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8.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120" yWindow="1515" windowWidth="11595" windowHeight="5940" tabRatio="860"/>
  </bookViews>
  <sheets>
    <sheet name="Contents" sheetId="81" r:id="rId1"/>
    <sheet name="Introduction" sheetId="82" r:id="rId2"/>
    <sheet name="Information" sheetId="83" r:id="rId3"/>
    <sheet name="EP by route - Overall" sheetId="66" r:id="rId4"/>
    <sheet name="EP by route - by year" sheetId="87" r:id="rId5"/>
    <sheet name="EP by route - Age groups" sheetId="68" r:id="rId6"/>
    <sheet name="EP by route -age 0-24" sheetId="69" r:id="rId7"/>
    <sheet name="EP by route - Sites by CAL" sheetId="91" r:id="rId8"/>
    <sheet name="Inc. by route - Sites by CAL" sheetId="30" r:id="rId9"/>
    <sheet name="Inc. by route - CALs by Site" sheetId="6" r:id="rId10"/>
    <sheet name="Inc. by route - CALs by year" sheetId="90" r:id="rId11"/>
    <sheet name="EP overall data" sheetId="86" state="veryHidden" r:id="rId12"/>
    <sheet name="EP Age data" sheetId="64" state="veryHidden" r:id="rId13"/>
    <sheet name="EP CTYA data" sheetId="85" state="veryHidden" r:id="rId14"/>
    <sheet name="CAL data" sheetId="29" state="veryHidden" r:id="rId15"/>
    <sheet name="EP CAL data" sheetId="92" state="veryHidden" r:id="rId16"/>
    <sheet name="Breast ASR by CCG" sheetId="76" r:id="rId17"/>
    <sheet name="Colorectal ASR by CCG" sheetId="77" r:id="rId18"/>
    <sheet name="Lung ASR by CCG" sheetId="78" r:id="rId19"/>
    <sheet name="Prostate ASR by CCG" sheetId="79" r:id="rId20"/>
    <sheet name="CCG data" sheetId="88" state="veryHidden" r:id="rId21"/>
    <sheet name="Outliers" sheetId="89" state="veryHidden" r:id="rId22"/>
    <sheet name="Stage" sheetId="96" r:id="rId23"/>
    <sheet name="Stage data" sheetId="94" state="veryHidden" r:id="rId24"/>
    <sheet name="Hide Selection" sheetId="84" state="hidden" r:id="rId25"/>
  </sheets>
  <externalReferences>
    <externalReference r:id="rId26"/>
  </externalReferences>
  <definedNames>
    <definedName name="_xlnm._FilterDatabase" localSheetId="14" hidden="1">'CAL data'!$A$3:$AB$814</definedName>
    <definedName name="_xlnm._FilterDatabase" localSheetId="20" hidden="1">'CCG data'!$A$3:$AD$1064</definedName>
    <definedName name="_xlnm._FilterDatabase" localSheetId="12" hidden="1">'EP Age data'!$A$3:$P$405</definedName>
    <definedName name="_xlnm._FilterDatabase" localSheetId="15" hidden="1">'EP CAL data'!$A$3:$T$588</definedName>
    <definedName name="_xlnm._FilterDatabase" localSheetId="11" hidden="1">'EP overall data'!$A$3:$W$568</definedName>
    <definedName name="_xlnm._FilterDatabase" localSheetId="24" hidden="1">'Hide Selection'!$L$2:$L$115</definedName>
    <definedName name="cancersites" localSheetId="3">#REF!</definedName>
    <definedName name="cancersites" localSheetId="7">#REF!</definedName>
    <definedName name="cancersites" localSheetId="15">#REF!</definedName>
    <definedName name="cancersites" localSheetId="24">'Hide Selection'!$D$2:$D$43</definedName>
    <definedName name="cancersites" localSheetId="10">'[1]Hide Selection'!$D$2:$D$44</definedName>
    <definedName name="cancersites" localSheetId="22">#REF!</definedName>
    <definedName name="cancersites">#REF!</definedName>
    <definedName name="ethnicity" localSheetId="7">#REF!</definedName>
    <definedName name="ethnicity" localSheetId="15">#REF!</definedName>
    <definedName name="ethnicity" localSheetId="24">'Hide Selection'!$I$2:$I$6</definedName>
    <definedName name="ethnicity" localSheetId="22">#REF!</definedName>
    <definedName name="ethnicity">#REF!</definedName>
    <definedName name="_xlnm.Extract" localSheetId="24">'Hide Selection'!#REF!</definedName>
    <definedName name="surv_month" localSheetId="7">#REF!</definedName>
    <definedName name="surv_month" localSheetId="15">#REF!</definedName>
    <definedName name="surv_month" localSheetId="24">'Hide Selection'!#REF!</definedName>
    <definedName name="surv_month" localSheetId="10">'[1]Hide Selection'!$N$12</definedName>
    <definedName name="surv_month" localSheetId="22">#REF!</definedName>
    <definedName name="surv_month">#REF!</definedName>
    <definedName name="survival" localSheetId="7">#REF!</definedName>
    <definedName name="survival" localSheetId="15">#REF!</definedName>
    <definedName name="survival" localSheetId="24">'Hide Selection'!#REF!</definedName>
    <definedName name="survival" localSheetId="22">#REF!</definedName>
    <definedName name="survival">#REF!</definedName>
    <definedName name="Z_4611C2BB_2855_47D1_8180_05177E376C54_.wvu.PrintArea" localSheetId="16" hidden="1">'Breast ASR by CCG'!$A$1:$AF$185</definedName>
    <definedName name="Z_4611C2BB_2855_47D1_8180_05177E376C54_.wvu.PrintArea" localSheetId="17" hidden="1">'Colorectal ASR by CCG'!$A$1:$AF$185</definedName>
    <definedName name="Z_4611C2BB_2855_47D1_8180_05177E376C54_.wvu.PrintArea" localSheetId="5" hidden="1">'EP by route - Age groups'!$A$1:$P$6</definedName>
    <definedName name="Z_4611C2BB_2855_47D1_8180_05177E376C54_.wvu.PrintArea" localSheetId="4" hidden="1">'EP by route - by year'!$A$1:$P$6</definedName>
    <definedName name="Z_4611C2BB_2855_47D1_8180_05177E376C54_.wvu.PrintArea" localSheetId="3" hidden="1">'EP by route - Overall'!$A$1:$P$42</definedName>
    <definedName name="Z_4611C2BB_2855_47D1_8180_05177E376C54_.wvu.PrintArea" localSheetId="7" hidden="1">'EP by route - Sites by CAL'!$A$1:$AC$72</definedName>
    <definedName name="Z_4611C2BB_2855_47D1_8180_05177E376C54_.wvu.PrintArea" localSheetId="6" hidden="1">'EP by route -age 0-24'!$A$1:$P$16</definedName>
    <definedName name="Z_4611C2BB_2855_47D1_8180_05177E376C54_.wvu.PrintArea" localSheetId="9" hidden="1">'Inc. by route - CALs by Site'!$A$1:$AI$74</definedName>
    <definedName name="Z_4611C2BB_2855_47D1_8180_05177E376C54_.wvu.PrintArea" localSheetId="10" hidden="1">'Inc. by route - CALs by year'!$A$1:$X$6</definedName>
    <definedName name="Z_4611C2BB_2855_47D1_8180_05177E376C54_.wvu.PrintArea" localSheetId="8" hidden="1">'Inc. by route - Sites by CAL'!$A$1:$AI$72</definedName>
    <definedName name="Z_4611C2BB_2855_47D1_8180_05177E376C54_.wvu.PrintArea" localSheetId="18" hidden="1">'Lung ASR by CCG'!$A$1:$AF$158</definedName>
    <definedName name="Z_4611C2BB_2855_47D1_8180_05177E376C54_.wvu.PrintArea" localSheetId="19" hidden="1">'Prostate ASR by CCG'!$A$1:$AC$158</definedName>
    <definedName name="Z_4611C2BB_2855_47D1_8180_05177E376C54_.wvu.PrintArea" localSheetId="22" hidden="1">Stage!$A$1:$O$6</definedName>
    <definedName name="Z_7DCD1B54_9EC3_4A1D_8C85_3B1D59C71ADF_.wvu.PrintArea" localSheetId="16" hidden="1">'Breast ASR by CCG'!$A$1:$AF$185</definedName>
    <definedName name="Z_7DCD1B54_9EC3_4A1D_8C85_3B1D59C71ADF_.wvu.PrintArea" localSheetId="17" hidden="1">'Colorectal ASR by CCG'!$A$1:$AF$185</definedName>
    <definedName name="Z_7DCD1B54_9EC3_4A1D_8C85_3B1D59C71ADF_.wvu.PrintArea" localSheetId="5" hidden="1">'EP by route - Age groups'!$A$1:$P$6</definedName>
    <definedName name="Z_7DCD1B54_9EC3_4A1D_8C85_3B1D59C71ADF_.wvu.PrintArea" localSheetId="4" hidden="1">'EP by route - by year'!$A$1:$P$6</definedName>
    <definedName name="Z_7DCD1B54_9EC3_4A1D_8C85_3B1D59C71ADF_.wvu.PrintArea" localSheetId="3" hidden="1">'EP by route - Overall'!$A$1:$P$42</definedName>
    <definedName name="Z_7DCD1B54_9EC3_4A1D_8C85_3B1D59C71ADF_.wvu.PrintArea" localSheetId="7" hidden="1">'EP by route - Sites by CAL'!$A$1:$AC$72</definedName>
    <definedName name="Z_7DCD1B54_9EC3_4A1D_8C85_3B1D59C71ADF_.wvu.PrintArea" localSheetId="6" hidden="1">'EP by route -age 0-24'!$A$1:$P$16</definedName>
    <definedName name="Z_7DCD1B54_9EC3_4A1D_8C85_3B1D59C71ADF_.wvu.PrintArea" localSheetId="9" hidden="1">'Inc. by route - CALs by Site'!$A$1:$AI$74</definedName>
    <definedName name="Z_7DCD1B54_9EC3_4A1D_8C85_3B1D59C71ADF_.wvu.PrintArea" localSheetId="10" hidden="1">'Inc. by route - CALs by year'!$A$1:$X$6</definedName>
    <definedName name="Z_7DCD1B54_9EC3_4A1D_8C85_3B1D59C71ADF_.wvu.PrintArea" localSheetId="8" hidden="1">'Inc. by route - Sites by CAL'!$A$1:$AI$72</definedName>
    <definedName name="Z_7DCD1B54_9EC3_4A1D_8C85_3B1D59C71ADF_.wvu.PrintArea" localSheetId="18" hidden="1">'Lung ASR by CCG'!$A$1:$AF$158</definedName>
    <definedName name="Z_7DCD1B54_9EC3_4A1D_8C85_3B1D59C71ADF_.wvu.PrintArea" localSheetId="19" hidden="1">'Prostate ASR by CCG'!$A$1:$AC$158</definedName>
    <definedName name="Z_7DCD1B54_9EC3_4A1D_8C85_3B1D59C71ADF_.wvu.PrintArea" localSheetId="22" hidden="1">Stage!$A$1:$O$6</definedName>
  </definedNames>
  <calcPr calcId="145621"/>
  <customWorkbookViews>
    <customWorkbookView name="smcphail - Personal View" guid="{7DCD1B54-9EC3-4A1D-8C85-3B1D59C71ADF}" mergeInterval="0" personalView="1" maximized="1" xWindow="1" yWindow="1" windowWidth="1148" windowHeight="523" tabRatio="962" activeSheetId="1"/>
    <customWorkbookView name="J Shelton - Personal View" guid="{4611C2BB-2855-47D1-8180-05177E376C54}" mergeInterval="0" personalView="1" maximized="1" xWindow="1" yWindow="1" windowWidth="1596" windowHeight="670" tabRatio="962" activeSheetId="1"/>
  </customWorkbookViews>
  <fileRecoveryPr autoRecover="0"/>
</workbook>
</file>

<file path=xl/calcChain.xml><?xml version="1.0" encoding="utf-8"?>
<calcChain xmlns="http://schemas.openxmlformats.org/spreadsheetml/2006/main">
  <c r="O12" i="84" l="1"/>
  <c r="R1" i="84" s="1"/>
  <c r="D6" i="96" l="1"/>
  <c r="J15" i="96" s="1"/>
  <c r="F13" i="96" l="1"/>
  <c r="G14" i="96" s="1"/>
  <c r="W10" i="96" s="1"/>
  <c r="J11" i="96"/>
  <c r="K12" i="96" s="1"/>
  <c r="AA9" i="96" s="1"/>
  <c r="H7" i="96"/>
  <c r="H8" i="96" s="1"/>
  <c r="X7" i="96" s="1"/>
  <c r="L7" i="96"/>
  <c r="L8" i="96" s="1"/>
  <c r="AB7" i="96" s="1"/>
  <c r="H15" i="96"/>
  <c r="S11" i="96" s="1"/>
  <c r="H17" i="96"/>
  <c r="H18" i="96" s="1"/>
  <c r="F7" i="96"/>
  <c r="R7" i="96" s="1"/>
  <c r="J9" i="96"/>
  <c r="J10" i="96" s="1"/>
  <c r="Z8" i="96" s="1"/>
  <c r="O15" i="96"/>
  <c r="F17" i="96"/>
  <c r="G18" i="96" s="1"/>
  <c r="Z12" i="96" s="1"/>
  <c r="O7" i="96"/>
  <c r="O11" i="96"/>
  <c r="L13" i="96"/>
  <c r="L14" i="96" s="1"/>
  <c r="AB10" i="96" s="1"/>
  <c r="L11" i="96"/>
  <c r="U9" i="96" s="1"/>
  <c r="F11" i="96"/>
  <c r="F12" i="96" s="1"/>
  <c r="V9" i="96" s="1"/>
  <c r="L15" i="96"/>
  <c r="L16" i="96" s="1"/>
  <c r="AB11" i="96" s="1"/>
  <c r="O13" i="96"/>
  <c r="O17" i="96"/>
  <c r="H13" i="96"/>
  <c r="S10" i="96" s="1"/>
  <c r="J7" i="96"/>
  <c r="J8" i="96" s="1"/>
  <c r="Z7" i="96" s="1"/>
  <c r="H11" i="96"/>
  <c r="I12" i="96" s="1"/>
  <c r="Y9" i="96" s="1"/>
  <c r="O9" i="96"/>
  <c r="H9" i="96"/>
  <c r="I10" i="96" s="1"/>
  <c r="Y8" i="96" s="1"/>
  <c r="L17" i="96"/>
  <c r="M18" i="96" s="1"/>
  <c r="L9" i="96"/>
  <c r="U8" i="96" s="1"/>
  <c r="F15" i="96"/>
  <c r="F16" i="96" s="1"/>
  <c r="V11" i="96" s="1"/>
  <c r="F9" i="96"/>
  <c r="F10" i="96" s="1"/>
  <c r="V8" i="96" s="1"/>
  <c r="J13" i="96"/>
  <c r="J14" i="96" s="1"/>
  <c r="Z10" i="96" s="1"/>
  <c r="J17" i="96"/>
  <c r="J18" i="96" s="1"/>
  <c r="J16" i="96"/>
  <c r="Z11" i="96" s="1"/>
  <c r="T11" i="96"/>
  <c r="K16" i="96"/>
  <c r="AA11" i="96" s="1"/>
  <c r="G24" i="84"/>
  <c r="D6" i="91" s="1"/>
  <c r="B63" i="84"/>
  <c r="R10" i="96" l="1"/>
  <c r="F14" i="96"/>
  <c r="V10" i="96" s="1"/>
  <c r="G8" i="96"/>
  <c r="W7" i="96" s="1"/>
  <c r="T9" i="96"/>
  <c r="F8" i="96"/>
  <c r="V7" i="96" s="1"/>
  <c r="T8" i="96"/>
  <c r="I8" i="96"/>
  <c r="Y7" i="96" s="1"/>
  <c r="J12" i="96"/>
  <c r="Z9" i="96" s="1"/>
  <c r="H16" i="96"/>
  <c r="X11" i="96" s="1"/>
  <c r="U7" i="96"/>
  <c r="M8" i="96"/>
  <c r="AC7" i="96" s="1"/>
  <c r="S7" i="96"/>
  <c r="N11" i="96"/>
  <c r="I16" i="96"/>
  <c r="Y11" i="96" s="1"/>
  <c r="U10" i="96"/>
  <c r="F18" i="96"/>
  <c r="M14" i="96"/>
  <c r="AC10" i="96" s="1"/>
  <c r="L12" i="96"/>
  <c r="AB9" i="96" s="1"/>
  <c r="I18" i="96"/>
  <c r="M12" i="96"/>
  <c r="AC9" i="96" s="1"/>
  <c r="R8" i="96"/>
  <c r="I14" i="96"/>
  <c r="Y10" i="96" s="1"/>
  <c r="K10" i="96"/>
  <c r="AA8" i="96" s="1"/>
  <c r="N7" i="96"/>
  <c r="L10" i="96"/>
  <c r="AB8" i="96" s="1"/>
  <c r="H14" i="96"/>
  <c r="X10" i="96" s="1"/>
  <c r="G16" i="96"/>
  <c r="W11" i="96" s="1"/>
  <c r="R9" i="96"/>
  <c r="M16" i="96"/>
  <c r="AC11" i="96" s="1"/>
  <c r="U11" i="96"/>
  <c r="M10" i="96"/>
  <c r="AC8" i="96" s="1"/>
  <c r="K18" i="96"/>
  <c r="T10" i="96"/>
  <c r="L18" i="96"/>
  <c r="G12" i="96"/>
  <c r="W9" i="96" s="1"/>
  <c r="K14" i="96"/>
  <c r="AA10" i="96" s="1"/>
  <c r="T7" i="96"/>
  <c r="S9" i="96"/>
  <c r="K8" i="96"/>
  <c r="AA7" i="96" s="1"/>
  <c r="H12" i="96"/>
  <c r="X9" i="96" s="1"/>
  <c r="N13" i="96"/>
  <c r="S8" i="96"/>
  <c r="N9" i="96"/>
  <c r="H10" i="96"/>
  <c r="X8" i="96" s="1"/>
  <c r="G10" i="96"/>
  <c r="W8" i="96" s="1"/>
  <c r="N15" i="96"/>
  <c r="N17" i="96"/>
  <c r="R11" i="96"/>
  <c r="P65" i="91"/>
  <c r="P45" i="91"/>
  <c r="H79" i="91"/>
  <c r="H80" i="91" s="1"/>
  <c r="H57" i="91"/>
  <c r="I58" i="91" s="1"/>
  <c r="H27" i="91"/>
  <c r="H28" i="91" s="1"/>
  <c r="P69" i="91"/>
  <c r="F47" i="91"/>
  <c r="F48" i="91" s="1"/>
  <c r="F41" i="91"/>
  <c r="G42" i="91" s="1"/>
  <c r="F19" i="91"/>
  <c r="F20" i="91" s="1"/>
  <c r="F13" i="91"/>
  <c r="F14" i="91" s="1"/>
  <c r="P67" i="91"/>
  <c r="F27" i="91"/>
  <c r="G28" i="91" s="1"/>
  <c r="N67" i="91"/>
  <c r="N35" i="91"/>
  <c r="J57" i="91"/>
  <c r="K58" i="91" s="1"/>
  <c r="J83" i="91"/>
  <c r="J84" i="91" s="1"/>
  <c r="L75" i="91"/>
  <c r="L76" i="91" s="1"/>
  <c r="L69" i="91"/>
  <c r="M70" i="91" s="1"/>
  <c r="P15" i="91"/>
  <c r="H13" i="91"/>
  <c r="I14" i="91" s="1"/>
  <c r="H41" i="91"/>
  <c r="H42" i="91" s="1"/>
  <c r="J75" i="91"/>
  <c r="K76" i="91" s="1"/>
  <c r="N65" i="91"/>
  <c r="H19" i="91"/>
  <c r="H20" i="91" s="1"/>
  <c r="F53" i="91"/>
  <c r="G54" i="91" s="1"/>
  <c r="F79" i="91"/>
  <c r="F80" i="91" s="1"/>
  <c r="P13" i="91"/>
  <c r="L29" i="91"/>
  <c r="M30" i="91" s="1"/>
  <c r="J61" i="91"/>
  <c r="K62" i="91" s="1"/>
  <c r="L83" i="91"/>
  <c r="L84" i="91" s="1"/>
  <c r="P47" i="91"/>
  <c r="J11" i="91"/>
  <c r="K12" i="91" s="1"/>
  <c r="H39" i="91"/>
  <c r="I40" i="91" s="1"/>
  <c r="L61" i="91"/>
  <c r="M62" i="91" s="1"/>
  <c r="N33" i="91"/>
  <c r="L7" i="91"/>
  <c r="H15" i="91"/>
  <c r="I16" i="91" s="1"/>
  <c r="H43" i="91"/>
  <c r="L51" i="91"/>
  <c r="F65" i="91"/>
  <c r="G66" i="91" s="1"/>
  <c r="H71" i="91"/>
  <c r="J77" i="91"/>
  <c r="K78" i="91" s="1"/>
  <c r="H85" i="91"/>
  <c r="N21" i="91"/>
  <c r="N53" i="91"/>
  <c r="N85" i="91"/>
  <c r="P33" i="91"/>
  <c r="P63" i="91"/>
  <c r="J15" i="91"/>
  <c r="L21" i="91"/>
  <c r="M22" i="91" s="1"/>
  <c r="L35" i="91"/>
  <c r="J43" i="91"/>
  <c r="K44" i="91" s="1"/>
  <c r="L49" i="91"/>
  <c r="H65" i="91"/>
  <c r="H66" i="91" s="1"/>
  <c r="J71" i="91"/>
  <c r="L77" i="91"/>
  <c r="M78" i="91" s="1"/>
  <c r="J85" i="91"/>
  <c r="F89" i="91"/>
  <c r="N23" i="91"/>
  <c r="N55" i="91"/>
  <c r="N87" i="91"/>
  <c r="P35" i="91"/>
  <c r="P89" i="91"/>
  <c r="P73" i="91"/>
  <c r="P57" i="91"/>
  <c r="P41" i="91"/>
  <c r="P25" i="91"/>
  <c r="P9" i="91"/>
  <c r="N77" i="91"/>
  <c r="N61" i="91"/>
  <c r="N45" i="91"/>
  <c r="N29" i="91"/>
  <c r="N13" i="91"/>
  <c r="L89" i="91"/>
  <c r="M90" i="91" s="1"/>
  <c r="F83" i="91"/>
  <c r="F84" i="91" s="1"/>
  <c r="F81" i="91"/>
  <c r="F75" i="91"/>
  <c r="J73" i="91"/>
  <c r="H69" i="91"/>
  <c r="L67" i="91"/>
  <c r="J63" i="91"/>
  <c r="J64" i="91" s="1"/>
  <c r="F61" i="91"/>
  <c r="F59" i="91"/>
  <c r="F60" i="91" s="1"/>
  <c r="J55" i="91"/>
  <c r="H49" i="91"/>
  <c r="I50" i="91" s="1"/>
  <c r="J47" i="91"/>
  <c r="H45" i="91"/>
  <c r="I46" i="91" s="1"/>
  <c r="F37" i="91"/>
  <c r="H35" i="91"/>
  <c r="H33" i="91"/>
  <c r="H34" i="91" s="1"/>
  <c r="J31" i="91"/>
  <c r="H29" i="91"/>
  <c r="I30" i="91" s="1"/>
  <c r="F23" i="91"/>
  <c r="H21" i="91"/>
  <c r="L19" i="91"/>
  <c r="J17" i="91"/>
  <c r="F11" i="91"/>
  <c r="F9" i="91"/>
  <c r="G10" i="91" s="1"/>
  <c r="P87" i="91"/>
  <c r="P71" i="91"/>
  <c r="P55" i="91"/>
  <c r="P39" i="91"/>
  <c r="P23" i="91"/>
  <c r="P7" i="91"/>
  <c r="N75" i="91"/>
  <c r="N59" i="91"/>
  <c r="N43" i="91"/>
  <c r="N27" i="91"/>
  <c r="N11" i="91"/>
  <c r="J89" i="91"/>
  <c r="L87" i="91"/>
  <c r="M88" i="91" s="1"/>
  <c r="H73" i="91"/>
  <c r="F69" i="91"/>
  <c r="J67" i="91"/>
  <c r="L65" i="91"/>
  <c r="H63" i="91"/>
  <c r="I64" i="91" s="1"/>
  <c r="H55" i="91"/>
  <c r="F49" i="91"/>
  <c r="H47" i="91"/>
  <c r="I48" i="91" s="1"/>
  <c r="F45" i="91"/>
  <c r="L43" i="91"/>
  <c r="L41" i="91"/>
  <c r="F35" i="91"/>
  <c r="G36" i="91" s="1"/>
  <c r="F33" i="91"/>
  <c r="G34" i="91" s="1"/>
  <c r="H31" i="91"/>
  <c r="I32" i="91" s="1"/>
  <c r="F29" i="91"/>
  <c r="L27" i="91"/>
  <c r="F21" i="91"/>
  <c r="J19" i="91"/>
  <c r="H17" i="91"/>
  <c r="H18" i="91" s="1"/>
  <c r="L15" i="91"/>
  <c r="L13" i="91"/>
  <c r="P75" i="91"/>
  <c r="P59" i="91"/>
  <c r="P43" i="91"/>
  <c r="P27" i="91"/>
  <c r="P11" i="91"/>
  <c r="N79" i="91"/>
  <c r="N63" i="91"/>
  <c r="N47" i="91"/>
  <c r="N31" i="91"/>
  <c r="N15" i="91"/>
  <c r="H83" i="91"/>
  <c r="H81" i="91"/>
  <c r="I82" i="91" s="1"/>
  <c r="H75" i="91"/>
  <c r="L73" i="91"/>
  <c r="M74" i="91" s="1"/>
  <c r="J69" i="91"/>
  <c r="L63" i="91"/>
  <c r="H61" i="91"/>
  <c r="I62" i="91" s="1"/>
  <c r="H59" i="91"/>
  <c r="F57" i="91"/>
  <c r="L55" i="91"/>
  <c r="M56" i="91" s="1"/>
  <c r="F51" i="91"/>
  <c r="F52" i="91" s="1"/>
  <c r="J49" i="91"/>
  <c r="L47" i="91"/>
  <c r="J45" i="91"/>
  <c r="J46" i="91" s="1"/>
  <c r="F39" i="91"/>
  <c r="H37" i="91"/>
  <c r="J35" i="91"/>
  <c r="J33" i="91"/>
  <c r="L31" i="91"/>
  <c r="J29" i="91"/>
  <c r="J30" i="91" s="1"/>
  <c r="H23" i="91"/>
  <c r="J21" i="91"/>
  <c r="J22" i="91" s="1"/>
  <c r="L17" i="91"/>
  <c r="H11" i="91"/>
  <c r="H9" i="91"/>
  <c r="I10" i="91" s="1"/>
  <c r="P85" i="91"/>
  <c r="P37" i="91"/>
  <c r="P21" i="91"/>
  <c r="N89" i="91"/>
  <c r="N73" i="91"/>
  <c r="N57" i="91"/>
  <c r="N41" i="91"/>
  <c r="N25" i="91"/>
  <c r="N9" i="91"/>
  <c r="H89" i="91"/>
  <c r="J87" i="91"/>
  <c r="L85" i="91"/>
  <c r="M86" i="91" s="1"/>
  <c r="F73" i="91"/>
  <c r="L71" i="91"/>
  <c r="M72" i="91" s="1"/>
  <c r="H67" i="91"/>
  <c r="J65" i="91"/>
  <c r="F63" i="91"/>
  <c r="F64" i="91" s="1"/>
  <c r="L11" i="91"/>
  <c r="J13" i="91"/>
  <c r="J14" i="91" s="1"/>
  <c r="F25" i="91"/>
  <c r="G26" i="91" s="1"/>
  <c r="J27" i="91"/>
  <c r="K28" i="91" s="1"/>
  <c r="L33" i="91"/>
  <c r="J39" i="91"/>
  <c r="K40" i="91" s="1"/>
  <c r="J41" i="91"/>
  <c r="H53" i="91"/>
  <c r="F55" i="91"/>
  <c r="L57" i="91"/>
  <c r="L58" i="91" s="1"/>
  <c r="J79" i="91"/>
  <c r="J80" i="91" s="1"/>
  <c r="F87" i="91"/>
  <c r="N37" i="91"/>
  <c r="N69" i="91"/>
  <c r="P17" i="91"/>
  <c r="P49" i="91"/>
  <c r="P77" i="91"/>
  <c r="P79" i="91"/>
  <c r="H7" i="91"/>
  <c r="J9" i="91"/>
  <c r="F17" i="91"/>
  <c r="G18" i="91" s="1"/>
  <c r="J23" i="91"/>
  <c r="K24" i="91" s="1"/>
  <c r="J25" i="91"/>
  <c r="F31" i="91"/>
  <c r="J37" i="91"/>
  <c r="K38" i="91" s="1"/>
  <c r="H51" i="91"/>
  <c r="L53" i="91"/>
  <c r="M54" i="91" s="1"/>
  <c r="J59" i="91"/>
  <c r="K60" i="91" s="1"/>
  <c r="F77" i="91"/>
  <c r="J81" i="91"/>
  <c r="N17" i="91"/>
  <c r="N49" i="91"/>
  <c r="N81" i="91"/>
  <c r="P29" i="91"/>
  <c r="P53" i="91"/>
  <c r="P81" i="91"/>
  <c r="F7" i="91"/>
  <c r="H25" i="91"/>
  <c r="L39" i="91"/>
  <c r="M40" i="91" s="1"/>
  <c r="J53" i="91"/>
  <c r="F67" i="91"/>
  <c r="F68" i="91" s="1"/>
  <c r="L79" i="91"/>
  <c r="H87" i="91"/>
  <c r="N7" i="91"/>
  <c r="N39" i="91"/>
  <c r="N71" i="91"/>
  <c r="P19" i="91"/>
  <c r="P51" i="91"/>
  <c r="J7" i="91"/>
  <c r="K8" i="91" s="1"/>
  <c r="L9" i="91"/>
  <c r="F15" i="91"/>
  <c r="L23" i="91"/>
  <c r="M24" i="91" s="1"/>
  <c r="L25" i="91"/>
  <c r="L37" i="91"/>
  <c r="M38" i="91" s="1"/>
  <c r="F43" i="91"/>
  <c r="L45" i="91"/>
  <c r="J51" i="91"/>
  <c r="L59" i="91"/>
  <c r="L60" i="91" s="1"/>
  <c r="F71" i="91"/>
  <c r="H77" i="91"/>
  <c r="L81" i="91"/>
  <c r="F85" i="91"/>
  <c r="G86" i="91" s="1"/>
  <c r="N19" i="91"/>
  <c r="N51" i="91"/>
  <c r="N83" i="91"/>
  <c r="P31" i="91"/>
  <c r="P61" i="91"/>
  <c r="P83" i="91"/>
  <c r="K14" i="91" l="1"/>
  <c r="H14" i="91"/>
  <c r="F28" i="91"/>
  <c r="M60" i="91"/>
  <c r="J62" i="91"/>
  <c r="L30" i="91"/>
  <c r="H58" i="91"/>
  <c r="H16" i="91"/>
  <c r="I42" i="91"/>
  <c r="G20" i="91"/>
  <c r="H40" i="91"/>
  <c r="M76" i="91"/>
  <c r="J76" i="91"/>
  <c r="I66" i="91"/>
  <c r="I28" i="91"/>
  <c r="L88" i="91"/>
  <c r="F36" i="91"/>
  <c r="F18" i="91"/>
  <c r="J40" i="91"/>
  <c r="F54" i="91"/>
  <c r="M84" i="91"/>
  <c r="H46" i="91"/>
  <c r="G80" i="91"/>
  <c r="G60" i="91"/>
  <c r="I80" i="91"/>
  <c r="L56" i="91"/>
  <c r="L70" i="91"/>
  <c r="J78" i="91"/>
  <c r="H82" i="91"/>
  <c r="G64" i="91"/>
  <c r="F42" i="91"/>
  <c r="J12" i="91"/>
  <c r="H10" i="91"/>
  <c r="K84" i="91"/>
  <c r="H48" i="91"/>
  <c r="K80" i="91"/>
  <c r="G14" i="91"/>
  <c r="J38" i="91"/>
  <c r="G52" i="91"/>
  <c r="J24" i="91"/>
  <c r="G48" i="91"/>
  <c r="G68" i="91"/>
  <c r="J60" i="91"/>
  <c r="J58" i="91"/>
  <c r="J44" i="91"/>
  <c r="K64" i="91"/>
  <c r="L74" i="91"/>
  <c r="L62" i="91"/>
  <c r="I18" i="91"/>
  <c r="I20" i="91"/>
  <c r="F66" i="91"/>
  <c r="F10" i="91"/>
  <c r="F26" i="91"/>
  <c r="L22" i="91"/>
  <c r="F44" i="91"/>
  <c r="G44" i="91"/>
  <c r="G40" i="91"/>
  <c r="F40" i="91"/>
  <c r="H72" i="91"/>
  <c r="I72" i="91"/>
  <c r="I52" i="91"/>
  <c r="H52" i="91"/>
  <c r="L64" i="91"/>
  <c r="M64" i="91"/>
  <c r="K72" i="91"/>
  <c r="J72" i="91"/>
  <c r="K50" i="91"/>
  <c r="J50" i="91"/>
  <c r="H44" i="91"/>
  <c r="I44" i="91"/>
  <c r="F72" i="91"/>
  <c r="G72" i="91"/>
  <c r="F16" i="91"/>
  <c r="G16" i="91"/>
  <c r="H88" i="91"/>
  <c r="I88" i="91"/>
  <c r="F8" i="91"/>
  <c r="G8" i="91"/>
  <c r="K26" i="91"/>
  <c r="J26" i="91"/>
  <c r="L12" i="91"/>
  <c r="M12" i="91"/>
  <c r="H90" i="91"/>
  <c r="I90" i="91"/>
  <c r="L32" i="91"/>
  <c r="M32" i="91"/>
  <c r="I76" i="91"/>
  <c r="H76" i="91"/>
  <c r="J20" i="91"/>
  <c r="K20" i="91"/>
  <c r="M44" i="91"/>
  <c r="L44" i="91"/>
  <c r="F70" i="91"/>
  <c r="G70" i="91"/>
  <c r="F12" i="91"/>
  <c r="G12" i="91"/>
  <c r="I36" i="91"/>
  <c r="H36" i="91"/>
  <c r="M50" i="91"/>
  <c r="L50" i="91"/>
  <c r="H8" i="91"/>
  <c r="I8" i="91"/>
  <c r="M18" i="91"/>
  <c r="L18" i="91"/>
  <c r="J28" i="91"/>
  <c r="G74" i="91"/>
  <c r="F74" i="91"/>
  <c r="M14" i="91"/>
  <c r="L14" i="91"/>
  <c r="G82" i="91"/>
  <c r="F82" i="91"/>
  <c r="F34" i="91"/>
  <c r="H24" i="91"/>
  <c r="I24" i="91"/>
  <c r="L16" i="91"/>
  <c r="M16" i="91"/>
  <c r="L54" i="91"/>
  <c r="J88" i="91"/>
  <c r="K88" i="91"/>
  <c r="L90" i="91"/>
  <c r="H32" i="91"/>
  <c r="G84" i="91"/>
  <c r="M58" i="91"/>
  <c r="L40" i="91"/>
  <c r="H62" i="91"/>
  <c r="L10" i="91"/>
  <c r="M10" i="91"/>
  <c r="L80" i="91"/>
  <c r="M80" i="91"/>
  <c r="K82" i="91"/>
  <c r="J82" i="91"/>
  <c r="F88" i="91"/>
  <c r="G88" i="91"/>
  <c r="K42" i="91"/>
  <c r="J42" i="91"/>
  <c r="K34" i="91"/>
  <c r="J34" i="91"/>
  <c r="F22" i="91"/>
  <c r="G22" i="91"/>
  <c r="G46" i="91"/>
  <c r="F46" i="91"/>
  <c r="I74" i="91"/>
  <c r="H74" i="91"/>
  <c r="K18" i="91"/>
  <c r="J18" i="91"/>
  <c r="F38" i="91"/>
  <c r="G38" i="91"/>
  <c r="M68" i="91"/>
  <c r="L68" i="91"/>
  <c r="M8" i="91"/>
  <c r="L8" i="91"/>
  <c r="H56" i="91"/>
  <c r="I56" i="91"/>
  <c r="G24" i="91"/>
  <c r="F24" i="91"/>
  <c r="K86" i="91"/>
  <c r="J86" i="91"/>
  <c r="K56" i="91"/>
  <c r="J56" i="91"/>
  <c r="M82" i="91"/>
  <c r="L82" i="91"/>
  <c r="F56" i="91"/>
  <c r="G56" i="91"/>
  <c r="L48" i="91"/>
  <c r="M48" i="91"/>
  <c r="K32" i="91"/>
  <c r="J32" i="91"/>
  <c r="L52" i="91"/>
  <c r="M52" i="91"/>
  <c r="I78" i="91"/>
  <c r="H78" i="91"/>
  <c r="H26" i="91"/>
  <c r="I26" i="91"/>
  <c r="F32" i="91"/>
  <c r="G32" i="91"/>
  <c r="L42" i="91"/>
  <c r="M42" i="91"/>
  <c r="G62" i="91"/>
  <c r="F62" i="91"/>
  <c r="F86" i="91"/>
  <c r="L24" i="91"/>
  <c r="H50" i="91"/>
  <c r="H64" i="91"/>
  <c r="L78" i="91"/>
  <c r="I34" i="91"/>
  <c r="J52" i="91"/>
  <c r="K52" i="91"/>
  <c r="G78" i="91"/>
  <c r="F78" i="91"/>
  <c r="K66" i="91"/>
  <c r="J66" i="91"/>
  <c r="J36" i="91"/>
  <c r="K36" i="91"/>
  <c r="G58" i="91"/>
  <c r="F58" i="91"/>
  <c r="I84" i="91"/>
  <c r="H84" i="91"/>
  <c r="M28" i="91"/>
  <c r="L28" i="91"/>
  <c r="M20" i="91"/>
  <c r="L20" i="91"/>
  <c r="I70" i="91"/>
  <c r="H70" i="91"/>
  <c r="M36" i="91"/>
  <c r="L36" i="91"/>
  <c r="I86" i="91"/>
  <c r="H86" i="91"/>
  <c r="F76" i="91"/>
  <c r="G76" i="91"/>
  <c r="J16" i="91"/>
  <c r="K16" i="91"/>
  <c r="L72" i="91"/>
  <c r="K46" i="91"/>
  <c r="K22" i="91"/>
  <c r="L26" i="91"/>
  <c r="M26" i="91"/>
  <c r="K70" i="91"/>
  <c r="J70" i="91"/>
  <c r="L66" i="91"/>
  <c r="M66" i="91"/>
  <c r="L86" i="91"/>
  <c r="I54" i="91"/>
  <c r="H54" i="91"/>
  <c r="J68" i="91"/>
  <c r="K68" i="91"/>
  <c r="K30" i="91"/>
  <c r="L38" i="91"/>
  <c r="H30" i="91"/>
  <c r="J8" i="91"/>
  <c r="M46" i="91"/>
  <c r="L46" i="91"/>
  <c r="K54" i="91"/>
  <c r="J54" i="91"/>
  <c r="J10" i="91"/>
  <c r="K10" i="91"/>
  <c r="L34" i="91"/>
  <c r="M34" i="91"/>
  <c r="H68" i="91"/>
  <c r="I68" i="91"/>
  <c r="I12" i="91"/>
  <c r="H12" i="91"/>
  <c r="I38" i="91"/>
  <c r="H38" i="91"/>
  <c r="I60" i="91"/>
  <c r="H60" i="91"/>
  <c r="F30" i="91"/>
  <c r="G30" i="91"/>
  <c r="G50" i="91"/>
  <c r="F50" i="91"/>
  <c r="K90" i="91"/>
  <c r="J90" i="91"/>
  <c r="I22" i="91"/>
  <c r="H22" i="91"/>
  <c r="J48" i="91"/>
  <c r="K48" i="91"/>
  <c r="K74" i="91"/>
  <c r="J74" i="91"/>
  <c r="G90" i="91"/>
  <c r="F90" i="91"/>
  <c r="K18" i="84"/>
  <c r="D6" i="90" s="1"/>
  <c r="Z121" i="76"/>
  <c r="Z121" i="77"/>
  <c r="AA94" i="78"/>
  <c r="AB94" i="79"/>
  <c r="AA123" i="76"/>
  <c r="AA123" i="77"/>
  <c r="AB96" i="78"/>
  <c r="P493" i="77"/>
  <c r="R493" i="77"/>
  <c r="R494" i="77" s="1"/>
  <c r="F39" i="69"/>
  <c r="G40" i="69" s="1"/>
  <c r="F43" i="69"/>
  <c r="F44" i="69" s="1"/>
  <c r="F25" i="69"/>
  <c r="G26" i="69" s="1"/>
  <c r="F27" i="69"/>
  <c r="G28" i="69" s="1"/>
  <c r="F35" i="69"/>
  <c r="G36" i="69" s="1"/>
  <c r="F33" i="69"/>
  <c r="F37" i="69"/>
  <c r="F38" i="69" s="1"/>
  <c r="F41" i="69"/>
  <c r="F9" i="69"/>
  <c r="F10" i="69" s="1"/>
  <c r="F13" i="69"/>
  <c r="F21" i="69"/>
  <c r="G22" i="69" s="1"/>
  <c r="F19" i="69"/>
  <c r="G20" i="69" s="1"/>
  <c r="F7" i="69"/>
  <c r="F8" i="69" s="1"/>
  <c r="L11" i="69"/>
  <c r="F9" i="66"/>
  <c r="J9" i="66"/>
  <c r="K10" i="66" s="1"/>
  <c r="D8" i="90"/>
  <c r="D47" i="84"/>
  <c r="D6" i="6" s="1"/>
  <c r="I20" i="84"/>
  <c r="M9" i="84"/>
  <c r="H9" i="69"/>
  <c r="I10" i="69" s="1"/>
  <c r="J7" i="69"/>
  <c r="K8" i="69" s="1"/>
  <c r="J87" i="66"/>
  <c r="K88" i="66" s="1"/>
  <c r="P9" i="66"/>
  <c r="V493" i="77"/>
  <c r="Z96" i="79"/>
  <c r="AA96" i="79"/>
  <c r="Z94" i="78"/>
  <c r="AA121" i="77"/>
  <c r="AB94" i="78"/>
  <c r="AB121" i="77"/>
  <c r="AB123" i="77"/>
  <c r="AA121" i="76"/>
  <c r="Z96" i="78"/>
  <c r="AB121" i="76"/>
  <c r="AB123" i="76"/>
  <c r="Y121" i="77"/>
  <c r="Y121" i="76"/>
  <c r="Y123" i="76"/>
  <c r="Z123" i="76"/>
  <c r="T493" i="77"/>
  <c r="J491" i="77"/>
  <c r="H11" i="69"/>
  <c r="I12" i="69" s="1"/>
  <c r="F179" i="77"/>
  <c r="V435" i="76"/>
  <c r="W436" i="76" s="1"/>
  <c r="V175" i="76"/>
  <c r="R345" i="76"/>
  <c r="S346" i="76" s="1"/>
  <c r="T438" i="78"/>
  <c r="J439" i="78" s="1"/>
  <c r="P224" i="78"/>
  <c r="G225" i="78" s="1"/>
  <c r="F218" i="78"/>
  <c r="N181" i="77"/>
  <c r="R487" i="76"/>
  <c r="T173" i="77"/>
  <c r="P277" i="77"/>
  <c r="G278" i="77" s="1"/>
  <c r="F515" i="76"/>
  <c r="L301" i="76"/>
  <c r="N207" i="76"/>
  <c r="H235" i="76"/>
  <c r="N391" i="77"/>
  <c r="P261" i="76"/>
  <c r="P262" i="76" s="1"/>
  <c r="R499" i="76"/>
  <c r="H500" i="76" s="1"/>
  <c r="T123" i="76"/>
  <c r="K124" i="76" s="1"/>
  <c r="R492" i="79"/>
  <c r="I493" i="79" s="1"/>
  <c r="F367" i="76"/>
  <c r="L331" i="76"/>
  <c r="J217" i="76"/>
  <c r="R500" i="79"/>
  <c r="J209" i="76"/>
  <c r="R484" i="79"/>
  <c r="T230" i="78"/>
  <c r="K231" i="78" s="1"/>
  <c r="L263" i="76"/>
  <c r="AA205" i="78"/>
  <c r="Z296" i="76"/>
  <c r="Y216" i="76"/>
  <c r="AA181" i="79"/>
  <c r="AA484" i="77"/>
  <c r="Y123" i="77"/>
  <c r="AA368" i="77"/>
  <c r="H27" i="69"/>
  <c r="H28" i="69" s="1"/>
  <c r="H35" i="69"/>
  <c r="I36" i="69" s="1"/>
  <c r="L41" i="69"/>
  <c r="M42" i="69" s="1"/>
  <c r="J31" i="69"/>
  <c r="J32" i="69" s="1"/>
  <c r="J29" i="69"/>
  <c r="J30" i="69" s="1"/>
  <c r="H43" i="69"/>
  <c r="O33" i="69"/>
  <c r="L39" i="69"/>
  <c r="J15" i="69"/>
  <c r="J16" i="69" s="1"/>
  <c r="O27" i="69"/>
  <c r="O25" i="69"/>
  <c r="O43" i="69"/>
  <c r="O21" i="69"/>
  <c r="J13" i="69"/>
  <c r="L31" i="69"/>
  <c r="L32" i="69" s="1"/>
  <c r="L43" i="69"/>
  <c r="H23" i="69"/>
  <c r="H24" i="69" s="1"/>
  <c r="J35" i="69"/>
  <c r="J36" i="69" s="1"/>
  <c r="O23" i="69"/>
  <c r="H19" i="69"/>
  <c r="I20" i="69" s="1"/>
  <c r="H33" i="69"/>
  <c r="H34" i="69" s="1"/>
  <c r="L35" i="69"/>
  <c r="J33" i="69"/>
  <c r="J34" i="69" s="1"/>
  <c r="H17" i="69"/>
  <c r="I18" i="69" s="1"/>
  <c r="F15" i="69"/>
  <c r="F16" i="69" s="1"/>
  <c r="O19" i="69"/>
  <c r="L17" i="69"/>
  <c r="M18" i="69" s="1"/>
  <c r="J37" i="69"/>
  <c r="J17" i="69"/>
  <c r="J18" i="69" s="1"/>
  <c r="H37" i="69"/>
  <c r="H38" i="69" s="1"/>
  <c r="J43" i="69"/>
  <c r="K44" i="69" s="1"/>
  <c r="P279" i="77"/>
  <c r="N147" i="77"/>
  <c r="N217" i="77"/>
  <c r="F289" i="77"/>
  <c r="L355" i="77"/>
  <c r="F423" i="77"/>
  <c r="H493" i="77"/>
  <c r="J156" i="78"/>
  <c r="L290" i="78"/>
  <c r="F432" i="78"/>
  <c r="L280" i="79"/>
  <c r="N506" i="79"/>
  <c r="F474" i="79"/>
  <c r="H440" i="79"/>
  <c r="L404" i="79"/>
  <c r="L474" i="79"/>
  <c r="F440" i="79"/>
  <c r="H406" i="79"/>
  <c r="F502" i="79"/>
  <c r="N430" i="79"/>
  <c r="F372" i="79"/>
  <c r="H338" i="79"/>
  <c r="L302" i="79"/>
  <c r="N268" i="79"/>
  <c r="F236" i="79"/>
  <c r="H498" i="79"/>
  <c r="L430" i="79"/>
  <c r="N370" i="79"/>
  <c r="H336" i="79"/>
  <c r="J302" i="79"/>
  <c r="L268" i="79"/>
  <c r="F234" i="79"/>
  <c r="H200" i="79"/>
  <c r="L480" i="79"/>
  <c r="F360" i="79"/>
  <c r="J292" i="79"/>
  <c r="N224" i="79"/>
  <c r="F174" i="79"/>
  <c r="H140" i="79"/>
  <c r="J106" i="79"/>
  <c r="N494" i="78"/>
  <c r="H474" i="79"/>
  <c r="N358" i="79"/>
  <c r="J298" i="79"/>
  <c r="N246" i="79"/>
  <c r="J200" i="79"/>
  <c r="J168" i="79"/>
  <c r="L142" i="79"/>
  <c r="N116" i="79"/>
  <c r="F92" i="79"/>
  <c r="H490" i="78"/>
  <c r="J458" i="79"/>
  <c r="J316" i="79"/>
  <c r="H214" i="79"/>
  <c r="H152" i="79"/>
  <c r="L100" i="79"/>
  <c r="F474" i="78"/>
  <c r="N446" i="78"/>
  <c r="F422" i="78"/>
  <c r="H396" i="78"/>
  <c r="J370" i="78"/>
  <c r="L344" i="78"/>
  <c r="N318" i="78"/>
  <c r="F294" i="78"/>
  <c r="H268" i="78"/>
  <c r="J242" i="78"/>
  <c r="L216" i="78"/>
  <c r="N190" i="78"/>
  <c r="F166" i="78"/>
  <c r="H140" i="78"/>
  <c r="J114" i="78"/>
  <c r="N513" i="77"/>
  <c r="H348" i="79"/>
  <c r="F246" i="79"/>
  <c r="F168" i="79"/>
  <c r="J116" i="79"/>
  <c r="N488" i="78"/>
  <c r="L454" i="78"/>
  <c r="N428" i="78"/>
  <c r="F404" i="78"/>
  <c r="H378" i="78"/>
  <c r="J352" i="78"/>
  <c r="L326" i="78"/>
  <c r="N300" i="78"/>
  <c r="F276" i="78"/>
  <c r="H250" i="78"/>
  <c r="J224" i="78"/>
  <c r="L198" i="78"/>
  <c r="N172" i="78"/>
  <c r="F148" i="78"/>
  <c r="H122" i="78"/>
  <c r="J96" i="78"/>
  <c r="L521" i="77"/>
  <c r="N312" i="79"/>
  <c r="J150" i="79"/>
  <c r="H472" i="78"/>
  <c r="L420" i="78"/>
  <c r="F370" i="78"/>
  <c r="J318" i="78"/>
  <c r="N266" i="78"/>
  <c r="H216" i="78"/>
  <c r="L164" i="78"/>
  <c r="F114" i="78"/>
  <c r="J513" i="77"/>
  <c r="N493" i="77"/>
  <c r="F493" i="77"/>
  <c r="F469" i="77"/>
  <c r="H443" i="77"/>
  <c r="J417" i="77"/>
  <c r="L391" i="77"/>
  <c r="F367" i="77"/>
  <c r="H341" i="77"/>
  <c r="J315" i="77"/>
  <c r="L289" i="77"/>
  <c r="N263" i="77"/>
  <c r="F239" i="77"/>
  <c r="H213" i="77"/>
  <c r="L187" i="77"/>
  <c r="N161" i="77"/>
  <c r="F137" i="77"/>
  <c r="V500" i="78"/>
  <c r="V501" i="78" s="1"/>
  <c r="V425" i="77"/>
  <c r="L426" i="77" s="1"/>
  <c r="P121" i="77"/>
  <c r="Q122" i="77" s="1"/>
  <c r="R449" i="76"/>
  <c r="S450" i="76" s="1"/>
  <c r="R407" i="76"/>
  <c r="H408" i="76" s="1"/>
  <c r="R293" i="76"/>
  <c r="V201" i="76"/>
  <c r="H426" i="79"/>
  <c r="N200" i="79"/>
  <c r="J92" i="79"/>
  <c r="L442" i="78"/>
  <c r="F392" i="78"/>
  <c r="J340" i="78"/>
  <c r="N288" i="78"/>
  <c r="H238" i="78"/>
  <c r="L186" i="78"/>
  <c r="F136" i="78"/>
  <c r="F499" i="77"/>
  <c r="L493" i="77"/>
  <c r="J479" i="77"/>
  <c r="L453" i="77"/>
  <c r="N427" i="77"/>
  <c r="F403" i="77"/>
  <c r="H377" i="77"/>
  <c r="L351" i="77"/>
  <c r="N325" i="77"/>
  <c r="F301" i="77"/>
  <c r="H275" i="77"/>
  <c r="J249" i="77"/>
  <c r="L223" i="77"/>
  <c r="F199" i="77"/>
  <c r="H173" i="77"/>
  <c r="J147" i="77"/>
  <c r="L121" i="77"/>
  <c r="P348" i="78"/>
  <c r="F349" i="78" s="1"/>
  <c r="P233" i="76"/>
  <c r="P234" i="76" s="1"/>
  <c r="P335" i="76"/>
  <c r="V453" i="76"/>
  <c r="V454" i="76" s="1"/>
  <c r="R363" i="76"/>
  <c r="R364" i="76" s="1"/>
  <c r="R275" i="76"/>
  <c r="H276" i="76" s="1"/>
  <c r="R177" i="76"/>
  <c r="I178" i="76" s="1"/>
  <c r="V180" i="78"/>
  <c r="H139" i="77"/>
  <c r="N189" i="77"/>
  <c r="H241" i="77"/>
  <c r="N291" i="77"/>
  <c r="J343" i="77"/>
  <c r="N393" i="77"/>
  <c r="J445" i="77"/>
  <c r="J493" i="77"/>
  <c r="F106" i="78"/>
  <c r="H208" i="78"/>
  <c r="J310" i="78"/>
  <c r="L412" i="78"/>
  <c r="J134" i="79"/>
  <c r="H7" i="69"/>
  <c r="H8" i="69" s="1"/>
  <c r="L7" i="69"/>
  <c r="M8" i="69" s="1"/>
  <c r="P41" i="69"/>
  <c r="Z472" i="77"/>
  <c r="Z428" i="76"/>
  <c r="AA436" i="77"/>
  <c r="Y220" i="76"/>
  <c r="Y155" i="77"/>
  <c r="Z510" i="76"/>
  <c r="Z430" i="76"/>
  <c r="Z334" i="76"/>
  <c r="Z254" i="76"/>
  <c r="Z174" i="76"/>
  <c r="Z388" i="76"/>
  <c r="AA468" i="77"/>
  <c r="Z224" i="79"/>
  <c r="Y252" i="76"/>
  <c r="Y347" i="77"/>
  <c r="Z518" i="76"/>
  <c r="Z438" i="76"/>
  <c r="Z358" i="76"/>
  <c r="Z262" i="76"/>
  <c r="Z182" i="76"/>
  <c r="AA526" i="77"/>
  <c r="AA430" i="77"/>
  <c r="Z335" i="77"/>
  <c r="Z175" i="77"/>
  <c r="AA496" i="77"/>
  <c r="Z496" i="77"/>
  <c r="Z444" i="76"/>
  <c r="AA444" i="77"/>
  <c r="AA437" i="79"/>
  <c r="Y228" i="76"/>
  <c r="Y171" i="77"/>
  <c r="Z514" i="76"/>
  <c r="Z434" i="76"/>
  <c r="Z338" i="76"/>
  <c r="Z258" i="76"/>
  <c r="Z131" i="77"/>
  <c r="J67" i="66"/>
  <c r="J68" i="66" s="1"/>
  <c r="H37" i="66"/>
  <c r="I38" i="66" s="1"/>
  <c r="F37" i="66"/>
  <c r="F38" i="66" s="1"/>
  <c r="F47" i="66"/>
  <c r="P101" i="66"/>
  <c r="O101" i="66"/>
  <c r="O43" i="66"/>
  <c r="H117" i="66"/>
  <c r="P43" i="69"/>
  <c r="P35" i="69"/>
  <c r="P27" i="69"/>
  <c r="P19" i="69"/>
  <c r="O13" i="69"/>
  <c r="O39" i="69"/>
  <c r="H15" i="69"/>
  <c r="H16" i="69" s="1"/>
  <c r="P39" i="69"/>
  <c r="P31" i="69"/>
  <c r="P23" i="69"/>
  <c r="P15" i="69"/>
  <c r="O35" i="69"/>
  <c r="J41" i="69"/>
  <c r="K42" i="69" s="1"/>
  <c r="H31" i="69"/>
  <c r="I32" i="69" s="1"/>
  <c r="H25" i="69"/>
  <c r="I26" i="69" s="1"/>
  <c r="L29" i="69"/>
  <c r="M30" i="69" s="1"/>
  <c r="L19" i="69"/>
  <c r="M20" i="69" s="1"/>
  <c r="J39" i="69"/>
  <c r="K40" i="69" s="1"/>
  <c r="L21" i="69"/>
  <c r="L22" i="69" s="1"/>
  <c r="P145" i="76"/>
  <c r="T163" i="77"/>
  <c r="P296" i="78"/>
  <c r="F297" i="78" s="1"/>
  <c r="T350" i="79"/>
  <c r="J351" i="79" s="1"/>
  <c r="P307" i="76"/>
  <c r="Q308" i="76" s="1"/>
  <c r="P445" i="76"/>
  <c r="G446" i="76" s="1"/>
  <c r="R155" i="76"/>
  <c r="R345" i="77"/>
  <c r="T269" i="76"/>
  <c r="P457" i="76"/>
  <c r="T335" i="76"/>
  <c r="U336" i="76" s="1"/>
  <c r="P13" i="69"/>
  <c r="P21" i="69"/>
  <c r="P29" i="69"/>
  <c r="P37" i="69"/>
  <c r="P9" i="69"/>
  <c r="P17" i="69"/>
  <c r="P25" i="69"/>
  <c r="P33" i="69"/>
  <c r="L67" i="66"/>
  <c r="M68" i="66" s="1"/>
  <c r="P61" i="66"/>
  <c r="J9" i="69"/>
  <c r="K10" i="69" s="1"/>
  <c r="O81" i="66"/>
  <c r="O7" i="69"/>
  <c r="H9" i="66"/>
  <c r="I10" i="66" s="1"/>
  <c r="F115" i="66"/>
  <c r="F116" i="66" s="1"/>
  <c r="F105" i="66"/>
  <c r="F103" i="66"/>
  <c r="F101" i="66"/>
  <c r="F102" i="66" s="1"/>
  <c r="F95" i="66"/>
  <c r="F96" i="66" s="1"/>
  <c r="F93" i="66"/>
  <c r="F94" i="66" s="1"/>
  <c r="F85" i="66"/>
  <c r="G86" i="66" s="1"/>
  <c r="F27" i="66"/>
  <c r="G28" i="66" s="1"/>
  <c r="F83" i="66"/>
  <c r="G84" i="66" s="1"/>
  <c r="F69" i="66"/>
  <c r="F61" i="66"/>
  <c r="G62" i="66" s="1"/>
  <c r="F53" i="66"/>
  <c r="F54" i="66" s="1"/>
  <c r="F57" i="66"/>
  <c r="G58" i="66" s="1"/>
  <c r="F45" i="66"/>
  <c r="F46" i="66" s="1"/>
  <c r="O9" i="69"/>
  <c r="P7" i="69"/>
  <c r="P31" i="66"/>
  <c r="J15" i="66"/>
  <c r="J16" i="66" s="1"/>
  <c r="P11" i="66"/>
  <c r="P13" i="66"/>
  <c r="P7" i="66"/>
  <c r="J119" i="66"/>
  <c r="P117" i="66"/>
  <c r="P109" i="66"/>
  <c r="P105" i="66"/>
  <c r="P103" i="66"/>
  <c r="J99" i="66"/>
  <c r="P95" i="66"/>
  <c r="P67" i="66"/>
  <c r="P63" i="66"/>
  <c r="P89" i="66"/>
  <c r="J89" i="66"/>
  <c r="J90" i="66" s="1"/>
  <c r="P85" i="66"/>
  <c r="P27" i="66"/>
  <c r="J27" i="66"/>
  <c r="J28" i="66" s="1"/>
  <c r="P79" i="66"/>
  <c r="J75" i="66"/>
  <c r="P73" i="66"/>
  <c r="J73" i="66"/>
  <c r="J74" i="66" s="1"/>
  <c r="J69" i="66"/>
  <c r="J70" i="66" s="1"/>
  <c r="P65" i="66"/>
  <c r="J65" i="66"/>
  <c r="K66" i="66" s="1"/>
  <c r="J59" i="66"/>
  <c r="K60" i="66" s="1"/>
  <c r="J55" i="66"/>
  <c r="K56" i="66" s="1"/>
  <c r="P51" i="66"/>
  <c r="P57" i="66"/>
  <c r="J57" i="66"/>
  <c r="K58" i="66" s="1"/>
  <c r="P45" i="66"/>
  <c r="J45" i="66"/>
  <c r="K46" i="66" s="1"/>
  <c r="J43" i="66"/>
  <c r="K44" i="66" s="1"/>
  <c r="P41" i="66"/>
  <c r="J39" i="66"/>
  <c r="P37" i="66"/>
  <c r="J25" i="66"/>
  <c r="J35" i="66"/>
  <c r="J36" i="66" s="1"/>
  <c r="P33" i="66"/>
  <c r="L9" i="69"/>
  <c r="M10" i="69" s="1"/>
  <c r="F23" i="69"/>
  <c r="F24" i="69" s="1"/>
  <c r="O11" i="69"/>
  <c r="L37" i="69"/>
  <c r="L13" i="69"/>
  <c r="M14" i="69" s="1"/>
  <c r="F11" i="69"/>
  <c r="F17" i="69"/>
  <c r="G18" i="69" s="1"/>
  <c r="O15" i="69"/>
  <c r="F31" i="69"/>
  <c r="L25" i="69"/>
  <c r="M26" i="69" s="1"/>
  <c r="J19" i="69"/>
  <c r="J20" i="69" s="1"/>
  <c r="P11" i="69"/>
  <c r="L15" i="69"/>
  <c r="L16" i="69" s="1"/>
  <c r="H39" i="69"/>
  <c r="H40" i="69" s="1"/>
  <c r="L27" i="69"/>
  <c r="L28" i="69" s="1"/>
  <c r="H13" i="69"/>
  <c r="I14" i="69" s="1"/>
  <c r="J23" i="69"/>
  <c r="O17" i="69"/>
  <c r="O29" i="69"/>
  <c r="J25" i="69"/>
  <c r="H41" i="69"/>
  <c r="H42" i="69" s="1"/>
  <c r="L33" i="69"/>
  <c r="M34" i="69" s="1"/>
  <c r="F29" i="69"/>
  <c r="G30" i="69" s="1"/>
  <c r="J27" i="69"/>
  <c r="J28" i="69" s="1"/>
  <c r="O37" i="69"/>
  <c r="J11" i="69"/>
  <c r="O41" i="69"/>
  <c r="H29" i="69"/>
  <c r="I30" i="69" s="1"/>
  <c r="H21" i="69"/>
  <c r="H22" i="69" s="1"/>
  <c r="O31" i="69"/>
  <c r="L23" i="69"/>
  <c r="J21" i="69"/>
  <c r="J22" i="69" s="1"/>
  <c r="Z506" i="76"/>
  <c r="Z362" i="76"/>
  <c r="Z218" i="76"/>
  <c r="Z126" i="76"/>
  <c r="AA506" i="77"/>
  <c r="AA458" i="77"/>
  <c r="AA402" i="77"/>
  <c r="Z343" i="77"/>
  <c r="Z255" i="77"/>
  <c r="Z135" i="77"/>
  <c r="AA409" i="78"/>
  <c r="AB194" i="78"/>
  <c r="AA405" i="79"/>
  <c r="AB234" i="79"/>
  <c r="AA98" i="79"/>
  <c r="Z109" i="79"/>
  <c r="Z121" i="79"/>
  <c r="AB135" i="79"/>
  <c r="AB102" i="79"/>
  <c r="AB116" i="79"/>
  <c r="AA136" i="79"/>
  <c r="AB149" i="79"/>
  <c r="AB161" i="79"/>
  <c r="AA176" i="79"/>
  <c r="Z187" i="79"/>
  <c r="Z199" i="79"/>
  <c r="AB213" i="79"/>
  <c r="AB225" i="79"/>
  <c r="AA236" i="79"/>
  <c r="Z251" i="79"/>
  <c r="Z263" i="79"/>
  <c r="AA276" i="79"/>
  <c r="AB289" i="79"/>
  <c r="AA300" i="79"/>
  <c r="AB313" i="79"/>
  <c r="Z327" i="79"/>
  <c r="AA340" i="79"/>
  <c r="Z351" i="79"/>
  <c r="AA364" i="79"/>
  <c r="AB377" i="79"/>
  <c r="AB389" i="79"/>
  <c r="AA404" i="79"/>
  <c r="Z415" i="79"/>
  <c r="Z423" i="79"/>
  <c r="Z431" i="79"/>
  <c r="AB437" i="79"/>
  <c r="AA444" i="79"/>
  <c r="AA452" i="79"/>
  <c r="Z459" i="79"/>
  <c r="AB465" i="79"/>
  <c r="AB473" i="79"/>
  <c r="AA480" i="79"/>
  <c r="Z487" i="79"/>
  <c r="Z495" i="79"/>
  <c r="AB501" i="79"/>
  <c r="AA92" i="79"/>
  <c r="Z99" i="78"/>
  <c r="AB105" i="78"/>
  <c r="AB113" i="78"/>
  <c r="AA120" i="78"/>
  <c r="Z127" i="78"/>
  <c r="Z135" i="78"/>
  <c r="AB141" i="78"/>
  <c r="AA148" i="78"/>
  <c r="AA156" i="78"/>
  <c r="Z163" i="78"/>
  <c r="AB169" i="78"/>
  <c r="AB177" i="78"/>
  <c r="AA184" i="78"/>
  <c r="Z191" i="78"/>
  <c r="Z199" i="78"/>
  <c r="AB205" i="78"/>
  <c r="AA212" i="78"/>
  <c r="AA220" i="78"/>
  <c r="Z227" i="78"/>
  <c r="AB233" i="78"/>
  <c r="AB241" i="78"/>
  <c r="AA248" i="78"/>
  <c r="Z255" i="78"/>
  <c r="Z263" i="78"/>
  <c r="AB269" i="78"/>
  <c r="Z378" i="76"/>
  <c r="Z186" i="76"/>
  <c r="AA534" i="77"/>
  <c r="AA466" i="77"/>
  <c r="AA394" i="77"/>
  <c r="Z279" i="77"/>
  <c r="Z167" i="77"/>
  <c r="AB386" i="78"/>
  <c r="Z256" i="79"/>
  <c r="AB99" i="79"/>
  <c r="AB115" i="79"/>
  <c r="AA130" i="79"/>
  <c r="AA104" i="79"/>
  <c r="AB125" i="79"/>
  <c r="AA148" i="79"/>
  <c r="AB165" i="79"/>
  <c r="AA180" i="79"/>
  <c r="AB197" i="79"/>
  <c r="Z215" i="79"/>
  <c r="AB233" i="79"/>
  <c r="Z247" i="79"/>
  <c r="AB265" i="79"/>
  <c r="Z283" i="79"/>
  <c r="Z299" i="79"/>
  <c r="Z319" i="79"/>
  <c r="AA332" i="79"/>
  <c r="AA348" i="79"/>
  <c r="AA368" i="79"/>
  <c r="AA384" i="79"/>
  <c r="Z399" i="79"/>
  <c r="AA416" i="79"/>
  <c r="Z427" i="79"/>
  <c r="AA436" i="79"/>
  <c r="Z447" i="79"/>
  <c r="Z455" i="79"/>
  <c r="AA464" i="79"/>
  <c r="Z475" i="79"/>
  <c r="AA484" i="79"/>
  <c r="AA492" i="79"/>
  <c r="Z503" i="79"/>
  <c r="AB97" i="78"/>
  <c r="AA108" i="78"/>
  <c r="AA116" i="78"/>
  <c r="AB125" i="78"/>
  <c r="AA136" i="78"/>
  <c r="AB145" i="78"/>
  <c r="AB153" i="78"/>
  <c r="AA164" i="78"/>
  <c r="AB173" i="78"/>
  <c r="Z183" i="78"/>
  <c r="AB193" i="78"/>
  <c r="AB201" i="78"/>
  <c r="Z211" i="78"/>
  <c r="AB221" i="78"/>
  <c r="Z231" i="78"/>
  <c r="Z239" i="78"/>
  <c r="AB249" i="78"/>
  <c r="Z259" i="78"/>
  <c r="AA268" i="78"/>
  <c r="AA276" i="78"/>
  <c r="AA284" i="78"/>
  <c r="Z291" i="78"/>
  <c r="AB297" i="78"/>
  <c r="AB305" i="78"/>
  <c r="AA312" i="78"/>
  <c r="Z319" i="78"/>
  <c r="Z327" i="78"/>
  <c r="AB333" i="78"/>
  <c r="AA340" i="78"/>
  <c r="AA348" i="78"/>
  <c r="Z355" i="78"/>
  <c r="AB361" i="78"/>
  <c r="AB369" i="78"/>
  <c r="AA376" i="78"/>
  <c r="Z383" i="78"/>
  <c r="AB106" i="79"/>
  <c r="AA115" i="79"/>
  <c r="Z126" i="79"/>
  <c r="Z135" i="79"/>
  <c r="AA143" i="79"/>
  <c r="AA151" i="79"/>
  <c r="Z158" i="79"/>
  <c r="AB164" i="79"/>
  <c r="AB172" i="79"/>
  <c r="AA179" i="79"/>
  <c r="Z186" i="79"/>
  <c r="Z194" i="79"/>
  <c r="AB200" i="79"/>
  <c r="AA207" i="79"/>
  <c r="AA215" i="79"/>
  <c r="Z222" i="79"/>
  <c r="AB228" i="79"/>
  <c r="AB236" i="79"/>
  <c r="AA243" i="79"/>
  <c r="Z250" i="79"/>
  <c r="Z258" i="79"/>
  <c r="AB264" i="79"/>
  <c r="AA271" i="79"/>
  <c r="AA279" i="79"/>
  <c r="Z286" i="79"/>
  <c r="AB292" i="79"/>
  <c r="Z298" i="79"/>
  <c r="AA303" i="79"/>
  <c r="AB308" i="79"/>
  <c r="Z314" i="79"/>
  <c r="AA319" i="79"/>
  <c r="AB324" i="79"/>
  <c r="Z330" i="79"/>
  <c r="AA335" i="79"/>
  <c r="AB340" i="79"/>
  <c r="Z346" i="79"/>
  <c r="AA351" i="79"/>
  <c r="AB356" i="79"/>
  <c r="Z362" i="79"/>
  <c r="AA367" i="79"/>
  <c r="AB372" i="79"/>
  <c r="Z378" i="79"/>
  <c r="AA383" i="79"/>
  <c r="AB388" i="79"/>
  <c r="Z394" i="79"/>
  <c r="AA399" i="79"/>
  <c r="AB404" i="79"/>
  <c r="Z410" i="79"/>
  <c r="AA415" i="79"/>
  <c r="AB420" i="79"/>
  <c r="Z426" i="79"/>
  <c r="AA431" i="79"/>
  <c r="AB436" i="79"/>
  <c r="Z442" i="79"/>
  <c r="AA447" i="79"/>
  <c r="AB452" i="79"/>
  <c r="Z458" i="79"/>
  <c r="AA463" i="79"/>
  <c r="AB468" i="79"/>
  <c r="Z474" i="79"/>
  <c r="AA479" i="79"/>
  <c r="AB484" i="79"/>
  <c r="Z490" i="79"/>
  <c r="AA495" i="79"/>
  <c r="AB500" i="79"/>
  <c r="Z506" i="79"/>
  <c r="Z92" i="79"/>
  <c r="Z98" i="78"/>
  <c r="AA103" i="78"/>
  <c r="AB108" i="78"/>
  <c r="Z114" i="78"/>
  <c r="AA119" i="78"/>
  <c r="AB124" i="78"/>
  <c r="Z130" i="78"/>
  <c r="AA135" i="78"/>
  <c r="AB140" i="78"/>
  <c r="Z146" i="78"/>
  <c r="AA151" i="78"/>
  <c r="AB156" i="78"/>
  <c r="Z162" i="78"/>
  <c r="AA167" i="78"/>
  <c r="AB172" i="78"/>
  <c r="Z178" i="78"/>
  <c r="AA183" i="78"/>
  <c r="AB188" i="78"/>
  <c r="Z194" i="78"/>
  <c r="AA199" i="78"/>
  <c r="AB204" i="78"/>
  <c r="Z210" i="78"/>
  <c r="AA215" i="78"/>
  <c r="AB220" i="78"/>
  <c r="Z226" i="78"/>
  <c r="AA231" i="78"/>
  <c r="AB236" i="78"/>
  <c r="Z242" i="78"/>
  <c r="AA247" i="78"/>
  <c r="AB252" i="78"/>
  <c r="Z258" i="78"/>
  <c r="AA263" i="78"/>
  <c r="AB268" i="78"/>
  <c r="Z274" i="78"/>
  <c r="AA279" i="78"/>
  <c r="AB284" i="78"/>
  <c r="Z290" i="78"/>
  <c r="AA295" i="78"/>
  <c r="AB300" i="78"/>
  <c r="Z306" i="78"/>
  <c r="AA311" i="78"/>
  <c r="AB316" i="78"/>
  <c r="Z322" i="78"/>
  <c r="AA327" i="78"/>
  <c r="AB332" i="78"/>
  <c r="Z338" i="78"/>
  <c r="AA343" i="78"/>
  <c r="AB348" i="78"/>
  <c r="Z354" i="78"/>
  <c r="AA359" i="78"/>
  <c r="AB364" i="78"/>
  <c r="Z370" i="78"/>
  <c r="AA375" i="78"/>
  <c r="AB380" i="78"/>
  <c r="Z386" i="78"/>
  <c r="Z100" i="79"/>
  <c r="Z114" i="79"/>
  <c r="AA128" i="79"/>
  <c r="AA142" i="79"/>
  <c r="Z153" i="79"/>
  <c r="AB163" i="79"/>
  <c r="AA174" i="79"/>
  <c r="Z185" i="79"/>
  <c r="AB195" i="79"/>
  <c r="AA206" i="79"/>
  <c r="Z217" i="79"/>
  <c r="AB227" i="79"/>
  <c r="AA238" i="79"/>
  <c r="Z249" i="79"/>
  <c r="AB259" i="79"/>
  <c r="AA270" i="79"/>
  <c r="Z281" i="79"/>
  <c r="AB291" i="79"/>
  <c r="AA302" i="79"/>
  <c r="Z313" i="79"/>
  <c r="AB323" i="79"/>
  <c r="AA334" i="79"/>
  <c r="Z345" i="79"/>
  <c r="AB355" i="79"/>
  <c r="AA366" i="79"/>
  <c r="Z377" i="79"/>
  <c r="AB387" i="79"/>
  <c r="AA398" i="79"/>
  <c r="Z409" i="79"/>
  <c r="AB419" i="79"/>
  <c r="AA430" i="79"/>
  <c r="Z441" i="79"/>
  <c r="AB451" i="79"/>
  <c r="AA462" i="79"/>
  <c r="Z473" i="79"/>
  <c r="AB483" i="79"/>
  <c r="AA494" i="79"/>
  <c r="Z505" i="79"/>
  <c r="AA102" i="78"/>
  <c r="Z113" i="78"/>
  <c r="AB123" i="78"/>
  <c r="AA134" i="78"/>
  <c r="Z145" i="78"/>
  <c r="AB155" i="78"/>
  <c r="AA166" i="78"/>
  <c r="Z177" i="78"/>
  <c r="AB187" i="78"/>
  <c r="AA198" i="78"/>
  <c r="Z209" i="78"/>
  <c r="AB219" i="78"/>
  <c r="AA230" i="78"/>
  <c r="Z241" i="78"/>
  <c r="AB251" i="78"/>
  <c r="AA262" i="78"/>
  <c r="Z273" i="78"/>
  <c r="AB283" i="78"/>
  <c r="AA294" i="78"/>
  <c r="Z305" i="78"/>
  <c r="AB315" i="78"/>
  <c r="AA326" i="78"/>
  <c r="Z337" i="78"/>
  <c r="AB347" i="78"/>
  <c r="AA358" i="78"/>
  <c r="Z369" i="78"/>
  <c r="AB379" i="78"/>
  <c r="AB389" i="78"/>
  <c r="Z395" i="78"/>
  <c r="AA400" i="78"/>
  <c r="AB405" i="78"/>
  <c r="Z411" i="78"/>
  <c r="AA416" i="78"/>
  <c r="AB421" i="78"/>
  <c r="Z427" i="78"/>
  <c r="AA432" i="78"/>
  <c r="AB437" i="78"/>
  <c r="Z443" i="78"/>
  <c r="AA448" i="78"/>
  <c r="AB453" i="78"/>
  <c r="Z459" i="78"/>
  <c r="AA464" i="78"/>
  <c r="AB469" i="78"/>
  <c r="Z475" i="78"/>
  <c r="AA480" i="78"/>
  <c r="AB485" i="78"/>
  <c r="Z491" i="78"/>
  <c r="AA496" i="78"/>
  <c r="AB501" i="78"/>
  <c r="Z507" i="78"/>
  <c r="AA120" i="77"/>
  <c r="AA124" i="77"/>
  <c r="AA128" i="77"/>
  <c r="AA132" i="77"/>
  <c r="AA136" i="77"/>
  <c r="AA140" i="77"/>
  <c r="AA144" i="77"/>
  <c r="AA148" i="77"/>
  <c r="AA152" i="77"/>
  <c r="AA156" i="77"/>
  <c r="AA160" i="77"/>
  <c r="AA164" i="77"/>
  <c r="AA168" i="77"/>
  <c r="AA172" i="77"/>
  <c r="AA176" i="77"/>
  <c r="AA180" i="77"/>
  <c r="AA184" i="77"/>
  <c r="AA188" i="77"/>
  <c r="AA192" i="77"/>
  <c r="AA196" i="77"/>
  <c r="AA200" i="77"/>
  <c r="AA204" i="77"/>
  <c r="AA208" i="77"/>
  <c r="AA212" i="77"/>
  <c r="AA216" i="77"/>
  <c r="AA220" i="77"/>
  <c r="AA224" i="77"/>
  <c r="AA228" i="77"/>
  <c r="AA232" i="77"/>
  <c r="AA236" i="77"/>
  <c r="AA240" i="77"/>
  <c r="AA244" i="77"/>
  <c r="AA248" i="77"/>
  <c r="AA252" i="77"/>
  <c r="AA256" i="77"/>
  <c r="AA260" i="77"/>
  <c r="AA264" i="77"/>
  <c r="AA268" i="77"/>
  <c r="AA272" i="77"/>
  <c r="AA276" i="77"/>
  <c r="AA280" i="77"/>
  <c r="AA284" i="77"/>
  <c r="AA288" i="77"/>
  <c r="AA292" i="77"/>
  <c r="AA296" i="77"/>
  <c r="AA300" i="77"/>
  <c r="AA304" i="77"/>
  <c r="AA308" i="77"/>
  <c r="AA312" i="77"/>
  <c r="AA316" i="77"/>
  <c r="Y363" i="77"/>
  <c r="Z396" i="76"/>
  <c r="Y196" i="76"/>
  <c r="Z328" i="76"/>
  <c r="Y264" i="76"/>
  <c r="AA290" i="78"/>
  <c r="Y520" i="76"/>
  <c r="Z432" i="77"/>
  <c r="Z484" i="76"/>
  <c r="Z180" i="76"/>
  <c r="Z331" i="77"/>
  <c r="Z184" i="78"/>
  <c r="Y516" i="76"/>
  <c r="Y260" i="76"/>
  <c r="Z428" i="77"/>
  <c r="Z269" i="78"/>
  <c r="Y136" i="76"/>
  <c r="Z316" i="76"/>
  <c r="AA476" i="77"/>
  <c r="Z123" i="77"/>
  <c r="Y388" i="76"/>
  <c r="Y132" i="76"/>
  <c r="Y235" i="77"/>
  <c r="Z522" i="76"/>
  <c r="Z458" i="76"/>
  <c r="Z394" i="76"/>
  <c r="Z330" i="76"/>
  <c r="Z266" i="76"/>
  <c r="Z202" i="76"/>
  <c r="Z170" i="76"/>
  <c r="Z138" i="76"/>
  <c r="AA518" i="77"/>
  <c r="AA498" i="77"/>
  <c r="AA474" i="77"/>
  <c r="AA454" i="77"/>
  <c r="AA434" i="77"/>
  <c r="AA410" i="77"/>
  <c r="AA390" i="77"/>
  <c r="AA370" i="77"/>
  <c r="Z327" i="77"/>
  <c r="Z287" i="77"/>
  <c r="Z247" i="77"/>
  <c r="Z199" i="77"/>
  <c r="Z159" i="77"/>
  <c r="Z92" i="78"/>
  <c r="Z452" i="78"/>
  <c r="AB398" i="78"/>
  <c r="AA301" i="78"/>
  <c r="Z216" i="78"/>
  <c r="AB130" i="78"/>
  <c r="AA469" i="79"/>
  <c r="Z384" i="79"/>
  <c r="AB298" i="79"/>
  <c r="AA213" i="79"/>
  <c r="Z94" i="79"/>
  <c r="AA99" i="79"/>
  <c r="Z97" i="79"/>
  <c r="AA102" i="79"/>
  <c r="AB107" i="79"/>
  <c r="Z113" i="79"/>
  <c r="AA118" i="79"/>
  <c r="AB123" i="79"/>
  <c r="Z129" i="79"/>
  <c r="AA134" i="79"/>
  <c r="AB139" i="79"/>
  <c r="AB98" i="79"/>
  <c r="Z106" i="79"/>
  <c r="AA113" i="79"/>
  <c r="AA120" i="79"/>
  <c r="AA127" i="79"/>
  <c r="AB134" i="79"/>
  <c r="AB141" i="79"/>
  <c r="Z147" i="79"/>
  <c r="AA152" i="79"/>
  <c r="AB157" i="79"/>
  <c r="Z163" i="79"/>
  <c r="AA168" i="79"/>
  <c r="AB173" i="79"/>
  <c r="Z179" i="79"/>
  <c r="AA184" i="79"/>
  <c r="AB189" i="79"/>
  <c r="Z195" i="79"/>
  <c r="AA200" i="79"/>
  <c r="AB205" i="79"/>
  <c r="Z211" i="79"/>
  <c r="AA216" i="79"/>
  <c r="AB221" i="79"/>
  <c r="Z227" i="79"/>
  <c r="AA232" i="79"/>
  <c r="AB237" i="79"/>
  <c r="Z243" i="79"/>
  <c r="AA248" i="79"/>
  <c r="AB253" i="79"/>
  <c r="Z259" i="79"/>
  <c r="AA264" i="79"/>
  <c r="AB269" i="79"/>
  <c r="Z275" i="79"/>
  <c r="AA280" i="79"/>
  <c r="AB285" i="79"/>
  <c r="Z291" i="79"/>
  <c r="AA296" i="79"/>
  <c r="AB301" i="79"/>
  <c r="Z307" i="79"/>
  <c r="AA312" i="79"/>
  <c r="AB317" i="79"/>
  <c r="Z323" i="79"/>
  <c r="AA328" i="79"/>
  <c r="AB333" i="79"/>
  <c r="Z339" i="79"/>
  <c r="AA344" i="79"/>
  <c r="AB349" i="79"/>
  <c r="Z355" i="79"/>
  <c r="AA360" i="79"/>
  <c r="AB365" i="79"/>
  <c r="Z371" i="79"/>
  <c r="AA376" i="79"/>
  <c r="AB381" i="79"/>
  <c r="Z387" i="79"/>
  <c r="AA392" i="79"/>
  <c r="AB397" i="79"/>
  <c r="Z403" i="79"/>
  <c r="AA408" i="79"/>
  <c r="AB413" i="79"/>
  <c r="Z419" i="79"/>
  <c r="Y243" i="77"/>
  <c r="AA412" i="77"/>
  <c r="Y324" i="76"/>
  <c r="AB499" i="78"/>
  <c r="Z490" i="76"/>
  <c r="Z410" i="76"/>
  <c r="Z314" i="76"/>
  <c r="Z234" i="76"/>
  <c r="Z178" i="76"/>
  <c r="Z130" i="76"/>
  <c r="AA530" i="77"/>
  <c r="AA502" i="77"/>
  <c r="AA470" i="77"/>
  <c r="AA442" i="77"/>
  <c r="AA418" i="77"/>
  <c r="AA386" i="77"/>
  <c r="Z351" i="77"/>
  <c r="Z295" i="77"/>
  <c r="Z231" i="77"/>
  <c r="Z183" i="77"/>
  <c r="Z127" i="77"/>
  <c r="AA441" i="78"/>
  <c r="Z344" i="78"/>
  <c r="AA237" i="78"/>
  <c r="AA109" i="78"/>
  <c r="AB426" i="79"/>
  <c r="Z320" i="79"/>
  <c r="Z192" i="79"/>
  <c r="AB96" i="79"/>
  <c r="AB95" i="79"/>
  <c r="AB103" i="79"/>
  <c r="AA110" i="79"/>
  <c r="Z117" i="79"/>
  <c r="Z125" i="79"/>
  <c r="AB131" i="79"/>
  <c r="AA138" i="79"/>
  <c r="AB100" i="79"/>
  <c r="AB109" i="79"/>
  <c r="AB118" i="79"/>
  <c r="AA129" i="79"/>
  <c r="Z138" i="79"/>
  <c r="AB145" i="79"/>
  <c r="AB153" i="79"/>
  <c r="AA160" i="79"/>
  <c r="Z167" i="79"/>
  <c r="Z175" i="79"/>
  <c r="AB181" i="79"/>
  <c r="AA188" i="79"/>
  <c r="AA196" i="79"/>
  <c r="Z203" i="79"/>
  <c r="AB209" i="79"/>
  <c r="AB217" i="79"/>
  <c r="AA224" i="79"/>
  <c r="Z231" i="79"/>
  <c r="Z239" i="79"/>
  <c r="AB245" i="79"/>
  <c r="AA252" i="79"/>
  <c r="AA260" i="79"/>
  <c r="Z267" i="79"/>
  <c r="AB273" i="79"/>
  <c r="AB281" i="79"/>
  <c r="AA288" i="79"/>
  <c r="Z295" i="79"/>
  <c r="Z303" i="79"/>
  <c r="AB309" i="79"/>
  <c r="AA316" i="79"/>
  <c r="AA324" i="79"/>
  <c r="Z331" i="79"/>
  <c r="AB337" i="79"/>
  <c r="AB345" i="79"/>
  <c r="AA352" i="79"/>
  <c r="Z359" i="79"/>
  <c r="Z367" i="79"/>
  <c r="AB373" i="79"/>
  <c r="AA380" i="79"/>
  <c r="AA388" i="79"/>
  <c r="Z395" i="79"/>
  <c r="AB401" i="79"/>
  <c r="AB409" i="79"/>
  <c r="Z244" i="76"/>
  <c r="AA457" i="78"/>
  <c r="Z492" i="77"/>
  <c r="Y452" i="76"/>
  <c r="Z426" i="76"/>
  <c r="Z298" i="76"/>
  <c r="Z194" i="76"/>
  <c r="Z146" i="76"/>
  <c r="AA522" i="77"/>
  <c r="AA486" i="77"/>
  <c r="AA450" i="77"/>
  <c r="AA406" i="77"/>
  <c r="AA374" i="77"/>
  <c r="Z311" i="77"/>
  <c r="Z223" i="77"/>
  <c r="Z151" i="77"/>
  <c r="AA473" i="78"/>
  <c r="AB322" i="78"/>
  <c r="AA173" i="78"/>
  <c r="Z448" i="79"/>
  <c r="AA277" i="79"/>
  <c r="AA149" i="79"/>
  <c r="AA94" i="79"/>
  <c r="Z105" i="79"/>
  <c r="AA114" i="79"/>
  <c r="AA122" i="79"/>
  <c r="Z133" i="79"/>
  <c r="AA93" i="79"/>
  <c r="Z108" i="79"/>
  <c r="Z122" i="79"/>
  <c r="AB132" i="79"/>
  <c r="AA144" i="79"/>
  <c r="Z155" i="79"/>
  <c r="AA164" i="79"/>
  <c r="AA172" i="79"/>
  <c r="Z183" i="79"/>
  <c r="AA192" i="79"/>
  <c r="AB201" i="79"/>
  <c r="AA212" i="79"/>
  <c r="AA220" i="79"/>
  <c r="AB229" i="79"/>
  <c r="AA240" i="79"/>
  <c r="AB249" i="79"/>
  <c r="AB257" i="79"/>
  <c r="AA268" i="79"/>
  <c r="AB277" i="79"/>
  <c r="Z287" i="79"/>
  <c r="AB297" i="79"/>
  <c r="AB305" i="79"/>
  <c r="Z315" i="79"/>
  <c r="AB325" i="79"/>
  <c r="Z335" i="79"/>
  <c r="Z343" i="79"/>
  <c r="AB353" i="79"/>
  <c r="Z363" i="79"/>
  <c r="AA372" i="79"/>
  <c r="Z383" i="79"/>
  <c r="Z391" i="79"/>
  <c r="AA400" i="79"/>
  <c r="Z411" i="79"/>
  <c r="AB417" i="79"/>
  <c r="AA424" i="79"/>
  <c r="AB429" i="79"/>
  <c r="Z435" i="79"/>
  <c r="AA440" i="79"/>
  <c r="AB445" i="79"/>
  <c r="Z451" i="79"/>
  <c r="AA456" i="79"/>
  <c r="AB461" i="79"/>
  <c r="Z467" i="79"/>
  <c r="AA472" i="79"/>
  <c r="AB477" i="79"/>
  <c r="Z483" i="79"/>
  <c r="AA488" i="79"/>
  <c r="AB493" i="79"/>
  <c r="Z499" i="79"/>
  <c r="AA504" i="79"/>
  <c r="AA96" i="78"/>
  <c r="AB101" i="78"/>
  <c r="Z107" i="78"/>
  <c r="AA112" i="78"/>
  <c r="AB117" i="78"/>
  <c r="Z123" i="78"/>
  <c r="AA128" i="78"/>
  <c r="AB133" i="78"/>
  <c r="Z139" i="78"/>
  <c r="AA144" i="78"/>
  <c r="AB149" i="78"/>
  <c r="Z155" i="78"/>
  <c r="AA160" i="78"/>
  <c r="AB165" i="78"/>
  <c r="Z171" i="78"/>
  <c r="AA176" i="78"/>
  <c r="AB181" i="78"/>
  <c r="Z187" i="78"/>
  <c r="AA192" i="78"/>
  <c r="AB197" i="78"/>
  <c r="Z203" i="78"/>
  <c r="AA208" i="78"/>
  <c r="AB213" i="78"/>
  <c r="Z219" i="78"/>
  <c r="AA224" i="78"/>
  <c r="AB229" i="78"/>
  <c r="Z235" i="78"/>
  <c r="AA240" i="78"/>
  <c r="AB245" i="78"/>
  <c r="Z251" i="78"/>
  <c r="AA256" i="78"/>
  <c r="AB261" i="78"/>
  <c r="Z267" i="78"/>
  <c r="AA272" i="78"/>
  <c r="AB277" i="78"/>
  <c r="Z283" i="78"/>
  <c r="AA288" i="78"/>
  <c r="AB293" i="78"/>
  <c r="Z299" i="78"/>
  <c r="AA304" i="78"/>
  <c r="AB309" i="78"/>
  <c r="Z315" i="78"/>
  <c r="AA320" i="78"/>
  <c r="AB325" i="78"/>
  <c r="Z331" i="78"/>
  <c r="AA336" i="78"/>
  <c r="AB341" i="78"/>
  <c r="Z347" i="78"/>
  <c r="AA352" i="78"/>
  <c r="AB357" i="78"/>
  <c r="Z363" i="78"/>
  <c r="AA368" i="78"/>
  <c r="AB373" i="78"/>
  <c r="Z379" i="78"/>
  <c r="AA384" i="78"/>
  <c r="AB93" i="79"/>
  <c r="Z103" i="79"/>
  <c r="Z110" i="79"/>
  <c r="AA117" i="79"/>
  <c r="AA124" i="79"/>
  <c r="AA131" i="79"/>
  <c r="AB138" i="79"/>
  <c r="AB144" i="79"/>
  <c r="Z150" i="79"/>
  <c r="AA155" i="79"/>
  <c r="AB160" i="79"/>
  <c r="Z166" i="79"/>
  <c r="AA171" i="79"/>
  <c r="AB176" i="79"/>
  <c r="Z182" i="79"/>
  <c r="AA187" i="79"/>
  <c r="AB192" i="79"/>
  <c r="Z198" i="79"/>
  <c r="AA203" i="79"/>
  <c r="AB208" i="79"/>
  <c r="Z214" i="79"/>
  <c r="AA219" i="79"/>
  <c r="AB224" i="79"/>
  <c r="Z230" i="79"/>
  <c r="AA235" i="79"/>
  <c r="AB240" i="79"/>
  <c r="Z246" i="79"/>
  <c r="AA251" i="79"/>
  <c r="AB256" i="79"/>
  <c r="Z262" i="79"/>
  <c r="AA267" i="79"/>
  <c r="AB272" i="79"/>
  <c r="Z278" i="79"/>
  <c r="AA283" i="79"/>
  <c r="AB288" i="79"/>
  <c r="AB351" i="79"/>
  <c r="AB266" i="79"/>
  <c r="T513" i="76"/>
  <c r="R271" i="76"/>
  <c r="I272" i="76" s="1"/>
  <c r="P285" i="76"/>
  <c r="R151" i="77"/>
  <c r="I152" i="77" s="1"/>
  <c r="T397" i="77"/>
  <c r="T168" i="78"/>
  <c r="P364" i="78"/>
  <c r="G365" i="78" s="1"/>
  <c r="R320" i="79"/>
  <c r="I321" i="79" s="1"/>
  <c r="R137" i="76"/>
  <c r="R138" i="76" s="1"/>
  <c r="T441" i="76"/>
  <c r="T442" i="76" s="1"/>
  <c r="T423" i="76"/>
  <c r="R465" i="76"/>
  <c r="R466" i="76" s="1"/>
  <c r="V433" i="76"/>
  <c r="V434" i="76" s="1"/>
  <c r="R485" i="76"/>
  <c r="P229" i="76"/>
  <c r="G230" i="76" s="1"/>
  <c r="V151" i="76"/>
  <c r="R497" i="76"/>
  <c r="R517" i="76"/>
  <c r="P513" i="76"/>
  <c r="Q514" i="76" s="1"/>
  <c r="T431" i="76"/>
  <c r="J432" i="76" s="1"/>
  <c r="R341" i="76"/>
  <c r="S342" i="76" s="1"/>
  <c r="R529" i="76"/>
  <c r="S530" i="76" s="1"/>
  <c r="R457" i="76"/>
  <c r="R477" i="76"/>
  <c r="P471" i="76"/>
  <c r="T385" i="76"/>
  <c r="J386" i="76" s="1"/>
  <c r="V515" i="76"/>
  <c r="R361" i="76"/>
  <c r="I362" i="76" s="1"/>
  <c r="R441" i="76"/>
  <c r="R442" i="76" s="1"/>
  <c r="P319" i="76"/>
  <c r="V405" i="76"/>
  <c r="T299" i="76"/>
  <c r="T251" i="76"/>
  <c r="U252" i="76" s="1"/>
  <c r="V473" i="76"/>
  <c r="V474" i="76" s="1"/>
  <c r="T215" i="76"/>
  <c r="V277" i="76"/>
  <c r="M278" i="76" s="1"/>
  <c r="R139" i="76"/>
  <c r="I140" i="76" s="1"/>
  <c r="R257" i="77"/>
  <c r="P511" i="77"/>
  <c r="P284" i="78"/>
  <c r="V136" i="79"/>
  <c r="W137" i="79" s="1"/>
  <c r="P137" i="76"/>
  <c r="R289" i="76"/>
  <c r="I290" i="76" s="1"/>
  <c r="T273" i="76"/>
  <c r="T274" i="76" s="1"/>
  <c r="V323" i="76"/>
  <c r="R357" i="76"/>
  <c r="V399" i="76"/>
  <c r="V400" i="76" s="1"/>
  <c r="R511" i="76"/>
  <c r="H512" i="76" s="1"/>
  <c r="V531" i="76"/>
  <c r="M532" i="76" s="1"/>
  <c r="P453" i="76"/>
  <c r="Q454" i="76" s="1"/>
  <c r="V477" i="76"/>
  <c r="P473" i="76"/>
  <c r="F474" i="76" s="1"/>
  <c r="V381" i="76"/>
  <c r="R157" i="76"/>
  <c r="R495" i="76"/>
  <c r="R496" i="76" s="1"/>
  <c r="R513" i="76"/>
  <c r="I514" i="76" s="1"/>
  <c r="T517" i="76"/>
  <c r="P431" i="76"/>
  <c r="G432" i="76" s="1"/>
  <c r="P337" i="76"/>
  <c r="P338" i="76" s="1"/>
  <c r="V419" i="76"/>
  <c r="P309" i="76"/>
  <c r="V373" i="76"/>
  <c r="L374" i="76" s="1"/>
  <c r="T483" i="76"/>
  <c r="K484" i="76" s="1"/>
  <c r="T347" i="76"/>
  <c r="T331" i="76"/>
  <c r="U332" i="76" s="1"/>
  <c r="P213" i="76"/>
  <c r="T245" i="76"/>
  <c r="R439" i="76"/>
  <c r="S440" i="76" s="1"/>
  <c r="V241" i="76"/>
  <c r="W242" i="76" s="1"/>
  <c r="P153" i="76"/>
  <c r="G154" i="76" s="1"/>
  <c r="T159" i="76"/>
  <c r="J160" i="76" s="1"/>
  <c r="T157" i="76"/>
  <c r="P157" i="76"/>
  <c r="G158" i="76" s="1"/>
  <c r="F99" i="66"/>
  <c r="G100" i="66" s="1"/>
  <c r="J113" i="66"/>
  <c r="J114" i="66" s="1"/>
  <c r="P49" i="66"/>
  <c r="P53" i="66"/>
  <c r="O79" i="66"/>
  <c r="O69" i="66"/>
  <c r="H107" i="66"/>
  <c r="I108" i="66" s="1"/>
  <c r="O57" i="66"/>
  <c r="H99" i="66"/>
  <c r="H100" i="66" s="1"/>
  <c r="H25" i="66"/>
  <c r="I26" i="66" s="1"/>
  <c r="O73" i="66"/>
  <c r="O39" i="66"/>
  <c r="H67" i="66"/>
  <c r="H68" i="66" s="1"/>
  <c r="L79" i="66"/>
  <c r="M80" i="66" s="1"/>
  <c r="L89" i="66"/>
  <c r="L90" i="66" s="1"/>
  <c r="H29" i="66"/>
  <c r="I30" i="66" s="1"/>
  <c r="J93" i="66"/>
  <c r="J94" i="66" s="1"/>
  <c r="H49" i="66"/>
  <c r="I50" i="66" s="1"/>
  <c r="H77" i="66"/>
  <c r="I78" i="66" s="1"/>
  <c r="J91" i="66"/>
  <c r="K92" i="66" s="1"/>
  <c r="J31" i="66"/>
  <c r="J32" i="66" s="1"/>
  <c r="L47" i="66"/>
  <c r="M48" i="66" s="1"/>
  <c r="H113" i="66"/>
  <c r="I114" i="66" s="1"/>
  <c r="F117" i="66"/>
  <c r="G118" i="66" s="1"/>
  <c r="F39" i="66"/>
  <c r="F40" i="66" s="1"/>
  <c r="H61" i="66"/>
  <c r="I62" i="66" s="1"/>
  <c r="F29" i="66"/>
  <c r="F30" i="66" s="1"/>
  <c r="L39" i="66"/>
  <c r="L40" i="66" s="1"/>
  <c r="L71" i="66"/>
  <c r="M72" i="66" s="1"/>
  <c r="J111" i="66"/>
  <c r="K112" i="66" s="1"/>
  <c r="F71" i="66"/>
  <c r="G72" i="66" s="1"/>
  <c r="H13" i="66"/>
  <c r="H14" i="66" s="1"/>
  <c r="H97" i="66"/>
  <c r="I98" i="66" s="1"/>
  <c r="L41" i="66"/>
  <c r="M42" i="66" s="1"/>
  <c r="P23" i="66"/>
  <c r="L65" i="66"/>
  <c r="M66" i="66" s="1"/>
  <c r="H89" i="66"/>
  <c r="I90" i="66" s="1"/>
  <c r="O49" i="66"/>
  <c r="L75" i="66"/>
  <c r="M76" i="66" s="1"/>
  <c r="L95" i="66"/>
  <c r="M96" i="66" s="1"/>
  <c r="H81" i="66"/>
  <c r="I82" i="66" s="1"/>
  <c r="J11" i="66"/>
  <c r="J12" i="66" s="1"/>
  <c r="L15" i="66"/>
  <c r="M16" i="66" s="1"/>
  <c r="P43" i="66"/>
  <c r="J109" i="66"/>
  <c r="J110" i="66" s="1"/>
  <c r="H83" i="66"/>
  <c r="H84" i="66" s="1"/>
  <c r="L111" i="66"/>
  <c r="M112" i="66" s="1"/>
  <c r="O113" i="66"/>
  <c r="H69" i="66"/>
  <c r="I70" i="66" s="1"/>
  <c r="H35" i="66"/>
  <c r="H36" i="66" s="1"/>
  <c r="J81" i="66"/>
  <c r="J82" i="66" s="1"/>
  <c r="F55" i="66"/>
  <c r="G56" i="66" s="1"/>
  <c r="F87" i="66"/>
  <c r="F88" i="66" s="1"/>
  <c r="P21" i="66"/>
  <c r="F43" i="66"/>
  <c r="G44" i="66" s="1"/>
  <c r="L37" i="66"/>
  <c r="L38" i="66" s="1"/>
  <c r="O37" i="66"/>
  <c r="O87" i="66"/>
  <c r="L27" i="66"/>
  <c r="M28" i="66" s="1"/>
  <c r="L19" i="66"/>
  <c r="L20" i="66" s="1"/>
  <c r="H119" i="66"/>
  <c r="I120" i="66" s="1"/>
  <c r="F79" i="66"/>
  <c r="G80" i="66" s="1"/>
  <c r="J105" i="66"/>
  <c r="J106" i="66" s="1"/>
  <c r="O115" i="66"/>
  <c r="F13" i="66"/>
  <c r="F14" i="66" s="1"/>
  <c r="J101" i="66"/>
  <c r="J102" i="66" s="1"/>
  <c r="P71" i="66"/>
  <c r="O31" i="66"/>
  <c r="H41" i="66"/>
  <c r="H42" i="66" s="1"/>
  <c r="H103" i="66"/>
  <c r="I104" i="66" s="1"/>
  <c r="L31" i="66"/>
  <c r="L32" i="66" s="1"/>
  <c r="F107" i="66"/>
  <c r="F108" i="66" s="1"/>
  <c r="H91" i="66"/>
  <c r="I92" i="66" s="1"/>
  <c r="F17" i="66"/>
  <c r="G18" i="66" s="1"/>
  <c r="H101" i="66"/>
  <c r="I102" i="66" s="1"/>
  <c r="L107" i="66"/>
  <c r="L108" i="66" s="1"/>
  <c r="O35" i="66"/>
  <c r="O67" i="66"/>
  <c r="F31" i="66"/>
  <c r="F32" i="66" s="1"/>
  <c r="O25" i="66"/>
  <c r="J13" i="66"/>
  <c r="J14" i="66" s="1"/>
  <c r="L53" i="66"/>
  <c r="L54" i="66" s="1"/>
  <c r="O107" i="66"/>
  <c r="O77" i="66"/>
  <c r="H11" i="66"/>
  <c r="H12" i="66" s="1"/>
  <c r="L87" i="66"/>
  <c r="M88" i="66" s="1"/>
  <c r="L23" i="66"/>
  <c r="M24" i="66" s="1"/>
  <c r="P111" i="66"/>
  <c r="H79" i="66"/>
  <c r="I80" i="66" s="1"/>
  <c r="L93" i="66"/>
  <c r="L94" i="66" s="1"/>
  <c r="F89" i="66"/>
  <c r="F90" i="66" s="1"/>
  <c r="F63" i="66"/>
  <c r="G64" i="66" s="1"/>
  <c r="P99" i="66"/>
  <c r="H93" i="66"/>
  <c r="I94" i="66" s="1"/>
  <c r="L49" i="66"/>
  <c r="L50" i="66" s="1"/>
  <c r="H63" i="66"/>
  <c r="I64" i="66" s="1"/>
  <c r="F109" i="66"/>
  <c r="G110" i="66" s="1"/>
  <c r="F49" i="66"/>
  <c r="G50" i="66" s="1"/>
  <c r="P83" i="66"/>
  <c r="F111" i="66"/>
  <c r="F112" i="66" s="1"/>
  <c r="H51" i="66"/>
  <c r="I52" i="66" s="1"/>
  <c r="J17" i="66"/>
  <c r="K18" i="66" s="1"/>
  <c r="L113" i="66"/>
  <c r="M114" i="66" s="1"/>
  <c r="J49" i="66"/>
  <c r="K50" i="66" s="1"/>
  <c r="P59" i="66"/>
  <c r="L29" i="66"/>
  <c r="M30" i="66" s="1"/>
  <c r="H7" i="66"/>
  <c r="I8" i="66" s="1"/>
  <c r="J47" i="66"/>
  <c r="J48" i="66" s="1"/>
  <c r="L57" i="66"/>
  <c r="L58" i="66" s="1"/>
  <c r="J53" i="66"/>
  <c r="J54" i="66" s="1"/>
  <c r="O97" i="66"/>
  <c r="O85" i="66"/>
  <c r="P15" i="66"/>
  <c r="O99" i="66"/>
  <c r="O89" i="66"/>
  <c r="O7" i="66"/>
  <c r="J103" i="66"/>
  <c r="J104" i="66" s="1"/>
  <c r="F67" i="66"/>
  <c r="F68" i="66" s="1"/>
  <c r="H45" i="66"/>
  <c r="I46" i="66" s="1"/>
  <c r="P81" i="66"/>
  <c r="O45" i="66"/>
  <c r="P115" i="66"/>
  <c r="J23" i="66"/>
  <c r="J24" i="66" s="1"/>
  <c r="P25" i="66"/>
  <c r="H105" i="66"/>
  <c r="I106" i="66" s="1"/>
  <c r="F59" i="66"/>
  <c r="F60" i="66" s="1"/>
  <c r="J77" i="66"/>
  <c r="J78" i="66" s="1"/>
  <c r="P119" i="66"/>
  <c r="L97" i="66"/>
  <c r="M98" i="66" s="1"/>
  <c r="L11" i="66"/>
  <c r="M12" i="66" s="1"/>
  <c r="J83" i="66"/>
  <c r="K84" i="66" s="1"/>
  <c r="J115" i="66"/>
  <c r="K116" i="66" s="1"/>
  <c r="F15" i="66"/>
  <c r="G16" i="66" s="1"/>
  <c r="P39" i="66"/>
  <c r="J37" i="66"/>
  <c r="J38" i="66" s="1"/>
  <c r="T143" i="76"/>
  <c r="K144" i="76" s="1"/>
  <c r="V345" i="76"/>
  <c r="M346" i="76" s="1"/>
  <c r="V271" i="76"/>
  <c r="W272" i="76" s="1"/>
  <c r="P445" i="77"/>
  <c r="G446" i="77" s="1"/>
  <c r="R263" i="76"/>
  <c r="H264" i="76" s="1"/>
  <c r="V301" i="76"/>
  <c r="V302" i="76" s="1"/>
  <c r="P481" i="76"/>
  <c r="Q482" i="76" s="1"/>
  <c r="V303" i="76"/>
  <c r="V304" i="76" s="1"/>
  <c r="V505" i="76"/>
  <c r="M506" i="76" s="1"/>
  <c r="T533" i="76"/>
  <c r="U534" i="76" s="1"/>
  <c r="T349" i="76"/>
  <c r="U350" i="76" s="1"/>
  <c r="P465" i="76"/>
  <c r="P466" i="76" s="1"/>
  <c r="V485" i="76"/>
  <c r="M486" i="76" s="1"/>
  <c r="T303" i="76"/>
  <c r="K304" i="76" s="1"/>
  <c r="T457" i="76"/>
  <c r="T458" i="76" s="1"/>
  <c r="R419" i="76"/>
  <c r="S420" i="76" s="1"/>
  <c r="R257" i="76"/>
  <c r="S258" i="76" s="1"/>
  <c r="T259" i="76"/>
  <c r="J260" i="76" s="1"/>
  <c r="R369" i="76"/>
  <c r="H370" i="76" s="1"/>
  <c r="R199" i="76"/>
  <c r="S200" i="76" s="1"/>
  <c r="R249" i="76"/>
  <c r="R250" i="76" s="1"/>
  <c r="T261" i="76"/>
  <c r="U262" i="76" s="1"/>
  <c r="T127" i="77"/>
  <c r="J128" i="77" s="1"/>
  <c r="V159" i="77"/>
  <c r="M160" i="77" s="1"/>
  <c r="R207" i="77"/>
  <c r="S208" i="77" s="1"/>
  <c r="R347" i="77"/>
  <c r="H348" i="77" s="1"/>
  <c r="V413" i="77"/>
  <c r="M414" i="77" s="1"/>
  <c r="V507" i="77"/>
  <c r="M508" i="77" s="1"/>
  <c r="T170" i="78"/>
  <c r="K171" i="78" s="1"/>
  <c r="R234" i="78"/>
  <c r="R235" i="78" s="1"/>
  <c r="P358" i="78"/>
  <c r="Q359" i="78" s="1"/>
  <c r="T218" i="79"/>
  <c r="T219" i="79" s="1"/>
  <c r="V324" i="79"/>
  <c r="M325" i="79" s="1"/>
  <c r="R474" i="79"/>
  <c r="I475" i="79" s="1"/>
  <c r="L242" i="79"/>
  <c r="P433" i="76"/>
  <c r="Q434" i="76" s="1"/>
  <c r="V361" i="76"/>
  <c r="M362" i="76" s="1"/>
  <c r="P417" i="76"/>
  <c r="P418" i="76" s="1"/>
  <c r="T211" i="76"/>
  <c r="J212" i="76" s="1"/>
  <c r="T275" i="76"/>
  <c r="U276" i="76" s="1"/>
  <c r="P193" i="77"/>
  <c r="G194" i="77" s="1"/>
  <c r="V116" i="78"/>
  <c r="W117" i="78" s="1"/>
  <c r="V452" i="78"/>
  <c r="M453" i="78" s="1"/>
  <c r="V139" i="76"/>
  <c r="W140" i="76" s="1"/>
  <c r="V353" i="76"/>
  <c r="V354" i="76" s="1"/>
  <c r="P421" i="76"/>
  <c r="G422" i="76" s="1"/>
  <c r="T469" i="76"/>
  <c r="J470" i="76" s="1"/>
  <c r="T465" i="76"/>
  <c r="K466" i="76" s="1"/>
  <c r="R479" i="76"/>
  <c r="H480" i="76" s="1"/>
  <c r="T119" i="76"/>
  <c r="T120" i="76" s="1"/>
  <c r="V529" i="76"/>
  <c r="V530" i="76" s="1"/>
  <c r="V439" i="76"/>
  <c r="M440" i="76" s="1"/>
  <c r="P427" i="76"/>
  <c r="F428" i="76" s="1"/>
  <c r="T393" i="76"/>
  <c r="J394" i="76" s="1"/>
  <c r="T361" i="76"/>
  <c r="J362" i="76" s="1"/>
  <c r="R223" i="76"/>
  <c r="I224" i="76" s="1"/>
  <c r="V217" i="76"/>
  <c r="L218" i="76" s="1"/>
  <c r="R283" i="76"/>
  <c r="R284" i="76" s="1"/>
  <c r="R191" i="76"/>
  <c r="H192" i="76" s="1"/>
  <c r="T231" i="76"/>
  <c r="T232" i="76" s="1"/>
  <c r="V279" i="76"/>
  <c r="L280" i="76" s="1"/>
  <c r="T289" i="76"/>
  <c r="T290" i="76" s="1"/>
  <c r="T131" i="77"/>
  <c r="U132" i="77" s="1"/>
  <c r="V161" i="77"/>
  <c r="V162" i="77" s="1"/>
  <c r="R233" i="77"/>
  <c r="I234" i="77" s="1"/>
  <c r="T285" i="77"/>
  <c r="T286" i="77" s="1"/>
  <c r="V351" i="77"/>
  <c r="L352" i="77" s="1"/>
  <c r="V126" i="78"/>
  <c r="V127" i="78" s="1"/>
  <c r="V178" i="78"/>
  <c r="M179" i="78" s="1"/>
  <c r="T242" i="78"/>
  <c r="J243" i="78" s="1"/>
  <c r="P378" i="78"/>
  <c r="F379" i="78" s="1"/>
  <c r="R414" i="78"/>
  <c r="S415" i="78" s="1"/>
  <c r="V106" i="79"/>
  <c r="M107" i="79" s="1"/>
  <c r="T398" i="79"/>
  <c r="U399" i="79" s="1"/>
  <c r="R321" i="76"/>
  <c r="R322" i="76" s="1"/>
  <c r="P353" i="76"/>
  <c r="Q354" i="76" s="1"/>
  <c r="R426" i="79"/>
  <c r="I427" i="79" s="1"/>
  <c r="T379" i="76"/>
  <c r="J380" i="76" s="1"/>
  <c r="R397" i="76"/>
  <c r="R398" i="76" s="1"/>
  <c r="T529" i="76"/>
  <c r="J530" i="76" s="1"/>
  <c r="T317" i="76"/>
  <c r="K318" i="76" s="1"/>
  <c r="R433" i="76"/>
  <c r="I434" i="76" s="1"/>
  <c r="T203" i="76"/>
  <c r="U204" i="76" s="1"/>
  <c r="R143" i="76"/>
  <c r="S144" i="76" s="1"/>
  <c r="P223" i="76"/>
  <c r="G224" i="76" s="1"/>
  <c r="T141" i="77"/>
  <c r="J142" i="77" s="1"/>
  <c r="P281" i="77"/>
  <c r="Q282" i="77" s="1"/>
  <c r="T385" i="77"/>
  <c r="J386" i="77" s="1"/>
  <c r="V130" i="78"/>
  <c r="L131" i="78" s="1"/>
  <c r="P464" i="78"/>
  <c r="F465" i="78" s="1"/>
  <c r="P304" i="79"/>
  <c r="Q305" i="79" s="1"/>
  <c r="F293" i="76"/>
  <c r="P227" i="76"/>
  <c r="Q228" i="76" s="1"/>
  <c r="R299" i="76"/>
  <c r="I300" i="76" s="1"/>
  <c r="R153" i="76"/>
  <c r="I154" i="76" s="1"/>
  <c r="T185" i="76"/>
  <c r="J186" i="76" s="1"/>
  <c r="V237" i="76"/>
  <c r="L238" i="76" s="1"/>
  <c r="T243" i="76"/>
  <c r="U244" i="76" s="1"/>
  <c r="V397" i="76"/>
  <c r="V398" i="76" s="1"/>
  <c r="T249" i="76"/>
  <c r="U250" i="76" s="1"/>
  <c r="R373" i="76"/>
  <c r="R374" i="76" s="1"/>
  <c r="V471" i="76"/>
  <c r="M472" i="76" s="1"/>
  <c r="V325" i="76"/>
  <c r="M326" i="76" s="1"/>
  <c r="R431" i="76"/>
  <c r="H432" i="76" s="1"/>
  <c r="R315" i="76"/>
  <c r="S316" i="76" s="1"/>
  <c r="V341" i="76"/>
  <c r="W342" i="76" s="1"/>
  <c r="R429" i="76"/>
  <c r="S430" i="76" s="1"/>
  <c r="T449" i="76"/>
  <c r="U450" i="76" s="1"/>
  <c r="P533" i="76"/>
  <c r="Q534" i="76" s="1"/>
  <c r="V151" i="77"/>
  <c r="L152" i="77" s="1"/>
  <c r="R199" i="77"/>
  <c r="R200" i="77" s="1"/>
  <c r="T267" i="77"/>
  <c r="J268" i="77" s="1"/>
  <c r="T347" i="77"/>
  <c r="J348" i="77" s="1"/>
  <c r="R419" i="77"/>
  <c r="H420" i="77" s="1"/>
  <c r="R461" i="77"/>
  <c r="H462" i="77" s="1"/>
  <c r="R499" i="77"/>
  <c r="R500" i="77" s="1"/>
  <c r="P316" i="78"/>
  <c r="P317" i="78" s="1"/>
  <c r="T313" i="76"/>
  <c r="J314" i="76" s="1"/>
  <c r="P443" i="76"/>
  <c r="G444" i="76" s="1"/>
  <c r="T391" i="76"/>
  <c r="J392" i="76" s="1"/>
  <c r="V513" i="76"/>
  <c r="L514" i="76" s="1"/>
  <c r="T287" i="76"/>
  <c r="T119" i="77"/>
  <c r="T120" i="77" s="1"/>
  <c r="T237" i="77"/>
  <c r="U238" i="77" s="1"/>
  <c r="P447" i="77"/>
  <c r="F448" i="77" s="1"/>
  <c r="R200" i="78"/>
  <c r="R201" i="78" s="1"/>
  <c r="T434" i="78"/>
  <c r="T435" i="78" s="1"/>
  <c r="V408" i="79"/>
  <c r="W409" i="79" s="1"/>
  <c r="V285" i="76"/>
  <c r="V286" i="76" s="1"/>
  <c r="P371" i="76"/>
  <c r="G372" i="76" s="1"/>
  <c r="T405" i="76"/>
  <c r="T406" i="76" s="1"/>
  <c r="P259" i="76"/>
  <c r="G260" i="76" s="1"/>
  <c r="P215" i="76"/>
  <c r="Q216" i="76" s="1"/>
  <c r="P279" i="76"/>
  <c r="Q280" i="76" s="1"/>
  <c r="T399" i="76"/>
  <c r="U400" i="76" s="1"/>
  <c r="P315" i="76"/>
  <c r="P316" i="76" s="1"/>
  <c r="P447" i="76"/>
  <c r="P448" i="76" s="1"/>
  <c r="R377" i="76"/>
  <c r="I378" i="76" s="1"/>
  <c r="R301" i="76"/>
  <c r="S302" i="76" s="1"/>
  <c r="T473" i="76"/>
  <c r="T474" i="76" s="1"/>
  <c r="V517" i="76"/>
  <c r="L518" i="76" s="1"/>
  <c r="P179" i="76"/>
  <c r="F180" i="76" s="1"/>
  <c r="V155" i="76"/>
  <c r="W156" i="76" s="1"/>
  <c r="P191" i="77"/>
  <c r="F192" i="77" s="1"/>
  <c r="R303" i="77"/>
  <c r="S304" i="77" s="1"/>
  <c r="T371" i="77"/>
  <c r="V455" i="77"/>
  <c r="V456" i="77" s="1"/>
  <c r="P527" i="77"/>
  <c r="F528" i="77" s="1"/>
  <c r="T110" i="78"/>
  <c r="J111" i="78" s="1"/>
  <c r="T166" i="78"/>
  <c r="U167" i="78" s="1"/>
  <c r="V242" i="78"/>
  <c r="V243" i="78" s="1"/>
  <c r="P286" i="78"/>
  <c r="F287" i="78" s="1"/>
  <c r="P318" i="78"/>
  <c r="F319" i="78" s="1"/>
  <c r="R386" i="78"/>
  <c r="H387" i="78" s="1"/>
  <c r="R480" i="78"/>
  <c r="S481" i="78" s="1"/>
  <c r="V166" i="79"/>
  <c r="L167" i="79" s="1"/>
  <c r="T430" i="79"/>
  <c r="J431" i="79" s="1"/>
  <c r="H129" i="76"/>
  <c r="N529" i="76"/>
  <c r="J517" i="76"/>
  <c r="F505" i="76"/>
  <c r="L491" i="76"/>
  <c r="L529" i="76"/>
  <c r="H517" i="76"/>
  <c r="N503" i="76"/>
  <c r="J491" i="76"/>
  <c r="J521" i="76"/>
  <c r="L495" i="76"/>
  <c r="H479" i="76"/>
  <c r="N465" i="76"/>
  <c r="J453" i="76"/>
  <c r="F441" i="76"/>
  <c r="L427" i="76"/>
  <c r="H415" i="76"/>
  <c r="H521" i="76"/>
  <c r="J495" i="76"/>
  <c r="N479" i="76"/>
  <c r="J467" i="76"/>
  <c r="F455" i="76"/>
  <c r="L441" i="76"/>
  <c r="H429" i="76"/>
  <c r="J529" i="76"/>
  <c r="J481" i="76"/>
  <c r="L455" i="76"/>
  <c r="N429" i="76"/>
  <c r="L409" i="76"/>
  <c r="H397" i="76"/>
  <c r="N383" i="76"/>
  <c r="J371" i="76"/>
  <c r="F359" i="76"/>
  <c r="N531" i="76"/>
  <c r="N483" i="76"/>
  <c r="F459" i="76"/>
  <c r="H433" i="76"/>
  <c r="H411" i="76"/>
  <c r="N397" i="76"/>
  <c r="J385" i="76"/>
  <c r="F373" i="76"/>
  <c r="N525" i="76"/>
  <c r="N453" i="76"/>
  <c r="H409" i="76"/>
  <c r="J383" i="76"/>
  <c r="J357" i="76"/>
  <c r="J343" i="76"/>
  <c r="F331" i="76"/>
  <c r="L317" i="76"/>
  <c r="H305" i="76"/>
  <c r="N291" i="76"/>
  <c r="J279" i="76"/>
  <c r="F267" i="76"/>
  <c r="L253" i="76"/>
  <c r="H241" i="76"/>
  <c r="N227" i="76"/>
  <c r="J215" i="76"/>
  <c r="F203" i="76"/>
  <c r="H473" i="76"/>
  <c r="N419" i="76"/>
  <c r="F393" i="76"/>
  <c r="H367" i="76"/>
  <c r="J349" i="76"/>
  <c r="F337" i="76"/>
  <c r="L323" i="76"/>
  <c r="H311" i="76"/>
  <c r="N297" i="76"/>
  <c r="J285" i="76"/>
  <c r="F273" i="76"/>
  <c r="L259" i="76"/>
  <c r="H247" i="76"/>
  <c r="N233" i="76"/>
  <c r="J221" i="76"/>
  <c r="F209" i="76"/>
  <c r="F445" i="76"/>
  <c r="L381" i="76"/>
  <c r="F343" i="76"/>
  <c r="H317" i="76"/>
  <c r="J291" i="76"/>
  <c r="L265" i="76"/>
  <c r="N239" i="76"/>
  <c r="F215" i="76"/>
  <c r="J195" i="76"/>
  <c r="F183" i="76"/>
  <c r="L169" i="76"/>
  <c r="H157" i="76"/>
  <c r="N143" i="76"/>
  <c r="J131" i="76"/>
  <c r="F119" i="76"/>
  <c r="L403" i="76"/>
  <c r="F355" i="76"/>
  <c r="J329" i="76"/>
  <c r="L303" i="76"/>
  <c r="N277" i="76"/>
  <c r="F253" i="76"/>
  <c r="H227" i="76"/>
  <c r="J201" i="76"/>
  <c r="R232" i="78"/>
  <c r="R233" i="78" s="1"/>
  <c r="R309" i="76"/>
  <c r="R310" i="76" s="1"/>
  <c r="P485" i="76"/>
  <c r="Q486" i="76" s="1"/>
  <c r="R353" i="76"/>
  <c r="V431" i="76"/>
  <c r="M432" i="76" s="1"/>
  <c r="T141" i="76"/>
  <c r="U142" i="76" s="1"/>
  <c r="T139" i="77"/>
  <c r="J140" i="77" s="1"/>
  <c r="V319" i="77"/>
  <c r="L320" i="77" s="1"/>
  <c r="R196" i="78"/>
  <c r="S197" i="78" s="1"/>
  <c r="R158" i="79"/>
  <c r="S159" i="79" s="1"/>
  <c r="F129" i="76"/>
  <c r="R159" i="76"/>
  <c r="H160" i="76" s="1"/>
  <c r="V149" i="76"/>
  <c r="V150" i="76" s="1"/>
  <c r="T151" i="76"/>
  <c r="K152" i="76" s="1"/>
  <c r="P281" i="76"/>
  <c r="T255" i="76"/>
  <c r="U256" i="76" s="1"/>
  <c r="P345" i="76"/>
  <c r="Q346" i="76" s="1"/>
  <c r="P495" i="76"/>
  <c r="G496" i="76" s="1"/>
  <c r="P305" i="76"/>
  <c r="Q306" i="76" s="1"/>
  <c r="V421" i="76"/>
  <c r="V422" i="76" s="1"/>
  <c r="R409" i="76"/>
  <c r="H410" i="76" s="1"/>
  <c r="P165" i="77"/>
  <c r="P166" i="77" s="1"/>
  <c r="T263" i="77"/>
  <c r="J264" i="77" s="1"/>
  <c r="T409" i="77"/>
  <c r="J410" i="77" s="1"/>
  <c r="P481" i="77"/>
  <c r="Q482" i="77" s="1"/>
  <c r="R98" i="78"/>
  <c r="H99" i="78" s="1"/>
  <c r="V170" i="78"/>
  <c r="M171" i="78" s="1"/>
  <c r="R260" i="78"/>
  <c r="H261" i="78" s="1"/>
  <c r="P306" i="78"/>
  <c r="P307" i="78" s="1"/>
  <c r="R390" i="78"/>
  <c r="R391" i="78" s="1"/>
  <c r="P150" i="79"/>
  <c r="P151" i="79" s="1"/>
  <c r="V264" i="79"/>
  <c r="M265" i="79" s="1"/>
  <c r="N521" i="76"/>
  <c r="H503" i="76"/>
  <c r="L521" i="76"/>
  <c r="F503" i="76"/>
  <c r="N533" i="76"/>
  <c r="J505" i="76"/>
  <c r="J477" i="76"/>
  <c r="L459" i="76"/>
  <c r="J445" i="76"/>
  <c r="N425" i="76"/>
  <c r="L533" i="76"/>
  <c r="H505" i="76"/>
  <c r="F479" i="76"/>
  <c r="H461" i="76"/>
  <c r="F447" i="76"/>
  <c r="J427" i="76"/>
  <c r="H507" i="76"/>
  <c r="J465" i="76"/>
  <c r="H427" i="76"/>
  <c r="J403" i="76"/>
  <c r="H389" i="76"/>
  <c r="L369" i="76"/>
  <c r="N351" i="76"/>
  <c r="N499" i="76"/>
  <c r="J455" i="76"/>
  <c r="H419" i="76"/>
  <c r="H403" i="76"/>
  <c r="L383" i="76"/>
  <c r="N365" i="76"/>
  <c r="J473" i="76"/>
  <c r="L405" i="76"/>
  <c r="F371" i="76"/>
  <c r="N347" i="76"/>
  <c r="H329" i="76"/>
  <c r="J311" i="76"/>
  <c r="H297" i="76"/>
  <c r="L277" i="76"/>
  <c r="N259" i="76"/>
  <c r="L245" i="76"/>
  <c r="F227" i="76"/>
  <c r="H209" i="76"/>
  <c r="L485" i="76"/>
  <c r="F413" i="76"/>
  <c r="L379" i="76"/>
  <c r="L355" i="76"/>
  <c r="H335" i="76"/>
  <c r="J317" i="76"/>
  <c r="H303" i="76"/>
  <c r="L283" i="76"/>
  <c r="N265" i="76"/>
  <c r="L251" i="76"/>
  <c r="F233" i="76"/>
  <c r="H215" i="76"/>
  <c r="J489" i="76"/>
  <c r="F379" i="76"/>
  <c r="L329" i="76"/>
  <c r="H301" i="76"/>
  <c r="F263" i="76"/>
  <c r="J227" i="76"/>
  <c r="N199" i="76"/>
  <c r="H181" i="76"/>
  <c r="J163" i="76"/>
  <c r="H149" i="76"/>
  <c r="L129" i="76"/>
  <c r="N459" i="76"/>
  <c r="L371" i="76"/>
  <c r="N325" i="76"/>
  <c r="H291" i="76"/>
  <c r="N261" i="76"/>
  <c r="L223" i="76"/>
  <c r="H195" i="76"/>
  <c r="N181" i="76"/>
  <c r="J169" i="76"/>
  <c r="F157" i="76"/>
  <c r="L143" i="76"/>
  <c r="H131" i="76"/>
  <c r="F533" i="76"/>
  <c r="F361" i="76"/>
  <c r="N311" i="76"/>
  <c r="L257" i="76"/>
  <c r="H213" i="76"/>
  <c r="L181" i="76"/>
  <c r="N155" i="76"/>
  <c r="F131" i="76"/>
  <c r="F385" i="76"/>
  <c r="J321" i="76"/>
  <c r="N269" i="76"/>
  <c r="L215" i="76"/>
  <c r="L187" i="76"/>
  <c r="L171" i="76"/>
  <c r="L155" i="76"/>
  <c r="F137" i="76"/>
  <c r="N121" i="76"/>
  <c r="F335" i="76"/>
  <c r="H261" i="76"/>
  <c r="J199" i="76"/>
  <c r="J167" i="76"/>
  <c r="L125" i="76"/>
  <c r="J447" i="76"/>
  <c r="J305" i="76"/>
  <c r="L231" i="76"/>
  <c r="F177" i="76"/>
  <c r="F145" i="76"/>
  <c r="L503" i="76"/>
  <c r="J347" i="76"/>
  <c r="J219" i="76"/>
  <c r="L141" i="76"/>
  <c r="V506" i="79"/>
  <c r="M507" i="79" s="1"/>
  <c r="V496" i="79"/>
  <c r="M497" i="79" s="1"/>
  <c r="V476" i="79"/>
  <c r="M477" i="79" s="1"/>
  <c r="R468" i="79"/>
  <c r="R469" i="79" s="1"/>
  <c r="P460" i="79"/>
  <c r="F461" i="79" s="1"/>
  <c r="V444" i="79"/>
  <c r="W445" i="79" s="1"/>
  <c r="V165" i="76"/>
  <c r="M166" i="76" s="1"/>
  <c r="P232" i="79"/>
  <c r="Q233" i="79" s="1"/>
  <c r="T417" i="76"/>
  <c r="K418" i="76" s="1"/>
  <c r="R213" i="76"/>
  <c r="R214" i="76" s="1"/>
  <c r="V385" i="76"/>
  <c r="W386" i="76" s="1"/>
  <c r="P311" i="76"/>
  <c r="G312" i="76" s="1"/>
  <c r="P149" i="76"/>
  <c r="G150" i="76" s="1"/>
  <c r="P195" i="77"/>
  <c r="P196" i="77" s="1"/>
  <c r="P381" i="77"/>
  <c r="Q382" i="77" s="1"/>
  <c r="P350" i="78"/>
  <c r="G351" i="78" s="1"/>
  <c r="T166" i="79"/>
  <c r="K167" i="79" s="1"/>
  <c r="T145" i="76"/>
  <c r="K146" i="76" s="1"/>
  <c r="R251" i="76"/>
  <c r="H252" i="76" s="1"/>
  <c r="V195" i="76"/>
  <c r="M196" i="76" s="1"/>
  <c r="V363" i="76"/>
  <c r="M364" i="76" s="1"/>
  <c r="V295" i="76"/>
  <c r="L296" i="76" s="1"/>
  <c r="V311" i="76"/>
  <c r="V312" i="76" s="1"/>
  <c r="T355" i="76"/>
  <c r="K356" i="76" s="1"/>
  <c r="V369" i="76"/>
  <c r="M370" i="76" s="1"/>
  <c r="P501" i="76"/>
  <c r="P502" i="76" s="1"/>
  <c r="T475" i="76"/>
  <c r="K476" i="76" s="1"/>
  <c r="P167" i="77"/>
  <c r="P168" i="77" s="1"/>
  <c r="T311" i="77"/>
  <c r="J312" i="77" s="1"/>
  <c r="R433" i="77"/>
  <c r="S434" i="77" s="1"/>
  <c r="P495" i="77"/>
  <c r="Q496" i="77" s="1"/>
  <c r="V118" i="78"/>
  <c r="L119" i="78" s="1"/>
  <c r="P218" i="78"/>
  <c r="G219" i="78" s="1"/>
  <c r="R264" i="78"/>
  <c r="R265" i="78" s="1"/>
  <c r="P322" i="78"/>
  <c r="F323" i="78" s="1"/>
  <c r="V442" i="78"/>
  <c r="L443" i="78" s="1"/>
  <c r="V274" i="79"/>
  <c r="M275" i="79" s="1"/>
  <c r="P466" i="79"/>
  <c r="Q467" i="79" s="1"/>
  <c r="L515" i="76"/>
  <c r="N497" i="76"/>
  <c r="J515" i="76"/>
  <c r="L497" i="76"/>
  <c r="H531" i="76"/>
  <c r="F493" i="76"/>
  <c r="F473" i="76"/>
  <c r="N457" i="76"/>
  <c r="H439" i="76"/>
  <c r="J421" i="76"/>
  <c r="F531" i="76"/>
  <c r="N491" i="76"/>
  <c r="L473" i="76"/>
  <c r="J459" i="76"/>
  <c r="N439" i="76"/>
  <c r="F423" i="76"/>
  <c r="J497" i="76"/>
  <c r="F453" i="76"/>
  <c r="J419" i="76"/>
  <c r="L401" i="76"/>
  <c r="F383" i="76"/>
  <c r="H365" i="76"/>
  <c r="F351" i="76"/>
  <c r="H481" i="76"/>
  <c r="L445" i="76"/>
  <c r="L417" i="76"/>
  <c r="F397" i="76"/>
  <c r="H379" i="76"/>
  <c r="F365" i="76"/>
  <c r="H451" i="76"/>
  <c r="N395" i="76"/>
  <c r="J367" i="76"/>
  <c r="L341" i="76"/>
  <c r="N323" i="76"/>
  <c r="L309" i="76"/>
  <c r="F291" i="76"/>
  <c r="H273" i="76"/>
  <c r="F259" i="76"/>
  <c r="J239" i="76"/>
  <c r="L221" i="76"/>
  <c r="J207" i="76"/>
  <c r="J463" i="76"/>
  <c r="J405" i="76"/>
  <c r="F377" i="76"/>
  <c r="L347" i="76"/>
  <c r="N329" i="76"/>
  <c r="L315" i="76"/>
  <c r="F297" i="76"/>
  <c r="H279" i="76"/>
  <c r="F265" i="76"/>
  <c r="J245" i="76"/>
  <c r="L227" i="76"/>
  <c r="J213" i="76"/>
  <c r="H435" i="76"/>
  <c r="H355" i="76"/>
  <c r="F327" i="76"/>
  <c r="N287" i="76"/>
  <c r="H253" i="76"/>
  <c r="N223" i="76"/>
  <c r="L193" i="76"/>
  <c r="N175" i="76"/>
  <c r="L161" i="76"/>
  <c r="F143" i="76"/>
  <c r="H125" i="76"/>
  <c r="F435" i="76"/>
  <c r="J353" i="76"/>
  <c r="F317" i="76"/>
  <c r="L287" i="76"/>
  <c r="J249" i="76"/>
  <c r="N213" i="76"/>
  <c r="J193" i="76"/>
  <c r="F181" i="76"/>
  <c r="L167" i="76"/>
  <c r="H155" i="76"/>
  <c r="N141" i="76"/>
  <c r="J129" i="76"/>
  <c r="J513" i="76"/>
  <c r="N357" i="76"/>
  <c r="H309" i="76"/>
  <c r="F255" i="76"/>
  <c r="J203" i="76"/>
  <c r="F179" i="76"/>
  <c r="H153" i="76"/>
  <c r="J127" i="76"/>
  <c r="H375" i="76"/>
  <c r="L311" i="76"/>
  <c r="H267" i="76"/>
  <c r="F213" i="76"/>
  <c r="F185" i="76"/>
  <c r="F169" i="76"/>
  <c r="J149" i="76"/>
  <c r="J133" i="76"/>
  <c r="H523" i="76"/>
  <c r="J315" i="76"/>
  <c r="J251" i="76"/>
  <c r="L189" i="76"/>
  <c r="F155" i="76"/>
  <c r="F123" i="76"/>
  <c r="N427" i="76"/>
  <c r="N285" i="76"/>
  <c r="N221" i="76"/>
  <c r="N169" i="76"/>
  <c r="H135" i="76"/>
  <c r="J457" i="76"/>
  <c r="L337" i="76"/>
  <c r="N195" i="76"/>
  <c r="N131" i="76"/>
  <c r="T502" i="79"/>
  <c r="J503" i="79" s="1"/>
  <c r="P484" i="79"/>
  <c r="F485" i="79" s="1"/>
  <c r="R466" i="79"/>
  <c r="S467" i="79" s="1"/>
  <c r="P452" i="79"/>
  <c r="P453" i="79" s="1"/>
  <c r="T439" i="76"/>
  <c r="T440" i="76" s="1"/>
  <c r="V219" i="76"/>
  <c r="M220" i="76" s="1"/>
  <c r="V503" i="76"/>
  <c r="V504" i="76" s="1"/>
  <c r="P277" i="76"/>
  <c r="F278" i="76" s="1"/>
  <c r="P295" i="76"/>
  <c r="F296" i="76" s="1"/>
  <c r="R123" i="76"/>
  <c r="S124" i="76" s="1"/>
  <c r="T481" i="76"/>
  <c r="U482" i="76" s="1"/>
  <c r="R235" i="76"/>
  <c r="R236" i="76" s="1"/>
  <c r="P303" i="77"/>
  <c r="Q304" i="77" s="1"/>
  <c r="R410" i="78"/>
  <c r="H411" i="78" s="1"/>
  <c r="T139" i="76"/>
  <c r="J140" i="76" s="1"/>
  <c r="T209" i="76"/>
  <c r="K210" i="76" s="1"/>
  <c r="T305" i="76"/>
  <c r="U306" i="76" s="1"/>
  <c r="P389" i="76"/>
  <c r="Q390" i="76" s="1"/>
  <c r="V357" i="76"/>
  <c r="W358" i="76" s="1"/>
  <c r="V149" i="77"/>
  <c r="W150" i="77" s="1"/>
  <c r="P367" i="77"/>
  <c r="P368" i="77" s="1"/>
  <c r="R94" i="78"/>
  <c r="R95" i="78" s="1"/>
  <c r="V246" i="78"/>
  <c r="W247" i="78" s="1"/>
  <c r="P338" i="78"/>
  <c r="Q339" i="78" s="1"/>
  <c r="P228" i="79"/>
  <c r="Q229" i="79" s="1"/>
  <c r="J509" i="76"/>
  <c r="J523" i="76"/>
  <c r="L489" i="76"/>
  <c r="L483" i="76"/>
  <c r="H447" i="76"/>
  <c r="J413" i="76"/>
  <c r="H485" i="76"/>
  <c r="N447" i="76"/>
  <c r="L519" i="76"/>
  <c r="L439" i="76"/>
  <c r="F391" i="76"/>
  <c r="H357" i="76"/>
  <c r="N467" i="76"/>
  <c r="F405" i="76"/>
  <c r="H371" i="76"/>
  <c r="N421" i="76"/>
  <c r="L349" i="76"/>
  <c r="N315" i="76"/>
  <c r="N283" i="76"/>
  <c r="J247" i="76"/>
  <c r="L213" i="76"/>
  <c r="H441" i="76"/>
  <c r="F357" i="76"/>
  <c r="N321" i="76"/>
  <c r="N289" i="76"/>
  <c r="J253" i="76"/>
  <c r="L219" i="76"/>
  <c r="N403" i="76"/>
  <c r="N303" i="76"/>
  <c r="H237" i="76"/>
  <c r="J187" i="76"/>
  <c r="F151" i="76"/>
  <c r="H489" i="76"/>
  <c r="H339" i="76"/>
  <c r="J265" i="76"/>
  <c r="L199" i="76"/>
  <c r="N173" i="76"/>
  <c r="F149" i="76"/>
  <c r="H123" i="76"/>
  <c r="J331" i="76"/>
  <c r="L225" i="76"/>
  <c r="L165" i="76"/>
  <c r="L493" i="76"/>
  <c r="J289" i="76"/>
  <c r="J197" i="76"/>
  <c r="H159" i="76"/>
  <c r="L123" i="76"/>
  <c r="N295" i="76"/>
  <c r="H177" i="76"/>
  <c r="F467" i="76"/>
  <c r="H251" i="76"/>
  <c r="L147" i="76"/>
  <c r="J359" i="76"/>
  <c r="H161" i="76"/>
  <c r="R498" i="79"/>
  <c r="I499" i="79" s="1"/>
  <c r="R478" i="79"/>
  <c r="I479" i="79" s="1"/>
  <c r="P462" i="79"/>
  <c r="Q463" i="79" s="1"/>
  <c r="T438" i="79"/>
  <c r="J439" i="79" s="1"/>
  <c r="P434" i="79"/>
  <c r="Q435" i="79" s="1"/>
  <c r="P420" i="79"/>
  <c r="Q421" i="79" s="1"/>
  <c r="R410" i="79"/>
  <c r="I411" i="79" s="1"/>
  <c r="V402" i="79"/>
  <c r="R386" i="79"/>
  <c r="I387" i="79" s="1"/>
  <c r="V372" i="79"/>
  <c r="M373" i="79" s="1"/>
  <c r="V358" i="79"/>
  <c r="M359" i="79" s="1"/>
  <c r="R340" i="79"/>
  <c r="H341" i="79" s="1"/>
  <c r="P330" i="79"/>
  <c r="G331" i="79" s="1"/>
  <c r="R318" i="79"/>
  <c r="I319" i="79" s="1"/>
  <c r="R306" i="79"/>
  <c r="H307" i="79" s="1"/>
  <c r="V292" i="79"/>
  <c r="M293" i="79" s="1"/>
  <c r="P286" i="79"/>
  <c r="G287" i="79" s="1"/>
  <c r="V278" i="79"/>
  <c r="W279" i="79" s="1"/>
  <c r="V272" i="79"/>
  <c r="V273" i="79" s="1"/>
  <c r="P266" i="79"/>
  <c r="P267" i="79" s="1"/>
  <c r="P260" i="79"/>
  <c r="F261" i="79" s="1"/>
  <c r="P254" i="79"/>
  <c r="P255" i="79" s="1"/>
  <c r="R244" i="79"/>
  <c r="S245" i="79" s="1"/>
  <c r="P238" i="79"/>
  <c r="Q239" i="79" s="1"/>
  <c r="V226" i="79"/>
  <c r="M227" i="79" s="1"/>
  <c r="R216" i="79"/>
  <c r="H217" i="79" s="1"/>
  <c r="T206" i="79"/>
  <c r="K207" i="79" s="1"/>
  <c r="P200" i="79"/>
  <c r="G201" i="79" s="1"/>
  <c r="R190" i="79"/>
  <c r="H191" i="79" s="1"/>
  <c r="R184" i="79"/>
  <c r="S185" i="79" s="1"/>
  <c r="R174" i="79"/>
  <c r="H175" i="79" s="1"/>
  <c r="V162" i="79"/>
  <c r="L163" i="79" s="1"/>
  <c r="V148" i="79"/>
  <c r="L149" i="79" s="1"/>
  <c r="T140" i="79"/>
  <c r="T141" i="79" s="1"/>
  <c r="V130" i="79"/>
  <c r="L131" i="79" s="1"/>
  <c r="P124" i="79"/>
  <c r="P125" i="79" s="1"/>
  <c r="T118" i="79"/>
  <c r="J119" i="79" s="1"/>
  <c r="V98" i="79"/>
  <c r="W99" i="79" s="1"/>
  <c r="T92" i="79"/>
  <c r="R490" i="78"/>
  <c r="H491" i="78" s="1"/>
  <c r="P482" i="78"/>
  <c r="G483" i="78" s="1"/>
  <c r="T476" i="78"/>
  <c r="J477" i="78" s="1"/>
  <c r="R456" i="78"/>
  <c r="R457" i="78" s="1"/>
  <c r="H359" i="76"/>
  <c r="F229" i="76"/>
  <c r="F161" i="76"/>
  <c r="T504" i="79"/>
  <c r="U505" i="79" s="1"/>
  <c r="P496" i="79"/>
  <c r="P497" i="79" s="1"/>
  <c r="R488" i="79"/>
  <c r="R489" i="79" s="1"/>
  <c r="T474" i="79"/>
  <c r="J475" i="79" s="1"/>
  <c r="V468" i="79"/>
  <c r="W469" i="79" s="1"/>
  <c r="V456" i="79"/>
  <c r="V457" i="79" s="1"/>
  <c r="V446" i="79"/>
  <c r="M447" i="79" s="1"/>
  <c r="R432" i="79"/>
  <c r="I433" i="79" s="1"/>
  <c r="P422" i="79"/>
  <c r="F423" i="79" s="1"/>
  <c r="P406" i="79"/>
  <c r="Q407" i="79" s="1"/>
  <c r="V398" i="79"/>
  <c r="V399" i="79" s="1"/>
  <c r="R390" i="79"/>
  <c r="S391" i="79" s="1"/>
  <c r="T376" i="79"/>
  <c r="U377" i="79" s="1"/>
  <c r="T368" i="79"/>
  <c r="K369" i="79" s="1"/>
  <c r="P362" i="79"/>
  <c r="Q363" i="79" s="1"/>
  <c r="V350" i="79"/>
  <c r="V351" i="79" s="1"/>
  <c r="P340" i="79"/>
  <c r="F341" i="79" s="1"/>
  <c r="V330" i="79"/>
  <c r="W331" i="79" s="1"/>
  <c r="T312" i="79"/>
  <c r="T313" i="79" s="1"/>
  <c r="P306" i="79"/>
  <c r="P307" i="79" s="1"/>
  <c r="P300" i="79"/>
  <c r="P301" i="79" s="1"/>
  <c r="T282" i="79"/>
  <c r="K283" i="79" s="1"/>
  <c r="T256" i="79"/>
  <c r="K257" i="79" s="1"/>
  <c r="T242" i="79"/>
  <c r="U243" i="79" s="1"/>
  <c r="T226" i="79"/>
  <c r="J227" i="79" s="1"/>
  <c r="T212" i="79"/>
  <c r="U213" i="79" s="1"/>
  <c r="P208" i="79"/>
  <c r="G209" i="79" s="1"/>
  <c r="V188" i="79"/>
  <c r="W189" i="79" s="1"/>
  <c r="V174" i="79"/>
  <c r="V175" i="79" s="1"/>
  <c r="R164" i="79"/>
  <c r="R165" i="79" s="1"/>
  <c r="P158" i="79"/>
  <c r="G159" i="79" s="1"/>
  <c r="P148" i="79"/>
  <c r="G149" i="79" s="1"/>
  <c r="V132" i="79"/>
  <c r="V114" i="79"/>
  <c r="W115" i="79" s="1"/>
  <c r="T106" i="79"/>
  <c r="K107" i="79" s="1"/>
  <c r="P98" i="79"/>
  <c r="F99" i="79" s="1"/>
  <c r="T506" i="78"/>
  <c r="J507" i="78" s="1"/>
  <c r="T502" i="78"/>
  <c r="J503" i="78" s="1"/>
  <c r="R496" i="78"/>
  <c r="S497" i="78" s="1"/>
  <c r="P486" i="78"/>
  <c r="F487" i="78" s="1"/>
  <c r="V472" i="78"/>
  <c r="R464" i="78"/>
  <c r="S465" i="78" s="1"/>
  <c r="F477" i="76"/>
  <c r="H193" i="76"/>
  <c r="P500" i="79"/>
  <c r="F501" i="79" s="1"/>
  <c r="R482" i="79"/>
  <c r="S483" i="79" s="1"/>
  <c r="R460" i="79"/>
  <c r="R461" i="79" s="1"/>
  <c r="R436" i="79"/>
  <c r="V410" i="79"/>
  <c r="P390" i="79"/>
  <c r="F391" i="79" s="1"/>
  <c r="P374" i="79"/>
  <c r="P375" i="79" s="1"/>
  <c r="V356" i="79"/>
  <c r="W357" i="79" s="1"/>
  <c r="T336" i="79"/>
  <c r="K337" i="79" s="1"/>
  <c r="P316" i="79"/>
  <c r="F317" i="79" s="1"/>
  <c r="R286" i="79"/>
  <c r="S287" i="79" s="1"/>
  <c r="P274" i="79"/>
  <c r="P262" i="79"/>
  <c r="R246" i="79"/>
  <c r="H247" i="79" s="1"/>
  <c r="T230" i="79"/>
  <c r="T231" i="79" s="1"/>
  <c r="P214" i="79"/>
  <c r="F215" i="79" s="1"/>
  <c r="P194" i="79"/>
  <c r="G195" i="79" s="1"/>
  <c r="V178" i="79"/>
  <c r="M179" i="79" s="1"/>
  <c r="P164" i="79"/>
  <c r="R140" i="79"/>
  <c r="S141" i="79" s="1"/>
  <c r="V122" i="79"/>
  <c r="W123" i="79" s="1"/>
  <c r="R106" i="79"/>
  <c r="S107" i="79" s="1"/>
  <c r="R500" i="78"/>
  <c r="H501" i="78" s="1"/>
  <c r="V480" i="78"/>
  <c r="L481" i="78" s="1"/>
  <c r="P454" i="78"/>
  <c r="G455" i="78" s="1"/>
  <c r="T444" i="78"/>
  <c r="T445" i="78" s="1"/>
  <c r="R424" i="78"/>
  <c r="T394" i="78"/>
  <c r="T390" i="78"/>
  <c r="T391" i="78" s="1"/>
  <c r="T386" i="78"/>
  <c r="U387" i="78" s="1"/>
  <c r="V342" i="78"/>
  <c r="V338" i="78"/>
  <c r="L339" i="78" s="1"/>
  <c r="V334" i="78"/>
  <c r="L335" i="78" s="1"/>
  <c r="V330" i="78"/>
  <c r="V331" i="78" s="1"/>
  <c r="R322" i="78"/>
  <c r="R318" i="78"/>
  <c r="R314" i="78"/>
  <c r="R315" i="78" s="1"/>
  <c r="R310" i="78"/>
  <c r="S311" i="78" s="1"/>
  <c r="V304" i="78"/>
  <c r="V294" i="78"/>
  <c r="M295" i="78" s="1"/>
  <c r="V290" i="78"/>
  <c r="M291" i="78" s="1"/>
  <c r="V286" i="78"/>
  <c r="V287" i="78" s="1"/>
  <c r="V282" i="78"/>
  <c r="L283" i="78" s="1"/>
  <c r="V268" i="78"/>
  <c r="T262" i="78"/>
  <c r="T263" i="78" s="1"/>
  <c r="R256" i="78"/>
  <c r="R257" i="78" s="1"/>
  <c r="R252" i="78"/>
  <c r="I253" i="78" s="1"/>
  <c r="V238" i="78"/>
  <c r="W239" i="78" s="1"/>
  <c r="V234" i="78"/>
  <c r="W235" i="78" s="1"/>
  <c r="P228" i="78"/>
  <c r="Q229" i="78" s="1"/>
  <c r="T210" i="78"/>
  <c r="V200" i="78"/>
  <c r="T172" i="78"/>
  <c r="T173" i="78" s="1"/>
  <c r="R168" i="78"/>
  <c r="R169" i="78" s="1"/>
  <c r="V160" i="78"/>
  <c r="V161" i="78" s="1"/>
  <c r="R156" i="78"/>
  <c r="S157" i="78" s="1"/>
  <c r="P146" i="78"/>
  <c r="P147" i="78" s="1"/>
  <c r="V138" i="78"/>
  <c r="M139" i="78" s="1"/>
  <c r="V132" i="78"/>
  <c r="W133" i="78" s="1"/>
  <c r="R114" i="78"/>
  <c r="R110" i="78"/>
  <c r="H111" i="78" s="1"/>
  <c r="P104" i="78"/>
  <c r="G105" i="78" s="1"/>
  <c r="P98" i="78"/>
  <c r="G99" i="78" s="1"/>
  <c r="P94" i="78"/>
  <c r="G95" i="78" s="1"/>
  <c r="T529" i="77"/>
  <c r="T530" i="77" s="1"/>
  <c r="P523" i="77"/>
  <c r="F524" i="77" s="1"/>
  <c r="P515" i="77"/>
  <c r="F516" i="77" s="1"/>
  <c r="T497" i="77"/>
  <c r="P491" i="77"/>
  <c r="P492" i="77" s="1"/>
  <c r="R481" i="77"/>
  <c r="I482" i="77" s="1"/>
  <c r="V473" i="77"/>
  <c r="V474" i="77" s="1"/>
  <c r="P467" i="77"/>
  <c r="P468" i="77" s="1"/>
  <c r="R453" i="77"/>
  <c r="I454" i="77" s="1"/>
  <c r="R445" i="77"/>
  <c r="T439" i="77"/>
  <c r="K440" i="77" s="1"/>
  <c r="T425" i="77"/>
  <c r="R421" i="77"/>
  <c r="I422" i="77" s="1"/>
  <c r="P395" i="77"/>
  <c r="G396" i="77" s="1"/>
  <c r="P383" i="77"/>
  <c r="P369" i="77"/>
  <c r="G370" i="77" s="1"/>
  <c r="P357" i="77"/>
  <c r="P358" i="77" s="1"/>
  <c r="T351" i="77"/>
  <c r="T335" i="77"/>
  <c r="K336" i="77" s="1"/>
  <c r="V329" i="77"/>
  <c r="T317" i="77"/>
  <c r="T318" i="77" s="1"/>
  <c r="R311" i="77"/>
  <c r="I312" i="77" s="1"/>
  <c r="R285" i="77"/>
  <c r="R277" i="77"/>
  <c r="R278" i="77" s="1"/>
  <c r="V263" i="77"/>
  <c r="L264" i="77" s="1"/>
  <c r="T255" i="77"/>
  <c r="J256" i="77" s="1"/>
  <c r="P245" i="77"/>
  <c r="R237" i="77"/>
  <c r="P229" i="77"/>
  <c r="Q230" i="77" s="1"/>
  <c r="R209" i="77"/>
  <c r="S210" i="77" s="1"/>
  <c r="T197" i="77"/>
  <c r="U198" i="77" s="1"/>
  <c r="R191" i="77"/>
  <c r="H192" i="77" s="1"/>
  <c r="R187" i="77"/>
  <c r="I188" i="77" s="1"/>
  <c r="F193" i="76"/>
  <c r="R504" i="79"/>
  <c r="T488" i="79"/>
  <c r="U489" i="79" s="1"/>
  <c r="T468" i="79"/>
  <c r="U469" i="79" s="1"/>
  <c r="P432" i="79"/>
  <c r="T418" i="79"/>
  <c r="J419" i="79" s="1"/>
  <c r="P400" i="79"/>
  <c r="F401" i="79" s="1"/>
  <c r="R384" i="79"/>
  <c r="I385" i="79" s="1"/>
  <c r="P368" i="79"/>
  <c r="R334" i="79"/>
  <c r="T310" i="79"/>
  <c r="J311" i="79" s="1"/>
  <c r="T290" i="79"/>
  <c r="J291" i="79" s="1"/>
  <c r="V242" i="79"/>
  <c r="L243" i="79" s="1"/>
  <c r="R226" i="79"/>
  <c r="I227" i="79" s="1"/>
  <c r="V206" i="79"/>
  <c r="V207" i="79" s="1"/>
  <c r="V154" i="79"/>
  <c r="P134" i="79"/>
  <c r="P135" i="79" s="1"/>
  <c r="R110" i="79"/>
  <c r="V96" i="79"/>
  <c r="W97" i="79" s="1"/>
  <c r="R504" i="78"/>
  <c r="R505" i="78" s="1"/>
  <c r="T466" i="78"/>
  <c r="K467" i="78" s="1"/>
  <c r="T458" i="78"/>
  <c r="T459" i="78" s="1"/>
  <c r="V438" i="78"/>
  <c r="V439" i="78" s="1"/>
  <c r="R434" i="78"/>
  <c r="R430" i="78"/>
  <c r="H431" i="78" s="1"/>
  <c r="P416" i="78"/>
  <c r="P412" i="78"/>
  <c r="Q413" i="78" s="1"/>
  <c r="P408" i="78"/>
  <c r="Q409" i="78" s="1"/>
  <c r="T398" i="78"/>
  <c r="R382" i="78"/>
  <c r="H383" i="78" s="1"/>
  <c r="R378" i="78"/>
  <c r="I379" i="78" s="1"/>
  <c r="R374" i="78"/>
  <c r="S375" i="78" s="1"/>
  <c r="V360" i="78"/>
  <c r="W361" i="78" s="1"/>
  <c r="V358" i="78"/>
  <c r="V354" i="78"/>
  <c r="W355" i="78" s="1"/>
  <c r="T282" i="78"/>
  <c r="K283" i="78" s="1"/>
  <c r="V272" i="78"/>
  <c r="V273" i="78" s="1"/>
  <c r="R258" i="78"/>
  <c r="I259" i="78" s="1"/>
  <c r="T248" i="78"/>
  <c r="J249" i="78" s="1"/>
  <c r="P323" i="77"/>
  <c r="P324" i="77" s="1"/>
  <c r="V169" i="76"/>
  <c r="W170" i="76" s="1"/>
  <c r="V137" i="76"/>
  <c r="P257" i="76"/>
  <c r="P258" i="76" s="1"/>
  <c r="V273" i="76"/>
  <c r="W274" i="76" s="1"/>
  <c r="P359" i="76"/>
  <c r="R471" i="76"/>
  <c r="R472" i="76" s="1"/>
  <c r="V241" i="77"/>
  <c r="L242" i="77" s="1"/>
  <c r="R531" i="77"/>
  <c r="I532" i="77" s="1"/>
  <c r="P290" i="78"/>
  <c r="G291" i="78" s="1"/>
  <c r="T488" i="78"/>
  <c r="T489" i="78" s="1"/>
  <c r="F497" i="76"/>
  <c r="H509" i="76"/>
  <c r="J485" i="76"/>
  <c r="N433" i="76"/>
  <c r="N507" i="76"/>
  <c r="H453" i="76"/>
  <c r="N477" i="76"/>
  <c r="N407" i="76"/>
  <c r="J363" i="76"/>
  <c r="F443" i="76"/>
  <c r="N389" i="76"/>
  <c r="F429" i="76"/>
  <c r="H337" i="76"/>
  <c r="F299" i="76"/>
  <c r="N251" i="76"/>
  <c r="J389" i="76"/>
  <c r="F329" i="76"/>
  <c r="J277" i="76"/>
  <c r="H239" i="76"/>
  <c r="F411" i="76"/>
  <c r="F279" i="76"/>
  <c r="L201" i="76"/>
  <c r="J155" i="76"/>
  <c r="F401" i="76"/>
  <c r="F301" i="76"/>
  <c r="H211" i="76"/>
  <c r="H163" i="76"/>
  <c r="L135" i="76"/>
  <c r="H341" i="76"/>
  <c r="F195" i="76"/>
  <c r="N139" i="76"/>
  <c r="H299" i="76"/>
  <c r="J181" i="76"/>
  <c r="H143" i="76"/>
  <c r="L305" i="76"/>
  <c r="N147" i="76"/>
  <c r="H315" i="76"/>
  <c r="J157" i="76"/>
  <c r="F239" i="76"/>
  <c r="P482" i="79"/>
  <c r="P483" i="79" s="1"/>
  <c r="T450" i="79"/>
  <c r="J451" i="79" s="1"/>
  <c r="T436" i="79"/>
  <c r="U437" i="79" s="1"/>
  <c r="R422" i="79"/>
  <c r="T408" i="79"/>
  <c r="J409" i="79" s="1"/>
  <c r="V392" i="79"/>
  <c r="R378" i="79"/>
  <c r="S379" i="79" s="1"/>
  <c r="P358" i="79"/>
  <c r="G359" i="79" s="1"/>
  <c r="P344" i="79"/>
  <c r="Q345" i="79" s="1"/>
  <c r="T332" i="79"/>
  <c r="K333" i="79" s="1"/>
  <c r="T316" i="79"/>
  <c r="K317" i="79" s="1"/>
  <c r="V294" i="79"/>
  <c r="P288" i="79"/>
  <c r="G289" i="79" s="1"/>
  <c r="R278" i="79"/>
  <c r="P270" i="79"/>
  <c r="P271" i="79" s="1"/>
  <c r="V260" i="79"/>
  <c r="W261" i="79" s="1"/>
  <c r="V250" i="79"/>
  <c r="L251" i="79" s="1"/>
  <c r="T240" i="79"/>
  <c r="T241" i="79" s="1"/>
  <c r="R228" i="79"/>
  <c r="I229" i="79" s="1"/>
  <c r="V214" i="79"/>
  <c r="W215" i="79" s="1"/>
  <c r="R202" i="79"/>
  <c r="R192" i="79"/>
  <c r="T182" i="79"/>
  <c r="K183" i="79" s="1"/>
  <c r="R170" i="79"/>
  <c r="S171" i="79" s="1"/>
  <c r="R150" i="79"/>
  <c r="T138" i="79"/>
  <c r="T139" i="79" s="1"/>
  <c r="V128" i="79"/>
  <c r="L129" i="79" s="1"/>
  <c r="P120" i="79"/>
  <c r="R98" i="79"/>
  <c r="S99" i="79" s="1"/>
  <c r="R492" i="78"/>
  <c r="H493" i="78" s="1"/>
  <c r="T480" i="78"/>
  <c r="T481" i="78" s="1"/>
  <c r="R458" i="78"/>
  <c r="S459" i="78" s="1"/>
  <c r="J397" i="76"/>
  <c r="H219" i="76"/>
  <c r="L131" i="76"/>
  <c r="P506" i="79"/>
  <c r="F507" i="79" s="1"/>
  <c r="T484" i="79"/>
  <c r="R470" i="79"/>
  <c r="S471" i="79" s="1"/>
  <c r="V454" i="79"/>
  <c r="W455" i="79" s="1"/>
  <c r="P442" i="79"/>
  <c r="V424" i="79"/>
  <c r="L425" i="79" s="1"/>
  <c r="R404" i="79"/>
  <c r="S405" i="79" s="1"/>
  <c r="T392" i="79"/>
  <c r="K393" i="79" s="1"/>
  <c r="T380" i="79"/>
  <c r="K381" i="79" s="1"/>
  <c r="V366" i="79"/>
  <c r="T354" i="79"/>
  <c r="K355" i="79" s="1"/>
  <c r="V340" i="79"/>
  <c r="P326" i="79"/>
  <c r="P327" i="79" s="1"/>
  <c r="P318" i="79"/>
  <c r="F319" i="79" s="1"/>
  <c r="V306" i="79"/>
  <c r="V307" i="79" s="1"/>
  <c r="V296" i="79"/>
  <c r="T272" i="79"/>
  <c r="P244" i="79"/>
  <c r="P226" i="79"/>
  <c r="P227" i="79" s="1"/>
  <c r="P210" i="79"/>
  <c r="V196" i="79"/>
  <c r="V197" i="79" s="1"/>
  <c r="V172" i="79"/>
  <c r="L173" i="79" s="1"/>
  <c r="T160" i="79"/>
  <c r="T161" i="79" s="1"/>
  <c r="T148" i="79"/>
  <c r="J149" i="79" s="1"/>
  <c r="T124" i="79"/>
  <c r="J125" i="79" s="1"/>
  <c r="P110" i="79"/>
  <c r="R102" i="79"/>
  <c r="I103" i="79" s="1"/>
  <c r="T486" i="78"/>
  <c r="J487" i="78" s="1"/>
  <c r="R472" i="78"/>
  <c r="R466" i="78"/>
  <c r="I467" i="78" s="1"/>
  <c r="R460" i="78"/>
  <c r="I461" i="78" s="1"/>
  <c r="J183" i="76"/>
  <c r="V490" i="79"/>
  <c r="W491" i="79" s="1"/>
  <c r="R462" i="79"/>
  <c r="V426" i="79"/>
  <c r="L427" i="79" s="1"/>
  <c r="R400" i="79"/>
  <c r="R401" i="79" s="1"/>
  <c r="R376" i="79"/>
  <c r="I377" i="79" s="1"/>
  <c r="R352" i="79"/>
  <c r="S353" i="79" s="1"/>
  <c r="P324" i="79"/>
  <c r="P325" i="79" s="1"/>
  <c r="V290" i="79"/>
  <c r="V291" i="79" s="1"/>
  <c r="V270" i="79"/>
  <c r="R254" i="79"/>
  <c r="V238" i="79"/>
  <c r="L239" i="79" s="1"/>
  <c r="T204" i="79"/>
  <c r="J205" i="79" s="1"/>
  <c r="P188" i="79"/>
  <c r="R168" i="79"/>
  <c r="S169" i="79" s="1"/>
  <c r="R136" i="79"/>
  <c r="I137" i="79" s="1"/>
  <c r="V118" i="79"/>
  <c r="V92" i="79"/>
  <c r="M93" i="79" s="1"/>
  <c r="P492" i="78"/>
  <c r="V474" i="78"/>
  <c r="L475" i="78" s="1"/>
  <c r="P450" i="78"/>
  <c r="P444" i="78"/>
  <c r="P445" i="78" s="1"/>
  <c r="R422" i="78"/>
  <c r="R423" i="78" s="1"/>
  <c r="P392" i="78"/>
  <c r="F393" i="78" s="1"/>
  <c r="T384" i="78"/>
  <c r="K385" i="78" s="1"/>
  <c r="R364" i="78"/>
  <c r="V340" i="78"/>
  <c r="R334" i="78"/>
  <c r="H335" i="78" s="1"/>
  <c r="V328" i="78"/>
  <c r="V329" i="78" s="1"/>
  <c r="V322" i="78"/>
  <c r="W323" i="78" s="1"/>
  <c r="V316" i="78"/>
  <c r="W317" i="78" s="1"/>
  <c r="V310" i="78"/>
  <c r="V311" i="78" s="1"/>
  <c r="R306" i="78"/>
  <c r="V298" i="78"/>
  <c r="V299" i="78" s="1"/>
  <c r="R294" i="78"/>
  <c r="V288" i="78"/>
  <c r="L289" i="78" s="1"/>
  <c r="P280" i="78"/>
  <c r="Q281" i="78" s="1"/>
  <c r="R272" i="78"/>
  <c r="S273" i="78" s="1"/>
  <c r="P264" i="78"/>
  <c r="P265" i="78" s="1"/>
  <c r="V254" i="78"/>
  <c r="M255" i="78" s="1"/>
  <c r="T246" i="78"/>
  <c r="U247" i="78" s="1"/>
  <c r="R240" i="78"/>
  <c r="H241" i="78" s="1"/>
  <c r="P232" i="78"/>
  <c r="R222" i="78"/>
  <c r="H223" i="78" s="1"/>
  <c r="V184" i="78"/>
  <c r="V185" i="78" s="1"/>
  <c r="P172" i="78"/>
  <c r="P164" i="78"/>
  <c r="F165" i="78" s="1"/>
  <c r="V154" i="78"/>
  <c r="W155" i="78" s="1"/>
  <c r="R140" i="78"/>
  <c r="S141" i="78" s="1"/>
  <c r="T124" i="78"/>
  <c r="J125" i="78" s="1"/>
  <c r="T118" i="78"/>
  <c r="V110" i="78"/>
  <c r="V111" i="78" s="1"/>
  <c r="P102" i="78"/>
  <c r="P96" i="78"/>
  <c r="G97" i="78" s="1"/>
  <c r="R519" i="77"/>
  <c r="H520" i="77" s="1"/>
  <c r="P507" i="77"/>
  <c r="P508" i="77" s="1"/>
  <c r="R487" i="77"/>
  <c r="R475" i="77"/>
  <c r="T465" i="77"/>
  <c r="K466" i="77" s="1"/>
  <c r="T449" i="77"/>
  <c r="P441" i="77"/>
  <c r="G442" i="77" s="1"/>
  <c r="P433" i="77"/>
  <c r="P434" i="77" s="1"/>
  <c r="T423" i="77"/>
  <c r="T424" i="77" s="1"/>
  <c r="T417" i="77"/>
  <c r="K418" i="77" s="1"/>
  <c r="P407" i="77"/>
  <c r="G408" i="77" s="1"/>
  <c r="T387" i="77"/>
  <c r="V377" i="77"/>
  <c r="V378" i="77" s="1"/>
  <c r="R355" i="77"/>
  <c r="V347" i="77"/>
  <c r="M348" i="77" s="1"/>
  <c r="V339" i="77"/>
  <c r="L340" i="77" s="1"/>
  <c r="P329" i="77"/>
  <c r="Q330" i="77" s="1"/>
  <c r="P315" i="77"/>
  <c r="P289" i="77"/>
  <c r="V275" i="77"/>
  <c r="R263" i="77"/>
  <c r="H264" i="77" s="1"/>
  <c r="V249" i="77"/>
  <c r="L250" i="77" s="1"/>
  <c r="V235" i="77"/>
  <c r="T225" i="77"/>
  <c r="J226" i="77" s="1"/>
  <c r="T213" i="77"/>
  <c r="T214" i="77" s="1"/>
  <c r="T195" i="77"/>
  <c r="T196" i="77" s="1"/>
  <c r="V187" i="77"/>
  <c r="W188" i="77" s="1"/>
  <c r="T179" i="77"/>
  <c r="H183" i="76"/>
  <c r="R464" i="79"/>
  <c r="I465" i="79" s="1"/>
  <c r="R442" i="79"/>
  <c r="R443" i="79" s="1"/>
  <c r="V420" i="79"/>
  <c r="L421" i="79" s="1"/>
  <c r="P398" i="79"/>
  <c r="P376" i="79"/>
  <c r="P352" i="79"/>
  <c r="P332" i="79"/>
  <c r="Q333" i="79" s="1"/>
  <c r="T302" i="79"/>
  <c r="T248" i="79"/>
  <c r="J249" i="79" s="1"/>
  <c r="R224" i="79"/>
  <c r="H225" i="79" s="1"/>
  <c r="T178" i="79"/>
  <c r="U179" i="79" s="1"/>
  <c r="V156" i="79"/>
  <c r="L157" i="79" s="1"/>
  <c r="V482" i="78"/>
  <c r="T464" i="78"/>
  <c r="V440" i="78"/>
  <c r="M441" i="78" s="1"/>
  <c r="V432" i="78"/>
  <c r="V426" i="78"/>
  <c r="T416" i="78"/>
  <c r="U417" i="78" s="1"/>
  <c r="T410" i="78"/>
  <c r="U411" i="78" s="1"/>
  <c r="T404" i="78"/>
  <c r="T405" i="78" s="1"/>
  <c r="P400" i="78"/>
  <c r="P401" i="78" s="1"/>
  <c r="R380" i="78"/>
  <c r="V374" i="78"/>
  <c r="V375" i="78" s="1"/>
  <c r="R370" i="78"/>
  <c r="I371" i="78" s="1"/>
  <c r="R356" i="78"/>
  <c r="V350" i="78"/>
  <c r="L351" i="78" s="1"/>
  <c r="T232" i="78"/>
  <c r="K233" i="78" s="1"/>
  <c r="T212" i="78"/>
  <c r="R206" i="78"/>
  <c r="S207" i="78" s="1"/>
  <c r="P198" i="78"/>
  <c r="V186" i="78"/>
  <c r="V187" i="78" s="1"/>
  <c r="P180" i="78"/>
  <c r="P181" i="78" s="1"/>
  <c r="R174" i="78"/>
  <c r="S175" i="78" s="1"/>
  <c r="R162" i="78"/>
  <c r="H163" i="78" s="1"/>
  <c r="T150" i="78"/>
  <c r="T151" i="78" s="1"/>
  <c r="R142" i="78"/>
  <c r="I143" i="78" s="1"/>
  <c r="P128" i="78"/>
  <c r="G129" i="78" s="1"/>
  <c r="V114" i="78"/>
  <c r="P533" i="77"/>
  <c r="G534" i="77" s="1"/>
  <c r="P525" i="77"/>
  <c r="V519" i="77"/>
  <c r="W520" i="77" s="1"/>
  <c r="R513" i="77"/>
  <c r="H514" i="77" s="1"/>
  <c r="R505" i="77"/>
  <c r="T499" i="77"/>
  <c r="T491" i="77"/>
  <c r="K492" i="77" s="1"/>
  <c r="T477" i="77"/>
  <c r="J478" i="77" s="1"/>
  <c r="R465" i="77"/>
  <c r="V459" i="77"/>
  <c r="V460" i="77" s="1"/>
  <c r="V445" i="77"/>
  <c r="V446" i="77" s="1"/>
  <c r="V429" i="77"/>
  <c r="W430" i="77" s="1"/>
  <c r="V415" i="77"/>
  <c r="V416" i="77" s="1"/>
  <c r="R411" i="77"/>
  <c r="P403" i="77"/>
  <c r="T395" i="77"/>
  <c r="J396" i="77" s="1"/>
  <c r="T389" i="77"/>
  <c r="U390" i="77" s="1"/>
  <c r="R385" i="77"/>
  <c r="V379" i="77"/>
  <c r="W380" i="77" s="1"/>
  <c r="V373" i="77"/>
  <c r="M374" i="77" s="1"/>
  <c r="T369" i="77"/>
  <c r="V359" i="77"/>
  <c r="M360" i="77" s="1"/>
  <c r="P347" i="77"/>
  <c r="T329" i="77"/>
  <c r="U330" i="77" s="1"/>
  <c r="R325" i="77"/>
  <c r="I326" i="77" s="1"/>
  <c r="T319" i="77"/>
  <c r="J320" i="77" s="1"/>
  <c r="P307" i="77"/>
  <c r="Q308" i="77" s="1"/>
  <c r="R301" i="77"/>
  <c r="H302" i="77" s="1"/>
  <c r="T293" i="77"/>
  <c r="J294" i="77" s="1"/>
  <c r="T289" i="77"/>
  <c r="T290" i="77" s="1"/>
  <c r="T281" i="77"/>
  <c r="T275" i="77"/>
  <c r="U276" i="77" s="1"/>
  <c r="R271" i="77"/>
  <c r="H272" i="77" s="1"/>
  <c r="V267" i="77"/>
  <c r="V268" i="77" s="1"/>
  <c r="T259" i="77"/>
  <c r="K260" i="77" s="1"/>
  <c r="V251" i="77"/>
  <c r="L252" i="77" s="1"/>
  <c r="P247" i="77"/>
  <c r="T231" i="77"/>
  <c r="K232" i="77" s="1"/>
  <c r="R225" i="77"/>
  <c r="T219" i="77"/>
  <c r="T220" i="77" s="1"/>
  <c r="R213" i="77"/>
  <c r="R214" i="77" s="1"/>
  <c r="V209" i="77"/>
  <c r="T205" i="77"/>
  <c r="U206" i="77" s="1"/>
  <c r="T201" i="77"/>
  <c r="K202" i="77" s="1"/>
  <c r="T181" i="77"/>
  <c r="V173" i="77"/>
  <c r="V174" i="77" s="1"/>
  <c r="V169" i="77"/>
  <c r="T205" i="76"/>
  <c r="K206" i="76" s="1"/>
  <c r="R121" i="77"/>
  <c r="R122" i="77" s="1"/>
  <c r="R125" i="77"/>
  <c r="R129" i="77"/>
  <c r="S130" i="77" s="1"/>
  <c r="R133" i="77"/>
  <c r="S134" i="77" s="1"/>
  <c r="R137" i="77"/>
  <c r="R141" i="77"/>
  <c r="I142" i="77" s="1"/>
  <c r="R145" i="77"/>
  <c r="T159" i="77"/>
  <c r="J160" i="77" s="1"/>
  <c r="P163" i="77"/>
  <c r="F164" i="77" s="1"/>
  <c r="P173" i="77"/>
  <c r="Q174" i="77" s="1"/>
  <c r="T193" i="77"/>
  <c r="K194" i="77" s="1"/>
  <c r="V207" i="77"/>
  <c r="W208" i="77" s="1"/>
  <c r="R221" i="77"/>
  <c r="R222" i="77" s="1"/>
  <c r="P239" i="77"/>
  <c r="T251" i="77"/>
  <c r="P269" i="77"/>
  <c r="P270" i="77" s="1"/>
  <c r="R293" i="77"/>
  <c r="I294" i="77" s="1"/>
  <c r="V199" i="76"/>
  <c r="R523" i="76"/>
  <c r="R524" i="76" s="1"/>
  <c r="P382" i="78"/>
  <c r="F383" i="78" s="1"/>
  <c r="T161" i="76"/>
  <c r="P201" i="76"/>
  <c r="V413" i="76"/>
  <c r="V414" i="76" s="1"/>
  <c r="V415" i="76"/>
  <c r="V416" i="76" s="1"/>
  <c r="R507" i="76"/>
  <c r="I508" i="76" s="1"/>
  <c r="P343" i="77"/>
  <c r="P344" i="77" s="1"/>
  <c r="R146" i="78"/>
  <c r="H147" i="78" s="1"/>
  <c r="P302" i="78"/>
  <c r="G303" i="78" s="1"/>
  <c r="V218" i="79"/>
  <c r="L219" i="79" s="1"/>
  <c r="F529" i="76"/>
  <c r="N495" i="76"/>
  <c r="H471" i="76"/>
  <c r="F433" i="76"/>
  <c r="F487" i="76"/>
  <c r="J435" i="76"/>
  <c r="F469" i="76"/>
  <c r="J395" i="76"/>
  <c r="H529" i="76"/>
  <c r="L429" i="76"/>
  <c r="J377" i="76"/>
  <c r="H393" i="76"/>
  <c r="J335" i="76"/>
  <c r="L285" i="76"/>
  <c r="F235" i="76"/>
  <c r="F491" i="76"/>
  <c r="L363" i="76"/>
  <c r="J309" i="76"/>
  <c r="H271" i="76"/>
  <c r="N225" i="76"/>
  <c r="N353" i="76"/>
  <c r="J275" i="76"/>
  <c r="H189" i="76"/>
  <c r="L137" i="76"/>
  <c r="J381" i="76"/>
  <c r="H275" i="76"/>
  <c r="F189" i="76"/>
  <c r="J161" i="76"/>
  <c r="F125" i="76"/>
  <c r="F287" i="76"/>
  <c r="J191" i="76"/>
  <c r="H513" i="76"/>
  <c r="F245" i="76"/>
  <c r="H175" i="76"/>
  <c r="N129" i="76"/>
  <c r="L241" i="76"/>
  <c r="H145" i="76"/>
  <c r="F261" i="76"/>
  <c r="J125" i="76"/>
  <c r="H229" i="76"/>
  <c r="V498" i="79"/>
  <c r="V474" i="79"/>
  <c r="M475" i="79" s="1"/>
  <c r="R446" i="79"/>
  <c r="I447" i="79" s="1"/>
  <c r="T434" i="79"/>
  <c r="K435" i="79" s="1"/>
  <c r="V416" i="79"/>
  <c r="W417" i="79" s="1"/>
  <c r="V406" i="79"/>
  <c r="M407" i="79" s="1"/>
  <c r="V388" i="79"/>
  <c r="P372" i="79"/>
  <c r="V354" i="79"/>
  <c r="T342" i="79"/>
  <c r="U343" i="79" s="1"/>
  <c r="R326" i="79"/>
  <c r="V314" i="79"/>
  <c r="R294" i="79"/>
  <c r="I295" i="79" s="1"/>
  <c r="R284" i="79"/>
  <c r="S285" i="79" s="1"/>
  <c r="P276" i="79"/>
  <c r="P277" i="79" s="1"/>
  <c r="R268" i="79"/>
  <c r="S269" i="79" s="1"/>
  <c r="R258" i="79"/>
  <c r="P250" i="79"/>
  <c r="P251" i="79" s="1"/>
  <c r="T238" i="79"/>
  <c r="T222" i="79"/>
  <c r="T223" i="79" s="1"/>
  <c r="R214" i="79"/>
  <c r="I215" i="79" s="1"/>
  <c r="T200" i="79"/>
  <c r="K201" i="79" s="1"/>
  <c r="R188" i="79"/>
  <c r="S189" i="79" s="1"/>
  <c r="T180" i="79"/>
  <c r="T181" i="79" s="1"/>
  <c r="T168" i="79"/>
  <c r="T144" i="79"/>
  <c r="T145" i="79" s="1"/>
  <c r="P138" i="79"/>
  <c r="Q139" i="79" s="1"/>
  <c r="V126" i="79"/>
  <c r="W127" i="79" s="1"/>
  <c r="R112" i="79"/>
  <c r="S113" i="79" s="1"/>
  <c r="P96" i="79"/>
  <c r="G97" i="79" s="1"/>
  <c r="V488" i="78"/>
  <c r="P480" i="78"/>
  <c r="V456" i="78"/>
  <c r="L457" i="78" s="1"/>
  <c r="H347" i="76"/>
  <c r="L195" i="76"/>
  <c r="P504" i="79"/>
  <c r="G505" i="79" s="1"/>
  <c r="R490" i="79"/>
  <c r="R480" i="79"/>
  <c r="T464" i="79"/>
  <c r="P454" i="79"/>
  <c r="G455" i="79" s="1"/>
  <c r="P440" i="79"/>
  <c r="Q441" i="79" s="1"/>
  <c r="R414" i="79"/>
  <c r="I415" i="79" s="1"/>
  <c r="T402" i="79"/>
  <c r="J403" i="79" s="1"/>
  <c r="V390" i="79"/>
  <c r="W391" i="79" s="1"/>
  <c r="V374" i="79"/>
  <c r="T364" i="79"/>
  <c r="U365" i="79" s="1"/>
  <c r="P354" i="79"/>
  <c r="Q355" i="79" s="1"/>
  <c r="T338" i="79"/>
  <c r="U339" i="79" s="1"/>
  <c r="R324" i="79"/>
  <c r="R316" i="79"/>
  <c r="H317" i="79" s="1"/>
  <c r="R304" i="79"/>
  <c r="R305" i="79" s="1"/>
  <c r="P296" i="79"/>
  <c r="F297" i="79" s="1"/>
  <c r="T260" i="79"/>
  <c r="V234" i="79"/>
  <c r="L235" i="79" s="1"/>
  <c r="T224" i="79"/>
  <c r="T208" i="79"/>
  <c r="K209" i="79" s="1"/>
  <c r="P184" i="79"/>
  <c r="R166" i="79"/>
  <c r="P160" i="79"/>
  <c r="Q161" i="79" s="1"/>
  <c r="T146" i="79"/>
  <c r="K147" i="79" s="1"/>
  <c r="R118" i="79"/>
  <c r="P108" i="79"/>
  <c r="P506" i="78"/>
  <c r="F507" i="78" s="1"/>
  <c r="R498" i="78"/>
  <c r="H499" i="78" s="1"/>
  <c r="T484" i="78"/>
  <c r="K485" i="78" s="1"/>
  <c r="R470" i="78"/>
  <c r="R471" i="78" s="1"/>
  <c r="V464" i="78"/>
  <c r="M465" i="78" s="1"/>
  <c r="J407" i="76"/>
  <c r="N163" i="76"/>
  <c r="T486" i="79"/>
  <c r="V450" i="79"/>
  <c r="L451" i="79" s="1"/>
  <c r="T424" i="79"/>
  <c r="T425" i="79" s="1"/>
  <c r="R392" i="79"/>
  <c r="H393" i="79" s="1"/>
  <c r="R368" i="79"/>
  <c r="R369" i="79" s="1"/>
  <c r="P350" i="79"/>
  <c r="Q351" i="79" s="1"/>
  <c r="T318" i="79"/>
  <c r="K319" i="79" s="1"/>
  <c r="P284" i="79"/>
  <c r="Q285" i="79" s="1"/>
  <c r="R266" i="79"/>
  <c r="S267" i="79" s="1"/>
  <c r="P252" i="79"/>
  <c r="F253" i="79" s="1"/>
  <c r="T228" i="79"/>
  <c r="R200" i="79"/>
  <c r="P186" i="79"/>
  <c r="F187" i="79" s="1"/>
  <c r="V152" i="79"/>
  <c r="W153" i="79" s="1"/>
  <c r="P132" i="79"/>
  <c r="G133" i="79" s="1"/>
  <c r="T110" i="79"/>
  <c r="T111" i="79" s="1"/>
  <c r="P490" i="78"/>
  <c r="G491" i="78" s="1"/>
  <c r="T456" i="78"/>
  <c r="T448" i="78"/>
  <c r="U449" i="78" s="1"/>
  <c r="R426" i="78"/>
  <c r="R427" i="78" s="1"/>
  <c r="V420" i="78"/>
  <c r="W421" i="78" s="1"/>
  <c r="T388" i="78"/>
  <c r="P384" i="78"/>
  <c r="G385" i="78" s="1"/>
  <c r="V344" i="78"/>
  <c r="R338" i="78"/>
  <c r="I339" i="78" s="1"/>
  <c r="V332" i="78"/>
  <c r="V326" i="78"/>
  <c r="L327" i="78" s="1"/>
  <c r="V302" i="78"/>
  <c r="W303" i="78" s="1"/>
  <c r="R298" i="78"/>
  <c r="I299" i="78" s="1"/>
  <c r="V292" i="78"/>
  <c r="V293" i="78" s="1"/>
  <c r="R286" i="78"/>
  <c r="I287" i="78" s="1"/>
  <c r="T278" i="78"/>
  <c r="R270" i="78"/>
  <c r="S271" i="78" s="1"/>
  <c r="P262" i="78"/>
  <c r="F263" i="78" s="1"/>
  <c r="V252" i="78"/>
  <c r="P246" i="78"/>
  <c r="G247" i="78" s="1"/>
  <c r="R238" i="78"/>
  <c r="R239" i="78" s="1"/>
  <c r="P230" i="78"/>
  <c r="R218" i="78"/>
  <c r="S219" i="78" s="1"/>
  <c r="T194" i="78"/>
  <c r="T178" i="78"/>
  <c r="T179" i="78" s="1"/>
  <c r="V168" i="78"/>
  <c r="V169" i="78" s="1"/>
  <c r="P160" i="78"/>
  <c r="F161" i="78" s="1"/>
  <c r="V152" i="78"/>
  <c r="V153" i="78" s="1"/>
  <c r="T146" i="78"/>
  <c r="J147" i="78" s="1"/>
  <c r="R138" i="78"/>
  <c r="S139" i="78" s="1"/>
  <c r="T122" i="78"/>
  <c r="J123" i="78" s="1"/>
  <c r="P118" i="78"/>
  <c r="P106" i="78"/>
  <c r="P107" i="78" s="1"/>
  <c r="T100" i="78"/>
  <c r="T101" i="78" s="1"/>
  <c r="R527" i="77"/>
  <c r="R528" i="77" s="1"/>
  <c r="T505" i="77"/>
  <c r="J506" i="77" s="1"/>
  <c r="R495" i="77"/>
  <c r="R496" i="77" s="1"/>
  <c r="T483" i="77"/>
  <c r="U484" i="77" s="1"/>
  <c r="P471" i="77"/>
  <c r="P457" i="77"/>
  <c r="F458" i="77" s="1"/>
  <c r="P449" i="77"/>
  <c r="R437" i="77"/>
  <c r="R438" i="77" s="1"/>
  <c r="R429" i="77"/>
  <c r="I430" i="77" s="1"/>
  <c r="V421" i="77"/>
  <c r="M422" i="77" s="1"/>
  <c r="P413" i="77"/>
  <c r="P414" i="77" s="1"/>
  <c r="R399" i="77"/>
  <c r="V383" i="77"/>
  <c r="V365" i="77"/>
  <c r="V366" i="77" s="1"/>
  <c r="V353" i="77"/>
  <c r="V354" i="77" s="1"/>
  <c r="P345" i="77"/>
  <c r="G346" i="77" s="1"/>
  <c r="V321" i="77"/>
  <c r="M322" i="77" s="1"/>
  <c r="R313" i="77"/>
  <c r="S314" i="77" s="1"/>
  <c r="V283" i="77"/>
  <c r="W284" i="77" s="1"/>
  <c r="V265" i="77"/>
  <c r="P257" i="77"/>
  <c r="T243" i="77"/>
  <c r="U244" i="77" s="1"/>
  <c r="V233" i="77"/>
  <c r="L234" i="77" s="1"/>
  <c r="V221" i="77"/>
  <c r="T177" i="77"/>
  <c r="J178" i="77" s="1"/>
  <c r="J173" i="76"/>
  <c r="R486" i="79"/>
  <c r="H487" i="79" s="1"/>
  <c r="P456" i="79"/>
  <c r="G457" i="79" s="1"/>
  <c r="R440" i="79"/>
  <c r="P414" i="79"/>
  <c r="G415" i="79" s="1"/>
  <c r="T346" i="79"/>
  <c r="V320" i="79"/>
  <c r="R300" i="79"/>
  <c r="I301" i="79" s="1"/>
  <c r="T176" i="79"/>
  <c r="K177" i="79" s="1"/>
  <c r="T116" i="79"/>
  <c r="T117" i="79" s="1"/>
  <c r="P104" i="79"/>
  <c r="F105" i="79" s="1"/>
  <c r="P498" i="78"/>
  <c r="T472" i="78"/>
  <c r="T473" i="78" s="1"/>
  <c r="T462" i="78"/>
  <c r="R438" i="78"/>
  <c r="V430" i="78"/>
  <c r="L431" i="78" s="1"/>
  <c r="P420" i="78"/>
  <c r="G421" i="78" s="1"/>
  <c r="T414" i="78"/>
  <c r="T408" i="78"/>
  <c r="P404" i="78"/>
  <c r="R368" i="78"/>
  <c r="R369" i="78" s="1"/>
  <c r="R360" i="78"/>
  <c r="R361" i="78" s="1"/>
  <c r="V348" i="78"/>
  <c r="M349" i="78" s="1"/>
  <c r="P282" i="78"/>
  <c r="G283" i="78" s="1"/>
  <c r="P266" i="78"/>
  <c r="F267" i="78" s="1"/>
  <c r="R242" i="78"/>
  <c r="S243" i="78" s="1"/>
  <c r="R226" i="78"/>
  <c r="H227" i="78" s="1"/>
  <c r="V218" i="78"/>
  <c r="R204" i="78"/>
  <c r="H205" i="78" s="1"/>
  <c r="T196" i="78"/>
  <c r="T197" i="78" s="1"/>
  <c r="V190" i="78"/>
  <c r="L191" i="78" s="1"/>
  <c r="P184" i="78"/>
  <c r="F185" i="78" s="1"/>
  <c r="R158" i="78"/>
  <c r="H159" i="78" s="1"/>
  <c r="P150" i="78"/>
  <c r="P151" i="78" s="1"/>
  <c r="V140" i="78"/>
  <c r="T130" i="78"/>
  <c r="T126" i="78"/>
  <c r="U127" i="78" s="1"/>
  <c r="T108" i="78"/>
  <c r="T531" i="77"/>
  <c r="J532" i="77" s="1"/>
  <c r="P517" i="77"/>
  <c r="G518" i="77" s="1"/>
  <c r="V511" i="77"/>
  <c r="V503" i="77"/>
  <c r="R497" i="77"/>
  <c r="R489" i="77"/>
  <c r="H490" i="77" s="1"/>
  <c r="R483" i="77"/>
  <c r="P473" i="77"/>
  <c r="F474" i="77" s="1"/>
  <c r="V463" i="77"/>
  <c r="W464" i="77" s="1"/>
  <c r="P459" i="77"/>
  <c r="P460" i="77" s="1"/>
  <c r="P443" i="77"/>
  <c r="P444" i="77" s="1"/>
  <c r="P427" i="77"/>
  <c r="V409" i="77"/>
  <c r="W410" i="77" s="1"/>
  <c r="T401" i="77"/>
  <c r="J402" i="77" s="1"/>
  <c r="R393" i="77"/>
  <c r="R394" i="77" s="1"/>
  <c r="P389" i="77"/>
  <c r="F390" i="77" s="1"/>
  <c r="T383" i="77"/>
  <c r="T384" i="77" s="1"/>
  <c r="T377" i="77"/>
  <c r="J378" i="77" s="1"/>
  <c r="R373" i="77"/>
  <c r="H374" i="77" s="1"/>
  <c r="P365" i="77"/>
  <c r="F366" i="77" s="1"/>
  <c r="P353" i="77"/>
  <c r="R343" i="77"/>
  <c r="I344" i="77" s="1"/>
  <c r="T337" i="77"/>
  <c r="K338" i="77" s="1"/>
  <c r="V323" i="77"/>
  <c r="T309" i="77"/>
  <c r="T310" i="77" s="1"/>
  <c r="T305" i="77"/>
  <c r="U306" i="77" s="1"/>
  <c r="V299" i="77"/>
  <c r="W300" i="77" s="1"/>
  <c r="P297" i="77"/>
  <c r="Q298" i="77" s="1"/>
  <c r="P293" i="77"/>
  <c r="G294" i="77" s="1"/>
  <c r="V279" i="77"/>
  <c r="L280" i="77" s="1"/>
  <c r="P275" i="77"/>
  <c r="V269" i="77"/>
  <c r="P265" i="77"/>
  <c r="F266" i="77" s="1"/>
  <c r="P259" i="77"/>
  <c r="G260" i="77" s="1"/>
  <c r="R251" i="77"/>
  <c r="I252" i="77" s="1"/>
  <c r="T245" i="77"/>
  <c r="T246" i="77" s="1"/>
  <c r="R239" i="77"/>
  <c r="V223" i="77"/>
  <c r="M224" i="77" s="1"/>
  <c r="P219" i="77"/>
  <c r="V211" i="77"/>
  <c r="L212" i="77" s="1"/>
  <c r="P209" i="77"/>
  <c r="P210" i="77" s="1"/>
  <c r="P205" i="77"/>
  <c r="Q206" i="77" s="1"/>
  <c r="R195" i="77"/>
  <c r="S196" i="77" s="1"/>
  <c r="P185" i="77"/>
  <c r="R173" i="77"/>
  <c r="R169" i="77"/>
  <c r="I170" i="77" s="1"/>
  <c r="V445" i="76"/>
  <c r="V121" i="77"/>
  <c r="W122" i="77" s="1"/>
  <c r="V125" i="77"/>
  <c r="W126" i="77" s="1"/>
  <c r="V129" i="77"/>
  <c r="V130" i="77" s="1"/>
  <c r="V133" i="77"/>
  <c r="V137" i="77"/>
  <c r="V141" i="77"/>
  <c r="V145" i="77"/>
  <c r="L146" i="77" s="1"/>
  <c r="P161" i="77"/>
  <c r="R167" i="77"/>
  <c r="I168" i="77" s="1"/>
  <c r="P175" i="77"/>
  <c r="Q176" i="77" s="1"/>
  <c r="V201" i="77"/>
  <c r="M202" i="77" s="1"/>
  <c r="P211" i="77"/>
  <c r="P212" i="77" s="1"/>
  <c r="T223" i="77"/>
  <c r="T224" i="77" s="1"/>
  <c r="P241" i="77"/>
  <c r="V257" i="77"/>
  <c r="V258" i="77" s="1"/>
  <c r="P271" i="77"/>
  <c r="G272" i="77" s="1"/>
  <c r="T279" i="77"/>
  <c r="K280" i="77" s="1"/>
  <c r="R295" i="77"/>
  <c r="R296" i="77" s="1"/>
  <c r="V305" i="77"/>
  <c r="L306" i="77" s="1"/>
  <c r="T325" i="77"/>
  <c r="K326" i="77" s="1"/>
  <c r="V345" i="77"/>
  <c r="L346" i="77" s="1"/>
  <c r="R365" i="77"/>
  <c r="P375" i="77"/>
  <c r="P376" i="77" s="1"/>
  <c r="R389" i="77"/>
  <c r="S390" i="77" s="1"/>
  <c r="R401" i="77"/>
  <c r="S402" i="77" s="1"/>
  <c r="R415" i="77"/>
  <c r="I416" i="77" s="1"/>
  <c r="V449" i="77"/>
  <c r="V450" i="77" s="1"/>
  <c r="P465" i="77"/>
  <c r="G466" i="77" s="1"/>
  <c r="T481" i="77"/>
  <c r="T495" i="77"/>
  <c r="R126" i="78"/>
  <c r="H127" i="78" s="1"/>
  <c r="R132" i="78"/>
  <c r="V148" i="78"/>
  <c r="V149" i="78" s="1"/>
  <c r="V164" i="78"/>
  <c r="V165" i="78" s="1"/>
  <c r="R180" i="78"/>
  <c r="T190" i="78"/>
  <c r="U191" i="78" s="1"/>
  <c r="P204" i="78"/>
  <c r="T224" i="78"/>
  <c r="J225" i="78" s="1"/>
  <c r="T258" i="78"/>
  <c r="T350" i="78"/>
  <c r="U351" i="78" s="1"/>
  <c r="T358" i="78"/>
  <c r="U359" i="78" s="1"/>
  <c r="T362" i="78"/>
  <c r="J363" i="78" s="1"/>
  <c r="T372" i="78"/>
  <c r="T380" i="78"/>
  <c r="J381" i="78" s="1"/>
  <c r="V400" i="78"/>
  <c r="V406" i="78"/>
  <c r="W407" i="78" s="1"/>
  <c r="V410" i="78"/>
  <c r="V418" i="78"/>
  <c r="V419" i="78" s="1"/>
  <c r="P432" i="78"/>
  <c r="Q433" i="78" s="1"/>
  <c r="P440" i="78"/>
  <c r="P441" i="78" s="1"/>
  <c r="T494" i="78"/>
  <c r="V146" i="79"/>
  <c r="V147" i="79" s="1"/>
  <c r="T164" i="79"/>
  <c r="T198" i="79"/>
  <c r="U199" i="79" s="1"/>
  <c r="V224" i="79"/>
  <c r="W225" i="79" s="1"/>
  <c r="R296" i="79"/>
  <c r="P312" i="79"/>
  <c r="P313" i="79" s="1"/>
  <c r="P348" i="79"/>
  <c r="G349" i="79" s="1"/>
  <c r="P380" i="79"/>
  <c r="V440" i="79"/>
  <c r="V462" i="79"/>
  <c r="V484" i="79"/>
  <c r="W485" i="79" s="1"/>
  <c r="L437" i="76"/>
  <c r="V207" i="76"/>
  <c r="M208" i="76" s="1"/>
  <c r="T437" i="77"/>
  <c r="K438" i="77" s="1"/>
  <c r="P334" i="78"/>
  <c r="G335" i="78" s="1"/>
  <c r="L523" i="76"/>
  <c r="N517" i="76"/>
  <c r="L419" i="76"/>
  <c r="L433" i="76"/>
  <c r="L377" i="76"/>
  <c r="J409" i="76"/>
  <c r="N379" i="76"/>
  <c r="J271" i="76"/>
  <c r="N443" i="76"/>
  <c r="F305" i="76"/>
  <c r="H207" i="76"/>
  <c r="L249" i="76"/>
  <c r="N135" i="76"/>
  <c r="L239" i="76"/>
  <c r="N149" i="76"/>
  <c r="N279" i="76"/>
  <c r="L343" i="76"/>
  <c r="N161" i="76"/>
  <c r="F207" i="76"/>
  <c r="H199" i="76"/>
  <c r="F171" i="76"/>
  <c r="T470" i="79"/>
  <c r="P428" i="79"/>
  <c r="Q429" i="79" s="1"/>
  <c r="T404" i="79"/>
  <c r="U405" i="79" s="1"/>
  <c r="V368" i="79"/>
  <c r="V308" i="79"/>
  <c r="L309" i="79" s="1"/>
  <c r="V282" i="79"/>
  <c r="W283" i="79" s="1"/>
  <c r="R264" i="79"/>
  <c r="R265" i="79" s="1"/>
  <c r="R248" i="79"/>
  <c r="P222" i="79"/>
  <c r="R194" i="79"/>
  <c r="R195" i="79" s="1"/>
  <c r="P180" i="79"/>
  <c r="F181" i="79" s="1"/>
  <c r="T142" i="79"/>
  <c r="J143" i="79" s="1"/>
  <c r="T122" i="79"/>
  <c r="U123" i="79" s="1"/>
  <c r="P94" i="79"/>
  <c r="J503" i="76"/>
  <c r="N185" i="76"/>
  <c r="V500" i="79"/>
  <c r="P474" i="79"/>
  <c r="G475" i="79" s="1"/>
  <c r="T452" i="79"/>
  <c r="T453" i="79" s="1"/>
  <c r="V412" i="79"/>
  <c r="M413" i="79" s="1"/>
  <c r="V386" i="79"/>
  <c r="W387" i="79" s="1"/>
  <c r="V362" i="79"/>
  <c r="P336" i="79"/>
  <c r="F337" i="79" s="1"/>
  <c r="V310" i="79"/>
  <c r="T292" i="79"/>
  <c r="J293" i="79" s="1"/>
  <c r="R234" i="79"/>
  <c r="R235" i="79" s="1"/>
  <c r="P202" i="79"/>
  <c r="P203" i="79" s="1"/>
  <c r="V164" i="79"/>
  <c r="L165" i="79" s="1"/>
  <c r="V134" i="79"/>
  <c r="V135" i="79" s="1"/>
  <c r="V104" i="79"/>
  <c r="T504" i="78"/>
  <c r="U505" i="78" s="1"/>
  <c r="R474" i="78"/>
  <c r="R475" i="78" s="1"/>
  <c r="R462" i="78"/>
  <c r="S463" i="78" s="1"/>
  <c r="T444" i="79"/>
  <c r="U445" i="79" s="1"/>
  <c r="T386" i="79"/>
  <c r="K387" i="79" s="1"/>
  <c r="R342" i="79"/>
  <c r="V280" i="79"/>
  <c r="P196" i="79"/>
  <c r="F197" i="79" s="1"/>
  <c r="R144" i="79"/>
  <c r="P102" i="79"/>
  <c r="F103" i="79" s="1"/>
  <c r="P448" i="78"/>
  <c r="Q449" i="78" s="1"/>
  <c r="T392" i="78"/>
  <c r="J393" i="78" s="1"/>
  <c r="T382" i="78"/>
  <c r="U383" i="78" s="1"/>
  <c r="R326" i="78"/>
  <c r="V314" i="78"/>
  <c r="R302" i="78"/>
  <c r="R303" i="78" s="1"/>
  <c r="R290" i="78"/>
  <c r="T276" i="78"/>
  <c r="J277" i="78" s="1"/>
  <c r="T503" i="77"/>
  <c r="K504" i="77" s="1"/>
  <c r="V489" i="76"/>
  <c r="M490" i="76" s="1"/>
  <c r="V475" i="77"/>
  <c r="V446" i="78"/>
  <c r="H511" i="76"/>
  <c r="F509" i="76"/>
  <c r="L517" i="76"/>
  <c r="H421" i="76"/>
  <c r="N375" i="76"/>
  <c r="L391" i="76"/>
  <c r="N355" i="76"/>
  <c r="H265" i="76"/>
  <c r="N401" i="76"/>
  <c r="L291" i="76"/>
  <c r="N201" i="76"/>
  <c r="J211" i="76"/>
  <c r="J123" i="76"/>
  <c r="F237" i="76"/>
  <c r="J137" i="76"/>
  <c r="J235" i="76"/>
  <c r="F341" i="76"/>
  <c r="N145" i="76"/>
  <c r="N179" i="76"/>
  <c r="L179" i="76"/>
  <c r="V464" i="79"/>
  <c r="L465" i="79" s="1"/>
  <c r="P424" i="79"/>
  <c r="P396" i="79"/>
  <c r="P397" i="79" s="1"/>
  <c r="T360" i="79"/>
  <c r="P334" i="79"/>
  <c r="P335" i="79" s="1"/>
  <c r="T304" i="79"/>
  <c r="T305" i="79" s="1"/>
  <c r="R280" i="79"/>
  <c r="V262" i="79"/>
  <c r="V263" i="79" s="1"/>
  <c r="P242" i="79"/>
  <c r="G243" i="79" s="1"/>
  <c r="T220" i="79"/>
  <c r="T221" i="79" s="1"/>
  <c r="V192" i="79"/>
  <c r="V193" i="79" s="1"/>
  <c r="V170" i="79"/>
  <c r="P142" i="79"/>
  <c r="P143" i="79" s="1"/>
  <c r="T120" i="79"/>
  <c r="T121" i="79" s="1"/>
  <c r="P92" i="79"/>
  <c r="P93" i="79" s="1"/>
  <c r="R488" i="78"/>
  <c r="R489" i="78" s="1"/>
  <c r="H457" i="76"/>
  <c r="J141" i="76"/>
  <c r="T496" i="79"/>
  <c r="T497" i="79" s="1"/>
  <c r="T472" i="79"/>
  <c r="T442" i="79"/>
  <c r="P410" i="79"/>
  <c r="G411" i="79" s="1"/>
  <c r="R382" i="79"/>
  <c r="P356" i="79"/>
  <c r="P357" i="79" s="1"/>
  <c r="T334" i="79"/>
  <c r="R310" i="79"/>
  <c r="S311" i="79" s="1"/>
  <c r="T276" i="79"/>
  <c r="V232" i="79"/>
  <c r="R198" i="79"/>
  <c r="I199" i="79" s="1"/>
  <c r="P162" i="79"/>
  <c r="F163" i="79" s="1"/>
  <c r="R134" i="79"/>
  <c r="R135" i="79" s="1"/>
  <c r="V102" i="79"/>
  <c r="V103" i="79" s="1"/>
  <c r="P502" i="78"/>
  <c r="Q503" i="78" s="1"/>
  <c r="V460" i="78"/>
  <c r="M461" i="78" s="1"/>
  <c r="V492" i="79"/>
  <c r="V493" i="79" s="1"/>
  <c r="R438" i="79"/>
  <c r="P382" i="79"/>
  <c r="P383" i="79" s="1"/>
  <c r="R332" i="79"/>
  <c r="I333" i="79" s="1"/>
  <c r="R276" i="79"/>
  <c r="R277" i="79" s="1"/>
  <c r="V240" i="79"/>
  <c r="V241" i="79" s="1"/>
  <c r="P190" i="79"/>
  <c r="P191" i="79" s="1"/>
  <c r="R142" i="79"/>
  <c r="V94" i="79"/>
  <c r="W95" i="79" s="1"/>
  <c r="V476" i="78"/>
  <c r="W477" i="78" s="1"/>
  <c r="P446" i="78"/>
  <c r="G447" i="78" s="1"/>
  <c r="V364" i="78"/>
  <c r="V336" i="78"/>
  <c r="V337" i="78" s="1"/>
  <c r="V324" i="78"/>
  <c r="W325" i="78" s="1"/>
  <c r="V312" i="78"/>
  <c r="W313" i="78" s="1"/>
  <c r="V300" i="78"/>
  <c r="P276" i="78"/>
  <c r="P277" i="78" s="1"/>
  <c r="P260" i="78"/>
  <c r="P261" i="78" s="1"/>
  <c r="V222" i="78"/>
  <c r="V223" i="78" s="1"/>
  <c r="R186" i="78"/>
  <c r="V150" i="78"/>
  <c r="L151" i="78" s="1"/>
  <c r="R112" i="78"/>
  <c r="S113" i="78" s="1"/>
  <c r="T96" i="78"/>
  <c r="T97" i="78" s="1"/>
  <c r="P531" i="77"/>
  <c r="P532" i="77" s="1"/>
  <c r="R511" i="77"/>
  <c r="T489" i="77"/>
  <c r="R443" i="77"/>
  <c r="S444" i="77" s="1"/>
  <c r="V407" i="77"/>
  <c r="W408" i="77" s="1"/>
  <c r="R349" i="77"/>
  <c r="P333" i="77"/>
  <c r="G334" i="77" s="1"/>
  <c r="P305" i="77"/>
  <c r="F306" i="77" s="1"/>
  <c r="T241" i="77"/>
  <c r="T242" i="77" s="1"/>
  <c r="P215" i="77"/>
  <c r="Q216" i="77" s="1"/>
  <c r="R189" i="77"/>
  <c r="H283" i="76"/>
  <c r="V494" i="79"/>
  <c r="L495" i="79" s="1"/>
  <c r="T448" i="79"/>
  <c r="K449" i="79" s="1"/>
  <c r="V404" i="79"/>
  <c r="L405" i="79" s="1"/>
  <c r="T356" i="79"/>
  <c r="J357" i="79" s="1"/>
  <c r="V304" i="79"/>
  <c r="L305" i="79" s="1"/>
  <c r="T232" i="79"/>
  <c r="T233" i="79" s="1"/>
  <c r="V158" i="79"/>
  <c r="P106" i="79"/>
  <c r="F107" i="79" s="1"/>
  <c r="V486" i="78"/>
  <c r="L487" i="78" s="1"/>
  <c r="V428" i="78"/>
  <c r="T412" i="78"/>
  <c r="K413" i="78" s="1"/>
  <c r="T400" i="78"/>
  <c r="J401" i="78" s="1"/>
  <c r="R376" i="78"/>
  <c r="V362" i="78"/>
  <c r="W363" i="78" s="1"/>
  <c r="R352" i="78"/>
  <c r="T266" i="78"/>
  <c r="K267" i="78" s="1"/>
  <c r="P234" i="78"/>
  <c r="P235" i="78" s="1"/>
  <c r="P214" i="78"/>
  <c r="Q215" i="78" s="1"/>
  <c r="P200" i="78"/>
  <c r="G201" i="78" s="1"/>
  <c r="V188" i="78"/>
  <c r="V189" i="78" s="1"/>
  <c r="V174" i="78"/>
  <c r="W175" i="78" s="1"/>
  <c r="V156" i="78"/>
  <c r="P132" i="78"/>
  <c r="R116" i="78"/>
  <c r="I117" i="78" s="1"/>
  <c r="R521" i="77"/>
  <c r="I522" i="77" s="1"/>
  <c r="T507" i="77"/>
  <c r="U508" i="77" s="1"/>
  <c r="P479" i="77"/>
  <c r="P480" i="77" s="1"/>
  <c r="T461" i="77"/>
  <c r="P435" i="77"/>
  <c r="G436" i="77" s="1"/>
  <c r="T413" i="77"/>
  <c r="P397" i="77"/>
  <c r="F398" i="77" s="1"/>
  <c r="V385" i="77"/>
  <c r="M386" i="77" s="1"/>
  <c r="T375" i="77"/>
  <c r="U376" i="77" s="1"/>
  <c r="R361" i="77"/>
  <c r="H362" i="77" s="1"/>
  <c r="P339" i="77"/>
  <c r="P340" i="77" s="1"/>
  <c r="V325" i="77"/>
  <c r="M326" i="77" s="1"/>
  <c r="T307" i="77"/>
  <c r="K308" i="77" s="1"/>
  <c r="V297" i="77"/>
  <c r="P291" i="77"/>
  <c r="F292" i="77" s="1"/>
  <c r="V277" i="77"/>
  <c r="R269" i="77"/>
  <c r="S270" i="77" s="1"/>
  <c r="R253" i="77"/>
  <c r="H254" i="77" s="1"/>
  <c r="V239" i="77"/>
  <c r="M240" i="77" s="1"/>
  <c r="T229" i="77"/>
  <c r="T217" i="77"/>
  <c r="U218" i="77" s="1"/>
  <c r="P207" i="77"/>
  <c r="F208" i="77" s="1"/>
  <c r="R193" i="77"/>
  <c r="R194" i="77" s="1"/>
  <c r="R175" i="77"/>
  <c r="R161" i="76"/>
  <c r="V123" i="77"/>
  <c r="L124" i="77" s="1"/>
  <c r="V131" i="77"/>
  <c r="V132" i="77" s="1"/>
  <c r="V139" i="77"/>
  <c r="L140" i="77" s="1"/>
  <c r="P159" i="77"/>
  <c r="P171" i="77"/>
  <c r="V205" i="77"/>
  <c r="L206" i="77" s="1"/>
  <c r="V231" i="77"/>
  <c r="W232" i="77" s="1"/>
  <c r="R291" i="77"/>
  <c r="R292" i="77" s="1"/>
  <c r="V307" i="77"/>
  <c r="V308" i="77" s="1"/>
  <c r="R337" i="77"/>
  <c r="R338" i="77" s="1"/>
  <c r="P361" i="77"/>
  <c r="R377" i="77"/>
  <c r="R378" i="77" s="1"/>
  <c r="T393" i="77"/>
  <c r="P411" i="77"/>
  <c r="G412" i="77" s="1"/>
  <c r="P455" i="77"/>
  <c r="G456" i="77" s="1"/>
  <c r="V471" i="77"/>
  <c r="M472" i="77" s="1"/>
  <c r="T511" i="77"/>
  <c r="J512" i="77" s="1"/>
  <c r="T527" i="77"/>
  <c r="K528" i="77" s="1"/>
  <c r="P116" i="78"/>
  <c r="Q117" i="78" s="1"/>
  <c r="T140" i="78"/>
  <c r="K141" i="78" s="1"/>
  <c r="R160" i="78"/>
  <c r="V194" i="78"/>
  <c r="W195" i="78" s="1"/>
  <c r="P208" i="78"/>
  <c r="T220" i="78"/>
  <c r="P242" i="78"/>
  <c r="F243" i="78" s="1"/>
  <c r="T348" i="78"/>
  <c r="T349" i="78" s="1"/>
  <c r="T368" i="78"/>
  <c r="T378" i="78"/>
  <c r="J379" i="78" s="1"/>
  <c r="V402" i="78"/>
  <c r="V408" i="78"/>
  <c r="W409" i="78" s="1"/>
  <c r="V416" i="78"/>
  <c r="P434" i="78"/>
  <c r="P462" i="78"/>
  <c r="Q463" i="78" s="1"/>
  <c r="R486" i="78"/>
  <c r="H487" i="78" s="1"/>
  <c r="T104" i="79"/>
  <c r="U105" i="79" s="1"/>
  <c r="T134" i="79"/>
  <c r="R160" i="79"/>
  <c r="V246" i="79"/>
  <c r="L247" i="79" s="1"/>
  <c r="V352" i="79"/>
  <c r="V353" i="79" s="1"/>
  <c r="V400" i="79"/>
  <c r="M401" i="79" s="1"/>
  <c r="R428" i="79"/>
  <c r="H429" i="79" s="1"/>
  <c r="R454" i="79"/>
  <c r="I455" i="79" s="1"/>
  <c r="T480" i="79"/>
  <c r="P407" i="76"/>
  <c r="Q408" i="76" s="1"/>
  <c r="T327" i="76"/>
  <c r="T244" i="79"/>
  <c r="T245" i="79" s="1"/>
  <c r="R167" i="76"/>
  <c r="R168" i="76" s="1"/>
  <c r="T154" i="78"/>
  <c r="U155" i="78" s="1"/>
  <c r="T314" i="79"/>
  <c r="J315" i="79" s="1"/>
  <c r="N527" i="76"/>
  <c r="F465" i="76"/>
  <c r="N471" i="76"/>
  <c r="H443" i="76"/>
  <c r="F507" i="76"/>
  <c r="F501" i="76"/>
  <c r="F323" i="76"/>
  <c r="H233" i="76"/>
  <c r="H343" i="76"/>
  <c r="N257" i="76"/>
  <c r="J339" i="76"/>
  <c r="F175" i="76"/>
  <c r="N341" i="76"/>
  <c r="H187" i="76"/>
  <c r="F395" i="76"/>
  <c r="H169" i="76"/>
  <c r="N237" i="76"/>
  <c r="L447" i="76"/>
  <c r="J119" i="76"/>
  <c r="F121" i="76"/>
  <c r="T492" i="79"/>
  <c r="J493" i="79" s="1"/>
  <c r="R444" i="79"/>
  <c r="S445" i="79" s="1"/>
  <c r="P416" i="79"/>
  <c r="P384" i="79"/>
  <c r="Q385" i="79" s="1"/>
  <c r="R350" i="79"/>
  <c r="S351" i="79" s="1"/>
  <c r="T324" i="79"/>
  <c r="U325" i="79" s="1"/>
  <c r="R290" i="79"/>
  <c r="R274" i="79"/>
  <c r="P256" i="79"/>
  <c r="G257" i="79" s="1"/>
  <c r="V230" i="79"/>
  <c r="L231" i="79" s="1"/>
  <c r="V210" i="79"/>
  <c r="W211" i="79" s="1"/>
  <c r="V186" i="79"/>
  <c r="W187" i="79" s="1"/>
  <c r="T154" i="79"/>
  <c r="T155" i="79" s="1"/>
  <c r="T136" i="79"/>
  <c r="V110" i="79"/>
  <c r="P500" i="78"/>
  <c r="P478" i="78"/>
  <c r="P479" i="78" s="1"/>
  <c r="J337" i="76"/>
  <c r="V488" i="79"/>
  <c r="L489" i="79" s="1"/>
  <c r="T462" i="79"/>
  <c r="J463" i="79" s="1"/>
  <c r="V430" i="79"/>
  <c r="M431" i="79" s="1"/>
  <c r="T400" i="79"/>
  <c r="U401" i="79" s="1"/>
  <c r="R374" i="79"/>
  <c r="T348" i="79"/>
  <c r="U349" i="79" s="1"/>
  <c r="P322" i="79"/>
  <c r="P323" i="79" s="1"/>
  <c r="R302" i="79"/>
  <c r="R303" i="79" s="1"/>
  <c r="T250" i="79"/>
  <c r="J251" i="79" s="1"/>
  <c r="V216" i="79"/>
  <c r="L217" i="79" s="1"/>
  <c r="R178" i="79"/>
  <c r="T156" i="79"/>
  <c r="V116" i="79"/>
  <c r="V494" i="78"/>
  <c r="V495" i="78" s="1"/>
  <c r="V468" i="78"/>
  <c r="F303" i="76"/>
  <c r="P478" i="79"/>
  <c r="V418" i="79"/>
  <c r="P366" i="79"/>
  <c r="T300" i="79"/>
  <c r="P264" i="79"/>
  <c r="P265" i="79" s="1"/>
  <c r="R222" i="79"/>
  <c r="H223" i="79" s="1"/>
  <c r="T174" i="79"/>
  <c r="P130" i="79"/>
  <c r="P131" i="79" s="1"/>
  <c r="T452" i="78"/>
  <c r="K453" i="78" s="1"/>
  <c r="V424" i="78"/>
  <c r="L425" i="78" s="1"/>
  <c r="P388" i="78"/>
  <c r="Q389" i="78" s="1"/>
  <c r="V320" i="78"/>
  <c r="V308" i="78"/>
  <c r="W309" i="78" s="1"/>
  <c r="V296" i="78"/>
  <c r="V284" i="78"/>
  <c r="M285" i="78" s="1"/>
  <c r="P210" i="78"/>
  <c r="G211" i="78" s="1"/>
  <c r="T176" i="78"/>
  <c r="U177" i="78" s="1"/>
  <c r="P136" i="78"/>
  <c r="G137" i="78" s="1"/>
  <c r="T144" i="78"/>
  <c r="T145" i="78" s="1"/>
  <c r="P122" i="78"/>
  <c r="V92" i="78"/>
  <c r="R503" i="77"/>
  <c r="V479" i="77"/>
  <c r="V480" i="77" s="1"/>
  <c r="T455" i="77"/>
  <c r="U456" i="77" s="1"/>
  <c r="R435" i="77"/>
  <c r="S436" i="77" s="1"/>
  <c r="P419" i="77"/>
  <c r="V397" i="77"/>
  <c r="L398" i="77" s="1"/>
  <c r="P363" i="77"/>
  <c r="T343" i="77"/>
  <c r="J344" i="77" s="1"/>
  <c r="P319" i="77"/>
  <c r="P320" i="77" s="1"/>
  <c r="P255" i="77"/>
  <c r="F256" i="77" s="1"/>
  <c r="T199" i="77"/>
  <c r="U200" i="77" s="1"/>
  <c r="R185" i="77"/>
  <c r="R186" i="77" s="1"/>
  <c r="N153" i="76"/>
  <c r="P480" i="79"/>
  <c r="G481" i="79" s="1"/>
  <c r="T394" i="79"/>
  <c r="R344" i="79"/>
  <c r="T280" i="79"/>
  <c r="U281" i="79" s="1"/>
  <c r="V208" i="79"/>
  <c r="L209" i="79" s="1"/>
  <c r="R146" i="79"/>
  <c r="I147" i="79" s="1"/>
  <c r="T470" i="78"/>
  <c r="K471" i="78" s="1"/>
  <c r="V436" i="78"/>
  <c r="T418" i="78"/>
  <c r="J419" i="78" s="1"/>
  <c r="T396" i="78"/>
  <c r="K397" i="78" s="1"/>
  <c r="R372" i="78"/>
  <c r="R348" i="78"/>
  <c r="I349" i="78" s="1"/>
  <c r="V256" i="78"/>
  <c r="V257" i="78" s="1"/>
  <c r="V220" i="78"/>
  <c r="M221" i="78" s="1"/>
  <c r="R208" i="78"/>
  <c r="R209" i="78" s="1"/>
  <c r="T182" i="78"/>
  <c r="P166" i="78"/>
  <c r="T148" i="78"/>
  <c r="P130" i="78"/>
  <c r="Q131" i="78" s="1"/>
  <c r="P108" i="78"/>
  <c r="R529" i="77"/>
  <c r="S530" i="77" s="1"/>
  <c r="P501" i="77"/>
  <c r="P502" i="77" s="1"/>
  <c r="V487" i="77"/>
  <c r="L488" i="77" s="1"/>
  <c r="T471" i="77"/>
  <c r="T472" i="77" s="1"/>
  <c r="V453" i="77"/>
  <c r="R423" i="77"/>
  <c r="S424" i="77" s="1"/>
  <c r="R405" i="77"/>
  <c r="I406" i="77" s="1"/>
  <c r="V391" i="77"/>
  <c r="R381" i="77"/>
  <c r="H382" i="77" s="1"/>
  <c r="V371" i="77"/>
  <c r="W372" i="77" s="1"/>
  <c r="R351" i="77"/>
  <c r="S352" i="77" s="1"/>
  <c r="P337" i="77"/>
  <c r="P321" i="77"/>
  <c r="V301" i="77"/>
  <c r="W302" i="77" s="1"/>
  <c r="T295" i="77"/>
  <c r="K296" i="77" s="1"/>
  <c r="R287" i="77"/>
  <c r="S288" i="77" s="1"/>
  <c r="T273" i="77"/>
  <c r="U274" i="77" s="1"/>
  <c r="P261" i="77"/>
  <c r="F262" i="77" s="1"/>
  <c r="P249" i="77"/>
  <c r="V237" i="77"/>
  <c r="R223" i="77"/>
  <c r="R211" i="77"/>
  <c r="I212" i="77" s="1"/>
  <c r="T203" i="77"/>
  <c r="U204" i="77" s="1"/>
  <c r="T183" i="77"/>
  <c r="J184" i="77" s="1"/>
  <c r="V171" i="77"/>
  <c r="W172" i="77" s="1"/>
  <c r="R119" i="77"/>
  <c r="R127" i="77"/>
  <c r="H128" i="77" s="1"/>
  <c r="R135" i="77"/>
  <c r="S136" i="77" s="1"/>
  <c r="R143" i="77"/>
  <c r="P177" i="77"/>
  <c r="P213" i="77"/>
  <c r="F214" i="77" s="1"/>
  <c r="R247" i="77"/>
  <c r="R248" i="77" s="1"/>
  <c r="P273" i="77"/>
  <c r="P274" i="77" s="1"/>
  <c r="R297" i="77"/>
  <c r="H298" i="77" s="1"/>
  <c r="R319" i="77"/>
  <c r="R339" i="77"/>
  <c r="S340" i="77" s="1"/>
  <c r="T367" i="77"/>
  <c r="T379" i="77"/>
  <c r="K380" i="77" s="1"/>
  <c r="V395" i="77"/>
  <c r="L396" i="77" s="1"/>
  <c r="R427" i="77"/>
  <c r="R459" i="77"/>
  <c r="I460" i="77" s="1"/>
  <c r="R479" i="77"/>
  <c r="R480" i="77" s="1"/>
  <c r="V499" i="77"/>
  <c r="V515" i="77"/>
  <c r="M516" i="77" s="1"/>
  <c r="V531" i="77"/>
  <c r="T162" i="78"/>
  <c r="R182" i="78"/>
  <c r="H183" i="78" s="1"/>
  <c r="V196" i="78"/>
  <c r="W197" i="78" s="1"/>
  <c r="R212" i="78"/>
  <c r="H213" i="78" s="1"/>
  <c r="T226" i="78"/>
  <c r="U227" i="78" s="1"/>
  <c r="R250" i="78"/>
  <c r="H251" i="78" s="1"/>
  <c r="P274" i="78"/>
  <c r="G275" i="78" s="1"/>
  <c r="T352" i="78"/>
  <c r="T360" i="78"/>
  <c r="J361" i="78" s="1"/>
  <c r="T370" i="78"/>
  <c r="P428" i="78"/>
  <c r="P436" i="78"/>
  <c r="Q437" i="78" s="1"/>
  <c r="P466" i="78"/>
  <c r="P467" i="78" s="1"/>
  <c r="T498" i="78"/>
  <c r="U499" i="78" s="1"/>
  <c r="V108" i="79"/>
  <c r="V168" i="79"/>
  <c r="M169" i="79" s="1"/>
  <c r="R208" i="79"/>
  <c r="T252" i="79"/>
  <c r="V316" i="79"/>
  <c r="V317" i="79" s="1"/>
  <c r="T374" i="79"/>
  <c r="U375" i="79" s="1"/>
  <c r="R412" i="79"/>
  <c r="R413" i="79" s="1"/>
  <c r="T458" i="79"/>
  <c r="P490" i="79"/>
  <c r="Q491" i="79" s="1"/>
  <c r="P346" i="79"/>
  <c r="J415" i="76"/>
  <c r="N219" i="76"/>
  <c r="N167" i="76"/>
  <c r="J143" i="76"/>
  <c r="F419" i="76"/>
  <c r="V380" i="79"/>
  <c r="V381" i="79" s="1"/>
  <c r="T270" i="79"/>
  <c r="V184" i="79"/>
  <c r="V492" i="78"/>
  <c r="L493" i="78" s="1"/>
  <c r="P486" i="79"/>
  <c r="Q487" i="79" s="1"/>
  <c r="R370" i="79"/>
  <c r="T246" i="79"/>
  <c r="R114" i="79"/>
  <c r="I115" i="79" s="1"/>
  <c r="N263" i="76"/>
  <c r="P294" i="79"/>
  <c r="V120" i="79"/>
  <c r="V306" i="78"/>
  <c r="V307" i="78" s="1"/>
  <c r="V250" i="78"/>
  <c r="V251" i="78" s="1"/>
  <c r="T208" i="78"/>
  <c r="T120" i="78"/>
  <c r="J121" i="78" s="1"/>
  <c r="R92" i="78"/>
  <c r="P499" i="77"/>
  <c r="G500" i="77" s="1"/>
  <c r="R451" i="77"/>
  <c r="P359" i="77"/>
  <c r="T315" i="77"/>
  <c r="T316" i="77" s="1"/>
  <c r="P199" i="77"/>
  <c r="Q200" i="77" s="1"/>
  <c r="R424" i="79"/>
  <c r="H425" i="79" s="1"/>
  <c r="V338" i="79"/>
  <c r="W339" i="79" s="1"/>
  <c r="P198" i="79"/>
  <c r="F199" i="79" s="1"/>
  <c r="R506" i="78"/>
  <c r="V434" i="78"/>
  <c r="T406" i="78"/>
  <c r="V370" i="78"/>
  <c r="V371" i="78" s="1"/>
  <c r="V346" i="78"/>
  <c r="V347" i="78" s="1"/>
  <c r="R220" i="78"/>
  <c r="P196" i="78"/>
  <c r="T164" i="78"/>
  <c r="T165" i="78" s="1"/>
  <c r="T128" i="78"/>
  <c r="V527" i="77"/>
  <c r="T467" i="77"/>
  <c r="T419" i="77"/>
  <c r="J420" i="77" s="1"/>
  <c r="P391" i="77"/>
  <c r="G392" i="77" s="1"/>
  <c r="P371" i="77"/>
  <c r="Q372" i="77" s="1"/>
  <c r="R331" i="77"/>
  <c r="R332" i="77" s="1"/>
  <c r="V285" i="77"/>
  <c r="P233" i="77"/>
  <c r="P183" i="77"/>
  <c r="V119" i="77"/>
  <c r="V135" i="77"/>
  <c r="W136" i="77" s="1"/>
  <c r="T161" i="77"/>
  <c r="K162" i="77" s="1"/>
  <c r="R219" i="77"/>
  <c r="R275" i="77"/>
  <c r="R321" i="77"/>
  <c r="R322" i="77" s="1"/>
  <c r="V369" i="77"/>
  <c r="M370" i="77" s="1"/>
  <c r="R403" i="77"/>
  <c r="V461" i="77"/>
  <c r="P505" i="77"/>
  <c r="F506" i="77" s="1"/>
  <c r="T142" i="78"/>
  <c r="U143" i="78" s="1"/>
  <c r="R184" i="78"/>
  <c r="R214" i="78"/>
  <c r="S215" i="78" s="1"/>
  <c r="T256" i="78"/>
  <c r="T354" i="78"/>
  <c r="T374" i="78"/>
  <c r="V404" i="78"/>
  <c r="P430" i="78"/>
  <c r="P470" i="78"/>
  <c r="P471" i="78" s="1"/>
  <c r="P118" i="79"/>
  <c r="G119" i="79" s="1"/>
  <c r="R358" i="79"/>
  <c r="H359" i="79" s="1"/>
  <c r="R472" i="79"/>
  <c r="I473" i="79" s="1"/>
  <c r="T319" i="76"/>
  <c r="P448" i="79"/>
  <c r="F449" i="79" s="1"/>
  <c r="P222" i="78"/>
  <c r="F223" i="78" s="1"/>
  <c r="J471" i="76"/>
  <c r="F241" i="76"/>
  <c r="H385" i="76"/>
  <c r="P492" i="79"/>
  <c r="G493" i="79" s="1"/>
  <c r="V322" i="79"/>
  <c r="R204" i="79"/>
  <c r="I205" i="79" s="1"/>
  <c r="P476" i="78"/>
  <c r="Q477" i="78" s="1"/>
  <c r="T428" i="79"/>
  <c r="V300" i="79"/>
  <c r="M301" i="79" s="1"/>
  <c r="P408" i="79"/>
  <c r="T172" i="79"/>
  <c r="U173" i="79" s="1"/>
  <c r="R342" i="78"/>
  <c r="T228" i="78"/>
  <c r="T229" i="78" s="1"/>
  <c r="R152" i="78"/>
  <c r="T104" i="78"/>
  <c r="J105" i="78" s="1"/>
  <c r="T513" i="77"/>
  <c r="T514" i="77" s="1"/>
  <c r="V443" i="77"/>
  <c r="V444" i="77" s="1"/>
  <c r="P335" i="77"/>
  <c r="F336" i="77" s="1"/>
  <c r="P181" i="77"/>
  <c r="G182" i="77" s="1"/>
  <c r="V452" i="79"/>
  <c r="W453" i="79" s="1"/>
  <c r="V312" i="79"/>
  <c r="P136" i="79"/>
  <c r="R442" i="78"/>
  <c r="T402" i="78"/>
  <c r="V356" i="78"/>
  <c r="V240" i="78"/>
  <c r="R190" i="78"/>
  <c r="I191" i="78" s="1"/>
  <c r="V495" i="77"/>
  <c r="P451" i="77"/>
  <c r="T363" i="77"/>
  <c r="K364" i="77" s="1"/>
  <c r="T291" i="77"/>
  <c r="K292" i="77" s="1"/>
  <c r="T257" i="77"/>
  <c r="U258" i="77" s="1"/>
  <c r="P221" i="77"/>
  <c r="V193" i="77"/>
  <c r="W194" i="77" s="1"/>
  <c r="R123" i="77"/>
  <c r="H124" i="77" s="1"/>
  <c r="V143" i="77"/>
  <c r="W144" i="77" s="1"/>
  <c r="V203" i="77"/>
  <c r="P287" i="77"/>
  <c r="G288" i="77" s="1"/>
  <c r="P351" i="77"/>
  <c r="Q352" i="77" s="1"/>
  <c r="T391" i="77"/>
  <c r="T469" i="77"/>
  <c r="P521" i="77"/>
  <c r="R130" i="78"/>
  <c r="S131" i="78" s="1"/>
  <c r="T188" i="78"/>
  <c r="T346" i="78"/>
  <c r="T376" i="78"/>
  <c r="V412" i="78"/>
  <c r="W413" i="78" s="1"/>
  <c r="P442" i="78"/>
  <c r="G443" i="78" s="1"/>
  <c r="R126" i="79"/>
  <c r="R127" i="79" s="1"/>
  <c r="R212" i="79"/>
  <c r="I213" i="79" s="1"/>
  <c r="P338" i="79"/>
  <c r="T422" i="79"/>
  <c r="K423" i="79" s="1"/>
  <c r="V502" i="79"/>
  <c r="T221" i="76"/>
  <c r="T222" i="76" s="1"/>
  <c r="F511" i="76"/>
  <c r="H483" i="76"/>
  <c r="L313" i="76"/>
  <c r="F201" i="76"/>
  <c r="P438" i="79"/>
  <c r="G439" i="79" s="1"/>
  <c r="V288" i="79"/>
  <c r="L289" i="79" s="1"/>
  <c r="P154" i="79"/>
  <c r="P155" i="79" s="1"/>
  <c r="N317" i="76"/>
  <c r="R398" i="79"/>
  <c r="I399" i="79" s="1"/>
  <c r="P212" i="79"/>
  <c r="G213" i="79" s="1"/>
  <c r="R494" i="78"/>
  <c r="T362" i="79"/>
  <c r="T363" i="79" s="1"/>
  <c r="R330" i="78"/>
  <c r="R268" i="78"/>
  <c r="I269" i="78" s="1"/>
  <c r="P194" i="78"/>
  <c r="Q195" i="78" s="1"/>
  <c r="P100" i="78"/>
  <c r="P101" i="78" s="1"/>
  <c r="T433" i="77"/>
  <c r="R379" i="77"/>
  <c r="V309" i="77"/>
  <c r="L310" i="77" s="1"/>
  <c r="T227" i="77"/>
  <c r="H407" i="76"/>
  <c r="T410" i="79"/>
  <c r="T268" i="79"/>
  <c r="T114" i="79"/>
  <c r="K115" i="79" s="1"/>
  <c r="P396" i="78"/>
  <c r="V352" i="78"/>
  <c r="T214" i="78"/>
  <c r="K215" i="78" s="1"/>
  <c r="T180" i="78"/>
  <c r="J181" i="78" s="1"/>
  <c r="T132" i="78"/>
  <c r="T523" i="77"/>
  <c r="P485" i="77"/>
  <c r="F486" i="77" s="1"/>
  <c r="V437" i="77"/>
  <c r="R387" i="77"/>
  <c r="I388" i="77" s="1"/>
  <c r="V349" i="77"/>
  <c r="P309" i="77"/>
  <c r="F310" i="77" s="1"/>
  <c r="R279" i="77"/>
  <c r="S280" i="77" s="1"/>
  <c r="T247" i="77"/>
  <c r="K248" i="77" s="1"/>
  <c r="V175" i="77"/>
  <c r="V127" i="77"/>
  <c r="T157" i="77"/>
  <c r="U158" i="77" s="1"/>
  <c r="V229" i="77"/>
  <c r="W230" i="77" s="1"/>
  <c r="T299" i="77"/>
  <c r="T355" i="77"/>
  <c r="J356" i="77" s="1"/>
  <c r="T405" i="77"/>
  <c r="V483" i="77"/>
  <c r="M484" i="77" s="1"/>
  <c r="R525" i="77"/>
  <c r="P158" i="78"/>
  <c r="V198" i="78"/>
  <c r="V199" i="78" s="1"/>
  <c r="V232" i="78"/>
  <c r="V233" i="78" s="1"/>
  <c r="T356" i="78"/>
  <c r="V396" i="78"/>
  <c r="W397" i="78" s="1"/>
  <c r="V414" i="78"/>
  <c r="V415" i="78" s="1"/>
  <c r="P474" i="78"/>
  <c r="P152" i="79"/>
  <c r="P234" i="79"/>
  <c r="F235" i="79" s="1"/>
  <c r="P364" i="79"/>
  <c r="T432" i="79"/>
  <c r="T433" i="79" s="1"/>
  <c r="L451" i="76"/>
  <c r="J303" i="76"/>
  <c r="J313" i="76"/>
  <c r="F363" i="76"/>
  <c r="T414" i="79"/>
  <c r="U415" i="79" s="1"/>
  <c r="T254" i="79"/>
  <c r="R130" i="79"/>
  <c r="I131" i="79" s="1"/>
  <c r="V346" i="79"/>
  <c r="R176" i="79"/>
  <c r="R468" i="78"/>
  <c r="S469" i="78" s="1"/>
  <c r="R256" i="79"/>
  <c r="P452" i="78"/>
  <c r="V318" i="78"/>
  <c r="M319" i="78" s="1"/>
  <c r="T244" i="78"/>
  <c r="J245" i="78" s="1"/>
  <c r="R134" i="78"/>
  <c r="V427" i="77"/>
  <c r="W428" i="77" s="1"/>
  <c r="V281" i="77"/>
  <c r="L282" i="77" s="1"/>
  <c r="P217" i="77"/>
  <c r="P502" i="79"/>
  <c r="G503" i="79" s="1"/>
  <c r="T378" i="79"/>
  <c r="T236" i="79"/>
  <c r="U237" i="79" s="1"/>
  <c r="P496" i="78"/>
  <c r="V378" i="78"/>
  <c r="V379" i="78" s="1"/>
  <c r="T280" i="78"/>
  <c r="V206" i="78"/>
  <c r="R176" i="78"/>
  <c r="P126" i="78"/>
  <c r="F127" i="78" s="1"/>
  <c r="T515" i="77"/>
  <c r="K516" i="77" s="1"/>
  <c r="V481" i="77"/>
  <c r="P415" i="77"/>
  <c r="G416" i="77" s="1"/>
  <c r="T339" i="77"/>
  <c r="T340" i="77" s="1"/>
  <c r="R299" i="77"/>
  <c r="V271" i="77"/>
  <c r="R241" i="77"/>
  <c r="T207" i="77"/>
  <c r="U208" i="77" s="1"/>
  <c r="R171" i="77"/>
  <c r="R131" i="77"/>
  <c r="S132" i="77" s="1"/>
  <c r="P169" i="77"/>
  <c r="P170" i="77" s="1"/>
  <c r="R249" i="77"/>
  <c r="S250" i="77" s="1"/>
  <c r="T301" i="77"/>
  <c r="K302" i="77" s="1"/>
  <c r="P373" i="77"/>
  <c r="F374" i="77" s="1"/>
  <c r="V433" i="77"/>
  <c r="P489" i="77"/>
  <c r="P490" i="77" s="1"/>
  <c r="V106" i="78"/>
  <c r="M107" i="78" s="1"/>
  <c r="P174" i="78"/>
  <c r="P206" i="78"/>
  <c r="V264" i="78"/>
  <c r="V398" i="78"/>
  <c r="L399" i="78" s="1"/>
  <c r="V502" i="78"/>
  <c r="V503" i="78" s="1"/>
  <c r="R156" i="79"/>
  <c r="P302" i="79"/>
  <c r="P303" i="79" s="1"/>
  <c r="T390" i="79"/>
  <c r="K391" i="79" s="1"/>
  <c r="J273" i="76"/>
  <c r="L175" i="76"/>
  <c r="V100" i="79"/>
  <c r="W101" i="79" s="1"/>
  <c r="P476" i="79"/>
  <c r="R236" i="78"/>
  <c r="S237" i="78" s="1"/>
  <c r="P166" i="79"/>
  <c r="Q167" i="79" s="1"/>
  <c r="T250" i="78"/>
  <c r="K251" i="78" s="1"/>
  <c r="P509" i="77"/>
  <c r="R327" i="77"/>
  <c r="P203" i="77"/>
  <c r="Q204" i="77" s="1"/>
  <c r="V259" i="77"/>
  <c r="W260" i="77" s="1"/>
  <c r="R509" i="77"/>
  <c r="R282" i="78"/>
  <c r="R283" i="78" s="1"/>
  <c r="V506" i="78"/>
  <c r="T233" i="77"/>
  <c r="J234" i="77" s="1"/>
  <c r="F325" i="76"/>
  <c r="R458" i="79"/>
  <c r="I459" i="79" s="1"/>
  <c r="P216" i="79"/>
  <c r="V166" i="78"/>
  <c r="V167" i="78" s="1"/>
  <c r="V467" i="77"/>
  <c r="V191" i="77"/>
  <c r="W192" i="77" s="1"/>
  <c r="V202" i="78"/>
  <c r="P463" i="77"/>
  <c r="G464" i="77" s="1"/>
  <c r="P295" i="77"/>
  <c r="Q296" i="77" s="1"/>
  <c r="V135" i="76"/>
  <c r="L136" i="76" s="1"/>
  <c r="T327" i="77"/>
  <c r="R128" i="78"/>
  <c r="T366" i="78"/>
  <c r="U367" i="78" s="1"/>
  <c r="P178" i="79"/>
  <c r="L465" i="76"/>
  <c r="V348" i="79"/>
  <c r="W349" i="79" s="1"/>
  <c r="V318" i="79"/>
  <c r="V319" i="79" s="1"/>
  <c r="R409" i="77"/>
  <c r="V470" i="79"/>
  <c r="V471" i="79" s="1"/>
  <c r="V403" i="77"/>
  <c r="W404" i="77" s="1"/>
  <c r="R139" i="77"/>
  <c r="H140" i="77" s="1"/>
  <c r="P387" i="77"/>
  <c r="P388" i="77" s="1"/>
  <c r="P176" i="78"/>
  <c r="P328" i="79"/>
  <c r="P329" i="79" s="1"/>
  <c r="T149" i="77"/>
  <c r="P153" i="77"/>
  <c r="P157" i="77"/>
  <c r="G158" i="77" s="1"/>
  <c r="R177" i="77"/>
  <c r="R178" i="77" s="1"/>
  <c r="T185" i="77"/>
  <c r="T191" i="77"/>
  <c r="K192" i="77" s="1"/>
  <c r="V199" i="77"/>
  <c r="T221" i="77"/>
  <c r="J222" i="77" s="1"/>
  <c r="P235" i="77"/>
  <c r="Q236" i="77" s="1"/>
  <c r="R245" i="77"/>
  <c r="I246" i="77" s="1"/>
  <c r="R289" i="77"/>
  <c r="P313" i="77"/>
  <c r="G314" i="77" s="1"/>
  <c r="P331" i="77"/>
  <c r="T353" i="77"/>
  <c r="U354" i="77" s="1"/>
  <c r="T365" i="77"/>
  <c r="R375" i="77"/>
  <c r="P399" i="77"/>
  <c r="F400" i="77" s="1"/>
  <c r="P421" i="77"/>
  <c r="R439" i="77"/>
  <c r="T479" i="77"/>
  <c r="T480" i="77" s="1"/>
  <c r="R507" i="77"/>
  <c r="R508" i="77" s="1"/>
  <c r="V513" i="77"/>
  <c r="R523" i="77"/>
  <c r="S524" i="77" s="1"/>
  <c r="P92" i="78"/>
  <c r="G93" i="78" s="1"/>
  <c r="V104" i="78"/>
  <c r="L105" i="78" s="1"/>
  <c r="P114" i="78"/>
  <c r="R124" i="78"/>
  <c r="H125" i="78" s="1"/>
  <c r="P154" i="78"/>
  <c r="T160" i="78"/>
  <c r="U161" i="78" s="1"/>
  <c r="P168" i="78"/>
  <c r="R178" i="78"/>
  <c r="V192" i="78"/>
  <c r="L193" i="78" s="1"/>
  <c r="T216" i="78"/>
  <c r="T217" i="78" s="1"/>
  <c r="V226" i="78"/>
  <c r="M227" i="78" s="1"/>
  <c r="P236" i="78"/>
  <c r="P240" i="78"/>
  <c r="P241" i="78" s="1"/>
  <c r="V258" i="78"/>
  <c r="P268" i="78"/>
  <c r="F269" i="78" s="1"/>
  <c r="T284" i="78"/>
  <c r="T296" i="78"/>
  <c r="U297" i="78" s="1"/>
  <c r="T302" i="78"/>
  <c r="U303" i="78" s="1"/>
  <c r="T312" i="78"/>
  <c r="J313" i="78" s="1"/>
  <c r="T318" i="78"/>
  <c r="K319" i="78" s="1"/>
  <c r="T326" i="78"/>
  <c r="U327" i="78" s="1"/>
  <c r="T332" i="78"/>
  <c r="T340" i="78"/>
  <c r="J341" i="78" s="1"/>
  <c r="V384" i="78"/>
  <c r="V390" i="78"/>
  <c r="V391" i="78" s="1"/>
  <c r="P422" i="78"/>
  <c r="G423" i="78" s="1"/>
  <c r="R444" i="78"/>
  <c r="S445" i="78" s="1"/>
  <c r="R450" i="78"/>
  <c r="R451" i="78" s="1"/>
  <c r="R478" i="78"/>
  <c r="I479" i="78" s="1"/>
  <c r="T100" i="79"/>
  <c r="K101" i="79" s="1"/>
  <c r="R152" i="79"/>
  <c r="H153" i="79" s="1"/>
  <c r="P230" i="79"/>
  <c r="V252" i="79"/>
  <c r="M253" i="79" s="1"/>
  <c r="P268" i="79"/>
  <c r="F269" i="79" s="1"/>
  <c r="R282" i="79"/>
  <c r="T322" i="79"/>
  <c r="R338" i="79"/>
  <c r="R339" i="79" s="1"/>
  <c r="R348" i="79"/>
  <c r="I349" i="79" s="1"/>
  <c r="P370" i="79"/>
  <c r="T396" i="79"/>
  <c r="R494" i="79"/>
  <c r="I495" i="79" s="1"/>
  <c r="R362" i="79"/>
  <c r="S363" i="79" s="1"/>
  <c r="P231" i="77"/>
  <c r="F232" i="77" s="1"/>
  <c r="P438" i="78"/>
  <c r="Q439" i="78" s="1"/>
  <c r="J341" i="76"/>
  <c r="T521" i="77"/>
  <c r="J522" i="77" s="1"/>
  <c r="V366" i="78"/>
  <c r="R183" i="77"/>
  <c r="H184" i="77" s="1"/>
  <c r="R396" i="79"/>
  <c r="R397" i="79" s="1"/>
  <c r="P149" i="77"/>
  <c r="T153" i="77"/>
  <c r="T167" i="77"/>
  <c r="V197" i="77"/>
  <c r="P263" i="77"/>
  <c r="Q264" i="77" s="1"/>
  <c r="P283" i="77"/>
  <c r="G284" i="77" s="1"/>
  <c r="V303" i="77"/>
  <c r="L304" i="77" s="1"/>
  <c r="T321" i="77"/>
  <c r="U322" i="77" s="1"/>
  <c r="R333" i="77"/>
  <c r="P349" i="77"/>
  <c r="R363" i="77"/>
  <c r="V381" i="77"/>
  <c r="M382" i="77" s="1"/>
  <c r="V405" i="77"/>
  <c r="V417" i="77"/>
  <c r="T427" i="77"/>
  <c r="T443" i="77"/>
  <c r="K444" i="77" s="1"/>
  <c r="R455" i="77"/>
  <c r="R477" i="77"/>
  <c r="T509" i="77"/>
  <c r="U510" i="77" s="1"/>
  <c r="V96" i="78"/>
  <c r="W97" i="78" s="1"/>
  <c r="V102" i="78"/>
  <c r="R118" i="78"/>
  <c r="I119" i="78" s="1"/>
  <c r="T138" i="78"/>
  <c r="J139" i="78" s="1"/>
  <c r="P152" i="78"/>
  <c r="F153" i="78" s="1"/>
  <c r="T186" i="78"/>
  <c r="T187" i="78" s="1"/>
  <c r="T218" i="78"/>
  <c r="U219" i="78" s="1"/>
  <c r="V230" i="78"/>
  <c r="V231" i="78" s="1"/>
  <c r="R248" i="78"/>
  <c r="R249" i="78" s="1"/>
  <c r="P272" i="78"/>
  <c r="T286" i="78"/>
  <c r="T287" i="78" s="1"/>
  <c r="T292" i="78"/>
  <c r="J293" i="78" s="1"/>
  <c r="T300" i="78"/>
  <c r="T308" i="78"/>
  <c r="T324" i="78"/>
  <c r="K325" i="78" s="1"/>
  <c r="T334" i="78"/>
  <c r="V382" i="78"/>
  <c r="P424" i="78"/>
  <c r="R448" i="78"/>
  <c r="R449" i="78" s="1"/>
  <c r="R482" i="78"/>
  <c r="R92" i="79"/>
  <c r="I93" i="79" s="1"/>
  <c r="R122" i="79"/>
  <c r="I123" i="79" s="1"/>
  <c r="V138" i="79"/>
  <c r="L139" i="79" s="1"/>
  <c r="T190" i="79"/>
  <c r="P204" i="79"/>
  <c r="R238" i="79"/>
  <c r="T262" i="79"/>
  <c r="J263" i="79" s="1"/>
  <c r="T306" i="79"/>
  <c r="U307" i="79" s="1"/>
  <c r="T412" i="79"/>
  <c r="V432" i="79"/>
  <c r="R450" i="79"/>
  <c r="H451" i="79" s="1"/>
  <c r="P468" i="79"/>
  <c r="F469" i="79" s="1"/>
  <c r="N437" i="76"/>
  <c r="V228" i="79"/>
  <c r="T106" i="78"/>
  <c r="J107" i="78" s="1"/>
  <c r="P439" i="77"/>
  <c r="F440" i="77" s="1"/>
  <c r="P119" i="76"/>
  <c r="P120" i="76" s="1"/>
  <c r="V251" i="76"/>
  <c r="P151" i="77"/>
  <c r="P152" i="77" s="1"/>
  <c r="P155" i="77"/>
  <c r="P156" i="77" s="1"/>
  <c r="R165" i="77"/>
  <c r="R166" i="77" s="1"/>
  <c r="R179" i="77"/>
  <c r="T187" i="77"/>
  <c r="V225" i="77"/>
  <c r="M226" i="77" s="1"/>
  <c r="P237" i="77"/>
  <c r="V253" i="77"/>
  <c r="P267" i="77"/>
  <c r="P285" i="77"/>
  <c r="P311" i="77"/>
  <c r="P312" i="77" s="1"/>
  <c r="T323" i="77"/>
  <c r="R335" i="77"/>
  <c r="I336" i="77" s="1"/>
  <c r="P385" i="77"/>
  <c r="F386" i="77" s="1"/>
  <c r="P409" i="77"/>
  <c r="Q410" i="77" s="1"/>
  <c r="P437" i="77"/>
  <c r="Q438" i="77" s="1"/>
  <c r="T445" i="77"/>
  <c r="J446" i="77" s="1"/>
  <c r="R457" i="77"/>
  <c r="V469" i="77"/>
  <c r="M470" i="77" s="1"/>
  <c r="V497" i="77"/>
  <c r="V98" i="78"/>
  <c r="P110" i="78"/>
  <c r="R120" i="78"/>
  <c r="S121" i="78" s="1"/>
  <c r="V142" i="78"/>
  <c r="V143" i="78" s="1"/>
  <c r="P156" i="78"/>
  <c r="V162" i="78"/>
  <c r="M163" i="78" s="1"/>
  <c r="R172" i="78"/>
  <c r="P202" i="78"/>
  <c r="Q203" i="78" s="1"/>
  <c r="T222" i="78"/>
  <c r="T223" i="78" s="1"/>
  <c r="T252" i="78"/>
  <c r="V262" i="78"/>
  <c r="R276" i="78"/>
  <c r="H277" i="78" s="1"/>
  <c r="T288" i="78"/>
  <c r="T294" i="78"/>
  <c r="T295" i="78" s="1"/>
  <c r="T304" i="78"/>
  <c r="T316" i="78"/>
  <c r="T328" i="78"/>
  <c r="K329" i="78" s="1"/>
  <c r="T336" i="78"/>
  <c r="T344" i="78"/>
  <c r="V392" i="78"/>
  <c r="L393" i="78" s="1"/>
  <c r="P426" i="78"/>
  <c r="R452" i="78"/>
  <c r="R453" i="78" s="1"/>
  <c r="R96" i="79"/>
  <c r="T126" i="79"/>
  <c r="J127" i="79" s="1"/>
  <c r="R182" i="79"/>
  <c r="H183" i="79" s="1"/>
  <c r="T194" i="79"/>
  <c r="T216" i="79"/>
  <c r="R242" i="79"/>
  <c r="R243" i="79" s="1"/>
  <c r="R272" i="79"/>
  <c r="V286" i="79"/>
  <c r="M287" i="79" s="1"/>
  <c r="R312" i="79"/>
  <c r="R313" i="79" s="1"/>
  <c r="T358" i="79"/>
  <c r="P386" i="79"/>
  <c r="F387" i="79" s="1"/>
  <c r="P418" i="79"/>
  <c r="Q419" i="79" s="1"/>
  <c r="T454" i="79"/>
  <c r="T476" i="79"/>
  <c r="J477" i="79" s="1"/>
  <c r="T498" i="79"/>
  <c r="K499" i="79" s="1"/>
  <c r="P377" i="77"/>
  <c r="G378" i="77" s="1"/>
  <c r="T147" i="77"/>
  <c r="T155" i="77"/>
  <c r="J156" i="77" s="1"/>
  <c r="R215" i="77"/>
  <c r="R216" i="77" s="1"/>
  <c r="R243" i="77"/>
  <c r="R273" i="77"/>
  <c r="R315" i="77"/>
  <c r="I316" i="77" s="1"/>
  <c r="T341" i="77"/>
  <c r="K342" i="77" s="1"/>
  <c r="V367" i="77"/>
  <c r="M368" i="77" s="1"/>
  <c r="R413" i="77"/>
  <c r="T429" i="77"/>
  <c r="J430" i="77" s="1"/>
  <c r="V447" i="77"/>
  <c r="W448" i="77" s="1"/>
  <c r="P475" i="77"/>
  <c r="F476" i="77" s="1"/>
  <c r="P519" i="77"/>
  <c r="F520" i="77" s="1"/>
  <c r="V94" i="78"/>
  <c r="V95" i="78" s="1"/>
  <c r="V146" i="78"/>
  <c r="P170" i="78"/>
  <c r="P171" i="78" s="1"/>
  <c r="R210" i="78"/>
  <c r="P238" i="78"/>
  <c r="F239" i="78" s="1"/>
  <c r="V260" i="78"/>
  <c r="M261" i="78" s="1"/>
  <c r="R280" i="78"/>
  <c r="T314" i="78"/>
  <c r="P458" i="78"/>
  <c r="P459" i="78" s="1"/>
  <c r="P114" i="79"/>
  <c r="P174" i="79"/>
  <c r="F175" i="79" s="1"/>
  <c r="V198" i="79"/>
  <c r="P258" i="79"/>
  <c r="G259" i="79" s="1"/>
  <c r="T296" i="79"/>
  <c r="J297" i="79" s="1"/>
  <c r="P446" i="79"/>
  <c r="F447" i="79" s="1"/>
  <c r="L273" i="76"/>
  <c r="P156" i="79"/>
  <c r="R216" i="78"/>
  <c r="S217" i="78" s="1"/>
  <c r="V163" i="77"/>
  <c r="L164" i="77" s="1"/>
  <c r="R181" i="77"/>
  <c r="R217" i="77"/>
  <c r="I218" i="77" s="1"/>
  <c r="T249" i="77"/>
  <c r="K250" i="77" s="1"/>
  <c r="T277" i="77"/>
  <c r="T278" i="77" s="1"/>
  <c r="R317" i="77"/>
  <c r="V343" i="77"/>
  <c r="M344" i="77" s="1"/>
  <c r="T415" i="77"/>
  <c r="V431" i="77"/>
  <c r="L432" i="77" s="1"/>
  <c r="P453" i="77"/>
  <c r="P503" i="77"/>
  <c r="G504" i="77" s="1"/>
  <c r="T525" i="77"/>
  <c r="K526" i="77" s="1"/>
  <c r="V100" i="78"/>
  <c r="M101" i="78" s="1"/>
  <c r="R122" i="78"/>
  <c r="R136" i="78"/>
  <c r="R137" i="78" s="1"/>
  <c r="R244" i="78"/>
  <c r="P270" i="78"/>
  <c r="G271" i="78" s="1"/>
  <c r="T290" i="78"/>
  <c r="T320" i="78"/>
  <c r="U321" i="78" s="1"/>
  <c r="T338" i="78"/>
  <c r="U339" i="78" s="1"/>
  <c r="V386" i="78"/>
  <c r="W387" i="78" s="1"/>
  <c r="R446" i="78"/>
  <c r="T490" i="78"/>
  <c r="J491" i="78" s="1"/>
  <c r="T186" i="79"/>
  <c r="V220" i="79"/>
  <c r="M221" i="79" s="1"/>
  <c r="P278" i="79"/>
  <c r="R328" i="79"/>
  <c r="R329" i="79" s="1"/>
  <c r="R364" i="79"/>
  <c r="V458" i="79"/>
  <c r="R141" i="76"/>
  <c r="R142" i="76" s="1"/>
  <c r="V165" i="77"/>
  <c r="L166" i="77" s="1"/>
  <c r="T189" i="77"/>
  <c r="K190" i="77" s="1"/>
  <c r="V255" i="77"/>
  <c r="V327" i="77"/>
  <c r="W328" i="77" s="1"/>
  <c r="V355" i="77"/>
  <c r="V356" i="77" s="1"/>
  <c r="V393" i="77"/>
  <c r="P423" i="77"/>
  <c r="R441" i="77"/>
  <c r="R442" i="77" s="1"/>
  <c r="T459" i="77"/>
  <c r="P487" i="77"/>
  <c r="P488" i="77" s="1"/>
  <c r="V529" i="77"/>
  <c r="T134" i="78"/>
  <c r="K135" i="78" s="1"/>
  <c r="T184" i="78"/>
  <c r="U185" i="78" s="1"/>
  <c r="V228" i="78"/>
  <c r="R246" i="78"/>
  <c r="T306" i="78"/>
  <c r="K307" i="78" s="1"/>
  <c r="T322" i="78"/>
  <c r="T342" i="78"/>
  <c r="J343" i="78" s="1"/>
  <c r="V388" i="78"/>
  <c r="V498" i="78"/>
  <c r="M499" i="78" s="1"/>
  <c r="T130" i="79"/>
  <c r="U131" i="79" s="1"/>
  <c r="V332" i="79"/>
  <c r="W333" i="79" s="1"/>
  <c r="R380" i="79"/>
  <c r="V422" i="79"/>
  <c r="W423" i="79" s="1"/>
  <c r="V195" i="77"/>
  <c r="M196" i="77" s="1"/>
  <c r="R278" i="78"/>
  <c r="H279" i="78" s="1"/>
  <c r="T364" i="78"/>
  <c r="V142" i="79"/>
  <c r="M143" i="79" s="1"/>
  <c r="V342" i="79"/>
  <c r="M343" i="79" s="1"/>
  <c r="J159" i="77"/>
  <c r="J261" i="77"/>
  <c r="L363" i="77"/>
  <c r="L465" i="77"/>
  <c r="J172" i="78"/>
  <c r="N376" i="78"/>
  <c r="L344" i="79"/>
  <c r="J185" i="77"/>
  <c r="J287" i="77"/>
  <c r="J389" i="77"/>
  <c r="L491" i="77"/>
  <c r="H224" i="78"/>
  <c r="L428" i="78"/>
  <c r="L197" i="77"/>
  <c r="L299" i="77"/>
  <c r="L401" i="77"/>
  <c r="N503" i="77"/>
  <c r="N248" i="78"/>
  <c r="H454" i="78"/>
  <c r="T519" i="77"/>
  <c r="J121" i="77"/>
  <c r="J223" i="77"/>
  <c r="L325" i="77"/>
  <c r="L427" i="77"/>
  <c r="H96" i="78"/>
  <c r="L300" i="78"/>
  <c r="N114" i="79"/>
  <c r="R171" i="76"/>
  <c r="R172" i="76" s="1"/>
  <c r="V227" i="77"/>
  <c r="L228" i="77" s="1"/>
  <c r="V357" i="77"/>
  <c r="R467" i="77"/>
  <c r="H468" i="77" s="1"/>
  <c r="T298" i="78"/>
  <c r="V394" i="78"/>
  <c r="T406" i="79"/>
  <c r="V341" i="77"/>
  <c r="T151" i="77"/>
  <c r="T403" i="77"/>
  <c r="R491" i="77"/>
  <c r="H492" i="77" s="1"/>
  <c r="P112" i="78"/>
  <c r="T310" i="78"/>
  <c r="T311" i="78" s="1"/>
  <c r="R454" i="78"/>
  <c r="V436" i="79"/>
  <c r="V437" i="79" s="1"/>
  <c r="R425" i="77"/>
  <c r="T330" i="78"/>
  <c r="L235" i="77"/>
  <c r="H389" i="77"/>
  <c r="H521" i="77"/>
  <c r="H326" i="78"/>
  <c r="N133" i="77"/>
  <c r="L261" i="77"/>
  <c r="H415" i="77"/>
  <c r="F122" i="78"/>
  <c r="F378" i="78"/>
  <c r="R501" i="77"/>
  <c r="H502" i="77" s="1"/>
  <c r="F147" i="77"/>
  <c r="N273" i="77"/>
  <c r="J427" i="77"/>
  <c r="L146" i="78"/>
  <c r="L402" i="78"/>
  <c r="P426" i="79"/>
  <c r="G427" i="79" s="1"/>
  <c r="N197" i="77"/>
  <c r="J351" i="77"/>
  <c r="H479" i="77"/>
  <c r="F250" i="78"/>
  <c r="T269" i="77"/>
  <c r="N139" i="77"/>
  <c r="J191" i="77"/>
  <c r="N241" i="77"/>
  <c r="J293" i="77"/>
  <c r="F345" i="77"/>
  <c r="J395" i="77"/>
  <c r="F447" i="77"/>
  <c r="L497" i="77"/>
  <c r="H134" i="78"/>
  <c r="J236" i="78"/>
  <c r="L338" i="78"/>
  <c r="N440" i="78"/>
  <c r="N196" i="79"/>
  <c r="V379" i="76"/>
  <c r="L380" i="76" s="1"/>
  <c r="T507" i="76"/>
  <c r="T409" i="76"/>
  <c r="K410" i="76" s="1"/>
  <c r="T285" i="76"/>
  <c r="U286" i="76" s="1"/>
  <c r="P239" i="76"/>
  <c r="T217" i="76"/>
  <c r="V215" i="76"/>
  <c r="M216" i="76" s="1"/>
  <c r="P207" i="76"/>
  <c r="F208" i="76" s="1"/>
  <c r="T179" i="76"/>
  <c r="V167" i="77"/>
  <c r="R305" i="77"/>
  <c r="R306" i="77" s="1"/>
  <c r="R431" i="77"/>
  <c r="R100" i="78"/>
  <c r="T202" i="78"/>
  <c r="P304" i="78"/>
  <c r="T424" i="78"/>
  <c r="K425" i="78" s="1"/>
  <c r="R206" i="79"/>
  <c r="P394" i="79"/>
  <c r="T127" i="76"/>
  <c r="P127" i="76"/>
  <c r="P128" i="76" s="1"/>
  <c r="R323" i="76"/>
  <c r="S324" i="76" s="1"/>
  <c r="R187" i="76"/>
  <c r="P331" i="76"/>
  <c r="F332" i="76" s="1"/>
  <c r="T351" i="76"/>
  <c r="J352" i="76" s="1"/>
  <c r="P403" i="76"/>
  <c r="V449" i="76"/>
  <c r="R519" i="76"/>
  <c r="I520" i="76" s="1"/>
  <c r="V183" i="76"/>
  <c r="R531" i="76"/>
  <c r="R532" i="76" s="1"/>
  <c r="V487" i="76"/>
  <c r="R355" i="76"/>
  <c r="I356" i="76" s="1"/>
  <c r="T511" i="76"/>
  <c r="U512" i="76" s="1"/>
  <c r="P491" i="76"/>
  <c r="P492" i="76" s="1"/>
  <c r="T445" i="76"/>
  <c r="T311" i="76"/>
  <c r="T312" i="76" s="1"/>
  <c r="P327" i="76"/>
  <c r="T337" i="76"/>
  <c r="T338" i="76" s="1"/>
  <c r="R371" i="76"/>
  <c r="P267" i="76"/>
  <c r="V265" i="76"/>
  <c r="W266" i="76" s="1"/>
  <c r="V293" i="76"/>
  <c r="R163" i="76"/>
  <c r="T137" i="76"/>
  <c r="K138" i="76" s="1"/>
  <c r="T187" i="76"/>
  <c r="T137" i="77"/>
  <c r="P225" i="77"/>
  <c r="V337" i="77"/>
  <c r="V338" i="77" s="1"/>
  <c r="R485" i="77"/>
  <c r="P192" i="78"/>
  <c r="G193" i="78" s="1"/>
  <c r="P374" i="78"/>
  <c r="V504" i="78"/>
  <c r="W505" i="78" s="1"/>
  <c r="T284" i="79"/>
  <c r="U285" i="79" s="1"/>
  <c r="T177" i="76"/>
  <c r="J178" i="76" s="1"/>
  <c r="P505" i="76"/>
  <c r="R329" i="76"/>
  <c r="V305" i="76"/>
  <c r="M306" i="76" s="1"/>
  <c r="T343" i="76"/>
  <c r="U344" i="76" s="1"/>
  <c r="V227" i="76"/>
  <c r="P193" i="76"/>
  <c r="Q194" i="76" s="1"/>
  <c r="R179" i="76"/>
  <c r="R241" i="76"/>
  <c r="R242" i="76" s="1"/>
  <c r="P397" i="76"/>
  <c r="F398" i="76" s="1"/>
  <c r="T209" i="77"/>
  <c r="U210" i="77" s="1"/>
  <c r="P341" i="77"/>
  <c r="P342" i="77" s="1"/>
  <c r="T453" i="77"/>
  <c r="T454" i="77" s="1"/>
  <c r="P134" i="78"/>
  <c r="Q135" i="78" s="1"/>
  <c r="V244" i="78"/>
  <c r="P324" i="78"/>
  <c r="Q325" i="78" s="1"/>
  <c r="T492" i="78"/>
  <c r="R250" i="79"/>
  <c r="I251" i="79" s="1"/>
  <c r="P444" i="79"/>
  <c r="P163" i="76"/>
  <c r="P164" i="76" s="1"/>
  <c r="P185" i="76"/>
  <c r="G186" i="76" s="1"/>
  <c r="P199" i="76"/>
  <c r="P249" i="76"/>
  <c r="G250" i="76" s="1"/>
  <c r="J268" i="79"/>
  <c r="H128" i="79"/>
  <c r="L460" i="78"/>
  <c r="F410" i="78"/>
  <c r="J358" i="78"/>
  <c r="N306" i="78"/>
  <c r="H256" i="78"/>
  <c r="L204" i="78"/>
  <c r="F154" i="78"/>
  <c r="J102" i="78"/>
  <c r="L507" i="77"/>
  <c r="N481" i="77"/>
  <c r="F457" i="77"/>
  <c r="H431" i="77"/>
  <c r="J405" i="77"/>
  <c r="L379" i="77"/>
  <c r="F355" i="77"/>
  <c r="H329" i="77"/>
  <c r="J303" i="77"/>
  <c r="L277" i="77"/>
  <c r="N251" i="77"/>
  <c r="F227" i="77"/>
  <c r="J201" i="77"/>
  <c r="L175" i="77"/>
  <c r="N149" i="77"/>
  <c r="F125" i="77"/>
  <c r="T274" i="78"/>
  <c r="P301" i="77"/>
  <c r="G302" i="77" s="1"/>
  <c r="T425" i="76"/>
  <c r="T133" i="76"/>
  <c r="T435" i="76"/>
  <c r="V287" i="77"/>
  <c r="W288" i="77" s="1"/>
  <c r="R96" i="78"/>
  <c r="H97" i="78" s="1"/>
  <c r="P300" i="78"/>
  <c r="T188" i="79"/>
  <c r="K189" i="79" s="1"/>
  <c r="T207" i="76"/>
  <c r="V243" i="76"/>
  <c r="V244" i="76" s="1"/>
  <c r="T357" i="76"/>
  <c r="V335" i="76"/>
  <c r="L336" i="76" s="1"/>
  <c r="P497" i="76"/>
  <c r="P529" i="76"/>
  <c r="R483" i="76"/>
  <c r="R505" i="76"/>
  <c r="S506" i="76" s="1"/>
  <c r="V333" i="76"/>
  <c r="M334" i="76" s="1"/>
  <c r="V463" i="76"/>
  <c r="R493" i="76"/>
  <c r="I494" i="76" s="1"/>
  <c r="T421" i="76"/>
  <c r="V391" i="76"/>
  <c r="W392" i="76" s="1"/>
  <c r="P247" i="76"/>
  <c r="T195" i="76"/>
  <c r="P175" i="76"/>
  <c r="Q176" i="76" s="1"/>
  <c r="T167" i="76"/>
  <c r="J168" i="76" s="1"/>
  <c r="T123" i="77"/>
  <c r="T211" i="77"/>
  <c r="U212" i="77" s="1"/>
  <c r="T361" i="77"/>
  <c r="K362" i="77" s="1"/>
  <c r="R150" i="78"/>
  <c r="H151" i="78" s="1"/>
  <c r="P362" i="78"/>
  <c r="P116" i="79"/>
  <c r="Q117" i="79" s="1"/>
  <c r="R430" i="79"/>
  <c r="S431" i="79" s="1"/>
  <c r="V133" i="76"/>
  <c r="T135" i="76"/>
  <c r="V297" i="76"/>
  <c r="L298" i="76" s="1"/>
  <c r="R463" i="76"/>
  <c r="I464" i="76" s="1"/>
  <c r="T323" i="76"/>
  <c r="P339" i="76"/>
  <c r="G340" i="76" s="1"/>
  <c r="P393" i="76"/>
  <c r="T443" i="76"/>
  <c r="K444" i="76" s="1"/>
  <c r="R525" i="76"/>
  <c r="R526" i="76" s="1"/>
  <c r="V177" i="77"/>
  <c r="L178" i="77" s="1"/>
  <c r="V315" i="77"/>
  <c r="W316" i="77" s="1"/>
  <c r="R447" i="77"/>
  <c r="T200" i="78"/>
  <c r="P294" i="78"/>
  <c r="R394" i="78"/>
  <c r="H395" i="78" s="1"/>
  <c r="V244" i="79"/>
  <c r="L245" i="79" s="1"/>
  <c r="H293" i="76"/>
  <c r="F521" i="76"/>
  <c r="H495" i="76"/>
  <c r="N519" i="76"/>
  <c r="F495" i="76"/>
  <c r="N501" i="76"/>
  <c r="J469" i="76"/>
  <c r="L443" i="76"/>
  <c r="N417" i="76"/>
  <c r="L501" i="76"/>
  <c r="F471" i="76"/>
  <c r="H445" i="76"/>
  <c r="N461" i="76"/>
  <c r="N413" i="76"/>
  <c r="J387" i="76"/>
  <c r="L361" i="76"/>
  <c r="H497" i="76"/>
  <c r="J439" i="76"/>
  <c r="J401" i="76"/>
  <c r="L375" i="76"/>
  <c r="L463" i="76"/>
  <c r="L389" i="76"/>
  <c r="F347" i="76"/>
  <c r="H321" i="76"/>
  <c r="J295" i="76"/>
  <c r="L269" i="76"/>
  <c r="N243" i="76"/>
  <c r="F219" i="76"/>
  <c r="F483" i="76"/>
  <c r="H399" i="76"/>
  <c r="F353" i="76"/>
  <c r="H327" i="76"/>
  <c r="J301" i="76"/>
  <c r="L275" i="76"/>
  <c r="N249" i="76"/>
  <c r="F225" i="76"/>
  <c r="L479" i="76"/>
  <c r="H349" i="76"/>
  <c r="L297" i="76"/>
  <c r="F247" i="76"/>
  <c r="F199" i="76"/>
  <c r="H173" i="76"/>
  <c r="J147" i="76"/>
  <c r="H121" i="76"/>
  <c r="F369" i="76"/>
  <c r="N309" i="76"/>
  <c r="H259" i="76"/>
  <c r="L207" i="76"/>
  <c r="H179" i="76"/>
  <c r="J153" i="76"/>
  <c r="L127" i="76"/>
  <c r="H351" i="76"/>
  <c r="N247" i="76"/>
  <c r="J175" i="76"/>
  <c r="N123" i="76"/>
  <c r="F309" i="76"/>
  <c r="N205" i="76"/>
  <c r="N318" i="79"/>
  <c r="N152" i="79"/>
  <c r="L474" i="78"/>
  <c r="H422" i="78"/>
  <c r="L370" i="78"/>
  <c r="F320" i="78"/>
  <c r="J268" i="78"/>
  <c r="N216" i="78"/>
  <c r="H166" i="78"/>
  <c r="L114" i="78"/>
  <c r="F515" i="77"/>
  <c r="N487" i="77"/>
  <c r="F463" i="77"/>
  <c r="H437" i="77"/>
  <c r="J411" i="77"/>
  <c r="L385" i="77"/>
  <c r="F361" i="77"/>
  <c r="H335" i="77"/>
  <c r="J309" i="77"/>
  <c r="L283" i="77"/>
  <c r="N257" i="77"/>
  <c r="F233" i="77"/>
  <c r="H207" i="77"/>
  <c r="L181" i="77"/>
  <c r="N155" i="77"/>
  <c r="F131" i="77"/>
  <c r="R463" i="77"/>
  <c r="V525" i="76"/>
  <c r="V526" i="76" s="1"/>
  <c r="P391" i="76"/>
  <c r="F392" i="76" s="1"/>
  <c r="R391" i="76"/>
  <c r="I392" i="76" s="1"/>
  <c r="T309" i="76"/>
  <c r="T201" i="76"/>
  <c r="K202" i="76" s="1"/>
  <c r="P181" i="76"/>
  <c r="G182" i="76" s="1"/>
  <c r="R149" i="77"/>
  <c r="R383" i="77"/>
  <c r="V136" i="78"/>
  <c r="M137" i="78" s="1"/>
  <c r="P344" i="78"/>
  <c r="Q345" i="78" s="1"/>
  <c r="P310" i="79"/>
  <c r="F311" i="79" s="1"/>
  <c r="V157" i="76"/>
  <c r="V371" i="76"/>
  <c r="V372" i="76" s="1"/>
  <c r="P411" i="76"/>
  <c r="F412" i="76" s="1"/>
  <c r="R325" i="76"/>
  <c r="I326" i="76" s="1"/>
  <c r="V467" i="76"/>
  <c r="P159" i="76"/>
  <c r="T491" i="76"/>
  <c r="J492" i="76" s="1"/>
  <c r="P405" i="76"/>
  <c r="R521" i="76"/>
  <c r="T447" i="76"/>
  <c r="V359" i="76"/>
  <c r="W360" i="76" s="1"/>
  <c r="V339" i="76"/>
  <c r="L340" i="76" s="1"/>
  <c r="P293" i="76"/>
  <c r="R265" i="76"/>
  <c r="R281" i="76"/>
  <c r="I282" i="76" s="1"/>
  <c r="V245" i="76"/>
  <c r="V211" i="76"/>
  <c r="V177" i="76"/>
  <c r="V178" i="76" s="1"/>
  <c r="V157" i="77"/>
  <c r="P299" i="77"/>
  <c r="F300" i="77" s="1"/>
  <c r="T475" i="77"/>
  <c r="P226" i="78"/>
  <c r="P227" i="78" s="1"/>
  <c r="T430" i="78"/>
  <c r="K431" i="78" s="1"/>
  <c r="T274" i="79"/>
  <c r="J275" i="79" s="1"/>
  <c r="R173" i="76"/>
  <c r="R185" i="76"/>
  <c r="R186" i="76" s="1"/>
  <c r="R259" i="76"/>
  <c r="R260" i="76" s="1"/>
  <c r="R285" i="76"/>
  <c r="H286" i="76" s="1"/>
  <c r="V269" i="76"/>
  <c r="P299" i="76"/>
  <c r="Q300" i="76" s="1"/>
  <c r="V347" i="76"/>
  <c r="L348" i="76" s="1"/>
  <c r="T387" i="76"/>
  <c r="K388" i="76" s="1"/>
  <c r="V461" i="76"/>
  <c r="P187" i="77"/>
  <c r="G188" i="77" s="1"/>
  <c r="V333" i="77"/>
  <c r="W334" i="77" s="1"/>
  <c r="T451" i="77"/>
  <c r="T452" i="77" s="1"/>
  <c r="V208" i="78"/>
  <c r="P298" i="78"/>
  <c r="T422" i="78"/>
  <c r="V254" i="79"/>
  <c r="V255" i="79" s="1"/>
  <c r="N387" i="76"/>
  <c r="H519" i="76"/>
  <c r="J493" i="76"/>
  <c r="F519" i="76"/>
  <c r="H493" i="76"/>
  <c r="H499" i="76"/>
  <c r="L467" i="76"/>
  <c r="N441" i="76"/>
  <c r="F417" i="76"/>
  <c r="F499" i="76"/>
  <c r="H469" i="76"/>
  <c r="J443" i="76"/>
  <c r="H459" i="76"/>
  <c r="J411" i="76"/>
  <c r="L385" i="76"/>
  <c r="N359" i="76"/>
  <c r="J487" i="76"/>
  <c r="N435" i="76"/>
  <c r="L399" i="76"/>
  <c r="N373" i="76"/>
  <c r="F461" i="76"/>
  <c r="F387" i="76"/>
  <c r="H345" i="76"/>
  <c r="J319" i="76"/>
  <c r="L293" i="76"/>
  <c r="N267" i="76"/>
  <c r="F243" i="76"/>
  <c r="H217" i="76"/>
  <c r="N475" i="76"/>
  <c r="L395" i="76"/>
  <c r="J351" i="76"/>
  <c r="J325" i="76"/>
  <c r="L299" i="76"/>
  <c r="N273" i="76"/>
  <c r="F249" i="76"/>
  <c r="H223" i="76"/>
  <c r="N469" i="76"/>
  <c r="L345" i="76"/>
  <c r="F295" i="76"/>
  <c r="J243" i="76"/>
  <c r="H197" i="76"/>
  <c r="J171" i="76"/>
  <c r="L145" i="76"/>
  <c r="N119" i="76"/>
  <c r="N361" i="76"/>
  <c r="H307" i="76"/>
  <c r="L255" i="76"/>
  <c r="F205" i="76"/>
  <c r="J177" i="76"/>
  <c r="L151" i="76"/>
  <c r="N125" i="76"/>
  <c r="N343" i="76"/>
  <c r="H245" i="76"/>
  <c r="N171" i="76"/>
  <c r="L121" i="76"/>
  <c r="N301" i="76"/>
  <c r="H203" i="76"/>
  <c r="F153" i="76"/>
  <c r="H325" i="76"/>
  <c r="L157" i="76"/>
  <c r="L295" i="76"/>
  <c r="N137" i="76"/>
  <c r="L209" i="76"/>
  <c r="P494" i="79"/>
  <c r="P495" i="79" s="1"/>
  <c r="T460" i="79"/>
  <c r="T461" i="79" s="1"/>
  <c r="T426" i="79"/>
  <c r="J427" i="79" s="1"/>
  <c r="R394" i="79"/>
  <c r="R356" i="79"/>
  <c r="R357" i="79" s="1"/>
  <c r="R322" i="79"/>
  <c r="H323" i="79" s="1"/>
  <c r="T286" i="79"/>
  <c r="V266" i="79"/>
  <c r="P246" i="79"/>
  <c r="G247" i="79" s="1"/>
  <c r="P220" i="79"/>
  <c r="V190" i="79"/>
  <c r="P168" i="79"/>
  <c r="R132" i="79"/>
  <c r="R100" i="79"/>
  <c r="V490" i="78"/>
  <c r="V454" i="78"/>
  <c r="H151" i="76"/>
  <c r="T494" i="79"/>
  <c r="K495" i="79" s="1"/>
  <c r="P464" i="79"/>
  <c r="P430" i="79"/>
  <c r="V396" i="79"/>
  <c r="L397" i="79" s="1"/>
  <c r="R366" i="79"/>
  <c r="I367" i="79" s="1"/>
  <c r="V336" i="79"/>
  <c r="T308" i="79"/>
  <c r="T266" i="79"/>
  <c r="K267" i="79" s="1"/>
  <c r="R218" i="79"/>
  <c r="H219" i="79" s="1"/>
  <c r="V176" i="79"/>
  <c r="W177" i="79" s="1"/>
  <c r="V150" i="79"/>
  <c r="W151" i="79" s="1"/>
  <c r="T108" i="79"/>
  <c r="P504" i="78"/>
  <c r="P505" i="78" s="1"/>
  <c r="V470" i="78"/>
  <c r="W471" i="78" s="1"/>
  <c r="J283" i="76"/>
  <c r="T466" i="79"/>
  <c r="J467" i="79" s="1"/>
  <c r="V394" i="79"/>
  <c r="T344" i="79"/>
  <c r="U345" i="79" s="1"/>
  <c r="T278" i="79"/>
  <c r="T279" i="79" s="1"/>
  <c r="V236" i="79"/>
  <c r="V180" i="79"/>
  <c r="P128" i="79"/>
  <c r="P494" i="78"/>
  <c r="T446" i="78"/>
  <c r="T447" i="78" s="1"/>
  <c r="P390" i="78"/>
  <c r="G391" i="78" s="1"/>
  <c r="R340" i="78"/>
  <c r="R341" i="78" s="1"/>
  <c r="R324" i="78"/>
  <c r="R308" i="78"/>
  <c r="I309" i="78" s="1"/>
  <c r="R292" i="78"/>
  <c r="H293" i="78" s="1"/>
  <c r="V270" i="78"/>
  <c r="L271" i="78" s="1"/>
  <c r="P248" i="78"/>
  <c r="R224" i="78"/>
  <c r="I225" i="78" s="1"/>
  <c r="P178" i="78"/>
  <c r="Q179" i="78" s="1"/>
  <c r="R154" i="78"/>
  <c r="R155" i="78" s="1"/>
  <c r="P124" i="78"/>
  <c r="T102" i="78"/>
  <c r="V533" i="77"/>
  <c r="W534" i="77" s="1"/>
  <c r="V501" i="77"/>
  <c r="L502" i="77" s="1"/>
  <c r="T457" i="77"/>
  <c r="U458" i="77" s="1"/>
  <c r="V435" i="77"/>
  <c r="T411" i="77"/>
  <c r="R367" i="77"/>
  <c r="H368" i="77" s="1"/>
  <c r="R341" i="77"/>
  <c r="V311" i="77"/>
  <c r="V261" i="77"/>
  <c r="W262" i="77" s="1"/>
  <c r="P227" i="77"/>
  <c r="V189" i="77"/>
  <c r="L163" i="76"/>
  <c r="P458" i="79"/>
  <c r="P459" i="79" s="1"/>
  <c r="R402" i="79"/>
  <c r="I403" i="79" s="1"/>
  <c r="P342" i="79"/>
  <c r="T258" i="79"/>
  <c r="T259" i="79" s="1"/>
  <c r="V160" i="79"/>
  <c r="T460" i="78"/>
  <c r="R428" i="78"/>
  <c r="S429" i="78" s="1"/>
  <c r="P406" i="78"/>
  <c r="V376" i="78"/>
  <c r="R358" i="78"/>
  <c r="R274" i="78"/>
  <c r="R275" i="78" s="1"/>
  <c r="V224" i="78"/>
  <c r="T198" i="78"/>
  <c r="U199" i="78" s="1"/>
  <c r="P468" i="78"/>
  <c r="N165" i="77"/>
  <c r="H217" i="77"/>
  <c r="N267" i="77"/>
  <c r="J319" i="77"/>
  <c r="H383" i="77"/>
  <c r="N433" i="77"/>
  <c r="J485" i="77"/>
  <c r="L108" i="78"/>
  <c r="N210" i="78"/>
  <c r="F314" i="78"/>
  <c r="H416" i="78"/>
  <c r="L140" i="79"/>
  <c r="R261" i="77"/>
  <c r="S262" i="77" s="1"/>
  <c r="T487" i="77"/>
  <c r="U488" i="77" s="1"/>
  <c r="P356" i="78"/>
  <c r="F357" i="78" s="1"/>
  <c r="P488" i="79"/>
  <c r="H129" i="77"/>
  <c r="L141" i="77"/>
  <c r="F155" i="77"/>
  <c r="J167" i="77"/>
  <c r="N179" i="77"/>
  <c r="H193" i="77"/>
  <c r="F209" i="77"/>
  <c r="J221" i="77"/>
  <c r="N233" i="77"/>
  <c r="H247" i="77"/>
  <c r="L259" i="77"/>
  <c r="F273" i="77"/>
  <c r="J285" i="77"/>
  <c r="N297" i="77"/>
  <c r="H311" i="77"/>
  <c r="L323" i="77"/>
  <c r="F337" i="77"/>
  <c r="J349" i="77"/>
  <c r="N361" i="77"/>
  <c r="F375" i="77"/>
  <c r="J387" i="77"/>
  <c r="N399" i="77"/>
  <c r="H413" i="77"/>
  <c r="L425" i="77"/>
  <c r="F439" i="77"/>
  <c r="J451" i="77"/>
  <c r="N463" i="77"/>
  <c r="H477" i="77"/>
  <c r="L489" i="77"/>
  <c r="F503" i="77"/>
  <c r="L517" i="77"/>
  <c r="J92" i="78"/>
  <c r="H118" i="78"/>
  <c r="F144" i="78"/>
  <c r="N168" i="78"/>
  <c r="L194" i="78"/>
  <c r="J220" i="78"/>
  <c r="H246" i="78"/>
  <c r="F272" i="78"/>
  <c r="N296" i="78"/>
  <c r="L322" i="78"/>
  <c r="J348" i="78"/>
  <c r="H374" i="78"/>
  <c r="F400" i="78"/>
  <c r="N424" i="78"/>
  <c r="L450" i="78"/>
  <c r="N480" i="78"/>
  <c r="J108" i="79"/>
  <c r="F160" i="79"/>
  <c r="F230" i="79"/>
  <c r="H332" i="79"/>
  <c r="J502" i="79"/>
  <c r="H496" i="79"/>
  <c r="F490" i="79"/>
  <c r="N482" i="79"/>
  <c r="L476" i="79"/>
  <c r="J470" i="79"/>
  <c r="H464" i="79"/>
  <c r="F458" i="79"/>
  <c r="N450" i="79"/>
  <c r="L444" i="79"/>
  <c r="J438" i="79"/>
  <c r="H432" i="79"/>
  <c r="F426" i="79"/>
  <c r="N418" i="79"/>
  <c r="L412" i="79"/>
  <c r="J406" i="79"/>
  <c r="H400" i="79"/>
  <c r="F394" i="79"/>
  <c r="N386" i="79"/>
  <c r="L380" i="79"/>
  <c r="N504" i="79"/>
  <c r="L498" i="79"/>
  <c r="J492" i="79"/>
  <c r="H486" i="79"/>
  <c r="F480" i="79"/>
  <c r="N472" i="79"/>
  <c r="L466" i="79"/>
  <c r="J460" i="79"/>
  <c r="H454" i="79"/>
  <c r="F448" i="79"/>
  <c r="N440" i="79"/>
  <c r="L434" i="79"/>
  <c r="J428" i="79"/>
  <c r="H422" i="79"/>
  <c r="F416" i="79"/>
  <c r="N408" i="79"/>
  <c r="L402" i="79"/>
  <c r="J396" i="79"/>
  <c r="H390" i="79"/>
  <c r="F384" i="79"/>
  <c r="J498" i="79"/>
  <c r="F486" i="79"/>
  <c r="L472" i="79"/>
  <c r="H460" i="79"/>
  <c r="N446" i="79"/>
  <c r="J434" i="79"/>
  <c r="F422" i="79"/>
  <c r="L408" i="79"/>
  <c r="H396" i="79"/>
  <c r="N382" i="79"/>
  <c r="L374" i="79"/>
  <c r="J368" i="79"/>
  <c r="H362" i="79"/>
  <c r="F356" i="79"/>
  <c r="N348" i="79"/>
  <c r="L342" i="79"/>
  <c r="J336" i="79"/>
  <c r="H330" i="79"/>
  <c r="F324" i="79"/>
  <c r="N316" i="79"/>
  <c r="L310" i="79"/>
  <c r="J304" i="79"/>
  <c r="H298" i="79"/>
  <c r="F292" i="79"/>
  <c r="N284" i="79"/>
  <c r="L278" i="79"/>
  <c r="J272" i="79"/>
  <c r="H266" i="79"/>
  <c r="F260" i="79"/>
  <c r="N252" i="79"/>
  <c r="L246" i="79"/>
  <c r="J240" i="79"/>
  <c r="H234" i="79"/>
  <c r="F228" i="79"/>
  <c r="N220" i="79"/>
  <c r="L214" i="79"/>
  <c r="N500" i="79"/>
  <c r="J488" i="79"/>
  <c r="F476" i="79"/>
  <c r="L462" i="79"/>
  <c r="H450" i="79"/>
  <c r="N436" i="79"/>
  <c r="J424" i="79"/>
  <c r="F412" i="79"/>
  <c r="L398" i="79"/>
  <c r="H386" i="79"/>
  <c r="H376" i="79"/>
  <c r="F370" i="79"/>
  <c r="N362" i="79"/>
  <c r="L356" i="79"/>
  <c r="J350" i="79"/>
  <c r="H344" i="79"/>
  <c r="F338" i="79"/>
  <c r="N330" i="79"/>
  <c r="L324" i="79"/>
  <c r="J318" i="79"/>
  <c r="H312" i="79"/>
  <c r="F306" i="79"/>
  <c r="N298" i="79"/>
  <c r="L292" i="79"/>
  <c r="J286" i="79"/>
  <c r="H280" i="79"/>
  <c r="F274" i="79"/>
  <c r="N266" i="79"/>
  <c r="L260" i="79"/>
  <c r="J254" i="79"/>
  <c r="H248" i="79"/>
  <c r="F242" i="79"/>
  <c r="N234" i="79"/>
  <c r="L228" i="79"/>
  <c r="J222" i="79"/>
  <c r="H216" i="79"/>
  <c r="F210" i="79"/>
  <c r="N202" i="79"/>
  <c r="L196" i="79"/>
  <c r="J190" i="79"/>
  <c r="H184" i="79"/>
  <c r="F178" i="79"/>
  <c r="H500" i="79"/>
  <c r="J474" i="79"/>
  <c r="L448" i="79"/>
  <c r="N422" i="79"/>
  <c r="F398" i="79"/>
  <c r="F376" i="79"/>
  <c r="L362" i="79"/>
  <c r="H350" i="79"/>
  <c r="N336" i="79"/>
  <c r="J324" i="79"/>
  <c r="F312" i="79"/>
  <c r="L298" i="79"/>
  <c r="H286" i="79"/>
  <c r="N272" i="79"/>
  <c r="J260" i="79"/>
  <c r="F248" i="79"/>
  <c r="L234" i="79"/>
  <c r="H222" i="79"/>
  <c r="N208" i="79"/>
  <c r="L200" i="79"/>
  <c r="J192" i="79"/>
  <c r="F184" i="79"/>
  <c r="N174" i="79"/>
  <c r="L168" i="79"/>
  <c r="J162" i="79"/>
  <c r="H156" i="79"/>
  <c r="F150" i="79"/>
  <c r="N142" i="79"/>
  <c r="L136" i="79"/>
  <c r="J130" i="79"/>
  <c r="H124" i="79"/>
  <c r="F118" i="79"/>
  <c r="N110" i="79"/>
  <c r="L104" i="79"/>
  <c r="J98" i="79"/>
  <c r="H92" i="79"/>
  <c r="N502" i="78"/>
  <c r="L496" i="78"/>
  <c r="J490" i="78"/>
  <c r="H484" i="78"/>
  <c r="F478" i="78"/>
  <c r="L486" i="79"/>
  <c r="N460" i="79"/>
  <c r="F436" i="79"/>
  <c r="H410" i="79"/>
  <c r="J384" i="79"/>
  <c r="L368" i="79"/>
  <c r="H356" i="79"/>
  <c r="N342" i="79"/>
  <c r="J330" i="79"/>
  <c r="F139" i="76"/>
  <c r="L133" i="77"/>
  <c r="H287" i="77"/>
  <c r="F415" i="77"/>
  <c r="N120" i="78"/>
  <c r="J428" i="78"/>
  <c r="N412" i="79"/>
  <c r="L159" i="77"/>
  <c r="H313" i="77"/>
  <c r="F441" i="77"/>
  <c r="L172" i="78"/>
  <c r="H488" i="78"/>
  <c r="N171" i="77"/>
  <c r="J325" i="77"/>
  <c r="H453" i="77"/>
  <c r="H198" i="78"/>
  <c r="L114" i="79"/>
  <c r="P131" i="77"/>
  <c r="H249" i="77"/>
  <c r="F377" i="77"/>
  <c r="F505" i="77"/>
  <c r="H352" i="78"/>
  <c r="R407" i="77"/>
  <c r="R408" i="77" s="1"/>
  <c r="H153" i="77"/>
  <c r="L203" i="77"/>
  <c r="H255" i="77"/>
  <c r="N305" i="77"/>
  <c r="J357" i="77"/>
  <c r="N407" i="77"/>
  <c r="J459" i="77"/>
  <c r="F511" i="77"/>
  <c r="F160" i="78"/>
  <c r="H262" i="78"/>
  <c r="J364" i="78"/>
  <c r="L466" i="78"/>
  <c r="F294" i="79"/>
  <c r="V459" i="76"/>
  <c r="V460" i="76" s="1"/>
  <c r="P409" i="76"/>
  <c r="V423" i="76"/>
  <c r="R375" i="76"/>
  <c r="P253" i="76"/>
  <c r="P197" i="76"/>
  <c r="V191" i="76"/>
  <c r="T381" i="76"/>
  <c r="U382" i="76" s="1"/>
  <c r="T291" i="76"/>
  <c r="R215" i="76"/>
  <c r="R197" i="77"/>
  <c r="R198" i="77" s="1"/>
  <c r="V331" i="77"/>
  <c r="L332" i="77" s="1"/>
  <c r="R449" i="77"/>
  <c r="H450" i="77" s="1"/>
  <c r="V120" i="78"/>
  <c r="T236" i="78"/>
  <c r="P320" i="78"/>
  <c r="R476" i="78"/>
  <c r="H477" i="78" s="1"/>
  <c r="R240" i="79"/>
  <c r="V434" i="79"/>
  <c r="L435" i="79" s="1"/>
  <c r="P183" i="76"/>
  <c r="Q184" i="76" s="1"/>
  <c r="T171" i="76"/>
  <c r="T193" i="76"/>
  <c r="U194" i="76" s="1"/>
  <c r="V231" i="76"/>
  <c r="M232" i="76" s="1"/>
  <c r="P381" i="76"/>
  <c r="G382" i="76" s="1"/>
  <c r="V409" i="76"/>
  <c r="L410" i="76" s="1"/>
  <c r="R451" i="76"/>
  <c r="P517" i="76"/>
  <c r="V131" i="76"/>
  <c r="W132" i="76" s="1"/>
  <c r="T523" i="76"/>
  <c r="K524" i="76" s="1"/>
  <c r="V499" i="76"/>
  <c r="T455" i="76"/>
  <c r="J456" i="76" s="1"/>
  <c r="T121" i="76"/>
  <c r="T122" i="76" s="1"/>
  <c r="V481" i="76"/>
  <c r="V482" i="76" s="1"/>
  <c r="V457" i="76"/>
  <c r="P413" i="76"/>
  <c r="Q414" i="76" s="1"/>
  <c r="P455" i="76"/>
  <c r="P531" i="76"/>
  <c r="T297" i="76"/>
  <c r="V331" i="76"/>
  <c r="R233" i="76"/>
  <c r="V235" i="76"/>
  <c r="L236" i="76" s="1"/>
  <c r="P255" i="76"/>
  <c r="V123" i="76"/>
  <c r="L124" i="76" s="1"/>
  <c r="P177" i="76"/>
  <c r="T145" i="77"/>
  <c r="R259" i="77"/>
  <c r="R371" i="77"/>
  <c r="S372" i="77" s="1"/>
  <c r="R517" i="77"/>
  <c r="V212" i="78"/>
  <c r="R402" i="78"/>
  <c r="S403" i="78" s="1"/>
  <c r="T132" i="79"/>
  <c r="K133" i="79" s="1"/>
  <c r="T366" i="79"/>
  <c r="V455" i="76"/>
  <c r="V456" i="76" s="1"/>
  <c r="V511" i="76"/>
  <c r="W512" i="76" s="1"/>
  <c r="T461" i="76"/>
  <c r="T462" i="76" s="1"/>
  <c r="P507" i="76"/>
  <c r="R205" i="76"/>
  <c r="I206" i="76" s="1"/>
  <c r="P303" i="76"/>
  <c r="G304" i="76" s="1"/>
  <c r="T153" i="76"/>
  <c r="V349" i="76"/>
  <c r="R147" i="77"/>
  <c r="T235" i="77"/>
  <c r="K236" i="77" s="1"/>
  <c r="P379" i="77"/>
  <c r="F380" i="77" s="1"/>
  <c r="T501" i="77"/>
  <c r="T152" i="78"/>
  <c r="T153" i="78" s="1"/>
  <c r="V274" i="78"/>
  <c r="L275" i="78" s="1"/>
  <c r="P340" i="78"/>
  <c r="G341" i="78" s="1"/>
  <c r="R120" i="79"/>
  <c r="P290" i="79"/>
  <c r="G291" i="79" s="1"/>
  <c r="R295" i="76"/>
  <c r="R339" i="76"/>
  <c r="I340" i="76" s="1"/>
  <c r="T219" i="76"/>
  <c r="P243" i="76"/>
  <c r="P244" i="76" s="1"/>
  <c r="L464" i="79"/>
  <c r="N216" i="79"/>
  <c r="J102" i="79"/>
  <c r="H448" i="78"/>
  <c r="L396" i="78"/>
  <c r="F346" i="78"/>
  <c r="J294" i="78"/>
  <c r="N242" i="78"/>
  <c r="H192" i="78"/>
  <c r="L140" i="78"/>
  <c r="J501" i="77"/>
  <c r="L475" i="77"/>
  <c r="N449" i="77"/>
  <c r="F425" i="77"/>
  <c r="H399" i="77"/>
  <c r="J373" i="77"/>
  <c r="N347" i="77"/>
  <c r="F323" i="77"/>
  <c r="H297" i="77"/>
  <c r="J271" i="77"/>
  <c r="L245" i="77"/>
  <c r="N219" i="77"/>
  <c r="H195" i="77"/>
  <c r="J169" i="77"/>
  <c r="L143" i="77"/>
  <c r="N253" i="76"/>
  <c r="V124" i="78"/>
  <c r="W125" i="78" s="1"/>
  <c r="P139" i="77"/>
  <c r="Q140" i="77" s="1"/>
  <c r="T487" i="76"/>
  <c r="V355" i="76"/>
  <c r="P187" i="76"/>
  <c r="G188" i="76" s="1"/>
  <c r="P131" i="76"/>
  <c r="P355" i="77"/>
  <c r="R144" i="78"/>
  <c r="P332" i="78"/>
  <c r="R270" i="79"/>
  <c r="I271" i="79" s="1"/>
  <c r="T233" i="76"/>
  <c r="T501" i="76"/>
  <c r="V321" i="76"/>
  <c r="L322" i="76" s="1"/>
  <c r="R425" i="76"/>
  <c r="H426" i="76" s="1"/>
  <c r="V351" i="76"/>
  <c r="V501" i="76"/>
  <c r="M502" i="76" s="1"/>
  <c r="V465" i="76"/>
  <c r="W466" i="76" s="1"/>
  <c r="P121" i="76"/>
  <c r="Q122" i="76" s="1"/>
  <c r="T505" i="76"/>
  <c r="T419" i="76"/>
  <c r="U420" i="76" s="1"/>
  <c r="R405" i="76"/>
  <c r="H406" i="76" s="1"/>
  <c r="P361" i="76"/>
  <c r="P341" i="76"/>
  <c r="R189" i="76"/>
  <c r="S190" i="76" s="1"/>
  <c r="P343" i="76"/>
  <c r="V127" i="76"/>
  <c r="V121" i="76"/>
  <c r="V122" i="76" s="1"/>
  <c r="T133" i="77"/>
  <c r="U134" i="77" s="1"/>
  <c r="V245" i="77"/>
  <c r="L246" i="77" s="1"/>
  <c r="T399" i="77"/>
  <c r="V182" i="78"/>
  <c r="R398" i="78"/>
  <c r="V200" i="79"/>
  <c r="L201" i="79" s="1"/>
  <c r="T500" i="79"/>
  <c r="T225" i="76"/>
  <c r="V163" i="76"/>
  <c r="V164" i="76" s="1"/>
  <c r="V185" i="76"/>
  <c r="V225" i="76"/>
  <c r="T373" i="76"/>
  <c r="P399" i="76"/>
  <c r="Q400" i="76" s="1"/>
  <c r="R435" i="76"/>
  <c r="I436" i="76" s="1"/>
  <c r="R509" i="76"/>
  <c r="P225" i="76"/>
  <c r="P226" i="76" s="1"/>
  <c r="V215" i="77"/>
  <c r="R357" i="77"/>
  <c r="V465" i="77"/>
  <c r="M466" i="77" s="1"/>
  <c r="R102" i="78"/>
  <c r="R230" i="78"/>
  <c r="R231" i="78" s="1"/>
  <c r="P310" i="78"/>
  <c r="G311" i="78" s="1"/>
  <c r="V450" i="78"/>
  <c r="V284" i="79"/>
  <c r="N513" i="76"/>
  <c r="L513" i="76"/>
  <c r="F489" i="76"/>
  <c r="H463" i="76"/>
  <c r="J437" i="76"/>
  <c r="N489" i="76"/>
  <c r="N463" i="76"/>
  <c r="F439" i="76"/>
  <c r="F517" i="76"/>
  <c r="J449" i="76"/>
  <c r="F407" i="76"/>
  <c r="H381" i="76"/>
  <c r="J355" i="76"/>
  <c r="L477" i="76"/>
  <c r="F427" i="76"/>
  <c r="H395" i="76"/>
  <c r="J369" i="76"/>
  <c r="J441" i="76"/>
  <c r="H377" i="76"/>
  <c r="N339" i="76"/>
  <c r="F315" i="76"/>
  <c r="H289" i="76"/>
  <c r="J263" i="76"/>
  <c r="L237" i="76"/>
  <c r="N211" i="76"/>
  <c r="L453" i="76"/>
  <c r="N385" i="76"/>
  <c r="N345" i="76"/>
  <c r="F321" i="76"/>
  <c r="H295" i="76"/>
  <c r="J269" i="76"/>
  <c r="L243" i="76"/>
  <c r="N217" i="76"/>
  <c r="J425" i="76"/>
  <c r="N335" i="76"/>
  <c r="H285" i="76"/>
  <c r="L233" i="76"/>
  <c r="N191" i="76"/>
  <c r="F167" i="76"/>
  <c r="H141" i="76"/>
  <c r="J479" i="76"/>
  <c r="F349" i="76"/>
  <c r="J297" i="76"/>
  <c r="N245" i="76"/>
  <c r="N197" i="76"/>
  <c r="F173" i="76"/>
  <c r="H147" i="76"/>
  <c r="J121" i="76"/>
  <c r="L321" i="76"/>
  <c r="F223" i="76"/>
  <c r="F163" i="76"/>
  <c r="L415" i="76"/>
  <c r="L279" i="76"/>
  <c r="N193" i="76"/>
  <c r="H268" i="79"/>
  <c r="F128" i="79"/>
  <c r="J460" i="78"/>
  <c r="N408" i="78"/>
  <c r="H358" i="78"/>
  <c r="L306" i="78"/>
  <c r="F256" i="78"/>
  <c r="J204" i="78"/>
  <c r="N152" i="78"/>
  <c r="H102" i="78"/>
  <c r="J507" i="77"/>
  <c r="L481" i="77"/>
  <c r="N455" i="77"/>
  <c r="F431" i="77"/>
  <c r="H405" i="77"/>
  <c r="J379" i="77"/>
  <c r="N353" i="77"/>
  <c r="F329" i="77"/>
  <c r="H303" i="77"/>
  <c r="J277" i="77"/>
  <c r="L251" i="77"/>
  <c r="N225" i="77"/>
  <c r="H201" i="77"/>
  <c r="J175" i="77"/>
  <c r="L149" i="77"/>
  <c r="N123" i="77"/>
  <c r="V295" i="77"/>
  <c r="T453" i="76"/>
  <c r="T454" i="76" s="1"/>
  <c r="R305" i="76"/>
  <c r="R306" i="76" s="1"/>
  <c r="V319" i="76"/>
  <c r="T341" i="76"/>
  <c r="T342" i="76" s="1"/>
  <c r="R333" i="76"/>
  <c r="S334" i="76" s="1"/>
  <c r="P143" i="76"/>
  <c r="P189" i="77"/>
  <c r="V439" i="77"/>
  <c r="W440" i="77" s="1"/>
  <c r="R228" i="78"/>
  <c r="I229" i="78" s="1"/>
  <c r="V448" i="78"/>
  <c r="L449" i="78" s="1"/>
  <c r="V414" i="79"/>
  <c r="M415" i="79" s="1"/>
  <c r="V193" i="76"/>
  <c r="L194" i="76" s="1"/>
  <c r="T253" i="76"/>
  <c r="T525" i="76"/>
  <c r="J526" i="76" s="1"/>
  <c r="T411" i="76"/>
  <c r="T463" i="76"/>
  <c r="K464" i="76" s="1"/>
  <c r="P515" i="76"/>
  <c r="P516" i="76" s="1"/>
  <c r="P449" i="76"/>
  <c r="Q450" i="76" s="1"/>
  <c r="P365" i="76"/>
  <c r="T471" i="76"/>
  <c r="J472" i="76" s="1"/>
  <c r="V491" i="76"/>
  <c r="P317" i="76"/>
  <c r="P318" i="76" s="1"/>
  <c r="T503" i="76"/>
  <c r="P435" i="76"/>
  <c r="P436" i="76" s="1"/>
  <c r="R279" i="76"/>
  <c r="I280" i="76" s="1"/>
  <c r="V221" i="76"/>
  <c r="R203" i="76"/>
  <c r="T129" i="76"/>
  <c r="V145" i="76"/>
  <c r="V146" i="76" s="1"/>
  <c r="V181" i="77"/>
  <c r="R329" i="77"/>
  <c r="T114" i="78"/>
  <c r="J115" i="78" s="1"/>
  <c r="P346" i="78"/>
  <c r="G347" i="78" s="1"/>
  <c r="T496" i="78"/>
  <c r="P388" i="79"/>
  <c r="P123" i="76"/>
  <c r="G124" i="76" s="1"/>
  <c r="R125" i="76"/>
  <c r="V327" i="76"/>
  <c r="V187" i="76"/>
  <c r="T333" i="76"/>
  <c r="P357" i="76"/>
  <c r="P358" i="76" s="1"/>
  <c r="V403" i="76"/>
  <c r="P459" i="76"/>
  <c r="P460" i="76" s="1"/>
  <c r="R533" i="76"/>
  <c r="R229" i="77"/>
  <c r="H230" i="77" s="1"/>
  <c r="V361" i="77"/>
  <c r="R471" i="77"/>
  <c r="R106" i="78"/>
  <c r="T238" i="78"/>
  <c r="T239" i="78" s="1"/>
  <c r="P314" i="78"/>
  <c r="P456" i="78"/>
  <c r="T294" i="79"/>
  <c r="J295" i="79" s="1"/>
  <c r="F513" i="76"/>
  <c r="N511" i="76"/>
  <c r="H487" i="76"/>
  <c r="J461" i="76"/>
  <c r="L435" i="76"/>
  <c r="N487" i="76"/>
  <c r="F463" i="76"/>
  <c r="H437" i="76"/>
  <c r="N509" i="76"/>
  <c r="N445" i="76"/>
  <c r="H405" i="76"/>
  <c r="J379" i="76"/>
  <c r="L353" i="76"/>
  <c r="F475" i="76"/>
  <c r="J423" i="76"/>
  <c r="J393" i="76"/>
  <c r="L367" i="76"/>
  <c r="L431" i="76"/>
  <c r="L373" i="76"/>
  <c r="F339" i="76"/>
  <c r="H313" i="76"/>
  <c r="J287" i="76"/>
  <c r="L261" i="76"/>
  <c r="N235" i="76"/>
  <c r="F211" i="76"/>
  <c r="F451" i="76"/>
  <c r="H383" i="76"/>
  <c r="F345" i="76"/>
  <c r="H319" i="76"/>
  <c r="J293" i="76"/>
  <c r="L267" i="76"/>
  <c r="N241" i="76"/>
  <c r="F217" i="76"/>
  <c r="J417" i="76"/>
  <c r="H333" i="76"/>
  <c r="L281" i="76"/>
  <c r="F231" i="76"/>
  <c r="F191" i="76"/>
  <c r="H165" i="76"/>
  <c r="J139" i="76"/>
  <c r="L469" i="76"/>
  <c r="J345" i="76"/>
  <c r="N293" i="76"/>
  <c r="H243" i="76"/>
  <c r="F197" i="76"/>
  <c r="H171" i="76"/>
  <c r="J145" i="76"/>
  <c r="L119" i="76"/>
  <c r="F319" i="76"/>
  <c r="N215" i="76"/>
  <c r="J159" i="76"/>
  <c r="N409" i="76"/>
  <c r="F277" i="76"/>
  <c r="H191" i="76"/>
  <c r="L139" i="76"/>
  <c r="F271" i="76"/>
  <c r="J135" i="76"/>
  <c r="J241" i="76"/>
  <c r="H119" i="76"/>
  <c r="J151" i="76"/>
  <c r="T482" i="79"/>
  <c r="J483" i="79" s="1"/>
  <c r="P450" i="79"/>
  <c r="R418" i="79"/>
  <c r="V384" i="79"/>
  <c r="V344" i="79"/>
  <c r="W345" i="79" s="1"/>
  <c r="R314" i="79"/>
  <c r="S315" i="79" s="1"/>
  <c r="P282" i="79"/>
  <c r="Q283" i="79" s="1"/>
  <c r="R262" i="79"/>
  <c r="I263" i="79" s="1"/>
  <c r="P240" i="79"/>
  <c r="V212" i="79"/>
  <c r="R186" i="79"/>
  <c r="T152" i="79"/>
  <c r="J153" i="79" s="1"/>
  <c r="R128" i="79"/>
  <c r="T94" i="79"/>
  <c r="T482" i="78"/>
  <c r="J483" i="78" s="1"/>
  <c r="N377" i="76"/>
  <c r="V486" i="79"/>
  <c r="M487" i="79" s="1"/>
  <c r="R456" i="79"/>
  <c r="T420" i="79"/>
  <c r="K421" i="79" s="1"/>
  <c r="T388" i="79"/>
  <c r="T389" i="79" s="1"/>
  <c r="R360" i="79"/>
  <c r="V326" i="79"/>
  <c r="V302" i="79"/>
  <c r="V303" i="79" s="1"/>
  <c r="P248" i="79"/>
  <c r="F249" i="79" s="1"/>
  <c r="T210" i="79"/>
  <c r="P170" i="79"/>
  <c r="P146" i="79"/>
  <c r="P147" i="79" s="1"/>
  <c r="R104" i="79"/>
  <c r="S105" i="79" s="1"/>
  <c r="V496" i="78"/>
  <c r="M497" i="78" s="1"/>
  <c r="V466" i="78"/>
  <c r="L173" i="76"/>
  <c r="V448" i="79"/>
  <c r="T384" i="79"/>
  <c r="V328" i="79"/>
  <c r="V268" i="79"/>
  <c r="R220" i="79"/>
  <c r="I221" i="79" s="1"/>
  <c r="T170" i="79"/>
  <c r="T112" i="79"/>
  <c r="V478" i="78"/>
  <c r="W479" i="78" s="1"/>
  <c r="T442" i="78"/>
  <c r="K443" i="78" s="1"/>
  <c r="P386" i="78"/>
  <c r="G387" i="78" s="1"/>
  <c r="R336" i="78"/>
  <c r="R320" i="78"/>
  <c r="S321" i="78" s="1"/>
  <c r="R304" i="78"/>
  <c r="S305" i="78" s="1"/>
  <c r="R288" i="78"/>
  <c r="S289" i="78" s="1"/>
  <c r="V266" i="78"/>
  <c r="V267" i="78" s="1"/>
  <c r="P244" i="78"/>
  <c r="Q245" i="78" s="1"/>
  <c r="V216" i="78"/>
  <c r="R170" i="78"/>
  <c r="P148" i="78"/>
  <c r="P120" i="78"/>
  <c r="Q121" i="78" s="1"/>
  <c r="T98" i="78"/>
  <c r="U99" i="78" s="1"/>
  <c r="V525" i="77"/>
  <c r="W526" i="77" s="1"/>
  <c r="V485" i="77"/>
  <c r="V451" i="77"/>
  <c r="L452" i="77" s="1"/>
  <c r="T431" i="77"/>
  <c r="P401" i="77"/>
  <c r="T357" i="77"/>
  <c r="T333" i="77"/>
  <c r="T303" i="77"/>
  <c r="T253" i="77"/>
  <c r="J254" i="77" s="1"/>
  <c r="T215" i="77"/>
  <c r="V185" i="77"/>
  <c r="R506" i="79"/>
  <c r="I507" i="79" s="1"/>
  <c r="T446" i="79"/>
  <c r="P392" i="79"/>
  <c r="T326" i="79"/>
  <c r="K327" i="79" s="1"/>
  <c r="T234" i="79"/>
  <c r="J235" i="79" s="1"/>
  <c r="R148" i="79"/>
  <c r="H149" i="79" s="1"/>
  <c r="R502" i="78"/>
  <c r="R440" i="78"/>
  <c r="S441" i="78" s="1"/>
  <c r="P418" i="78"/>
  <c r="P419" i="78" s="1"/>
  <c r="P402" i="78"/>
  <c r="V372" i="78"/>
  <c r="R354" i="78"/>
  <c r="S355" i="78" s="1"/>
  <c r="T264" i="78"/>
  <c r="P216" i="78"/>
  <c r="R192" i="78"/>
  <c r="P147" i="77"/>
  <c r="L127" i="77"/>
  <c r="H179" i="77"/>
  <c r="L229" i="77"/>
  <c r="H281" i="77"/>
  <c r="N331" i="77"/>
  <c r="L395" i="77"/>
  <c r="H447" i="77"/>
  <c r="N497" i="77"/>
  <c r="J134" i="78"/>
  <c r="L236" i="78"/>
  <c r="N338" i="78"/>
  <c r="F442" i="78"/>
  <c r="F198" i="79"/>
  <c r="V144" i="78"/>
  <c r="R292" i="79"/>
  <c r="I293" i="79" s="1"/>
  <c r="R205" i="77"/>
  <c r="S206" i="77" s="1"/>
  <c r="H185" i="77"/>
  <c r="F313" i="77"/>
  <c r="N439" i="77"/>
  <c r="F224" i="78"/>
  <c r="F488" i="78"/>
  <c r="V335" i="77"/>
  <c r="V336" i="77" s="1"/>
  <c r="F211" i="77"/>
  <c r="F339" i="77"/>
  <c r="N465" i="77"/>
  <c r="N274" i="78"/>
  <c r="J166" i="79"/>
  <c r="T382" i="79"/>
  <c r="H223" i="77"/>
  <c r="H351" i="77"/>
  <c r="F479" i="77"/>
  <c r="J300" i="78"/>
  <c r="J242" i="79"/>
  <c r="H147" i="77"/>
  <c r="F275" i="77"/>
  <c r="N401" i="77"/>
  <c r="N146" i="78"/>
  <c r="N402" i="78"/>
  <c r="T206" i="78"/>
  <c r="U207" i="78" s="1"/>
  <c r="L165" i="77"/>
  <c r="F217" i="77"/>
  <c r="L267" i="77"/>
  <c r="H319" i="77"/>
  <c r="N369" i="77"/>
  <c r="H421" i="77"/>
  <c r="N471" i="77"/>
  <c r="L533" i="77"/>
  <c r="N184" i="78"/>
  <c r="F288" i="78"/>
  <c r="H390" i="78"/>
  <c r="P499" i="76"/>
  <c r="P383" i="76"/>
  <c r="G384" i="76" s="1"/>
  <c r="R307" i="76"/>
  <c r="T329" i="76"/>
  <c r="R403" i="76"/>
  <c r="I404" i="76" s="1"/>
  <c r="R385" i="76"/>
  <c r="P155" i="76"/>
  <c r="R145" i="76"/>
  <c r="P129" i="76"/>
  <c r="F130" i="76" s="1"/>
  <c r="T189" i="76"/>
  <c r="T190" i="76" s="1"/>
  <c r="R227" i="77"/>
  <c r="I228" i="77" s="1"/>
  <c r="T359" i="77"/>
  <c r="J360" i="77" s="1"/>
  <c r="T473" i="77"/>
  <c r="R148" i="78"/>
  <c r="T270" i="78"/>
  <c r="P336" i="78"/>
  <c r="P112" i="79"/>
  <c r="P280" i="79"/>
  <c r="P125" i="76"/>
  <c r="R209" i="76"/>
  <c r="I210" i="76" s="1"/>
  <c r="P235" i="76"/>
  <c r="T281" i="76"/>
  <c r="R437" i="76"/>
  <c r="P519" i="76"/>
  <c r="T321" i="76"/>
  <c r="T322" i="76" s="1"/>
  <c r="V497" i="76"/>
  <c r="P135" i="76"/>
  <c r="P136" i="76" s="1"/>
  <c r="T489" i="76"/>
  <c r="U490" i="76" s="1"/>
  <c r="T467" i="76"/>
  <c r="J468" i="76" s="1"/>
  <c r="R427" i="76"/>
  <c r="R273" i="76"/>
  <c r="T451" i="76"/>
  <c r="K452" i="76" s="1"/>
  <c r="P511" i="76"/>
  <c r="F512" i="76" s="1"/>
  <c r="R381" i="76"/>
  <c r="P415" i="76"/>
  <c r="Q416" i="76" s="1"/>
  <c r="T427" i="76"/>
  <c r="P461" i="76"/>
  <c r="F462" i="76" s="1"/>
  <c r="T277" i="76"/>
  <c r="R207" i="76"/>
  <c r="T199" i="76"/>
  <c r="K200" i="76" s="1"/>
  <c r="P221" i="76"/>
  <c r="T169" i="76"/>
  <c r="P521" i="76"/>
  <c r="T121" i="77"/>
  <c r="K122" i="77" s="1"/>
  <c r="T169" i="77"/>
  <c r="V289" i="77"/>
  <c r="V290" i="77" s="1"/>
  <c r="V389" i="77"/>
  <c r="P142" i="78"/>
  <c r="F143" i="78" s="1"/>
  <c r="T272" i="78"/>
  <c r="R418" i="78"/>
  <c r="P176" i="79"/>
  <c r="R420" i="79"/>
  <c r="H421" i="79" s="1"/>
  <c r="V507" i="76"/>
  <c r="L508" i="76" s="1"/>
  <c r="T415" i="76"/>
  <c r="P439" i="76"/>
  <c r="P423" i="76"/>
  <c r="F424" i="76" s="1"/>
  <c r="V367" i="76"/>
  <c r="L368" i="76" s="1"/>
  <c r="T325" i="76"/>
  <c r="U326" i="76" s="1"/>
  <c r="R261" i="76"/>
  <c r="P165" i="76"/>
  <c r="F166" i="76" s="1"/>
  <c r="T165" i="76"/>
  <c r="R155" i="77"/>
  <c r="T265" i="77"/>
  <c r="J266" i="77" s="1"/>
  <c r="V411" i="77"/>
  <c r="W412" i="77" s="1"/>
  <c r="T533" i="77"/>
  <c r="J534" i="77" s="1"/>
  <c r="V176" i="78"/>
  <c r="P292" i="78"/>
  <c r="R388" i="78"/>
  <c r="H389" i="78" s="1"/>
  <c r="P172" i="79"/>
  <c r="T340" i="79"/>
  <c r="P161" i="76"/>
  <c r="V171" i="76"/>
  <c r="T265" i="76"/>
  <c r="K266" i="76" s="1"/>
  <c r="V291" i="76"/>
  <c r="V292" i="76" s="1"/>
  <c r="L370" i="79"/>
  <c r="J180" i="79"/>
  <c r="L500" i="78"/>
  <c r="N434" i="78"/>
  <c r="H384" i="78"/>
  <c r="L332" i="78"/>
  <c r="F282" i="78"/>
  <c r="J230" i="78"/>
  <c r="N178" i="78"/>
  <c r="H128" i="78"/>
  <c r="L527" i="77"/>
  <c r="H495" i="77"/>
  <c r="J469" i="77"/>
  <c r="L443" i="77"/>
  <c r="N417" i="77"/>
  <c r="F393" i="77"/>
  <c r="J367" i="77"/>
  <c r="L341" i="77"/>
  <c r="N315" i="77"/>
  <c r="F291" i="77"/>
  <c r="H265" i="77"/>
  <c r="J239" i="77"/>
  <c r="L213" i="77"/>
  <c r="F189" i="77"/>
  <c r="H163" i="77"/>
  <c r="J137" i="77"/>
  <c r="T196" i="79"/>
  <c r="R473" i="77"/>
  <c r="S474" i="77" s="1"/>
  <c r="P123" i="77"/>
  <c r="R481" i="76"/>
  <c r="V493" i="76"/>
  <c r="L494" i="76" s="1"/>
  <c r="R149" i="76"/>
  <c r="T165" i="77"/>
  <c r="T421" i="77"/>
  <c r="J422" i="77" s="1"/>
  <c r="R194" i="78"/>
  <c r="T420" i="78"/>
  <c r="J421" i="78" s="1"/>
  <c r="V382" i="79"/>
  <c r="T227" i="76"/>
  <c r="P265" i="76"/>
  <c r="P395" i="76"/>
  <c r="Q396" i="76" s="1"/>
  <c r="P313" i="76"/>
  <c r="Q314" i="76" s="1"/>
  <c r="T433" i="76"/>
  <c r="J434" i="76" s="1"/>
  <c r="V255" i="76"/>
  <c r="P509" i="76"/>
  <c r="T413" i="76"/>
  <c r="P527" i="76"/>
  <c r="G528" i="76" s="1"/>
  <c r="P467" i="76"/>
  <c r="Q468" i="76" s="1"/>
  <c r="T367" i="76"/>
  <c r="P355" i="76"/>
  <c r="R311" i="76"/>
  <c r="I312" i="76" s="1"/>
  <c r="P271" i="76"/>
  <c r="V287" i="76"/>
  <c r="T263" i="76"/>
  <c r="V181" i="76"/>
  <c r="V182" i="76" s="1"/>
  <c r="P167" i="76"/>
  <c r="P168" i="76" s="1"/>
  <c r="T143" i="77"/>
  <c r="V293" i="77"/>
  <c r="P461" i="77"/>
  <c r="T204" i="78"/>
  <c r="U205" i="78" s="1"/>
  <c r="T426" i="78"/>
  <c r="T264" i="79"/>
  <c r="L387" i="76"/>
  <c r="R135" i="76"/>
  <c r="R136" i="76" s="1"/>
  <c r="R201" i="76"/>
  <c r="I202" i="76" s="1"/>
  <c r="R221" i="76"/>
  <c r="V267" i="76"/>
  <c r="V268" i="76" s="1"/>
  <c r="V425" i="76"/>
  <c r="R469" i="76"/>
  <c r="R470" i="76" s="1"/>
  <c r="R313" i="76"/>
  <c r="T485" i="76"/>
  <c r="J486" i="76" s="1"/>
  <c r="R365" i="76"/>
  <c r="P251" i="77"/>
  <c r="R395" i="77"/>
  <c r="R396" i="77" s="1"/>
  <c r="T485" i="77"/>
  <c r="T486" i="77" s="1"/>
  <c r="V122" i="78"/>
  <c r="P252" i="78"/>
  <c r="Q253" i="78" s="1"/>
  <c r="P326" i="78"/>
  <c r="T98" i="79"/>
  <c r="P378" i="79"/>
  <c r="F379" i="79" s="1"/>
  <c r="J533" i="76"/>
  <c r="L507" i="76"/>
  <c r="H533" i="76"/>
  <c r="J507" i="76"/>
  <c r="L527" i="76"/>
  <c r="N481" i="76"/>
  <c r="F457" i="76"/>
  <c r="H431" i="76"/>
  <c r="J527" i="76"/>
  <c r="J483" i="76"/>
  <c r="L457" i="76"/>
  <c r="N431" i="76"/>
  <c r="L487" i="76"/>
  <c r="F437" i="76"/>
  <c r="N399" i="76"/>
  <c r="F375" i="76"/>
  <c r="H465" i="76"/>
  <c r="F415" i="76"/>
  <c r="F389" i="76"/>
  <c r="H363" i="76"/>
  <c r="H413" i="76"/>
  <c r="N363" i="76"/>
  <c r="L333" i="76"/>
  <c r="N307" i="76"/>
  <c r="F283" i="76"/>
  <c r="H257" i="76"/>
  <c r="J231" i="76"/>
  <c r="L205" i="76"/>
  <c r="J431" i="76"/>
  <c r="J373" i="76"/>
  <c r="L339" i="76"/>
  <c r="N313" i="76"/>
  <c r="F289" i="76"/>
  <c r="H263" i="76"/>
  <c r="J237" i="76"/>
  <c r="L211" i="76"/>
  <c r="H401" i="76"/>
  <c r="J323" i="76"/>
  <c r="N271" i="76"/>
  <c r="H221" i="76"/>
  <c r="L185" i="76"/>
  <c r="N159" i="76"/>
  <c r="F135" i="76"/>
  <c r="H425" i="76"/>
  <c r="L335" i="76"/>
  <c r="F285" i="76"/>
  <c r="J233" i="76"/>
  <c r="L191" i="76"/>
  <c r="N165" i="76"/>
  <c r="F141" i="76"/>
  <c r="N493" i="76"/>
  <c r="J299" i="76"/>
  <c r="H201" i="76"/>
  <c r="L149" i="76"/>
  <c r="J365" i="76"/>
  <c r="J257" i="76"/>
  <c r="J464" i="79"/>
  <c r="L216" i="79"/>
  <c r="H102" i="79"/>
  <c r="F448" i="78"/>
  <c r="J396" i="78"/>
  <c r="N344" i="78"/>
  <c r="H294" i="78"/>
  <c r="L242" i="78"/>
  <c r="F192" i="78"/>
  <c r="J140" i="78"/>
  <c r="H501" i="77"/>
  <c r="J475" i="77"/>
  <c r="L449" i="77"/>
  <c r="N423" i="77"/>
  <c r="F399" i="77"/>
  <c r="H373" i="77"/>
  <c r="L347" i="77"/>
  <c r="N321" i="77"/>
  <c r="F297" i="77"/>
  <c r="H271" i="77"/>
  <c r="J245" i="77"/>
  <c r="L219" i="77"/>
  <c r="F195" i="77"/>
  <c r="H169" i="77"/>
  <c r="J143" i="77"/>
  <c r="R162" i="79"/>
  <c r="V247" i="77"/>
  <c r="W248" i="77" s="1"/>
  <c r="P479" i="76"/>
  <c r="P419" i="76"/>
  <c r="P420" i="76" s="1"/>
  <c r="V475" i="76"/>
  <c r="V239" i="76"/>
  <c r="L240" i="76" s="1"/>
  <c r="V247" i="76"/>
  <c r="M248" i="76" s="1"/>
  <c r="R121" i="76"/>
  <c r="S122" i="76" s="1"/>
  <c r="V243" i="77"/>
  <c r="V505" i="77"/>
  <c r="L506" i="77" s="1"/>
  <c r="V278" i="78"/>
  <c r="T128" i="79"/>
  <c r="V147" i="76"/>
  <c r="M148" i="76" s="1"/>
  <c r="T279" i="76"/>
  <c r="V437" i="76"/>
  <c r="R367" i="76"/>
  <c r="S368" i="76" s="1"/>
  <c r="R527" i="76"/>
  <c r="R528" i="76" s="1"/>
  <c r="P475" i="76"/>
  <c r="T495" i="76"/>
  <c r="K496" i="76" s="1"/>
  <c r="R175" i="76"/>
  <c r="V451" i="76"/>
  <c r="M452" i="76" s="1"/>
  <c r="P437" i="76"/>
  <c r="F438" i="76" s="1"/>
  <c r="T403" i="76"/>
  <c r="J404" i="76" s="1"/>
  <c r="R379" i="76"/>
  <c r="R227" i="76"/>
  <c r="H228" i="76" s="1"/>
  <c r="T191" i="76"/>
  <c r="U192" i="76" s="1"/>
  <c r="P171" i="76"/>
  <c r="V213" i="76"/>
  <c r="T125" i="77"/>
  <c r="J126" i="77" s="1"/>
  <c r="V219" i="77"/>
  <c r="W220" i="77" s="1"/>
  <c r="V375" i="77"/>
  <c r="T158" i="78"/>
  <c r="U159" i="78" s="1"/>
  <c r="P370" i="78"/>
  <c r="V140" i="79"/>
  <c r="W141" i="79" s="1"/>
  <c r="V438" i="79"/>
  <c r="W439" i="79" s="1"/>
  <c r="T175" i="76"/>
  <c r="P173" i="76"/>
  <c r="P195" i="76"/>
  <c r="G196" i="76" s="1"/>
  <c r="V233" i="76"/>
  <c r="T383" i="76"/>
  <c r="R413" i="76"/>
  <c r="H414" i="76" s="1"/>
  <c r="V469" i="76"/>
  <c r="M470" i="76" s="1"/>
  <c r="P523" i="76"/>
  <c r="G524" i="76" s="1"/>
  <c r="V147" i="77"/>
  <c r="R255" i="77"/>
  <c r="V399" i="77"/>
  <c r="L400" i="77" s="1"/>
  <c r="V489" i="77"/>
  <c r="P138" i="78"/>
  <c r="P256" i="78"/>
  <c r="P330" i="78"/>
  <c r="R124" i="79"/>
  <c r="R388" i="79"/>
  <c r="L531" i="76"/>
  <c r="N505" i="76"/>
  <c r="J531" i="76"/>
  <c r="L505" i="76"/>
  <c r="F525" i="76"/>
  <c r="F481" i="76"/>
  <c r="H455" i="76"/>
  <c r="J429" i="76"/>
  <c r="N523" i="76"/>
  <c r="L481" i="76"/>
  <c r="N455" i="76"/>
  <c r="F431" i="76"/>
  <c r="F485" i="76"/>
  <c r="J433" i="76"/>
  <c r="F399" i="76"/>
  <c r="H373" i="76"/>
  <c r="L461" i="76"/>
  <c r="L413" i="76"/>
  <c r="H387" i="76"/>
  <c r="N411" i="76"/>
  <c r="J361" i="76"/>
  <c r="N331" i="76"/>
  <c r="F307" i="76"/>
  <c r="H281" i="76"/>
  <c r="J255" i="76"/>
  <c r="L229" i="76"/>
  <c r="N203" i="76"/>
  <c r="L421" i="76"/>
  <c r="N369" i="76"/>
  <c r="N337" i="76"/>
  <c r="F313" i="76"/>
  <c r="H287" i="76"/>
  <c r="J261" i="76"/>
  <c r="L235" i="76"/>
  <c r="N209" i="76"/>
  <c r="J391" i="76"/>
  <c r="N319" i="76"/>
  <c r="H269" i="76"/>
  <c r="L217" i="76"/>
  <c r="N183" i="76"/>
  <c r="F159" i="76"/>
  <c r="H133" i="76"/>
  <c r="H417" i="76"/>
  <c r="F333" i="76"/>
  <c r="J281" i="76"/>
  <c r="N229" i="76"/>
  <c r="N189" i="76"/>
  <c r="F165" i="76"/>
  <c r="H139" i="76"/>
  <c r="N415" i="76"/>
  <c r="L289" i="76"/>
  <c r="L197" i="76"/>
  <c r="F147" i="76"/>
  <c r="L357" i="76"/>
  <c r="L247" i="76"/>
  <c r="N177" i="76"/>
  <c r="H127" i="76"/>
  <c r="N231" i="76"/>
  <c r="F523" i="76"/>
  <c r="J189" i="76"/>
  <c r="L397" i="76"/>
  <c r="R476" i="79"/>
  <c r="V442" i="79"/>
  <c r="P412" i="79"/>
  <c r="V376" i="79"/>
  <c r="R336" i="79"/>
  <c r="T298" i="79"/>
  <c r="K299" i="79" s="1"/>
  <c r="V276" i="79"/>
  <c r="L277" i="79" s="1"/>
  <c r="V256" i="79"/>
  <c r="W257" i="79" s="1"/>
  <c r="R230" i="79"/>
  <c r="V202" i="79"/>
  <c r="V203" i="79" s="1"/>
  <c r="P182" i="79"/>
  <c r="P144" i="79"/>
  <c r="P145" i="79" s="1"/>
  <c r="P122" i="79"/>
  <c r="T478" i="78"/>
  <c r="L327" i="76"/>
  <c r="T506" i="79"/>
  <c r="V478" i="79"/>
  <c r="W479" i="79" s="1"/>
  <c r="R448" i="79"/>
  <c r="R408" i="79"/>
  <c r="V378" i="79"/>
  <c r="T352" i="79"/>
  <c r="U353" i="79" s="1"/>
  <c r="T320" i="79"/>
  <c r="R298" i="79"/>
  <c r="R236" i="79"/>
  <c r="I237" i="79" s="1"/>
  <c r="V204" i="79"/>
  <c r="L205" i="79" s="1"/>
  <c r="T162" i="79"/>
  <c r="P126" i="79"/>
  <c r="T96" i="79"/>
  <c r="P488" i="78"/>
  <c r="F489" i="78" s="1"/>
  <c r="V462" i="78"/>
  <c r="M463" i="78" s="1"/>
  <c r="P498" i="79"/>
  <c r="F499" i="79" s="1"/>
  <c r="R434" i="79"/>
  <c r="V370" i="79"/>
  <c r="V371" i="79" s="1"/>
  <c r="R308" i="79"/>
  <c r="V258" i="79"/>
  <c r="T202" i="79"/>
  <c r="T150" i="79"/>
  <c r="U151" i="79" s="1"/>
  <c r="P100" i="79"/>
  <c r="T454" i="78"/>
  <c r="V422" i="78"/>
  <c r="R366" i="78"/>
  <c r="R367" i="78" s="1"/>
  <c r="R332" i="78"/>
  <c r="R316" i="78"/>
  <c r="R300" i="78"/>
  <c r="R284" i="78"/>
  <c r="T260" i="78"/>
  <c r="V236" i="78"/>
  <c r="R202" i="78"/>
  <c r="S203" i="78" s="1"/>
  <c r="R166" i="78"/>
  <c r="I167" i="78" s="1"/>
  <c r="P144" i="78"/>
  <c r="V112" i="78"/>
  <c r="W113" i="78" s="1"/>
  <c r="T94" i="78"/>
  <c r="V517" i="77"/>
  <c r="W518" i="77" s="1"/>
  <c r="P477" i="77"/>
  <c r="G478" i="77" s="1"/>
  <c r="T447" i="77"/>
  <c r="T448" i="77" s="1"/>
  <c r="P425" i="77"/>
  <c r="R391" i="77"/>
  <c r="H392" i="77" s="1"/>
  <c r="R353" i="77"/>
  <c r="R323" i="77"/>
  <c r="R283" i="77"/>
  <c r="P243" i="77"/>
  <c r="G244" i="77" s="1"/>
  <c r="P201" i="77"/>
  <c r="P179" i="77"/>
  <c r="T490" i="79"/>
  <c r="V428" i="79"/>
  <c r="V429" i="79" s="1"/>
  <c r="T370" i="79"/>
  <c r="P308" i="79"/>
  <c r="P218" i="79"/>
  <c r="V124" i="79"/>
  <c r="V484" i="78"/>
  <c r="R436" i="78"/>
  <c r="H437" i="78" s="1"/>
  <c r="P414" i="78"/>
  <c r="P398" i="78"/>
  <c r="V368" i="78"/>
  <c r="R350" i="78"/>
  <c r="P250" i="78"/>
  <c r="P212" i="78"/>
  <c r="R188" i="78"/>
  <c r="P417" i="77"/>
  <c r="G418" i="77" s="1"/>
  <c r="F141" i="77"/>
  <c r="L191" i="77"/>
  <c r="F243" i="77"/>
  <c r="L293" i="77"/>
  <c r="H345" i="77"/>
  <c r="F409" i="77"/>
  <c r="L459" i="77"/>
  <c r="H511" i="77"/>
  <c r="H160" i="78"/>
  <c r="J262" i="78"/>
  <c r="L364" i="78"/>
  <c r="N466" i="78"/>
  <c r="H294" i="79"/>
  <c r="V480" i="79"/>
  <c r="P376" i="78"/>
  <c r="Q377" i="78" s="1"/>
  <c r="L274" i="78"/>
  <c r="N363" i="77"/>
  <c r="H121" i="77"/>
  <c r="F352" i="78"/>
  <c r="F173" i="77"/>
  <c r="J454" i="78"/>
  <c r="J229" i="77"/>
  <c r="L433" i="77"/>
  <c r="N312" i="78"/>
  <c r="V479" i="76"/>
  <c r="L480" i="76" s="1"/>
  <c r="R423" i="76"/>
  <c r="R424" i="76" s="1"/>
  <c r="R169" i="76"/>
  <c r="T407" i="77"/>
  <c r="R384" i="78"/>
  <c r="P189" i="76"/>
  <c r="P190" i="76" s="1"/>
  <c r="T295" i="76"/>
  <c r="U296" i="76" s="1"/>
  <c r="T283" i="76"/>
  <c r="J284" i="76" s="1"/>
  <c r="T375" i="76"/>
  <c r="T376" i="76" s="1"/>
  <c r="V387" i="76"/>
  <c r="L388" i="76" s="1"/>
  <c r="P147" i="76"/>
  <c r="V441" i="77"/>
  <c r="P236" i="79"/>
  <c r="V365" i="76"/>
  <c r="L366" i="76" s="1"/>
  <c r="V203" i="76"/>
  <c r="M204" i="76" s="1"/>
  <c r="V313" i="77"/>
  <c r="V314" i="77" s="1"/>
  <c r="P308" i="78"/>
  <c r="P309" i="78" s="1"/>
  <c r="R119" i="76"/>
  <c r="F320" i="79"/>
  <c r="N370" i="78"/>
  <c r="J166" i="78"/>
  <c r="H463" i="77"/>
  <c r="H361" i="77"/>
  <c r="F259" i="77"/>
  <c r="F157" i="77"/>
  <c r="T149" i="76"/>
  <c r="U150" i="76" s="1"/>
  <c r="P223" i="77"/>
  <c r="V460" i="79"/>
  <c r="R389" i="76"/>
  <c r="R390" i="76" s="1"/>
  <c r="P369" i="76"/>
  <c r="P301" i="76"/>
  <c r="P217" i="76"/>
  <c r="P325" i="77"/>
  <c r="G326" i="77" s="1"/>
  <c r="V334" i="79"/>
  <c r="P269" i="76"/>
  <c r="P270" i="76" s="1"/>
  <c r="P373" i="76"/>
  <c r="V423" i="77"/>
  <c r="V424" i="77" s="1"/>
  <c r="P342" i="78"/>
  <c r="P343" i="78" s="1"/>
  <c r="J501" i="76"/>
  <c r="L475" i="76"/>
  <c r="H477" i="76"/>
  <c r="L423" i="76"/>
  <c r="N451" i="76"/>
  <c r="F403" i="76"/>
  <c r="N275" i="76"/>
  <c r="L411" i="76"/>
  <c r="N281" i="76"/>
  <c r="N371" i="76"/>
  <c r="J179" i="76"/>
  <c r="H323" i="76"/>
  <c r="L159" i="76"/>
  <c r="N187" i="76"/>
  <c r="J370" i="79"/>
  <c r="F384" i="78"/>
  <c r="L178" i="78"/>
  <c r="H469" i="77"/>
  <c r="H367" i="77"/>
  <c r="F265" i="77"/>
  <c r="F163" i="77"/>
  <c r="P477" i="76"/>
  <c r="R197" i="76"/>
  <c r="S198" i="76" s="1"/>
  <c r="P312" i="78"/>
  <c r="F313" i="78" s="1"/>
  <c r="R343" i="76"/>
  <c r="I344" i="76" s="1"/>
  <c r="R401" i="76"/>
  <c r="P525" i="76"/>
  <c r="T135" i="77"/>
  <c r="U136" i="77" s="1"/>
  <c r="R406" i="78"/>
  <c r="V209" i="76"/>
  <c r="P291" i="76"/>
  <c r="R281" i="77"/>
  <c r="V276" i="78"/>
  <c r="L277" i="78" s="1"/>
  <c r="J525" i="76"/>
  <c r="L511" i="76"/>
  <c r="J511" i="76"/>
  <c r="L471" i="76"/>
  <c r="L509" i="76"/>
  <c r="N485" i="76"/>
  <c r="N299" i="76"/>
  <c r="N515" i="76"/>
  <c r="N305" i="76"/>
  <c r="L203" i="76"/>
  <c r="H205" i="76"/>
  <c r="H391" i="76"/>
  <c r="L183" i="76"/>
  <c r="J267" i="76"/>
  <c r="J225" i="76"/>
  <c r="N349" i="76"/>
  <c r="V466" i="79"/>
  <c r="V467" i="79" s="1"/>
  <c r="T328" i="79"/>
  <c r="P224" i="79"/>
  <c r="V112" i="79"/>
  <c r="V113" i="79" s="1"/>
  <c r="R502" i="79"/>
  <c r="T372" i="79"/>
  <c r="K373" i="79" s="1"/>
  <c r="R232" i="79"/>
  <c r="R233" i="79" s="1"/>
  <c r="T416" i="79"/>
  <c r="J417" i="79" s="1"/>
  <c r="P192" i="79"/>
  <c r="P193" i="79" s="1"/>
  <c r="P394" i="78"/>
  <c r="R296" i="78"/>
  <c r="T192" i="78"/>
  <c r="U193" i="78" s="1"/>
  <c r="V419" i="77"/>
  <c r="M420" i="77" s="1"/>
  <c r="R267" i="77"/>
  <c r="V472" i="79"/>
  <c r="W473" i="79" s="1"/>
  <c r="V182" i="79"/>
  <c r="P410" i="78"/>
  <c r="F411" i="78" s="1"/>
  <c r="T234" i="78"/>
  <c r="J153" i="77"/>
  <c r="L357" i="77"/>
  <c r="F186" i="78"/>
  <c r="F414" i="79"/>
  <c r="R159" i="77"/>
  <c r="S160" i="77" s="1"/>
  <c r="T313" i="77"/>
  <c r="T240" i="78"/>
  <c r="K241" i="78" s="1"/>
  <c r="J119" i="77"/>
  <c r="J135" i="77"/>
  <c r="J151" i="77"/>
  <c r="F171" i="77"/>
  <c r="F187" i="77"/>
  <c r="J205" i="77"/>
  <c r="F225" i="77"/>
  <c r="F241" i="77"/>
  <c r="F257" i="77"/>
  <c r="L275" i="77"/>
  <c r="L291" i="77"/>
  <c r="L307" i="77"/>
  <c r="H327" i="77"/>
  <c r="H343" i="77"/>
  <c r="H359" i="77"/>
  <c r="L377" i="77"/>
  <c r="L393" i="77"/>
  <c r="L409" i="77"/>
  <c r="H429" i="77"/>
  <c r="H445" i="77"/>
  <c r="H461" i="77"/>
  <c r="N479" i="77"/>
  <c r="N495" i="77"/>
  <c r="N511" i="77"/>
  <c r="L98" i="78"/>
  <c r="L130" i="78"/>
  <c r="L162" i="78"/>
  <c r="N200" i="78"/>
  <c r="N232" i="78"/>
  <c r="N264" i="78"/>
  <c r="F304" i="78"/>
  <c r="F336" i="78"/>
  <c r="F368" i="78"/>
  <c r="H406" i="78"/>
  <c r="H438" i="78"/>
  <c r="H470" i="78"/>
  <c r="N120" i="79"/>
  <c r="J188" i="79"/>
  <c r="J306" i="79"/>
  <c r="F506" i="79"/>
  <c r="F498" i="79"/>
  <c r="H488" i="79"/>
  <c r="H480" i="79"/>
  <c r="H472" i="79"/>
  <c r="J462" i="79"/>
  <c r="J454" i="79"/>
  <c r="J446" i="79"/>
  <c r="L436" i="79"/>
  <c r="L428" i="79"/>
  <c r="L420" i="79"/>
  <c r="N410" i="79"/>
  <c r="N402" i="79"/>
  <c r="N394" i="79"/>
  <c r="F386" i="79"/>
  <c r="L506" i="79"/>
  <c r="N496" i="79"/>
  <c r="N488" i="79"/>
  <c r="N480" i="79"/>
  <c r="F472" i="79"/>
  <c r="F464" i="79"/>
  <c r="F456" i="79"/>
  <c r="H446" i="79"/>
  <c r="H438" i="79"/>
  <c r="H430" i="79"/>
  <c r="J420" i="79"/>
  <c r="J412" i="79"/>
  <c r="J404" i="79"/>
  <c r="L394" i="79"/>
  <c r="L386" i="79"/>
  <c r="N494" i="79"/>
  <c r="N478" i="79"/>
  <c r="N462" i="79"/>
  <c r="H444" i="79"/>
  <c r="H428" i="79"/>
  <c r="H412" i="79"/>
  <c r="L392" i="79"/>
  <c r="H378" i="79"/>
  <c r="H370" i="79"/>
  <c r="J360" i="79"/>
  <c r="J352" i="79"/>
  <c r="J344" i="79"/>
  <c r="L334" i="79"/>
  <c r="L326" i="79"/>
  <c r="L318" i="79"/>
  <c r="N308" i="79"/>
  <c r="N300" i="79"/>
  <c r="N292" i="79"/>
  <c r="F284" i="79"/>
  <c r="F276" i="79"/>
  <c r="F268" i="79"/>
  <c r="H258" i="79"/>
  <c r="H250" i="79"/>
  <c r="H242" i="79"/>
  <c r="J232" i="79"/>
  <c r="J224" i="79"/>
  <c r="J216" i="79"/>
  <c r="L494" i="79"/>
  <c r="L478" i="79"/>
  <c r="F460" i="79"/>
  <c r="F444" i="79"/>
  <c r="F428" i="79"/>
  <c r="J408" i="79"/>
  <c r="J392" i="79"/>
  <c r="F378" i="79"/>
  <c r="H368" i="79"/>
  <c r="H360" i="79"/>
  <c r="H352" i="79"/>
  <c r="J342" i="79"/>
  <c r="J334" i="79"/>
  <c r="J326" i="79"/>
  <c r="L316" i="79"/>
  <c r="L308" i="79"/>
  <c r="L300" i="79"/>
  <c r="N290" i="79"/>
  <c r="N282" i="79"/>
  <c r="N274" i="79"/>
  <c r="F266" i="79"/>
  <c r="F258" i="79"/>
  <c r="F250" i="79"/>
  <c r="H240" i="79"/>
  <c r="H232" i="79"/>
  <c r="H224" i="79"/>
  <c r="J214" i="79"/>
  <c r="J206" i="79"/>
  <c r="J198" i="79"/>
  <c r="L188" i="79"/>
  <c r="L180" i="79"/>
  <c r="J506" i="79"/>
  <c r="H468" i="79"/>
  <c r="H436" i="79"/>
  <c r="H404" i="79"/>
  <c r="J372" i="79"/>
  <c r="J356" i="79"/>
  <c r="J340" i="79"/>
  <c r="N320" i="79"/>
  <c r="N304" i="79"/>
  <c r="N288" i="79"/>
  <c r="H270" i="79"/>
  <c r="H254" i="79"/>
  <c r="H238" i="79"/>
  <c r="L218" i="79"/>
  <c r="N204" i="79"/>
  <c r="J194" i="79"/>
  <c r="F182" i="79"/>
  <c r="H172" i="79"/>
  <c r="H164" i="79"/>
  <c r="J154" i="79"/>
  <c r="J146" i="79"/>
  <c r="J138" i="79"/>
  <c r="L128" i="79"/>
  <c r="L120" i="79"/>
  <c r="L112" i="79"/>
  <c r="N102" i="79"/>
  <c r="N94" i="79"/>
  <c r="F502" i="78"/>
  <c r="F494" i="78"/>
  <c r="F486" i="78"/>
  <c r="H476" i="78"/>
  <c r="F500" i="79"/>
  <c r="F468" i="79"/>
  <c r="N428" i="79"/>
  <c r="N396" i="79"/>
  <c r="H372" i="79"/>
  <c r="L352" i="79"/>
  <c r="L336" i="79"/>
  <c r="L320" i="79"/>
  <c r="H308" i="79"/>
  <c r="N294" i="79"/>
  <c r="J282" i="79"/>
  <c r="F270" i="79"/>
  <c r="L256" i="79"/>
  <c r="H244" i="79"/>
  <c r="N230" i="79"/>
  <c r="J218" i="79"/>
  <c r="L206" i="79"/>
  <c r="H198" i="79"/>
  <c r="F190" i="79"/>
  <c r="N180" i="79"/>
  <c r="N172" i="79"/>
  <c r="L166" i="79"/>
  <c r="J160" i="79"/>
  <c r="H154" i="79"/>
  <c r="F148" i="79"/>
  <c r="N140" i="79"/>
  <c r="L134" i="79"/>
  <c r="J128" i="79"/>
  <c r="H122" i="79"/>
  <c r="F116" i="79"/>
  <c r="N108" i="79"/>
  <c r="L102" i="79"/>
  <c r="J96" i="79"/>
  <c r="N500" i="78"/>
  <c r="L494" i="78"/>
  <c r="J488" i="78"/>
  <c r="H482" i="78"/>
  <c r="F476" i="78"/>
  <c r="L496" i="79"/>
  <c r="F446" i="79"/>
  <c r="J394" i="79"/>
  <c r="N360" i="79"/>
  <c r="F336" i="79"/>
  <c r="H310" i="79"/>
  <c r="J284" i="79"/>
  <c r="L258" i="79"/>
  <c r="N232" i="79"/>
  <c r="J208" i="79"/>
  <c r="N190" i="79"/>
  <c r="J174" i="79"/>
  <c r="F162" i="79"/>
  <c r="L148" i="79"/>
  <c r="H136" i="79"/>
  <c r="N122" i="79"/>
  <c r="J110" i="79"/>
  <c r="F98" i="79"/>
  <c r="H496" i="78"/>
  <c r="N482" i="78"/>
  <c r="N470" i="78"/>
  <c r="L464" i="78"/>
  <c r="J458" i="78"/>
  <c r="H452" i="78"/>
  <c r="F446" i="78"/>
  <c r="N438" i="78"/>
  <c r="L432" i="78"/>
  <c r="J426" i="78"/>
  <c r="H420" i="78"/>
  <c r="F414" i="78"/>
  <c r="N406" i="78"/>
  <c r="L400" i="78"/>
  <c r="J394" i="78"/>
  <c r="H388" i="78"/>
  <c r="F382" i="78"/>
  <c r="N374" i="78"/>
  <c r="L368" i="78"/>
  <c r="J362" i="78"/>
  <c r="H356" i="78"/>
  <c r="F350" i="78"/>
  <c r="N342" i="78"/>
  <c r="L336" i="78"/>
  <c r="J330" i="78"/>
  <c r="H324" i="78"/>
  <c r="F318" i="78"/>
  <c r="N310" i="78"/>
  <c r="L304" i="78"/>
  <c r="J298" i="78"/>
  <c r="H292" i="78"/>
  <c r="F286" i="78"/>
  <c r="N278" i="78"/>
  <c r="L272" i="78"/>
  <c r="J266" i="78"/>
  <c r="H260" i="78"/>
  <c r="F254" i="78"/>
  <c r="N246" i="78"/>
  <c r="L240" i="78"/>
  <c r="J234" i="78"/>
  <c r="H228" i="78"/>
  <c r="F222" i="78"/>
  <c r="N214" i="78"/>
  <c r="L208" i="78"/>
  <c r="J202" i="78"/>
  <c r="H196" i="78"/>
  <c r="F190" i="78"/>
  <c r="N182" i="78"/>
  <c r="L176" i="78"/>
  <c r="J170" i="78"/>
  <c r="H164" i="78"/>
  <c r="F158" i="78"/>
  <c r="N150" i="78"/>
  <c r="L144" i="78"/>
  <c r="J138" i="78"/>
  <c r="H132" i="78"/>
  <c r="F126" i="78"/>
  <c r="N118" i="78"/>
  <c r="L112" i="78"/>
  <c r="J106" i="78"/>
  <c r="H100" i="78"/>
  <c r="F94" i="78"/>
  <c r="L531" i="77"/>
  <c r="J525" i="77"/>
  <c r="H519" i="77"/>
  <c r="H458" i="79"/>
  <c r="L406" i="79"/>
  <c r="N366" i="79"/>
  <c r="F342" i="79"/>
  <c r="H316" i="79"/>
  <c r="J290" i="79"/>
  <c r="L264" i="79"/>
  <c r="N238" i="79"/>
  <c r="F214" i="79"/>
  <c r="L194" i="79"/>
  <c r="H178" i="79"/>
  <c r="J164" i="79"/>
  <c r="F152" i="79"/>
  <c r="L138" i="79"/>
  <c r="H126" i="79"/>
  <c r="N112" i="79"/>
  <c r="J100" i="79"/>
  <c r="L498" i="78"/>
  <c r="H486" i="78"/>
  <c r="N472" i="78"/>
  <c r="H466" i="78"/>
  <c r="F460" i="78"/>
  <c r="N452" i="78"/>
  <c r="L446" i="78"/>
  <c r="J440" i="78"/>
  <c r="H434" i="78"/>
  <c r="F428" i="78"/>
  <c r="N420" i="78"/>
  <c r="L414" i="78"/>
  <c r="J408" i="78"/>
  <c r="H402" i="78"/>
  <c r="F396" i="78"/>
  <c r="N388" i="78"/>
  <c r="L382" i="78"/>
  <c r="J376" i="78"/>
  <c r="H370" i="78"/>
  <c r="F364" i="78"/>
  <c r="N356" i="78"/>
  <c r="L350" i="78"/>
  <c r="J344" i="78"/>
  <c r="H338" i="78"/>
  <c r="F332" i="78"/>
  <c r="N324" i="78"/>
  <c r="L318" i="78"/>
  <c r="J312" i="78"/>
  <c r="H306" i="78"/>
  <c r="F300" i="78"/>
  <c r="N292" i="78"/>
  <c r="L286" i="78"/>
  <c r="J280" i="78"/>
  <c r="H274" i="78"/>
  <c r="F268" i="78"/>
  <c r="N260" i="78"/>
  <c r="L254" i="78"/>
  <c r="J248" i="78"/>
  <c r="H242" i="78"/>
  <c r="F236" i="78"/>
  <c r="N228" i="78"/>
  <c r="L222" i="78"/>
  <c r="J216" i="78"/>
  <c r="H210" i="78"/>
  <c r="F204" i="78"/>
  <c r="N196" i="78"/>
  <c r="L190" i="78"/>
  <c r="J184" i="78"/>
  <c r="H178" i="78"/>
  <c r="F172" i="78"/>
  <c r="N164" i="78"/>
  <c r="L158" i="78"/>
  <c r="J152" i="78"/>
  <c r="H146" i="78"/>
  <c r="F140" i="78"/>
  <c r="N132" i="78"/>
  <c r="L126" i="78"/>
  <c r="J120" i="78"/>
  <c r="H114" i="78"/>
  <c r="F108" i="78"/>
  <c r="N100" i="78"/>
  <c r="L94" i="78"/>
  <c r="H533" i="77"/>
  <c r="F527" i="77"/>
  <c r="N519" i="77"/>
  <c r="L513" i="77"/>
  <c r="J426" i="79"/>
  <c r="F352" i="79"/>
  <c r="J300" i="79"/>
  <c r="N248" i="79"/>
  <c r="H202" i="79"/>
  <c r="F170" i="79"/>
  <c r="H144" i="79"/>
  <c r="J118" i="79"/>
  <c r="L92" i="79"/>
  <c r="N490" i="78"/>
  <c r="L468" i="78"/>
  <c r="H456" i="78"/>
  <c r="N442" i="78"/>
  <c r="J430" i="78"/>
  <c r="F418" i="78"/>
  <c r="L404" i="78"/>
  <c r="H392" i="78"/>
  <c r="N378" i="78"/>
  <c r="J366" i="78"/>
  <c r="F354" i="78"/>
  <c r="L340" i="78"/>
  <c r="H328" i="78"/>
  <c r="N314" i="78"/>
  <c r="J302" i="78"/>
  <c r="F290" i="78"/>
  <c r="L276" i="78"/>
  <c r="H264" i="78"/>
  <c r="N250" i="78"/>
  <c r="J238" i="78"/>
  <c r="F226" i="78"/>
  <c r="L212" i="78"/>
  <c r="H200" i="78"/>
  <c r="N186" i="78"/>
  <c r="J174" i="78"/>
  <c r="F162" i="78"/>
  <c r="L148" i="78"/>
  <c r="H136" i="78"/>
  <c r="N122" i="78"/>
  <c r="J110" i="78"/>
  <c r="F98" i="78"/>
  <c r="H523" i="77"/>
  <c r="L511" i="77"/>
  <c r="J505" i="77"/>
  <c r="H499" i="77"/>
  <c r="N485" i="77"/>
  <c r="L479" i="77"/>
  <c r="J473" i="77"/>
  <c r="H467" i="77"/>
  <c r="F461" i="77"/>
  <c r="N453" i="77"/>
  <c r="L447" i="77"/>
  <c r="J441" i="77"/>
  <c r="H435" i="77"/>
  <c r="F429" i="77"/>
  <c r="N421" i="77"/>
  <c r="L415" i="77"/>
  <c r="J409" i="77"/>
  <c r="H403" i="77"/>
  <c r="F397" i="77"/>
  <c r="N389" i="77"/>
  <c r="L383" i="77"/>
  <c r="J377" i="77"/>
  <c r="H371" i="77"/>
  <c r="H365" i="77"/>
  <c r="F359" i="77"/>
  <c r="N351" i="77"/>
  <c r="L345" i="77"/>
  <c r="J339" i="77"/>
  <c r="H333" i="77"/>
  <c r="F327" i="77"/>
  <c r="N319" i="77"/>
  <c r="L313" i="77"/>
  <c r="J307" i="77"/>
  <c r="H301" i="77"/>
  <c r="F295" i="77"/>
  <c r="N287" i="77"/>
  <c r="L281" i="77"/>
  <c r="J275" i="77"/>
  <c r="H269" i="77"/>
  <c r="F263" i="77"/>
  <c r="N255" i="77"/>
  <c r="L249" i="77"/>
  <c r="J243" i="77"/>
  <c r="H237" i="77"/>
  <c r="F231" i="77"/>
  <c r="N223" i="77"/>
  <c r="L217" i="77"/>
  <c r="J211" i="77"/>
  <c r="H205" i="77"/>
  <c r="H199" i="77"/>
  <c r="F193" i="77"/>
  <c r="N185" i="77"/>
  <c r="L179" i="77"/>
  <c r="J173" i="77"/>
  <c r="H167" i="77"/>
  <c r="F161" i="77"/>
  <c r="N153" i="77"/>
  <c r="L147" i="77"/>
  <c r="J141" i="77"/>
  <c r="H135" i="77"/>
  <c r="F129" i="77"/>
  <c r="N121" i="77"/>
  <c r="R372" i="79"/>
  <c r="R373" i="79" s="1"/>
  <c r="T440" i="78"/>
  <c r="P372" i="78"/>
  <c r="R198" i="78"/>
  <c r="P497" i="77"/>
  <c r="T373" i="77"/>
  <c r="P141" i="77"/>
  <c r="Q142" i="77" s="1"/>
  <c r="P129" i="77"/>
  <c r="R181" i="76"/>
  <c r="R501" i="76"/>
  <c r="R491" i="76"/>
  <c r="H492" i="76" s="1"/>
  <c r="R411" i="76"/>
  <c r="V315" i="76"/>
  <c r="M316" i="76" s="1"/>
  <c r="V383" i="76"/>
  <c r="V384" i="76" s="1"/>
  <c r="T359" i="76"/>
  <c r="U360" i="76" s="1"/>
  <c r="T293" i="76"/>
  <c r="V407" i="76"/>
  <c r="W408" i="76" s="1"/>
  <c r="R327" i="76"/>
  <c r="V275" i="76"/>
  <c r="V276" i="76" s="1"/>
  <c r="V223" i="76"/>
  <c r="P275" i="76"/>
  <c r="G276" i="76" s="1"/>
  <c r="R193" i="76"/>
  <c r="H194" i="76" s="1"/>
  <c r="P205" i="76"/>
  <c r="V119" i="76"/>
  <c r="V120" i="76" s="1"/>
  <c r="L502" i="79"/>
  <c r="J400" i="79"/>
  <c r="J338" i="79"/>
  <c r="N286" i="79"/>
  <c r="H236" i="79"/>
  <c r="L192" i="79"/>
  <c r="L162" i="79"/>
  <c r="N136" i="79"/>
  <c r="F112" i="79"/>
  <c r="J484" i="78"/>
  <c r="N464" i="78"/>
  <c r="J452" i="78"/>
  <c r="F440" i="78"/>
  <c r="L426" i="78"/>
  <c r="H414" i="78"/>
  <c r="N400" i="78"/>
  <c r="J388" i="78"/>
  <c r="F376" i="78"/>
  <c r="L362" i="78"/>
  <c r="H350" i="78"/>
  <c r="N336" i="78"/>
  <c r="J324" i="78"/>
  <c r="F312" i="78"/>
  <c r="L298" i="78"/>
  <c r="H286" i="78"/>
  <c r="N272" i="78"/>
  <c r="J260" i="78"/>
  <c r="F248" i="78"/>
  <c r="L234" i="78"/>
  <c r="H222" i="78"/>
  <c r="N208" i="78"/>
  <c r="J196" i="78"/>
  <c r="F184" i="78"/>
  <c r="L170" i="78"/>
  <c r="H158" i="78"/>
  <c r="N144" i="78"/>
  <c r="J132" i="78"/>
  <c r="F120" i="78"/>
  <c r="L106" i="78"/>
  <c r="H94" i="78"/>
  <c r="N531" i="77"/>
  <c r="J519" i="77"/>
  <c r="L509" i="77"/>
  <c r="J503" i="77"/>
  <c r="H497" i="77"/>
  <c r="F491" i="77"/>
  <c r="N483" i="77"/>
  <c r="L477" i="77"/>
  <c r="J471" i="77"/>
  <c r="H465" i="77"/>
  <c r="F459" i="77"/>
  <c r="N451" i="77"/>
  <c r="L445" i="77"/>
  <c r="J439" i="77"/>
  <c r="H433" i="77"/>
  <c r="F427" i="77"/>
  <c r="N419" i="77"/>
  <c r="L413" i="77"/>
  <c r="J407" i="77"/>
  <c r="H401" i="77"/>
  <c r="F395" i="77"/>
  <c r="N387" i="77"/>
  <c r="L381" i="77"/>
  <c r="J375" i="77"/>
  <c r="J369" i="77"/>
  <c r="H363" i="77"/>
  <c r="F357" i="77"/>
  <c r="N349" i="77"/>
  <c r="L343" i="77"/>
  <c r="J337" i="77"/>
  <c r="H331" i="77"/>
  <c r="F325" i="77"/>
  <c r="N317" i="77"/>
  <c r="L311" i="77"/>
  <c r="J305" i="77"/>
  <c r="H299" i="77"/>
  <c r="F293" i="77"/>
  <c r="N285" i="77"/>
  <c r="L279" i="77"/>
  <c r="J273" i="77"/>
  <c r="H267" i="77"/>
  <c r="F261" i="77"/>
  <c r="N253" i="77"/>
  <c r="L247" i="77"/>
  <c r="J241" i="77"/>
  <c r="H235" i="77"/>
  <c r="F229" i="77"/>
  <c r="N221" i="77"/>
  <c r="L215" i="77"/>
  <c r="J209" i="77"/>
  <c r="H203" i="77"/>
  <c r="H197" i="77"/>
  <c r="F191" i="77"/>
  <c r="N183" i="77"/>
  <c r="L177" i="77"/>
  <c r="J171" i="77"/>
  <c r="H165" i="77"/>
  <c r="F159" i="77"/>
  <c r="N151" i="77"/>
  <c r="L145" i="77"/>
  <c r="J139" i="77"/>
  <c r="H133" i="77"/>
  <c r="F127" i="77"/>
  <c r="N119" i="77"/>
  <c r="P470" i="79"/>
  <c r="V144" i="79"/>
  <c r="V128" i="78"/>
  <c r="V477" i="77"/>
  <c r="M478" i="77" s="1"/>
  <c r="P327" i="77"/>
  <c r="V217" i="77"/>
  <c r="V218" i="77" s="1"/>
  <c r="R157" i="77"/>
  <c r="T147" i="76"/>
  <c r="J148" i="76" s="1"/>
  <c r="T515" i="76"/>
  <c r="V429" i="76"/>
  <c r="R489" i="76"/>
  <c r="T397" i="76"/>
  <c r="V309" i="76"/>
  <c r="P377" i="76"/>
  <c r="R443" i="76"/>
  <c r="R337" i="76"/>
  <c r="I338" i="76" s="1"/>
  <c r="P273" i="76"/>
  <c r="Q274" i="76" s="1"/>
  <c r="R229" i="76"/>
  <c r="T315" i="76"/>
  <c r="V307" i="76"/>
  <c r="V308" i="76" s="1"/>
  <c r="V259" i="76"/>
  <c r="L260" i="76" s="1"/>
  <c r="P219" i="76"/>
  <c r="R165" i="76"/>
  <c r="P143" i="77"/>
  <c r="P144" i="77" s="1"/>
  <c r="V491" i="77"/>
  <c r="L492" i="77" s="1"/>
  <c r="V248" i="78"/>
  <c r="R496" i="79"/>
  <c r="J129" i="77"/>
  <c r="N141" i="77"/>
  <c r="H155" i="77"/>
  <c r="L167" i="77"/>
  <c r="F181" i="77"/>
  <c r="J193" i="77"/>
  <c r="L205" i="77"/>
  <c r="F219" i="77"/>
  <c r="J231" i="77"/>
  <c r="N243" i="77"/>
  <c r="H257" i="77"/>
  <c r="L269" i="77"/>
  <c r="F283" i="77"/>
  <c r="J295" i="77"/>
  <c r="N307" i="77"/>
  <c r="H321" i="77"/>
  <c r="L333" i="77"/>
  <c r="F347" i="77"/>
  <c r="J359" i="77"/>
  <c r="L371" i="77"/>
  <c r="F385" i="77"/>
  <c r="J397" i="77"/>
  <c r="N409" i="77"/>
  <c r="H423" i="77"/>
  <c r="L435" i="77"/>
  <c r="F449" i="77"/>
  <c r="J461" i="77"/>
  <c r="N473" i="77"/>
  <c r="H487" i="77"/>
  <c r="L499" i="77"/>
  <c r="F513" i="77"/>
  <c r="H112" i="78"/>
  <c r="F138" i="78"/>
  <c r="N162" i="78"/>
  <c r="L188" i="78"/>
  <c r="J214" i="78"/>
  <c r="H240" i="78"/>
  <c r="F266" i="78"/>
  <c r="N290" i="78"/>
  <c r="L316" i="78"/>
  <c r="J342" i="78"/>
  <c r="H368" i="78"/>
  <c r="F394" i="78"/>
  <c r="N418" i="78"/>
  <c r="L444" i="78"/>
  <c r="J470" i="78"/>
  <c r="H96" i="79"/>
  <c r="N146" i="79"/>
  <c r="H206" i="79"/>
  <c r="L306" i="79"/>
  <c r="N438" i="79"/>
  <c r="T297" i="77"/>
  <c r="N209" i="77"/>
  <c r="H166" i="79"/>
  <c r="J521" i="77"/>
  <c r="F249" i="77"/>
  <c r="N299" i="77"/>
  <c r="P460" i="78"/>
  <c r="F281" i="77"/>
  <c r="H485" i="77"/>
  <c r="F416" i="78"/>
  <c r="T459" i="76"/>
  <c r="R277" i="76"/>
  <c r="V153" i="76"/>
  <c r="L154" i="76" s="1"/>
  <c r="R515" i="77"/>
  <c r="R154" i="79"/>
  <c r="R155" i="79" s="1"/>
  <c r="V249" i="76"/>
  <c r="T345" i="76"/>
  <c r="K346" i="76" s="1"/>
  <c r="R461" i="76"/>
  <c r="V521" i="76"/>
  <c r="R387" i="76"/>
  <c r="S388" i="76" s="1"/>
  <c r="P401" i="76"/>
  <c r="T129" i="77"/>
  <c r="T130" i="77" s="1"/>
  <c r="T174" i="78"/>
  <c r="T175" i="78" s="1"/>
  <c r="T456" i="79"/>
  <c r="V377" i="76"/>
  <c r="T235" i="76"/>
  <c r="T435" i="77"/>
  <c r="V444" i="78"/>
  <c r="P139" i="76"/>
  <c r="P140" i="76" s="1"/>
  <c r="F154" i="79"/>
  <c r="H320" i="78"/>
  <c r="N114" i="78"/>
  <c r="J437" i="77"/>
  <c r="J335" i="77"/>
  <c r="H233" i="77"/>
  <c r="H131" i="77"/>
  <c r="T307" i="76"/>
  <c r="U308" i="76" s="1"/>
  <c r="P469" i="77"/>
  <c r="G470" i="77" s="1"/>
  <c r="T155" i="76"/>
  <c r="U156" i="76" s="1"/>
  <c r="P489" i="76"/>
  <c r="V441" i="76"/>
  <c r="V401" i="76"/>
  <c r="P513" i="77"/>
  <c r="R183" i="76"/>
  <c r="H184" i="76" s="1"/>
  <c r="P483" i="76"/>
  <c r="Q484" i="76" s="1"/>
  <c r="V447" i="76"/>
  <c r="W448" i="76" s="1"/>
  <c r="T517" i="77"/>
  <c r="T184" i="79"/>
  <c r="J185" i="79" s="1"/>
  <c r="F527" i="76"/>
  <c r="N449" i="76"/>
  <c r="J451" i="76"/>
  <c r="L393" i="76"/>
  <c r="L407" i="76"/>
  <c r="H353" i="76"/>
  <c r="F251" i="76"/>
  <c r="H361" i="76"/>
  <c r="F257" i="76"/>
  <c r="F311" i="76"/>
  <c r="L153" i="76"/>
  <c r="L271" i="76"/>
  <c r="N133" i="76"/>
  <c r="H137" i="76"/>
  <c r="H180" i="79"/>
  <c r="J332" i="78"/>
  <c r="F128" i="78"/>
  <c r="J443" i="77"/>
  <c r="J341" i="77"/>
  <c r="H239" i="77"/>
  <c r="H137" i="77"/>
  <c r="P297" i="76"/>
  <c r="Q298" i="76" s="1"/>
  <c r="R211" i="76"/>
  <c r="V222" i="79"/>
  <c r="W223" i="79" s="1"/>
  <c r="R445" i="76"/>
  <c r="R447" i="76"/>
  <c r="R395" i="76"/>
  <c r="R396" i="76" s="1"/>
  <c r="V317" i="76"/>
  <c r="L318" i="76" s="1"/>
  <c r="T271" i="77"/>
  <c r="R210" i="79"/>
  <c r="P237" i="76"/>
  <c r="P323" i="76"/>
  <c r="P429" i="77"/>
  <c r="G430" i="77" s="1"/>
  <c r="P366" i="78"/>
  <c r="G367" i="78" s="1"/>
  <c r="L499" i="76"/>
  <c r="N473" i="76"/>
  <c r="J475" i="76"/>
  <c r="F421" i="76"/>
  <c r="H449" i="76"/>
  <c r="J399" i="76"/>
  <c r="F275" i="76"/>
  <c r="F409" i="76"/>
  <c r="F281" i="76"/>
  <c r="H369" i="76"/>
  <c r="L177" i="76"/>
  <c r="L319" i="76"/>
  <c r="N157" i="76"/>
  <c r="H185" i="76"/>
  <c r="J165" i="76"/>
  <c r="H167" i="76"/>
  <c r="P436" i="79"/>
  <c r="P292" i="79"/>
  <c r="P293" i="79" s="1"/>
  <c r="V194" i="79"/>
  <c r="L195" i="79" s="1"/>
  <c r="T500" i="78"/>
  <c r="P472" i="79"/>
  <c r="F473" i="79" s="1"/>
  <c r="R346" i="79"/>
  <c r="R196" i="79"/>
  <c r="P484" i="78"/>
  <c r="P360" i="79"/>
  <c r="R138" i="79"/>
  <c r="R344" i="78"/>
  <c r="S345" i="78" s="1"/>
  <c r="P278" i="78"/>
  <c r="Q279" i="78" s="1"/>
  <c r="T136" i="78"/>
  <c r="V509" i="77"/>
  <c r="T381" i="77"/>
  <c r="R235" i="77"/>
  <c r="R416" i="79"/>
  <c r="R108" i="79"/>
  <c r="S109" i="79" s="1"/>
  <c r="V380" i="78"/>
  <c r="V204" i="78"/>
  <c r="L205" i="78" s="1"/>
  <c r="N203" i="77"/>
  <c r="J421" i="77"/>
  <c r="H288" i="78"/>
  <c r="T175" i="77"/>
  <c r="R397" i="77"/>
  <c r="R400" i="78"/>
  <c r="F123" i="77"/>
  <c r="F139" i="77"/>
  <c r="L157" i="77"/>
  <c r="L173" i="77"/>
  <c r="L189" i="77"/>
  <c r="L211" i="77"/>
  <c r="L227" i="77"/>
  <c r="L243" i="77"/>
  <c r="H263" i="77"/>
  <c r="H279" i="77"/>
  <c r="H295" i="77"/>
  <c r="N313" i="77"/>
  <c r="N329" i="77"/>
  <c r="N345" i="77"/>
  <c r="J365" i="77"/>
  <c r="H381" i="77"/>
  <c r="H397" i="77"/>
  <c r="N415" i="77"/>
  <c r="N431" i="77"/>
  <c r="N447" i="77"/>
  <c r="J467" i="77"/>
  <c r="J483" i="77"/>
  <c r="J499" i="77"/>
  <c r="N523" i="77"/>
  <c r="N104" i="78"/>
  <c r="N136" i="78"/>
  <c r="F176" i="78"/>
  <c r="F208" i="78"/>
  <c r="F240" i="78"/>
  <c r="H278" i="78"/>
  <c r="H310" i="78"/>
  <c r="H342" i="78"/>
  <c r="J380" i="78"/>
  <c r="J412" i="78"/>
  <c r="J444" i="78"/>
  <c r="H494" i="78"/>
  <c r="H134" i="79"/>
  <c r="F206" i="79"/>
  <c r="F358" i="79"/>
  <c r="H504" i="79"/>
  <c r="J494" i="79"/>
  <c r="J486" i="79"/>
  <c r="J478" i="79"/>
  <c r="L468" i="79"/>
  <c r="L460" i="79"/>
  <c r="L452" i="79"/>
  <c r="N442" i="79"/>
  <c r="N434" i="79"/>
  <c r="N426" i="79"/>
  <c r="F418" i="79"/>
  <c r="F410" i="79"/>
  <c r="F402" i="79"/>
  <c r="H392" i="79"/>
  <c r="H384" i="79"/>
  <c r="F504" i="79"/>
  <c r="F496" i="79"/>
  <c r="F488" i="79"/>
  <c r="H478" i="79"/>
  <c r="H470" i="79"/>
  <c r="H462" i="79"/>
  <c r="J452" i="79"/>
  <c r="J444" i="79"/>
  <c r="J436" i="79"/>
  <c r="L426" i="79"/>
  <c r="L418" i="79"/>
  <c r="L410" i="79"/>
  <c r="N400" i="79"/>
  <c r="N392" i="79"/>
  <c r="N384" i="79"/>
  <c r="H492" i="79"/>
  <c r="H476" i="79"/>
  <c r="L456" i="79"/>
  <c r="L440" i="79"/>
  <c r="L424" i="79"/>
  <c r="F406" i="79"/>
  <c r="F390" i="79"/>
  <c r="J376" i="79"/>
  <c r="L366" i="79"/>
  <c r="L358" i="79"/>
  <c r="L350" i="79"/>
  <c r="N340" i="79"/>
  <c r="N332" i="79"/>
  <c r="N324" i="79"/>
  <c r="F316" i="79"/>
  <c r="F308" i="79"/>
  <c r="F300" i="79"/>
  <c r="H290" i="79"/>
  <c r="H282" i="79"/>
  <c r="H274" i="79"/>
  <c r="J264" i="79"/>
  <c r="J256" i="79"/>
  <c r="J248" i="79"/>
  <c r="L238" i="79"/>
  <c r="L230" i="79"/>
  <c r="L222" i="79"/>
  <c r="N212" i="79"/>
  <c r="F492" i="79"/>
  <c r="J472" i="79"/>
  <c r="J456" i="79"/>
  <c r="J440" i="79"/>
  <c r="N420" i="79"/>
  <c r="N404" i="79"/>
  <c r="N388" i="79"/>
  <c r="J374" i="79"/>
  <c r="J366" i="79"/>
  <c r="J358" i="79"/>
  <c r="L348" i="79"/>
  <c r="L340" i="79"/>
  <c r="L332" i="79"/>
  <c r="N322" i="79"/>
  <c r="N314" i="79"/>
  <c r="N306" i="79"/>
  <c r="F298" i="79"/>
  <c r="F290" i="79"/>
  <c r="F282" i="79"/>
  <c r="H272" i="79"/>
  <c r="H264" i="79"/>
  <c r="H256" i="79"/>
  <c r="J246" i="79"/>
  <c r="J238" i="79"/>
  <c r="J230" i="79"/>
  <c r="L220" i="79"/>
  <c r="L212" i="79"/>
  <c r="L204" i="79"/>
  <c r="N194" i="79"/>
  <c r="N186" i="79"/>
  <c r="N178" i="79"/>
  <c r="F494" i="79"/>
  <c r="F462" i="79"/>
  <c r="F430" i="79"/>
  <c r="N390" i="79"/>
  <c r="N368" i="79"/>
  <c r="N352" i="79"/>
  <c r="H334" i="79"/>
  <c r="H318" i="79"/>
  <c r="H302" i="79"/>
  <c r="L282" i="79"/>
  <c r="L266" i="79"/>
  <c r="L250" i="79"/>
  <c r="F232" i="79"/>
  <c r="F216" i="79"/>
  <c r="L202" i="79"/>
  <c r="H190" i="79"/>
  <c r="F180" i="79"/>
  <c r="J170" i="79"/>
  <c r="L160" i="79"/>
  <c r="L152" i="79"/>
  <c r="L144" i="79"/>
  <c r="N134" i="79"/>
  <c r="N126" i="79"/>
  <c r="N118" i="79"/>
  <c r="F110" i="79"/>
  <c r="F102" i="79"/>
  <c r="F94" i="79"/>
  <c r="H500" i="78"/>
  <c r="H492" i="78"/>
  <c r="J482" i="78"/>
  <c r="J474" i="78"/>
  <c r="N492" i="79"/>
  <c r="L454" i="79"/>
  <c r="L422" i="79"/>
  <c r="L390" i="79"/>
  <c r="F366" i="79"/>
  <c r="F350" i="79"/>
  <c r="F334" i="79"/>
  <c r="F318" i="79"/>
  <c r="L304" i="79"/>
  <c r="H292" i="79"/>
  <c r="N278" i="79"/>
  <c r="J266" i="79"/>
  <c r="F254" i="79"/>
  <c r="L240" i="79"/>
  <c r="H228" i="79"/>
  <c r="N214" i="79"/>
  <c r="J204" i="79"/>
  <c r="H196" i="79"/>
  <c r="F188" i="79"/>
  <c r="L178" i="79"/>
  <c r="F172" i="79"/>
  <c r="N164" i="79"/>
  <c r="L158" i="79"/>
  <c r="J152" i="79"/>
  <c r="H146" i="79"/>
  <c r="F140" i="79"/>
  <c r="N132" i="79"/>
  <c r="L126" i="79"/>
  <c r="J120" i="79"/>
  <c r="H114" i="79"/>
  <c r="F108" i="79"/>
  <c r="N100" i="79"/>
  <c r="L94" i="79"/>
  <c r="H506" i="78"/>
  <c r="F500" i="78"/>
  <c r="N492" i="78"/>
  <c r="L486" i="78"/>
  <c r="J480" i="78"/>
  <c r="H474" i="78"/>
  <c r="H484" i="79"/>
  <c r="L432" i="79"/>
  <c r="F382" i="79"/>
  <c r="L354" i="79"/>
  <c r="N328" i="79"/>
  <c r="F304" i="79"/>
  <c r="H278" i="79"/>
  <c r="J252" i="79"/>
  <c r="L226" i="79"/>
  <c r="H204" i="79"/>
  <c r="L186" i="79"/>
  <c r="N170" i="79"/>
  <c r="J158" i="79"/>
  <c r="F146" i="79"/>
  <c r="L132" i="79"/>
  <c r="H120" i="79"/>
  <c r="N106" i="79"/>
  <c r="J94" i="79"/>
  <c r="F506" i="78"/>
  <c r="L492" i="78"/>
  <c r="H480" i="78"/>
  <c r="F470" i="78"/>
  <c r="N462" i="78"/>
  <c r="L456" i="78"/>
  <c r="J450" i="78"/>
  <c r="H444" i="78"/>
  <c r="F438" i="78"/>
  <c r="N430" i="78"/>
  <c r="L424" i="78"/>
  <c r="J418" i="78"/>
  <c r="H412" i="78"/>
  <c r="F406" i="78"/>
  <c r="N398" i="78"/>
  <c r="L392" i="78"/>
  <c r="J386" i="78"/>
  <c r="H380" i="78"/>
  <c r="F374" i="78"/>
  <c r="N366" i="78"/>
  <c r="L360" i="78"/>
  <c r="J354" i="78"/>
  <c r="H348" i="78"/>
  <c r="F342" i="78"/>
  <c r="N334" i="78"/>
  <c r="L328" i="78"/>
  <c r="J322" i="78"/>
  <c r="H316" i="78"/>
  <c r="F310" i="78"/>
  <c r="N302" i="78"/>
  <c r="L296" i="78"/>
  <c r="J290" i="78"/>
  <c r="H284" i="78"/>
  <c r="F278" i="78"/>
  <c r="N270" i="78"/>
  <c r="L264" i="78"/>
  <c r="J258" i="78"/>
  <c r="H252" i="78"/>
  <c r="F246" i="78"/>
  <c r="N238" i="78"/>
  <c r="L232" i="78"/>
  <c r="J226" i="78"/>
  <c r="H220" i="78"/>
  <c r="F214" i="78"/>
  <c r="N206" i="78"/>
  <c r="L200" i="78"/>
  <c r="J194" i="78"/>
  <c r="H188" i="78"/>
  <c r="F182" i="78"/>
  <c r="N174" i="78"/>
  <c r="L168" i="78"/>
  <c r="J162" i="78"/>
  <c r="H156" i="78"/>
  <c r="F150" i="78"/>
  <c r="N142" i="78"/>
  <c r="L136" i="78"/>
  <c r="J130" i="78"/>
  <c r="H124" i="78"/>
  <c r="F118" i="78"/>
  <c r="N110" i="78"/>
  <c r="L104" i="78"/>
  <c r="J98" i="78"/>
  <c r="H92" i="78"/>
  <c r="N529" i="77"/>
  <c r="L523" i="77"/>
  <c r="J517" i="77"/>
  <c r="J496" i="79"/>
  <c r="N444" i="79"/>
  <c r="H394" i="79"/>
  <c r="L360" i="79"/>
  <c r="N334" i="79"/>
  <c r="F310" i="79"/>
  <c r="H284" i="79"/>
  <c r="J258" i="79"/>
  <c r="L232" i="79"/>
  <c r="F208" i="79"/>
  <c r="L190" i="79"/>
  <c r="H174" i="79"/>
  <c r="N160" i="79"/>
  <c r="J148" i="79"/>
  <c r="F136" i="79"/>
  <c r="L122" i="79"/>
  <c r="H110" i="79"/>
  <c r="N96" i="79"/>
  <c r="F496" i="78"/>
  <c r="L482" i="78"/>
  <c r="L470" i="78"/>
  <c r="J464" i="78"/>
  <c r="H458" i="78"/>
  <c r="F452" i="78"/>
  <c r="N444" i="78"/>
  <c r="L438" i="78"/>
  <c r="J432" i="78"/>
  <c r="H426" i="78"/>
  <c r="F420" i="78"/>
  <c r="N412" i="78"/>
  <c r="L406" i="78"/>
  <c r="J400" i="78"/>
  <c r="H394" i="78"/>
  <c r="F388" i="78"/>
  <c r="N380" i="78"/>
  <c r="L374" i="78"/>
  <c r="J368" i="78"/>
  <c r="H362" i="78"/>
  <c r="F356" i="78"/>
  <c r="N348" i="78"/>
  <c r="L342" i="78"/>
  <c r="J336" i="78"/>
  <c r="H330" i="78"/>
  <c r="F324" i="78"/>
  <c r="N316" i="78"/>
  <c r="L310" i="78"/>
  <c r="J304" i="78"/>
  <c r="H298" i="78"/>
  <c r="F292" i="78"/>
  <c r="N284" i="78"/>
  <c r="L278" i="78"/>
  <c r="J272" i="78"/>
  <c r="H266" i="78"/>
  <c r="F260" i="78"/>
  <c r="N252" i="78"/>
  <c r="L246" i="78"/>
  <c r="J240" i="78"/>
  <c r="H234" i="78"/>
  <c r="F228" i="78"/>
  <c r="N220" i="78"/>
  <c r="L214" i="78"/>
  <c r="J208" i="78"/>
  <c r="H202" i="78"/>
  <c r="F196" i="78"/>
  <c r="N188" i="78"/>
  <c r="L182" i="78"/>
  <c r="J176" i="78"/>
  <c r="H170" i="78"/>
  <c r="F164" i="78"/>
  <c r="N156" i="78"/>
  <c r="L150" i="78"/>
  <c r="J144" i="78"/>
  <c r="H138" i="78"/>
  <c r="F132" i="78"/>
  <c r="N124" i="78"/>
  <c r="L118" i="78"/>
  <c r="J112" i="78"/>
  <c r="H106" i="78"/>
  <c r="F100" i="78"/>
  <c r="N92" i="78"/>
  <c r="J531" i="77"/>
  <c r="H525" i="77"/>
  <c r="F519" i="77"/>
  <c r="N502" i="79"/>
  <c r="L400" i="79"/>
  <c r="L338" i="79"/>
  <c r="F288" i="79"/>
  <c r="J236" i="79"/>
  <c r="N192" i="79"/>
  <c r="N162" i="79"/>
  <c r="F138" i="79"/>
  <c r="H112" i="79"/>
  <c r="L484" i="78"/>
  <c r="F466" i="78"/>
  <c r="L452" i="78"/>
  <c r="H440" i="78"/>
  <c r="N426" i="78"/>
  <c r="J414" i="78"/>
  <c r="F402" i="78"/>
  <c r="L388" i="78"/>
  <c r="H376" i="78"/>
  <c r="N362" i="78"/>
  <c r="J350" i="78"/>
  <c r="F338" i="78"/>
  <c r="L324" i="78"/>
  <c r="H312" i="78"/>
  <c r="N298" i="78"/>
  <c r="J286" i="78"/>
  <c r="F274" i="78"/>
  <c r="L260" i="78"/>
  <c r="H248" i="78"/>
  <c r="N234" i="78"/>
  <c r="J222" i="78"/>
  <c r="F210" i="78"/>
  <c r="L196" i="78"/>
  <c r="H184" i="78"/>
  <c r="N170" i="78"/>
  <c r="J158" i="78"/>
  <c r="F146" i="78"/>
  <c r="L132" i="78"/>
  <c r="H120" i="78"/>
  <c r="N106" i="78"/>
  <c r="J94" i="78"/>
  <c r="F533" i="77"/>
  <c r="L519" i="77"/>
  <c r="N509" i="77"/>
  <c r="L503" i="77"/>
  <c r="J497" i="77"/>
  <c r="H491" i="77"/>
  <c r="F485" i="77"/>
  <c r="N477" i="77"/>
  <c r="L471" i="77"/>
  <c r="J465" i="77"/>
  <c r="H459" i="77"/>
  <c r="F453" i="77"/>
  <c r="N445" i="77"/>
  <c r="L439" i="77"/>
  <c r="J433" i="77"/>
  <c r="H427" i="77"/>
  <c r="F421" i="77"/>
  <c r="N413" i="77"/>
  <c r="L407" i="77"/>
  <c r="J401" i="77"/>
  <c r="H395" i="77"/>
  <c r="F389" i="77"/>
  <c r="N381" i="77"/>
  <c r="L375" i="77"/>
  <c r="L369" i="77"/>
  <c r="J363" i="77"/>
  <c r="H357" i="77"/>
  <c r="F351" i="77"/>
  <c r="N343" i="77"/>
  <c r="L337" i="77"/>
  <c r="J331" i="77"/>
  <c r="H325" i="77"/>
  <c r="F319" i="77"/>
  <c r="N311" i="77"/>
  <c r="L305" i="77"/>
  <c r="J299" i="77"/>
  <c r="H293" i="77"/>
  <c r="F287" i="77"/>
  <c r="N279" i="77"/>
  <c r="L273" i="77"/>
  <c r="J267" i="77"/>
  <c r="H261" i="77"/>
  <c r="F255" i="77"/>
  <c r="N247" i="77"/>
  <c r="L241" i="77"/>
  <c r="J235" i="77"/>
  <c r="H229" i="77"/>
  <c r="F223" i="77"/>
  <c r="N215" i="77"/>
  <c r="L209" i="77"/>
  <c r="J203" i="77"/>
  <c r="J197" i="77"/>
  <c r="H191" i="77"/>
  <c r="F185" i="77"/>
  <c r="N177" i="77"/>
  <c r="L171" i="77"/>
  <c r="J165" i="77"/>
  <c r="H159" i="77"/>
  <c r="F153" i="77"/>
  <c r="N145" i="77"/>
  <c r="L139" i="77"/>
  <c r="J133" i="77"/>
  <c r="H127" i="77"/>
  <c r="F121" i="77"/>
  <c r="V298" i="79"/>
  <c r="R420" i="78"/>
  <c r="P352" i="78"/>
  <c r="F353" i="78" s="1"/>
  <c r="T156" i="78"/>
  <c r="T157" i="78" s="1"/>
  <c r="P483" i="77"/>
  <c r="R359" i="77"/>
  <c r="V291" i="77"/>
  <c r="P125" i="77"/>
  <c r="P493" i="76"/>
  <c r="V483" i="76"/>
  <c r="V495" i="76"/>
  <c r="M496" i="76" s="1"/>
  <c r="R383" i="76"/>
  <c r="H384" i="76" s="1"/>
  <c r="V427" i="76"/>
  <c r="M428" i="76" s="1"/>
  <c r="P351" i="76"/>
  <c r="Q352" i="76" s="1"/>
  <c r="R515" i="76"/>
  <c r="R453" i="76"/>
  <c r="T377" i="76"/>
  <c r="T267" i="76"/>
  <c r="U268" i="76" s="1"/>
  <c r="V261" i="76"/>
  <c r="M262" i="76" s="1"/>
  <c r="V189" i="76"/>
  <c r="W190" i="76" s="1"/>
  <c r="T247" i="76"/>
  <c r="K248" i="76" s="1"/>
  <c r="P375" i="76"/>
  <c r="G376" i="76" s="1"/>
  <c r="R147" i="76"/>
  <c r="P133" i="76"/>
  <c r="N476" i="79"/>
  <c r="L376" i="79"/>
  <c r="F326" i="79"/>
  <c r="J274" i="79"/>
  <c r="N222" i="79"/>
  <c r="J184" i="79"/>
  <c r="J156" i="79"/>
  <c r="L130" i="79"/>
  <c r="N104" i="79"/>
  <c r="F504" i="78"/>
  <c r="H478" i="78"/>
  <c r="H462" i="78"/>
  <c r="N448" i="78"/>
  <c r="J436" i="78"/>
  <c r="F424" i="78"/>
  <c r="L410" i="78"/>
  <c r="H398" i="78"/>
  <c r="N384" i="78"/>
  <c r="J372" i="78"/>
  <c r="F360" i="78"/>
  <c r="L346" i="78"/>
  <c r="H334" i="78"/>
  <c r="N320" i="78"/>
  <c r="J308" i="78"/>
  <c r="F296" i="78"/>
  <c r="L282" i="78"/>
  <c r="H270" i="78"/>
  <c r="N256" i="78"/>
  <c r="J244" i="78"/>
  <c r="F232" i="78"/>
  <c r="L218" i="78"/>
  <c r="H206" i="78"/>
  <c r="N192" i="78"/>
  <c r="J180" i="78"/>
  <c r="F168" i="78"/>
  <c r="L154" i="78"/>
  <c r="H142" i="78"/>
  <c r="N128" i="78"/>
  <c r="J116" i="78"/>
  <c r="F104" i="78"/>
  <c r="H529" i="77"/>
  <c r="N515" i="77"/>
  <c r="N507" i="77"/>
  <c r="L501" i="77"/>
  <c r="J495" i="77"/>
  <c r="H489" i="77"/>
  <c r="F483" i="77"/>
  <c r="N475" i="77"/>
  <c r="L469" i="77"/>
  <c r="J463" i="77"/>
  <c r="H457" i="77"/>
  <c r="F451" i="77"/>
  <c r="N443" i="77"/>
  <c r="L437" i="77"/>
  <c r="J431" i="77"/>
  <c r="H425" i="77"/>
  <c r="F419" i="77"/>
  <c r="N411" i="77"/>
  <c r="L405" i="77"/>
  <c r="J399" i="77"/>
  <c r="H393" i="77"/>
  <c r="F387" i="77"/>
  <c r="N379" i="77"/>
  <c r="L373" i="77"/>
  <c r="L367" i="77"/>
  <c r="J361" i="77"/>
  <c r="H355" i="77"/>
  <c r="F349" i="77"/>
  <c r="N341" i="77"/>
  <c r="L335" i="77"/>
  <c r="J329" i="77"/>
  <c r="H323" i="77"/>
  <c r="F317" i="77"/>
  <c r="N309" i="77"/>
  <c r="L303" i="77"/>
  <c r="J297" i="77"/>
  <c r="H291" i="77"/>
  <c r="F285" i="77"/>
  <c r="N277" i="77"/>
  <c r="L271" i="77"/>
  <c r="J265" i="77"/>
  <c r="H259" i="77"/>
  <c r="F253" i="77"/>
  <c r="N245" i="77"/>
  <c r="L239" i="77"/>
  <c r="J233" i="77"/>
  <c r="H227" i="77"/>
  <c r="F221" i="77"/>
  <c r="N213" i="77"/>
  <c r="L207" i="77"/>
  <c r="L201" i="77"/>
  <c r="J195" i="77"/>
  <c r="H189" i="77"/>
  <c r="F183" i="77"/>
  <c r="N175" i="77"/>
  <c r="L169" i="77"/>
  <c r="J163" i="77"/>
  <c r="H157" i="77"/>
  <c r="F151" i="77"/>
  <c r="N143" i="77"/>
  <c r="L137" i="77"/>
  <c r="J131" i="77"/>
  <c r="H125" i="77"/>
  <c r="F119" i="77"/>
  <c r="V360" i="79"/>
  <c r="L361" i="79" s="1"/>
  <c r="R484" i="78"/>
  <c r="R404" i="78"/>
  <c r="P258" i="78"/>
  <c r="Q259" i="78" s="1"/>
  <c r="V401" i="77"/>
  <c r="L402" i="77" s="1"/>
  <c r="R369" i="77"/>
  <c r="T287" i="77"/>
  <c r="R265" i="77"/>
  <c r="P463" i="76"/>
  <c r="G464" i="76" s="1"/>
  <c r="T509" i="76"/>
  <c r="R399" i="76"/>
  <c r="V313" i="76"/>
  <c r="V299" i="76"/>
  <c r="W300" i="76" s="1"/>
  <c r="T401" i="76"/>
  <c r="K402" i="76" s="1"/>
  <c r="P347" i="76"/>
  <c r="G348" i="76" s="1"/>
  <c r="T521" i="76"/>
  <c r="P321" i="76"/>
  <c r="P322" i="76" s="1"/>
  <c r="T497" i="76"/>
  <c r="V257" i="76"/>
  <c r="P211" i="76"/>
  <c r="F212" i="76" s="1"/>
  <c r="V263" i="76"/>
  <c r="R219" i="76"/>
  <c r="R220" i="76" s="1"/>
  <c r="P191" i="76"/>
  <c r="R247" i="76"/>
  <c r="V197" i="76"/>
  <c r="V161" i="76"/>
  <c r="T239" i="76"/>
  <c r="P119" i="77"/>
  <c r="V183" i="77"/>
  <c r="P360" i="78"/>
  <c r="T102" i="79"/>
  <c r="J103" i="79" s="1"/>
  <c r="L119" i="77"/>
  <c r="F133" i="77"/>
  <c r="J145" i="77"/>
  <c r="N157" i="77"/>
  <c r="H171" i="77"/>
  <c r="L183" i="77"/>
  <c r="F197" i="77"/>
  <c r="H209" i="77"/>
  <c r="L221" i="77"/>
  <c r="F235" i="77"/>
  <c r="J247" i="77"/>
  <c r="N259" i="77"/>
  <c r="H273" i="77"/>
  <c r="L285" i="77"/>
  <c r="F299" i="77"/>
  <c r="J311" i="77"/>
  <c r="N323" i="77"/>
  <c r="H337" i="77"/>
  <c r="L349" i="77"/>
  <c r="F363" i="77"/>
  <c r="H375" i="77"/>
  <c r="L387" i="77"/>
  <c r="F401" i="77"/>
  <c r="J413" i="77"/>
  <c r="N425" i="77"/>
  <c r="H439" i="77"/>
  <c r="L451" i="77"/>
  <c r="F465" i="77"/>
  <c r="J477" i="77"/>
  <c r="N489" i="77"/>
  <c r="H503" i="77"/>
  <c r="N517" i="77"/>
  <c r="L92" i="78"/>
  <c r="J118" i="78"/>
  <c r="H144" i="78"/>
  <c r="F170" i="78"/>
  <c r="N194" i="78"/>
  <c r="L220" i="78"/>
  <c r="J246" i="78"/>
  <c r="H272" i="78"/>
  <c r="F298" i="78"/>
  <c r="N322" i="78"/>
  <c r="L348" i="78"/>
  <c r="J374" i="78"/>
  <c r="H400" i="78"/>
  <c r="F426" i="78"/>
  <c r="N450" i="78"/>
  <c r="F482" i="78"/>
  <c r="L108" i="79"/>
  <c r="H160" i="79"/>
  <c r="H230" i="79"/>
  <c r="J332" i="79"/>
  <c r="J490" i="79"/>
  <c r="N337" i="77"/>
  <c r="P380" i="78"/>
  <c r="J326" i="78"/>
  <c r="N375" i="77"/>
  <c r="J453" i="77"/>
  <c r="J127" i="77"/>
  <c r="L331" i="77"/>
  <c r="J108" i="78"/>
  <c r="J140" i="79"/>
  <c r="V337" i="76"/>
  <c r="R243" i="76"/>
  <c r="R153" i="77"/>
  <c r="V172" i="78"/>
  <c r="L173" i="78" s="1"/>
  <c r="T330" i="79"/>
  <c r="J331" i="79" s="1"/>
  <c r="P283" i="76"/>
  <c r="P385" i="76"/>
  <c r="T519" i="76"/>
  <c r="T477" i="76"/>
  <c r="T478" i="76" s="1"/>
  <c r="V411" i="76"/>
  <c r="R195" i="76"/>
  <c r="R203" i="77"/>
  <c r="I204" i="77" s="1"/>
  <c r="P354" i="78"/>
  <c r="P355" i="78" s="1"/>
  <c r="P469" i="76"/>
  <c r="F470" i="76" s="1"/>
  <c r="R291" i="76"/>
  <c r="T257" i="76"/>
  <c r="J258" i="76" s="1"/>
  <c r="R104" i="78"/>
  <c r="T214" i="79"/>
  <c r="T353" i="76"/>
  <c r="N474" i="78"/>
  <c r="L268" i="78"/>
  <c r="H515" i="77"/>
  <c r="L411" i="77"/>
  <c r="L309" i="77"/>
  <c r="J207" i="77"/>
  <c r="R412" i="78"/>
  <c r="R127" i="76"/>
  <c r="R262" i="78"/>
  <c r="R225" i="76"/>
  <c r="T531" i="76"/>
  <c r="R503" i="76"/>
  <c r="P289" i="76"/>
  <c r="P290" i="76" s="1"/>
  <c r="V375" i="76"/>
  <c r="V280" i="78"/>
  <c r="T223" i="76"/>
  <c r="V153" i="77"/>
  <c r="V154" i="77" s="1"/>
  <c r="V158" i="78"/>
  <c r="V159" i="78" s="1"/>
  <c r="V482" i="79"/>
  <c r="H501" i="76"/>
  <c r="F425" i="76"/>
  <c r="L425" i="76"/>
  <c r="N367" i="76"/>
  <c r="N381" i="76"/>
  <c r="J327" i="76"/>
  <c r="H225" i="76"/>
  <c r="J333" i="76"/>
  <c r="H231" i="76"/>
  <c r="J259" i="76"/>
  <c r="N127" i="76"/>
  <c r="F221" i="76"/>
  <c r="J375" i="76"/>
  <c r="N333" i="76"/>
  <c r="J500" i="78"/>
  <c r="N280" i="78"/>
  <c r="J527" i="77"/>
  <c r="L417" i="77"/>
  <c r="L315" i="77"/>
  <c r="J213" i="77"/>
  <c r="T116" i="78"/>
  <c r="K117" i="78" s="1"/>
  <c r="T389" i="76"/>
  <c r="K390" i="76" s="1"/>
  <c r="V317" i="77"/>
  <c r="R151" i="76"/>
  <c r="P367" i="76"/>
  <c r="T163" i="76"/>
  <c r="R349" i="76"/>
  <c r="R133" i="76"/>
  <c r="P405" i="77"/>
  <c r="R475" i="76"/>
  <c r="I476" i="76" s="1"/>
  <c r="V283" i="76"/>
  <c r="P503" i="76"/>
  <c r="V521" i="77"/>
  <c r="T192" i="79"/>
  <c r="H525" i="76"/>
  <c r="F449" i="76"/>
  <c r="L449" i="76"/>
  <c r="N391" i="76"/>
  <c r="N405" i="76"/>
  <c r="L351" i="76"/>
  <c r="H249" i="76"/>
  <c r="L359" i="76"/>
  <c r="H255" i="76"/>
  <c r="J307" i="76"/>
  <c r="N151" i="76"/>
  <c r="F269" i="76"/>
  <c r="F133" i="76"/>
  <c r="L133" i="76"/>
  <c r="H467" i="76"/>
  <c r="N327" i="76"/>
  <c r="R406" i="79"/>
  <c r="P272" i="79"/>
  <c r="G273" i="79" s="1"/>
  <c r="R172" i="79"/>
  <c r="T474" i="78"/>
  <c r="T475" i="78" s="1"/>
  <c r="T440" i="79"/>
  <c r="P314" i="79"/>
  <c r="T158" i="79"/>
  <c r="V458" i="78"/>
  <c r="R288" i="79"/>
  <c r="R328" i="78"/>
  <c r="S329" i="78" s="1"/>
  <c r="R254" i="78"/>
  <c r="R255" i="78" s="1"/>
  <c r="V134" i="78"/>
  <c r="R469" i="77"/>
  <c r="I470" i="77" s="1"/>
  <c r="T345" i="77"/>
  <c r="K346" i="77" s="1"/>
  <c r="P197" i="77"/>
  <c r="R354" i="79"/>
  <c r="I355" i="79" s="1"/>
  <c r="T468" i="78"/>
  <c r="R362" i="78"/>
  <c r="P182" i="78"/>
  <c r="V210" i="78"/>
  <c r="J255" i="77"/>
  <c r="F473" i="77"/>
  <c r="J390" i="78"/>
  <c r="H490" i="79"/>
  <c r="R231" i="77"/>
  <c r="P529" i="77"/>
  <c r="T428" i="78"/>
  <c r="L125" i="77"/>
  <c r="H145" i="77"/>
  <c r="H161" i="77"/>
  <c r="H177" i="77"/>
  <c r="N195" i="77"/>
  <c r="H215" i="77"/>
  <c r="H231" i="77"/>
  <c r="N249" i="77"/>
  <c r="N265" i="77"/>
  <c r="N281" i="77"/>
  <c r="J301" i="77"/>
  <c r="J317" i="77"/>
  <c r="J333" i="77"/>
  <c r="F353" i="77"/>
  <c r="F369" i="77"/>
  <c r="N383" i="77"/>
  <c r="J403" i="77"/>
  <c r="J419" i="77"/>
  <c r="J435" i="77"/>
  <c r="F455" i="77"/>
  <c r="F471" i="77"/>
  <c r="F487" i="77"/>
  <c r="L505" i="77"/>
  <c r="F531" i="77"/>
  <c r="F112" i="78"/>
  <c r="H150" i="78"/>
  <c r="H182" i="78"/>
  <c r="H214" i="78"/>
  <c r="J252" i="78"/>
  <c r="J284" i="78"/>
  <c r="J316" i="78"/>
  <c r="L354" i="78"/>
  <c r="L386" i="78"/>
  <c r="L418" i="78"/>
  <c r="N456" i="78"/>
  <c r="L506" i="78"/>
  <c r="L146" i="79"/>
  <c r="N254" i="79"/>
  <c r="F388" i="79"/>
  <c r="L500" i="79"/>
  <c r="L492" i="79"/>
  <c r="L484" i="79"/>
  <c r="N474" i="79"/>
  <c r="N466" i="79"/>
  <c r="N458" i="79"/>
  <c r="F450" i="79"/>
  <c r="F442" i="79"/>
  <c r="F434" i="79"/>
  <c r="H424" i="79"/>
  <c r="H416" i="79"/>
  <c r="H408" i="79"/>
  <c r="J398" i="79"/>
  <c r="J390" i="79"/>
  <c r="J382" i="79"/>
  <c r="H502" i="79"/>
  <c r="H494" i="79"/>
  <c r="J484" i="79"/>
  <c r="J476" i="79"/>
  <c r="J468" i="79"/>
  <c r="L458" i="79"/>
  <c r="L450" i="79"/>
  <c r="L442" i="79"/>
  <c r="N432" i="79"/>
  <c r="N424" i="79"/>
  <c r="N416" i="79"/>
  <c r="F408" i="79"/>
  <c r="F400" i="79"/>
  <c r="F392" i="79"/>
  <c r="H382" i="79"/>
  <c r="L504" i="79"/>
  <c r="L488" i="79"/>
  <c r="F470" i="79"/>
  <c r="F454" i="79"/>
  <c r="F438" i="79"/>
  <c r="J418" i="79"/>
  <c r="J402" i="79"/>
  <c r="J386" i="79"/>
  <c r="N372" i="79"/>
  <c r="N364" i="79"/>
  <c r="N356" i="79"/>
  <c r="F348" i="79"/>
  <c r="F340" i="79"/>
  <c r="F332" i="79"/>
  <c r="H322" i="79"/>
  <c r="H314" i="79"/>
  <c r="H306" i="79"/>
  <c r="J296" i="79"/>
  <c r="J288" i="79"/>
  <c r="J280" i="79"/>
  <c r="L270" i="79"/>
  <c r="L262" i="79"/>
  <c r="L254" i="79"/>
  <c r="N244" i="79"/>
  <c r="N236" i="79"/>
  <c r="N228" i="79"/>
  <c r="F220" i="79"/>
  <c r="F212" i="79"/>
  <c r="J504" i="79"/>
  <c r="N484" i="79"/>
  <c r="N468" i="79"/>
  <c r="N452" i="79"/>
  <c r="H434" i="79"/>
  <c r="H418" i="79"/>
  <c r="H402" i="79"/>
  <c r="L382" i="79"/>
  <c r="L372" i="79"/>
  <c r="L364" i="79"/>
  <c r="N354" i="79"/>
  <c r="N346" i="79"/>
  <c r="N338" i="79"/>
  <c r="F330" i="79"/>
  <c r="F322" i="79"/>
  <c r="F314" i="79"/>
  <c r="H304" i="79"/>
  <c r="H296" i="79"/>
  <c r="H288" i="79"/>
  <c r="J278" i="79"/>
  <c r="J270" i="79"/>
  <c r="J262" i="79"/>
  <c r="L252" i="79"/>
  <c r="L244" i="79"/>
  <c r="L236" i="79"/>
  <c r="N226" i="79"/>
  <c r="N218" i="79"/>
  <c r="N210" i="79"/>
  <c r="F202" i="79"/>
  <c r="F194" i="79"/>
  <c r="F186" i="79"/>
  <c r="H176" i="79"/>
  <c r="N486" i="79"/>
  <c r="N454" i="79"/>
  <c r="L416" i="79"/>
  <c r="L384" i="79"/>
  <c r="H366" i="79"/>
  <c r="L346" i="79"/>
  <c r="L330" i="79"/>
  <c r="L314" i="79"/>
  <c r="F296" i="79"/>
  <c r="F280" i="79"/>
  <c r="F264" i="79"/>
  <c r="J244" i="79"/>
  <c r="J228" i="79"/>
  <c r="J212" i="79"/>
  <c r="L198" i="79"/>
  <c r="H188" i="79"/>
  <c r="N176" i="79"/>
  <c r="N166" i="79"/>
  <c r="N158" i="79"/>
  <c r="N150" i="79"/>
  <c r="F142" i="79"/>
  <c r="F134" i="79"/>
  <c r="F126" i="79"/>
  <c r="H116" i="79"/>
  <c r="H108" i="79"/>
  <c r="H100" i="79"/>
  <c r="J506" i="78"/>
  <c r="J498" i="78"/>
  <c r="L488" i="78"/>
  <c r="L480" i="78"/>
  <c r="L472" i="78"/>
  <c r="J480" i="79"/>
  <c r="J448" i="79"/>
  <c r="J416" i="79"/>
  <c r="J378" i="79"/>
  <c r="J362" i="79"/>
  <c r="J346" i="79"/>
  <c r="N326" i="79"/>
  <c r="J314" i="79"/>
  <c r="F302" i="79"/>
  <c r="L288" i="79"/>
  <c r="H276" i="79"/>
  <c r="N262" i="79"/>
  <c r="J250" i="79"/>
  <c r="F238" i="79"/>
  <c r="L224" i="79"/>
  <c r="H212" i="79"/>
  <c r="J202" i="79"/>
  <c r="H194" i="79"/>
  <c r="N184" i="79"/>
  <c r="L176" i="79"/>
  <c r="H170" i="79"/>
  <c r="F164" i="79"/>
  <c r="N156" i="79"/>
  <c r="L150" i="79"/>
  <c r="J144" i="79"/>
  <c r="H138" i="79"/>
  <c r="F132" i="79"/>
  <c r="N124" i="79"/>
  <c r="L118" i="79"/>
  <c r="J112" i="79"/>
  <c r="H106" i="79"/>
  <c r="F100" i="79"/>
  <c r="N92" i="79"/>
  <c r="J504" i="78"/>
  <c r="H498" i="78"/>
  <c r="F492" i="78"/>
  <c r="N484" i="78"/>
  <c r="L478" i="78"/>
  <c r="J472" i="78"/>
  <c r="N470" i="79"/>
  <c r="H420" i="79"/>
  <c r="H374" i="79"/>
  <c r="J348" i="79"/>
  <c r="L322" i="79"/>
  <c r="N296" i="79"/>
  <c r="F272" i="79"/>
  <c r="H246" i="79"/>
  <c r="J220" i="79"/>
  <c r="F200" i="79"/>
  <c r="L182" i="79"/>
  <c r="H168" i="79"/>
  <c r="N154" i="79"/>
  <c r="J142" i="79"/>
  <c r="F130" i="79"/>
  <c r="L116" i="79"/>
  <c r="H104" i="79"/>
  <c r="J502" i="78"/>
  <c r="F490" i="78"/>
  <c r="L476" i="78"/>
  <c r="H468" i="78"/>
  <c r="F462" i="78"/>
  <c r="N454" i="78"/>
  <c r="L448" i="78"/>
  <c r="J442" i="78"/>
  <c r="H436" i="78"/>
  <c r="F430" i="78"/>
  <c r="N422" i="78"/>
  <c r="L416" i="78"/>
  <c r="J410" i="78"/>
  <c r="H404" i="78"/>
  <c r="F398" i="78"/>
  <c r="N390" i="78"/>
  <c r="L384" i="78"/>
  <c r="J378" i="78"/>
  <c r="H372" i="78"/>
  <c r="F366" i="78"/>
  <c r="N358" i="78"/>
  <c r="L352" i="78"/>
  <c r="J346" i="78"/>
  <c r="H340" i="78"/>
  <c r="F334" i="78"/>
  <c r="N326" i="78"/>
  <c r="L320" i="78"/>
  <c r="J314" i="78"/>
  <c r="H308" i="78"/>
  <c r="F302" i="78"/>
  <c r="N294" i="78"/>
  <c r="L288" i="78"/>
  <c r="J282" i="78"/>
  <c r="H276" i="78"/>
  <c r="F270" i="78"/>
  <c r="N262" i="78"/>
  <c r="L256" i="78"/>
  <c r="J250" i="78"/>
  <c r="H244" i="78"/>
  <c r="F238" i="78"/>
  <c r="N230" i="78"/>
  <c r="L224" i="78"/>
  <c r="J218" i="78"/>
  <c r="H212" i="78"/>
  <c r="F206" i="78"/>
  <c r="N198" i="78"/>
  <c r="L192" i="78"/>
  <c r="J186" i="78"/>
  <c r="H180" i="78"/>
  <c r="F174" i="78"/>
  <c r="N166" i="78"/>
  <c r="L160" i="78"/>
  <c r="J154" i="78"/>
  <c r="H148" i="78"/>
  <c r="F142" i="78"/>
  <c r="N134" i="78"/>
  <c r="L128" i="78"/>
  <c r="J122" i="78"/>
  <c r="H116" i="78"/>
  <c r="F110" i="78"/>
  <c r="N102" i="78"/>
  <c r="L96" i="78"/>
  <c r="F529" i="77"/>
  <c r="N521" i="77"/>
  <c r="L515" i="77"/>
  <c r="F484" i="79"/>
  <c r="J432" i="79"/>
  <c r="N380" i="79"/>
  <c r="J354" i="79"/>
  <c r="L328" i="79"/>
  <c r="N302" i="79"/>
  <c r="F278" i="79"/>
  <c r="H252" i="79"/>
  <c r="J226" i="79"/>
  <c r="F204" i="79"/>
  <c r="J186" i="79"/>
  <c r="L170" i="79"/>
  <c r="H158" i="79"/>
  <c r="N144" i="79"/>
  <c r="J132" i="79"/>
  <c r="F120" i="79"/>
  <c r="L106" i="79"/>
  <c r="H94" i="79"/>
  <c r="N504" i="78"/>
  <c r="J492" i="78"/>
  <c r="F480" i="78"/>
  <c r="N468" i="78"/>
  <c r="L462" i="78"/>
  <c r="J456" i="78"/>
  <c r="H450" i="78"/>
  <c r="F444" i="78"/>
  <c r="N436" i="78"/>
  <c r="L430" i="78"/>
  <c r="J424" i="78"/>
  <c r="H418" i="78"/>
  <c r="F412" i="78"/>
  <c r="N404" i="78"/>
  <c r="L398" i="78"/>
  <c r="J392" i="78"/>
  <c r="H386" i="78"/>
  <c r="F380" i="78"/>
  <c r="N372" i="78"/>
  <c r="L366" i="78"/>
  <c r="J360" i="78"/>
  <c r="H354" i="78"/>
  <c r="F348" i="78"/>
  <c r="N340" i="78"/>
  <c r="L334" i="78"/>
  <c r="J328" i="78"/>
  <c r="H322" i="78"/>
  <c r="F316" i="78"/>
  <c r="N308" i="78"/>
  <c r="L302" i="78"/>
  <c r="J296" i="78"/>
  <c r="H290" i="78"/>
  <c r="F284" i="78"/>
  <c r="N276" i="78"/>
  <c r="L270" i="78"/>
  <c r="J264" i="78"/>
  <c r="H258" i="78"/>
  <c r="F252" i="78"/>
  <c r="N244" i="78"/>
  <c r="L238" i="78"/>
  <c r="J232" i="78"/>
  <c r="H226" i="78"/>
  <c r="F220" i="78"/>
  <c r="N212" i="78"/>
  <c r="L206" i="78"/>
  <c r="J200" i="78"/>
  <c r="H194" i="78"/>
  <c r="F188" i="78"/>
  <c r="N180" i="78"/>
  <c r="L174" i="78"/>
  <c r="J168" i="78"/>
  <c r="H162" i="78"/>
  <c r="F156" i="78"/>
  <c r="N148" i="78"/>
  <c r="L142" i="78"/>
  <c r="J136" i="78"/>
  <c r="H130" i="78"/>
  <c r="F124" i="78"/>
  <c r="N116" i="78"/>
  <c r="L110" i="78"/>
  <c r="J104" i="78"/>
  <c r="H98" i="78"/>
  <c r="F92" i="78"/>
  <c r="L529" i="77"/>
  <c r="J523" i="77"/>
  <c r="H517" i="77"/>
  <c r="F478" i="79"/>
  <c r="N376" i="79"/>
  <c r="H326" i="79"/>
  <c r="L274" i="79"/>
  <c r="F224" i="79"/>
  <c r="L184" i="79"/>
  <c r="L156" i="79"/>
  <c r="N130" i="79"/>
  <c r="F106" i="79"/>
  <c r="H504" i="78"/>
  <c r="J478" i="78"/>
  <c r="J462" i="78"/>
  <c r="F450" i="78"/>
  <c r="L436" i="78"/>
  <c r="H424" i="78"/>
  <c r="N410" i="78"/>
  <c r="J398" i="78"/>
  <c r="F386" i="78"/>
  <c r="L372" i="78"/>
  <c r="H360" i="78"/>
  <c r="N346" i="78"/>
  <c r="J334" i="78"/>
  <c r="F322" i="78"/>
  <c r="L308" i="78"/>
  <c r="H296" i="78"/>
  <c r="N282" i="78"/>
  <c r="J270" i="78"/>
  <c r="F258" i="78"/>
  <c r="L244" i="78"/>
  <c r="H232" i="78"/>
  <c r="N218" i="78"/>
  <c r="J206" i="78"/>
  <c r="F194" i="78"/>
  <c r="L180" i="78"/>
  <c r="H168" i="78"/>
  <c r="N154" i="78"/>
  <c r="J142" i="78"/>
  <c r="F130" i="78"/>
  <c r="L116" i="78"/>
  <c r="H104" i="78"/>
  <c r="J529" i="77"/>
  <c r="F517" i="77"/>
  <c r="F509" i="77"/>
  <c r="N501" i="77"/>
  <c r="L495" i="77"/>
  <c r="J489" i="77"/>
  <c r="H483" i="77"/>
  <c r="F477" i="77"/>
  <c r="N469" i="77"/>
  <c r="L463" i="77"/>
  <c r="J457" i="77"/>
  <c r="H451" i="77"/>
  <c r="F445" i="77"/>
  <c r="N437" i="77"/>
  <c r="L431" i="77"/>
  <c r="J425" i="77"/>
  <c r="H419" i="77"/>
  <c r="F413" i="77"/>
  <c r="N405" i="77"/>
  <c r="L399" i="77"/>
  <c r="J393" i="77"/>
  <c r="H387" i="77"/>
  <c r="F381" i="77"/>
  <c r="N373" i="77"/>
  <c r="N367" i="77"/>
  <c r="L361" i="77"/>
  <c r="J355" i="77"/>
  <c r="H349" i="77"/>
  <c r="F343" i="77"/>
  <c r="N335" i="77"/>
  <c r="L329" i="77"/>
  <c r="J323" i="77"/>
  <c r="H317" i="77"/>
  <c r="F311" i="77"/>
  <c r="N303" i="77"/>
  <c r="L297" i="77"/>
  <c r="J291" i="77"/>
  <c r="H285" i="77"/>
  <c r="F279" i="77"/>
  <c r="N271" i="77"/>
  <c r="L265" i="77"/>
  <c r="J259" i="77"/>
  <c r="H253" i="77"/>
  <c r="F247" i="77"/>
  <c r="N239" i="77"/>
  <c r="L233" i="77"/>
  <c r="J227" i="77"/>
  <c r="H221" i="77"/>
  <c r="F215" i="77"/>
  <c r="N207" i="77"/>
  <c r="N201" i="77"/>
  <c r="L195" i="77"/>
  <c r="J189" i="77"/>
  <c r="H183" i="77"/>
  <c r="F177" i="77"/>
  <c r="N169" i="77"/>
  <c r="L163" i="77"/>
  <c r="J157" i="77"/>
  <c r="H151" i="77"/>
  <c r="F145" i="77"/>
  <c r="N137" i="77"/>
  <c r="L131" i="77"/>
  <c r="J125" i="77"/>
  <c r="H119" i="77"/>
  <c r="R408" i="78"/>
  <c r="H409" i="78" s="1"/>
  <c r="R266" i="78"/>
  <c r="R108" i="78"/>
  <c r="V457" i="77"/>
  <c r="M458" i="77" s="1"/>
  <c r="T331" i="77"/>
  <c r="R201" i="77"/>
  <c r="P137" i="77"/>
  <c r="F138" i="77" s="1"/>
  <c r="V179" i="76"/>
  <c r="V533" i="76"/>
  <c r="R473" i="76"/>
  <c r="R467" i="76"/>
  <c r="R468" i="76" s="1"/>
  <c r="T407" i="76"/>
  <c r="R335" i="76"/>
  <c r="T437" i="76"/>
  <c r="R331" i="76"/>
  <c r="P429" i="76"/>
  <c r="P379" i="76"/>
  <c r="Q380" i="76" s="1"/>
  <c r="P251" i="76"/>
  <c r="V417" i="76"/>
  <c r="L418" i="76" s="1"/>
  <c r="T237" i="76"/>
  <c r="R239" i="76"/>
  <c r="I240" i="76" s="1"/>
  <c r="V125" i="76"/>
  <c r="M126" i="76" s="1"/>
  <c r="R421" i="76"/>
  <c r="H422" i="76" s="1"/>
  <c r="F452" i="79"/>
  <c r="H364" i="79"/>
  <c r="L312" i="79"/>
  <c r="F262" i="79"/>
  <c r="J210" i="79"/>
  <c r="F176" i="79"/>
  <c r="H150" i="79"/>
  <c r="J124" i="79"/>
  <c r="L98" i="79"/>
  <c r="N496" i="78"/>
  <c r="F472" i="78"/>
  <c r="L458" i="78"/>
  <c r="H446" i="78"/>
  <c r="N432" i="78"/>
  <c r="J420" i="78"/>
  <c r="F408" i="78"/>
  <c r="L394" i="78"/>
  <c r="H382" i="78"/>
  <c r="N368" i="78"/>
  <c r="J356" i="78"/>
  <c r="F344" i="78"/>
  <c r="L330" i="78"/>
  <c r="H318" i="78"/>
  <c r="N304" i="78"/>
  <c r="J292" i="78"/>
  <c r="F280" i="78"/>
  <c r="L266" i="78"/>
  <c r="H254" i="78"/>
  <c r="N240" i="78"/>
  <c r="J228" i="78"/>
  <c r="F216" i="78"/>
  <c r="L202" i="78"/>
  <c r="H190" i="78"/>
  <c r="N176" i="78"/>
  <c r="J164" i="78"/>
  <c r="F152" i="78"/>
  <c r="L138" i="78"/>
  <c r="H126" i="78"/>
  <c r="N112" i="78"/>
  <c r="J100" i="78"/>
  <c r="L525" i="77"/>
  <c r="H513" i="77"/>
  <c r="F507" i="77"/>
  <c r="N499" i="77"/>
  <c r="J487" i="77"/>
  <c r="H481" i="77"/>
  <c r="F475" i="77"/>
  <c r="N467" i="77"/>
  <c r="L461" i="77"/>
  <c r="J455" i="77"/>
  <c r="H449" i="77"/>
  <c r="F443" i="77"/>
  <c r="N435" i="77"/>
  <c r="L429" i="77"/>
  <c r="J423" i="77"/>
  <c r="H417" i="77"/>
  <c r="F411" i="77"/>
  <c r="N403" i="77"/>
  <c r="L397" i="77"/>
  <c r="J391" i="77"/>
  <c r="H385" i="77"/>
  <c r="F379" i="77"/>
  <c r="N371" i="77"/>
  <c r="N365" i="77"/>
  <c r="L359" i="77"/>
  <c r="J353" i="77"/>
  <c r="H347" i="77"/>
  <c r="F341" i="77"/>
  <c r="N333" i="77"/>
  <c r="L327" i="77"/>
  <c r="J321" i="77"/>
  <c r="H315" i="77"/>
  <c r="F309" i="77"/>
  <c r="N301" i="77"/>
  <c r="L295" i="77"/>
  <c r="J289" i="77"/>
  <c r="H283" i="77"/>
  <c r="F277" i="77"/>
  <c r="N269" i="77"/>
  <c r="L263" i="77"/>
  <c r="J257" i="77"/>
  <c r="H251" i="77"/>
  <c r="F245" i="77"/>
  <c r="N237" i="77"/>
  <c r="L231" i="77"/>
  <c r="J225" i="77"/>
  <c r="H219" i="77"/>
  <c r="F213" i="77"/>
  <c r="N205" i="77"/>
  <c r="N199" i="77"/>
  <c r="L193" i="77"/>
  <c r="J187" i="77"/>
  <c r="H181" i="77"/>
  <c r="F175" i="77"/>
  <c r="N167" i="77"/>
  <c r="L161" i="77"/>
  <c r="J155" i="77"/>
  <c r="H149" i="77"/>
  <c r="F143" i="77"/>
  <c r="N135" i="77"/>
  <c r="L129" i="77"/>
  <c r="J123" i="77"/>
  <c r="V504" i="79"/>
  <c r="P206" i="79"/>
  <c r="F207" i="79" s="1"/>
  <c r="T436" i="78"/>
  <c r="P368" i="78"/>
  <c r="F369" i="78" s="1"/>
  <c r="V214" i="78"/>
  <c r="T349" i="77"/>
  <c r="P253" i="77"/>
  <c r="T171" i="77"/>
  <c r="T125" i="76"/>
  <c r="P169" i="76"/>
  <c r="Q170" i="76" s="1"/>
  <c r="V509" i="76"/>
  <c r="R359" i="76"/>
  <c r="S360" i="76" s="1"/>
  <c r="V523" i="76"/>
  <c r="M524" i="76" s="1"/>
  <c r="V443" i="76"/>
  <c r="L444" i="76" s="1"/>
  <c r="T363" i="76"/>
  <c r="V389" i="76"/>
  <c r="M390" i="76" s="1"/>
  <c r="P329" i="76"/>
  <c r="T479" i="76"/>
  <c r="R393" i="76"/>
  <c r="R394" i="76" s="1"/>
  <c r="T183" i="76"/>
  <c r="P203" i="76"/>
  <c r="Q204" i="76" s="1"/>
  <c r="P425" i="76"/>
  <c r="R287" i="76"/>
  <c r="R231" i="76"/>
  <c r="P141" i="76"/>
  <c r="V281" i="76"/>
  <c r="P127" i="77"/>
  <c r="G128" i="77" s="1"/>
  <c r="V363" i="77"/>
  <c r="W364" i="77" s="1"/>
  <c r="R533" i="77"/>
  <c r="S534" i="77" s="1"/>
  <c r="H123" i="77"/>
  <c r="L135" i="77"/>
  <c r="F149" i="77"/>
  <c r="J161" i="77"/>
  <c r="N173" i="77"/>
  <c r="H187" i="77"/>
  <c r="L199" i="77"/>
  <c r="N211" i="77"/>
  <c r="H225" i="77"/>
  <c r="L237" i="77"/>
  <c r="F251" i="77"/>
  <c r="J263" i="77"/>
  <c r="N275" i="77"/>
  <c r="H289" i="77"/>
  <c r="L301" i="77"/>
  <c r="F315" i="77"/>
  <c r="J327" i="77"/>
  <c r="N339" i="77"/>
  <c r="H353" i="77"/>
  <c r="L365" i="77"/>
  <c r="N377" i="77"/>
  <c r="H391" i="77"/>
  <c r="L403" i="77"/>
  <c r="F417" i="77"/>
  <c r="J429" i="77"/>
  <c r="N441" i="77"/>
  <c r="H455" i="77"/>
  <c r="L467" i="77"/>
  <c r="F481" i="77"/>
  <c r="N505" i="77"/>
  <c r="F525" i="77"/>
  <c r="N98" i="78"/>
  <c r="L124" i="78"/>
  <c r="J150" i="78"/>
  <c r="H176" i="78"/>
  <c r="F202" i="78"/>
  <c r="N226" i="78"/>
  <c r="L252" i="78"/>
  <c r="J278" i="78"/>
  <c r="H304" i="78"/>
  <c r="F330" i="78"/>
  <c r="N354" i="78"/>
  <c r="L380" i="78"/>
  <c r="J406" i="78"/>
  <c r="H432" i="78"/>
  <c r="F458" i="78"/>
  <c r="J494" i="78"/>
  <c r="F122" i="79"/>
  <c r="L172" i="79"/>
  <c r="F256" i="79"/>
  <c r="H358" i="79"/>
  <c r="Z282" i="76"/>
  <c r="Z122" i="76"/>
  <c r="AA438" i="77"/>
  <c r="Z359" i="77"/>
  <c r="Z191" i="77"/>
  <c r="Z280" i="78"/>
  <c r="AB362" i="79"/>
  <c r="Z98" i="79"/>
  <c r="AB111" i="79"/>
  <c r="Z137" i="79"/>
  <c r="Z115" i="79"/>
  <c r="Z143" i="79"/>
  <c r="AB169" i="79"/>
  <c r="Z191" i="79"/>
  <c r="AA208" i="79"/>
  <c r="Z235" i="79"/>
  <c r="AA256" i="79"/>
  <c r="Z279" i="79"/>
  <c r="AA304" i="79"/>
  <c r="AB321" i="79"/>
  <c r="Z347" i="79"/>
  <c r="AB369" i="79"/>
  <c r="AB393" i="79"/>
  <c r="AA412" i="79"/>
  <c r="AA428" i="79"/>
  <c r="AB441" i="79"/>
  <c r="AB453" i="79"/>
  <c r="AA468" i="79"/>
  <c r="Z479" i="79"/>
  <c r="Z491" i="79"/>
  <c r="AB505" i="79"/>
  <c r="AB93" i="78"/>
  <c r="AA104" i="78"/>
  <c r="Z119" i="78"/>
  <c r="Z131" i="78"/>
  <c r="Z143" i="78"/>
  <c r="AB157" i="78"/>
  <c r="AA168" i="78"/>
  <c r="AA180" i="78"/>
  <c r="Z195" i="78"/>
  <c r="Z207" i="78"/>
  <c r="AB217" i="78"/>
  <c r="AA232" i="78"/>
  <c r="AA244" i="78"/>
  <c r="AB257" i="78"/>
  <c r="Z271" i="78"/>
  <c r="AA280" i="78"/>
  <c r="AB289" i="78"/>
  <c r="AA300" i="78"/>
  <c r="AA308" i="78"/>
  <c r="AB317" i="78"/>
  <c r="AA328" i="78"/>
  <c r="AB337" i="78"/>
  <c r="AB345" i="78"/>
  <c r="AA356" i="78"/>
  <c r="AB365" i="78"/>
  <c r="Z375" i="78"/>
  <c r="AB385" i="78"/>
  <c r="Z99" i="79"/>
  <c r="Z112" i="79"/>
  <c r="AB122" i="79"/>
  <c r="AB136" i="79"/>
  <c r="AA147" i="79"/>
  <c r="AB156" i="79"/>
  <c r="AA167" i="79"/>
  <c r="AA175" i="79"/>
  <c r="AB184" i="79"/>
  <c r="AA195" i="79"/>
  <c r="AB204" i="79"/>
  <c r="AB212" i="79"/>
  <c r="AA223" i="79"/>
  <c r="AB232" i="79"/>
  <c r="Z242" i="79"/>
  <c r="AB252" i="79"/>
  <c r="AB260" i="79"/>
  <c r="Z270" i="79"/>
  <c r="AB280" i="79"/>
  <c r="Z290" i="79"/>
  <c r="AB296" i="79"/>
  <c r="AB304" i="79"/>
  <c r="AA311" i="79"/>
  <c r="Z318" i="79"/>
  <c r="Z326" i="79"/>
  <c r="AB332" i="79"/>
  <c r="AA339" i="79"/>
  <c r="AA347" i="79"/>
  <c r="Z354" i="79"/>
  <c r="AB360" i="79"/>
  <c r="AB368" i="79"/>
  <c r="AA375" i="79"/>
  <c r="Z382" i="79"/>
  <c r="Z390" i="79"/>
  <c r="AB396" i="79"/>
  <c r="AA403" i="79"/>
  <c r="AA411" i="79"/>
  <c r="Z418" i="79"/>
  <c r="AB424" i="79"/>
  <c r="AB432" i="79"/>
  <c r="AA439" i="79"/>
  <c r="Z446" i="79"/>
  <c r="Z454" i="79"/>
  <c r="AB460" i="79"/>
  <c r="AA467" i="79"/>
  <c r="AA475" i="79"/>
  <c r="Z482" i="79"/>
  <c r="AB488" i="79"/>
  <c r="AB496" i="79"/>
  <c r="AA503" i="79"/>
  <c r="AB100" i="78"/>
  <c r="AA107" i="78"/>
  <c r="AA115" i="78"/>
  <c r="Z122" i="78"/>
  <c r="AB128" i="78"/>
  <c r="AB136" i="78"/>
  <c r="AA143" i="78"/>
  <c r="Z150" i="78"/>
  <c r="Z158" i="78"/>
  <c r="AB164" i="78"/>
  <c r="AA171" i="78"/>
  <c r="AA179" i="78"/>
  <c r="Z186" i="78"/>
  <c r="AB192" i="78"/>
  <c r="AB200" i="78"/>
  <c r="AA207" i="78"/>
  <c r="Z214" i="78"/>
  <c r="Z222" i="78"/>
  <c r="AB228" i="78"/>
  <c r="AA235" i="78"/>
  <c r="AA243" i="78"/>
  <c r="Z250" i="78"/>
  <c r="AB256" i="78"/>
  <c r="AB264" i="78"/>
  <c r="AA271" i="78"/>
  <c r="Z278" i="78"/>
  <c r="Z286" i="78"/>
  <c r="AB292" i="78"/>
  <c r="AA299" i="78"/>
  <c r="AA307" i="78"/>
  <c r="Z314" i="78"/>
  <c r="AB320" i="78"/>
  <c r="AB328" i="78"/>
  <c r="AA335" i="78"/>
  <c r="Z342" i="78"/>
  <c r="Z350" i="78"/>
  <c r="AB356" i="78"/>
  <c r="AA363" i="78"/>
  <c r="AA371" i="78"/>
  <c r="Z474" i="76"/>
  <c r="Z162" i="76"/>
  <c r="AA482" i="77"/>
  <c r="Z319" i="77"/>
  <c r="Z484" i="78"/>
  <c r="AB490" i="79"/>
  <c r="Z101" i="79"/>
  <c r="AB127" i="79"/>
  <c r="Z124" i="79"/>
  <c r="AA156" i="79"/>
  <c r="AB185" i="79"/>
  <c r="Z219" i="79"/>
  <c r="AA244" i="79"/>
  <c r="AA272" i="79"/>
  <c r="AA308" i="79"/>
  <c r="AA336" i="79"/>
  <c r="AB361" i="79"/>
  <c r="AA396" i="79"/>
  <c r="AB421" i="79"/>
  <c r="Z439" i="79"/>
  <c r="AB457" i="79"/>
  <c r="Z471" i="79"/>
  <c r="AB489" i="79"/>
  <c r="Z507" i="79"/>
  <c r="AA100" i="78"/>
  <c r="Z115" i="78"/>
  <c r="AA132" i="78"/>
  <c r="Z151" i="78"/>
  <c r="Z167" i="78"/>
  <c r="AB185" i="78"/>
  <c r="AA200" i="78"/>
  <c r="AA216" i="78"/>
  <c r="AA236" i="78"/>
  <c r="AA252" i="78"/>
  <c r="AB265" i="78"/>
  <c r="AB281" i="78"/>
  <c r="Z295" i="78"/>
  <c r="Z307" i="78"/>
  <c r="AB321" i="78"/>
  <c r="AA332" i="78"/>
  <c r="AA344" i="78"/>
  <c r="Z359" i="78"/>
  <c r="Z371" i="78"/>
  <c r="AB381" i="78"/>
  <c r="AA101" i="79"/>
  <c r="Z119" i="79"/>
  <c r="AA133" i="79"/>
  <c r="AB148" i="79"/>
  <c r="Z162" i="79"/>
  <c r="Z174" i="79"/>
  <c r="AB188" i="79"/>
  <c r="AA199" i="79"/>
  <c r="AA211" i="79"/>
  <c r="Z226" i="79"/>
  <c r="Z238" i="79"/>
  <c r="AB248" i="79"/>
  <c r="AA263" i="79"/>
  <c r="AA275" i="79"/>
  <c r="AA287" i="79"/>
  <c r="AA299" i="79"/>
  <c r="AA307" i="79"/>
  <c r="AB316" i="79"/>
  <c r="AA327" i="79"/>
  <c r="AB336" i="79"/>
  <c r="AB344" i="79"/>
  <c r="AA355" i="79"/>
  <c r="AB364" i="79"/>
  <c r="Z374" i="79"/>
  <c r="AB384" i="79"/>
  <c r="AB392" i="79"/>
  <c r="Z402" i="79"/>
  <c r="AB412" i="79"/>
  <c r="Z422" i="79"/>
  <c r="Z430" i="79"/>
  <c r="AB440" i="79"/>
  <c r="Z450" i="79"/>
  <c r="AA459" i="79"/>
  <c r="Z470" i="79"/>
  <c r="Z478" i="79"/>
  <c r="AA487" i="79"/>
  <c r="Z498" i="79"/>
  <c r="AA507" i="79"/>
  <c r="AA99" i="78"/>
  <c r="Z110" i="78"/>
  <c r="Z118" i="78"/>
  <c r="AA127" i="78"/>
  <c r="Z138" i="78"/>
  <c r="AA147" i="78"/>
  <c r="AA155" i="78"/>
  <c r="Z166" i="78"/>
  <c r="AA175" i="78"/>
  <c r="AB184" i="78"/>
  <c r="AA195" i="78"/>
  <c r="AA203" i="78"/>
  <c r="AB212" i="78"/>
  <c r="AA223" i="78"/>
  <c r="AB232" i="78"/>
  <c r="AB240" i="78"/>
  <c r="AA251" i="78"/>
  <c r="AB260" i="78"/>
  <c r="Z270" i="78"/>
  <c r="AB280" i="78"/>
  <c r="AB288" i="78"/>
  <c r="Z298" i="78"/>
  <c r="AB308" i="78"/>
  <c r="Z318" i="78"/>
  <c r="Z326" i="78"/>
  <c r="AB336" i="78"/>
  <c r="Z346" i="78"/>
  <c r="AA355" i="78"/>
  <c r="Z366" i="78"/>
  <c r="Z374" i="78"/>
  <c r="Z382" i="78"/>
  <c r="AB388" i="78"/>
  <c r="AB110" i="79"/>
  <c r="Z132" i="79"/>
  <c r="AB147" i="79"/>
  <c r="Z161" i="79"/>
  <c r="Z177" i="79"/>
  <c r="AA190" i="79"/>
  <c r="AB203" i="79"/>
  <c r="AB219" i="79"/>
  <c r="Z233" i="79"/>
  <c r="AA246" i="79"/>
  <c r="AA262" i="79"/>
  <c r="AB275" i="79"/>
  <c r="Z289" i="79"/>
  <c r="Z305" i="79"/>
  <c r="AA318" i="79"/>
  <c r="AB331" i="79"/>
  <c r="AB347" i="79"/>
  <c r="Z361" i="79"/>
  <c r="AA374" i="79"/>
  <c r="AA390" i="79"/>
  <c r="AB403" i="79"/>
  <c r="Z417" i="79"/>
  <c r="Z433" i="79"/>
  <c r="AA446" i="79"/>
  <c r="AB459" i="79"/>
  <c r="AB475" i="79"/>
  <c r="Z489" i="79"/>
  <c r="AA502" i="79"/>
  <c r="AB107" i="78"/>
  <c r="Z121" i="78"/>
  <c r="Z137" i="78"/>
  <c r="AA150" i="78"/>
  <c r="AB163" i="78"/>
  <c r="AB179" i="78"/>
  <c r="Z193" i="78"/>
  <c r="AA206" i="78"/>
  <c r="AA222" i="78"/>
  <c r="AB235" i="78"/>
  <c r="Z249" i="78"/>
  <c r="Z265" i="78"/>
  <c r="AA278" i="78"/>
  <c r="AB291" i="78"/>
  <c r="AB307" i="78"/>
  <c r="Z321" i="78"/>
  <c r="AA334" i="78"/>
  <c r="AA350" i="78"/>
  <c r="AB363" i="78"/>
  <c r="Z377" i="78"/>
  <c r="Z391" i="78"/>
  <c r="AB397" i="78"/>
  <c r="AA404" i="78"/>
  <c r="AA412" i="78"/>
  <c r="Z419" i="78"/>
  <c r="AB425" i="78"/>
  <c r="AB433" i="78"/>
  <c r="AA440" i="78"/>
  <c r="Z447" i="78"/>
  <c r="Z455" i="78"/>
  <c r="AB461" i="78"/>
  <c r="AA468" i="78"/>
  <c r="AA476" i="78"/>
  <c r="Z483" i="78"/>
  <c r="AB489" i="78"/>
  <c r="AB497" i="78"/>
  <c r="AA504" i="78"/>
  <c r="AA126" i="77"/>
  <c r="AA131" i="77"/>
  <c r="AA137" i="77"/>
  <c r="AA142" i="77"/>
  <c r="AA147" i="77"/>
  <c r="AA153" i="77"/>
  <c r="AA158" i="77"/>
  <c r="AA163" i="77"/>
  <c r="AA169" i="77"/>
  <c r="AA174" i="77"/>
  <c r="AA179" i="77"/>
  <c r="AA185" i="77"/>
  <c r="AA190" i="77"/>
  <c r="AA195" i="77"/>
  <c r="AA201" i="77"/>
  <c r="AA206" i="77"/>
  <c r="AA211" i="77"/>
  <c r="AA217" i="77"/>
  <c r="AA222" i="77"/>
  <c r="AA227" i="77"/>
  <c r="AA233" i="77"/>
  <c r="AA238" i="77"/>
  <c r="AA243" i="77"/>
  <c r="AA249" i="77"/>
  <c r="AA254" i="77"/>
  <c r="AA259" i="77"/>
  <c r="AA265" i="77"/>
  <c r="AA270" i="77"/>
  <c r="AA275" i="77"/>
  <c r="AA281" i="77"/>
  <c r="AA286" i="77"/>
  <c r="AA291" i="77"/>
  <c r="AA297" i="77"/>
  <c r="AA302" i="77"/>
  <c r="AA307" i="77"/>
  <c r="AA313" i="77"/>
  <c r="AA318" i="77"/>
  <c r="AA322" i="77"/>
  <c r="AA326" i="77"/>
  <c r="AA330" i="77"/>
  <c r="AA334" i="77"/>
  <c r="AA338" i="77"/>
  <c r="AA342" i="77"/>
  <c r="AA346" i="77"/>
  <c r="AA350" i="77"/>
  <c r="AA354" i="77"/>
  <c r="AA358" i="77"/>
  <c r="AA362" i="77"/>
  <c r="Z95" i="79"/>
  <c r="Z111" i="79"/>
  <c r="AA125" i="79"/>
  <c r="AA139" i="79"/>
  <c r="AB150" i="79"/>
  <c r="AA161" i="79"/>
  <c r="Z172" i="79"/>
  <c r="AB182" i="79"/>
  <c r="AA193" i="79"/>
  <c r="Z204" i="79"/>
  <c r="AB214" i="79"/>
  <c r="AA225" i="79"/>
  <c r="Z236" i="79"/>
  <c r="AB246" i="79"/>
  <c r="AA257" i="79"/>
  <c r="Z268" i="79"/>
  <c r="AB278" i="79"/>
  <c r="AA289" i="79"/>
  <c r="Z300" i="79"/>
  <c r="AB310" i="79"/>
  <c r="AA321" i="79"/>
  <c r="Z332" i="79"/>
  <c r="AB342" i="79"/>
  <c r="AA353" i="79"/>
  <c r="Z364" i="79"/>
  <c r="AB374" i="79"/>
  <c r="AA385" i="79"/>
  <c r="Z396" i="79"/>
  <c r="AB406" i="79"/>
  <c r="AA417" i="79"/>
  <c r="Z428" i="79"/>
  <c r="AB438" i="79"/>
  <c r="AA449" i="79"/>
  <c r="Z460" i="79"/>
  <c r="AB470" i="79"/>
  <c r="AA481" i="79"/>
  <c r="Z492" i="79"/>
  <c r="AB502" i="79"/>
  <c r="Z100" i="78"/>
  <c r="AB110" i="78"/>
  <c r="AA121" i="78"/>
  <c r="Z132" i="78"/>
  <c r="AB142" i="78"/>
  <c r="AA153" i="78"/>
  <c r="Z164" i="78"/>
  <c r="AB174" i="78"/>
  <c r="AA185" i="78"/>
  <c r="Z196" i="78"/>
  <c r="AB206" i="78"/>
  <c r="AA217" i="78"/>
  <c r="Z228" i="78"/>
  <c r="AB238" i="78"/>
  <c r="AA249" i="78"/>
  <c r="Z260" i="78"/>
  <c r="AB270" i="78"/>
  <c r="AA281" i="78"/>
  <c r="Z292" i="78"/>
  <c r="AB302" i="78"/>
  <c r="AA313" i="78"/>
  <c r="Z324" i="78"/>
  <c r="AB334" i="78"/>
  <c r="AA345" i="78"/>
  <c r="Z356" i="78"/>
  <c r="AB366" i="78"/>
  <c r="AA377" i="78"/>
  <c r="Z388" i="78"/>
  <c r="Z394" i="78"/>
  <c r="AA399" i="78"/>
  <c r="AB404" i="78"/>
  <c r="Z410" i="78"/>
  <c r="AA415" i="78"/>
  <c r="AB420" i="78"/>
  <c r="Z426" i="78"/>
  <c r="AA431" i="78"/>
  <c r="AB436" i="78"/>
  <c r="Z442" i="78"/>
  <c r="AA447" i="78"/>
  <c r="AB452" i="78"/>
  <c r="Z458" i="78"/>
  <c r="AA463" i="78"/>
  <c r="AB468" i="78"/>
  <c r="Z474" i="78"/>
  <c r="AA479" i="78"/>
  <c r="AB484" i="78"/>
  <c r="Z490" i="78"/>
  <c r="AA495" i="78"/>
  <c r="AB500" i="78"/>
  <c r="Z506" i="78"/>
  <c r="AB92" i="78"/>
  <c r="AB127" i="77"/>
  <c r="AB131" i="77"/>
  <c r="AB135" i="77"/>
  <c r="AB139" i="77"/>
  <c r="AB143" i="77"/>
  <c r="AB147" i="77"/>
  <c r="AB151" i="77"/>
  <c r="AB155" i="77"/>
  <c r="AB159" i="77"/>
  <c r="AB163" i="77"/>
  <c r="AB167" i="77"/>
  <c r="AB171" i="77"/>
  <c r="AB175" i="77"/>
  <c r="AB179" i="77"/>
  <c r="AB183" i="77"/>
  <c r="AB187" i="77"/>
  <c r="AB191" i="77"/>
  <c r="AB195" i="77"/>
  <c r="AB199" i="77"/>
  <c r="AB203" i="77"/>
  <c r="AB207" i="77"/>
  <c r="AB211" i="77"/>
  <c r="AB215" i="77"/>
  <c r="AB219" i="77"/>
  <c r="AB223" i="77"/>
  <c r="AB227" i="77"/>
  <c r="AB231" i="77"/>
  <c r="AB235" i="77"/>
  <c r="AB239" i="77"/>
  <c r="AB243" i="77"/>
  <c r="AB247" i="77"/>
  <c r="AB251" i="77"/>
  <c r="AB255" i="77"/>
  <c r="AB259" i="77"/>
  <c r="AB263" i="77"/>
  <c r="AB267" i="77"/>
  <c r="AB271" i="77"/>
  <c r="AB275" i="77"/>
  <c r="AB279" i="77"/>
  <c r="AB283" i="77"/>
  <c r="AB287" i="77"/>
  <c r="AB291" i="77"/>
  <c r="AB295" i="77"/>
  <c r="AB299" i="77"/>
  <c r="AB303" i="77"/>
  <c r="AB307" i="77"/>
  <c r="AB311" i="77"/>
  <c r="AB315" i="77"/>
  <c r="AB319" i="77"/>
  <c r="AB323" i="77"/>
  <c r="AB327" i="77"/>
  <c r="AB331" i="77"/>
  <c r="AB335" i="77"/>
  <c r="AB339" i="77"/>
  <c r="AB343" i="77"/>
  <c r="AB347" i="77"/>
  <c r="AB351" i="77"/>
  <c r="AB355" i="77"/>
  <c r="AB359" i="77"/>
  <c r="AB363" i="77"/>
  <c r="AA112" i="79"/>
  <c r="AB140" i="79"/>
  <c r="AA162" i="79"/>
  <c r="AB183" i="79"/>
  <c r="Z205" i="79"/>
  <c r="AA226" i="79"/>
  <c r="AB247" i="79"/>
  <c r="Z269" i="79"/>
  <c r="AA290" i="79"/>
  <c r="AB311" i="79"/>
  <c r="Z333" i="79"/>
  <c r="AA354" i="79"/>
  <c r="AB375" i="79"/>
  <c r="Z397" i="79"/>
  <c r="AA418" i="79"/>
  <c r="AB439" i="79"/>
  <c r="Z461" i="79"/>
  <c r="AA482" i="79"/>
  <c r="AB503" i="79"/>
  <c r="Z101" i="78"/>
  <c r="AA122" i="78"/>
  <c r="AB143" i="78"/>
  <c r="Z165" i="78"/>
  <c r="AA186" i="78"/>
  <c r="AB207" i="78"/>
  <c r="Z229" i="78"/>
  <c r="AA250" i="78"/>
  <c r="AB271" i="78"/>
  <c r="Z293" i="78"/>
  <c r="AA314" i="78"/>
  <c r="AB335" i="78"/>
  <c r="Z357" i="78"/>
  <c r="AA378" i="78"/>
  <c r="AA394" i="78"/>
  <c r="Z405" i="78"/>
  <c r="AB415" i="78"/>
  <c r="AA426" i="78"/>
  <c r="Z437" i="78"/>
  <c r="AB447" i="78"/>
  <c r="AA458" i="78"/>
  <c r="Z469" i="78"/>
  <c r="AB479" i="78"/>
  <c r="AA490" i="78"/>
  <c r="Z501" i="78"/>
  <c r="Y124" i="77"/>
  <c r="Y132" i="77"/>
  <c r="Y140" i="77"/>
  <c r="Y148" i="77"/>
  <c r="Y156" i="77"/>
  <c r="Y164" i="77"/>
  <c r="Y172" i="77"/>
  <c r="Y180" i="77"/>
  <c r="Y188" i="77"/>
  <c r="Y196" i="77"/>
  <c r="Y204" i="77"/>
  <c r="Y212" i="77"/>
  <c r="Y220" i="77"/>
  <c r="Y228" i="77"/>
  <c r="Y236" i="77"/>
  <c r="Y244" i="77"/>
  <c r="Y252" i="77"/>
  <c r="Y260" i="77"/>
  <c r="Z442" i="76"/>
  <c r="Z154" i="76"/>
  <c r="AA426" i="77"/>
  <c r="Z263" i="77"/>
  <c r="AB430" i="78"/>
  <c r="AA341" i="79"/>
  <c r="AA106" i="79"/>
  <c r="Z141" i="79"/>
  <c r="Z131" i="79"/>
  <c r="Z159" i="79"/>
  <c r="AB193" i="79"/>
  <c r="Z223" i="79"/>
  <c r="Z255" i="79"/>
  <c r="AA284" i="79"/>
  <c r="Z311" i="79"/>
  <c r="AB341" i="79"/>
  <c r="Z375" i="79"/>
  <c r="AB405" i="79"/>
  <c r="AB425" i="79"/>
  <c r="Z443" i="79"/>
  <c r="AA460" i="79"/>
  <c r="AA476" i="79"/>
  <c r="AA496" i="79"/>
  <c r="Z103" i="78"/>
  <c r="AB121" i="78"/>
  <c r="AB137" i="78"/>
  <c r="AA152" i="78"/>
  <c r="AA172" i="78"/>
  <c r="AA188" i="78"/>
  <c r="AA204" i="78"/>
  <c r="Z223" i="78"/>
  <c r="AB237" i="78"/>
  <c r="AB253" i="78"/>
  <c r="AB273" i="78"/>
  <c r="AB285" i="78"/>
  <c r="AA296" i="78"/>
  <c r="Z311" i="78"/>
  <c r="Z323" i="78"/>
  <c r="Z335" i="78"/>
  <c r="AB349" i="78"/>
  <c r="AA360" i="78"/>
  <c r="AA372" i="78"/>
  <c r="Z387" i="78"/>
  <c r="AB104" i="79"/>
  <c r="AB120" i="79"/>
  <c r="AA140" i="79"/>
  <c r="AB152" i="79"/>
  <c r="AA163" i="79"/>
  <c r="Z178" i="79"/>
  <c r="Z190" i="79"/>
  <c r="Z202" i="79"/>
  <c r="AB216" i="79"/>
  <c r="AA227" i="79"/>
  <c r="AA239" i="79"/>
  <c r="Z254" i="79"/>
  <c r="Z266" i="79"/>
  <c r="AB276" i="79"/>
  <c r="AA291" i="79"/>
  <c r="AB300" i="79"/>
  <c r="Z310" i="79"/>
  <c r="AB320" i="79"/>
  <c r="AB328" i="79"/>
  <c r="Z338" i="79"/>
  <c r="AB348" i="79"/>
  <c r="Z358" i="79"/>
  <c r="Z366" i="79"/>
  <c r="AB376" i="79"/>
  <c r="Z386" i="79"/>
  <c r="AA395" i="79"/>
  <c r="Z406" i="79"/>
  <c r="Z414" i="79"/>
  <c r="AA423" i="79"/>
  <c r="Z434" i="79"/>
  <c r="AA443" i="79"/>
  <c r="AA451" i="79"/>
  <c r="Z462" i="79"/>
  <c r="AA471" i="79"/>
  <c r="AB480" i="79"/>
  <c r="AA491" i="79"/>
  <c r="AA499" i="79"/>
  <c r="Z102" i="78"/>
  <c r="AA111" i="78"/>
  <c r="AB120" i="78"/>
  <c r="AA131" i="78"/>
  <c r="AA139" i="78"/>
  <c r="AB148" i="78"/>
  <c r="AA159" i="78"/>
  <c r="AB168" i="78"/>
  <c r="AB176" i="78"/>
  <c r="AA187" i="78"/>
  <c r="AB196" i="78"/>
  <c r="Z206" i="78"/>
  <c r="AB216" i="78"/>
  <c r="AB224" i="78"/>
  <c r="Z234" i="78"/>
  <c r="AB244" i="78"/>
  <c r="Z254" i="78"/>
  <c r="Z262" i="78"/>
  <c r="AB272" i="78"/>
  <c r="Z282" i="78"/>
  <c r="AA291" i="78"/>
  <c r="Z302" i="78"/>
  <c r="Z310" i="78"/>
  <c r="AA319" i="78"/>
  <c r="Z330" i="78"/>
  <c r="AA339" i="78"/>
  <c r="AA347" i="78"/>
  <c r="Z358" i="78"/>
  <c r="AA367" i="78"/>
  <c r="AB376" i="78"/>
  <c r="AA383" i="78"/>
  <c r="AB117" i="79"/>
  <c r="AA135" i="79"/>
  <c r="AA150" i="79"/>
  <c r="AA166" i="79"/>
  <c r="AB179" i="79"/>
  <c r="Z193" i="79"/>
  <c r="Z209" i="79"/>
  <c r="AA222" i="79"/>
  <c r="AB235" i="79"/>
  <c r="AB251" i="79"/>
  <c r="Z265" i="79"/>
  <c r="AA278" i="79"/>
  <c r="AA294" i="79"/>
  <c r="AB307" i="79"/>
  <c r="Z321" i="79"/>
  <c r="Z337" i="79"/>
  <c r="AA350" i="79"/>
  <c r="AB363" i="79"/>
  <c r="AB379" i="79"/>
  <c r="Z393" i="79"/>
  <c r="AA406" i="79"/>
  <c r="AA422" i="79"/>
  <c r="AB435" i="79"/>
  <c r="Z449" i="79"/>
  <c r="Z465" i="79"/>
  <c r="AA478" i="79"/>
  <c r="AB491" i="79"/>
  <c r="AB507" i="79"/>
  <c r="Z97" i="78"/>
  <c r="AA110" i="78"/>
  <c r="AA126" i="78"/>
  <c r="AB139" i="78"/>
  <c r="Z153" i="78"/>
  <c r="Z169" i="78"/>
  <c r="AA182" i="78"/>
  <c r="AB195" i="78"/>
  <c r="AB211" i="78"/>
  <c r="Z225" i="78"/>
  <c r="AA238" i="78"/>
  <c r="AA254" i="78"/>
  <c r="AB267" i="78"/>
  <c r="Z281" i="78"/>
  <c r="Z297" i="78"/>
  <c r="AA310" i="78"/>
  <c r="AB323" i="78"/>
  <c r="AB339" i="78"/>
  <c r="Z353" i="78"/>
  <c r="AA366" i="78"/>
  <c r="AA382" i="78"/>
  <c r="AA392" i="78"/>
  <c r="Z399" i="78"/>
  <c r="Z407" i="78"/>
  <c r="AB413" i="78"/>
  <c r="AA420" i="78"/>
  <c r="AA428" i="78"/>
  <c r="Z435" i="78"/>
  <c r="AB441" i="78"/>
  <c r="AB449" i="78"/>
  <c r="AA456" i="78"/>
  <c r="Z463" i="78"/>
  <c r="Z471" i="78"/>
  <c r="AB477" i="78"/>
  <c r="AA484" i="78"/>
  <c r="AA492" i="78"/>
  <c r="Z499" i="78"/>
  <c r="AB505" i="78"/>
  <c r="AA122" i="77"/>
  <c r="AA127" i="77"/>
  <c r="AA133" i="77"/>
  <c r="AA138" i="77"/>
  <c r="AA143" i="77"/>
  <c r="AA149" i="77"/>
  <c r="AA154" i="77"/>
  <c r="AA159" i="77"/>
  <c r="AA165" i="77"/>
  <c r="AA170" i="77"/>
  <c r="AA175" i="77"/>
  <c r="AA181" i="77"/>
  <c r="AA186" i="77"/>
  <c r="AA191" i="77"/>
  <c r="AA197" i="77"/>
  <c r="AA202" i="77"/>
  <c r="AA207" i="77"/>
  <c r="AA213" i="77"/>
  <c r="AA218" i="77"/>
  <c r="AA223" i="77"/>
  <c r="AA229" i="77"/>
  <c r="AA234" i="77"/>
  <c r="AA239" i="77"/>
  <c r="AA245" i="77"/>
  <c r="AA250" i="77"/>
  <c r="AA255" i="77"/>
  <c r="AA261" i="77"/>
  <c r="AA266" i="77"/>
  <c r="AA271" i="77"/>
  <c r="AA277" i="77"/>
  <c r="AA282" i="77"/>
  <c r="AA287" i="77"/>
  <c r="AA293" i="77"/>
  <c r="AA298" i="77"/>
  <c r="AA303" i="77"/>
  <c r="AA309" i="77"/>
  <c r="AA314" i="77"/>
  <c r="AA319" i="77"/>
  <c r="AA323" i="77"/>
  <c r="AA327" i="77"/>
  <c r="AA331" i="77"/>
  <c r="AA335" i="77"/>
  <c r="AA339" i="77"/>
  <c r="AA343" i="77"/>
  <c r="AA347" i="77"/>
  <c r="AA351" i="77"/>
  <c r="AA355" i="77"/>
  <c r="AA359" i="77"/>
  <c r="AA363" i="77"/>
  <c r="AA100" i="79"/>
  <c r="AB114" i="79"/>
  <c r="AB128" i="79"/>
  <c r="AB142" i="79"/>
  <c r="AA153" i="79"/>
  <c r="Z164" i="79"/>
  <c r="AB174" i="79"/>
  <c r="AA185" i="79"/>
  <c r="Z196" i="79"/>
  <c r="AB206" i="79"/>
  <c r="AA217" i="79"/>
  <c r="Z228" i="79"/>
  <c r="AB238" i="79"/>
  <c r="AA249" i="79"/>
  <c r="Z260" i="79"/>
  <c r="AB270" i="79"/>
  <c r="AA281" i="79"/>
  <c r="Z292" i="79"/>
  <c r="AB302" i="79"/>
  <c r="AA313" i="79"/>
  <c r="Z324" i="79"/>
  <c r="AB334" i="79"/>
  <c r="AA345" i="79"/>
  <c r="Z356" i="79"/>
  <c r="AB366" i="79"/>
  <c r="AA377" i="79"/>
  <c r="Z388" i="79"/>
  <c r="AB398" i="79"/>
  <c r="AA409" i="79"/>
  <c r="Z420" i="79"/>
  <c r="AB430" i="79"/>
  <c r="AA441" i="79"/>
  <c r="Z452" i="79"/>
  <c r="AB462" i="79"/>
  <c r="AA473" i="79"/>
  <c r="Z484" i="79"/>
  <c r="AB494" i="79"/>
  <c r="AA505" i="79"/>
  <c r="AB92" i="79"/>
  <c r="AB102" i="78"/>
  <c r="AA113" i="78"/>
  <c r="Z124" i="78"/>
  <c r="AB134" i="78"/>
  <c r="AA145" i="78"/>
  <c r="Z156" i="78"/>
  <c r="AB166" i="78"/>
  <c r="AA177" i="78"/>
  <c r="Z188" i="78"/>
  <c r="AB198" i="78"/>
  <c r="AA209" i="78"/>
  <c r="Z220" i="78"/>
  <c r="AB230" i="78"/>
  <c r="AA241" i="78"/>
  <c r="Z252" i="78"/>
  <c r="AB262" i="78"/>
  <c r="AA273" i="78"/>
  <c r="Z284" i="78"/>
  <c r="AB294" i="78"/>
  <c r="AA305" i="78"/>
  <c r="Z316" i="78"/>
  <c r="AB326" i="78"/>
  <c r="AA337" i="78"/>
  <c r="Z348" i="78"/>
  <c r="AB358" i="78"/>
  <c r="AA369" i="78"/>
  <c r="Z380" i="78"/>
  <c r="Z390" i="78"/>
  <c r="AA395" i="78"/>
  <c r="AB400" i="78"/>
  <c r="Z406" i="78"/>
  <c r="AA411" i="78"/>
  <c r="AB416" i="78"/>
  <c r="Z422" i="78"/>
  <c r="AA427" i="78"/>
  <c r="AB432" i="78"/>
  <c r="Z438" i="78"/>
  <c r="AA443" i="78"/>
  <c r="AB448" i="78"/>
  <c r="Z454" i="78"/>
  <c r="AA459" i="78"/>
  <c r="AB464" i="78"/>
  <c r="Z470" i="78"/>
  <c r="AA475" i="78"/>
  <c r="AB480" i="78"/>
  <c r="Z486" i="78"/>
  <c r="AA491" i="78"/>
  <c r="AB496" i="78"/>
  <c r="Z502" i="78"/>
  <c r="AA507" i="78"/>
  <c r="AB120" i="77"/>
  <c r="AB124" i="77"/>
  <c r="AB128" i="77"/>
  <c r="AB132" i="77"/>
  <c r="AB136" i="77"/>
  <c r="AB140" i="77"/>
  <c r="AB144" i="77"/>
  <c r="AB148" i="77"/>
  <c r="AB152" i="77"/>
  <c r="AB156" i="77"/>
  <c r="AB160" i="77"/>
  <c r="AB164" i="77"/>
  <c r="AB168" i="77"/>
  <c r="AB172" i="77"/>
  <c r="AB176" i="77"/>
  <c r="AB180" i="77"/>
  <c r="AB184" i="77"/>
  <c r="AB188" i="77"/>
  <c r="AB192" i="77"/>
  <c r="AB196" i="77"/>
  <c r="AB200" i="77"/>
  <c r="AB204" i="77"/>
  <c r="AB208" i="77"/>
  <c r="AB212" i="77"/>
  <c r="AB216" i="77"/>
  <c r="AB220" i="77"/>
  <c r="AB224" i="77"/>
  <c r="AB228" i="77"/>
  <c r="AB232" i="77"/>
  <c r="AB236" i="77"/>
  <c r="AB240" i="77"/>
  <c r="AB244" i="77"/>
  <c r="AB248" i="77"/>
  <c r="AB252" i="77"/>
  <c r="AB256" i="77"/>
  <c r="AB260" i="77"/>
  <c r="AB264" i="77"/>
  <c r="AB268" i="77"/>
  <c r="AB272" i="77"/>
  <c r="AB276" i="77"/>
  <c r="AB280" i="77"/>
  <c r="AB284" i="77"/>
  <c r="AB288" i="77"/>
  <c r="AB292" i="77"/>
  <c r="AB296" i="77"/>
  <c r="AB300" i="77"/>
  <c r="AB304" i="77"/>
  <c r="AB308" i="77"/>
  <c r="AB312" i="77"/>
  <c r="AB316" i="77"/>
  <c r="AB320" i="77"/>
  <c r="AB324" i="77"/>
  <c r="AB328" i="77"/>
  <c r="AB332" i="77"/>
  <c r="AB336" i="77"/>
  <c r="AB340" i="77"/>
  <c r="AB344" i="77"/>
  <c r="AB348" i="77"/>
  <c r="AB352" i="77"/>
  <c r="AB356" i="77"/>
  <c r="AB360" i="77"/>
  <c r="AB364" i="77"/>
  <c r="AA119" i="79"/>
  <c r="AA146" i="79"/>
  <c r="AB167" i="79"/>
  <c r="Z189" i="79"/>
  <c r="AA210" i="79"/>
  <c r="AB231" i="79"/>
  <c r="Z253" i="79"/>
  <c r="AA274" i="79"/>
  <c r="AB295" i="79"/>
  <c r="Z317" i="79"/>
  <c r="AA338" i="79"/>
  <c r="AB359" i="79"/>
  <c r="Z381" i="79"/>
  <c r="AA402" i="79"/>
  <c r="AB423" i="79"/>
  <c r="Z445" i="79"/>
  <c r="AA466" i="79"/>
  <c r="AB487" i="79"/>
  <c r="AA106" i="78"/>
  <c r="AB127" i="78"/>
  <c r="Z149" i="78"/>
  <c r="AA170" i="78"/>
  <c r="AB191" i="78"/>
  <c r="Z213" i="78"/>
  <c r="AA234" i="78"/>
  <c r="AB255" i="78"/>
  <c r="Z277" i="78"/>
  <c r="AA298" i="78"/>
  <c r="AB319" i="78"/>
  <c r="Z341" i="78"/>
  <c r="AA362" i="78"/>
  <c r="AB383" i="78"/>
  <c r="Z397" i="78"/>
  <c r="AB407" i="78"/>
  <c r="AA418" i="78"/>
  <c r="Z429" i="78"/>
  <c r="AB439" i="78"/>
  <c r="AA450" i="78"/>
  <c r="Z461" i="78"/>
  <c r="AB471" i="78"/>
  <c r="AA482" i="78"/>
  <c r="Z493" i="78"/>
  <c r="AB503" i="78"/>
  <c r="Y126" i="77"/>
  <c r="Y134" i="77"/>
  <c r="Y142" i="77"/>
  <c r="Y150" i="77"/>
  <c r="Y158" i="77"/>
  <c r="Y166" i="77"/>
  <c r="Y174" i="77"/>
  <c r="Y182" i="77"/>
  <c r="Y190" i="77"/>
  <c r="Y198" i="77"/>
  <c r="Y206" i="77"/>
  <c r="Y214" i="77"/>
  <c r="Y222" i="77"/>
  <c r="Y230" i="77"/>
  <c r="Y238" i="77"/>
  <c r="Y246" i="77"/>
  <c r="Y254" i="77"/>
  <c r="Y262" i="77"/>
  <c r="Z346" i="76"/>
  <c r="AA422" i="77"/>
  <c r="AB258" i="78"/>
  <c r="AA95" i="79"/>
  <c r="Z171" i="79"/>
  <c r="AA228" i="79"/>
  <c r="AA292" i="79"/>
  <c r="AA356" i="79"/>
  <c r="Z407" i="79"/>
  <c r="AA448" i="79"/>
  <c r="AB481" i="79"/>
  <c r="AA124" i="78"/>
  <c r="Z159" i="78"/>
  <c r="AB189" i="78"/>
  <c r="AB225" i="78"/>
  <c r="AA260" i="78"/>
  <c r="Z287" i="78"/>
  <c r="AB313" i="78"/>
  <c r="Z339" i="78"/>
  <c r="AA364" i="78"/>
  <c r="AA388" i="78"/>
  <c r="Z128" i="79"/>
  <c r="Z154" i="79"/>
  <c r="AB180" i="79"/>
  <c r="Z206" i="79"/>
  <c r="AA231" i="79"/>
  <c r="AA255" i="79"/>
  <c r="Z282" i="79"/>
  <c r="Z302" i="79"/>
  <c r="Z322" i="79"/>
  <c r="Z342" i="79"/>
  <c r="AA359" i="79"/>
  <c r="AA379" i="79"/>
  <c r="Z398" i="79"/>
  <c r="AB416" i="79"/>
  <c r="AA435" i="79"/>
  <c r="AA455" i="79"/>
  <c r="AB472" i="79"/>
  <c r="AB492" i="79"/>
  <c r="AB116" i="78"/>
  <c r="Z134" i="78"/>
  <c r="Z154" i="78"/>
  <c r="Z174" i="78"/>
  <c r="AA191" i="78"/>
  <c r="AA211" i="78"/>
  <c r="Z230" i="78"/>
  <c r="AB248" i="78"/>
  <c r="AA267" i="78"/>
  <c r="AA287" i="78"/>
  <c r="AB304" i="78"/>
  <c r="AB324" i="78"/>
  <c r="AB344" i="78"/>
  <c r="Z362" i="78"/>
  <c r="AA379" i="78"/>
  <c r="Z107" i="79"/>
  <c r="Z145" i="79"/>
  <c r="AB171" i="79"/>
  <c r="Z201" i="79"/>
  <c r="AA230" i="79"/>
  <c r="Z257" i="79"/>
  <c r="AA286" i="79"/>
  <c r="AB315" i="79"/>
  <c r="AA342" i="79"/>
  <c r="AB371" i="79"/>
  <c r="Z401" i="79"/>
  <c r="AB427" i="79"/>
  <c r="Z457" i="79"/>
  <c r="AA486" i="79"/>
  <c r="AA118" i="78"/>
  <c r="AB147" i="78"/>
  <c r="AA174" i="78"/>
  <c r="AB203" i="78"/>
  <c r="Z233" i="78"/>
  <c r="AB259" i="78"/>
  <c r="Z289" i="78"/>
  <c r="AA318" i="78"/>
  <c r="Z345" i="78"/>
  <c r="AA374" i="78"/>
  <c r="AA396" i="78"/>
  <c r="AB409" i="78"/>
  <c r="AA424" i="78"/>
  <c r="Z439" i="78"/>
  <c r="AA490" i="77"/>
  <c r="Z152" i="78"/>
  <c r="AB119" i="79"/>
  <c r="Z140" i="79"/>
  <c r="Z207" i="79"/>
  <c r="AB293" i="79"/>
  <c r="Z379" i="79"/>
  <c r="AB433" i="79"/>
  <c r="AB485" i="79"/>
  <c r="AB109" i="78"/>
  <c r="Z147" i="78"/>
  <c r="AA196" i="78"/>
  <c r="Z243" i="78"/>
  <c r="Z279" i="78"/>
  <c r="AA316" i="78"/>
  <c r="Z351" i="78"/>
  <c r="AA380" i="78"/>
  <c r="AB129" i="79"/>
  <c r="AB168" i="79"/>
  <c r="AB196" i="79"/>
  <c r="Z234" i="79"/>
  <c r="AB268" i="79"/>
  <c r="AA295" i="79"/>
  <c r="AA323" i="79"/>
  <c r="Z350" i="79"/>
  <c r="AA371" i="79"/>
  <c r="AB400" i="79"/>
  <c r="AA427" i="79"/>
  <c r="AB448" i="79"/>
  <c r="AB476" i="79"/>
  <c r="Z502" i="79"/>
  <c r="AA95" i="78"/>
  <c r="AA123" i="78"/>
  <c r="AB144" i="78"/>
  <c r="Z170" i="78"/>
  <c r="Z198" i="78"/>
  <c r="AA219" i="78"/>
  <c r="Z246" i="78"/>
  <c r="AA275" i="78"/>
  <c r="AB296" i="78"/>
  <c r="AA323" i="78"/>
  <c r="AA351" i="78"/>
  <c r="AB372" i="78"/>
  <c r="AA103" i="79"/>
  <c r="AB155" i="79"/>
  <c r="AB187" i="79"/>
  <c r="Z225" i="79"/>
  <c r="AB267" i="79"/>
  <c r="AB299" i="79"/>
  <c r="AB339" i="79"/>
  <c r="AA382" i="79"/>
  <c r="AA414" i="79"/>
  <c r="AA454" i="79"/>
  <c r="Z497" i="79"/>
  <c r="Z105" i="78"/>
  <c r="AA142" i="78"/>
  <c r="Z185" i="78"/>
  <c r="Z217" i="78"/>
  <c r="Z257" i="78"/>
  <c r="AB299" i="78"/>
  <c r="AB331" i="78"/>
  <c r="AB371" i="78"/>
  <c r="AB401" i="78"/>
  <c r="AB417" i="78"/>
  <c r="AA436" i="78"/>
  <c r="AA452" i="78"/>
  <c r="Z467" i="78"/>
  <c r="AB481" i="78"/>
  <c r="Z495" i="78"/>
  <c r="AA134" i="77"/>
  <c r="AA145" i="77"/>
  <c r="AA155" i="77"/>
  <c r="AA166" i="77"/>
  <c r="AA177" i="77"/>
  <c r="AA187" i="77"/>
  <c r="AA198" i="77"/>
  <c r="AA209" i="77"/>
  <c r="AA219" i="77"/>
  <c r="AA230" i="77"/>
  <c r="AA241" i="77"/>
  <c r="AA251" i="77"/>
  <c r="AA262" i="77"/>
  <c r="AA273" i="77"/>
  <c r="AA283" i="77"/>
  <c r="AA294" i="77"/>
  <c r="AA305" i="77"/>
  <c r="AA315" i="77"/>
  <c r="AA324" i="77"/>
  <c r="AA332" i="77"/>
  <c r="AA340" i="77"/>
  <c r="AA348" i="77"/>
  <c r="AA356" i="77"/>
  <c r="AA364" i="77"/>
  <c r="Z118" i="79"/>
  <c r="AA145" i="79"/>
  <c r="AB166" i="79"/>
  <c r="Z188" i="79"/>
  <c r="AA209" i="79"/>
  <c r="AB230" i="79"/>
  <c r="Z252" i="79"/>
  <c r="AA273" i="79"/>
  <c r="AB294" i="79"/>
  <c r="Z316" i="79"/>
  <c r="AA337" i="79"/>
  <c r="AB358" i="79"/>
  <c r="Z380" i="79"/>
  <c r="AA401" i="79"/>
  <c r="AB422" i="79"/>
  <c r="Z444" i="79"/>
  <c r="AA465" i="79"/>
  <c r="AB486" i="79"/>
  <c r="AA105" i="78"/>
  <c r="AB126" i="78"/>
  <c r="Z148" i="78"/>
  <c r="AA169" i="78"/>
  <c r="AB190" i="78"/>
  <c r="Z212" i="78"/>
  <c r="AA233" i="78"/>
  <c r="AB254" i="78"/>
  <c r="Z276" i="78"/>
  <c r="AA297" i="78"/>
  <c r="AB318" i="78"/>
  <c r="Z340" i="78"/>
  <c r="AA361" i="78"/>
  <c r="AB382" i="78"/>
  <c r="AB396" i="78"/>
  <c r="AA407" i="78"/>
  <c r="Z418" i="78"/>
  <c r="AB428" i="78"/>
  <c r="AA439" i="78"/>
  <c r="Z450" i="78"/>
  <c r="AB460" i="78"/>
  <c r="AA471" i="78"/>
  <c r="Z482" i="78"/>
  <c r="AB492" i="78"/>
  <c r="AA503" i="78"/>
  <c r="AB130" i="77"/>
  <c r="AB138" i="77"/>
  <c r="AB146" i="77"/>
  <c r="AB154" i="77"/>
  <c r="AB162" i="77"/>
  <c r="AB170" i="77"/>
  <c r="AB178" i="77"/>
  <c r="AB186" i="77"/>
  <c r="AB194" i="77"/>
  <c r="AB202" i="77"/>
  <c r="AB210" i="77"/>
  <c r="AB218" i="77"/>
  <c r="AB226" i="77"/>
  <c r="AB234" i="77"/>
  <c r="AB242" i="77"/>
  <c r="AB250" i="77"/>
  <c r="AB258" i="77"/>
  <c r="AB266" i="77"/>
  <c r="AB274" i="77"/>
  <c r="AB282" i="77"/>
  <c r="AB290" i="77"/>
  <c r="AB298" i="77"/>
  <c r="AB306" i="77"/>
  <c r="AB314" i="77"/>
  <c r="AB322" i="77"/>
  <c r="AB330" i="77"/>
  <c r="AB338" i="77"/>
  <c r="AB346" i="77"/>
  <c r="AB354" i="77"/>
  <c r="AB362" i="77"/>
  <c r="AB133" i="79"/>
  <c r="AA178" i="79"/>
  <c r="Z221" i="79"/>
  <c r="AB263" i="79"/>
  <c r="AA306" i="79"/>
  <c r="Z349" i="79"/>
  <c r="AB391" i="79"/>
  <c r="AA434" i="79"/>
  <c r="Z477" i="79"/>
  <c r="AB95" i="78"/>
  <c r="AA138" i="78"/>
  <c r="Z181" i="78"/>
  <c r="AB223" i="78"/>
  <c r="AA266" i="78"/>
  <c r="Z309" i="78"/>
  <c r="AB351" i="78"/>
  <c r="AB391" i="78"/>
  <c r="Z413" i="78"/>
  <c r="AA434" i="78"/>
  <c r="AB455" i="78"/>
  <c r="Z477" i="78"/>
  <c r="AA498" i="78"/>
  <c r="Y122" i="77"/>
  <c r="Y138" i="77"/>
  <c r="Y154" i="77"/>
  <c r="Y170" i="77"/>
  <c r="Y186" i="77"/>
  <c r="Y202" i="77"/>
  <c r="Y218" i="77"/>
  <c r="Y234" i="77"/>
  <c r="Y250" i="77"/>
  <c r="Y266" i="77"/>
  <c r="Y274" i="77"/>
  <c r="Y282" i="77"/>
  <c r="Y290" i="77"/>
  <c r="Y298" i="77"/>
  <c r="Y306" i="77"/>
  <c r="Y314" i="77"/>
  <c r="Y322" i="77"/>
  <c r="Y330" i="77"/>
  <c r="Y338" i="77"/>
  <c r="Y346" i="77"/>
  <c r="Y354" i="77"/>
  <c r="Y362" i="77"/>
  <c r="AB367" i="77"/>
  <c r="AB371" i="77"/>
  <c r="AB375" i="77"/>
  <c r="AB379" i="77"/>
  <c r="AB383" i="77"/>
  <c r="AB387" i="77"/>
  <c r="AB391" i="77"/>
  <c r="AB395" i="77"/>
  <c r="AB399" i="77"/>
  <c r="AB403" i="77"/>
  <c r="AB407" i="77"/>
  <c r="AB411" i="77"/>
  <c r="AB415" i="77"/>
  <c r="AB419" i="77"/>
  <c r="AB423" i="77"/>
  <c r="AB427" i="77"/>
  <c r="AB431" i="77"/>
  <c r="AB435" i="77"/>
  <c r="AB439" i="77"/>
  <c r="AB443" i="77"/>
  <c r="AB447" i="77"/>
  <c r="AB451" i="77"/>
  <c r="AB455" i="77"/>
  <c r="AB459" i="77"/>
  <c r="AB463" i="77"/>
  <c r="AB467" i="77"/>
  <c r="AB471" i="77"/>
  <c r="AB475" i="77"/>
  <c r="AB479" i="77"/>
  <c r="AB483" i="77"/>
  <c r="AB487" i="77"/>
  <c r="AB491" i="77"/>
  <c r="AB495" i="77"/>
  <c r="AB499" i="77"/>
  <c r="AB503" i="77"/>
  <c r="AB507" i="77"/>
  <c r="AB511" i="77"/>
  <c r="AB515" i="77"/>
  <c r="AB519" i="77"/>
  <c r="AB523" i="77"/>
  <c r="AB527" i="77"/>
  <c r="AB531" i="77"/>
  <c r="Y119" i="77"/>
  <c r="AA127" i="76"/>
  <c r="AA131" i="76"/>
  <c r="AA135" i="76"/>
  <c r="AA139" i="76"/>
  <c r="AA143" i="76"/>
  <c r="AA147" i="76"/>
  <c r="AA151" i="76"/>
  <c r="AA155" i="76"/>
  <c r="AA159" i="76"/>
  <c r="AA163" i="76"/>
  <c r="AA167" i="76"/>
  <c r="AA171" i="76"/>
  <c r="AA175" i="76"/>
  <c r="AA179" i="76"/>
  <c r="AA183" i="76"/>
  <c r="AA187" i="76"/>
  <c r="AA191" i="76"/>
  <c r="AA195" i="76"/>
  <c r="AA378" i="77"/>
  <c r="AB170" i="79"/>
  <c r="AA126" i="79"/>
  <c r="Z151" i="79"/>
  <c r="AB241" i="79"/>
  <c r="AA320" i="79"/>
  <c r="AB385" i="79"/>
  <c r="AB449" i="79"/>
  <c r="AB497" i="79"/>
  <c r="Z111" i="78"/>
  <c r="AB161" i="78"/>
  <c r="AB209" i="78"/>
  <c r="Z247" i="78"/>
  <c r="AA292" i="78"/>
  <c r="AA324" i="78"/>
  <c r="AB353" i="78"/>
  <c r="Z142" i="79"/>
  <c r="Z170" i="79"/>
  <c r="Z210" i="79"/>
  <c r="AB244" i="79"/>
  <c r="Z274" i="79"/>
  <c r="Z306" i="79"/>
  <c r="AA331" i="79"/>
  <c r="AB352" i="79"/>
  <c r="AB380" i="79"/>
  <c r="AA407" i="79"/>
  <c r="AB428" i="79"/>
  <c r="AB456" i="79"/>
  <c r="AA483" i="79"/>
  <c r="AB504" i="79"/>
  <c r="AB104" i="78"/>
  <c r="Z126" i="78"/>
  <c r="AB152" i="78"/>
  <c r="AB180" i="78"/>
  <c r="Z202" i="78"/>
  <c r="AA227" i="78"/>
  <c r="AA255" i="78"/>
  <c r="AB276" i="78"/>
  <c r="AA303" i="78"/>
  <c r="AA331" i="78"/>
  <c r="AB352" i="78"/>
  <c r="Z378" i="78"/>
  <c r="AA121" i="79"/>
  <c r="AA158" i="79"/>
  <c r="AA198" i="79"/>
  <c r="Z241" i="79"/>
  <c r="Z273" i="79"/>
  <c r="AA310" i="79"/>
  <c r="Z353" i="79"/>
  <c r="Z385" i="79"/>
  <c r="Z425" i="79"/>
  <c r="AB467" i="79"/>
  <c r="AB499" i="79"/>
  <c r="AB115" i="78"/>
  <c r="AA158" i="78"/>
  <c r="AA190" i="78"/>
  <c r="AB227" i="78"/>
  <c r="AA270" i="78"/>
  <c r="AA302" i="78"/>
  <c r="AA342" i="78"/>
  <c r="Z385" i="78"/>
  <c r="Z403" i="78"/>
  <c r="Z423" i="78"/>
  <c r="AA444" i="78"/>
  <c r="AB457" i="78"/>
  <c r="AA472" i="78"/>
  <c r="Z487" i="78"/>
  <c r="AA500" i="78"/>
  <c r="AA125" i="77"/>
  <c r="AA135" i="77"/>
  <c r="AA146" i="77"/>
  <c r="AA157" i="77"/>
  <c r="AA167" i="77"/>
  <c r="AA178" i="77"/>
  <c r="AA189" i="77"/>
  <c r="AA199" i="77"/>
  <c r="AA210" i="77"/>
  <c r="AA221" i="77"/>
  <c r="AA231" i="77"/>
  <c r="AA242" i="77"/>
  <c r="AA253" i="77"/>
  <c r="AA263" i="77"/>
  <c r="AA274" i="77"/>
  <c r="AA285" i="77"/>
  <c r="AA295" i="77"/>
  <c r="AA306" i="77"/>
  <c r="AA317" i="77"/>
  <c r="AA325" i="77"/>
  <c r="AA333" i="77"/>
  <c r="AA341" i="77"/>
  <c r="AA349" i="77"/>
  <c r="AA357" i="77"/>
  <c r="AA365" i="77"/>
  <c r="AB121" i="79"/>
  <c r="Z148" i="79"/>
  <c r="AA169" i="79"/>
  <c r="AB190" i="79"/>
  <c r="Z212" i="79"/>
  <c r="AA233" i="79"/>
  <c r="AB254" i="79"/>
  <c r="Z276" i="79"/>
  <c r="AA297" i="79"/>
  <c r="AB318" i="79"/>
  <c r="Z340" i="79"/>
  <c r="AA361" i="79"/>
  <c r="AB382" i="79"/>
  <c r="Z404" i="79"/>
  <c r="AA425" i="79"/>
  <c r="AB446" i="79"/>
  <c r="Z468" i="79"/>
  <c r="AA489" i="79"/>
  <c r="Z108" i="78"/>
  <c r="AA129" i="78"/>
  <c r="AB150" i="78"/>
  <c r="Z172" i="78"/>
  <c r="AA193" i="78"/>
  <c r="AB214" i="78"/>
  <c r="Z236" i="78"/>
  <c r="AA257" i="78"/>
  <c r="AB278" i="78"/>
  <c r="Z300" i="78"/>
  <c r="AA321" i="78"/>
  <c r="AB342" i="78"/>
  <c r="Z364" i="78"/>
  <c r="AA385" i="78"/>
  <c r="Z398" i="78"/>
  <c r="AB408" i="78"/>
  <c r="AA419" i="78"/>
  <c r="Z430" i="78"/>
  <c r="AB440" i="78"/>
  <c r="AA451" i="78"/>
  <c r="Z462" i="78"/>
  <c r="AB472" i="78"/>
  <c r="AA483" i="78"/>
  <c r="Z494" i="78"/>
  <c r="AB504" i="78"/>
  <c r="AB125" i="77"/>
  <c r="AB133" i="77"/>
  <c r="AB141" i="77"/>
  <c r="AB149" i="77"/>
  <c r="AB157" i="77"/>
  <c r="AB165" i="77"/>
  <c r="AB173" i="77"/>
  <c r="AB181" i="77"/>
  <c r="AB189" i="77"/>
  <c r="AB197" i="77"/>
  <c r="AB205" i="77"/>
  <c r="AB213" i="77"/>
  <c r="AB221" i="77"/>
  <c r="AB229" i="77"/>
  <c r="AB237" i="77"/>
  <c r="AB245" i="77"/>
  <c r="AB253" i="77"/>
  <c r="AB261" i="77"/>
  <c r="AB269" i="77"/>
  <c r="AB277" i="77"/>
  <c r="AB285" i="77"/>
  <c r="AB293" i="77"/>
  <c r="AB301" i="77"/>
  <c r="AB309" i="77"/>
  <c r="AB317" i="77"/>
  <c r="AB325" i="77"/>
  <c r="AB333" i="77"/>
  <c r="AB341" i="77"/>
  <c r="AB349" i="77"/>
  <c r="AB357" i="77"/>
  <c r="AA97" i="79"/>
  <c r="AB151" i="79"/>
  <c r="AA194" i="79"/>
  <c r="Z237" i="79"/>
  <c r="AB279" i="79"/>
  <c r="AA322" i="79"/>
  <c r="Z365" i="79"/>
  <c r="AB407" i="79"/>
  <c r="AA450" i="79"/>
  <c r="Z493" i="79"/>
  <c r="AB111" i="78"/>
  <c r="AA154" i="78"/>
  <c r="Z197" i="78"/>
  <c r="AB239" i="78"/>
  <c r="AA282" i="78"/>
  <c r="Z325" i="78"/>
  <c r="AB367" i="78"/>
  <c r="AB399" i="78"/>
  <c r="Z421" i="78"/>
  <c r="AA442" i="78"/>
  <c r="AB463" i="78"/>
  <c r="Z485" i="78"/>
  <c r="AA506" i="78"/>
  <c r="Y128" i="77"/>
  <c r="Y144" i="77"/>
  <c r="Y160" i="77"/>
  <c r="Y176" i="77"/>
  <c r="Y192" i="77"/>
  <c r="Y208" i="77"/>
  <c r="Y224" i="77"/>
  <c r="Y240" i="77"/>
  <c r="Y256" i="77"/>
  <c r="Y268" i="77"/>
  <c r="Y276" i="77"/>
  <c r="Y284" i="77"/>
  <c r="Y292" i="77"/>
  <c r="Y300" i="77"/>
  <c r="Y308" i="77"/>
  <c r="Y316" i="77"/>
  <c r="Y324" i="77"/>
  <c r="Y332" i="77"/>
  <c r="Y340" i="77"/>
  <c r="Y348" i="77"/>
  <c r="Y356" i="77"/>
  <c r="Y364" i="77"/>
  <c r="AB368" i="77"/>
  <c r="AB372" i="77"/>
  <c r="AB376" i="77"/>
  <c r="AB380" i="77"/>
  <c r="AB384" i="77"/>
  <c r="AB388" i="77"/>
  <c r="AB392" i="77"/>
  <c r="AB396" i="77"/>
  <c r="AB400" i="77"/>
  <c r="AB404" i="77"/>
  <c r="AB408" i="77"/>
  <c r="AB412" i="77"/>
  <c r="AB416" i="77"/>
  <c r="AB420" i="77"/>
  <c r="AB424" i="77"/>
  <c r="AB428" i="77"/>
  <c r="AB432" i="77"/>
  <c r="AB436" i="77"/>
  <c r="AB440" i="77"/>
  <c r="AB444" i="77"/>
  <c r="AB448" i="77"/>
  <c r="AB452" i="77"/>
  <c r="AB456" i="77"/>
  <c r="AB460" i="77"/>
  <c r="AB464" i="77"/>
  <c r="AB468" i="77"/>
  <c r="AB472" i="77"/>
  <c r="AB476" i="77"/>
  <c r="AB480" i="77"/>
  <c r="AB484" i="77"/>
  <c r="AB488" i="77"/>
  <c r="AB492" i="77"/>
  <c r="AB496" i="77"/>
  <c r="AB500" i="77"/>
  <c r="AB504" i="77"/>
  <c r="AB508" i="77"/>
  <c r="AB512" i="77"/>
  <c r="AB516" i="77"/>
  <c r="AB520" i="77"/>
  <c r="AB524" i="77"/>
  <c r="AB528" i="77"/>
  <c r="AB532" i="77"/>
  <c r="AA120" i="76"/>
  <c r="AA124" i="76"/>
  <c r="AA128" i="76"/>
  <c r="AA132" i="76"/>
  <c r="AA136" i="76"/>
  <c r="AA140" i="76"/>
  <c r="AA144" i="76"/>
  <c r="AA148" i="76"/>
  <c r="AA152" i="76"/>
  <c r="AA156" i="76"/>
  <c r="AA160" i="76"/>
  <c r="AA164" i="76"/>
  <c r="AA168" i="76"/>
  <c r="AA172" i="76"/>
  <c r="AA176" i="76"/>
  <c r="AA180" i="76"/>
  <c r="AA184" i="76"/>
  <c r="AA188" i="76"/>
  <c r="AA192" i="76"/>
  <c r="AA196" i="76"/>
  <c r="Z250" i="76"/>
  <c r="Z215" i="77"/>
  <c r="AB177" i="79"/>
  <c r="AB261" i="79"/>
  <c r="AB329" i="79"/>
  <c r="AA420" i="79"/>
  <c r="Z463" i="79"/>
  <c r="AA500" i="79"/>
  <c r="AB129" i="78"/>
  <c r="Z175" i="78"/>
  <c r="Z215" i="78"/>
  <c r="AA264" i="78"/>
  <c r="AB301" i="78"/>
  <c r="AB329" i="78"/>
  <c r="Z367" i="78"/>
  <c r="AA108" i="79"/>
  <c r="Z146" i="79"/>
  <c r="AA183" i="79"/>
  <c r="Z218" i="79"/>
  <c r="AA247" i="79"/>
  <c r="AB284" i="79"/>
  <c r="AB312" i="79"/>
  <c r="Z334" i="79"/>
  <c r="AA363" i="79"/>
  <c r="AA387" i="79"/>
  <c r="AB408" i="79"/>
  <c r="Z438" i="79"/>
  <c r="AB464" i="79"/>
  <c r="Z486" i="79"/>
  <c r="Z106" i="78"/>
  <c r="AB132" i="78"/>
  <c r="AB160" i="78"/>
  <c r="Z182" i="78"/>
  <c r="AB208" i="78"/>
  <c r="Z238" i="78"/>
  <c r="AA259" i="78"/>
  <c r="AA283" i="78"/>
  <c r="AB312" i="78"/>
  <c r="Z334" i="78"/>
  <c r="AB360" i="78"/>
  <c r="AB384" i="78"/>
  <c r="AB124" i="79"/>
  <c r="Z169" i="79"/>
  <c r="AB211" i="79"/>
  <c r="AB243" i="79"/>
  <c r="AB283" i="79"/>
  <c r="AA326" i="79"/>
  <c r="AA358" i="79"/>
  <c r="AB395" i="79"/>
  <c r="AA438" i="79"/>
  <c r="AA470" i="79"/>
  <c r="Z129" i="78"/>
  <c r="Z161" i="78"/>
  <c r="Z201" i="78"/>
  <c r="AB243" i="78"/>
  <c r="AB275" i="78"/>
  <c r="Z313" i="78"/>
  <c r="AB355" i="78"/>
  <c r="AB387" i="78"/>
  <c r="AA408" i="78"/>
  <c r="AB429" i="78"/>
  <c r="AB445" i="78"/>
  <c r="AA460" i="78"/>
  <c r="AB473" i="78"/>
  <c r="AA488" i="78"/>
  <c r="Z503" i="78"/>
  <c r="AA92" i="78"/>
  <c r="AA129" i="77"/>
  <c r="AA139" i="77"/>
  <c r="AA150" i="77"/>
  <c r="AA161" i="77"/>
  <c r="AA171" i="77"/>
  <c r="AA182" i="77"/>
  <c r="AA193" i="77"/>
  <c r="AA203" i="77"/>
  <c r="AA214" i="77"/>
  <c r="AA225" i="77"/>
  <c r="AA235" i="77"/>
  <c r="AA246" i="77"/>
  <c r="AA257" i="77"/>
  <c r="AA267" i="77"/>
  <c r="AA278" i="77"/>
  <c r="AA289" i="77"/>
  <c r="AA299" i="77"/>
  <c r="AA310" i="77"/>
  <c r="AA320" i="77"/>
  <c r="AA328" i="77"/>
  <c r="AA336" i="77"/>
  <c r="AA344" i="77"/>
  <c r="AA352" i="77"/>
  <c r="AA360" i="77"/>
  <c r="Z104" i="79"/>
  <c r="AA132" i="79"/>
  <c r="Z156" i="79"/>
  <c r="AA177" i="79"/>
  <c r="AB198" i="79"/>
  <c r="Z220" i="79"/>
  <c r="AA241" i="79"/>
  <c r="AB262" i="79"/>
  <c r="Z284" i="79"/>
  <c r="AA305" i="79"/>
  <c r="AB326" i="79"/>
  <c r="Z348" i="79"/>
  <c r="AA369" i="79"/>
  <c r="AB390" i="79"/>
  <c r="Z412" i="79"/>
  <c r="AA433" i="79"/>
  <c r="AB454" i="79"/>
  <c r="Z476" i="79"/>
  <c r="AA497" i="79"/>
  <c r="Z116" i="78"/>
  <c r="AA137" i="78"/>
  <c r="AB158" i="78"/>
  <c r="Z180" i="78"/>
  <c r="AA201" i="78"/>
  <c r="AB222" i="78"/>
  <c r="Z244" i="78"/>
  <c r="AA265" i="78"/>
  <c r="AB286" i="78"/>
  <c r="Z308" i="78"/>
  <c r="AA329" i="78"/>
  <c r="AB350" i="78"/>
  <c r="Z372" i="78"/>
  <c r="AA391" i="78"/>
  <c r="Z402" i="78"/>
  <c r="AB412" i="78"/>
  <c r="AA423" i="78"/>
  <c r="Z434" i="78"/>
  <c r="AB444" i="78"/>
  <c r="AA455" i="78"/>
  <c r="Z466" i="78"/>
  <c r="AB476" i="78"/>
  <c r="AA487" i="78"/>
  <c r="Z498" i="78"/>
  <c r="AB126" i="77"/>
  <c r="AB134" i="77"/>
  <c r="AB142" i="77"/>
  <c r="AB150" i="77"/>
  <c r="AB158" i="77"/>
  <c r="AB166" i="77"/>
  <c r="AB174" i="77"/>
  <c r="AB182" i="77"/>
  <c r="AB190" i="77"/>
  <c r="AB198" i="77"/>
  <c r="AB206" i="77"/>
  <c r="AB214" i="77"/>
  <c r="AB222" i="77"/>
  <c r="AB230" i="77"/>
  <c r="AB238" i="77"/>
  <c r="AB246" i="77"/>
  <c r="AB254" i="77"/>
  <c r="AB262" i="77"/>
  <c r="AB270" i="77"/>
  <c r="AB278" i="77"/>
  <c r="AB286" i="77"/>
  <c r="AB294" i="77"/>
  <c r="AB302" i="77"/>
  <c r="AB310" i="77"/>
  <c r="AB318" i="77"/>
  <c r="AB326" i="77"/>
  <c r="AB334" i="77"/>
  <c r="AB342" i="77"/>
  <c r="AB350" i="77"/>
  <c r="AB358" i="77"/>
  <c r="AA105" i="79"/>
  <c r="Z157" i="79"/>
  <c r="AB199" i="79"/>
  <c r="AA242" i="79"/>
  <c r="Z285" i="79"/>
  <c r="AB327" i="79"/>
  <c r="AA370" i="79"/>
  <c r="Z413" i="79"/>
  <c r="AB455" i="79"/>
  <c r="AA498" i="79"/>
  <c r="Z117" i="78"/>
  <c r="AB159" i="78"/>
  <c r="AA202" i="78"/>
  <c r="Z245" i="78"/>
  <c r="AB287" i="78"/>
  <c r="AA330" i="78"/>
  <c r="Z373" i="78"/>
  <c r="AA402" i="78"/>
  <c r="AB423" i="78"/>
  <c r="Z445" i="78"/>
  <c r="AA466" i="78"/>
  <c r="AB487" i="78"/>
  <c r="Y130" i="77"/>
  <c r="Y146" i="77"/>
  <c r="Y162" i="77"/>
  <c r="Y178" i="77"/>
  <c r="Y194" i="77"/>
  <c r="Y210" i="77"/>
  <c r="Y226" i="77"/>
  <c r="Y242" i="77"/>
  <c r="Y258" i="77"/>
  <c r="Y270" i="77"/>
  <c r="Y278" i="77"/>
  <c r="Y286" i="77"/>
  <c r="Y294" i="77"/>
  <c r="Y302" i="77"/>
  <c r="Y310" i="77"/>
  <c r="Y318" i="77"/>
  <c r="Y326" i="77"/>
  <c r="Y334" i="77"/>
  <c r="Y342" i="77"/>
  <c r="Y350" i="77"/>
  <c r="Y358" i="77"/>
  <c r="AB365" i="77"/>
  <c r="AB369" i="77"/>
  <c r="AB373" i="77"/>
  <c r="AB377" i="77"/>
  <c r="AB381" i="77"/>
  <c r="AB385" i="77"/>
  <c r="AB389" i="77"/>
  <c r="AB393" i="77"/>
  <c r="AB397" i="77"/>
  <c r="AB401" i="77"/>
  <c r="AB405" i="77"/>
  <c r="AB409" i="77"/>
  <c r="AB413" i="77"/>
  <c r="AB417" i="77"/>
  <c r="AB421" i="77"/>
  <c r="AB425" i="77"/>
  <c r="AB429" i="77"/>
  <c r="AB433" i="77"/>
  <c r="AB437" i="77"/>
  <c r="AB441" i="77"/>
  <c r="AB445" i="77"/>
  <c r="AB449" i="77"/>
  <c r="AB453" i="77"/>
  <c r="AB457" i="77"/>
  <c r="AB461" i="77"/>
  <c r="AB465" i="77"/>
  <c r="AB469" i="77"/>
  <c r="AB473" i="77"/>
  <c r="AB477" i="77"/>
  <c r="AB481" i="77"/>
  <c r="AB485" i="77"/>
  <c r="AB489" i="77"/>
  <c r="AB493" i="77"/>
  <c r="AB497" i="77"/>
  <c r="AB501" i="77"/>
  <c r="AB505" i="77"/>
  <c r="AB509" i="77"/>
  <c r="AB513" i="77"/>
  <c r="AB517" i="77"/>
  <c r="AB521" i="77"/>
  <c r="AB525" i="77"/>
  <c r="AB529" i="77"/>
  <c r="AB533" i="77"/>
  <c r="AA125" i="76"/>
  <c r="AA129" i="76"/>
  <c r="AA133" i="76"/>
  <c r="AA137" i="76"/>
  <c r="AA141" i="76"/>
  <c r="AA145" i="76"/>
  <c r="AA149" i="76"/>
  <c r="AA153" i="76"/>
  <c r="AA157" i="76"/>
  <c r="AA161" i="76"/>
  <c r="AA165" i="76"/>
  <c r="AA169" i="76"/>
  <c r="AA173" i="76"/>
  <c r="AA177" i="76"/>
  <c r="AA181" i="76"/>
  <c r="AA185" i="76"/>
  <c r="AA189" i="76"/>
  <c r="AA193" i="76"/>
  <c r="AA197" i="76"/>
  <c r="AA201" i="76"/>
  <c r="AA205" i="76"/>
  <c r="AA209" i="76"/>
  <c r="AA213" i="76"/>
  <c r="AA217" i="76"/>
  <c r="AA221" i="76"/>
  <c r="AA225" i="76"/>
  <c r="AA229" i="76"/>
  <c r="AA233" i="76"/>
  <c r="AA237" i="76"/>
  <c r="AA241" i="76"/>
  <c r="AA245" i="76"/>
  <c r="AA249" i="76"/>
  <c r="AA253" i="76"/>
  <c r="AA257" i="76"/>
  <c r="AA261" i="76"/>
  <c r="AA265" i="76"/>
  <c r="AA269" i="76"/>
  <c r="AA273" i="76"/>
  <c r="AA277" i="76"/>
  <c r="AA281" i="76"/>
  <c r="AA285" i="76"/>
  <c r="AA289" i="76"/>
  <c r="AA293" i="76"/>
  <c r="AA297" i="76"/>
  <c r="AA301" i="76"/>
  <c r="AA305" i="76"/>
  <c r="AA309" i="76"/>
  <c r="AA313" i="76"/>
  <c r="AA317" i="76"/>
  <c r="AA321" i="76"/>
  <c r="AA325" i="76"/>
  <c r="AA329" i="76"/>
  <c r="AA333" i="76"/>
  <c r="AA337" i="76"/>
  <c r="AA341" i="76"/>
  <c r="AA345" i="76"/>
  <c r="AA349" i="76"/>
  <c r="AA353" i="76"/>
  <c r="AA357" i="76"/>
  <c r="AA361" i="76"/>
  <c r="AA365" i="76"/>
  <c r="AA369" i="76"/>
  <c r="AA373" i="76"/>
  <c r="AA377" i="76"/>
  <c r="AA381" i="76"/>
  <c r="AA385" i="76"/>
  <c r="AA389" i="76"/>
  <c r="AA393" i="76"/>
  <c r="AA397" i="76"/>
  <c r="AA401" i="76"/>
  <c r="AA405" i="76"/>
  <c r="AA409" i="76"/>
  <c r="AA413" i="76"/>
  <c r="AA417" i="76"/>
  <c r="AA421" i="76"/>
  <c r="AA425" i="76"/>
  <c r="AA429" i="76"/>
  <c r="AA433" i="76"/>
  <c r="AA437" i="76"/>
  <c r="AA441" i="76"/>
  <c r="AA445" i="76"/>
  <c r="AA449" i="76"/>
  <c r="AA453" i="76"/>
  <c r="AA457" i="76"/>
  <c r="AA461" i="76"/>
  <c r="AA465" i="76"/>
  <c r="AA469" i="76"/>
  <c r="AA473" i="76"/>
  <c r="AA477" i="76"/>
  <c r="AA481" i="76"/>
  <c r="AA485" i="76"/>
  <c r="AA489" i="76"/>
  <c r="AA493" i="76"/>
  <c r="AA497" i="76"/>
  <c r="AA501" i="76"/>
  <c r="AA505" i="76"/>
  <c r="AA509" i="76"/>
  <c r="AA513" i="76"/>
  <c r="AA517" i="76"/>
  <c r="AA521" i="76"/>
  <c r="AA525" i="76"/>
  <c r="AA529" i="76"/>
  <c r="AA533" i="76"/>
  <c r="AB105" i="79"/>
  <c r="Z134" i="79"/>
  <c r="AA157" i="79"/>
  <c r="AB178" i="79"/>
  <c r="Z200" i="79"/>
  <c r="AA221" i="79"/>
  <c r="AB242" i="79"/>
  <c r="Z264" i="79"/>
  <c r="AA285" i="79"/>
  <c r="AB306" i="79"/>
  <c r="Z328" i="79"/>
  <c r="AA349" i="79"/>
  <c r="AB370" i="79"/>
  <c r="Z392" i="79"/>
  <c r="AA413" i="79"/>
  <c r="AB434" i="79"/>
  <c r="Z456" i="79"/>
  <c r="AA477" i="79"/>
  <c r="AB498" i="79"/>
  <c r="AA117" i="78"/>
  <c r="AB138" i="78"/>
  <c r="Z160" i="78"/>
  <c r="AA181" i="78"/>
  <c r="AB202" i="78"/>
  <c r="Z224" i="78"/>
  <c r="AA245" i="78"/>
  <c r="AB266" i="78"/>
  <c r="Z288" i="78"/>
  <c r="AA309" i="78"/>
  <c r="AB330" i="78"/>
  <c r="Z352" i="78"/>
  <c r="AA373" i="78"/>
  <c r="Z392" i="78"/>
  <c r="AB402" i="78"/>
  <c r="AA413" i="78"/>
  <c r="Z424" i="78"/>
  <c r="AB434" i="78"/>
  <c r="AA445" i="78"/>
  <c r="Z456" i="78"/>
  <c r="AB466" i="78"/>
  <c r="AA477" i="78"/>
  <c r="Z488" i="78"/>
  <c r="AB498" i="78"/>
  <c r="Z122" i="77"/>
  <c r="Z130" i="77"/>
  <c r="Z138" i="77"/>
  <c r="Z146" i="77"/>
  <c r="Z154" i="77"/>
  <c r="Z162" i="77"/>
  <c r="Z170" i="77"/>
  <c r="Z178" i="77"/>
  <c r="Z186" i="77"/>
  <c r="Z194" i="77"/>
  <c r="Z202" i="77"/>
  <c r="Z210" i="77"/>
  <c r="Z218" i="77"/>
  <c r="Z226" i="77"/>
  <c r="Z234" i="77"/>
  <c r="Z242" i="77"/>
  <c r="Z250" i="77"/>
  <c r="Z258" i="77"/>
  <c r="Z266" i="77"/>
  <c r="Z274" i="77"/>
  <c r="Z282" i="77"/>
  <c r="Z290" i="77"/>
  <c r="Z298" i="77"/>
  <c r="Z306" i="77"/>
  <c r="Z314" i="77"/>
  <c r="Z322" i="77"/>
  <c r="Z330" i="77"/>
  <c r="Z338" i="77"/>
  <c r="Z346" i="77"/>
  <c r="Z354" i="77"/>
  <c r="Z362" i="77"/>
  <c r="Y368" i="77"/>
  <c r="Y372" i="77"/>
  <c r="Y376" i="77"/>
  <c r="Y380" i="77"/>
  <c r="Y384" i="77"/>
  <c r="Y388" i="77"/>
  <c r="Y392" i="77"/>
  <c r="Y396" i="77"/>
  <c r="Y400" i="77"/>
  <c r="Y404" i="77"/>
  <c r="Y408" i="77"/>
  <c r="Y412" i="77"/>
  <c r="Y416" i="77"/>
  <c r="Y420" i="77"/>
  <c r="Y424" i="77"/>
  <c r="Y428" i="77"/>
  <c r="Y432" i="77"/>
  <c r="Y436" i="77"/>
  <c r="Y440" i="77"/>
  <c r="Y444" i="77"/>
  <c r="Y448" i="77"/>
  <c r="Y452" i="77"/>
  <c r="Y456" i="77"/>
  <c r="Y460" i="77"/>
  <c r="Y464" i="77"/>
  <c r="Y468" i="77"/>
  <c r="Y472" i="77"/>
  <c r="Y476" i="77"/>
  <c r="Y480" i="77"/>
  <c r="Y484" i="77"/>
  <c r="Y488" i="77"/>
  <c r="Y492" i="77"/>
  <c r="Y496" i="77"/>
  <c r="Y500" i="77"/>
  <c r="Y504" i="77"/>
  <c r="Y508" i="77"/>
  <c r="Y512" i="77"/>
  <c r="Y516" i="77"/>
  <c r="Y520" i="77"/>
  <c r="Y524" i="77"/>
  <c r="Y528" i="77"/>
  <c r="Y532" i="77"/>
  <c r="AB119" i="76"/>
  <c r="AB127" i="76"/>
  <c r="AB131" i="76"/>
  <c r="AB135" i="76"/>
  <c r="AB139" i="76"/>
  <c r="AB143" i="76"/>
  <c r="AB147" i="76"/>
  <c r="AB151" i="76"/>
  <c r="AB155" i="76"/>
  <c r="AB159" i="76"/>
  <c r="AB163" i="76"/>
  <c r="AB167" i="76"/>
  <c r="AB171" i="76"/>
  <c r="AB175" i="76"/>
  <c r="AB179" i="76"/>
  <c r="AB183" i="76"/>
  <c r="AB187" i="76"/>
  <c r="AB191" i="76"/>
  <c r="AB195" i="76"/>
  <c r="AB199" i="76"/>
  <c r="AB203" i="76"/>
  <c r="AB207" i="76"/>
  <c r="AB211" i="76"/>
  <c r="AB215" i="76"/>
  <c r="AB219" i="76"/>
  <c r="AB223" i="76"/>
  <c r="AB227" i="76"/>
  <c r="AB231" i="76"/>
  <c r="AB235" i="76"/>
  <c r="AB239" i="76"/>
  <c r="AB243" i="76"/>
  <c r="AB247" i="76"/>
  <c r="AB251" i="76"/>
  <c r="AB255" i="76"/>
  <c r="AB259" i="76"/>
  <c r="AB263" i="76"/>
  <c r="AB267" i="76"/>
  <c r="AB271" i="76"/>
  <c r="AB275" i="76"/>
  <c r="AB279" i="76"/>
  <c r="AB283" i="76"/>
  <c r="AB287" i="76"/>
  <c r="AB291" i="76"/>
  <c r="AB295" i="76"/>
  <c r="AB299" i="76"/>
  <c r="AB303" i="76"/>
  <c r="AB307" i="76"/>
  <c r="AB311" i="76"/>
  <c r="AB315" i="76"/>
  <c r="AB319" i="76"/>
  <c r="AB323" i="76"/>
  <c r="AB327" i="76"/>
  <c r="AB331" i="76"/>
  <c r="AB335" i="76"/>
  <c r="AB339" i="76"/>
  <c r="AB343" i="76"/>
  <c r="AB347" i="76"/>
  <c r="AB351" i="76"/>
  <c r="AB355" i="76"/>
  <c r="AB359" i="76"/>
  <c r="AB363" i="76"/>
  <c r="AB367" i="76"/>
  <c r="AB371" i="76"/>
  <c r="AB375" i="76"/>
  <c r="AB379" i="76"/>
  <c r="AB383" i="76"/>
  <c r="AB387" i="76"/>
  <c r="AB391" i="76"/>
  <c r="AB395" i="76"/>
  <c r="AB399" i="76"/>
  <c r="AB403" i="76"/>
  <c r="AB407" i="76"/>
  <c r="AB411" i="76"/>
  <c r="AB415" i="76"/>
  <c r="AB419" i="76"/>
  <c r="AB423" i="76"/>
  <c r="AB427" i="76"/>
  <c r="AB431" i="76"/>
  <c r="AB435" i="76"/>
  <c r="AB439" i="76"/>
  <c r="AB443" i="76"/>
  <c r="AB447" i="76"/>
  <c r="AB451" i="76"/>
  <c r="AB455" i="76"/>
  <c r="AB459" i="76"/>
  <c r="AB463" i="76"/>
  <c r="AB467" i="76"/>
  <c r="AB471" i="76"/>
  <c r="AB475" i="76"/>
  <c r="AB479" i="76"/>
  <c r="AB483" i="76"/>
  <c r="AB487" i="76"/>
  <c r="AB491" i="76"/>
  <c r="AB495" i="76"/>
  <c r="AB499" i="76"/>
  <c r="AB503" i="76"/>
  <c r="AB507" i="76"/>
  <c r="AB511" i="76"/>
  <c r="AB515" i="76"/>
  <c r="AB519" i="76"/>
  <c r="AB523" i="76"/>
  <c r="AB527" i="76"/>
  <c r="AB531" i="76"/>
  <c r="AB101" i="79"/>
  <c r="AA154" i="79"/>
  <c r="Z197" i="79"/>
  <c r="AB239" i="79"/>
  <c r="AA282" i="79"/>
  <c r="Z325" i="79"/>
  <c r="AB367" i="79"/>
  <c r="AA410" i="79"/>
  <c r="Z453" i="79"/>
  <c r="AB495" i="79"/>
  <c r="AA114" i="78"/>
  <c r="Z157" i="78"/>
  <c r="AB199" i="78"/>
  <c r="AA242" i="78"/>
  <c r="Z285" i="78"/>
  <c r="AB327" i="78"/>
  <c r="AA370" i="78"/>
  <c r="Z401" i="78"/>
  <c r="AA422" i="78"/>
  <c r="AB443" i="78"/>
  <c r="Z465" i="78"/>
  <c r="AB357" i="79"/>
  <c r="AA140" i="78"/>
  <c r="Z303" i="78"/>
  <c r="AB113" i="79"/>
  <c r="AA259" i="79"/>
  <c r="Z370" i="79"/>
  <c r="Z466" i="79"/>
  <c r="Z142" i="78"/>
  <c r="AA239" i="78"/>
  <c r="AB340" i="78"/>
  <c r="AA182" i="79"/>
  <c r="Z329" i="79"/>
  <c r="Z481" i="79"/>
  <c r="AA214" i="78"/>
  <c r="Z361" i="78"/>
  <c r="Z451" i="78"/>
  <c r="AA151" i="77"/>
  <c r="AA194" i="77"/>
  <c r="AA237" i="77"/>
  <c r="AA279" i="77"/>
  <c r="AA321" i="77"/>
  <c r="AA353" i="77"/>
  <c r="AB158" i="79"/>
  <c r="Z244" i="79"/>
  <c r="AA329" i="79"/>
  <c r="AB414" i="79"/>
  <c r="Z500" i="79"/>
  <c r="Z140" i="78"/>
  <c r="AA225" i="78"/>
  <c r="AB310" i="78"/>
  <c r="AB392" i="78"/>
  <c r="AA435" i="78"/>
  <c r="Z478" i="78"/>
  <c r="AB137" i="77"/>
  <c r="AB169" i="77"/>
  <c r="AB201" i="77"/>
  <c r="AB233" i="77"/>
  <c r="AB265" i="77"/>
  <c r="AB297" i="77"/>
  <c r="AB329" i="77"/>
  <c r="AB361" i="77"/>
  <c r="AA258" i="79"/>
  <c r="Z429" i="79"/>
  <c r="AB175" i="78"/>
  <c r="AA346" i="78"/>
  <c r="Z453" i="78"/>
  <c r="Y136" i="77"/>
  <c r="Y200" i="77"/>
  <c r="Y264" i="77"/>
  <c r="Y296" i="77"/>
  <c r="Y328" i="77"/>
  <c r="Y360" i="77"/>
  <c r="AB378" i="77"/>
  <c r="AB394" i="77"/>
  <c r="AB410" i="77"/>
  <c r="AB426" i="77"/>
  <c r="AB442" i="77"/>
  <c r="AB458" i="77"/>
  <c r="AB474" i="77"/>
  <c r="AB490" i="77"/>
  <c r="AB506" i="77"/>
  <c r="AB522" i="77"/>
  <c r="AA126" i="76"/>
  <c r="AA142" i="76"/>
  <c r="AA158" i="76"/>
  <c r="AA174" i="76"/>
  <c r="AA190" i="76"/>
  <c r="AA200" i="76"/>
  <c r="AA206" i="76"/>
  <c r="AA211" i="76"/>
  <c r="AA216" i="76"/>
  <c r="AA222" i="76"/>
  <c r="AA227" i="76"/>
  <c r="AA232" i="76"/>
  <c r="AA238" i="76"/>
  <c r="AA243" i="76"/>
  <c r="AA248" i="76"/>
  <c r="AA254" i="76"/>
  <c r="AA259" i="76"/>
  <c r="AA264" i="76"/>
  <c r="AA270" i="76"/>
  <c r="AA275" i="76"/>
  <c r="AA280" i="76"/>
  <c r="AA286" i="76"/>
  <c r="AA291" i="76"/>
  <c r="AA296" i="76"/>
  <c r="AA302" i="76"/>
  <c r="AA307" i="76"/>
  <c r="AA312" i="76"/>
  <c r="AA318" i="76"/>
  <c r="AA323" i="76"/>
  <c r="AA328" i="76"/>
  <c r="AA334" i="76"/>
  <c r="AA339" i="76"/>
  <c r="AA344" i="76"/>
  <c r="AA350" i="76"/>
  <c r="AA355" i="76"/>
  <c r="AA360" i="76"/>
  <c r="AA366" i="76"/>
  <c r="AA371" i="76"/>
  <c r="AA376" i="76"/>
  <c r="AA382" i="76"/>
  <c r="AA387" i="76"/>
  <c r="AA392" i="76"/>
  <c r="AA398" i="76"/>
  <c r="AA403" i="76"/>
  <c r="AA408" i="76"/>
  <c r="AA414" i="76"/>
  <c r="AA419" i="76"/>
  <c r="AA424" i="76"/>
  <c r="AA430" i="76"/>
  <c r="AA435" i="76"/>
  <c r="AA440" i="76"/>
  <c r="AA446" i="76"/>
  <c r="AA451" i="76"/>
  <c r="AA456" i="76"/>
  <c r="AA462" i="76"/>
  <c r="AA467" i="76"/>
  <c r="AA472" i="76"/>
  <c r="AA478" i="76"/>
  <c r="AA483" i="76"/>
  <c r="AA488" i="76"/>
  <c r="AA494" i="76"/>
  <c r="AA499" i="76"/>
  <c r="AA504" i="76"/>
  <c r="AA510" i="76"/>
  <c r="AA515" i="76"/>
  <c r="AA520" i="76"/>
  <c r="AA526" i="76"/>
  <c r="AA531" i="76"/>
  <c r="Z120" i="79"/>
  <c r="Z152" i="79"/>
  <c r="Z184" i="79"/>
  <c r="AB210" i="79"/>
  <c r="AA237" i="79"/>
  <c r="AA269" i="79"/>
  <c r="Z296" i="79"/>
  <c r="AB322" i="79"/>
  <c r="AB354" i="79"/>
  <c r="AA381" i="79"/>
  <c r="Z408" i="79"/>
  <c r="Z440" i="79"/>
  <c r="AB466" i="79"/>
  <c r="AA493" i="79"/>
  <c r="AB122" i="78"/>
  <c r="AA149" i="78"/>
  <c r="Z176" i="78"/>
  <c r="Z208" i="78"/>
  <c r="AB234" i="78"/>
  <c r="AA261" i="78"/>
  <c r="AA293" i="78"/>
  <c r="Z320" i="78"/>
  <c r="AB346" i="78"/>
  <c r="AB378" i="78"/>
  <c r="AA397" i="78"/>
  <c r="AB410" i="78"/>
  <c r="AB426" i="78"/>
  <c r="Z440" i="78"/>
  <c r="AA453" i="78"/>
  <c r="AA469" i="78"/>
  <c r="AB482" i="78"/>
  <c r="Z496" i="78"/>
  <c r="Z126" i="77"/>
  <c r="Z136" i="77"/>
  <c r="Z148" i="77"/>
  <c r="Z158" i="77"/>
  <c r="Z168" i="77"/>
  <c r="Z180" i="77"/>
  <c r="Z190" i="77"/>
  <c r="Z200" i="77"/>
  <c r="Z212" i="77"/>
  <c r="Z222" i="77"/>
  <c r="Z232" i="77"/>
  <c r="Z244" i="77"/>
  <c r="Z254" i="77"/>
  <c r="Z264" i="77"/>
  <c r="Z276" i="77"/>
  <c r="Z286" i="77"/>
  <c r="Z296" i="77"/>
  <c r="Z308" i="77"/>
  <c r="Z318" i="77"/>
  <c r="Z328" i="77"/>
  <c r="Z340" i="77"/>
  <c r="Z350" i="77"/>
  <c r="Z360" i="77"/>
  <c r="Y369" i="77"/>
  <c r="Y374" i="77"/>
  <c r="Y379" i="77"/>
  <c r="Y385" i="77"/>
  <c r="Y390" i="77"/>
  <c r="Y395" i="77"/>
  <c r="Y401" i="77"/>
  <c r="Y406" i="77"/>
  <c r="Y411" i="77"/>
  <c r="Y417" i="77"/>
  <c r="Y422" i="77"/>
  <c r="Y427" i="77"/>
  <c r="Y433" i="77"/>
  <c r="Y438" i="77"/>
  <c r="Y443" i="77"/>
  <c r="Y449" i="77"/>
  <c r="Y454" i="77"/>
  <c r="Y459" i="77"/>
  <c r="Y465" i="77"/>
  <c r="Y470" i="77"/>
  <c r="Y475" i="77"/>
  <c r="Y481" i="77"/>
  <c r="Y486" i="77"/>
  <c r="Y491" i="77"/>
  <c r="Y497" i="77"/>
  <c r="Y502" i="77"/>
  <c r="Y507" i="77"/>
  <c r="Y513" i="77"/>
  <c r="Y518" i="77"/>
  <c r="Y523" i="77"/>
  <c r="Y529" i="77"/>
  <c r="Y534" i="77"/>
  <c r="AB120" i="76"/>
  <c r="AB124" i="76"/>
  <c r="AB129" i="76"/>
  <c r="AB134" i="76"/>
  <c r="AB140" i="76"/>
  <c r="AB145" i="76"/>
  <c r="AB150" i="76"/>
  <c r="AB156" i="76"/>
  <c r="AB161" i="76"/>
  <c r="AB166" i="76"/>
  <c r="AB172" i="76"/>
  <c r="AB177" i="76"/>
  <c r="AB182" i="76"/>
  <c r="AB188" i="76"/>
  <c r="AB193" i="76"/>
  <c r="AB198" i="76"/>
  <c r="AB204" i="76"/>
  <c r="AB209" i="76"/>
  <c r="AB214" i="76"/>
  <c r="AB220" i="76"/>
  <c r="AB225" i="76"/>
  <c r="AB230" i="76"/>
  <c r="AB236" i="76"/>
  <c r="AB241" i="76"/>
  <c r="AB246" i="76"/>
  <c r="AB252" i="76"/>
  <c r="AB257" i="76"/>
  <c r="AB262" i="76"/>
  <c r="AB268" i="76"/>
  <c r="AB273" i="76"/>
  <c r="AB278" i="76"/>
  <c r="AB284" i="76"/>
  <c r="AB289" i="76"/>
  <c r="AB294" i="76"/>
  <c r="AB300" i="76"/>
  <c r="AB305" i="76"/>
  <c r="AB310" i="76"/>
  <c r="AB316" i="76"/>
  <c r="AB321" i="76"/>
  <c r="AB326" i="76"/>
  <c r="AB332" i="76"/>
  <c r="AB337" i="76"/>
  <c r="AB342" i="76"/>
  <c r="AB348" i="76"/>
  <c r="AB353" i="76"/>
  <c r="AB358" i="76"/>
  <c r="AB364" i="76"/>
  <c r="AB369" i="76"/>
  <c r="AB374" i="76"/>
  <c r="AB380" i="76"/>
  <c r="AB385" i="76"/>
  <c r="AB390" i="76"/>
  <c r="AB396" i="76"/>
  <c r="AB401" i="76"/>
  <c r="AB406" i="76"/>
  <c r="AB412" i="76"/>
  <c r="AB417" i="76"/>
  <c r="AB422" i="76"/>
  <c r="AB428" i="76"/>
  <c r="AB433" i="76"/>
  <c r="AB438" i="76"/>
  <c r="AB444" i="76"/>
  <c r="AB449" i="76"/>
  <c r="AB454" i="76"/>
  <c r="AB460" i="76"/>
  <c r="AB465" i="76"/>
  <c r="AB470" i="76"/>
  <c r="AB476" i="76"/>
  <c r="AB481" i="76"/>
  <c r="AB486" i="76"/>
  <c r="AB492" i="76"/>
  <c r="AB497" i="76"/>
  <c r="AB502" i="76"/>
  <c r="AB508" i="76"/>
  <c r="AB513" i="76"/>
  <c r="AB518" i="76"/>
  <c r="AB524" i="76"/>
  <c r="AB529" i="76"/>
  <c r="AB534" i="76"/>
  <c r="Z130" i="79"/>
  <c r="AA186" i="79"/>
  <c r="AA250" i="79"/>
  <c r="AB303" i="79"/>
  <c r="Z357" i="79"/>
  <c r="Z421" i="79"/>
  <c r="AA474" i="79"/>
  <c r="AB103" i="78"/>
  <c r="AB167" i="78"/>
  <c r="Z221" i="78"/>
  <c r="AA274" i="78"/>
  <c r="AA338" i="78"/>
  <c r="AA390" i="78"/>
  <c r="Z417" i="78"/>
  <c r="Z449" i="78"/>
  <c r="AB475" i="78"/>
  <c r="Z497" i="78"/>
  <c r="Y137" i="77"/>
  <c r="Y153" i="77"/>
  <c r="Y169" i="77"/>
  <c r="Y185" i="77"/>
  <c r="Y201" i="77"/>
  <c r="Y217" i="77"/>
  <c r="Y233" i="77"/>
  <c r="Y249" i="77"/>
  <c r="AA514" i="77"/>
  <c r="AA111" i="79"/>
  <c r="AA432" i="79"/>
  <c r="Z179" i="78"/>
  <c r="Z343" i="78"/>
  <c r="AA159" i="79"/>
  <c r="Z294" i="79"/>
  <c r="AA391" i="79"/>
  <c r="Z494" i="79"/>
  <c r="AA163" i="78"/>
  <c r="Z266" i="78"/>
  <c r="AB368" i="78"/>
  <c r="AA214" i="79"/>
  <c r="Z369" i="79"/>
  <c r="AB99" i="78"/>
  <c r="AA246" i="78"/>
  <c r="AB393" i="78"/>
  <c r="AB465" i="78"/>
  <c r="AA162" i="77"/>
  <c r="AA205" i="77"/>
  <c r="AA247" i="77"/>
  <c r="AA290" i="77"/>
  <c r="AA329" i="77"/>
  <c r="AA361" i="77"/>
  <c r="Z180" i="79"/>
  <c r="AA265" i="79"/>
  <c r="AB350" i="79"/>
  <c r="Z436" i="79"/>
  <c r="AA161" i="78"/>
  <c r="AB246" i="78"/>
  <c r="Z332" i="78"/>
  <c r="AA403" i="78"/>
  <c r="Z446" i="78"/>
  <c r="AB488" i="78"/>
  <c r="AB122" i="77"/>
  <c r="AB145" i="77"/>
  <c r="AB177" i="77"/>
  <c r="AB209" i="77"/>
  <c r="AB241" i="77"/>
  <c r="AB273" i="77"/>
  <c r="AB305" i="77"/>
  <c r="AB337" i="77"/>
  <c r="AB126" i="79"/>
  <c r="Z301" i="79"/>
  <c r="AB471" i="79"/>
  <c r="AA218" i="78"/>
  <c r="Z389" i="78"/>
  <c r="AA474" i="78"/>
  <c r="Y152" i="77"/>
  <c r="Y216" i="77"/>
  <c r="Y272" i="77"/>
  <c r="Y304" i="77"/>
  <c r="Y336" i="77"/>
  <c r="AB366" i="77"/>
  <c r="AB382" i="77"/>
  <c r="AB398" i="77"/>
  <c r="AB414" i="77"/>
  <c r="AB430" i="77"/>
  <c r="AB446" i="77"/>
  <c r="AB462" i="77"/>
  <c r="AB478" i="77"/>
  <c r="AB494" i="77"/>
  <c r="AB510" i="77"/>
  <c r="AB526" i="77"/>
  <c r="AA130" i="76"/>
  <c r="AA146" i="76"/>
  <c r="AA162" i="76"/>
  <c r="AA178" i="76"/>
  <c r="AA194" i="76"/>
  <c r="AA202" i="76"/>
  <c r="AA207" i="76"/>
  <c r="AA212" i="76"/>
  <c r="AA218" i="76"/>
  <c r="AA223" i="76"/>
  <c r="AA228" i="76"/>
  <c r="AA234" i="76"/>
  <c r="AA239" i="76"/>
  <c r="AA244" i="76"/>
  <c r="AA250" i="76"/>
  <c r="AA255" i="76"/>
  <c r="AA260" i="76"/>
  <c r="AA266" i="76"/>
  <c r="AA271" i="76"/>
  <c r="AA276" i="76"/>
  <c r="AA282" i="76"/>
  <c r="AA287" i="76"/>
  <c r="AA292" i="76"/>
  <c r="AA298" i="76"/>
  <c r="AA303" i="76"/>
  <c r="AA308" i="76"/>
  <c r="AA314" i="76"/>
  <c r="AA319" i="76"/>
  <c r="AA324" i="76"/>
  <c r="AA330" i="76"/>
  <c r="AA335" i="76"/>
  <c r="AA340" i="76"/>
  <c r="AA346" i="76"/>
  <c r="AA351" i="76"/>
  <c r="AA356" i="76"/>
  <c r="AA362" i="76"/>
  <c r="AA367" i="76"/>
  <c r="AA372" i="76"/>
  <c r="AA378" i="76"/>
  <c r="AA383" i="76"/>
  <c r="AA388" i="76"/>
  <c r="AA394" i="76"/>
  <c r="AA399" i="76"/>
  <c r="AA404" i="76"/>
  <c r="AA410" i="76"/>
  <c r="AA415" i="76"/>
  <c r="AA420" i="76"/>
  <c r="AA426" i="76"/>
  <c r="AA431" i="76"/>
  <c r="AA436" i="76"/>
  <c r="AA442" i="76"/>
  <c r="AA447" i="76"/>
  <c r="AA452" i="76"/>
  <c r="AA458" i="76"/>
  <c r="AA463" i="76"/>
  <c r="AA468" i="76"/>
  <c r="AA474" i="76"/>
  <c r="AA479" i="76"/>
  <c r="AA484" i="76"/>
  <c r="AA490" i="76"/>
  <c r="AA495" i="76"/>
  <c r="AA500" i="76"/>
  <c r="AA506" i="76"/>
  <c r="AA511" i="76"/>
  <c r="AA516" i="76"/>
  <c r="AA522" i="76"/>
  <c r="AA527" i="76"/>
  <c r="AA532" i="76"/>
  <c r="Y119" i="76"/>
  <c r="Z127" i="79"/>
  <c r="AB162" i="79"/>
  <c r="AA189" i="79"/>
  <c r="Z216" i="79"/>
  <c r="Z248" i="79"/>
  <c r="AB274" i="79"/>
  <c r="AA301" i="79"/>
  <c r="AA333" i="79"/>
  <c r="Z360" i="79"/>
  <c r="AB386" i="79"/>
  <c r="AB418" i="79"/>
  <c r="AA445" i="79"/>
  <c r="Z472" i="79"/>
  <c r="Z504" i="79"/>
  <c r="AA101" i="78"/>
  <c r="Z128" i="78"/>
  <c r="AB154" i="78"/>
  <c r="AB186" i="78"/>
  <c r="AA213" i="78"/>
  <c r="Z240" i="78"/>
  <c r="Z272" i="78"/>
  <c r="AB298" i="78"/>
  <c r="AA325" i="78"/>
  <c r="AA357" i="78"/>
  <c r="Z384" i="78"/>
  <c r="Z400" i="78"/>
  <c r="Z416" i="78"/>
  <c r="AA429" i="78"/>
  <c r="AB442" i="78"/>
  <c r="AB458" i="78"/>
  <c r="Z472" i="78"/>
  <c r="AA485" i="78"/>
  <c r="AA501" i="78"/>
  <c r="Z128" i="77"/>
  <c r="Z140" i="77"/>
  <c r="Z150" i="77"/>
  <c r="Z160" i="77"/>
  <c r="Z172" i="77"/>
  <c r="Z182" i="77"/>
  <c r="Z192" i="77"/>
  <c r="Z204" i="77"/>
  <c r="Z214" i="77"/>
  <c r="Z224" i="77"/>
  <c r="Z236" i="77"/>
  <c r="Z246" i="77"/>
  <c r="Z256" i="77"/>
  <c r="Z268" i="77"/>
  <c r="Z278" i="77"/>
  <c r="Z288" i="77"/>
  <c r="Z300" i="77"/>
  <c r="Z310" i="77"/>
  <c r="Z320" i="77"/>
  <c r="Z332" i="77"/>
  <c r="Z342" i="77"/>
  <c r="Z352" i="77"/>
  <c r="Z364" i="77"/>
  <c r="Y370" i="77"/>
  <c r="Y375" i="77"/>
  <c r="Y381" i="77"/>
  <c r="Y386" i="77"/>
  <c r="Y391" i="77"/>
  <c r="Y397" i="77"/>
  <c r="Y402" i="77"/>
  <c r="Y407" i="77"/>
  <c r="Y413" i="77"/>
  <c r="Y418" i="77"/>
  <c r="Y423" i="77"/>
  <c r="Y429" i="77"/>
  <c r="Y434" i="77"/>
  <c r="Y439" i="77"/>
  <c r="Y445" i="77"/>
  <c r="Y450" i="77"/>
  <c r="Y455" i="77"/>
  <c r="Y461" i="77"/>
  <c r="Y466" i="77"/>
  <c r="Y471" i="77"/>
  <c r="Y477" i="77"/>
  <c r="Y482" i="77"/>
  <c r="Y487" i="77"/>
  <c r="Y493" i="77"/>
  <c r="Y498" i="77"/>
  <c r="Y503" i="77"/>
  <c r="Y509" i="77"/>
  <c r="Y514" i="77"/>
  <c r="Y519" i="77"/>
  <c r="Y525" i="77"/>
  <c r="Y530" i="77"/>
  <c r="AB125" i="76"/>
  <c r="AB130" i="76"/>
  <c r="AB136" i="76"/>
  <c r="AB141" i="76"/>
  <c r="AB146" i="76"/>
  <c r="AB152" i="76"/>
  <c r="AB157" i="76"/>
  <c r="AB162" i="76"/>
  <c r="AB168" i="76"/>
  <c r="AB173" i="76"/>
  <c r="AB178" i="76"/>
  <c r="AB184" i="76"/>
  <c r="AB189" i="76"/>
  <c r="AB194" i="76"/>
  <c r="AB200" i="76"/>
  <c r="AB205" i="76"/>
  <c r="AB210" i="76"/>
  <c r="AB216" i="76"/>
  <c r="AB221" i="76"/>
  <c r="AB226" i="76"/>
  <c r="AB232" i="76"/>
  <c r="AB237" i="76"/>
  <c r="AB242" i="76"/>
  <c r="AB248" i="76"/>
  <c r="AB253" i="76"/>
  <c r="AB258" i="76"/>
  <c r="AB264" i="76"/>
  <c r="AB269" i="76"/>
  <c r="AB274" i="76"/>
  <c r="AB280" i="76"/>
  <c r="AB285" i="76"/>
  <c r="AB290" i="76"/>
  <c r="AB296" i="76"/>
  <c r="AB301" i="76"/>
  <c r="AB306" i="76"/>
  <c r="AB312" i="76"/>
  <c r="AB317" i="76"/>
  <c r="AB322" i="76"/>
  <c r="AB328" i="76"/>
  <c r="AB333" i="76"/>
  <c r="AB338" i="76"/>
  <c r="AB344" i="76"/>
  <c r="AB349" i="76"/>
  <c r="AB354" i="76"/>
  <c r="AB360" i="76"/>
  <c r="AB365" i="76"/>
  <c r="AB370" i="76"/>
  <c r="AB376" i="76"/>
  <c r="AB381" i="76"/>
  <c r="AB386" i="76"/>
  <c r="AB392" i="76"/>
  <c r="AB397" i="76"/>
  <c r="AB402" i="76"/>
  <c r="AB408" i="76"/>
  <c r="AB413" i="76"/>
  <c r="AB418" i="76"/>
  <c r="AB424" i="76"/>
  <c r="AB429" i="76"/>
  <c r="AB434" i="76"/>
  <c r="AB440" i="76"/>
  <c r="AB445" i="76"/>
  <c r="AB450" i="76"/>
  <c r="AB456" i="76"/>
  <c r="AB461" i="76"/>
  <c r="AB466" i="76"/>
  <c r="AB472" i="76"/>
  <c r="AB477" i="76"/>
  <c r="AB482" i="76"/>
  <c r="AB488" i="76"/>
  <c r="AB493" i="76"/>
  <c r="AB498" i="76"/>
  <c r="AB504" i="76"/>
  <c r="AB509" i="76"/>
  <c r="AB514" i="76"/>
  <c r="AB520" i="76"/>
  <c r="AB525" i="76"/>
  <c r="AB530" i="76"/>
  <c r="AB143" i="79"/>
  <c r="AB207" i="79"/>
  <c r="Z261" i="79"/>
  <c r="AA314" i="79"/>
  <c r="AA378" i="79"/>
  <c r="AB431" i="79"/>
  <c r="Z485" i="79"/>
  <c r="Z125" i="78"/>
  <c r="AA178" i="78"/>
  <c r="AB231" i="78"/>
  <c r="AB295" i="78"/>
  <c r="Z349" i="78"/>
  <c r="AB395" i="78"/>
  <c r="AB427" i="78"/>
  <c r="AA454" i="78"/>
  <c r="Z481" i="78"/>
  <c r="AA502" i="78"/>
  <c r="Y125" i="77"/>
  <c r="Y141" i="77"/>
  <c r="Y157" i="77"/>
  <c r="Y173" i="77"/>
  <c r="Y189" i="77"/>
  <c r="Y205" i="77"/>
  <c r="Y221" i="77"/>
  <c r="Y237" i="77"/>
  <c r="Y253" i="77"/>
  <c r="AB494" i="78"/>
  <c r="AA204" i="79"/>
  <c r="AB469" i="79"/>
  <c r="AA228" i="78"/>
  <c r="AB377" i="78"/>
  <c r="AA191" i="79"/>
  <c r="AA315" i="79"/>
  <c r="AA419" i="79"/>
  <c r="Z190" i="78"/>
  <c r="Z294" i="78"/>
  <c r="AA387" i="78"/>
  <c r="AA254" i="79"/>
  <c r="AB411" i="79"/>
  <c r="AB131" i="78"/>
  <c r="AA286" i="78"/>
  <c r="Z415" i="78"/>
  <c r="Z479" i="78"/>
  <c r="AA130" i="77"/>
  <c r="AA173" i="77"/>
  <c r="AA215" i="77"/>
  <c r="AA258" i="77"/>
  <c r="AA301" i="77"/>
  <c r="AA337" i="77"/>
  <c r="AA107" i="79"/>
  <c r="AA201" i="79"/>
  <c r="AB286" i="79"/>
  <c r="Z372" i="79"/>
  <c r="AA457" i="79"/>
  <c r="AA97" i="78"/>
  <c r="AB182" i="78"/>
  <c r="Z268" i="78"/>
  <c r="AA353" i="78"/>
  <c r="Z414" i="78"/>
  <c r="AB456" i="78"/>
  <c r="AA499" i="78"/>
  <c r="AB153" i="77"/>
  <c r="AB185" i="77"/>
  <c r="AB217" i="77"/>
  <c r="AB249" i="77"/>
  <c r="AB281" i="77"/>
  <c r="AB313" i="77"/>
  <c r="AB345" i="77"/>
  <c r="Z173" i="79"/>
  <c r="AB343" i="79"/>
  <c r="Z261" i="78"/>
  <c r="AA410" i="78"/>
  <c r="AB495" i="78"/>
  <c r="Y168" i="77"/>
  <c r="Y232" i="77"/>
  <c r="Y280" i="77"/>
  <c r="Y312" i="77"/>
  <c r="Y344" i="77"/>
  <c r="AB370" i="77"/>
  <c r="AB386" i="77"/>
  <c r="AB402" i="77"/>
  <c r="AB418" i="77"/>
  <c r="AB434" i="77"/>
  <c r="AB450" i="77"/>
  <c r="AB466" i="77"/>
  <c r="AB482" i="77"/>
  <c r="AB498" i="77"/>
  <c r="AB514" i="77"/>
  <c r="AB530" i="77"/>
  <c r="AA134" i="76"/>
  <c r="AA150" i="76"/>
  <c r="AA166" i="76"/>
  <c r="AA182" i="76"/>
  <c r="AA198" i="76"/>
  <c r="AA203" i="76"/>
  <c r="AA208" i="76"/>
  <c r="AA214" i="76"/>
  <c r="AA219" i="76"/>
  <c r="AA224" i="76"/>
  <c r="AA230" i="76"/>
  <c r="AA235" i="76"/>
  <c r="AA240" i="76"/>
  <c r="AA246" i="76"/>
  <c r="AA251" i="76"/>
  <c r="AA256" i="76"/>
  <c r="AA262" i="76"/>
  <c r="AA267" i="76"/>
  <c r="AA272" i="76"/>
  <c r="AA278" i="76"/>
  <c r="AA283" i="76"/>
  <c r="AA288" i="76"/>
  <c r="AA294" i="76"/>
  <c r="AA299" i="76"/>
  <c r="AA304" i="76"/>
  <c r="AA310" i="76"/>
  <c r="AA315" i="76"/>
  <c r="AA320" i="76"/>
  <c r="AA326" i="76"/>
  <c r="AA331" i="76"/>
  <c r="AA336" i="76"/>
  <c r="AA342" i="76"/>
  <c r="AA347" i="76"/>
  <c r="AA352" i="76"/>
  <c r="AA358" i="76"/>
  <c r="AA363" i="76"/>
  <c r="AA368" i="76"/>
  <c r="AA374" i="76"/>
  <c r="AA379" i="76"/>
  <c r="AA384" i="76"/>
  <c r="AA390" i="76"/>
  <c r="AA395" i="76"/>
  <c r="AA400" i="76"/>
  <c r="AA406" i="76"/>
  <c r="AA411" i="76"/>
  <c r="AA416" i="76"/>
  <c r="AA422" i="76"/>
  <c r="AA427" i="76"/>
  <c r="AA432" i="76"/>
  <c r="AA438" i="76"/>
  <c r="AA443" i="76"/>
  <c r="AA448" i="76"/>
  <c r="AA454" i="76"/>
  <c r="AA459" i="76"/>
  <c r="AA464" i="76"/>
  <c r="AA470" i="76"/>
  <c r="AA475" i="76"/>
  <c r="AA480" i="76"/>
  <c r="AA486" i="76"/>
  <c r="AA491" i="76"/>
  <c r="AA496" i="76"/>
  <c r="AA502" i="76"/>
  <c r="AA507" i="76"/>
  <c r="AA512" i="76"/>
  <c r="AA518" i="76"/>
  <c r="AA523" i="76"/>
  <c r="AA528" i="76"/>
  <c r="AA534" i="76"/>
  <c r="AB97" i="79"/>
  <c r="AA141" i="79"/>
  <c r="Z168" i="79"/>
  <c r="AB194" i="79"/>
  <c r="AB226" i="79"/>
  <c r="AA253" i="79"/>
  <c r="Z280" i="79"/>
  <c r="Z312" i="79"/>
  <c r="AB338" i="79"/>
  <c r="AA365" i="79"/>
  <c r="AA397" i="79"/>
  <c r="Z424" i="79"/>
  <c r="AB450" i="79"/>
  <c r="AB482" i="79"/>
  <c r="AB106" i="78"/>
  <c r="AA133" i="78"/>
  <c r="AA165" i="78"/>
  <c r="Z192" i="78"/>
  <c r="AB218" i="78"/>
  <c r="AB250" i="78"/>
  <c r="AA277" i="78"/>
  <c r="Z304" i="78"/>
  <c r="Z336" i="78"/>
  <c r="AB362" i="78"/>
  <c r="AA389" i="78"/>
  <c r="AA405" i="78"/>
  <c r="AB418" i="78"/>
  <c r="Z432" i="78"/>
  <c r="Z448" i="78"/>
  <c r="AA461" i="78"/>
  <c r="AB474" i="78"/>
  <c r="AB490" i="78"/>
  <c r="Z504" i="78"/>
  <c r="Z120" i="77"/>
  <c r="Z132" i="77"/>
  <c r="Z142" i="77"/>
  <c r="Z152" i="77"/>
  <c r="Z164" i="77"/>
  <c r="Z174" i="77"/>
  <c r="Z184" i="77"/>
  <c r="Z196" i="77"/>
  <c r="Z206" i="77"/>
  <c r="Z216" i="77"/>
  <c r="Z228" i="77"/>
  <c r="Z238" i="77"/>
  <c r="Z248" i="77"/>
  <c r="Z260" i="77"/>
  <c r="Z270" i="77"/>
  <c r="Z280" i="77"/>
  <c r="Z292" i="77"/>
  <c r="Z302" i="77"/>
  <c r="Z312" i="77"/>
  <c r="Z324" i="77"/>
  <c r="Z334" i="77"/>
  <c r="Z344" i="77"/>
  <c r="Z356" i="77"/>
  <c r="Y366" i="77"/>
  <c r="Y371" i="77"/>
  <c r="Y377" i="77"/>
  <c r="Y382" i="77"/>
  <c r="Y387" i="77"/>
  <c r="Y393" i="77"/>
  <c r="Y398" i="77"/>
  <c r="Y403" i="77"/>
  <c r="Y409" i="77"/>
  <c r="Y414" i="77"/>
  <c r="Y419" i="77"/>
  <c r="Y425" i="77"/>
  <c r="Y430" i="77"/>
  <c r="Y435" i="77"/>
  <c r="Y441" i="77"/>
  <c r="Y446" i="77"/>
  <c r="Y451" i="77"/>
  <c r="Y457" i="77"/>
  <c r="Y462" i="77"/>
  <c r="Y467" i="77"/>
  <c r="Y473" i="77"/>
  <c r="Y478" i="77"/>
  <c r="Y483" i="77"/>
  <c r="Y489" i="77"/>
  <c r="Y494" i="77"/>
  <c r="Y499" i="77"/>
  <c r="Y505" i="77"/>
  <c r="Y510" i="77"/>
  <c r="Y515" i="77"/>
  <c r="Y521" i="77"/>
  <c r="Y526" i="77"/>
  <c r="Y531" i="77"/>
  <c r="AB122" i="76"/>
  <c r="AB126" i="76"/>
  <c r="AB132" i="76"/>
  <c r="AB137" i="76"/>
  <c r="AB142" i="76"/>
  <c r="AB148" i="76"/>
  <c r="AB153" i="76"/>
  <c r="AB158" i="76"/>
  <c r="AB164" i="76"/>
  <c r="AB169" i="76"/>
  <c r="AB174" i="76"/>
  <c r="AB180" i="76"/>
  <c r="AB185" i="76"/>
  <c r="AB190" i="76"/>
  <c r="AB196" i="76"/>
  <c r="AB201" i="76"/>
  <c r="AB206" i="76"/>
  <c r="AB212" i="76"/>
  <c r="AB217" i="76"/>
  <c r="AB222" i="76"/>
  <c r="AB228" i="76"/>
  <c r="AB233" i="76"/>
  <c r="AB238" i="76"/>
  <c r="AB244" i="76"/>
  <c r="AB249" i="76"/>
  <c r="AB254" i="76"/>
  <c r="AB260" i="76"/>
  <c r="AB265" i="76"/>
  <c r="AB270" i="76"/>
  <c r="AB276" i="76"/>
  <c r="AB281" i="76"/>
  <c r="AB286" i="76"/>
  <c r="AB292" i="76"/>
  <c r="AB297" i="76"/>
  <c r="AB302" i="76"/>
  <c r="AB308" i="76"/>
  <c r="AB313" i="76"/>
  <c r="AB318" i="76"/>
  <c r="AB324" i="76"/>
  <c r="AB329" i="76"/>
  <c r="AB334" i="76"/>
  <c r="AB340" i="76"/>
  <c r="AB345" i="76"/>
  <c r="AB350" i="76"/>
  <c r="AB356" i="76"/>
  <c r="AB361" i="76"/>
  <c r="AB366" i="76"/>
  <c r="AB372" i="76"/>
  <c r="AB377" i="76"/>
  <c r="AB382" i="76"/>
  <c r="AB388" i="76"/>
  <c r="AB393" i="76"/>
  <c r="AB398" i="76"/>
  <c r="AB404" i="76"/>
  <c r="AB409" i="76"/>
  <c r="AB414" i="76"/>
  <c r="AB420" i="76"/>
  <c r="AB425" i="76"/>
  <c r="AB430" i="76"/>
  <c r="AB436" i="76"/>
  <c r="AB441" i="76"/>
  <c r="AB446" i="76"/>
  <c r="AB452" i="76"/>
  <c r="AB457" i="76"/>
  <c r="AB462" i="76"/>
  <c r="AB468" i="76"/>
  <c r="AB473" i="76"/>
  <c r="AB478" i="76"/>
  <c r="AB484" i="76"/>
  <c r="AB489" i="76"/>
  <c r="AB494" i="76"/>
  <c r="AB500" i="76"/>
  <c r="AB505" i="76"/>
  <c r="AB510" i="76"/>
  <c r="AB516" i="76"/>
  <c r="AB521" i="76"/>
  <c r="AB526" i="76"/>
  <c r="AB532" i="76"/>
  <c r="Z165" i="79"/>
  <c r="AA218" i="79"/>
  <c r="AB271" i="79"/>
  <c r="AB335" i="79"/>
  <c r="Z389" i="79"/>
  <c r="AA442" i="79"/>
  <c r="AA506" i="79"/>
  <c r="AB135" i="78"/>
  <c r="Z189" i="78"/>
  <c r="Z253" i="78"/>
  <c r="AA306" i="78"/>
  <c r="AB359" i="78"/>
  <c r="AA406" i="78"/>
  <c r="Z433" i="78"/>
  <c r="AB459" i="78"/>
  <c r="AA486" i="78"/>
  <c r="AB507" i="78"/>
  <c r="Y129" i="77"/>
  <c r="Y145" i="77"/>
  <c r="Y161" i="77"/>
  <c r="Y177" i="77"/>
  <c r="Y193" i="77"/>
  <c r="Y209" i="77"/>
  <c r="Y225" i="77"/>
  <c r="Y241" i="77"/>
  <c r="Y257" i="77"/>
  <c r="Y273" i="77"/>
  <c r="Y289" i="77"/>
  <c r="Y305" i="77"/>
  <c r="Y321" i="77"/>
  <c r="Y337" i="77"/>
  <c r="Y353" i="77"/>
  <c r="Z367" i="77"/>
  <c r="Z375" i="77"/>
  <c r="Z383" i="77"/>
  <c r="Z391" i="77"/>
  <c r="Z399" i="77"/>
  <c r="Z407" i="77"/>
  <c r="Z415" i="77"/>
  <c r="Z423" i="77"/>
  <c r="Z431" i="77"/>
  <c r="Z439" i="77"/>
  <c r="Z447" i="77"/>
  <c r="Z455" i="77"/>
  <c r="Z463" i="77"/>
  <c r="Z471" i="77"/>
  <c r="Z479" i="77"/>
  <c r="Z487" i="77"/>
  <c r="Z495" i="77"/>
  <c r="Z503" i="77"/>
  <c r="Z511" i="77"/>
  <c r="Z519" i="77"/>
  <c r="Z527" i="77"/>
  <c r="AA119" i="77"/>
  <c r="Y127" i="76"/>
  <c r="Y135" i="76"/>
  <c r="Y143" i="76"/>
  <c r="Y151" i="76"/>
  <c r="Y159" i="76"/>
  <c r="Y167" i="76"/>
  <c r="Y175" i="76"/>
  <c r="Y183" i="76"/>
  <c r="Y191" i="76"/>
  <c r="Y199" i="76"/>
  <c r="Y207" i="76"/>
  <c r="Y215" i="76"/>
  <c r="Y223" i="76"/>
  <c r="Y231" i="76"/>
  <c r="Y239" i="76"/>
  <c r="Y247" i="76"/>
  <c r="Y255" i="76"/>
  <c r="Y263" i="76"/>
  <c r="Y271" i="76"/>
  <c r="Y279" i="76"/>
  <c r="Y287" i="76"/>
  <c r="Y295" i="76"/>
  <c r="Y303" i="76"/>
  <c r="Y311" i="76"/>
  <c r="Y319" i="76"/>
  <c r="Y327" i="76"/>
  <c r="Y335" i="76"/>
  <c r="Y343" i="76"/>
  <c r="Y351" i="76"/>
  <c r="Y359" i="76"/>
  <c r="Y367" i="76"/>
  <c r="Y375" i="76"/>
  <c r="Y383" i="76"/>
  <c r="Y391" i="76"/>
  <c r="Y399" i="76"/>
  <c r="Y407" i="76"/>
  <c r="Y415" i="76"/>
  <c r="Y423" i="76"/>
  <c r="Y431" i="76"/>
  <c r="Y439" i="76"/>
  <c r="Y447" i="76"/>
  <c r="Y455" i="76"/>
  <c r="Y463" i="76"/>
  <c r="Y471" i="76"/>
  <c r="Y479" i="76"/>
  <c r="Y487" i="76"/>
  <c r="Y495" i="76"/>
  <c r="Y503" i="76"/>
  <c r="Y511" i="76"/>
  <c r="Y519" i="76"/>
  <c r="Y527" i="76"/>
  <c r="AA119" i="76"/>
  <c r="Z144" i="79"/>
  <c r="AB186" i="79"/>
  <c r="AA229" i="79"/>
  <c r="Z272" i="79"/>
  <c r="AB314" i="79"/>
  <c r="AA357" i="79"/>
  <c r="Z400" i="79"/>
  <c r="AB442" i="79"/>
  <c r="AA485" i="79"/>
  <c r="Z104" i="78"/>
  <c r="AB146" i="78"/>
  <c r="AA189" i="78"/>
  <c r="Z232" i="78"/>
  <c r="AB274" i="78"/>
  <c r="AA317" i="78"/>
  <c r="Z360" i="78"/>
  <c r="Z396" i="78"/>
  <c r="AA417" i="78"/>
  <c r="AB438" i="78"/>
  <c r="Z460" i="78"/>
  <c r="AA481" i="78"/>
  <c r="AB502" i="78"/>
  <c r="Z125" i="77"/>
  <c r="Z141" i="77"/>
  <c r="Z157" i="77"/>
  <c r="Z173" i="77"/>
  <c r="Z189" i="77"/>
  <c r="Z205" i="77"/>
  <c r="Z221" i="77"/>
  <c r="Z237" i="77"/>
  <c r="Z253" i="77"/>
  <c r="Z269" i="77"/>
  <c r="Z285" i="77"/>
  <c r="Z301" i="77"/>
  <c r="Z317" i="77"/>
  <c r="Z333" i="77"/>
  <c r="Z349" i="77"/>
  <c r="Z365" i="77"/>
  <c r="AA373" i="77"/>
  <c r="AA381" i="77"/>
  <c r="AA389" i="77"/>
  <c r="AA397" i="77"/>
  <c r="AA405" i="77"/>
  <c r="AA413" i="77"/>
  <c r="AA421" i="77"/>
  <c r="AA429" i="77"/>
  <c r="AA437" i="77"/>
  <c r="AA445" i="77"/>
  <c r="AA453" i="77"/>
  <c r="AA461" i="77"/>
  <c r="AA469" i="77"/>
  <c r="AA477" i="77"/>
  <c r="AA485" i="77"/>
  <c r="AA493" i="77"/>
  <c r="AA501" i="77"/>
  <c r="AA509" i="77"/>
  <c r="AA517" i="77"/>
  <c r="AA525" i="77"/>
  <c r="AA533" i="77"/>
  <c r="Z125" i="76"/>
  <c r="Z133" i="76"/>
  <c r="Z141" i="76"/>
  <c r="Z149" i="76"/>
  <c r="Z157" i="76"/>
  <c r="Z165" i="76"/>
  <c r="Z173" i="76"/>
  <c r="Z181" i="76"/>
  <c r="Z189" i="76"/>
  <c r="Z197" i="76"/>
  <c r="Z205" i="76"/>
  <c r="Z213" i="76"/>
  <c r="Z221" i="76"/>
  <c r="Z229" i="76"/>
  <c r="Z237" i="76"/>
  <c r="Z245" i="76"/>
  <c r="Z253" i="76"/>
  <c r="Z261" i="76"/>
  <c r="Z269" i="76"/>
  <c r="Z277" i="76"/>
  <c r="Z285" i="76"/>
  <c r="Z293" i="76"/>
  <c r="Z301" i="76"/>
  <c r="Z309" i="76"/>
  <c r="Z317" i="76"/>
  <c r="Z325" i="76"/>
  <c r="Z333" i="76"/>
  <c r="Z341" i="76"/>
  <c r="Z349" i="76"/>
  <c r="Z357" i="76"/>
  <c r="Z365" i="76"/>
  <c r="Z373" i="76"/>
  <c r="Z381" i="76"/>
  <c r="Z389" i="76"/>
  <c r="Z397" i="76"/>
  <c r="Z405" i="76"/>
  <c r="Z413" i="76"/>
  <c r="Z421" i="76"/>
  <c r="Z429" i="76"/>
  <c r="Z437" i="76"/>
  <c r="Z445" i="76"/>
  <c r="Z453" i="76"/>
  <c r="Z461" i="76"/>
  <c r="Z469" i="76"/>
  <c r="Z477" i="76"/>
  <c r="Z485" i="76"/>
  <c r="Z493" i="76"/>
  <c r="Z501" i="76"/>
  <c r="Z509" i="76"/>
  <c r="Z517" i="76"/>
  <c r="Z525" i="76"/>
  <c r="Z533" i="76"/>
  <c r="Y534" i="76"/>
  <c r="Y518" i="76"/>
  <c r="Y502" i="76"/>
  <c r="Y486" i="76"/>
  <c r="Y470" i="76"/>
  <c r="Y454" i="76"/>
  <c r="Y438" i="76"/>
  <c r="Y422" i="76"/>
  <c r="Y406" i="76"/>
  <c r="Y390" i="76"/>
  <c r="Y374" i="76"/>
  <c r="Y358" i="76"/>
  <c r="Y342" i="76"/>
  <c r="Y326" i="76"/>
  <c r="Y310" i="76"/>
  <c r="Y294" i="76"/>
  <c r="Y278" i="76"/>
  <c r="Y262" i="76"/>
  <c r="Y246" i="76"/>
  <c r="Y230" i="76"/>
  <c r="Y214" i="76"/>
  <c r="Y198" i="76"/>
  <c r="Y182" i="76"/>
  <c r="Y166" i="76"/>
  <c r="Y150" i="76"/>
  <c r="Y134" i="76"/>
  <c r="Z526" i="77"/>
  <c r="Z510" i="77"/>
  <c r="Z494" i="77"/>
  <c r="Z478" i="77"/>
  <c r="Z462" i="77"/>
  <c r="Z446" i="77"/>
  <c r="Z430" i="77"/>
  <c r="Z414" i="77"/>
  <c r="Z398" i="77"/>
  <c r="Z382" i="77"/>
  <c r="Z366" i="77"/>
  <c r="Y335" i="77"/>
  <c r="Y303" i="77"/>
  <c r="Z271" i="79"/>
  <c r="AB220" i="79"/>
  <c r="AB112" i="78"/>
  <c r="Z297" i="79"/>
  <c r="Z431" i="78"/>
  <c r="AA183" i="77"/>
  <c r="AA345" i="77"/>
  <c r="AA393" i="79"/>
  <c r="Z204" i="78"/>
  <c r="AA467" i="78"/>
  <c r="AB129" i="77"/>
  <c r="AB257" i="77"/>
  <c r="AB215" i="79"/>
  <c r="AB431" i="78"/>
  <c r="Y288" i="77"/>
  <c r="AB390" i="77"/>
  <c r="AB454" i="77"/>
  <c r="AB518" i="77"/>
  <c r="AA138" i="76"/>
  <c r="AA199" i="76"/>
  <c r="AA220" i="76"/>
  <c r="AA242" i="76"/>
  <c r="AA263" i="76"/>
  <c r="AA284" i="76"/>
  <c r="AA306" i="76"/>
  <c r="AA327" i="76"/>
  <c r="AA348" i="76"/>
  <c r="AA370" i="76"/>
  <c r="AA391" i="76"/>
  <c r="AA412" i="76"/>
  <c r="AA434" i="76"/>
  <c r="AA455" i="76"/>
  <c r="AA476" i="76"/>
  <c r="AA498" i="76"/>
  <c r="AA519" i="76"/>
  <c r="AA205" i="79"/>
  <c r="AA317" i="79"/>
  <c r="AA429" i="79"/>
  <c r="AA197" i="78"/>
  <c r="AB314" i="78"/>
  <c r="Z408" i="78"/>
  <c r="Z464" i="78"/>
  <c r="Z124" i="77"/>
  <c r="Z166" i="77"/>
  <c r="Z208" i="77"/>
  <c r="Z95" i="78"/>
  <c r="AA343" i="79"/>
  <c r="Z218" i="78"/>
  <c r="AB443" i="79"/>
  <c r="AB493" i="78"/>
  <c r="AA226" i="77"/>
  <c r="Z136" i="79"/>
  <c r="AB478" i="79"/>
  <c r="AA289" i="78"/>
  <c r="AB161" i="77"/>
  <c r="AB289" i="77"/>
  <c r="AA386" i="79"/>
  <c r="Y120" i="77"/>
  <c r="Y320" i="77"/>
  <c r="AB406" i="77"/>
  <c r="AB470" i="77"/>
  <c r="AB534" i="77"/>
  <c r="AA154" i="76"/>
  <c r="AA204" i="76"/>
  <c r="AA226" i="76"/>
  <c r="AA247" i="76"/>
  <c r="AA268" i="76"/>
  <c r="AA290" i="76"/>
  <c r="AA311" i="76"/>
  <c r="AA332" i="76"/>
  <c r="AA354" i="76"/>
  <c r="AA375" i="76"/>
  <c r="AA396" i="76"/>
  <c r="AA418" i="76"/>
  <c r="AA439" i="76"/>
  <c r="AA460" i="76"/>
  <c r="AA482" i="76"/>
  <c r="AA503" i="76"/>
  <c r="AA524" i="76"/>
  <c r="AB112" i="79"/>
  <c r="Z232" i="79"/>
  <c r="Z344" i="79"/>
  <c r="AA461" i="79"/>
  <c r="Z112" i="78"/>
  <c r="AA229" i="78"/>
  <c r="AA341" i="78"/>
  <c r="AA421" i="78"/>
  <c r="Z480" i="78"/>
  <c r="Z134" i="77"/>
  <c r="Z176" i="77"/>
  <c r="Z220" i="77"/>
  <c r="Z262" i="77"/>
  <c r="Z304" i="77"/>
  <c r="Z348" i="77"/>
  <c r="Y378" i="77"/>
  <c r="Y399" i="77"/>
  <c r="Y421" i="77"/>
  <c r="Y442" i="77"/>
  <c r="Y463" i="77"/>
  <c r="Y485" i="77"/>
  <c r="Y506" i="77"/>
  <c r="Y527" i="77"/>
  <c r="AB138" i="76"/>
  <c r="AB160" i="76"/>
  <c r="AB181" i="76"/>
  <c r="AB202" i="76"/>
  <c r="AB224" i="76"/>
  <c r="AB245" i="76"/>
  <c r="AB266" i="76"/>
  <c r="AB288" i="76"/>
  <c r="AB309" i="76"/>
  <c r="AB330" i="76"/>
  <c r="AB352" i="76"/>
  <c r="AB373" i="76"/>
  <c r="AB394" i="76"/>
  <c r="AB416" i="76"/>
  <c r="AB437" i="76"/>
  <c r="AB458" i="76"/>
  <c r="AB480" i="76"/>
  <c r="AB501" i="76"/>
  <c r="AB522" i="76"/>
  <c r="Z116" i="79"/>
  <c r="AA346" i="79"/>
  <c r="AA146" i="78"/>
  <c r="Z381" i="78"/>
  <c r="AB491" i="78"/>
  <c r="Y149" i="77"/>
  <c r="Y213" i="77"/>
  <c r="Y265" i="77"/>
  <c r="Y285" i="77"/>
  <c r="Y309" i="77"/>
  <c r="Y329" i="77"/>
  <c r="Y349" i="77"/>
  <c r="Z369" i="77"/>
  <c r="Z379" i="77"/>
  <c r="Z389" i="77"/>
  <c r="Z401" i="77"/>
  <c r="Z411" i="77"/>
  <c r="Z421" i="77"/>
  <c r="Z433" i="77"/>
  <c r="Z443" i="77"/>
  <c r="Z453" i="77"/>
  <c r="Z465" i="77"/>
  <c r="Z475" i="77"/>
  <c r="Z485" i="77"/>
  <c r="Z497" i="77"/>
  <c r="Z507" i="77"/>
  <c r="Z517" i="77"/>
  <c r="Z529" i="77"/>
  <c r="Y125" i="76"/>
  <c r="Y137" i="76"/>
  <c r="Y147" i="76"/>
  <c r="Y157" i="76"/>
  <c r="Y169" i="76"/>
  <c r="Y179" i="76"/>
  <c r="Y189" i="76"/>
  <c r="Y201" i="76"/>
  <c r="Y211" i="76"/>
  <c r="Y221" i="76"/>
  <c r="Y233" i="76"/>
  <c r="Y243" i="76"/>
  <c r="Y253" i="76"/>
  <c r="Y265" i="76"/>
  <c r="Y275" i="76"/>
  <c r="Y285" i="76"/>
  <c r="Y297" i="76"/>
  <c r="Y307" i="76"/>
  <c r="Y317" i="76"/>
  <c r="Y329" i="76"/>
  <c r="Y339" i="76"/>
  <c r="Y349" i="76"/>
  <c r="Y361" i="76"/>
  <c r="Y371" i="76"/>
  <c r="Y381" i="76"/>
  <c r="Y393" i="76"/>
  <c r="Y403" i="76"/>
  <c r="Y413" i="76"/>
  <c r="Y425" i="76"/>
  <c r="Y435" i="76"/>
  <c r="Y445" i="76"/>
  <c r="Y457" i="76"/>
  <c r="Y467" i="76"/>
  <c r="Y477" i="76"/>
  <c r="Y489" i="76"/>
  <c r="Y499" i="76"/>
  <c r="Y509" i="76"/>
  <c r="Y521" i="76"/>
  <c r="Y531" i="76"/>
  <c r="AB154" i="79"/>
  <c r="Z208" i="79"/>
  <c r="AA261" i="79"/>
  <c r="AA325" i="79"/>
  <c r="AB378" i="79"/>
  <c r="Z432" i="79"/>
  <c r="Z496" i="79"/>
  <c r="AA125" i="78"/>
  <c r="AB178" i="78"/>
  <c r="AB242" i="78"/>
  <c r="Z296" i="78"/>
  <c r="AA349" i="78"/>
  <c r="AA401" i="78"/>
  <c r="Z428" i="78"/>
  <c r="AB454" i="78"/>
  <c r="AB486" i="78"/>
  <c r="Z137" i="77"/>
  <c r="Z161" i="77"/>
  <c r="Z181" i="77"/>
  <c r="Z201" i="77"/>
  <c r="Z225" i="77"/>
  <c r="Z245" i="77"/>
  <c r="Z265" i="77"/>
  <c r="Z289" i="77"/>
  <c r="Z309" i="77"/>
  <c r="Z329" i="77"/>
  <c r="Z353" i="77"/>
  <c r="AA369" i="77"/>
  <c r="AA379" i="77"/>
  <c r="AA391" i="77"/>
  <c r="AA401" i="77"/>
  <c r="AA411" i="77"/>
  <c r="AA423" i="77"/>
  <c r="AA433" i="77"/>
  <c r="AA443" i="77"/>
  <c r="AA455" i="77"/>
  <c r="AA465" i="77"/>
  <c r="AA475" i="77"/>
  <c r="AA487" i="77"/>
  <c r="AA497" i="77"/>
  <c r="AA507" i="77"/>
  <c r="AA519" i="77"/>
  <c r="AA529" i="77"/>
  <c r="Z127" i="76"/>
  <c r="Z137" i="76"/>
  <c r="Z147" i="76"/>
  <c r="Z159" i="76"/>
  <c r="Z169" i="76"/>
  <c r="Z179" i="76"/>
  <c r="Z191" i="76"/>
  <c r="Z201" i="76"/>
  <c r="Z211" i="76"/>
  <c r="Z223" i="76"/>
  <c r="Z233" i="76"/>
  <c r="Z243" i="76"/>
  <c r="Z255" i="76"/>
  <c r="Z265" i="76"/>
  <c r="Z275" i="76"/>
  <c r="Z287" i="76"/>
  <c r="Z297" i="76"/>
  <c r="Z307" i="76"/>
  <c r="Z319" i="76"/>
  <c r="Z329" i="76"/>
  <c r="Z339" i="76"/>
  <c r="Z351" i="76"/>
  <c r="Z361" i="76"/>
  <c r="Z371" i="76"/>
  <c r="Z383" i="76"/>
  <c r="Z393" i="76"/>
  <c r="Z403" i="76"/>
  <c r="Z415" i="76"/>
  <c r="Z425" i="76"/>
  <c r="Z435" i="76"/>
  <c r="Z447" i="76"/>
  <c r="Z457" i="76"/>
  <c r="Z467" i="76"/>
  <c r="Z479" i="76"/>
  <c r="Z489" i="76"/>
  <c r="Z499" i="76"/>
  <c r="Z511" i="76"/>
  <c r="Z521" i="76"/>
  <c r="Z531" i="76"/>
  <c r="Z119" i="76"/>
  <c r="Y522" i="76"/>
  <c r="Y498" i="76"/>
  <c r="Y478" i="76"/>
  <c r="Y458" i="76"/>
  <c r="Y434" i="76"/>
  <c r="Y414" i="76"/>
  <c r="Y394" i="76"/>
  <c r="Y370" i="76"/>
  <c r="Y350" i="76"/>
  <c r="Y330" i="76"/>
  <c r="Y306" i="76"/>
  <c r="Y286" i="76"/>
  <c r="Y266" i="76"/>
  <c r="Y242" i="76"/>
  <c r="Y222" i="76"/>
  <c r="Y202" i="76"/>
  <c r="Y178" i="76"/>
  <c r="Y158" i="76"/>
  <c r="Y138" i="76"/>
  <c r="Z518" i="77"/>
  <c r="Z498" i="77"/>
  <c r="Z474" i="77"/>
  <c r="Z454" i="77"/>
  <c r="Z434" i="77"/>
  <c r="Z410" i="77"/>
  <c r="Z390" i="77"/>
  <c r="Z370" i="77"/>
  <c r="Y327" i="77"/>
  <c r="Y287" i="77"/>
  <c r="Y255" i="77"/>
  <c r="Y223" i="77"/>
  <c r="Y191" i="77"/>
  <c r="Y159" i="77"/>
  <c r="Y127" i="77"/>
  <c r="AB483" i="78"/>
  <c r="Z441" i="78"/>
  <c r="AA398" i="78"/>
  <c r="AA322" i="78"/>
  <c r="Z237" i="78"/>
  <c r="AB151" i="78"/>
  <c r="AA490" i="79"/>
  <c r="Z405" i="79"/>
  <c r="AB319" i="79"/>
  <c r="AA234" i="79"/>
  <c r="Z149" i="79"/>
  <c r="Z93" i="79"/>
  <c r="Z275" i="78"/>
  <c r="AB444" i="79"/>
  <c r="AA315" i="78"/>
  <c r="AB171" i="78"/>
  <c r="AA269" i="77"/>
  <c r="AB222" i="79"/>
  <c r="AB374" i="78"/>
  <c r="AB193" i="77"/>
  <c r="AB321" i="77"/>
  <c r="Z133" i="78"/>
  <c r="Y184" i="77"/>
  <c r="Y352" i="77"/>
  <c r="AB422" i="77"/>
  <c r="AB486" i="77"/>
  <c r="AA170" i="76"/>
  <c r="AA210" i="76"/>
  <c r="AA231" i="76"/>
  <c r="AA252" i="76"/>
  <c r="AA274" i="76"/>
  <c r="AA295" i="76"/>
  <c r="AA316" i="76"/>
  <c r="AA338" i="76"/>
  <c r="AA359" i="76"/>
  <c r="AA380" i="76"/>
  <c r="AA402" i="76"/>
  <c r="AA423" i="76"/>
  <c r="AA444" i="76"/>
  <c r="AA466" i="76"/>
  <c r="AA487" i="76"/>
  <c r="AA508" i="76"/>
  <c r="AA530" i="76"/>
  <c r="AB146" i="79"/>
  <c r="AB258" i="79"/>
  <c r="Z376" i="79"/>
  <c r="Z488" i="79"/>
  <c r="Z144" i="78"/>
  <c r="Z256" i="78"/>
  <c r="Z368" i="78"/>
  <c r="AA437" i="78"/>
  <c r="AA493" i="78"/>
  <c r="Z144" i="77"/>
  <c r="Z188" i="77"/>
  <c r="Z230" i="77"/>
  <c r="Z272" i="77"/>
  <c r="Z316" i="77"/>
  <c r="Z358" i="77"/>
  <c r="Y383" i="77"/>
  <c r="Y405" i="77"/>
  <c r="Y426" i="77"/>
  <c r="Y447" i="77"/>
  <c r="Y469" i="77"/>
  <c r="Y490" i="77"/>
  <c r="Y511" i="77"/>
  <c r="Y533" i="77"/>
  <c r="AB144" i="76"/>
  <c r="AB165" i="76"/>
  <c r="AB186" i="76"/>
  <c r="AB208" i="76"/>
  <c r="AB229" i="76"/>
  <c r="AB250" i="76"/>
  <c r="AB272" i="76"/>
  <c r="AB293" i="76"/>
  <c r="AB314" i="76"/>
  <c r="AB336" i="76"/>
  <c r="AB357" i="76"/>
  <c r="AB378" i="76"/>
  <c r="AB400" i="76"/>
  <c r="AB421" i="76"/>
  <c r="AB442" i="76"/>
  <c r="AB464" i="76"/>
  <c r="AB485" i="76"/>
  <c r="AB506" i="76"/>
  <c r="AB528" i="76"/>
  <c r="AB175" i="79"/>
  <c r="AB399" i="79"/>
  <c r="AA210" i="78"/>
  <c r="AB411" i="78"/>
  <c r="Y165" i="77"/>
  <c r="Y229" i="77"/>
  <c r="Y269" i="77"/>
  <c r="Y293" i="77"/>
  <c r="Y313" i="77"/>
  <c r="Y333" i="77"/>
  <c r="Y357" i="77"/>
  <c r="Z371" i="77"/>
  <c r="Z381" i="77"/>
  <c r="Z393" i="77"/>
  <c r="Z403" i="77"/>
  <c r="Z413" i="77"/>
  <c r="Z425" i="77"/>
  <c r="Z435" i="77"/>
  <c r="Z445" i="77"/>
  <c r="Z457" i="77"/>
  <c r="Z467" i="77"/>
  <c r="Z477" i="77"/>
  <c r="Z489" i="77"/>
  <c r="Z499" i="77"/>
  <c r="Z509" i="77"/>
  <c r="Z521" i="77"/>
  <c r="Z531" i="77"/>
  <c r="Y129" i="76"/>
  <c r="Y139" i="76"/>
  <c r="Y149" i="76"/>
  <c r="Y161" i="76"/>
  <c r="Y171" i="76"/>
  <c r="Y181" i="76"/>
  <c r="Y193" i="76"/>
  <c r="Y203" i="76"/>
  <c r="Y213" i="76"/>
  <c r="Y225" i="76"/>
  <c r="Y235" i="76"/>
  <c r="Y245" i="76"/>
  <c r="Y257" i="76"/>
  <c r="Y267" i="76"/>
  <c r="Y277" i="76"/>
  <c r="Y289" i="76"/>
  <c r="Y299" i="76"/>
  <c r="Y309" i="76"/>
  <c r="Y321" i="76"/>
  <c r="Y331" i="76"/>
  <c r="Y341" i="76"/>
  <c r="Y353" i="76"/>
  <c r="Y363" i="76"/>
  <c r="Y373" i="76"/>
  <c r="Y385" i="76"/>
  <c r="Y395" i="76"/>
  <c r="Y405" i="76"/>
  <c r="Y417" i="76"/>
  <c r="Y427" i="76"/>
  <c r="Y437" i="76"/>
  <c r="Y449" i="76"/>
  <c r="Y459" i="76"/>
  <c r="Y469" i="76"/>
  <c r="Y481" i="76"/>
  <c r="Y491" i="76"/>
  <c r="Y501" i="76"/>
  <c r="Y513" i="76"/>
  <c r="Y523" i="76"/>
  <c r="Y533" i="76"/>
  <c r="Z102" i="79"/>
  <c r="AA165" i="79"/>
  <c r="AB218" i="79"/>
  <c r="AB282" i="79"/>
  <c r="Z336" i="79"/>
  <c r="AA389" i="79"/>
  <c r="AA453" i="79"/>
  <c r="AB506" i="79"/>
  <c r="Z136" i="78"/>
  <c r="Z200" i="78"/>
  <c r="AA253" i="78"/>
  <c r="AB306" i="78"/>
  <c r="AB370" i="78"/>
  <c r="AB406" i="78"/>
  <c r="AA433" i="78"/>
  <c r="AA465" i="78"/>
  <c r="Z492" i="78"/>
  <c r="Z145" i="77"/>
  <c r="Z165" i="77"/>
  <c r="Z185" i="77"/>
  <c r="Z209" i="77"/>
  <c r="Z229" i="77"/>
  <c r="Z249" i="77"/>
  <c r="Z273" i="77"/>
  <c r="Z293" i="77"/>
  <c r="Z313" i="77"/>
  <c r="Z337" i="77"/>
  <c r="Z357" i="77"/>
  <c r="AA371" i="77"/>
  <c r="AA383" i="77"/>
  <c r="AA393" i="77"/>
  <c r="AA403" i="77"/>
  <c r="AA415" i="77"/>
  <c r="AA425" i="77"/>
  <c r="AA435" i="77"/>
  <c r="AA447" i="77"/>
  <c r="AA457" i="77"/>
  <c r="AA467" i="77"/>
  <c r="AA479" i="77"/>
  <c r="AA489" i="77"/>
  <c r="AA499" i="77"/>
  <c r="AA511" i="77"/>
  <c r="AA521" i="77"/>
  <c r="AA531" i="77"/>
  <c r="Z119" i="77"/>
  <c r="Z129" i="76"/>
  <c r="Z139" i="76"/>
  <c r="Z151" i="76"/>
  <c r="Z161" i="76"/>
  <c r="Z171" i="76"/>
  <c r="Z183" i="76"/>
  <c r="Z193" i="76"/>
  <c r="Z203" i="76"/>
  <c r="Z215" i="76"/>
  <c r="Z225" i="76"/>
  <c r="Z235" i="76"/>
  <c r="Z247" i="76"/>
  <c r="Z257" i="76"/>
  <c r="Z267" i="76"/>
  <c r="Z279" i="76"/>
  <c r="Z289" i="76"/>
  <c r="Z299" i="76"/>
  <c r="Z311" i="76"/>
  <c r="Z321" i="76"/>
  <c r="Z331" i="76"/>
  <c r="Z343" i="76"/>
  <c r="Z353" i="76"/>
  <c r="Z363" i="76"/>
  <c r="Z375" i="76"/>
  <c r="Z385" i="76"/>
  <c r="Z395" i="76"/>
  <c r="Z407" i="76"/>
  <c r="Z417" i="76"/>
  <c r="Z427" i="76"/>
  <c r="Z439" i="76"/>
  <c r="Z449" i="76"/>
  <c r="Z459" i="76"/>
  <c r="Z471" i="76"/>
  <c r="Z481" i="76"/>
  <c r="Z491" i="76"/>
  <c r="Z503" i="76"/>
  <c r="Z513" i="76"/>
  <c r="Z523" i="76"/>
  <c r="Y514" i="76"/>
  <c r="Y494" i="76"/>
  <c r="Y474" i="76"/>
  <c r="Y450" i="76"/>
  <c r="Y430" i="76"/>
  <c r="Y410" i="76"/>
  <c r="Y386" i="76"/>
  <c r="Y366" i="76"/>
  <c r="Y346" i="76"/>
  <c r="Y322" i="76"/>
  <c r="Y302" i="76"/>
  <c r="Y282" i="76"/>
  <c r="Y258" i="76"/>
  <c r="Y238" i="76"/>
  <c r="Y218" i="76"/>
  <c r="Y194" i="76"/>
  <c r="Y174" i="76"/>
  <c r="Y154" i="76"/>
  <c r="Y130" i="76"/>
  <c r="Z534" i="77"/>
  <c r="Z514" i="77"/>
  <c r="Z490" i="77"/>
  <c r="Z470" i="77"/>
  <c r="Z450" i="77"/>
  <c r="Z426" i="77"/>
  <c r="Z406" i="77"/>
  <c r="Z386" i="77"/>
  <c r="Y359" i="77"/>
  <c r="Y319" i="77"/>
  <c r="Y279" i="77"/>
  <c r="Y247" i="77"/>
  <c r="Y215" i="77"/>
  <c r="Y183" i="77"/>
  <c r="Y151" i="77"/>
  <c r="Z473" i="78"/>
  <c r="AA430" i="78"/>
  <c r="AA386" i="78"/>
  <c r="Z301" i="78"/>
  <c r="AB215" i="78"/>
  <c r="AA130" i="78"/>
  <c r="Z469" i="79"/>
  <c r="AB383" i="79"/>
  <c r="AA298" i="79"/>
  <c r="Z213" i="79"/>
  <c r="Z123" i="79"/>
  <c r="AA141" i="77"/>
  <c r="AB118" i="78"/>
  <c r="AB225" i="77"/>
  <c r="AB374" i="77"/>
  <c r="AA122" i="76"/>
  <c r="AA258" i="76"/>
  <c r="AA343" i="76"/>
  <c r="AA428" i="76"/>
  <c r="AA514" i="76"/>
  <c r="AB402" i="79"/>
  <c r="AB282" i="78"/>
  <c r="Z156" i="77"/>
  <c r="Z284" i="77"/>
  <c r="Y367" i="77"/>
  <c r="Y410" i="77"/>
  <c r="Y453" i="77"/>
  <c r="Y495" i="77"/>
  <c r="AB128" i="76"/>
  <c r="AB170" i="76"/>
  <c r="AB213" i="76"/>
  <c r="AB256" i="76"/>
  <c r="AB298" i="76"/>
  <c r="AB341" i="76"/>
  <c r="AB384" i="76"/>
  <c r="AB426" i="76"/>
  <c r="AB469" i="76"/>
  <c r="AB512" i="76"/>
  <c r="Z229" i="79"/>
  <c r="AB263" i="78"/>
  <c r="Y245" i="77"/>
  <c r="Y297" i="77"/>
  <c r="Y341" i="77"/>
  <c r="Z373" i="77"/>
  <c r="Z395" i="77"/>
  <c r="Z417" i="77"/>
  <c r="Z437" i="77"/>
  <c r="Z459" i="77"/>
  <c r="Z481" i="77"/>
  <c r="Z501" i="77"/>
  <c r="Z523" i="77"/>
  <c r="Y141" i="76"/>
  <c r="Y163" i="76"/>
  <c r="Y185" i="76"/>
  <c r="Y205" i="76"/>
  <c r="Y227" i="76"/>
  <c r="Y249" i="76"/>
  <c r="Y269" i="76"/>
  <c r="Y291" i="76"/>
  <c r="Y313" i="76"/>
  <c r="Y333" i="76"/>
  <c r="Y355" i="76"/>
  <c r="Y377" i="76"/>
  <c r="Y397" i="76"/>
  <c r="Y419" i="76"/>
  <c r="Y441" i="76"/>
  <c r="Y461" i="76"/>
  <c r="Y483" i="76"/>
  <c r="Y505" i="76"/>
  <c r="Y525" i="76"/>
  <c r="AA116" i="79"/>
  <c r="Z240" i="79"/>
  <c r="AB346" i="79"/>
  <c r="Z464" i="79"/>
  <c r="AA157" i="78"/>
  <c r="Z264" i="78"/>
  <c r="AA381" i="78"/>
  <c r="Z444" i="78"/>
  <c r="AA497" i="78"/>
  <c r="Z149" i="77"/>
  <c r="Z193" i="77"/>
  <c r="Z233" i="77"/>
  <c r="Z277" i="77"/>
  <c r="Z321" i="77"/>
  <c r="Z361" i="77"/>
  <c r="AA385" i="77"/>
  <c r="AA407" i="77"/>
  <c r="AA427" i="77"/>
  <c r="AA449" i="77"/>
  <c r="AA471" i="77"/>
  <c r="AA491" i="77"/>
  <c r="AA513" i="77"/>
  <c r="Z131" i="76"/>
  <c r="Z153" i="76"/>
  <c r="Z175" i="76"/>
  <c r="Z195" i="76"/>
  <c r="Z217" i="76"/>
  <c r="Z239" i="76"/>
  <c r="Z259" i="76"/>
  <c r="Z281" i="76"/>
  <c r="Z303" i="76"/>
  <c r="Z323" i="76"/>
  <c r="Z345" i="76"/>
  <c r="Z367" i="76"/>
  <c r="Z387" i="76"/>
  <c r="Z409" i="76"/>
  <c r="Z431" i="76"/>
  <c r="Z451" i="76"/>
  <c r="Z473" i="76"/>
  <c r="Z495" i="76"/>
  <c r="Z515" i="76"/>
  <c r="Y526" i="76"/>
  <c r="Y482" i="76"/>
  <c r="Y442" i="76"/>
  <c r="Y398" i="76"/>
  <c r="Y354" i="76"/>
  <c r="Y314" i="76"/>
  <c r="Y270" i="76"/>
  <c r="Y226" i="76"/>
  <c r="Y186" i="76"/>
  <c r="Y142" i="76"/>
  <c r="Z522" i="77"/>
  <c r="Z482" i="77"/>
  <c r="Z438" i="77"/>
  <c r="Z394" i="77"/>
  <c r="Y343" i="77"/>
  <c r="Y263" i="77"/>
  <c r="Y199" i="77"/>
  <c r="Y135" i="77"/>
  <c r="AB451" i="78"/>
  <c r="AB343" i="78"/>
  <c r="Z173" i="78"/>
  <c r="AA426" i="79"/>
  <c r="AB255" i="79"/>
  <c r="Z139" i="79"/>
  <c r="AA311" i="77"/>
  <c r="AB424" i="78"/>
  <c r="AB353" i="77"/>
  <c r="AB438" i="77"/>
  <c r="AA186" i="76"/>
  <c r="AA279" i="76"/>
  <c r="AA364" i="76"/>
  <c r="AA450" i="76"/>
  <c r="AB394" i="78"/>
  <c r="Z198" i="77"/>
  <c r="Z294" i="77"/>
  <c r="Y373" i="77"/>
  <c r="Y415" i="77"/>
  <c r="Y458" i="77"/>
  <c r="Y501" i="77"/>
  <c r="AB119" i="77"/>
  <c r="AB133" i="76"/>
  <c r="AB176" i="76"/>
  <c r="AB218" i="76"/>
  <c r="AB261" i="76"/>
  <c r="AB304" i="76"/>
  <c r="AB346" i="76"/>
  <c r="AB389" i="76"/>
  <c r="AB432" i="76"/>
  <c r="AB474" i="76"/>
  <c r="AB517" i="76"/>
  <c r="Z293" i="79"/>
  <c r="Z317" i="78"/>
  <c r="Y133" i="77"/>
  <c r="Y261" i="77"/>
  <c r="Y301" i="77"/>
  <c r="Y345" i="77"/>
  <c r="Z377" i="77"/>
  <c r="Z397" i="77"/>
  <c r="Z419" i="77"/>
  <c r="Z441" i="77"/>
  <c r="Z461" i="77"/>
  <c r="Z483" i="77"/>
  <c r="Z505" i="77"/>
  <c r="Z525" i="77"/>
  <c r="Y145" i="76"/>
  <c r="Y165" i="76"/>
  <c r="Y187" i="76"/>
  <c r="Y209" i="76"/>
  <c r="Y229" i="76"/>
  <c r="Y251" i="76"/>
  <c r="Y273" i="76"/>
  <c r="Y293" i="76"/>
  <c r="Y315" i="76"/>
  <c r="Y337" i="76"/>
  <c r="Y357" i="76"/>
  <c r="Y379" i="76"/>
  <c r="Y401" i="76"/>
  <c r="Y421" i="76"/>
  <c r="Y443" i="76"/>
  <c r="Y465" i="76"/>
  <c r="Y485" i="76"/>
  <c r="Y507" i="76"/>
  <c r="Y529" i="76"/>
  <c r="AB130" i="79"/>
  <c r="AB250" i="79"/>
  <c r="Z368" i="79"/>
  <c r="AB474" i="79"/>
  <c r="Z168" i="78"/>
  <c r="AA285" i="78"/>
  <c r="AB390" i="78"/>
  <c r="AA449" i="78"/>
  <c r="Z153" i="77"/>
  <c r="Z197" i="77"/>
  <c r="Z241" i="77"/>
  <c r="Z281" i="77"/>
  <c r="Z325" i="77"/>
  <c r="AA367" i="77"/>
  <c r="AA387" i="77"/>
  <c r="AA409" i="77"/>
  <c r="AA431" i="77"/>
  <c r="AA451" i="77"/>
  <c r="AA473" i="77"/>
  <c r="AA495" i="77"/>
  <c r="AA515" i="77"/>
  <c r="Z135" i="76"/>
  <c r="Z155" i="76"/>
  <c r="Z177" i="76"/>
  <c r="Z199" i="76"/>
  <c r="Z219" i="76"/>
  <c r="Z241" i="76"/>
  <c r="Z263" i="76"/>
  <c r="Z283" i="76"/>
  <c r="Z305" i="76"/>
  <c r="Z327" i="76"/>
  <c r="Z347" i="76"/>
  <c r="Z369" i="76"/>
  <c r="Z391" i="76"/>
  <c r="Z411" i="76"/>
  <c r="Z433" i="76"/>
  <c r="Z455" i="76"/>
  <c r="Z475" i="76"/>
  <c r="Z497" i="76"/>
  <c r="Z519" i="76"/>
  <c r="Y510" i="76"/>
  <c r="Y466" i="76"/>
  <c r="Y426" i="76"/>
  <c r="Y382" i="76"/>
  <c r="Y338" i="76"/>
  <c r="Y298" i="76"/>
  <c r="Y254" i="76"/>
  <c r="Y210" i="76"/>
  <c r="Y170" i="76"/>
  <c r="Y126" i="76"/>
  <c r="Z506" i="77"/>
  <c r="Z466" i="77"/>
  <c r="Z422" i="77"/>
  <c r="Z378" i="77"/>
  <c r="Y311" i="77"/>
  <c r="Y239" i="77"/>
  <c r="Y175" i="77"/>
  <c r="Z505" i="78"/>
  <c r="AB419" i="78"/>
  <c r="AB279" i="78"/>
  <c r="Z109" i="78"/>
  <c r="AA362" i="79"/>
  <c r="AB191" i="79"/>
  <c r="Z329" i="78"/>
  <c r="Z308" i="79"/>
  <c r="AB303" i="78"/>
  <c r="AB502" i="77"/>
  <c r="AA215" i="76"/>
  <c r="AA300" i="76"/>
  <c r="AA386" i="76"/>
  <c r="AA471" i="76"/>
  <c r="AA173" i="79"/>
  <c r="AB450" i="78"/>
  <c r="Z240" i="77"/>
  <c r="Z326" i="77"/>
  <c r="Y389" i="77"/>
  <c r="Y431" i="77"/>
  <c r="Y474" i="77"/>
  <c r="Y517" i="77"/>
  <c r="AB149" i="76"/>
  <c r="AB192" i="76"/>
  <c r="AB234" i="76"/>
  <c r="AB277" i="76"/>
  <c r="AB320" i="76"/>
  <c r="AB362" i="76"/>
  <c r="AB405" i="76"/>
  <c r="AB448" i="76"/>
  <c r="AB490" i="76"/>
  <c r="AB533" i="76"/>
  <c r="AB463" i="79"/>
  <c r="AA438" i="78"/>
  <c r="Y181" i="77"/>
  <c r="Y277" i="77"/>
  <c r="Y317" i="77"/>
  <c r="Y361" i="77"/>
  <c r="Z385" i="77"/>
  <c r="Z405" i="77"/>
  <c r="Z427" i="77"/>
  <c r="Z449" i="77"/>
  <c r="Z469" i="77"/>
  <c r="Z491" i="77"/>
  <c r="Z513" i="77"/>
  <c r="Z533" i="77"/>
  <c r="Y131" i="76"/>
  <c r="Y153" i="76"/>
  <c r="Y173" i="76"/>
  <c r="Y195" i="76"/>
  <c r="Y217" i="76"/>
  <c r="Y237" i="76"/>
  <c r="Y259" i="76"/>
  <c r="Y281" i="76"/>
  <c r="Y301" i="76"/>
  <c r="Y323" i="76"/>
  <c r="Y345" i="76"/>
  <c r="Y365" i="76"/>
  <c r="Y387" i="76"/>
  <c r="Y409" i="76"/>
  <c r="Y429" i="76"/>
  <c r="Y451" i="76"/>
  <c r="Y473" i="76"/>
  <c r="Y493" i="76"/>
  <c r="Y515" i="76"/>
  <c r="Z176" i="79"/>
  <c r="AA293" i="79"/>
  <c r="AB410" i="79"/>
  <c r="AA93" i="78"/>
  <c r="AB210" i="78"/>
  <c r="Z328" i="78"/>
  <c r="Z412" i="78"/>
  <c r="AB470" i="78"/>
  <c r="Z129" i="77"/>
  <c r="Z169" i="77"/>
  <c r="Z213" i="77"/>
  <c r="Z257" i="77"/>
  <c r="Z297" i="77"/>
  <c r="Z341" i="77"/>
  <c r="AA375" i="77"/>
  <c r="AA395" i="77"/>
  <c r="AA417" i="77"/>
  <c r="AA439" i="77"/>
  <c r="AA459" i="77"/>
  <c r="AA481" i="77"/>
  <c r="AA503" i="77"/>
  <c r="AA523" i="77"/>
  <c r="Z143" i="76"/>
  <c r="Z163" i="76"/>
  <c r="Z185" i="76"/>
  <c r="Z207" i="76"/>
  <c r="Z227" i="76"/>
  <c r="Z249" i="76"/>
  <c r="Z271" i="76"/>
  <c r="Z291" i="76"/>
  <c r="Z313" i="76"/>
  <c r="Z335" i="76"/>
  <c r="Z355" i="76"/>
  <c r="Z377" i="76"/>
  <c r="Z399" i="76"/>
  <c r="Z419" i="76"/>
  <c r="Z441" i="76"/>
  <c r="Z463" i="76"/>
  <c r="Z483" i="76"/>
  <c r="Z505" i="76"/>
  <c r="Z527" i="76"/>
  <c r="Y506" i="76"/>
  <c r="Y462" i="76"/>
  <c r="Y418" i="76"/>
  <c r="Y378" i="76"/>
  <c r="Y334" i="76"/>
  <c r="Y290" i="76"/>
  <c r="Y250" i="76"/>
  <c r="Y206" i="76"/>
  <c r="Y162" i="76"/>
  <c r="Y122" i="76"/>
  <c r="Z502" i="77"/>
  <c r="Z458" i="77"/>
  <c r="Z418" i="77"/>
  <c r="Z374" i="77"/>
  <c r="Y295" i="77"/>
  <c r="Y231" i="77"/>
  <c r="Y167" i="77"/>
  <c r="AA494" i="78"/>
  <c r="Z409" i="78"/>
  <c r="AA258" i="78"/>
  <c r="Z341" i="79"/>
  <c r="AA170" i="79"/>
  <c r="AA236" i="76"/>
  <c r="AB290" i="79"/>
  <c r="Z252" i="77"/>
  <c r="Y479" i="77"/>
  <c r="AB154" i="76"/>
  <c r="AB325" i="76"/>
  <c r="AB496" i="76"/>
  <c r="Y365" i="77"/>
  <c r="Z451" i="77"/>
  <c r="Y155" i="76"/>
  <c r="Y241" i="76"/>
  <c r="Y325" i="76"/>
  <c r="Y411" i="76"/>
  <c r="Y497" i="76"/>
  <c r="Z304" i="79"/>
  <c r="AB338" i="78"/>
  <c r="Z177" i="77"/>
  <c r="Z345" i="77"/>
  <c r="AA441" i="77"/>
  <c r="AA527" i="77"/>
  <c r="Z187" i="76"/>
  <c r="Z273" i="76"/>
  <c r="Z359" i="76"/>
  <c r="Z443" i="76"/>
  <c r="Z529" i="76"/>
  <c r="Y530" i="76"/>
  <c r="Y362" i="76"/>
  <c r="Y190" i="76"/>
  <c r="Z442" i="77"/>
  <c r="Y207" i="77"/>
  <c r="AA194" i="78"/>
  <c r="AA322" i="76"/>
  <c r="Z336" i="77"/>
  <c r="Y522" i="77"/>
  <c r="AB197" i="76"/>
  <c r="AB368" i="76"/>
  <c r="Y197" i="77"/>
  <c r="Z387" i="77"/>
  <c r="Z473" i="77"/>
  <c r="Y177" i="76"/>
  <c r="Y261" i="76"/>
  <c r="Y347" i="76"/>
  <c r="Y433" i="76"/>
  <c r="Y517" i="76"/>
  <c r="AA421" i="79"/>
  <c r="AB422" i="78"/>
  <c r="Z217" i="77"/>
  <c r="AA377" i="77"/>
  <c r="AA463" i="77"/>
  <c r="Z209" i="76"/>
  <c r="Z295" i="76"/>
  <c r="Z379" i="76"/>
  <c r="Z465" i="76"/>
  <c r="Y490" i="76"/>
  <c r="Y318" i="76"/>
  <c r="Y146" i="76"/>
  <c r="Z402" i="77"/>
  <c r="Y143" i="77"/>
  <c r="AB447" i="79"/>
  <c r="Y248" i="77"/>
  <c r="AA407" i="76"/>
  <c r="AB170" i="78"/>
  <c r="Y394" i="77"/>
  <c r="AB240" i="76"/>
  <c r="AB410" i="76"/>
  <c r="Z93" i="78"/>
  <c r="Y281" i="77"/>
  <c r="Z409" i="77"/>
  <c r="Z493" i="77"/>
  <c r="Y197" i="76"/>
  <c r="Y283" i="76"/>
  <c r="Y369" i="76"/>
  <c r="Y453" i="76"/>
  <c r="AB114" i="78"/>
  <c r="Z476" i="78"/>
  <c r="Z261" i="77"/>
  <c r="AA399" i="77"/>
  <c r="AA483" i="77"/>
  <c r="Z145" i="76"/>
  <c r="Z231" i="76"/>
  <c r="Z315" i="76"/>
  <c r="Z401" i="76"/>
  <c r="Z487" i="76"/>
  <c r="Y446" i="76"/>
  <c r="Y274" i="76"/>
  <c r="Z530" i="77"/>
  <c r="Y351" i="77"/>
  <c r="AA462" i="78"/>
  <c r="Z277" i="79"/>
  <c r="AB506" i="78"/>
  <c r="AB282" i="76"/>
  <c r="Y325" i="77"/>
  <c r="Y389" i="76"/>
  <c r="Z133" i="77"/>
  <c r="Z423" i="76"/>
  <c r="Y402" i="76"/>
  <c r="Z365" i="78"/>
  <c r="Z464" i="76"/>
  <c r="Z160" i="79"/>
  <c r="Z376" i="78"/>
  <c r="Z275" i="77"/>
  <c r="AA448" i="77"/>
  <c r="Z152" i="76"/>
  <c r="Z280" i="76"/>
  <c r="Z408" i="76"/>
  <c r="Z248" i="78"/>
  <c r="Z227" i="77"/>
  <c r="AA424" i="77"/>
  <c r="Z128" i="76"/>
  <c r="Z256" i="76"/>
  <c r="Z384" i="76"/>
  <c r="Z512" i="76"/>
  <c r="Z179" i="77"/>
  <c r="AA528" i="77"/>
  <c r="Z360" i="76"/>
  <c r="Y480" i="76"/>
  <c r="Y352" i="76"/>
  <c r="Y224" i="76"/>
  <c r="Z520" i="77"/>
  <c r="Z392" i="77"/>
  <c r="Y163" i="77"/>
  <c r="Z501" i="79"/>
  <c r="Z500" i="76"/>
  <c r="Z372" i="76"/>
  <c r="AB162" i="78"/>
  <c r="AA408" i="77"/>
  <c r="Z240" i="76"/>
  <c r="Z496" i="76"/>
  <c r="Y440" i="76"/>
  <c r="Y312" i="76"/>
  <c r="Y184" i="76"/>
  <c r="Z480" i="77"/>
  <c r="Y339" i="77"/>
  <c r="AB467" i="78"/>
  <c r="Z245" i="79"/>
  <c r="Z136" i="76"/>
  <c r="Y488" i="76"/>
  <c r="Y232" i="76"/>
  <c r="Z400" i="77"/>
  <c r="AB119" i="78"/>
  <c r="Z420" i="76"/>
  <c r="Z260" i="76"/>
  <c r="Z132" i="76"/>
  <c r="AA428" i="77"/>
  <c r="Z235" i="77"/>
  <c r="AA269" i="78"/>
  <c r="Y532" i="76"/>
  <c r="Y404" i="76"/>
  <c r="Y276" i="76"/>
  <c r="Y148" i="76"/>
  <c r="Z444" i="77"/>
  <c r="Y267" i="77"/>
  <c r="AA354" i="78"/>
  <c r="AA109" i="79"/>
  <c r="Z144" i="76"/>
  <c r="Y528" i="76"/>
  <c r="Y272" i="76"/>
  <c r="Z440" i="77"/>
  <c r="Z333" i="78"/>
  <c r="Z452" i="76"/>
  <c r="Z284" i="76"/>
  <c r="Z156" i="76"/>
  <c r="AA452" i="77"/>
  <c r="Z283" i="77"/>
  <c r="AA393" i="78"/>
  <c r="AB137" i="79"/>
  <c r="Y428" i="76"/>
  <c r="Y300" i="76"/>
  <c r="Y172" i="76"/>
  <c r="Z468" i="77"/>
  <c r="Y315" i="77"/>
  <c r="AB435" i="78"/>
  <c r="AB223" i="79"/>
  <c r="AA373" i="79"/>
  <c r="Y437" i="77"/>
  <c r="AB453" i="76"/>
  <c r="Z429" i="77"/>
  <c r="Y133" i="76"/>
  <c r="Y475" i="76"/>
  <c r="Z305" i="77"/>
  <c r="Z167" i="76"/>
  <c r="Z507" i="76"/>
  <c r="Y234" i="76"/>
  <c r="Z208" i="76"/>
  <c r="AA330" i="79"/>
  <c r="Z468" i="78"/>
  <c r="Z339" i="77"/>
  <c r="AA480" i="77"/>
  <c r="Z184" i="76"/>
  <c r="Z312" i="76"/>
  <c r="Z440" i="76"/>
  <c r="AB202" i="79"/>
  <c r="Z404" i="78"/>
  <c r="Z291" i="77"/>
  <c r="AA456" i="77"/>
  <c r="Z160" i="76"/>
  <c r="Z288" i="76"/>
  <c r="Z416" i="76"/>
  <c r="AA245" i="79"/>
  <c r="Z307" i="77"/>
  <c r="Z168" i="76"/>
  <c r="Z424" i="76"/>
  <c r="Y448" i="76"/>
  <c r="Y320" i="76"/>
  <c r="Y192" i="76"/>
  <c r="Z488" i="77"/>
  <c r="Y355" i="77"/>
  <c r="Z489" i="78"/>
  <c r="AB287" i="79"/>
  <c r="Z468" i="76"/>
  <c r="Z340" i="76"/>
  <c r="AB446" i="78"/>
  <c r="AA472" i="77"/>
  <c r="Z304" i="76"/>
  <c r="Y408" i="76"/>
  <c r="Y280" i="76"/>
  <c r="Y152" i="76"/>
  <c r="Z448" i="77"/>
  <c r="Y275" i="77"/>
  <c r="AB375" i="78"/>
  <c r="AB290" i="78"/>
  <c r="Z264" i="76"/>
  <c r="Y424" i="76"/>
  <c r="Y168" i="76"/>
  <c r="Y307" i="77"/>
  <c r="AB159" i="79"/>
  <c r="Z380" i="76"/>
  <c r="Z228" i="76"/>
  <c r="AA524" i="77"/>
  <c r="AA396" i="77"/>
  <c r="Z171" i="77"/>
  <c r="AB98" i="78"/>
  <c r="Y500" i="76"/>
  <c r="Y372" i="76"/>
  <c r="Y244" i="76"/>
  <c r="Z412" i="77"/>
  <c r="Y203" i="77"/>
  <c r="AB183" i="78"/>
  <c r="AA333" i="78"/>
  <c r="Z272" i="76"/>
  <c r="Y464" i="76"/>
  <c r="Y208" i="76"/>
  <c r="Z376" i="77"/>
  <c r="AB415" i="79"/>
  <c r="Z412" i="76"/>
  <c r="Z252" i="76"/>
  <c r="Z124" i="76"/>
  <c r="AA420" i="77"/>
  <c r="Z219" i="77"/>
  <c r="AB226" i="78"/>
  <c r="Y524" i="76"/>
  <c r="Y396" i="76"/>
  <c r="Y268" i="76"/>
  <c r="Y140" i="76"/>
  <c r="Z436" i="77"/>
  <c r="Y251" i="77"/>
  <c r="AB311" i="78"/>
  <c r="Z456" i="76"/>
  <c r="AA492" i="76"/>
  <c r="AA470" i="78"/>
  <c r="Z515" i="77"/>
  <c r="Y219" i="76"/>
  <c r="AA197" i="79"/>
  <c r="AA419" i="77"/>
  <c r="Z251" i="76"/>
  <c r="Z486" i="77"/>
  <c r="AA137" i="79"/>
  <c r="AA376" i="77"/>
  <c r="AB458" i="79"/>
  <c r="Z147" i="77"/>
  <c r="AA384" i="77"/>
  <c r="AA512" i="77"/>
  <c r="Z216" i="76"/>
  <c r="Z344" i="76"/>
  <c r="Z472" i="76"/>
  <c r="AB330" i="79"/>
  <c r="AA489" i="78"/>
  <c r="Z355" i="77"/>
  <c r="AA488" i="77"/>
  <c r="Z192" i="76"/>
  <c r="Z320" i="76"/>
  <c r="Z448" i="76"/>
  <c r="Z120" i="78"/>
  <c r="AA400" i="77"/>
  <c r="Z232" i="76"/>
  <c r="Z488" i="76"/>
  <c r="Y416" i="76"/>
  <c r="Y288" i="76"/>
  <c r="Y160" i="76"/>
  <c r="Z456" i="77"/>
  <c r="Y291" i="77"/>
  <c r="AB403" i="78"/>
  <c r="AB108" i="79"/>
  <c r="Z436" i="76"/>
  <c r="Z308" i="76"/>
  <c r="Z195" i="77"/>
  <c r="Z368" i="76"/>
  <c r="Y504" i="76"/>
  <c r="Y376" i="76"/>
  <c r="Y248" i="76"/>
  <c r="Y120" i="76"/>
  <c r="Z416" i="77"/>
  <c r="Y211" i="77"/>
  <c r="Z205" i="78"/>
  <c r="Z243" i="77"/>
  <c r="Z392" i="76"/>
  <c r="Y360" i="76"/>
  <c r="Z528" i="77"/>
  <c r="Y179" i="77"/>
  <c r="Z508" i="76"/>
  <c r="Z332" i="76"/>
  <c r="Z196" i="76"/>
  <c r="AA492" i="77"/>
  <c r="Z363" i="77"/>
  <c r="Z500" i="78"/>
  <c r="Z352" i="79"/>
  <c r="Y468" i="76"/>
  <c r="Y340" i="76"/>
  <c r="Y212" i="76"/>
  <c r="Z508" i="77"/>
  <c r="Z380" i="77"/>
  <c r="Y139" i="77"/>
  <c r="Z437" i="79"/>
  <c r="Z259" i="77"/>
  <c r="Z400" i="76"/>
  <c r="Y400" i="76"/>
  <c r="Y144" i="76"/>
  <c r="Y259" i="77"/>
  <c r="Z364" i="76"/>
  <c r="Z220" i="76"/>
  <c r="AA516" i="77"/>
  <c r="AA388" i="77"/>
  <c r="Z155" i="77"/>
  <c r="Z480" i="79"/>
  <c r="Y492" i="76"/>
  <c r="Y364" i="76"/>
  <c r="Y236" i="76"/>
  <c r="Z532" i="77"/>
  <c r="Z404" i="77"/>
  <c r="Y187" i="77"/>
  <c r="Z141" i="78"/>
  <c r="Z200" i="76"/>
  <c r="Y305" i="76"/>
  <c r="Z337" i="76"/>
  <c r="AA123" i="79"/>
  <c r="Z211" i="77"/>
  <c r="Z376" i="76"/>
  <c r="AA392" i="77"/>
  <c r="Z480" i="76"/>
  <c r="Y512" i="76"/>
  <c r="Z424" i="77"/>
  <c r="Z404" i="76"/>
  <c r="Z432" i="76"/>
  <c r="Z512" i="77"/>
  <c r="AA432" i="77"/>
  <c r="Z425" i="78"/>
  <c r="AA460" i="77"/>
  <c r="Y436" i="76"/>
  <c r="Y331" i="77"/>
  <c r="Z528" i="76"/>
  <c r="Z492" i="76"/>
  <c r="Z347" i="77"/>
  <c r="Y332" i="76"/>
  <c r="AA221" i="78"/>
  <c r="Y271" i="77"/>
  <c r="AA416" i="77"/>
  <c r="Z504" i="76"/>
  <c r="AA520" i="77"/>
  <c r="AA425" i="78"/>
  <c r="Y384" i="76"/>
  <c r="Y227" i="77"/>
  <c r="Z288" i="79"/>
  <c r="Y472" i="76"/>
  <c r="Z384" i="77"/>
  <c r="Z520" i="76"/>
  <c r="Z460" i="76"/>
  <c r="Z299" i="77"/>
  <c r="Y308" i="76"/>
  <c r="Z457" i="78"/>
  <c r="Y336" i="76"/>
  <c r="Z324" i="76"/>
  <c r="AB478" i="78"/>
  <c r="Y204" i="76"/>
  <c r="AA394" i="79"/>
  <c r="AA505" i="77"/>
  <c r="Z120" i="76"/>
  <c r="AA501" i="79"/>
  <c r="Z224" i="76"/>
  <c r="AA464" i="77"/>
  <c r="Y256" i="76"/>
  <c r="AB247" i="78"/>
  <c r="Z323" i="77"/>
  <c r="Y344" i="76"/>
  <c r="Y147" i="77"/>
  <c r="Y296" i="76"/>
  <c r="Z292" i="76"/>
  <c r="AB414" i="78"/>
  <c r="Y180" i="76"/>
  <c r="AA266" i="79"/>
  <c r="Z504" i="77"/>
  <c r="Z188" i="76"/>
  <c r="AA309" i="79"/>
  <c r="Z500" i="77"/>
  <c r="Y304" i="76"/>
  <c r="AA446" i="78"/>
  <c r="Z348" i="76"/>
  <c r="AA500" i="77"/>
  <c r="Z312" i="78"/>
  <c r="Y412" i="76"/>
  <c r="Y156" i="76"/>
  <c r="Y283" i="77"/>
  <c r="Z478" i="76"/>
  <c r="Z414" i="76"/>
  <c r="Z350" i="76"/>
  <c r="Z286" i="76"/>
  <c r="Z222" i="76"/>
  <c r="Z158" i="76"/>
  <c r="Y240" i="76"/>
  <c r="AA162" i="78"/>
  <c r="Z236" i="76"/>
  <c r="AA404" i="77"/>
  <c r="AA141" i="78"/>
  <c r="Y380" i="76"/>
  <c r="Y124" i="76"/>
  <c r="Y219" i="77"/>
  <c r="Z534" i="76"/>
  <c r="Z470" i="76"/>
  <c r="Z406" i="76"/>
  <c r="Z342" i="76"/>
  <c r="Z278" i="76"/>
  <c r="Z214" i="76"/>
  <c r="Z150" i="76"/>
  <c r="AA510" i="77"/>
  <c r="AA446" i="77"/>
  <c r="AA382" i="77"/>
  <c r="Z271" i="77"/>
  <c r="Z143" i="77"/>
  <c r="AA365" i="78"/>
  <c r="Y328" i="76"/>
  <c r="Z356" i="76"/>
  <c r="AA508" i="77"/>
  <c r="Z139" i="77"/>
  <c r="Y420" i="76"/>
  <c r="Y164" i="76"/>
  <c r="Y299" i="77"/>
  <c r="Z181" i="79"/>
  <c r="Z482" i="76"/>
  <c r="Z418" i="76"/>
  <c r="Z354" i="76"/>
  <c r="Z290" i="76"/>
  <c r="Z226" i="76"/>
  <c r="L63" i="66"/>
  <c r="M64" i="66" s="1"/>
  <c r="L73" i="66"/>
  <c r="M74" i="66" s="1"/>
  <c r="P487" i="76"/>
  <c r="T371" i="76"/>
  <c r="T395" i="76"/>
  <c r="R452" i="79"/>
  <c r="P140" i="78"/>
  <c r="F141" i="78" s="1"/>
  <c r="V213" i="77"/>
  <c r="V289" i="76"/>
  <c r="T527" i="76"/>
  <c r="R267" i="76"/>
  <c r="R180" i="79"/>
  <c r="R417" i="77"/>
  <c r="V167" i="76"/>
  <c r="R351" i="76"/>
  <c r="O59" i="66"/>
  <c r="L91" i="66"/>
  <c r="M92" i="66" s="1"/>
  <c r="J107" i="66"/>
  <c r="J108" i="66" s="1"/>
  <c r="O105" i="66"/>
  <c r="O65" i="66"/>
  <c r="O63" i="66"/>
  <c r="O103" i="66"/>
  <c r="Z336" i="76"/>
  <c r="Z274" i="76"/>
  <c r="Z370" i="76"/>
  <c r="Z450" i="76"/>
  <c r="Z530" i="76"/>
  <c r="Z396" i="77"/>
  <c r="Y292" i="76"/>
  <c r="AB354" i="78"/>
  <c r="Z148" i="76"/>
  <c r="Z524" i="76"/>
  <c r="Y200" i="76"/>
  <c r="Z420" i="78"/>
  <c r="Z207" i="77"/>
  <c r="AA366" i="77"/>
  <c r="AA462" i="77"/>
  <c r="Z198" i="76"/>
  <c r="Z294" i="76"/>
  <c r="Z374" i="76"/>
  <c r="Z454" i="76"/>
  <c r="Z309" i="79"/>
  <c r="Z420" i="77"/>
  <c r="Y316" i="76"/>
  <c r="Z436" i="78"/>
  <c r="AA532" i="77"/>
  <c r="Z476" i="76"/>
  <c r="Y368" i="76"/>
  <c r="Z190" i="76"/>
  <c r="Z270" i="76"/>
  <c r="Z366" i="76"/>
  <c r="Z446" i="76"/>
  <c r="Z526" i="76"/>
  <c r="Z388" i="77"/>
  <c r="Y284" i="76"/>
  <c r="AB394" i="79"/>
  <c r="Z140" i="76"/>
  <c r="Z516" i="76"/>
  <c r="Y176" i="76"/>
  <c r="H388" i="79"/>
  <c r="N506" i="78"/>
  <c r="N386" i="78"/>
  <c r="L284" i="78"/>
  <c r="J182" i="78"/>
  <c r="H531" i="77"/>
  <c r="L483" i="77"/>
  <c r="F433" i="77"/>
  <c r="J381" i="77"/>
  <c r="F331" i="77"/>
  <c r="J279" i="77"/>
  <c r="N227" i="77"/>
  <c r="J177" i="77"/>
  <c r="N125" i="77"/>
  <c r="P431" i="77"/>
  <c r="F432" i="77" s="1"/>
  <c r="V141" i="76"/>
  <c r="M142" i="76" s="1"/>
  <c r="P349" i="76"/>
  <c r="P241" i="76"/>
  <c r="G242" i="76" s="1"/>
  <c r="R161" i="77"/>
  <c r="P393" i="77"/>
  <c r="R416" i="78"/>
  <c r="N127" i="77"/>
  <c r="L153" i="77"/>
  <c r="J179" i="77"/>
  <c r="F205" i="77"/>
  <c r="N229" i="77"/>
  <c r="L255" i="77"/>
  <c r="J281" i="77"/>
  <c r="H307" i="77"/>
  <c r="F333" i="77"/>
  <c r="N357" i="77"/>
  <c r="J383" i="77"/>
  <c r="H409" i="77"/>
  <c r="F435" i="77"/>
  <c r="N459" i="77"/>
  <c r="L485" i="77"/>
  <c r="H505" i="77"/>
  <c r="N96" i="78"/>
  <c r="J148" i="78"/>
  <c r="F200" i="78"/>
  <c r="L250" i="78"/>
  <c r="H302" i="78"/>
  <c r="N352" i="78"/>
  <c r="J404" i="78"/>
  <c r="F456" i="78"/>
  <c r="H118" i="79"/>
  <c r="L248" i="79"/>
  <c r="V143" i="76"/>
  <c r="M144" i="76" s="1"/>
  <c r="V229" i="76"/>
  <c r="T339" i="76"/>
  <c r="R319" i="76"/>
  <c r="P133" i="77"/>
  <c r="F134" i="77" s="1"/>
  <c r="T478" i="79"/>
  <c r="H143" i="77"/>
  <c r="F169" i="77"/>
  <c r="N193" i="77"/>
  <c r="J219" i="77"/>
  <c r="H245" i="77"/>
  <c r="F271" i="77"/>
  <c r="N295" i="77"/>
  <c r="L321" i="77"/>
  <c r="J347" i="77"/>
  <c r="F373" i="77"/>
  <c r="N397" i="77"/>
  <c r="L423" i="77"/>
  <c r="J449" i="77"/>
  <c r="H475" i="77"/>
  <c r="N525" i="77"/>
  <c r="J126" i="78"/>
  <c r="F178" i="78"/>
  <c r="L228" i="78"/>
  <c r="H280" i="78"/>
  <c r="N330" i="78"/>
  <c r="J382" i="78"/>
  <c r="F434" i="78"/>
  <c r="F498" i="78"/>
  <c r="J176" i="79"/>
  <c r="J364" i="79"/>
  <c r="N527" i="77"/>
  <c r="L102" i="78"/>
  <c r="J128" i="78"/>
  <c r="H154" i="78"/>
  <c r="F180" i="78"/>
  <c r="N204" i="78"/>
  <c r="L230" i="78"/>
  <c r="J256" i="78"/>
  <c r="H282" i="78"/>
  <c r="F308" i="78"/>
  <c r="N332" i="78"/>
  <c r="L358" i="78"/>
  <c r="J384" i="78"/>
  <c r="H410" i="78"/>
  <c r="F436" i="78"/>
  <c r="N460" i="78"/>
  <c r="H502" i="78"/>
  <c r="N128" i="79"/>
  <c r="H182" i="79"/>
  <c r="N270" i="79"/>
  <c r="F374" i="79"/>
  <c r="F521" i="77"/>
  <c r="N94" i="78"/>
  <c r="L120" i="78"/>
  <c r="J146" i="78"/>
  <c r="H172" i="78"/>
  <c r="F198" i="78"/>
  <c r="N222" i="78"/>
  <c r="L248" i="78"/>
  <c r="J274" i="78"/>
  <c r="H300" i="78"/>
  <c r="F326" i="78"/>
  <c r="N350" i="78"/>
  <c r="L376" i="78"/>
  <c r="J402" i="78"/>
  <c r="H428" i="78"/>
  <c r="F454" i="78"/>
  <c r="J486" i="78"/>
  <c r="F114" i="79"/>
  <c r="L164" i="79"/>
  <c r="F240" i="79"/>
  <c r="H342" i="79"/>
  <c r="J496" i="78"/>
  <c r="H98" i="79"/>
  <c r="F124" i="79"/>
  <c r="N148" i="79"/>
  <c r="L174" i="79"/>
  <c r="L208" i="79"/>
  <c r="H260" i="79"/>
  <c r="N310" i="79"/>
  <c r="N374" i="79"/>
  <c r="H506" i="79"/>
  <c r="L504" i="78"/>
  <c r="J114" i="79"/>
  <c r="H148" i="79"/>
  <c r="H186" i="79"/>
  <c r="N240" i="79"/>
  <c r="J308" i="79"/>
  <c r="L378" i="79"/>
  <c r="H208" i="79"/>
  <c r="N242" i="79"/>
  <c r="L276" i="79"/>
  <c r="J310" i="79"/>
  <c r="F346" i="79"/>
  <c r="F380" i="79"/>
  <c r="L446" i="79"/>
  <c r="H210" i="79"/>
  <c r="F244" i="79"/>
  <c r="N276" i="79"/>
  <c r="J312" i="79"/>
  <c r="H346" i="79"/>
  <c r="H380" i="79"/>
  <c r="J450" i="79"/>
  <c r="J380" i="79"/>
  <c r="H414" i="79"/>
  <c r="N448" i="79"/>
  <c r="L482" i="79"/>
  <c r="N378" i="79"/>
  <c r="J414" i="79"/>
  <c r="H448" i="79"/>
  <c r="F482" i="79"/>
  <c r="F11" i="66"/>
  <c r="F12" i="66" s="1"/>
  <c r="L55" i="66"/>
  <c r="M56" i="66" s="1"/>
  <c r="J172" i="79"/>
  <c r="N392" i="78"/>
  <c r="L258" i="78"/>
  <c r="J124" i="78"/>
  <c r="L473" i="77"/>
  <c r="F407" i="77"/>
  <c r="L339" i="77"/>
  <c r="J269" i="77"/>
  <c r="J199" i="77"/>
  <c r="N131" i="77"/>
  <c r="Y131" i="77"/>
  <c r="Z164" i="76"/>
  <c r="Z176" i="76"/>
  <c r="Z352" i="76"/>
  <c r="R346" i="78"/>
  <c r="R347" i="78" s="1"/>
  <c r="P317" i="77"/>
  <c r="P318" i="77" s="1"/>
  <c r="R312" i="78"/>
  <c r="H313" i="78" s="1"/>
  <c r="R116" i="79"/>
  <c r="P140" i="79"/>
  <c r="F187" i="76"/>
  <c r="F127" i="76"/>
  <c r="J223" i="76"/>
  <c r="N423" i="76"/>
  <c r="P162" i="78"/>
  <c r="P163" i="78" s="1"/>
  <c r="P188" i="78"/>
  <c r="G189" i="78" s="1"/>
  <c r="R163" i="77"/>
  <c r="H164" i="77" s="1"/>
  <c r="F495" i="77"/>
  <c r="H277" i="76"/>
  <c r="J205" i="76"/>
  <c r="H491" i="76"/>
  <c r="H515" i="76"/>
  <c r="P333" i="76"/>
  <c r="P334" i="76" s="1"/>
  <c r="T241" i="76"/>
  <c r="U242" i="76" s="1"/>
  <c r="R94" i="79"/>
  <c r="H95" i="79" s="1"/>
  <c r="N283" i="77"/>
  <c r="J422" i="78"/>
  <c r="V179" i="77"/>
  <c r="M180" i="77" s="1"/>
  <c r="R307" i="77"/>
  <c r="R308" i="77" s="1"/>
  <c r="P387" i="76"/>
  <c r="F388" i="76" s="1"/>
  <c r="P288" i="78"/>
  <c r="F96" i="78"/>
  <c r="T254" i="78"/>
  <c r="O93" i="66"/>
  <c r="L61" i="66"/>
  <c r="L62" i="66" s="1"/>
  <c r="L43" i="66"/>
  <c r="L44" i="66" s="1"/>
  <c r="T499" i="76"/>
  <c r="T301" i="76"/>
  <c r="U302" i="76" s="1"/>
  <c r="P151" i="76"/>
  <c r="P328" i="78"/>
  <c r="Q329" i="78" s="1"/>
  <c r="T463" i="77"/>
  <c r="T229" i="76"/>
  <c r="T230" i="76" s="1"/>
  <c r="V393" i="76"/>
  <c r="R255" i="76"/>
  <c r="I256" i="76" s="1"/>
  <c r="V253" i="76"/>
  <c r="W254" i="76" s="1"/>
  <c r="P186" i="78"/>
  <c r="Q187" i="78" s="1"/>
  <c r="T283" i="77"/>
  <c r="P231" i="76"/>
  <c r="F232" i="76" s="1"/>
  <c r="V527" i="76"/>
  <c r="M528" i="76" s="1"/>
  <c r="F119" i="66"/>
  <c r="F120" i="66" s="1"/>
  <c r="O91" i="66"/>
  <c r="L17" i="66"/>
  <c r="L18" i="66" s="1"/>
  <c r="L35" i="66"/>
  <c r="M36" i="66" s="1"/>
  <c r="F21" i="66"/>
  <c r="G22" i="66" s="1"/>
  <c r="O19" i="66"/>
  <c r="P107" i="66"/>
  <c r="Z210" i="76"/>
  <c r="Z306" i="76"/>
  <c r="Z386" i="76"/>
  <c r="Z466" i="76"/>
  <c r="AA98" i="78"/>
  <c r="Z460" i="77"/>
  <c r="Y356" i="76"/>
  <c r="Z267" i="77"/>
  <c r="Z212" i="76"/>
  <c r="Z373" i="79"/>
  <c r="Y456" i="76"/>
  <c r="AB462" i="78"/>
  <c r="Z239" i="77"/>
  <c r="AA398" i="77"/>
  <c r="AA478" i="77"/>
  <c r="Z134" i="76"/>
  <c r="Z230" i="76"/>
  <c r="Z310" i="76"/>
  <c r="Z390" i="76"/>
  <c r="Z486" i="76"/>
  <c r="AA226" i="78"/>
  <c r="Z484" i="77"/>
  <c r="Y444" i="76"/>
  <c r="Z187" i="77"/>
  <c r="Z172" i="76"/>
  <c r="Y195" i="77"/>
  <c r="Y496" i="76"/>
  <c r="Z206" i="76"/>
  <c r="Z302" i="76"/>
  <c r="Z382" i="76"/>
  <c r="Z462" i="76"/>
  <c r="AB479" i="79"/>
  <c r="Z452" i="77"/>
  <c r="Y348" i="76"/>
  <c r="Z251" i="77"/>
  <c r="Z204" i="76"/>
  <c r="AA202" i="79"/>
  <c r="Y432" i="76"/>
  <c r="T493" i="76"/>
  <c r="U494" i="76" s="1"/>
  <c r="N280" i="79"/>
  <c r="H464" i="78"/>
  <c r="F362" i="78"/>
  <c r="N258" i="78"/>
  <c r="L156" i="78"/>
  <c r="J509" i="77"/>
  <c r="H471" i="77"/>
  <c r="L419" i="77"/>
  <c r="H369" i="77"/>
  <c r="L317" i="77"/>
  <c r="F267" i="77"/>
  <c r="J215" i="77"/>
  <c r="F165" i="77"/>
  <c r="R330" i="79"/>
  <c r="H331" i="79" s="1"/>
  <c r="P135" i="77"/>
  <c r="Q136" i="77" s="1"/>
  <c r="T173" i="76"/>
  <c r="T174" i="76" s="1"/>
  <c r="T197" i="76"/>
  <c r="R347" i="76"/>
  <c r="I348" i="76" s="1"/>
  <c r="R317" i="76"/>
  <c r="R417" i="76"/>
  <c r="P451" i="76"/>
  <c r="T239" i="77"/>
  <c r="T240" i="77" s="1"/>
  <c r="V523" i="77"/>
  <c r="L524" i="77" s="1"/>
  <c r="F135" i="77"/>
  <c r="N159" i="77"/>
  <c r="L185" i="77"/>
  <c r="H211" i="77"/>
  <c r="F237" i="77"/>
  <c r="N261" i="77"/>
  <c r="L287" i="77"/>
  <c r="J313" i="77"/>
  <c r="H339" i="77"/>
  <c r="F365" i="77"/>
  <c r="L389" i="77"/>
  <c r="J415" i="77"/>
  <c r="H441" i="77"/>
  <c r="F467" i="77"/>
  <c r="N491" i="77"/>
  <c r="J511" i="77"/>
  <c r="H110" i="78"/>
  <c r="N160" i="78"/>
  <c r="J212" i="78"/>
  <c r="F264" i="78"/>
  <c r="L314" i="78"/>
  <c r="H366" i="78"/>
  <c r="N416" i="78"/>
  <c r="J468" i="78"/>
  <c r="F144" i="79"/>
  <c r="H300" i="79"/>
  <c r="V173" i="76"/>
  <c r="L174" i="76" s="1"/>
  <c r="P287" i="76"/>
  <c r="R415" i="76"/>
  <c r="V519" i="76"/>
  <c r="P145" i="77"/>
  <c r="P146" i="77" s="1"/>
  <c r="P220" i="78"/>
  <c r="G221" i="78" s="1"/>
  <c r="L123" i="77"/>
  <c r="J149" i="77"/>
  <c r="H175" i="77"/>
  <c r="F201" i="77"/>
  <c r="L225" i="77"/>
  <c r="J251" i="77"/>
  <c r="H277" i="77"/>
  <c r="F303" i="77"/>
  <c r="N327" i="77"/>
  <c r="L353" i="77"/>
  <c r="H379" i="77"/>
  <c r="F405" i="77"/>
  <c r="N429" i="77"/>
  <c r="L455" i="77"/>
  <c r="J481" i="77"/>
  <c r="F501" i="77"/>
  <c r="N138" i="78"/>
  <c r="J190" i="78"/>
  <c r="F242" i="78"/>
  <c r="L292" i="78"/>
  <c r="H344" i="78"/>
  <c r="N394" i="78"/>
  <c r="J446" i="78"/>
  <c r="N98" i="79"/>
  <c r="L210" i="79"/>
  <c r="H452" i="79"/>
  <c r="N108" i="78"/>
  <c r="L134" i="78"/>
  <c r="J160" i="78"/>
  <c r="H186" i="78"/>
  <c r="F212" i="78"/>
  <c r="N236" i="78"/>
  <c r="L262" i="78"/>
  <c r="J288" i="78"/>
  <c r="H314" i="78"/>
  <c r="F340" i="78"/>
  <c r="N364" i="78"/>
  <c r="L390" i="78"/>
  <c r="J416" i="78"/>
  <c r="H442" i="78"/>
  <c r="F468" i="78"/>
  <c r="H142" i="79"/>
  <c r="N198" i="79"/>
  <c r="L296" i="79"/>
  <c r="F420" i="79"/>
  <c r="H527" i="77"/>
  <c r="F102" i="78"/>
  <c r="N126" i="78"/>
  <c r="L152" i="78"/>
  <c r="J178" i="78"/>
  <c r="H204" i="78"/>
  <c r="F230" i="78"/>
  <c r="N254" i="78"/>
  <c r="L280" i="78"/>
  <c r="J306" i="78"/>
  <c r="H332" i="78"/>
  <c r="F358" i="78"/>
  <c r="N382" i="78"/>
  <c r="L408" i="78"/>
  <c r="J434" i="78"/>
  <c r="H460" i="78"/>
  <c r="N498" i="78"/>
  <c r="J126" i="79"/>
  <c r="J178" i="79"/>
  <c r="N264" i="79"/>
  <c r="F368" i="79"/>
  <c r="N476" i="78"/>
  <c r="L502" i="78"/>
  <c r="J104" i="79"/>
  <c r="H130" i="79"/>
  <c r="F156" i="79"/>
  <c r="N182" i="79"/>
  <c r="F222" i="79"/>
  <c r="L272" i="79"/>
  <c r="H324" i="79"/>
  <c r="F404" i="79"/>
  <c r="N478" i="78"/>
  <c r="J122" i="79"/>
  <c r="F158" i="79"/>
  <c r="J196" i="79"/>
  <c r="N256" i="79"/>
  <c r="F328" i="79"/>
  <c r="J410" i="79"/>
  <c r="J182" i="79"/>
  <c r="F218" i="79"/>
  <c r="N250" i="79"/>
  <c r="L284" i="79"/>
  <c r="H320" i="79"/>
  <c r="F354" i="79"/>
  <c r="F396" i="79"/>
  <c r="H466" i="79"/>
  <c r="H218" i="79"/>
  <c r="F252" i="79"/>
  <c r="L286" i="79"/>
  <c r="J320" i="79"/>
  <c r="H354" i="79"/>
  <c r="N398" i="79"/>
  <c r="J466" i="79"/>
  <c r="J388" i="79"/>
  <c r="F424" i="79"/>
  <c r="N456" i="79"/>
  <c r="L490" i="79"/>
  <c r="L388" i="79"/>
  <c r="J422" i="79"/>
  <c r="H456" i="79"/>
  <c r="N490" i="79"/>
  <c r="O111" i="66"/>
  <c r="H87" i="66"/>
  <c r="I88" i="66" s="1"/>
  <c r="F96" i="79"/>
  <c r="N360" i="78"/>
  <c r="L226" i="78"/>
  <c r="L457" i="77"/>
  <c r="F391" i="77"/>
  <c r="F321" i="77"/>
  <c r="J253" i="77"/>
  <c r="J183" i="77"/>
  <c r="P320" i="79"/>
  <c r="N533" i="77"/>
  <c r="Z372" i="77"/>
  <c r="AA440" i="77"/>
  <c r="Z464" i="77"/>
  <c r="Z532" i="76"/>
  <c r="Z163" i="77"/>
  <c r="R432" i="78"/>
  <c r="T441" i="77"/>
  <c r="T450" i="78"/>
  <c r="T288" i="79"/>
  <c r="R252" i="79"/>
  <c r="H331" i="76"/>
  <c r="N255" i="76"/>
  <c r="L325" i="76"/>
  <c r="H423" i="76"/>
  <c r="V155" i="77"/>
  <c r="V129" i="76"/>
  <c r="P209" i="76"/>
  <c r="N187" i="77"/>
  <c r="H230" i="78"/>
  <c r="J185" i="76"/>
  <c r="L307" i="76"/>
  <c r="J519" i="76"/>
  <c r="H527" i="76"/>
  <c r="R245" i="76"/>
  <c r="R246" i="76" s="1"/>
  <c r="V329" i="76"/>
  <c r="T181" i="76"/>
  <c r="N385" i="77"/>
  <c r="V205" i="76"/>
  <c r="L206" i="76" s="1"/>
  <c r="R217" i="76"/>
  <c r="I218" i="76" s="1"/>
  <c r="P263" i="76"/>
  <c r="P264" i="76" s="1"/>
  <c r="R455" i="76"/>
  <c r="T261" i="77"/>
  <c r="L210" i="78"/>
  <c r="J198" i="78"/>
  <c r="N344" i="79"/>
  <c r="J21" i="66"/>
  <c r="J22" i="66" s="1"/>
  <c r="O23" i="66"/>
  <c r="P29" i="66"/>
  <c r="V395" i="76"/>
  <c r="L396" i="76" s="1"/>
  <c r="T213" i="76"/>
  <c r="R260" i="79"/>
  <c r="P254" i="78"/>
  <c r="P255" i="78" s="1"/>
  <c r="R253" i="76"/>
  <c r="T429" i="76"/>
  <c r="J430" i="76" s="1"/>
  <c r="T369" i="76"/>
  <c r="U370" i="76" s="1"/>
  <c r="R237" i="76"/>
  <c r="R392" i="78"/>
  <c r="T92" i="78"/>
  <c r="V159" i="76"/>
  <c r="L160" i="76" s="1"/>
  <c r="T271" i="76"/>
  <c r="H19" i="66"/>
  <c r="H20" i="66" s="1"/>
  <c r="L103" i="66"/>
  <c r="M104" i="66" s="1"/>
  <c r="J51" i="66"/>
  <c r="K52" i="66" s="1"/>
  <c r="J85" i="66"/>
  <c r="L77" i="66"/>
  <c r="M78" i="66" s="1"/>
  <c r="J117" i="66"/>
  <c r="O15" i="66"/>
  <c r="J7" i="66"/>
  <c r="J8" i="66" s="1"/>
  <c r="Z242" i="76"/>
  <c r="Z322" i="76"/>
  <c r="Z402" i="76"/>
  <c r="Z498" i="76"/>
  <c r="AA414" i="78"/>
  <c r="Z524" i="77"/>
  <c r="Y484" i="76"/>
  <c r="AA380" i="77"/>
  <c r="Z276" i="76"/>
  <c r="Z368" i="77"/>
  <c r="Z416" i="79"/>
  <c r="AA505" i="78"/>
  <c r="Z303" i="77"/>
  <c r="AA414" i="77"/>
  <c r="AA494" i="77"/>
  <c r="Z166" i="76"/>
  <c r="Z246" i="76"/>
  <c r="Z326" i="76"/>
  <c r="Z422" i="76"/>
  <c r="Z502" i="76"/>
  <c r="AA478" i="78"/>
  <c r="Y188" i="76"/>
  <c r="Y508" i="76"/>
  <c r="Z315" i="77"/>
  <c r="Z300" i="76"/>
  <c r="Z408" i="77"/>
  <c r="Z142" i="76"/>
  <c r="Z238" i="76"/>
  <c r="Z318" i="76"/>
  <c r="Z398" i="76"/>
  <c r="Z494" i="76"/>
  <c r="Z393" i="78"/>
  <c r="Z516" i="77"/>
  <c r="Y476" i="76"/>
  <c r="AA372" i="77"/>
  <c r="Z268" i="76"/>
  <c r="Y323" i="77"/>
  <c r="AA504" i="77"/>
  <c r="S276" i="76"/>
  <c r="N188" i="79"/>
  <c r="J438" i="78"/>
  <c r="H336" i="78"/>
  <c r="F234" i="78"/>
  <c r="N130" i="78"/>
  <c r="F497" i="77"/>
  <c r="N457" i="77"/>
  <c r="H407" i="77"/>
  <c r="N355" i="77"/>
  <c r="H305" i="77"/>
  <c r="L253" i="77"/>
  <c r="F203" i="77"/>
  <c r="L151" i="77"/>
  <c r="T432" i="78"/>
  <c r="J433" i="78" s="1"/>
  <c r="R131" i="76"/>
  <c r="P245" i="76"/>
  <c r="R297" i="76"/>
  <c r="V273" i="77"/>
  <c r="M274" i="77" s="1"/>
  <c r="P190" i="78"/>
  <c r="P191" i="78" s="1"/>
  <c r="H141" i="77"/>
  <c r="F167" i="77"/>
  <c r="N191" i="77"/>
  <c r="J217" i="77"/>
  <c r="H243" i="77"/>
  <c r="F269" i="77"/>
  <c r="N293" i="77"/>
  <c r="L319" i="77"/>
  <c r="J345" i="77"/>
  <c r="F371" i="77"/>
  <c r="N395" i="77"/>
  <c r="L421" i="77"/>
  <c r="J447" i="77"/>
  <c r="H473" i="77"/>
  <c r="F523" i="77"/>
  <c r="L122" i="78"/>
  <c r="H174" i="78"/>
  <c r="N224" i="78"/>
  <c r="J276" i="78"/>
  <c r="F328" i="78"/>
  <c r="L378" i="78"/>
  <c r="H430" i="78"/>
  <c r="L490" i="78"/>
  <c r="N168" i="79"/>
  <c r="N350" i="79"/>
  <c r="T131" i="76"/>
  <c r="R303" i="76"/>
  <c r="V343" i="76"/>
  <c r="R309" i="77"/>
  <c r="R396" i="78"/>
  <c r="H397" i="78" s="1"/>
  <c r="N129" i="77"/>
  <c r="L155" i="77"/>
  <c r="J181" i="77"/>
  <c r="F207" i="77"/>
  <c r="N231" i="77"/>
  <c r="L257" i="77"/>
  <c r="J283" i="77"/>
  <c r="H309" i="77"/>
  <c r="F335" i="77"/>
  <c r="N359" i="77"/>
  <c r="J385" i="77"/>
  <c r="H411" i="77"/>
  <c r="F437" i="77"/>
  <c r="N461" i="77"/>
  <c r="L487" i="77"/>
  <c r="H507" i="77"/>
  <c r="L100" i="78"/>
  <c r="H152" i="78"/>
  <c r="N202" i="78"/>
  <c r="J254" i="78"/>
  <c r="F306" i="78"/>
  <c r="L356" i="78"/>
  <c r="H408" i="78"/>
  <c r="N458" i="78"/>
  <c r="L124" i="79"/>
  <c r="H262" i="79"/>
  <c r="J515" i="77"/>
  <c r="F116" i="78"/>
  <c r="N140" i="78"/>
  <c r="L166" i="78"/>
  <c r="J192" i="78"/>
  <c r="H218" i="78"/>
  <c r="F244" i="78"/>
  <c r="N268" i="78"/>
  <c r="L294" i="78"/>
  <c r="J320" i="78"/>
  <c r="H346" i="78"/>
  <c r="F372" i="78"/>
  <c r="N396" i="78"/>
  <c r="L422" i="78"/>
  <c r="J448" i="78"/>
  <c r="J476" i="78"/>
  <c r="F104" i="79"/>
  <c r="L154" i="79"/>
  <c r="H220" i="79"/>
  <c r="J322" i="79"/>
  <c r="L470" i="79"/>
  <c r="J533" i="77"/>
  <c r="H108" i="78"/>
  <c r="F134" i="78"/>
  <c r="N158" i="78"/>
  <c r="L184" i="78"/>
  <c r="J210" i="78"/>
  <c r="H236" i="78"/>
  <c r="F262" i="78"/>
  <c r="N286" i="78"/>
  <c r="L312" i="78"/>
  <c r="J338" i="78"/>
  <c r="H364" i="78"/>
  <c r="F390" i="78"/>
  <c r="N414" i="78"/>
  <c r="L440" i="78"/>
  <c r="J466" i="78"/>
  <c r="N138" i="79"/>
  <c r="F196" i="79"/>
  <c r="L290" i="79"/>
  <c r="N406" i="79"/>
  <c r="F484" i="78"/>
  <c r="L110" i="79"/>
  <c r="J136" i="79"/>
  <c r="H162" i="79"/>
  <c r="F192" i="79"/>
  <c r="J234" i="79"/>
  <c r="F286" i="79"/>
  <c r="H340" i="79"/>
  <c r="H442" i="79"/>
  <c r="N486" i="78"/>
  <c r="L96" i="79"/>
  <c r="H132" i="79"/>
  <c r="F166" i="79"/>
  <c r="N206" i="79"/>
  <c r="J276" i="79"/>
  <c r="F344" i="79"/>
  <c r="J442" i="79"/>
  <c r="H192" i="79"/>
  <c r="F226" i="79"/>
  <c r="N258" i="79"/>
  <c r="J294" i="79"/>
  <c r="H328" i="79"/>
  <c r="F362" i="79"/>
  <c r="L414" i="79"/>
  <c r="H482" i="79"/>
  <c r="H226" i="79"/>
  <c r="N260" i="79"/>
  <c r="L294" i="79"/>
  <c r="J328" i="79"/>
  <c r="F364" i="79"/>
  <c r="N414" i="79"/>
  <c r="J482" i="79"/>
  <c r="H398" i="79"/>
  <c r="F432" i="79"/>
  <c r="N464" i="79"/>
  <c r="J500" i="79"/>
  <c r="L396" i="79"/>
  <c r="J430" i="79"/>
  <c r="F466" i="79"/>
  <c r="N498" i="79"/>
  <c r="L119" i="66"/>
  <c r="L438" i="79"/>
  <c r="F464" i="78"/>
  <c r="N328" i="78"/>
  <c r="J188" i="78"/>
  <c r="H509" i="77"/>
  <c r="L441" i="77"/>
  <c r="J371" i="77"/>
  <c r="F305" i="77"/>
  <c r="J237" i="77"/>
  <c r="N163" i="77"/>
  <c r="R164" i="78"/>
  <c r="R165" i="78" s="1"/>
  <c r="F307" i="77"/>
  <c r="Y460" i="76"/>
  <c r="Z476" i="77"/>
  <c r="AA458" i="79"/>
  <c r="Y128" i="76"/>
  <c r="Z248" i="76"/>
  <c r="P298" i="79"/>
  <c r="V108" i="78"/>
  <c r="V109" i="78" s="1"/>
  <c r="V248" i="79"/>
  <c r="V249" i="79" s="1"/>
  <c r="P402" i="79"/>
  <c r="F403" i="79" s="1"/>
  <c r="V364" i="79"/>
  <c r="L365" i="76"/>
  <c r="J229" i="76"/>
  <c r="F381" i="76"/>
  <c r="J499" i="76"/>
  <c r="P441" i="76"/>
  <c r="P325" i="76"/>
  <c r="F326" i="76" s="1"/>
  <c r="T112" i="78"/>
  <c r="T113" i="78" s="1"/>
  <c r="N289" i="77"/>
  <c r="L434" i="78"/>
  <c r="N393" i="76"/>
  <c r="L525" i="76"/>
  <c r="H475" i="76"/>
  <c r="T268" i="78"/>
  <c r="T269" i="78" s="1"/>
  <c r="P472" i="78"/>
  <c r="R459" i="76"/>
  <c r="R460" i="76" s="1"/>
  <c r="V387" i="77"/>
  <c r="M388" i="77" s="1"/>
  <c r="F489" i="77"/>
  <c r="P404" i="79"/>
  <c r="T365" i="76"/>
  <c r="P363" i="76"/>
  <c r="G364" i="76" s="1"/>
  <c r="R269" i="76"/>
  <c r="R270" i="76" s="1"/>
  <c r="R129" i="76"/>
  <c r="F383" i="77"/>
  <c r="N235" i="77"/>
  <c r="Y392" i="76"/>
  <c r="Z203" i="77"/>
  <c r="L85" i="66"/>
  <c r="L86" i="66" s="1"/>
  <c r="L7" i="66"/>
  <c r="M8" i="66" s="1"/>
  <c r="O51" i="66"/>
  <c r="P87" i="66"/>
  <c r="J71" i="66"/>
  <c r="O117" i="66"/>
  <c r="H85" i="66"/>
  <c r="H86" i="66" s="1"/>
  <c r="H73" i="66"/>
  <c r="O71" i="66"/>
  <c r="H71" i="66"/>
  <c r="H75" i="66"/>
  <c r="H76" i="66" s="1"/>
  <c r="O61" i="66"/>
  <c r="J41" i="66"/>
  <c r="P113" i="66"/>
  <c r="L51" i="66"/>
  <c r="M52" i="66" s="1"/>
  <c r="F113" i="66"/>
  <c r="P93" i="66"/>
  <c r="F97" i="66"/>
  <c r="G98" i="66" s="1"/>
  <c r="J19" i="66"/>
  <c r="K20" i="66" s="1"/>
  <c r="H43" i="66"/>
  <c r="H44" i="66" s="1"/>
  <c r="H53" i="66"/>
  <c r="O9" i="66"/>
  <c r="H57" i="66"/>
  <c r="I58" i="66" s="1"/>
  <c r="O33" i="66"/>
  <c r="L101" i="66"/>
  <c r="L102" i="66" s="1"/>
  <c r="H21" i="66"/>
  <c r="O47" i="66"/>
  <c r="O83" i="66"/>
  <c r="H31" i="66"/>
  <c r="I32" i="66" s="1"/>
  <c r="P55" i="66"/>
  <c r="P75" i="66"/>
  <c r="P77" i="66"/>
  <c r="L83" i="66"/>
  <c r="M84" i="66" s="1"/>
  <c r="F19" i="66"/>
  <c r="G20" i="66" s="1"/>
  <c r="L81" i="66"/>
  <c r="L82" i="66" s="1"/>
  <c r="P19" i="66"/>
  <c r="O55" i="66"/>
  <c r="H111" i="66"/>
  <c r="I112" i="66" s="1"/>
  <c r="L69" i="66"/>
  <c r="M70" i="66" s="1"/>
  <c r="J33" i="66"/>
  <c r="F81" i="66"/>
  <c r="F82" i="66" s="1"/>
  <c r="L45" i="66"/>
  <c r="M46" i="66" s="1"/>
  <c r="O13" i="66"/>
  <c r="L13" i="66"/>
  <c r="L14" i="66" s="1"/>
  <c r="F77" i="66"/>
  <c r="F78" i="66" s="1"/>
  <c r="P97" i="66"/>
  <c r="O17" i="66"/>
  <c r="L33" i="66"/>
  <c r="O119" i="66"/>
  <c r="L99" i="66"/>
  <c r="L100" i="66" s="1"/>
  <c r="O53" i="66"/>
  <c r="H17" i="66"/>
  <c r="H18" i="66" s="1"/>
  <c r="F73" i="66"/>
  <c r="G74" i="66" s="1"/>
  <c r="P17" i="66"/>
  <c r="J97" i="66"/>
  <c r="J98" i="66" s="1"/>
  <c r="P91" i="66"/>
  <c r="F51" i="66"/>
  <c r="G52" i="66" s="1"/>
  <c r="L21" i="66"/>
  <c r="J95" i="66"/>
  <c r="J96" i="66" s="1"/>
  <c r="H15" i="66"/>
  <c r="I16" i="66" s="1"/>
  <c r="H33" i="66"/>
  <c r="O11" i="66"/>
  <c r="L59" i="66"/>
  <c r="L60" i="66" s="1"/>
  <c r="O41" i="66"/>
  <c r="O29" i="66"/>
  <c r="F35" i="66"/>
  <c r="H95" i="66"/>
  <c r="I96" i="66" s="1"/>
  <c r="H115" i="66"/>
  <c r="I116" i="66" s="1"/>
  <c r="H47" i="66"/>
  <c r="H55" i="66"/>
  <c r="I56" i="66" s="1"/>
  <c r="F23" i="66"/>
  <c r="F24" i="66" s="1"/>
  <c r="L109" i="66"/>
  <c r="F33" i="66"/>
  <c r="G34" i="66" s="1"/>
  <c r="J63" i="66"/>
  <c r="O27" i="66"/>
  <c r="L117" i="66"/>
  <c r="M118" i="66" s="1"/>
  <c r="L9" i="66"/>
  <c r="L10" i="66" s="1"/>
  <c r="L25" i="66"/>
  <c r="L26" i="66" s="1"/>
  <c r="F91" i="66"/>
  <c r="F92" i="66" s="1"/>
  <c r="F75" i="66"/>
  <c r="O109" i="66"/>
  <c r="P47" i="66"/>
  <c r="P35" i="66"/>
  <c r="H39" i="66"/>
  <c r="H40" i="66" s="1"/>
  <c r="F25" i="66"/>
  <c r="G26" i="66" s="1"/>
  <c r="L105" i="66"/>
  <c r="M106" i="66" s="1"/>
  <c r="F7" i="66"/>
  <c r="G8" i="66" s="1"/>
  <c r="H59" i="66"/>
  <c r="H65" i="66"/>
  <c r="I66" i="66" s="1"/>
  <c r="J29" i="66"/>
  <c r="J30" i="66" s="1"/>
  <c r="O21" i="66"/>
  <c r="H27" i="66"/>
  <c r="H28" i="66" s="1"/>
  <c r="P69" i="66"/>
  <c r="F41" i="66"/>
  <c r="G42" i="66" s="1"/>
  <c r="F65" i="66"/>
  <c r="G66" i="66" s="1"/>
  <c r="J79" i="66"/>
  <c r="H109" i="66"/>
  <c r="I110" i="66" s="1"/>
  <c r="H23" i="66"/>
  <c r="J61" i="66"/>
  <c r="K62" i="66" s="1"/>
  <c r="O95" i="66"/>
  <c r="L115" i="66"/>
  <c r="L116" i="66" s="1"/>
  <c r="O75" i="66"/>
  <c r="S482" i="77"/>
  <c r="R410" i="76"/>
  <c r="K204" i="76"/>
  <c r="M530" i="76"/>
  <c r="D6" i="30"/>
  <c r="T204" i="76" l="1"/>
  <c r="J204" i="76"/>
  <c r="R26" i="90"/>
  <c r="F26" i="90"/>
  <c r="T26" i="90"/>
  <c r="L26" i="90"/>
  <c r="P26" i="90"/>
  <c r="N26" i="90"/>
  <c r="J26" i="90"/>
  <c r="W26" i="90"/>
  <c r="H26" i="90"/>
  <c r="U226" i="77"/>
  <c r="V275" i="79"/>
  <c r="Q225" i="78"/>
  <c r="M446" i="77"/>
  <c r="K439" i="78"/>
  <c r="Q283" i="78"/>
  <c r="W486" i="76"/>
  <c r="H469" i="79"/>
  <c r="S250" i="76"/>
  <c r="I469" i="79"/>
  <c r="H430" i="77"/>
  <c r="H467" i="79"/>
  <c r="F434" i="77"/>
  <c r="M261" i="79"/>
  <c r="G122" i="77"/>
  <c r="V340" i="77"/>
  <c r="K375" i="79"/>
  <c r="T439" i="78"/>
  <c r="T226" i="77"/>
  <c r="R467" i="79"/>
  <c r="H250" i="76"/>
  <c r="G168" i="77"/>
  <c r="U178" i="77"/>
  <c r="J482" i="76"/>
  <c r="F122" i="77"/>
  <c r="G434" i="76"/>
  <c r="W443" i="78"/>
  <c r="V431" i="78"/>
  <c r="U439" i="78"/>
  <c r="F435" i="79"/>
  <c r="P261" i="79"/>
  <c r="I191" i="79"/>
  <c r="K238" i="77"/>
  <c r="F413" i="78"/>
  <c r="P195" i="79"/>
  <c r="F333" i="79"/>
  <c r="F351" i="78"/>
  <c r="K105" i="78"/>
  <c r="I302" i="76"/>
  <c r="S493" i="78"/>
  <c r="W432" i="76"/>
  <c r="T206" i="77"/>
  <c r="M308" i="77"/>
  <c r="H302" i="76"/>
  <c r="V380" i="77"/>
  <c r="T260" i="77"/>
  <c r="V432" i="76"/>
  <c r="H430" i="76"/>
  <c r="L150" i="76"/>
  <c r="H524" i="76"/>
  <c r="V117" i="78"/>
  <c r="R493" i="78"/>
  <c r="R302" i="76"/>
  <c r="G468" i="77"/>
  <c r="K206" i="77"/>
  <c r="I430" i="76"/>
  <c r="S410" i="76"/>
  <c r="S147" i="78"/>
  <c r="R430" i="76"/>
  <c r="Q307" i="78"/>
  <c r="W446" i="77"/>
  <c r="Q258" i="76"/>
  <c r="V156" i="76"/>
  <c r="G435" i="79"/>
  <c r="H427" i="78"/>
  <c r="P413" i="78"/>
  <c r="U119" i="79"/>
  <c r="V97" i="79"/>
  <c r="L97" i="79"/>
  <c r="P331" i="79"/>
  <c r="T119" i="79"/>
  <c r="Q461" i="79"/>
  <c r="S199" i="79"/>
  <c r="F225" i="78"/>
  <c r="Q261" i="79"/>
  <c r="K119" i="79"/>
  <c r="P283" i="78"/>
  <c r="G461" i="79"/>
  <c r="K387" i="78"/>
  <c r="L303" i="78"/>
  <c r="G261" i="79"/>
  <c r="W275" i="79"/>
  <c r="U171" i="78"/>
  <c r="M443" i="78"/>
  <c r="I423" i="78"/>
  <c r="L153" i="78"/>
  <c r="J456" i="77"/>
  <c r="L275" i="79"/>
  <c r="I467" i="79"/>
  <c r="P122" i="77"/>
  <c r="J171" i="78"/>
  <c r="P435" i="79"/>
  <c r="S191" i="79"/>
  <c r="G265" i="78"/>
  <c r="H528" i="77"/>
  <c r="H147" i="79"/>
  <c r="J369" i="79"/>
  <c r="P225" i="78"/>
  <c r="F158" i="77"/>
  <c r="Q331" i="79"/>
  <c r="R191" i="79"/>
  <c r="R467" i="78"/>
  <c r="S471" i="78"/>
  <c r="F331" i="79"/>
  <c r="M317" i="78"/>
  <c r="V303" i="78"/>
  <c r="P461" i="79"/>
  <c r="Q143" i="79"/>
  <c r="K403" i="79"/>
  <c r="F143" i="79"/>
  <c r="F467" i="79"/>
  <c r="P161" i="79"/>
  <c r="Q383" i="79"/>
  <c r="L445" i="79"/>
  <c r="F161" i="79"/>
  <c r="P187" i="79"/>
  <c r="U311" i="79"/>
  <c r="P107" i="79"/>
  <c r="I315" i="78"/>
  <c r="L355" i="78"/>
  <c r="R111" i="78"/>
  <c r="S111" i="78"/>
  <c r="W340" i="77"/>
  <c r="V322" i="77"/>
  <c r="G192" i="77"/>
  <c r="W308" i="77"/>
  <c r="Q192" i="77"/>
  <c r="P192" i="77"/>
  <c r="T178" i="77"/>
  <c r="M172" i="77"/>
  <c r="K226" i="77"/>
  <c r="Q434" i="77"/>
  <c r="G434" i="77"/>
  <c r="I528" i="77"/>
  <c r="T268" i="77"/>
  <c r="I264" i="76"/>
  <c r="Q428" i="76"/>
  <c r="V486" i="76"/>
  <c r="Q150" i="76"/>
  <c r="V196" i="76"/>
  <c r="T482" i="76"/>
  <c r="U355" i="79"/>
  <c r="W150" i="76"/>
  <c r="S278" i="77"/>
  <c r="V426" i="77"/>
  <c r="M150" i="76"/>
  <c r="R225" i="79"/>
  <c r="L380" i="77"/>
  <c r="R130" i="77"/>
  <c r="K406" i="76"/>
  <c r="W289" i="78"/>
  <c r="L440" i="76"/>
  <c r="Q296" i="76"/>
  <c r="T417" i="78"/>
  <c r="F308" i="77"/>
  <c r="I130" i="77"/>
  <c r="U532" i="77"/>
  <c r="K232" i="76"/>
  <c r="M398" i="76"/>
  <c r="J406" i="76"/>
  <c r="R481" i="78"/>
  <c r="K306" i="76"/>
  <c r="M520" i="77"/>
  <c r="P308" i="77"/>
  <c r="H130" i="77"/>
  <c r="L455" i="79"/>
  <c r="P354" i="76"/>
  <c r="W398" i="76"/>
  <c r="U406" i="76"/>
  <c r="L432" i="76"/>
  <c r="I410" i="76"/>
  <c r="T306" i="76"/>
  <c r="V520" i="77"/>
  <c r="G308" i="77"/>
  <c r="U194" i="77"/>
  <c r="G429" i="79"/>
  <c r="R223" i="78"/>
  <c r="H443" i="79"/>
  <c r="P434" i="76"/>
  <c r="G307" i="78"/>
  <c r="G296" i="76"/>
  <c r="H278" i="77"/>
  <c r="L398" i="76"/>
  <c r="R124" i="76"/>
  <c r="I335" i="78"/>
  <c r="I278" i="77"/>
  <c r="T438" i="77"/>
  <c r="F354" i="76"/>
  <c r="L446" i="77"/>
  <c r="J260" i="77"/>
  <c r="T194" i="77"/>
  <c r="I195" i="79"/>
  <c r="I223" i="78"/>
  <c r="R178" i="76"/>
  <c r="F434" i="76"/>
  <c r="W162" i="77"/>
  <c r="J263" i="78"/>
  <c r="G281" i="78"/>
  <c r="M140" i="76"/>
  <c r="P266" i="77"/>
  <c r="U512" i="77"/>
  <c r="U268" i="77"/>
  <c r="K391" i="78"/>
  <c r="M407" i="78"/>
  <c r="I208" i="77"/>
  <c r="L140" i="76"/>
  <c r="L469" i="79"/>
  <c r="F210" i="77"/>
  <c r="U310" i="77"/>
  <c r="K268" i="77"/>
  <c r="S315" i="78"/>
  <c r="W131" i="78"/>
  <c r="H208" i="77"/>
  <c r="W440" i="76"/>
  <c r="M175" i="79"/>
  <c r="S416" i="77"/>
  <c r="H315" i="78"/>
  <c r="V131" i="78"/>
  <c r="W119" i="78"/>
  <c r="M187" i="78"/>
  <c r="P319" i="78"/>
  <c r="W405" i="79"/>
  <c r="P396" i="77"/>
  <c r="F233" i="79"/>
  <c r="R491" i="78"/>
  <c r="V325" i="79"/>
  <c r="V171" i="78"/>
  <c r="G319" i="78"/>
  <c r="Q319" i="78"/>
  <c r="H482" i="77"/>
  <c r="V119" i="78"/>
  <c r="F396" i="77"/>
  <c r="S491" i="78"/>
  <c r="I210" i="77"/>
  <c r="Q351" i="78"/>
  <c r="L325" i="79"/>
  <c r="W171" i="78"/>
  <c r="R482" i="77"/>
  <c r="H465" i="78"/>
  <c r="W441" i="78"/>
  <c r="M263" i="79"/>
  <c r="G233" i="79"/>
  <c r="W187" i="78"/>
  <c r="S295" i="79"/>
  <c r="L117" i="78"/>
  <c r="P351" i="78"/>
  <c r="M119" i="78"/>
  <c r="L375" i="78"/>
  <c r="M117" i="78"/>
  <c r="F357" i="79"/>
  <c r="L172" i="77"/>
  <c r="L187" i="78"/>
  <c r="M131" i="78"/>
  <c r="L171" i="78"/>
  <c r="I491" i="78"/>
  <c r="Q483" i="78"/>
  <c r="Q396" i="77"/>
  <c r="L103" i="79"/>
  <c r="V172" i="77"/>
  <c r="P333" i="79"/>
  <c r="I276" i="76"/>
  <c r="U187" i="78"/>
  <c r="R276" i="76"/>
  <c r="G197" i="79"/>
  <c r="U361" i="78"/>
  <c r="U504" i="77"/>
  <c r="L307" i="78"/>
  <c r="S235" i="79"/>
  <c r="Q503" i="79"/>
  <c r="U403" i="79"/>
  <c r="H235" i="79"/>
  <c r="F303" i="79"/>
  <c r="U291" i="79"/>
  <c r="L349" i="79"/>
  <c r="T403" i="79"/>
  <c r="Q227" i="79"/>
  <c r="V485" i="79"/>
  <c r="W239" i="79"/>
  <c r="Q423" i="79"/>
  <c r="M417" i="79"/>
  <c r="J355" i="79"/>
  <c r="H215" i="79"/>
  <c r="F227" i="79"/>
  <c r="I113" i="79"/>
  <c r="M427" i="79"/>
  <c r="V445" i="79"/>
  <c r="F195" i="79"/>
  <c r="K349" i="79"/>
  <c r="F301" i="79"/>
  <c r="J337" i="79"/>
  <c r="L175" i="79"/>
  <c r="U337" i="79"/>
  <c r="F119" i="79"/>
  <c r="W175" i="79"/>
  <c r="T377" i="79"/>
  <c r="G501" i="79"/>
  <c r="J377" i="79"/>
  <c r="Q501" i="79"/>
  <c r="G301" i="79"/>
  <c r="P501" i="79"/>
  <c r="M469" i="79"/>
  <c r="T337" i="79"/>
  <c r="J213" i="79"/>
  <c r="S215" i="79"/>
  <c r="F131" i="79"/>
  <c r="I471" i="79"/>
  <c r="V427" i="79"/>
  <c r="P467" i="79"/>
  <c r="R215" i="79"/>
  <c r="V331" i="79"/>
  <c r="T355" i="79"/>
  <c r="W427" i="79"/>
  <c r="P235" i="79"/>
  <c r="G467" i="79"/>
  <c r="V417" i="79"/>
  <c r="R113" i="79"/>
  <c r="F271" i="79"/>
  <c r="M239" i="79"/>
  <c r="H295" i="79"/>
  <c r="T315" i="79"/>
  <c r="H471" i="79"/>
  <c r="M445" i="79"/>
  <c r="W103" i="79"/>
  <c r="W325" i="79"/>
  <c r="M97" i="79"/>
  <c r="F359" i="79"/>
  <c r="G341" i="79"/>
  <c r="S443" i="79"/>
  <c r="F475" i="79"/>
  <c r="W241" i="79"/>
  <c r="V107" i="79"/>
  <c r="J489" i="79"/>
  <c r="H195" i="79"/>
  <c r="M103" i="79"/>
  <c r="T489" i="79"/>
  <c r="P233" i="79"/>
  <c r="T505" i="79"/>
  <c r="I443" i="79"/>
  <c r="Q313" i="79"/>
  <c r="W263" i="79"/>
  <c r="M241" i="79"/>
  <c r="L107" i="79"/>
  <c r="K311" i="79"/>
  <c r="F313" i="79"/>
  <c r="I235" i="79"/>
  <c r="L263" i="79"/>
  <c r="V405" i="79"/>
  <c r="W107" i="79"/>
  <c r="T311" i="79"/>
  <c r="W149" i="79"/>
  <c r="H387" i="79"/>
  <c r="L227" i="79"/>
  <c r="J399" i="79"/>
  <c r="R353" i="79"/>
  <c r="P407" i="79"/>
  <c r="F463" i="79"/>
  <c r="W227" i="79"/>
  <c r="I159" i="79"/>
  <c r="G485" i="79"/>
  <c r="K213" i="79"/>
  <c r="T343" i="79"/>
  <c r="S475" i="79"/>
  <c r="U207" i="79"/>
  <c r="M273" i="79"/>
  <c r="U219" i="79"/>
  <c r="S499" i="79"/>
  <c r="W425" i="79"/>
  <c r="V187" i="79"/>
  <c r="K141" i="79"/>
  <c r="M115" i="79"/>
  <c r="U183" i="79"/>
  <c r="M451" i="79"/>
  <c r="J107" i="79"/>
  <c r="F229" i="79"/>
  <c r="R227" i="79"/>
  <c r="Q251" i="79"/>
  <c r="W131" i="79"/>
  <c r="J219" i="79"/>
  <c r="F305" i="79"/>
  <c r="H499" i="79"/>
  <c r="Q287" i="79"/>
  <c r="Q319" i="79"/>
  <c r="V409" i="79"/>
  <c r="T183" i="79"/>
  <c r="U107" i="79"/>
  <c r="V173" i="79"/>
  <c r="L409" i="79"/>
  <c r="Q497" i="79"/>
  <c r="T399" i="79"/>
  <c r="G305" i="79"/>
  <c r="U209" i="79"/>
  <c r="Q375" i="79"/>
  <c r="R499" i="79"/>
  <c r="S227" i="79"/>
  <c r="R301" i="79"/>
  <c r="G385" i="79"/>
  <c r="H479" i="79"/>
  <c r="G497" i="79"/>
  <c r="L115" i="79"/>
  <c r="W451" i="79"/>
  <c r="K399" i="79"/>
  <c r="M131" i="79"/>
  <c r="K231" i="79"/>
  <c r="M455" i="79"/>
  <c r="R479" i="79"/>
  <c r="K503" i="79"/>
  <c r="L373" i="79"/>
  <c r="S489" i="79"/>
  <c r="J231" i="79"/>
  <c r="T451" i="79"/>
  <c r="H353" i="79"/>
  <c r="L187" i="79"/>
  <c r="R159" i="79"/>
  <c r="L279" i="79"/>
  <c r="F407" i="79"/>
  <c r="H379" i="79"/>
  <c r="U161" i="79"/>
  <c r="P253" i="79"/>
  <c r="H475" i="79"/>
  <c r="G463" i="79"/>
  <c r="L399" i="79"/>
  <c r="U241" i="79"/>
  <c r="R169" i="79"/>
  <c r="U251" i="79"/>
  <c r="M279" i="79"/>
  <c r="Q391" i="79"/>
  <c r="P415" i="79"/>
  <c r="V359" i="79"/>
  <c r="K313" i="79"/>
  <c r="M149" i="79"/>
  <c r="K241" i="79"/>
  <c r="M409" i="79"/>
  <c r="H159" i="79"/>
  <c r="Q485" i="79"/>
  <c r="I217" i="79"/>
  <c r="L331" i="79"/>
  <c r="I107" i="79"/>
  <c r="Q271" i="79"/>
  <c r="W273" i="79"/>
  <c r="F209" i="79"/>
  <c r="T469" i="79"/>
  <c r="G319" i="79"/>
  <c r="I169" i="79"/>
  <c r="P485" i="79"/>
  <c r="G407" i="79"/>
  <c r="M331" i="79"/>
  <c r="V115" i="79"/>
  <c r="V451" i="79"/>
  <c r="W359" i="79"/>
  <c r="T207" i="79"/>
  <c r="P287" i="79"/>
  <c r="V227" i="79"/>
  <c r="V149" i="79"/>
  <c r="W173" i="79"/>
  <c r="H169" i="79"/>
  <c r="T213" i="79"/>
  <c r="P391" i="79"/>
  <c r="F251" i="79"/>
  <c r="G253" i="79"/>
  <c r="J245" i="79"/>
  <c r="R475" i="79"/>
  <c r="L359" i="79"/>
  <c r="J207" i="79"/>
  <c r="V425" i="79"/>
  <c r="M173" i="79"/>
  <c r="J145" i="79"/>
  <c r="Q253" i="79"/>
  <c r="K493" i="79"/>
  <c r="R387" i="79"/>
  <c r="F287" i="79"/>
  <c r="M425" i="79"/>
  <c r="S369" i="79"/>
  <c r="V167" i="79"/>
  <c r="F497" i="79"/>
  <c r="S247" i="79"/>
  <c r="U145" i="79"/>
  <c r="P257" i="79"/>
  <c r="P463" i="79"/>
  <c r="L273" i="79"/>
  <c r="V131" i="79"/>
  <c r="K291" i="79"/>
  <c r="G187" i="79"/>
  <c r="U263" i="79"/>
  <c r="S387" i="79"/>
  <c r="T419" i="79"/>
  <c r="I353" i="79"/>
  <c r="H369" i="79"/>
  <c r="T291" i="79"/>
  <c r="G139" i="79"/>
  <c r="K451" i="79"/>
  <c r="S217" i="79"/>
  <c r="G375" i="79"/>
  <c r="J241" i="79"/>
  <c r="W373" i="79"/>
  <c r="J313" i="79"/>
  <c r="T503" i="79"/>
  <c r="P229" i="79"/>
  <c r="U451" i="79"/>
  <c r="J139" i="79"/>
  <c r="S301" i="79"/>
  <c r="S429" i="79"/>
  <c r="V489" i="79"/>
  <c r="V373" i="79"/>
  <c r="R217" i="79"/>
  <c r="H489" i="79"/>
  <c r="U313" i="79"/>
  <c r="F375" i="79"/>
  <c r="U503" i="79"/>
  <c r="G229" i="79"/>
  <c r="U333" i="79"/>
  <c r="U315" i="79"/>
  <c r="K251" i="79"/>
  <c r="I489" i="79"/>
  <c r="P209" i="79"/>
  <c r="K219" i="79"/>
  <c r="J333" i="79"/>
  <c r="T251" i="79"/>
  <c r="G271" i="79"/>
  <c r="P305" i="79"/>
  <c r="U419" i="79"/>
  <c r="K315" i="79"/>
  <c r="V279" i="79"/>
  <c r="U141" i="79"/>
  <c r="P455" i="79"/>
  <c r="W399" i="79"/>
  <c r="Q209" i="79"/>
  <c r="U231" i="79"/>
  <c r="K419" i="79"/>
  <c r="S479" i="79"/>
  <c r="J141" i="79"/>
  <c r="J183" i="79"/>
  <c r="W475" i="79"/>
  <c r="M399" i="79"/>
  <c r="T107" i="79"/>
  <c r="H481" i="78"/>
  <c r="F307" i="78"/>
  <c r="V481" i="78"/>
  <c r="P165" i="78"/>
  <c r="Q247" i="78"/>
  <c r="Q185" i="78"/>
  <c r="I493" i="78"/>
  <c r="W475" i="78"/>
  <c r="M111" i="78"/>
  <c r="I481" i="78"/>
  <c r="G165" i="78"/>
  <c r="P247" i="78"/>
  <c r="M475" i="78"/>
  <c r="M153" i="78"/>
  <c r="P483" i="78"/>
  <c r="R465" i="78"/>
  <c r="H423" i="78"/>
  <c r="S427" i="78"/>
  <c r="M431" i="78"/>
  <c r="M289" i="78"/>
  <c r="G409" i="78"/>
  <c r="H257" i="78"/>
  <c r="S467" i="78"/>
  <c r="S423" i="78"/>
  <c r="Q165" i="78"/>
  <c r="Q287" i="78"/>
  <c r="V317" i="78"/>
  <c r="J151" i="78"/>
  <c r="S169" i="78"/>
  <c r="W127" i="78"/>
  <c r="Q265" i="78"/>
  <c r="H415" i="78"/>
  <c r="F265" i="78"/>
  <c r="H113" i="78"/>
  <c r="K459" i="78"/>
  <c r="U263" i="78"/>
  <c r="G413" i="78"/>
  <c r="J481" i="78"/>
  <c r="R147" i="78"/>
  <c r="U173" i="78"/>
  <c r="V355" i="78"/>
  <c r="V409" i="78"/>
  <c r="M309" i="78"/>
  <c r="I147" i="78"/>
  <c r="I465" i="78"/>
  <c r="J173" i="78"/>
  <c r="M355" i="78"/>
  <c r="L409" i="78"/>
  <c r="T397" i="78"/>
  <c r="L329" i="78"/>
  <c r="H169" i="78"/>
  <c r="V339" i="78"/>
  <c r="K417" i="78"/>
  <c r="I233" i="78"/>
  <c r="I157" i="78"/>
  <c r="R99" i="78"/>
  <c r="J135" i="78"/>
  <c r="J417" i="78"/>
  <c r="I213" i="78"/>
  <c r="U267" i="78"/>
  <c r="U477" i="78"/>
  <c r="F105" i="78"/>
  <c r="M127" i="78"/>
  <c r="S383" i="78"/>
  <c r="R163" i="78"/>
  <c r="F211" i="78"/>
  <c r="P287" i="78"/>
  <c r="I99" i="78"/>
  <c r="H339" i="78"/>
  <c r="T387" i="78"/>
  <c r="R383" i="78"/>
  <c r="P463" i="78"/>
  <c r="G287" i="78"/>
  <c r="F107" i="78"/>
  <c r="J387" i="78"/>
  <c r="T171" i="78"/>
  <c r="L127" i="78"/>
  <c r="M391" i="78"/>
  <c r="R311" i="78"/>
  <c r="L243" i="78"/>
  <c r="V295" i="78"/>
  <c r="I163" i="78"/>
  <c r="F449" i="78"/>
  <c r="S99" i="78"/>
  <c r="W457" i="78"/>
  <c r="S303" i="78"/>
  <c r="M501" i="78"/>
  <c r="H489" i="78"/>
  <c r="R415" i="78"/>
  <c r="R157" i="78"/>
  <c r="P433" i="78"/>
  <c r="P201" i="78"/>
  <c r="T225" i="78"/>
  <c r="K477" i="78"/>
  <c r="S257" i="78"/>
  <c r="I415" i="78"/>
  <c r="H157" i="78"/>
  <c r="F201" i="78"/>
  <c r="K225" i="78"/>
  <c r="T477" i="78"/>
  <c r="I257" i="78"/>
  <c r="W243" i="78"/>
  <c r="R113" i="78"/>
  <c r="K507" i="78"/>
  <c r="R213" i="78"/>
  <c r="P507" i="78"/>
  <c r="R339" i="78"/>
  <c r="Q93" i="78"/>
  <c r="U435" i="78"/>
  <c r="U507" i="78"/>
  <c r="W295" i="78"/>
  <c r="P95" i="78"/>
  <c r="I383" i="78"/>
  <c r="W149" i="78"/>
  <c r="L257" i="78"/>
  <c r="P437" i="78"/>
  <c r="H271" i="78"/>
  <c r="S369" i="78"/>
  <c r="J435" i="78"/>
  <c r="L295" i="78"/>
  <c r="Q95" i="78"/>
  <c r="R259" i="78"/>
  <c r="L149" i="78"/>
  <c r="M257" i="78"/>
  <c r="G437" i="78"/>
  <c r="R271" i="78"/>
  <c r="H369" i="78"/>
  <c r="K435" i="78"/>
  <c r="R197" i="78"/>
  <c r="W481" i="78"/>
  <c r="H259" i="78"/>
  <c r="V351" i="78"/>
  <c r="T359" i="78"/>
  <c r="G243" i="78"/>
  <c r="W257" i="78"/>
  <c r="F437" i="78"/>
  <c r="I271" i="78"/>
  <c r="I205" i="78"/>
  <c r="I311" i="78"/>
  <c r="I169" i="78"/>
  <c r="H233" i="78"/>
  <c r="H197" i="78"/>
  <c r="M481" i="78"/>
  <c r="V239" i="78"/>
  <c r="J459" i="78"/>
  <c r="W351" i="78"/>
  <c r="K359" i="78"/>
  <c r="P449" i="78"/>
  <c r="Q201" i="78"/>
  <c r="F463" i="78"/>
  <c r="Q507" i="78"/>
  <c r="J179" i="78"/>
  <c r="J505" i="78"/>
  <c r="W223" i="78"/>
  <c r="H311" i="78"/>
  <c r="Q105" i="78"/>
  <c r="S505" i="78"/>
  <c r="I113" i="78"/>
  <c r="S339" i="78"/>
  <c r="M243" i="78"/>
  <c r="S233" i="78"/>
  <c r="I197" i="78"/>
  <c r="L239" i="78"/>
  <c r="U459" i="78"/>
  <c r="S163" i="78"/>
  <c r="F433" i="78"/>
  <c r="G449" i="78"/>
  <c r="S489" i="78"/>
  <c r="V325" i="78"/>
  <c r="G463" i="78"/>
  <c r="Q211" i="78"/>
  <c r="K121" i="78"/>
  <c r="G507" i="78"/>
  <c r="P105" i="78"/>
  <c r="P409" i="78"/>
  <c r="F468" i="77"/>
  <c r="I192" i="77"/>
  <c r="U438" i="77"/>
  <c r="P334" i="77"/>
  <c r="L162" i="77"/>
  <c r="F168" i="77"/>
  <c r="Q468" i="77"/>
  <c r="S192" i="77"/>
  <c r="J384" i="77"/>
  <c r="L126" i="77"/>
  <c r="S362" i="77"/>
  <c r="K532" i="77"/>
  <c r="M126" i="77"/>
  <c r="T508" i="77"/>
  <c r="T386" i="77"/>
  <c r="K312" i="77"/>
  <c r="F370" i="77"/>
  <c r="K384" i="77"/>
  <c r="P176" i="77"/>
  <c r="S254" i="77"/>
  <c r="T274" i="77"/>
  <c r="K386" i="77"/>
  <c r="U312" i="77"/>
  <c r="M162" i="77"/>
  <c r="P370" i="77"/>
  <c r="U384" i="77"/>
  <c r="F176" i="77"/>
  <c r="I362" i="77"/>
  <c r="R530" i="77"/>
  <c r="Q370" i="77"/>
  <c r="I296" i="77"/>
  <c r="W124" i="77"/>
  <c r="K456" i="77"/>
  <c r="J274" i="77"/>
  <c r="U386" i="77"/>
  <c r="T312" i="77"/>
  <c r="T512" i="77"/>
  <c r="H530" i="77"/>
  <c r="F274" i="77"/>
  <c r="T200" i="77"/>
  <c r="R430" i="77"/>
  <c r="T532" i="77"/>
  <c r="Q210" i="77"/>
  <c r="S296" i="77"/>
  <c r="R254" i="77"/>
  <c r="K512" i="77"/>
  <c r="J200" i="77"/>
  <c r="I530" i="77"/>
  <c r="S460" i="77"/>
  <c r="H210" i="77"/>
  <c r="S430" i="77"/>
  <c r="G210" i="77"/>
  <c r="R416" i="77"/>
  <c r="I254" i="77"/>
  <c r="K200" i="77"/>
  <c r="K274" i="77"/>
  <c r="H460" i="77"/>
  <c r="R210" i="77"/>
  <c r="G482" i="77"/>
  <c r="H234" i="77"/>
  <c r="I304" i="77"/>
  <c r="S200" i="77"/>
  <c r="H200" i="77"/>
  <c r="R304" i="77"/>
  <c r="G282" i="77"/>
  <c r="R234" i="77"/>
  <c r="K402" i="77"/>
  <c r="R208" i="77"/>
  <c r="R170" i="77"/>
  <c r="H170" i="77"/>
  <c r="H304" i="77"/>
  <c r="Q486" i="77"/>
  <c r="Q412" i="77"/>
  <c r="R218" i="77"/>
  <c r="S170" i="77"/>
  <c r="J330" i="77"/>
  <c r="U286" i="77"/>
  <c r="Q196" i="77"/>
  <c r="I264" i="77"/>
  <c r="P304" i="77"/>
  <c r="K220" i="77"/>
  <c r="J244" i="77"/>
  <c r="T222" i="77"/>
  <c r="J286" i="77"/>
  <c r="I434" i="77"/>
  <c r="M456" i="77"/>
  <c r="T402" i="77"/>
  <c r="Q398" i="77"/>
  <c r="U364" i="77"/>
  <c r="F282" i="77"/>
  <c r="I200" i="77"/>
  <c r="P482" i="77"/>
  <c r="F304" i="77"/>
  <c r="T466" i="77"/>
  <c r="T330" i="77"/>
  <c r="K286" i="77"/>
  <c r="F196" i="77"/>
  <c r="P282" i="77"/>
  <c r="K120" i="77"/>
  <c r="F482" i="77"/>
  <c r="J466" i="77"/>
  <c r="K330" i="77"/>
  <c r="G196" i="77"/>
  <c r="H422" i="77"/>
  <c r="Q368" i="77"/>
  <c r="U220" i="77"/>
  <c r="R434" i="77"/>
  <c r="G368" i="77"/>
  <c r="J220" i="77"/>
  <c r="V414" i="77"/>
  <c r="H434" i="77"/>
  <c r="F368" i="77"/>
  <c r="K160" i="77"/>
  <c r="L414" i="77"/>
  <c r="S462" i="77"/>
  <c r="F194" i="77"/>
  <c r="K318" i="77"/>
  <c r="U402" i="77"/>
  <c r="V146" i="77"/>
  <c r="P398" i="77"/>
  <c r="T348" i="77"/>
  <c r="I462" i="77"/>
  <c r="P194" i="77"/>
  <c r="G230" i="77"/>
  <c r="M378" i="77"/>
  <c r="J276" i="77"/>
  <c r="F270" i="77"/>
  <c r="M258" i="77"/>
  <c r="Q292" i="77"/>
  <c r="W414" i="77"/>
  <c r="U348" i="77"/>
  <c r="M234" i="77"/>
  <c r="U120" i="77"/>
  <c r="W456" i="77"/>
  <c r="R462" i="77"/>
  <c r="S348" i="77"/>
  <c r="Q194" i="77"/>
  <c r="Q492" i="77"/>
  <c r="W378" i="77"/>
  <c r="K478" i="77"/>
  <c r="T276" i="77"/>
  <c r="Q458" i="77"/>
  <c r="R344" i="77"/>
  <c r="Q376" i="77"/>
  <c r="K348" i="77"/>
  <c r="J204" i="77"/>
  <c r="J120" i="77"/>
  <c r="L456" i="77"/>
  <c r="I272" i="77"/>
  <c r="R348" i="77"/>
  <c r="G492" i="77"/>
  <c r="R264" i="77"/>
  <c r="T478" i="77"/>
  <c r="K276" i="77"/>
  <c r="F376" i="77"/>
  <c r="W206" i="77"/>
  <c r="I348" i="77"/>
  <c r="S234" i="77"/>
  <c r="F492" i="77"/>
  <c r="S264" i="77"/>
  <c r="U478" i="77"/>
  <c r="W366" i="77"/>
  <c r="W224" i="77"/>
  <c r="G376" i="77"/>
  <c r="M206" i="77"/>
  <c r="F490" i="77"/>
  <c r="T156" i="77"/>
  <c r="J120" i="76"/>
  <c r="J350" i="76"/>
  <c r="I284" i="76"/>
  <c r="V358" i="76"/>
  <c r="S370" i="76"/>
  <c r="H284" i="76"/>
  <c r="W364" i="76"/>
  <c r="I370" i="76"/>
  <c r="F312" i="76"/>
  <c r="F150" i="76"/>
  <c r="V364" i="76"/>
  <c r="H472" i="76"/>
  <c r="L364" i="76"/>
  <c r="G306" i="76"/>
  <c r="L272" i="76"/>
  <c r="H398" i="76"/>
  <c r="V272" i="76"/>
  <c r="S398" i="76"/>
  <c r="V326" i="76"/>
  <c r="K350" i="76"/>
  <c r="K120" i="76"/>
  <c r="U304" i="76"/>
  <c r="W416" i="76"/>
  <c r="M272" i="76"/>
  <c r="R370" i="76"/>
  <c r="U120" i="76"/>
  <c r="M416" i="76"/>
  <c r="T206" i="76"/>
  <c r="T350" i="76"/>
  <c r="S284" i="76"/>
  <c r="J206" i="76"/>
  <c r="K482" i="76"/>
  <c r="J534" i="76"/>
  <c r="P306" i="76"/>
  <c r="F306" i="76"/>
  <c r="K534" i="76"/>
  <c r="I472" i="76"/>
  <c r="S472" i="76"/>
  <c r="T530" i="76"/>
  <c r="T318" i="76"/>
  <c r="W506" i="76"/>
  <c r="J356" i="76"/>
  <c r="V218" i="76"/>
  <c r="P150" i="76"/>
  <c r="M286" i="76"/>
  <c r="M514" i="76"/>
  <c r="W238" i="76"/>
  <c r="L286" i="76"/>
  <c r="H316" i="76"/>
  <c r="G448" i="76"/>
  <c r="Q448" i="76"/>
  <c r="W474" i="76"/>
  <c r="I524" i="76"/>
  <c r="K260" i="76"/>
  <c r="K392" i="76"/>
  <c r="P496" i="76"/>
  <c r="F300" i="76"/>
  <c r="V238" i="76"/>
  <c r="F448" i="76"/>
  <c r="H258" i="76"/>
  <c r="T276" i="76"/>
  <c r="R154" i="76"/>
  <c r="V346" i="76"/>
  <c r="R480" i="76"/>
  <c r="I432" i="76"/>
  <c r="I310" i="76"/>
  <c r="J318" i="76"/>
  <c r="I316" i="76"/>
  <c r="V514" i="76"/>
  <c r="V296" i="76"/>
  <c r="L358" i="76"/>
  <c r="R450" i="76"/>
  <c r="T186" i="76"/>
  <c r="T392" i="76"/>
  <c r="H310" i="76"/>
  <c r="T144" i="76"/>
  <c r="Q444" i="76"/>
  <c r="L156" i="76"/>
  <c r="L346" i="76"/>
  <c r="S480" i="76"/>
  <c r="R432" i="76"/>
  <c r="R316" i="76"/>
  <c r="W514" i="76"/>
  <c r="P486" i="76"/>
  <c r="W296" i="76"/>
  <c r="M358" i="76"/>
  <c r="L506" i="76"/>
  <c r="R224" i="76"/>
  <c r="F316" i="76"/>
  <c r="F496" i="76"/>
  <c r="W216" i="76"/>
  <c r="U144" i="76"/>
  <c r="W196" i="76"/>
  <c r="T534" i="76"/>
  <c r="I480" i="76"/>
  <c r="F486" i="76"/>
  <c r="S432" i="76"/>
  <c r="H154" i="76"/>
  <c r="W326" i="76"/>
  <c r="K400" i="76"/>
  <c r="P346" i="76"/>
  <c r="U318" i="76"/>
  <c r="M238" i="76"/>
  <c r="W286" i="76"/>
  <c r="G486" i="76"/>
  <c r="J144" i="76"/>
  <c r="T466" i="76"/>
  <c r="S224" i="76"/>
  <c r="U392" i="76"/>
  <c r="G316" i="76"/>
  <c r="Q496" i="76"/>
  <c r="S264" i="76"/>
  <c r="L486" i="76"/>
  <c r="I250" i="76"/>
  <c r="J276" i="76"/>
  <c r="J466" i="76"/>
  <c r="H224" i="76"/>
  <c r="G354" i="76"/>
  <c r="T260" i="76"/>
  <c r="W218" i="76"/>
  <c r="K530" i="76"/>
  <c r="K186" i="76"/>
  <c r="Q316" i="76"/>
  <c r="R264" i="76"/>
  <c r="K276" i="76"/>
  <c r="U466" i="76"/>
  <c r="J232" i="76"/>
  <c r="S154" i="76"/>
  <c r="F346" i="76"/>
  <c r="W346" i="76"/>
  <c r="U260" i="76"/>
  <c r="M218" i="76"/>
  <c r="U530" i="76"/>
  <c r="U186" i="76"/>
  <c r="V140" i="76"/>
  <c r="U232" i="76"/>
  <c r="R258" i="76"/>
  <c r="V440" i="76"/>
  <c r="U356" i="76"/>
  <c r="R144" i="76"/>
  <c r="S310" i="76"/>
  <c r="U152" i="76"/>
  <c r="V506" i="76"/>
  <c r="I258" i="76"/>
  <c r="T356" i="76"/>
  <c r="I144" i="76"/>
  <c r="K250" i="76"/>
  <c r="P390" i="76"/>
  <c r="P444" i="76"/>
  <c r="T400" i="76"/>
  <c r="G130" i="76"/>
  <c r="L326" i="76"/>
  <c r="F444" i="76"/>
  <c r="G346" i="76"/>
  <c r="K440" i="76"/>
  <c r="U440" i="76"/>
  <c r="I124" i="76"/>
  <c r="M296" i="76"/>
  <c r="H124" i="76"/>
  <c r="I398" i="76"/>
  <c r="J400" i="76"/>
  <c r="M156" i="76"/>
  <c r="G390" i="76"/>
  <c r="P296" i="76"/>
  <c r="J306" i="76"/>
  <c r="Q312" i="76"/>
  <c r="V357" i="79"/>
  <c r="I459" i="78"/>
  <c r="W209" i="79"/>
  <c r="J304" i="76"/>
  <c r="S235" i="78"/>
  <c r="W354" i="76"/>
  <c r="R427" i="79"/>
  <c r="I500" i="77"/>
  <c r="U167" i="79"/>
  <c r="T264" i="77"/>
  <c r="S214" i="76"/>
  <c r="W280" i="76"/>
  <c r="S427" i="79"/>
  <c r="I391" i="78"/>
  <c r="W242" i="77"/>
  <c r="R159" i="78"/>
  <c r="I500" i="76"/>
  <c r="T450" i="76"/>
  <c r="V291" i="78"/>
  <c r="W302" i="76"/>
  <c r="K262" i="76"/>
  <c r="W362" i="76"/>
  <c r="G428" i="76"/>
  <c r="Q166" i="77"/>
  <c r="T503" i="78"/>
  <c r="S261" i="78"/>
  <c r="F201" i="79"/>
  <c r="Q466" i="76"/>
  <c r="V487" i="78"/>
  <c r="F280" i="76"/>
  <c r="G278" i="76"/>
  <c r="Q446" i="77"/>
  <c r="H235" i="78"/>
  <c r="U474" i="76"/>
  <c r="T418" i="76"/>
  <c r="W457" i="79"/>
  <c r="R405" i="79"/>
  <c r="T506" i="77"/>
  <c r="J453" i="79"/>
  <c r="L437" i="79"/>
  <c r="U223" i="79"/>
  <c r="S420" i="77"/>
  <c r="M150" i="77"/>
  <c r="J351" i="78"/>
  <c r="T262" i="76"/>
  <c r="P260" i="76"/>
  <c r="P219" i="78"/>
  <c r="F455" i="78"/>
  <c r="S379" i="78"/>
  <c r="P297" i="79"/>
  <c r="K132" i="77"/>
  <c r="T167" i="78"/>
  <c r="F339" i="78"/>
  <c r="K410" i="77"/>
  <c r="W304" i="76"/>
  <c r="R300" i="76"/>
  <c r="L93" i="79"/>
  <c r="W152" i="77"/>
  <c r="W160" i="77"/>
  <c r="K224" i="77"/>
  <c r="U314" i="76"/>
  <c r="W477" i="79"/>
  <c r="U470" i="76"/>
  <c r="I252" i="76"/>
  <c r="K210" i="77"/>
  <c r="P292" i="77"/>
  <c r="M247" i="79"/>
  <c r="U344" i="77"/>
  <c r="J364" i="77"/>
  <c r="R336" i="77"/>
  <c r="G117" i="79"/>
  <c r="L232" i="76"/>
  <c r="Q97" i="79"/>
  <c r="T304" i="76"/>
  <c r="V362" i="76"/>
  <c r="K450" i="76"/>
  <c r="F260" i="76"/>
  <c r="S95" i="78"/>
  <c r="H319" i="79"/>
  <c r="Q455" i="78"/>
  <c r="L465" i="78"/>
  <c r="M465" i="79"/>
  <c r="I243" i="79"/>
  <c r="I235" i="78"/>
  <c r="T142" i="76"/>
  <c r="J167" i="79"/>
  <c r="M99" i="79"/>
  <c r="L457" i="79"/>
  <c r="G317" i="79"/>
  <c r="Q383" i="78"/>
  <c r="U349" i="78"/>
  <c r="H463" i="78"/>
  <c r="T394" i="76"/>
  <c r="U439" i="79"/>
  <c r="K198" i="77"/>
  <c r="F125" i="79"/>
  <c r="M312" i="76"/>
  <c r="W273" i="78"/>
  <c r="I393" i="79"/>
  <c r="V508" i="77"/>
  <c r="I387" i="78"/>
  <c r="I438" i="77"/>
  <c r="I160" i="76"/>
  <c r="Q448" i="77"/>
  <c r="H454" i="77"/>
  <c r="M264" i="77"/>
  <c r="Q401" i="79"/>
  <c r="W439" i="78"/>
  <c r="M129" i="79"/>
  <c r="H461" i="78"/>
  <c r="I134" i="77"/>
  <c r="U147" i="79"/>
  <c r="S239" i="78"/>
  <c r="T306" i="77"/>
  <c r="G203" i="79"/>
  <c r="P243" i="79"/>
  <c r="G191" i="79"/>
  <c r="J349" i="78"/>
  <c r="G262" i="77"/>
  <c r="G199" i="79"/>
  <c r="G310" i="77"/>
  <c r="K327" i="78"/>
  <c r="L95" i="78"/>
  <c r="H520" i="76"/>
  <c r="U418" i="76"/>
  <c r="L354" i="76"/>
  <c r="L179" i="78"/>
  <c r="H500" i="77"/>
  <c r="G528" i="77"/>
  <c r="J152" i="76"/>
  <c r="F166" i="77"/>
  <c r="L507" i="79"/>
  <c r="L370" i="76"/>
  <c r="T283" i="79"/>
  <c r="R483" i="79"/>
  <c r="M335" i="78"/>
  <c r="L235" i="78"/>
  <c r="J530" i="77"/>
  <c r="Q358" i="77"/>
  <c r="R188" i="77"/>
  <c r="W207" i="79"/>
  <c r="F325" i="79"/>
  <c r="M155" i="78"/>
  <c r="V407" i="79"/>
  <c r="M391" i="79"/>
  <c r="L165" i="78"/>
  <c r="J405" i="79"/>
  <c r="T393" i="78"/>
  <c r="G340" i="77"/>
  <c r="T528" i="77"/>
  <c r="H413" i="79"/>
  <c r="I359" i="79"/>
  <c r="K363" i="79"/>
  <c r="F255" i="79"/>
  <c r="U369" i="79"/>
  <c r="G358" i="77"/>
  <c r="H188" i="77"/>
  <c r="R379" i="78"/>
  <c r="V242" i="77"/>
  <c r="U317" i="79"/>
  <c r="J161" i="79"/>
  <c r="G325" i="79"/>
  <c r="J179" i="79"/>
  <c r="R302" i="77"/>
  <c r="P383" i="78"/>
  <c r="W465" i="78"/>
  <c r="U506" i="77"/>
  <c r="G206" i="77"/>
  <c r="W306" i="77"/>
  <c r="P503" i="78"/>
  <c r="M217" i="79"/>
  <c r="H115" i="79"/>
  <c r="K173" i="79"/>
  <c r="J363" i="79"/>
  <c r="K446" i="77"/>
  <c r="M302" i="76"/>
  <c r="L362" i="76"/>
  <c r="V280" i="76"/>
  <c r="H144" i="76"/>
  <c r="J250" i="76"/>
  <c r="J142" i="76"/>
  <c r="T167" i="79"/>
  <c r="L99" i="79"/>
  <c r="M457" i="79"/>
  <c r="K503" i="78"/>
  <c r="Q317" i="79"/>
  <c r="P455" i="78"/>
  <c r="Q147" i="78"/>
  <c r="M242" i="77"/>
  <c r="V129" i="79"/>
  <c r="K151" i="78"/>
  <c r="M430" i="77"/>
  <c r="H285" i="79"/>
  <c r="I239" i="78"/>
  <c r="S159" i="78"/>
  <c r="U363" i="78"/>
  <c r="F243" i="79"/>
  <c r="U401" i="78"/>
  <c r="K349" i="78"/>
  <c r="R351" i="79"/>
  <c r="U453" i="78"/>
  <c r="L372" i="77"/>
  <c r="K434" i="76"/>
  <c r="L436" i="76"/>
  <c r="P317" i="79"/>
  <c r="F147" i="78"/>
  <c r="R137" i="79"/>
  <c r="H391" i="78"/>
  <c r="P421" i="79"/>
  <c r="H185" i="79"/>
  <c r="K249" i="78"/>
  <c r="J437" i="79"/>
  <c r="S229" i="79"/>
  <c r="J424" i="77"/>
  <c r="K214" i="77"/>
  <c r="U233" i="78"/>
  <c r="V252" i="77"/>
  <c r="L208" i="77"/>
  <c r="U201" i="79"/>
  <c r="Q505" i="79"/>
  <c r="U147" i="78"/>
  <c r="R314" i="77"/>
  <c r="F460" i="77"/>
  <c r="Q260" i="77"/>
  <c r="L450" i="77"/>
  <c r="J445" i="79"/>
  <c r="M313" i="78"/>
  <c r="S338" i="77"/>
  <c r="K463" i="79"/>
  <c r="T177" i="78"/>
  <c r="M194" i="77"/>
  <c r="L397" i="78"/>
  <c r="K219" i="78"/>
  <c r="J418" i="76"/>
  <c r="H165" i="79"/>
  <c r="L291" i="78"/>
  <c r="S454" i="77"/>
  <c r="V264" i="77"/>
  <c r="M439" i="78"/>
  <c r="T437" i="79"/>
  <c r="R229" i="79"/>
  <c r="U424" i="77"/>
  <c r="U214" i="77"/>
  <c r="V374" i="77"/>
  <c r="Q303" i="78"/>
  <c r="P505" i="79"/>
  <c r="T147" i="79"/>
  <c r="F518" i="77"/>
  <c r="L130" i="77"/>
  <c r="M450" i="77"/>
  <c r="J177" i="78"/>
  <c r="J227" i="78"/>
  <c r="V397" i="78"/>
  <c r="V101" i="79"/>
  <c r="J262" i="76"/>
  <c r="V179" i="78"/>
  <c r="S500" i="77"/>
  <c r="J238" i="77"/>
  <c r="P528" i="77"/>
  <c r="G166" i="77"/>
  <c r="W507" i="79"/>
  <c r="F421" i="79"/>
  <c r="U283" i="79"/>
  <c r="H483" i="79"/>
  <c r="V179" i="79"/>
  <c r="W335" i="78"/>
  <c r="K530" i="77"/>
  <c r="S188" i="77"/>
  <c r="H229" i="79"/>
  <c r="P393" i="78"/>
  <c r="V155" i="78"/>
  <c r="K424" i="77"/>
  <c r="R514" i="77"/>
  <c r="W407" i="79"/>
  <c r="J201" i="79"/>
  <c r="S299" i="78"/>
  <c r="I314" i="77"/>
  <c r="Q267" i="78"/>
  <c r="F260" i="77"/>
  <c r="P335" i="78"/>
  <c r="R487" i="78"/>
  <c r="I215" i="78"/>
  <c r="U363" i="79"/>
  <c r="U491" i="78"/>
  <c r="V160" i="77"/>
  <c r="M152" i="77"/>
  <c r="J256" i="76"/>
  <c r="R252" i="76"/>
  <c r="K212" i="76"/>
  <c r="H300" i="76"/>
  <c r="P323" i="78"/>
  <c r="L160" i="77"/>
  <c r="S300" i="76"/>
  <c r="L477" i="79"/>
  <c r="J167" i="78"/>
  <c r="S201" i="78"/>
  <c r="K167" i="78"/>
  <c r="Q323" i="78"/>
  <c r="R141" i="79"/>
  <c r="M309" i="79"/>
  <c r="Q379" i="78"/>
  <c r="P180" i="76"/>
  <c r="M386" i="76"/>
  <c r="G280" i="76"/>
  <c r="U212" i="76"/>
  <c r="V152" i="77"/>
  <c r="K256" i="76"/>
  <c r="P239" i="79"/>
  <c r="U362" i="76"/>
  <c r="T256" i="76"/>
  <c r="R420" i="76"/>
  <c r="K362" i="76"/>
  <c r="W472" i="76"/>
  <c r="V265" i="79"/>
  <c r="L304" i="76"/>
  <c r="J210" i="76"/>
  <c r="H364" i="76"/>
  <c r="U142" i="77"/>
  <c r="H201" i="78"/>
  <c r="T210" i="76"/>
  <c r="M188" i="77"/>
  <c r="T212" i="76"/>
  <c r="T142" i="77"/>
  <c r="I201" i="78"/>
  <c r="U476" i="76"/>
  <c r="M163" i="79"/>
  <c r="W320" i="77"/>
  <c r="M304" i="76"/>
  <c r="J132" i="77"/>
  <c r="V477" i="79"/>
  <c r="T362" i="76"/>
  <c r="S252" i="76"/>
  <c r="L265" i="79"/>
  <c r="G323" i="78"/>
  <c r="S364" i="76"/>
  <c r="P379" i="78"/>
  <c r="Q180" i="76"/>
  <c r="V320" i="77"/>
  <c r="L386" i="76"/>
  <c r="U210" i="76"/>
  <c r="V360" i="77"/>
  <c r="F385" i="78"/>
  <c r="S493" i="79"/>
  <c r="I420" i="76"/>
  <c r="K142" i="77"/>
  <c r="U410" i="77"/>
  <c r="V386" i="76"/>
  <c r="Q278" i="76"/>
  <c r="H420" i="76"/>
  <c r="T470" i="76"/>
  <c r="T132" i="77"/>
  <c r="G379" i="78"/>
  <c r="V472" i="76"/>
  <c r="K314" i="76"/>
  <c r="P280" i="76"/>
  <c r="G180" i="76"/>
  <c r="M320" i="77"/>
  <c r="T410" i="77"/>
  <c r="W265" i="79"/>
  <c r="J476" i="76"/>
  <c r="P278" i="76"/>
  <c r="P339" i="78"/>
  <c r="J336" i="77"/>
  <c r="K470" i="76"/>
  <c r="L472" i="76"/>
  <c r="T314" i="76"/>
  <c r="T476" i="76"/>
  <c r="T146" i="76"/>
  <c r="R493" i="79"/>
  <c r="G339" i="78"/>
  <c r="T125" i="79"/>
  <c r="P224" i="76"/>
  <c r="V518" i="76"/>
  <c r="I420" i="77"/>
  <c r="L189" i="79"/>
  <c r="H459" i="78"/>
  <c r="P97" i="78"/>
  <c r="V122" i="77"/>
  <c r="L302" i="76"/>
  <c r="M280" i="76"/>
  <c r="W179" i="78"/>
  <c r="H427" i="79"/>
  <c r="T250" i="76"/>
  <c r="J450" i="76"/>
  <c r="W167" i="79"/>
  <c r="K142" i="76"/>
  <c r="T152" i="76"/>
  <c r="V507" i="79"/>
  <c r="I483" i="79"/>
  <c r="M235" i="78"/>
  <c r="U530" i="77"/>
  <c r="R454" i="77"/>
  <c r="L207" i="79"/>
  <c r="L439" i="78"/>
  <c r="L311" i="78"/>
  <c r="V430" i="77"/>
  <c r="L391" i="79"/>
  <c r="H239" i="78"/>
  <c r="K506" i="77"/>
  <c r="H314" i="77"/>
  <c r="P518" i="77"/>
  <c r="V306" i="77"/>
  <c r="M165" i="78"/>
  <c r="Q349" i="79"/>
  <c r="K401" i="78"/>
  <c r="H338" i="77"/>
  <c r="H351" i="79"/>
  <c r="K177" i="78"/>
  <c r="M372" i="77"/>
  <c r="R115" i="79"/>
  <c r="M310" i="77"/>
  <c r="W167" i="78"/>
  <c r="G359" i="78"/>
  <c r="R500" i="76"/>
  <c r="F466" i="76"/>
  <c r="L530" i="76"/>
  <c r="V342" i="76"/>
  <c r="Q201" i="79"/>
  <c r="T351" i="78"/>
  <c r="M354" i="76"/>
  <c r="P428" i="76"/>
  <c r="J474" i="76"/>
  <c r="Q528" i="77"/>
  <c r="M167" i="79"/>
  <c r="Q219" i="78"/>
  <c r="L220" i="76"/>
  <c r="H95" i="78"/>
  <c r="I165" i="79"/>
  <c r="U503" i="78"/>
  <c r="L179" i="79"/>
  <c r="V335" i="78"/>
  <c r="W291" i="78"/>
  <c r="W264" i="77"/>
  <c r="P401" i="79"/>
  <c r="M207" i="79"/>
  <c r="U249" i="78"/>
  <c r="T233" i="78"/>
  <c r="L430" i="77"/>
  <c r="V208" i="77"/>
  <c r="F303" i="78"/>
  <c r="R285" i="79"/>
  <c r="P97" i="79"/>
  <c r="H299" i="78"/>
  <c r="Q518" i="77"/>
  <c r="Q203" i="79"/>
  <c r="L490" i="76"/>
  <c r="W240" i="77"/>
  <c r="S487" i="78"/>
  <c r="I351" i="79"/>
  <c r="H186" i="77"/>
  <c r="H480" i="77"/>
  <c r="R215" i="78"/>
  <c r="W379" i="78"/>
  <c r="L404" i="77"/>
  <c r="H339" i="79"/>
  <c r="U290" i="76"/>
  <c r="P216" i="76"/>
  <c r="K128" i="77"/>
  <c r="M504" i="76"/>
  <c r="P446" i="77"/>
  <c r="G382" i="77"/>
  <c r="R377" i="79"/>
  <c r="W327" i="78"/>
  <c r="T238" i="77"/>
  <c r="Q260" i="76"/>
  <c r="K474" i="76"/>
  <c r="S391" i="78"/>
  <c r="W370" i="76"/>
  <c r="T369" i="79"/>
  <c r="J283" i="79"/>
  <c r="S165" i="79"/>
  <c r="G147" i="78"/>
  <c r="G401" i="79"/>
  <c r="H379" i="78"/>
  <c r="K437" i="79"/>
  <c r="W129" i="79"/>
  <c r="K161" i="79"/>
  <c r="Q325" i="79"/>
  <c r="T179" i="79"/>
  <c r="L374" i="77"/>
  <c r="T202" i="77"/>
  <c r="G297" i="79"/>
  <c r="V465" i="78"/>
  <c r="K147" i="78"/>
  <c r="I159" i="78"/>
  <c r="P260" i="77"/>
  <c r="K405" i="79"/>
  <c r="F503" i="78"/>
  <c r="G480" i="77"/>
  <c r="I487" i="78"/>
  <c r="R213" i="79"/>
  <c r="M397" i="78"/>
  <c r="G228" i="76"/>
  <c r="T111" i="78"/>
  <c r="M247" i="78"/>
  <c r="Q418" i="76"/>
  <c r="T243" i="78"/>
  <c r="W497" i="79"/>
  <c r="T140" i="76"/>
  <c r="F482" i="76"/>
  <c r="F418" i="76"/>
  <c r="U243" i="78"/>
  <c r="P534" i="76"/>
  <c r="U111" i="78"/>
  <c r="U431" i="79"/>
  <c r="L497" i="79"/>
  <c r="P359" i="78"/>
  <c r="K290" i="76"/>
  <c r="I374" i="76"/>
  <c r="F216" i="76"/>
  <c r="W518" i="76"/>
  <c r="K111" i="78"/>
  <c r="T128" i="77"/>
  <c r="K394" i="76"/>
  <c r="F228" i="76"/>
  <c r="S374" i="76"/>
  <c r="P448" i="77"/>
  <c r="G216" i="76"/>
  <c r="M518" i="76"/>
  <c r="R200" i="76"/>
  <c r="L208" i="76"/>
  <c r="U458" i="76"/>
  <c r="Q422" i="76"/>
  <c r="K380" i="76"/>
  <c r="Q224" i="76"/>
  <c r="P228" i="76"/>
  <c r="F317" i="78"/>
  <c r="G448" i="77"/>
  <c r="I214" i="76"/>
  <c r="G502" i="76"/>
  <c r="L247" i="78"/>
  <c r="P278" i="77"/>
  <c r="H391" i="79"/>
  <c r="H253" i="78"/>
  <c r="K249" i="79"/>
  <c r="S438" i="77"/>
  <c r="K244" i="76"/>
  <c r="U249" i="79"/>
  <c r="P482" i="76"/>
  <c r="J458" i="76"/>
  <c r="P422" i="76"/>
  <c r="T380" i="76"/>
  <c r="F224" i="76"/>
  <c r="G317" i="78"/>
  <c r="G151" i="79"/>
  <c r="U140" i="76"/>
  <c r="G482" i="76"/>
  <c r="U380" i="76"/>
  <c r="T431" i="79"/>
  <c r="J209" i="78"/>
  <c r="K209" i="78"/>
  <c r="U209" i="78"/>
  <c r="H428" i="77"/>
  <c r="I428" i="77"/>
  <c r="V211" i="79"/>
  <c r="W453" i="78"/>
  <c r="W422" i="76"/>
  <c r="L166" i="76"/>
  <c r="F483" i="79"/>
  <c r="G215" i="78"/>
  <c r="M404" i="76"/>
  <c r="L404" i="76"/>
  <c r="Q422" i="77"/>
  <c r="F422" i="77"/>
  <c r="F471" i="78"/>
  <c r="G471" i="78"/>
  <c r="V392" i="77"/>
  <c r="W392" i="77"/>
  <c r="G417" i="79"/>
  <c r="F417" i="79"/>
  <c r="L337" i="78"/>
  <c r="M197" i="78"/>
  <c r="V136" i="76"/>
  <c r="P161" i="78"/>
  <c r="M151" i="78"/>
  <c r="L211" i="79"/>
  <c r="V197" i="78"/>
  <c r="F186" i="76"/>
  <c r="W530" i="76"/>
  <c r="T439" i="79"/>
  <c r="V243" i="79"/>
  <c r="J223" i="79"/>
  <c r="J485" i="78"/>
  <c r="W191" i="78"/>
  <c r="T280" i="77"/>
  <c r="K293" i="79"/>
  <c r="W480" i="77"/>
  <c r="R425" i="79"/>
  <c r="U275" i="79"/>
  <c r="G466" i="76"/>
  <c r="K439" i="79"/>
  <c r="G483" i="79"/>
  <c r="L323" i="78"/>
  <c r="L268" i="77"/>
  <c r="K223" i="79"/>
  <c r="R393" i="79"/>
  <c r="R463" i="78"/>
  <c r="G256" i="77"/>
  <c r="I425" i="79"/>
  <c r="V404" i="76"/>
  <c r="M394" i="77"/>
  <c r="V394" i="77"/>
  <c r="W469" i="78"/>
  <c r="M469" i="78"/>
  <c r="V469" i="78"/>
  <c r="L469" i="78"/>
  <c r="H162" i="76"/>
  <c r="S162" i="76"/>
  <c r="I350" i="77"/>
  <c r="R350" i="77"/>
  <c r="I383" i="79"/>
  <c r="H383" i="79"/>
  <c r="S383" i="79"/>
  <c r="R281" i="79"/>
  <c r="I281" i="79"/>
  <c r="T277" i="78"/>
  <c r="K277" i="78"/>
  <c r="G223" i="79"/>
  <c r="P223" i="79"/>
  <c r="J471" i="79"/>
  <c r="T471" i="79"/>
  <c r="R297" i="79"/>
  <c r="H297" i="79"/>
  <c r="I133" i="78"/>
  <c r="S133" i="78"/>
  <c r="R133" i="78"/>
  <c r="R402" i="77"/>
  <c r="H402" i="77"/>
  <c r="I402" i="77"/>
  <c r="W270" i="77"/>
  <c r="L270" i="77"/>
  <c r="W324" i="77"/>
  <c r="V324" i="77"/>
  <c r="P474" i="77"/>
  <c r="Q474" i="77"/>
  <c r="G474" i="77"/>
  <c r="W349" i="78"/>
  <c r="V349" i="78"/>
  <c r="S439" i="78"/>
  <c r="H439" i="78"/>
  <c r="M321" i="79"/>
  <c r="L321" i="79"/>
  <c r="L222" i="77"/>
  <c r="V222" i="77"/>
  <c r="F346" i="77"/>
  <c r="P346" i="77"/>
  <c r="L253" i="78"/>
  <c r="W253" i="78"/>
  <c r="I201" i="79"/>
  <c r="S201" i="79"/>
  <c r="S167" i="79"/>
  <c r="R167" i="79"/>
  <c r="R317" i="79"/>
  <c r="S317" i="79"/>
  <c r="H415" i="79"/>
  <c r="S415" i="79"/>
  <c r="R415" i="79"/>
  <c r="M315" i="79"/>
  <c r="W315" i="79"/>
  <c r="V315" i="79"/>
  <c r="U435" i="79"/>
  <c r="T435" i="79"/>
  <c r="J435" i="79"/>
  <c r="M200" i="76"/>
  <c r="L200" i="76"/>
  <c r="S126" i="77"/>
  <c r="I126" i="77"/>
  <c r="H126" i="77"/>
  <c r="V210" i="77"/>
  <c r="W210" i="77"/>
  <c r="L210" i="77"/>
  <c r="U320" i="77"/>
  <c r="T320" i="77"/>
  <c r="L460" i="77"/>
  <c r="M460" i="77"/>
  <c r="W460" i="77"/>
  <c r="G526" i="77"/>
  <c r="Q526" i="77"/>
  <c r="I357" i="78"/>
  <c r="S357" i="78"/>
  <c r="W427" i="78"/>
  <c r="M427" i="78"/>
  <c r="V427" i="78"/>
  <c r="S465" i="79"/>
  <c r="H465" i="79"/>
  <c r="R465" i="79"/>
  <c r="L236" i="77"/>
  <c r="V236" i="77"/>
  <c r="W348" i="77"/>
  <c r="V348" i="77"/>
  <c r="F173" i="78"/>
  <c r="Q173" i="78"/>
  <c r="G173" i="78"/>
  <c r="H273" i="78"/>
  <c r="R273" i="78"/>
  <c r="I273" i="78"/>
  <c r="Q445" i="78"/>
  <c r="G445" i="78"/>
  <c r="F189" i="79"/>
  <c r="G189" i="79"/>
  <c r="P189" i="79"/>
  <c r="R473" i="78"/>
  <c r="I473" i="78"/>
  <c r="H473" i="78"/>
  <c r="L197" i="79"/>
  <c r="W197" i="79"/>
  <c r="Q327" i="79"/>
  <c r="F327" i="79"/>
  <c r="P443" i="79"/>
  <c r="Q443" i="79"/>
  <c r="G443" i="79"/>
  <c r="F443" i="79"/>
  <c r="R151" i="79"/>
  <c r="H151" i="79"/>
  <c r="I151" i="79"/>
  <c r="W251" i="79"/>
  <c r="M251" i="79"/>
  <c r="F345" i="79"/>
  <c r="P345" i="79"/>
  <c r="Q360" i="76"/>
  <c r="G360" i="76"/>
  <c r="P360" i="76"/>
  <c r="F360" i="76"/>
  <c r="M273" i="78"/>
  <c r="L273" i="78"/>
  <c r="T399" i="78"/>
  <c r="K399" i="78"/>
  <c r="U467" i="78"/>
  <c r="T467" i="78"/>
  <c r="J467" i="78"/>
  <c r="W243" i="79"/>
  <c r="M243" i="79"/>
  <c r="P433" i="79"/>
  <c r="F433" i="79"/>
  <c r="T198" i="77"/>
  <c r="J198" i="77"/>
  <c r="R286" i="77"/>
  <c r="H286" i="77"/>
  <c r="I286" i="77"/>
  <c r="P384" i="77"/>
  <c r="G384" i="77"/>
  <c r="W474" i="77"/>
  <c r="M474" i="77"/>
  <c r="L474" i="77"/>
  <c r="F99" i="78"/>
  <c r="P99" i="78"/>
  <c r="W161" i="78"/>
  <c r="M161" i="78"/>
  <c r="L161" i="78"/>
  <c r="S253" i="78"/>
  <c r="R253" i="78"/>
  <c r="M305" i="78"/>
  <c r="W305" i="78"/>
  <c r="L343" i="78"/>
  <c r="W343" i="78"/>
  <c r="V343" i="78"/>
  <c r="S501" i="78"/>
  <c r="I501" i="78"/>
  <c r="Q215" i="79"/>
  <c r="P215" i="79"/>
  <c r="G215" i="79"/>
  <c r="M357" i="79"/>
  <c r="L357" i="79"/>
  <c r="P99" i="79"/>
  <c r="Q99" i="79"/>
  <c r="M189" i="79"/>
  <c r="V189" i="79"/>
  <c r="F307" i="79"/>
  <c r="G307" i="79"/>
  <c r="R391" i="79"/>
  <c r="I391" i="79"/>
  <c r="I457" i="78"/>
  <c r="H457" i="78"/>
  <c r="S457" i="78"/>
  <c r="G125" i="79"/>
  <c r="Q125" i="79"/>
  <c r="G267" i="79"/>
  <c r="Q267" i="79"/>
  <c r="F267" i="79"/>
  <c r="R341" i="79"/>
  <c r="S341" i="79"/>
  <c r="L150" i="77"/>
  <c r="V150" i="77"/>
  <c r="I236" i="76"/>
  <c r="H236" i="76"/>
  <c r="S236" i="76"/>
  <c r="G453" i="79"/>
  <c r="Q453" i="79"/>
  <c r="F453" i="79"/>
  <c r="F496" i="77"/>
  <c r="P496" i="77"/>
  <c r="P382" i="77"/>
  <c r="F382" i="77"/>
  <c r="V166" i="76"/>
  <c r="W166" i="76"/>
  <c r="I261" i="78"/>
  <c r="R261" i="78"/>
  <c r="M422" i="76"/>
  <c r="L422" i="76"/>
  <c r="R160" i="76"/>
  <c r="S160" i="76"/>
  <c r="I354" i="76"/>
  <c r="S354" i="76"/>
  <c r="R387" i="78"/>
  <c r="S387" i="78"/>
  <c r="T372" i="77"/>
  <c r="J372" i="77"/>
  <c r="H378" i="76"/>
  <c r="S378" i="76"/>
  <c r="R378" i="76"/>
  <c r="Q372" i="76"/>
  <c r="F372" i="76"/>
  <c r="P372" i="76"/>
  <c r="T288" i="76"/>
  <c r="K288" i="76"/>
  <c r="M342" i="76"/>
  <c r="L342" i="76"/>
  <c r="J244" i="76"/>
  <c r="T244" i="76"/>
  <c r="P465" i="78"/>
  <c r="Q465" i="78"/>
  <c r="H434" i="76"/>
  <c r="S434" i="76"/>
  <c r="I322" i="76"/>
  <c r="S322" i="76"/>
  <c r="H322" i="76"/>
  <c r="W352" i="77"/>
  <c r="V352" i="77"/>
  <c r="M352" i="77"/>
  <c r="I192" i="76"/>
  <c r="R192" i="76"/>
  <c r="V453" i="78"/>
  <c r="L453" i="78"/>
  <c r="L508" i="77"/>
  <c r="W508" i="77"/>
  <c r="I200" i="76"/>
  <c r="H200" i="76"/>
  <c r="K337" i="78"/>
  <c r="T337" i="78"/>
  <c r="P429" i="78"/>
  <c r="F429" i="78"/>
  <c r="Q109" i="78"/>
  <c r="G109" i="78"/>
  <c r="K175" i="79"/>
  <c r="T175" i="79"/>
  <c r="P435" i="78"/>
  <c r="G435" i="78"/>
  <c r="M429" i="78"/>
  <c r="V429" i="78"/>
  <c r="Q213" i="79"/>
  <c r="H220" i="77"/>
  <c r="R220" i="77"/>
  <c r="J221" i="78"/>
  <c r="U221" i="78"/>
  <c r="H292" i="77"/>
  <c r="W312" i="76"/>
  <c r="G496" i="77"/>
  <c r="U475" i="79"/>
  <c r="L305" i="78"/>
  <c r="U399" i="78"/>
  <c r="S151" i="79"/>
  <c r="S473" i="78"/>
  <c r="F97" i="78"/>
  <c r="H357" i="78"/>
  <c r="G174" i="77"/>
  <c r="V127" i="79"/>
  <c r="H438" i="77"/>
  <c r="V270" i="77"/>
  <c r="W419" i="78"/>
  <c r="F93" i="79"/>
  <c r="T392" i="77"/>
  <c r="K392" i="77"/>
  <c r="H248" i="77"/>
  <c r="I248" i="77"/>
  <c r="M392" i="77"/>
  <c r="F446" i="77"/>
  <c r="G465" i="78"/>
  <c r="U288" i="76"/>
  <c r="U372" i="77"/>
  <c r="H354" i="76"/>
  <c r="S192" i="76"/>
  <c r="R434" i="76"/>
  <c r="R420" i="77"/>
  <c r="J288" i="76"/>
  <c r="K372" i="77"/>
  <c r="R354" i="76"/>
  <c r="L312" i="76"/>
  <c r="P201" i="79"/>
  <c r="K475" i="79"/>
  <c r="G99" i="79"/>
  <c r="V305" i="78"/>
  <c r="S286" i="77"/>
  <c r="J399" i="78"/>
  <c r="R459" i="78"/>
  <c r="H377" i="79"/>
  <c r="Q97" i="78"/>
  <c r="R357" i="78"/>
  <c r="P174" i="77"/>
  <c r="L127" i="79"/>
  <c r="V327" i="78"/>
  <c r="Q346" i="77"/>
  <c r="V212" i="77"/>
  <c r="I297" i="79"/>
  <c r="K155" i="78"/>
  <c r="H450" i="76"/>
  <c r="I450" i="76"/>
  <c r="I249" i="79"/>
  <c r="R249" i="79"/>
  <c r="G263" i="78"/>
  <c r="Q476" i="77"/>
  <c r="I341" i="79"/>
  <c r="T475" i="79"/>
  <c r="Q307" i="79"/>
  <c r="R501" i="78"/>
  <c r="Q99" i="78"/>
  <c r="Q384" i="77"/>
  <c r="Q433" i="79"/>
  <c r="V251" i="79"/>
  <c r="G327" i="79"/>
  <c r="S377" i="79"/>
  <c r="F445" i="78"/>
  <c r="P173" i="78"/>
  <c r="M236" i="77"/>
  <c r="T249" i="79"/>
  <c r="F526" i="77"/>
  <c r="M268" i="77"/>
  <c r="F174" i="77"/>
  <c r="L315" i="79"/>
  <c r="M127" i="79"/>
  <c r="I167" i="79"/>
  <c r="M222" i="77"/>
  <c r="M270" i="77"/>
  <c r="U280" i="77"/>
  <c r="L419" i="78"/>
  <c r="T293" i="79"/>
  <c r="H281" i="79"/>
  <c r="H350" i="77"/>
  <c r="W472" i="77"/>
  <c r="S349" i="78"/>
  <c r="V387" i="78"/>
  <c r="L292" i="76"/>
  <c r="F466" i="77"/>
  <c r="T140" i="77"/>
  <c r="W504" i="76"/>
  <c r="K140" i="76"/>
  <c r="W139" i="78"/>
  <c r="L215" i="79"/>
  <c r="K458" i="76"/>
  <c r="U128" i="77"/>
  <c r="F359" i="78"/>
  <c r="J290" i="76"/>
  <c r="K243" i="78"/>
  <c r="F534" i="76"/>
  <c r="K431" i="79"/>
  <c r="K140" i="77"/>
  <c r="H214" i="76"/>
  <c r="L504" i="76"/>
  <c r="H222" i="77"/>
  <c r="J383" i="78"/>
  <c r="Q397" i="79"/>
  <c r="R227" i="78"/>
  <c r="G366" i="77"/>
  <c r="R532" i="77"/>
  <c r="G414" i="77"/>
  <c r="W304" i="77"/>
  <c r="G418" i="76"/>
  <c r="F422" i="76"/>
  <c r="U394" i="76"/>
  <c r="H374" i="76"/>
  <c r="G534" i="76"/>
  <c r="Q317" i="78"/>
  <c r="U140" i="77"/>
  <c r="V497" i="79"/>
  <c r="V247" i="78"/>
  <c r="P159" i="79"/>
  <c r="L287" i="78"/>
  <c r="T124" i="76"/>
  <c r="M454" i="76"/>
  <c r="K199" i="79"/>
  <c r="S265" i="79"/>
  <c r="T267" i="78"/>
  <c r="G292" i="77"/>
  <c r="V247" i="79"/>
  <c r="V493" i="78"/>
  <c r="L371" i="78"/>
  <c r="P503" i="79"/>
  <c r="P93" i="78"/>
  <c r="R119" i="78"/>
  <c r="K127" i="79"/>
  <c r="K321" i="78"/>
  <c r="M397" i="79"/>
  <c r="J199" i="79"/>
  <c r="Q335" i="79"/>
  <c r="M409" i="78"/>
  <c r="U222" i="76"/>
  <c r="F503" i="79"/>
  <c r="V193" i="78"/>
  <c r="H119" i="78"/>
  <c r="T127" i="79"/>
  <c r="W338" i="77"/>
  <c r="I275" i="78"/>
  <c r="M441" i="79"/>
  <c r="W441" i="79"/>
  <c r="M138" i="77"/>
  <c r="V138" i="77"/>
  <c r="L141" i="78"/>
  <c r="V141" i="78"/>
  <c r="G109" i="79"/>
  <c r="P109" i="79"/>
  <c r="G373" i="79"/>
  <c r="P373" i="79"/>
  <c r="F202" i="76"/>
  <c r="G202" i="76"/>
  <c r="F290" i="77"/>
  <c r="G290" i="77"/>
  <c r="Q290" i="77"/>
  <c r="V271" i="79"/>
  <c r="L271" i="79"/>
  <c r="I203" i="79"/>
  <c r="R203" i="79"/>
  <c r="Q149" i="79"/>
  <c r="F149" i="79"/>
  <c r="Q105" i="79"/>
  <c r="M289" i="79"/>
  <c r="L323" i="79"/>
  <c r="M323" i="79"/>
  <c r="K495" i="78"/>
  <c r="J495" i="78"/>
  <c r="L512" i="77"/>
  <c r="V512" i="77"/>
  <c r="T182" i="77"/>
  <c r="K182" i="77"/>
  <c r="U370" i="77"/>
  <c r="T370" i="77"/>
  <c r="F399" i="79"/>
  <c r="G399" i="79"/>
  <c r="M295" i="79"/>
  <c r="W295" i="79"/>
  <c r="S435" i="78"/>
  <c r="R435" i="78"/>
  <c r="R245" i="79"/>
  <c r="H245" i="79"/>
  <c r="S331" i="78"/>
  <c r="I331" i="78"/>
  <c r="S327" i="78"/>
  <c r="R327" i="78"/>
  <c r="F428" i="77"/>
  <c r="P428" i="77"/>
  <c r="H400" i="77"/>
  <c r="S400" i="77"/>
  <c r="R400" i="77"/>
  <c r="J181" i="79"/>
  <c r="K181" i="79"/>
  <c r="G377" i="79"/>
  <c r="P377" i="79"/>
  <c r="M299" i="78"/>
  <c r="W299" i="78"/>
  <c r="T381" i="79"/>
  <c r="J381" i="79"/>
  <c r="F369" i="79"/>
  <c r="Q369" i="79"/>
  <c r="G516" i="77"/>
  <c r="P516" i="77"/>
  <c r="U381" i="79"/>
  <c r="P385" i="78"/>
  <c r="G239" i="79"/>
  <c r="P507" i="79"/>
  <c r="K125" i="79"/>
  <c r="U141" i="78"/>
  <c r="V293" i="79"/>
  <c r="H99" i="79"/>
  <c r="Q507" i="79"/>
  <c r="W271" i="79"/>
  <c r="W174" i="77"/>
  <c r="F109" i="79"/>
  <c r="G428" i="77"/>
  <c r="M346" i="77"/>
  <c r="I327" i="78"/>
  <c r="W193" i="79"/>
  <c r="W398" i="77"/>
  <c r="L503" i="78"/>
  <c r="V516" i="77"/>
  <c r="L516" i="77"/>
  <c r="H343" i="79"/>
  <c r="R343" i="79"/>
  <c r="S343" i="79"/>
  <c r="M266" i="77"/>
  <c r="W266" i="77"/>
  <c r="G285" i="79"/>
  <c r="P285" i="79"/>
  <c r="M489" i="78"/>
  <c r="W489" i="78"/>
  <c r="U290" i="77"/>
  <c r="J290" i="77"/>
  <c r="L483" i="78"/>
  <c r="W483" i="78"/>
  <c r="R365" i="78"/>
  <c r="H365" i="78"/>
  <c r="J273" i="79"/>
  <c r="U273" i="79"/>
  <c r="F135" i="79"/>
  <c r="Q135" i="79"/>
  <c r="M133" i="78"/>
  <c r="L133" i="78"/>
  <c r="S437" i="79"/>
  <c r="R437" i="79"/>
  <c r="F239" i="79"/>
  <c r="U125" i="79"/>
  <c r="V266" i="77"/>
  <c r="M95" i="79"/>
  <c r="J145" i="78"/>
  <c r="G105" i="79"/>
  <c r="T440" i="77"/>
  <c r="L170" i="76"/>
  <c r="I99" i="79"/>
  <c r="M174" i="77"/>
  <c r="Q428" i="77"/>
  <c r="K381" i="78"/>
  <c r="H327" i="78"/>
  <c r="H331" i="78"/>
  <c r="I286" i="76"/>
  <c r="I220" i="77"/>
  <c r="S220" i="77"/>
  <c r="S221" i="78"/>
  <c r="R221" i="78"/>
  <c r="I371" i="79"/>
  <c r="H371" i="79"/>
  <c r="G186" i="77"/>
  <c r="P186" i="77"/>
  <c r="T409" i="78"/>
  <c r="K409" i="78"/>
  <c r="J484" i="77"/>
  <c r="T484" i="77"/>
  <c r="K484" i="77"/>
  <c r="I269" i="79"/>
  <c r="R269" i="79"/>
  <c r="G240" i="77"/>
  <c r="P240" i="77"/>
  <c r="U500" i="77"/>
  <c r="K500" i="77"/>
  <c r="T500" i="77"/>
  <c r="P246" i="77"/>
  <c r="Q246" i="77"/>
  <c r="T211" i="78"/>
  <c r="U211" i="78"/>
  <c r="T243" i="79"/>
  <c r="K243" i="79"/>
  <c r="I141" i="79"/>
  <c r="Q291" i="78"/>
  <c r="V483" i="78"/>
  <c r="F285" i="79"/>
  <c r="V282" i="77"/>
  <c r="I151" i="78"/>
  <c r="Q373" i="79"/>
  <c r="M237" i="78"/>
  <c r="V237" i="78"/>
  <c r="I334" i="77"/>
  <c r="H334" i="77"/>
  <c r="S328" i="77"/>
  <c r="R328" i="77"/>
  <c r="L444" i="77"/>
  <c r="M444" i="77"/>
  <c r="K211" i="78"/>
  <c r="M361" i="78"/>
  <c r="T409" i="79"/>
  <c r="K273" i="79"/>
  <c r="R241" i="78"/>
  <c r="V235" i="79"/>
  <c r="T123" i="78"/>
  <c r="U381" i="78"/>
  <c r="G475" i="78"/>
  <c r="P475" i="78"/>
  <c r="J189" i="78"/>
  <c r="T189" i="78"/>
  <c r="K482" i="77"/>
  <c r="U482" i="77"/>
  <c r="G298" i="77"/>
  <c r="F298" i="77"/>
  <c r="I227" i="78"/>
  <c r="S227" i="78"/>
  <c r="R481" i="79"/>
  <c r="S481" i="79"/>
  <c r="I412" i="77"/>
  <c r="H412" i="77"/>
  <c r="Q401" i="78"/>
  <c r="G401" i="78"/>
  <c r="R488" i="77"/>
  <c r="S488" i="77"/>
  <c r="Q289" i="79"/>
  <c r="F289" i="79"/>
  <c r="R431" i="78"/>
  <c r="I431" i="78"/>
  <c r="S425" i="78"/>
  <c r="I425" i="78"/>
  <c r="F275" i="79"/>
  <c r="G275" i="79"/>
  <c r="R433" i="79"/>
  <c r="H433" i="79"/>
  <c r="L403" i="79"/>
  <c r="M403" i="79"/>
  <c r="L299" i="78"/>
  <c r="Q186" i="77"/>
  <c r="W293" i="79"/>
  <c r="V133" i="78"/>
  <c r="G135" i="79"/>
  <c r="P291" i="78"/>
  <c r="Q109" i="79"/>
  <c r="Q385" i="78"/>
  <c r="L266" i="77"/>
  <c r="F186" i="77"/>
  <c r="P300" i="77"/>
  <c r="G487" i="78"/>
  <c r="M271" i="79"/>
  <c r="Q240" i="77"/>
  <c r="M141" i="78"/>
  <c r="I382" i="76"/>
  <c r="H382" i="76"/>
  <c r="J287" i="79"/>
  <c r="K287" i="79"/>
  <c r="H445" i="78"/>
  <c r="R445" i="78"/>
  <c r="T237" i="79"/>
  <c r="K237" i="79"/>
  <c r="J237" i="79"/>
  <c r="Q397" i="78"/>
  <c r="G397" i="78"/>
  <c r="W403" i="79"/>
  <c r="L351" i="79"/>
  <c r="Q487" i="78"/>
  <c r="J440" i="77"/>
  <c r="G246" i="77"/>
  <c r="V170" i="76"/>
  <c r="R99" i="79"/>
  <c r="I365" i="78"/>
  <c r="Q377" i="79"/>
  <c r="P129" i="78"/>
  <c r="R412" i="77"/>
  <c r="L174" i="77"/>
  <c r="F373" i="79"/>
  <c r="L489" i="78"/>
  <c r="J111" i="79"/>
  <c r="R287" i="78"/>
  <c r="I400" i="77"/>
  <c r="P457" i="79"/>
  <c r="U409" i="78"/>
  <c r="L138" i="77"/>
  <c r="L441" i="79"/>
  <c r="Q481" i="79"/>
  <c r="H388" i="77"/>
  <c r="H283" i="78"/>
  <c r="P153" i="78"/>
  <c r="F492" i="76"/>
  <c r="M271" i="78"/>
  <c r="V403" i="79"/>
  <c r="W163" i="79"/>
  <c r="M351" i="79"/>
  <c r="P487" i="78"/>
  <c r="H425" i="78"/>
  <c r="W283" i="78"/>
  <c r="F246" i="77"/>
  <c r="P369" i="79"/>
  <c r="L361" i="78"/>
  <c r="U409" i="79"/>
  <c r="S203" i="79"/>
  <c r="S241" i="78"/>
  <c r="F401" i="78"/>
  <c r="Q129" i="78"/>
  <c r="S412" i="77"/>
  <c r="Q202" i="76"/>
  <c r="I481" i="79"/>
  <c r="W235" i="79"/>
  <c r="K111" i="79"/>
  <c r="S287" i="78"/>
  <c r="Q457" i="79"/>
  <c r="Q366" i="77"/>
  <c r="W138" i="77"/>
  <c r="T381" i="78"/>
  <c r="W135" i="79"/>
  <c r="U233" i="79"/>
  <c r="I340" i="77"/>
  <c r="W444" i="77"/>
  <c r="L230" i="77"/>
  <c r="I283" i="78"/>
  <c r="S249" i="78"/>
  <c r="J338" i="76"/>
  <c r="K138" i="77"/>
  <c r="U138" i="77"/>
  <c r="W447" i="78"/>
  <c r="V447" i="78"/>
  <c r="L447" i="78"/>
  <c r="M147" i="79"/>
  <c r="L147" i="79"/>
  <c r="K191" i="78"/>
  <c r="J191" i="78"/>
  <c r="U246" i="77"/>
  <c r="J246" i="77"/>
  <c r="L504" i="77"/>
  <c r="V504" i="77"/>
  <c r="R219" i="78"/>
  <c r="I219" i="78"/>
  <c r="K365" i="79"/>
  <c r="T365" i="79"/>
  <c r="S142" i="77"/>
  <c r="H142" i="77"/>
  <c r="J232" i="77"/>
  <c r="T232" i="77"/>
  <c r="H207" i="78"/>
  <c r="I207" i="78"/>
  <c r="F408" i="77"/>
  <c r="P408" i="77"/>
  <c r="U125" i="78"/>
  <c r="K125" i="78"/>
  <c r="L491" i="79"/>
  <c r="V491" i="79"/>
  <c r="U336" i="77"/>
  <c r="T336" i="77"/>
  <c r="S323" i="78"/>
  <c r="I323" i="78"/>
  <c r="Q408" i="77"/>
  <c r="J500" i="77"/>
  <c r="I343" i="79"/>
  <c r="J243" i="79"/>
  <c r="H141" i="79"/>
  <c r="H323" i="78"/>
  <c r="M483" i="78"/>
  <c r="H269" i="79"/>
  <c r="H219" i="78"/>
  <c r="W147" i="79"/>
  <c r="L293" i="79"/>
  <c r="W351" i="79"/>
  <c r="Q275" i="79"/>
  <c r="J211" i="78"/>
  <c r="G507" i="79"/>
  <c r="S365" i="78"/>
  <c r="F377" i="79"/>
  <c r="F129" i="78"/>
  <c r="K290" i="77"/>
  <c r="V489" i="78"/>
  <c r="U111" i="79"/>
  <c r="U123" i="78"/>
  <c r="J409" i="78"/>
  <c r="J308" i="77"/>
  <c r="R237" i="78"/>
  <c r="V163" i="79"/>
  <c r="S433" i="79"/>
  <c r="P149" i="79"/>
  <c r="H437" i="79"/>
  <c r="R425" i="78"/>
  <c r="V283" i="78"/>
  <c r="Q516" i="77"/>
  <c r="S431" i="78"/>
  <c r="V361" i="78"/>
  <c r="K409" i="79"/>
  <c r="M491" i="79"/>
  <c r="W93" i="79"/>
  <c r="I241" i="78"/>
  <c r="H488" i="77"/>
  <c r="L188" i="77"/>
  <c r="W360" i="77"/>
  <c r="U232" i="77"/>
  <c r="P202" i="76"/>
  <c r="U181" i="79"/>
  <c r="M235" i="79"/>
  <c r="H287" i="78"/>
  <c r="F457" i="79"/>
  <c r="M504" i="77"/>
  <c r="P366" i="77"/>
  <c r="J224" i="77"/>
  <c r="M447" i="78"/>
  <c r="W493" i="79"/>
  <c r="P282" i="76"/>
  <c r="G282" i="76"/>
  <c r="F280" i="77"/>
  <c r="P280" i="77"/>
  <c r="U407" i="79"/>
  <c r="K407" i="79"/>
  <c r="S137" i="78"/>
  <c r="H137" i="78"/>
  <c r="G155" i="78"/>
  <c r="Q155" i="78"/>
  <c r="I129" i="78"/>
  <c r="R129" i="78"/>
  <c r="L265" i="78"/>
  <c r="V265" i="78"/>
  <c r="M347" i="79"/>
  <c r="W347" i="79"/>
  <c r="T215" i="78"/>
  <c r="J215" i="78"/>
  <c r="F522" i="77"/>
  <c r="Q522" i="77"/>
  <c r="F182" i="77"/>
  <c r="Q182" i="77"/>
  <c r="H322" i="77"/>
  <c r="I322" i="77"/>
  <c r="M286" i="77"/>
  <c r="L286" i="77"/>
  <c r="Q199" i="79"/>
  <c r="P199" i="79"/>
  <c r="K168" i="77"/>
  <c r="U168" i="77"/>
  <c r="P526" i="77"/>
  <c r="K320" i="77"/>
  <c r="R126" i="77"/>
  <c r="V200" i="76"/>
  <c r="H167" i="79"/>
  <c r="S393" i="79"/>
  <c r="M253" i="78"/>
  <c r="W222" i="77"/>
  <c r="L349" i="78"/>
  <c r="J280" i="77"/>
  <c r="M419" i="78"/>
  <c r="L429" i="78"/>
  <c r="I162" i="76"/>
  <c r="Q435" i="78"/>
  <c r="W285" i="78"/>
  <c r="S248" i="77"/>
  <c r="F314" i="77"/>
  <c r="G152" i="77"/>
  <c r="I442" i="77"/>
  <c r="H225" i="78"/>
  <c r="K184" i="77"/>
  <c r="T184" i="77"/>
  <c r="L401" i="79"/>
  <c r="W401" i="79"/>
  <c r="K376" i="77"/>
  <c r="T376" i="77"/>
  <c r="H277" i="79"/>
  <c r="S277" i="79"/>
  <c r="M501" i="79"/>
  <c r="L501" i="79"/>
  <c r="L122" i="77"/>
  <c r="M122" i="77"/>
  <c r="W212" i="77"/>
  <c r="M212" i="77"/>
  <c r="M324" i="77"/>
  <c r="L324" i="77"/>
  <c r="Q390" i="77"/>
  <c r="G390" i="77"/>
  <c r="M191" i="78"/>
  <c r="V191" i="78"/>
  <c r="V321" i="79"/>
  <c r="W321" i="79"/>
  <c r="J449" i="78"/>
  <c r="K449" i="78"/>
  <c r="H201" i="79"/>
  <c r="R201" i="79"/>
  <c r="T485" i="78"/>
  <c r="U485" i="78"/>
  <c r="Q344" i="77"/>
  <c r="F344" i="77"/>
  <c r="S386" i="77"/>
  <c r="R386" i="77"/>
  <c r="R175" i="78"/>
  <c r="I175" i="78"/>
  <c r="P442" i="77"/>
  <c r="Q442" i="77"/>
  <c r="M323" i="78"/>
  <c r="V323" i="78"/>
  <c r="W236" i="77"/>
  <c r="L427" i="78"/>
  <c r="I386" i="77"/>
  <c r="W268" i="77"/>
  <c r="M210" i="77"/>
  <c r="I317" i="79"/>
  <c r="T449" i="78"/>
  <c r="M327" i="78"/>
  <c r="Q161" i="78"/>
  <c r="R439" i="78"/>
  <c r="P390" i="77"/>
  <c r="H168" i="77"/>
  <c r="K351" i="78"/>
  <c r="U471" i="79"/>
  <c r="U293" i="79"/>
  <c r="S350" i="77"/>
  <c r="S522" i="77"/>
  <c r="V472" i="77"/>
  <c r="V401" i="79"/>
  <c r="S303" i="79"/>
  <c r="M480" i="77"/>
  <c r="L392" i="77"/>
  <c r="H265" i="78"/>
  <c r="V372" i="77"/>
  <c r="S172" i="76"/>
  <c r="I461" i="79"/>
  <c r="T136" i="77"/>
  <c r="M438" i="77"/>
  <c r="V438" i="77"/>
  <c r="T371" i="78"/>
  <c r="K371" i="78"/>
  <c r="H373" i="78"/>
  <c r="S373" i="78"/>
  <c r="P209" i="78"/>
  <c r="G209" i="78"/>
  <c r="Q209" i="78"/>
  <c r="M311" i="79"/>
  <c r="L311" i="79"/>
  <c r="M411" i="78"/>
  <c r="V411" i="78"/>
  <c r="L411" i="78"/>
  <c r="G276" i="77"/>
  <c r="Q276" i="77"/>
  <c r="U463" i="78"/>
  <c r="K463" i="78"/>
  <c r="T463" i="78"/>
  <c r="L333" i="78"/>
  <c r="V333" i="78"/>
  <c r="U303" i="79"/>
  <c r="J303" i="79"/>
  <c r="K487" i="78"/>
  <c r="V250" i="77"/>
  <c r="Q534" i="77"/>
  <c r="I499" i="78"/>
  <c r="J101" i="78"/>
  <c r="S361" i="78"/>
  <c r="F272" i="77"/>
  <c r="R445" i="79"/>
  <c r="R172" i="77"/>
  <c r="I172" i="77"/>
  <c r="U338" i="77"/>
  <c r="J338" i="77"/>
  <c r="J229" i="79"/>
  <c r="U229" i="79"/>
  <c r="W185" i="78"/>
  <c r="P441" i="79"/>
  <c r="P263" i="78"/>
  <c r="S249" i="79"/>
  <c r="M487" i="78"/>
  <c r="S401" i="79"/>
  <c r="K197" i="78"/>
  <c r="H390" i="77"/>
  <c r="M231" i="79"/>
  <c r="S176" i="77"/>
  <c r="I176" i="77"/>
  <c r="F162" i="77"/>
  <c r="P162" i="77"/>
  <c r="S484" i="77"/>
  <c r="I484" i="77"/>
  <c r="I325" i="79"/>
  <c r="H325" i="79"/>
  <c r="S325" i="79"/>
  <c r="G164" i="77"/>
  <c r="Q164" i="77"/>
  <c r="P164" i="77"/>
  <c r="U450" i="77"/>
  <c r="J450" i="77"/>
  <c r="K450" i="77"/>
  <c r="H294" i="77"/>
  <c r="K229" i="79"/>
  <c r="U121" i="79"/>
  <c r="V231" i="79"/>
  <c r="G352" i="77"/>
  <c r="T403" i="78"/>
  <c r="J403" i="78"/>
  <c r="K403" i="78"/>
  <c r="K259" i="78"/>
  <c r="T259" i="78"/>
  <c r="T347" i="79"/>
  <c r="U347" i="79"/>
  <c r="K457" i="78"/>
  <c r="J457" i="78"/>
  <c r="H214" i="77"/>
  <c r="S214" i="77"/>
  <c r="S371" i="78"/>
  <c r="R371" i="78"/>
  <c r="P103" i="78"/>
  <c r="Q103" i="78"/>
  <c r="T229" i="79"/>
  <c r="W234" i="77"/>
  <c r="F101" i="78"/>
  <c r="T255" i="79"/>
  <c r="U255" i="79"/>
  <c r="V278" i="77"/>
  <c r="M278" i="77"/>
  <c r="M365" i="78"/>
  <c r="W365" i="78"/>
  <c r="H291" i="78"/>
  <c r="S291" i="78"/>
  <c r="P139" i="79"/>
  <c r="V234" i="77"/>
  <c r="T338" i="77"/>
  <c r="H249" i="79"/>
  <c r="T115" i="79"/>
  <c r="J454" i="76"/>
  <c r="H296" i="76"/>
  <c r="I296" i="76"/>
  <c r="L161" i="79"/>
  <c r="M161" i="79"/>
  <c r="T253" i="79"/>
  <c r="J253" i="79"/>
  <c r="K253" i="79"/>
  <c r="F131" i="78"/>
  <c r="G131" i="78"/>
  <c r="L417" i="78"/>
  <c r="M417" i="78"/>
  <c r="I187" i="78"/>
  <c r="R187" i="78"/>
  <c r="K109" i="78"/>
  <c r="U109" i="78"/>
  <c r="G185" i="79"/>
  <c r="F185" i="79"/>
  <c r="S447" i="79"/>
  <c r="R447" i="79"/>
  <c r="R466" i="77"/>
  <c r="H466" i="77"/>
  <c r="V433" i="78"/>
  <c r="M433" i="78"/>
  <c r="R356" i="77"/>
  <c r="S356" i="77"/>
  <c r="F451" i="78"/>
  <c r="G451" i="78"/>
  <c r="P451" i="78"/>
  <c r="G211" i="79"/>
  <c r="F211" i="79"/>
  <c r="P211" i="79"/>
  <c r="Q211" i="79"/>
  <c r="W341" i="79"/>
  <c r="V341" i="79"/>
  <c r="Q365" i="79"/>
  <c r="P365" i="79"/>
  <c r="Q431" i="78"/>
  <c r="P431" i="78"/>
  <c r="G431" i="78"/>
  <c r="W297" i="78"/>
  <c r="L297" i="78"/>
  <c r="M446" i="76"/>
  <c r="W446" i="76"/>
  <c r="R327" i="79"/>
  <c r="H327" i="79"/>
  <c r="V99" i="78"/>
  <c r="W99" i="78"/>
  <c r="L99" i="78"/>
  <c r="G200" i="77"/>
  <c r="P200" i="77"/>
  <c r="T204" i="77"/>
  <c r="K204" i="77"/>
  <c r="I504" i="77"/>
  <c r="S504" i="77"/>
  <c r="F411" i="79"/>
  <c r="Q411" i="79"/>
  <c r="S145" i="79"/>
  <c r="I145" i="79"/>
  <c r="F220" i="77"/>
  <c r="P220" i="77"/>
  <c r="G220" i="77"/>
  <c r="P450" i="77"/>
  <c r="Q450" i="77"/>
  <c r="R499" i="78"/>
  <c r="S499" i="78"/>
  <c r="T239" i="79"/>
  <c r="J239" i="79"/>
  <c r="K239" i="79"/>
  <c r="H326" i="77"/>
  <c r="R326" i="77"/>
  <c r="T487" i="78"/>
  <c r="L185" i="78"/>
  <c r="P534" i="77"/>
  <c r="R325" i="79"/>
  <c r="W169" i="78"/>
  <c r="W487" i="78"/>
  <c r="W347" i="78"/>
  <c r="J283" i="78"/>
  <c r="L261" i="79"/>
  <c r="R171" i="79"/>
  <c r="K481" i="78"/>
  <c r="V107" i="78"/>
  <c r="U293" i="78"/>
  <c r="T339" i="78"/>
  <c r="U444" i="76"/>
  <c r="R221" i="79"/>
  <c r="W331" i="78"/>
  <c r="V260" i="77"/>
  <c r="H178" i="77"/>
  <c r="G439" i="78"/>
  <c r="U325" i="78"/>
  <c r="L423" i="79"/>
  <c r="M167" i="78"/>
  <c r="G241" i="78"/>
  <c r="L344" i="77"/>
  <c r="G194" i="76"/>
  <c r="U447" i="78"/>
  <c r="P124" i="76"/>
  <c r="L331" i="78"/>
  <c r="T319" i="79"/>
  <c r="S374" i="77"/>
  <c r="R196" i="77"/>
  <c r="F236" i="77"/>
  <c r="T307" i="79"/>
  <c r="M356" i="77"/>
  <c r="S395" i="78"/>
  <c r="I372" i="77"/>
  <c r="U425" i="78"/>
  <c r="W348" i="76"/>
  <c r="G203" i="78"/>
  <c r="G332" i="76"/>
  <c r="U338" i="76"/>
  <c r="U434" i="76"/>
  <c r="P462" i="77"/>
  <c r="F462" i="77"/>
  <c r="T128" i="76"/>
  <c r="J128" i="76"/>
  <c r="J327" i="78"/>
  <c r="T327" i="78"/>
  <c r="H250" i="77"/>
  <c r="I250" i="77"/>
  <c r="R93" i="78"/>
  <c r="H93" i="78"/>
  <c r="Q467" i="78"/>
  <c r="F467" i="78"/>
  <c r="P262" i="77"/>
  <c r="Q262" i="77"/>
  <c r="V221" i="78"/>
  <c r="L221" i="78"/>
  <c r="F479" i="79"/>
  <c r="G479" i="79"/>
  <c r="T463" i="79"/>
  <c r="U463" i="79"/>
  <c r="J528" i="77"/>
  <c r="U528" i="77"/>
  <c r="L132" i="77"/>
  <c r="M132" i="77"/>
  <c r="L189" i="78"/>
  <c r="W189" i="78"/>
  <c r="U357" i="79"/>
  <c r="T357" i="79"/>
  <c r="Q191" i="79"/>
  <c r="F191" i="79"/>
  <c r="J335" i="79"/>
  <c r="U335" i="79"/>
  <c r="W465" i="79"/>
  <c r="V465" i="79"/>
  <c r="Q181" i="79"/>
  <c r="G181" i="79"/>
  <c r="L202" i="77"/>
  <c r="W202" i="77"/>
  <c r="T378" i="77"/>
  <c r="U378" i="77"/>
  <c r="G267" i="78"/>
  <c r="P267" i="78"/>
  <c r="L422" i="77"/>
  <c r="W422" i="77"/>
  <c r="M421" i="78"/>
  <c r="L421" i="78"/>
  <c r="G351" i="79"/>
  <c r="F351" i="79"/>
  <c r="H134" i="77"/>
  <c r="R134" i="77"/>
  <c r="M252" i="77"/>
  <c r="W252" i="77"/>
  <c r="I302" i="77"/>
  <c r="S302" i="77"/>
  <c r="S514" i="77"/>
  <c r="I514" i="77"/>
  <c r="J411" i="78"/>
  <c r="T411" i="78"/>
  <c r="M421" i="79"/>
  <c r="W421" i="79"/>
  <c r="P330" i="77"/>
  <c r="F330" i="77"/>
  <c r="I520" i="77"/>
  <c r="R520" i="77"/>
  <c r="W255" i="78"/>
  <c r="L255" i="78"/>
  <c r="Q393" i="78"/>
  <c r="G393" i="78"/>
  <c r="R461" i="78"/>
  <c r="S461" i="78"/>
  <c r="W307" i="79"/>
  <c r="L307" i="79"/>
  <c r="J317" i="79"/>
  <c r="T317" i="79"/>
  <c r="R185" i="79"/>
  <c r="I185" i="79"/>
  <c r="Q255" i="79"/>
  <c r="G255" i="79"/>
  <c r="S319" i="79"/>
  <c r="R319" i="79"/>
  <c r="S411" i="78"/>
  <c r="I411" i="78"/>
  <c r="M436" i="76"/>
  <c r="V436" i="76"/>
  <c r="Q262" i="76"/>
  <c r="F262" i="76"/>
  <c r="I488" i="76"/>
  <c r="H488" i="76"/>
  <c r="V505" i="78"/>
  <c r="W435" i="79"/>
  <c r="R286" i="76"/>
  <c r="V466" i="77"/>
  <c r="I137" i="78"/>
  <c r="I206" i="77"/>
  <c r="H206" i="77"/>
  <c r="W429" i="79"/>
  <c r="I437" i="79"/>
  <c r="P275" i="79"/>
  <c r="R323" i="78"/>
  <c r="M283" i="78"/>
  <c r="U440" i="77"/>
  <c r="G369" i="79"/>
  <c r="M170" i="76"/>
  <c r="F291" i="78"/>
  <c r="P289" i="79"/>
  <c r="H203" i="79"/>
  <c r="T273" i="79"/>
  <c r="V93" i="79"/>
  <c r="T125" i="78"/>
  <c r="I488" i="77"/>
  <c r="P290" i="77"/>
  <c r="V188" i="77"/>
  <c r="R207" i="78"/>
  <c r="L360" i="77"/>
  <c r="R142" i="77"/>
  <c r="F240" i="77"/>
  <c r="H481" i="79"/>
  <c r="J365" i="79"/>
  <c r="K123" i="78"/>
  <c r="P105" i="79"/>
  <c r="W141" i="78"/>
  <c r="W504" i="77"/>
  <c r="P298" i="77"/>
  <c r="K246" i="77"/>
  <c r="V441" i="79"/>
  <c r="V398" i="77"/>
  <c r="H205" i="79"/>
  <c r="V289" i="79"/>
  <c r="P374" i="77"/>
  <c r="G264" i="77"/>
  <c r="H532" i="76"/>
  <c r="L392" i="76"/>
  <c r="J452" i="77"/>
  <c r="J440" i="76"/>
  <c r="G304" i="77"/>
  <c r="T507" i="78"/>
  <c r="Q195" i="79"/>
  <c r="W339" i="78"/>
  <c r="R192" i="77"/>
  <c r="H227" i="79"/>
  <c r="S259" i="78"/>
  <c r="T333" i="79"/>
  <c r="U139" i="79"/>
  <c r="L317" i="78"/>
  <c r="M340" i="77"/>
  <c r="S225" i="79"/>
  <c r="U260" i="77"/>
  <c r="J194" i="77"/>
  <c r="L417" i="79"/>
  <c r="H113" i="79"/>
  <c r="G161" i="79"/>
  <c r="Q187" i="79"/>
  <c r="F247" i="78"/>
  <c r="L322" i="77"/>
  <c r="W431" i="78"/>
  <c r="Q266" i="77"/>
  <c r="H296" i="77"/>
  <c r="J359" i="78"/>
  <c r="J438" i="77"/>
  <c r="Q357" i="79"/>
  <c r="L325" i="78"/>
  <c r="M405" i="79"/>
  <c r="R362" i="77"/>
  <c r="L308" i="77"/>
  <c r="R429" i="79"/>
  <c r="M187" i="79"/>
  <c r="P211" i="78"/>
  <c r="S147" i="79"/>
  <c r="I382" i="77"/>
  <c r="R460" i="77"/>
  <c r="T375" i="79"/>
  <c r="V370" i="76"/>
  <c r="F219" i="78"/>
  <c r="V220" i="76"/>
  <c r="I95" i="78"/>
  <c r="G421" i="79"/>
  <c r="W179" i="79"/>
  <c r="V235" i="78"/>
  <c r="F358" i="77"/>
  <c r="T249" i="78"/>
  <c r="S137" i="79"/>
  <c r="M311" i="78"/>
  <c r="V421" i="79"/>
  <c r="K411" i="78"/>
  <c r="U151" i="78"/>
  <c r="W374" i="77"/>
  <c r="J202" i="77"/>
  <c r="M208" i="77"/>
  <c r="P303" i="78"/>
  <c r="I285" i="79"/>
  <c r="V391" i="79"/>
  <c r="J147" i="79"/>
  <c r="M153" i="79"/>
  <c r="V422" i="77"/>
  <c r="J177" i="79"/>
  <c r="Q460" i="77"/>
  <c r="M306" i="77"/>
  <c r="W165" i="78"/>
  <c r="T405" i="79"/>
  <c r="K335" i="79"/>
  <c r="T401" i="78"/>
  <c r="F480" i="77"/>
  <c r="V240" i="77"/>
  <c r="I338" i="77"/>
  <c r="H455" i="79"/>
  <c r="P479" i="79"/>
  <c r="H436" i="77"/>
  <c r="F502" i="77"/>
  <c r="I480" i="77"/>
  <c r="H215" i="78"/>
  <c r="S191" i="78"/>
  <c r="P314" i="77"/>
  <c r="J325" i="78"/>
  <c r="V322" i="76"/>
  <c r="F309" i="78"/>
  <c r="H385" i="79"/>
  <c r="J196" i="77"/>
  <c r="F277" i="79"/>
  <c r="I139" i="78"/>
  <c r="V326" i="77"/>
  <c r="I429" i="78"/>
  <c r="M164" i="76"/>
  <c r="U486" i="77"/>
  <c r="F414" i="76"/>
  <c r="M205" i="79"/>
  <c r="J138" i="76"/>
  <c r="K342" i="76"/>
  <c r="J202" i="76"/>
  <c r="H408" i="77"/>
  <c r="I421" i="79"/>
  <c r="R122" i="76"/>
  <c r="L347" i="79"/>
  <c r="T477" i="79"/>
  <c r="Q250" i="76"/>
  <c r="L372" i="76"/>
  <c r="K467" i="79"/>
  <c r="S198" i="77"/>
  <c r="L479" i="78"/>
  <c r="R167" i="78"/>
  <c r="I405" i="79"/>
  <c r="H137" i="79"/>
  <c r="S520" i="77"/>
  <c r="G330" i="77"/>
  <c r="J214" i="77"/>
  <c r="K179" i="79"/>
  <c r="J233" i="78"/>
  <c r="U202" i="77"/>
  <c r="G383" i="78"/>
  <c r="L407" i="79"/>
  <c r="Q297" i="79"/>
  <c r="P351" i="79"/>
  <c r="V153" i="79"/>
  <c r="T147" i="78"/>
  <c r="G460" i="77"/>
  <c r="F206" i="77"/>
  <c r="V202" i="77"/>
  <c r="P181" i="79"/>
  <c r="F203" i="79"/>
  <c r="Q243" i="79"/>
  <c r="G503" i="78"/>
  <c r="V313" i="78"/>
  <c r="K357" i="79"/>
  <c r="M189" i="78"/>
  <c r="F340" i="77"/>
  <c r="W132" i="77"/>
  <c r="S455" i="79"/>
  <c r="Q502" i="77"/>
  <c r="G467" i="78"/>
  <c r="P182" i="77"/>
  <c r="V347" i="79"/>
  <c r="I198" i="77"/>
  <c r="H342" i="76"/>
  <c r="S373" i="79"/>
  <c r="R210" i="76"/>
  <c r="M400" i="77"/>
  <c r="H127" i="79"/>
  <c r="J206" i="77"/>
  <c r="S524" i="76"/>
  <c r="R295" i="79"/>
  <c r="I369" i="79"/>
  <c r="M303" i="78"/>
  <c r="S528" i="77"/>
  <c r="K178" i="77"/>
  <c r="F283" i="78"/>
  <c r="G266" i="77"/>
  <c r="G176" i="77"/>
  <c r="M149" i="78"/>
  <c r="G313" i="79"/>
  <c r="S195" i="79"/>
  <c r="G357" i="79"/>
  <c r="M325" i="78"/>
  <c r="K508" i="77"/>
  <c r="V124" i="77"/>
  <c r="Q243" i="78"/>
  <c r="R147" i="79"/>
  <c r="R382" i="77"/>
  <c r="G274" i="77"/>
  <c r="F170" i="77"/>
  <c r="J345" i="79"/>
  <c r="S202" i="76"/>
  <c r="I233" i="79"/>
  <c r="F358" i="76"/>
  <c r="R321" i="79"/>
  <c r="W506" i="77"/>
  <c r="W487" i="79"/>
  <c r="J311" i="78"/>
  <c r="V236" i="76"/>
  <c r="R190" i="76"/>
  <c r="I342" i="76"/>
  <c r="R342" i="76"/>
  <c r="S500" i="76"/>
  <c r="W274" i="77"/>
  <c r="L274" i="77"/>
  <c r="L474" i="76"/>
  <c r="F122" i="76"/>
  <c r="R202" i="76"/>
  <c r="F191" i="78"/>
  <c r="R312" i="77"/>
  <c r="H505" i="78"/>
  <c r="T283" i="78"/>
  <c r="Q359" i="79"/>
  <c r="V455" i="79"/>
  <c r="H401" i="79"/>
  <c r="W329" i="78"/>
  <c r="M185" i="78"/>
  <c r="H356" i="77"/>
  <c r="T303" i="79"/>
  <c r="H371" i="78"/>
  <c r="S466" i="77"/>
  <c r="S326" i="77"/>
  <c r="I214" i="77"/>
  <c r="S327" i="79"/>
  <c r="F139" i="79"/>
  <c r="Q263" i="78"/>
  <c r="I361" i="78"/>
  <c r="W411" i="78"/>
  <c r="P411" i="79"/>
  <c r="F235" i="78"/>
  <c r="V417" i="78"/>
  <c r="Q320" i="77"/>
  <c r="S406" i="77"/>
  <c r="Q214" i="77"/>
  <c r="U253" i="79"/>
  <c r="M347" i="78"/>
  <c r="F431" i="78"/>
  <c r="L438" i="77"/>
  <c r="V319" i="78"/>
  <c r="T391" i="79"/>
  <c r="K217" i="78"/>
  <c r="J322" i="77"/>
  <c r="J307" i="79"/>
  <c r="T329" i="78"/>
  <c r="K297" i="79"/>
  <c r="W356" i="77"/>
  <c r="W334" i="76"/>
  <c r="T382" i="76"/>
  <c r="Q524" i="76"/>
  <c r="J373" i="79"/>
  <c r="S312" i="77"/>
  <c r="J240" i="77"/>
  <c r="K469" i="79"/>
  <c r="U283" i="78"/>
  <c r="K205" i="79"/>
  <c r="F103" i="78"/>
  <c r="K303" i="79"/>
  <c r="S122" i="77"/>
  <c r="S294" i="77"/>
  <c r="I327" i="79"/>
  <c r="P185" i="79"/>
  <c r="U457" i="78"/>
  <c r="L354" i="77"/>
  <c r="F276" i="77"/>
  <c r="V225" i="79"/>
  <c r="U305" i="79"/>
  <c r="Q163" i="79"/>
  <c r="V408" i="77"/>
  <c r="V232" i="77"/>
  <c r="M353" i="79"/>
  <c r="F323" i="79"/>
  <c r="F320" i="77"/>
  <c r="V396" i="77"/>
  <c r="P392" i="77"/>
  <c r="L413" i="78"/>
  <c r="T516" i="77"/>
  <c r="L319" i="79"/>
  <c r="T444" i="77"/>
  <c r="T250" i="77"/>
  <c r="M266" i="76"/>
  <c r="F176" i="76"/>
  <c r="I293" i="78"/>
  <c r="V466" i="76"/>
  <c r="R280" i="76"/>
  <c r="K235" i="79"/>
  <c r="U113" i="78"/>
  <c r="S306" i="76"/>
  <c r="H312" i="77"/>
  <c r="I505" i="78"/>
  <c r="I171" i="79"/>
  <c r="M329" i="78"/>
  <c r="W250" i="77"/>
  <c r="F181" i="78"/>
  <c r="U425" i="79"/>
  <c r="M169" i="78"/>
  <c r="J347" i="79"/>
  <c r="J197" i="78"/>
  <c r="V446" i="76"/>
  <c r="G487" i="79"/>
  <c r="M206" i="76"/>
  <c r="J469" i="79"/>
  <c r="L274" i="76"/>
  <c r="H171" i="79"/>
  <c r="M341" i="79"/>
  <c r="U487" i="78"/>
  <c r="U205" i="79"/>
  <c r="F281" i="78"/>
  <c r="G103" i="78"/>
  <c r="L433" i="78"/>
  <c r="Q181" i="78"/>
  <c r="T390" i="77"/>
  <c r="R272" i="77"/>
  <c r="I122" i="77"/>
  <c r="H508" i="76"/>
  <c r="F441" i="79"/>
  <c r="Q185" i="79"/>
  <c r="T457" i="78"/>
  <c r="L169" i="78"/>
  <c r="K347" i="79"/>
  <c r="U197" i="78"/>
  <c r="H394" i="77"/>
  <c r="P276" i="77"/>
  <c r="G162" i="77"/>
  <c r="I127" i="78"/>
  <c r="L225" i="79"/>
  <c r="S475" i="78"/>
  <c r="V495" i="79"/>
  <c r="L232" i="77"/>
  <c r="I373" i="78"/>
  <c r="U296" i="77"/>
  <c r="R183" i="78"/>
  <c r="L251" i="78"/>
  <c r="U162" i="77"/>
  <c r="U514" i="77"/>
  <c r="R399" i="79"/>
  <c r="W199" i="78"/>
  <c r="M319" i="79"/>
  <c r="V226" i="77"/>
  <c r="P387" i="79"/>
  <c r="J526" i="77"/>
  <c r="J131" i="79"/>
  <c r="R282" i="76"/>
  <c r="M201" i="79"/>
  <c r="I331" i="79"/>
  <c r="M232" i="77"/>
  <c r="W417" i="78"/>
  <c r="G320" i="77"/>
  <c r="V413" i="78"/>
  <c r="W438" i="77"/>
  <c r="W319" i="78"/>
  <c r="W319" i="79"/>
  <c r="U217" i="78"/>
  <c r="K322" i="77"/>
  <c r="K307" i="79"/>
  <c r="L356" i="77"/>
  <c r="L334" i="76"/>
  <c r="J382" i="76"/>
  <c r="H271" i="79"/>
  <c r="G476" i="77"/>
  <c r="Q357" i="78"/>
  <c r="R168" i="77"/>
  <c r="S297" i="79"/>
  <c r="K471" i="79"/>
  <c r="W501" i="79"/>
  <c r="I463" i="78"/>
  <c r="U277" i="78"/>
  <c r="S281" i="79"/>
  <c r="R383" i="79"/>
  <c r="H522" i="77"/>
  <c r="R162" i="76"/>
  <c r="T221" i="78"/>
  <c r="H303" i="79"/>
  <c r="L480" i="77"/>
  <c r="V209" i="79"/>
  <c r="S428" i="77"/>
  <c r="W317" i="79"/>
  <c r="I221" i="78"/>
  <c r="S459" i="79"/>
  <c r="F120" i="76"/>
  <c r="S228" i="77"/>
  <c r="H233" i="79"/>
  <c r="V206" i="76"/>
  <c r="F409" i="78"/>
  <c r="M274" i="76"/>
  <c r="V261" i="79"/>
  <c r="U481" i="78"/>
  <c r="L341" i="79"/>
  <c r="Q451" i="78"/>
  <c r="P281" i="78"/>
  <c r="W433" i="78"/>
  <c r="G181" i="78"/>
  <c r="J390" i="77"/>
  <c r="S272" i="77"/>
  <c r="H122" i="77"/>
  <c r="R508" i="76"/>
  <c r="U239" i="79"/>
  <c r="G441" i="79"/>
  <c r="M333" i="78"/>
  <c r="Q220" i="77"/>
  <c r="Q162" i="77"/>
  <c r="U259" i="78"/>
  <c r="M225" i="79"/>
  <c r="S333" i="79"/>
  <c r="P456" i="77"/>
  <c r="H445" i="79"/>
  <c r="S223" i="79"/>
  <c r="R373" i="78"/>
  <c r="J296" i="77"/>
  <c r="F200" i="77"/>
  <c r="U403" i="78"/>
  <c r="H172" i="77"/>
  <c r="U139" i="78"/>
  <c r="W195" i="79"/>
  <c r="Q365" i="78"/>
  <c r="U160" i="76"/>
  <c r="G136" i="77"/>
  <c r="M434" i="76"/>
  <c r="J360" i="76"/>
  <c r="V524" i="77"/>
  <c r="W434" i="76"/>
  <c r="J228" i="76"/>
  <c r="U228" i="76"/>
  <c r="S119" i="78"/>
  <c r="H449" i="78"/>
  <c r="T321" i="78"/>
  <c r="U135" i="78"/>
  <c r="M338" i="77"/>
  <c r="T210" i="77"/>
  <c r="G300" i="76"/>
  <c r="K270" i="76"/>
  <c r="J270" i="76"/>
  <c r="U270" i="76"/>
  <c r="U164" i="77"/>
  <c r="T164" i="77"/>
  <c r="K164" i="77"/>
  <c r="W454" i="76"/>
  <c r="L454" i="76"/>
  <c r="M202" i="76"/>
  <c r="V202" i="76"/>
  <c r="Q143" i="78"/>
  <c r="J169" i="78"/>
  <c r="K169" i="78"/>
  <c r="I347" i="79"/>
  <c r="R347" i="79"/>
  <c r="J298" i="77"/>
  <c r="T298" i="77"/>
  <c r="G141" i="78"/>
  <c r="R471" i="79"/>
  <c r="V475" i="78"/>
  <c r="S223" i="78"/>
  <c r="L378" i="77"/>
  <c r="G333" i="79"/>
  <c r="K145" i="79"/>
  <c r="T209" i="79"/>
  <c r="L366" i="77"/>
  <c r="F415" i="79"/>
  <c r="I369" i="78"/>
  <c r="G143" i="79"/>
  <c r="G383" i="79"/>
  <c r="G398" i="77"/>
  <c r="V136" i="77"/>
  <c r="P223" i="78"/>
  <c r="P195" i="78"/>
  <c r="W193" i="78"/>
  <c r="U127" i="79"/>
  <c r="R309" i="78"/>
  <c r="T486" i="76"/>
  <c r="Q290" i="76"/>
  <c r="F113" i="79"/>
  <c r="P113" i="79"/>
  <c r="P300" i="76"/>
  <c r="M304" i="77"/>
  <c r="K430" i="77"/>
  <c r="F318" i="77"/>
  <c r="L338" i="77"/>
  <c r="U380" i="77"/>
  <c r="P127" i="78"/>
  <c r="K234" i="77"/>
  <c r="T107" i="78"/>
  <c r="H506" i="76"/>
  <c r="V125" i="78"/>
  <c r="P232" i="76"/>
  <c r="F390" i="76"/>
  <c r="F483" i="78"/>
  <c r="G391" i="79"/>
  <c r="K263" i="78"/>
  <c r="K173" i="78"/>
  <c r="I111" i="78"/>
  <c r="K489" i="79"/>
  <c r="G227" i="79"/>
  <c r="V239" i="79"/>
  <c r="V289" i="78"/>
  <c r="U466" i="77"/>
  <c r="U206" i="76"/>
  <c r="L416" i="76"/>
  <c r="G251" i="79"/>
  <c r="J209" i="79"/>
  <c r="M366" i="77"/>
  <c r="Q415" i="79"/>
  <c r="M146" i="77"/>
  <c r="F383" i="79"/>
  <c r="M223" i="78"/>
  <c r="P412" i="77"/>
  <c r="W247" i="79"/>
  <c r="M307" i="78"/>
  <c r="G329" i="79"/>
  <c r="F93" i="78"/>
  <c r="V253" i="79"/>
  <c r="V304" i="77"/>
  <c r="U421" i="79"/>
  <c r="Q163" i="78"/>
  <c r="T105" i="79"/>
  <c r="L381" i="79"/>
  <c r="R260" i="77"/>
  <c r="H260" i="77"/>
  <c r="L237" i="79"/>
  <c r="M237" i="79"/>
  <c r="L143" i="79"/>
  <c r="W143" i="79"/>
  <c r="M328" i="77"/>
  <c r="V328" i="77"/>
  <c r="P203" i="78"/>
  <c r="F203" i="78"/>
  <c r="U188" i="77"/>
  <c r="K188" i="77"/>
  <c r="L391" i="78"/>
  <c r="W391" i="78"/>
  <c r="U222" i="77"/>
  <c r="K222" i="77"/>
  <c r="Q464" i="77"/>
  <c r="P464" i="77"/>
  <c r="Q490" i="77"/>
  <c r="G490" i="77"/>
  <c r="Q127" i="78"/>
  <c r="G127" i="78"/>
  <c r="U377" i="78"/>
  <c r="K377" i="78"/>
  <c r="J377" i="78"/>
  <c r="W371" i="78"/>
  <c r="M371" i="78"/>
  <c r="M493" i="78"/>
  <c r="W493" i="78"/>
  <c r="K361" i="78"/>
  <c r="T361" i="78"/>
  <c r="R212" i="77"/>
  <c r="S212" i="77"/>
  <c r="K344" i="77"/>
  <c r="T344" i="77"/>
  <c r="Q257" i="79"/>
  <c r="F257" i="79"/>
  <c r="U245" i="79"/>
  <c r="K245" i="79"/>
  <c r="M195" i="78"/>
  <c r="V195" i="78"/>
  <c r="I194" i="77"/>
  <c r="H194" i="77"/>
  <c r="S194" i="77"/>
  <c r="R117" i="78"/>
  <c r="H117" i="78"/>
  <c r="G107" i="79"/>
  <c r="Q107" i="79"/>
  <c r="I444" i="77"/>
  <c r="H444" i="77"/>
  <c r="R444" i="77"/>
  <c r="Q447" i="78"/>
  <c r="F447" i="78"/>
  <c r="R199" i="79"/>
  <c r="H199" i="79"/>
  <c r="T443" i="79"/>
  <c r="K443" i="79"/>
  <c r="G335" i="79"/>
  <c r="F335" i="79"/>
  <c r="H303" i="78"/>
  <c r="I303" i="78"/>
  <c r="T505" i="78"/>
  <c r="K505" i="78"/>
  <c r="P337" i="79"/>
  <c r="Q337" i="79"/>
  <c r="G337" i="79"/>
  <c r="H265" i="79"/>
  <c r="I265" i="79"/>
  <c r="L485" i="79"/>
  <c r="M485" i="79"/>
  <c r="V407" i="78"/>
  <c r="L407" i="78"/>
  <c r="W258" i="77"/>
  <c r="L258" i="77"/>
  <c r="L224" i="77"/>
  <c r="V224" i="77"/>
  <c r="M280" i="77"/>
  <c r="W280" i="77"/>
  <c r="S344" i="77"/>
  <c r="H344" i="77"/>
  <c r="R490" i="77"/>
  <c r="I490" i="77"/>
  <c r="T127" i="78"/>
  <c r="J127" i="78"/>
  <c r="S205" i="78"/>
  <c r="R205" i="78"/>
  <c r="J473" i="78"/>
  <c r="K473" i="78"/>
  <c r="K244" i="77"/>
  <c r="T244" i="77"/>
  <c r="P458" i="77"/>
  <c r="G458" i="77"/>
  <c r="Q107" i="78"/>
  <c r="G107" i="78"/>
  <c r="U179" i="78"/>
  <c r="K179" i="78"/>
  <c r="F491" i="78"/>
  <c r="Q491" i="78"/>
  <c r="P491" i="78"/>
  <c r="J339" i="79"/>
  <c r="K339" i="79"/>
  <c r="T339" i="79"/>
  <c r="F455" i="79"/>
  <c r="Q455" i="79"/>
  <c r="V457" i="78"/>
  <c r="M457" i="78"/>
  <c r="K343" i="79"/>
  <c r="J343" i="79"/>
  <c r="L475" i="79"/>
  <c r="V475" i="79"/>
  <c r="G270" i="77"/>
  <c r="Q270" i="77"/>
  <c r="U160" i="77"/>
  <c r="T160" i="77"/>
  <c r="K396" i="77"/>
  <c r="U396" i="77"/>
  <c r="T396" i="77"/>
  <c r="W375" i="78"/>
  <c r="M375" i="78"/>
  <c r="L441" i="78"/>
  <c r="V441" i="78"/>
  <c r="L111" i="78"/>
  <c r="W111" i="78"/>
  <c r="S335" i="78"/>
  <c r="R335" i="78"/>
  <c r="R103" i="79"/>
  <c r="H103" i="79"/>
  <c r="S103" i="79"/>
  <c r="I379" i="79"/>
  <c r="R379" i="79"/>
  <c r="G258" i="76"/>
  <c r="F258" i="76"/>
  <c r="P230" i="77"/>
  <c r="F230" i="77"/>
  <c r="J318" i="77"/>
  <c r="U318" i="77"/>
  <c r="S422" i="77"/>
  <c r="R422" i="77"/>
  <c r="U391" i="78"/>
  <c r="J391" i="78"/>
  <c r="R107" i="79"/>
  <c r="H107" i="79"/>
  <c r="I247" i="79"/>
  <c r="R247" i="79"/>
  <c r="Q338" i="76"/>
  <c r="U432" i="76"/>
  <c r="H442" i="76"/>
  <c r="V278" i="76"/>
  <c r="R503" i="79"/>
  <c r="H503" i="79"/>
  <c r="W210" i="76"/>
  <c r="V210" i="76"/>
  <c r="M481" i="79"/>
  <c r="L481" i="79"/>
  <c r="W481" i="79"/>
  <c r="L125" i="79"/>
  <c r="W125" i="79"/>
  <c r="Q331" i="78"/>
  <c r="P331" i="78"/>
  <c r="J129" i="79"/>
  <c r="T129" i="79"/>
  <c r="K99" i="79"/>
  <c r="T99" i="79"/>
  <c r="K486" i="76"/>
  <c r="U486" i="76"/>
  <c r="R482" i="76"/>
  <c r="S482" i="76"/>
  <c r="I482" i="76"/>
  <c r="H482" i="76"/>
  <c r="P520" i="76"/>
  <c r="F520" i="76"/>
  <c r="P500" i="76"/>
  <c r="Q500" i="76"/>
  <c r="G500" i="76"/>
  <c r="U383" i="79"/>
  <c r="K383" i="79"/>
  <c r="U327" i="79"/>
  <c r="T327" i="79"/>
  <c r="T334" i="77"/>
  <c r="K334" i="77"/>
  <c r="U334" i="77"/>
  <c r="W269" i="79"/>
  <c r="V269" i="79"/>
  <c r="L269" i="79"/>
  <c r="L385" i="79"/>
  <c r="M385" i="79"/>
  <c r="V385" i="79"/>
  <c r="I107" i="78"/>
  <c r="S107" i="78"/>
  <c r="K334" i="76"/>
  <c r="T334" i="76"/>
  <c r="K115" i="78"/>
  <c r="T115" i="78"/>
  <c r="F436" i="76"/>
  <c r="G436" i="76"/>
  <c r="Q436" i="76"/>
  <c r="M440" i="77"/>
  <c r="L440" i="77"/>
  <c r="L296" i="77"/>
  <c r="V296" i="77"/>
  <c r="S399" i="78"/>
  <c r="R399" i="78"/>
  <c r="P333" i="78"/>
  <c r="F333" i="78"/>
  <c r="G333" i="78"/>
  <c r="Q333" i="78"/>
  <c r="L125" i="78"/>
  <c r="M125" i="78"/>
  <c r="P291" i="79"/>
  <c r="Q291" i="79"/>
  <c r="S148" i="77"/>
  <c r="R148" i="77"/>
  <c r="I148" i="77"/>
  <c r="W332" i="76"/>
  <c r="V332" i="76"/>
  <c r="L332" i="76"/>
  <c r="T237" i="78"/>
  <c r="J237" i="78"/>
  <c r="V192" i="76"/>
  <c r="M192" i="76"/>
  <c r="L192" i="76"/>
  <c r="R262" i="77"/>
  <c r="H262" i="77"/>
  <c r="W312" i="77"/>
  <c r="V312" i="77"/>
  <c r="M312" i="77"/>
  <c r="L312" i="77"/>
  <c r="T103" i="78"/>
  <c r="U103" i="78"/>
  <c r="T109" i="79"/>
  <c r="U109" i="79"/>
  <c r="V397" i="79"/>
  <c r="W397" i="79"/>
  <c r="H133" i="79"/>
  <c r="I133" i="79"/>
  <c r="R133" i="79"/>
  <c r="I357" i="79"/>
  <c r="H357" i="79"/>
  <c r="V209" i="78"/>
  <c r="L209" i="78"/>
  <c r="S266" i="76"/>
  <c r="I266" i="76"/>
  <c r="H266" i="76"/>
  <c r="F160" i="76"/>
  <c r="P160" i="76"/>
  <c r="V137" i="78"/>
  <c r="L137" i="78"/>
  <c r="L526" i="76"/>
  <c r="M526" i="76"/>
  <c r="Q295" i="78"/>
  <c r="F295" i="78"/>
  <c r="G394" i="76"/>
  <c r="F394" i="76"/>
  <c r="U196" i="76"/>
  <c r="K196" i="76"/>
  <c r="Q445" i="79"/>
  <c r="P445" i="79"/>
  <c r="F445" i="79"/>
  <c r="R330" i="76"/>
  <c r="I330" i="76"/>
  <c r="F268" i="76"/>
  <c r="Q268" i="76"/>
  <c r="Q305" i="78"/>
  <c r="F305" i="78"/>
  <c r="P305" i="78"/>
  <c r="G305" i="78"/>
  <c r="R502" i="77"/>
  <c r="S502" i="77"/>
  <c r="I502" i="77"/>
  <c r="R468" i="77"/>
  <c r="S468" i="77"/>
  <c r="W499" i="78"/>
  <c r="V499" i="78"/>
  <c r="S329" i="79"/>
  <c r="H329" i="79"/>
  <c r="H218" i="77"/>
  <c r="S218" i="77"/>
  <c r="G239" i="78"/>
  <c r="P239" i="78"/>
  <c r="Q239" i="78"/>
  <c r="K156" i="77"/>
  <c r="U156" i="77"/>
  <c r="U359" i="79"/>
  <c r="J359" i="79"/>
  <c r="U317" i="78"/>
  <c r="T317" i="78"/>
  <c r="S336" i="77"/>
  <c r="H336" i="77"/>
  <c r="K107" i="78"/>
  <c r="U107" i="78"/>
  <c r="S449" i="78"/>
  <c r="I449" i="78"/>
  <c r="U287" i="78"/>
  <c r="J287" i="78"/>
  <c r="T428" i="77"/>
  <c r="K428" i="77"/>
  <c r="H495" i="79"/>
  <c r="S495" i="79"/>
  <c r="R495" i="79"/>
  <c r="T297" i="78"/>
  <c r="K297" i="78"/>
  <c r="J297" i="78"/>
  <c r="R376" i="77"/>
  <c r="S376" i="77"/>
  <c r="M349" i="79"/>
  <c r="V349" i="79"/>
  <c r="T251" i="78"/>
  <c r="U251" i="78"/>
  <c r="J251" i="78"/>
  <c r="T208" i="77"/>
  <c r="K208" i="77"/>
  <c r="F453" i="78"/>
  <c r="Q453" i="78"/>
  <c r="K415" i="79"/>
  <c r="T415" i="79"/>
  <c r="J415" i="79"/>
  <c r="G159" i="78"/>
  <c r="Q159" i="78"/>
  <c r="V128" i="77"/>
  <c r="L128" i="77"/>
  <c r="M128" i="77"/>
  <c r="P486" i="77"/>
  <c r="G486" i="77"/>
  <c r="U269" i="79"/>
  <c r="K269" i="79"/>
  <c r="J269" i="79"/>
  <c r="F195" i="78"/>
  <c r="G195" i="78"/>
  <c r="R443" i="78"/>
  <c r="S443" i="78"/>
  <c r="T105" i="78"/>
  <c r="U105" i="78"/>
  <c r="T429" i="79"/>
  <c r="J429" i="79"/>
  <c r="G223" i="78"/>
  <c r="Q223" i="78"/>
  <c r="W405" i="78"/>
  <c r="V405" i="78"/>
  <c r="G506" i="77"/>
  <c r="Q506" i="77"/>
  <c r="K420" i="77"/>
  <c r="T420" i="77"/>
  <c r="U420" i="77"/>
  <c r="J316" i="77"/>
  <c r="U316" i="77"/>
  <c r="K316" i="77"/>
  <c r="I209" i="79"/>
  <c r="H209" i="79"/>
  <c r="S209" i="79"/>
  <c r="U163" i="78"/>
  <c r="J163" i="78"/>
  <c r="T380" i="77"/>
  <c r="J380" i="77"/>
  <c r="F178" i="77"/>
  <c r="G178" i="77"/>
  <c r="I424" i="77"/>
  <c r="H424" i="77"/>
  <c r="R424" i="77"/>
  <c r="K149" i="78"/>
  <c r="U149" i="78"/>
  <c r="U397" i="78"/>
  <c r="J397" i="78"/>
  <c r="I345" i="79"/>
  <c r="H345" i="79"/>
  <c r="V93" i="78"/>
  <c r="L93" i="78"/>
  <c r="W93" i="78"/>
  <c r="V309" i="78"/>
  <c r="L309" i="78"/>
  <c r="F265" i="79"/>
  <c r="G265" i="79"/>
  <c r="T349" i="79"/>
  <c r="J349" i="79"/>
  <c r="G479" i="78"/>
  <c r="F479" i="78"/>
  <c r="Q479" i="78"/>
  <c r="U493" i="79"/>
  <c r="T493" i="79"/>
  <c r="V282" i="76"/>
  <c r="L282" i="76"/>
  <c r="I421" i="78"/>
  <c r="H421" i="78"/>
  <c r="I117" i="79"/>
  <c r="H117" i="79"/>
  <c r="S117" i="79"/>
  <c r="H441" i="79"/>
  <c r="I441" i="79"/>
  <c r="P423" i="79"/>
  <c r="G423" i="79"/>
  <c r="S139" i="79"/>
  <c r="H139" i="79"/>
  <c r="P329" i="78"/>
  <c r="G329" i="78"/>
  <c r="F329" i="78"/>
  <c r="G152" i="76"/>
  <c r="F152" i="76"/>
  <c r="R117" i="79"/>
  <c r="V232" i="76"/>
  <c r="P400" i="76"/>
  <c r="V440" i="77"/>
  <c r="H355" i="78"/>
  <c r="J99" i="79"/>
  <c r="H417" i="78"/>
  <c r="S417" i="78"/>
  <c r="R417" i="78"/>
  <c r="I417" i="78"/>
  <c r="R355" i="78"/>
  <c r="L499" i="78"/>
  <c r="W456" i="76"/>
  <c r="J464" i="76"/>
  <c r="U299" i="79"/>
  <c r="M184" i="77"/>
  <c r="W184" i="77"/>
  <c r="W192" i="76"/>
  <c r="M456" i="76"/>
  <c r="V518" i="77"/>
  <c r="J117" i="78"/>
  <c r="P388" i="76"/>
  <c r="G388" i="76"/>
  <c r="J321" i="78"/>
  <c r="W232" i="76"/>
  <c r="H329" i="78"/>
  <c r="Q221" i="78"/>
  <c r="F221" i="78"/>
  <c r="P221" i="78"/>
  <c r="W174" i="76"/>
  <c r="S269" i="78"/>
  <c r="S218" i="76"/>
  <c r="Q265" i="79"/>
  <c r="M93" i="78"/>
  <c r="R345" i="79"/>
  <c r="J149" i="78"/>
  <c r="L302" i="77"/>
  <c r="H212" i="77"/>
  <c r="K163" i="78"/>
  <c r="U429" i="79"/>
  <c r="Q288" i="77"/>
  <c r="J222" i="76"/>
  <c r="T269" i="79"/>
  <c r="F159" i="78"/>
  <c r="J208" i="77"/>
  <c r="F464" i="77"/>
  <c r="Q329" i="79"/>
  <c r="L253" i="79"/>
  <c r="R184" i="77"/>
  <c r="J317" i="78"/>
  <c r="T430" i="77"/>
  <c r="F259" i="79"/>
  <c r="P504" i="77"/>
  <c r="R492" i="77"/>
  <c r="V216" i="76"/>
  <c r="S330" i="76"/>
  <c r="P302" i="77"/>
  <c r="G227" i="78"/>
  <c r="M209" i="78"/>
  <c r="J109" i="79"/>
  <c r="K259" i="79"/>
  <c r="K456" i="76"/>
  <c r="G400" i="76"/>
  <c r="U464" i="76"/>
  <c r="I321" i="78"/>
  <c r="U452" i="76"/>
  <c r="V412" i="77"/>
  <c r="G380" i="76"/>
  <c r="P189" i="78"/>
  <c r="G246" i="76"/>
  <c r="F246" i="76"/>
  <c r="U284" i="77"/>
  <c r="J284" i="77"/>
  <c r="F504" i="77"/>
  <c r="L328" i="77"/>
  <c r="L216" i="76"/>
  <c r="H356" i="76"/>
  <c r="F117" i="79"/>
  <c r="K109" i="79"/>
  <c r="U334" i="76"/>
  <c r="P528" i="76"/>
  <c r="Q348" i="76"/>
  <c r="K505" i="79"/>
  <c r="P341" i="79"/>
  <c r="S345" i="79"/>
  <c r="T149" i="78"/>
  <c r="V302" i="77"/>
  <c r="P178" i="77"/>
  <c r="T163" i="78"/>
  <c r="K429" i="79"/>
  <c r="I443" i="78"/>
  <c r="P453" i="78"/>
  <c r="G303" i="79"/>
  <c r="U234" i="77"/>
  <c r="F329" i="79"/>
  <c r="I376" i="77"/>
  <c r="W253" i="79"/>
  <c r="S184" i="77"/>
  <c r="J428" i="77"/>
  <c r="T263" i="79"/>
  <c r="J188" i="77"/>
  <c r="K317" i="78"/>
  <c r="K359" i="79"/>
  <c r="U430" i="77"/>
  <c r="Q259" i="79"/>
  <c r="Q504" i="77"/>
  <c r="S492" i="77"/>
  <c r="H330" i="76"/>
  <c r="T189" i="79"/>
  <c r="Q227" i="78"/>
  <c r="U237" i="78"/>
  <c r="T456" i="76"/>
  <c r="H231" i="78"/>
  <c r="T464" i="76"/>
  <c r="T153" i="79"/>
  <c r="P121" i="78"/>
  <c r="U200" i="76"/>
  <c r="M412" i="77"/>
  <c r="K353" i="79"/>
  <c r="Q264" i="76"/>
  <c r="V470" i="76"/>
  <c r="W209" i="78"/>
  <c r="F400" i="76"/>
  <c r="R321" i="78"/>
  <c r="P424" i="76"/>
  <c r="U99" i="79"/>
  <c r="W390" i="76"/>
  <c r="J505" i="79"/>
  <c r="Q341" i="79"/>
  <c r="L142" i="76"/>
  <c r="M302" i="77"/>
  <c r="Q178" i="77"/>
  <c r="R209" i="79"/>
  <c r="W307" i="78"/>
  <c r="M136" i="77"/>
  <c r="L405" i="78"/>
  <c r="G453" i="78"/>
  <c r="Q303" i="79"/>
  <c r="T234" i="77"/>
  <c r="H376" i="77"/>
  <c r="M193" i="78"/>
  <c r="I184" i="77"/>
  <c r="U428" i="77"/>
  <c r="K287" i="78"/>
  <c r="K263" i="79"/>
  <c r="T188" i="77"/>
  <c r="T359" i="79"/>
  <c r="P259" i="79"/>
  <c r="I329" i="79"/>
  <c r="T135" i="78"/>
  <c r="V143" i="79"/>
  <c r="P295" i="78"/>
  <c r="S357" i="79"/>
  <c r="S275" i="78"/>
  <c r="K237" i="78"/>
  <c r="F291" i="79"/>
  <c r="M296" i="77"/>
  <c r="U153" i="79"/>
  <c r="G121" i="78"/>
  <c r="T200" i="76"/>
  <c r="L412" i="77"/>
  <c r="V125" i="79"/>
  <c r="G293" i="79"/>
  <c r="G318" i="77"/>
  <c r="L326" i="77"/>
  <c r="W326" i="77"/>
  <c r="V295" i="79"/>
  <c r="L295" i="79"/>
  <c r="T216" i="76"/>
  <c r="J216" i="76"/>
  <c r="V516" i="76"/>
  <c r="L516" i="76"/>
  <c r="W516" i="76"/>
  <c r="K424" i="76"/>
  <c r="T424" i="76"/>
  <c r="J424" i="76"/>
  <c r="P286" i="76"/>
  <c r="Q286" i="76"/>
  <c r="F138" i="76"/>
  <c r="P138" i="76"/>
  <c r="S469" i="79"/>
  <c r="P312" i="76"/>
  <c r="L196" i="76"/>
  <c r="Q168" i="77"/>
  <c r="V443" i="78"/>
  <c r="U473" i="78"/>
  <c r="K127" i="78"/>
  <c r="S490" i="77"/>
  <c r="V280" i="77"/>
  <c r="W146" i="77"/>
  <c r="U225" i="78"/>
  <c r="T199" i="79"/>
  <c r="P197" i="79"/>
  <c r="U443" i="79"/>
  <c r="L223" i="78"/>
  <c r="J267" i="78"/>
  <c r="S117" i="78"/>
  <c r="V206" i="77"/>
  <c r="F412" i="77"/>
  <c r="L195" i="78"/>
  <c r="P399" i="79"/>
  <c r="R189" i="79"/>
  <c r="U387" i="79"/>
  <c r="L461" i="78"/>
  <c r="U242" i="77"/>
  <c r="W370" i="77"/>
  <c r="T158" i="76"/>
  <c r="J158" i="76"/>
  <c r="W206" i="76"/>
  <c r="Q197" i="79"/>
  <c r="J443" i="79"/>
  <c r="P447" i="78"/>
  <c r="T432" i="76"/>
  <c r="T252" i="76"/>
  <c r="R290" i="76"/>
  <c r="T332" i="76"/>
  <c r="H493" i="79"/>
  <c r="M400" i="76"/>
  <c r="K332" i="76"/>
  <c r="G338" i="76"/>
  <c r="I440" i="76"/>
  <c r="G454" i="76"/>
  <c r="F338" i="76"/>
  <c r="H152" i="77"/>
  <c r="Q146" i="77"/>
  <c r="I270" i="76"/>
  <c r="H363" i="78"/>
  <c r="I363" i="78"/>
  <c r="K308" i="76"/>
  <c r="T308" i="76"/>
  <c r="Q402" i="76"/>
  <c r="G402" i="76"/>
  <c r="U398" i="76"/>
  <c r="T398" i="76"/>
  <c r="K193" i="78"/>
  <c r="T193" i="78"/>
  <c r="J193" i="78"/>
  <c r="L424" i="77"/>
  <c r="M424" i="77"/>
  <c r="H468" i="76"/>
  <c r="F146" i="77"/>
  <c r="K269" i="78"/>
  <c r="V142" i="76"/>
  <c r="P247" i="79"/>
  <c r="K422" i="77"/>
  <c r="G232" i="76"/>
  <c r="Q232" i="76"/>
  <c r="K242" i="76"/>
  <c r="T242" i="76"/>
  <c r="G432" i="77"/>
  <c r="P432" i="77"/>
  <c r="P326" i="76"/>
  <c r="S308" i="77"/>
  <c r="S331" i="79"/>
  <c r="U430" i="76"/>
  <c r="H165" i="78"/>
  <c r="G352" i="76"/>
  <c r="M534" i="76"/>
  <c r="W534" i="76"/>
  <c r="P406" i="77"/>
  <c r="Q406" i="77"/>
  <c r="W173" i="78"/>
  <c r="M173" i="78"/>
  <c r="V484" i="76"/>
  <c r="M484" i="76"/>
  <c r="I401" i="78"/>
  <c r="S401" i="78"/>
  <c r="S184" i="76"/>
  <c r="R184" i="76"/>
  <c r="I503" i="79"/>
  <c r="S503" i="79"/>
  <c r="I390" i="76"/>
  <c r="S390" i="76"/>
  <c r="F237" i="79"/>
  <c r="P237" i="79"/>
  <c r="K240" i="77"/>
  <c r="K430" i="76"/>
  <c r="M194" i="76"/>
  <c r="U295" i="79"/>
  <c r="H312" i="76"/>
  <c r="M479" i="79"/>
  <c r="W467" i="79"/>
  <c r="M308" i="76"/>
  <c r="S363" i="78"/>
  <c r="I468" i="76"/>
  <c r="U240" i="77"/>
  <c r="W142" i="76"/>
  <c r="V223" i="79"/>
  <c r="Q464" i="76"/>
  <c r="S393" i="78"/>
  <c r="I393" i="78"/>
  <c r="F289" i="78"/>
  <c r="G289" i="78"/>
  <c r="Q334" i="76"/>
  <c r="G334" i="76"/>
  <c r="T479" i="79"/>
  <c r="K479" i="79"/>
  <c r="U479" i="79"/>
  <c r="T332" i="77"/>
  <c r="K332" i="77"/>
  <c r="V522" i="77"/>
  <c r="W522" i="77"/>
  <c r="M522" i="77"/>
  <c r="W510" i="77"/>
  <c r="V510" i="77"/>
  <c r="M510" i="77"/>
  <c r="Q324" i="76"/>
  <c r="G324" i="76"/>
  <c r="F324" i="76"/>
  <c r="P324" i="76"/>
  <c r="T185" i="79"/>
  <c r="K185" i="79"/>
  <c r="Q490" i="76"/>
  <c r="F490" i="76"/>
  <c r="P490" i="76"/>
  <c r="L378" i="76"/>
  <c r="M378" i="76"/>
  <c r="U346" i="76"/>
  <c r="J346" i="76"/>
  <c r="T346" i="76"/>
  <c r="G144" i="77"/>
  <c r="Q144" i="77"/>
  <c r="H338" i="76"/>
  <c r="R338" i="76"/>
  <c r="S338" i="76"/>
  <c r="T148" i="76"/>
  <c r="K148" i="76"/>
  <c r="M408" i="76"/>
  <c r="V408" i="76"/>
  <c r="L408" i="76"/>
  <c r="S182" i="76"/>
  <c r="R182" i="76"/>
  <c r="H182" i="76"/>
  <c r="I182" i="76"/>
  <c r="H373" i="79"/>
  <c r="I373" i="79"/>
  <c r="I160" i="77"/>
  <c r="R160" i="77"/>
  <c r="H160" i="77"/>
  <c r="L473" i="79"/>
  <c r="V473" i="79"/>
  <c r="U417" i="79"/>
  <c r="K417" i="79"/>
  <c r="T417" i="79"/>
  <c r="M467" i="79"/>
  <c r="L467" i="79"/>
  <c r="S402" i="76"/>
  <c r="I402" i="76"/>
  <c r="H402" i="76"/>
  <c r="R402" i="76"/>
  <c r="P326" i="77"/>
  <c r="F326" i="77"/>
  <c r="Q326" i="77"/>
  <c r="G309" i="78"/>
  <c r="Q309" i="78"/>
  <c r="U376" i="76"/>
  <c r="K376" i="76"/>
  <c r="J376" i="76"/>
  <c r="H424" i="76"/>
  <c r="I424" i="76"/>
  <c r="Q399" i="78"/>
  <c r="F399" i="78"/>
  <c r="P399" i="78"/>
  <c r="G399" i="78"/>
  <c r="L429" i="79"/>
  <c r="M429" i="79"/>
  <c r="R392" i="77"/>
  <c r="I392" i="77"/>
  <c r="S392" i="77"/>
  <c r="H167" i="78"/>
  <c r="S167" i="78"/>
  <c r="I367" i="78"/>
  <c r="H367" i="78"/>
  <c r="S367" i="78"/>
  <c r="L371" i="79"/>
  <c r="M371" i="79"/>
  <c r="W205" i="79"/>
  <c r="V205" i="79"/>
  <c r="V479" i="79"/>
  <c r="L479" i="79"/>
  <c r="L203" i="79"/>
  <c r="W203" i="79"/>
  <c r="W443" i="79"/>
  <c r="M443" i="79"/>
  <c r="V443" i="79"/>
  <c r="L443" i="79"/>
  <c r="W400" i="77"/>
  <c r="V400" i="77"/>
  <c r="F196" i="76"/>
  <c r="Q196" i="76"/>
  <c r="P196" i="76"/>
  <c r="L220" i="77"/>
  <c r="V220" i="77"/>
  <c r="G438" i="76"/>
  <c r="Q438" i="76"/>
  <c r="P438" i="76"/>
  <c r="I368" i="76"/>
  <c r="H368" i="76"/>
  <c r="R368" i="76"/>
  <c r="I122" i="76"/>
  <c r="H122" i="76"/>
  <c r="K486" i="77"/>
  <c r="J486" i="77"/>
  <c r="M268" i="76"/>
  <c r="L268" i="76"/>
  <c r="W268" i="76"/>
  <c r="G462" i="77"/>
  <c r="Q462" i="77"/>
  <c r="R312" i="76"/>
  <c r="S312" i="76"/>
  <c r="T422" i="77"/>
  <c r="U422" i="77"/>
  <c r="R389" i="78"/>
  <c r="I389" i="78"/>
  <c r="S389" i="78"/>
  <c r="P166" i="76"/>
  <c r="Q166" i="76"/>
  <c r="G166" i="76"/>
  <c r="S421" i="79"/>
  <c r="R421" i="79"/>
  <c r="T122" i="77"/>
  <c r="U122" i="77"/>
  <c r="J122" i="77"/>
  <c r="J428" i="76"/>
  <c r="K428" i="76"/>
  <c r="T428" i="76"/>
  <c r="K490" i="76"/>
  <c r="J490" i="76"/>
  <c r="T490" i="76"/>
  <c r="S210" i="76"/>
  <c r="H210" i="76"/>
  <c r="K474" i="77"/>
  <c r="T474" i="77"/>
  <c r="U474" i="77"/>
  <c r="H404" i="76"/>
  <c r="R404" i="76"/>
  <c r="S404" i="76"/>
  <c r="P148" i="77"/>
  <c r="Q148" i="77"/>
  <c r="G148" i="77"/>
  <c r="F148" i="77"/>
  <c r="H441" i="78"/>
  <c r="I441" i="78"/>
  <c r="R441" i="78"/>
  <c r="V186" i="77"/>
  <c r="W186" i="77"/>
  <c r="M186" i="77"/>
  <c r="M452" i="77"/>
  <c r="W452" i="77"/>
  <c r="V452" i="77"/>
  <c r="P245" i="78"/>
  <c r="F245" i="78"/>
  <c r="G245" i="78"/>
  <c r="M479" i="78"/>
  <c r="V479" i="78"/>
  <c r="M303" i="79"/>
  <c r="W303" i="79"/>
  <c r="L303" i="79"/>
  <c r="H263" i="79"/>
  <c r="R263" i="79"/>
  <c r="S263" i="79"/>
  <c r="T295" i="79"/>
  <c r="K295" i="79"/>
  <c r="H534" i="76"/>
  <c r="S534" i="76"/>
  <c r="I534" i="76"/>
  <c r="R534" i="76"/>
  <c r="Q124" i="76"/>
  <c r="F124" i="76"/>
  <c r="K130" i="76"/>
  <c r="U130" i="76"/>
  <c r="T130" i="76"/>
  <c r="J130" i="76"/>
  <c r="U472" i="76"/>
  <c r="K472" i="76"/>
  <c r="T472" i="76"/>
  <c r="W194" i="76"/>
  <c r="V194" i="76"/>
  <c r="J342" i="76"/>
  <c r="U342" i="76"/>
  <c r="M216" i="77"/>
  <c r="W216" i="77"/>
  <c r="L216" i="77"/>
  <c r="L164" i="76"/>
  <c r="W164" i="76"/>
  <c r="T134" i="77"/>
  <c r="J134" i="77"/>
  <c r="K134" i="77"/>
  <c r="K420" i="76"/>
  <c r="T420" i="76"/>
  <c r="J420" i="76"/>
  <c r="M322" i="76"/>
  <c r="W322" i="76"/>
  <c r="Q188" i="76"/>
  <c r="F188" i="76"/>
  <c r="P188" i="76"/>
  <c r="Q244" i="76"/>
  <c r="F244" i="76"/>
  <c r="G244" i="76"/>
  <c r="J153" i="78"/>
  <c r="U153" i="78"/>
  <c r="K153" i="78"/>
  <c r="H206" i="76"/>
  <c r="S206" i="76"/>
  <c r="R206" i="76"/>
  <c r="I403" i="78"/>
  <c r="H403" i="78"/>
  <c r="R403" i="78"/>
  <c r="M124" i="76"/>
  <c r="V124" i="76"/>
  <c r="W124" i="76"/>
  <c r="P414" i="76"/>
  <c r="G414" i="76"/>
  <c r="P518" i="76"/>
  <c r="F518" i="76"/>
  <c r="G518" i="76"/>
  <c r="Q518" i="76"/>
  <c r="M435" i="79"/>
  <c r="V435" i="79"/>
  <c r="W424" i="76"/>
  <c r="V424" i="76"/>
  <c r="M424" i="76"/>
  <c r="L424" i="76"/>
  <c r="I408" i="77"/>
  <c r="S408" i="77"/>
  <c r="R429" i="78"/>
  <c r="H429" i="78"/>
  <c r="L436" i="77"/>
  <c r="V436" i="77"/>
  <c r="W436" i="77"/>
  <c r="M436" i="77"/>
  <c r="S225" i="78"/>
  <c r="R225" i="78"/>
  <c r="K447" i="78"/>
  <c r="J447" i="78"/>
  <c r="U467" i="79"/>
  <c r="T467" i="79"/>
  <c r="T267" i="79"/>
  <c r="U267" i="79"/>
  <c r="J267" i="79"/>
  <c r="Q247" i="79"/>
  <c r="F247" i="79"/>
  <c r="G495" i="79"/>
  <c r="F495" i="79"/>
  <c r="Q495" i="79"/>
  <c r="P188" i="77"/>
  <c r="F188" i="77"/>
  <c r="Q188" i="77"/>
  <c r="I186" i="76"/>
  <c r="H186" i="76"/>
  <c r="S186" i="76"/>
  <c r="W178" i="76"/>
  <c r="M178" i="76"/>
  <c r="L178" i="76"/>
  <c r="U448" i="76"/>
  <c r="K448" i="76"/>
  <c r="J448" i="76"/>
  <c r="T448" i="76"/>
  <c r="W372" i="76"/>
  <c r="M372" i="76"/>
  <c r="T202" i="76"/>
  <c r="U202" i="76"/>
  <c r="V316" i="77"/>
  <c r="L316" i="77"/>
  <c r="M316" i="77"/>
  <c r="M298" i="76"/>
  <c r="W298" i="76"/>
  <c r="V298" i="76"/>
  <c r="J212" i="77"/>
  <c r="T212" i="77"/>
  <c r="H494" i="76"/>
  <c r="R494" i="76"/>
  <c r="S494" i="76"/>
  <c r="M336" i="76"/>
  <c r="W336" i="76"/>
  <c r="U436" i="76"/>
  <c r="T436" i="76"/>
  <c r="K436" i="76"/>
  <c r="J436" i="76"/>
  <c r="F250" i="76"/>
  <c r="P250" i="76"/>
  <c r="W245" i="78"/>
  <c r="L245" i="78"/>
  <c r="V245" i="78"/>
  <c r="M245" i="78"/>
  <c r="F194" i="76"/>
  <c r="P194" i="76"/>
  <c r="L505" i="78"/>
  <c r="M505" i="78"/>
  <c r="U138" i="76"/>
  <c r="T138" i="76"/>
  <c r="U312" i="76"/>
  <c r="J312" i="76"/>
  <c r="S520" i="76"/>
  <c r="R520" i="76"/>
  <c r="K128" i="76"/>
  <c r="U128" i="76"/>
  <c r="S306" i="77"/>
  <c r="H306" i="77"/>
  <c r="I306" i="77"/>
  <c r="J410" i="76"/>
  <c r="T410" i="76"/>
  <c r="U410" i="76"/>
  <c r="M437" i="79"/>
  <c r="W437" i="79"/>
  <c r="T407" i="79"/>
  <c r="J407" i="79"/>
  <c r="V423" i="79"/>
  <c r="M423" i="79"/>
  <c r="J307" i="78"/>
  <c r="U307" i="78"/>
  <c r="T307" i="78"/>
  <c r="S442" i="77"/>
  <c r="H442" i="77"/>
  <c r="S142" i="76"/>
  <c r="H142" i="76"/>
  <c r="T491" i="78"/>
  <c r="K491" i="78"/>
  <c r="W344" i="77"/>
  <c r="V344" i="77"/>
  <c r="P157" i="79"/>
  <c r="F157" i="79"/>
  <c r="G157" i="79"/>
  <c r="G459" i="78"/>
  <c r="F459" i="78"/>
  <c r="Q459" i="78"/>
  <c r="W95" i="78"/>
  <c r="M95" i="78"/>
  <c r="R316" i="77"/>
  <c r="H316" i="77"/>
  <c r="K477" i="79"/>
  <c r="U477" i="79"/>
  <c r="S243" i="79"/>
  <c r="H243" i="79"/>
  <c r="M393" i="78"/>
  <c r="W393" i="78"/>
  <c r="V393" i="78"/>
  <c r="S277" i="78"/>
  <c r="R277" i="78"/>
  <c r="W143" i="78"/>
  <c r="M143" i="78"/>
  <c r="L143" i="78"/>
  <c r="T446" i="77"/>
  <c r="U446" i="77"/>
  <c r="G268" i="77"/>
  <c r="F268" i="77"/>
  <c r="Q268" i="77"/>
  <c r="F152" i="77"/>
  <c r="Q152" i="77"/>
  <c r="R451" i="79"/>
  <c r="S451" i="79"/>
  <c r="I451" i="79"/>
  <c r="V139" i="79"/>
  <c r="W139" i="79"/>
  <c r="J219" i="78"/>
  <c r="T219" i="78"/>
  <c r="K510" i="77"/>
  <c r="J510" i="77"/>
  <c r="T510" i="77"/>
  <c r="S364" i="77"/>
  <c r="H364" i="77"/>
  <c r="I364" i="77"/>
  <c r="J168" i="77"/>
  <c r="T168" i="77"/>
  <c r="P439" i="78"/>
  <c r="F439" i="78"/>
  <c r="S339" i="79"/>
  <c r="I339" i="79"/>
  <c r="H479" i="78"/>
  <c r="R479" i="78"/>
  <c r="Q241" i="78"/>
  <c r="F241" i="78"/>
  <c r="F155" i="78"/>
  <c r="P155" i="78"/>
  <c r="U480" i="77"/>
  <c r="J480" i="77"/>
  <c r="I178" i="77"/>
  <c r="S178" i="77"/>
  <c r="M404" i="77"/>
  <c r="V404" i="77"/>
  <c r="S129" i="78"/>
  <c r="H129" i="78"/>
  <c r="L260" i="77"/>
  <c r="M260" i="77"/>
  <c r="L101" i="79"/>
  <c r="M101" i="79"/>
  <c r="M265" i="78"/>
  <c r="W265" i="78"/>
  <c r="J340" i="77"/>
  <c r="U340" i="77"/>
  <c r="L379" i="78"/>
  <c r="M379" i="78"/>
  <c r="T356" i="77"/>
  <c r="K356" i="77"/>
  <c r="U356" i="77"/>
  <c r="P310" i="77"/>
  <c r="Q310" i="77"/>
  <c r="V310" i="77"/>
  <c r="W310" i="77"/>
  <c r="H213" i="79"/>
  <c r="S213" i="79"/>
  <c r="G522" i="77"/>
  <c r="P522" i="77"/>
  <c r="V194" i="77"/>
  <c r="L194" i="77"/>
  <c r="H191" i="78"/>
  <c r="R191" i="78"/>
  <c r="T173" i="79"/>
  <c r="J173" i="79"/>
  <c r="Q493" i="79"/>
  <c r="P493" i="79"/>
  <c r="R359" i="79"/>
  <c r="S359" i="79"/>
  <c r="W286" i="77"/>
  <c r="V286" i="77"/>
  <c r="U165" i="78"/>
  <c r="J165" i="78"/>
  <c r="S93" i="78"/>
  <c r="I93" i="78"/>
  <c r="S413" i="79"/>
  <c r="I413" i="79"/>
  <c r="T227" i="78"/>
  <c r="K227" i="78"/>
  <c r="S298" i="77"/>
  <c r="I298" i="77"/>
  <c r="R298" i="77"/>
  <c r="S120" i="77"/>
  <c r="R120" i="77"/>
  <c r="H120" i="77"/>
  <c r="I186" i="77"/>
  <c r="S186" i="77"/>
  <c r="I436" i="77"/>
  <c r="R436" i="77"/>
  <c r="T453" i="78"/>
  <c r="J453" i="78"/>
  <c r="V217" i="79"/>
  <c r="W217" i="79"/>
  <c r="U155" i="79"/>
  <c r="J155" i="79"/>
  <c r="Q306" i="77"/>
  <c r="G306" i="77"/>
  <c r="P306" i="77"/>
  <c r="J97" i="78"/>
  <c r="U97" i="78"/>
  <c r="K97" i="78"/>
  <c r="W490" i="76"/>
  <c r="V490" i="76"/>
  <c r="K393" i="78"/>
  <c r="U393" i="78"/>
  <c r="T445" i="79"/>
  <c r="K445" i="79"/>
  <c r="U453" i="79"/>
  <c r="K453" i="79"/>
  <c r="F335" i="78"/>
  <c r="Q335" i="78"/>
  <c r="F349" i="79"/>
  <c r="P349" i="79"/>
  <c r="G441" i="78"/>
  <c r="Q441" i="78"/>
  <c r="T363" i="78"/>
  <c r="K363" i="78"/>
  <c r="M130" i="77"/>
  <c r="W130" i="77"/>
  <c r="J306" i="77"/>
  <c r="K306" i="77"/>
  <c r="P421" i="78"/>
  <c r="Q421" i="78"/>
  <c r="T177" i="79"/>
  <c r="U177" i="79"/>
  <c r="U300" i="77"/>
  <c r="J300" i="77"/>
  <c r="G131" i="79"/>
  <c r="Q131" i="79"/>
  <c r="W489" i="79"/>
  <c r="M489" i="79"/>
  <c r="F385" i="79"/>
  <c r="P385" i="79"/>
  <c r="J413" i="78"/>
  <c r="U413" i="78"/>
  <c r="F334" i="77"/>
  <c r="Q334" i="77"/>
  <c r="T504" i="77"/>
  <c r="J504" i="77"/>
  <c r="P475" i="79"/>
  <c r="Q475" i="79"/>
  <c r="F429" i="79"/>
  <c r="P429" i="79"/>
  <c r="K310" i="77"/>
  <c r="J310" i="77"/>
  <c r="M464" i="77"/>
  <c r="V464" i="77"/>
  <c r="G185" i="78"/>
  <c r="P185" i="78"/>
  <c r="H471" i="78"/>
  <c r="I471" i="78"/>
  <c r="S305" i="79"/>
  <c r="I305" i="79"/>
  <c r="R130" i="76"/>
  <c r="I130" i="76"/>
  <c r="S130" i="76"/>
  <c r="R331" i="79"/>
  <c r="G146" i="77"/>
  <c r="T430" i="76"/>
  <c r="Q191" i="78"/>
  <c r="R131" i="79"/>
  <c r="H131" i="79"/>
  <c r="R371" i="79"/>
  <c r="S371" i="79"/>
  <c r="Q429" i="78"/>
  <c r="G429" i="78"/>
  <c r="H288" i="77"/>
  <c r="I288" i="77"/>
  <c r="R349" i="78"/>
  <c r="H349" i="78"/>
  <c r="J175" i="79"/>
  <c r="U175" i="79"/>
  <c r="P417" i="79"/>
  <c r="Q417" i="79"/>
  <c r="R270" i="77"/>
  <c r="I270" i="77"/>
  <c r="P215" i="78"/>
  <c r="F215" i="78"/>
  <c r="I135" i="79"/>
  <c r="H135" i="79"/>
  <c r="G103" i="79"/>
  <c r="Q103" i="79"/>
  <c r="Q223" i="79"/>
  <c r="F223" i="79"/>
  <c r="V208" i="76"/>
  <c r="W208" i="76"/>
  <c r="H419" i="78"/>
  <c r="R419" i="78"/>
  <c r="W497" i="78"/>
  <c r="V497" i="78"/>
  <c r="U501" i="79"/>
  <c r="J501" i="79"/>
  <c r="J449" i="79"/>
  <c r="T449" i="79"/>
  <c r="W337" i="78"/>
  <c r="M337" i="78"/>
  <c r="G93" i="79"/>
  <c r="W151" i="78"/>
  <c r="W429" i="78"/>
  <c r="J376" i="77"/>
  <c r="I292" i="77"/>
  <c r="K221" i="78"/>
  <c r="J155" i="78"/>
  <c r="L285" i="78"/>
  <c r="Q256" i="77"/>
  <c r="P109" i="78"/>
  <c r="U184" i="77"/>
  <c r="R428" i="77"/>
  <c r="M317" i="79"/>
  <c r="H221" i="78"/>
  <c r="Q471" i="78"/>
  <c r="J258" i="77"/>
  <c r="I328" i="77"/>
  <c r="I363" i="79"/>
  <c r="L204" i="76"/>
  <c r="Q432" i="77"/>
  <c r="J242" i="76"/>
  <c r="G191" i="78"/>
  <c r="V469" i="79"/>
  <c r="K377" i="79"/>
  <c r="Q301" i="79"/>
  <c r="M339" i="78"/>
  <c r="M239" i="78"/>
  <c r="F95" i="78"/>
  <c r="K139" i="79"/>
  <c r="P319" i="79"/>
  <c r="H467" i="78"/>
  <c r="I225" i="79"/>
  <c r="M351" i="78"/>
  <c r="L520" i="77"/>
  <c r="M380" i="77"/>
  <c r="H305" i="79"/>
  <c r="I427" i="78"/>
  <c r="W153" i="78"/>
  <c r="W322" i="77"/>
  <c r="H301" i="79"/>
  <c r="L464" i="77"/>
  <c r="V126" i="77"/>
  <c r="H416" i="77"/>
  <c r="G433" i="78"/>
  <c r="I489" i="78"/>
  <c r="L241" i="79"/>
  <c r="T413" i="78"/>
  <c r="J508" i="77"/>
  <c r="M124" i="77"/>
  <c r="P243" i="78"/>
  <c r="I429" i="79"/>
  <c r="T456" i="77"/>
  <c r="S382" i="77"/>
  <c r="Q274" i="77"/>
  <c r="S213" i="78"/>
  <c r="J375" i="79"/>
  <c r="H451" i="78"/>
  <c r="V528" i="76"/>
  <c r="M109" i="78"/>
  <c r="T201" i="79"/>
  <c r="F97" i="79"/>
  <c r="F505" i="79"/>
  <c r="L153" i="79"/>
  <c r="V421" i="78"/>
  <c r="R299" i="78"/>
  <c r="F421" i="78"/>
  <c r="K378" i="77"/>
  <c r="P206" i="77"/>
  <c r="W450" i="77"/>
  <c r="F441" i="78"/>
  <c r="T335" i="79"/>
  <c r="L313" i="78"/>
  <c r="Q480" i="77"/>
  <c r="Q340" i="77"/>
  <c r="L240" i="77"/>
  <c r="R455" i="79"/>
  <c r="K155" i="79"/>
  <c r="Q479" i="79"/>
  <c r="W221" i="78"/>
  <c r="G502" i="77"/>
  <c r="I120" i="77"/>
  <c r="S480" i="77"/>
  <c r="S115" i="79"/>
  <c r="K165" i="78"/>
  <c r="S322" i="77"/>
  <c r="F493" i="79"/>
  <c r="U215" i="78"/>
  <c r="K340" i="77"/>
  <c r="R250" i="77"/>
  <c r="L167" i="78"/>
  <c r="Q314" i="77"/>
  <c r="K480" i="77"/>
  <c r="S479" i="78"/>
  <c r="R364" i="77"/>
  <c r="T325" i="78"/>
  <c r="M139" i="79"/>
  <c r="P268" i="77"/>
  <c r="I277" i="78"/>
  <c r="S316" i="77"/>
  <c r="Q157" i="79"/>
  <c r="I142" i="76"/>
  <c r="K312" i="76"/>
  <c r="V336" i="76"/>
  <c r="K212" i="77"/>
  <c r="H198" i="77"/>
  <c r="V216" i="77"/>
  <c r="L186" i="77"/>
  <c r="R206" i="77"/>
  <c r="J474" i="77"/>
  <c r="U428" i="76"/>
  <c r="T434" i="76"/>
  <c r="M220" i="77"/>
  <c r="M203" i="79"/>
  <c r="W371" i="79"/>
  <c r="S424" i="76"/>
  <c r="M473" i="79"/>
  <c r="U148" i="76"/>
  <c r="G490" i="76"/>
  <c r="R433" i="78"/>
  <c r="H433" i="78"/>
  <c r="M343" i="78"/>
  <c r="F384" i="77"/>
  <c r="G433" i="79"/>
  <c r="Q483" i="79"/>
  <c r="G345" i="79"/>
  <c r="M197" i="79"/>
  <c r="Q189" i="79"/>
  <c r="F442" i="77"/>
  <c r="L348" i="77"/>
  <c r="H175" i="78"/>
  <c r="H386" i="77"/>
  <c r="W200" i="76"/>
  <c r="G344" i="77"/>
  <c r="V253" i="78"/>
  <c r="G161" i="78"/>
  <c r="I439" i="78"/>
  <c r="S168" i="77"/>
  <c r="H133" i="78"/>
  <c r="W220" i="76"/>
  <c r="R411" i="78"/>
  <c r="V99" i="79"/>
  <c r="H405" i="79"/>
  <c r="M307" i="79"/>
  <c r="W311" i="78"/>
  <c r="V255" i="78"/>
  <c r="L155" i="78"/>
  <c r="J174" i="76"/>
  <c r="K174" i="76"/>
  <c r="T246" i="76"/>
  <c r="U246" i="76"/>
  <c r="K246" i="76"/>
  <c r="G320" i="76"/>
  <c r="P320" i="76"/>
  <c r="F190" i="76"/>
  <c r="Q190" i="76"/>
  <c r="G213" i="78"/>
  <c r="Q213" i="78"/>
  <c r="P244" i="77"/>
  <c r="F244" i="77"/>
  <c r="S285" i="78"/>
  <c r="R285" i="78"/>
  <c r="J124" i="76"/>
  <c r="U124" i="76"/>
  <c r="F278" i="77"/>
  <c r="Q278" i="77"/>
  <c r="Q349" i="78"/>
  <c r="P349" i="78"/>
  <c r="G349" i="78"/>
  <c r="I158" i="76"/>
  <c r="S158" i="76"/>
  <c r="S321" i="79"/>
  <c r="H321" i="79"/>
  <c r="K336" i="76"/>
  <c r="T336" i="76"/>
  <c r="U351" i="79"/>
  <c r="T351" i="79"/>
  <c r="K351" i="79"/>
  <c r="K228" i="76"/>
  <c r="T228" i="76"/>
  <c r="V172" i="76"/>
  <c r="L172" i="76"/>
  <c r="Q424" i="76"/>
  <c r="G424" i="76"/>
  <c r="G143" i="78"/>
  <c r="P143" i="78"/>
  <c r="L420" i="76"/>
  <c r="M420" i="76"/>
  <c r="W420" i="76"/>
  <c r="L382" i="76"/>
  <c r="W382" i="76"/>
  <c r="V382" i="76"/>
  <c r="M382" i="76"/>
  <c r="Q458" i="76"/>
  <c r="P458" i="76"/>
  <c r="G214" i="76"/>
  <c r="P214" i="76"/>
  <c r="U424" i="76"/>
  <c r="G138" i="76"/>
  <c r="S494" i="77"/>
  <c r="H514" i="76"/>
  <c r="I364" i="76"/>
  <c r="J452" i="76"/>
  <c r="H362" i="76"/>
  <c r="G286" i="76"/>
  <c r="U216" i="76"/>
  <c r="S362" i="76"/>
  <c r="M474" i="76"/>
  <c r="Q154" i="76"/>
  <c r="F504" i="76"/>
  <c r="Q504" i="76"/>
  <c r="G386" i="76"/>
  <c r="F386" i="76"/>
  <c r="G177" i="79"/>
  <c r="P177" i="79"/>
  <c r="Q177" i="79"/>
  <c r="P457" i="78"/>
  <c r="Q457" i="78"/>
  <c r="J502" i="76"/>
  <c r="U502" i="76"/>
  <c r="K502" i="76"/>
  <c r="T502" i="76"/>
  <c r="V213" i="78"/>
  <c r="M213" i="78"/>
  <c r="W213" i="78"/>
  <c r="L213" i="78"/>
  <c r="F495" i="78"/>
  <c r="G495" i="78"/>
  <c r="P495" i="78"/>
  <c r="Q495" i="78"/>
  <c r="S174" i="76"/>
  <c r="R174" i="76"/>
  <c r="H174" i="76"/>
  <c r="I174" i="76"/>
  <c r="P135" i="78"/>
  <c r="F135" i="78"/>
  <c r="G135" i="78"/>
  <c r="R455" i="78"/>
  <c r="H455" i="78"/>
  <c r="I455" i="78"/>
  <c r="S455" i="78"/>
  <c r="P283" i="79"/>
  <c r="F293" i="78"/>
  <c r="G293" i="78"/>
  <c r="P293" i="78"/>
  <c r="K330" i="76"/>
  <c r="U330" i="76"/>
  <c r="S503" i="78"/>
  <c r="R503" i="78"/>
  <c r="I503" i="78"/>
  <c r="M327" i="79"/>
  <c r="V327" i="79"/>
  <c r="L327" i="79"/>
  <c r="U226" i="76"/>
  <c r="J226" i="76"/>
  <c r="T226" i="76"/>
  <c r="K226" i="76"/>
  <c r="K220" i="76"/>
  <c r="T220" i="76"/>
  <c r="U220" i="76"/>
  <c r="J220" i="76"/>
  <c r="I241" i="79"/>
  <c r="S241" i="79"/>
  <c r="R241" i="79"/>
  <c r="J461" i="78"/>
  <c r="T461" i="78"/>
  <c r="U461" i="78"/>
  <c r="K461" i="78"/>
  <c r="M267" i="79"/>
  <c r="V267" i="79"/>
  <c r="W267" i="79"/>
  <c r="L267" i="79"/>
  <c r="J310" i="76"/>
  <c r="U310" i="76"/>
  <c r="K310" i="76"/>
  <c r="T310" i="76"/>
  <c r="K124" i="77"/>
  <c r="U124" i="77"/>
  <c r="J124" i="77"/>
  <c r="T124" i="77"/>
  <c r="F375" i="78"/>
  <c r="Q375" i="78"/>
  <c r="P375" i="78"/>
  <c r="G375" i="78"/>
  <c r="U446" i="76"/>
  <c r="J446" i="76"/>
  <c r="T446" i="76"/>
  <c r="K446" i="76"/>
  <c r="V450" i="76"/>
  <c r="L450" i="76"/>
  <c r="M450" i="76"/>
  <c r="W450" i="76"/>
  <c r="M168" i="77"/>
  <c r="V168" i="77"/>
  <c r="L168" i="77"/>
  <c r="W168" i="77"/>
  <c r="W395" i="78"/>
  <c r="V395" i="78"/>
  <c r="L395" i="78"/>
  <c r="M395" i="78"/>
  <c r="S381" i="79"/>
  <c r="R381" i="79"/>
  <c r="I381" i="79"/>
  <c r="H381" i="79"/>
  <c r="H247" i="78"/>
  <c r="I247" i="78"/>
  <c r="R247" i="78"/>
  <c r="G424" i="77"/>
  <c r="Q424" i="77"/>
  <c r="F424" i="77"/>
  <c r="P424" i="77"/>
  <c r="S447" i="78"/>
  <c r="H447" i="78"/>
  <c r="I447" i="78"/>
  <c r="R447" i="78"/>
  <c r="H123" i="78"/>
  <c r="I123" i="78"/>
  <c r="S123" i="78"/>
  <c r="R123" i="78"/>
  <c r="I318" i="77"/>
  <c r="R318" i="77"/>
  <c r="S318" i="77"/>
  <c r="H318" i="77"/>
  <c r="T315" i="78"/>
  <c r="U315" i="78"/>
  <c r="J315" i="78"/>
  <c r="K315" i="78"/>
  <c r="Q520" i="77"/>
  <c r="G520" i="77"/>
  <c r="P520" i="77"/>
  <c r="R274" i="77"/>
  <c r="H274" i="77"/>
  <c r="S274" i="77"/>
  <c r="I274" i="77"/>
  <c r="K455" i="79"/>
  <c r="J455" i="79"/>
  <c r="U455" i="79"/>
  <c r="T455" i="79"/>
  <c r="T217" i="79"/>
  <c r="K217" i="79"/>
  <c r="U217" i="79"/>
  <c r="J217" i="79"/>
  <c r="T345" i="78"/>
  <c r="K345" i="78"/>
  <c r="U345" i="78"/>
  <c r="J345" i="78"/>
  <c r="U294" i="76"/>
  <c r="J294" i="76"/>
  <c r="W423" i="78"/>
  <c r="V423" i="78"/>
  <c r="F174" i="76"/>
  <c r="P174" i="76"/>
  <c r="Q174" i="76"/>
  <c r="G174" i="76"/>
  <c r="Q389" i="79"/>
  <c r="F389" i="79"/>
  <c r="H452" i="76"/>
  <c r="R452" i="76"/>
  <c r="S452" i="76"/>
  <c r="I452" i="76"/>
  <c r="Q469" i="78"/>
  <c r="G469" i="78"/>
  <c r="F469" i="78"/>
  <c r="P469" i="78"/>
  <c r="K309" i="79"/>
  <c r="J309" i="79"/>
  <c r="U309" i="79"/>
  <c r="T309" i="79"/>
  <c r="W158" i="76"/>
  <c r="L158" i="76"/>
  <c r="V158" i="76"/>
  <c r="M158" i="76"/>
  <c r="T136" i="76"/>
  <c r="J136" i="76"/>
  <c r="U136" i="76"/>
  <c r="K136" i="76"/>
  <c r="T270" i="77"/>
  <c r="U270" i="77"/>
  <c r="J270" i="77"/>
  <c r="K270" i="77"/>
  <c r="H203" i="78"/>
  <c r="U491" i="79"/>
  <c r="T491" i="79"/>
  <c r="I231" i="79"/>
  <c r="H231" i="79"/>
  <c r="T166" i="77"/>
  <c r="U166" i="77"/>
  <c r="G522" i="76"/>
  <c r="Q522" i="76"/>
  <c r="W486" i="77"/>
  <c r="L486" i="77"/>
  <c r="M486" i="77"/>
  <c r="V356" i="76"/>
  <c r="L356" i="76"/>
  <c r="M356" i="76"/>
  <c r="F508" i="76"/>
  <c r="Q508" i="76"/>
  <c r="P508" i="76"/>
  <c r="G508" i="76"/>
  <c r="F489" i="79"/>
  <c r="Q489" i="79"/>
  <c r="P489" i="79"/>
  <c r="G489" i="79"/>
  <c r="M212" i="76"/>
  <c r="W212" i="76"/>
  <c r="V212" i="76"/>
  <c r="L212" i="76"/>
  <c r="V178" i="77"/>
  <c r="W178" i="77"/>
  <c r="M178" i="77"/>
  <c r="K134" i="76"/>
  <c r="J134" i="76"/>
  <c r="T134" i="76"/>
  <c r="U134" i="76"/>
  <c r="M228" i="76"/>
  <c r="L228" i="76"/>
  <c r="V228" i="76"/>
  <c r="W228" i="76"/>
  <c r="K113" i="79"/>
  <c r="U113" i="79"/>
  <c r="V285" i="79"/>
  <c r="M285" i="79"/>
  <c r="L285" i="79"/>
  <c r="V458" i="76"/>
  <c r="L458" i="76"/>
  <c r="W458" i="76"/>
  <c r="M458" i="76"/>
  <c r="G249" i="78"/>
  <c r="P249" i="78"/>
  <c r="Q249" i="78"/>
  <c r="F249" i="78"/>
  <c r="L462" i="76"/>
  <c r="M462" i="76"/>
  <c r="W462" i="76"/>
  <c r="V462" i="76"/>
  <c r="P395" i="79"/>
  <c r="G395" i="79"/>
  <c r="F395" i="79"/>
  <c r="Q238" i="76"/>
  <c r="G238" i="76"/>
  <c r="K502" i="77"/>
  <c r="T502" i="77"/>
  <c r="J502" i="77"/>
  <c r="U502" i="77"/>
  <c r="Q410" i="76"/>
  <c r="G410" i="76"/>
  <c r="F410" i="76"/>
  <c r="P410" i="76"/>
  <c r="K458" i="77"/>
  <c r="J458" i="77"/>
  <c r="T458" i="77"/>
  <c r="L255" i="79"/>
  <c r="M255" i="79"/>
  <c r="W255" i="79"/>
  <c r="W464" i="76"/>
  <c r="M464" i="76"/>
  <c r="V464" i="76"/>
  <c r="L464" i="76"/>
  <c r="K508" i="76"/>
  <c r="J508" i="76"/>
  <c r="U508" i="76"/>
  <c r="T508" i="76"/>
  <c r="S247" i="78"/>
  <c r="H241" i="79"/>
  <c r="J507" i="79"/>
  <c r="U507" i="79"/>
  <c r="S222" i="76"/>
  <c r="I222" i="76"/>
  <c r="H222" i="76"/>
  <c r="R222" i="76"/>
  <c r="Q126" i="76"/>
  <c r="G126" i="76"/>
  <c r="S193" i="78"/>
  <c r="R193" i="78"/>
  <c r="S204" i="76"/>
  <c r="I204" i="76"/>
  <c r="W320" i="76"/>
  <c r="L320" i="76"/>
  <c r="M320" i="76"/>
  <c r="V320" i="76"/>
  <c r="K506" i="76"/>
  <c r="U506" i="76"/>
  <c r="T506" i="76"/>
  <c r="Q256" i="76"/>
  <c r="F256" i="76"/>
  <c r="P256" i="76"/>
  <c r="G256" i="76"/>
  <c r="H216" i="76"/>
  <c r="S216" i="76"/>
  <c r="R216" i="76"/>
  <c r="I216" i="76"/>
  <c r="V190" i="77"/>
  <c r="W190" i="77"/>
  <c r="M190" i="77"/>
  <c r="L190" i="77"/>
  <c r="V455" i="78"/>
  <c r="L455" i="78"/>
  <c r="W455" i="78"/>
  <c r="M455" i="78"/>
  <c r="I522" i="76"/>
  <c r="S522" i="76"/>
  <c r="R522" i="76"/>
  <c r="H522" i="76"/>
  <c r="K358" i="76"/>
  <c r="T358" i="76"/>
  <c r="J358" i="76"/>
  <c r="U358" i="76"/>
  <c r="F200" i="76"/>
  <c r="P200" i="76"/>
  <c r="G200" i="76"/>
  <c r="Q200" i="76"/>
  <c r="H164" i="76"/>
  <c r="R164" i="76"/>
  <c r="I164" i="76"/>
  <c r="S164" i="76"/>
  <c r="Q395" i="79"/>
  <c r="W356" i="76"/>
  <c r="P438" i="77"/>
  <c r="F438" i="77"/>
  <c r="L252" i="76"/>
  <c r="V252" i="76"/>
  <c r="M252" i="76"/>
  <c r="G350" i="77"/>
  <c r="F350" i="77"/>
  <c r="P350" i="77"/>
  <c r="T323" i="79"/>
  <c r="J323" i="79"/>
  <c r="K323" i="79"/>
  <c r="U323" i="79"/>
  <c r="T328" i="77"/>
  <c r="J328" i="77"/>
  <c r="K328" i="77"/>
  <c r="U328" i="77"/>
  <c r="Q207" i="78"/>
  <c r="G207" i="78"/>
  <c r="F207" i="78"/>
  <c r="P207" i="78"/>
  <c r="F497" i="78"/>
  <c r="G497" i="78"/>
  <c r="Q497" i="78"/>
  <c r="P497" i="78"/>
  <c r="V350" i="77"/>
  <c r="L350" i="77"/>
  <c r="M350" i="77"/>
  <c r="W350" i="77"/>
  <c r="R380" i="77"/>
  <c r="S380" i="77"/>
  <c r="F222" i="77"/>
  <c r="Q222" i="77"/>
  <c r="P222" i="77"/>
  <c r="G222" i="77"/>
  <c r="G409" i="79"/>
  <c r="F409" i="79"/>
  <c r="Q409" i="79"/>
  <c r="P409" i="79"/>
  <c r="S185" i="78"/>
  <c r="I185" i="78"/>
  <c r="H185" i="78"/>
  <c r="R185" i="78"/>
  <c r="U247" i="79"/>
  <c r="J247" i="79"/>
  <c r="T247" i="79"/>
  <c r="G170" i="77"/>
  <c r="G378" i="76"/>
  <c r="F378" i="76"/>
  <c r="G206" i="76"/>
  <c r="Q206" i="76"/>
  <c r="P206" i="76"/>
  <c r="F206" i="76"/>
  <c r="K284" i="76"/>
  <c r="T284" i="76"/>
  <c r="U284" i="76"/>
  <c r="L237" i="78"/>
  <c r="W237" i="78"/>
  <c r="K455" i="78"/>
  <c r="J455" i="78"/>
  <c r="U455" i="78"/>
  <c r="T455" i="78"/>
  <c r="V148" i="77"/>
  <c r="M148" i="77"/>
  <c r="U176" i="76"/>
  <c r="J176" i="76"/>
  <c r="L336" i="77"/>
  <c r="W336" i="77"/>
  <c r="I361" i="79"/>
  <c r="H361" i="79"/>
  <c r="S361" i="79"/>
  <c r="R361" i="79"/>
  <c r="J497" i="78"/>
  <c r="U497" i="78"/>
  <c r="T497" i="78"/>
  <c r="L451" i="78"/>
  <c r="V451" i="78"/>
  <c r="W451" i="78"/>
  <c r="W482" i="76"/>
  <c r="M482" i="76"/>
  <c r="L482" i="76"/>
  <c r="V271" i="78"/>
  <c r="W271" i="78"/>
  <c r="V337" i="79"/>
  <c r="W337" i="79"/>
  <c r="M337" i="79"/>
  <c r="L337" i="79"/>
  <c r="Q406" i="76"/>
  <c r="P406" i="76"/>
  <c r="F406" i="76"/>
  <c r="V134" i="76"/>
  <c r="W134" i="76"/>
  <c r="L134" i="76"/>
  <c r="M134" i="76"/>
  <c r="S207" i="79"/>
  <c r="R207" i="79"/>
  <c r="K180" i="76"/>
  <c r="T180" i="76"/>
  <c r="U180" i="76"/>
  <c r="K299" i="78"/>
  <c r="J299" i="78"/>
  <c r="U299" i="78"/>
  <c r="T299" i="78"/>
  <c r="W459" i="79"/>
  <c r="M459" i="79"/>
  <c r="L459" i="79"/>
  <c r="V459" i="79"/>
  <c r="U253" i="78"/>
  <c r="T253" i="78"/>
  <c r="P186" i="76"/>
  <c r="L460" i="76"/>
  <c r="M448" i="76"/>
  <c r="P158" i="77"/>
  <c r="I445" i="78"/>
  <c r="K168" i="76"/>
  <c r="M257" i="79"/>
  <c r="P378" i="76"/>
  <c r="J262" i="77"/>
  <c r="K262" i="77"/>
  <c r="U262" i="77"/>
  <c r="U464" i="77"/>
  <c r="T464" i="77"/>
  <c r="K464" i="77"/>
  <c r="J464" i="77"/>
  <c r="I149" i="79"/>
  <c r="K258" i="77"/>
  <c r="P443" i="78"/>
  <c r="M233" i="78"/>
  <c r="V227" i="78"/>
  <c r="G447" i="79"/>
  <c r="I289" i="78"/>
  <c r="T258" i="77"/>
  <c r="L233" i="78"/>
  <c r="H363" i="79"/>
  <c r="G153" i="78"/>
  <c r="Q120" i="76"/>
  <c r="J253" i="78"/>
  <c r="P476" i="77"/>
  <c r="L394" i="77"/>
  <c r="U311" i="78"/>
  <c r="M244" i="76"/>
  <c r="P122" i="76"/>
  <c r="K497" i="78"/>
  <c r="H289" i="78"/>
  <c r="M336" i="77"/>
  <c r="R382" i="76"/>
  <c r="W292" i="76"/>
  <c r="H202" i="76"/>
  <c r="L148" i="77"/>
  <c r="Q499" i="79"/>
  <c r="T360" i="76"/>
  <c r="S384" i="76"/>
  <c r="S468" i="76"/>
  <c r="Q119" i="79"/>
  <c r="S127" i="79"/>
  <c r="J187" i="78"/>
  <c r="G438" i="77"/>
  <c r="Q246" i="76"/>
  <c r="R121" i="78"/>
  <c r="I121" i="78"/>
  <c r="U319" i="78"/>
  <c r="J319" i="78"/>
  <c r="T319" i="78"/>
  <c r="W471" i="79"/>
  <c r="M471" i="79"/>
  <c r="L471" i="79"/>
  <c r="Q416" i="77"/>
  <c r="F416" i="77"/>
  <c r="P416" i="77"/>
  <c r="U357" i="78"/>
  <c r="K357" i="78"/>
  <c r="P197" i="78"/>
  <c r="Q197" i="78"/>
  <c r="G197" i="78"/>
  <c r="F197" i="78"/>
  <c r="K187" i="78"/>
  <c r="M364" i="77"/>
  <c r="V364" i="77"/>
  <c r="W284" i="76"/>
  <c r="V284" i="76"/>
  <c r="M284" i="76"/>
  <c r="Q461" i="78"/>
  <c r="F461" i="78"/>
  <c r="P461" i="78"/>
  <c r="S282" i="77"/>
  <c r="I282" i="77"/>
  <c r="R282" i="77"/>
  <c r="H282" i="77"/>
  <c r="K448" i="77"/>
  <c r="J448" i="77"/>
  <c r="S389" i="79"/>
  <c r="I389" i="79"/>
  <c r="H389" i="79"/>
  <c r="R389" i="79"/>
  <c r="J170" i="76"/>
  <c r="U170" i="76"/>
  <c r="K170" i="76"/>
  <c r="T170" i="76"/>
  <c r="U254" i="77"/>
  <c r="T254" i="77"/>
  <c r="K254" i="77"/>
  <c r="J234" i="76"/>
  <c r="U234" i="76"/>
  <c r="K234" i="76"/>
  <c r="T234" i="76"/>
  <c r="P357" i="78"/>
  <c r="G357" i="78"/>
  <c r="P129" i="79"/>
  <c r="F129" i="79"/>
  <c r="G129" i="79"/>
  <c r="Q129" i="79"/>
  <c r="K275" i="79"/>
  <c r="T275" i="79"/>
  <c r="I526" i="76"/>
  <c r="S526" i="76"/>
  <c r="F404" i="76"/>
  <c r="Q404" i="76"/>
  <c r="G404" i="76"/>
  <c r="M229" i="78"/>
  <c r="V229" i="78"/>
  <c r="L229" i="78"/>
  <c r="W229" i="78"/>
  <c r="S281" i="78"/>
  <c r="R281" i="78"/>
  <c r="I281" i="78"/>
  <c r="H281" i="78"/>
  <c r="S244" i="77"/>
  <c r="H244" i="77"/>
  <c r="I244" i="77"/>
  <c r="R244" i="77"/>
  <c r="T195" i="79"/>
  <c r="U195" i="79"/>
  <c r="J195" i="79"/>
  <c r="K195" i="79"/>
  <c r="K413" i="79"/>
  <c r="U413" i="79"/>
  <c r="T413" i="79"/>
  <c r="J413" i="79"/>
  <c r="J301" i="78"/>
  <c r="U301" i="78"/>
  <c r="T301" i="78"/>
  <c r="S456" i="77"/>
  <c r="H456" i="77"/>
  <c r="R456" i="77"/>
  <c r="I456" i="77"/>
  <c r="P150" i="77"/>
  <c r="G150" i="77"/>
  <c r="F150" i="77"/>
  <c r="Q150" i="77"/>
  <c r="R283" i="79"/>
  <c r="I283" i="79"/>
  <c r="H283" i="79"/>
  <c r="K313" i="78"/>
  <c r="U313" i="78"/>
  <c r="T313" i="78"/>
  <c r="G115" i="78"/>
  <c r="Q115" i="78"/>
  <c r="P115" i="78"/>
  <c r="P422" i="77"/>
  <c r="G422" i="77"/>
  <c r="R246" i="77"/>
  <c r="S246" i="77"/>
  <c r="H246" i="77"/>
  <c r="P154" i="77"/>
  <c r="G154" i="77"/>
  <c r="R410" i="77"/>
  <c r="S410" i="77"/>
  <c r="H410" i="77"/>
  <c r="W136" i="76"/>
  <c r="M136" i="76"/>
  <c r="R459" i="79"/>
  <c r="H459" i="79"/>
  <c r="F175" i="78"/>
  <c r="Q175" i="78"/>
  <c r="G175" i="78"/>
  <c r="P175" i="78"/>
  <c r="W482" i="77"/>
  <c r="M482" i="77"/>
  <c r="L482" i="77"/>
  <c r="V482" i="77"/>
  <c r="U245" i="78"/>
  <c r="K245" i="78"/>
  <c r="T245" i="78"/>
  <c r="U433" i="79"/>
  <c r="K433" i="79"/>
  <c r="J433" i="79"/>
  <c r="M230" i="77"/>
  <c r="V230" i="77"/>
  <c r="S388" i="77"/>
  <c r="R388" i="77"/>
  <c r="F397" i="78"/>
  <c r="P397" i="78"/>
  <c r="K434" i="77"/>
  <c r="U434" i="77"/>
  <c r="P213" i="79"/>
  <c r="F213" i="79"/>
  <c r="U392" i="77"/>
  <c r="J392" i="77"/>
  <c r="W357" i="78"/>
  <c r="V357" i="78"/>
  <c r="M357" i="78"/>
  <c r="J143" i="78"/>
  <c r="K143" i="78"/>
  <c r="T143" i="78"/>
  <c r="F372" i="77"/>
  <c r="G372" i="77"/>
  <c r="P372" i="77"/>
  <c r="U309" i="78"/>
  <c r="J309" i="78"/>
  <c r="T309" i="78"/>
  <c r="K309" i="78"/>
  <c r="T300" i="77"/>
  <c r="K300" i="77"/>
  <c r="J470" i="77"/>
  <c r="K470" i="77"/>
  <c r="U470" i="77"/>
  <c r="T121" i="78"/>
  <c r="U121" i="78"/>
  <c r="S451" i="78"/>
  <c r="T184" i="76"/>
  <c r="J184" i="76"/>
  <c r="U184" i="76"/>
  <c r="G284" i="76"/>
  <c r="P284" i="76"/>
  <c r="S155" i="79"/>
  <c r="I155" i="79"/>
  <c r="G220" i="76"/>
  <c r="Q220" i="76"/>
  <c r="F220" i="76"/>
  <c r="Q180" i="77"/>
  <c r="P180" i="77"/>
  <c r="G180" i="77"/>
  <c r="F180" i="77"/>
  <c r="S150" i="76"/>
  <c r="H150" i="76"/>
  <c r="I150" i="76"/>
  <c r="R150" i="76"/>
  <c r="I419" i="78"/>
  <c r="S419" i="78"/>
  <c r="L526" i="77"/>
  <c r="V526" i="77"/>
  <c r="M526" i="77"/>
  <c r="F315" i="78"/>
  <c r="P315" i="78"/>
  <c r="Q315" i="78"/>
  <c r="G315" i="78"/>
  <c r="T488" i="76"/>
  <c r="U488" i="76"/>
  <c r="H518" i="77"/>
  <c r="R518" i="77"/>
  <c r="S518" i="77"/>
  <c r="I518" i="77"/>
  <c r="V246" i="76"/>
  <c r="M246" i="76"/>
  <c r="L246" i="76"/>
  <c r="W245" i="79"/>
  <c r="V245" i="79"/>
  <c r="M245" i="79"/>
  <c r="G492" i="76"/>
  <c r="Q492" i="76"/>
  <c r="F111" i="78"/>
  <c r="Q111" i="78"/>
  <c r="P111" i="78"/>
  <c r="G111" i="78"/>
  <c r="F350" i="76"/>
  <c r="G350" i="76"/>
  <c r="P350" i="76"/>
  <c r="M214" i="77"/>
  <c r="W214" i="77"/>
  <c r="V214" i="77"/>
  <c r="L214" i="77"/>
  <c r="M263" i="78"/>
  <c r="L263" i="78"/>
  <c r="W263" i="78"/>
  <c r="V263" i="78"/>
  <c r="M433" i="79"/>
  <c r="V433" i="79"/>
  <c r="K154" i="77"/>
  <c r="T154" i="77"/>
  <c r="H290" i="77"/>
  <c r="R290" i="77"/>
  <c r="S290" i="77"/>
  <c r="I290" i="77"/>
  <c r="S495" i="78"/>
  <c r="R495" i="78"/>
  <c r="H495" i="78"/>
  <c r="I495" i="78"/>
  <c r="P336" i="77"/>
  <c r="Q336" i="77"/>
  <c r="V339" i="79"/>
  <c r="M339" i="79"/>
  <c r="L339" i="79"/>
  <c r="T357" i="78"/>
  <c r="W344" i="76"/>
  <c r="L344" i="76"/>
  <c r="M344" i="76"/>
  <c r="V344" i="76"/>
  <c r="T501" i="78"/>
  <c r="J501" i="78"/>
  <c r="J280" i="76"/>
  <c r="U280" i="76"/>
  <c r="K280" i="76"/>
  <c r="T280" i="76"/>
  <c r="T144" i="77"/>
  <c r="K144" i="77"/>
  <c r="U144" i="77"/>
  <c r="T326" i="76"/>
  <c r="K326" i="76"/>
  <c r="I308" i="76"/>
  <c r="S308" i="76"/>
  <c r="H308" i="76"/>
  <c r="R308" i="76"/>
  <c r="Q217" i="78"/>
  <c r="G217" i="78"/>
  <c r="P217" i="78"/>
  <c r="F217" i="78"/>
  <c r="R315" i="79"/>
  <c r="H315" i="79"/>
  <c r="H306" i="76"/>
  <c r="I306" i="76"/>
  <c r="G380" i="77"/>
  <c r="Q380" i="77"/>
  <c r="W460" i="76"/>
  <c r="M460" i="76"/>
  <c r="G228" i="77"/>
  <c r="Q228" i="77"/>
  <c r="P228" i="77"/>
  <c r="F228" i="77"/>
  <c r="U426" i="76"/>
  <c r="J426" i="76"/>
  <c r="T426" i="76"/>
  <c r="K426" i="76"/>
  <c r="W294" i="76"/>
  <c r="V294" i="76"/>
  <c r="L294" i="76"/>
  <c r="M294" i="76"/>
  <c r="U278" i="77"/>
  <c r="K278" i="77"/>
  <c r="J278" i="77"/>
  <c r="M236" i="76"/>
  <c r="S304" i="76"/>
  <c r="H304" i="76"/>
  <c r="G288" i="76"/>
  <c r="Q288" i="76"/>
  <c r="F288" i="76"/>
  <c r="S93" i="79"/>
  <c r="M333" i="79"/>
  <c r="W236" i="76"/>
  <c r="L497" i="78"/>
  <c r="W240" i="76"/>
  <c r="S332" i="77"/>
  <c r="L528" i="76"/>
  <c r="W528" i="76"/>
  <c r="G141" i="79"/>
  <c r="Q141" i="79"/>
  <c r="F141" i="79"/>
  <c r="P141" i="79"/>
  <c r="L254" i="77"/>
  <c r="V254" i="77"/>
  <c r="W254" i="77"/>
  <c r="M254" i="77"/>
  <c r="H478" i="77"/>
  <c r="I478" i="77"/>
  <c r="R478" i="77"/>
  <c r="S478" i="77"/>
  <c r="Q237" i="78"/>
  <c r="F237" i="78"/>
  <c r="G237" i="78"/>
  <c r="P237" i="78"/>
  <c r="F217" i="79"/>
  <c r="P217" i="79"/>
  <c r="S135" i="78"/>
  <c r="H135" i="78"/>
  <c r="W353" i="78"/>
  <c r="L353" i="78"/>
  <c r="W241" i="78"/>
  <c r="V241" i="78"/>
  <c r="H121" i="78"/>
  <c r="V135" i="78"/>
  <c r="W135" i="78"/>
  <c r="H405" i="78"/>
  <c r="R405" i="78"/>
  <c r="S405" i="78"/>
  <c r="I405" i="78"/>
  <c r="J175" i="78"/>
  <c r="K175" i="78"/>
  <c r="U175" i="78"/>
  <c r="M218" i="77"/>
  <c r="L218" i="77"/>
  <c r="W218" i="77"/>
  <c r="L420" i="77"/>
  <c r="W420" i="77"/>
  <c r="V420" i="77"/>
  <c r="W498" i="76"/>
  <c r="V498" i="76"/>
  <c r="M498" i="76"/>
  <c r="V145" i="78"/>
  <c r="M145" i="78"/>
  <c r="V222" i="76"/>
  <c r="M222" i="76"/>
  <c r="R510" i="76"/>
  <c r="H510" i="76"/>
  <c r="R340" i="76"/>
  <c r="S340" i="76"/>
  <c r="V410" i="76"/>
  <c r="M410" i="76"/>
  <c r="W410" i="76"/>
  <c r="W491" i="78"/>
  <c r="V491" i="78"/>
  <c r="Q311" i="79"/>
  <c r="P311" i="79"/>
  <c r="J344" i="76"/>
  <c r="T344" i="76"/>
  <c r="K344" i="76"/>
  <c r="W380" i="76"/>
  <c r="V380" i="76"/>
  <c r="M380" i="76"/>
  <c r="L101" i="78"/>
  <c r="W101" i="78"/>
  <c r="V101" i="78"/>
  <c r="Q238" i="77"/>
  <c r="P238" i="77"/>
  <c r="G238" i="77"/>
  <c r="F238" i="77"/>
  <c r="K301" i="78"/>
  <c r="J180" i="76"/>
  <c r="W404" i="76"/>
  <c r="R149" i="79"/>
  <c r="G396" i="76"/>
  <c r="S233" i="79"/>
  <c r="Q284" i="76"/>
  <c r="H332" i="77"/>
  <c r="Q170" i="77"/>
  <c r="R334" i="77"/>
  <c r="L387" i="78"/>
  <c r="J488" i="76"/>
  <c r="H228" i="77"/>
  <c r="U448" i="77"/>
  <c r="G204" i="77"/>
  <c r="H246" i="76"/>
  <c r="S246" i="76"/>
  <c r="I246" i="76"/>
  <c r="R95" i="79"/>
  <c r="S95" i="79"/>
  <c r="I95" i="79"/>
  <c r="F443" i="78"/>
  <c r="S131" i="79"/>
  <c r="H132" i="77"/>
  <c r="H328" i="77"/>
  <c r="L227" i="78"/>
  <c r="S334" i="77"/>
  <c r="R93" i="79"/>
  <c r="P410" i="77"/>
  <c r="P419" i="79"/>
  <c r="Q447" i="79"/>
  <c r="V333" i="79"/>
  <c r="H207" i="79"/>
  <c r="P193" i="78"/>
  <c r="U168" i="76"/>
  <c r="G311" i="79"/>
  <c r="T388" i="76"/>
  <c r="M471" i="78"/>
  <c r="S477" i="78"/>
  <c r="K488" i="76"/>
  <c r="I315" i="79"/>
  <c r="J326" i="76"/>
  <c r="F396" i="76"/>
  <c r="M240" i="76"/>
  <c r="T176" i="76"/>
  <c r="G499" i="79"/>
  <c r="I437" i="78"/>
  <c r="R344" i="76"/>
  <c r="P220" i="76"/>
  <c r="G298" i="76"/>
  <c r="I332" i="77"/>
  <c r="L241" i="78"/>
  <c r="I380" i="77"/>
  <c r="I125" i="78"/>
  <c r="J154" i="77"/>
  <c r="L433" i="79"/>
  <c r="R123" i="79"/>
  <c r="H123" i="79"/>
  <c r="S123" i="79"/>
  <c r="P232" i="77"/>
  <c r="G232" i="77"/>
  <c r="Q232" i="77"/>
  <c r="I440" i="77"/>
  <c r="S440" i="77"/>
  <c r="H440" i="77"/>
  <c r="F204" i="77"/>
  <c r="P204" i="77"/>
  <c r="H276" i="77"/>
  <c r="S276" i="77"/>
  <c r="I276" i="77"/>
  <c r="I127" i="79"/>
  <c r="L215" i="78"/>
  <c r="M215" i="78"/>
  <c r="M211" i="78"/>
  <c r="W211" i="78"/>
  <c r="W258" i="76"/>
  <c r="M258" i="76"/>
  <c r="K156" i="76"/>
  <c r="J156" i="76"/>
  <c r="T156" i="76"/>
  <c r="F302" i="76"/>
  <c r="Q302" i="76"/>
  <c r="P302" i="76"/>
  <c r="G302" i="76"/>
  <c r="F418" i="77"/>
  <c r="P418" i="77"/>
  <c r="Q418" i="77"/>
  <c r="V257" i="79"/>
  <c r="L257" i="79"/>
  <c r="U368" i="76"/>
  <c r="K368" i="76"/>
  <c r="T368" i="76"/>
  <c r="W177" i="78"/>
  <c r="M177" i="78"/>
  <c r="V177" i="78"/>
  <c r="L177" i="78"/>
  <c r="J95" i="79"/>
  <c r="K95" i="79"/>
  <c r="V449" i="78"/>
  <c r="W449" i="78"/>
  <c r="M449" i="78"/>
  <c r="W128" i="76"/>
  <c r="L128" i="76"/>
  <c r="V128" i="76"/>
  <c r="M128" i="76"/>
  <c r="J462" i="76"/>
  <c r="K462" i="76"/>
  <c r="T292" i="76"/>
  <c r="U292" i="76"/>
  <c r="K292" i="76"/>
  <c r="J292" i="76"/>
  <c r="V502" i="77"/>
  <c r="M502" i="77"/>
  <c r="K423" i="78"/>
  <c r="U423" i="78"/>
  <c r="T423" i="78"/>
  <c r="J423" i="78"/>
  <c r="J337" i="78"/>
  <c r="U337" i="78"/>
  <c r="W230" i="76"/>
  <c r="V230" i="76"/>
  <c r="L230" i="76"/>
  <c r="M230" i="76"/>
  <c r="I410" i="77"/>
  <c r="F410" i="77"/>
  <c r="I207" i="79"/>
  <c r="M491" i="78"/>
  <c r="S510" i="76"/>
  <c r="S149" i="79"/>
  <c r="H380" i="77"/>
  <c r="K451" i="78"/>
  <c r="T451" i="78"/>
  <c r="T255" i="78"/>
  <c r="K255" i="78"/>
  <c r="U255" i="78"/>
  <c r="L357" i="78"/>
  <c r="Q443" i="78"/>
  <c r="T434" i="77"/>
  <c r="W233" i="78"/>
  <c r="R132" i="77"/>
  <c r="F154" i="77"/>
  <c r="W227" i="78"/>
  <c r="S283" i="79"/>
  <c r="Q153" i="78"/>
  <c r="H93" i="79"/>
  <c r="G410" i="77"/>
  <c r="G419" i="79"/>
  <c r="P447" i="79"/>
  <c r="W394" i="77"/>
  <c r="L333" i="79"/>
  <c r="P404" i="76"/>
  <c r="Q193" i="78"/>
  <c r="W244" i="76"/>
  <c r="G406" i="76"/>
  <c r="J388" i="76"/>
  <c r="L471" i="78"/>
  <c r="R477" i="78"/>
  <c r="U462" i="76"/>
  <c r="G122" i="76"/>
  <c r="L222" i="76"/>
  <c r="T95" i="79"/>
  <c r="R289" i="78"/>
  <c r="W145" i="78"/>
  <c r="L498" i="76"/>
  <c r="M292" i="76"/>
  <c r="J368" i="76"/>
  <c r="V240" i="76"/>
  <c r="K176" i="76"/>
  <c r="P499" i="79"/>
  <c r="S437" i="78"/>
  <c r="H344" i="76"/>
  <c r="G461" i="78"/>
  <c r="L284" i="76"/>
  <c r="R276" i="77"/>
  <c r="M241" i="78"/>
  <c r="V353" i="78"/>
  <c r="I135" i="78"/>
  <c r="Q217" i="79"/>
  <c r="R125" i="78"/>
  <c r="U154" i="77"/>
  <c r="W433" i="79"/>
  <c r="J255" i="78"/>
  <c r="Q158" i="77"/>
  <c r="U441" i="79"/>
  <c r="J441" i="79"/>
  <c r="T441" i="79"/>
  <c r="W159" i="78"/>
  <c r="M159" i="78"/>
  <c r="L159" i="78"/>
  <c r="R211" i="79"/>
  <c r="H211" i="79"/>
  <c r="V448" i="76"/>
  <c r="L448" i="76"/>
  <c r="F142" i="77"/>
  <c r="P142" i="77"/>
  <c r="G142" i="77"/>
  <c r="I299" i="79"/>
  <c r="H299" i="79"/>
  <c r="R299" i="79"/>
  <c r="S299" i="79"/>
  <c r="L214" i="76"/>
  <c r="M214" i="76"/>
  <c r="W214" i="76"/>
  <c r="G252" i="77"/>
  <c r="Q252" i="77"/>
  <c r="F252" i="77"/>
  <c r="P252" i="77"/>
  <c r="J171" i="79"/>
  <c r="K171" i="79"/>
  <c r="U171" i="79"/>
  <c r="T171" i="79"/>
  <c r="F450" i="76"/>
  <c r="P450" i="76"/>
  <c r="K501" i="79"/>
  <c r="T501" i="79"/>
  <c r="K199" i="78"/>
  <c r="T199" i="78"/>
  <c r="J199" i="78"/>
  <c r="U287" i="79"/>
  <c r="T287" i="79"/>
  <c r="S392" i="76"/>
  <c r="H392" i="76"/>
  <c r="R392" i="76"/>
  <c r="U454" i="77"/>
  <c r="J454" i="77"/>
  <c r="K454" i="77"/>
  <c r="M387" i="78"/>
  <c r="T168" i="76"/>
  <c r="L491" i="78"/>
  <c r="H340" i="76"/>
  <c r="R228" i="77"/>
  <c r="V214" i="76"/>
  <c r="W204" i="76"/>
  <c r="Q378" i="76"/>
  <c r="J357" i="78"/>
  <c r="I451" i="78"/>
  <c r="V365" i="79"/>
  <c r="L365" i="79"/>
  <c r="F115" i="78"/>
  <c r="F419" i="79"/>
  <c r="Q186" i="76"/>
  <c r="W502" i="77"/>
  <c r="G450" i="76"/>
  <c r="P396" i="76"/>
  <c r="V204" i="76"/>
  <c r="G336" i="77"/>
  <c r="R440" i="77"/>
  <c r="S348" i="76"/>
  <c r="H348" i="76"/>
  <c r="R164" i="77"/>
  <c r="S164" i="77"/>
  <c r="I164" i="77"/>
  <c r="I510" i="76"/>
  <c r="J434" i="77"/>
  <c r="I132" i="77"/>
  <c r="Q154" i="77"/>
  <c r="R363" i="79"/>
  <c r="G120" i="76"/>
  <c r="K253" i="78"/>
  <c r="K311" i="78"/>
  <c r="F193" i="78"/>
  <c r="L244" i="76"/>
  <c r="H526" i="76"/>
  <c r="W246" i="76"/>
  <c r="U388" i="76"/>
  <c r="V471" i="78"/>
  <c r="I477" i="78"/>
  <c r="P380" i="77"/>
  <c r="M451" i="78"/>
  <c r="W222" i="76"/>
  <c r="U95" i="79"/>
  <c r="L145" i="78"/>
  <c r="S382" i="76"/>
  <c r="J144" i="77"/>
  <c r="W148" i="77"/>
  <c r="R437" i="78"/>
  <c r="S344" i="76"/>
  <c r="K360" i="76"/>
  <c r="H155" i="79"/>
  <c r="V211" i="78"/>
  <c r="K247" i="79"/>
  <c r="P119" i="79"/>
  <c r="T470" i="77"/>
  <c r="M353" i="78"/>
  <c r="R135" i="78"/>
  <c r="G217" i="79"/>
  <c r="S125" i="78"/>
  <c r="Q350" i="77"/>
  <c r="W252" i="76"/>
  <c r="Q350" i="76"/>
  <c r="P246" i="76"/>
  <c r="L317" i="79"/>
  <c r="T209" i="78"/>
  <c r="F364" i="76"/>
  <c r="P364" i="76"/>
  <c r="Q364" i="76"/>
  <c r="M524" i="77"/>
  <c r="W524" i="77"/>
  <c r="T302" i="76"/>
  <c r="K302" i="76"/>
  <c r="Q134" i="77"/>
  <c r="P134" i="77"/>
  <c r="G134" i="77"/>
  <c r="Q93" i="79"/>
  <c r="S135" i="79"/>
  <c r="R522" i="77"/>
  <c r="H270" i="77"/>
  <c r="S292" i="77"/>
  <c r="V285" i="78"/>
  <c r="P256" i="77"/>
  <c r="L197" i="78"/>
  <c r="S425" i="79"/>
  <c r="J269" i="78"/>
  <c r="Q318" i="77"/>
  <c r="J302" i="76"/>
  <c r="J479" i="79"/>
  <c r="P183" i="78"/>
  <c r="G183" i="78"/>
  <c r="J480" i="76"/>
  <c r="T480" i="76"/>
  <c r="T437" i="78"/>
  <c r="U437" i="78"/>
  <c r="Q530" i="77"/>
  <c r="F530" i="77"/>
  <c r="I173" i="79"/>
  <c r="S173" i="79"/>
  <c r="H173" i="79"/>
  <c r="R173" i="79"/>
  <c r="W144" i="76"/>
  <c r="V144" i="76"/>
  <c r="L144" i="76"/>
  <c r="S352" i="76"/>
  <c r="I352" i="76"/>
  <c r="I329" i="78"/>
  <c r="R329" i="78"/>
  <c r="V501" i="79"/>
  <c r="P103" i="79"/>
  <c r="I277" i="79"/>
  <c r="V151" i="78"/>
  <c r="U449" i="79"/>
  <c r="L472" i="77"/>
  <c r="F435" i="78"/>
  <c r="T155" i="78"/>
  <c r="M211" i="79"/>
  <c r="I303" i="79"/>
  <c r="M209" i="79"/>
  <c r="F109" i="78"/>
  <c r="R288" i="77"/>
  <c r="V274" i="77"/>
  <c r="R363" i="78"/>
  <c r="Q388" i="76"/>
  <c r="U174" i="76"/>
  <c r="F334" i="76"/>
  <c r="S270" i="76"/>
  <c r="H270" i="76"/>
  <c r="Q442" i="76"/>
  <c r="G442" i="76"/>
  <c r="P442" i="76"/>
  <c r="F442" i="76"/>
  <c r="L109" i="78"/>
  <c r="W109" i="78"/>
  <c r="I165" i="78"/>
  <c r="S165" i="78"/>
  <c r="G264" i="76"/>
  <c r="F264" i="76"/>
  <c r="T284" i="77"/>
  <c r="K284" i="77"/>
  <c r="P152" i="76"/>
  <c r="Q152" i="76"/>
  <c r="Q289" i="78"/>
  <c r="P289" i="78"/>
  <c r="F189" i="78"/>
  <c r="Q189" i="78"/>
  <c r="I313" i="78"/>
  <c r="R313" i="78"/>
  <c r="S313" i="78"/>
  <c r="U269" i="78"/>
  <c r="R218" i="76"/>
  <c r="H218" i="76"/>
  <c r="F136" i="77"/>
  <c r="P136" i="77"/>
  <c r="P187" i="78"/>
  <c r="G187" i="78"/>
  <c r="F187" i="78"/>
  <c r="G163" i="78"/>
  <c r="F163" i="78"/>
  <c r="V154" i="76"/>
  <c r="J308" i="76"/>
  <c r="I184" i="76"/>
  <c r="R109" i="79"/>
  <c r="M198" i="76"/>
  <c r="W198" i="76"/>
  <c r="F322" i="76"/>
  <c r="Q322" i="76"/>
  <c r="W308" i="76"/>
  <c r="L308" i="76"/>
  <c r="K398" i="76"/>
  <c r="J398" i="76"/>
  <c r="L478" i="77"/>
  <c r="W478" i="77"/>
  <c r="F498" i="77"/>
  <c r="G498" i="77"/>
  <c r="F473" i="78"/>
  <c r="P473" i="78"/>
  <c r="R236" i="77"/>
  <c r="S236" i="77"/>
  <c r="F310" i="76"/>
  <c r="G310" i="76"/>
  <c r="Q310" i="76"/>
  <c r="H478" i="76"/>
  <c r="I478" i="76"/>
  <c r="M426" i="77"/>
  <c r="W426" i="77"/>
  <c r="R272" i="76"/>
  <c r="S272" i="76"/>
  <c r="H272" i="76"/>
  <c r="K432" i="76"/>
  <c r="L400" i="76"/>
  <c r="J332" i="76"/>
  <c r="Q138" i="76"/>
  <c r="J246" i="76"/>
  <c r="F286" i="76"/>
  <c r="J252" i="76"/>
  <c r="F432" i="76"/>
  <c r="Q297" i="78"/>
  <c r="L501" i="78"/>
  <c r="H494" i="77"/>
  <c r="K252" i="76"/>
  <c r="G262" i="76"/>
  <c r="J164" i="77"/>
  <c r="H290" i="76"/>
  <c r="U158" i="76"/>
  <c r="Q214" i="76"/>
  <c r="W400" i="76"/>
  <c r="J442" i="76"/>
  <c r="P154" i="76"/>
  <c r="H232" i="76"/>
  <c r="S232" i="76"/>
  <c r="I232" i="76"/>
  <c r="R232" i="76"/>
  <c r="I407" i="79"/>
  <c r="S407" i="79"/>
  <c r="H407" i="79"/>
  <c r="R407" i="79"/>
  <c r="R413" i="78"/>
  <c r="H413" i="78"/>
  <c r="I413" i="78"/>
  <c r="S413" i="78"/>
  <c r="H244" i="76"/>
  <c r="R244" i="76"/>
  <c r="S244" i="76"/>
  <c r="I244" i="76"/>
  <c r="U288" i="77"/>
  <c r="J288" i="77"/>
  <c r="K288" i="77"/>
  <c r="T288" i="77"/>
  <c r="G134" i="76"/>
  <c r="F134" i="76"/>
  <c r="P134" i="76"/>
  <c r="H448" i="76"/>
  <c r="I448" i="76"/>
  <c r="R448" i="76"/>
  <c r="S448" i="76"/>
  <c r="L402" i="76"/>
  <c r="W402" i="76"/>
  <c r="M402" i="76"/>
  <c r="V402" i="76"/>
  <c r="V522" i="76"/>
  <c r="W522" i="76"/>
  <c r="L522" i="76"/>
  <c r="L249" i="78"/>
  <c r="V249" i="78"/>
  <c r="M249" i="78"/>
  <c r="W249" i="78"/>
  <c r="W145" i="79"/>
  <c r="M145" i="79"/>
  <c r="V145" i="79"/>
  <c r="L145" i="79"/>
  <c r="G373" i="78"/>
  <c r="P373" i="78"/>
  <c r="F373" i="78"/>
  <c r="Q373" i="78"/>
  <c r="F224" i="77"/>
  <c r="G224" i="77"/>
  <c r="Q224" i="77"/>
  <c r="I351" i="78"/>
  <c r="S351" i="78"/>
  <c r="H351" i="78"/>
  <c r="R351" i="78"/>
  <c r="H317" i="78"/>
  <c r="R317" i="78"/>
  <c r="I317" i="78"/>
  <c r="S317" i="78"/>
  <c r="L377" i="79"/>
  <c r="M377" i="79"/>
  <c r="V377" i="79"/>
  <c r="I380" i="76"/>
  <c r="R380" i="76"/>
  <c r="H380" i="76"/>
  <c r="S380" i="76"/>
  <c r="F253" i="78"/>
  <c r="P253" i="78"/>
  <c r="G253" i="78"/>
  <c r="K421" i="78"/>
  <c r="U421" i="78"/>
  <c r="T421" i="78"/>
  <c r="U416" i="76"/>
  <c r="T416" i="76"/>
  <c r="H428" i="76"/>
  <c r="I428" i="76"/>
  <c r="R428" i="76"/>
  <c r="K447" i="79"/>
  <c r="U447" i="79"/>
  <c r="J447" i="79"/>
  <c r="T447" i="79"/>
  <c r="U385" i="79"/>
  <c r="J385" i="79"/>
  <c r="K385" i="79"/>
  <c r="T385" i="79"/>
  <c r="L213" i="79"/>
  <c r="M213" i="79"/>
  <c r="W213" i="79"/>
  <c r="V213" i="79"/>
  <c r="L182" i="77"/>
  <c r="V182" i="77"/>
  <c r="W182" i="77"/>
  <c r="V226" i="76"/>
  <c r="L226" i="76"/>
  <c r="V352" i="76"/>
  <c r="W352" i="76"/>
  <c r="M352" i="76"/>
  <c r="J154" i="76"/>
  <c r="U154" i="76"/>
  <c r="T154" i="76"/>
  <c r="K154" i="76"/>
  <c r="K172" i="76"/>
  <c r="U172" i="76"/>
  <c r="T524" i="76"/>
  <c r="S428" i="76"/>
  <c r="V506" i="77"/>
  <c r="W377" i="79"/>
  <c r="F270" i="76"/>
  <c r="I236" i="77"/>
  <c r="S397" i="78"/>
  <c r="I397" i="78"/>
  <c r="R397" i="78"/>
  <c r="U372" i="76"/>
  <c r="K372" i="76"/>
  <c r="T372" i="76"/>
  <c r="J372" i="76"/>
  <c r="T371" i="79"/>
  <c r="K371" i="79"/>
  <c r="R449" i="79"/>
  <c r="I449" i="79"/>
  <c r="W123" i="78"/>
  <c r="V123" i="78"/>
  <c r="H195" i="78"/>
  <c r="R195" i="78"/>
  <c r="S195" i="78"/>
  <c r="W289" i="79"/>
  <c r="Q300" i="77"/>
  <c r="S286" i="76"/>
  <c r="W226" i="76"/>
  <c r="L466" i="77"/>
  <c r="S470" i="76"/>
  <c r="V248" i="77"/>
  <c r="M506" i="77"/>
  <c r="G270" i="76"/>
  <c r="J136" i="77"/>
  <c r="J241" i="78"/>
  <c r="M522" i="76"/>
  <c r="H236" i="77"/>
  <c r="S254" i="76"/>
  <c r="I254" i="76"/>
  <c r="V520" i="76"/>
  <c r="M520" i="76"/>
  <c r="W520" i="76"/>
  <c r="L520" i="76"/>
  <c r="Q452" i="76"/>
  <c r="G452" i="76"/>
  <c r="V254" i="76"/>
  <c r="M254" i="76"/>
  <c r="L254" i="76"/>
  <c r="T500" i="76"/>
  <c r="J500" i="76"/>
  <c r="U500" i="76"/>
  <c r="Q394" i="77"/>
  <c r="F394" i="77"/>
  <c r="P394" i="77"/>
  <c r="G394" i="77"/>
  <c r="P488" i="76"/>
  <c r="F488" i="76"/>
  <c r="G488" i="76"/>
  <c r="P426" i="76"/>
  <c r="Q426" i="76"/>
  <c r="G426" i="76"/>
  <c r="F426" i="76"/>
  <c r="M444" i="76"/>
  <c r="W444" i="76"/>
  <c r="U350" i="77"/>
  <c r="T350" i="77"/>
  <c r="K350" i="77"/>
  <c r="J350" i="77"/>
  <c r="W505" i="79"/>
  <c r="L505" i="79"/>
  <c r="V505" i="79"/>
  <c r="H350" i="76"/>
  <c r="S350" i="76"/>
  <c r="I350" i="76"/>
  <c r="R350" i="76"/>
  <c r="J215" i="79"/>
  <c r="K215" i="79"/>
  <c r="Q485" i="78"/>
  <c r="G485" i="78"/>
  <c r="F485" i="78"/>
  <c r="P485" i="78"/>
  <c r="J460" i="76"/>
  <c r="T460" i="76"/>
  <c r="K460" i="76"/>
  <c r="U460" i="76"/>
  <c r="I492" i="76"/>
  <c r="R492" i="76"/>
  <c r="P411" i="78"/>
  <c r="Q411" i="78"/>
  <c r="G411" i="78"/>
  <c r="Q148" i="76"/>
  <c r="P148" i="76"/>
  <c r="F148" i="76"/>
  <c r="G148" i="76"/>
  <c r="R324" i="77"/>
  <c r="S324" i="77"/>
  <c r="H324" i="77"/>
  <c r="R409" i="79"/>
  <c r="H409" i="79"/>
  <c r="I409" i="79"/>
  <c r="K159" i="78"/>
  <c r="T159" i="78"/>
  <c r="J159" i="78"/>
  <c r="W288" i="76"/>
  <c r="L288" i="76"/>
  <c r="V288" i="76"/>
  <c r="M288" i="76"/>
  <c r="U341" i="79"/>
  <c r="T341" i="79"/>
  <c r="K341" i="79"/>
  <c r="T271" i="78"/>
  <c r="J271" i="78"/>
  <c r="K271" i="78"/>
  <c r="U271" i="78"/>
  <c r="R171" i="78"/>
  <c r="S171" i="78"/>
  <c r="T526" i="76"/>
  <c r="K526" i="76"/>
  <c r="Q254" i="76"/>
  <c r="F254" i="76"/>
  <c r="P254" i="76"/>
  <c r="G254" i="76"/>
  <c r="G300" i="77"/>
  <c r="M248" i="77"/>
  <c r="Q270" i="76"/>
  <c r="P367" i="78"/>
  <c r="T215" i="79"/>
  <c r="M505" i="79"/>
  <c r="G255" i="78"/>
  <c r="F255" i="78"/>
  <c r="R253" i="79"/>
  <c r="H253" i="79"/>
  <c r="R418" i="76"/>
  <c r="S418" i="76"/>
  <c r="I418" i="76"/>
  <c r="H418" i="76"/>
  <c r="V180" i="77"/>
  <c r="L180" i="77"/>
  <c r="W180" i="77"/>
  <c r="K238" i="76"/>
  <c r="J238" i="76"/>
  <c r="U238" i="76"/>
  <c r="T238" i="76"/>
  <c r="R470" i="77"/>
  <c r="S470" i="77"/>
  <c r="H470" i="77"/>
  <c r="H152" i="76"/>
  <c r="I152" i="76"/>
  <c r="S152" i="76"/>
  <c r="S504" i="76"/>
  <c r="R504" i="76"/>
  <c r="I504" i="76"/>
  <c r="H504" i="76"/>
  <c r="V314" i="76"/>
  <c r="W314" i="76"/>
  <c r="M314" i="76"/>
  <c r="L314" i="76"/>
  <c r="R422" i="76"/>
  <c r="S422" i="76"/>
  <c r="S289" i="79"/>
  <c r="H289" i="79"/>
  <c r="I289" i="79"/>
  <c r="R289" i="79"/>
  <c r="L281" i="78"/>
  <c r="W281" i="78"/>
  <c r="M412" i="76"/>
  <c r="W412" i="76"/>
  <c r="V412" i="76"/>
  <c r="R454" i="76"/>
  <c r="S454" i="76"/>
  <c r="I454" i="76"/>
  <c r="H454" i="76"/>
  <c r="T176" i="77"/>
  <c r="J176" i="77"/>
  <c r="U176" i="77"/>
  <c r="K176" i="77"/>
  <c r="H230" i="76"/>
  <c r="S230" i="76"/>
  <c r="Q395" i="78"/>
  <c r="G395" i="78"/>
  <c r="F395" i="78"/>
  <c r="P395" i="78"/>
  <c r="U408" i="77"/>
  <c r="K408" i="77"/>
  <c r="T408" i="77"/>
  <c r="L113" i="78"/>
  <c r="M113" i="78"/>
  <c r="V113" i="78"/>
  <c r="Q127" i="79"/>
  <c r="G127" i="79"/>
  <c r="P127" i="79"/>
  <c r="F139" i="78"/>
  <c r="G139" i="78"/>
  <c r="P139" i="78"/>
  <c r="Q139" i="78"/>
  <c r="K427" i="78"/>
  <c r="T427" i="78"/>
  <c r="J427" i="78"/>
  <c r="I474" i="77"/>
  <c r="R474" i="77"/>
  <c r="S156" i="77"/>
  <c r="R156" i="77"/>
  <c r="I156" i="77"/>
  <c r="H156" i="77"/>
  <c r="T278" i="76"/>
  <c r="J278" i="76"/>
  <c r="P156" i="76"/>
  <c r="G156" i="76"/>
  <c r="F156" i="76"/>
  <c r="P403" i="78"/>
  <c r="F403" i="78"/>
  <c r="Q403" i="78"/>
  <c r="P387" i="78"/>
  <c r="F387" i="78"/>
  <c r="V487" i="79"/>
  <c r="L487" i="79"/>
  <c r="M328" i="76"/>
  <c r="W328" i="76"/>
  <c r="V328" i="76"/>
  <c r="L328" i="76"/>
  <c r="P144" i="76"/>
  <c r="G144" i="76"/>
  <c r="Q144" i="76"/>
  <c r="F144" i="76"/>
  <c r="F362" i="76"/>
  <c r="G362" i="76"/>
  <c r="Q362" i="76"/>
  <c r="P362" i="76"/>
  <c r="P341" i="78"/>
  <c r="F341" i="78"/>
  <c r="Q341" i="78"/>
  <c r="Q532" i="76"/>
  <c r="P532" i="76"/>
  <c r="G532" i="76"/>
  <c r="F532" i="76"/>
  <c r="L248" i="77"/>
  <c r="L412" i="76"/>
  <c r="I422" i="76"/>
  <c r="V340" i="76"/>
  <c r="T172" i="76"/>
  <c r="M182" i="77"/>
  <c r="G403" i="78"/>
  <c r="U272" i="76"/>
  <c r="T272" i="76"/>
  <c r="J272" i="76"/>
  <c r="J182" i="76"/>
  <c r="T182" i="76"/>
  <c r="K182" i="76"/>
  <c r="U182" i="76"/>
  <c r="R416" i="76"/>
  <c r="I416" i="76"/>
  <c r="H416" i="76"/>
  <c r="S416" i="76"/>
  <c r="S320" i="76"/>
  <c r="R320" i="76"/>
  <c r="I320" i="76"/>
  <c r="H320" i="76"/>
  <c r="F204" i="76"/>
  <c r="P204" i="76"/>
  <c r="G204" i="76"/>
  <c r="G504" i="76"/>
  <c r="P504" i="76"/>
  <c r="W483" i="79"/>
  <c r="V483" i="79"/>
  <c r="L483" i="79"/>
  <c r="R292" i="76"/>
  <c r="I292" i="76"/>
  <c r="H292" i="76"/>
  <c r="P212" i="76"/>
  <c r="G212" i="76"/>
  <c r="Q212" i="76"/>
  <c r="P484" i="77"/>
  <c r="F484" i="77"/>
  <c r="G484" i="77"/>
  <c r="Q484" i="77"/>
  <c r="F238" i="76"/>
  <c r="P238" i="76"/>
  <c r="U518" i="77"/>
  <c r="K518" i="77"/>
  <c r="J518" i="77"/>
  <c r="T518" i="77"/>
  <c r="V250" i="76"/>
  <c r="W250" i="76"/>
  <c r="R158" i="77"/>
  <c r="S158" i="77"/>
  <c r="H158" i="77"/>
  <c r="T294" i="76"/>
  <c r="K294" i="76"/>
  <c r="S268" i="77"/>
  <c r="R268" i="77"/>
  <c r="H268" i="77"/>
  <c r="I268" i="77"/>
  <c r="F218" i="76"/>
  <c r="G218" i="76"/>
  <c r="Q218" i="76"/>
  <c r="P218" i="76"/>
  <c r="V480" i="76"/>
  <c r="W480" i="76"/>
  <c r="M480" i="76"/>
  <c r="P415" i="78"/>
  <c r="G415" i="78"/>
  <c r="Q415" i="78"/>
  <c r="F415" i="78"/>
  <c r="K145" i="78"/>
  <c r="M398" i="77"/>
  <c r="L484" i="77"/>
  <c r="T522" i="77"/>
  <c r="S155" i="78"/>
  <c r="R368" i="77"/>
  <c r="J172" i="76"/>
  <c r="Q156" i="76"/>
  <c r="W290" i="77"/>
  <c r="J416" i="76"/>
  <c r="F127" i="79"/>
  <c r="P224" i="77"/>
  <c r="R230" i="76"/>
  <c r="U103" i="79"/>
  <c r="U215" i="79"/>
  <c r="Q138" i="77"/>
  <c r="Q473" i="79"/>
  <c r="W458" i="77"/>
  <c r="Q255" i="78"/>
  <c r="P389" i="78"/>
  <c r="U145" i="78"/>
  <c r="V484" i="77"/>
  <c r="R469" i="78"/>
  <c r="U192" i="77"/>
  <c r="K341" i="78"/>
  <c r="U178" i="76"/>
  <c r="S341" i="78"/>
  <c r="I155" i="78"/>
  <c r="L352" i="76"/>
  <c r="G318" i="76"/>
  <c r="H171" i="78"/>
  <c r="L290" i="77"/>
  <c r="J341" i="79"/>
  <c r="U427" i="78"/>
  <c r="I230" i="76"/>
  <c r="T103" i="79"/>
  <c r="V281" i="78"/>
  <c r="Q488" i="76"/>
  <c r="I158" i="77"/>
  <c r="S292" i="76"/>
  <c r="L458" i="77"/>
  <c r="S253" i="79"/>
  <c r="K272" i="76"/>
  <c r="U371" i="79"/>
  <c r="F452" i="76"/>
  <c r="K172" i="77"/>
  <c r="J172" i="77"/>
  <c r="T172" i="77"/>
  <c r="U172" i="77"/>
  <c r="P138" i="77"/>
  <c r="G138" i="77"/>
  <c r="R355" i="79"/>
  <c r="S355" i="79"/>
  <c r="H355" i="79"/>
  <c r="Q126" i="77"/>
  <c r="G126" i="77"/>
  <c r="F367" i="78"/>
  <c r="Q367" i="78"/>
  <c r="K436" i="77"/>
  <c r="U436" i="77"/>
  <c r="T436" i="77"/>
  <c r="J436" i="77"/>
  <c r="W430" i="76"/>
  <c r="L430" i="76"/>
  <c r="P225" i="79"/>
  <c r="G225" i="79"/>
  <c r="F225" i="79"/>
  <c r="M259" i="79"/>
  <c r="V259" i="79"/>
  <c r="L259" i="79"/>
  <c r="W259" i="79"/>
  <c r="H470" i="76"/>
  <c r="I470" i="76"/>
  <c r="U211" i="79"/>
  <c r="T211" i="79"/>
  <c r="K211" i="79"/>
  <c r="L362" i="77"/>
  <c r="W362" i="77"/>
  <c r="V362" i="77"/>
  <c r="M362" i="77"/>
  <c r="J400" i="77"/>
  <c r="K400" i="77"/>
  <c r="T400" i="77"/>
  <c r="U400" i="77"/>
  <c r="U524" i="76"/>
  <c r="J524" i="76"/>
  <c r="U366" i="76"/>
  <c r="K366" i="76"/>
  <c r="T366" i="76"/>
  <c r="J366" i="76"/>
  <c r="K416" i="76"/>
  <c r="J408" i="77"/>
  <c r="S162" i="77"/>
  <c r="H162" i="77"/>
  <c r="I162" i="77"/>
  <c r="R534" i="77"/>
  <c r="I534" i="77"/>
  <c r="H534" i="77"/>
  <c r="J408" i="76"/>
  <c r="K408" i="76"/>
  <c r="T408" i="76"/>
  <c r="U408" i="76"/>
  <c r="F315" i="79"/>
  <c r="P315" i="79"/>
  <c r="Q315" i="79"/>
  <c r="G315" i="79"/>
  <c r="P259" i="78"/>
  <c r="F259" i="78"/>
  <c r="G259" i="78"/>
  <c r="J248" i="76"/>
  <c r="U248" i="76"/>
  <c r="U137" i="78"/>
  <c r="T137" i="78"/>
  <c r="J137" i="78"/>
  <c r="K137" i="78"/>
  <c r="T457" i="79"/>
  <c r="K457" i="79"/>
  <c r="J457" i="79"/>
  <c r="U457" i="79"/>
  <c r="H166" i="76"/>
  <c r="R166" i="76"/>
  <c r="I166" i="76"/>
  <c r="S166" i="76"/>
  <c r="G130" i="77"/>
  <c r="Q130" i="77"/>
  <c r="F130" i="77"/>
  <c r="P130" i="77"/>
  <c r="P275" i="78"/>
  <c r="T248" i="77"/>
  <c r="W484" i="77"/>
  <c r="L192" i="77"/>
  <c r="J138" i="77"/>
  <c r="I341" i="78"/>
  <c r="H155" i="78"/>
  <c r="J211" i="79"/>
  <c r="I171" i="78"/>
  <c r="U278" i="76"/>
  <c r="M290" i="77"/>
  <c r="I324" i="77"/>
  <c r="M430" i="76"/>
  <c r="F126" i="77"/>
  <c r="K103" i="79"/>
  <c r="M281" i="78"/>
  <c r="R162" i="77"/>
  <c r="L250" i="76"/>
  <c r="M483" i="79"/>
  <c r="V458" i="77"/>
  <c r="I253" i="79"/>
  <c r="P452" i="76"/>
  <c r="G192" i="76"/>
  <c r="P192" i="76"/>
  <c r="F192" i="76"/>
  <c r="Q192" i="76"/>
  <c r="W276" i="76"/>
  <c r="M276" i="76"/>
  <c r="L276" i="76"/>
  <c r="T241" i="78"/>
  <c r="U241" i="78"/>
  <c r="F309" i="79"/>
  <c r="G309" i="79"/>
  <c r="Q309" i="79"/>
  <c r="P309" i="79"/>
  <c r="G145" i="79"/>
  <c r="F145" i="79"/>
  <c r="Q145" i="79"/>
  <c r="J384" i="76"/>
  <c r="U384" i="76"/>
  <c r="T384" i="76"/>
  <c r="K384" i="76"/>
  <c r="Q510" i="76"/>
  <c r="P510" i="76"/>
  <c r="G510" i="76"/>
  <c r="F510" i="76"/>
  <c r="J282" i="76"/>
  <c r="T282" i="76"/>
  <c r="K282" i="76"/>
  <c r="U282" i="76"/>
  <c r="P402" i="77"/>
  <c r="F402" i="77"/>
  <c r="Q402" i="77"/>
  <c r="G402" i="77"/>
  <c r="F451" i="79"/>
  <c r="G451" i="79"/>
  <c r="P451" i="79"/>
  <c r="Q451" i="79"/>
  <c r="Q318" i="76"/>
  <c r="F318" i="76"/>
  <c r="F356" i="77"/>
  <c r="P356" i="77"/>
  <c r="Q356" i="77"/>
  <c r="G356" i="77"/>
  <c r="T367" i="79"/>
  <c r="U367" i="79"/>
  <c r="J367" i="79"/>
  <c r="S450" i="77"/>
  <c r="R450" i="77"/>
  <c r="I450" i="77"/>
  <c r="W466" i="77"/>
  <c r="K136" i="77"/>
  <c r="P348" i="76"/>
  <c r="H181" i="79"/>
  <c r="S181" i="79"/>
  <c r="I181" i="79"/>
  <c r="R181" i="79"/>
  <c r="M226" i="76"/>
  <c r="H474" i="77"/>
  <c r="Q134" i="76"/>
  <c r="S256" i="76"/>
  <c r="R256" i="76"/>
  <c r="H256" i="76"/>
  <c r="U528" i="76"/>
  <c r="J528" i="76"/>
  <c r="K528" i="76"/>
  <c r="T528" i="76"/>
  <c r="V524" i="76"/>
  <c r="L524" i="76"/>
  <c r="W524" i="76"/>
  <c r="Q386" i="76"/>
  <c r="P386" i="76"/>
  <c r="G120" i="77"/>
  <c r="F120" i="77"/>
  <c r="P120" i="77"/>
  <c r="Q120" i="77"/>
  <c r="W428" i="76"/>
  <c r="L428" i="76"/>
  <c r="V428" i="76"/>
  <c r="P473" i="79"/>
  <c r="G473" i="79"/>
  <c r="H212" i="76"/>
  <c r="R212" i="76"/>
  <c r="I212" i="76"/>
  <c r="S212" i="76"/>
  <c r="R444" i="76"/>
  <c r="H444" i="76"/>
  <c r="S444" i="76"/>
  <c r="I444" i="76"/>
  <c r="M120" i="76"/>
  <c r="W120" i="76"/>
  <c r="L120" i="76"/>
  <c r="V277" i="78"/>
  <c r="W277" i="78"/>
  <c r="M314" i="77"/>
  <c r="W314" i="77"/>
  <c r="L314" i="77"/>
  <c r="W516" i="77"/>
  <c r="R331" i="78"/>
  <c r="S283" i="78"/>
  <c r="K338" i="76"/>
  <c r="T138" i="77"/>
  <c r="H341" i="78"/>
  <c r="K367" i="79"/>
  <c r="U526" i="76"/>
  <c r="Q387" i="78"/>
  <c r="K278" i="76"/>
  <c r="S409" i="79"/>
  <c r="Q225" i="79"/>
  <c r="S492" i="76"/>
  <c r="V430" i="76"/>
  <c r="P126" i="77"/>
  <c r="F348" i="76"/>
  <c r="M277" i="78"/>
  <c r="M250" i="76"/>
  <c r="T248" i="76"/>
  <c r="R152" i="76"/>
  <c r="V444" i="76"/>
  <c r="L390" i="76"/>
  <c r="V390" i="76"/>
  <c r="I332" i="76"/>
  <c r="H332" i="76"/>
  <c r="R332" i="76"/>
  <c r="S332" i="76"/>
  <c r="V377" i="78"/>
  <c r="L377" i="78"/>
  <c r="M377" i="78"/>
  <c r="W377" i="78"/>
  <c r="R403" i="79"/>
  <c r="H403" i="79"/>
  <c r="S403" i="79"/>
  <c r="I368" i="77"/>
  <c r="S368" i="77"/>
  <c r="T345" i="79"/>
  <c r="K345" i="79"/>
  <c r="M177" i="79"/>
  <c r="V177" i="79"/>
  <c r="L177" i="79"/>
  <c r="F465" i="79"/>
  <c r="Q465" i="79"/>
  <c r="G465" i="79"/>
  <c r="P465" i="79"/>
  <c r="V191" i="79"/>
  <c r="L191" i="79"/>
  <c r="M191" i="79"/>
  <c r="W191" i="79"/>
  <c r="T427" i="79"/>
  <c r="K427" i="79"/>
  <c r="U427" i="79"/>
  <c r="K452" i="77"/>
  <c r="U452" i="77"/>
  <c r="W340" i="76"/>
  <c r="M340" i="76"/>
  <c r="S326" i="76"/>
  <c r="H326" i="76"/>
  <c r="R326" i="76"/>
  <c r="H150" i="77"/>
  <c r="I150" i="77"/>
  <c r="S150" i="77"/>
  <c r="R150" i="77"/>
  <c r="T324" i="76"/>
  <c r="K324" i="76"/>
  <c r="U324" i="76"/>
  <c r="J324" i="76"/>
  <c r="S151" i="78"/>
  <c r="R151" i="78"/>
  <c r="V392" i="76"/>
  <c r="M392" i="76"/>
  <c r="Q530" i="76"/>
  <c r="G530" i="76"/>
  <c r="P530" i="76"/>
  <c r="F530" i="76"/>
  <c r="S97" i="78"/>
  <c r="R97" i="78"/>
  <c r="I97" i="78"/>
  <c r="U493" i="78"/>
  <c r="K493" i="78"/>
  <c r="T493" i="78"/>
  <c r="J493" i="78"/>
  <c r="S242" i="76"/>
  <c r="H242" i="76"/>
  <c r="I242" i="76"/>
  <c r="K178" i="76"/>
  <c r="T178" i="76"/>
  <c r="I532" i="76"/>
  <c r="S532" i="76"/>
  <c r="I324" i="76"/>
  <c r="H324" i="76"/>
  <c r="R324" i="76"/>
  <c r="I101" i="78"/>
  <c r="R101" i="78"/>
  <c r="S101" i="78"/>
  <c r="H101" i="78"/>
  <c r="P240" i="76"/>
  <c r="F240" i="76"/>
  <c r="G240" i="76"/>
  <c r="Q240" i="76"/>
  <c r="F427" i="79"/>
  <c r="Q427" i="79"/>
  <c r="P427" i="79"/>
  <c r="J331" i="78"/>
  <c r="T331" i="78"/>
  <c r="U331" i="78"/>
  <c r="K331" i="78"/>
  <c r="U152" i="77"/>
  <c r="J152" i="77"/>
  <c r="K152" i="77"/>
  <c r="T152" i="77"/>
  <c r="M228" i="77"/>
  <c r="V228" i="77"/>
  <c r="W228" i="77"/>
  <c r="I279" i="78"/>
  <c r="R279" i="78"/>
  <c r="S279" i="78"/>
  <c r="T343" i="78"/>
  <c r="U343" i="78"/>
  <c r="K343" i="78"/>
  <c r="F488" i="77"/>
  <c r="Q488" i="77"/>
  <c r="G488" i="77"/>
  <c r="T190" i="77"/>
  <c r="U190" i="77"/>
  <c r="J190" i="77"/>
  <c r="L221" i="79"/>
  <c r="W221" i="79"/>
  <c r="V221" i="79"/>
  <c r="F271" i="78"/>
  <c r="P271" i="78"/>
  <c r="Q271" i="78"/>
  <c r="W432" i="77"/>
  <c r="V432" i="77"/>
  <c r="M432" i="77"/>
  <c r="M164" i="77"/>
  <c r="V164" i="77"/>
  <c r="W164" i="77"/>
  <c r="G175" i="79"/>
  <c r="Q175" i="79"/>
  <c r="P175" i="79"/>
  <c r="G171" i="78"/>
  <c r="F171" i="78"/>
  <c r="Q171" i="78"/>
  <c r="W368" i="77"/>
  <c r="L368" i="77"/>
  <c r="V368" i="77"/>
  <c r="P378" i="77"/>
  <c r="Q378" i="77"/>
  <c r="F378" i="77"/>
  <c r="V287" i="79"/>
  <c r="L287" i="79"/>
  <c r="W287" i="79"/>
  <c r="H453" i="78"/>
  <c r="S453" i="78"/>
  <c r="I453" i="78"/>
  <c r="U295" i="78"/>
  <c r="K295" i="78"/>
  <c r="J295" i="78"/>
  <c r="L163" i="78"/>
  <c r="W163" i="78"/>
  <c r="V163" i="78"/>
  <c r="V470" i="77"/>
  <c r="L470" i="77"/>
  <c r="W470" i="77"/>
  <c r="F312" i="77"/>
  <c r="Q312" i="77"/>
  <c r="G312" i="77"/>
  <c r="H166" i="77"/>
  <c r="I166" i="77"/>
  <c r="S166" i="77"/>
  <c r="F205" i="79"/>
  <c r="P205" i="79"/>
  <c r="G205" i="79"/>
  <c r="Q205" i="79"/>
  <c r="M383" i="78"/>
  <c r="W383" i="78"/>
  <c r="L383" i="78"/>
  <c r="V383" i="78"/>
  <c r="H249" i="78"/>
  <c r="I249" i="78"/>
  <c r="V97" i="78"/>
  <c r="L97" i="78"/>
  <c r="M97" i="78"/>
  <c r="L406" i="77"/>
  <c r="M406" i="77"/>
  <c r="W406" i="77"/>
  <c r="V406" i="77"/>
  <c r="F264" i="77"/>
  <c r="P264" i="77"/>
  <c r="U522" i="77"/>
  <c r="K522" i="77"/>
  <c r="P371" i="79"/>
  <c r="F371" i="79"/>
  <c r="Q371" i="79"/>
  <c r="G371" i="79"/>
  <c r="R153" i="79"/>
  <c r="I153" i="79"/>
  <c r="S153" i="79"/>
  <c r="U341" i="78"/>
  <c r="T341" i="78"/>
  <c r="P269" i="78"/>
  <c r="G269" i="78"/>
  <c r="Q269" i="78"/>
  <c r="Q169" i="78"/>
  <c r="F169" i="78"/>
  <c r="G169" i="78"/>
  <c r="P169" i="78"/>
  <c r="V514" i="77"/>
  <c r="M514" i="77"/>
  <c r="L514" i="77"/>
  <c r="W514" i="77"/>
  <c r="K354" i="77"/>
  <c r="J354" i="77"/>
  <c r="T354" i="77"/>
  <c r="T192" i="77"/>
  <c r="J192" i="77"/>
  <c r="G388" i="77"/>
  <c r="F388" i="77"/>
  <c r="Q388" i="77"/>
  <c r="F179" i="79"/>
  <c r="P179" i="79"/>
  <c r="G179" i="79"/>
  <c r="Q179" i="79"/>
  <c r="V192" i="77"/>
  <c r="M192" i="77"/>
  <c r="H237" i="78"/>
  <c r="I237" i="78"/>
  <c r="M503" i="78"/>
  <c r="W503" i="78"/>
  <c r="G374" i="77"/>
  <c r="Q374" i="77"/>
  <c r="M272" i="77"/>
  <c r="W272" i="77"/>
  <c r="L272" i="77"/>
  <c r="V272" i="77"/>
  <c r="V207" i="78"/>
  <c r="W207" i="78"/>
  <c r="L207" i="78"/>
  <c r="M207" i="78"/>
  <c r="M282" i="77"/>
  <c r="W282" i="77"/>
  <c r="H469" i="78"/>
  <c r="I469" i="78"/>
  <c r="F475" i="78"/>
  <c r="Q475" i="78"/>
  <c r="U248" i="77"/>
  <c r="J248" i="77"/>
  <c r="T133" i="78"/>
  <c r="K133" i="78"/>
  <c r="J133" i="78"/>
  <c r="U133" i="78"/>
  <c r="J423" i="79"/>
  <c r="U423" i="79"/>
  <c r="T423" i="79"/>
  <c r="U189" i="78"/>
  <c r="K189" i="78"/>
  <c r="L144" i="77"/>
  <c r="V144" i="77"/>
  <c r="M144" i="77"/>
  <c r="L496" i="77"/>
  <c r="W496" i="77"/>
  <c r="V496" i="77"/>
  <c r="M496" i="77"/>
  <c r="L313" i="79"/>
  <c r="W313" i="79"/>
  <c r="M313" i="79"/>
  <c r="V313" i="79"/>
  <c r="K229" i="78"/>
  <c r="J229" i="78"/>
  <c r="U229" i="78"/>
  <c r="S205" i="79"/>
  <c r="R205" i="79"/>
  <c r="J320" i="76"/>
  <c r="T320" i="76"/>
  <c r="U320" i="76"/>
  <c r="K320" i="76"/>
  <c r="J355" i="78"/>
  <c r="K355" i="78"/>
  <c r="T355" i="78"/>
  <c r="U355" i="78"/>
  <c r="I404" i="77"/>
  <c r="R404" i="77"/>
  <c r="H404" i="77"/>
  <c r="S404" i="77"/>
  <c r="G184" i="77"/>
  <c r="P184" i="77"/>
  <c r="Q184" i="77"/>
  <c r="F184" i="77"/>
  <c r="L528" i="77"/>
  <c r="V528" i="77"/>
  <c r="M528" i="77"/>
  <c r="W528" i="77"/>
  <c r="L435" i="78"/>
  <c r="V435" i="78"/>
  <c r="W435" i="78"/>
  <c r="M435" i="78"/>
  <c r="H452" i="77"/>
  <c r="S452" i="77"/>
  <c r="R452" i="77"/>
  <c r="I452" i="77"/>
  <c r="P295" i="79"/>
  <c r="G295" i="79"/>
  <c r="F295" i="79"/>
  <c r="Q295" i="79"/>
  <c r="U271" i="79"/>
  <c r="J271" i="79"/>
  <c r="K271" i="79"/>
  <c r="T271" i="79"/>
  <c r="P491" i="79"/>
  <c r="G491" i="79"/>
  <c r="F491" i="79"/>
  <c r="V109" i="79"/>
  <c r="L109" i="79"/>
  <c r="M109" i="79"/>
  <c r="W109" i="79"/>
  <c r="F275" i="78"/>
  <c r="Q275" i="78"/>
  <c r="R340" i="77"/>
  <c r="H340" i="77"/>
  <c r="R136" i="77"/>
  <c r="H136" i="77"/>
  <c r="I136" i="77"/>
  <c r="W238" i="77"/>
  <c r="M238" i="77"/>
  <c r="V238" i="77"/>
  <c r="L238" i="77"/>
  <c r="G338" i="77"/>
  <c r="Q338" i="77"/>
  <c r="F338" i="77"/>
  <c r="P338" i="77"/>
  <c r="J472" i="77"/>
  <c r="K472" i="77"/>
  <c r="U472" i="77"/>
  <c r="J183" i="78"/>
  <c r="U183" i="78"/>
  <c r="T183" i="78"/>
  <c r="K183" i="78"/>
  <c r="M437" i="78"/>
  <c r="L437" i="78"/>
  <c r="V437" i="78"/>
  <c r="W437" i="78"/>
  <c r="F481" i="79"/>
  <c r="P481" i="79"/>
  <c r="G389" i="78"/>
  <c r="F389" i="78"/>
  <c r="F367" i="79"/>
  <c r="G367" i="79"/>
  <c r="Q367" i="79"/>
  <c r="P367" i="79"/>
  <c r="K157" i="79"/>
  <c r="J157" i="79"/>
  <c r="U157" i="79"/>
  <c r="T157" i="79"/>
  <c r="K401" i="79"/>
  <c r="T401" i="79"/>
  <c r="J401" i="79"/>
  <c r="L111" i="79"/>
  <c r="W111" i="79"/>
  <c r="M111" i="79"/>
  <c r="V111" i="79"/>
  <c r="H291" i="79"/>
  <c r="R291" i="79"/>
  <c r="S291" i="79"/>
  <c r="I291" i="79"/>
  <c r="G408" i="76"/>
  <c r="F408" i="76"/>
  <c r="P408" i="76"/>
  <c r="J135" i="79"/>
  <c r="T135" i="79"/>
  <c r="K135" i="79"/>
  <c r="U135" i="79"/>
  <c r="T379" i="78"/>
  <c r="U379" i="78"/>
  <c r="K379" i="78"/>
  <c r="J141" i="78"/>
  <c r="T141" i="78"/>
  <c r="H378" i="77"/>
  <c r="I378" i="77"/>
  <c r="S378" i="77"/>
  <c r="F160" i="77"/>
  <c r="G160" i="77"/>
  <c r="P160" i="77"/>
  <c r="Q160" i="77"/>
  <c r="K218" i="77"/>
  <c r="J218" i="77"/>
  <c r="T218" i="77"/>
  <c r="T308" i="77"/>
  <c r="U308" i="77"/>
  <c r="Q436" i="77"/>
  <c r="F436" i="77"/>
  <c r="P436" i="77"/>
  <c r="L157" i="78"/>
  <c r="M157" i="78"/>
  <c r="W157" i="78"/>
  <c r="V157" i="78"/>
  <c r="V363" i="78"/>
  <c r="M363" i="78"/>
  <c r="L363" i="78"/>
  <c r="K233" i="79"/>
  <c r="J233" i="79"/>
  <c r="F216" i="77"/>
  <c r="P216" i="77"/>
  <c r="G216" i="77"/>
  <c r="I512" i="77"/>
  <c r="S512" i="77"/>
  <c r="H512" i="77"/>
  <c r="R512" i="77"/>
  <c r="G277" i="78"/>
  <c r="F277" i="78"/>
  <c r="Q277" i="78"/>
  <c r="L95" i="79"/>
  <c r="V95" i="79"/>
  <c r="M493" i="79"/>
  <c r="L493" i="79"/>
  <c r="K277" i="79"/>
  <c r="J277" i="79"/>
  <c r="U277" i="79"/>
  <c r="T277" i="79"/>
  <c r="K497" i="79"/>
  <c r="J497" i="79"/>
  <c r="U497" i="79"/>
  <c r="M193" i="79"/>
  <c r="L193" i="79"/>
  <c r="G397" i="79"/>
  <c r="F397" i="79"/>
  <c r="R240" i="76"/>
  <c r="S240" i="76"/>
  <c r="H240" i="76"/>
  <c r="H336" i="76"/>
  <c r="I336" i="76"/>
  <c r="U332" i="77"/>
  <c r="J332" i="77"/>
  <c r="T346" i="77"/>
  <c r="U346" i="77"/>
  <c r="J346" i="77"/>
  <c r="U159" i="79"/>
  <c r="J159" i="79"/>
  <c r="F368" i="76"/>
  <c r="P368" i="76"/>
  <c r="Q368" i="76"/>
  <c r="G290" i="76"/>
  <c r="F290" i="76"/>
  <c r="T258" i="76"/>
  <c r="K258" i="76"/>
  <c r="T520" i="76"/>
  <c r="J520" i="76"/>
  <c r="K520" i="76"/>
  <c r="V184" i="77"/>
  <c r="L184" i="77"/>
  <c r="V264" i="76"/>
  <c r="M264" i="76"/>
  <c r="L300" i="76"/>
  <c r="M300" i="76"/>
  <c r="V300" i="76"/>
  <c r="W402" i="77"/>
  <c r="M402" i="77"/>
  <c r="P376" i="76"/>
  <c r="F376" i="76"/>
  <c r="P352" i="76"/>
  <c r="F352" i="76"/>
  <c r="R360" i="77"/>
  <c r="S360" i="77"/>
  <c r="I360" i="77"/>
  <c r="H360" i="77"/>
  <c r="Q426" i="77"/>
  <c r="P426" i="77"/>
  <c r="G426" i="77"/>
  <c r="F426" i="77"/>
  <c r="R203" i="78"/>
  <c r="I203" i="78"/>
  <c r="I435" i="79"/>
  <c r="R435" i="79"/>
  <c r="H435" i="79"/>
  <c r="R237" i="79"/>
  <c r="H237" i="79"/>
  <c r="S237" i="79"/>
  <c r="K507" i="79"/>
  <c r="T507" i="79"/>
  <c r="S231" i="79"/>
  <c r="R231" i="79"/>
  <c r="S477" i="79"/>
  <c r="H477" i="79"/>
  <c r="I477" i="79"/>
  <c r="R256" i="77"/>
  <c r="H256" i="77"/>
  <c r="S256" i="77"/>
  <c r="U126" i="77"/>
  <c r="K126" i="77"/>
  <c r="T126" i="77"/>
  <c r="V452" i="76"/>
  <c r="L452" i="76"/>
  <c r="W452" i="76"/>
  <c r="L438" i="76"/>
  <c r="W438" i="76"/>
  <c r="L248" i="76"/>
  <c r="V248" i="76"/>
  <c r="I396" i="77"/>
  <c r="S396" i="77"/>
  <c r="H396" i="77"/>
  <c r="W294" i="77"/>
  <c r="L294" i="77"/>
  <c r="M294" i="77"/>
  <c r="F356" i="76"/>
  <c r="G356" i="76"/>
  <c r="F314" i="76"/>
  <c r="P314" i="76"/>
  <c r="G314" i="76"/>
  <c r="K166" i="77"/>
  <c r="J166" i="77"/>
  <c r="I262" i="76"/>
  <c r="S262" i="76"/>
  <c r="R262" i="76"/>
  <c r="H262" i="76"/>
  <c r="F522" i="76"/>
  <c r="P522" i="76"/>
  <c r="G416" i="76"/>
  <c r="F416" i="76"/>
  <c r="P416" i="76"/>
  <c r="P126" i="76"/>
  <c r="F126" i="76"/>
  <c r="K360" i="77"/>
  <c r="U360" i="77"/>
  <c r="T360" i="77"/>
  <c r="T330" i="76"/>
  <c r="J330" i="76"/>
  <c r="R293" i="79"/>
  <c r="S293" i="79"/>
  <c r="H293" i="79"/>
  <c r="H193" i="78"/>
  <c r="I193" i="78"/>
  <c r="J216" i="77"/>
  <c r="T216" i="77"/>
  <c r="U216" i="77"/>
  <c r="L267" i="78"/>
  <c r="M267" i="78"/>
  <c r="W267" i="78"/>
  <c r="J113" i="79"/>
  <c r="T113" i="79"/>
  <c r="V467" i="78"/>
  <c r="W467" i="78"/>
  <c r="L467" i="78"/>
  <c r="U483" i="78"/>
  <c r="T483" i="78"/>
  <c r="K483" i="78"/>
  <c r="G283" i="79"/>
  <c r="F283" i="79"/>
  <c r="Q460" i="76"/>
  <c r="G460" i="76"/>
  <c r="F460" i="76"/>
  <c r="P389" i="79"/>
  <c r="G389" i="79"/>
  <c r="H204" i="76"/>
  <c r="R204" i="76"/>
  <c r="Q366" i="76"/>
  <c r="G366" i="76"/>
  <c r="W415" i="79"/>
  <c r="V415" i="79"/>
  <c r="L415" i="79"/>
  <c r="W215" i="78"/>
  <c r="V215" i="78"/>
  <c r="L318" i="77"/>
  <c r="W318" i="77"/>
  <c r="M318" i="77"/>
  <c r="V318" i="77"/>
  <c r="Q470" i="76"/>
  <c r="P470" i="76"/>
  <c r="G470" i="76"/>
  <c r="H400" i="76"/>
  <c r="R400" i="76"/>
  <c r="S400" i="76"/>
  <c r="K157" i="78"/>
  <c r="U157" i="78"/>
  <c r="W205" i="78"/>
  <c r="V205" i="78"/>
  <c r="M205" i="78"/>
  <c r="P279" i="78"/>
  <c r="F279" i="78"/>
  <c r="G279" i="78"/>
  <c r="U501" i="78"/>
  <c r="K501" i="78"/>
  <c r="S211" i="79"/>
  <c r="I211" i="79"/>
  <c r="P298" i="76"/>
  <c r="F298" i="76"/>
  <c r="M365" i="79"/>
  <c r="W365" i="79"/>
  <c r="H261" i="79"/>
  <c r="R261" i="79"/>
  <c r="I261" i="79"/>
  <c r="S261" i="79"/>
  <c r="R360" i="76"/>
  <c r="I360" i="76"/>
  <c r="H360" i="76"/>
  <c r="V258" i="76"/>
  <c r="L258" i="76"/>
  <c r="V190" i="76"/>
  <c r="L190" i="76"/>
  <c r="F284" i="76"/>
  <c r="K441" i="79"/>
  <c r="V418" i="76"/>
  <c r="K184" i="76"/>
  <c r="V486" i="77"/>
  <c r="Q136" i="76"/>
  <c r="Q356" i="76"/>
  <c r="P288" i="76"/>
  <c r="Q376" i="76"/>
  <c r="U520" i="76"/>
  <c r="K159" i="79"/>
  <c r="S336" i="76"/>
  <c r="U132" i="76"/>
  <c r="T132" i="76"/>
  <c r="W130" i="76"/>
  <c r="V130" i="76"/>
  <c r="M130" i="76"/>
  <c r="U451" i="78"/>
  <c r="J451" i="78"/>
  <c r="K491" i="79"/>
  <c r="V388" i="77"/>
  <c r="W388" i="77"/>
  <c r="L388" i="77"/>
  <c r="R304" i="76"/>
  <c r="I304" i="76"/>
  <c r="S132" i="76"/>
  <c r="H132" i="76"/>
  <c r="I318" i="76"/>
  <c r="H318" i="76"/>
  <c r="M135" i="78"/>
  <c r="L135" i="78"/>
  <c r="U532" i="76"/>
  <c r="T532" i="76"/>
  <c r="J532" i="76"/>
  <c r="J240" i="76"/>
  <c r="T240" i="76"/>
  <c r="K240" i="76"/>
  <c r="I384" i="76"/>
  <c r="R384" i="76"/>
  <c r="L211" i="78"/>
  <c r="W327" i="79"/>
  <c r="J207" i="78"/>
  <c r="F177" i="79"/>
  <c r="W248" i="76"/>
  <c r="S435" i="79"/>
  <c r="J491" i="79"/>
  <c r="S318" i="76"/>
  <c r="G368" i="76"/>
  <c r="V346" i="77"/>
  <c r="T482" i="77"/>
  <c r="T191" i="78"/>
  <c r="M418" i="76"/>
  <c r="R132" i="76"/>
  <c r="P366" i="76"/>
  <c r="F457" i="78"/>
  <c r="K216" i="77"/>
  <c r="K207" i="78"/>
  <c r="F136" i="76"/>
  <c r="P356" i="76"/>
  <c r="M438" i="76"/>
  <c r="I256" i="77"/>
  <c r="M423" i="78"/>
  <c r="R318" i="76"/>
  <c r="W264" i="76"/>
  <c r="T159" i="79"/>
  <c r="R336" i="76"/>
  <c r="W160" i="76"/>
  <c r="V160" i="76"/>
  <c r="M160" i="76"/>
  <c r="P242" i="76"/>
  <c r="Q242" i="76"/>
  <c r="F242" i="76"/>
  <c r="L290" i="76"/>
  <c r="V290" i="76"/>
  <c r="W290" i="76"/>
  <c r="M290" i="76"/>
  <c r="S109" i="78"/>
  <c r="R109" i="78"/>
  <c r="H109" i="78"/>
  <c r="I109" i="78"/>
  <c r="U224" i="77"/>
  <c r="W346" i="77"/>
  <c r="J482" i="77"/>
  <c r="J157" i="78"/>
  <c r="M190" i="76"/>
  <c r="I400" i="76"/>
  <c r="U240" i="76"/>
  <c r="K532" i="76"/>
  <c r="W418" i="76"/>
  <c r="L364" i="77"/>
  <c r="L130" i="76"/>
  <c r="T262" i="77"/>
  <c r="I132" i="76"/>
  <c r="F366" i="76"/>
  <c r="G457" i="78"/>
  <c r="M467" i="78"/>
  <c r="H503" i="78"/>
  <c r="T207" i="78"/>
  <c r="G136" i="76"/>
  <c r="Q293" i="78"/>
  <c r="V294" i="77"/>
  <c r="V438" i="76"/>
  <c r="R477" i="79"/>
  <c r="L423" i="78"/>
  <c r="V402" i="77"/>
  <c r="L264" i="76"/>
  <c r="U258" i="76"/>
  <c r="L522" i="77"/>
  <c r="I124" i="77"/>
  <c r="U433" i="78"/>
  <c r="L135" i="79"/>
  <c r="M135" i="79"/>
  <c r="L387" i="79"/>
  <c r="M387" i="79"/>
  <c r="V387" i="79"/>
  <c r="T123" i="79"/>
  <c r="J123" i="79"/>
  <c r="K123" i="79"/>
  <c r="W309" i="79"/>
  <c r="V309" i="79"/>
  <c r="K188" i="76"/>
  <c r="J188" i="76"/>
  <c r="T286" i="76"/>
  <c r="K286" i="76"/>
  <c r="J286" i="76"/>
  <c r="K289" i="78"/>
  <c r="U289" i="78"/>
  <c r="T335" i="78"/>
  <c r="U335" i="78"/>
  <c r="U333" i="78"/>
  <c r="J333" i="78"/>
  <c r="J186" i="77"/>
  <c r="T186" i="77"/>
  <c r="M468" i="77"/>
  <c r="L468" i="77"/>
  <c r="I510" i="77"/>
  <c r="S510" i="77"/>
  <c r="K281" i="78"/>
  <c r="U281" i="78"/>
  <c r="J281" i="78"/>
  <c r="T281" i="78"/>
  <c r="R343" i="78"/>
  <c r="H343" i="78"/>
  <c r="K257" i="78"/>
  <c r="T257" i="78"/>
  <c r="U129" i="78"/>
  <c r="J129" i="78"/>
  <c r="W500" i="77"/>
  <c r="L500" i="77"/>
  <c r="Q226" i="76"/>
  <c r="F226" i="76"/>
  <c r="W122" i="76"/>
  <c r="M122" i="76"/>
  <c r="L122" i="76"/>
  <c r="V174" i="76"/>
  <c r="M174" i="76"/>
  <c r="J506" i="76"/>
  <c r="G226" i="76"/>
  <c r="K325" i="79"/>
  <c r="V425" i="78"/>
  <c r="W285" i="79"/>
  <c r="F420" i="77"/>
  <c r="P420" i="77"/>
  <c r="M419" i="79"/>
  <c r="W419" i="79"/>
  <c r="L419" i="79"/>
  <c r="W431" i="79"/>
  <c r="L431" i="79"/>
  <c r="V431" i="79"/>
  <c r="K481" i="79"/>
  <c r="U481" i="79"/>
  <c r="F117" i="78"/>
  <c r="G117" i="78"/>
  <c r="P117" i="78"/>
  <c r="J230" i="77"/>
  <c r="T230" i="77"/>
  <c r="L175" i="78"/>
  <c r="V175" i="78"/>
  <c r="M175" i="78"/>
  <c r="G532" i="77"/>
  <c r="F532" i="77"/>
  <c r="Q532" i="77"/>
  <c r="R143" i="79"/>
  <c r="S143" i="79"/>
  <c r="I143" i="79"/>
  <c r="H143" i="79"/>
  <c r="Q425" i="79"/>
  <c r="G425" i="79"/>
  <c r="H347" i="79"/>
  <c r="S347" i="79"/>
  <c r="L223" i="79"/>
  <c r="M223" i="79"/>
  <c r="V378" i="76"/>
  <c r="W378" i="76"/>
  <c r="U298" i="77"/>
  <c r="K298" i="77"/>
  <c r="Q494" i="77"/>
  <c r="G494" i="77"/>
  <c r="F494" i="77"/>
  <c r="P494" i="77"/>
  <c r="T494" i="76"/>
  <c r="K494" i="76"/>
  <c r="J494" i="76"/>
  <c r="J230" i="76"/>
  <c r="K230" i="76"/>
  <c r="U230" i="76"/>
  <c r="R348" i="76"/>
  <c r="Q473" i="78"/>
  <c r="G473" i="78"/>
  <c r="M249" i="79"/>
  <c r="W249" i="79"/>
  <c r="L249" i="79"/>
  <c r="W413" i="79"/>
  <c r="Q326" i="76"/>
  <c r="G326" i="76"/>
  <c r="F144" i="77"/>
  <c r="U185" i="79"/>
  <c r="L510" i="77"/>
  <c r="H130" i="76"/>
  <c r="K383" i="78"/>
  <c r="T383" i="78"/>
  <c r="U373" i="78"/>
  <c r="J373" i="78"/>
  <c r="K373" i="78"/>
  <c r="T373" i="78"/>
  <c r="Q466" i="77"/>
  <c r="P466" i="77"/>
  <c r="H196" i="77"/>
  <c r="I196" i="77"/>
  <c r="I374" i="77"/>
  <c r="R374" i="77"/>
  <c r="Q151" i="78"/>
  <c r="F151" i="78"/>
  <c r="K415" i="78"/>
  <c r="T415" i="78"/>
  <c r="J117" i="79"/>
  <c r="K117" i="79"/>
  <c r="Q414" i="77"/>
  <c r="F414" i="77"/>
  <c r="G231" i="78"/>
  <c r="F231" i="78"/>
  <c r="J389" i="78"/>
  <c r="K389" i="78"/>
  <c r="V375" i="79"/>
  <c r="L375" i="79"/>
  <c r="M375" i="79"/>
  <c r="R491" i="79"/>
  <c r="I491" i="79"/>
  <c r="S491" i="79"/>
  <c r="H491" i="79"/>
  <c r="H189" i="79"/>
  <c r="I189" i="79"/>
  <c r="V219" i="79"/>
  <c r="W219" i="79"/>
  <c r="M219" i="79"/>
  <c r="T162" i="76"/>
  <c r="J162" i="76"/>
  <c r="P248" i="77"/>
  <c r="F248" i="77"/>
  <c r="K370" i="77"/>
  <c r="J370" i="77"/>
  <c r="H506" i="77"/>
  <c r="I506" i="77"/>
  <c r="R143" i="78"/>
  <c r="S143" i="78"/>
  <c r="T213" i="78"/>
  <c r="J213" i="78"/>
  <c r="U196" i="77"/>
  <c r="K196" i="77"/>
  <c r="P316" i="77"/>
  <c r="Q316" i="77"/>
  <c r="Q508" i="77"/>
  <c r="G508" i="77"/>
  <c r="F508" i="77"/>
  <c r="H307" i="78"/>
  <c r="S307" i="78"/>
  <c r="V119" i="79"/>
  <c r="W119" i="79"/>
  <c r="V297" i="79"/>
  <c r="W297" i="79"/>
  <c r="S423" i="79"/>
  <c r="R423" i="79"/>
  <c r="I423" i="79"/>
  <c r="I375" i="78"/>
  <c r="R375" i="78"/>
  <c r="T352" i="77"/>
  <c r="J352" i="77"/>
  <c r="Q159" i="79"/>
  <c r="R258" i="77"/>
  <c r="H258" i="77"/>
  <c r="S258" i="77"/>
  <c r="L406" i="76"/>
  <c r="M406" i="76"/>
  <c r="T514" i="76"/>
  <c r="U514" i="76"/>
  <c r="J514" i="76"/>
  <c r="K514" i="76"/>
  <c r="P446" i="76"/>
  <c r="Q446" i="76"/>
  <c r="F446" i="76"/>
  <c r="U257" i="79"/>
  <c r="J257" i="79"/>
  <c r="T257" i="79"/>
  <c r="I265" i="78"/>
  <c r="S265" i="78"/>
  <c r="F502" i="76"/>
  <c r="Q502" i="76"/>
  <c r="J146" i="76"/>
  <c r="U146" i="76"/>
  <c r="I258" i="77"/>
  <c r="G234" i="76"/>
  <c r="Q234" i="76"/>
  <c r="F234" i="76"/>
  <c r="V242" i="76"/>
  <c r="P474" i="76"/>
  <c r="G474" i="76"/>
  <c r="Q474" i="76"/>
  <c r="S140" i="76"/>
  <c r="R140" i="76"/>
  <c r="H140" i="76"/>
  <c r="P308" i="76"/>
  <c r="G308" i="76"/>
  <c r="F308" i="76"/>
  <c r="W501" i="78"/>
  <c r="R488" i="76"/>
  <c r="S488" i="76"/>
  <c r="Q432" i="76"/>
  <c r="M478" i="76"/>
  <c r="W478" i="76"/>
  <c r="J274" i="76"/>
  <c r="K274" i="76"/>
  <c r="U274" i="76"/>
  <c r="U169" i="78"/>
  <c r="T169" i="78"/>
  <c r="M242" i="76"/>
  <c r="L242" i="76"/>
  <c r="H466" i="76"/>
  <c r="S466" i="76"/>
  <c r="I466" i="76"/>
  <c r="J398" i="77"/>
  <c r="K398" i="77"/>
  <c r="T398" i="77"/>
  <c r="U398" i="77"/>
  <c r="I433" i="78"/>
  <c r="S433" i="78"/>
  <c r="F514" i="76"/>
  <c r="P514" i="76"/>
  <c r="L202" i="76"/>
  <c r="W202" i="76"/>
  <c r="G514" i="76"/>
  <c r="K386" i="76"/>
  <c r="U386" i="76"/>
  <c r="T386" i="76"/>
  <c r="R294" i="76"/>
  <c r="S294" i="76"/>
  <c r="I294" i="76"/>
  <c r="H294" i="76"/>
  <c r="F151" i="79"/>
  <c r="Q151" i="79"/>
  <c r="U264" i="77"/>
  <c r="K264" i="77"/>
  <c r="Q282" i="76"/>
  <c r="F282" i="76"/>
  <c r="V478" i="76"/>
  <c r="P432" i="76"/>
  <c r="S178" i="76"/>
  <c r="H178" i="76"/>
  <c r="R514" i="76"/>
  <c r="S290" i="76"/>
  <c r="P310" i="76"/>
  <c r="K442" i="76"/>
  <c r="S152" i="77"/>
  <c r="I494" i="77"/>
  <c r="Q280" i="77"/>
  <c r="G297" i="78"/>
  <c r="U442" i="76"/>
  <c r="G280" i="77"/>
  <c r="W278" i="76"/>
  <c r="P297" i="78"/>
  <c r="J336" i="76"/>
  <c r="S478" i="76"/>
  <c r="Q230" i="76"/>
  <c r="S514" i="76"/>
  <c r="S442" i="76"/>
  <c r="F214" i="76"/>
  <c r="M516" i="76"/>
  <c r="F458" i="76"/>
  <c r="R362" i="76"/>
  <c r="P230" i="76"/>
  <c r="K216" i="76"/>
  <c r="I442" i="76"/>
  <c r="T270" i="76"/>
  <c r="G458" i="76"/>
  <c r="R478" i="76"/>
  <c r="F230" i="76"/>
  <c r="K22" i="69"/>
  <c r="K74" i="66"/>
  <c r="F28" i="66"/>
  <c r="F52" i="66"/>
  <c r="H36" i="69"/>
  <c r="H20" i="69"/>
  <c r="K18" i="69"/>
  <c r="D6" i="68"/>
  <c r="O9" i="68" s="1"/>
  <c r="D6" i="87"/>
  <c r="K28" i="69"/>
  <c r="I8" i="69"/>
  <c r="G8" i="69"/>
  <c r="L30" i="69"/>
  <c r="K16" i="69"/>
  <c r="G16" i="69"/>
  <c r="J42" i="69"/>
  <c r="I24" i="69"/>
  <c r="K30" i="69"/>
  <c r="F28" i="69"/>
  <c r="H30" i="69"/>
  <c r="I28" i="69"/>
  <c r="F26" i="69"/>
  <c r="M16" i="69"/>
  <c r="H18" i="69"/>
  <c r="H32" i="69"/>
  <c r="G44" i="69"/>
  <c r="N31" i="69"/>
  <c r="I34" i="69"/>
  <c r="K20" i="69"/>
  <c r="J10" i="69"/>
  <c r="H14" i="69"/>
  <c r="N17" i="69"/>
  <c r="H12" i="69"/>
  <c r="J8" i="69"/>
  <c r="N13" i="69"/>
  <c r="N27" i="69"/>
  <c r="I42" i="69"/>
  <c r="I38" i="69"/>
  <c r="N7" i="69"/>
  <c r="L10" i="69"/>
  <c r="L20" i="69"/>
  <c r="G24" i="69"/>
  <c r="I16" i="69"/>
  <c r="L42" i="69"/>
  <c r="I22" i="69"/>
  <c r="L18" i="69"/>
  <c r="L8" i="69"/>
  <c r="F22" i="69"/>
  <c r="M28" i="69"/>
  <c r="F36" i="69"/>
  <c r="J40" i="69"/>
  <c r="L14" i="69"/>
  <c r="J44" i="69"/>
  <c r="N39" i="69"/>
  <c r="L26" i="69"/>
  <c r="G38" i="69"/>
  <c r="H10" i="69"/>
  <c r="F18" i="69"/>
  <c r="L34" i="69"/>
  <c r="F40" i="69"/>
  <c r="N21" i="69"/>
  <c r="M22" i="69"/>
  <c r="K36" i="69"/>
  <c r="J116" i="66"/>
  <c r="H10" i="66"/>
  <c r="F110" i="66"/>
  <c r="J92" i="66"/>
  <c r="L66" i="66"/>
  <c r="M18" i="66"/>
  <c r="K82" i="66"/>
  <c r="K24" i="66"/>
  <c r="L28" i="66"/>
  <c r="G90" i="66"/>
  <c r="G12" i="66"/>
  <c r="M102" i="66"/>
  <c r="M86" i="66"/>
  <c r="K114" i="66"/>
  <c r="J58" i="66"/>
  <c r="L42" i="66"/>
  <c r="M116" i="66"/>
  <c r="H82" i="66"/>
  <c r="L104" i="66"/>
  <c r="G32" i="66"/>
  <c r="J50" i="66"/>
  <c r="L76" i="66"/>
  <c r="I100" i="66"/>
  <c r="H70" i="66"/>
  <c r="I40" i="66"/>
  <c r="G14" i="66"/>
  <c r="K12" i="66"/>
  <c r="H26" i="66"/>
  <c r="K102" i="66"/>
  <c r="L12" i="66"/>
  <c r="H50" i="66"/>
  <c r="H92" i="66"/>
  <c r="F50" i="66"/>
  <c r="G120" i="66"/>
  <c r="L70" i="66"/>
  <c r="K14" i="66"/>
  <c r="L98" i="66"/>
  <c r="F26" i="66"/>
  <c r="L46" i="66"/>
  <c r="F80" i="66"/>
  <c r="I28" i="66"/>
  <c r="K48" i="66"/>
  <c r="L114" i="66"/>
  <c r="J84" i="66"/>
  <c r="G94" i="66"/>
  <c r="K16" i="66"/>
  <c r="J52" i="66"/>
  <c r="H110" i="66"/>
  <c r="M44" i="66"/>
  <c r="M40" i="66"/>
  <c r="H102" i="66"/>
  <c r="H8" i="66"/>
  <c r="J66" i="66"/>
  <c r="I44" i="66"/>
  <c r="H90" i="66"/>
  <c r="M26" i="66"/>
  <c r="L64" i="66"/>
  <c r="L96" i="66"/>
  <c r="L24" i="66"/>
  <c r="L92" i="66"/>
  <c r="I18" i="66"/>
  <c r="G78" i="66"/>
  <c r="M38" i="66"/>
  <c r="H112" i="66"/>
  <c r="H96" i="66"/>
  <c r="H30" i="66"/>
  <c r="I14" i="66"/>
  <c r="F44" i="66"/>
  <c r="M50" i="66"/>
  <c r="H116" i="66"/>
  <c r="H64" i="66"/>
  <c r="H32" i="66"/>
  <c r="K94" i="66"/>
  <c r="J88" i="66"/>
  <c r="G68" i="66"/>
  <c r="M32" i="66"/>
  <c r="H46" i="66"/>
  <c r="L74" i="66"/>
  <c r="J62" i="66"/>
  <c r="F74" i="66"/>
  <c r="G40" i="66"/>
  <c r="G108" i="66"/>
  <c r="L106" i="66"/>
  <c r="F58" i="66"/>
  <c r="H56" i="66"/>
  <c r="F118" i="66"/>
  <c r="K106" i="66"/>
  <c r="K38" i="66"/>
  <c r="F42" i="66"/>
  <c r="H16" i="66"/>
  <c r="F100" i="66"/>
  <c r="H98" i="66"/>
  <c r="K78" i="66"/>
  <c r="K108" i="66"/>
  <c r="K28" i="66"/>
  <c r="J44" i="66"/>
  <c r="G60" i="66"/>
  <c r="M10" i="66"/>
  <c r="J46" i="66"/>
  <c r="H78" i="66"/>
  <c r="M54" i="66"/>
  <c r="H52" i="66"/>
  <c r="G30" i="66"/>
  <c r="M94" i="66"/>
  <c r="I86" i="66"/>
  <c r="M20" i="66"/>
  <c r="G38" i="66"/>
  <c r="K68" i="66"/>
  <c r="L48" i="66"/>
  <c r="K30" i="66"/>
  <c r="L16" i="66"/>
  <c r="G24" i="66"/>
  <c r="M108" i="66"/>
  <c r="G116" i="66"/>
  <c r="L68" i="66"/>
  <c r="M82" i="66"/>
  <c r="J20" i="66"/>
  <c r="L30" i="66"/>
  <c r="H62" i="66"/>
  <c r="G88" i="66"/>
  <c r="H80" i="66"/>
  <c r="H106" i="66"/>
  <c r="K8" i="66"/>
  <c r="K22" i="66"/>
  <c r="F66" i="66"/>
  <c r="K32" i="66"/>
  <c r="F56" i="66"/>
  <c r="G96" i="66"/>
  <c r="J10" i="66"/>
  <c r="H120" i="66"/>
  <c r="F20" i="66"/>
  <c r="F64" i="66"/>
  <c r="L78" i="66"/>
  <c r="G54" i="66"/>
  <c r="M100" i="66"/>
  <c r="H114" i="66"/>
  <c r="L88" i="66"/>
  <c r="J18" i="66"/>
  <c r="I84" i="66"/>
  <c r="I12" i="66"/>
  <c r="M58" i="66"/>
  <c r="I76" i="66"/>
  <c r="H108" i="66"/>
  <c r="L112" i="66"/>
  <c r="H104" i="66"/>
  <c r="F16" i="66"/>
  <c r="F22" i="66"/>
  <c r="H66" i="66"/>
  <c r="K98" i="66"/>
  <c r="F8" i="66"/>
  <c r="K36" i="66"/>
  <c r="G46" i="66"/>
  <c r="H38" i="66"/>
  <c r="L80" i="66"/>
  <c r="J112" i="66"/>
  <c r="I42" i="66"/>
  <c r="K104" i="66"/>
  <c r="M60" i="66"/>
  <c r="M90" i="66"/>
  <c r="F72" i="66"/>
  <c r="I36" i="66"/>
  <c r="F18" i="66"/>
  <c r="H94" i="66"/>
  <c r="K54" i="66"/>
  <c r="M14" i="66"/>
  <c r="L118" i="66"/>
  <c r="H88" i="66"/>
  <c r="L52" i="66"/>
  <c r="M62" i="66"/>
  <c r="L84" i="66"/>
  <c r="F86" i="66"/>
  <c r="F84" i="66"/>
  <c r="K70" i="66"/>
  <c r="K90" i="66"/>
  <c r="L8" i="66"/>
  <c r="L36" i="66"/>
  <c r="F34" i="66"/>
  <c r="H58" i="66"/>
  <c r="G92" i="66"/>
  <c r="I68" i="66"/>
  <c r="L72" i="66"/>
  <c r="K110" i="66"/>
  <c r="G112" i="66"/>
  <c r="G82" i="66"/>
  <c r="F62" i="66"/>
  <c r="K96" i="66"/>
  <c r="F98" i="66"/>
  <c r="L56" i="66"/>
  <c r="I20" i="66"/>
  <c r="J56" i="66"/>
  <c r="G102" i="66"/>
  <c r="Q405" i="79"/>
  <c r="F405" i="79"/>
  <c r="G405" i="79"/>
  <c r="P405" i="79"/>
  <c r="T354" i="76"/>
  <c r="U354" i="76"/>
  <c r="K354" i="76"/>
  <c r="J354" i="76"/>
  <c r="I196" i="76"/>
  <c r="R196" i="76"/>
  <c r="S196" i="76"/>
  <c r="J378" i="76"/>
  <c r="K378" i="76"/>
  <c r="U378" i="76"/>
  <c r="T378" i="76"/>
  <c r="G494" i="76"/>
  <c r="Q494" i="76"/>
  <c r="F494" i="76"/>
  <c r="P494" i="76"/>
  <c r="R398" i="77"/>
  <c r="H398" i="77"/>
  <c r="I398" i="77"/>
  <c r="S398" i="77"/>
  <c r="F514" i="77"/>
  <c r="Q514" i="77"/>
  <c r="P514" i="77"/>
  <c r="G514" i="77"/>
  <c r="V445" i="78"/>
  <c r="W445" i="78"/>
  <c r="L445" i="78"/>
  <c r="M445" i="78"/>
  <c r="T95" i="78"/>
  <c r="J95" i="78"/>
  <c r="U95" i="78"/>
  <c r="K95" i="78"/>
  <c r="Q476" i="76"/>
  <c r="F476" i="76"/>
  <c r="G476" i="76"/>
  <c r="P476" i="76"/>
  <c r="V373" i="78"/>
  <c r="M373" i="78"/>
  <c r="L373" i="78"/>
  <c r="W373" i="78"/>
  <c r="S457" i="79"/>
  <c r="H457" i="79"/>
  <c r="R457" i="79"/>
  <c r="I457" i="79"/>
  <c r="H419" i="79"/>
  <c r="I419" i="79"/>
  <c r="S419" i="79"/>
  <c r="M188" i="76"/>
  <c r="V188" i="76"/>
  <c r="L188" i="76"/>
  <c r="W188" i="76"/>
  <c r="J504" i="76"/>
  <c r="K504" i="76"/>
  <c r="U504" i="76"/>
  <c r="T504" i="76"/>
  <c r="V350" i="76"/>
  <c r="L350" i="76"/>
  <c r="M350" i="76"/>
  <c r="W350" i="76"/>
  <c r="T298" i="76"/>
  <c r="K298" i="76"/>
  <c r="U298" i="76"/>
  <c r="J298" i="76"/>
  <c r="P125" i="78"/>
  <c r="F125" i="78"/>
  <c r="G125" i="78"/>
  <c r="Q125" i="78"/>
  <c r="L151" i="79"/>
  <c r="V151" i="79"/>
  <c r="M151" i="79"/>
  <c r="U201" i="78"/>
  <c r="T201" i="78"/>
  <c r="K201" i="78"/>
  <c r="F226" i="77"/>
  <c r="G226" i="77"/>
  <c r="Q226" i="77"/>
  <c r="P226" i="77"/>
  <c r="H372" i="76"/>
  <c r="R372" i="76"/>
  <c r="S372" i="76"/>
  <c r="I372" i="76"/>
  <c r="J404" i="77"/>
  <c r="K404" i="77"/>
  <c r="U404" i="77"/>
  <c r="W199" i="79"/>
  <c r="M199" i="79"/>
  <c r="L199" i="79"/>
  <c r="V199" i="79"/>
  <c r="U324" i="77"/>
  <c r="T324" i="77"/>
  <c r="K324" i="77"/>
  <c r="J324" i="77"/>
  <c r="U397" i="79"/>
  <c r="K397" i="79"/>
  <c r="T397" i="79"/>
  <c r="J397" i="79"/>
  <c r="P231" i="79"/>
  <c r="F231" i="79"/>
  <c r="G231" i="79"/>
  <c r="J285" i="78"/>
  <c r="T285" i="78"/>
  <c r="K285" i="78"/>
  <c r="U285" i="78"/>
  <c r="L203" i="78"/>
  <c r="M203" i="78"/>
  <c r="V203" i="78"/>
  <c r="W203" i="78"/>
  <c r="I157" i="79"/>
  <c r="S157" i="79"/>
  <c r="R157" i="79"/>
  <c r="F153" i="79"/>
  <c r="G153" i="79"/>
  <c r="Q153" i="79"/>
  <c r="P153" i="79"/>
  <c r="T375" i="78"/>
  <c r="U375" i="78"/>
  <c r="K375" i="78"/>
  <c r="J375" i="78"/>
  <c r="P167" i="78"/>
  <c r="Q167" i="78"/>
  <c r="G167" i="78"/>
  <c r="F364" i="77"/>
  <c r="P364" i="77"/>
  <c r="Q364" i="77"/>
  <c r="G364" i="77"/>
  <c r="J414" i="77"/>
  <c r="U414" i="77"/>
  <c r="T414" i="77"/>
  <c r="V233" i="79"/>
  <c r="L233" i="79"/>
  <c r="W233" i="79"/>
  <c r="M233" i="79"/>
  <c r="M281" i="79"/>
  <c r="L281" i="79"/>
  <c r="W281" i="79"/>
  <c r="V281" i="79"/>
  <c r="W463" i="79"/>
  <c r="L463" i="79"/>
  <c r="V463" i="79"/>
  <c r="M463" i="79"/>
  <c r="U496" i="77"/>
  <c r="J496" i="77"/>
  <c r="T131" i="78"/>
  <c r="J131" i="78"/>
  <c r="K131" i="78"/>
  <c r="U131" i="78"/>
  <c r="W384" i="77"/>
  <c r="M384" i="77"/>
  <c r="V384" i="77"/>
  <c r="W345" i="78"/>
  <c r="L345" i="78"/>
  <c r="V345" i="78"/>
  <c r="M345" i="78"/>
  <c r="T465" i="79"/>
  <c r="J465" i="79"/>
  <c r="K465" i="79"/>
  <c r="U465" i="79"/>
  <c r="I259" i="79"/>
  <c r="R259" i="79"/>
  <c r="S259" i="79"/>
  <c r="H259" i="79"/>
  <c r="U252" i="77"/>
  <c r="J252" i="77"/>
  <c r="T252" i="77"/>
  <c r="R226" i="77"/>
  <c r="H226" i="77"/>
  <c r="I226" i="77"/>
  <c r="S226" i="77"/>
  <c r="G404" i="77"/>
  <c r="P404" i="77"/>
  <c r="Q404" i="77"/>
  <c r="F404" i="77"/>
  <c r="H381" i="78"/>
  <c r="R381" i="78"/>
  <c r="I381" i="78"/>
  <c r="S381" i="78"/>
  <c r="J465" i="78"/>
  <c r="U465" i="78"/>
  <c r="K465" i="78"/>
  <c r="T465" i="78"/>
  <c r="G353" i="79"/>
  <c r="Q353" i="79"/>
  <c r="P353" i="79"/>
  <c r="F353" i="79"/>
  <c r="U180" i="77"/>
  <c r="T180" i="77"/>
  <c r="K180" i="77"/>
  <c r="J180" i="77"/>
  <c r="W276" i="77"/>
  <c r="L276" i="77"/>
  <c r="T388" i="77"/>
  <c r="K388" i="77"/>
  <c r="J388" i="77"/>
  <c r="U388" i="77"/>
  <c r="H476" i="77"/>
  <c r="I476" i="77"/>
  <c r="S476" i="77"/>
  <c r="R476" i="77"/>
  <c r="U119" i="78"/>
  <c r="J119" i="78"/>
  <c r="K119" i="78"/>
  <c r="T119" i="78"/>
  <c r="G233" i="78"/>
  <c r="Q233" i="78"/>
  <c r="P233" i="78"/>
  <c r="F233" i="78"/>
  <c r="R295" i="78"/>
  <c r="H295" i="78"/>
  <c r="I295" i="78"/>
  <c r="S295" i="78"/>
  <c r="M341" i="78"/>
  <c r="L341" i="78"/>
  <c r="W341" i="78"/>
  <c r="G493" i="78"/>
  <c r="P493" i="78"/>
  <c r="Q493" i="78"/>
  <c r="R255" i="79"/>
  <c r="H255" i="79"/>
  <c r="S463" i="79"/>
  <c r="H463" i="79"/>
  <c r="R463" i="79"/>
  <c r="I463" i="79"/>
  <c r="P111" i="79"/>
  <c r="F111" i="79"/>
  <c r="G111" i="79"/>
  <c r="Q111" i="79"/>
  <c r="Q245" i="79"/>
  <c r="G245" i="79"/>
  <c r="F245" i="79"/>
  <c r="P245" i="79"/>
  <c r="W367" i="79"/>
  <c r="L367" i="79"/>
  <c r="V367" i="79"/>
  <c r="M367" i="79"/>
  <c r="T485" i="79"/>
  <c r="U485" i="79"/>
  <c r="J485" i="79"/>
  <c r="K485" i="79"/>
  <c r="S193" i="79"/>
  <c r="I193" i="79"/>
  <c r="H193" i="79"/>
  <c r="R193" i="79"/>
  <c r="S279" i="79"/>
  <c r="H279" i="79"/>
  <c r="I279" i="79"/>
  <c r="R279" i="79"/>
  <c r="L393" i="79"/>
  <c r="V393" i="79"/>
  <c r="M393" i="79"/>
  <c r="W393" i="79"/>
  <c r="K489" i="78"/>
  <c r="U489" i="78"/>
  <c r="J489" i="78"/>
  <c r="L138" i="76"/>
  <c r="M138" i="76"/>
  <c r="V138" i="76"/>
  <c r="L359" i="78"/>
  <c r="M359" i="78"/>
  <c r="G417" i="78"/>
  <c r="Q417" i="78"/>
  <c r="F417" i="78"/>
  <c r="P417" i="78"/>
  <c r="H111" i="79"/>
  <c r="I111" i="79"/>
  <c r="R111" i="79"/>
  <c r="S111" i="79"/>
  <c r="I335" i="79"/>
  <c r="S335" i="79"/>
  <c r="H335" i="79"/>
  <c r="R335" i="79"/>
  <c r="I505" i="79"/>
  <c r="R505" i="79"/>
  <c r="S505" i="79"/>
  <c r="H505" i="79"/>
  <c r="I238" i="77"/>
  <c r="R238" i="77"/>
  <c r="S238" i="77"/>
  <c r="H238" i="77"/>
  <c r="M330" i="77"/>
  <c r="L330" i="77"/>
  <c r="J426" i="77"/>
  <c r="T426" i="77"/>
  <c r="U426" i="77"/>
  <c r="K426" i="77"/>
  <c r="K498" i="77"/>
  <c r="J498" i="77"/>
  <c r="T498" i="77"/>
  <c r="H115" i="78"/>
  <c r="R115" i="78"/>
  <c r="S115" i="78"/>
  <c r="I115" i="78"/>
  <c r="L201" i="78"/>
  <c r="M201" i="78"/>
  <c r="V201" i="78"/>
  <c r="W201" i="78"/>
  <c r="W269" i="78"/>
  <c r="M269" i="78"/>
  <c r="L269" i="78"/>
  <c r="V269" i="78"/>
  <c r="H319" i="78"/>
  <c r="I319" i="78"/>
  <c r="S319" i="78"/>
  <c r="R319" i="78"/>
  <c r="J395" i="78"/>
  <c r="U395" i="78"/>
  <c r="K395" i="78"/>
  <c r="L123" i="79"/>
  <c r="M123" i="79"/>
  <c r="V123" i="79"/>
  <c r="F263" i="79"/>
  <c r="Q263" i="79"/>
  <c r="G263" i="79"/>
  <c r="L411" i="79"/>
  <c r="W411" i="79"/>
  <c r="V411" i="79"/>
  <c r="M411" i="79"/>
  <c r="M473" i="78"/>
  <c r="L473" i="78"/>
  <c r="W473" i="78"/>
  <c r="V473" i="78"/>
  <c r="V133" i="79"/>
  <c r="W133" i="79"/>
  <c r="L133" i="79"/>
  <c r="M133" i="79"/>
  <c r="H60" i="66"/>
  <c r="I60" i="66"/>
  <c r="L34" i="66"/>
  <c r="M34" i="66"/>
  <c r="Q210" i="76"/>
  <c r="P210" i="76"/>
  <c r="G210" i="76"/>
  <c r="F210" i="76"/>
  <c r="U396" i="76"/>
  <c r="J396" i="76"/>
  <c r="K396" i="76"/>
  <c r="T396" i="76"/>
  <c r="S128" i="76"/>
  <c r="R128" i="76"/>
  <c r="I128" i="76"/>
  <c r="H128" i="76"/>
  <c r="S266" i="77"/>
  <c r="H266" i="77"/>
  <c r="I266" i="77"/>
  <c r="R266" i="77"/>
  <c r="J316" i="76"/>
  <c r="T316" i="76"/>
  <c r="K316" i="76"/>
  <c r="P374" i="76"/>
  <c r="F374" i="76"/>
  <c r="G374" i="76"/>
  <c r="Q374" i="76"/>
  <c r="U97" i="79"/>
  <c r="J97" i="79"/>
  <c r="T97" i="79"/>
  <c r="K97" i="79"/>
  <c r="Q371" i="78"/>
  <c r="F371" i="78"/>
  <c r="G371" i="78"/>
  <c r="P371" i="78"/>
  <c r="W279" i="78"/>
  <c r="M279" i="78"/>
  <c r="L279" i="78"/>
  <c r="V279" i="78"/>
  <c r="H314" i="76"/>
  <c r="R314" i="76"/>
  <c r="S314" i="76"/>
  <c r="I314" i="76"/>
  <c r="T265" i="79"/>
  <c r="K265" i="79"/>
  <c r="J265" i="79"/>
  <c r="U265" i="79"/>
  <c r="Q440" i="76"/>
  <c r="F440" i="76"/>
  <c r="P440" i="76"/>
  <c r="G440" i="76"/>
  <c r="R208" i="76"/>
  <c r="H208" i="76"/>
  <c r="S208" i="76"/>
  <c r="I208" i="76"/>
  <c r="I146" i="76"/>
  <c r="H146" i="76"/>
  <c r="S146" i="76"/>
  <c r="T358" i="77"/>
  <c r="J358" i="77"/>
  <c r="K358" i="77"/>
  <c r="U358" i="77"/>
  <c r="S337" i="78"/>
  <c r="R337" i="78"/>
  <c r="H337" i="78"/>
  <c r="I337" i="78"/>
  <c r="H187" i="79"/>
  <c r="I187" i="79"/>
  <c r="S187" i="79"/>
  <c r="R187" i="79"/>
  <c r="I330" i="77"/>
  <c r="R330" i="77"/>
  <c r="H330" i="77"/>
  <c r="S330" i="77"/>
  <c r="J374" i="76"/>
  <c r="K374" i="76"/>
  <c r="U374" i="76"/>
  <c r="T374" i="76"/>
  <c r="F342" i="76"/>
  <c r="Q342" i="76"/>
  <c r="P342" i="76"/>
  <c r="R121" i="79"/>
  <c r="H121" i="79"/>
  <c r="I121" i="79"/>
  <c r="G198" i="76"/>
  <c r="P198" i="76"/>
  <c r="Q198" i="76"/>
  <c r="F198" i="76"/>
  <c r="R359" i="78"/>
  <c r="S359" i="78"/>
  <c r="I359" i="78"/>
  <c r="G431" i="79"/>
  <c r="F431" i="79"/>
  <c r="P431" i="79"/>
  <c r="Q431" i="79"/>
  <c r="V468" i="76"/>
  <c r="M468" i="76"/>
  <c r="W468" i="76"/>
  <c r="T275" i="78"/>
  <c r="U275" i="78"/>
  <c r="J275" i="78"/>
  <c r="K275" i="78"/>
  <c r="G506" i="76"/>
  <c r="P506" i="76"/>
  <c r="M488" i="76"/>
  <c r="L488" i="76"/>
  <c r="W488" i="76"/>
  <c r="V488" i="76"/>
  <c r="K218" i="76"/>
  <c r="T218" i="76"/>
  <c r="U218" i="76"/>
  <c r="P454" i="77"/>
  <c r="Q454" i="77"/>
  <c r="F454" i="77"/>
  <c r="G454" i="77"/>
  <c r="I97" i="79"/>
  <c r="S97" i="79"/>
  <c r="R97" i="79"/>
  <c r="H97" i="79"/>
  <c r="R173" i="78"/>
  <c r="S173" i="78"/>
  <c r="H173" i="78"/>
  <c r="I173" i="78"/>
  <c r="Q425" i="78"/>
  <c r="G425" i="78"/>
  <c r="P425" i="78"/>
  <c r="F425" i="78"/>
  <c r="V367" i="78"/>
  <c r="M367" i="78"/>
  <c r="W367" i="78"/>
  <c r="L367" i="78"/>
  <c r="R179" i="78"/>
  <c r="H179" i="78"/>
  <c r="I179" i="78"/>
  <c r="S179" i="78"/>
  <c r="V200" i="77"/>
  <c r="M200" i="77"/>
  <c r="W200" i="77"/>
  <c r="L200" i="77"/>
  <c r="L507" i="78"/>
  <c r="M507" i="78"/>
  <c r="W507" i="78"/>
  <c r="V507" i="78"/>
  <c r="L434" i="77"/>
  <c r="M434" i="77"/>
  <c r="I526" i="77"/>
  <c r="R526" i="77"/>
  <c r="S526" i="77"/>
  <c r="H526" i="77"/>
  <c r="L204" i="77"/>
  <c r="M204" i="77"/>
  <c r="V204" i="77"/>
  <c r="W204" i="77"/>
  <c r="G449" i="79"/>
  <c r="P449" i="79"/>
  <c r="Q449" i="79"/>
  <c r="L121" i="79"/>
  <c r="M121" i="79"/>
  <c r="V121" i="79"/>
  <c r="W121" i="79"/>
  <c r="V169" i="79"/>
  <c r="L169" i="79"/>
  <c r="W169" i="79"/>
  <c r="T368" i="77"/>
  <c r="K368" i="77"/>
  <c r="J368" i="77"/>
  <c r="U368" i="77"/>
  <c r="S224" i="77"/>
  <c r="R224" i="77"/>
  <c r="H224" i="77"/>
  <c r="I224" i="77"/>
  <c r="Q322" i="77"/>
  <c r="F322" i="77"/>
  <c r="G322" i="77"/>
  <c r="P322" i="77"/>
  <c r="P123" i="78"/>
  <c r="G123" i="78"/>
  <c r="Q123" i="78"/>
  <c r="F123" i="78"/>
  <c r="T301" i="79"/>
  <c r="J301" i="79"/>
  <c r="U301" i="79"/>
  <c r="K301" i="79"/>
  <c r="H275" i="79"/>
  <c r="I275" i="79"/>
  <c r="S275" i="79"/>
  <c r="R275" i="79"/>
  <c r="L403" i="78"/>
  <c r="M403" i="78"/>
  <c r="V403" i="78"/>
  <c r="W403" i="78"/>
  <c r="P133" i="78"/>
  <c r="F133" i="78"/>
  <c r="Q133" i="78"/>
  <c r="G133" i="78"/>
  <c r="K490" i="77"/>
  <c r="T490" i="77"/>
  <c r="J490" i="77"/>
  <c r="U490" i="77"/>
  <c r="J361" i="79"/>
  <c r="K361" i="79"/>
  <c r="T361" i="79"/>
  <c r="U361" i="79"/>
  <c r="M315" i="78"/>
  <c r="L315" i="78"/>
  <c r="W315" i="78"/>
  <c r="V315" i="78"/>
  <c r="T165" i="79"/>
  <c r="U165" i="79"/>
  <c r="J165" i="79"/>
  <c r="K165" i="79"/>
  <c r="I174" i="77"/>
  <c r="R174" i="77"/>
  <c r="H174" i="77"/>
  <c r="S174" i="77"/>
  <c r="W219" i="78"/>
  <c r="L219" i="78"/>
  <c r="V219" i="78"/>
  <c r="M219" i="78"/>
  <c r="T195" i="78"/>
  <c r="J195" i="78"/>
  <c r="U195" i="78"/>
  <c r="F481" i="78"/>
  <c r="Q481" i="78"/>
  <c r="G481" i="78"/>
  <c r="P481" i="78"/>
  <c r="U169" i="79"/>
  <c r="K169" i="79"/>
  <c r="J169" i="79"/>
  <c r="T169" i="79"/>
  <c r="H146" i="77"/>
  <c r="I146" i="77"/>
  <c r="S146" i="77"/>
  <c r="R146" i="77"/>
  <c r="T492" i="77"/>
  <c r="J492" i="77"/>
  <c r="V276" i="77"/>
  <c r="K195" i="78"/>
  <c r="K414" i="77"/>
  <c r="Q506" i="76"/>
  <c r="R146" i="76"/>
  <c r="U316" i="76"/>
  <c r="H196" i="76"/>
  <c r="U93" i="78"/>
  <c r="J93" i="78"/>
  <c r="T93" i="78"/>
  <c r="K93" i="78"/>
  <c r="F142" i="76"/>
  <c r="P142" i="76"/>
  <c r="Q142" i="76"/>
  <c r="G142" i="76"/>
  <c r="F430" i="76"/>
  <c r="P430" i="76"/>
  <c r="Q430" i="76"/>
  <c r="G430" i="76"/>
  <c r="J224" i="76"/>
  <c r="T224" i="76"/>
  <c r="U224" i="76"/>
  <c r="P437" i="79"/>
  <c r="F437" i="79"/>
  <c r="Q437" i="79"/>
  <c r="G437" i="79"/>
  <c r="W129" i="78"/>
  <c r="M129" i="78"/>
  <c r="V129" i="78"/>
  <c r="L129" i="78"/>
  <c r="V224" i="76"/>
  <c r="W224" i="76"/>
  <c r="M224" i="76"/>
  <c r="L224" i="76"/>
  <c r="K235" i="78"/>
  <c r="U235" i="78"/>
  <c r="I407" i="78"/>
  <c r="H407" i="78"/>
  <c r="S407" i="78"/>
  <c r="R407" i="78"/>
  <c r="L461" i="79"/>
  <c r="M461" i="79"/>
  <c r="W461" i="79"/>
  <c r="V461" i="79"/>
  <c r="Q251" i="78"/>
  <c r="G251" i="78"/>
  <c r="F251" i="78"/>
  <c r="U203" i="79"/>
  <c r="T203" i="79"/>
  <c r="K203" i="79"/>
  <c r="R228" i="76"/>
  <c r="I228" i="76"/>
  <c r="S228" i="76"/>
  <c r="R438" i="76"/>
  <c r="S438" i="76"/>
  <c r="I438" i="76"/>
  <c r="H438" i="76"/>
  <c r="W329" i="79"/>
  <c r="M329" i="79"/>
  <c r="L329" i="79"/>
  <c r="V329" i="79"/>
  <c r="V121" i="78"/>
  <c r="M121" i="78"/>
  <c r="W121" i="78"/>
  <c r="L121" i="78"/>
  <c r="H395" i="79"/>
  <c r="I395" i="79"/>
  <c r="S395" i="79"/>
  <c r="R395" i="79"/>
  <c r="R384" i="77"/>
  <c r="S384" i="77"/>
  <c r="I384" i="77"/>
  <c r="R484" i="76"/>
  <c r="H484" i="76"/>
  <c r="I484" i="76"/>
  <c r="S484" i="76"/>
  <c r="V358" i="77"/>
  <c r="M358" i="77"/>
  <c r="L358" i="77"/>
  <c r="W358" i="77"/>
  <c r="L256" i="77"/>
  <c r="W256" i="77"/>
  <c r="M256" i="77"/>
  <c r="V256" i="77"/>
  <c r="I182" i="77"/>
  <c r="H182" i="77"/>
  <c r="R182" i="77"/>
  <c r="S182" i="77"/>
  <c r="R414" i="77"/>
  <c r="I414" i="77"/>
  <c r="H414" i="77"/>
  <c r="M498" i="77"/>
  <c r="L498" i="77"/>
  <c r="V498" i="77"/>
  <c r="W498" i="77"/>
  <c r="I239" i="79"/>
  <c r="S239" i="79"/>
  <c r="H239" i="79"/>
  <c r="L103" i="78"/>
  <c r="W103" i="78"/>
  <c r="V103" i="78"/>
  <c r="M103" i="78"/>
  <c r="Q177" i="78"/>
  <c r="G177" i="78"/>
  <c r="F177" i="78"/>
  <c r="P177" i="78"/>
  <c r="M176" i="77"/>
  <c r="W176" i="77"/>
  <c r="V176" i="77"/>
  <c r="L176" i="77"/>
  <c r="W120" i="77"/>
  <c r="L120" i="77"/>
  <c r="M120" i="77"/>
  <c r="V120" i="77"/>
  <c r="T353" i="78"/>
  <c r="J353" i="78"/>
  <c r="U353" i="78"/>
  <c r="S375" i="79"/>
  <c r="H375" i="79"/>
  <c r="I375" i="79"/>
  <c r="R375" i="79"/>
  <c r="H161" i="79"/>
  <c r="S161" i="79"/>
  <c r="R161" i="79"/>
  <c r="I161" i="79"/>
  <c r="M171" i="79"/>
  <c r="W171" i="79"/>
  <c r="V171" i="79"/>
  <c r="L171" i="79"/>
  <c r="F95" i="79"/>
  <c r="P95" i="79"/>
  <c r="G95" i="79"/>
  <c r="Q95" i="79"/>
  <c r="V142" i="77"/>
  <c r="M142" i="77"/>
  <c r="L142" i="77"/>
  <c r="W142" i="77"/>
  <c r="P499" i="78"/>
  <c r="G499" i="78"/>
  <c r="Q499" i="78"/>
  <c r="F499" i="78"/>
  <c r="P258" i="77"/>
  <c r="G258" i="77"/>
  <c r="F258" i="77"/>
  <c r="Q258" i="77"/>
  <c r="K279" i="78"/>
  <c r="J279" i="78"/>
  <c r="T279" i="78"/>
  <c r="U279" i="78"/>
  <c r="G355" i="79"/>
  <c r="P355" i="79"/>
  <c r="F355" i="79"/>
  <c r="G348" i="77"/>
  <c r="P348" i="77"/>
  <c r="Q348" i="77"/>
  <c r="F348" i="77"/>
  <c r="V341" i="78"/>
  <c r="U492" i="77"/>
  <c r="U498" i="77"/>
  <c r="M276" i="77"/>
  <c r="K353" i="78"/>
  <c r="F506" i="76"/>
  <c r="J194" i="76"/>
  <c r="K224" i="76"/>
  <c r="P263" i="79"/>
  <c r="V330" i="77"/>
  <c r="W138" i="76"/>
  <c r="F493" i="78"/>
  <c r="P208" i="77"/>
  <c r="H157" i="79"/>
  <c r="Q231" i="79"/>
  <c r="T404" i="77"/>
  <c r="J201" i="78"/>
  <c r="R419" i="79"/>
  <c r="J203" i="79"/>
  <c r="J235" i="78"/>
  <c r="M110" i="66"/>
  <c r="L110" i="66"/>
  <c r="F114" i="66"/>
  <c r="G114" i="66"/>
  <c r="H74" i="66"/>
  <c r="I74" i="66"/>
  <c r="K118" i="66"/>
  <c r="J118" i="66"/>
  <c r="R418" i="77"/>
  <c r="H418" i="77"/>
  <c r="I418" i="77"/>
  <c r="S418" i="77"/>
  <c r="L180" i="76"/>
  <c r="M180" i="76"/>
  <c r="W180" i="76"/>
  <c r="V180" i="76"/>
  <c r="J469" i="78"/>
  <c r="T469" i="78"/>
  <c r="K469" i="78"/>
  <c r="U469" i="78"/>
  <c r="K522" i="76"/>
  <c r="J522" i="76"/>
  <c r="T522" i="76"/>
  <c r="I396" i="76"/>
  <c r="H396" i="76"/>
  <c r="S396" i="76"/>
  <c r="M113" i="79"/>
  <c r="W113" i="79"/>
  <c r="L113" i="79"/>
  <c r="S385" i="78"/>
  <c r="H385" i="78"/>
  <c r="I385" i="78"/>
  <c r="R385" i="78"/>
  <c r="P123" i="79"/>
  <c r="F123" i="79"/>
  <c r="G123" i="79"/>
  <c r="Q123" i="79"/>
  <c r="S414" i="76"/>
  <c r="R414" i="76"/>
  <c r="I414" i="76"/>
  <c r="Q124" i="77"/>
  <c r="F124" i="77"/>
  <c r="P124" i="77"/>
  <c r="Q393" i="79"/>
  <c r="F393" i="79"/>
  <c r="G393" i="79"/>
  <c r="H472" i="77"/>
  <c r="I472" i="77"/>
  <c r="S472" i="77"/>
  <c r="R472" i="77"/>
  <c r="W183" i="78"/>
  <c r="V183" i="78"/>
  <c r="M183" i="78"/>
  <c r="L183" i="78"/>
  <c r="S145" i="78"/>
  <c r="H145" i="78"/>
  <c r="I145" i="78"/>
  <c r="R145" i="78"/>
  <c r="R325" i="78"/>
  <c r="I325" i="78"/>
  <c r="H325" i="78"/>
  <c r="S325" i="78"/>
  <c r="M270" i="76"/>
  <c r="W270" i="76"/>
  <c r="L270" i="76"/>
  <c r="V270" i="76"/>
  <c r="S188" i="76"/>
  <c r="R188" i="76"/>
  <c r="H188" i="76"/>
  <c r="I188" i="76"/>
  <c r="U365" i="78"/>
  <c r="T365" i="78"/>
  <c r="J365" i="78"/>
  <c r="W530" i="77"/>
  <c r="L530" i="77"/>
  <c r="V530" i="77"/>
  <c r="M530" i="77"/>
  <c r="S313" i="79"/>
  <c r="H313" i="79"/>
  <c r="I313" i="79"/>
  <c r="V229" i="79"/>
  <c r="M229" i="79"/>
  <c r="L229" i="79"/>
  <c r="W229" i="79"/>
  <c r="M385" i="78"/>
  <c r="V385" i="78"/>
  <c r="W385" i="78"/>
  <c r="L385" i="78"/>
  <c r="Q218" i="77"/>
  <c r="G218" i="77"/>
  <c r="P218" i="77"/>
  <c r="F218" i="77"/>
  <c r="T411" i="79"/>
  <c r="U411" i="79"/>
  <c r="K411" i="79"/>
  <c r="J411" i="79"/>
  <c r="G155" i="79"/>
  <c r="F155" i="79"/>
  <c r="Q155" i="79"/>
  <c r="T347" i="78"/>
  <c r="K347" i="78"/>
  <c r="U347" i="78"/>
  <c r="Q137" i="79"/>
  <c r="F137" i="79"/>
  <c r="G137" i="79"/>
  <c r="P137" i="79"/>
  <c r="L185" i="79"/>
  <c r="V185" i="79"/>
  <c r="M185" i="79"/>
  <c r="P347" i="79"/>
  <c r="F347" i="79"/>
  <c r="Q347" i="79"/>
  <c r="G347" i="79"/>
  <c r="V321" i="78"/>
  <c r="M321" i="78"/>
  <c r="L321" i="78"/>
  <c r="W321" i="78"/>
  <c r="T394" i="77"/>
  <c r="U394" i="77"/>
  <c r="K394" i="77"/>
  <c r="J394" i="77"/>
  <c r="V298" i="77"/>
  <c r="W298" i="77"/>
  <c r="M298" i="77"/>
  <c r="S439" i="79"/>
  <c r="I439" i="79"/>
  <c r="H439" i="79"/>
  <c r="H366" i="77"/>
  <c r="S366" i="77"/>
  <c r="I366" i="77"/>
  <c r="F405" i="78"/>
  <c r="P405" i="78"/>
  <c r="Q405" i="78"/>
  <c r="G405" i="78"/>
  <c r="P472" i="77"/>
  <c r="G472" i="77"/>
  <c r="F472" i="77"/>
  <c r="Q472" i="77"/>
  <c r="U487" i="79"/>
  <c r="J487" i="79"/>
  <c r="T487" i="79"/>
  <c r="K487" i="79"/>
  <c r="T282" i="77"/>
  <c r="J282" i="77"/>
  <c r="U282" i="77"/>
  <c r="K282" i="77"/>
  <c r="R366" i="77"/>
  <c r="H384" i="77"/>
  <c r="P251" i="78"/>
  <c r="W330" i="77"/>
  <c r="F167" i="78"/>
  <c r="W185" i="79"/>
  <c r="S121" i="79"/>
  <c r="P393" i="79"/>
  <c r="G124" i="77"/>
  <c r="T235" i="78"/>
  <c r="U522" i="76"/>
  <c r="J80" i="66"/>
  <c r="K80" i="66"/>
  <c r="R298" i="76"/>
  <c r="S298" i="76"/>
  <c r="I298" i="76"/>
  <c r="H298" i="76"/>
  <c r="T214" i="76"/>
  <c r="U214" i="76"/>
  <c r="K214" i="76"/>
  <c r="J214" i="76"/>
  <c r="J126" i="76"/>
  <c r="K126" i="76"/>
  <c r="U126" i="76"/>
  <c r="T126" i="76"/>
  <c r="R232" i="77"/>
  <c r="H232" i="77"/>
  <c r="S232" i="77"/>
  <c r="I232" i="77"/>
  <c r="S154" i="77"/>
  <c r="H154" i="77"/>
  <c r="R154" i="77"/>
  <c r="I154" i="77"/>
  <c r="L299" i="79"/>
  <c r="V299" i="79"/>
  <c r="W299" i="79"/>
  <c r="M299" i="79"/>
  <c r="S417" i="79"/>
  <c r="H417" i="79"/>
  <c r="I417" i="79"/>
  <c r="R417" i="79"/>
  <c r="H497" i="79"/>
  <c r="S497" i="79"/>
  <c r="R497" i="79"/>
  <c r="I497" i="79"/>
  <c r="H412" i="76"/>
  <c r="I412" i="76"/>
  <c r="R412" i="76"/>
  <c r="S412" i="76"/>
  <c r="W442" i="77"/>
  <c r="L442" i="77"/>
  <c r="M442" i="77"/>
  <c r="V442" i="77"/>
  <c r="R284" i="77"/>
  <c r="I284" i="77"/>
  <c r="S284" i="77"/>
  <c r="H284" i="77"/>
  <c r="S301" i="78"/>
  <c r="I301" i="78"/>
  <c r="R301" i="78"/>
  <c r="H301" i="78"/>
  <c r="S337" i="79"/>
  <c r="I337" i="79"/>
  <c r="R337" i="79"/>
  <c r="H337" i="79"/>
  <c r="F327" i="78"/>
  <c r="P327" i="78"/>
  <c r="Q327" i="78"/>
  <c r="G327" i="78"/>
  <c r="T264" i="76"/>
  <c r="K264" i="76"/>
  <c r="J264" i="76"/>
  <c r="U264" i="76"/>
  <c r="Q171" i="79"/>
  <c r="F171" i="79"/>
  <c r="P171" i="79"/>
  <c r="G171" i="79"/>
  <c r="J412" i="76"/>
  <c r="U412" i="76"/>
  <c r="K412" i="76"/>
  <c r="T412" i="76"/>
  <c r="G190" i="77"/>
  <c r="P190" i="77"/>
  <c r="Q190" i="77"/>
  <c r="F190" i="77"/>
  <c r="L502" i="76"/>
  <c r="V502" i="76"/>
  <c r="W502" i="76"/>
  <c r="K194" i="76"/>
  <c r="T194" i="76"/>
  <c r="Q343" i="79"/>
  <c r="G343" i="79"/>
  <c r="F343" i="79"/>
  <c r="P343" i="79"/>
  <c r="P294" i="76"/>
  <c r="Q294" i="76"/>
  <c r="G294" i="76"/>
  <c r="F294" i="76"/>
  <c r="Q248" i="76"/>
  <c r="G248" i="76"/>
  <c r="F248" i="76"/>
  <c r="P248" i="76"/>
  <c r="F301" i="78"/>
  <c r="G301" i="78"/>
  <c r="Q301" i="78"/>
  <c r="P301" i="78"/>
  <c r="P398" i="76"/>
  <c r="G398" i="76"/>
  <c r="Q398" i="76"/>
  <c r="W389" i="78"/>
  <c r="V389" i="78"/>
  <c r="L389" i="78"/>
  <c r="M389" i="78"/>
  <c r="G279" i="79"/>
  <c r="Q279" i="79"/>
  <c r="P279" i="79"/>
  <c r="U148" i="77"/>
  <c r="T148" i="77"/>
  <c r="J148" i="77"/>
  <c r="K148" i="77"/>
  <c r="Q273" i="78"/>
  <c r="G273" i="78"/>
  <c r="F273" i="78"/>
  <c r="P273" i="78"/>
  <c r="L418" i="77"/>
  <c r="V418" i="77"/>
  <c r="M418" i="77"/>
  <c r="W418" i="77"/>
  <c r="R524" i="77"/>
  <c r="H524" i="77"/>
  <c r="I524" i="77"/>
  <c r="S177" i="78"/>
  <c r="R177" i="78"/>
  <c r="I177" i="78"/>
  <c r="H177" i="78"/>
  <c r="G452" i="77"/>
  <c r="F452" i="77"/>
  <c r="P452" i="77"/>
  <c r="Q452" i="77"/>
  <c r="U468" i="77"/>
  <c r="J468" i="77"/>
  <c r="T468" i="77"/>
  <c r="K468" i="77"/>
  <c r="J407" i="78"/>
  <c r="T407" i="78"/>
  <c r="U407" i="78"/>
  <c r="K407" i="78"/>
  <c r="W454" i="77"/>
  <c r="L454" i="77"/>
  <c r="V454" i="77"/>
  <c r="M454" i="77"/>
  <c r="K419" i="78"/>
  <c r="U419" i="78"/>
  <c r="T419" i="78"/>
  <c r="W117" i="79"/>
  <c r="M117" i="79"/>
  <c r="L117" i="79"/>
  <c r="V117" i="79"/>
  <c r="K328" i="76"/>
  <c r="U328" i="76"/>
  <c r="V159" i="79"/>
  <c r="L159" i="79"/>
  <c r="M159" i="79"/>
  <c r="W159" i="79"/>
  <c r="V363" i="79"/>
  <c r="L363" i="79"/>
  <c r="W363" i="79"/>
  <c r="M363" i="79"/>
  <c r="P205" i="78"/>
  <c r="F205" i="78"/>
  <c r="G205" i="78"/>
  <c r="Q205" i="78"/>
  <c r="R240" i="77"/>
  <c r="S240" i="77"/>
  <c r="H240" i="77"/>
  <c r="I240" i="77"/>
  <c r="V410" i="77"/>
  <c r="L410" i="77"/>
  <c r="M410" i="77"/>
  <c r="P119" i="78"/>
  <c r="G119" i="78"/>
  <c r="F119" i="78"/>
  <c r="Q119" i="78"/>
  <c r="R267" i="79"/>
  <c r="I267" i="79"/>
  <c r="H267" i="79"/>
  <c r="V355" i="79"/>
  <c r="M355" i="79"/>
  <c r="L355" i="79"/>
  <c r="W355" i="79"/>
  <c r="F199" i="78"/>
  <c r="G199" i="78"/>
  <c r="Q199" i="78"/>
  <c r="P199" i="78"/>
  <c r="T395" i="78"/>
  <c r="V359" i="78"/>
  <c r="S255" i="79"/>
  <c r="K252" i="77"/>
  <c r="T328" i="76"/>
  <c r="F279" i="79"/>
  <c r="L468" i="76"/>
  <c r="F76" i="66"/>
  <c r="G76" i="66"/>
  <c r="K34" i="66"/>
  <c r="J34" i="66"/>
  <c r="L120" i="66"/>
  <c r="M120" i="66"/>
  <c r="R310" i="77"/>
  <c r="S310" i="77"/>
  <c r="H310" i="77"/>
  <c r="I310" i="77"/>
  <c r="L330" i="76"/>
  <c r="M330" i="76"/>
  <c r="W330" i="76"/>
  <c r="V330" i="76"/>
  <c r="U289" i="79"/>
  <c r="K289" i="79"/>
  <c r="T289" i="79"/>
  <c r="J289" i="79"/>
  <c r="G330" i="76"/>
  <c r="P330" i="76"/>
  <c r="F330" i="76"/>
  <c r="Q330" i="76"/>
  <c r="G207" i="79"/>
  <c r="Q207" i="79"/>
  <c r="P207" i="79"/>
  <c r="Q273" i="79"/>
  <c r="F273" i="79"/>
  <c r="P273" i="79"/>
  <c r="R134" i="76"/>
  <c r="I134" i="76"/>
  <c r="S134" i="76"/>
  <c r="H134" i="76"/>
  <c r="R248" i="76"/>
  <c r="H248" i="76"/>
  <c r="S248" i="76"/>
  <c r="I248" i="76"/>
  <c r="Q361" i="79"/>
  <c r="F361" i="79"/>
  <c r="P361" i="79"/>
  <c r="G361" i="79"/>
  <c r="I388" i="76"/>
  <c r="R388" i="76"/>
  <c r="H388" i="76"/>
  <c r="H278" i="76"/>
  <c r="R278" i="76"/>
  <c r="S278" i="76"/>
  <c r="I278" i="76"/>
  <c r="R490" i="76"/>
  <c r="H490" i="76"/>
  <c r="S490" i="76"/>
  <c r="I490" i="76"/>
  <c r="S199" i="78"/>
  <c r="I199" i="78"/>
  <c r="H199" i="78"/>
  <c r="R199" i="78"/>
  <c r="H297" i="78"/>
  <c r="R297" i="78"/>
  <c r="I297" i="78"/>
  <c r="Q478" i="76"/>
  <c r="P478" i="76"/>
  <c r="G478" i="76"/>
  <c r="F478" i="76"/>
  <c r="Q219" i="79"/>
  <c r="F219" i="79"/>
  <c r="P219" i="79"/>
  <c r="G219" i="79"/>
  <c r="W379" i="79"/>
  <c r="L379" i="79"/>
  <c r="V379" i="79"/>
  <c r="M379" i="79"/>
  <c r="P257" i="78"/>
  <c r="F257" i="78"/>
  <c r="Q257" i="78"/>
  <c r="G257" i="78"/>
  <c r="Q480" i="76"/>
  <c r="G480" i="76"/>
  <c r="F480" i="76"/>
  <c r="P480" i="76"/>
  <c r="J414" i="76"/>
  <c r="T414" i="76"/>
  <c r="K414" i="76"/>
  <c r="U414" i="76"/>
  <c r="M383" i="79"/>
  <c r="V383" i="79"/>
  <c r="L383" i="79"/>
  <c r="W383" i="79"/>
  <c r="Q162" i="76"/>
  <c r="P162" i="76"/>
  <c r="F162" i="76"/>
  <c r="G162" i="76"/>
  <c r="K266" i="77"/>
  <c r="U266" i="77"/>
  <c r="W390" i="77"/>
  <c r="L390" i="77"/>
  <c r="V390" i="77"/>
  <c r="M390" i="77"/>
  <c r="R274" i="76"/>
  <c r="H274" i="76"/>
  <c r="S274" i="76"/>
  <c r="I274" i="76"/>
  <c r="P337" i="78"/>
  <c r="F337" i="78"/>
  <c r="Q337" i="78"/>
  <c r="G337" i="78"/>
  <c r="P149" i="78"/>
  <c r="F149" i="78"/>
  <c r="Q149" i="78"/>
  <c r="G149" i="78"/>
  <c r="R103" i="78"/>
  <c r="S103" i="78"/>
  <c r="H103" i="78"/>
  <c r="I103" i="78"/>
  <c r="T146" i="77"/>
  <c r="J146" i="77"/>
  <c r="U146" i="77"/>
  <c r="K146" i="77"/>
  <c r="V500" i="76"/>
  <c r="L500" i="76"/>
  <c r="M500" i="76"/>
  <c r="W500" i="76"/>
  <c r="P132" i="77"/>
  <c r="Q132" i="77"/>
  <c r="G132" i="77"/>
  <c r="F132" i="77"/>
  <c r="H342" i="77"/>
  <c r="R342" i="77"/>
  <c r="I342" i="77"/>
  <c r="S342" i="77"/>
  <c r="U279" i="79"/>
  <c r="J279" i="79"/>
  <c r="K279" i="79"/>
  <c r="F169" i="79"/>
  <c r="G169" i="79"/>
  <c r="Q169" i="79"/>
  <c r="U476" i="77"/>
  <c r="J476" i="77"/>
  <c r="K476" i="77"/>
  <c r="T476" i="77"/>
  <c r="I464" i="77"/>
  <c r="H464" i="77"/>
  <c r="R464" i="77"/>
  <c r="S464" i="77"/>
  <c r="Q340" i="76"/>
  <c r="P340" i="76"/>
  <c r="P363" i="78"/>
  <c r="G363" i="78"/>
  <c r="F363" i="78"/>
  <c r="Q363" i="78"/>
  <c r="S251" i="79"/>
  <c r="R251" i="79"/>
  <c r="H251" i="79"/>
  <c r="K203" i="78"/>
  <c r="U203" i="78"/>
  <c r="T203" i="78"/>
  <c r="J203" i="78"/>
  <c r="U291" i="78"/>
  <c r="J291" i="78"/>
  <c r="K291" i="78"/>
  <c r="T291" i="78"/>
  <c r="R211" i="78"/>
  <c r="I211" i="78"/>
  <c r="H211" i="78"/>
  <c r="S211" i="78"/>
  <c r="K305" i="78"/>
  <c r="U305" i="78"/>
  <c r="T305" i="78"/>
  <c r="J305" i="78"/>
  <c r="I180" i="77"/>
  <c r="H180" i="77"/>
  <c r="R180" i="77"/>
  <c r="Q284" i="77"/>
  <c r="P284" i="77"/>
  <c r="F284" i="77"/>
  <c r="J366" i="77"/>
  <c r="K366" i="77"/>
  <c r="U366" i="77"/>
  <c r="P167" i="79"/>
  <c r="F167" i="79"/>
  <c r="G167" i="79"/>
  <c r="S242" i="77"/>
  <c r="I242" i="77"/>
  <c r="R242" i="77"/>
  <c r="H242" i="77"/>
  <c r="R257" i="79"/>
  <c r="H257" i="79"/>
  <c r="S257" i="79"/>
  <c r="I257" i="79"/>
  <c r="K524" i="77"/>
  <c r="T524" i="77"/>
  <c r="U524" i="77"/>
  <c r="J524" i="77"/>
  <c r="H269" i="78"/>
  <c r="R269" i="78"/>
  <c r="W503" i="79"/>
  <c r="L503" i="79"/>
  <c r="V503" i="79"/>
  <c r="M503" i="79"/>
  <c r="R153" i="78"/>
  <c r="H153" i="78"/>
  <c r="S153" i="78"/>
  <c r="I153" i="78"/>
  <c r="P477" i="78"/>
  <c r="F477" i="78"/>
  <c r="G477" i="78"/>
  <c r="V462" i="77"/>
  <c r="M462" i="77"/>
  <c r="Q360" i="77"/>
  <c r="P360" i="77"/>
  <c r="F360" i="77"/>
  <c r="G360" i="77"/>
  <c r="W532" i="77"/>
  <c r="V532" i="77"/>
  <c r="M532" i="77"/>
  <c r="R144" i="77"/>
  <c r="I144" i="77"/>
  <c r="H144" i="77"/>
  <c r="S144" i="77"/>
  <c r="T395" i="79"/>
  <c r="K395" i="79"/>
  <c r="U395" i="79"/>
  <c r="J395" i="79"/>
  <c r="G501" i="78"/>
  <c r="F501" i="78"/>
  <c r="Q501" i="78"/>
  <c r="P501" i="78"/>
  <c r="H161" i="78"/>
  <c r="R161" i="78"/>
  <c r="I161" i="78"/>
  <c r="S161" i="78"/>
  <c r="G172" i="77"/>
  <c r="Q172" i="77"/>
  <c r="F172" i="77"/>
  <c r="P172" i="77"/>
  <c r="Q208" i="77"/>
  <c r="G208" i="77"/>
  <c r="S353" i="78"/>
  <c r="H353" i="78"/>
  <c r="R353" i="78"/>
  <c r="I353" i="78"/>
  <c r="I190" i="77"/>
  <c r="R190" i="77"/>
  <c r="S190" i="77"/>
  <c r="H190" i="77"/>
  <c r="Q261" i="78"/>
  <c r="G261" i="78"/>
  <c r="V477" i="78"/>
  <c r="L477" i="78"/>
  <c r="M477" i="78"/>
  <c r="T473" i="79"/>
  <c r="K473" i="79"/>
  <c r="U473" i="79"/>
  <c r="J473" i="79"/>
  <c r="V105" i="79"/>
  <c r="L105" i="79"/>
  <c r="M105" i="79"/>
  <c r="W105" i="79"/>
  <c r="M283" i="79"/>
  <c r="L283" i="79"/>
  <c r="V401" i="78"/>
  <c r="W401" i="78"/>
  <c r="L401" i="78"/>
  <c r="M401" i="78"/>
  <c r="Q242" i="77"/>
  <c r="F242" i="77"/>
  <c r="P242" i="77"/>
  <c r="G242" i="77"/>
  <c r="P294" i="77"/>
  <c r="F294" i="77"/>
  <c r="Q294" i="77"/>
  <c r="P354" i="77"/>
  <c r="F354" i="77"/>
  <c r="Q354" i="77"/>
  <c r="R498" i="77"/>
  <c r="S498" i="77"/>
  <c r="H498" i="77"/>
  <c r="I498" i="77"/>
  <c r="R441" i="79"/>
  <c r="S441" i="79"/>
  <c r="U225" i="79"/>
  <c r="K225" i="79"/>
  <c r="J225" i="79"/>
  <c r="T225" i="79"/>
  <c r="M499" i="79"/>
  <c r="V499" i="79"/>
  <c r="L499" i="79"/>
  <c r="W499" i="79"/>
  <c r="L414" i="76"/>
  <c r="W414" i="76"/>
  <c r="M414" i="76"/>
  <c r="W170" i="77"/>
  <c r="V170" i="77"/>
  <c r="M170" i="77"/>
  <c r="L170" i="77"/>
  <c r="V115" i="78"/>
  <c r="L115" i="78"/>
  <c r="W115" i="78"/>
  <c r="M115" i="78"/>
  <c r="V283" i="79"/>
  <c r="F261" i="78"/>
  <c r="S414" i="77"/>
  <c r="J218" i="76"/>
  <c r="K496" i="77"/>
  <c r="R439" i="79"/>
  <c r="L532" i="77"/>
  <c r="W462" i="77"/>
  <c r="J347" i="78"/>
  <c r="W434" i="77"/>
  <c r="T366" i="77"/>
  <c r="R239" i="79"/>
  <c r="H359" i="78"/>
  <c r="W359" i="78"/>
  <c r="I255" i="79"/>
  <c r="L384" i="77"/>
  <c r="G354" i="77"/>
  <c r="T496" i="77"/>
  <c r="L298" i="77"/>
  <c r="J328" i="76"/>
  <c r="L462" i="77"/>
  <c r="V434" i="77"/>
  <c r="S180" i="77"/>
  <c r="K365" i="78"/>
  <c r="F340" i="76"/>
  <c r="P169" i="79"/>
  <c r="G342" i="76"/>
  <c r="T266" i="77"/>
  <c r="S297" i="78"/>
  <c r="J86" i="66"/>
  <c r="K86" i="66"/>
  <c r="H238" i="76"/>
  <c r="S238" i="76"/>
  <c r="R238" i="76"/>
  <c r="I238" i="76"/>
  <c r="S456" i="76"/>
  <c r="I456" i="76"/>
  <c r="H456" i="76"/>
  <c r="R456" i="76"/>
  <c r="M156" i="77"/>
  <c r="L156" i="77"/>
  <c r="V156" i="77"/>
  <c r="W156" i="77"/>
  <c r="R288" i="76"/>
  <c r="S288" i="76"/>
  <c r="I288" i="76"/>
  <c r="H288" i="76"/>
  <c r="U364" i="76"/>
  <c r="J364" i="76"/>
  <c r="T364" i="76"/>
  <c r="K364" i="76"/>
  <c r="G254" i="77"/>
  <c r="F254" i="77"/>
  <c r="Q254" i="77"/>
  <c r="P254" i="77"/>
  <c r="V126" i="76"/>
  <c r="W126" i="76"/>
  <c r="L126" i="76"/>
  <c r="J438" i="76"/>
  <c r="T438" i="76"/>
  <c r="U438" i="76"/>
  <c r="K438" i="76"/>
  <c r="R202" i="77"/>
  <c r="S202" i="77"/>
  <c r="H202" i="77"/>
  <c r="I202" i="77"/>
  <c r="P198" i="77"/>
  <c r="Q198" i="77"/>
  <c r="F198" i="77"/>
  <c r="V459" i="78"/>
  <c r="M459" i="78"/>
  <c r="W459" i="78"/>
  <c r="L459" i="78"/>
  <c r="K193" i="79"/>
  <c r="J193" i="79"/>
  <c r="T193" i="79"/>
  <c r="U193" i="79"/>
  <c r="J164" i="76"/>
  <c r="K164" i="76"/>
  <c r="T164" i="76"/>
  <c r="U164" i="76"/>
  <c r="W376" i="76"/>
  <c r="V376" i="76"/>
  <c r="L376" i="76"/>
  <c r="S105" i="78"/>
  <c r="I105" i="78"/>
  <c r="H105" i="78"/>
  <c r="R105" i="78"/>
  <c r="J478" i="76"/>
  <c r="K478" i="76"/>
  <c r="U478" i="76"/>
  <c r="V338" i="76"/>
  <c r="W338" i="76"/>
  <c r="L338" i="76"/>
  <c r="M338" i="76"/>
  <c r="P381" i="78"/>
  <c r="F381" i="78"/>
  <c r="G381" i="78"/>
  <c r="Q381" i="78"/>
  <c r="F361" i="78"/>
  <c r="P361" i="78"/>
  <c r="G361" i="78"/>
  <c r="Q361" i="78"/>
  <c r="S220" i="76"/>
  <c r="H220" i="76"/>
  <c r="I220" i="76"/>
  <c r="T402" i="76"/>
  <c r="J402" i="76"/>
  <c r="U402" i="76"/>
  <c r="I370" i="77"/>
  <c r="R370" i="77"/>
  <c r="S370" i="77"/>
  <c r="H370" i="77"/>
  <c r="R148" i="76"/>
  <c r="H148" i="76"/>
  <c r="I148" i="76"/>
  <c r="S148" i="76"/>
  <c r="S516" i="76"/>
  <c r="H516" i="76"/>
  <c r="R516" i="76"/>
  <c r="I516" i="76"/>
  <c r="M292" i="77"/>
  <c r="L292" i="77"/>
  <c r="V292" i="77"/>
  <c r="W292" i="77"/>
  <c r="U382" i="77"/>
  <c r="K382" i="77"/>
  <c r="J382" i="77"/>
  <c r="T382" i="77"/>
  <c r="H197" i="79"/>
  <c r="I197" i="79"/>
  <c r="R197" i="79"/>
  <c r="S197" i="79"/>
  <c r="Q430" i="77"/>
  <c r="P430" i="77"/>
  <c r="F430" i="77"/>
  <c r="S446" i="76"/>
  <c r="I446" i="76"/>
  <c r="R446" i="76"/>
  <c r="H446" i="76"/>
  <c r="W442" i="76"/>
  <c r="V442" i="76"/>
  <c r="M442" i="76"/>
  <c r="L442" i="76"/>
  <c r="U236" i="76"/>
  <c r="J236" i="76"/>
  <c r="K236" i="76"/>
  <c r="T236" i="76"/>
  <c r="H462" i="76"/>
  <c r="S462" i="76"/>
  <c r="I462" i="76"/>
  <c r="R462" i="76"/>
  <c r="W492" i="77"/>
  <c r="M492" i="77"/>
  <c r="V492" i="77"/>
  <c r="P274" i="76"/>
  <c r="G274" i="76"/>
  <c r="F274" i="76"/>
  <c r="J516" i="76"/>
  <c r="T516" i="76"/>
  <c r="U516" i="76"/>
  <c r="K516" i="76"/>
  <c r="P471" i="79"/>
  <c r="G471" i="79"/>
  <c r="F471" i="79"/>
  <c r="Q471" i="79"/>
  <c r="S328" i="76"/>
  <c r="I328" i="76"/>
  <c r="H328" i="76"/>
  <c r="R328" i="76"/>
  <c r="H502" i="76"/>
  <c r="I502" i="76"/>
  <c r="S502" i="76"/>
  <c r="K441" i="78"/>
  <c r="T441" i="78"/>
  <c r="J441" i="78"/>
  <c r="U441" i="78"/>
  <c r="G321" i="79"/>
  <c r="Q321" i="79"/>
  <c r="F321" i="79"/>
  <c r="T198" i="76"/>
  <c r="U198" i="76"/>
  <c r="J198" i="76"/>
  <c r="K198" i="76"/>
  <c r="R268" i="76"/>
  <c r="S268" i="76"/>
  <c r="I268" i="76"/>
  <c r="R502" i="76"/>
  <c r="J442" i="77"/>
  <c r="K442" i="77"/>
  <c r="U442" i="77"/>
  <c r="T442" i="77"/>
  <c r="M376" i="76"/>
  <c r="H268" i="76"/>
  <c r="P321" i="79"/>
  <c r="H24" i="66"/>
  <c r="I24" i="66"/>
  <c r="K64" i="66"/>
  <c r="J64" i="66"/>
  <c r="F36" i="66"/>
  <c r="G36" i="66"/>
  <c r="M22" i="66"/>
  <c r="L22" i="66"/>
  <c r="I22" i="66"/>
  <c r="H22" i="66"/>
  <c r="H72" i="66"/>
  <c r="I72" i="66"/>
  <c r="P299" i="79"/>
  <c r="Q299" i="79"/>
  <c r="F299" i="79"/>
  <c r="G299" i="79"/>
  <c r="H352" i="76"/>
  <c r="R352" i="76"/>
  <c r="Q141" i="78"/>
  <c r="P141" i="78"/>
  <c r="G198" i="77"/>
  <c r="J371" i="79"/>
  <c r="J314" i="77"/>
  <c r="U314" i="77"/>
  <c r="T314" i="77"/>
  <c r="K314" i="77"/>
  <c r="G193" i="79"/>
  <c r="F193" i="79"/>
  <c r="Q193" i="79"/>
  <c r="T329" i="79"/>
  <c r="J329" i="79"/>
  <c r="U329" i="79"/>
  <c r="K329" i="79"/>
  <c r="S120" i="76"/>
  <c r="I120" i="76"/>
  <c r="H120" i="76"/>
  <c r="R120" i="76"/>
  <c r="H170" i="76"/>
  <c r="I170" i="76"/>
  <c r="R170" i="76"/>
  <c r="S170" i="76"/>
  <c r="H309" i="79"/>
  <c r="I309" i="79"/>
  <c r="K163" i="79"/>
  <c r="U163" i="79"/>
  <c r="T163" i="79"/>
  <c r="J163" i="79"/>
  <c r="G413" i="79"/>
  <c r="P413" i="79"/>
  <c r="Q413" i="79"/>
  <c r="U404" i="76"/>
  <c r="K404" i="76"/>
  <c r="T205" i="78"/>
  <c r="J205" i="78"/>
  <c r="K205" i="78"/>
  <c r="V256" i="76"/>
  <c r="W256" i="76"/>
  <c r="L256" i="76"/>
  <c r="M256" i="76"/>
  <c r="K197" i="79"/>
  <c r="J197" i="79"/>
  <c r="U197" i="79"/>
  <c r="T197" i="79"/>
  <c r="U170" i="77"/>
  <c r="T170" i="77"/>
  <c r="J170" i="77"/>
  <c r="K170" i="77"/>
  <c r="G462" i="76"/>
  <c r="P462" i="76"/>
  <c r="Q462" i="76"/>
  <c r="F236" i="76"/>
  <c r="P236" i="76"/>
  <c r="Q236" i="76"/>
  <c r="S386" i="76"/>
  <c r="H386" i="76"/>
  <c r="I386" i="76"/>
  <c r="R386" i="76"/>
  <c r="R507" i="79"/>
  <c r="H507" i="79"/>
  <c r="S507" i="79"/>
  <c r="U443" i="78"/>
  <c r="J443" i="78"/>
  <c r="T443" i="78"/>
  <c r="Q249" i="79"/>
  <c r="P249" i="79"/>
  <c r="G249" i="79"/>
  <c r="Q241" i="79"/>
  <c r="P241" i="79"/>
  <c r="F241" i="79"/>
  <c r="T483" i="79"/>
  <c r="K483" i="79"/>
  <c r="U483" i="79"/>
  <c r="H126" i="76"/>
  <c r="S126" i="76"/>
  <c r="I126" i="76"/>
  <c r="R126" i="76"/>
  <c r="L492" i="76"/>
  <c r="M492" i="76"/>
  <c r="V492" i="76"/>
  <c r="W492" i="76"/>
  <c r="J254" i="76"/>
  <c r="U254" i="76"/>
  <c r="K254" i="76"/>
  <c r="T254" i="76"/>
  <c r="R334" i="76"/>
  <c r="I334" i="76"/>
  <c r="H334" i="76"/>
  <c r="I358" i="77"/>
  <c r="S358" i="77"/>
  <c r="R358" i="77"/>
  <c r="H358" i="77"/>
  <c r="S406" i="76"/>
  <c r="R406" i="76"/>
  <c r="I406" i="76"/>
  <c r="G132" i="76"/>
  <c r="F132" i="76"/>
  <c r="P132" i="76"/>
  <c r="Q132" i="76"/>
  <c r="F304" i="76"/>
  <c r="Q304" i="76"/>
  <c r="P304" i="76"/>
  <c r="Q456" i="76"/>
  <c r="G456" i="76"/>
  <c r="F456" i="76"/>
  <c r="P456" i="76"/>
  <c r="W332" i="77"/>
  <c r="V332" i="77"/>
  <c r="M332" i="77"/>
  <c r="S376" i="76"/>
  <c r="I376" i="76"/>
  <c r="H376" i="76"/>
  <c r="R376" i="76"/>
  <c r="U412" i="77"/>
  <c r="J412" i="77"/>
  <c r="T412" i="77"/>
  <c r="K412" i="77"/>
  <c r="Q391" i="78"/>
  <c r="P391" i="78"/>
  <c r="R219" i="79"/>
  <c r="I219" i="79"/>
  <c r="S219" i="79"/>
  <c r="H260" i="76"/>
  <c r="S260" i="76"/>
  <c r="I260" i="76"/>
  <c r="L360" i="76"/>
  <c r="M360" i="76"/>
  <c r="S464" i="76"/>
  <c r="H464" i="76"/>
  <c r="R464" i="76"/>
  <c r="K422" i="76"/>
  <c r="J422" i="76"/>
  <c r="T422" i="76"/>
  <c r="U422" i="76"/>
  <c r="H180" i="76"/>
  <c r="R180" i="76"/>
  <c r="S180" i="76"/>
  <c r="K285" i="79"/>
  <c r="J285" i="79"/>
  <c r="V184" i="76"/>
  <c r="M184" i="76"/>
  <c r="W184" i="76"/>
  <c r="Q128" i="76"/>
  <c r="F128" i="76"/>
  <c r="T323" i="78"/>
  <c r="U323" i="78"/>
  <c r="J323" i="78"/>
  <c r="J416" i="77"/>
  <c r="T416" i="77"/>
  <c r="U416" i="77"/>
  <c r="K416" i="77"/>
  <c r="Q115" i="79"/>
  <c r="F115" i="79"/>
  <c r="P115" i="79"/>
  <c r="G115" i="79"/>
  <c r="J342" i="77"/>
  <c r="U342" i="77"/>
  <c r="T342" i="77"/>
  <c r="H273" i="79"/>
  <c r="I273" i="79"/>
  <c r="R273" i="79"/>
  <c r="S273" i="79"/>
  <c r="J289" i="78"/>
  <c r="T289" i="78"/>
  <c r="Q157" i="78"/>
  <c r="G157" i="78"/>
  <c r="P157" i="78"/>
  <c r="F157" i="78"/>
  <c r="K335" i="78"/>
  <c r="J335" i="78"/>
  <c r="W231" i="78"/>
  <c r="L231" i="78"/>
  <c r="M231" i="78"/>
  <c r="W382" i="77"/>
  <c r="L382" i="77"/>
  <c r="V382" i="77"/>
  <c r="H349" i="79"/>
  <c r="S349" i="79"/>
  <c r="R349" i="79"/>
  <c r="T101" i="79"/>
  <c r="J101" i="79"/>
  <c r="U101" i="79"/>
  <c r="W259" i="78"/>
  <c r="M259" i="78"/>
  <c r="L259" i="78"/>
  <c r="P332" i="77"/>
  <c r="Q332" i="77"/>
  <c r="F332" i="77"/>
  <c r="K367" i="78"/>
  <c r="J367" i="78"/>
  <c r="T367" i="78"/>
  <c r="J302" i="77"/>
  <c r="T302" i="77"/>
  <c r="U302" i="77"/>
  <c r="M415" i="78"/>
  <c r="W415" i="78"/>
  <c r="L415" i="78"/>
  <c r="H131" i="78"/>
  <c r="I131" i="78"/>
  <c r="R131" i="78"/>
  <c r="H473" i="79"/>
  <c r="R473" i="79"/>
  <c r="S473" i="79"/>
  <c r="V370" i="77"/>
  <c r="L370" i="77"/>
  <c r="P234" i="77"/>
  <c r="F234" i="77"/>
  <c r="G234" i="77"/>
  <c r="K129" i="78"/>
  <c r="T129" i="78"/>
  <c r="P500" i="77"/>
  <c r="F500" i="77"/>
  <c r="Q500" i="77"/>
  <c r="H320" i="77"/>
  <c r="I320" i="77"/>
  <c r="H352" i="77"/>
  <c r="R352" i="77"/>
  <c r="I352" i="77"/>
  <c r="J471" i="78"/>
  <c r="U471" i="78"/>
  <c r="W425" i="78"/>
  <c r="M425" i="78"/>
  <c r="J137" i="79"/>
  <c r="K137" i="79"/>
  <c r="T137" i="79"/>
  <c r="J105" i="79"/>
  <c r="K105" i="79"/>
  <c r="I377" i="78"/>
  <c r="S377" i="78"/>
  <c r="W301" i="78"/>
  <c r="V301" i="78"/>
  <c r="M301" i="78"/>
  <c r="V369" i="79"/>
  <c r="W369" i="79"/>
  <c r="P381" i="79"/>
  <c r="G381" i="79"/>
  <c r="Q381" i="79"/>
  <c r="I181" i="78"/>
  <c r="H181" i="78"/>
  <c r="Q212" i="77"/>
  <c r="G212" i="77"/>
  <c r="F212" i="77"/>
  <c r="V134" i="77"/>
  <c r="W134" i="77"/>
  <c r="V300" i="77"/>
  <c r="L300" i="77"/>
  <c r="W512" i="77"/>
  <c r="M512" i="77"/>
  <c r="L284" i="77"/>
  <c r="V284" i="77"/>
  <c r="H496" i="77"/>
  <c r="S496" i="77"/>
  <c r="T389" i="78"/>
  <c r="U389" i="78"/>
  <c r="W389" i="79"/>
  <c r="V389" i="79"/>
  <c r="M389" i="79"/>
  <c r="L183" i="79"/>
  <c r="M183" i="79"/>
  <c r="W183" i="79"/>
  <c r="Q526" i="76"/>
  <c r="F526" i="76"/>
  <c r="P526" i="76"/>
  <c r="V335" i="79"/>
  <c r="M335" i="79"/>
  <c r="W335" i="79"/>
  <c r="L335" i="79"/>
  <c r="T150" i="76"/>
  <c r="J150" i="76"/>
  <c r="K150" i="76"/>
  <c r="M388" i="76"/>
  <c r="W388" i="76"/>
  <c r="M369" i="78"/>
  <c r="W369" i="78"/>
  <c r="V369" i="78"/>
  <c r="L369" i="78"/>
  <c r="R354" i="77"/>
  <c r="S354" i="77"/>
  <c r="I354" i="77"/>
  <c r="F145" i="78"/>
  <c r="G145" i="78"/>
  <c r="P145" i="78"/>
  <c r="Q145" i="78"/>
  <c r="H333" i="78"/>
  <c r="R333" i="78"/>
  <c r="I333" i="78"/>
  <c r="S449" i="79"/>
  <c r="H449" i="79"/>
  <c r="P183" i="79"/>
  <c r="Q183" i="79"/>
  <c r="F183" i="79"/>
  <c r="L490" i="77"/>
  <c r="M490" i="77"/>
  <c r="W490" i="77"/>
  <c r="V234" i="76"/>
  <c r="W234" i="76"/>
  <c r="L234" i="76"/>
  <c r="M234" i="76"/>
  <c r="W376" i="77"/>
  <c r="V376" i="77"/>
  <c r="M376" i="77"/>
  <c r="L376" i="77"/>
  <c r="H528" i="76"/>
  <c r="S528" i="76"/>
  <c r="W244" i="77"/>
  <c r="V244" i="77"/>
  <c r="M244" i="77"/>
  <c r="L244" i="77"/>
  <c r="H163" i="79"/>
  <c r="I163" i="79"/>
  <c r="R163" i="79"/>
  <c r="L123" i="78"/>
  <c r="M123" i="78"/>
  <c r="L426" i="76"/>
  <c r="M426" i="76"/>
  <c r="V426" i="76"/>
  <c r="W426" i="76"/>
  <c r="F272" i="76"/>
  <c r="P272" i="76"/>
  <c r="G272" i="76"/>
  <c r="Q272" i="76"/>
  <c r="Q173" i="79"/>
  <c r="G173" i="79"/>
  <c r="P173" i="79"/>
  <c r="F173" i="79"/>
  <c r="K166" i="76"/>
  <c r="J166" i="76"/>
  <c r="T166" i="76"/>
  <c r="W508" i="76"/>
  <c r="V508" i="76"/>
  <c r="T468" i="76"/>
  <c r="K468" i="76"/>
  <c r="U468" i="76"/>
  <c r="R149" i="78"/>
  <c r="H149" i="78"/>
  <c r="S149" i="78"/>
  <c r="Q419" i="78"/>
  <c r="G419" i="78"/>
  <c r="F419" i="78"/>
  <c r="U432" i="77"/>
  <c r="J432" i="77"/>
  <c r="T432" i="77"/>
  <c r="W217" i="78"/>
  <c r="M217" i="78"/>
  <c r="L217" i="78"/>
  <c r="V449" i="79"/>
  <c r="W449" i="79"/>
  <c r="L449" i="79"/>
  <c r="M449" i="79"/>
  <c r="S230" i="77"/>
  <c r="I230" i="77"/>
  <c r="R230" i="77"/>
  <c r="M146" i="76"/>
  <c r="L146" i="76"/>
  <c r="W146" i="76"/>
  <c r="W186" i="76"/>
  <c r="V186" i="76"/>
  <c r="L186" i="76"/>
  <c r="M246" i="77"/>
  <c r="W246" i="77"/>
  <c r="V246" i="77"/>
  <c r="I426" i="76"/>
  <c r="R426" i="76"/>
  <c r="S426" i="76"/>
  <c r="W275" i="78"/>
  <c r="M275" i="78"/>
  <c r="V275" i="78"/>
  <c r="T133" i="79"/>
  <c r="U133" i="79"/>
  <c r="J133" i="79"/>
  <c r="Q178" i="76"/>
  <c r="P178" i="76"/>
  <c r="L132" i="76"/>
  <c r="M132" i="76"/>
  <c r="V132" i="76"/>
  <c r="F184" i="76"/>
  <c r="P184" i="76"/>
  <c r="G184" i="76"/>
  <c r="Q407" i="78"/>
  <c r="P407" i="78"/>
  <c r="F407" i="78"/>
  <c r="F459" i="79"/>
  <c r="G459" i="79"/>
  <c r="Q459" i="79"/>
  <c r="G179" i="78"/>
  <c r="F179" i="78"/>
  <c r="P179" i="78"/>
  <c r="V395" i="79"/>
  <c r="L395" i="79"/>
  <c r="M395" i="79"/>
  <c r="W395" i="79"/>
  <c r="U495" i="79"/>
  <c r="T495" i="79"/>
  <c r="J495" i="79"/>
  <c r="F221" i="79"/>
  <c r="P221" i="79"/>
  <c r="K461" i="79"/>
  <c r="U461" i="79"/>
  <c r="J461" i="79"/>
  <c r="L334" i="77"/>
  <c r="M334" i="77"/>
  <c r="V334" i="77"/>
  <c r="W158" i="77"/>
  <c r="L158" i="77"/>
  <c r="M158" i="77"/>
  <c r="V158" i="77"/>
  <c r="G412" i="76"/>
  <c r="P412" i="76"/>
  <c r="Q412" i="76"/>
  <c r="Q182" i="76"/>
  <c r="F182" i="76"/>
  <c r="P182" i="76"/>
  <c r="S448" i="77"/>
  <c r="R448" i="77"/>
  <c r="I448" i="77"/>
  <c r="H448" i="77"/>
  <c r="J362" i="77"/>
  <c r="U362" i="77"/>
  <c r="T362" i="77"/>
  <c r="F498" i="76"/>
  <c r="G498" i="76"/>
  <c r="P498" i="76"/>
  <c r="M288" i="77"/>
  <c r="L288" i="77"/>
  <c r="V288" i="77"/>
  <c r="F325" i="78"/>
  <c r="G325" i="78"/>
  <c r="P325" i="78"/>
  <c r="U188" i="76"/>
  <c r="T188" i="76"/>
  <c r="G328" i="76"/>
  <c r="F328" i="76"/>
  <c r="P328" i="76"/>
  <c r="Q328" i="76"/>
  <c r="H432" i="77"/>
  <c r="R432" i="77"/>
  <c r="S432" i="77"/>
  <c r="I432" i="77"/>
  <c r="H426" i="77"/>
  <c r="I426" i="77"/>
  <c r="M342" i="77"/>
  <c r="W342" i="77"/>
  <c r="L342" i="77"/>
  <c r="I172" i="76"/>
  <c r="H172" i="76"/>
  <c r="K520" i="77"/>
  <c r="T520" i="77"/>
  <c r="J520" i="77"/>
  <c r="U520" i="77"/>
  <c r="V196" i="77"/>
  <c r="L196" i="77"/>
  <c r="W196" i="77"/>
  <c r="U460" i="77"/>
  <c r="K460" i="77"/>
  <c r="J460" i="77"/>
  <c r="T460" i="77"/>
  <c r="V166" i="77"/>
  <c r="W166" i="77"/>
  <c r="M166" i="77"/>
  <c r="K187" i="79"/>
  <c r="J187" i="79"/>
  <c r="U187" i="79"/>
  <c r="T187" i="79"/>
  <c r="I245" i="78"/>
  <c r="S245" i="78"/>
  <c r="R245" i="78"/>
  <c r="R217" i="78"/>
  <c r="H217" i="78"/>
  <c r="I217" i="78"/>
  <c r="V147" i="78"/>
  <c r="M147" i="78"/>
  <c r="L147" i="78"/>
  <c r="T499" i="79"/>
  <c r="J499" i="79"/>
  <c r="U499" i="79"/>
  <c r="G427" i="78"/>
  <c r="P427" i="78"/>
  <c r="F427" i="78"/>
  <c r="Q427" i="78"/>
  <c r="I458" i="77"/>
  <c r="S458" i="77"/>
  <c r="H458" i="77"/>
  <c r="G286" i="77"/>
  <c r="P286" i="77"/>
  <c r="F286" i="77"/>
  <c r="F156" i="77"/>
  <c r="G156" i="77"/>
  <c r="Q156" i="77"/>
  <c r="P469" i="79"/>
  <c r="G469" i="79"/>
  <c r="Q469" i="79"/>
  <c r="K191" i="79"/>
  <c r="U191" i="79"/>
  <c r="J191" i="79"/>
  <c r="L198" i="77"/>
  <c r="V198" i="77"/>
  <c r="W198" i="77"/>
  <c r="M198" i="77"/>
  <c r="T161" i="78"/>
  <c r="J161" i="78"/>
  <c r="K161" i="78"/>
  <c r="I508" i="77"/>
  <c r="S508" i="77"/>
  <c r="K186" i="77"/>
  <c r="U186" i="77"/>
  <c r="I140" i="77"/>
  <c r="R140" i="77"/>
  <c r="S140" i="77"/>
  <c r="V468" i="77"/>
  <c r="W468" i="77"/>
  <c r="R510" i="77"/>
  <c r="H510" i="77"/>
  <c r="P477" i="79"/>
  <c r="Q477" i="79"/>
  <c r="W399" i="78"/>
  <c r="V399" i="78"/>
  <c r="M399" i="78"/>
  <c r="R300" i="77"/>
  <c r="I300" i="77"/>
  <c r="S300" i="77"/>
  <c r="H300" i="77"/>
  <c r="V428" i="77"/>
  <c r="M428" i="77"/>
  <c r="L428" i="77"/>
  <c r="I177" i="79"/>
  <c r="R177" i="79"/>
  <c r="S177" i="79"/>
  <c r="K406" i="77"/>
  <c r="U406" i="77"/>
  <c r="I280" i="77"/>
  <c r="R280" i="77"/>
  <c r="H280" i="77"/>
  <c r="K181" i="78"/>
  <c r="U181" i="78"/>
  <c r="T181" i="78"/>
  <c r="K228" i="77"/>
  <c r="U228" i="77"/>
  <c r="J228" i="77"/>
  <c r="F439" i="79"/>
  <c r="P439" i="79"/>
  <c r="Q439" i="79"/>
  <c r="G339" i="79"/>
  <c r="F339" i="79"/>
  <c r="V453" i="79"/>
  <c r="L453" i="79"/>
  <c r="M453" i="79"/>
  <c r="V323" i="79"/>
  <c r="W323" i="79"/>
  <c r="U257" i="78"/>
  <c r="J257" i="78"/>
  <c r="R507" i="78"/>
  <c r="H507" i="78"/>
  <c r="S507" i="78"/>
  <c r="J459" i="79"/>
  <c r="K459" i="79"/>
  <c r="U459" i="79"/>
  <c r="T459" i="79"/>
  <c r="T499" i="78"/>
  <c r="K499" i="78"/>
  <c r="S251" i="78"/>
  <c r="R251" i="78"/>
  <c r="M500" i="77"/>
  <c r="V500" i="77"/>
  <c r="I128" i="77"/>
  <c r="S128" i="77"/>
  <c r="R128" i="77"/>
  <c r="P250" i="77"/>
  <c r="G250" i="77"/>
  <c r="F250" i="77"/>
  <c r="W488" i="77"/>
  <c r="M488" i="77"/>
  <c r="H209" i="78"/>
  <c r="S209" i="78"/>
  <c r="I209" i="78"/>
  <c r="G420" i="77"/>
  <c r="Q420" i="77"/>
  <c r="Q137" i="78"/>
  <c r="F137" i="78"/>
  <c r="R179" i="79"/>
  <c r="I179" i="79"/>
  <c r="S179" i="79"/>
  <c r="T325" i="79"/>
  <c r="J325" i="79"/>
  <c r="K369" i="78"/>
  <c r="J369" i="78"/>
  <c r="T369" i="78"/>
  <c r="Q362" i="77"/>
  <c r="P362" i="77"/>
  <c r="M140" i="77"/>
  <c r="W140" i="77"/>
  <c r="V140" i="77"/>
  <c r="T462" i="77"/>
  <c r="U462" i="77"/>
  <c r="V305" i="79"/>
  <c r="M305" i="79"/>
  <c r="W305" i="79"/>
  <c r="I311" i="79"/>
  <c r="H311" i="79"/>
  <c r="R311" i="79"/>
  <c r="U221" i="79"/>
  <c r="J221" i="79"/>
  <c r="K221" i="79"/>
  <c r="W476" i="77"/>
  <c r="M476" i="77"/>
  <c r="V476" i="77"/>
  <c r="V165" i="79"/>
  <c r="M165" i="79"/>
  <c r="W165" i="79"/>
  <c r="U143" i="79"/>
  <c r="K143" i="79"/>
  <c r="T143" i="79"/>
  <c r="U495" i="78"/>
  <c r="T495" i="78"/>
  <c r="S252" i="77"/>
  <c r="H252" i="77"/>
  <c r="R252" i="77"/>
  <c r="F444" i="77"/>
  <c r="Q444" i="77"/>
  <c r="I243" i="78"/>
  <c r="R243" i="78"/>
  <c r="U415" i="78"/>
  <c r="J415" i="78"/>
  <c r="R487" i="79"/>
  <c r="I487" i="79"/>
  <c r="S487" i="79"/>
  <c r="H139" i="78"/>
  <c r="R139" i="78"/>
  <c r="Q231" i="78"/>
  <c r="P231" i="78"/>
  <c r="L293" i="78"/>
  <c r="W293" i="78"/>
  <c r="F133" i="79"/>
  <c r="P133" i="79"/>
  <c r="U319" i="79"/>
  <c r="J319" i="79"/>
  <c r="R119" i="79"/>
  <c r="H119" i="79"/>
  <c r="I119" i="79"/>
  <c r="S119" i="79"/>
  <c r="T261" i="79"/>
  <c r="U261" i="79"/>
  <c r="J261" i="79"/>
  <c r="Q277" i="79"/>
  <c r="G277" i="79"/>
  <c r="I222" i="77"/>
  <c r="S222" i="77"/>
  <c r="R138" i="77"/>
  <c r="H138" i="77"/>
  <c r="S138" i="77"/>
  <c r="J182" i="77"/>
  <c r="U182" i="77"/>
  <c r="Q248" i="77"/>
  <c r="G248" i="77"/>
  <c r="K294" i="77"/>
  <c r="T294" i="77"/>
  <c r="W416" i="77"/>
  <c r="M416" i="77"/>
  <c r="R506" i="77"/>
  <c r="S506" i="77"/>
  <c r="K405" i="78"/>
  <c r="U405" i="78"/>
  <c r="J405" i="78"/>
  <c r="M157" i="79"/>
  <c r="W157" i="79"/>
  <c r="G316" i="77"/>
  <c r="F316" i="77"/>
  <c r="T418" i="77"/>
  <c r="J418" i="77"/>
  <c r="H141" i="78"/>
  <c r="R141" i="78"/>
  <c r="J247" i="78"/>
  <c r="K247" i="78"/>
  <c r="T247" i="78"/>
  <c r="I307" i="78"/>
  <c r="R307" i="78"/>
  <c r="U385" i="78"/>
  <c r="J385" i="78"/>
  <c r="L119" i="79"/>
  <c r="M119" i="79"/>
  <c r="M291" i="79"/>
  <c r="W291" i="79"/>
  <c r="T149" i="79"/>
  <c r="U149" i="79"/>
  <c r="K149" i="79"/>
  <c r="M297" i="79"/>
  <c r="L297" i="79"/>
  <c r="U393" i="79"/>
  <c r="T393" i="79"/>
  <c r="J393" i="79"/>
  <c r="G121" i="79"/>
  <c r="P121" i="79"/>
  <c r="F121" i="79"/>
  <c r="M215" i="79"/>
  <c r="V215" i="79"/>
  <c r="H532" i="77"/>
  <c r="S532" i="77"/>
  <c r="G324" i="77"/>
  <c r="F324" i="77"/>
  <c r="H435" i="78"/>
  <c r="I435" i="78"/>
  <c r="L155" i="79"/>
  <c r="M155" i="79"/>
  <c r="W155" i="79"/>
  <c r="S385" i="79"/>
  <c r="R385" i="79"/>
  <c r="K256" i="77"/>
  <c r="U256" i="77"/>
  <c r="T256" i="77"/>
  <c r="U352" i="77"/>
  <c r="K352" i="77"/>
  <c r="R446" i="77"/>
  <c r="S446" i="77"/>
  <c r="H446" i="77"/>
  <c r="Q524" i="77"/>
  <c r="G524" i="77"/>
  <c r="V139" i="78"/>
  <c r="L139" i="78"/>
  <c r="P229" i="78"/>
  <c r="F229" i="78"/>
  <c r="G229" i="78"/>
  <c r="M287" i="78"/>
  <c r="W287" i="78"/>
  <c r="U445" i="78"/>
  <c r="J445" i="78"/>
  <c r="P165" i="79"/>
  <c r="G165" i="79"/>
  <c r="F165" i="79"/>
  <c r="Q165" i="79"/>
  <c r="H287" i="79"/>
  <c r="R287" i="79"/>
  <c r="I287" i="79"/>
  <c r="I497" i="78"/>
  <c r="R497" i="78"/>
  <c r="H497" i="78"/>
  <c r="P363" i="79"/>
  <c r="F363" i="79"/>
  <c r="G363" i="79"/>
  <c r="V447" i="79"/>
  <c r="W447" i="79"/>
  <c r="T93" i="79"/>
  <c r="K93" i="79"/>
  <c r="J93" i="79"/>
  <c r="I175" i="79"/>
  <c r="R175" i="79"/>
  <c r="S175" i="79"/>
  <c r="R307" i="79"/>
  <c r="I307" i="79"/>
  <c r="R411" i="79"/>
  <c r="H411" i="79"/>
  <c r="T227" i="79"/>
  <c r="H347" i="78"/>
  <c r="H308" i="77"/>
  <c r="K500" i="76"/>
  <c r="Q237" i="79"/>
  <c r="H390" i="76"/>
  <c r="W424" i="77"/>
  <c r="V478" i="77"/>
  <c r="L198" i="76"/>
  <c r="V173" i="78"/>
  <c r="G170" i="76"/>
  <c r="U480" i="76"/>
  <c r="S307" i="79"/>
  <c r="I245" i="79"/>
  <c r="H461" i="79"/>
  <c r="K445" i="78"/>
  <c r="M331" i="78"/>
  <c r="I446" i="77"/>
  <c r="V155" i="79"/>
  <c r="Q324" i="77"/>
  <c r="H423" i="79"/>
  <c r="Q121" i="79"/>
  <c r="L291" i="79"/>
  <c r="I141" i="78"/>
  <c r="V157" i="79"/>
  <c r="U213" i="78"/>
  <c r="H143" i="78"/>
  <c r="L416" i="77"/>
  <c r="I138" i="77"/>
  <c r="U162" i="76"/>
  <c r="K261" i="79"/>
  <c r="Q133" i="79"/>
  <c r="I496" i="77"/>
  <c r="M284" i="77"/>
  <c r="G151" i="78"/>
  <c r="G444" i="77"/>
  <c r="L134" i="77"/>
  <c r="U326" i="77"/>
  <c r="F381" i="79"/>
  <c r="V413" i="79"/>
  <c r="J387" i="79"/>
  <c r="L476" i="77"/>
  <c r="V461" i="78"/>
  <c r="L301" i="78"/>
  <c r="J242" i="77"/>
  <c r="R377" i="78"/>
  <c r="K462" i="77"/>
  <c r="U230" i="77"/>
  <c r="G362" i="77"/>
  <c r="U369" i="78"/>
  <c r="J481" i="79"/>
  <c r="H179" i="79"/>
  <c r="S320" i="77"/>
  <c r="I251" i="78"/>
  <c r="W381" i="79"/>
  <c r="Q234" i="77"/>
  <c r="S343" i="78"/>
  <c r="G332" i="77"/>
  <c r="V259" i="78"/>
  <c r="T191" i="79"/>
  <c r="Q286" i="77"/>
  <c r="V342" i="77"/>
  <c r="G128" i="76"/>
  <c r="T285" i="79"/>
  <c r="Q498" i="76"/>
  <c r="V360" i="76"/>
  <c r="F391" i="78"/>
  <c r="G407" i="78"/>
  <c r="M508" i="76"/>
  <c r="I195" i="78"/>
  <c r="S163" i="79"/>
  <c r="S309" i="79"/>
  <c r="G526" i="76"/>
  <c r="J437" i="78"/>
  <c r="P170" i="76"/>
  <c r="K480" i="76"/>
  <c r="M134" i="77"/>
  <c r="T326" i="77"/>
  <c r="R181" i="78"/>
  <c r="L369" i="79"/>
  <c r="L413" i="79"/>
  <c r="T387" i="79"/>
  <c r="P425" i="79"/>
  <c r="W461" i="78"/>
  <c r="K242" i="77"/>
  <c r="H377" i="78"/>
  <c r="J462" i="77"/>
  <c r="K230" i="77"/>
  <c r="F362" i="77"/>
  <c r="T481" i="79"/>
  <c r="Q250" i="77"/>
  <c r="R320" i="77"/>
  <c r="M381" i="79"/>
  <c r="I507" i="78"/>
  <c r="I343" i="78"/>
  <c r="R124" i="77"/>
  <c r="Q339" i="79"/>
  <c r="T228" i="77"/>
  <c r="T406" i="77"/>
  <c r="H177" i="79"/>
  <c r="G477" i="79"/>
  <c r="T333" i="78"/>
  <c r="W147" i="78"/>
  <c r="H245" i="78"/>
  <c r="K323" i="78"/>
  <c r="S426" i="77"/>
  <c r="Q221" i="79"/>
  <c r="F178" i="76"/>
  <c r="G241" i="79"/>
  <c r="V217" i="78"/>
  <c r="I149" i="78"/>
  <c r="V490" i="77"/>
  <c r="R309" i="79"/>
  <c r="K227" i="79"/>
  <c r="I347" i="78"/>
  <c r="I308" i="77"/>
  <c r="U227" i="79"/>
  <c r="S347" i="78"/>
  <c r="Q244" i="77"/>
  <c r="M125" i="79"/>
  <c r="V481" i="79"/>
  <c r="G190" i="76"/>
  <c r="G237" i="79"/>
  <c r="G322" i="76"/>
  <c r="V198" i="76"/>
  <c r="K437" i="78"/>
  <c r="F170" i="76"/>
  <c r="S411" i="79"/>
  <c r="U93" i="79"/>
  <c r="L447" i="79"/>
  <c r="F159" i="79"/>
  <c r="S461" i="79"/>
  <c r="P524" i="77"/>
  <c r="H375" i="78"/>
  <c r="T385" i="78"/>
  <c r="U418" i="77"/>
  <c r="Q399" i="79"/>
  <c r="K213" i="78"/>
  <c r="U294" i="77"/>
  <c r="K162" i="76"/>
  <c r="L389" i="79"/>
  <c r="W375" i="79"/>
  <c r="M293" i="78"/>
  <c r="U117" i="79"/>
  <c r="H243" i="78"/>
  <c r="M300" i="77"/>
  <c r="J326" i="77"/>
  <c r="S181" i="78"/>
  <c r="M369" i="79"/>
  <c r="F425" i="79"/>
  <c r="U137" i="79"/>
  <c r="V419" i="79"/>
  <c r="P137" i="78"/>
  <c r="T471" i="78"/>
  <c r="V488" i="77"/>
  <c r="J499" i="78"/>
  <c r="S124" i="77"/>
  <c r="P339" i="79"/>
  <c r="J406" i="77"/>
  <c r="F477" i="79"/>
  <c r="H508" i="77"/>
  <c r="K333" i="78"/>
  <c r="R458" i="77"/>
  <c r="R426" i="77"/>
  <c r="L184" i="76"/>
  <c r="I180" i="76"/>
  <c r="G221" i="79"/>
  <c r="G178" i="76"/>
  <c r="M186" i="76"/>
  <c r="K432" i="77"/>
  <c r="G236" i="76"/>
  <c r="U166" i="76"/>
  <c r="I528" i="76"/>
  <c r="F413" i="79"/>
  <c r="S333" i="78"/>
  <c r="V388" i="76"/>
  <c r="P128" i="77"/>
  <c r="Q128" i="77"/>
  <c r="F128" i="77"/>
  <c r="S394" i="76"/>
  <c r="H394" i="76"/>
  <c r="I394" i="76"/>
  <c r="M510" i="76"/>
  <c r="V510" i="76"/>
  <c r="W510" i="76"/>
  <c r="L510" i="76"/>
  <c r="P369" i="78"/>
  <c r="Q369" i="78"/>
  <c r="G369" i="78"/>
  <c r="P252" i="76"/>
  <c r="G252" i="76"/>
  <c r="Q252" i="76"/>
  <c r="F252" i="76"/>
  <c r="R474" i="76"/>
  <c r="S474" i="76"/>
  <c r="I474" i="76"/>
  <c r="H474" i="76"/>
  <c r="H267" i="78"/>
  <c r="S267" i="78"/>
  <c r="R267" i="78"/>
  <c r="I267" i="78"/>
  <c r="T429" i="78"/>
  <c r="J429" i="78"/>
  <c r="U429" i="78"/>
  <c r="K429" i="78"/>
  <c r="Q183" i="78"/>
  <c r="F183" i="78"/>
  <c r="S255" i="78"/>
  <c r="I255" i="78"/>
  <c r="H255" i="78"/>
  <c r="K475" i="78"/>
  <c r="J475" i="78"/>
  <c r="U475" i="78"/>
  <c r="R476" i="76"/>
  <c r="S476" i="76"/>
  <c r="H476" i="76"/>
  <c r="U390" i="76"/>
  <c r="J390" i="76"/>
  <c r="T390" i="76"/>
  <c r="W154" i="77"/>
  <c r="M154" i="77"/>
  <c r="L154" i="77"/>
  <c r="I226" i="76"/>
  <c r="R226" i="76"/>
  <c r="S226" i="76"/>
  <c r="H226" i="76"/>
  <c r="Q355" i="78"/>
  <c r="G355" i="78"/>
  <c r="F355" i="78"/>
  <c r="U331" i="79"/>
  <c r="K331" i="79"/>
  <c r="T331" i="79"/>
  <c r="M162" i="76"/>
  <c r="V162" i="76"/>
  <c r="W162" i="76"/>
  <c r="L162" i="76"/>
  <c r="U498" i="76"/>
  <c r="J498" i="76"/>
  <c r="T498" i="76"/>
  <c r="K498" i="76"/>
  <c r="T510" i="76"/>
  <c r="J510" i="76"/>
  <c r="U510" i="76"/>
  <c r="K510" i="76"/>
  <c r="I485" i="78"/>
  <c r="R485" i="78"/>
  <c r="S485" i="78"/>
  <c r="H485" i="78"/>
  <c r="W262" i="76"/>
  <c r="V262" i="76"/>
  <c r="L262" i="76"/>
  <c r="V496" i="76"/>
  <c r="W496" i="76"/>
  <c r="L496" i="76"/>
  <c r="Q353" i="78"/>
  <c r="G353" i="78"/>
  <c r="P353" i="78"/>
  <c r="V381" i="78"/>
  <c r="W381" i="78"/>
  <c r="M381" i="78"/>
  <c r="L381" i="78"/>
  <c r="H345" i="78"/>
  <c r="R345" i="78"/>
  <c r="I345" i="78"/>
  <c r="V195" i="79"/>
  <c r="M195" i="79"/>
  <c r="T272" i="77"/>
  <c r="U272" i="77"/>
  <c r="J272" i="77"/>
  <c r="K272" i="77"/>
  <c r="G484" i="76"/>
  <c r="P484" i="76"/>
  <c r="F484" i="76"/>
  <c r="F470" i="77"/>
  <c r="P470" i="77"/>
  <c r="Q470" i="77"/>
  <c r="K130" i="77"/>
  <c r="U130" i="77"/>
  <c r="J130" i="77"/>
  <c r="R516" i="77"/>
  <c r="I516" i="77"/>
  <c r="S516" i="77"/>
  <c r="H516" i="77"/>
  <c r="W260" i="76"/>
  <c r="M260" i="76"/>
  <c r="V260" i="76"/>
  <c r="V310" i="76"/>
  <c r="W310" i="76"/>
  <c r="L310" i="76"/>
  <c r="M310" i="76"/>
  <c r="P328" i="77"/>
  <c r="Q328" i="77"/>
  <c r="F328" i="77"/>
  <c r="G328" i="77"/>
  <c r="S194" i="76"/>
  <c r="R194" i="76"/>
  <c r="I194" i="76"/>
  <c r="L384" i="76"/>
  <c r="W384" i="76"/>
  <c r="M384" i="76"/>
  <c r="K374" i="77"/>
  <c r="T374" i="77"/>
  <c r="U374" i="77"/>
  <c r="J374" i="77"/>
  <c r="U373" i="79"/>
  <c r="T373" i="79"/>
  <c r="F292" i="76"/>
  <c r="G292" i="76"/>
  <c r="Q292" i="76"/>
  <c r="P292" i="76"/>
  <c r="P313" i="78"/>
  <c r="Q313" i="78"/>
  <c r="G313" i="78"/>
  <c r="Q343" i="78"/>
  <c r="G343" i="78"/>
  <c r="F343" i="78"/>
  <c r="Q370" i="76"/>
  <c r="G370" i="76"/>
  <c r="F370" i="76"/>
  <c r="P370" i="76"/>
  <c r="W366" i="76"/>
  <c r="V366" i="76"/>
  <c r="M366" i="76"/>
  <c r="J296" i="76"/>
  <c r="T296" i="76"/>
  <c r="K296" i="76"/>
  <c r="F377" i="78"/>
  <c r="G377" i="78"/>
  <c r="P377" i="78"/>
  <c r="I189" i="78"/>
  <c r="S189" i="78"/>
  <c r="R189" i="78"/>
  <c r="H189" i="78"/>
  <c r="M485" i="78"/>
  <c r="V485" i="78"/>
  <c r="L485" i="78"/>
  <c r="W485" i="78"/>
  <c r="P202" i="77"/>
  <c r="Q202" i="77"/>
  <c r="G202" i="77"/>
  <c r="F202" i="77"/>
  <c r="P478" i="77"/>
  <c r="F478" i="77"/>
  <c r="Q478" i="77"/>
  <c r="K261" i="78"/>
  <c r="J261" i="78"/>
  <c r="U261" i="78"/>
  <c r="T261" i="78"/>
  <c r="G101" i="79"/>
  <c r="P101" i="79"/>
  <c r="Q101" i="79"/>
  <c r="F101" i="79"/>
  <c r="L463" i="78"/>
  <c r="W463" i="78"/>
  <c r="V463" i="78"/>
  <c r="J321" i="79"/>
  <c r="U321" i="79"/>
  <c r="T321" i="79"/>
  <c r="K321" i="79"/>
  <c r="U479" i="78"/>
  <c r="T479" i="78"/>
  <c r="K479" i="78"/>
  <c r="J479" i="78"/>
  <c r="M277" i="79"/>
  <c r="W277" i="79"/>
  <c r="V277" i="79"/>
  <c r="S125" i="79"/>
  <c r="H125" i="79"/>
  <c r="R125" i="79"/>
  <c r="I125" i="79"/>
  <c r="P524" i="76"/>
  <c r="F524" i="76"/>
  <c r="V439" i="79"/>
  <c r="L439" i="79"/>
  <c r="M439" i="79"/>
  <c r="P172" i="76"/>
  <c r="Q172" i="76"/>
  <c r="G172" i="76"/>
  <c r="F172" i="76"/>
  <c r="S176" i="76"/>
  <c r="R176" i="76"/>
  <c r="H176" i="76"/>
  <c r="I176" i="76"/>
  <c r="V148" i="76"/>
  <c r="W148" i="76"/>
  <c r="L148" i="76"/>
  <c r="V476" i="76"/>
  <c r="M476" i="76"/>
  <c r="L476" i="76"/>
  <c r="W476" i="76"/>
  <c r="Q379" i="79"/>
  <c r="P379" i="79"/>
  <c r="G379" i="79"/>
  <c r="H366" i="76"/>
  <c r="S366" i="76"/>
  <c r="I366" i="76"/>
  <c r="R366" i="76"/>
  <c r="S136" i="76"/>
  <c r="I136" i="76"/>
  <c r="H136" i="76"/>
  <c r="G168" i="76"/>
  <c r="Q168" i="76"/>
  <c r="F168" i="76"/>
  <c r="F468" i="76"/>
  <c r="P468" i="76"/>
  <c r="G468" i="76"/>
  <c r="F266" i="76"/>
  <c r="P266" i="76"/>
  <c r="Q266" i="76"/>
  <c r="G266" i="76"/>
  <c r="V494" i="76"/>
  <c r="W494" i="76"/>
  <c r="M494" i="76"/>
  <c r="T266" i="76"/>
  <c r="J266" i="76"/>
  <c r="U266" i="76"/>
  <c r="U534" i="77"/>
  <c r="T534" i="77"/>
  <c r="K534" i="77"/>
  <c r="V368" i="76"/>
  <c r="W368" i="76"/>
  <c r="M368" i="76"/>
  <c r="U273" i="78"/>
  <c r="T273" i="78"/>
  <c r="J273" i="78"/>
  <c r="K273" i="78"/>
  <c r="P222" i="76"/>
  <c r="F222" i="76"/>
  <c r="Q222" i="76"/>
  <c r="G222" i="76"/>
  <c r="P512" i="76"/>
  <c r="G512" i="76"/>
  <c r="Q512" i="76"/>
  <c r="J322" i="76"/>
  <c r="K322" i="76"/>
  <c r="U322" i="76"/>
  <c r="P281" i="79"/>
  <c r="Q281" i="79"/>
  <c r="F281" i="79"/>
  <c r="G281" i="79"/>
  <c r="K190" i="76"/>
  <c r="J190" i="76"/>
  <c r="U190" i="76"/>
  <c r="Q384" i="76"/>
  <c r="P384" i="76"/>
  <c r="F384" i="76"/>
  <c r="T404" i="76"/>
  <c r="G183" i="79"/>
  <c r="H354" i="77"/>
  <c r="V183" i="79"/>
  <c r="L168" i="76"/>
  <c r="V168" i="76"/>
  <c r="M168" i="76"/>
  <c r="W168" i="76"/>
  <c r="R453" i="79"/>
  <c r="S453" i="79"/>
  <c r="H453" i="79"/>
  <c r="I453" i="79"/>
  <c r="W282" i="76"/>
  <c r="M282" i="76"/>
  <c r="P380" i="76"/>
  <c r="F380" i="76"/>
  <c r="V534" i="76"/>
  <c r="L534" i="76"/>
  <c r="S409" i="78"/>
  <c r="R409" i="78"/>
  <c r="I409" i="78"/>
  <c r="P530" i="77"/>
  <c r="G530" i="77"/>
  <c r="G406" i="77"/>
  <c r="F406" i="77"/>
  <c r="T117" i="78"/>
  <c r="U117" i="78"/>
  <c r="I263" i="78"/>
  <c r="S263" i="78"/>
  <c r="H263" i="78"/>
  <c r="R263" i="78"/>
  <c r="S204" i="77"/>
  <c r="H204" i="77"/>
  <c r="R204" i="77"/>
  <c r="F464" i="76"/>
  <c r="P464" i="76"/>
  <c r="M361" i="79"/>
  <c r="W361" i="79"/>
  <c r="V361" i="79"/>
  <c r="T268" i="76"/>
  <c r="K268" i="76"/>
  <c r="J268" i="76"/>
  <c r="W484" i="76"/>
  <c r="L484" i="76"/>
  <c r="S421" i="78"/>
  <c r="R421" i="78"/>
  <c r="H401" i="78"/>
  <c r="R401" i="78"/>
  <c r="H109" i="79"/>
  <c r="I109" i="79"/>
  <c r="I139" i="79"/>
  <c r="R139" i="79"/>
  <c r="Q293" i="79"/>
  <c r="F293" i="79"/>
  <c r="V318" i="76"/>
  <c r="M318" i="76"/>
  <c r="W318" i="76"/>
  <c r="Q140" i="76"/>
  <c r="F140" i="76"/>
  <c r="G140" i="76"/>
  <c r="P402" i="76"/>
  <c r="F402" i="76"/>
  <c r="W154" i="76"/>
  <c r="M154" i="76"/>
  <c r="Q276" i="76"/>
  <c r="P276" i="76"/>
  <c r="F276" i="76"/>
  <c r="W316" i="76"/>
  <c r="V316" i="76"/>
  <c r="L316" i="76"/>
  <c r="P498" i="77"/>
  <c r="Q498" i="77"/>
  <c r="M210" i="76"/>
  <c r="L210" i="76"/>
  <c r="R198" i="76"/>
  <c r="H198" i="76"/>
  <c r="I198" i="76"/>
  <c r="F213" i="78"/>
  <c r="P213" i="78"/>
  <c r="L518" i="77"/>
  <c r="M518" i="77"/>
  <c r="H285" i="78"/>
  <c r="I285" i="78"/>
  <c r="K151" i="79"/>
  <c r="T151" i="79"/>
  <c r="J151" i="79"/>
  <c r="P489" i="78"/>
  <c r="G489" i="78"/>
  <c r="Q489" i="78"/>
  <c r="T353" i="79"/>
  <c r="J353" i="79"/>
  <c r="T299" i="79"/>
  <c r="J299" i="79"/>
  <c r="F331" i="78"/>
  <c r="G331" i="78"/>
  <c r="L470" i="76"/>
  <c r="W470" i="76"/>
  <c r="M141" i="79"/>
  <c r="V141" i="79"/>
  <c r="L141" i="79"/>
  <c r="K192" i="76"/>
  <c r="J192" i="76"/>
  <c r="T192" i="76"/>
  <c r="J496" i="76"/>
  <c r="U496" i="76"/>
  <c r="T496" i="76"/>
  <c r="K129" i="79"/>
  <c r="U129" i="79"/>
  <c r="G420" i="76"/>
  <c r="F420" i="76"/>
  <c r="Q420" i="76"/>
  <c r="L182" i="76"/>
  <c r="W182" i="76"/>
  <c r="M182" i="76"/>
  <c r="Q528" i="76"/>
  <c r="F528" i="76"/>
  <c r="L136" i="77"/>
  <c r="P506" i="77"/>
  <c r="M405" i="78"/>
  <c r="F288" i="77"/>
  <c r="T377" i="78"/>
  <c r="K222" i="76"/>
  <c r="Q235" i="79"/>
  <c r="I468" i="77"/>
  <c r="I492" i="77"/>
  <c r="Q302" i="77"/>
  <c r="Q394" i="76"/>
  <c r="G295" i="78"/>
  <c r="Q160" i="76"/>
  <c r="R266" i="76"/>
  <c r="F227" i="78"/>
  <c r="U259" i="79"/>
  <c r="H275" i="78"/>
  <c r="S260" i="77"/>
  <c r="L456" i="76"/>
  <c r="H148" i="77"/>
  <c r="W296" i="77"/>
  <c r="R107" i="78"/>
  <c r="W385" i="79"/>
  <c r="K153" i="79"/>
  <c r="M269" i="79"/>
  <c r="H321" i="78"/>
  <c r="F121" i="78"/>
  <c r="J334" i="77"/>
  <c r="J327" i="79"/>
  <c r="I355" i="78"/>
  <c r="F500" i="76"/>
  <c r="T452" i="76"/>
  <c r="J200" i="76"/>
  <c r="G235" i="78"/>
  <c r="F209" i="78"/>
  <c r="W353" i="79"/>
  <c r="I445" i="79"/>
  <c r="W231" i="79"/>
  <c r="P131" i="78"/>
  <c r="M396" i="77"/>
  <c r="S399" i="79"/>
  <c r="U115" i="79"/>
  <c r="G365" i="79"/>
  <c r="L319" i="78"/>
  <c r="J217" i="78"/>
  <c r="K139" i="78"/>
  <c r="M99" i="78"/>
  <c r="H48" i="66"/>
  <c r="I48" i="66"/>
  <c r="H34" i="66"/>
  <c r="I34" i="66"/>
  <c r="H54" i="66"/>
  <c r="I54" i="66"/>
  <c r="K42" i="66"/>
  <c r="J42" i="66"/>
  <c r="J72" i="66"/>
  <c r="K72" i="66"/>
  <c r="H443" i="78"/>
  <c r="T364" i="77"/>
  <c r="P288" i="77"/>
  <c r="W128" i="77"/>
  <c r="P159" i="78"/>
  <c r="G235" i="79"/>
  <c r="J210" i="77"/>
  <c r="G445" i="79"/>
  <c r="F302" i="77"/>
  <c r="P117" i="79"/>
  <c r="P394" i="76"/>
  <c r="W526" i="76"/>
  <c r="W137" i="78"/>
  <c r="G160" i="76"/>
  <c r="S133" i="79"/>
  <c r="J259" i="79"/>
  <c r="I262" i="77"/>
  <c r="U456" i="76"/>
  <c r="M332" i="76"/>
  <c r="I260" i="77"/>
  <c r="U115" i="78"/>
  <c r="J334" i="76"/>
  <c r="H107" i="78"/>
  <c r="Q235" i="78"/>
  <c r="L353" i="79"/>
  <c r="T296" i="77"/>
  <c r="W396" i="77"/>
  <c r="L347" i="78"/>
  <c r="M413" i="78"/>
  <c r="H399" i="79"/>
  <c r="J115" i="79"/>
  <c r="F365" i="79"/>
  <c r="S172" i="77"/>
  <c r="T322" i="77"/>
  <c r="T139" i="78"/>
  <c r="V334" i="76"/>
  <c r="K382" i="76"/>
  <c r="K265" i="78"/>
  <c r="T265" i="78"/>
  <c r="J265" i="78"/>
  <c r="U265" i="78"/>
  <c r="U235" i="79"/>
  <c r="T235" i="79"/>
  <c r="U304" i="77"/>
  <c r="K304" i="77"/>
  <c r="T304" i="77"/>
  <c r="J304" i="77"/>
  <c r="J99" i="78"/>
  <c r="T99" i="78"/>
  <c r="K99" i="78"/>
  <c r="R305" i="78"/>
  <c r="I305" i="78"/>
  <c r="H305" i="78"/>
  <c r="H221" i="79"/>
  <c r="S221" i="79"/>
  <c r="I105" i="79"/>
  <c r="H105" i="79"/>
  <c r="R105" i="79"/>
  <c r="K389" i="79"/>
  <c r="U389" i="79"/>
  <c r="J389" i="79"/>
  <c r="S129" i="79"/>
  <c r="I129" i="79"/>
  <c r="H129" i="79"/>
  <c r="R129" i="79"/>
  <c r="L345" i="79"/>
  <c r="M345" i="79"/>
  <c r="V345" i="79"/>
  <c r="U239" i="78"/>
  <c r="K239" i="78"/>
  <c r="J239" i="78"/>
  <c r="Q358" i="76"/>
  <c r="G358" i="76"/>
  <c r="P347" i="78"/>
  <c r="Q347" i="78"/>
  <c r="F347" i="78"/>
  <c r="S280" i="76"/>
  <c r="H280" i="76"/>
  <c r="F516" i="76"/>
  <c r="G516" i="76"/>
  <c r="Q516" i="76"/>
  <c r="S229" i="78"/>
  <c r="R229" i="78"/>
  <c r="H229" i="78"/>
  <c r="K454" i="76"/>
  <c r="U454" i="76"/>
  <c r="P311" i="78"/>
  <c r="Q311" i="78"/>
  <c r="F311" i="78"/>
  <c r="H436" i="76"/>
  <c r="R436" i="76"/>
  <c r="S436" i="76"/>
  <c r="V201" i="79"/>
  <c r="W201" i="79"/>
  <c r="Q344" i="76"/>
  <c r="F344" i="76"/>
  <c r="P344" i="76"/>
  <c r="G344" i="76"/>
  <c r="L466" i="76"/>
  <c r="M466" i="76"/>
  <c r="S271" i="79"/>
  <c r="R271" i="79"/>
  <c r="P140" i="77"/>
  <c r="G140" i="77"/>
  <c r="F140" i="77"/>
  <c r="S296" i="76"/>
  <c r="R296" i="76"/>
  <c r="U236" i="77"/>
  <c r="T236" i="77"/>
  <c r="J236" i="77"/>
  <c r="M512" i="76"/>
  <c r="V512" i="76"/>
  <c r="L512" i="76"/>
  <c r="H372" i="77"/>
  <c r="R372" i="77"/>
  <c r="H234" i="76"/>
  <c r="R234" i="76"/>
  <c r="S234" i="76"/>
  <c r="I234" i="76"/>
  <c r="J122" i="76"/>
  <c r="K122" i="76"/>
  <c r="U122" i="76"/>
  <c r="F382" i="76"/>
  <c r="P382" i="76"/>
  <c r="Q382" i="76"/>
  <c r="G321" i="78"/>
  <c r="Q321" i="78"/>
  <c r="P321" i="78"/>
  <c r="F321" i="78"/>
  <c r="T488" i="77"/>
  <c r="K488" i="77"/>
  <c r="J488" i="77"/>
  <c r="V225" i="78"/>
  <c r="L225" i="78"/>
  <c r="M225" i="78"/>
  <c r="W225" i="78"/>
  <c r="W161" i="79"/>
  <c r="V161" i="79"/>
  <c r="L262" i="77"/>
  <c r="M262" i="77"/>
  <c r="V262" i="77"/>
  <c r="M534" i="77"/>
  <c r="L534" i="77"/>
  <c r="V534" i="77"/>
  <c r="R293" i="78"/>
  <c r="S293" i="78"/>
  <c r="W181" i="79"/>
  <c r="V181" i="79"/>
  <c r="L181" i="79"/>
  <c r="M181" i="79"/>
  <c r="G505" i="78"/>
  <c r="F505" i="78"/>
  <c r="Q505" i="78"/>
  <c r="H367" i="79"/>
  <c r="S367" i="79"/>
  <c r="R367" i="79"/>
  <c r="S101" i="79"/>
  <c r="H101" i="79"/>
  <c r="R101" i="79"/>
  <c r="I101" i="79"/>
  <c r="R323" i="79"/>
  <c r="S323" i="79"/>
  <c r="I323" i="79"/>
  <c r="G299" i="78"/>
  <c r="F299" i="78"/>
  <c r="P299" i="78"/>
  <c r="Q299" i="78"/>
  <c r="M348" i="76"/>
  <c r="V348" i="76"/>
  <c r="J431" i="78"/>
  <c r="T431" i="78"/>
  <c r="U431" i="78"/>
  <c r="S282" i="76"/>
  <c r="H282" i="76"/>
  <c r="K492" i="76"/>
  <c r="T492" i="76"/>
  <c r="U492" i="76"/>
  <c r="F345" i="78"/>
  <c r="G345" i="78"/>
  <c r="P345" i="78"/>
  <c r="G392" i="76"/>
  <c r="Q392" i="76"/>
  <c r="P392" i="76"/>
  <c r="I395" i="78"/>
  <c r="R395" i="78"/>
  <c r="T444" i="76"/>
  <c r="J444" i="76"/>
  <c r="I431" i="79"/>
  <c r="R431" i="79"/>
  <c r="H431" i="79"/>
  <c r="P176" i="76"/>
  <c r="G176" i="76"/>
  <c r="T208" i="76"/>
  <c r="J208" i="76"/>
  <c r="K208" i="76"/>
  <c r="U208" i="76"/>
  <c r="F164" i="76"/>
  <c r="Q164" i="76"/>
  <c r="G164" i="76"/>
  <c r="G342" i="77"/>
  <c r="F342" i="77"/>
  <c r="Q342" i="77"/>
  <c r="W306" i="76"/>
  <c r="L306" i="76"/>
  <c r="V306" i="76"/>
  <c r="H486" i="77"/>
  <c r="S486" i="77"/>
  <c r="I486" i="77"/>
  <c r="R486" i="77"/>
  <c r="L266" i="76"/>
  <c r="V266" i="76"/>
  <c r="J512" i="76"/>
  <c r="K512" i="76"/>
  <c r="T512" i="76"/>
  <c r="T352" i="76"/>
  <c r="K352" i="76"/>
  <c r="U352" i="76"/>
  <c r="J425" i="78"/>
  <c r="T425" i="78"/>
  <c r="Q208" i="76"/>
  <c r="G208" i="76"/>
  <c r="P208" i="76"/>
  <c r="P113" i="78"/>
  <c r="G113" i="78"/>
  <c r="Q113" i="78"/>
  <c r="F113" i="78"/>
  <c r="L343" i="79"/>
  <c r="V343" i="79"/>
  <c r="W343" i="79"/>
  <c r="T131" i="79"/>
  <c r="K131" i="79"/>
  <c r="J185" i="78"/>
  <c r="T185" i="78"/>
  <c r="K185" i="78"/>
  <c r="S365" i="79"/>
  <c r="R365" i="79"/>
  <c r="H365" i="79"/>
  <c r="I365" i="79"/>
  <c r="J339" i="78"/>
  <c r="K339" i="78"/>
  <c r="T526" i="77"/>
  <c r="U526" i="77"/>
  <c r="U250" i="77"/>
  <c r="J250" i="77"/>
  <c r="T297" i="79"/>
  <c r="U297" i="79"/>
  <c r="L261" i="78"/>
  <c r="W261" i="78"/>
  <c r="V261" i="78"/>
  <c r="L448" i="77"/>
  <c r="V448" i="77"/>
  <c r="M448" i="77"/>
  <c r="S216" i="77"/>
  <c r="H216" i="77"/>
  <c r="I216" i="77"/>
  <c r="Q387" i="79"/>
  <c r="G387" i="79"/>
  <c r="S183" i="79"/>
  <c r="R183" i="79"/>
  <c r="I183" i="79"/>
  <c r="J329" i="78"/>
  <c r="U329" i="78"/>
  <c r="K223" i="78"/>
  <c r="J223" i="78"/>
  <c r="U223" i="78"/>
  <c r="Q386" i="77"/>
  <c r="P386" i="77"/>
  <c r="G386" i="77"/>
  <c r="W226" i="77"/>
  <c r="L226" i="77"/>
  <c r="P440" i="77"/>
  <c r="G440" i="77"/>
  <c r="Q440" i="77"/>
  <c r="S483" i="78"/>
  <c r="R483" i="78"/>
  <c r="I483" i="78"/>
  <c r="H483" i="78"/>
  <c r="T293" i="78"/>
  <c r="K293" i="78"/>
  <c r="U444" i="77"/>
  <c r="J444" i="77"/>
  <c r="I397" i="79"/>
  <c r="S397" i="79"/>
  <c r="H397" i="79"/>
  <c r="P269" i="79"/>
  <c r="G269" i="79"/>
  <c r="Q269" i="79"/>
  <c r="Q423" i="78"/>
  <c r="P423" i="78"/>
  <c r="F423" i="78"/>
  <c r="K303" i="78"/>
  <c r="J303" i="78"/>
  <c r="T303" i="78"/>
  <c r="V105" i="78"/>
  <c r="M105" i="78"/>
  <c r="W105" i="78"/>
  <c r="Q400" i="77"/>
  <c r="P400" i="77"/>
  <c r="G400" i="77"/>
  <c r="G236" i="77"/>
  <c r="P236" i="77"/>
  <c r="K150" i="77"/>
  <c r="U150" i="77"/>
  <c r="T150" i="77"/>
  <c r="J150" i="77"/>
  <c r="P296" i="77"/>
  <c r="G296" i="77"/>
  <c r="F296" i="77"/>
  <c r="G510" i="77"/>
  <c r="F510" i="77"/>
  <c r="P510" i="77"/>
  <c r="Q510" i="77"/>
  <c r="U391" i="79"/>
  <c r="J391" i="79"/>
  <c r="W107" i="78"/>
  <c r="L107" i="78"/>
  <c r="J516" i="77"/>
  <c r="U516" i="77"/>
  <c r="K379" i="79"/>
  <c r="U379" i="79"/>
  <c r="J379" i="79"/>
  <c r="T379" i="79"/>
  <c r="J255" i="79"/>
  <c r="K255" i="79"/>
  <c r="L199" i="78"/>
  <c r="M199" i="78"/>
  <c r="K158" i="77"/>
  <c r="J158" i="77"/>
  <c r="T158" i="77"/>
  <c r="G101" i="78"/>
  <c r="Q101" i="78"/>
  <c r="P352" i="77"/>
  <c r="F352" i="77"/>
  <c r="U292" i="77"/>
  <c r="J292" i="77"/>
  <c r="T292" i="77"/>
  <c r="J514" i="77"/>
  <c r="K514" i="77"/>
  <c r="V301" i="79"/>
  <c r="L301" i="79"/>
  <c r="W301" i="79"/>
  <c r="J162" i="77"/>
  <c r="T162" i="77"/>
  <c r="Q392" i="77"/>
  <c r="F392" i="77"/>
  <c r="M251" i="78"/>
  <c r="W251" i="78"/>
  <c r="F487" i="79"/>
  <c r="P487" i="79"/>
  <c r="U371" i="78"/>
  <c r="J371" i="78"/>
  <c r="I183" i="78"/>
  <c r="S183" i="78"/>
  <c r="P214" i="77"/>
  <c r="G214" i="77"/>
  <c r="R406" i="77"/>
  <c r="H406" i="77"/>
  <c r="J281" i="79"/>
  <c r="T281" i="79"/>
  <c r="K281" i="79"/>
  <c r="R504" i="77"/>
  <c r="H504" i="77"/>
  <c r="M297" i="78"/>
  <c r="V297" i="78"/>
  <c r="R223" i="79"/>
  <c r="I223" i="79"/>
  <c r="L495" i="78"/>
  <c r="W495" i="78"/>
  <c r="M495" i="78"/>
  <c r="Q323" i="79"/>
  <c r="G323" i="79"/>
  <c r="H168" i="76"/>
  <c r="I168" i="76"/>
  <c r="S168" i="76"/>
  <c r="Q456" i="77"/>
  <c r="F456" i="77"/>
  <c r="R176" i="77"/>
  <c r="H176" i="77"/>
  <c r="W278" i="77"/>
  <c r="L278" i="77"/>
  <c r="V386" i="77"/>
  <c r="W386" i="77"/>
  <c r="L386" i="77"/>
  <c r="M495" i="79"/>
  <c r="W495" i="79"/>
  <c r="M408" i="77"/>
  <c r="L408" i="77"/>
  <c r="S187" i="78"/>
  <c r="H187" i="78"/>
  <c r="V365" i="78"/>
  <c r="L365" i="78"/>
  <c r="R333" i="79"/>
  <c r="H333" i="79"/>
  <c r="P163" i="79"/>
  <c r="G163" i="79"/>
  <c r="J121" i="79"/>
  <c r="K121" i="79"/>
  <c r="J305" i="79"/>
  <c r="K305" i="79"/>
  <c r="R291" i="78"/>
  <c r="I291" i="78"/>
  <c r="R145" i="79"/>
  <c r="H145" i="79"/>
  <c r="H475" i="78"/>
  <c r="I475" i="78"/>
  <c r="V311" i="79"/>
  <c r="W311" i="79"/>
  <c r="W172" i="76"/>
  <c r="M172" i="76"/>
  <c r="G520" i="76"/>
  <c r="Q520" i="76"/>
  <c r="G113" i="79"/>
  <c r="Q113" i="79"/>
  <c r="P130" i="76"/>
  <c r="Q130" i="76"/>
  <c r="J383" i="79"/>
  <c r="T383" i="79"/>
  <c r="G147" i="79"/>
  <c r="F147" i="79"/>
  <c r="Q147" i="79"/>
  <c r="J421" i="79"/>
  <c r="T421" i="79"/>
  <c r="I231" i="78"/>
  <c r="S231" i="78"/>
  <c r="I399" i="78"/>
  <c r="H399" i="78"/>
  <c r="I190" i="76"/>
  <c r="H190" i="76"/>
  <c r="J103" i="78"/>
  <c r="K103" i="78"/>
  <c r="S309" i="78"/>
  <c r="H309" i="78"/>
  <c r="W237" i="79"/>
  <c r="V237" i="79"/>
  <c r="T196" i="76"/>
  <c r="J196" i="76"/>
  <c r="R506" i="76"/>
  <c r="I506" i="76"/>
  <c r="U189" i="79"/>
  <c r="J189" i="79"/>
  <c r="G268" i="76"/>
  <c r="P268" i="76"/>
  <c r="R356" i="76"/>
  <c r="S356" i="76"/>
  <c r="P332" i="76"/>
  <c r="Q332" i="76"/>
  <c r="L324" i="76"/>
  <c r="V324" i="76"/>
  <c r="M324" i="76"/>
  <c r="W324" i="76"/>
  <c r="P512" i="77"/>
  <c r="F512" i="77"/>
  <c r="G512" i="77"/>
  <c r="Q512" i="77"/>
  <c r="M181" i="78"/>
  <c r="V181" i="78"/>
  <c r="W181" i="78"/>
  <c r="L181" i="78"/>
  <c r="J174" i="77"/>
  <c r="T174" i="77"/>
  <c r="U174" i="77"/>
  <c r="K174" i="77"/>
  <c r="L12" i="69"/>
  <c r="M12" i="69"/>
  <c r="F42" i="69"/>
  <c r="G42" i="69"/>
  <c r="N41" i="69"/>
  <c r="W333" i="78"/>
  <c r="J463" i="78"/>
  <c r="H361" i="78"/>
  <c r="L446" i="76"/>
  <c r="J259" i="78"/>
  <c r="R127" i="78"/>
  <c r="S127" i="78"/>
  <c r="I390" i="77"/>
  <c r="R390" i="77"/>
  <c r="Q272" i="77"/>
  <c r="P272" i="77"/>
  <c r="S394" i="77"/>
  <c r="I394" i="77"/>
  <c r="R484" i="77"/>
  <c r="H484" i="77"/>
  <c r="T109" i="78"/>
  <c r="J109" i="78"/>
  <c r="M354" i="77"/>
  <c r="W354" i="77"/>
  <c r="G450" i="77"/>
  <c r="F450" i="77"/>
  <c r="U101" i="78"/>
  <c r="K101" i="78"/>
  <c r="K425" i="79"/>
  <c r="J425" i="79"/>
  <c r="R393" i="78"/>
  <c r="H393" i="78"/>
  <c r="W396" i="76"/>
  <c r="M396" i="76"/>
  <c r="L394" i="76"/>
  <c r="W394" i="76"/>
  <c r="M394" i="76"/>
  <c r="V394" i="76"/>
  <c r="J340" i="76"/>
  <c r="T340" i="76"/>
  <c r="K340" i="76"/>
  <c r="R530" i="76"/>
  <c r="I530" i="76"/>
  <c r="H530" i="76"/>
  <c r="I346" i="77"/>
  <c r="R346" i="77"/>
  <c r="H346" i="77"/>
  <c r="S346" i="77"/>
  <c r="V274" i="76"/>
  <c r="P359" i="79"/>
  <c r="I401" i="79"/>
  <c r="T205" i="79"/>
  <c r="T450" i="77"/>
  <c r="I356" i="77"/>
  <c r="M250" i="77"/>
  <c r="F534" i="77"/>
  <c r="I466" i="77"/>
  <c r="K390" i="77"/>
  <c r="R294" i="77"/>
  <c r="S508" i="76"/>
  <c r="H447" i="79"/>
  <c r="U340" i="76"/>
  <c r="V396" i="76"/>
  <c r="I460" i="76"/>
  <c r="H460" i="76"/>
  <c r="S460" i="76"/>
  <c r="K113" i="78"/>
  <c r="J113" i="78"/>
  <c r="Q403" i="79"/>
  <c r="P403" i="79"/>
  <c r="G403" i="79"/>
  <c r="J132" i="76"/>
  <c r="K132" i="76"/>
  <c r="K433" i="78"/>
  <c r="T433" i="78"/>
  <c r="K370" i="76"/>
  <c r="T370" i="76"/>
  <c r="J370" i="76"/>
  <c r="H254" i="76"/>
  <c r="R254" i="76"/>
  <c r="F285" i="78"/>
  <c r="G285" i="78"/>
  <c r="P285" i="78"/>
  <c r="Q285" i="78"/>
  <c r="Q336" i="76"/>
  <c r="F336" i="76"/>
  <c r="G336" i="76"/>
  <c r="P336" i="76"/>
  <c r="L36" i="69"/>
  <c r="N35" i="69"/>
  <c r="M36" i="69"/>
  <c r="K14" i="69"/>
  <c r="J14" i="69"/>
  <c r="I44" i="69"/>
  <c r="H44" i="69"/>
  <c r="I346" i="76"/>
  <c r="H346" i="76"/>
  <c r="R346" i="76"/>
  <c r="G10" i="66"/>
  <c r="F10" i="66"/>
  <c r="G10" i="69"/>
  <c r="N9" i="69"/>
  <c r="T348" i="76"/>
  <c r="K348" i="76"/>
  <c r="U348" i="76"/>
  <c r="J348" i="76"/>
  <c r="S358" i="76"/>
  <c r="H358" i="76"/>
  <c r="I358" i="76"/>
  <c r="R358" i="76"/>
  <c r="I486" i="76"/>
  <c r="H486" i="76"/>
  <c r="R486" i="76"/>
  <c r="S486" i="76"/>
  <c r="N29" i="69"/>
  <c r="F30" i="69"/>
  <c r="L44" i="69"/>
  <c r="M44" i="69"/>
  <c r="L40" i="69"/>
  <c r="M40" i="69"/>
  <c r="T231" i="78"/>
  <c r="U231" i="78"/>
  <c r="J231" i="78"/>
  <c r="K38" i="69"/>
  <c r="N37" i="69"/>
  <c r="J38" i="69"/>
  <c r="H498" i="76"/>
  <c r="S498" i="76"/>
  <c r="I498" i="76"/>
  <c r="R498" i="76"/>
  <c r="M24" i="69"/>
  <c r="L24" i="69"/>
  <c r="G106" i="66"/>
  <c r="F106" i="66"/>
  <c r="N25" i="69"/>
  <c r="H26" i="69"/>
  <c r="S496" i="76"/>
  <c r="I496" i="76"/>
  <c r="H496" i="76"/>
  <c r="I458" i="76"/>
  <c r="R458" i="76"/>
  <c r="S458" i="76"/>
  <c r="H458" i="76"/>
  <c r="Q146" i="76"/>
  <c r="P146" i="76"/>
  <c r="F146" i="76"/>
  <c r="G146" i="76"/>
  <c r="I118" i="66"/>
  <c r="H118" i="66"/>
  <c r="K32" i="69"/>
  <c r="W152" i="76"/>
  <c r="V152" i="76"/>
  <c r="L152" i="76"/>
  <c r="M152" i="76"/>
  <c r="K24" i="69"/>
  <c r="J24" i="69"/>
  <c r="N23" i="69"/>
  <c r="F32" i="69"/>
  <c r="G32" i="69"/>
  <c r="J40" i="66"/>
  <c r="K40" i="66"/>
  <c r="J120" i="66"/>
  <c r="K120" i="66"/>
  <c r="F48" i="66"/>
  <c r="G48" i="66"/>
  <c r="H485" i="79"/>
  <c r="I485" i="79"/>
  <c r="S485" i="79"/>
  <c r="R485" i="79"/>
  <c r="K300" i="76"/>
  <c r="T300" i="76"/>
  <c r="J300" i="76"/>
  <c r="U300" i="76"/>
  <c r="S408" i="76"/>
  <c r="I408" i="76"/>
  <c r="R408" i="76"/>
  <c r="F20" i="69"/>
  <c r="N19" i="69"/>
  <c r="K34" i="69"/>
  <c r="R152" i="77"/>
  <c r="R440" i="76"/>
  <c r="H440" i="76"/>
  <c r="J484" i="76"/>
  <c r="T484" i="76"/>
  <c r="U484" i="76"/>
  <c r="J518" i="76"/>
  <c r="U518" i="76"/>
  <c r="K518" i="76"/>
  <c r="T518" i="76"/>
  <c r="P454" i="76"/>
  <c r="F454" i="76"/>
  <c r="L38" i="69"/>
  <c r="M38" i="69"/>
  <c r="K494" i="77"/>
  <c r="T494" i="77"/>
  <c r="U494" i="77"/>
  <c r="J494" i="77"/>
  <c r="L494" i="77"/>
  <c r="W494" i="77"/>
  <c r="V494" i="77"/>
  <c r="M494" i="77"/>
  <c r="N33" i="69"/>
  <c r="H518" i="76"/>
  <c r="R518" i="76"/>
  <c r="I518" i="76"/>
  <c r="S518" i="76"/>
  <c r="K12" i="69"/>
  <c r="J12" i="69"/>
  <c r="N11" i="69"/>
  <c r="J26" i="66"/>
  <c r="K26" i="66"/>
  <c r="G70" i="66"/>
  <c r="F70" i="66"/>
  <c r="M32" i="69"/>
  <c r="P158" i="76"/>
  <c r="Q158" i="76"/>
  <c r="F158" i="76"/>
  <c r="M374" i="76"/>
  <c r="V374" i="76"/>
  <c r="S138" i="76"/>
  <c r="H138" i="76"/>
  <c r="I138" i="76"/>
  <c r="F104" i="66"/>
  <c r="G104" i="66"/>
  <c r="H156" i="76"/>
  <c r="S156" i="76"/>
  <c r="R156" i="76"/>
  <c r="I156" i="76"/>
  <c r="R501" i="79"/>
  <c r="I501" i="79"/>
  <c r="S501" i="79"/>
  <c r="H501" i="79"/>
  <c r="N43" i="69"/>
  <c r="V532" i="76"/>
  <c r="L532" i="76"/>
  <c r="W532" i="76"/>
  <c r="L278" i="76"/>
  <c r="I40" i="69"/>
  <c r="K76" i="66"/>
  <c r="J76" i="66"/>
  <c r="W176" i="76"/>
  <c r="V176" i="76"/>
  <c r="M176" i="76"/>
  <c r="L176" i="76"/>
  <c r="F34" i="69"/>
  <c r="G34" i="69"/>
  <c r="T160" i="76"/>
  <c r="K160" i="76"/>
  <c r="H158" i="76"/>
  <c r="R158" i="76"/>
  <c r="I512" i="76"/>
  <c r="R512" i="76"/>
  <c r="S512" i="76"/>
  <c r="V406" i="76"/>
  <c r="W406" i="76"/>
  <c r="Q472" i="76"/>
  <c r="P472" i="76"/>
  <c r="G472" i="76"/>
  <c r="P365" i="78"/>
  <c r="F365" i="78"/>
  <c r="K158" i="76"/>
  <c r="L434" i="76"/>
  <c r="F472" i="76"/>
  <c r="W374" i="76"/>
  <c r="J60" i="66"/>
  <c r="L137" i="79"/>
  <c r="M137" i="79"/>
  <c r="V137" i="79"/>
  <c r="F320" i="76"/>
  <c r="Q320" i="76"/>
  <c r="K26" i="69"/>
  <c r="J26" i="69"/>
  <c r="N15" i="69"/>
  <c r="F12" i="69"/>
  <c r="G12" i="69"/>
  <c r="J100" i="66"/>
  <c r="K100" i="66"/>
  <c r="G14" i="69"/>
  <c r="F14" i="69"/>
  <c r="L478" i="76"/>
  <c r="V420" i="76"/>
  <c r="F154" i="76"/>
  <c r="O21" i="87" l="1"/>
  <c r="P25" i="87"/>
  <c r="O25" i="87"/>
  <c r="L25" i="87"/>
  <c r="J25" i="87"/>
  <c r="H25" i="87"/>
  <c r="F25" i="87"/>
  <c r="K27" i="90"/>
  <c r="J27" i="90"/>
  <c r="O27" i="90"/>
  <c r="N27" i="90"/>
  <c r="Q27" i="90"/>
  <c r="P27" i="90"/>
  <c r="M27" i="90"/>
  <c r="L27" i="90"/>
  <c r="U27" i="90"/>
  <c r="T27" i="90"/>
  <c r="F27" i="90"/>
  <c r="G27" i="90"/>
  <c r="V26" i="90"/>
  <c r="I27" i="90"/>
  <c r="H27" i="90"/>
  <c r="S27" i="90"/>
  <c r="R27" i="90"/>
  <c r="F7" i="68"/>
  <c r="G8" i="68" s="1"/>
  <c r="L21" i="87"/>
  <c r="L22" i="87" s="1"/>
  <c r="H21" i="87"/>
  <c r="I22" i="87" s="1"/>
  <c r="L23" i="87"/>
  <c r="L24" i="87" s="1"/>
  <c r="J11" i="87"/>
  <c r="F19" i="87"/>
  <c r="L11" i="87"/>
  <c r="M12" i="87" s="1"/>
  <c r="H19" i="87"/>
  <c r="F7" i="87"/>
  <c r="F8" i="87" s="1"/>
  <c r="H7" i="87"/>
  <c r="I8" i="87" s="1"/>
  <c r="J9" i="87"/>
  <c r="K10" i="87" s="1"/>
  <c r="L17" i="87"/>
  <c r="L18" i="87" s="1"/>
  <c r="H17" i="87"/>
  <c r="L19" i="87"/>
  <c r="M20" i="87" s="1"/>
  <c r="J7" i="87"/>
  <c r="K8" i="87" s="1"/>
  <c r="F15" i="87"/>
  <c r="G16" i="87" s="1"/>
  <c r="H9" i="87"/>
  <c r="J13" i="87"/>
  <c r="J14" i="87" s="1"/>
  <c r="F23" i="87"/>
  <c r="L13" i="87"/>
  <c r="M14" i="87" s="1"/>
  <c r="H13" i="87"/>
  <c r="I14" i="87" s="1"/>
  <c r="L15" i="87"/>
  <c r="M16" i="87" s="1"/>
  <c r="H23" i="87"/>
  <c r="H24" i="87" s="1"/>
  <c r="F11" i="87"/>
  <c r="F12" i="87" s="1"/>
  <c r="L9" i="87"/>
  <c r="J19" i="87"/>
  <c r="K20" i="87" s="1"/>
  <c r="J15" i="87"/>
  <c r="J16" i="87" s="1"/>
  <c r="J21" i="87"/>
  <c r="J22" i="87" s="1"/>
  <c r="F21" i="87"/>
  <c r="G22" i="87" s="1"/>
  <c r="L7" i="87"/>
  <c r="M8" i="87" s="1"/>
  <c r="H15" i="87"/>
  <c r="I16" i="87" s="1"/>
  <c r="J17" i="87"/>
  <c r="J18" i="87" s="1"/>
  <c r="F17" i="87"/>
  <c r="F18" i="87" s="1"/>
  <c r="J23" i="87"/>
  <c r="J24" i="87" s="1"/>
  <c r="H11" i="87"/>
  <c r="I12" i="87" s="1"/>
  <c r="F13" i="87"/>
  <c r="F14" i="87" s="1"/>
  <c r="F9" i="87"/>
  <c r="G10" i="87" s="1"/>
  <c r="L13" i="68"/>
  <c r="M14" i="68" s="1"/>
  <c r="P15" i="68"/>
  <c r="H17" i="68"/>
  <c r="H18" i="68" s="1"/>
  <c r="H7" i="68"/>
  <c r="H8" i="68" s="1"/>
  <c r="L7" i="68"/>
  <c r="L8" i="68" s="1"/>
  <c r="P9" i="68"/>
  <c r="F9" i="68"/>
  <c r="F10" i="68" s="1"/>
  <c r="J15" i="68"/>
  <c r="K16" i="68" s="1"/>
  <c r="F11" i="68"/>
  <c r="F12" i="68" s="1"/>
  <c r="H15" i="68"/>
  <c r="I16" i="68" s="1"/>
  <c r="P17" i="68"/>
  <c r="P11" i="68"/>
  <c r="F15" i="68"/>
  <c r="G16" i="68" s="1"/>
  <c r="J9" i="68"/>
  <c r="K10" i="68" s="1"/>
  <c r="J7" i="68"/>
  <c r="K8" i="68" s="1"/>
  <c r="L17" i="68"/>
  <c r="M18" i="68" s="1"/>
  <c r="O17" i="68"/>
  <c r="F13" i="68"/>
  <c r="G14" i="68" s="1"/>
  <c r="F17" i="68"/>
  <c r="F18" i="68" s="1"/>
  <c r="O15" i="68"/>
  <c r="J11" i="68"/>
  <c r="K12" i="68" s="1"/>
  <c r="J17" i="68"/>
  <c r="J18" i="68" s="1"/>
  <c r="P11" i="87"/>
  <c r="K12" i="87"/>
  <c r="O11" i="87"/>
  <c r="H9" i="68"/>
  <c r="H10" i="68" s="1"/>
  <c r="O7" i="68"/>
  <c r="O23" i="87"/>
  <c r="O13" i="87"/>
  <c r="P19" i="87"/>
  <c r="L15" i="68"/>
  <c r="L16" i="68" s="1"/>
  <c r="P7" i="68"/>
  <c r="H11" i="68"/>
  <c r="I12" i="68" s="1"/>
  <c r="O7" i="87"/>
  <c r="L9" i="68"/>
  <c r="L11" i="68"/>
  <c r="O13" i="68"/>
  <c r="H13" i="68"/>
  <c r="J13" i="68"/>
  <c r="O11" i="68"/>
  <c r="P13" i="68"/>
  <c r="P9" i="87"/>
  <c r="O15" i="87"/>
  <c r="O9" i="87"/>
  <c r="P15" i="87"/>
  <c r="P23" i="87"/>
  <c r="O19" i="87"/>
  <c r="P7" i="87"/>
  <c r="P13" i="87"/>
  <c r="P17" i="87"/>
  <c r="O17" i="87"/>
  <c r="P21" i="87"/>
  <c r="G26" i="87" l="1"/>
  <c r="F26" i="87"/>
  <c r="N25" i="87"/>
  <c r="H26" i="87"/>
  <c r="I26" i="87"/>
  <c r="K26" i="87"/>
  <c r="J26" i="87"/>
  <c r="L26" i="87"/>
  <c r="M26" i="87"/>
  <c r="F8" i="68"/>
  <c r="I8" i="68"/>
  <c r="G10" i="68"/>
  <c r="K24" i="87"/>
  <c r="H16" i="68"/>
  <c r="G12" i="87"/>
  <c r="I18" i="68"/>
  <c r="J10" i="68"/>
  <c r="J16" i="68"/>
  <c r="I10" i="68"/>
  <c r="J12" i="87"/>
  <c r="L14" i="68"/>
  <c r="M8" i="68"/>
  <c r="F16" i="87"/>
  <c r="F16" i="68"/>
  <c r="K16" i="87"/>
  <c r="H14" i="87"/>
  <c r="L14" i="87"/>
  <c r="H8" i="87"/>
  <c r="N17" i="68"/>
  <c r="H16" i="87"/>
  <c r="G12" i="68"/>
  <c r="L18" i="68"/>
  <c r="L12" i="87"/>
  <c r="J20" i="87"/>
  <c r="F14" i="68"/>
  <c r="M16" i="68"/>
  <c r="K18" i="87"/>
  <c r="N15" i="68"/>
  <c r="N17" i="87"/>
  <c r="H12" i="68"/>
  <c r="G18" i="68"/>
  <c r="N7" i="68"/>
  <c r="H12" i="87"/>
  <c r="J8" i="68"/>
  <c r="L16" i="87"/>
  <c r="J10" i="87"/>
  <c r="J12" i="68"/>
  <c r="N13" i="68"/>
  <c r="M18" i="87"/>
  <c r="F22" i="87"/>
  <c r="L8" i="87"/>
  <c r="K18" i="68"/>
  <c r="G8" i="87"/>
  <c r="N11" i="68"/>
  <c r="N15" i="87"/>
  <c r="N7" i="87"/>
  <c r="M10" i="68"/>
  <c r="L10" i="68"/>
  <c r="I14" i="68"/>
  <c r="H14" i="68"/>
  <c r="I24" i="87"/>
  <c r="K22" i="87"/>
  <c r="N9" i="68"/>
  <c r="K14" i="87"/>
  <c r="H22" i="87"/>
  <c r="F10" i="87"/>
  <c r="G18" i="87"/>
  <c r="N11" i="87"/>
  <c r="J14" i="68"/>
  <c r="K14" i="68"/>
  <c r="I18" i="87"/>
  <c r="L12" i="68"/>
  <c r="M12" i="68"/>
  <c r="N13" i="87"/>
  <c r="M24" i="87"/>
  <c r="N23" i="87"/>
  <c r="M22" i="87"/>
  <c r="N21" i="87"/>
  <c r="G14" i="87"/>
  <c r="N19" i="87"/>
  <c r="J8" i="87"/>
  <c r="H18" i="87"/>
  <c r="G24" i="87"/>
  <c r="F24" i="87"/>
  <c r="H10" i="87"/>
  <c r="I10" i="87"/>
  <c r="L20" i="87"/>
  <c r="G20" i="87"/>
  <c r="F20" i="87"/>
  <c r="N9" i="87"/>
  <c r="H20" i="87"/>
  <c r="I20" i="87"/>
  <c r="L10" i="87"/>
  <c r="M10" i="87"/>
  <c r="R47" i="30" l="1"/>
  <c r="H77" i="30"/>
  <c r="F85" i="30"/>
  <c r="T49" i="30"/>
  <c r="L69" i="30"/>
  <c r="F7" i="6"/>
  <c r="L79" i="30"/>
  <c r="W13" i="6"/>
  <c r="J81" i="30"/>
  <c r="P35" i="30"/>
  <c r="P7" i="30"/>
  <c r="L17" i="6"/>
  <c r="T65" i="30"/>
  <c r="H71" i="30"/>
  <c r="R21" i="30"/>
  <c r="N59" i="30"/>
  <c r="J17" i="6"/>
  <c r="R29" i="30"/>
  <c r="P27" i="30"/>
  <c r="N29" i="6"/>
  <c r="P41" i="30"/>
  <c r="W57" i="30"/>
  <c r="H33" i="6"/>
  <c r="R45" i="30"/>
  <c r="N11" i="30"/>
  <c r="T15" i="30"/>
  <c r="W9" i="6"/>
  <c r="P51" i="30"/>
  <c r="H47" i="30"/>
  <c r="J87" i="30"/>
  <c r="W23" i="30"/>
  <c r="H61" i="30"/>
  <c r="L81" i="30"/>
  <c r="F31" i="30"/>
  <c r="L25" i="6"/>
  <c r="F87" i="30"/>
  <c r="R83" i="30"/>
  <c r="W53" i="30"/>
  <c r="F13" i="6"/>
  <c r="N19" i="30"/>
  <c r="H25" i="6"/>
  <c r="N7" i="30"/>
  <c r="L63" i="30"/>
  <c r="L53" i="30"/>
  <c r="P75" i="30"/>
  <c r="H53" i="30"/>
  <c r="R17" i="30"/>
  <c r="H21" i="30"/>
  <c r="N41" i="30"/>
  <c r="N15" i="6"/>
  <c r="J53" i="30"/>
  <c r="F15" i="6"/>
  <c r="H15" i="30"/>
  <c r="P19" i="6"/>
  <c r="J31" i="30"/>
  <c r="H7" i="30"/>
  <c r="P53" i="30"/>
  <c r="T15" i="6"/>
  <c r="T45" i="30"/>
  <c r="H9" i="30"/>
  <c r="H25" i="30"/>
  <c r="N47" i="30"/>
  <c r="N33" i="6"/>
  <c r="L87" i="30"/>
  <c r="T13" i="30"/>
  <c r="N25" i="6"/>
  <c r="T11" i="6"/>
  <c r="H81" i="30"/>
  <c r="H57" i="30"/>
  <c r="T41" i="30"/>
  <c r="P29" i="30"/>
  <c r="N15" i="30"/>
  <c r="T61" i="30"/>
  <c r="J37" i="30"/>
  <c r="P39" i="30"/>
  <c r="N87" i="30"/>
  <c r="N53" i="30"/>
  <c r="W89" i="30"/>
  <c r="W35" i="30"/>
  <c r="N23" i="6"/>
  <c r="J73" i="30"/>
  <c r="F51" i="30"/>
  <c r="F9" i="30"/>
  <c r="P25" i="30"/>
  <c r="H45" i="30"/>
  <c r="F55" i="30"/>
  <c r="W39" i="30"/>
  <c r="T39" i="30"/>
  <c r="H33" i="30"/>
  <c r="J9" i="30"/>
  <c r="F47" i="30"/>
  <c r="P77" i="30"/>
  <c r="P9" i="30"/>
  <c r="T7" i="6"/>
  <c r="J21" i="30"/>
  <c r="P13" i="30"/>
  <c r="R29" i="6"/>
  <c r="H89" i="30"/>
  <c r="P31" i="6"/>
  <c r="L61" i="30"/>
  <c r="F75" i="30"/>
  <c r="F23" i="6"/>
  <c r="T17" i="30"/>
  <c r="L25" i="30"/>
  <c r="N51" i="30"/>
  <c r="F17" i="30"/>
  <c r="N43" i="30"/>
  <c r="H67" i="30"/>
  <c r="N85" i="30"/>
  <c r="J67" i="30"/>
  <c r="N49" i="30"/>
  <c r="P13" i="6"/>
  <c r="W85" i="30"/>
  <c r="N57" i="30"/>
  <c r="N45" i="30"/>
  <c r="R63" i="30"/>
  <c r="F37" i="30"/>
  <c r="T51" i="30"/>
  <c r="J71" i="30"/>
  <c r="F25" i="30"/>
  <c r="W61" i="30"/>
  <c r="P7" i="6"/>
  <c r="H17" i="30"/>
  <c r="W17" i="6"/>
  <c r="T27" i="6"/>
  <c r="L77" i="30"/>
  <c r="R39" i="30"/>
  <c r="H79" i="30"/>
  <c r="J35" i="30"/>
  <c r="T9" i="30"/>
  <c r="H13" i="6"/>
  <c r="R7" i="30"/>
  <c r="R25" i="6"/>
  <c r="N9" i="30"/>
  <c r="R27" i="6"/>
  <c r="L21" i="30"/>
  <c r="P45" i="30"/>
  <c r="P11" i="30"/>
  <c r="H75" i="30"/>
  <c r="J25" i="30"/>
  <c r="F35" i="30"/>
  <c r="L9" i="6"/>
  <c r="N33" i="30"/>
  <c r="W27" i="6"/>
  <c r="H39" i="30"/>
  <c r="W73" i="30"/>
  <c r="L71" i="30"/>
  <c r="N7" i="6"/>
  <c r="T53" i="30"/>
  <c r="W29" i="6"/>
  <c r="W37" i="30"/>
  <c r="J69" i="30"/>
  <c r="R17" i="6"/>
  <c r="T33" i="30"/>
  <c r="T43" i="30"/>
  <c r="W69" i="30"/>
  <c r="J65" i="30"/>
  <c r="R23" i="30"/>
  <c r="W11" i="6"/>
  <c r="W27" i="30"/>
  <c r="N11" i="6"/>
  <c r="T63" i="30"/>
  <c r="T19" i="6"/>
  <c r="W33" i="30"/>
  <c r="P67" i="30"/>
  <c r="L89" i="30"/>
  <c r="P55" i="30"/>
  <c r="T31" i="30"/>
  <c r="J45" i="30"/>
  <c r="J51" i="30"/>
  <c r="R71" i="30"/>
  <c r="F19" i="6"/>
  <c r="J13" i="6"/>
  <c r="J17" i="30"/>
  <c r="L73" i="30"/>
  <c r="R59" i="30"/>
  <c r="J85" i="30"/>
  <c r="F79" i="30"/>
  <c r="P21" i="30"/>
  <c r="F33" i="6"/>
  <c r="L29" i="6"/>
  <c r="J11" i="6"/>
  <c r="R77" i="30"/>
  <c r="H13" i="30"/>
  <c r="T7" i="30"/>
  <c r="L75" i="30"/>
  <c r="H11" i="30"/>
  <c r="T57" i="30"/>
  <c r="N67" i="30"/>
  <c r="P69" i="30"/>
  <c r="R13" i="6"/>
  <c r="R57" i="30"/>
  <c r="W41" i="30"/>
  <c r="N23" i="30"/>
  <c r="J7" i="30"/>
  <c r="T59" i="30"/>
  <c r="R9" i="30"/>
  <c r="W13" i="30"/>
  <c r="W31" i="30"/>
  <c r="T73" i="30"/>
  <c r="R33" i="6"/>
  <c r="F25" i="6"/>
  <c r="J33" i="6"/>
  <c r="N89" i="30"/>
  <c r="H27" i="30"/>
  <c r="F9" i="6"/>
  <c r="R15" i="6"/>
  <c r="R23" i="6"/>
  <c r="J63" i="30"/>
  <c r="R49" i="30"/>
  <c r="R15" i="30"/>
  <c r="J43" i="30"/>
  <c r="P29" i="6"/>
  <c r="R19" i="6"/>
  <c r="H9" i="6"/>
  <c r="F21" i="30"/>
  <c r="W17" i="30"/>
  <c r="J23" i="30"/>
  <c r="J33" i="30"/>
  <c r="T25" i="6"/>
  <c r="H15" i="6"/>
  <c r="L11" i="6"/>
  <c r="L23" i="6"/>
  <c r="H41" i="30"/>
  <c r="W75" i="30"/>
  <c r="H85" i="30"/>
  <c r="R31" i="30"/>
  <c r="N75" i="30"/>
  <c r="T17" i="6"/>
  <c r="P79" i="30"/>
  <c r="L23" i="30"/>
  <c r="R27" i="30"/>
  <c r="F65" i="30"/>
  <c r="L15" i="6"/>
  <c r="N21" i="30"/>
  <c r="J29" i="6"/>
  <c r="N37" i="30"/>
  <c r="H7" i="6"/>
  <c r="F39" i="30"/>
  <c r="T85" i="30"/>
  <c r="L19" i="6"/>
  <c r="L83" i="30"/>
  <c r="J83" i="30"/>
  <c r="H73" i="30"/>
  <c r="W19" i="6"/>
  <c r="F21" i="6"/>
  <c r="F7" i="30"/>
  <c r="L59" i="30"/>
  <c r="F63" i="30"/>
  <c r="T69" i="30"/>
  <c r="T37" i="30"/>
  <c r="R75" i="30"/>
  <c r="N27" i="6"/>
  <c r="H19" i="6"/>
  <c r="T29" i="6"/>
  <c r="P23" i="30"/>
  <c r="J59" i="30"/>
  <c r="L45" i="30"/>
  <c r="T35" i="30"/>
  <c r="N29" i="30"/>
  <c r="H87" i="30"/>
  <c r="W79" i="30"/>
  <c r="F41" i="30"/>
  <c r="R31" i="6"/>
  <c r="F11" i="6"/>
  <c r="N83" i="30"/>
  <c r="L17" i="30"/>
  <c r="N79" i="30"/>
  <c r="P47" i="30"/>
  <c r="W15" i="6"/>
  <c r="P87" i="30"/>
  <c r="N73" i="30"/>
  <c r="J7" i="6"/>
  <c r="W45" i="30"/>
  <c r="T19" i="30"/>
  <c r="J29" i="30"/>
  <c r="J23" i="6"/>
  <c r="F67" i="30"/>
  <c r="R85" i="30"/>
  <c r="W29" i="30"/>
  <c r="H49" i="30"/>
  <c r="T29" i="30"/>
  <c r="R11" i="6"/>
  <c r="P61" i="30"/>
  <c r="W59" i="30"/>
  <c r="W7" i="6"/>
  <c r="P89" i="30"/>
  <c r="F17" i="6"/>
  <c r="J13" i="30"/>
  <c r="J21" i="6"/>
  <c r="W51" i="30"/>
  <c r="L31" i="30"/>
  <c r="N19" i="6"/>
  <c r="L55" i="30"/>
  <c r="L47" i="30"/>
  <c r="L41" i="30"/>
  <c r="P17" i="30"/>
  <c r="W47" i="30"/>
  <c r="H23" i="6"/>
  <c r="F13" i="30"/>
  <c r="N71" i="30"/>
  <c r="R89" i="30"/>
  <c r="H59" i="30"/>
  <c r="P17" i="6"/>
  <c r="L57" i="30"/>
  <c r="F83" i="30"/>
  <c r="L11" i="30"/>
  <c r="T23" i="30"/>
  <c r="N69" i="30"/>
  <c r="N39" i="30"/>
  <c r="N17" i="30"/>
  <c r="L39" i="30"/>
  <c r="W65" i="30"/>
  <c r="T33" i="6"/>
  <c r="N21" i="6"/>
  <c r="P83" i="30"/>
  <c r="H27" i="6"/>
  <c r="F27" i="6"/>
  <c r="T77" i="30"/>
  <c r="L85" i="30"/>
  <c r="L27" i="30"/>
  <c r="P81" i="30"/>
  <c r="T87" i="30"/>
  <c r="N81" i="30"/>
  <c r="J15" i="6"/>
  <c r="N77" i="30"/>
  <c r="P59" i="30"/>
  <c r="H43" i="30"/>
  <c r="R25" i="30"/>
  <c r="L7" i="6"/>
  <c r="R87" i="30"/>
  <c r="J55" i="30"/>
  <c r="F31" i="6"/>
  <c r="J77" i="30"/>
  <c r="P63" i="30"/>
  <c r="R55" i="30"/>
  <c r="W33" i="6"/>
  <c r="N27" i="30"/>
  <c r="N9" i="6"/>
  <c r="L9" i="30"/>
  <c r="T67" i="30"/>
  <c r="H19" i="30"/>
  <c r="W83" i="30"/>
  <c r="L21" i="6"/>
  <c r="R7" i="6"/>
  <c r="R61" i="30"/>
  <c r="T31" i="6"/>
  <c r="J31" i="6"/>
  <c r="P11" i="6"/>
  <c r="P31" i="30"/>
  <c r="N31" i="30"/>
  <c r="F33" i="30"/>
  <c r="W25" i="30"/>
  <c r="T25" i="30"/>
  <c r="P33" i="6"/>
  <c r="F59" i="30"/>
  <c r="W63" i="30"/>
  <c r="R41" i="30"/>
  <c r="F11" i="30"/>
  <c r="J47" i="30"/>
  <c r="J49" i="30"/>
  <c r="J11" i="30"/>
  <c r="R9" i="6"/>
  <c r="P49" i="30"/>
  <c r="L49" i="30"/>
  <c r="R51" i="30"/>
  <c r="P71" i="30"/>
  <c r="J19" i="6"/>
  <c r="N13" i="30"/>
  <c r="T13" i="6"/>
  <c r="P43" i="30"/>
  <c r="J75" i="30"/>
  <c r="T79" i="30"/>
  <c r="T47" i="30"/>
  <c r="W87" i="30"/>
  <c r="F77" i="30"/>
  <c r="J57" i="30"/>
  <c r="P23" i="6"/>
  <c r="R19" i="30"/>
  <c r="P65" i="30"/>
  <c r="T27" i="30"/>
  <c r="R35" i="30"/>
  <c r="P19" i="30"/>
  <c r="L33" i="6"/>
  <c r="H35" i="30"/>
  <c r="W49" i="30"/>
  <c r="F53" i="30"/>
  <c r="T9" i="6"/>
  <c r="N17" i="6"/>
  <c r="P21" i="6"/>
  <c r="R67" i="30"/>
  <c r="N35" i="30"/>
  <c r="W67" i="30"/>
  <c r="R13" i="30"/>
  <c r="H55" i="30"/>
  <c r="T23" i="6"/>
  <c r="F15" i="30"/>
  <c r="W71" i="30"/>
  <c r="W55" i="30"/>
  <c r="W77" i="30"/>
  <c r="F89" i="30"/>
  <c r="W31" i="6"/>
  <c r="T11" i="30"/>
  <c r="F23" i="30"/>
  <c r="W9" i="30"/>
  <c r="L13" i="6"/>
  <c r="L65" i="30"/>
  <c r="W19" i="30"/>
  <c r="L33" i="30"/>
  <c r="L43" i="30"/>
  <c r="L37" i="30"/>
  <c r="W81" i="30"/>
  <c r="L31" i="6"/>
  <c r="N31" i="6"/>
  <c r="R69" i="30"/>
  <c r="R37" i="30"/>
  <c r="W43" i="30"/>
  <c r="P85" i="30"/>
  <c r="W25" i="6"/>
  <c r="W7" i="30"/>
  <c r="H63" i="30"/>
  <c r="L7" i="30"/>
  <c r="R11" i="30"/>
  <c r="F73" i="30"/>
  <c r="W11" i="30"/>
  <c r="F43" i="30"/>
  <c r="L27" i="6"/>
  <c r="H83" i="30"/>
  <c r="N13" i="6"/>
  <c r="J61" i="30"/>
  <c r="W23" i="6"/>
  <c r="L19" i="30"/>
  <c r="R81" i="30"/>
  <c r="R53" i="30"/>
  <c r="N63" i="30"/>
  <c r="J41" i="30"/>
  <c r="L35" i="30"/>
  <c r="H51" i="30"/>
  <c r="R65" i="30"/>
  <c r="F61" i="30"/>
  <c r="F19" i="30"/>
  <c r="H31" i="30"/>
  <c r="H69" i="30"/>
  <c r="T21" i="6"/>
  <c r="F29" i="6"/>
  <c r="R21" i="6"/>
  <c r="J27" i="6"/>
  <c r="L51" i="30"/>
  <c r="H65" i="30"/>
  <c r="R79" i="30"/>
  <c r="R43" i="30"/>
  <c r="P27" i="6"/>
  <c r="F71" i="30"/>
  <c r="J27" i="30"/>
  <c r="T55" i="30"/>
  <c r="F81" i="30"/>
  <c r="N65" i="30"/>
  <c r="W21" i="30"/>
  <c r="R73" i="30"/>
  <c r="H23" i="30"/>
  <c r="F49" i="30"/>
  <c r="H29" i="6"/>
  <c r="F29" i="30"/>
  <c r="H11" i="6"/>
  <c r="R33" i="30"/>
  <c r="F45" i="30"/>
  <c r="F69" i="30"/>
  <c r="W21" i="6"/>
  <c r="H37" i="30"/>
  <c r="J15" i="30"/>
  <c r="W15" i="30"/>
  <c r="P33" i="30"/>
  <c r="J25" i="6"/>
  <c r="L67" i="30"/>
  <c r="T75" i="30"/>
  <c r="J89" i="30"/>
  <c r="H29" i="30"/>
  <c r="T81" i="30"/>
  <c r="P25" i="6"/>
  <c r="L13" i="30"/>
  <c r="F27" i="30"/>
  <c r="T89" i="30"/>
  <c r="N55" i="30"/>
  <c r="P15" i="6"/>
  <c r="J79" i="30"/>
  <c r="P9" i="6"/>
  <c r="H21" i="6"/>
  <c r="P15" i="30"/>
  <c r="J39" i="30"/>
  <c r="L15" i="30"/>
  <c r="P37" i="30"/>
  <c r="L29" i="30"/>
  <c r="T71" i="30"/>
  <c r="P73" i="30"/>
  <c r="N61" i="30"/>
  <c r="P57" i="30"/>
  <c r="T83" i="30"/>
  <c r="F57" i="30"/>
  <c r="T21" i="30"/>
  <c r="H17" i="6"/>
  <c r="N25" i="30"/>
  <c r="H31" i="6"/>
  <c r="J9" i="6"/>
  <c r="J19" i="30"/>
  <c r="V45" i="6" l="1"/>
  <c r="V39" i="6"/>
  <c r="V37" i="6"/>
  <c r="V43" i="6"/>
  <c r="V35" i="6"/>
  <c r="V41" i="6"/>
  <c r="I18" i="6"/>
  <c r="H18" i="6"/>
  <c r="K10" i="6"/>
  <c r="J10" i="6"/>
  <c r="N62" i="30"/>
  <c r="O62" i="30"/>
  <c r="P16" i="30"/>
  <c r="Q16" i="30"/>
  <c r="M14" i="30"/>
  <c r="L14" i="30"/>
  <c r="H38" i="30"/>
  <c r="I38" i="30"/>
  <c r="F50" i="30"/>
  <c r="G50" i="30"/>
  <c r="F72" i="30"/>
  <c r="G72" i="30"/>
  <c r="R22" i="6"/>
  <c r="S22" i="6"/>
  <c r="I52" i="30"/>
  <c r="H52" i="30"/>
  <c r="R12" i="30"/>
  <c r="S12" i="30"/>
  <c r="S70" i="30"/>
  <c r="R70" i="30"/>
  <c r="M34" i="30"/>
  <c r="L34" i="30"/>
  <c r="G90" i="30"/>
  <c r="F90" i="30"/>
  <c r="P44" i="30"/>
  <c r="Q44" i="30"/>
  <c r="S10" i="6"/>
  <c r="R10" i="6"/>
  <c r="F60" i="30"/>
  <c r="G60" i="30"/>
  <c r="P12" i="6"/>
  <c r="Q12" i="6"/>
  <c r="I20" i="30"/>
  <c r="H20" i="30"/>
  <c r="K78" i="30"/>
  <c r="J78" i="30"/>
  <c r="P60" i="30"/>
  <c r="Q60" i="30"/>
  <c r="M28" i="30"/>
  <c r="L28" i="30"/>
  <c r="G84" i="30"/>
  <c r="F84" i="30"/>
  <c r="G14" i="30"/>
  <c r="F14" i="30"/>
  <c r="V63" i="30"/>
  <c r="L32" i="30"/>
  <c r="M32" i="30"/>
  <c r="K8" i="6"/>
  <c r="J8" i="6"/>
  <c r="G12" i="6"/>
  <c r="F12" i="6"/>
  <c r="J60" i="30"/>
  <c r="K60" i="30"/>
  <c r="O38" i="30"/>
  <c r="N38" i="30"/>
  <c r="P80" i="30"/>
  <c r="Q80" i="30"/>
  <c r="L24" i="6"/>
  <c r="M24" i="6"/>
  <c r="R16" i="30"/>
  <c r="S16" i="30"/>
  <c r="N90" i="30"/>
  <c r="O90" i="30"/>
  <c r="R14" i="6"/>
  <c r="S14" i="6"/>
  <c r="S78" i="30"/>
  <c r="R78" i="30"/>
  <c r="M74" i="30"/>
  <c r="L74" i="30"/>
  <c r="K66" i="30"/>
  <c r="J66" i="30"/>
  <c r="G36" i="30"/>
  <c r="F36" i="30"/>
  <c r="V83" i="30"/>
  <c r="P46" i="30"/>
  <c r="Q46" i="30"/>
  <c r="U10" i="30"/>
  <c r="T10" i="30"/>
  <c r="P8" i="6"/>
  <c r="Q8" i="6"/>
  <c r="O58" i="30"/>
  <c r="N58" i="30"/>
  <c r="I68" i="30"/>
  <c r="H68" i="30"/>
  <c r="F76" i="30"/>
  <c r="G76" i="30"/>
  <c r="Q10" i="30"/>
  <c r="P10" i="30"/>
  <c r="F56" i="30"/>
  <c r="G56" i="30"/>
  <c r="P40" i="30"/>
  <c r="Q40" i="30"/>
  <c r="I82" i="30"/>
  <c r="H82" i="30"/>
  <c r="H26" i="30"/>
  <c r="I26" i="30"/>
  <c r="Q20" i="6"/>
  <c r="P20" i="6"/>
  <c r="O8" i="30"/>
  <c r="N8" i="30"/>
  <c r="I48" i="30"/>
  <c r="H48" i="30"/>
  <c r="O60" i="30"/>
  <c r="N60" i="30"/>
  <c r="I32" i="6"/>
  <c r="H32" i="6"/>
  <c r="H22" i="6"/>
  <c r="I22" i="6"/>
  <c r="P26" i="6"/>
  <c r="Q26" i="6"/>
  <c r="K26" i="6"/>
  <c r="J26" i="6"/>
  <c r="I24" i="30"/>
  <c r="H24" i="30"/>
  <c r="Q28" i="6"/>
  <c r="P28" i="6"/>
  <c r="G30" i="6"/>
  <c r="F30" i="6"/>
  <c r="L36" i="30"/>
  <c r="M36" i="30"/>
  <c r="J62" i="30"/>
  <c r="K62" i="30"/>
  <c r="L8" i="30"/>
  <c r="M8" i="30"/>
  <c r="O32" i="6"/>
  <c r="N32" i="6"/>
  <c r="O36" i="30"/>
  <c r="N36" i="30"/>
  <c r="I36" i="30"/>
  <c r="H36" i="30"/>
  <c r="Q24" i="6"/>
  <c r="P24" i="6"/>
  <c r="T14" i="6"/>
  <c r="U14" i="6"/>
  <c r="K12" i="30"/>
  <c r="J12" i="30"/>
  <c r="P34" i="6"/>
  <c r="Q34" i="6"/>
  <c r="J32" i="6"/>
  <c r="K32" i="6"/>
  <c r="T68" i="30"/>
  <c r="U68" i="30"/>
  <c r="F32" i="6"/>
  <c r="G32" i="6"/>
  <c r="O78" i="30"/>
  <c r="N78" i="30"/>
  <c r="L86" i="30"/>
  <c r="M86" i="30"/>
  <c r="M40" i="30"/>
  <c r="L40" i="30"/>
  <c r="H24" i="6"/>
  <c r="I24" i="6"/>
  <c r="R86" i="30"/>
  <c r="S86" i="30"/>
  <c r="N74" i="30"/>
  <c r="O74" i="30"/>
  <c r="R32" i="6"/>
  <c r="S32" i="6"/>
  <c r="P24" i="30"/>
  <c r="Q24" i="30"/>
  <c r="G64" i="30"/>
  <c r="F64" i="30"/>
  <c r="M84" i="30"/>
  <c r="L84" i="30"/>
  <c r="J30" i="6"/>
  <c r="K30" i="6"/>
  <c r="T18" i="6"/>
  <c r="U18" i="6"/>
  <c r="M12" i="6"/>
  <c r="L12" i="6"/>
  <c r="G22" i="30"/>
  <c r="F22" i="30"/>
  <c r="V71" i="30"/>
  <c r="J34" i="6"/>
  <c r="K34" i="6"/>
  <c r="S10" i="30"/>
  <c r="R10" i="30"/>
  <c r="P70" i="30"/>
  <c r="Q70" i="30"/>
  <c r="J12" i="6"/>
  <c r="K12" i="6"/>
  <c r="J18" i="30"/>
  <c r="K18" i="30"/>
  <c r="K70" i="30"/>
  <c r="J70" i="30"/>
  <c r="J26" i="30"/>
  <c r="K26" i="30"/>
  <c r="L22" i="30"/>
  <c r="M22" i="30"/>
  <c r="J36" i="30"/>
  <c r="K36" i="30"/>
  <c r="N44" i="30"/>
  <c r="O44" i="30"/>
  <c r="M62" i="30"/>
  <c r="L62" i="30"/>
  <c r="P78" i="30"/>
  <c r="Q78" i="30"/>
  <c r="H46" i="30"/>
  <c r="I46" i="30"/>
  <c r="N24" i="6"/>
  <c r="O24" i="6"/>
  <c r="J38" i="30"/>
  <c r="K38" i="30"/>
  <c r="T12" i="6"/>
  <c r="U12" i="6"/>
  <c r="H10" i="30"/>
  <c r="I10" i="30"/>
  <c r="H16" i="30"/>
  <c r="I16" i="30"/>
  <c r="O42" i="30"/>
  <c r="N42" i="30"/>
  <c r="I26" i="6"/>
  <c r="H26" i="6"/>
  <c r="M26" i="6"/>
  <c r="L26" i="6"/>
  <c r="Q52" i="30"/>
  <c r="P52" i="30"/>
  <c r="P42" i="30"/>
  <c r="Q42" i="30"/>
  <c r="R22" i="30"/>
  <c r="S22" i="30"/>
  <c r="L80" i="30"/>
  <c r="M80" i="30"/>
  <c r="P74" i="30"/>
  <c r="Q74" i="30"/>
  <c r="P10" i="6"/>
  <c r="Q10" i="6"/>
  <c r="T82" i="30"/>
  <c r="U82" i="30"/>
  <c r="P34" i="30"/>
  <c r="Q34" i="30"/>
  <c r="F70" i="30"/>
  <c r="G70" i="30"/>
  <c r="R74" i="30"/>
  <c r="S74" i="30"/>
  <c r="R44" i="30"/>
  <c r="S44" i="30"/>
  <c r="T22" i="6"/>
  <c r="U22" i="6"/>
  <c r="K42" i="30"/>
  <c r="J42" i="30"/>
  <c r="O14" i="6"/>
  <c r="N14" i="6"/>
  <c r="I64" i="30"/>
  <c r="H64" i="30"/>
  <c r="L66" i="30"/>
  <c r="M66" i="30"/>
  <c r="L34" i="6"/>
  <c r="M34" i="6"/>
  <c r="J58" i="30"/>
  <c r="K58" i="30"/>
  <c r="O14" i="30"/>
  <c r="N14" i="30"/>
  <c r="K50" i="30"/>
  <c r="J50" i="30"/>
  <c r="T26" i="30"/>
  <c r="U26" i="30"/>
  <c r="T32" i="6"/>
  <c r="U32" i="6"/>
  <c r="M10" i="30"/>
  <c r="L10" i="30"/>
  <c r="K56" i="30"/>
  <c r="J56" i="30"/>
  <c r="U78" i="30"/>
  <c r="T78" i="30"/>
  <c r="O18" i="30"/>
  <c r="N18" i="30"/>
  <c r="M58" i="30"/>
  <c r="L58" i="30"/>
  <c r="K22" i="6"/>
  <c r="J22" i="6"/>
  <c r="P62" i="30"/>
  <c r="Q62" i="30"/>
  <c r="F68" i="30"/>
  <c r="G68" i="30"/>
  <c r="P88" i="30"/>
  <c r="Q88" i="30"/>
  <c r="V89" i="30"/>
  <c r="G42" i="30"/>
  <c r="F42" i="30"/>
  <c r="T30" i="6"/>
  <c r="U30" i="6"/>
  <c r="L60" i="30"/>
  <c r="M60" i="30"/>
  <c r="N76" i="30"/>
  <c r="O76" i="30"/>
  <c r="I16" i="6"/>
  <c r="H16" i="6"/>
  <c r="H10" i="6"/>
  <c r="I10" i="6"/>
  <c r="S50" i="30"/>
  <c r="R50" i="30"/>
  <c r="U60" i="30"/>
  <c r="T60" i="30"/>
  <c r="N68" i="30"/>
  <c r="O68" i="30"/>
  <c r="L30" i="6"/>
  <c r="M30" i="6"/>
  <c r="J14" i="6"/>
  <c r="K14" i="6"/>
  <c r="T32" i="30"/>
  <c r="U32" i="30"/>
  <c r="U20" i="6"/>
  <c r="T20" i="6"/>
  <c r="I40" i="30"/>
  <c r="H40" i="30"/>
  <c r="R28" i="6"/>
  <c r="S28" i="6"/>
  <c r="H80" i="30"/>
  <c r="I80" i="30"/>
  <c r="G26" i="30"/>
  <c r="F26" i="30"/>
  <c r="V73" i="30"/>
  <c r="G18" i="30"/>
  <c r="F18" i="30"/>
  <c r="V67" i="30"/>
  <c r="Q32" i="6"/>
  <c r="P32" i="6"/>
  <c r="Q26" i="30"/>
  <c r="P26" i="30"/>
  <c r="N26" i="6"/>
  <c r="O26" i="6"/>
  <c r="T46" i="30"/>
  <c r="U46" i="30"/>
  <c r="G16" i="6"/>
  <c r="F16" i="6"/>
  <c r="V33" i="6"/>
  <c r="H22" i="30"/>
  <c r="I22" i="30"/>
  <c r="O20" i="30"/>
  <c r="N20" i="30"/>
  <c r="G32" i="30"/>
  <c r="V79" i="30"/>
  <c r="F32" i="30"/>
  <c r="N30" i="6"/>
  <c r="O30" i="6"/>
  <c r="H72" i="30"/>
  <c r="I72" i="30"/>
  <c r="G8" i="6"/>
  <c r="F8" i="6"/>
  <c r="M30" i="30"/>
  <c r="L30" i="30"/>
  <c r="K80" i="30"/>
  <c r="J80" i="30"/>
  <c r="I30" i="30"/>
  <c r="H30" i="30"/>
  <c r="G46" i="30"/>
  <c r="F46" i="30"/>
  <c r="R80" i="30"/>
  <c r="S80" i="30"/>
  <c r="H70" i="30"/>
  <c r="I70" i="30"/>
  <c r="N64" i="30"/>
  <c r="O64" i="30"/>
  <c r="I84" i="30"/>
  <c r="H84" i="30"/>
  <c r="L32" i="6"/>
  <c r="M32" i="6"/>
  <c r="M14" i="6"/>
  <c r="L14" i="6"/>
  <c r="S68" i="30"/>
  <c r="R68" i="30"/>
  <c r="Q20" i="30"/>
  <c r="P20" i="30"/>
  <c r="G78" i="30"/>
  <c r="F78" i="30"/>
  <c r="K20" i="6"/>
  <c r="J20" i="6"/>
  <c r="S62" i="30"/>
  <c r="R62" i="30"/>
  <c r="N10" i="6"/>
  <c r="O10" i="6"/>
  <c r="S88" i="30"/>
  <c r="R88" i="30"/>
  <c r="K16" i="6"/>
  <c r="J16" i="6"/>
  <c r="F28" i="6"/>
  <c r="G28" i="6"/>
  <c r="N40" i="30"/>
  <c r="O40" i="30"/>
  <c r="P18" i="6"/>
  <c r="Q18" i="6"/>
  <c r="Q18" i="30"/>
  <c r="P18" i="30"/>
  <c r="K14" i="30"/>
  <c r="J14" i="30"/>
  <c r="S12" i="6"/>
  <c r="R12" i="6"/>
  <c r="J24" i="6"/>
  <c r="K24" i="6"/>
  <c r="H20" i="6"/>
  <c r="I20" i="6"/>
  <c r="G8" i="30"/>
  <c r="F8" i="30"/>
  <c r="L20" i="6"/>
  <c r="M20" i="6"/>
  <c r="N22" i="30"/>
  <c r="O22" i="30"/>
  <c r="S32" i="30"/>
  <c r="R32" i="30"/>
  <c r="U26" i="6"/>
  <c r="T26" i="6"/>
  <c r="R20" i="6"/>
  <c r="S20" i="6"/>
  <c r="J64" i="30"/>
  <c r="K64" i="30"/>
  <c r="F26" i="6"/>
  <c r="G26" i="6"/>
  <c r="J8" i="30"/>
  <c r="K8" i="30"/>
  <c r="U58" i="30"/>
  <c r="T58" i="30"/>
  <c r="F34" i="6"/>
  <c r="G34" i="6"/>
  <c r="F20" i="6"/>
  <c r="G20" i="6"/>
  <c r="V7" i="6"/>
  <c r="P56" i="30"/>
  <c r="Q56" i="30"/>
  <c r="T64" i="30"/>
  <c r="U64" i="30"/>
  <c r="N10" i="30"/>
  <c r="O10" i="30"/>
  <c r="S40" i="30"/>
  <c r="R40" i="30"/>
  <c r="K72" i="30"/>
  <c r="J72" i="30"/>
  <c r="P14" i="6"/>
  <c r="Q14" i="6"/>
  <c r="H90" i="30"/>
  <c r="I90" i="30"/>
  <c r="F48" i="30"/>
  <c r="G48" i="30"/>
  <c r="F10" i="30"/>
  <c r="G10" i="30"/>
  <c r="U62" i="30"/>
  <c r="T62" i="30"/>
  <c r="T14" i="30"/>
  <c r="U14" i="30"/>
  <c r="U16" i="6"/>
  <c r="T16" i="6"/>
  <c r="R18" i="30"/>
  <c r="S18" i="30"/>
  <c r="T66" i="30"/>
  <c r="U66" i="30"/>
  <c r="M70" i="30"/>
  <c r="L70" i="30"/>
  <c r="P38" i="30"/>
  <c r="Q38" i="30"/>
  <c r="R34" i="30"/>
  <c r="S34" i="30"/>
  <c r="H66" i="30"/>
  <c r="I66" i="30"/>
  <c r="I32" i="30"/>
  <c r="H32" i="30"/>
  <c r="R54" i="30"/>
  <c r="S54" i="30"/>
  <c r="M28" i="6"/>
  <c r="L28" i="6"/>
  <c r="G16" i="30"/>
  <c r="F16" i="30"/>
  <c r="V65" i="30"/>
  <c r="Q22" i="6"/>
  <c r="P22" i="6"/>
  <c r="R36" i="30"/>
  <c r="S36" i="30"/>
  <c r="P72" i="30"/>
  <c r="Q72" i="30"/>
  <c r="J48" i="30"/>
  <c r="K48" i="30"/>
  <c r="F34" i="30"/>
  <c r="V81" i="30"/>
  <c r="G34" i="30"/>
  <c r="R8" i="6"/>
  <c r="S8" i="6"/>
  <c r="O28" i="30"/>
  <c r="N28" i="30"/>
  <c r="L8" i="6"/>
  <c r="M8" i="6"/>
  <c r="N82" i="30"/>
  <c r="O82" i="30"/>
  <c r="H28" i="6"/>
  <c r="I28" i="6"/>
  <c r="I60" i="30"/>
  <c r="H60" i="30"/>
  <c r="M42" i="30"/>
  <c r="L42" i="30"/>
  <c r="F18" i="6"/>
  <c r="G18" i="6"/>
  <c r="T30" i="30"/>
  <c r="U30" i="30"/>
  <c r="P48" i="30"/>
  <c r="Q48" i="30"/>
  <c r="I88" i="30"/>
  <c r="H88" i="30"/>
  <c r="O28" i="6"/>
  <c r="N28" i="6"/>
  <c r="G22" i="6"/>
  <c r="F22" i="6"/>
  <c r="U86" i="30"/>
  <c r="T86" i="30"/>
  <c r="L16" i="6"/>
  <c r="M16" i="6"/>
  <c r="H86" i="30"/>
  <c r="I86" i="30"/>
  <c r="P30" i="6"/>
  <c r="Q30" i="6"/>
  <c r="R24" i="6"/>
  <c r="S24" i="6"/>
  <c r="S34" i="6"/>
  <c r="R34" i="6"/>
  <c r="H12" i="30"/>
  <c r="I12" i="30"/>
  <c r="Q22" i="30"/>
  <c r="P22" i="30"/>
  <c r="R72" i="30"/>
  <c r="S72" i="30"/>
  <c r="O12" i="6"/>
  <c r="N12" i="6"/>
  <c r="T44" i="30"/>
  <c r="U44" i="30"/>
  <c r="T54" i="30"/>
  <c r="U54" i="30"/>
  <c r="I76" i="30"/>
  <c r="H76" i="30"/>
  <c r="R26" i="6"/>
  <c r="S26" i="6"/>
  <c r="L78" i="30"/>
  <c r="M78" i="30"/>
  <c r="T52" i="30"/>
  <c r="U52" i="30"/>
  <c r="O52" i="30"/>
  <c r="N52" i="30"/>
  <c r="R30" i="6"/>
  <c r="S30" i="6"/>
  <c r="J10" i="30"/>
  <c r="K10" i="30"/>
  <c r="N16" i="30"/>
  <c r="O16" i="30"/>
  <c r="L88" i="30"/>
  <c r="M88" i="30"/>
  <c r="Q54" i="30"/>
  <c r="P54" i="30"/>
  <c r="I54" i="30"/>
  <c r="H54" i="30"/>
  <c r="V19" i="6"/>
  <c r="V15" i="6"/>
  <c r="V17" i="6"/>
  <c r="V11" i="6"/>
  <c r="V31" i="6"/>
  <c r="V23" i="6"/>
  <c r="V21" i="6"/>
  <c r="V29" i="6"/>
  <c r="V9" i="6"/>
  <c r="V25" i="6"/>
  <c r="G14" i="6"/>
  <c r="V27" i="6"/>
  <c r="F14" i="6"/>
  <c r="V13" i="6"/>
  <c r="M82" i="30"/>
  <c r="L82" i="30"/>
  <c r="U16" i="30"/>
  <c r="T16" i="30"/>
  <c r="M18" i="6"/>
  <c r="L18" i="6"/>
  <c r="U50" i="30"/>
  <c r="T50" i="30"/>
  <c r="U72" i="30"/>
  <c r="T72" i="30"/>
  <c r="Q16" i="6"/>
  <c r="P16" i="6"/>
  <c r="F58" i="30"/>
  <c r="G58" i="30"/>
  <c r="N56" i="30"/>
  <c r="O56" i="30"/>
  <c r="U76" i="30"/>
  <c r="T76" i="30"/>
  <c r="I12" i="6"/>
  <c r="H12" i="6"/>
  <c r="F82" i="30"/>
  <c r="G82" i="30"/>
  <c r="F20" i="30"/>
  <c r="G20" i="30"/>
  <c r="V69" i="30"/>
  <c r="S82" i="30"/>
  <c r="R82" i="30"/>
  <c r="F44" i="30"/>
  <c r="G44" i="30"/>
  <c r="P86" i="30"/>
  <c r="Q86" i="30"/>
  <c r="M38" i="30"/>
  <c r="L38" i="30"/>
  <c r="G24" i="30"/>
  <c r="F24" i="30"/>
  <c r="T24" i="6"/>
  <c r="U24" i="6"/>
  <c r="N18" i="6"/>
  <c r="O18" i="6"/>
  <c r="T28" i="30"/>
  <c r="U28" i="30"/>
  <c r="U48" i="30"/>
  <c r="T48" i="30"/>
  <c r="R52" i="30"/>
  <c r="S52" i="30"/>
  <c r="F12" i="30"/>
  <c r="V31" i="30"/>
  <c r="V59" i="30"/>
  <c r="V21" i="30"/>
  <c r="V11" i="30"/>
  <c r="V53" i="30"/>
  <c r="V17" i="30"/>
  <c r="V13" i="30"/>
  <c r="V47" i="30"/>
  <c r="V55" i="30"/>
  <c r="V23" i="30"/>
  <c r="V35" i="30"/>
  <c r="G12" i="30"/>
  <c r="V19" i="30"/>
  <c r="V9" i="30"/>
  <c r="V33" i="30"/>
  <c r="V15" i="30"/>
  <c r="V7" i="30"/>
  <c r="V41" i="30"/>
  <c r="V43" i="30"/>
  <c r="V49" i="30"/>
  <c r="V27" i="30"/>
  <c r="V39" i="30"/>
  <c r="V25" i="30"/>
  <c r="V57" i="30"/>
  <c r="V61" i="30"/>
  <c r="V45" i="30"/>
  <c r="V51" i="30"/>
  <c r="V29" i="30"/>
  <c r="V37" i="30"/>
  <c r="N32" i="30"/>
  <c r="O32" i="30"/>
  <c r="M22" i="6"/>
  <c r="L22" i="6"/>
  <c r="S26" i="30"/>
  <c r="R26" i="30"/>
  <c r="P84" i="30"/>
  <c r="Q84" i="30"/>
  <c r="N70" i="30"/>
  <c r="O70" i="30"/>
  <c r="R90" i="30"/>
  <c r="S90" i="30"/>
  <c r="M48" i="30"/>
  <c r="L48" i="30"/>
  <c r="H50" i="30"/>
  <c r="I50" i="30"/>
  <c r="J30" i="30"/>
  <c r="K30" i="30"/>
  <c r="N80" i="30"/>
  <c r="O80" i="30"/>
  <c r="N30" i="30"/>
  <c r="O30" i="30"/>
  <c r="R76" i="30"/>
  <c r="S76" i="30"/>
  <c r="F40" i="30"/>
  <c r="V87" i="30"/>
  <c r="G40" i="30"/>
  <c r="F66" i="30"/>
  <c r="G66" i="30"/>
  <c r="J34" i="30"/>
  <c r="K34" i="30"/>
  <c r="S16" i="6"/>
  <c r="R16" i="6"/>
  <c r="T74" i="30"/>
  <c r="U74" i="30"/>
  <c r="O24" i="30"/>
  <c r="N24" i="30"/>
  <c r="L76" i="30"/>
  <c r="M76" i="30"/>
  <c r="F80" i="30"/>
  <c r="G80" i="30"/>
  <c r="M90" i="30"/>
  <c r="L90" i="30"/>
  <c r="U34" i="30"/>
  <c r="T34" i="30"/>
  <c r="N8" i="6"/>
  <c r="O8" i="6"/>
  <c r="N34" i="30"/>
  <c r="O34" i="30"/>
  <c r="Q12" i="30"/>
  <c r="P12" i="30"/>
  <c r="U28" i="6"/>
  <c r="T28" i="6"/>
  <c r="F38" i="30"/>
  <c r="G38" i="30"/>
  <c r="V85" i="30"/>
  <c r="N50" i="30"/>
  <c r="O50" i="30"/>
  <c r="L26" i="30"/>
  <c r="M26" i="30"/>
  <c r="Q14" i="30"/>
  <c r="P14" i="30"/>
  <c r="I34" i="30"/>
  <c r="H34" i="30"/>
  <c r="F52" i="30"/>
  <c r="G52" i="30"/>
  <c r="N54" i="30"/>
  <c r="O54" i="30"/>
  <c r="Q30" i="30"/>
  <c r="P30" i="30"/>
  <c r="O34" i="6"/>
  <c r="N34" i="6"/>
  <c r="J54" i="30"/>
  <c r="K54" i="30"/>
  <c r="Q76" i="30"/>
  <c r="P76" i="30"/>
  <c r="I62" i="30"/>
  <c r="H62" i="30"/>
  <c r="O12" i="30"/>
  <c r="N12" i="30"/>
  <c r="Q28" i="30"/>
  <c r="P28" i="30"/>
  <c r="P8" i="30"/>
  <c r="Q8" i="30"/>
  <c r="F86" i="30"/>
  <c r="G86" i="30"/>
  <c r="U22" i="30"/>
  <c r="T22" i="30"/>
  <c r="U84" i="30"/>
  <c r="T84" i="30"/>
  <c r="M16" i="30"/>
  <c r="L16" i="30"/>
  <c r="U90" i="30"/>
  <c r="T90" i="30"/>
  <c r="L68" i="30"/>
  <c r="M68" i="30"/>
  <c r="G30" i="30"/>
  <c r="F30" i="30"/>
  <c r="V77" i="30"/>
  <c r="U56" i="30"/>
  <c r="T56" i="30"/>
  <c r="M52" i="30"/>
  <c r="L52" i="30"/>
  <c r="G62" i="30"/>
  <c r="F62" i="30"/>
  <c r="L20" i="30"/>
  <c r="M20" i="30"/>
  <c r="M44" i="30"/>
  <c r="L44" i="30"/>
  <c r="U12" i="30"/>
  <c r="T12" i="30"/>
  <c r="H56" i="30"/>
  <c r="I56" i="30"/>
  <c r="T10" i="6"/>
  <c r="U10" i="6"/>
  <c r="P66" i="30"/>
  <c r="Q66" i="30"/>
  <c r="U80" i="30"/>
  <c r="T80" i="30"/>
  <c r="L50" i="30"/>
  <c r="M50" i="30"/>
  <c r="R42" i="30"/>
  <c r="S42" i="30"/>
  <c r="Q32" i="30"/>
  <c r="P32" i="30"/>
  <c r="R56" i="30"/>
  <c r="S56" i="30"/>
  <c r="H44" i="30"/>
  <c r="I44" i="30"/>
  <c r="U88" i="30"/>
  <c r="T88" i="30"/>
  <c r="N22" i="6"/>
  <c r="O22" i="6"/>
  <c r="U24" i="30"/>
  <c r="T24" i="30"/>
  <c r="O72" i="30"/>
  <c r="N72" i="30"/>
  <c r="L56" i="30"/>
  <c r="M56" i="30"/>
  <c r="U20" i="30"/>
  <c r="T20" i="30"/>
  <c r="L18" i="30"/>
  <c r="M18" i="30"/>
  <c r="U36" i="30"/>
  <c r="T36" i="30"/>
  <c r="T38" i="30"/>
  <c r="U38" i="30"/>
  <c r="H74" i="30"/>
  <c r="I74" i="30"/>
  <c r="S28" i="30"/>
  <c r="R28" i="30"/>
  <c r="H42" i="30"/>
  <c r="I42" i="30"/>
  <c r="J44" i="30"/>
  <c r="K44" i="30"/>
  <c r="G10" i="6"/>
  <c r="F10" i="6"/>
  <c r="U8" i="30"/>
  <c r="T8" i="30"/>
  <c r="J86" i="30"/>
  <c r="K86" i="30"/>
  <c r="K52" i="30"/>
  <c r="J52" i="30"/>
  <c r="Q68" i="30"/>
  <c r="P68" i="30"/>
  <c r="S8" i="30"/>
  <c r="R8" i="30"/>
  <c r="R64" i="30"/>
  <c r="S64" i="30"/>
  <c r="J68" i="30"/>
  <c r="K68" i="30"/>
  <c r="T18" i="30"/>
  <c r="U18" i="30"/>
  <c r="J22" i="30"/>
  <c r="K22" i="30"/>
  <c r="T40" i="30"/>
  <c r="U40" i="30"/>
  <c r="K74" i="30"/>
  <c r="J74" i="30"/>
  <c r="U42" i="30"/>
  <c r="T42" i="30"/>
  <c r="H8" i="30"/>
  <c r="I8" i="30"/>
  <c r="M54" i="30"/>
  <c r="L54" i="30"/>
  <c r="R84" i="30"/>
  <c r="S84" i="30"/>
  <c r="S46" i="30"/>
  <c r="R46" i="30"/>
  <c r="S30" i="30"/>
  <c r="R30" i="30"/>
  <c r="P36" i="30"/>
  <c r="Q36" i="30"/>
  <c r="I78" i="30"/>
  <c r="H78" i="30"/>
  <c r="N26" i="30"/>
  <c r="O26" i="30"/>
  <c r="K90" i="30"/>
  <c r="J90" i="30"/>
  <c r="O66" i="30"/>
  <c r="N66" i="30"/>
  <c r="J20" i="30"/>
  <c r="K20" i="30"/>
  <c r="P58" i="30"/>
  <c r="Q58" i="30"/>
  <c r="J40" i="30"/>
  <c r="K40" i="30"/>
  <c r="G28" i="30"/>
  <c r="F28" i="30"/>
  <c r="V75" i="30"/>
  <c r="K16" i="30"/>
  <c r="J16" i="30"/>
  <c r="H30" i="6"/>
  <c r="I30" i="6"/>
  <c r="J28" i="30"/>
  <c r="K28" i="30"/>
  <c r="J28" i="6"/>
  <c r="K28" i="6"/>
  <c r="S66" i="30"/>
  <c r="R66" i="30"/>
  <c r="G74" i="30"/>
  <c r="F74" i="30"/>
  <c r="S38" i="30"/>
  <c r="R38" i="30"/>
  <c r="S14" i="30"/>
  <c r="R14" i="30"/>
  <c r="G54" i="30"/>
  <c r="F54" i="30"/>
  <c r="S20" i="30"/>
  <c r="R20" i="30"/>
  <c r="J76" i="30"/>
  <c r="K76" i="30"/>
  <c r="Q50" i="30"/>
  <c r="P50" i="30"/>
  <c r="P64" i="30"/>
  <c r="Q64" i="30"/>
  <c r="Q82" i="30"/>
  <c r="P82" i="30"/>
  <c r="T34" i="6"/>
  <c r="U34" i="6"/>
  <c r="L12" i="30"/>
  <c r="M12" i="30"/>
  <c r="N20" i="6"/>
  <c r="O20" i="6"/>
  <c r="P90" i="30"/>
  <c r="Q90" i="30"/>
  <c r="O84" i="30"/>
  <c r="N84" i="30"/>
  <c r="M46" i="30"/>
  <c r="L46" i="30"/>
  <c r="U70" i="30"/>
  <c r="T70" i="30"/>
  <c r="J84" i="30"/>
  <c r="K84" i="30"/>
  <c r="H8" i="6"/>
  <c r="I8" i="6"/>
  <c r="L24" i="30"/>
  <c r="M24" i="30"/>
  <c r="K24" i="30"/>
  <c r="J24" i="30"/>
  <c r="I28" i="30"/>
  <c r="H28" i="30"/>
  <c r="R58" i="30"/>
  <c r="S58" i="30"/>
  <c r="H14" i="30"/>
  <c r="I14" i="30"/>
  <c r="S60" i="30"/>
  <c r="R60" i="30"/>
  <c r="J46" i="30"/>
  <c r="K46" i="30"/>
  <c r="R24" i="30"/>
  <c r="S24" i="30"/>
  <c r="S18" i="6"/>
  <c r="R18" i="6"/>
  <c r="L72" i="30"/>
  <c r="M72" i="30"/>
  <c r="L10" i="6"/>
  <c r="M10" i="6"/>
  <c r="I14" i="6"/>
  <c r="H14" i="6"/>
  <c r="I18" i="30"/>
  <c r="H18" i="30"/>
  <c r="O46" i="30"/>
  <c r="N46" i="30"/>
  <c r="O86" i="30"/>
  <c r="N86" i="30"/>
  <c r="G24" i="6"/>
  <c r="F24" i="6"/>
  <c r="U8" i="6"/>
  <c r="T8" i="6"/>
  <c r="O88" i="30"/>
  <c r="N88" i="30"/>
  <c r="H58" i="30"/>
  <c r="I58" i="30"/>
  <c r="N48" i="30"/>
  <c r="O48" i="30"/>
  <c r="J32" i="30"/>
  <c r="K32" i="30"/>
  <c r="O16" i="6"/>
  <c r="N16" i="6"/>
  <c r="L64" i="30"/>
  <c r="M64" i="30"/>
  <c r="G88" i="30"/>
  <c r="F88" i="30"/>
  <c r="J88" i="30"/>
  <c r="K88" i="30"/>
  <c r="I34" i="6"/>
  <c r="H34" i="6"/>
  <c r="K18" i="6"/>
  <c r="J18" i="6"/>
  <c r="J82" i="30"/>
  <c r="K82" i="30"/>
  <c r="S48" i="30"/>
  <c r="R48" i="30"/>
  <c r="W45" i="6" l="1"/>
  <c r="T41" i="6"/>
  <c r="F45" i="6"/>
  <c r="P43" i="6"/>
  <c r="R45" i="6"/>
  <c r="R37" i="6"/>
  <c r="T43" i="6"/>
  <c r="J37" i="6"/>
  <c r="H43" i="6"/>
  <c r="P39" i="6"/>
  <c r="W39" i="6"/>
  <c r="P45" i="6"/>
  <c r="H37" i="6"/>
  <c r="P41" i="6"/>
  <c r="W41" i="6"/>
  <c r="H35" i="6"/>
  <c r="L39" i="6"/>
  <c r="F35" i="6"/>
  <c r="R35" i="6"/>
  <c r="T37" i="6"/>
  <c r="F43" i="6"/>
  <c r="H41" i="6"/>
  <c r="N35" i="6"/>
  <c r="L41" i="6"/>
  <c r="N39" i="6"/>
  <c r="N41" i="6"/>
  <c r="P37" i="6"/>
  <c r="H45" i="6"/>
  <c r="J41" i="6"/>
  <c r="J39" i="6"/>
  <c r="R43" i="6"/>
  <c r="H39" i="6"/>
  <c r="L43" i="6"/>
  <c r="F41" i="6"/>
  <c r="F37" i="6"/>
  <c r="T39" i="6"/>
  <c r="N37" i="6"/>
  <c r="F39" i="6"/>
  <c r="J35" i="6"/>
  <c r="N43" i="6"/>
  <c r="J43" i="6"/>
  <c r="W35" i="6"/>
  <c r="T45" i="6"/>
  <c r="L35" i="6"/>
  <c r="R41" i="6"/>
  <c r="L45" i="6"/>
  <c r="J45" i="6"/>
  <c r="T35" i="6"/>
  <c r="R39" i="6"/>
  <c r="W37" i="6"/>
  <c r="P35" i="6"/>
  <c r="W43" i="6"/>
  <c r="N45" i="6"/>
  <c r="L37" i="6"/>
  <c r="L42" i="6" l="1"/>
  <c r="M42" i="6"/>
  <c r="M46" i="6"/>
  <c r="L46" i="6"/>
  <c r="F40" i="6"/>
  <c r="G40" i="6"/>
  <c r="K40" i="6"/>
  <c r="J40" i="6"/>
  <c r="I42" i="6"/>
  <c r="H42" i="6"/>
  <c r="P42" i="6"/>
  <c r="Q42" i="6"/>
  <c r="R38" i="6"/>
  <c r="S38" i="6"/>
  <c r="K46" i="6"/>
  <c r="J46" i="6"/>
  <c r="O38" i="6"/>
  <c r="N38" i="6"/>
  <c r="K42" i="6"/>
  <c r="J42" i="6"/>
  <c r="G44" i="6"/>
  <c r="F44" i="6"/>
  <c r="I38" i="6"/>
  <c r="H38" i="6"/>
  <c r="R46" i="6"/>
  <c r="S46" i="6"/>
  <c r="I36" i="6"/>
  <c r="H36" i="6"/>
  <c r="U44" i="6"/>
  <c r="T44" i="6"/>
  <c r="H46" i="6"/>
  <c r="I46" i="6"/>
  <c r="U38" i="6"/>
  <c r="T38" i="6"/>
  <c r="Q46" i="6"/>
  <c r="P46" i="6"/>
  <c r="Q44" i="6"/>
  <c r="P44" i="6"/>
  <c r="O44" i="6"/>
  <c r="N44" i="6"/>
  <c r="K38" i="6"/>
  <c r="J38" i="6"/>
  <c r="K36" i="6"/>
  <c r="J36" i="6"/>
  <c r="M38" i="6"/>
  <c r="L38" i="6"/>
  <c r="S42" i="6"/>
  <c r="R42" i="6"/>
  <c r="L36" i="6"/>
  <c r="M36" i="6"/>
  <c r="Q36" i="6"/>
  <c r="P36" i="6"/>
  <c r="U46" i="6"/>
  <c r="T46" i="6"/>
  <c r="G38" i="6"/>
  <c r="F38" i="6"/>
  <c r="Q38" i="6"/>
  <c r="P38" i="6"/>
  <c r="S36" i="6"/>
  <c r="R36" i="6"/>
  <c r="G46" i="6"/>
  <c r="F46" i="6"/>
  <c r="T36" i="6"/>
  <c r="U36" i="6"/>
  <c r="I40" i="6"/>
  <c r="H40" i="6"/>
  <c r="S44" i="6"/>
  <c r="R44" i="6"/>
  <c r="O36" i="6"/>
  <c r="N36" i="6"/>
  <c r="O46" i="6"/>
  <c r="N46" i="6"/>
  <c r="U40" i="6"/>
  <c r="T40" i="6"/>
  <c r="G42" i="6"/>
  <c r="F42" i="6"/>
  <c r="O42" i="6"/>
  <c r="N42" i="6"/>
  <c r="G36" i="6"/>
  <c r="F36" i="6"/>
  <c r="Q40" i="6"/>
  <c r="P40" i="6"/>
  <c r="T42" i="6"/>
  <c r="U42" i="6"/>
  <c r="S40" i="6"/>
  <c r="R40" i="6"/>
  <c r="K44" i="6"/>
  <c r="J44" i="6"/>
  <c r="M44" i="6"/>
  <c r="L44" i="6"/>
  <c r="O40" i="6"/>
  <c r="N40" i="6"/>
  <c r="M40" i="6"/>
  <c r="L40" i="6"/>
  <c r="I44" i="6"/>
  <c r="H44" i="6"/>
  <c r="W24" i="90" l="1"/>
  <c r="N24" i="90"/>
  <c r="F24" i="90"/>
  <c r="H24" i="90"/>
  <c r="P24" i="90"/>
  <c r="R24" i="90"/>
  <c r="J24" i="90"/>
  <c r="L24" i="90"/>
  <c r="T24" i="90"/>
  <c r="N18" i="90"/>
  <c r="P22" i="90"/>
  <c r="T12" i="90"/>
  <c r="W12" i="90"/>
  <c r="F12" i="90"/>
  <c r="W16" i="90"/>
  <c r="P18" i="90"/>
  <c r="L18" i="90"/>
  <c r="R10" i="90"/>
  <c r="W18" i="90"/>
  <c r="J22" i="90"/>
  <c r="N10" i="90"/>
  <c r="R12" i="90"/>
  <c r="R14" i="90"/>
  <c r="N12" i="90"/>
  <c r="J10" i="90"/>
  <c r="J18" i="90"/>
  <c r="W8" i="90"/>
  <c r="H12" i="90"/>
  <c r="J14" i="90"/>
  <c r="F10" i="90"/>
  <c r="H18" i="90"/>
  <c r="T20" i="90"/>
  <c r="H20" i="90"/>
  <c r="R22" i="90"/>
  <c r="J12" i="90"/>
  <c r="H14" i="90"/>
  <c r="L8" i="90"/>
  <c r="H8" i="90"/>
  <c r="R8" i="90"/>
  <c r="N14" i="90"/>
  <c r="L20" i="90"/>
  <c r="J8" i="90"/>
  <c r="F8" i="90"/>
  <c r="T14" i="90"/>
  <c r="P10" i="90"/>
  <c r="J16" i="90"/>
  <c r="N20" i="90"/>
  <c r="F18" i="90"/>
  <c r="J20" i="90"/>
  <c r="T8" i="90"/>
  <c r="F16" i="90"/>
  <c r="F14" i="90"/>
  <c r="P16" i="90"/>
  <c r="H22" i="90"/>
  <c r="P12" i="90"/>
  <c r="T10" i="90"/>
  <c r="N22" i="90"/>
  <c r="P14" i="90"/>
  <c r="R18" i="90"/>
  <c r="P8" i="90"/>
  <c r="W20" i="90"/>
  <c r="R16" i="90"/>
  <c r="N8" i="90"/>
  <c r="H16" i="90"/>
  <c r="F22" i="90"/>
  <c r="H10" i="90"/>
  <c r="W10" i="90"/>
  <c r="L22" i="90"/>
  <c r="T16" i="90"/>
  <c r="N16" i="90"/>
  <c r="L16" i="90"/>
  <c r="F20" i="90"/>
  <c r="W22" i="90"/>
  <c r="R20" i="90"/>
  <c r="L10" i="90"/>
  <c r="P20" i="90"/>
  <c r="L12" i="90"/>
  <c r="W14" i="90"/>
  <c r="T18" i="90"/>
  <c r="L14" i="90"/>
  <c r="T22" i="90"/>
  <c r="L17" i="90" l="1"/>
  <c r="AB17" i="90" s="1"/>
  <c r="M17" i="90"/>
  <c r="AK17" i="90" s="1"/>
  <c r="M15" i="90"/>
  <c r="AK15" i="90" s="1"/>
  <c r="L15" i="90"/>
  <c r="AB15" i="90" s="1"/>
  <c r="V20" i="90"/>
  <c r="G21" i="90"/>
  <c r="F21" i="90"/>
  <c r="H17" i="90"/>
  <c r="Z17" i="90" s="1"/>
  <c r="I17" i="90"/>
  <c r="AI17" i="90" s="1"/>
  <c r="U11" i="90"/>
  <c r="AO11" i="90" s="1"/>
  <c r="T11" i="90"/>
  <c r="AF11" i="90" s="1"/>
  <c r="G19" i="90"/>
  <c r="AH19" i="90" s="1"/>
  <c r="F19" i="90"/>
  <c r="Y19" i="90" s="1"/>
  <c r="V18" i="90"/>
  <c r="O15" i="90"/>
  <c r="AL15" i="90" s="1"/>
  <c r="N15" i="90"/>
  <c r="AC15" i="90" s="1"/>
  <c r="U21" i="90"/>
  <c r="T21" i="90"/>
  <c r="O13" i="90"/>
  <c r="AL13" i="90" s="1"/>
  <c r="N13" i="90"/>
  <c r="AC13" i="90" s="1"/>
  <c r="Q19" i="90"/>
  <c r="AM19" i="90" s="1"/>
  <c r="P19" i="90"/>
  <c r="AD19" i="90" s="1"/>
  <c r="L25" i="90"/>
  <c r="M25" i="90"/>
  <c r="O9" i="90"/>
  <c r="AL9" i="90" s="1"/>
  <c r="N9" i="90"/>
  <c r="AC9" i="90" s="1"/>
  <c r="S15" i="90"/>
  <c r="AN15" i="90" s="1"/>
  <c r="R15" i="90"/>
  <c r="AE15" i="90" s="1"/>
  <c r="N17" i="90"/>
  <c r="AC17" i="90" s="1"/>
  <c r="O17" i="90"/>
  <c r="AL17" i="90" s="1"/>
  <c r="R17" i="90"/>
  <c r="AE17" i="90" s="1"/>
  <c r="S17" i="90"/>
  <c r="AN17" i="90" s="1"/>
  <c r="H23" i="90"/>
  <c r="I23" i="90"/>
  <c r="J17" i="90"/>
  <c r="AA17" i="90" s="1"/>
  <c r="K17" i="90"/>
  <c r="AJ17" i="90" s="1"/>
  <c r="I9" i="90"/>
  <c r="AI9" i="90" s="1"/>
  <c r="H9" i="90"/>
  <c r="Z9" i="90" s="1"/>
  <c r="F11" i="90"/>
  <c r="Y11" i="90" s="1"/>
  <c r="G11" i="90"/>
  <c r="AH11" i="90" s="1"/>
  <c r="V10" i="90"/>
  <c r="S13" i="90"/>
  <c r="AN13" i="90" s="1"/>
  <c r="R13" i="90"/>
  <c r="AE13" i="90" s="1"/>
  <c r="F13" i="90"/>
  <c r="Y13" i="90" s="1"/>
  <c r="V12" i="90"/>
  <c r="G13" i="90"/>
  <c r="AH13" i="90" s="1"/>
  <c r="S25" i="90"/>
  <c r="R25" i="90"/>
  <c r="S9" i="90"/>
  <c r="AN9" i="90" s="1"/>
  <c r="R9" i="90"/>
  <c r="AE9" i="90" s="1"/>
  <c r="L13" i="90"/>
  <c r="AB13" i="90" s="1"/>
  <c r="M13" i="90"/>
  <c r="AK13" i="90" s="1"/>
  <c r="Q17" i="90"/>
  <c r="AM17" i="90" s="1"/>
  <c r="P17" i="90"/>
  <c r="AD17" i="90" s="1"/>
  <c r="P11" i="90"/>
  <c r="AD11" i="90" s="1"/>
  <c r="Q11" i="90"/>
  <c r="AM11" i="90" s="1"/>
  <c r="M9" i="90"/>
  <c r="AK9" i="90" s="1"/>
  <c r="L9" i="90"/>
  <c r="AB9" i="90" s="1"/>
  <c r="K15" i="90"/>
  <c r="AJ15" i="90" s="1"/>
  <c r="J15" i="90"/>
  <c r="AA15" i="90" s="1"/>
  <c r="N11" i="90"/>
  <c r="AC11" i="90" s="1"/>
  <c r="O11" i="90"/>
  <c r="AL11" i="90" s="1"/>
  <c r="Q25" i="90"/>
  <c r="P25" i="90"/>
  <c r="T19" i="90"/>
  <c r="AF19" i="90" s="1"/>
  <c r="U19" i="90"/>
  <c r="AO19" i="90" s="1"/>
  <c r="I19" i="90"/>
  <c r="AI19" i="90" s="1"/>
  <c r="H19" i="90"/>
  <c r="Z19" i="90" s="1"/>
  <c r="P21" i="90"/>
  <c r="Q21" i="90"/>
  <c r="Q9" i="90"/>
  <c r="AM9" i="90" s="1"/>
  <c r="P9" i="90"/>
  <c r="AD9" i="90" s="1"/>
  <c r="F15" i="90"/>
  <c r="Y15" i="90" s="1"/>
  <c r="G15" i="90"/>
  <c r="AH15" i="90" s="1"/>
  <c r="V14" i="90"/>
  <c r="U15" i="90"/>
  <c r="AO15" i="90" s="1"/>
  <c r="T15" i="90"/>
  <c r="AF15" i="90" s="1"/>
  <c r="I15" i="90"/>
  <c r="AI15" i="90" s="1"/>
  <c r="H15" i="90"/>
  <c r="Z15" i="90" s="1"/>
  <c r="H13" i="90"/>
  <c r="Z13" i="90" s="1"/>
  <c r="I13" i="90"/>
  <c r="AI13" i="90" s="1"/>
  <c r="J23" i="90"/>
  <c r="K23" i="90"/>
  <c r="U13" i="90"/>
  <c r="AO13" i="90" s="1"/>
  <c r="T13" i="90"/>
  <c r="AF13" i="90" s="1"/>
  <c r="I25" i="90"/>
  <c r="H25" i="90"/>
  <c r="O21" i="90"/>
  <c r="N21" i="90"/>
  <c r="L11" i="90"/>
  <c r="AB11" i="90" s="1"/>
  <c r="M11" i="90"/>
  <c r="AK11" i="90" s="1"/>
  <c r="R19" i="90"/>
  <c r="AE19" i="90" s="1"/>
  <c r="S19" i="90"/>
  <c r="AN19" i="90" s="1"/>
  <c r="F17" i="90"/>
  <c r="Y17" i="90" s="1"/>
  <c r="G17" i="90"/>
  <c r="AH17" i="90" s="1"/>
  <c r="V16" i="90"/>
  <c r="F9" i="90"/>
  <c r="Y9" i="90" s="1"/>
  <c r="G9" i="90"/>
  <c r="AH9" i="90" s="1"/>
  <c r="V8" i="90"/>
  <c r="J13" i="90"/>
  <c r="AA13" i="90" s="1"/>
  <c r="K13" i="90"/>
  <c r="AJ13" i="90" s="1"/>
  <c r="Q23" i="90"/>
  <c r="P23" i="90"/>
  <c r="V24" i="90"/>
  <c r="G25" i="90"/>
  <c r="F25" i="90"/>
  <c r="Q13" i="90"/>
  <c r="AM13" i="90" s="1"/>
  <c r="P13" i="90"/>
  <c r="AD13" i="90" s="1"/>
  <c r="J25" i="90"/>
  <c r="K25" i="90"/>
  <c r="U17" i="90"/>
  <c r="AO17" i="90" s="1"/>
  <c r="T17" i="90"/>
  <c r="AF17" i="90" s="1"/>
  <c r="L23" i="90"/>
  <c r="M23" i="90"/>
  <c r="R21" i="90"/>
  <c r="S21" i="90"/>
  <c r="H11" i="90"/>
  <c r="Z11" i="90" s="1"/>
  <c r="I11" i="90"/>
  <c r="AI11" i="90" s="1"/>
  <c r="Q15" i="90"/>
  <c r="AM15" i="90" s="1"/>
  <c r="P15" i="90"/>
  <c r="AD15" i="90" s="1"/>
  <c r="U9" i="90"/>
  <c r="AO9" i="90" s="1"/>
  <c r="T9" i="90"/>
  <c r="AF9" i="90" s="1"/>
  <c r="J9" i="90"/>
  <c r="AA9" i="90" s="1"/>
  <c r="K9" i="90"/>
  <c r="AJ9" i="90" s="1"/>
  <c r="R23" i="90"/>
  <c r="S23" i="90"/>
  <c r="J19" i="90"/>
  <c r="AA19" i="90" s="1"/>
  <c r="K19" i="90"/>
  <c r="AJ19" i="90" s="1"/>
  <c r="R11" i="90"/>
  <c r="AE11" i="90" s="1"/>
  <c r="S11" i="90"/>
  <c r="AN11" i="90" s="1"/>
  <c r="O19" i="90"/>
  <c r="AL19" i="90" s="1"/>
  <c r="N19" i="90"/>
  <c r="AC19" i="90" s="1"/>
  <c r="O25" i="90"/>
  <c r="N25" i="90"/>
  <c r="T23" i="90"/>
  <c r="U23" i="90"/>
  <c r="G23" i="90"/>
  <c r="F23" i="90"/>
  <c r="V22" i="90"/>
  <c r="O23" i="90"/>
  <c r="N23" i="90"/>
  <c r="K21" i="90"/>
  <c r="J21" i="90"/>
  <c r="M21" i="90"/>
  <c r="L21" i="90"/>
  <c r="I21" i="90"/>
  <c r="H21" i="90"/>
  <c r="K11" i="90"/>
  <c r="AJ11" i="90" s="1"/>
  <c r="J11" i="90"/>
  <c r="AA11" i="90" s="1"/>
  <c r="L19" i="90"/>
  <c r="AB19" i="90" s="1"/>
  <c r="M19" i="90"/>
  <c r="AK19" i="90" s="1"/>
  <c r="U25" i="90"/>
  <c r="T25" i="90"/>
</calcChain>
</file>

<file path=xl/sharedStrings.xml><?xml version="1.0" encoding="utf-8"?>
<sst xmlns="http://schemas.openxmlformats.org/spreadsheetml/2006/main" count="24061" uniqueCount="6051">
  <si>
    <t>Unknown</t>
  </si>
  <si>
    <t>Uterus</t>
  </si>
  <si>
    <t>Breast</t>
  </si>
  <si>
    <t>GP referral</t>
  </si>
  <si>
    <t>Colorectal</t>
  </si>
  <si>
    <t>Stomach</t>
  </si>
  <si>
    <t>Pancreas</t>
  </si>
  <si>
    <t>Bladder</t>
  </si>
  <si>
    <t>Oesophagus</t>
  </si>
  <si>
    <t>Emergency presentation</t>
  </si>
  <si>
    <t>Ovary</t>
  </si>
  <si>
    <t>Lung</t>
  </si>
  <si>
    <t>All Cancers</t>
  </si>
  <si>
    <t>Multiple myeloma</t>
  </si>
  <si>
    <t>Prostate</t>
  </si>
  <si>
    <t>Testis</t>
  </si>
  <si>
    <t>Melanoma</t>
  </si>
  <si>
    <t>Cervix</t>
  </si>
  <si>
    <t>85+</t>
  </si>
  <si>
    <t>Two Week Wait</t>
  </si>
  <si>
    <t>Screen detected</t>
  </si>
  <si>
    <t>Total</t>
  </si>
  <si>
    <t>East Midlands</t>
  </si>
  <si>
    <t>Thames Valley</t>
  </si>
  <si>
    <t>Select cancer site from box below</t>
  </si>
  <si>
    <t>Death Certificate Only</t>
  </si>
  <si>
    <t>Non-Hodgkin lymphoma</t>
  </si>
  <si>
    <t>Confidence interval</t>
  </si>
  <si>
    <t>50-59</t>
  </si>
  <si>
    <t>60-69</t>
  </si>
  <si>
    <t>70-79</t>
  </si>
  <si>
    <t>Cancer sites</t>
  </si>
  <si>
    <t>CHECK</t>
  </si>
  <si>
    <t>Under 50</t>
  </si>
  <si>
    <t>80-84</t>
  </si>
  <si>
    <t>Year</t>
  </si>
  <si>
    <t>Hodgkin lymphoma</t>
  </si>
  <si>
    <t>Mesothelioma</t>
  </si>
  <si>
    <t>Other malignant neoplasms</t>
  </si>
  <si>
    <t>Vulva</t>
  </si>
  <si>
    <t>England</t>
  </si>
  <si>
    <t>Leukaemia: other (all excluding AML and CLL)</t>
  </si>
  <si>
    <t>Head and neck - Hypopharynx</t>
  </si>
  <si>
    <t>Head and neck - Oropharynx</t>
  </si>
  <si>
    <t>Head and neck - Oral cavity</t>
  </si>
  <si>
    <t>Head and neck - Salivary glands</t>
  </si>
  <si>
    <t>GP Referral</t>
  </si>
  <si>
    <t>Other Outpatient</t>
  </si>
  <si>
    <t>Inpatient Elective</t>
  </si>
  <si>
    <t>Back to Contents page</t>
  </si>
  <si>
    <t xml:space="preserve"> </t>
  </si>
  <si>
    <t>- All the figures have been rounded to the nearest whole number. This may result in the upper or lower confidence interval being equal to its main figure.</t>
  </si>
  <si>
    <t>Note</t>
  </si>
  <si>
    <t>All percentages are shown with no decimal places. This may result in the upper or lower confidence interval being equal to the spot estimate.</t>
  </si>
  <si>
    <t>- All percentages are shown with no decimal places. This may result in the upper or lower confidence interval being equal to the spot estimate.</t>
  </si>
  <si>
    <t>Peer-reviewed paper in the British Journal of Cancer</t>
  </si>
  <si>
    <t>Route</t>
  </si>
  <si>
    <t>Description</t>
  </si>
  <si>
    <t>Screen Detected</t>
  </si>
  <si>
    <t>Detected via the breast, cervical or bowel screening programmes</t>
  </si>
  <si>
    <t>Routine and urgent referrals where the patient was not referred under the Two Week Wait referral route</t>
  </si>
  <si>
    <t>Where no earlier admission can be found prior to admission from a waiting list, booked or planned</t>
  </si>
  <si>
    <t>Emergency Presentation</t>
  </si>
  <si>
    <t xml:space="preserve">If you have any queries regarding any of these data, please contact: </t>
  </si>
  <si>
    <t>Description of each Route</t>
  </si>
  <si>
    <t>The following ICD 10 groups were used for the cancer sites/groups contained within this spreadsheet:</t>
  </si>
  <si>
    <t>C15</t>
  </si>
  <si>
    <t>C16</t>
  </si>
  <si>
    <t>C25</t>
  </si>
  <si>
    <t>C32</t>
  </si>
  <si>
    <t>C43</t>
  </si>
  <si>
    <t>C45</t>
  </si>
  <si>
    <t>C50</t>
  </si>
  <si>
    <t>C51</t>
  </si>
  <si>
    <t>C53</t>
  </si>
  <si>
    <t>C61</t>
  </si>
  <si>
    <t>C62</t>
  </si>
  <si>
    <t>C67</t>
  </si>
  <si>
    <t>C73</t>
  </si>
  <si>
    <t>C81</t>
  </si>
  <si>
    <t>C911</t>
  </si>
  <si>
    <t>Cancer site/group</t>
  </si>
  <si>
    <t>ICD10 codes included</t>
  </si>
  <si>
    <t>ICD10 codes</t>
  </si>
  <si>
    <t>Children (0-14 yrs)</t>
  </si>
  <si>
    <t>TYA (15-24 yrs)</t>
  </si>
  <si>
    <t>C910</t>
  </si>
  <si>
    <t>C921</t>
  </si>
  <si>
    <t>Available results</t>
  </si>
  <si>
    <t>Other documentation on Routes to Diagnosis are also available. These include:</t>
  </si>
  <si>
    <t>Number of cases</t>
  </si>
  <si>
    <t>Anus</t>
  </si>
  <si>
    <t>Cervix (in-situ)</t>
  </si>
  <si>
    <t>Female breast cancer</t>
  </si>
  <si>
    <t>Gallbladder</t>
  </si>
  <si>
    <t>Head and neck - Eye</t>
  </si>
  <si>
    <t>Head and neck - Nasopharynx</t>
  </si>
  <si>
    <t>Head and Neck - non specific</t>
  </si>
  <si>
    <t>Head and neck - Palate</t>
  </si>
  <si>
    <t>Heart, Mediastinum and Pleura</t>
  </si>
  <si>
    <t>Leukaemia: acute lymphoblastic</t>
  </si>
  <si>
    <t>Leukaemia: acute myeloid</t>
  </si>
  <si>
    <t>Leukaemia: chronic lymphocytic</t>
  </si>
  <si>
    <t>Leukaemia: chronic myeloid</t>
  </si>
  <si>
    <t>Male breast cancer</t>
  </si>
  <si>
    <t>Nasal Cavity and Middle Ear</t>
  </si>
  <si>
    <t>Penis</t>
  </si>
  <si>
    <t>Sarcoma: Bone</t>
  </si>
  <si>
    <t>Sarcoma: connective and soft tissue</t>
  </si>
  <si>
    <t>Small Intestine</t>
  </si>
  <si>
    <t>Vagina</t>
  </si>
  <si>
    <t>Cancer of Unknown Primary</t>
  </si>
  <si>
    <t>Head and neck - Other (excl. oral cavity, oropharynx, larynx &amp; thyroid)</t>
  </si>
  <si>
    <t>East of England</t>
  </si>
  <si>
    <t>Wessex</t>
  </si>
  <si>
    <t>West Midlands</t>
  </si>
  <si>
    <t>Total Tumours</t>
  </si>
  <si>
    <t>1 A&amp;E</t>
  </si>
  <si>
    <t>2 GP</t>
  </si>
  <si>
    <t>3 IP Emergency</t>
  </si>
  <si>
    <t>4 OP Emergency</t>
  </si>
  <si>
    <t>Inpatient Emergency</t>
  </si>
  <si>
    <t>Outpatient Emergency</t>
  </si>
  <si>
    <t>Accident &amp; Emergency</t>
  </si>
  <si>
    <t>C21</t>
  </si>
  <si>
    <t>D090</t>
  </si>
  <si>
    <t>Breast (in-situ)</t>
  </si>
  <si>
    <t>D05</t>
  </si>
  <si>
    <t>D06</t>
  </si>
  <si>
    <t>C23</t>
  </si>
  <si>
    <t>C69</t>
  </si>
  <si>
    <t>C11</t>
  </si>
  <si>
    <t>C00, C14, C31</t>
  </si>
  <si>
    <t>C05</t>
  </si>
  <si>
    <t>C38</t>
  </si>
  <si>
    <t>C60</t>
  </si>
  <si>
    <t>C17</t>
  </si>
  <si>
    <t>C52</t>
  </si>
  <si>
    <t>Female breast (in-situ)</t>
  </si>
  <si>
    <t>Number of emergencies</t>
  </si>
  <si>
    <t>Percent emergencies 
(of all cases)</t>
  </si>
  <si>
    <t>All Malignant Neoplasms (excl. NMSC)</t>
  </si>
  <si>
    <t>w</t>
  </si>
  <si>
    <t/>
  </si>
  <si>
    <t>C01, C09, C10</t>
  </si>
  <si>
    <t>C30</t>
  </si>
  <si>
    <t>Breakdown of Emergency route - age</t>
  </si>
  <si>
    <t>Breakdown of Emergency route - Overall</t>
  </si>
  <si>
    <t>Breakdown of Emergency route - children and TYA</t>
  </si>
  <si>
    <t>Managed</t>
  </si>
  <si>
    <t>Other</t>
  </si>
  <si>
    <t>NHS Ashford CCG</t>
  </si>
  <si>
    <t>NHS Aylesbury Vale CCG</t>
  </si>
  <si>
    <t>NHS Barnet CCG</t>
  </si>
  <si>
    <t>NHS Barnsley CCG</t>
  </si>
  <si>
    <t>NHS Bassetlaw CCG</t>
  </si>
  <si>
    <t>NHS Bedfordshire CCG</t>
  </si>
  <si>
    <t>NHS Bexley CCG</t>
  </si>
  <si>
    <t>NHS Blackpool CCG</t>
  </si>
  <si>
    <t>NHS Bolton CCG</t>
  </si>
  <si>
    <t>NHS Bradford City CCG</t>
  </si>
  <si>
    <t>NHS Bradford Districts CCG</t>
  </si>
  <si>
    <t>NHS Brent CCG</t>
  </si>
  <si>
    <t>NHS Bristol CCG</t>
  </si>
  <si>
    <t>NHS Bromley CCG</t>
  </si>
  <si>
    <t>NHS Bury CCG</t>
  </si>
  <si>
    <t>NHS Calderdale CCG</t>
  </si>
  <si>
    <t>NHS Camden CCG</t>
  </si>
  <si>
    <t>NHS Cannock Chase CCG</t>
  </si>
  <si>
    <t>NHS Central London (Westminster) CCG</t>
  </si>
  <si>
    <t>NHS Chiltern CCG</t>
  </si>
  <si>
    <t>NHS Coastal West Sussex CCG</t>
  </si>
  <si>
    <t>NHS Corby CCG</t>
  </si>
  <si>
    <t>NHS Crawley CCG</t>
  </si>
  <si>
    <t>NHS Croydon CCG</t>
  </si>
  <si>
    <t>NHS Cumbria CCG</t>
  </si>
  <si>
    <t>NHS Darlington CCG</t>
  </si>
  <si>
    <t>NHS Doncaster CCG</t>
  </si>
  <si>
    <t>NHS Dorset CCG</t>
  </si>
  <si>
    <t>NHS Dudley CCG</t>
  </si>
  <si>
    <t>NHS Ealing CCG</t>
  </si>
  <si>
    <t>NHS East Lancashire CCG</t>
  </si>
  <si>
    <t>NHS East Staffordshire CCG</t>
  </si>
  <si>
    <t>NHS East Surrey CCG</t>
  </si>
  <si>
    <t>NHS Eastern Cheshire CCG</t>
  </si>
  <si>
    <t>NHS Enfield CCG</t>
  </si>
  <si>
    <t>NHS Erewash CCG</t>
  </si>
  <si>
    <t>NHS Fylde &amp; Wyre CCG</t>
  </si>
  <si>
    <t>NHS Gloucestershire CCG</t>
  </si>
  <si>
    <t>NHS Greater Huddersfield CCG</t>
  </si>
  <si>
    <t>NHS Greater Preston CCG</t>
  </si>
  <si>
    <t>NHS Greenwich CCG</t>
  </si>
  <si>
    <t>NHS Halton CCG</t>
  </si>
  <si>
    <t>NHS Hardwick CCG</t>
  </si>
  <si>
    <t>NHS Haringey CCG</t>
  </si>
  <si>
    <t>NHS Harrow CCG</t>
  </si>
  <si>
    <t>NHS Havering CCG</t>
  </si>
  <si>
    <t>NHS Herefordshire CCG</t>
  </si>
  <si>
    <t>NHS Herts Valleys CCG</t>
  </si>
  <si>
    <t>NHS High Weald Lewes Havens CCG</t>
  </si>
  <si>
    <t>NHS Hillingdon CCG</t>
  </si>
  <si>
    <t>NHS Hounslow CCG</t>
  </si>
  <si>
    <t>NHS Hull CCG</t>
  </si>
  <si>
    <t>NHS Islington CCG</t>
  </si>
  <si>
    <t>NHS Kernow CCG</t>
  </si>
  <si>
    <t>NHS Kingston CCG</t>
  </si>
  <si>
    <t>NHS Knowsley CCG</t>
  </si>
  <si>
    <t>NHS Lambeth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</si>
  <si>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</si>
  <si>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</si>
  <si>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</si>
  <si>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</si>
  <si>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</si>
  <si>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</si>
  <si>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</si>
  <si>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</si>
  <si>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</si>
  <si>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</si>
  <si>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</si>
  <si>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</si>
  <si>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</si>
  <si>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</si>
  <si>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</si>
  <si>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</si>
  <si>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</si>
  <si>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</si>
  <si>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</si>
  <si>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</si>
  <si>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</si>
  <si>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</si>
  <si>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</si>
  <si>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Norfolk CCG</t>
  </si>
  <si>
    <t>NHS North Somerset CCG</t>
  </si>
  <si>
    <t>NHS North Staffordshire CCG</t>
  </si>
  <si>
    <t>NHS North Tyneside CCG</t>
  </si>
  <si>
    <t>NHS North West Surrey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</si>
  <si>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</si>
  <si>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</si>
  <si>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</si>
  <si>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</si>
  <si>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</si>
  <si>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</si>
  <si>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</si>
  <si>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</si>
  <si>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</si>
  <si>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</si>
  <si>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</si>
  <si>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</si>
  <si>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</si>
  <si>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</si>
  <si>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</si>
  <si>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</si>
  <si>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</si>
  <si>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</si>
  <si>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Eastern Hampshire CCG</t>
  </si>
  <si>
    <t>NHS South Gloucestershire CCG</t>
  </si>
  <si>
    <t>NHS South Kent Coast CCG</t>
  </si>
  <si>
    <t>NHS South Lincolnshire CCG</t>
  </si>
  <si>
    <t>NHS South Norfolk CCG</t>
  </si>
  <si>
    <t>NHS South Reading CCG</t>
  </si>
  <si>
    <t>NHS South Sefton CCG</t>
  </si>
  <si>
    <t>NHS South Tees CCG</t>
  </si>
  <si>
    <t>NHS South Tyneside CCG</t>
  </si>
  <si>
    <t>NHS South Warwickshire CCG</t>
  </si>
  <si>
    <t>NHS South Worcestershire CCG</t>
  </si>
  <si>
    <t>NHS Southampton CCG</t>
  </si>
  <si>
    <t>NHS Southend CCG</t>
  </si>
  <si>
    <t>NHS Southern Derbyshire CCG</t>
  </si>
  <si>
    <t>NHS Southwark CCG</t>
  </si>
  <si>
    <t>NHS St Helens CCG</t>
  </si>
  <si>
    <t>NHS Stockport CCG</t>
  </si>
  <si>
    <t>NHS Sunderland CCG</t>
  </si>
  <si>
    <t>NHS Surrey Downs CCG</t>
  </si>
  <si>
    <t>NHS Surrey Heath CCG</t>
  </si>
  <si>
    <t>NHS Sutton CCG</t>
  </si>
  <si>
    <t>NHS Swale CCG</t>
  </si>
  <si>
    <t>NHS Swindon CCG</t>
  </si>
  <si>
    <t>NHS Thanet CCG</t>
  </si>
  <si>
    <t>NHS Thurrock CCG</t>
  </si>
  <si>
    <t>NHS Tower Hamlets CCG</t>
  </si>
  <si>
    <t>NHS Trafford CCG</t>
  </si>
  <si>
    <t>NHS Vale Royal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</si>
  <si>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</si>
  <si>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</si>
  <si>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</si>
  <si>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</si>
  <si>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</si>
  <si>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</si>
  <si>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</si>
  <si>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</si>
  <si>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</si>
  <si>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</si>
  <si>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</si>
  <si>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Norfolk CCG</t>
  </si>
  <si>
    <t>NHS West Suffolk CCG</t>
  </si>
  <si>
    <t>NHS Wigan Borough CCG</t>
  </si>
  <si>
    <t>NHS Wiltshire CCG</t>
  </si>
  <si>
    <t>NHS Wirral CCG</t>
  </si>
  <si>
    <t>NHS Wokingham CCG</t>
  </si>
  <si>
    <t>NHS Wolverhampton CCG</t>
  </si>
  <si>
    <t>NHS Wyre Forest CCG</t>
  </si>
  <si>
    <t>CCGs</t>
  </si>
  <si>
    <t>Female Breast Cancer</t>
  </si>
  <si>
    <t>Directly age-standardised rate per 100, 000 population, female breast cancer by screening route
 - by  Clinical Commissioning Group</t>
  </si>
  <si>
    <t>Directly age-standardised rate per 100, 000 population, female breast cancer by managed route
 - by  Clinical Commissioning Group</t>
  </si>
  <si>
    <t>Directly age-standardised rate per 100, 000 population, female breast cancer by emergency route
 - by  Clinical Commissioning Group</t>
  </si>
  <si>
    <t>Directly age-standardised rate per 100, 000 population, female breast cancer by other route
 - by  Clinical Commissioning Group</t>
  </si>
  <si>
    <t>Directly age-standardised rate per 100, 000 population, colorectal cancer by screening route
 - by  Clinical Commissioning Group</t>
  </si>
  <si>
    <t>Directly age-standardised rate per 100, 000 population, colorectal cancer by managed route
 - by  Clinical Commissioning Group</t>
  </si>
  <si>
    <t>Directly age-standardised rate per 100, 000 population, colorectal cancer by emergency route
 - by  Clinical Commissioning Group</t>
  </si>
  <si>
    <t>Directly age-standardised rate per 100, 000 population, colorectal cancer by other route
 - by  Clinical Commissioning Group</t>
  </si>
  <si>
    <t>Directly age-standardised rate per 100, 000 population, lung cancer by managed route
 - by  Clinical Commissioning Group</t>
  </si>
  <si>
    <t>Directly age-standardised rate per 100, 000 population, lung cancer by emergency route
 - by  Clinical Commissioning Group</t>
  </si>
  <si>
    <t>Directly age-standardised rate per 100, 000 population, lung cancer by other route
 - by  Clinical Commissioning Group</t>
  </si>
  <si>
    <r>
      <t xml:space="preserve">Directly age-standardised rate per 100, 000 population of all colorectal cancer diagnoses by route
 - </t>
    </r>
    <r>
      <rPr>
        <b/>
        <i/>
        <sz val="12"/>
        <color indexed="8"/>
        <rFont val="Arial"/>
        <family val="2"/>
      </rPr>
      <t>by  Clinical Commissioning Group</t>
    </r>
  </si>
  <si>
    <r>
      <t xml:space="preserve">Directly age-standardised rate per 100, 000 population of all lung cancer diagnoses by route
 - </t>
    </r>
    <r>
      <rPr>
        <b/>
        <i/>
        <sz val="12"/>
        <color indexed="8"/>
        <rFont val="Arial"/>
        <family val="2"/>
      </rPr>
      <t>by  Clinical Commissioning Group</t>
    </r>
  </si>
  <si>
    <r>
      <t xml:space="preserve">Directly age-standardised rate per 100, 000 population of all prostate cancer diagnoses by route
 - </t>
    </r>
    <r>
      <rPr>
        <b/>
        <i/>
        <sz val="12"/>
        <color indexed="8"/>
        <rFont val="Arial"/>
        <family val="2"/>
      </rPr>
      <t>by  Clinical Commissioning Group</t>
    </r>
  </si>
  <si>
    <t>Directly age-standardised rate per 100, 000 population, prostate cancer by managed route
 - by  Clinical Commissioning Group</t>
  </si>
  <si>
    <t>Directly age-standardised rate per 100, 000 population, prostate cancer by emergency route
 - by  Clinical Commissioning Group</t>
  </si>
  <si>
    <t>Directly age-standardised rate per 100, 000 population, prostate cancer by other route
 - by  Clinical Commissioning Group</t>
  </si>
  <si>
    <t>Breast ASR by CCG</t>
  </si>
  <si>
    <t>Colorectal ASR by CCG</t>
  </si>
  <si>
    <t>Lung ASR by CCG</t>
  </si>
  <si>
    <t>Prostate ASR by CCG</t>
  </si>
  <si>
    <t>- Comparisons for the All Malignant Neoplasms (excl. NMSC) group are not recommended due to variation in case-mix.</t>
  </si>
  <si>
    <t>Percentage by Route</t>
  </si>
  <si>
    <t>Directly age-standardised rate per 100, 000 population by route
Bordered cells indicate 3 SD outliers on respective funnel plots</t>
  </si>
  <si>
    <t>Cancer sites for breakdown</t>
  </si>
  <si>
    <t>Sites by year and survival</t>
  </si>
  <si>
    <r>
      <t xml:space="preserve">Directly age-standardised rate per 100, 000 population of all female breast cancer diagnoses by route - </t>
    </r>
    <r>
      <rPr>
        <b/>
        <i/>
        <sz val="12"/>
        <color indexed="8"/>
        <rFont val="Arial"/>
        <family val="2"/>
      </rPr>
      <t>by  Clinical Commissioning Group</t>
    </r>
  </si>
  <si>
    <t>Breakdown of Emergency Route</t>
  </si>
  <si>
    <t>Technical document explaining how Routes are calculated</t>
  </si>
  <si>
    <t>This workbook contains both incidence breakdowns and relative survival estimates</t>
  </si>
  <si>
    <t xml:space="preserve">Incidence shows the percentage of patients assigned to each Route. </t>
  </si>
  <si>
    <t>Survival shows the relative survival estimates for patients assigned to each route.</t>
  </si>
  <si>
    <t>Brain</t>
  </si>
  <si>
    <t>C71, D330-D332, D430-D432</t>
  </si>
  <si>
    <t>Intracranial endocrine</t>
  </si>
  <si>
    <t>C751-C753, D352-D354, D443-D445</t>
  </si>
  <si>
    <t>Meninges</t>
  </si>
  <si>
    <t>C70, D32, D42</t>
  </si>
  <si>
    <t>Spinal cord and Cranial nerves</t>
  </si>
  <si>
    <t>C720-C725, D333, D334, D433-D434</t>
  </si>
  <si>
    <t>Other CNS and intracranial tumours</t>
  </si>
  <si>
    <t>C77, C78, C79, C80</t>
  </si>
  <si>
    <t>C18, C19, C20</t>
  </si>
  <si>
    <t>C12, C13</t>
  </si>
  <si>
    <t>C02, C03, C04, C06</t>
  </si>
  <si>
    <t>C07, C08</t>
  </si>
  <si>
    <t>C05, C07, C08, C11, C12, C13</t>
  </si>
  <si>
    <t>C82, C83, C84, C85</t>
  </si>
  <si>
    <t>Kidney</t>
  </si>
  <si>
    <t>C64</t>
  </si>
  <si>
    <t>Other and unspecified urinary</t>
  </si>
  <si>
    <t>C65, C66, C68</t>
  </si>
  <si>
    <t>C920, C924, C925 C930, C940, C942</t>
  </si>
  <si>
    <t>C910, C921</t>
  </si>
  <si>
    <t>Other haematological malignancies</t>
  </si>
  <si>
    <t>C88, C912-C919, C922, C923, C927-C929, C931-C939, C943-C947, C95, C96</t>
  </si>
  <si>
    <t>Liver (excl intrahepatic bile duct)</t>
  </si>
  <si>
    <t>C220, C222-C229</t>
  </si>
  <si>
    <t>Biliary tract cancer</t>
  </si>
  <si>
    <t>C221, C240, C248-C249</t>
  </si>
  <si>
    <t>C33, C34</t>
  </si>
  <si>
    <t>C90</t>
  </si>
  <si>
    <t>C56, C57</t>
  </si>
  <si>
    <t>C40, C41</t>
  </si>
  <si>
    <t>C48, C49</t>
  </si>
  <si>
    <t>C54, C55</t>
  </si>
  <si>
    <t>Bladder (in-situ)</t>
  </si>
  <si>
    <t>Cheshire and Merseyside</t>
  </si>
  <si>
    <t>% overall EP</t>
  </si>
  <si>
    <t>Head and neck - Larynx</t>
  </si>
  <si>
    <t>Head and neck - Thyroid</t>
  </si>
  <si>
    <t>% all Routes</t>
  </si>
  <si>
    <t>2006</t>
  </si>
  <si>
    <t>2007</t>
  </si>
  <si>
    <t>2008</t>
  </si>
  <si>
    <t>2009</t>
  </si>
  <si>
    <t>2010</t>
  </si>
  <si>
    <t>2011</t>
  </si>
  <si>
    <t>2012</t>
  </si>
  <si>
    <t>2013</t>
  </si>
  <si>
    <t>Screening</t>
  </si>
  <si>
    <t>Total tumours</t>
  </si>
  <si>
    <t>ASR</t>
  </si>
  <si>
    <t>Emergency</t>
  </si>
  <si>
    <t>name</t>
  </si>
  <si>
    <t>NHS Airedale, Wharfedale and Craven CCG</t>
  </si>
  <si>
    <t>NHS Basildon and Brentwood CCG</t>
  </si>
  <si>
    <t>NHS Bath and North East Somerset CCG</t>
  </si>
  <si>
    <t>NHS Birmingham CrossCity CCG</t>
  </si>
  <si>
    <t>NHS Birmingham South and Central CCG</t>
  </si>
  <si>
    <t>NHS Blackburn with Darwen CCG</t>
  </si>
  <si>
    <t>NHS Bracknell and Ascot CCG</t>
  </si>
  <si>
    <t>NHS Cambridgeshire and Peterborough CCG</t>
  </si>
  <si>
    <t>NHS Canterbury and Coastal CCG</t>
  </si>
  <si>
    <t>NHS Chorley and South Ribble CCG</t>
  </si>
  <si>
    <t>NHS City and Hackney CCG</t>
  </si>
  <si>
    <t>NHS Coventry and Rugby CCG</t>
  </si>
  <si>
    <t>NHS Dartford, Gravesham and Swanley CCG</t>
  </si>
  <si>
    <t>NHS Durham Dales, Easington and Sedgefield CCG</t>
  </si>
  <si>
    <t>NHS East and North Hertfordshire CCG</t>
  </si>
  <si>
    <t>NHS East Leicestershire and Rutland CCG</t>
  </si>
  <si>
    <t>NHS East Riding of Yorkshire CCG</t>
  </si>
  <si>
    <t>NHS Eastbourne, Hailsham and Seaford CCG</t>
  </si>
  <si>
    <t>NHS Fareham and Gosport CCG</t>
  </si>
  <si>
    <t>NHS Guildford and Waverley CCG</t>
  </si>
  <si>
    <t>NHS Hambleton, Richmondshire and Whitby CCG</t>
  </si>
  <si>
    <t>NHS Hammersmith and Fulham CCG</t>
  </si>
  <si>
    <t>NHS Harrogate and Rural District CCG</t>
  </si>
  <si>
    <t>NHS Hartlepool and Stockton-on-Tees CCG</t>
  </si>
  <si>
    <t>NHS Horsham and Mid Sussex CCG</t>
  </si>
  <si>
    <t>NHS Ipswich and East Suffolk CCG</t>
  </si>
  <si>
    <t>NHS Isle of Wight CCG</t>
  </si>
  <si>
    <t>NHS Leeds South and East CCG</t>
  </si>
  <si>
    <t>NHS Newbury and District CCG</t>
  </si>
  <si>
    <t>NHS North East Hampshire and Farnham CCG</t>
  </si>
  <si>
    <t>NHS Redditch and Bromsgrove CCG</t>
  </si>
  <si>
    <t>NHS Sandwell and West Birmingham CCG</t>
  </si>
  <si>
    <t>NHS Scarborough and Ryedale CCG</t>
  </si>
  <si>
    <t>NHS South Devon and Torbay CCG</t>
  </si>
  <si>
    <t>NHS Southport and Formby CCG</t>
  </si>
  <si>
    <t>NHS Stafford and Surrounds CCG</t>
  </si>
  <si>
    <t>NHS Stoke on Trent CCG</t>
  </si>
  <si>
    <t>NHS Tameside and Glossop CCG</t>
  </si>
  <si>
    <t>NHS Vale of York CCG</t>
  </si>
  <si>
    <t>NHS Windsor, Ascot and Maidenhead CCG</t>
  </si>
  <si>
    <t>Breakdown of Emergency route - year</t>
  </si>
  <si>
    <t>TYA</t>
  </si>
  <si>
    <t>Children</t>
  </si>
  <si>
    <t>Emergency
 Presentation overall</t>
  </si>
  <si>
    <t>Emergency 
Presentation by year</t>
  </si>
  <si>
    <t>Emergency
 Presentation by age</t>
  </si>
  <si>
    <t>Emergency
 Presentation CTYA</t>
  </si>
  <si>
    <t>Results
 by CCG</t>
  </si>
  <si>
    <t>C, TYA</t>
  </si>
  <si>
    <t>% all EP</t>
  </si>
  <si>
    <t>Lower bounds</t>
  </si>
  <si>
    <t>Upper bounds</t>
  </si>
  <si>
    <t>Other outpatient</t>
  </si>
  <si>
    <t>Inpatient elective</t>
  </si>
  <si>
    <t>DCO</t>
  </si>
  <si>
    <t>- Due to known data issues, the screen detected percentage for cervical cancer under reports the proportion of screen detected cervical cancers.</t>
  </si>
  <si>
    <t>- Results by year are only available for selected cancer sites.</t>
  </si>
  <si>
    <t>-Black bordering on the table indicates a 3SD outlier on the relevant funnel plot.</t>
  </si>
  <si>
    <t>Admitted to inpatients from a GP as an emergency referral</t>
  </si>
  <si>
    <t>Referred from A&amp;E attendance to outpatients under the care of referring consultant, following an emergency inpatient admission or from A&amp;E attendance to outpatients under the care of different consultant</t>
  </si>
  <si>
    <t>Admitted from the A&amp;E department</t>
  </si>
  <si>
    <t>Emergency Presentation Route</t>
  </si>
  <si>
    <t>Name</t>
  </si>
  <si>
    <t>EP</t>
  </si>
  <si>
    <t>Liver</t>
  </si>
  <si>
    <t>Humber, Coast and Vale</t>
  </si>
  <si>
    <t>Kent and Medway</t>
  </si>
  <si>
    <t>Lancashire and South Cumbria</t>
  </si>
  <si>
    <t>National Cancer Vanguard: Greater Manchester</t>
  </si>
  <si>
    <t>National Cancer Vanguard: North Central and North East London</t>
  </si>
  <si>
    <t>National Cancer Vanguard: North West and South West London</t>
  </si>
  <si>
    <t>North East and Cumbria</t>
  </si>
  <si>
    <t>Peninsula</t>
  </si>
  <si>
    <t>Somerset, Wiltshire, Avon and Gloucestershire</t>
  </si>
  <si>
    <t>South East London</t>
  </si>
  <si>
    <t>South Yorkshire, Bassetlaw, North Derbyshire and Hardwick</t>
  </si>
  <si>
    <t>Surrey and Sussex</t>
  </si>
  <si>
    <t>West Yorkshire</t>
  </si>
  <si>
    <t>Cancer Alliance</t>
  </si>
  <si>
    <t>Select Cancer Alliance from box below</t>
  </si>
  <si>
    <t>- Due to differences in the age structure of populations between Cancer Alliances, comparisons across geographies are not recommended.</t>
  </si>
  <si>
    <t>- Due to known data issues, the screening percentage for cervical cancer under reports the proportion of screen detected cervical cancers for many allainces.</t>
  </si>
  <si>
    <t>- Due to known data issues, the screening percentage for cervical cancer under reports the proportion of screen detected cervical cancers for many alliances.</t>
  </si>
  <si>
    <t>Select alliance and cancer site from boxes below</t>
  </si>
  <si>
    <r>
      <t xml:space="preserve">Percentage of diagnoses by route - </t>
    </r>
    <r>
      <rPr>
        <b/>
        <sz val="12"/>
        <color indexed="8"/>
        <rFont val="Arial"/>
        <family val="2"/>
      </rPr>
      <t>by Cancer Alliance, Site and Year</t>
    </r>
  </si>
  <si>
    <t>CAL by year sites</t>
  </si>
  <si>
    <t>Stage</t>
  </si>
  <si>
    <t>1</t>
  </si>
  <si>
    <t>2</t>
  </si>
  <si>
    <t>3</t>
  </si>
  <si>
    <t>4</t>
  </si>
  <si>
    <t>Select cancer site from boxes below</t>
  </si>
  <si>
    <t>NHS Barking and Dagenham CCG</t>
  </si>
  <si>
    <t>NHS Brighton and Hove CCG</t>
  </si>
  <si>
    <t>NHS Castle Point and Rochford CCG</t>
  </si>
  <si>
    <t>NHS Great Yarmouth and Waveney CCG</t>
  </si>
  <si>
    <t>NHS Hastings and Rother CCG</t>
  </si>
  <si>
    <t>NHS Heywood, Middleton and Rochdale CCG</t>
  </si>
  <si>
    <t>NHS Manchester CCG</t>
  </si>
  <si>
    <t>NHS Mansfield and Ashfield CCG</t>
  </si>
  <si>
    <t>NHS Morecambe Bay CCG</t>
  </si>
  <si>
    <t>NHS Newcastle Gateshead CCG</t>
  </si>
  <si>
    <t>NHS Northern, Eastern and Western Devon CCG</t>
  </si>
  <si>
    <t>NHS Nottingham North and East CCG</t>
  </si>
  <si>
    <t>NHS South East Staffordshire and Seisdon Peninsula CCG</t>
  </si>
  <si>
    <t>NHS South West Lincolnshire CCG</t>
  </si>
  <si>
    <t>NHS Telford and Wrekin CCG</t>
  </si>
  <si>
    <t>NHS Wakefield CCG</t>
  </si>
  <si>
    <t>NHS West London CCG</t>
  </si>
  <si>
    <t>following the methodology of Spiegelhalter.</t>
  </si>
  <si>
    <t>Results by Cancer Alliance</t>
  </si>
  <si>
    <t>Breakdown of Emergency route - Cancer Alliance</t>
  </si>
  <si>
    <t>Incidence by route and site - for selected Cancer Alliance</t>
  </si>
  <si>
    <t>Incidence by route - comparing results across Cancer Alliances</t>
  </si>
  <si>
    <t>Incidence by route - comparing results across year and Cancer Alliance</t>
  </si>
  <si>
    <t>Incidence by route and site - stage</t>
  </si>
  <si>
    <t>C720-C725, C75, D333-D334, D352-D354, D433-D434, D443-D445</t>
  </si>
  <si>
    <t>C241, C26, C37, C39, C46, C47,
 C58, C63, C74, C750, C754-C759,C728-C729, C76, C97</t>
  </si>
  <si>
    <t>C17, C21, C23, C26, C30, C37, C38, C39, C46, C47, C52, C58, C60, C63, C69, C728-C729, C74, C75, C76, C97</t>
  </si>
  <si>
    <t>Results
 by CAL</t>
  </si>
  <si>
    <t>Results
 by Stage</t>
  </si>
  <si>
    <t>Results by Clinical Commissioning Group</t>
  </si>
  <si>
    <t>Results by TNM stage</t>
  </si>
  <si>
    <t>Admitted to inpatients from the Bed Bureau as an emergency referral, via Mental Health Crisis Resolution Team or admitted to inpatients from a consultant outpatient clinic</t>
  </si>
  <si>
    <t>Urgent GP referral with a suspicion of cancer, using the two week wait (TWW) guidelines</t>
  </si>
  <si>
    <t>An elective route starting with an outpatient appointment: either self-referral, consultant to consultant or other referral</t>
  </si>
  <si>
    <t>An emergency route via A&amp;E, emergency GP referral, emergency transfer, emergency consultant outpatient referral or emergency admission or attendance</t>
  </si>
  <si>
    <t>No data available from Inpatient or outpatient Hospital Episode Statistics (HES), cancer waiting times (CWT), screening and with a death certificate only diagnosis flagged by the registry in the cancer analysis system</t>
  </si>
  <si>
    <t>No data available from inpatient or outpatient HES, CWT, screening within set time parameters or unknown referral</t>
  </si>
  <si>
    <t>ncrasenquiries@phe.gov.uk</t>
  </si>
  <si>
    <r>
      <rPr>
        <b/>
        <sz val="11"/>
        <color theme="1"/>
        <rFont val="Calibri"/>
        <family val="2"/>
        <scheme val="minor"/>
      </rPr>
      <t>Funnel plots</t>
    </r>
    <r>
      <rPr>
        <sz val="11"/>
        <color theme="1"/>
        <rFont val="Calibri"/>
        <family val="2"/>
        <scheme val="minor"/>
      </rPr>
      <t xml:space="preserve">
Due to the differences in populations between CCGs, especially in the age distribution, it is not sensible to compare the overall percentages between CCGs. A CCG with an older population would expect to have a different distribution of results to a CCG with a younger population. 
Directly age-standardised rates have therefore been calculated for each CCG. Directly standardised  rates are calculated by dividing the number of cases by the  CCG population in an  age group, multiplied by the European Standard Population for that age group and summing all the age groups. The rate is expressed per 100,000. The age-groups used for direct standardisation are 0-4, 5-9, 10-14, 15-19, 20-24, 25-29, 30-34, 35-39, 40-44, 45-49, 50-54, 55-59, 60-64, 65-69, 70-74, 75-79, 80-84 and 85+.
Funnel plots have been used to compare each of the CCGs by route to diagnosis, with the direct age-standardised rates plotted against the populations. The graph shows two (2SD) and three standard deviations (3SD) from the England value. The funnel shape is due to the standard deviations being wider for CCGs with smaller populations. There is no statistical significant difference from the England value for CCGs that lie between the ‘2SD’ control limit and the blue line.
CCGs that are within ‘2SD’ and ‘3SD’ limits can be considered to be in a ‘warning zone’, while CCGs that fall outside the ‘3SD’ limits can be considered to be in an 'alarm' zone, with the difference warranting further investigation. 
Due to the smaller number of cases by Route at CCG level, Two Week Wait and GP referral Routes were combined into a ‘Managed' presentation Route.
The two funnel plots are linked. A CCG with a high proportion of the ‘Managed' presentation Route would expect to have a low proportion of Emergency Presentations. 
Incidence and the proportion of cases in each Route drive some of the outliers in the funnel plots here. Some outliers will be due to large differences in the number of tumours diagnosed between different CCGs.</t>
    </r>
  </si>
  <si>
    <t>- Approximately half of childhood tumours are not included except in the ‘all malignant neoplasms' figures.</t>
  </si>
  <si>
    <t>All stages</t>
  </si>
  <si>
    <t>C221-C229</t>
  </si>
  <si>
    <t>Funnel plots have been created using the Funnel compar command in STATA,</t>
  </si>
  <si>
    <t xml:space="preserve">Routes to Diagnosis 2006-2015 workbook </t>
  </si>
  <si>
    <t>Version 2.0b, December 2017</t>
  </si>
  <si>
    <t>This workbook presents updated results  for Routes to Diagnosis. All malignant tumours newly diagnosed between 2006 and 2015 are included as well as selected benign and in-situ tumours. The methodology is consistent with previous Routes to Diagnosis work. Improved linkage to HES data has helped to reduce the proportion of tumours with an unknown Route and provided a better understanding of how other Routes originated.</t>
  </si>
  <si>
    <t>Routes to Diagnosis 2006-2015 workbook 2.0a</t>
  </si>
  <si>
    <t>Percentage of diagnoses by Stage and Route - 2012 to 2015</t>
  </si>
  <si>
    <t>2006-2015</t>
  </si>
  <si>
    <r>
      <t>Percentage of diagnoses by Emergency route -</t>
    </r>
    <r>
      <rPr>
        <b/>
        <sz val="12"/>
        <color indexed="8"/>
        <rFont val="Arial"/>
        <family val="2"/>
      </rPr>
      <t xml:space="preserve"> 2006 to 2015</t>
    </r>
  </si>
  <si>
    <t>Percentage of diagnoses by Emergency route and Year - 2006 to 2015</t>
  </si>
  <si>
    <t>Percentage of diagnoses by Emergency route and Age group - 2006 to 2015</t>
  </si>
  <si>
    <r>
      <t xml:space="preserve">Percentage of all diagnoses by Emergency route 2006-2015 - </t>
    </r>
    <r>
      <rPr>
        <b/>
        <i/>
        <sz val="12"/>
        <color indexed="8"/>
        <rFont val="Arial"/>
        <family val="2"/>
      </rPr>
      <t>by site for selected Cancer Alliance</t>
    </r>
  </si>
  <si>
    <r>
      <t xml:space="preserve">Percentage of all diagnoses by route and site 2006-2015 - </t>
    </r>
    <r>
      <rPr>
        <b/>
        <i/>
        <sz val="12"/>
        <color indexed="8"/>
        <rFont val="Arial"/>
        <family val="2"/>
      </rPr>
      <t>by selected Cancer Alliance</t>
    </r>
  </si>
  <si>
    <r>
      <t xml:space="preserve">Percentage of all diagnoses by route and site 2006-2015 - </t>
    </r>
    <r>
      <rPr>
        <b/>
        <i/>
        <sz val="12"/>
        <color indexed="8"/>
        <rFont val="Arial"/>
        <family val="2"/>
      </rPr>
      <t>by Cancer Alliance</t>
    </r>
  </si>
  <si>
    <t xml:space="preserve">- Only cancer types with more than 100 cases across the ten year period are shown. </t>
  </si>
  <si>
    <t>sd</t>
  </si>
  <si>
    <t>managed</t>
  </si>
  <si>
    <t>other</t>
  </si>
  <si>
    <t>sd lci</t>
  </si>
  <si>
    <t>sd uci</t>
  </si>
  <si>
    <t>m lci</t>
  </si>
  <si>
    <t>m uci</t>
  </si>
  <si>
    <t>ep lci</t>
  </si>
  <si>
    <t>ep uci</t>
  </si>
  <si>
    <t>o lci</t>
  </si>
  <si>
    <t>o uci</t>
  </si>
  <si>
    <t>-An issue has been identified with the inclusion of cancer registrations diagnosed in areas covered by West Lancashire CCG, and to a lesser extent Eastern Cheshire, South Cheshire, and Vale Royal. This will also affect local authority data and regional data that cover this area. Cancer cases may be missing from the cohort of patients diagnosed prior to 2008. This only relates to a relatively small number of cases and so will not impact greatly on national figures, but may mean that cancer incidence is significantly underestimated in these areas.</t>
  </si>
  <si>
    <t>- Site and Alliance combinations with fewer than 100 cases across the ten year period have been excluded.</t>
  </si>
  <si>
    <r>
      <t xml:space="preserve">Percentage of diagnoses by Emergency route 2006-2015 - </t>
    </r>
    <r>
      <rPr>
        <b/>
        <i/>
        <sz val="12"/>
        <color indexed="8"/>
        <rFont val="Arial"/>
        <family val="2"/>
      </rPr>
      <t>Children (0-14 yrs) and Teenagers and Young Adults (TYA, 15-24yrs)</t>
    </r>
  </si>
  <si>
    <t>NHS Airedale, Wharfedale and Craven CCG2006-2015</t>
  </si>
  <si>
    <t>NHS Ashford CCG2006-2015</t>
  </si>
  <si>
    <t>NHS Aylesbury Vale CCG2006-2015</t>
  </si>
  <si>
    <t>NHS Barking and Dagenham CCG2006-2015</t>
  </si>
  <si>
    <t>NHS Barnet CCG2006-2015</t>
  </si>
  <si>
    <t>NHS Barnsley CCG2006-2015</t>
  </si>
  <si>
    <t>NHS Basildon and Brentwood CCG2006-2015</t>
  </si>
  <si>
    <t>NHS Bassetlaw CCG2006-2015</t>
  </si>
  <si>
    <t>NHS Bath and North East Somerset CCG2006-2015</t>
  </si>
  <si>
    <t>NHS Bedfordshire CCG2006-2015</t>
  </si>
  <si>
    <t>NHS Bexley CCG2006-2015</t>
  </si>
  <si>
    <t>NHS Birmingham CrossCity CCG2006-2015</t>
  </si>
  <si>
    <t>NHS Birmingham South and Central CCG2006-2015</t>
  </si>
  <si>
    <t>NHS Blackburn with Darwen CCG2006-2015</t>
  </si>
  <si>
    <t>NHS Blackpool CCG2006-2015</t>
  </si>
  <si>
    <t>NHS Bolton CCG2006-2015</t>
  </si>
  <si>
    <t>NHS Bracknell and Ascot CCG2006-2015</t>
  </si>
  <si>
    <t>NHS Bradford City CCG2006-2015</t>
  </si>
  <si>
    <t>NHS Bradford Districts CCG2006-2015</t>
  </si>
  <si>
    <t>NHS Brent CCG2006-2015</t>
  </si>
  <si>
    <t>NHS Brighton and Hove CCG2006-2015</t>
  </si>
  <si>
    <t>NHS Bristol CCG2006-2015</t>
  </si>
  <si>
    <t>NHS Bromley CCG2006-2015</t>
  </si>
  <si>
    <t>NHS Bury CCG2006-2015</t>
  </si>
  <si>
    <t>NHS Calderdale CCG2006-2015</t>
  </si>
  <si>
    <t>NHS Cambridgeshire and Peterborough CCG2006-2015</t>
  </si>
  <si>
    <t>NHS Camden CCG2006-2015</t>
  </si>
  <si>
    <t>NHS Cannock Chase CCG2006-2015</t>
  </si>
  <si>
    <t>NHS Canterbury and Coastal CCG2006-2015</t>
  </si>
  <si>
    <t>NHS Castle Point and Rochford CCG2006-2015</t>
  </si>
  <si>
    <t>NHS Central London (Westminster) CCG2006-2015</t>
  </si>
  <si>
    <t>NHS Chiltern CCG2006-2015</t>
  </si>
  <si>
    <t>NHS Chorley and South Ribble CCG2006-2015</t>
  </si>
  <si>
    <t>NHS City and Hackney CCG2006-2015</t>
  </si>
  <si>
    <t>NHS Coastal West Sussex CCG2006-2015</t>
  </si>
  <si>
    <t>NHS Corby CCG2006-2015</t>
  </si>
  <si>
    <t>NHS Coventry and Rugby CCG2006-2015</t>
  </si>
  <si>
    <t>NHS Crawley CCG2006-2015</t>
  </si>
  <si>
    <t>NHS Croydon CCG2006-2015</t>
  </si>
  <si>
    <t>NHS Cumbria CCG2006-2015</t>
  </si>
  <si>
    <t>NHS Darlington CCG2006-2015</t>
  </si>
  <si>
    <t>NHS Dartford, Gravesham and Swanley CCG2006-2015</t>
  </si>
  <si>
    <t>NHS Doncaster CCG2006-2015</t>
  </si>
  <si>
    <t>NHS Dorset CCG2006-2015</t>
  </si>
  <si>
    <t>NHS Dudley CCG2006-2015</t>
  </si>
  <si>
    <t>NHS Durham Dales, Easington and Sedgefield CCG2006-2015</t>
  </si>
  <si>
    <t>NHS Ealing CCG2006-2015</t>
  </si>
  <si>
    <t>NHS East and North Hertfordshire CCG2006-2015</t>
  </si>
  <si>
    <t>NHS East Lancashire CCG2006-2015</t>
  </si>
  <si>
    <t>NHS East Leicestershire and Rutland CCG2006-2015</t>
  </si>
  <si>
    <t>NHS East Riding of Yorkshire CCG2006-2015</t>
  </si>
  <si>
    <t>NHS East Staffordshire CCG2006-2015</t>
  </si>
  <si>
    <t>NHS East Surrey CCG2006-2015</t>
  </si>
  <si>
    <t>NHS Eastbourne, Hailsham and Seaford CCG2006-2015</t>
  </si>
  <si>
    <t>NHS Eastern Cheshire CCG2006-2015</t>
  </si>
  <si>
    <t>NHS Enfield CCG2006-2015</t>
  </si>
  <si>
    <t>NHS Erewash CCG2006-2015</t>
  </si>
  <si>
    <t>NHS Fareham and Gosport CCG2006-2015</t>
  </si>
  <si>
    <t>NHS Fylde &amp; Wyre CCG2006-2015</t>
  </si>
  <si>
    <t>NHS Gloucestershire CCG2006-2015</t>
  </si>
  <si>
    <t>NHS Great Yarmouth and Waveney CCG2006-2015</t>
  </si>
  <si>
    <t>NHS Greater Huddersfield CCG2006-2015</t>
  </si>
  <si>
    <t>NHS Greater Preston CCG2006-2015</t>
  </si>
  <si>
    <t>NHS Greenwich CCG2006-2015</t>
  </si>
  <si>
    <t>NHS Guildford and Waverley CCG2006-2015</t>
  </si>
  <si>
    <t>NHS Halton CCG2006-2015</t>
  </si>
  <si>
    <t>NHS Hambleton, Richmondshire and Whitby CCG2006-2015</t>
  </si>
  <si>
    <t>NHS Hammersmith and Fulham CCG2006-2015</t>
  </si>
  <si>
    <t>NHS Hardwick CCG2006-2015</t>
  </si>
  <si>
    <t>NHS Haringey CCG2006-2015</t>
  </si>
  <si>
    <t>NHS Harrogate and Rural District CCG2006-2015</t>
  </si>
  <si>
    <t>NHS Harrow CCG2006-2015</t>
  </si>
  <si>
    <t>NHS Hartlepool and Stockton-on-Tees CCG2006-2015</t>
  </si>
  <si>
    <t>NHS Hastings and Rother CCG2006-2015</t>
  </si>
  <si>
    <t>NHS Havering CCG2006-2015</t>
  </si>
  <si>
    <t>NHS Herefordshire CCG2006-2015</t>
  </si>
  <si>
    <t>NHS Herts Valleys CCG2006-2015</t>
  </si>
  <si>
    <t>NHS Heywood, Middleton and Rochdale CCG2006-2015</t>
  </si>
  <si>
    <t>NHS High Weald Lewes Havens CCG2006-2015</t>
  </si>
  <si>
    <t>NHS Hillingdon CCG2006-2015</t>
  </si>
  <si>
    <t>NHS Horsham and Mid Sussex CCG2006-2015</t>
  </si>
  <si>
    <t>NHS Hounslow CCG2006-2015</t>
  </si>
  <si>
    <t>NHS Hull CCG2006-2015</t>
  </si>
  <si>
    <t>NHS Ipswich and East Suffolk CCG2006-2015</t>
  </si>
  <si>
    <t>NHS Isle of Wight CCG2006-2015</t>
  </si>
  <si>
    <t>NHS Islington CCG2006-2015</t>
  </si>
  <si>
    <t>NHS Kernow CCG2006-2015</t>
  </si>
  <si>
    <t>NHS Kingston CCG2006-2015</t>
  </si>
  <si>
    <t>NHS Knowsley CCG2006-2015</t>
  </si>
  <si>
    <t>NHS Lambeth CCG2006-2015</t>
  </si>
  <si>
    <t>NHS Leeds North CCG2006-2015</t>
  </si>
  <si>
    <t>NHS Leeds South and East CCG2006-2015</t>
  </si>
  <si>
    <t>NHS Leeds West CCG2006-2015</t>
  </si>
  <si>
    <t>NHS Leicester City CCG2006-2015</t>
  </si>
  <si>
    <t>NHS Lewisham CCG2006-2015</t>
  </si>
  <si>
    <t>NHS Lincolnshire East CCG2006-2015</t>
  </si>
  <si>
    <t>NHS Lincolnshire West CCG2006-2015</t>
  </si>
  <si>
    <t>NHS Liverpool CCG2006-2015</t>
  </si>
  <si>
    <t>NHS Luton CCG2006-2015</t>
  </si>
  <si>
    <t>NHS Manchester CCG2006-2015</t>
  </si>
  <si>
    <t>NHS Mansfield and Ashfield CCG2006-2015</t>
  </si>
  <si>
    <t>NHS Medway CCG2006-2015</t>
  </si>
  <si>
    <t>NHS Merton CCG2006-2015</t>
  </si>
  <si>
    <t>NHS Mid Essex CCG2006-2015</t>
  </si>
  <si>
    <t>NHS Milton Keynes CCG2006-2015</t>
  </si>
  <si>
    <t>NHS Morecambe Bay CCG2006-2015</t>
  </si>
  <si>
    <t>NHS Nene CCG2006-2015</t>
  </si>
  <si>
    <t>NHS Newark &amp; Sherwood CCG2006-2015</t>
  </si>
  <si>
    <t>NHS Newbury and District CCG2006-2015</t>
  </si>
  <si>
    <t>NHS Newcastle Gateshead CCG2006-2015</t>
  </si>
  <si>
    <t>NHS Newham CCG2006-2015</t>
  </si>
  <si>
    <t>NHS North &amp; West Reading CCG2006-2015</t>
  </si>
  <si>
    <t>NHS North Derbyshire CCG2006-2015</t>
  </si>
  <si>
    <t>NHS North Durham CCG2006-2015</t>
  </si>
  <si>
    <t>NHS North East Essex CCG2006-2015</t>
  </si>
  <si>
    <t>NHS North East Hampshire and Farnham CCG2006-2015</t>
  </si>
  <si>
    <t>NHS North East Lincolnshire CCG2006-2015</t>
  </si>
  <si>
    <t>NHS North Hampshire CCG2006-2015</t>
  </si>
  <si>
    <t>NHS North Kirklees CCG2006-2015</t>
  </si>
  <si>
    <t>NHS North Lincolnshire CCG2006-2015</t>
  </si>
  <si>
    <t>NHS North Norfolk CCG2006-2015</t>
  </si>
  <si>
    <t>NHS North Somerset CCG2006-2015</t>
  </si>
  <si>
    <t>NHS North Staffordshire CCG2006-2015</t>
  </si>
  <si>
    <t>NHS North Tyneside CCG2006-2015</t>
  </si>
  <si>
    <t>NHS North West Surrey CCG2006-2015</t>
  </si>
  <si>
    <t>NHS Northern, Eastern and Western Devon CCG2006-2015</t>
  </si>
  <si>
    <t>NHS Northumberland CCG2006-2015</t>
  </si>
  <si>
    <t>NHS Norwich CCG2006-2015</t>
  </si>
  <si>
    <t>NHS Nottingham City CCG2006-2015</t>
  </si>
  <si>
    <t>NHS Nottingham North and East CCG2006-2015</t>
  </si>
  <si>
    <t>NHS Nottingham West CCG2006-2015</t>
  </si>
  <si>
    <t>NHS Oldham CCG2006-2015</t>
  </si>
  <si>
    <t>NHS Oxfordshire CCG2006-2015</t>
  </si>
  <si>
    <t>NHS Portsmouth CCG2006-2015</t>
  </si>
  <si>
    <t>NHS Redbridge CCG2006-2015</t>
  </si>
  <si>
    <t>NHS Redditch and Bromsgrove CCG2006-2015</t>
  </si>
  <si>
    <t>NHS Richmond CCG2006-2015</t>
  </si>
  <si>
    <t>NHS Rotherham CCG2006-2015</t>
  </si>
  <si>
    <t>NHS Rushcliffe CCG2006-2015</t>
  </si>
  <si>
    <t>NHS Salford CCG2006-2015</t>
  </si>
  <si>
    <t>NHS Sandwell and West Birmingham CCG2006-2015</t>
  </si>
  <si>
    <t>NHS Scarborough and Ryedale CCG2006-2015</t>
  </si>
  <si>
    <t>NHS Sheffield CCG2006-2015</t>
  </si>
  <si>
    <t>NHS Shropshire CCG2006-2015</t>
  </si>
  <si>
    <t>NHS Slough CCG2006-2015</t>
  </si>
  <si>
    <t>NHS Solihull CCG2006-2015</t>
  </si>
  <si>
    <t>NHS Somerset CCG2006-2015</t>
  </si>
  <si>
    <t>NHS South Cheshire CCG2006-2015</t>
  </si>
  <si>
    <t>NHS South Devon and Torbay CCG2006-2015</t>
  </si>
  <si>
    <t>NHS South East Staffordshire and Seisdon Peninsula CCG2006-2015</t>
  </si>
  <si>
    <t>NHS South Eastern Hampshire CCG2006-2015</t>
  </si>
  <si>
    <t>NHS South Gloucestershire CCG2006-2015</t>
  </si>
  <si>
    <t>NHS South Kent Coast CCG2006-2015</t>
  </si>
  <si>
    <t>NHS South Lincolnshire CCG2006-2015</t>
  </si>
  <si>
    <t>NHS South Norfolk CCG2006-2015</t>
  </si>
  <si>
    <t>NHS South Reading CCG2006-2015</t>
  </si>
  <si>
    <t>NHS South Sefton CCG2006-2015</t>
  </si>
  <si>
    <t>NHS South Tees CCG2006-2015</t>
  </si>
  <si>
    <t>NHS South Tyneside CCG2006-2015</t>
  </si>
  <si>
    <t>NHS South Warwickshire CCG2006-2015</t>
  </si>
  <si>
    <t>NHS South West Lincolnshire CCG2006-2015</t>
  </si>
  <si>
    <t>NHS South Worcestershire CCG2006-2015</t>
  </si>
  <si>
    <t>NHS Southampton CCG2006-2015</t>
  </si>
  <si>
    <t>NHS Southend CCG2006-2015</t>
  </si>
  <si>
    <t>NHS Southern Derbyshire CCG2006-2015</t>
  </si>
  <si>
    <t>NHS Southport and Formby CCG2006-2015</t>
  </si>
  <si>
    <t>NHS Southwark CCG2006-2015</t>
  </si>
  <si>
    <t>NHS St Helens CCG2006-2015</t>
  </si>
  <si>
    <t>NHS Stafford and Surrounds CCG2006-2015</t>
  </si>
  <si>
    <t>NHS Stockport CCG2006-2015</t>
  </si>
  <si>
    <t>NHS Stoke on Trent CCG2006-2015</t>
  </si>
  <si>
    <t>NHS Sunderland CCG2006-2015</t>
  </si>
  <si>
    <t>NHS Surrey Downs CCG2006-2015</t>
  </si>
  <si>
    <t>NHS Surrey Heath CCG2006-2015</t>
  </si>
  <si>
    <t>NHS Sutton CCG2006-2015</t>
  </si>
  <si>
    <t>NHS Swale CCG2006-2015</t>
  </si>
  <si>
    <t>NHS Swindon CCG2006-2015</t>
  </si>
  <si>
    <t>NHS Tameside and Glossop CCG2006-2015</t>
  </si>
  <si>
    <t>NHS Telford and Wrekin CCG2006-2015</t>
  </si>
  <si>
    <t>NHS Thanet CCG2006-2015</t>
  </si>
  <si>
    <t>NHS Thurrock CCG2006-2015</t>
  </si>
  <si>
    <t>NHS Tower Hamlets CCG2006-2015</t>
  </si>
  <si>
    <t>NHS Trafford CCG2006-2015</t>
  </si>
  <si>
    <t>NHS Vale of York CCG2006-2015</t>
  </si>
  <si>
    <t>NHS Vale Royal CCG2006-2015</t>
  </si>
  <si>
    <t>NHS Wakefield CCG2006-2015</t>
  </si>
  <si>
    <t>NHS Walsall CCG2006-2015</t>
  </si>
  <si>
    <t>NHS Waltham Forest CCG2006-2015</t>
  </si>
  <si>
    <t>NHS Wandsworth CCG2006-2015</t>
  </si>
  <si>
    <t>NHS Warrington CCG2006-2015</t>
  </si>
  <si>
    <t>NHS Warwickshire North CCG2006-2015</t>
  </si>
  <si>
    <t>NHS West Cheshire CCG2006-2015</t>
  </si>
  <si>
    <t>NHS West Essex CCG2006-2015</t>
  </si>
  <si>
    <t>NHS West Hampshire CCG2006-2015</t>
  </si>
  <si>
    <t>NHS West Kent CCG2006-2015</t>
  </si>
  <si>
    <t>NHS West Lancashire CCG2006-2015</t>
  </si>
  <si>
    <t>NHS West Leicestershire CCG2006-2015</t>
  </si>
  <si>
    <t>NHS West London CCG2006-2015</t>
  </si>
  <si>
    <t>NHS West Norfolk CCG2006-2015</t>
  </si>
  <si>
    <t>NHS West Suffolk CCG2006-2015</t>
  </si>
  <si>
    <t>NHS Wigan Borough CCG2006-2015</t>
  </si>
  <si>
    <t>NHS Wiltshire CCG2006-2015</t>
  </si>
  <si>
    <t>NHS Windsor, Ascot and Maidenhead CCG2006-2015</t>
  </si>
  <si>
    <t>NHS Wirral CCG2006-2015</t>
  </si>
  <si>
    <t>NHS Wokingham CCG2006-2015</t>
  </si>
  <si>
    <t>NHS Wolverhampton CCG2006-2015</t>
  </si>
  <si>
    <t>NHS Wyre Forest CCG2006-2015</t>
  </si>
  <si>
    <t>All Malignant Neoplasms (excl. NMSC)2006-2015</t>
  </si>
  <si>
    <t>Anus2006-2015</t>
  </si>
  <si>
    <t>Biliary tract cancer2006-2015</t>
  </si>
  <si>
    <t>Bladder2006-2015</t>
  </si>
  <si>
    <t>Bladder (in-situ)2006-2015</t>
  </si>
  <si>
    <t>Brain2006-2015</t>
  </si>
  <si>
    <t>Cancer of Unknown Primary2006-2015</t>
  </si>
  <si>
    <t>Cervix2006-2015</t>
  </si>
  <si>
    <t>Cervix (in-situ)2006-2015</t>
  </si>
  <si>
    <t>Colorectal2006-2015</t>
  </si>
  <si>
    <t>Female breast (in-situ)2006-2015</t>
  </si>
  <si>
    <t>Female breast cancer2006-2015</t>
  </si>
  <si>
    <t>Gallbladder2006-2015</t>
  </si>
  <si>
    <t>Head and neck - Eye2006-2015</t>
  </si>
  <si>
    <t>Head and neck - Hypopharynx2006-2015</t>
  </si>
  <si>
    <t>Head and neck - Larynx2006-2015</t>
  </si>
  <si>
    <t>Head and neck - Nasopharynx2006-2015</t>
  </si>
  <si>
    <t>Head and Neck - non specific2006-2015</t>
  </si>
  <si>
    <t>Head and neck - Oral cavity2006-2015</t>
  </si>
  <si>
    <t>Head and neck - Oropharynx2006-2015</t>
  </si>
  <si>
    <t>Head and neck - Palate2006-2015</t>
  </si>
  <si>
    <t>Head and neck - Salivary glands2006-2015</t>
  </si>
  <si>
    <t>Head and neck - Thyroid2006-2015</t>
  </si>
  <si>
    <t>Heart, Mediastinum and Pleura2006-2015</t>
  </si>
  <si>
    <t>Hodgkin lymphoma2006-2015</t>
  </si>
  <si>
    <t>Intracranial endocrine2006-2015</t>
  </si>
  <si>
    <t>Kidney2006-2015</t>
  </si>
  <si>
    <t>Leukaemia: acute lymphoblastic2006-2015</t>
  </si>
  <si>
    <t>Leukaemia: acute myeloid2006-2015</t>
  </si>
  <si>
    <t>Leukaemia: chronic lymphocytic2006-2015</t>
  </si>
  <si>
    <t>Leukaemia: chronic myeloid2006-2015</t>
  </si>
  <si>
    <t>Liver (excl intrahepatic bile duct)2006-2015</t>
  </si>
  <si>
    <t>Lung2006-2015</t>
  </si>
  <si>
    <t>Male breast cancer2006-2015</t>
  </si>
  <si>
    <t>Melanoma2006-2015</t>
  </si>
  <si>
    <t>Meninges2006-2015</t>
  </si>
  <si>
    <t>Mesothelioma2006-2015</t>
  </si>
  <si>
    <t>Multiple myeloma2006-2015</t>
  </si>
  <si>
    <t>Nasal Cavity and Middle Ear2006-2015</t>
  </si>
  <si>
    <t>Non-Hodgkin lymphoma2006-2015</t>
  </si>
  <si>
    <t>Oesophagus2006-2015</t>
  </si>
  <si>
    <t>Other and unspecified urinary2006-2015</t>
  </si>
  <si>
    <t>Other haematological malignancies2006-2015</t>
  </si>
  <si>
    <t>Other malignant neoplasms2006-2015</t>
  </si>
  <si>
    <t>Ovary2006-2015</t>
  </si>
  <si>
    <t>Pancreas2006-2015</t>
  </si>
  <si>
    <t>Penis2006-2015</t>
  </si>
  <si>
    <t>Prostate2006-2015</t>
  </si>
  <si>
    <t>Sarcoma: Bone2006-2015</t>
  </si>
  <si>
    <t>Sarcoma: connective and soft tissue2006-2015</t>
  </si>
  <si>
    <t>Small Intestine2006-2015</t>
  </si>
  <si>
    <t>Spinal cord and Cranial nerves2006-2015</t>
  </si>
  <si>
    <t>Stomach2006-2015</t>
  </si>
  <si>
    <t>Testis2006-2015</t>
  </si>
  <si>
    <t>Uterus2006-2015</t>
  </si>
  <si>
    <t>Vagina2006-2015</t>
  </si>
  <si>
    <t>Vulva2006-2015</t>
  </si>
  <si>
    <t>All Malignant Neoplasms (excl. NMSC)2006</t>
  </si>
  <si>
    <t>Bladder2006</t>
  </si>
  <si>
    <t>Bladder (in-situ)2006</t>
  </si>
  <si>
    <t>Brain2006</t>
  </si>
  <si>
    <t>Cancer of Unknown Primary2006</t>
  </si>
  <si>
    <t>Cervix2006</t>
  </si>
  <si>
    <t>Cervix (in-situ)2006</t>
  </si>
  <si>
    <t>Colorectal2006</t>
  </si>
  <si>
    <t>Female breast (in-situ)2006</t>
  </si>
  <si>
    <t>Female breast cancer2006</t>
  </si>
  <si>
    <t>Head and neck - Larynx2006</t>
  </si>
  <si>
    <t>Head and Neck - non specific2006</t>
  </si>
  <si>
    <t>Head and neck - Oral cavity2006</t>
  </si>
  <si>
    <t>Head and neck - Oropharynx2006</t>
  </si>
  <si>
    <t>Head and neck - Other (excl. oral cavity, oropharynx, larynx &amp; thyroid)2006</t>
  </si>
  <si>
    <t>Head and neck - Thyroid2006</t>
  </si>
  <si>
    <t>Hodgkin lymphoma2006</t>
  </si>
  <si>
    <t>Kidney2006</t>
  </si>
  <si>
    <t>Leukaemia: acute myeloid2006</t>
  </si>
  <si>
    <t>Leukaemia: chronic lymphocytic2006</t>
  </si>
  <si>
    <t>Leukaemia: other (all excluding AML and CLL)2006</t>
  </si>
  <si>
    <t>Liver2006</t>
  </si>
  <si>
    <t>Lung2006</t>
  </si>
  <si>
    <t>Male breast cancer2006</t>
  </si>
  <si>
    <t>Melanoma2006</t>
  </si>
  <si>
    <t>Meninges2006</t>
  </si>
  <si>
    <t>Mesothelioma2006</t>
  </si>
  <si>
    <t>Multiple myeloma2006</t>
  </si>
  <si>
    <t>Non-Hodgkin lymphoma2006</t>
  </si>
  <si>
    <t>Oesophagus2006</t>
  </si>
  <si>
    <t>Other and unspecified urinary2006</t>
  </si>
  <si>
    <t>Other CNS and intracranial tumours2006</t>
  </si>
  <si>
    <t>Other haematological malignancies2006</t>
  </si>
  <si>
    <t>Other malignant neoplasms2006</t>
  </si>
  <si>
    <t>Ovary2006</t>
  </si>
  <si>
    <t>Pancreas2006</t>
  </si>
  <si>
    <t>Prostate2006</t>
  </si>
  <si>
    <t>Sarcoma: Bone2006</t>
  </si>
  <si>
    <t>Sarcoma: connective and soft tissue2006</t>
  </si>
  <si>
    <t>Stomach2006</t>
  </si>
  <si>
    <t>Testis2006</t>
  </si>
  <si>
    <t>Uterus2006</t>
  </si>
  <si>
    <t>Vulva2006</t>
  </si>
  <si>
    <t>All Malignant Neoplasms (excl. NMSC)2007</t>
  </si>
  <si>
    <t>Bladder2007</t>
  </si>
  <si>
    <t>Bladder (in-situ)2007</t>
  </si>
  <si>
    <t>Brain2007</t>
  </si>
  <si>
    <t>Cancer of Unknown Primary2007</t>
  </si>
  <si>
    <t>Cervix2007</t>
  </si>
  <si>
    <t>Cervix (in-situ)2007</t>
  </si>
  <si>
    <t>Colorectal2007</t>
  </si>
  <si>
    <t>Female breast (in-situ)2007</t>
  </si>
  <si>
    <t>Female breast cancer2007</t>
  </si>
  <si>
    <t>Head and neck - Larynx2007</t>
  </si>
  <si>
    <t>Head and Neck - non specific2007</t>
  </si>
  <si>
    <t>Head and neck - Oral cavity2007</t>
  </si>
  <si>
    <t>Head and neck - Oropharynx2007</t>
  </si>
  <si>
    <t>Head and neck - Other (excl. oral cavity, oropharynx, larynx &amp; thyroid)2007</t>
  </si>
  <si>
    <t>Head and neck - Thyroid2007</t>
  </si>
  <si>
    <t>Hodgkin lymphoma2007</t>
  </si>
  <si>
    <t>Kidney2007</t>
  </si>
  <si>
    <t>Leukaemia: acute myeloid2007</t>
  </si>
  <si>
    <t>Leukaemia: chronic lymphocytic2007</t>
  </si>
  <si>
    <t>Leukaemia: other (all excluding AML and CLL)2007</t>
  </si>
  <si>
    <t>Liver2007</t>
  </si>
  <si>
    <t>Lung2007</t>
  </si>
  <si>
    <t>Male breast cancer2007</t>
  </si>
  <si>
    <t>Melanoma2007</t>
  </si>
  <si>
    <t>Meninges2007</t>
  </si>
  <si>
    <t>Mesothelioma2007</t>
  </si>
  <si>
    <t>Multiple myeloma2007</t>
  </si>
  <si>
    <t>Non-Hodgkin lymphoma2007</t>
  </si>
  <si>
    <t>Oesophagus2007</t>
  </si>
  <si>
    <t>Other and unspecified urinary2007</t>
  </si>
  <si>
    <t>Other CNS and intracranial tumours2007</t>
  </si>
  <si>
    <t>Other haematological malignancies2007</t>
  </si>
  <si>
    <t>Other malignant neoplasms2007</t>
  </si>
  <si>
    <t>Ovary2007</t>
  </si>
  <si>
    <t>Pancreas2007</t>
  </si>
  <si>
    <t>Prostate2007</t>
  </si>
  <si>
    <t>Sarcoma: Bone2007</t>
  </si>
  <si>
    <t>Sarcoma: connective and soft tissue2007</t>
  </si>
  <si>
    <t>Stomach2007</t>
  </si>
  <si>
    <t>Testis2007</t>
  </si>
  <si>
    <t>Uterus2007</t>
  </si>
  <si>
    <t>Vulva2007</t>
  </si>
  <si>
    <t>All Malignant Neoplasms (excl. NMSC)2008</t>
  </si>
  <si>
    <t>Bladder2008</t>
  </si>
  <si>
    <t>Bladder (in-situ)2008</t>
  </si>
  <si>
    <t>Brain2008</t>
  </si>
  <si>
    <t>Cancer of Unknown Primary2008</t>
  </si>
  <si>
    <t>Cervix2008</t>
  </si>
  <si>
    <t>Cervix (in-situ)2008</t>
  </si>
  <si>
    <t>Colorectal2008</t>
  </si>
  <si>
    <t>Female breast (in-situ)2008</t>
  </si>
  <si>
    <t>Female breast cancer2008</t>
  </si>
  <si>
    <t>Head and neck - Larynx2008</t>
  </si>
  <si>
    <t>Head and Neck - non specific2008</t>
  </si>
  <si>
    <t>Head and neck - Oral cavity2008</t>
  </si>
  <si>
    <t>Head and neck - Oropharynx2008</t>
  </si>
  <si>
    <t>Head and neck - Other (excl. oral cavity, oropharynx, larynx &amp; thyroid)2008</t>
  </si>
  <si>
    <t>Head and neck - Thyroid2008</t>
  </si>
  <si>
    <t>Hodgkin lymphoma2008</t>
  </si>
  <si>
    <t>Kidney2008</t>
  </si>
  <si>
    <t>Leukaemia: acute myeloid2008</t>
  </si>
  <si>
    <t>Leukaemia: chronic lymphocytic2008</t>
  </si>
  <si>
    <t>Leukaemia: other (all excluding AML and CLL)2008</t>
  </si>
  <si>
    <t>Liver2008</t>
  </si>
  <si>
    <t>Lung2008</t>
  </si>
  <si>
    <t>Male breast cancer2008</t>
  </si>
  <si>
    <t>Melanoma2008</t>
  </si>
  <si>
    <t>Meninges2008</t>
  </si>
  <si>
    <t>Mesothelioma2008</t>
  </si>
  <si>
    <t>Multiple myeloma2008</t>
  </si>
  <si>
    <t>Non-Hodgkin lymphoma2008</t>
  </si>
  <si>
    <t>Oesophagus2008</t>
  </si>
  <si>
    <t>Other and unspecified urinary2008</t>
  </si>
  <si>
    <t>Other CNS and intracranial tumours2008</t>
  </si>
  <si>
    <t>Other haematological malignancies2008</t>
  </si>
  <si>
    <t>Other malignant neoplasms2008</t>
  </si>
  <si>
    <t>Ovary2008</t>
  </si>
  <si>
    <t>Pancreas2008</t>
  </si>
  <si>
    <t>Prostate2008</t>
  </si>
  <si>
    <t>Sarcoma: Bone2008</t>
  </si>
  <si>
    <t>Sarcoma: connective and soft tissue2008</t>
  </si>
  <si>
    <t>Stomach2008</t>
  </si>
  <si>
    <t>Testis2008</t>
  </si>
  <si>
    <t>Uterus2008</t>
  </si>
  <si>
    <t>Vulva2008</t>
  </si>
  <si>
    <t>All Malignant Neoplasms (excl. NMSC)2009</t>
  </si>
  <si>
    <t>Bladder2009</t>
  </si>
  <si>
    <t>Bladder (in-situ)2009</t>
  </si>
  <si>
    <t>Brain2009</t>
  </si>
  <si>
    <t>Cancer of Unknown Primary2009</t>
  </si>
  <si>
    <t>Cervix2009</t>
  </si>
  <si>
    <t>Cervix (in-situ)2009</t>
  </si>
  <si>
    <t>Colorectal2009</t>
  </si>
  <si>
    <t>Female breast (in-situ)2009</t>
  </si>
  <si>
    <t>Female breast cancer2009</t>
  </si>
  <si>
    <t>Head and neck - Larynx2009</t>
  </si>
  <si>
    <t>Head and Neck - non specific2009</t>
  </si>
  <si>
    <t>Head and neck - Oral cavity2009</t>
  </si>
  <si>
    <t>Head and neck - Oropharynx2009</t>
  </si>
  <si>
    <t>Head and neck - Other (excl. oral cavity, oropharynx, larynx &amp; thyroid)2009</t>
  </si>
  <si>
    <t>Head and neck - Thyroid2009</t>
  </si>
  <si>
    <t>Hodgkin lymphoma2009</t>
  </si>
  <si>
    <t>Kidney2009</t>
  </si>
  <si>
    <t>Leukaemia: acute myeloid2009</t>
  </si>
  <si>
    <t>Leukaemia: chronic lymphocytic2009</t>
  </si>
  <si>
    <t>Leukaemia: other (all excluding AML and CLL)2009</t>
  </si>
  <si>
    <t>Liver2009</t>
  </si>
  <si>
    <t>Lung2009</t>
  </si>
  <si>
    <t>Male breast cancer2009</t>
  </si>
  <si>
    <t>Melanoma2009</t>
  </si>
  <si>
    <t>Meninges2009</t>
  </si>
  <si>
    <t>Mesothelioma2009</t>
  </si>
  <si>
    <t>Multiple myeloma2009</t>
  </si>
  <si>
    <t>Non-Hodgkin lymphoma2009</t>
  </si>
  <si>
    <t>Oesophagus2009</t>
  </si>
  <si>
    <t>Other and unspecified urinary2009</t>
  </si>
  <si>
    <t>Other CNS and intracranial tumours2009</t>
  </si>
  <si>
    <t>Other haematological malignancies2009</t>
  </si>
  <si>
    <t>Other malignant neoplasms2009</t>
  </si>
  <si>
    <t>Ovary2009</t>
  </si>
  <si>
    <t>Pancreas2009</t>
  </si>
  <si>
    <t>Prostate2009</t>
  </si>
  <si>
    <t>Sarcoma: Bone2009</t>
  </si>
  <si>
    <t>Sarcoma: connective and soft tissue2009</t>
  </si>
  <si>
    <t>Stomach2009</t>
  </si>
  <si>
    <t>Testis2009</t>
  </si>
  <si>
    <t>Uterus2009</t>
  </si>
  <si>
    <t>Vulva2009</t>
  </si>
  <si>
    <t>All Malignant Neoplasms (excl. NMSC)2010</t>
  </si>
  <si>
    <t>Bladder2010</t>
  </si>
  <si>
    <t>Bladder (in-situ)2010</t>
  </si>
  <si>
    <t>Brain2010</t>
  </si>
  <si>
    <t>Cancer of Unknown Primary2010</t>
  </si>
  <si>
    <t>Cervix2010</t>
  </si>
  <si>
    <t>Cervix (in-situ)2010</t>
  </si>
  <si>
    <t>Colorectal2010</t>
  </si>
  <si>
    <t>Female breast (in-situ)2010</t>
  </si>
  <si>
    <t>Female breast cancer2010</t>
  </si>
  <si>
    <t>Head and neck - Larynx2010</t>
  </si>
  <si>
    <t>Head and Neck - non specific2010</t>
  </si>
  <si>
    <t>Head and neck - Oral cavity2010</t>
  </si>
  <si>
    <t>Head and neck - Oropharynx2010</t>
  </si>
  <si>
    <t>Head and neck - Other (excl. oral cavity, oropharynx, larynx &amp; thyroid)2010</t>
  </si>
  <si>
    <t>Head and neck - Thyroid2010</t>
  </si>
  <si>
    <t>Hodgkin lymphoma2010</t>
  </si>
  <si>
    <t>Kidney2010</t>
  </si>
  <si>
    <t>Leukaemia: acute myeloid2010</t>
  </si>
  <si>
    <t>Leukaemia: chronic lymphocytic2010</t>
  </si>
  <si>
    <t>Leukaemia: other (all excluding AML and CLL)2010</t>
  </si>
  <si>
    <t>Liver2010</t>
  </si>
  <si>
    <t>Lung2010</t>
  </si>
  <si>
    <t>Male breast cancer2010</t>
  </si>
  <si>
    <t>Melanoma2010</t>
  </si>
  <si>
    <t>Meninges2010</t>
  </si>
  <si>
    <t>Mesothelioma2010</t>
  </si>
  <si>
    <t>Multiple myeloma2010</t>
  </si>
  <si>
    <t>Non-Hodgkin lymphoma2010</t>
  </si>
  <si>
    <t>Oesophagus2010</t>
  </si>
  <si>
    <t>Other and unspecified urinary2010</t>
  </si>
  <si>
    <t>Other CNS and intracranial tumours2010</t>
  </si>
  <si>
    <t>Other haematological malignancies2010</t>
  </si>
  <si>
    <t>Other malignant neoplasms2010</t>
  </si>
  <si>
    <t>Ovary2010</t>
  </si>
  <si>
    <t>Pancreas2010</t>
  </si>
  <si>
    <t>Prostate2010</t>
  </si>
  <si>
    <t>Sarcoma: Bone2010</t>
  </si>
  <si>
    <t>Sarcoma: connective and soft tissue2010</t>
  </si>
  <si>
    <t>Stomach2010</t>
  </si>
  <si>
    <t>Testis2010</t>
  </si>
  <si>
    <t>Uterus2010</t>
  </si>
  <si>
    <t>Vulva2010</t>
  </si>
  <si>
    <t>All Malignant Neoplasms (excl. NMSC)2011</t>
  </si>
  <si>
    <t>Bladder2011</t>
  </si>
  <si>
    <t>Bladder (in-situ)2011</t>
  </si>
  <si>
    <t>Brain2011</t>
  </si>
  <si>
    <t>Cancer of Unknown Primary2011</t>
  </si>
  <si>
    <t>Cervix2011</t>
  </si>
  <si>
    <t>Cervix (in-situ)2011</t>
  </si>
  <si>
    <t>Colorectal2011</t>
  </si>
  <si>
    <t>Female breast (in-situ)2011</t>
  </si>
  <si>
    <t>Female breast cancer2011</t>
  </si>
  <si>
    <t>Head and neck - Larynx2011</t>
  </si>
  <si>
    <t>Head and Neck - non specific2011</t>
  </si>
  <si>
    <t>Head and neck - Oral cavity2011</t>
  </si>
  <si>
    <t>Head and neck - Oropharynx2011</t>
  </si>
  <si>
    <t>Head and neck - Other (excl. oral cavity, oropharynx, larynx &amp; thyroid)2011</t>
  </si>
  <si>
    <t>Head and neck - Thyroid2011</t>
  </si>
  <si>
    <t>Hodgkin lymphoma2011</t>
  </si>
  <si>
    <t>Kidney2011</t>
  </si>
  <si>
    <t>Leukaemia: acute myeloid2011</t>
  </si>
  <si>
    <t>Leukaemia: chronic lymphocytic2011</t>
  </si>
  <si>
    <t>Leukaemia: other (all excluding AML and CLL)2011</t>
  </si>
  <si>
    <t>Liver2011</t>
  </si>
  <si>
    <t>Lung2011</t>
  </si>
  <si>
    <t>Male breast cancer2011</t>
  </si>
  <si>
    <t>Melanoma2011</t>
  </si>
  <si>
    <t>Meninges2011</t>
  </si>
  <si>
    <t>Mesothelioma2011</t>
  </si>
  <si>
    <t>Multiple myeloma2011</t>
  </si>
  <si>
    <t>Non-Hodgkin lymphoma2011</t>
  </si>
  <si>
    <t>Oesophagus2011</t>
  </si>
  <si>
    <t>Other and unspecified urinary2011</t>
  </si>
  <si>
    <t>Other CNS and intracranial tumours2011</t>
  </si>
  <si>
    <t>Other haematological malignancies2011</t>
  </si>
  <si>
    <t>Other malignant neoplasms2011</t>
  </si>
  <si>
    <t>Ovary2011</t>
  </si>
  <si>
    <t>Pancreas2011</t>
  </si>
  <si>
    <t>Prostate2011</t>
  </si>
  <si>
    <t>Sarcoma: Bone2011</t>
  </si>
  <si>
    <t>Sarcoma: connective and soft tissue2011</t>
  </si>
  <si>
    <t>Stomach2011</t>
  </si>
  <si>
    <t>Testis2011</t>
  </si>
  <si>
    <t>Uterus2011</t>
  </si>
  <si>
    <t>Vulva2011</t>
  </si>
  <si>
    <t>All Malignant Neoplasms (excl. NMSC)2012</t>
  </si>
  <si>
    <t>Bladder2012</t>
  </si>
  <si>
    <t>Bladder (in-situ)2012</t>
  </si>
  <si>
    <t>Brain2012</t>
  </si>
  <si>
    <t>Cancer of Unknown Primary2012</t>
  </si>
  <si>
    <t>Cervix2012</t>
  </si>
  <si>
    <t>Cervix (in-situ)2012</t>
  </si>
  <si>
    <t>Colorectal2012</t>
  </si>
  <si>
    <t>Female breast (in-situ)2012</t>
  </si>
  <si>
    <t>Female breast cancer2012</t>
  </si>
  <si>
    <t>Head and neck - Larynx2012</t>
  </si>
  <si>
    <t>Head and Neck - non specific2012</t>
  </si>
  <si>
    <t>Head and neck - Oral cavity2012</t>
  </si>
  <si>
    <t>Head and neck - Oropharynx2012</t>
  </si>
  <si>
    <t>Head and neck - Other (excl. oral cavity, oropharynx, larynx &amp; thyroid)2012</t>
  </si>
  <si>
    <t>Head and neck - Thyroid2012</t>
  </si>
  <si>
    <t>Hodgkin lymphoma2012</t>
  </si>
  <si>
    <t>Kidney2012</t>
  </si>
  <si>
    <t>Leukaemia: acute myeloid2012</t>
  </si>
  <si>
    <t>Leukaemia: chronic lymphocytic2012</t>
  </si>
  <si>
    <t>Leukaemia: other (all excluding AML and CLL)2012</t>
  </si>
  <si>
    <t>Liver2012</t>
  </si>
  <si>
    <t>Lung2012</t>
  </si>
  <si>
    <t>Male breast cancer2012</t>
  </si>
  <si>
    <t>Melanoma2012</t>
  </si>
  <si>
    <t>Meninges2012</t>
  </si>
  <si>
    <t>Mesothelioma2012</t>
  </si>
  <si>
    <t>Multiple myeloma2012</t>
  </si>
  <si>
    <t>Non-Hodgkin lymphoma2012</t>
  </si>
  <si>
    <t>Oesophagus2012</t>
  </si>
  <si>
    <t>Other and unspecified urinary2012</t>
  </si>
  <si>
    <t>Other CNS and intracranial tumours2012</t>
  </si>
  <si>
    <t>Other haematological malignancies2012</t>
  </si>
  <si>
    <t>Other malignant neoplasms2012</t>
  </si>
  <si>
    <t>Ovary2012</t>
  </si>
  <si>
    <t>Pancreas2012</t>
  </si>
  <si>
    <t>Prostate2012</t>
  </si>
  <si>
    <t>Sarcoma: Bone2012</t>
  </si>
  <si>
    <t>Sarcoma: connective and soft tissue2012</t>
  </si>
  <si>
    <t>Stomach2012</t>
  </si>
  <si>
    <t>Testis2012</t>
  </si>
  <si>
    <t>Uterus2012</t>
  </si>
  <si>
    <t>Vulva2012</t>
  </si>
  <si>
    <t>All Malignant Neoplasms (excl. NMSC)2013</t>
  </si>
  <si>
    <t>Bladder2013</t>
  </si>
  <si>
    <t>Bladder (in-situ)2013</t>
  </si>
  <si>
    <t>Brain2013</t>
  </si>
  <si>
    <t>Cancer of Unknown Primary2013</t>
  </si>
  <si>
    <t>Cervix2013</t>
  </si>
  <si>
    <t>Cervix (in-situ)2013</t>
  </si>
  <si>
    <t>Colorectal2013</t>
  </si>
  <si>
    <t>Female breast (in-situ)2013</t>
  </si>
  <si>
    <t>Female breast cancer2013</t>
  </si>
  <si>
    <t>Head and neck - Larynx2013</t>
  </si>
  <si>
    <t>Head and Neck - non specific2013</t>
  </si>
  <si>
    <t>Head and neck - Oral cavity2013</t>
  </si>
  <si>
    <t>Head and neck - Oropharynx2013</t>
  </si>
  <si>
    <t>Head and neck - Other (excl. oral cavity, oropharynx, larynx &amp; thyroid)2013</t>
  </si>
  <si>
    <t>Head and neck - Thyroid2013</t>
  </si>
  <si>
    <t>Hodgkin lymphoma2013</t>
  </si>
  <si>
    <t>Kidney2013</t>
  </si>
  <si>
    <t>Leukaemia: acute myeloid2013</t>
  </si>
  <si>
    <t>Leukaemia: chronic lymphocytic2013</t>
  </si>
  <si>
    <t>Leukaemia: other (all excluding AML and CLL)2013</t>
  </si>
  <si>
    <t>Liver2013</t>
  </si>
  <si>
    <t>Lung2013</t>
  </si>
  <si>
    <t>Male breast cancer2013</t>
  </si>
  <si>
    <t>Melanoma2013</t>
  </si>
  <si>
    <t>Meninges2013</t>
  </si>
  <si>
    <t>Mesothelioma2013</t>
  </si>
  <si>
    <t>Multiple myeloma2013</t>
  </si>
  <si>
    <t>Non-Hodgkin lymphoma2013</t>
  </si>
  <si>
    <t>Oesophagus2013</t>
  </si>
  <si>
    <t>Other and unspecified urinary2013</t>
  </si>
  <si>
    <t>Other CNS and intracranial tumours2013</t>
  </si>
  <si>
    <t>Other haematological malignancies2013</t>
  </si>
  <si>
    <t>Other malignant neoplasms2013</t>
  </si>
  <si>
    <t>Ovary2013</t>
  </si>
  <si>
    <t>Pancreas2013</t>
  </si>
  <si>
    <t>Prostate2013</t>
  </si>
  <si>
    <t>Sarcoma: Bone2013</t>
  </si>
  <si>
    <t>Sarcoma: connective and soft tissue2013</t>
  </si>
  <si>
    <t>Stomach2013</t>
  </si>
  <si>
    <t>Testis2013</t>
  </si>
  <si>
    <t>Uterus2013</t>
  </si>
  <si>
    <t>Vulva2013</t>
  </si>
  <si>
    <t>All Malignant Neoplasms (excl. NMSC)2014</t>
  </si>
  <si>
    <t>Bladder2014</t>
  </si>
  <si>
    <t>Bladder (in-situ)2014</t>
  </si>
  <si>
    <t>Brain2014</t>
  </si>
  <si>
    <t>Cancer of Unknown Primary2014</t>
  </si>
  <si>
    <t>Cervix2014</t>
  </si>
  <si>
    <t>Cervix (in-situ)2014</t>
  </si>
  <si>
    <t>Colorectal2014</t>
  </si>
  <si>
    <t>Female breast (in-situ)2014</t>
  </si>
  <si>
    <t>Female breast cancer2014</t>
  </si>
  <si>
    <t>Head and neck - Larynx2014</t>
  </si>
  <si>
    <t>Head and Neck - non specific2014</t>
  </si>
  <si>
    <t>Head and neck - Oral cavity2014</t>
  </si>
  <si>
    <t>Head and neck - Oropharynx2014</t>
  </si>
  <si>
    <t>Head and neck - Other (excl. oral cavity, oropharynx, larynx &amp; thyroid)2014</t>
  </si>
  <si>
    <t>Head and neck - Thyroid2014</t>
  </si>
  <si>
    <t>Hodgkin lymphoma2014</t>
  </si>
  <si>
    <t>Kidney2014</t>
  </si>
  <si>
    <t>Leukaemia: acute myeloid2014</t>
  </si>
  <si>
    <t>Leukaemia: chronic lymphocytic2014</t>
  </si>
  <si>
    <t>Leukaemia: other (all excluding AML and CLL)2014</t>
  </si>
  <si>
    <t>Liver2014</t>
  </si>
  <si>
    <t>Lung2014</t>
  </si>
  <si>
    <t>Male breast cancer2014</t>
  </si>
  <si>
    <t>Melanoma2014</t>
  </si>
  <si>
    <t>Meninges2014</t>
  </si>
  <si>
    <t>Mesothelioma2014</t>
  </si>
  <si>
    <t>Multiple myeloma2014</t>
  </si>
  <si>
    <t>Non-Hodgkin lymphoma2014</t>
  </si>
  <si>
    <t>Oesophagus2014</t>
  </si>
  <si>
    <t>Other and unspecified urinary2014</t>
  </si>
  <si>
    <t>Other CNS and intracranial tumours2014</t>
  </si>
  <si>
    <t>Other haematological malignancies2014</t>
  </si>
  <si>
    <t>Other malignant neoplasms2014</t>
  </si>
  <si>
    <t>Ovary2014</t>
  </si>
  <si>
    <t>Pancreas2014</t>
  </si>
  <si>
    <t>Prostate2014</t>
  </si>
  <si>
    <t>Sarcoma: Bone2014</t>
  </si>
  <si>
    <t>Sarcoma: connective and soft tissue2014</t>
  </si>
  <si>
    <t>Stomach2014</t>
  </si>
  <si>
    <t>Testis2014</t>
  </si>
  <si>
    <t>Uterus2014</t>
  </si>
  <si>
    <t>Vulva2014</t>
  </si>
  <si>
    <t>All Malignant Neoplasms (excl. NMSC)2015</t>
  </si>
  <si>
    <t>Bladder2015</t>
  </si>
  <si>
    <t>Bladder (in-situ)2015</t>
  </si>
  <si>
    <t>Brain2015</t>
  </si>
  <si>
    <t>Cancer of Unknown Primary2015</t>
  </si>
  <si>
    <t>Cervix2015</t>
  </si>
  <si>
    <t>Cervix (in-situ)2015</t>
  </si>
  <si>
    <t>Colorectal2015</t>
  </si>
  <si>
    <t>Female breast (in-situ)2015</t>
  </si>
  <si>
    <t>Female breast cancer2015</t>
  </si>
  <si>
    <t>Head and neck - Larynx2015</t>
  </si>
  <si>
    <t>Head and Neck - non specific2015</t>
  </si>
  <si>
    <t>Head and neck - Oral cavity2015</t>
  </si>
  <si>
    <t>Head and neck - Oropharynx2015</t>
  </si>
  <si>
    <t>Head and neck - Other (excl. oral cavity, oropharynx, larynx &amp; thyroid)2015</t>
  </si>
  <si>
    <t>Head and neck - Thyroid2015</t>
  </si>
  <si>
    <t>Hodgkin lymphoma2015</t>
  </si>
  <si>
    <t>Kidney2015</t>
  </si>
  <si>
    <t>Leukaemia: acute myeloid2015</t>
  </si>
  <si>
    <t>Leukaemia: chronic lymphocytic2015</t>
  </si>
  <si>
    <t>Leukaemia: other (all excluding AML and CLL)2015</t>
  </si>
  <si>
    <t>Liver2015</t>
  </si>
  <si>
    <t>Lung2015</t>
  </si>
  <si>
    <t>Male breast cancer2015</t>
  </si>
  <si>
    <t>Melanoma2015</t>
  </si>
  <si>
    <t>Meninges2015</t>
  </si>
  <si>
    <t>Mesothelioma2015</t>
  </si>
  <si>
    <t>Multiple myeloma2015</t>
  </si>
  <si>
    <t>Non-Hodgkin lymphoma2015</t>
  </si>
  <si>
    <t>Oesophagus2015</t>
  </si>
  <si>
    <t>Other and unspecified urinary2015</t>
  </si>
  <si>
    <t>Other CNS and intracranial tumours2015</t>
  </si>
  <si>
    <t>Other haematological malignancies2015</t>
  </si>
  <si>
    <t>Other malignant neoplasms2015</t>
  </si>
  <si>
    <t>Ovary2015</t>
  </si>
  <si>
    <t>Pancreas2015</t>
  </si>
  <si>
    <t>Prostate2015</t>
  </si>
  <si>
    <t>Sarcoma: Bone2015</t>
  </si>
  <si>
    <t>Sarcoma: connective and soft tissue2015</t>
  </si>
  <si>
    <t>Stomach2015</t>
  </si>
  <si>
    <t>Testis2015</t>
  </si>
  <si>
    <t>Uterus2015</t>
  </si>
  <si>
    <t>Vulva2015</t>
  </si>
  <si>
    <t>50-59All Malignant Neoplasms (excl. NMSC)2006-2015</t>
  </si>
  <si>
    <t>60-69All Malignant Neoplasms (excl. NMSC)2006-2015</t>
  </si>
  <si>
    <t>70-79All Malignant Neoplasms (excl. NMSC)2006-2015</t>
  </si>
  <si>
    <t>80-84All Malignant Neoplasms (excl. NMSC)2006-2015</t>
  </si>
  <si>
    <t>85+All Malignant Neoplasms (excl. NMSC)2006-2015</t>
  </si>
  <si>
    <t>Under 50All Malignant Neoplasms (excl. NMSC)2006-2015</t>
  </si>
  <si>
    <t>50-59Bladder2006-2015</t>
  </si>
  <si>
    <t>60-69Bladder2006-2015</t>
  </si>
  <si>
    <t>70-79Bladder2006-2015</t>
  </si>
  <si>
    <t>80-84Bladder2006-2015</t>
  </si>
  <si>
    <t>85+Bladder2006-2015</t>
  </si>
  <si>
    <t>Under 50Bladder2006-2015</t>
  </si>
  <si>
    <t>50-59Bladder (in-situ)2006-2015</t>
  </si>
  <si>
    <t>60-69Bladder (in-situ)2006-2015</t>
  </si>
  <si>
    <t>70-79Bladder (in-situ)2006-2015</t>
  </si>
  <si>
    <t>80-84Bladder (in-situ)2006-2015</t>
  </si>
  <si>
    <t>85+Bladder (in-situ)2006-2015</t>
  </si>
  <si>
    <t>Under 50Bladder (in-situ)2006-2015</t>
  </si>
  <si>
    <t>50-59Brain2006-2015</t>
  </si>
  <si>
    <t>60-69Brain2006-2015</t>
  </si>
  <si>
    <t>70-79Brain2006-2015</t>
  </si>
  <si>
    <t>80-84Brain2006-2015</t>
  </si>
  <si>
    <t>85+Brain2006-2015</t>
  </si>
  <si>
    <t>Under 50Brain2006-2015</t>
  </si>
  <si>
    <t>50-59Cancer of Unknown Primary2006-2015</t>
  </si>
  <si>
    <t>60-69Cancer of Unknown Primary2006-2015</t>
  </si>
  <si>
    <t>70-79Cancer of Unknown Primary2006-2015</t>
  </si>
  <si>
    <t>80-84Cancer of Unknown Primary2006-2015</t>
  </si>
  <si>
    <t>85+Cancer of Unknown Primary2006-2015</t>
  </si>
  <si>
    <t>Under 50Cancer of Unknown Primary2006-2015</t>
  </si>
  <si>
    <t>50-59Cervix2006-2015</t>
  </si>
  <si>
    <t>60-69Cervix2006-2015</t>
  </si>
  <si>
    <t>70-79Cervix2006-2015</t>
  </si>
  <si>
    <t>80-84Cervix2006-2015</t>
  </si>
  <si>
    <t>85+Cervix2006-2015</t>
  </si>
  <si>
    <t>Under 50Cervix2006-2015</t>
  </si>
  <si>
    <t>50-59Cervix (in-situ)2006-2015</t>
  </si>
  <si>
    <t>60-69Cervix (in-situ)2006-2015</t>
  </si>
  <si>
    <t>70-79Cervix (in-situ)2006-2015</t>
  </si>
  <si>
    <t>80-84Cervix (in-situ)2006-2015</t>
  </si>
  <si>
    <t>85+Cervix (in-situ)2006-2015</t>
  </si>
  <si>
    <t>Under 50Cervix (in-situ)2006-2015</t>
  </si>
  <si>
    <t>50-59Colorectal2006-2015</t>
  </si>
  <si>
    <t>60-69Colorectal2006-2015</t>
  </si>
  <si>
    <t>70-79Colorectal2006-2015</t>
  </si>
  <si>
    <t>80-84Colorectal2006-2015</t>
  </si>
  <si>
    <t>85+Colorectal2006-2015</t>
  </si>
  <si>
    <t>Under 50Colorectal2006-2015</t>
  </si>
  <si>
    <t>50-59Female breast (in-situ)2006-2015</t>
  </si>
  <si>
    <t>60-69Female breast (in-situ)2006-2015</t>
  </si>
  <si>
    <t>70-79Female breast (in-situ)2006-2015</t>
  </si>
  <si>
    <t>80-84Female breast (in-situ)2006-2015</t>
  </si>
  <si>
    <t>85+Female breast (in-situ)2006-2015</t>
  </si>
  <si>
    <t>Under 50Female breast (in-situ)2006-2015</t>
  </si>
  <si>
    <t>50-59Female breast cancer2006-2015</t>
  </si>
  <si>
    <t>60-69Female breast cancer2006-2015</t>
  </si>
  <si>
    <t>70-79Female breast cancer2006-2015</t>
  </si>
  <si>
    <t>80-84Female breast cancer2006-2015</t>
  </si>
  <si>
    <t>85+Female breast cancer2006-2015</t>
  </si>
  <si>
    <t>Under 50Female breast cancer2006-2015</t>
  </si>
  <si>
    <t>50-59Head and neck - Larynx2006-2015</t>
  </si>
  <si>
    <t>60-69Head and neck - Larynx2006-2015</t>
  </si>
  <si>
    <t>70-79Head and neck - Larynx2006-2015</t>
  </si>
  <si>
    <t>80-84Head and neck - Larynx2006-2015</t>
  </si>
  <si>
    <t>85+Head and neck - Larynx2006-2015</t>
  </si>
  <si>
    <t>Under 50Head and neck - Larynx2006-2015</t>
  </si>
  <si>
    <t>50-59Head and Neck - non specific2006-2015</t>
  </si>
  <si>
    <t>60-69Head and Neck - non specific2006-2015</t>
  </si>
  <si>
    <t>70-79Head and Neck - non specific2006-2015</t>
  </si>
  <si>
    <t>80-84Head and Neck - non specific2006-2015</t>
  </si>
  <si>
    <t>85+Head and Neck - non specific2006-2015</t>
  </si>
  <si>
    <t>Under 50Head and Neck - non specific2006-2015</t>
  </si>
  <si>
    <t>50-59Head and neck - Oral cavity2006-2015</t>
  </si>
  <si>
    <t>60-69Head and neck - Oral cavity2006-2015</t>
  </si>
  <si>
    <t>70-79Head and neck - Oral cavity2006-2015</t>
  </si>
  <si>
    <t>80-84Head and neck - Oral cavity2006-2015</t>
  </si>
  <si>
    <t>85+Head and neck - Oral cavity2006-2015</t>
  </si>
  <si>
    <t>Under 50Head and neck - Oral cavity2006-2015</t>
  </si>
  <si>
    <t>50-59Head and neck - Oropharynx2006-2015</t>
  </si>
  <si>
    <t>60-69Head and neck - Oropharynx2006-2015</t>
  </si>
  <si>
    <t>70-79Head and neck - Oropharynx2006-2015</t>
  </si>
  <si>
    <t>80-84Head and neck - Oropharynx2006-2015</t>
  </si>
  <si>
    <t>85+Head and neck - Oropharynx2006-2015</t>
  </si>
  <si>
    <t>Under 50Head and neck - Oropharynx2006-2015</t>
  </si>
  <si>
    <t>50-59Head and neck - Other (excl. oral cavity, oropharynx, larynx &amp; thyroid)2006-2015</t>
  </si>
  <si>
    <t>60-69Head and neck - Other (excl. oral cavity, oropharynx, larynx &amp; thyroid)2006-2015</t>
  </si>
  <si>
    <t>70-79Head and neck - Other (excl. oral cavity, oropharynx, larynx &amp; thyroid)2006-2015</t>
  </si>
  <si>
    <t>80-84Head and neck - Other (excl. oral cavity, oropharynx, larynx &amp; thyroid)2006-2015</t>
  </si>
  <si>
    <t>85+Head and neck - Other (excl. oral cavity, oropharynx, larynx &amp; thyroid)2006-2015</t>
  </si>
  <si>
    <t>Under 50Head and neck - Other (excl. oral cavity, oropharynx, larynx &amp; thyroid)2006-2015</t>
  </si>
  <si>
    <t>50-59Head and neck - Thyroid2006-2015</t>
  </si>
  <si>
    <t>60-69Head and neck - Thyroid2006-2015</t>
  </si>
  <si>
    <t>70-79Head and neck - Thyroid2006-2015</t>
  </si>
  <si>
    <t>80-84Head and neck - Thyroid2006-2015</t>
  </si>
  <si>
    <t>85+Head and neck - Thyroid2006-2015</t>
  </si>
  <si>
    <t>Under 50Head and neck - Thyroid2006-2015</t>
  </si>
  <si>
    <t>50-59Hodgkin lymphoma2006-2015</t>
  </si>
  <si>
    <t>60-69Hodgkin lymphoma2006-2015</t>
  </si>
  <si>
    <t>70-79Hodgkin lymphoma2006-2015</t>
  </si>
  <si>
    <t>80-84Hodgkin lymphoma2006-2015</t>
  </si>
  <si>
    <t>85+Hodgkin lymphoma2006-2015</t>
  </si>
  <si>
    <t>Under 50Hodgkin lymphoma2006-2015</t>
  </si>
  <si>
    <t>50-59Kidney2006-2015</t>
  </si>
  <si>
    <t>60-69Kidney2006-2015</t>
  </si>
  <si>
    <t>70-79Kidney2006-2015</t>
  </si>
  <si>
    <t>80-84Kidney2006-2015</t>
  </si>
  <si>
    <t>85+Kidney2006-2015</t>
  </si>
  <si>
    <t>Under 50Kidney2006-2015</t>
  </si>
  <si>
    <t>50-59Leukaemia: acute myeloid2006-2015</t>
  </si>
  <si>
    <t>60-69Leukaemia: acute myeloid2006-2015</t>
  </si>
  <si>
    <t>70-79Leukaemia: acute myeloid2006-2015</t>
  </si>
  <si>
    <t>80-84Leukaemia: acute myeloid2006-2015</t>
  </si>
  <si>
    <t>85+Leukaemia: acute myeloid2006-2015</t>
  </si>
  <si>
    <t>Under 50Leukaemia: acute myeloid2006-2015</t>
  </si>
  <si>
    <t>50-59Leukaemia: chronic lymphocytic2006-2015</t>
  </si>
  <si>
    <t>60-69Leukaemia: chronic lymphocytic2006-2015</t>
  </si>
  <si>
    <t>70-79Leukaemia: chronic lymphocytic2006-2015</t>
  </si>
  <si>
    <t>80-84Leukaemia: chronic lymphocytic2006-2015</t>
  </si>
  <si>
    <t>85+Leukaemia: chronic lymphocytic2006-2015</t>
  </si>
  <si>
    <t>Under 50Leukaemia: chronic lymphocytic2006-2015</t>
  </si>
  <si>
    <t>50-59Leukaemia: other (all excluding AML and CLL)2006-2015</t>
  </si>
  <si>
    <t>60-69Leukaemia: other (all excluding AML and CLL)2006-2015</t>
  </si>
  <si>
    <t>70-79Leukaemia: other (all excluding AML and CLL)2006-2015</t>
  </si>
  <si>
    <t>80-84Leukaemia: other (all excluding AML and CLL)2006-2015</t>
  </si>
  <si>
    <t>85+Leukaemia: other (all excluding AML and CLL)2006-2015</t>
  </si>
  <si>
    <t>Under 50Leukaemia: other (all excluding AML and CLL)2006-2015</t>
  </si>
  <si>
    <t>50-59Liver2006-2015</t>
  </si>
  <si>
    <t>60-69Liver2006-2015</t>
  </si>
  <si>
    <t>70-79Liver2006-2015</t>
  </si>
  <si>
    <t>80-84Liver2006-2015</t>
  </si>
  <si>
    <t>85+Liver2006-2015</t>
  </si>
  <si>
    <t>Under 50Liver2006-2015</t>
  </si>
  <si>
    <t>50-59Lung2006-2015</t>
  </si>
  <si>
    <t>60-69Lung2006-2015</t>
  </si>
  <si>
    <t>70-79Lung2006-2015</t>
  </si>
  <si>
    <t>80-84Lung2006-2015</t>
  </si>
  <si>
    <t>85+Lung2006-2015</t>
  </si>
  <si>
    <t>Under 50Lung2006-2015</t>
  </si>
  <si>
    <t>50-59Male breast cancer2006-2015</t>
  </si>
  <si>
    <t>60-69Male breast cancer2006-2015</t>
  </si>
  <si>
    <t>70-79Male breast cancer2006-2015</t>
  </si>
  <si>
    <t>80-84Male breast cancer2006-2015</t>
  </si>
  <si>
    <t>85+Male breast cancer2006-2015</t>
  </si>
  <si>
    <t>Under 50Male breast cancer2006-2015</t>
  </si>
  <si>
    <t>50-59Melanoma2006-2015</t>
  </si>
  <si>
    <t>60-69Melanoma2006-2015</t>
  </si>
  <si>
    <t>70-79Melanoma2006-2015</t>
  </si>
  <si>
    <t>80-84Melanoma2006-2015</t>
  </si>
  <si>
    <t>85+Melanoma2006-2015</t>
  </si>
  <si>
    <t>Under 50Melanoma2006-2015</t>
  </si>
  <si>
    <t>50-59Meninges2006-2015</t>
  </si>
  <si>
    <t>60-69Meninges2006-2015</t>
  </si>
  <si>
    <t>70-79Meninges2006-2015</t>
  </si>
  <si>
    <t>80-84Meninges2006-2015</t>
  </si>
  <si>
    <t>85+Meninges2006-2015</t>
  </si>
  <si>
    <t>Under 50Meninges2006-2015</t>
  </si>
  <si>
    <t>50-59Mesothelioma2006-2015</t>
  </si>
  <si>
    <t>60-69Mesothelioma2006-2015</t>
  </si>
  <si>
    <t>70-79Mesothelioma2006-2015</t>
  </si>
  <si>
    <t>80-84Mesothelioma2006-2015</t>
  </si>
  <si>
    <t>85+Mesothelioma2006-2015</t>
  </si>
  <si>
    <t>Under 50Mesothelioma2006-2015</t>
  </si>
  <si>
    <t>50-59Multiple myeloma2006-2015</t>
  </si>
  <si>
    <t>60-69Multiple myeloma2006-2015</t>
  </si>
  <si>
    <t>70-79Multiple myeloma2006-2015</t>
  </si>
  <si>
    <t>80-84Multiple myeloma2006-2015</t>
  </si>
  <si>
    <t>85+Multiple myeloma2006-2015</t>
  </si>
  <si>
    <t>Under 50Multiple myeloma2006-2015</t>
  </si>
  <si>
    <t>50-59Non-Hodgkin lymphoma2006-2015</t>
  </si>
  <si>
    <t>60-69Non-Hodgkin lymphoma2006-2015</t>
  </si>
  <si>
    <t>70-79Non-Hodgkin lymphoma2006-2015</t>
  </si>
  <si>
    <t>80-84Non-Hodgkin lymphoma2006-2015</t>
  </si>
  <si>
    <t>85+Non-Hodgkin lymphoma2006-2015</t>
  </si>
  <si>
    <t>Under 50Non-Hodgkin lymphoma2006-2015</t>
  </si>
  <si>
    <t>50-59Oesophagus2006-2015</t>
  </si>
  <si>
    <t>60-69Oesophagus2006-2015</t>
  </si>
  <si>
    <t>70-79Oesophagus2006-2015</t>
  </si>
  <si>
    <t>80-84Oesophagus2006-2015</t>
  </si>
  <si>
    <t>85+Oesophagus2006-2015</t>
  </si>
  <si>
    <t>Under 50Oesophagus2006-2015</t>
  </si>
  <si>
    <t>50-59Other and unspecified urinary2006-2015</t>
  </si>
  <si>
    <t>60-69Other and unspecified urinary2006-2015</t>
  </si>
  <si>
    <t>70-79Other and unspecified urinary2006-2015</t>
  </si>
  <si>
    <t>80-84Other and unspecified urinary2006-2015</t>
  </si>
  <si>
    <t>85+Other and unspecified urinary2006-2015</t>
  </si>
  <si>
    <t>Under 50Other and unspecified urinary2006-2015</t>
  </si>
  <si>
    <t>50-59Other CNS and intracranial tumours2006-2015</t>
  </si>
  <si>
    <t>60-69Other CNS and intracranial tumours2006-2015</t>
  </si>
  <si>
    <t>70-79Other CNS and intracranial tumours2006-2015</t>
  </si>
  <si>
    <t>80-84Other CNS and intracranial tumours2006-2015</t>
  </si>
  <si>
    <t>85+Other CNS and intracranial tumours2006-2015</t>
  </si>
  <si>
    <t>Under 50Other CNS and intracranial tumours2006-2015</t>
  </si>
  <si>
    <t>50-59Other haematological malignancies2006-2015</t>
  </si>
  <si>
    <t>60-69Other haematological malignancies2006-2015</t>
  </si>
  <si>
    <t>70-79Other haematological malignancies2006-2015</t>
  </si>
  <si>
    <t>80-84Other haematological malignancies2006-2015</t>
  </si>
  <si>
    <t>85+Other haematological malignancies2006-2015</t>
  </si>
  <si>
    <t>Under 50Other haematological malignancies2006-2015</t>
  </si>
  <si>
    <t>50-59Other malignant neoplasms2006-2015</t>
  </si>
  <si>
    <t>60-69Other malignant neoplasms2006-2015</t>
  </si>
  <si>
    <t>70-79Other malignant neoplasms2006-2015</t>
  </si>
  <si>
    <t>80-84Other malignant neoplasms2006-2015</t>
  </si>
  <si>
    <t>85+Other malignant neoplasms2006-2015</t>
  </si>
  <si>
    <t>Under 50Other malignant neoplasms2006-2015</t>
  </si>
  <si>
    <t>50-59Ovary2006-2015</t>
  </si>
  <si>
    <t>60-69Ovary2006-2015</t>
  </si>
  <si>
    <t>70-79Ovary2006-2015</t>
  </si>
  <si>
    <t>80-84Ovary2006-2015</t>
  </si>
  <si>
    <t>85+Ovary2006-2015</t>
  </si>
  <si>
    <t>Under 50Ovary2006-2015</t>
  </si>
  <si>
    <t>50-59Pancreas2006-2015</t>
  </si>
  <si>
    <t>60-69Pancreas2006-2015</t>
  </si>
  <si>
    <t>70-79Pancreas2006-2015</t>
  </si>
  <si>
    <t>80-84Pancreas2006-2015</t>
  </si>
  <si>
    <t>85+Pancreas2006-2015</t>
  </si>
  <si>
    <t>Under 50Pancreas2006-2015</t>
  </si>
  <si>
    <t>50-59Prostate2006-2015</t>
  </si>
  <si>
    <t>60-69Prostate2006-2015</t>
  </si>
  <si>
    <t>70-79Prostate2006-2015</t>
  </si>
  <si>
    <t>80-84Prostate2006-2015</t>
  </si>
  <si>
    <t>85+Prostate2006-2015</t>
  </si>
  <si>
    <t>Under 50Prostate2006-2015</t>
  </si>
  <si>
    <t>50-59Sarcoma: Bone2006-2015</t>
  </si>
  <si>
    <t>60-69Sarcoma: Bone2006-2015</t>
  </si>
  <si>
    <t>70-79Sarcoma: Bone2006-2015</t>
  </si>
  <si>
    <t>80-84Sarcoma: Bone2006-2015</t>
  </si>
  <si>
    <t>85+Sarcoma: Bone2006-2015</t>
  </si>
  <si>
    <t>Under 50Sarcoma: Bone2006-2015</t>
  </si>
  <si>
    <t>50-59Sarcoma: connective and soft tissue2006-2015</t>
  </si>
  <si>
    <t>60-69Sarcoma: connective and soft tissue2006-2015</t>
  </si>
  <si>
    <t>70-79Sarcoma: connective and soft tissue2006-2015</t>
  </si>
  <si>
    <t>80-84Sarcoma: connective and soft tissue2006-2015</t>
  </si>
  <si>
    <t>85+Sarcoma: connective and soft tissue2006-2015</t>
  </si>
  <si>
    <t>Under 50Sarcoma: connective and soft tissue2006-2015</t>
  </si>
  <si>
    <t>50-59Stomach2006-2015</t>
  </si>
  <si>
    <t>60-69Stomach2006-2015</t>
  </si>
  <si>
    <t>70-79Stomach2006-2015</t>
  </si>
  <si>
    <t>80-84Stomach2006-2015</t>
  </si>
  <si>
    <t>85+Stomach2006-2015</t>
  </si>
  <si>
    <t>Under 50Stomach2006-2015</t>
  </si>
  <si>
    <t>50-59Testis2006-2015</t>
  </si>
  <si>
    <t>60-69Testis2006-2015</t>
  </si>
  <si>
    <t>70-79Testis2006-2015</t>
  </si>
  <si>
    <t>80-84Testis2006-2015</t>
  </si>
  <si>
    <t>85+Testis2006-2015</t>
  </si>
  <si>
    <t>Under 50Testis2006-2015</t>
  </si>
  <si>
    <t>50-59Uterus2006-2015</t>
  </si>
  <si>
    <t>60-69Uterus2006-2015</t>
  </si>
  <si>
    <t>70-79Uterus2006-2015</t>
  </si>
  <si>
    <t>80-84Uterus2006-2015</t>
  </si>
  <si>
    <t>85+Uterus2006-2015</t>
  </si>
  <si>
    <t>Under 50Uterus2006-2015</t>
  </si>
  <si>
    <t>50-59Vulva2006-2015</t>
  </si>
  <si>
    <t>60-69Vulva2006-2015</t>
  </si>
  <si>
    <t>70-79Vulva2006-2015</t>
  </si>
  <si>
    <t>80-84Vulva2006-2015</t>
  </si>
  <si>
    <t>85+Vulva2006-2015</t>
  </si>
  <si>
    <t>Under 50Vulva2006-2015</t>
  </si>
  <si>
    <t>Children (0-14 yrs)All Malignant Neoplasms (excl. NMSC)2006-2015</t>
  </si>
  <si>
    <t>Children (0-14 yrs)Brain2006-2015</t>
  </si>
  <si>
    <t>Children (0-14 yrs)Hodgkin lymphoma2006-2015</t>
  </si>
  <si>
    <t>Children (0-14 yrs)Kidney2006-2015</t>
  </si>
  <si>
    <t>Children (0-14 yrs)Leukaemia: acute myeloid2006-2015</t>
  </si>
  <si>
    <t>Children (0-14 yrs)Non-Hodgkin lymphoma2006-2015</t>
  </si>
  <si>
    <t>Children (0-14 yrs)Sarcoma: Bone2006-2015</t>
  </si>
  <si>
    <t>Children (0-14 yrs)Sarcoma: connective and soft tissue2006-2015</t>
  </si>
  <si>
    <t>TYA (15-24 yrs)All Malignant Neoplasms (excl. NMSC)2006-2015</t>
  </si>
  <si>
    <t>TYA (15-24 yrs)Brain2006-2015</t>
  </si>
  <si>
    <t>TYA (15-24 yrs)Cervix (in-situ)2006-2015</t>
  </si>
  <si>
    <t>TYA (15-24 yrs)Colorectal2006-2015</t>
  </si>
  <si>
    <t>TYA (15-24 yrs)Hodgkin lymphoma2006-2015</t>
  </si>
  <si>
    <t>TYA (15-24 yrs)Leukaemia: acute myeloid2006-2015</t>
  </si>
  <si>
    <t>TYA (15-24 yrs)Non-Hodgkin lymphoma2006-2015</t>
  </si>
  <si>
    <t>TYA (15-24 yrs)Ovary2006-2015</t>
  </si>
  <si>
    <t>TYA (15-24 yrs)Sarcoma: Bone2006-2015</t>
  </si>
  <si>
    <t>TYA (15-24 yrs)Sarcoma: connective and soft tissue2006-2015</t>
  </si>
  <si>
    <t>TYA (15-24 yrs)Testis2006-2015</t>
  </si>
  <si>
    <t>Cheshire and MerseysideAll Malignant Neoplasms (excl. NMSC)2006-2015</t>
  </si>
  <si>
    <t>Cheshire and MerseysideBladder2006-2015</t>
  </si>
  <si>
    <t>Cheshire and MerseysideBladder (in-situ)2006-2015</t>
  </si>
  <si>
    <t>Cheshire and MerseysideBrain2006-2015</t>
  </si>
  <si>
    <t>Cheshire and MerseysideCancer of Unknown Primary2006-2015</t>
  </si>
  <si>
    <t>Cheshire and MerseysideCervix2006-2015</t>
  </si>
  <si>
    <t>Cheshire and MerseysideCervix (in-situ)2006-2015</t>
  </si>
  <si>
    <t>Cheshire and MerseysideColorectal2006-2015</t>
  </si>
  <si>
    <t>Cheshire and MerseysideFemale breast (in-situ)2006-2015</t>
  </si>
  <si>
    <t>Cheshire and MerseysideFemale breast cancer2006-2015</t>
  </si>
  <si>
    <t>Cheshire and MerseysideHead and neck - Larynx2006-2015</t>
  </si>
  <si>
    <t>Cheshire and MerseysideHead and Neck - non specific2006-2015</t>
  </si>
  <si>
    <t>Cheshire and MerseysideHead and neck - Oral cavity2006-2015</t>
  </si>
  <si>
    <t>Cheshire and MerseysideHead and neck - Oropharynx2006-2015</t>
  </si>
  <si>
    <t>Cheshire and MerseysideHead and neck - Other (excl. oral cavity, oropharynx, larynx &amp; thyroid)2006-2015</t>
  </si>
  <si>
    <t>Cheshire and MerseysideHead and neck - Thyroid2006-2015</t>
  </si>
  <si>
    <t>Cheshire and MerseysideHodgkin lymphoma2006-2015</t>
  </si>
  <si>
    <t>Cheshire and MerseysideKidney2006-2015</t>
  </si>
  <si>
    <t>Cheshire and MerseysideLeukaemia: acute myeloid2006-2015</t>
  </si>
  <si>
    <t>Cheshire and MerseysideLeukaemia: chronic lymphocytic2006-2015</t>
  </si>
  <si>
    <t>Cheshire and MerseysideLeukaemia: other (all excluding AML and CLL)2006-2015</t>
  </si>
  <si>
    <t>Cheshire and MerseysideLiver2006-2015</t>
  </si>
  <si>
    <t>Cheshire and MerseysideLung2006-2015</t>
  </si>
  <si>
    <t>Cheshire and MerseysideMale breast cancer2006-2015</t>
  </si>
  <si>
    <t>Cheshire and MerseysideMelanoma2006-2015</t>
  </si>
  <si>
    <t>Cheshire and MerseysideMeninges2006-2015</t>
  </si>
  <si>
    <t>Cheshire and MerseysideMesothelioma2006-2015</t>
  </si>
  <si>
    <t>Cheshire and MerseysideMultiple myeloma2006-2015</t>
  </si>
  <si>
    <t>Cheshire and MerseysideNon-Hodgkin lymphoma2006-2015</t>
  </si>
  <si>
    <t>Cheshire and MerseysideOesophagus2006-2015</t>
  </si>
  <si>
    <t>Cheshire and MerseysideOther and unspecified urinary2006-2015</t>
  </si>
  <si>
    <t>Cheshire and MerseysideOther CNS and intracranial tumours2006-2015</t>
  </si>
  <si>
    <t>Cheshire and MerseysideOther haematological malignancies2006-2015</t>
  </si>
  <si>
    <t>Cheshire and MerseysideOther malignant neoplasms2006-2015</t>
  </si>
  <si>
    <t>Cheshire and MerseysideOvary2006-2015</t>
  </si>
  <si>
    <t>Cheshire and MerseysidePancreas2006-2015</t>
  </si>
  <si>
    <t>Cheshire and MerseysideProstate2006-2015</t>
  </si>
  <si>
    <t>Cheshire and MerseysideSarcoma: Bone2006-2015</t>
  </si>
  <si>
    <t>Cheshire and MerseysideSarcoma: connective and soft tissue2006-2015</t>
  </si>
  <si>
    <t>Cheshire and MerseysideStomach2006-2015</t>
  </si>
  <si>
    <t>Cheshire and MerseysideTestis2006-2015</t>
  </si>
  <si>
    <t>Cheshire and MerseysideUterus2006-2015</t>
  </si>
  <si>
    <t>Cheshire and MerseysideVulva2006-2015</t>
  </si>
  <si>
    <t>East MidlandsAll Malignant Neoplasms (excl. NMSC)2006-2015</t>
  </si>
  <si>
    <t>East MidlandsBladder2006-2015</t>
  </si>
  <si>
    <t>East MidlandsBladder (in-situ)2006-2015</t>
  </si>
  <si>
    <t>East MidlandsBrain2006-2015</t>
  </si>
  <si>
    <t>East MidlandsCancer of Unknown Primary2006-2015</t>
  </si>
  <si>
    <t>East MidlandsCervix2006-2015</t>
  </si>
  <si>
    <t>East MidlandsCervix (in-situ)2006-2015</t>
  </si>
  <si>
    <t>East MidlandsColorectal2006-2015</t>
  </si>
  <si>
    <t>East MidlandsFemale breast (in-situ)2006-2015</t>
  </si>
  <si>
    <t>East MidlandsFemale breast cancer2006-2015</t>
  </si>
  <si>
    <t>East MidlandsHead and neck - Larynx2006-2015</t>
  </si>
  <si>
    <t>East MidlandsHead and Neck - non specific2006-2015</t>
  </si>
  <si>
    <t>East MidlandsHead and neck - Oral cavity2006-2015</t>
  </si>
  <si>
    <t>East MidlandsHead and neck - Oropharynx2006-2015</t>
  </si>
  <si>
    <t>East MidlandsHead and neck - Other (excl. oral cavity, oropharynx, larynx &amp; thyroid)2006-2015</t>
  </si>
  <si>
    <t>East MidlandsHead and neck - Thyroid2006-2015</t>
  </si>
  <si>
    <t>East MidlandsHodgkin lymphoma2006-2015</t>
  </si>
  <si>
    <t>East MidlandsKidney2006-2015</t>
  </si>
  <si>
    <t>East MidlandsLeukaemia: acute myeloid2006-2015</t>
  </si>
  <si>
    <t>East MidlandsLeukaemia: chronic lymphocytic2006-2015</t>
  </si>
  <si>
    <t>East MidlandsLeukaemia: other (all excluding AML and CLL)2006-2015</t>
  </si>
  <si>
    <t>East MidlandsLiver2006-2015</t>
  </si>
  <si>
    <t>East MidlandsLung2006-2015</t>
  </si>
  <si>
    <t>East MidlandsMale breast cancer2006-2015</t>
  </si>
  <si>
    <t>East MidlandsMelanoma2006-2015</t>
  </si>
  <si>
    <t>East MidlandsMeninges2006-2015</t>
  </si>
  <si>
    <t>East MidlandsMesothelioma2006-2015</t>
  </si>
  <si>
    <t>East MidlandsMultiple myeloma2006-2015</t>
  </si>
  <si>
    <t>East MidlandsNon-Hodgkin lymphoma2006-2015</t>
  </si>
  <si>
    <t>East MidlandsOesophagus2006-2015</t>
  </si>
  <si>
    <t>East MidlandsOther and unspecified urinary2006-2015</t>
  </si>
  <si>
    <t>East MidlandsOther CNS and intracranial tumours2006-2015</t>
  </si>
  <si>
    <t>East MidlandsOther haematological malignancies2006-2015</t>
  </si>
  <si>
    <t>East MidlandsOther malignant neoplasms2006-2015</t>
  </si>
  <si>
    <t>East MidlandsOvary2006-2015</t>
  </si>
  <si>
    <t>East MidlandsPancreas2006-2015</t>
  </si>
  <si>
    <t>East MidlandsProstate2006-2015</t>
  </si>
  <si>
    <t>East MidlandsSarcoma: Bone2006-2015</t>
  </si>
  <si>
    <t>East MidlandsSarcoma: connective and soft tissue2006-2015</t>
  </si>
  <si>
    <t>East MidlandsStomach2006-2015</t>
  </si>
  <si>
    <t>East MidlandsTestis2006-2015</t>
  </si>
  <si>
    <t>East MidlandsUterus2006-2015</t>
  </si>
  <si>
    <t>East MidlandsVulva2006-2015</t>
  </si>
  <si>
    <t>East of EnglandAll Malignant Neoplasms (excl. NMSC)2006-2015</t>
  </si>
  <si>
    <t>East of EnglandBladder2006-2015</t>
  </si>
  <si>
    <t>East of EnglandBladder (in-situ)2006-2015</t>
  </si>
  <si>
    <t>East of EnglandBrain2006-2015</t>
  </si>
  <si>
    <t>East of EnglandCancer of Unknown Primary2006-2015</t>
  </si>
  <si>
    <t>East of EnglandCervix2006-2015</t>
  </si>
  <si>
    <t>East of EnglandCervix (in-situ)2006-2015</t>
  </si>
  <si>
    <t>East of EnglandColorectal2006-2015</t>
  </si>
  <si>
    <t>East of EnglandFemale breast (in-situ)2006-2015</t>
  </si>
  <si>
    <t>East of EnglandFemale breast cancer2006-2015</t>
  </si>
  <si>
    <t>East of EnglandHead and neck - Larynx2006-2015</t>
  </si>
  <si>
    <t>East of EnglandHead and Neck - non specific2006-2015</t>
  </si>
  <si>
    <t>East of EnglandHead and neck - Oral cavity2006-2015</t>
  </si>
  <si>
    <t>East of EnglandHead and neck - Oropharynx2006-2015</t>
  </si>
  <si>
    <t>East of EnglandHead and neck - Other (excl. oral cavity, oropharynx, larynx &amp; thyroid)2006-2015</t>
  </si>
  <si>
    <t>East of EnglandHead and neck - Thyroid2006-2015</t>
  </si>
  <si>
    <t>East of EnglandHodgkin lymphoma2006-2015</t>
  </si>
  <si>
    <t>East of EnglandKidney2006-2015</t>
  </si>
  <si>
    <t>East of EnglandLeukaemia: acute myeloid2006-2015</t>
  </si>
  <si>
    <t>East of EnglandLeukaemia: chronic lymphocytic2006-2015</t>
  </si>
  <si>
    <t>East of EnglandLeukaemia: other (all excluding AML and CLL)2006-2015</t>
  </si>
  <si>
    <t>East of EnglandLiver2006-2015</t>
  </si>
  <si>
    <t>East of EnglandLung2006-2015</t>
  </si>
  <si>
    <t>East of EnglandMale breast cancer2006-2015</t>
  </si>
  <si>
    <t>East of EnglandMelanoma2006-2015</t>
  </si>
  <si>
    <t>East of EnglandMeninges2006-2015</t>
  </si>
  <si>
    <t>East of EnglandMesothelioma2006-2015</t>
  </si>
  <si>
    <t>East of EnglandMultiple myeloma2006-2015</t>
  </si>
  <si>
    <t>East of EnglandNon-Hodgkin lymphoma2006-2015</t>
  </si>
  <si>
    <t>East of EnglandOesophagus2006-2015</t>
  </si>
  <si>
    <t>East of EnglandOther and unspecified urinary2006-2015</t>
  </si>
  <si>
    <t>East of EnglandOther CNS and intracranial tumours2006-2015</t>
  </si>
  <si>
    <t>East of EnglandOther haematological malignancies2006-2015</t>
  </si>
  <si>
    <t>East of EnglandOther malignant neoplasms2006-2015</t>
  </si>
  <si>
    <t>East of EnglandOvary2006-2015</t>
  </si>
  <si>
    <t>East of EnglandPancreas2006-2015</t>
  </si>
  <si>
    <t>East of EnglandProstate2006-2015</t>
  </si>
  <si>
    <t>East of EnglandSarcoma: Bone2006-2015</t>
  </si>
  <si>
    <t>East of EnglandSarcoma: connective and soft tissue2006-2015</t>
  </si>
  <si>
    <t>East of EnglandStomach2006-2015</t>
  </si>
  <si>
    <t>East of EnglandTestis2006-2015</t>
  </si>
  <si>
    <t>East of EnglandUterus2006-2015</t>
  </si>
  <si>
    <t>East of EnglandVulva2006-2015</t>
  </si>
  <si>
    <t>Humber, Coast and ValeAll Malignant Neoplasms (excl. NMSC)2006-2015</t>
  </si>
  <si>
    <t>Humber, Coast and ValeBladder2006-2015</t>
  </si>
  <si>
    <t>Humber, Coast and ValeBladder (in-situ)2006-2015</t>
  </si>
  <si>
    <t>Humber, Coast and ValeBrain2006-2015</t>
  </si>
  <si>
    <t>Humber, Coast and ValeCancer of Unknown Primary2006-2015</t>
  </si>
  <si>
    <t>Humber, Coast and ValeCervix2006-2015</t>
  </si>
  <si>
    <t>Humber, Coast and ValeCervix (in-situ)2006-2015</t>
  </si>
  <si>
    <t>Humber, Coast and ValeColorectal2006-2015</t>
  </si>
  <si>
    <t>Humber, Coast and ValeFemale breast (in-situ)2006-2015</t>
  </si>
  <si>
    <t>Humber, Coast and ValeFemale breast cancer2006-2015</t>
  </si>
  <si>
    <t>Humber, Coast and ValeHead and neck - Larynx2006-2015</t>
  </si>
  <si>
    <t>Humber, Coast and ValeHead and Neck - non specific2006-2015</t>
  </si>
  <si>
    <t>Humber, Coast and ValeHead and neck - Oral cavity2006-2015</t>
  </si>
  <si>
    <t>Humber, Coast and ValeHead and neck - Oropharynx2006-2015</t>
  </si>
  <si>
    <t>Humber, Coast and ValeHead and neck - Other (excl. oral cavity, oropharynx, larynx &amp; thyroid)2006-2015</t>
  </si>
  <si>
    <t>Humber, Coast and ValeHead and neck - Thyroid2006-2015</t>
  </si>
  <si>
    <t>Humber, Coast and ValeHodgkin lymphoma2006-2015</t>
  </si>
  <si>
    <t>Humber, Coast and ValeKidney2006-2015</t>
  </si>
  <si>
    <t>Humber, Coast and ValeLeukaemia: acute myeloid2006-2015</t>
  </si>
  <si>
    <t>Humber, Coast and ValeLeukaemia: chronic lymphocytic2006-2015</t>
  </si>
  <si>
    <t>Humber, Coast and ValeLeukaemia: other (all excluding AML and CLL)2006-2015</t>
  </si>
  <si>
    <t>Humber, Coast and ValeLiver2006-2015</t>
  </si>
  <si>
    <t>Humber, Coast and ValeLung2006-2015</t>
  </si>
  <si>
    <t>Humber, Coast and ValeMelanoma2006-2015</t>
  </si>
  <si>
    <t>Humber, Coast and ValeMeninges2006-2015</t>
  </si>
  <si>
    <t>Humber, Coast and ValeMesothelioma2006-2015</t>
  </si>
  <si>
    <t>Humber, Coast and ValeMultiple myeloma2006-2015</t>
  </si>
  <si>
    <t>Humber, Coast and ValeNon-Hodgkin lymphoma2006-2015</t>
  </si>
  <si>
    <t>Humber, Coast and ValeOesophagus2006-2015</t>
  </si>
  <si>
    <t>Humber, Coast and ValeOther and unspecified urinary2006-2015</t>
  </si>
  <si>
    <t>Humber, Coast and ValeOther CNS and intracranial tumours2006-2015</t>
  </si>
  <si>
    <t>Humber, Coast and ValeOther haematological malignancies2006-2015</t>
  </si>
  <si>
    <t>Humber, Coast and ValeOther malignant neoplasms2006-2015</t>
  </si>
  <si>
    <t>Humber, Coast and ValeOvary2006-2015</t>
  </si>
  <si>
    <t>Humber, Coast and ValePancreas2006-2015</t>
  </si>
  <si>
    <t>Humber, Coast and ValeProstate2006-2015</t>
  </si>
  <si>
    <t>Humber, Coast and ValeSarcoma: Bone2006-2015</t>
  </si>
  <si>
    <t>Humber, Coast and ValeSarcoma: connective and soft tissue2006-2015</t>
  </si>
  <si>
    <t>Humber, Coast and ValeStomach2006-2015</t>
  </si>
  <si>
    <t>Humber, Coast and ValeTestis2006-2015</t>
  </si>
  <si>
    <t>Humber, Coast and ValeUterus2006-2015</t>
  </si>
  <si>
    <t>Humber, Coast and ValeVulva2006-2015</t>
  </si>
  <si>
    <t>Kent and MedwayAll Malignant Neoplasms (excl. NMSC)2006-2015</t>
  </si>
  <si>
    <t>Kent and MedwayBladder2006-2015</t>
  </si>
  <si>
    <t>Kent and MedwayBladder (in-situ)2006-2015</t>
  </si>
  <si>
    <t>Kent and MedwayBrain2006-2015</t>
  </si>
  <si>
    <t>Kent and MedwayCancer of Unknown Primary2006-2015</t>
  </si>
  <si>
    <t>Kent and MedwayCervix2006-2015</t>
  </si>
  <si>
    <t>Kent and MedwayCervix (in-situ)2006-2015</t>
  </si>
  <si>
    <t>Kent and MedwayColorectal2006-2015</t>
  </si>
  <si>
    <t>Kent and MedwayFemale breast (in-situ)2006-2015</t>
  </si>
  <si>
    <t>Kent and MedwayFemale breast cancer2006-2015</t>
  </si>
  <si>
    <t>Kent and MedwayHead and neck - Larynx2006-2015</t>
  </si>
  <si>
    <t>Kent and MedwayHead and Neck - non specific2006-2015</t>
  </si>
  <si>
    <t>Kent and MedwayHead and neck - Oral cavity2006-2015</t>
  </si>
  <si>
    <t>Kent and MedwayHead and neck - Oropharynx2006-2015</t>
  </si>
  <si>
    <t>Kent and MedwayHead and neck - Other (excl. oral cavity, oropharynx, larynx &amp; thyroid)2006-2015</t>
  </si>
  <si>
    <t>Kent and MedwayHead and neck - Thyroid2006-2015</t>
  </si>
  <si>
    <t>Kent and MedwayHodgkin lymphoma2006-2015</t>
  </si>
  <si>
    <t>Kent and MedwayKidney2006-2015</t>
  </si>
  <si>
    <t>Kent and MedwayLeukaemia: acute myeloid2006-2015</t>
  </si>
  <si>
    <t>Kent and MedwayLeukaemia: chronic lymphocytic2006-2015</t>
  </si>
  <si>
    <t>Kent and MedwayLeukaemia: other (all excluding AML and CLL)2006-2015</t>
  </si>
  <si>
    <t>Kent and MedwayLiver2006-2015</t>
  </si>
  <si>
    <t>Kent and MedwayLung2006-2015</t>
  </si>
  <si>
    <t>Kent and MedwayMelanoma2006-2015</t>
  </si>
  <si>
    <t>Kent and MedwayMeninges2006-2015</t>
  </si>
  <si>
    <t>Kent and MedwayMesothelioma2006-2015</t>
  </si>
  <si>
    <t>Kent and MedwayMultiple myeloma2006-2015</t>
  </si>
  <si>
    <t>Kent and MedwayNon-Hodgkin lymphoma2006-2015</t>
  </si>
  <si>
    <t>Kent and MedwayOesophagus2006-2015</t>
  </si>
  <si>
    <t>Kent and MedwayOther and unspecified urinary2006-2015</t>
  </si>
  <si>
    <t>Kent and MedwayOther CNS and intracranial tumours2006-2015</t>
  </si>
  <si>
    <t>Kent and MedwayOther haematological malignancies2006-2015</t>
  </si>
  <si>
    <t>Kent and MedwayOther malignant neoplasms2006-2015</t>
  </si>
  <si>
    <t>Kent and MedwayOvary2006-2015</t>
  </si>
  <si>
    <t>Kent and MedwayPancreas2006-2015</t>
  </si>
  <si>
    <t>Kent and MedwayProstate2006-2015</t>
  </si>
  <si>
    <t>Kent and MedwaySarcoma: Bone2006-2015</t>
  </si>
  <si>
    <t>Kent and MedwaySarcoma: connective and soft tissue2006-2015</t>
  </si>
  <si>
    <t>Kent and MedwayStomach2006-2015</t>
  </si>
  <si>
    <t>Kent and MedwayTestis2006-2015</t>
  </si>
  <si>
    <t>Kent and MedwayUterus2006-2015</t>
  </si>
  <si>
    <t>Kent and MedwayVulva2006-2015</t>
  </si>
  <si>
    <t>Lancashire and South CumbriaAll Malignant Neoplasms (excl. NMSC)2006-2015</t>
  </si>
  <si>
    <t>Lancashire and South CumbriaBladder2006-2015</t>
  </si>
  <si>
    <t>Lancashire and South CumbriaBladder (in-situ)2006-2015</t>
  </si>
  <si>
    <t>Lancashire and South CumbriaBrain2006-2015</t>
  </si>
  <si>
    <t>Lancashire and South CumbriaCancer of Unknown Primary2006-2015</t>
  </si>
  <si>
    <t>Lancashire and South CumbriaCervix2006-2015</t>
  </si>
  <si>
    <t>Lancashire and South CumbriaCervix (in-situ)2006-2015</t>
  </si>
  <si>
    <t>Lancashire and South CumbriaColorectal2006-2015</t>
  </si>
  <si>
    <t>Lancashire and South CumbriaFemale breast (in-situ)2006-2015</t>
  </si>
  <si>
    <t>Lancashire and South CumbriaFemale breast cancer2006-2015</t>
  </si>
  <si>
    <t>Lancashire and South CumbriaHead and neck - Larynx2006-2015</t>
  </si>
  <si>
    <t>Lancashire and South CumbriaHead and Neck - non specific2006-2015</t>
  </si>
  <si>
    <t>Lancashire and South CumbriaHead and neck - Oral cavity2006-2015</t>
  </si>
  <si>
    <t>Lancashire and South CumbriaHead and neck - Oropharynx2006-2015</t>
  </si>
  <si>
    <t>Lancashire and South CumbriaHead and neck - Other (excl. oral cavity, oropharynx, larynx &amp; thyroid)2006-2015</t>
  </si>
  <si>
    <t>Lancashire and South CumbriaHead and neck - Thyroid2006-2015</t>
  </si>
  <si>
    <t>Lancashire and South CumbriaHodgkin lymphoma2006-2015</t>
  </si>
  <si>
    <t>Lancashire and South CumbriaKidney2006-2015</t>
  </si>
  <si>
    <t>Lancashire and South CumbriaLeukaemia: acute myeloid2006-2015</t>
  </si>
  <si>
    <t>Lancashire and South CumbriaLeukaemia: chronic lymphocytic2006-2015</t>
  </si>
  <si>
    <t>Lancashire and South CumbriaLeukaemia: other (all excluding AML and CLL)2006-2015</t>
  </si>
  <si>
    <t>Lancashire and South CumbriaLiver2006-2015</t>
  </si>
  <si>
    <t>Lancashire and South CumbriaLung2006-2015</t>
  </si>
  <si>
    <t>Lancashire and South CumbriaMelanoma2006-2015</t>
  </si>
  <si>
    <t>Lancashire and South CumbriaMeninges2006-2015</t>
  </si>
  <si>
    <t>Lancashire and South CumbriaMesothelioma2006-2015</t>
  </si>
  <si>
    <t>Lancashire and South CumbriaMultiple myeloma2006-2015</t>
  </si>
  <si>
    <t>Lancashire and South CumbriaNon-Hodgkin lymphoma2006-2015</t>
  </si>
  <si>
    <t>Lancashire and South CumbriaOesophagus2006-2015</t>
  </si>
  <si>
    <t>Lancashire and South CumbriaOther and unspecified urinary2006-2015</t>
  </si>
  <si>
    <t>Lancashire and South CumbriaOther CNS and intracranial tumours2006-2015</t>
  </si>
  <si>
    <t>Lancashire and South CumbriaOther haematological malignancies2006-2015</t>
  </si>
  <si>
    <t>Lancashire and South CumbriaOther malignant neoplasms2006-2015</t>
  </si>
  <si>
    <t>Lancashire and South CumbriaOvary2006-2015</t>
  </si>
  <si>
    <t>Lancashire and South CumbriaPancreas2006-2015</t>
  </si>
  <si>
    <t>Lancashire and South CumbriaProstate2006-2015</t>
  </si>
  <si>
    <t>Lancashire and South CumbriaSarcoma: Bone2006-2015</t>
  </si>
  <si>
    <t>Lancashire and South CumbriaSarcoma: connective and soft tissue2006-2015</t>
  </si>
  <si>
    <t>Lancashire and South CumbriaStomach2006-2015</t>
  </si>
  <si>
    <t>Lancashire and South CumbriaTestis2006-2015</t>
  </si>
  <si>
    <t>Lancashire and South CumbriaUterus2006-2015</t>
  </si>
  <si>
    <t>Lancashire and South CumbriaVulva2006-2015</t>
  </si>
  <si>
    <t>National Cancer Vanguard: Greater ManchesterAll Malignant Neoplasms (excl. NMSC)2006-2015</t>
  </si>
  <si>
    <t>National Cancer Vanguard: Greater ManchesterBladder2006-2015</t>
  </si>
  <si>
    <t>National Cancer Vanguard: Greater ManchesterBladder (in-situ)2006-2015</t>
  </si>
  <si>
    <t>National Cancer Vanguard: Greater ManchesterBrain2006-2015</t>
  </si>
  <si>
    <t>National Cancer Vanguard: Greater ManchesterCancer of Unknown Primary2006-2015</t>
  </si>
  <si>
    <t>National Cancer Vanguard: Greater ManchesterCervix2006-2015</t>
  </si>
  <si>
    <t>National Cancer Vanguard: Greater ManchesterCervix (in-situ)2006-2015</t>
  </si>
  <si>
    <t>National Cancer Vanguard: Greater ManchesterColorectal2006-2015</t>
  </si>
  <si>
    <t>National Cancer Vanguard: Greater ManchesterFemale breast (in-situ)2006-2015</t>
  </si>
  <si>
    <t>National Cancer Vanguard: Greater ManchesterFemale breast cancer2006-2015</t>
  </si>
  <si>
    <t>National Cancer Vanguard: Greater ManchesterHead and neck - Larynx2006-2015</t>
  </si>
  <si>
    <t>National Cancer Vanguard: Greater ManchesterHead and Neck - non specific2006-2015</t>
  </si>
  <si>
    <t>National Cancer Vanguard: Greater ManchesterHead and neck - Oral cavity2006-2015</t>
  </si>
  <si>
    <t>National Cancer Vanguard: Greater ManchesterHead and neck - Oropharynx2006-2015</t>
  </si>
  <si>
    <t>National Cancer Vanguard: Greater ManchesterHead and neck - Other (excl. oral cavity, oropharynx, larynx &amp; thyroid)2006-2015</t>
  </si>
  <si>
    <t>National Cancer Vanguard: Greater ManchesterHead and neck - Thyroid2006-2015</t>
  </si>
  <si>
    <t>National Cancer Vanguard: Greater ManchesterHodgkin lymphoma2006-2015</t>
  </si>
  <si>
    <t>National Cancer Vanguard: Greater ManchesterKidney2006-2015</t>
  </si>
  <si>
    <t>National Cancer Vanguard: Greater ManchesterLeukaemia: acute myeloid2006-2015</t>
  </si>
  <si>
    <t>National Cancer Vanguard: Greater ManchesterLeukaemia: chronic lymphocytic2006-2015</t>
  </si>
  <si>
    <t>National Cancer Vanguard: Greater ManchesterLeukaemia: other (all excluding AML and CLL)2006-2015</t>
  </si>
  <si>
    <t>National Cancer Vanguard: Greater ManchesterLiver2006-2015</t>
  </si>
  <si>
    <t>National Cancer Vanguard: Greater ManchesterLung2006-2015</t>
  </si>
  <si>
    <t>National Cancer Vanguard: Greater ManchesterMale breast cancer2006-2015</t>
  </si>
  <si>
    <t>National Cancer Vanguard: Greater ManchesterMelanoma2006-2015</t>
  </si>
  <si>
    <t>National Cancer Vanguard: Greater ManchesterMeninges2006-2015</t>
  </si>
  <si>
    <t>National Cancer Vanguard: Greater ManchesterMesothelioma2006-2015</t>
  </si>
  <si>
    <t>National Cancer Vanguard: Greater ManchesterMultiple myeloma2006-2015</t>
  </si>
  <si>
    <t>National Cancer Vanguard: Greater ManchesterNon-Hodgkin lymphoma2006-2015</t>
  </si>
  <si>
    <t>National Cancer Vanguard: Greater ManchesterOesophagus2006-2015</t>
  </si>
  <si>
    <t>National Cancer Vanguard: Greater ManchesterOther and unspecified urinary2006-2015</t>
  </si>
  <si>
    <t>National Cancer Vanguard: Greater ManchesterOther CNS and intracranial tumours2006-2015</t>
  </si>
  <si>
    <t>National Cancer Vanguard: Greater ManchesterOther haematological malignancies2006-2015</t>
  </si>
  <si>
    <t>National Cancer Vanguard: Greater ManchesterOther malignant neoplasms2006-2015</t>
  </si>
  <si>
    <t>National Cancer Vanguard: Greater ManchesterOvary2006-2015</t>
  </si>
  <si>
    <t>National Cancer Vanguard: Greater ManchesterPancreas2006-2015</t>
  </si>
  <si>
    <t>National Cancer Vanguard: Greater ManchesterProstate2006-2015</t>
  </si>
  <si>
    <t>National Cancer Vanguard: Greater ManchesterSarcoma: Bone2006-2015</t>
  </si>
  <si>
    <t>National Cancer Vanguard: Greater ManchesterSarcoma: connective and soft tissue2006-2015</t>
  </si>
  <si>
    <t>National Cancer Vanguard: Greater ManchesterStomach2006-2015</t>
  </si>
  <si>
    <t>National Cancer Vanguard: Greater ManchesterTestis2006-2015</t>
  </si>
  <si>
    <t>National Cancer Vanguard: Greater ManchesterUterus2006-2015</t>
  </si>
  <si>
    <t>National Cancer Vanguard: Greater ManchesterVulva2006-2015</t>
  </si>
  <si>
    <t>National Cancer Vanguard: North Central and North East LondonAll Malignant Neoplasms (excl. NMSC)2006-2015</t>
  </si>
  <si>
    <t>National Cancer Vanguard: North Central and North East LondonBladder2006-2015</t>
  </si>
  <si>
    <t>National Cancer Vanguard: North Central and North East LondonBladder (in-situ)2006-2015</t>
  </si>
  <si>
    <t>National Cancer Vanguard: North Central and North East LondonBrain2006-2015</t>
  </si>
  <si>
    <t>National Cancer Vanguard: North Central and North East LondonCancer of Unknown Primary2006-2015</t>
  </si>
  <si>
    <t>National Cancer Vanguard: North Central and North East LondonCervix2006-2015</t>
  </si>
  <si>
    <t>National Cancer Vanguard: North Central and North East LondonCervix (in-situ)2006-2015</t>
  </si>
  <si>
    <t>National Cancer Vanguard: North Central and North East LondonColorectal2006-2015</t>
  </si>
  <si>
    <t>National Cancer Vanguard: North Central and North East LondonFemale breast (in-situ)2006-2015</t>
  </si>
  <si>
    <t>National Cancer Vanguard: North Central and North East LondonFemale breast cancer2006-2015</t>
  </si>
  <si>
    <t>National Cancer Vanguard: North Central and North East LondonHead and neck - Larynx2006-2015</t>
  </si>
  <si>
    <t>National Cancer Vanguard: North Central and North East LondonHead and Neck - non specific2006-2015</t>
  </si>
  <si>
    <t>National Cancer Vanguard: North Central and North East LondonHead and neck - Oral cavity2006-2015</t>
  </si>
  <si>
    <t>National Cancer Vanguard: North Central and North East LondonHead and neck - Oropharynx2006-2015</t>
  </si>
  <si>
    <t>National Cancer Vanguard: North Central and North East LondonHead and neck - Other (excl. oral cavity, oropharynx, larynx &amp; thyroid)2006-2015</t>
  </si>
  <si>
    <t>National Cancer Vanguard: North Central and North East LondonHead and neck - Thyroid2006-2015</t>
  </si>
  <si>
    <t>National Cancer Vanguard: North Central and North East LondonHodgkin lymphoma2006-2015</t>
  </si>
  <si>
    <t>National Cancer Vanguard: North Central and North East LondonKidney2006-2015</t>
  </si>
  <si>
    <t>National Cancer Vanguard: North Central and North East LondonLeukaemia: acute myeloid2006-2015</t>
  </si>
  <si>
    <t>National Cancer Vanguard: North Central and North East LondonLeukaemia: chronic lymphocytic2006-2015</t>
  </si>
  <si>
    <t>National Cancer Vanguard: North Central and North East LondonLeukaemia: other (all excluding AML and CLL)2006-2015</t>
  </si>
  <si>
    <t>National Cancer Vanguard: North Central and North East LondonLiver2006-2015</t>
  </si>
  <si>
    <t>National Cancer Vanguard: North Central and North East LondonLung2006-2015</t>
  </si>
  <si>
    <t>National Cancer Vanguard: North Central and North East LondonMale breast cancer2006-2015</t>
  </si>
  <si>
    <t>National Cancer Vanguard: North Central and North East LondonMelanoma2006-2015</t>
  </si>
  <si>
    <t>National Cancer Vanguard: North Central and North East LondonMeninges2006-2015</t>
  </si>
  <si>
    <t>National Cancer Vanguard: North Central and North East LondonMesothelioma2006-2015</t>
  </si>
  <si>
    <t>National Cancer Vanguard: North Central and North East LondonMultiple myeloma2006-2015</t>
  </si>
  <si>
    <t>National Cancer Vanguard: North Central and North East LondonNon-Hodgkin lymphoma2006-2015</t>
  </si>
  <si>
    <t>National Cancer Vanguard: North Central and North East LondonOesophagus2006-2015</t>
  </si>
  <si>
    <t>National Cancer Vanguard: North Central and North East LondonOther and unspecified urinary2006-2015</t>
  </si>
  <si>
    <t>National Cancer Vanguard: North Central and North East LondonOther CNS and intracranial tumours2006-2015</t>
  </si>
  <si>
    <t>National Cancer Vanguard: North Central and North East LondonOther haematological malignancies2006-2015</t>
  </si>
  <si>
    <t>National Cancer Vanguard: North Central and North East LondonOther malignant neoplasms2006-2015</t>
  </si>
  <si>
    <t>National Cancer Vanguard: North Central and North East LondonOvary2006-2015</t>
  </si>
  <si>
    <t>National Cancer Vanguard: North Central and North East LondonPancreas2006-2015</t>
  </si>
  <si>
    <t>National Cancer Vanguard: North Central and North East LondonProstate2006-2015</t>
  </si>
  <si>
    <t>National Cancer Vanguard: North Central and North East LondonSarcoma: Bone2006-2015</t>
  </si>
  <si>
    <t>National Cancer Vanguard: North Central and North East LondonSarcoma: connective and soft tissue2006-2015</t>
  </si>
  <si>
    <t>National Cancer Vanguard: North Central and North East LondonStomach2006-2015</t>
  </si>
  <si>
    <t>National Cancer Vanguard: North Central and North East LondonTestis2006-2015</t>
  </si>
  <si>
    <t>National Cancer Vanguard: North Central and North East LondonUterus2006-2015</t>
  </si>
  <si>
    <t>National Cancer Vanguard: North Central and North East LondonVulva2006-2015</t>
  </si>
  <si>
    <t>National Cancer Vanguard: North West and South West LondonAll Malignant Neoplasms (excl. NMSC)2006-2015</t>
  </si>
  <si>
    <t>National Cancer Vanguard: North West and South West LondonBladder2006-2015</t>
  </si>
  <si>
    <t>National Cancer Vanguard: North West and South West LondonBladder (in-situ)2006-2015</t>
  </si>
  <si>
    <t>National Cancer Vanguard: North West and South West LondonBrain2006-2015</t>
  </si>
  <si>
    <t>National Cancer Vanguard: North West and South West LondonCancer of Unknown Primary2006-2015</t>
  </si>
  <si>
    <t>National Cancer Vanguard: North West and South West LondonCervix2006-2015</t>
  </si>
  <si>
    <t>National Cancer Vanguard: North West and South West LondonCervix (in-situ)2006-2015</t>
  </si>
  <si>
    <t>National Cancer Vanguard: North West and South West LondonColorectal2006-2015</t>
  </si>
  <si>
    <t>National Cancer Vanguard: North West and South West LondonFemale breast (in-situ)2006-2015</t>
  </si>
  <si>
    <t>National Cancer Vanguard: North West and South West LondonFemale breast cancer2006-2015</t>
  </si>
  <si>
    <t>National Cancer Vanguard: North West and South West LondonHead and neck - Larynx2006-2015</t>
  </si>
  <si>
    <t>National Cancer Vanguard: North West and South West LondonHead and Neck - non specific2006-2015</t>
  </si>
  <si>
    <t>National Cancer Vanguard: North West and South West LondonHead and neck - Oral cavity2006-2015</t>
  </si>
  <si>
    <t>National Cancer Vanguard: North West and South West LondonHead and neck - Oropharynx2006-2015</t>
  </si>
  <si>
    <t>National Cancer Vanguard: North West and South West LondonHead and neck - Other (excl. oral cavity, oropharynx, larynx &amp; thyroid)2006-2015</t>
  </si>
  <si>
    <t>National Cancer Vanguard: North West and South West LondonHead and neck - Thyroid2006-2015</t>
  </si>
  <si>
    <t>National Cancer Vanguard: North West and South West LondonHodgkin lymphoma2006-2015</t>
  </si>
  <si>
    <t>National Cancer Vanguard: North West and South West LondonKidney2006-2015</t>
  </si>
  <si>
    <t>National Cancer Vanguard: North West and South West LondonLeukaemia: acute myeloid2006-2015</t>
  </si>
  <si>
    <t>National Cancer Vanguard: North West and South West LondonLeukaemia: chronic lymphocytic2006-2015</t>
  </si>
  <si>
    <t>National Cancer Vanguard: North West and South West LondonLeukaemia: other (all excluding AML and CLL)2006-2015</t>
  </si>
  <si>
    <t>National Cancer Vanguard: North West and South West LondonLiver2006-2015</t>
  </si>
  <si>
    <t>National Cancer Vanguard: North West and South West LondonLung2006-2015</t>
  </si>
  <si>
    <t>National Cancer Vanguard: North West and South West LondonMale breast cancer2006-2015</t>
  </si>
  <si>
    <t>National Cancer Vanguard: North West and South West LondonMelanoma2006-2015</t>
  </si>
  <si>
    <t>National Cancer Vanguard: North West and South West LondonMeninges2006-2015</t>
  </si>
  <si>
    <t>National Cancer Vanguard: North West and South West LondonMesothelioma2006-2015</t>
  </si>
  <si>
    <t>National Cancer Vanguard: North West and South West LondonMultiple myeloma2006-2015</t>
  </si>
  <si>
    <t>National Cancer Vanguard: North West and South West LondonNon-Hodgkin lymphoma2006-2015</t>
  </si>
  <si>
    <t>National Cancer Vanguard: North West and South West LondonOesophagus2006-2015</t>
  </si>
  <si>
    <t>National Cancer Vanguard: North West and South West LondonOther and unspecified urinary2006-2015</t>
  </si>
  <si>
    <t>National Cancer Vanguard: North West and South West LondonOther CNS and intracranial tumours2006-2015</t>
  </si>
  <si>
    <t>National Cancer Vanguard: North West and South West LondonOther haematological malignancies2006-2015</t>
  </si>
  <si>
    <t>National Cancer Vanguard: North West and South West LondonOther malignant neoplasms2006-2015</t>
  </si>
  <si>
    <t>National Cancer Vanguard: North West and South West LondonOvary2006-2015</t>
  </si>
  <si>
    <t>National Cancer Vanguard: North West and South West LondonPancreas2006-2015</t>
  </si>
  <si>
    <t>National Cancer Vanguard: North West and South West LondonProstate2006-2015</t>
  </si>
  <si>
    <t>National Cancer Vanguard: North West and South West LondonSarcoma: Bone2006-2015</t>
  </si>
  <si>
    <t>National Cancer Vanguard: North West and South West LondonSarcoma: connective and soft tissue2006-2015</t>
  </si>
  <si>
    <t>National Cancer Vanguard: North West and South West LondonStomach2006-2015</t>
  </si>
  <si>
    <t>National Cancer Vanguard: North West and South West LondonTestis2006-2015</t>
  </si>
  <si>
    <t>National Cancer Vanguard: North West and South West LondonUterus2006-2015</t>
  </si>
  <si>
    <t>National Cancer Vanguard: North West and South West LondonVulva2006-2015</t>
  </si>
  <si>
    <t>North East and CumbriaAll Malignant Neoplasms (excl. NMSC)2006-2015</t>
  </si>
  <si>
    <t>North East and CumbriaBladder2006-2015</t>
  </si>
  <si>
    <t>North East and CumbriaBladder (in-situ)2006-2015</t>
  </si>
  <si>
    <t>North East and CumbriaBrain2006-2015</t>
  </si>
  <si>
    <t>North East and CumbriaCancer of Unknown Primary2006-2015</t>
  </si>
  <si>
    <t>North East and CumbriaCervix2006-2015</t>
  </si>
  <si>
    <t>North East and CumbriaCervix (in-situ)2006-2015</t>
  </si>
  <si>
    <t>North East and CumbriaColorectal2006-2015</t>
  </si>
  <si>
    <t>North East and CumbriaFemale breast (in-situ)2006-2015</t>
  </si>
  <si>
    <t>North East and CumbriaFemale breast cancer2006-2015</t>
  </si>
  <si>
    <t>North East and CumbriaHead and neck - Larynx2006-2015</t>
  </si>
  <si>
    <t>North East and CumbriaHead and Neck - non specific2006-2015</t>
  </si>
  <si>
    <t>North East and CumbriaHead and neck - Oral cavity2006-2015</t>
  </si>
  <si>
    <t>North East and CumbriaHead and neck - Oropharynx2006-2015</t>
  </si>
  <si>
    <t>North East and CumbriaHead and neck - Other (excl. oral cavity, oropharynx, larynx &amp; thyroid)2006-2015</t>
  </si>
  <si>
    <t>North East and CumbriaHead and neck - Thyroid2006-2015</t>
  </si>
  <si>
    <t>North East and CumbriaHodgkin lymphoma2006-2015</t>
  </si>
  <si>
    <t>North East and CumbriaKidney2006-2015</t>
  </si>
  <si>
    <t>North East and CumbriaLeukaemia: acute myeloid2006-2015</t>
  </si>
  <si>
    <t>North East and CumbriaLeukaemia: chronic lymphocytic2006-2015</t>
  </si>
  <si>
    <t>North East and CumbriaLeukaemia: other (all excluding AML and CLL)2006-2015</t>
  </si>
  <si>
    <t>North East and CumbriaLiver2006-2015</t>
  </si>
  <si>
    <t>North East and CumbriaLung2006-2015</t>
  </si>
  <si>
    <t>North East and CumbriaMale breast cancer2006-2015</t>
  </si>
  <si>
    <t>North East and CumbriaMelanoma2006-2015</t>
  </si>
  <si>
    <t>North East and CumbriaMeninges2006-2015</t>
  </si>
  <si>
    <t>North East and CumbriaMesothelioma2006-2015</t>
  </si>
  <si>
    <t>North East and CumbriaMultiple myeloma2006-2015</t>
  </si>
  <si>
    <t>North East and CumbriaNon-Hodgkin lymphoma2006-2015</t>
  </si>
  <si>
    <t>North East and CumbriaOesophagus2006-2015</t>
  </si>
  <si>
    <t>North East and CumbriaOther and unspecified urinary2006-2015</t>
  </si>
  <si>
    <t>North East and CumbriaOther CNS and intracranial tumours2006-2015</t>
  </si>
  <si>
    <t>North East and CumbriaOther haematological malignancies2006-2015</t>
  </si>
  <si>
    <t>North East and CumbriaOther malignant neoplasms2006-2015</t>
  </si>
  <si>
    <t>North East and CumbriaOvary2006-2015</t>
  </si>
  <si>
    <t>North East and CumbriaPancreas2006-2015</t>
  </si>
  <si>
    <t>North East and CumbriaProstate2006-2015</t>
  </si>
  <si>
    <t>North East and CumbriaSarcoma: Bone2006-2015</t>
  </si>
  <si>
    <t>North East and CumbriaSarcoma: connective and soft tissue2006-2015</t>
  </si>
  <si>
    <t>North East and CumbriaStomach2006-2015</t>
  </si>
  <si>
    <t>North East and CumbriaTestis2006-2015</t>
  </si>
  <si>
    <t>North East and CumbriaUterus2006-2015</t>
  </si>
  <si>
    <t>North East and CumbriaVulva2006-2015</t>
  </si>
  <si>
    <t>PeninsulaAll Malignant Neoplasms (excl. NMSC)2006-2015</t>
  </si>
  <si>
    <t>PeninsulaBladder2006-2015</t>
  </si>
  <si>
    <t>PeninsulaBladder (in-situ)2006-2015</t>
  </si>
  <si>
    <t>PeninsulaBrain2006-2015</t>
  </si>
  <si>
    <t>PeninsulaCancer of Unknown Primary2006-2015</t>
  </si>
  <si>
    <t>PeninsulaCervix2006-2015</t>
  </si>
  <si>
    <t>PeninsulaCervix (in-situ)2006-2015</t>
  </si>
  <si>
    <t>PeninsulaColorectal2006-2015</t>
  </si>
  <si>
    <t>PeninsulaFemale breast (in-situ)2006-2015</t>
  </si>
  <si>
    <t>PeninsulaFemale breast cancer2006-2015</t>
  </si>
  <si>
    <t>PeninsulaHead and neck - Larynx2006-2015</t>
  </si>
  <si>
    <t>PeninsulaHead and Neck - non specific2006-2015</t>
  </si>
  <si>
    <t>PeninsulaHead and neck - Oral cavity2006-2015</t>
  </si>
  <si>
    <t>PeninsulaHead and neck - Oropharynx2006-2015</t>
  </si>
  <si>
    <t>PeninsulaHead and neck - Other (excl. oral cavity, oropharynx, larynx &amp; thyroid)2006-2015</t>
  </si>
  <si>
    <t>PeninsulaHead and neck - Thyroid2006-2015</t>
  </si>
  <si>
    <t>PeninsulaHodgkin lymphoma2006-2015</t>
  </si>
  <si>
    <t>PeninsulaKidney2006-2015</t>
  </si>
  <si>
    <t>PeninsulaLeukaemia: acute myeloid2006-2015</t>
  </si>
  <si>
    <t>PeninsulaLeukaemia: chronic lymphocytic2006-2015</t>
  </si>
  <si>
    <t>PeninsulaLeukaemia: other (all excluding AML and CLL)2006-2015</t>
  </si>
  <si>
    <t>PeninsulaLiver2006-2015</t>
  </si>
  <si>
    <t>PeninsulaLung2006-2015</t>
  </si>
  <si>
    <t>PeninsulaMale breast cancer2006-2015</t>
  </si>
  <si>
    <t>PeninsulaMelanoma2006-2015</t>
  </si>
  <si>
    <t>PeninsulaMeninges2006-2015</t>
  </si>
  <si>
    <t>PeninsulaMesothelioma2006-2015</t>
  </si>
  <si>
    <t>PeninsulaMultiple myeloma2006-2015</t>
  </si>
  <si>
    <t>PeninsulaNon-Hodgkin lymphoma2006-2015</t>
  </si>
  <si>
    <t>PeninsulaOesophagus2006-2015</t>
  </si>
  <si>
    <t>PeninsulaOther and unspecified urinary2006-2015</t>
  </si>
  <si>
    <t>PeninsulaOther CNS and intracranial tumours2006-2015</t>
  </si>
  <si>
    <t>PeninsulaOther haematological malignancies2006-2015</t>
  </si>
  <si>
    <t>PeninsulaOther malignant neoplasms2006-2015</t>
  </si>
  <si>
    <t>PeninsulaOvary2006-2015</t>
  </si>
  <si>
    <t>PeninsulaPancreas2006-2015</t>
  </si>
  <si>
    <t>PeninsulaProstate2006-2015</t>
  </si>
  <si>
    <t>PeninsulaSarcoma: Bone2006-2015</t>
  </si>
  <si>
    <t>PeninsulaSarcoma: connective and soft tissue2006-2015</t>
  </si>
  <si>
    <t>PeninsulaStomach2006-2015</t>
  </si>
  <si>
    <t>PeninsulaTestis2006-2015</t>
  </si>
  <si>
    <t>PeninsulaUterus2006-2015</t>
  </si>
  <si>
    <t>PeninsulaVulva2006-2015</t>
  </si>
  <si>
    <t>Somerset, Wiltshire, Avon and GloucestershireAll Malignant Neoplasms (excl. NMSC)2006-2015</t>
  </si>
  <si>
    <t>Somerset, Wiltshire, Avon and GloucestershireBladder2006-2015</t>
  </si>
  <si>
    <t>Somerset, Wiltshire, Avon and GloucestershireBladder (in-situ)2006-2015</t>
  </si>
  <si>
    <t>Somerset, Wiltshire, Avon and GloucestershireBrain2006-2015</t>
  </si>
  <si>
    <t>Somerset, Wiltshire, Avon and GloucestershireCancer of Unknown Primary2006-2015</t>
  </si>
  <si>
    <t>Somerset, Wiltshire, Avon and GloucestershireCervix2006-2015</t>
  </si>
  <si>
    <t>Somerset, Wiltshire, Avon and GloucestershireCervix (in-situ)2006-2015</t>
  </si>
  <si>
    <t>Somerset, Wiltshire, Avon and GloucestershireColorectal2006-2015</t>
  </si>
  <si>
    <t>Somerset, Wiltshire, Avon and GloucestershireFemale breast (in-situ)2006-2015</t>
  </si>
  <si>
    <t>Somerset, Wiltshire, Avon and GloucestershireFemale breast cancer2006-2015</t>
  </si>
  <si>
    <t>Somerset, Wiltshire, Avon and GloucestershireHead and neck - Larynx2006-2015</t>
  </si>
  <si>
    <t>Somerset, Wiltshire, Avon and GloucestershireHead and Neck - non specific2006-2015</t>
  </si>
  <si>
    <t>Somerset, Wiltshire, Avon and GloucestershireHead and neck - Oral cavity2006-2015</t>
  </si>
  <si>
    <t>Somerset, Wiltshire, Avon and GloucestershireHead and neck - Oropharynx2006-2015</t>
  </si>
  <si>
    <t>Somerset, Wiltshire, Avon and GloucestershireHead and neck - Other (excl. oral cavity, oropharynx, larynx &amp; thyroid)2006-2015</t>
  </si>
  <si>
    <t>Somerset, Wiltshire, Avon and GloucestershireHead and neck - Thyroid2006-2015</t>
  </si>
  <si>
    <t>Somerset, Wiltshire, Avon and GloucestershireHodgkin lymphoma2006-2015</t>
  </si>
  <si>
    <t>Somerset, Wiltshire, Avon and GloucestershireKidney2006-2015</t>
  </si>
  <si>
    <t>Somerset, Wiltshire, Avon and GloucestershireLeukaemia: acute myeloid2006-2015</t>
  </si>
  <si>
    <t>Somerset, Wiltshire, Avon and GloucestershireLeukaemia: chronic lymphocytic2006-2015</t>
  </si>
  <si>
    <t>Somerset, Wiltshire, Avon and GloucestershireLeukaemia: other (all excluding AML and CLL)2006-2015</t>
  </si>
  <si>
    <t>Somerset, Wiltshire, Avon and GloucestershireLiver2006-2015</t>
  </si>
  <si>
    <t>Somerset, Wiltshire, Avon and GloucestershireLung2006-2015</t>
  </si>
  <si>
    <t>Somerset, Wiltshire, Avon and GloucestershireMale breast cancer2006-2015</t>
  </si>
  <si>
    <t>Somerset, Wiltshire, Avon and GloucestershireMelanoma2006-2015</t>
  </si>
  <si>
    <t>Somerset, Wiltshire, Avon and GloucestershireMeninges2006-2015</t>
  </si>
  <si>
    <t>Somerset, Wiltshire, Avon and GloucestershireMesothelioma2006-2015</t>
  </si>
  <si>
    <t>Somerset, Wiltshire, Avon and GloucestershireMultiple myeloma2006-2015</t>
  </si>
  <si>
    <t>Somerset, Wiltshire, Avon and GloucestershireNon-Hodgkin lymphoma2006-2015</t>
  </si>
  <si>
    <t>Somerset, Wiltshire, Avon and GloucestershireOesophagus2006-2015</t>
  </si>
  <si>
    <t>Somerset, Wiltshire, Avon and GloucestershireOther and unspecified urinary2006-2015</t>
  </si>
  <si>
    <t>Somerset, Wiltshire, Avon and GloucestershireOther CNS and intracranial tumours2006-2015</t>
  </si>
  <si>
    <t>Somerset, Wiltshire, Avon and GloucestershireOther haematological malignancies2006-2015</t>
  </si>
  <si>
    <t>Somerset, Wiltshire, Avon and GloucestershireOther malignant neoplasms2006-2015</t>
  </si>
  <si>
    <t>Somerset, Wiltshire, Avon and GloucestershireOvary2006-2015</t>
  </si>
  <si>
    <t>Somerset, Wiltshire, Avon and GloucestershirePancreas2006-2015</t>
  </si>
  <si>
    <t>Somerset, Wiltshire, Avon and GloucestershireProstate2006-2015</t>
  </si>
  <si>
    <t>Somerset, Wiltshire, Avon and GloucestershireSarcoma: Bone2006-2015</t>
  </si>
  <si>
    <t>Somerset, Wiltshire, Avon and GloucestershireSarcoma: connective and soft tissue2006-2015</t>
  </si>
  <si>
    <t>Somerset, Wiltshire, Avon and GloucestershireStomach2006-2015</t>
  </si>
  <si>
    <t>Somerset, Wiltshire, Avon and GloucestershireTestis2006-2015</t>
  </si>
  <si>
    <t>Somerset, Wiltshire, Avon and GloucestershireUterus2006-2015</t>
  </si>
  <si>
    <t>Somerset, Wiltshire, Avon and GloucestershireVulva2006-2015</t>
  </si>
  <si>
    <t>South East LondonAll Malignant Neoplasms (excl. NMSC)2006-2015</t>
  </si>
  <si>
    <t>South East LondonBladder2006-2015</t>
  </si>
  <si>
    <t>South East LondonBladder (in-situ)2006-2015</t>
  </si>
  <si>
    <t>South East LondonBrain2006-2015</t>
  </si>
  <si>
    <t>South East LondonCancer of Unknown Primary2006-2015</t>
  </si>
  <si>
    <t>South East LondonCervix2006-2015</t>
  </si>
  <si>
    <t>South East LondonCervix (in-situ)2006-2015</t>
  </si>
  <si>
    <t>South East LondonColorectal2006-2015</t>
  </si>
  <si>
    <t>South East LondonFemale breast (in-situ)2006-2015</t>
  </si>
  <si>
    <t>South East LondonFemale breast cancer2006-2015</t>
  </si>
  <si>
    <t>South East LondonHead and neck - Larynx2006-2015</t>
  </si>
  <si>
    <t>South East LondonHead and neck - Oral cavity2006-2015</t>
  </si>
  <si>
    <t>South East LondonHead and neck - Oropharynx2006-2015</t>
  </si>
  <si>
    <t>South East LondonHead and neck - Other (excl. oral cavity, oropharynx, larynx &amp; thyroid)2006-2015</t>
  </si>
  <si>
    <t>South East LondonHead and neck - Thyroid2006-2015</t>
  </si>
  <si>
    <t>South East LondonHodgkin lymphoma2006-2015</t>
  </si>
  <si>
    <t>South East LondonKidney2006-2015</t>
  </si>
  <si>
    <t>South East LondonLeukaemia: acute myeloid2006-2015</t>
  </si>
  <si>
    <t>South East LondonLeukaemia: chronic lymphocytic2006-2015</t>
  </si>
  <si>
    <t>South East LondonLeukaemia: other (all excluding AML and CLL)2006-2015</t>
  </si>
  <si>
    <t>South East LondonLiver2006-2015</t>
  </si>
  <si>
    <t>South East LondonLung2006-2015</t>
  </si>
  <si>
    <t>South East LondonMelanoma2006-2015</t>
  </si>
  <si>
    <t>South East LondonMeninges2006-2015</t>
  </si>
  <si>
    <t>South East LondonMesothelioma2006-2015</t>
  </si>
  <si>
    <t>South East LondonMultiple myeloma2006-2015</t>
  </si>
  <si>
    <t>South East LondonNon-Hodgkin lymphoma2006-2015</t>
  </si>
  <si>
    <t>South East LondonOesophagus2006-2015</t>
  </si>
  <si>
    <t>South East LondonOther and unspecified urinary2006-2015</t>
  </si>
  <si>
    <t>South East LondonOther CNS and intracranial tumours2006-2015</t>
  </si>
  <si>
    <t>South East LondonOther haematological malignancies2006-2015</t>
  </si>
  <si>
    <t>South East LondonOther malignant neoplasms2006-2015</t>
  </si>
  <si>
    <t>South East LondonOvary2006-2015</t>
  </si>
  <si>
    <t>South East LondonPancreas2006-2015</t>
  </si>
  <si>
    <t>South East LondonProstate2006-2015</t>
  </si>
  <si>
    <t>South East LondonSarcoma: Bone2006-2015</t>
  </si>
  <si>
    <t>South East LondonSarcoma: connective and soft tissue2006-2015</t>
  </si>
  <si>
    <t>South East LondonStomach2006-2015</t>
  </si>
  <si>
    <t>South East LondonTestis2006-2015</t>
  </si>
  <si>
    <t>South East LondonUterus2006-2015</t>
  </si>
  <si>
    <t>South East LondonVulva2006-2015</t>
  </si>
  <si>
    <t>South Yorkshire, Bassetlaw, North Derbyshire and HardwickAll Malignant Neoplasms (excl. NMSC)2006-2015</t>
  </si>
  <si>
    <t>South Yorkshire, Bassetlaw, North Derbyshire and HardwickBladder2006-2015</t>
  </si>
  <si>
    <t>South Yorkshire, Bassetlaw, North Derbyshire and HardwickBladder (in-situ)2006-2015</t>
  </si>
  <si>
    <t>South Yorkshire, Bassetlaw, North Derbyshire and HardwickBrain2006-2015</t>
  </si>
  <si>
    <t>South Yorkshire, Bassetlaw, North Derbyshire and HardwickCancer of Unknown Primary2006-2015</t>
  </si>
  <si>
    <t>South Yorkshire, Bassetlaw, North Derbyshire and HardwickCervix2006-2015</t>
  </si>
  <si>
    <t>South Yorkshire, Bassetlaw, North Derbyshire and HardwickCervix (in-situ)2006-2015</t>
  </si>
  <si>
    <t>South Yorkshire, Bassetlaw, North Derbyshire and HardwickColorectal2006-2015</t>
  </si>
  <si>
    <t>South Yorkshire, Bassetlaw, North Derbyshire and HardwickFemale breast (in-situ)2006-2015</t>
  </si>
  <si>
    <t>South Yorkshire, Bassetlaw, North Derbyshire and HardwickFemale breast cancer2006-2015</t>
  </si>
  <si>
    <t>South Yorkshire, Bassetlaw, North Derbyshire and HardwickHead and neck - Larynx2006-2015</t>
  </si>
  <si>
    <t>South Yorkshire, Bassetlaw, North Derbyshire and HardwickHead and Neck - non specific2006-2015</t>
  </si>
  <si>
    <t>South Yorkshire, Bassetlaw, North Derbyshire and HardwickHead and neck - Oral cavity2006-2015</t>
  </si>
  <si>
    <t>South Yorkshire, Bassetlaw, North Derbyshire and HardwickHead and neck - Oropharynx2006-2015</t>
  </si>
  <si>
    <t>South Yorkshire, Bassetlaw, North Derbyshire and HardwickHead and neck - Other (excl. oral cavity, oropharynx, larynx &amp; thyroid)2006-2015</t>
  </si>
  <si>
    <t>South Yorkshire, Bassetlaw, North Derbyshire and HardwickHead and neck - Thyroid2006-2015</t>
  </si>
  <si>
    <t>South Yorkshire, Bassetlaw, North Derbyshire and HardwickHodgkin lymphoma2006-2015</t>
  </si>
  <si>
    <t>South Yorkshire, Bassetlaw, North Derbyshire and HardwickKidney2006-2015</t>
  </si>
  <si>
    <t>South Yorkshire, Bassetlaw, North Derbyshire and HardwickLeukaemia: acute myeloid2006-2015</t>
  </si>
  <si>
    <t>South Yorkshire, Bassetlaw, North Derbyshire and HardwickLeukaemia: chronic lymphocytic2006-2015</t>
  </si>
  <si>
    <t>South Yorkshire, Bassetlaw, North Derbyshire and HardwickLeukaemia: other (all excluding AML and CLL)2006-2015</t>
  </si>
  <si>
    <t>South Yorkshire, Bassetlaw, North Derbyshire and HardwickLiver2006-2015</t>
  </si>
  <si>
    <t>South Yorkshire, Bassetlaw, North Derbyshire and HardwickLung2006-2015</t>
  </si>
  <si>
    <t>South Yorkshire, Bassetlaw, North Derbyshire and HardwickMelanoma2006-2015</t>
  </si>
  <si>
    <t>South Yorkshire, Bassetlaw, North Derbyshire and HardwickMeninges2006-2015</t>
  </si>
  <si>
    <t>South Yorkshire, Bassetlaw, North Derbyshire and HardwickMesothelioma2006-2015</t>
  </si>
  <si>
    <t>South Yorkshire, Bassetlaw, North Derbyshire and HardwickMultiple myeloma2006-2015</t>
  </si>
  <si>
    <t>South Yorkshire, Bassetlaw, North Derbyshire and HardwickNon-Hodgkin lymphoma2006-2015</t>
  </si>
  <si>
    <t>South Yorkshire, Bassetlaw, North Derbyshire and HardwickOesophagus2006-2015</t>
  </si>
  <si>
    <t>South Yorkshire, Bassetlaw, North Derbyshire and HardwickOther and unspecified urinary2006-2015</t>
  </si>
  <si>
    <t>South Yorkshire, Bassetlaw, North Derbyshire and HardwickOther CNS and intracranial tumours2006-2015</t>
  </si>
  <si>
    <t>South Yorkshire, Bassetlaw, North Derbyshire and HardwickOther haematological malignancies2006-2015</t>
  </si>
  <si>
    <t>South Yorkshire, Bassetlaw, North Derbyshire and HardwickOther malignant neoplasms2006-2015</t>
  </si>
  <si>
    <t>South Yorkshire, Bassetlaw, North Derbyshire and HardwickOvary2006-2015</t>
  </si>
  <si>
    <t>South Yorkshire, Bassetlaw, North Derbyshire and HardwickPancreas2006-2015</t>
  </si>
  <si>
    <t>South Yorkshire, Bassetlaw, North Derbyshire and HardwickProstate2006-2015</t>
  </si>
  <si>
    <t>South Yorkshire, Bassetlaw, North Derbyshire and HardwickSarcoma: Bone2006-2015</t>
  </si>
  <si>
    <t>South Yorkshire, Bassetlaw, North Derbyshire and HardwickSarcoma: connective and soft tissue2006-2015</t>
  </si>
  <si>
    <t>South Yorkshire, Bassetlaw, North Derbyshire and HardwickStomach2006-2015</t>
  </si>
  <si>
    <t>South Yorkshire, Bassetlaw, North Derbyshire and HardwickTestis2006-2015</t>
  </si>
  <si>
    <t>South Yorkshire, Bassetlaw, North Derbyshire and HardwickUterus2006-2015</t>
  </si>
  <si>
    <t>South Yorkshire, Bassetlaw, North Derbyshire and HardwickVulva2006-2015</t>
  </si>
  <si>
    <t>Surrey and SussexAll Malignant Neoplasms (excl. NMSC)2006-2015</t>
  </si>
  <si>
    <t>Surrey and SussexBladder2006-2015</t>
  </si>
  <si>
    <t>Surrey and SussexBladder (in-situ)2006-2015</t>
  </si>
  <si>
    <t>Surrey and SussexBrain2006-2015</t>
  </si>
  <si>
    <t>Surrey and SussexCancer of Unknown Primary2006-2015</t>
  </si>
  <si>
    <t>Surrey and SussexCervix2006-2015</t>
  </si>
  <si>
    <t>Surrey and SussexCervix (in-situ)2006-2015</t>
  </si>
  <si>
    <t>Surrey and SussexColorectal2006-2015</t>
  </si>
  <si>
    <t>Surrey and SussexFemale breast (in-situ)2006-2015</t>
  </si>
  <si>
    <t>Surrey and SussexFemale breast cancer2006-2015</t>
  </si>
  <si>
    <t>Surrey and SussexHead and neck - Larynx2006-2015</t>
  </si>
  <si>
    <t>Surrey and SussexHead and Neck - non specific2006-2015</t>
  </si>
  <si>
    <t>Surrey and SussexHead and neck - Oral cavity2006-2015</t>
  </si>
  <si>
    <t>Surrey and SussexHead and neck - Oropharynx2006-2015</t>
  </si>
  <si>
    <t>Surrey and SussexHead and neck - Other (excl. oral cavity, oropharynx, larynx &amp; thyroid)2006-2015</t>
  </si>
  <si>
    <t>Surrey and SussexHead and neck - Thyroid2006-2015</t>
  </si>
  <si>
    <t>Surrey and SussexHodgkin lymphoma2006-2015</t>
  </si>
  <si>
    <t>Surrey and SussexKidney2006-2015</t>
  </si>
  <si>
    <t>Surrey and SussexLeukaemia: acute myeloid2006-2015</t>
  </si>
  <si>
    <t>Surrey and SussexLeukaemia: chronic lymphocytic2006-2015</t>
  </si>
  <si>
    <t>Surrey and SussexLeukaemia: other (all excluding AML and CLL)2006-2015</t>
  </si>
  <si>
    <t>Surrey and SussexLiver2006-2015</t>
  </si>
  <si>
    <t>Surrey and SussexLung2006-2015</t>
  </si>
  <si>
    <t>Surrey and SussexMale breast cancer2006-2015</t>
  </si>
  <si>
    <t>Surrey and SussexMelanoma2006-2015</t>
  </si>
  <si>
    <t>Surrey and SussexMeninges2006-2015</t>
  </si>
  <si>
    <t>Surrey and SussexMesothelioma2006-2015</t>
  </si>
  <si>
    <t>Surrey and SussexMultiple myeloma2006-2015</t>
  </si>
  <si>
    <t>Surrey and SussexNon-Hodgkin lymphoma2006-2015</t>
  </si>
  <si>
    <t>Surrey and SussexOesophagus2006-2015</t>
  </si>
  <si>
    <t>Surrey and SussexOther and unspecified urinary2006-2015</t>
  </si>
  <si>
    <t>Surrey and SussexOther CNS and intracranial tumours2006-2015</t>
  </si>
  <si>
    <t>Surrey and SussexOther haematological malignancies2006-2015</t>
  </si>
  <si>
    <t>Surrey and SussexOther malignant neoplasms2006-2015</t>
  </si>
  <si>
    <t>Surrey and SussexOvary2006-2015</t>
  </si>
  <si>
    <t>Surrey and SussexPancreas2006-2015</t>
  </si>
  <si>
    <t>Surrey and SussexProstate2006-2015</t>
  </si>
  <si>
    <t>Surrey and SussexSarcoma: Bone2006-2015</t>
  </si>
  <si>
    <t>Surrey and SussexSarcoma: connective and soft tissue2006-2015</t>
  </si>
  <si>
    <t>Surrey and SussexStomach2006-2015</t>
  </si>
  <si>
    <t>Surrey and SussexTestis2006-2015</t>
  </si>
  <si>
    <t>Surrey and SussexUterus2006-2015</t>
  </si>
  <si>
    <t>Surrey and SussexVulva2006-2015</t>
  </si>
  <si>
    <t>Thames ValleyAll Malignant Neoplasms (excl. NMSC)2006-2015</t>
  </si>
  <si>
    <t>Thames ValleyBladder2006-2015</t>
  </si>
  <si>
    <t>Thames ValleyBladder (in-situ)2006-2015</t>
  </si>
  <si>
    <t>Thames ValleyBrain2006-2015</t>
  </si>
  <si>
    <t>Thames ValleyCancer of Unknown Primary2006-2015</t>
  </si>
  <si>
    <t>Thames ValleyCervix2006-2015</t>
  </si>
  <si>
    <t>Thames ValleyCervix (in-situ)2006-2015</t>
  </si>
  <si>
    <t>Thames ValleyColorectal2006-2015</t>
  </si>
  <si>
    <t>Thames ValleyFemale breast (in-situ)2006-2015</t>
  </si>
  <si>
    <t>Thames ValleyFemale breast cancer2006-2015</t>
  </si>
  <si>
    <t>Thames ValleyHead and neck - Larynx2006-2015</t>
  </si>
  <si>
    <t>Thames ValleyHead and Neck - non specific2006-2015</t>
  </si>
  <si>
    <t>Thames ValleyHead and neck - Oral cavity2006-2015</t>
  </si>
  <si>
    <t>Thames ValleyHead and neck - Oropharynx2006-2015</t>
  </si>
  <si>
    <t>Thames ValleyHead and neck - Other (excl. oral cavity, oropharynx, larynx &amp; thyroid)2006-2015</t>
  </si>
  <si>
    <t>Thames ValleyHead and neck - Thyroid2006-2015</t>
  </si>
  <si>
    <t>Thames ValleyHodgkin lymphoma2006-2015</t>
  </si>
  <si>
    <t>Thames ValleyKidney2006-2015</t>
  </si>
  <si>
    <t>Thames ValleyLeukaemia: acute myeloid2006-2015</t>
  </si>
  <si>
    <t>Thames ValleyLeukaemia: chronic lymphocytic2006-2015</t>
  </si>
  <si>
    <t>Thames ValleyLeukaemia: other (all excluding AML and CLL)2006-2015</t>
  </si>
  <si>
    <t>Thames ValleyLiver2006-2015</t>
  </si>
  <si>
    <t>Thames ValleyLung2006-2015</t>
  </si>
  <si>
    <t>Thames ValleyMale breast cancer2006-2015</t>
  </si>
  <si>
    <t>Thames ValleyMelanoma2006-2015</t>
  </si>
  <si>
    <t>Thames ValleyMeninges2006-2015</t>
  </si>
  <si>
    <t>Thames ValleyMesothelioma2006-2015</t>
  </si>
  <si>
    <t>Thames ValleyMultiple myeloma2006-2015</t>
  </si>
  <si>
    <t>Thames ValleyNon-Hodgkin lymphoma2006-2015</t>
  </si>
  <si>
    <t>Thames ValleyOesophagus2006-2015</t>
  </si>
  <si>
    <t>Thames ValleyOther and unspecified urinary2006-2015</t>
  </si>
  <si>
    <t>Thames ValleyOther CNS and intracranial tumours2006-2015</t>
  </si>
  <si>
    <t>Thames ValleyOther haematological malignancies2006-2015</t>
  </si>
  <si>
    <t>Thames ValleyOther malignant neoplasms2006-2015</t>
  </si>
  <si>
    <t>Thames ValleyOvary2006-2015</t>
  </si>
  <si>
    <t>Thames ValleyPancreas2006-2015</t>
  </si>
  <si>
    <t>Thames ValleyProstate2006-2015</t>
  </si>
  <si>
    <t>Thames ValleySarcoma: Bone2006-2015</t>
  </si>
  <si>
    <t>Thames ValleySarcoma: connective and soft tissue2006-2015</t>
  </si>
  <si>
    <t>Thames ValleyStomach2006-2015</t>
  </si>
  <si>
    <t>Thames ValleyTestis2006-2015</t>
  </si>
  <si>
    <t>Thames ValleyUterus2006-2015</t>
  </si>
  <si>
    <t>Thames ValleyVulva2006-2015</t>
  </si>
  <si>
    <t>WessexAll Malignant Neoplasms (excl. NMSC)2006-2015</t>
  </si>
  <si>
    <t>WessexBladder2006-2015</t>
  </si>
  <si>
    <t>WessexBladder (in-situ)2006-2015</t>
  </si>
  <si>
    <t>WessexBrain2006-2015</t>
  </si>
  <si>
    <t>WessexCancer of Unknown Primary2006-2015</t>
  </si>
  <si>
    <t>WessexCervix2006-2015</t>
  </si>
  <si>
    <t>WessexCervix (in-situ)2006-2015</t>
  </si>
  <si>
    <t>WessexColorectal2006-2015</t>
  </si>
  <si>
    <t>WessexFemale breast (in-situ)2006-2015</t>
  </si>
  <si>
    <t>WessexFemale breast cancer2006-2015</t>
  </si>
  <si>
    <t>WessexHead and neck - Larynx2006-2015</t>
  </si>
  <si>
    <t>WessexHead and Neck - non specific2006-2015</t>
  </si>
  <si>
    <t>WessexHead and neck - Oral cavity2006-2015</t>
  </si>
  <si>
    <t>WessexHead and neck - Oropharynx2006-2015</t>
  </si>
  <si>
    <t>WessexHead and neck - Other (excl. oral cavity, oropharynx, larynx &amp; thyroid)2006-2015</t>
  </si>
  <si>
    <t>WessexHead and neck - Thyroid2006-2015</t>
  </si>
  <si>
    <t>WessexHodgkin lymphoma2006-2015</t>
  </si>
  <si>
    <t>WessexKidney2006-2015</t>
  </si>
  <si>
    <t>WessexLeukaemia: acute myeloid2006-2015</t>
  </si>
  <si>
    <t>WessexLeukaemia: chronic lymphocytic2006-2015</t>
  </si>
  <si>
    <t>WessexLeukaemia: other (all excluding AML and CLL)2006-2015</t>
  </si>
  <si>
    <t>WessexLiver2006-2015</t>
  </si>
  <si>
    <t>WessexLung2006-2015</t>
  </si>
  <si>
    <t>WessexMale breast cancer2006-2015</t>
  </si>
  <si>
    <t>WessexMelanoma2006-2015</t>
  </si>
  <si>
    <t>WessexMeninges2006-2015</t>
  </si>
  <si>
    <t>WessexMesothelioma2006-2015</t>
  </si>
  <si>
    <t>WessexMultiple myeloma2006-2015</t>
  </si>
  <si>
    <t>WessexNon-Hodgkin lymphoma2006-2015</t>
  </si>
  <si>
    <t>WessexOesophagus2006-2015</t>
  </si>
  <si>
    <t>WessexOther and unspecified urinary2006-2015</t>
  </si>
  <si>
    <t>WessexOther CNS and intracranial tumours2006-2015</t>
  </si>
  <si>
    <t>WessexOther haematological malignancies2006-2015</t>
  </si>
  <si>
    <t>WessexOther malignant neoplasms2006-2015</t>
  </si>
  <si>
    <t>WessexOvary2006-2015</t>
  </si>
  <si>
    <t>WessexPancreas2006-2015</t>
  </si>
  <si>
    <t>WessexProstate2006-2015</t>
  </si>
  <si>
    <t>WessexSarcoma: Bone2006-2015</t>
  </si>
  <si>
    <t>WessexSarcoma: connective and soft tissue2006-2015</t>
  </si>
  <si>
    <t>WessexStomach2006-2015</t>
  </si>
  <si>
    <t>WessexTestis2006-2015</t>
  </si>
  <si>
    <t>WessexUterus2006-2015</t>
  </si>
  <si>
    <t>WessexVulva2006-2015</t>
  </si>
  <si>
    <t>West MidlandsAll Malignant Neoplasms (excl. NMSC)2006-2015</t>
  </si>
  <si>
    <t>West MidlandsBladder2006-2015</t>
  </si>
  <si>
    <t>West MidlandsBladder (in-situ)2006-2015</t>
  </si>
  <si>
    <t>West MidlandsBrain2006-2015</t>
  </si>
  <si>
    <t>West MidlandsCancer of Unknown Primary2006-2015</t>
  </si>
  <si>
    <t>West MidlandsCervix2006-2015</t>
  </si>
  <si>
    <t>West MidlandsCervix (in-situ)2006-2015</t>
  </si>
  <si>
    <t>West MidlandsColorectal2006-2015</t>
  </si>
  <si>
    <t>West MidlandsFemale breast (in-situ)2006-2015</t>
  </si>
  <si>
    <t>West MidlandsFemale breast cancer2006-2015</t>
  </si>
  <si>
    <t>West MidlandsHead and neck - Larynx2006-2015</t>
  </si>
  <si>
    <t>West MidlandsHead and Neck - non specific2006-2015</t>
  </si>
  <si>
    <t>West MidlandsHead and neck - Oral cavity2006-2015</t>
  </si>
  <si>
    <t>West MidlandsHead and neck - Oropharynx2006-2015</t>
  </si>
  <si>
    <t>West MidlandsHead and neck - Other (excl. oral cavity, oropharynx, larynx &amp; thyroid)2006-2015</t>
  </si>
  <si>
    <t>West MidlandsHead and neck - Thyroid2006-2015</t>
  </si>
  <si>
    <t>West MidlandsHodgkin lymphoma2006-2015</t>
  </si>
  <si>
    <t>West MidlandsKidney2006-2015</t>
  </si>
  <si>
    <t>West MidlandsLeukaemia: acute myeloid2006-2015</t>
  </si>
  <si>
    <t>West MidlandsLeukaemia: chronic lymphocytic2006-2015</t>
  </si>
  <si>
    <t>West MidlandsLeukaemia: other (all excluding AML and CLL)2006-2015</t>
  </si>
  <si>
    <t>West MidlandsLiver2006-2015</t>
  </si>
  <si>
    <t>West MidlandsLung2006-2015</t>
  </si>
  <si>
    <t>West MidlandsMale breast cancer2006-2015</t>
  </si>
  <si>
    <t>West MidlandsMelanoma2006-2015</t>
  </si>
  <si>
    <t>West MidlandsMeninges2006-2015</t>
  </si>
  <si>
    <t>West MidlandsMesothelioma2006-2015</t>
  </si>
  <si>
    <t>West MidlandsMultiple myeloma2006-2015</t>
  </si>
  <si>
    <t>West MidlandsNon-Hodgkin lymphoma2006-2015</t>
  </si>
  <si>
    <t>West MidlandsOesophagus2006-2015</t>
  </si>
  <si>
    <t>West MidlandsOther and unspecified urinary2006-2015</t>
  </si>
  <si>
    <t>West MidlandsOther CNS and intracranial tumours2006-2015</t>
  </si>
  <si>
    <t>West MidlandsOther haematological malignancies2006-2015</t>
  </si>
  <si>
    <t>West MidlandsOther malignant neoplasms2006-2015</t>
  </si>
  <si>
    <t>West MidlandsOvary2006-2015</t>
  </si>
  <si>
    <t>West MidlandsPancreas2006-2015</t>
  </si>
  <si>
    <t>West MidlandsProstate2006-2015</t>
  </si>
  <si>
    <t>West MidlandsSarcoma: Bone2006-2015</t>
  </si>
  <si>
    <t>West MidlandsSarcoma: connective and soft tissue2006-2015</t>
  </si>
  <si>
    <t>West MidlandsStomach2006-2015</t>
  </si>
  <si>
    <t>West MidlandsTestis2006-2015</t>
  </si>
  <si>
    <t>West MidlandsUterus2006-2015</t>
  </si>
  <si>
    <t>West MidlandsVulva2006-2015</t>
  </si>
  <si>
    <t>West YorkshireAll Malignant Neoplasms (excl. NMSC)2006-2015</t>
  </si>
  <si>
    <t>West YorkshireBladder2006-2015</t>
  </si>
  <si>
    <t>West YorkshireBladder (in-situ)2006-2015</t>
  </si>
  <si>
    <t>West YorkshireBrain2006-2015</t>
  </si>
  <si>
    <t>West YorkshireCancer of Unknown Primary2006-2015</t>
  </si>
  <si>
    <t>West YorkshireCervix2006-2015</t>
  </si>
  <si>
    <t>West YorkshireCervix (in-situ)2006-2015</t>
  </si>
  <si>
    <t>West YorkshireColorectal2006-2015</t>
  </si>
  <si>
    <t>West YorkshireFemale breast (in-situ)2006-2015</t>
  </si>
  <si>
    <t>West YorkshireFemale breast cancer2006-2015</t>
  </si>
  <si>
    <t>West YorkshireHead and neck - Larynx2006-2015</t>
  </si>
  <si>
    <t>West YorkshireHead and Neck - non specific2006-2015</t>
  </si>
  <si>
    <t>West YorkshireHead and neck - Oral cavity2006-2015</t>
  </si>
  <si>
    <t>West YorkshireHead and neck - Oropharynx2006-2015</t>
  </si>
  <si>
    <t>West YorkshireHead and neck - Other (excl. oral cavity, oropharynx, larynx &amp; thyroid)2006-2015</t>
  </si>
  <si>
    <t>West YorkshireHead and neck - Thyroid2006-2015</t>
  </si>
  <si>
    <t>West YorkshireHodgkin lymphoma2006-2015</t>
  </si>
  <si>
    <t>West YorkshireKidney2006-2015</t>
  </si>
  <si>
    <t>West YorkshireLeukaemia: acute myeloid2006-2015</t>
  </si>
  <si>
    <t>West YorkshireLeukaemia: chronic lymphocytic2006-2015</t>
  </si>
  <si>
    <t>West YorkshireLeukaemia: other (all excluding AML and CLL)2006-2015</t>
  </si>
  <si>
    <t>West YorkshireLiver2006-2015</t>
  </si>
  <si>
    <t>West YorkshireLung2006-2015</t>
  </si>
  <si>
    <t>West YorkshireMale breast cancer2006-2015</t>
  </si>
  <si>
    <t>West YorkshireMelanoma2006-2015</t>
  </si>
  <si>
    <t>West YorkshireMeninges2006-2015</t>
  </si>
  <si>
    <t>West YorkshireMesothelioma2006-2015</t>
  </si>
  <si>
    <t>West YorkshireMultiple myeloma2006-2015</t>
  </si>
  <si>
    <t>West YorkshireNon-Hodgkin lymphoma2006-2015</t>
  </si>
  <si>
    <t>West YorkshireOesophagus2006-2015</t>
  </si>
  <si>
    <t>West YorkshireOther and unspecified urinary2006-2015</t>
  </si>
  <si>
    <t>West YorkshireOther CNS and intracranial tumours2006-2015</t>
  </si>
  <si>
    <t>West YorkshireOther haematological malignancies2006-2015</t>
  </si>
  <si>
    <t>West YorkshireOther malignant neoplasms2006-2015</t>
  </si>
  <si>
    <t>West YorkshireOvary2006-2015</t>
  </si>
  <si>
    <t>West YorkshirePancreas2006-2015</t>
  </si>
  <si>
    <t>West YorkshireProstate2006-2015</t>
  </si>
  <si>
    <t>West YorkshireSarcoma: Bone2006-2015</t>
  </si>
  <si>
    <t>West YorkshireSarcoma: connective and soft tissue2006-2015</t>
  </si>
  <si>
    <t>West YorkshireStomach2006-2015</t>
  </si>
  <si>
    <t>West YorkshireTestis2006-2015</t>
  </si>
  <si>
    <t>West YorkshireUterus2006-2015</t>
  </si>
  <si>
    <t>West YorkshireVulva2006-2015</t>
  </si>
  <si>
    <t>EnglandAll Malignant Neoplasms (excl. NMSC)2006-2015</t>
  </si>
  <si>
    <t>EnglandBladder2006-2015</t>
  </si>
  <si>
    <t>EnglandBladder (in-situ)2006-2015</t>
  </si>
  <si>
    <t>EnglandBrain2006-2015</t>
  </si>
  <si>
    <t>EnglandCancer of Unknown Primary2006-2015</t>
  </si>
  <si>
    <t>EnglandCervix2006-2015</t>
  </si>
  <si>
    <t>EnglandCervix (in-situ)2006-2015</t>
  </si>
  <si>
    <t>EnglandColorectal2006-2015</t>
  </si>
  <si>
    <t>EnglandFemale breast (in-situ)2006-2015</t>
  </si>
  <si>
    <t>EnglandFemale breast cancer2006-2015</t>
  </si>
  <si>
    <t>EnglandHead and neck - Larynx2006-2015</t>
  </si>
  <si>
    <t>EnglandHead and Neck - non specific2006-2015</t>
  </si>
  <si>
    <t>EnglandHead and neck - Oral cavity2006-2015</t>
  </si>
  <si>
    <t>EnglandHead and neck - Oropharynx2006-2015</t>
  </si>
  <si>
    <t>EnglandHead and neck - Other (excl. oral cavity, oropharynx, larynx &amp; thyroid)2006-2015</t>
  </si>
  <si>
    <t>EnglandHead and neck - Thyroid2006-2015</t>
  </si>
  <si>
    <t>EnglandHodgkin lymphoma2006-2015</t>
  </si>
  <si>
    <t>EnglandKidney2006-2015</t>
  </si>
  <si>
    <t>EnglandLeukaemia: acute myeloid2006-2015</t>
  </si>
  <si>
    <t>EnglandLeukaemia: chronic lymphocytic2006-2015</t>
  </si>
  <si>
    <t>EnglandLeukaemia: other (all excluding AML and CLL)2006-2015</t>
  </si>
  <si>
    <t>EnglandLiver2006-2015</t>
  </si>
  <si>
    <t>EnglandLung2006-2015</t>
  </si>
  <si>
    <t>EnglandMale breast cancer2006-2015</t>
  </si>
  <si>
    <t>EnglandMelanoma2006-2015</t>
  </si>
  <si>
    <t>EnglandMeninges2006-2015</t>
  </si>
  <si>
    <t>EnglandMesothelioma2006-2015</t>
  </si>
  <si>
    <t>EnglandMultiple myeloma2006-2015</t>
  </si>
  <si>
    <t>EnglandNon-Hodgkin lymphoma2006-2015</t>
  </si>
  <si>
    <t>EnglandOesophagus2006-2015</t>
  </si>
  <si>
    <t>EnglandOther and unspecified urinary2006-2015</t>
  </si>
  <si>
    <t>EnglandOther CNS and intracranial tumours2006-2015</t>
  </si>
  <si>
    <t>EnglandOther haematological malignancies2006-2015</t>
  </si>
  <si>
    <t>EnglandOther malignant neoplasms2006-2015</t>
  </si>
  <si>
    <t>EnglandOvary2006-2015</t>
  </si>
  <si>
    <t>EnglandPancreas2006-2015</t>
  </si>
  <si>
    <t>EnglandProstate2006-2015</t>
  </si>
  <si>
    <t>EnglandSarcoma: Bone2006-2015</t>
  </si>
  <si>
    <t>EnglandSarcoma: connective and soft tissue2006-2015</t>
  </si>
  <si>
    <t>EnglandStomach2006-2015</t>
  </si>
  <si>
    <t>EnglandTestis2006-2015</t>
  </si>
  <si>
    <t>EnglandUterus2006-2015</t>
  </si>
  <si>
    <t>EnglandVulva2006-2015</t>
  </si>
  <si>
    <t>Cheshire and MerseysideAll Malignant Neoplasms (excl. NMSC)2006</t>
  </si>
  <si>
    <t>Cheshire and MerseysideBladder2006</t>
  </si>
  <si>
    <t>Cheshire and MerseysideCancer of Unknown Primary2006</t>
  </si>
  <si>
    <t>Cheshire and MerseysideCervix (in-situ)2006</t>
  </si>
  <si>
    <t>Cheshire and MerseysideColorectal2006</t>
  </si>
  <si>
    <t>Cheshire and MerseysideFemale breast cancer2006</t>
  </si>
  <si>
    <t>Cheshire and MerseysideKidney2006</t>
  </si>
  <si>
    <t>Cheshire and MerseysideLung2006</t>
  </si>
  <si>
    <t>Cheshire and MerseysideMelanoma2006</t>
  </si>
  <si>
    <t>Cheshire and MerseysideNon-Hodgkin lymphoma2006</t>
  </si>
  <si>
    <t>Cheshire and MerseysideOesophagus2006</t>
  </si>
  <si>
    <t>Cheshire and MerseysidePancreas2006</t>
  </si>
  <si>
    <t>Cheshire and MerseysideProstate2006</t>
  </si>
  <si>
    <t>Cheshire and MerseysideUterus2006</t>
  </si>
  <si>
    <t>East MidlandsAll Malignant Neoplasms (excl. NMSC)2006</t>
  </si>
  <si>
    <t>East MidlandsBladder2006</t>
  </si>
  <si>
    <t>East MidlandsCancer of Unknown Primary2006</t>
  </si>
  <si>
    <t>East MidlandsCervix (in-situ)2006</t>
  </si>
  <si>
    <t>East MidlandsColorectal2006</t>
  </si>
  <si>
    <t>East MidlandsFemale breast cancer2006</t>
  </si>
  <si>
    <t>East MidlandsKidney2006</t>
  </si>
  <si>
    <t>East MidlandsLung2006</t>
  </si>
  <si>
    <t>East MidlandsMelanoma2006</t>
  </si>
  <si>
    <t>East MidlandsNon-Hodgkin lymphoma2006</t>
  </si>
  <si>
    <t>East MidlandsOesophagus2006</t>
  </si>
  <si>
    <t>East MidlandsPancreas2006</t>
  </si>
  <si>
    <t>East MidlandsProstate2006</t>
  </si>
  <si>
    <t>East MidlandsUterus2006</t>
  </si>
  <si>
    <t>East of EnglandAll Malignant Neoplasms (excl. NMSC)2006</t>
  </si>
  <si>
    <t>East of EnglandBladder2006</t>
  </si>
  <si>
    <t>East of EnglandCancer of Unknown Primary2006</t>
  </si>
  <si>
    <t>East of EnglandCervix (in-situ)2006</t>
  </si>
  <si>
    <t>East of EnglandColorectal2006</t>
  </si>
  <si>
    <t>East of EnglandFemale breast cancer2006</t>
  </si>
  <si>
    <t>East of EnglandKidney2006</t>
  </si>
  <si>
    <t>East of EnglandLung2006</t>
  </si>
  <si>
    <t>East of EnglandMelanoma2006</t>
  </si>
  <si>
    <t>East of EnglandNon-Hodgkin lymphoma2006</t>
  </si>
  <si>
    <t>East of EnglandOesophagus2006</t>
  </si>
  <si>
    <t>East of EnglandPancreas2006</t>
  </si>
  <si>
    <t>East of EnglandProstate2006</t>
  </si>
  <si>
    <t>East of EnglandUterus2006</t>
  </si>
  <si>
    <t>Humber, Coast and ValeAll Malignant Neoplasms (excl. NMSC)2006</t>
  </si>
  <si>
    <t>Humber, Coast and ValeBladder2006</t>
  </si>
  <si>
    <t>Humber, Coast and ValeCancer of Unknown Primary2006</t>
  </si>
  <si>
    <t>Humber, Coast and ValeCervix (in-situ)2006</t>
  </si>
  <si>
    <t>Humber, Coast and ValeColorectal2006</t>
  </si>
  <si>
    <t>Humber, Coast and ValeFemale breast cancer2006</t>
  </si>
  <si>
    <t>Humber, Coast and ValeKidney2006</t>
  </si>
  <si>
    <t>Humber, Coast and ValeLung2006</t>
  </si>
  <si>
    <t>Humber, Coast and ValeMelanoma2006</t>
  </si>
  <si>
    <t>Humber, Coast and ValeNon-Hodgkin lymphoma2006</t>
  </si>
  <si>
    <t>Humber, Coast and ValeOesophagus2006</t>
  </si>
  <si>
    <t>Humber, Coast and ValePancreas2006</t>
  </si>
  <si>
    <t>Humber, Coast and ValeProstate2006</t>
  </si>
  <si>
    <t>Humber, Coast and ValeUterus2006</t>
  </si>
  <si>
    <t>Kent and MedwayAll Malignant Neoplasms (excl. NMSC)2006</t>
  </si>
  <si>
    <t>Kent and MedwayBladder2006</t>
  </si>
  <si>
    <t>Kent and MedwayCancer of Unknown Primary2006</t>
  </si>
  <si>
    <t>Kent and MedwayCervix (in-situ)2006</t>
  </si>
  <si>
    <t>Kent and MedwayColorectal2006</t>
  </si>
  <si>
    <t>Kent and MedwayFemale breast cancer2006</t>
  </si>
  <si>
    <t>Kent and MedwayKidney2006</t>
  </si>
  <si>
    <t>Kent and MedwayLung2006</t>
  </si>
  <si>
    <t>Kent and MedwayMelanoma2006</t>
  </si>
  <si>
    <t>Kent and MedwayNon-Hodgkin lymphoma2006</t>
  </si>
  <si>
    <t>Kent and MedwayOesophagus2006</t>
  </si>
  <si>
    <t>Kent and MedwayPancreas2006</t>
  </si>
  <si>
    <t>Kent and MedwayProstate2006</t>
  </si>
  <si>
    <t>Kent and MedwayUterus2006</t>
  </si>
  <si>
    <t>Lancashire and South CumbriaAll Malignant Neoplasms (excl. NMSC)2006</t>
  </si>
  <si>
    <t>Lancashire and South CumbriaBladder2006</t>
  </si>
  <si>
    <t>Lancashire and South CumbriaCancer of Unknown Primary2006</t>
  </si>
  <si>
    <t>Lancashire and South CumbriaCervix (in-situ)2006</t>
  </si>
  <si>
    <t>Lancashire and South CumbriaColorectal2006</t>
  </si>
  <si>
    <t>Lancashire and South CumbriaFemale breast cancer2006</t>
  </si>
  <si>
    <t>Lancashire and South CumbriaKidney2006</t>
  </si>
  <si>
    <t>Lancashire and South CumbriaLung2006</t>
  </si>
  <si>
    <t>Lancashire and South CumbriaMelanoma2006</t>
  </si>
  <si>
    <t>Lancashire and South CumbriaNon-Hodgkin lymphoma2006</t>
  </si>
  <si>
    <t>Lancashire and South CumbriaOesophagus2006</t>
  </si>
  <si>
    <t>Lancashire and South CumbriaPancreas2006</t>
  </si>
  <si>
    <t>Lancashire and South CumbriaProstate2006</t>
  </si>
  <si>
    <t>Lancashire and South CumbriaUterus2006</t>
  </si>
  <si>
    <t>National Cancer Vanguard: Greater ManchesterAll Malignant Neoplasms (excl. NMSC)2006</t>
  </si>
  <si>
    <t>National Cancer Vanguard: Greater ManchesterBladder2006</t>
  </si>
  <si>
    <t>National Cancer Vanguard: Greater ManchesterCancer of Unknown Primary2006</t>
  </si>
  <si>
    <t>National Cancer Vanguard: Greater ManchesterCervix (in-situ)2006</t>
  </si>
  <si>
    <t>National Cancer Vanguard: Greater ManchesterColorectal2006</t>
  </si>
  <si>
    <t>National Cancer Vanguard: Greater ManchesterFemale breast cancer2006</t>
  </si>
  <si>
    <t>National Cancer Vanguard: Greater ManchesterKidney2006</t>
  </si>
  <si>
    <t>National Cancer Vanguard: Greater ManchesterLung2006</t>
  </si>
  <si>
    <t>National Cancer Vanguard: Greater ManchesterMelanoma2006</t>
  </si>
  <si>
    <t>National Cancer Vanguard: Greater ManchesterNon-Hodgkin lymphoma2006</t>
  </si>
  <si>
    <t>National Cancer Vanguard: Greater ManchesterOesophagus2006</t>
  </si>
  <si>
    <t>National Cancer Vanguard: Greater ManchesterPancreas2006</t>
  </si>
  <si>
    <t>National Cancer Vanguard: Greater ManchesterProstate2006</t>
  </si>
  <si>
    <t>National Cancer Vanguard: Greater ManchesterUterus2006</t>
  </si>
  <si>
    <t>National Cancer Vanguard: North Central and North East LondonAll Malignant Neoplasms (excl. NMSC)2006</t>
  </si>
  <si>
    <t>National Cancer Vanguard: North Central and North East LondonBladder2006</t>
  </si>
  <si>
    <t>National Cancer Vanguard: North Central and North East LondonCancer of Unknown Primary2006</t>
  </si>
  <si>
    <t>National Cancer Vanguard: North Central and North East LondonCervix (in-situ)2006</t>
  </si>
  <si>
    <t>National Cancer Vanguard: North Central and North East LondonColorectal2006</t>
  </si>
  <si>
    <t>National Cancer Vanguard: North Central and North East LondonFemale breast cancer2006</t>
  </si>
  <si>
    <t>National Cancer Vanguard: North Central and North East LondonKidney2006</t>
  </si>
  <si>
    <t>National Cancer Vanguard: North Central and North East LondonLung2006</t>
  </si>
  <si>
    <t>National Cancer Vanguard: North Central and North East LondonMelanoma2006</t>
  </si>
  <si>
    <t>National Cancer Vanguard: North Central and North East LondonNon-Hodgkin lymphoma2006</t>
  </si>
  <si>
    <t>National Cancer Vanguard: North Central and North East LondonOesophagus2006</t>
  </si>
  <si>
    <t>National Cancer Vanguard: North Central and North East LondonPancreas2006</t>
  </si>
  <si>
    <t>National Cancer Vanguard: North Central and North East LondonProstate2006</t>
  </si>
  <si>
    <t>National Cancer Vanguard: North Central and North East LondonUterus2006</t>
  </si>
  <si>
    <t>National Cancer Vanguard: North West and South West LondonAll Malignant Neoplasms (excl. NMSC)2006</t>
  </si>
  <si>
    <t>National Cancer Vanguard: North West and South West LondonBladder2006</t>
  </si>
  <si>
    <t>National Cancer Vanguard: North West and South West LondonCancer of Unknown Primary2006</t>
  </si>
  <si>
    <t>National Cancer Vanguard: North West and South West LondonCervix (in-situ)2006</t>
  </si>
  <si>
    <t>National Cancer Vanguard: North West and South West LondonColorectal2006</t>
  </si>
  <si>
    <t>National Cancer Vanguard: North West and South West LondonFemale breast cancer2006</t>
  </si>
  <si>
    <t>National Cancer Vanguard: North West and South West LondonKidney2006</t>
  </si>
  <si>
    <t>National Cancer Vanguard: North West and South West LondonLung2006</t>
  </si>
  <si>
    <t>National Cancer Vanguard: North West and South West LondonMelanoma2006</t>
  </si>
  <si>
    <t>National Cancer Vanguard: North West and South West LondonNon-Hodgkin lymphoma2006</t>
  </si>
  <si>
    <t>National Cancer Vanguard: North West and South West LondonOesophagus2006</t>
  </si>
  <si>
    <t>National Cancer Vanguard: North West and South West LondonPancreas2006</t>
  </si>
  <si>
    <t>National Cancer Vanguard: North West and South West LondonProstate2006</t>
  </si>
  <si>
    <t>National Cancer Vanguard: North West and South West LondonUterus2006</t>
  </si>
  <si>
    <t>North East and CumbriaAll Malignant Neoplasms (excl. NMSC)2006</t>
  </si>
  <si>
    <t>North East and CumbriaBladder2006</t>
  </si>
  <si>
    <t>North East and CumbriaCancer of Unknown Primary2006</t>
  </si>
  <si>
    <t>North East and CumbriaCervix (in-situ)2006</t>
  </si>
  <si>
    <t>North East and CumbriaColorectal2006</t>
  </si>
  <si>
    <t>North East and CumbriaFemale breast cancer2006</t>
  </si>
  <si>
    <t>North East and CumbriaKidney2006</t>
  </si>
  <si>
    <t>North East and CumbriaLung2006</t>
  </si>
  <si>
    <t>North East and CumbriaMelanoma2006</t>
  </si>
  <si>
    <t>North East and CumbriaNon-Hodgkin lymphoma2006</t>
  </si>
  <si>
    <t>North East and CumbriaOesophagus2006</t>
  </si>
  <si>
    <t>North East and CumbriaPancreas2006</t>
  </si>
  <si>
    <t>North East and CumbriaProstate2006</t>
  </si>
  <si>
    <t>North East and CumbriaUterus2006</t>
  </si>
  <si>
    <t>PeninsulaAll Malignant Neoplasms (excl. NMSC)2006</t>
  </si>
  <si>
    <t>PeninsulaBladder2006</t>
  </si>
  <si>
    <t>PeninsulaCancer of Unknown Primary2006</t>
  </si>
  <si>
    <t>PeninsulaCervix (in-situ)2006</t>
  </si>
  <si>
    <t>PeninsulaColorectal2006</t>
  </si>
  <si>
    <t>PeninsulaFemale breast cancer2006</t>
  </si>
  <si>
    <t>PeninsulaKidney2006</t>
  </si>
  <si>
    <t>PeninsulaLung2006</t>
  </si>
  <si>
    <t>PeninsulaMelanoma2006</t>
  </si>
  <si>
    <t>PeninsulaNon-Hodgkin lymphoma2006</t>
  </si>
  <si>
    <t>PeninsulaOesophagus2006</t>
  </si>
  <si>
    <t>PeninsulaPancreas2006</t>
  </si>
  <si>
    <t>PeninsulaProstate2006</t>
  </si>
  <si>
    <t>PeninsulaUterus2006</t>
  </si>
  <si>
    <t>Somerset, Wiltshire, Avon and GloucestershireAll Malignant Neoplasms (excl. NMSC)2006</t>
  </si>
  <si>
    <t>Somerset, Wiltshire, Avon and GloucestershireBladder2006</t>
  </si>
  <si>
    <t>Somerset, Wiltshire, Avon and GloucestershireCancer of Unknown Primary2006</t>
  </si>
  <si>
    <t>Somerset, Wiltshire, Avon and GloucestershireCervix (in-situ)2006</t>
  </si>
  <si>
    <t>Somerset, Wiltshire, Avon and GloucestershireColorectal2006</t>
  </si>
  <si>
    <t>Somerset, Wiltshire, Avon and GloucestershireFemale breast cancer2006</t>
  </si>
  <si>
    <t>Somerset, Wiltshire, Avon and GloucestershireKidney2006</t>
  </si>
  <si>
    <t>Somerset, Wiltshire, Avon and GloucestershireLung2006</t>
  </si>
  <si>
    <t>Somerset, Wiltshire, Avon and GloucestershireMelanoma2006</t>
  </si>
  <si>
    <t>Somerset, Wiltshire, Avon and GloucestershireNon-Hodgkin lymphoma2006</t>
  </si>
  <si>
    <t>Somerset, Wiltshire, Avon and GloucestershireOesophagus2006</t>
  </si>
  <si>
    <t>Somerset, Wiltshire, Avon and GloucestershirePancreas2006</t>
  </si>
  <si>
    <t>Somerset, Wiltshire, Avon and GloucestershireProstate2006</t>
  </si>
  <si>
    <t>Somerset, Wiltshire, Avon and GloucestershireUterus2006</t>
  </si>
  <si>
    <t>South East LondonAll Malignant Neoplasms (excl. NMSC)2006</t>
  </si>
  <si>
    <t>South East LondonBladder2006</t>
  </si>
  <si>
    <t>South East LondonCancer of Unknown Primary2006</t>
  </si>
  <si>
    <t>South East LondonCervix (in-situ)2006</t>
  </si>
  <si>
    <t>South East LondonColorectal2006</t>
  </si>
  <si>
    <t>South East LondonFemale breast cancer2006</t>
  </si>
  <si>
    <t>South East LondonKidney2006</t>
  </si>
  <si>
    <t>South East LondonLung2006</t>
  </si>
  <si>
    <t>South East LondonMelanoma2006</t>
  </si>
  <si>
    <t>South East LondonNon-Hodgkin lymphoma2006</t>
  </si>
  <si>
    <t>South East LondonOesophagus2006</t>
  </si>
  <si>
    <t>South East LondonPancreas2006</t>
  </si>
  <si>
    <t>South East LondonProstate2006</t>
  </si>
  <si>
    <t>South East LondonUterus2006</t>
  </si>
  <si>
    <t>South Yorkshire, Bassetlaw, North Derbyshire and HardwickAll Malignant Neoplasms (excl. NMSC)2006</t>
  </si>
  <si>
    <t>South Yorkshire, Bassetlaw, North Derbyshire and HardwickBladder2006</t>
  </si>
  <si>
    <t>South Yorkshire, Bassetlaw, North Derbyshire and HardwickCancer of Unknown Primary2006</t>
  </si>
  <si>
    <t>South Yorkshire, Bassetlaw, North Derbyshire and HardwickCervix (in-situ)2006</t>
  </si>
  <si>
    <t>South Yorkshire, Bassetlaw, North Derbyshire and HardwickColorectal2006</t>
  </si>
  <si>
    <t>South Yorkshire, Bassetlaw, North Derbyshire and HardwickFemale breast cancer2006</t>
  </si>
  <si>
    <t>South Yorkshire, Bassetlaw, North Derbyshire and HardwickKidney2006</t>
  </si>
  <si>
    <t>South Yorkshire, Bassetlaw, North Derbyshire and HardwickLung2006</t>
  </si>
  <si>
    <t>South Yorkshire, Bassetlaw, North Derbyshire and HardwickMelanoma2006</t>
  </si>
  <si>
    <t>South Yorkshire, Bassetlaw, North Derbyshire and HardwickNon-Hodgkin lymphoma2006</t>
  </si>
  <si>
    <t>South Yorkshire, Bassetlaw, North Derbyshire and HardwickOesophagus2006</t>
  </si>
  <si>
    <t>South Yorkshire, Bassetlaw, North Derbyshire and HardwickPancreas2006</t>
  </si>
  <si>
    <t>South Yorkshire, Bassetlaw, North Derbyshire and HardwickProstate2006</t>
  </si>
  <si>
    <t>South Yorkshire, Bassetlaw, North Derbyshire and HardwickUterus2006</t>
  </si>
  <si>
    <t>Surrey and SussexAll Malignant Neoplasms (excl. NMSC)2006</t>
  </si>
  <si>
    <t>Surrey and SussexBladder2006</t>
  </si>
  <si>
    <t>Surrey and SussexCancer of Unknown Primary2006</t>
  </si>
  <si>
    <t>Surrey and SussexCervix (in-situ)2006</t>
  </si>
  <si>
    <t>Surrey and SussexColorectal2006</t>
  </si>
  <si>
    <t>Surrey and SussexFemale breast cancer2006</t>
  </si>
  <si>
    <t>Surrey and SussexKidney2006</t>
  </si>
  <si>
    <t>Surrey and SussexLung2006</t>
  </si>
  <si>
    <t>Surrey and SussexMelanoma2006</t>
  </si>
  <si>
    <t>Surrey and SussexNon-Hodgkin lymphoma2006</t>
  </si>
  <si>
    <t>Surrey and SussexOesophagus2006</t>
  </si>
  <si>
    <t>Surrey and SussexPancreas2006</t>
  </si>
  <si>
    <t>Surrey and SussexProstate2006</t>
  </si>
  <si>
    <t>Surrey and SussexUterus2006</t>
  </si>
  <si>
    <t>Thames ValleyAll Malignant Neoplasms (excl. NMSC)2006</t>
  </si>
  <si>
    <t>Thames ValleyBladder2006</t>
  </si>
  <si>
    <t>Thames ValleyCancer of Unknown Primary2006</t>
  </si>
  <si>
    <t>Thames ValleyCervix (in-situ)2006</t>
  </si>
  <si>
    <t>Thames ValleyColorectal2006</t>
  </si>
  <si>
    <t>Thames ValleyFemale breast cancer2006</t>
  </si>
  <si>
    <t>Thames ValleyKidney2006</t>
  </si>
  <si>
    <t>Thames ValleyLung2006</t>
  </si>
  <si>
    <t>Thames ValleyMelanoma2006</t>
  </si>
  <si>
    <t>Thames ValleyNon-Hodgkin lymphoma2006</t>
  </si>
  <si>
    <t>Thames ValleyOesophagus2006</t>
  </si>
  <si>
    <t>Thames ValleyPancreas2006</t>
  </si>
  <si>
    <t>Thames ValleyProstate2006</t>
  </si>
  <si>
    <t>Thames ValleyUterus2006</t>
  </si>
  <si>
    <t>WessexAll Malignant Neoplasms (excl. NMSC)2006</t>
  </si>
  <si>
    <t>WessexBladder2006</t>
  </si>
  <si>
    <t>WessexCancer of Unknown Primary2006</t>
  </si>
  <si>
    <t>WessexCervix (in-situ)2006</t>
  </si>
  <si>
    <t>WessexColorectal2006</t>
  </si>
  <si>
    <t>WessexFemale breast cancer2006</t>
  </si>
  <si>
    <t>WessexKidney2006</t>
  </si>
  <si>
    <t>WessexLung2006</t>
  </si>
  <si>
    <t>WessexMelanoma2006</t>
  </si>
  <si>
    <t>WessexNon-Hodgkin lymphoma2006</t>
  </si>
  <si>
    <t>WessexOesophagus2006</t>
  </si>
  <si>
    <t>WessexPancreas2006</t>
  </si>
  <si>
    <t>WessexProstate2006</t>
  </si>
  <si>
    <t>WessexUterus2006</t>
  </si>
  <si>
    <t>West MidlandsAll Malignant Neoplasms (excl. NMSC)2006</t>
  </si>
  <si>
    <t>West MidlandsBladder2006</t>
  </si>
  <si>
    <t>West MidlandsCancer of Unknown Primary2006</t>
  </si>
  <si>
    <t>West MidlandsCervix (in-situ)2006</t>
  </si>
  <si>
    <t>West MidlandsColorectal2006</t>
  </si>
  <si>
    <t>West MidlandsFemale breast cancer2006</t>
  </si>
  <si>
    <t>West MidlandsKidney2006</t>
  </si>
  <si>
    <t>West MidlandsLung2006</t>
  </si>
  <si>
    <t>West MidlandsMelanoma2006</t>
  </si>
  <si>
    <t>West MidlandsNon-Hodgkin lymphoma2006</t>
  </si>
  <si>
    <t>West MidlandsOesophagus2006</t>
  </si>
  <si>
    <t>West MidlandsPancreas2006</t>
  </si>
  <si>
    <t>West MidlandsProstate2006</t>
  </si>
  <si>
    <t>West MidlandsUterus2006</t>
  </si>
  <si>
    <t>West YorkshireAll Malignant Neoplasms (excl. NMSC)2006</t>
  </si>
  <si>
    <t>West YorkshireBladder2006</t>
  </si>
  <si>
    <t>West YorkshireCancer of Unknown Primary2006</t>
  </si>
  <si>
    <t>West YorkshireCervix (in-situ)2006</t>
  </si>
  <si>
    <t>West YorkshireColorectal2006</t>
  </si>
  <si>
    <t>West YorkshireFemale breast cancer2006</t>
  </si>
  <si>
    <t>West YorkshireKidney2006</t>
  </si>
  <si>
    <t>West YorkshireLung2006</t>
  </si>
  <si>
    <t>West YorkshireMelanoma2006</t>
  </si>
  <si>
    <t>West YorkshireNon-Hodgkin lymphoma2006</t>
  </si>
  <si>
    <t>West YorkshireOesophagus2006</t>
  </si>
  <si>
    <t>West YorkshirePancreas2006</t>
  </si>
  <si>
    <t>West YorkshireProstate2006</t>
  </si>
  <si>
    <t>West YorkshireUterus2006</t>
  </si>
  <si>
    <t>Cheshire and MerseysideAll Malignant Neoplasms (excl. NMSC)2007</t>
  </si>
  <si>
    <t>Cheshire and MerseysideBladder2007</t>
  </si>
  <si>
    <t>Cheshire and MerseysideCancer of Unknown Primary2007</t>
  </si>
  <si>
    <t>Cheshire and MerseysideCervix (in-situ)2007</t>
  </si>
  <si>
    <t>Cheshire and MerseysideColorectal2007</t>
  </si>
  <si>
    <t>Cheshire and MerseysideFemale breast cancer2007</t>
  </si>
  <si>
    <t>Cheshire and MerseysideKidney2007</t>
  </si>
  <si>
    <t>Cheshire and MerseysideLung2007</t>
  </si>
  <si>
    <t>Cheshire and MerseysideMelanoma2007</t>
  </si>
  <si>
    <t>Cheshire and MerseysideNon-Hodgkin lymphoma2007</t>
  </si>
  <si>
    <t>Cheshire and MerseysideOesophagus2007</t>
  </si>
  <si>
    <t>Cheshire and MerseysidePancreas2007</t>
  </si>
  <si>
    <t>Cheshire and MerseysideProstate2007</t>
  </si>
  <si>
    <t>Cheshire and MerseysideUterus2007</t>
  </si>
  <si>
    <t>East MidlandsAll Malignant Neoplasms (excl. NMSC)2007</t>
  </si>
  <si>
    <t>East MidlandsBladder2007</t>
  </si>
  <si>
    <t>East MidlandsCancer of Unknown Primary2007</t>
  </si>
  <si>
    <t>East MidlandsCervix (in-situ)2007</t>
  </si>
  <si>
    <t>East MidlandsColorectal2007</t>
  </si>
  <si>
    <t>East MidlandsFemale breast cancer2007</t>
  </si>
  <si>
    <t>East MidlandsKidney2007</t>
  </si>
  <si>
    <t>East MidlandsLung2007</t>
  </si>
  <si>
    <t>East MidlandsMelanoma2007</t>
  </si>
  <si>
    <t>East MidlandsNon-Hodgkin lymphoma2007</t>
  </si>
  <si>
    <t>East MidlandsOesophagus2007</t>
  </si>
  <si>
    <t>East MidlandsPancreas2007</t>
  </si>
  <si>
    <t>East MidlandsProstate2007</t>
  </si>
  <si>
    <t>East MidlandsUterus2007</t>
  </si>
  <si>
    <t>East of EnglandAll Malignant Neoplasms (excl. NMSC)2007</t>
  </si>
  <si>
    <t>East of EnglandBladder2007</t>
  </si>
  <si>
    <t>East of EnglandCancer of Unknown Primary2007</t>
  </si>
  <si>
    <t>East of EnglandCervix (in-situ)2007</t>
  </si>
  <si>
    <t>East of EnglandColorectal2007</t>
  </si>
  <si>
    <t>East of EnglandFemale breast cancer2007</t>
  </si>
  <si>
    <t>East of EnglandKidney2007</t>
  </si>
  <si>
    <t>East of EnglandLung2007</t>
  </si>
  <si>
    <t>East of EnglandMelanoma2007</t>
  </si>
  <si>
    <t>East of EnglandNon-Hodgkin lymphoma2007</t>
  </si>
  <si>
    <t>East of EnglandOesophagus2007</t>
  </si>
  <si>
    <t>East of EnglandPancreas2007</t>
  </si>
  <si>
    <t>East of EnglandProstate2007</t>
  </si>
  <si>
    <t>East of EnglandUterus2007</t>
  </si>
  <si>
    <t>Humber, Coast and ValeAll Malignant Neoplasms (excl. NMSC)2007</t>
  </si>
  <si>
    <t>Humber, Coast and ValeBladder2007</t>
  </si>
  <si>
    <t>Humber, Coast and ValeCancer of Unknown Primary2007</t>
  </si>
  <si>
    <t>Humber, Coast and ValeCervix (in-situ)2007</t>
  </si>
  <si>
    <t>Humber, Coast and ValeColorectal2007</t>
  </si>
  <si>
    <t>Humber, Coast and ValeFemale breast cancer2007</t>
  </si>
  <si>
    <t>Humber, Coast and ValeKidney2007</t>
  </si>
  <si>
    <t>Humber, Coast and ValeLung2007</t>
  </si>
  <si>
    <t>Humber, Coast and ValeMelanoma2007</t>
  </si>
  <si>
    <t>Humber, Coast and ValeNon-Hodgkin lymphoma2007</t>
  </si>
  <si>
    <t>Humber, Coast and ValeOesophagus2007</t>
  </si>
  <si>
    <t>Humber, Coast and ValePancreas2007</t>
  </si>
  <si>
    <t>Humber, Coast and ValeProstate2007</t>
  </si>
  <si>
    <t>Humber, Coast and ValeUterus2007</t>
  </si>
  <si>
    <t>Kent and MedwayAll Malignant Neoplasms (excl. NMSC)2007</t>
  </si>
  <si>
    <t>Kent and MedwayBladder2007</t>
  </si>
  <si>
    <t>Kent and MedwayCancer of Unknown Primary2007</t>
  </si>
  <si>
    <t>Kent and MedwayCervix (in-situ)2007</t>
  </si>
  <si>
    <t>Kent and MedwayColorectal2007</t>
  </si>
  <si>
    <t>Kent and MedwayFemale breast cancer2007</t>
  </si>
  <si>
    <t>Kent and MedwayKidney2007</t>
  </si>
  <si>
    <t>Kent and MedwayLung2007</t>
  </si>
  <si>
    <t>Kent and MedwayMelanoma2007</t>
  </si>
  <si>
    <t>Kent and MedwayNon-Hodgkin lymphoma2007</t>
  </si>
  <si>
    <t>Kent and MedwayOesophagus2007</t>
  </si>
  <si>
    <t>Kent and MedwayPancreas2007</t>
  </si>
  <si>
    <t>Kent and MedwayProstate2007</t>
  </si>
  <si>
    <t>Kent and MedwayUterus2007</t>
  </si>
  <si>
    <t>Lancashire and South CumbriaAll Malignant Neoplasms (excl. NMSC)2007</t>
  </si>
  <si>
    <t>Lancashire and South CumbriaBladder2007</t>
  </si>
  <si>
    <t>Lancashire and South CumbriaCancer of Unknown Primary2007</t>
  </si>
  <si>
    <t>Lancashire and South CumbriaCervix (in-situ)2007</t>
  </si>
  <si>
    <t>Lancashire and South CumbriaColorectal2007</t>
  </si>
  <si>
    <t>Lancashire and South CumbriaFemale breast cancer2007</t>
  </si>
  <si>
    <t>Lancashire and South CumbriaKidney2007</t>
  </si>
  <si>
    <t>Lancashire and South CumbriaLung2007</t>
  </si>
  <si>
    <t>Lancashire and South CumbriaMelanoma2007</t>
  </si>
  <si>
    <t>Lancashire and South CumbriaNon-Hodgkin lymphoma2007</t>
  </si>
  <si>
    <t>Lancashire and South CumbriaOesophagus2007</t>
  </si>
  <si>
    <t>Lancashire and South CumbriaPancreas2007</t>
  </si>
  <si>
    <t>Lancashire and South CumbriaProstate2007</t>
  </si>
  <si>
    <t>Lancashire and South CumbriaUterus2007</t>
  </si>
  <si>
    <t>National Cancer Vanguard: Greater ManchesterAll Malignant Neoplasms (excl. NMSC)2007</t>
  </si>
  <si>
    <t>National Cancer Vanguard: Greater ManchesterBladder2007</t>
  </si>
  <si>
    <t>National Cancer Vanguard: Greater ManchesterCancer of Unknown Primary2007</t>
  </si>
  <si>
    <t>National Cancer Vanguard: Greater ManchesterCervix (in-situ)2007</t>
  </si>
  <si>
    <t>National Cancer Vanguard: Greater ManchesterColorectal2007</t>
  </si>
  <si>
    <t>National Cancer Vanguard: Greater ManchesterFemale breast cancer2007</t>
  </si>
  <si>
    <t>National Cancer Vanguard: Greater ManchesterKidney2007</t>
  </si>
  <si>
    <t>National Cancer Vanguard: Greater ManchesterLung2007</t>
  </si>
  <si>
    <t>National Cancer Vanguard: Greater ManchesterMelanoma2007</t>
  </si>
  <si>
    <t>National Cancer Vanguard: Greater ManchesterNon-Hodgkin lymphoma2007</t>
  </si>
  <si>
    <t>National Cancer Vanguard: Greater ManchesterOesophagus2007</t>
  </si>
  <si>
    <t>National Cancer Vanguard: Greater ManchesterPancreas2007</t>
  </si>
  <si>
    <t>National Cancer Vanguard: Greater ManchesterProstate2007</t>
  </si>
  <si>
    <t>National Cancer Vanguard: Greater ManchesterUterus2007</t>
  </si>
  <si>
    <t>National Cancer Vanguard: North Central and North East LondonAll Malignant Neoplasms (excl. NMSC)2007</t>
  </si>
  <si>
    <t>National Cancer Vanguard: North Central and North East LondonBladder2007</t>
  </si>
  <si>
    <t>National Cancer Vanguard: North Central and North East LondonCancer of Unknown Primary2007</t>
  </si>
  <si>
    <t>National Cancer Vanguard: North Central and North East LondonCervix (in-situ)2007</t>
  </si>
  <si>
    <t>National Cancer Vanguard: North Central and North East LondonColorectal2007</t>
  </si>
  <si>
    <t>National Cancer Vanguard: North Central and North East LondonFemale breast cancer2007</t>
  </si>
  <si>
    <t>National Cancer Vanguard: North Central and North East LondonKidney2007</t>
  </si>
  <si>
    <t>National Cancer Vanguard: North Central and North East LondonLung2007</t>
  </si>
  <si>
    <t>National Cancer Vanguard: North Central and North East LondonMelanoma2007</t>
  </si>
  <si>
    <t>National Cancer Vanguard: North Central and North East LondonNon-Hodgkin lymphoma2007</t>
  </si>
  <si>
    <t>National Cancer Vanguard: North Central and North East LondonOesophagus2007</t>
  </si>
  <si>
    <t>National Cancer Vanguard: North Central and North East LondonPancreas2007</t>
  </si>
  <si>
    <t>National Cancer Vanguard: North Central and North East LondonProstate2007</t>
  </si>
  <si>
    <t>National Cancer Vanguard: North Central and North East LondonUterus2007</t>
  </si>
  <si>
    <t>National Cancer Vanguard: North West and South West LondonAll Malignant Neoplasms (excl. NMSC)2007</t>
  </si>
  <si>
    <t>National Cancer Vanguard: North West and South West LondonBladder2007</t>
  </si>
  <si>
    <t>National Cancer Vanguard: North West and South West LondonCancer of Unknown Primary2007</t>
  </si>
  <si>
    <t>National Cancer Vanguard: North West and South West LondonCervix (in-situ)2007</t>
  </si>
  <si>
    <t>National Cancer Vanguard: North West and South West LondonColorectal2007</t>
  </si>
  <si>
    <t>National Cancer Vanguard: North West and South West LondonFemale breast cancer2007</t>
  </si>
  <si>
    <t>National Cancer Vanguard: North West and South West LondonKidney2007</t>
  </si>
  <si>
    <t>National Cancer Vanguard: North West and South West LondonLung2007</t>
  </si>
  <si>
    <t>National Cancer Vanguard: North West and South West LondonMelanoma2007</t>
  </si>
  <si>
    <t>National Cancer Vanguard: North West and South West LondonNon-Hodgkin lymphoma2007</t>
  </si>
  <si>
    <t>National Cancer Vanguard: North West and South West LondonOesophagus2007</t>
  </si>
  <si>
    <t>National Cancer Vanguard: North West and South West LondonPancreas2007</t>
  </si>
  <si>
    <t>National Cancer Vanguard: North West and South West LondonProstate2007</t>
  </si>
  <si>
    <t>National Cancer Vanguard: North West and South West LondonUterus2007</t>
  </si>
  <si>
    <t>North East and CumbriaAll Malignant Neoplasms (excl. NMSC)2007</t>
  </si>
  <si>
    <t>North East and CumbriaBladder2007</t>
  </si>
  <si>
    <t>North East and CumbriaCancer of Unknown Primary2007</t>
  </si>
  <si>
    <t>North East and CumbriaCervix (in-situ)2007</t>
  </si>
  <si>
    <t>North East and CumbriaColorectal2007</t>
  </si>
  <si>
    <t>North East and CumbriaFemale breast cancer2007</t>
  </si>
  <si>
    <t>North East and CumbriaKidney2007</t>
  </si>
  <si>
    <t>North East and CumbriaLung2007</t>
  </si>
  <si>
    <t>North East and CumbriaMelanoma2007</t>
  </si>
  <si>
    <t>North East and CumbriaNon-Hodgkin lymphoma2007</t>
  </si>
  <si>
    <t>North East and CumbriaOesophagus2007</t>
  </si>
  <si>
    <t>North East and CumbriaPancreas2007</t>
  </si>
  <si>
    <t>North East and CumbriaProstate2007</t>
  </si>
  <si>
    <t>North East and CumbriaUterus2007</t>
  </si>
  <si>
    <t>PeninsulaAll Malignant Neoplasms (excl. NMSC)2007</t>
  </si>
  <si>
    <t>PeninsulaBladder2007</t>
  </si>
  <si>
    <t>PeninsulaCancer of Unknown Primary2007</t>
  </si>
  <si>
    <t>PeninsulaCervix (in-situ)2007</t>
  </si>
  <si>
    <t>PeninsulaColorectal2007</t>
  </si>
  <si>
    <t>PeninsulaFemale breast cancer2007</t>
  </si>
  <si>
    <t>PeninsulaKidney2007</t>
  </si>
  <si>
    <t>PeninsulaLung2007</t>
  </si>
  <si>
    <t>PeninsulaMelanoma2007</t>
  </si>
  <si>
    <t>PeninsulaNon-Hodgkin lymphoma2007</t>
  </si>
  <si>
    <t>PeninsulaOesophagus2007</t>
  </si>
  <si>
    <t>PeninsulaPancreas2007</t>
  </si>
  <si>
    <t>PeninsulaProstate2007</t>
  </si>
  <si>
    <t>PeninsulaUterus2007</t>
  </si>
  <si>
    <t>Somerset, Wiltshire, Avon and GloucestershireAll Malignant Neoplasms (excl. NMSC)2007</t>
  </si>
  <si>
    <t>Somerset, Wiltshire, Avon and GloucestershireBladder2007</t>
  </si>
  <si>
    <t>Somerset, Wiltshire, Avon and GloucestershireCancer of Unknown Primary2007</t>
  </si>
  <si>
    <t>Somerset, Wiltshire, Avon and GloucestershireCervix (in-situ)2007</t>
  </si>
  <si>
    <t>Somerset, Wiltshire, Avon and GloucestershireColorectal2007</t>
  </si>
  <si>
    <t>Somerset, Wiltshire, Avon and GloucestershireFemale breast cancer2007</t>
  </si>
  <si>
    <t>Somerset, Wiltshire, Avon and GloucestershireKidney2007</t>
  </si>
  <si>
    <t>Somerset, Wiltshire, Avon and GloucestershireLung2007</t>
  </si>
  <si>
    <t>Somerset, Wiltshire, Avon and GloucestershireMelanoma2007</t>
  </si>
  <si>
    <t>Somerset, Wiltshire, Avon and GloucestershireNon-Hodgkin lymphoma2007</t>
  </si>
  <si>
    <t>Somerset, Wiltshire, Avon and GloucestershireOesophagus2007</t>
  </si>
  <si>
    <t>Somerset, Wiltshire, Avon and GloucestershirePancreas2007</t>
  </si>
  <si>
    <t>Somerset, Wiltshire, Avon and GloucestershireProstate2007</t>
  </si>
  <si>
    <t>Somerset, Wiltshire, Avon and GloucestershireUterus2007</t>
  </si>
  <si>
    <t>South East LondonAll Malignant Neoplasms (excl. NMSC)2007</t>
  </si>
  <si>
    <t>South East LondonBladder2007</t>
  </si>
  <si>
    <t>South East LondonCancer of Unknown Primary2007</t>
  </si>
  <si>
    <t>South East LondonCervix (in-situ)2007</t>
  </si>
  <si>
    <t>South East LondonColorectal2007</t>
  </si>
  <si>
    <t>South East LondonFemale breast cancer2007</t>
  </si>
  <si>
    <t>South East LondonKidney2007</t>
  </si>
  <si>
    <t>South East LondonLung2007</t>
  </si>
  <si>
    <t>South East LondonMelanoma2007</t>
  </si>
  <si>
    <t>South East LondonNon-Hodgkin lymphoma2007</t>
  </si>
  <si>
    <t>South East LondonOesophagus2007</t>
  </si>
  <si>
    <t>South East LondonPancreas2007</t>
  </si>
  <si>
    <t>South East LondonProstate2007</t>
  </si>
  <si>
    <t>South East LondonUterus2007</t>
  </si>
  <si>
    <t>South Yorkshire, Bassetlaw, North Derbyshire and HardwickAll Malignant Neoplasms (excl. NMSC)2007</t>
  </si>
  <si>
    <t>South Yorkshire, Bassetlaw, North Derbyshire and HardwickBladder2007</t>
  </si>
  <si>
    <t>South Yorkshire, Bassetlaw, North Derbyshire and HardwickCancer of Unknown Primary2007</t>
  </si>
  <si>
    <t>South Yorkshire, Bassetlaw, North Derbyshire and HardwickCervix (in-situ)2007</t>
  </si>
  <si>
    <t>South Yorkshire, Bassetlaw, North Derbyshire and HardwickColorectal2007</t>
  </si>
  <si>
    <t>South Yorkshire, Bassetlaw, North Derbyshire and HardwickFemale breast cancer2007</t>
  </si>
  <si>
    <t>South Yorkshire, Bassetlaw, North Derbyshire and HardwickKidney2007</t>
  </si>
  <si>
    <t>South Yorkshire, Bassetlaw, North Derbyshire and HardwickLung2007</t>
  </si>
  <si>
    <t>South Yorkshire, Bassetlaw, North Derbyshire and HardwickMelanoma2007</t>
  </si>
  <si>
    <t>South Yorkshire, Bassetlaw, North Derbyshire and HardwickNon-Hodgkin lymphoma2007</t>
  </si>
  <si>
    <t>South Yorkshire, Bassetlaw, North Derbyshire and HardwickOesophagus2007</t>
  </si>
  <si>
    <t>South Yorkshire, Bassetlaw, North Derbyshire and HardwickPancreas2007</t>
  </si>
  <si>
    <t>South Yorkshire, Bassetlaw, North Derbyshire and HardwickProstate2007</t>
  </si>
  <si>
    <t>South Yorkshire, Bassetlaw, North Derbyshire and HardwickUterus2007</t>
  </si>
  <si>
    <t>Surrey and SussexAll Malignant Neoplasms (excl. NMSC)2007</t>
  </si>
  <si>
    <t>Surrey and SussexBladder2007</t>
  </si>
  <si>
    <t>Surrey and SussexCancer of Unknown Primary2007</t>
  </si>
  <si>
    <t>Surrey and SussexCervix (in-situ)2007</t>
  </si>
  <si>
    <t>Surrey and SussexColorectal2007</t>
  </si>
  <si>
    <t>Surrey and SussexFemale breast cancer2007</t>
  </si>
  <si>
    <t>Surrey and SussexKidney2007</t>
  </si>
  <si>
    <t>Surrey and SussexLung2007</t>
  </si>
  <si>
    <t>Surrey and SussexMelanoma2007</t>
  </si>
  <si>
    <t>Surrey and SussexNon-Hodgkin lymphoma2007</t>
  </si>
  <si>
    <t>Surrey and SussexOesophagus2007</t>
  </si>
  <si>
    <t>Surrey and SussexPancreas2007</t>
  </si>
  <si>
    <t>Surrey and SussexProstate2007</t>
  </si>
  <si>
    <t>Surrey and SussexUterus2007</t>
  </si>
  <si>
    <t>Thames ValleyAll Malignant Neoplasms (excl. NMSC)2007</t>
  </si>
  <si>
    <t>Thames ValleyBladder2007</t>
  </si>
  <si>
    <t>Thames ValleyCancer of Unknown Primary2007</t>
  </si>
  <si>
    <t>Thames ValleyCervix (in-situ)2007</t>
  </si>
  <si>
    <t>Thames ValleyColorectal2007</t>
  </si>
  <si>
    <t>Thames ValleyFemale breast cancer2007</t>
  </si>
  <si>
    <t>Thames ValleyKidney2007</t>
  </si>
  <si>
    <t>Thames ValleyLung2007</t>
  </si>
  <si>
    <t>Thames ValleyMelanoma2007</t>
  </si>
  <si>
    <t>Thames ValleyNon-Hodgkin lymphoma2007</t>
  </si>
  <si>
    <t>Thames ValleyOesophagus2007</t>
  </si>
  <si>
    <t>Thames ValleyPancreas2007</t>
  </si>
  <si>
    <t>Thames ValleyProstate2007</t>
  </si>
  <si>
    <t>Thames ValleyUterus2007</t>
  </si>
  <si>
    <t>WessexAll Malignant Neoplasms (excl. NMSC)2007</t>
  </si>
  <si>
    <t>WessexBladder2007</t>
  </si>
  <si>
    <t>WessexCancer of Unknown Primary2007</t>
  </si>
  <si>
    <t>WessexCervix (in-situ)2007</t>
  </si>
  <si>
    <t>WessexColorectal2007</t>
  </si>
  <si>
    <t>WessexFemale breast cancer2007</t>
  </si>
  <si>
    <t>WessexKidney2007</t>
  </si>
  <si>
    <t>WessexLung2007</t>
  </si>
  <si>
    <t>WessexMelanoma2007</t>
  </si>
  <si>
    <t>WessexNon-Hodgkin lymphoma2007</t>
  </si>
  <si>
    <t>WessexOesophagus2007</t>
  </si>
  <si>
    <t>WessexPancreas2007</t>
  </si>
  <si>
    <t>WessexProstate2007</t>
  </si>
  <si>
    <t>WessexUterus2007</t>
  </si>
  <si>
    <t>West MidlandsAll Malignant Neoplasms (excl. NMSC)2007</t>
  </si>
  <si>
    <t>West MidlandsBladder2007</t>
  </si>
  <si>
    <t>West MidlandsCancer of Unknown Primary2007</t>
  </si>
  <si>
    <t>West MidlandsCervix (in-situ)2007</t>
  </si>
  <si>
    <t>West MidlandsColorectal2007</t>
  </si>
  <si>
    <t>West MidlandsFemale breast cancer2007</t>
  </si>
  <si>
    <t>West MidlandsKidney2007</t>
  </si>
  <si>
    <t>West MidlandsLung2007</t>
  </si>
  <si>
    <t>West MidlandsMelanoma2007</t>
  </si>
  <si>
    <t>West MidlandsNon-Hodgkin lymphoma2007</t>
  </si>
  <si>
    <t>West MidlandsOesophagus2007</t>
  </si>
  <si>
    <t>West MidlandsPancreas2007</t>
  </si>
  <si>
    <t>West MidlandsProstate2007</t>
  </si>
  <si>
    <t>West MidlandsUterus2007</t>
  </si>
  <si>
    <t>West YorkshireAll Malignant Neoplasms (excl. NMSC)2007</t>
  </si>
  <si>
    <t>West YorkshireBladder2007</t>
  </si>
  <si>
    <t>West YorkshireCancer of Unknown Primary2007</t>
  </si>
  <si>
    <t>West YorkshireCervix (in-situ)2007</t>
  </si>
  <si>
    <t>West YorkshireColorectal2007</t>
  </si>
  <si>
    <t>West YorkshireFemale breast cancer2007</t>
  </si>
  <si>
    <t>West YorkshireKidney2007</t>
  </si>
  <si>
    <t>West YorkshireLung2007</t>
  </si>
  <si>
    <t>West YorkshireMelanoma2007</t>
  </si>
  <si>
    <t>West YorkshireNon-Hodgkin lymphoma2007</t>
  </si>
  <si>
    <t>West YorkshireOesophagus2007</t>
  </si>
  <si>
    <t>West YorkshirePancreas2007</t>
  </si>
  <si>
    <t>West YorkshireProstate2007</t>
  </si>
  <si>
    <t>West YorkshireUterus2007</t>
  </si>
  <si>
    <t>Cheshire and MerseysideAll Malignant Neoplasms (excl. NMSC)2008</t>
  </si>
  <si>
    <t>Cheshire and MerseysideBladder2008</t>
  </si>
  <si>
    <t>Cheshire and MerseysideCancer of Unknown Primary2008</t>
  </si>
  <si>
    <t>Cheshire and MerseysideCervix (in-situ)2008</t>
  </si>
  <si>
    <t>Cheshire and MerseysideColorectal2008</t>
  </si>
  <si>
    <t>Cheshire and MerseysideFemale breast cancer2008</t>
  </si>
  <si>
    <t>Cheshire and MerseysideKidney2008</t>
  </si>
  <si>
    <t>Cheshire and MerseysideLung2008</t>
  </si>
  <si>
    <t>Cheshire and MerseysideMelanoma2008</t>
  </si>
  <si>
    <t>Cheshire and MerseysideNon-Hodgkin lymphoma2008</t>
  </si>
  <si>
    <t>Cheshire and MerseysideOesophagus2008</t>
  </si>
  <si>
    <t>Cheshire and MerseysidePancreas2008</t>
  </si>
  <si>
    <t>Cheshire and MerseysideProstate2008</t>
  </si>
  <si>
    <t>Cheshire and MerseysideUterus2008</t>
  </si>
  <si>
    <t>East MidlandsAll Malignant Neoplasms (excl. NMSC)2008</t>
  </si>
  <si>
    <t>East MidlandsBladder2008</t>
  </si>
  <si>
    <t>East MidlandsCancer of Unknown Primary2008</t>
  </si>
  <si>
    <t>East MidlandsCervix (in-situ)2008</t>
  </si>
  <si>
    <t>East MidlandsColorectal2008</t>
  </si>
  <si>
    <t>East MidlandsFemale breast cancer2008</t>
  </si>
  <si>
    <t>East MidlandsKidney2008</t>
  </si>
  <si>
    <t>East MidlandsLung2008</t>
  </si>
  <si>
    <t>East MidlandsMelanoma2008</t>
  </si>
  <si>
    <t>East MidlandsNon-Hodgkin lymphoma2008</t>
  </si>
  <si>
    <t>East MidlandsOesophagus2008</t>
  </si>
  <si>
    <t>East MidlandsPancreas2008</t>
  </si>
  <si>
    <t>East MidlandsProstate2008</t>
  </si>
  <si>
    <t>East MidlandsUterus2008</t>
  </si>
  <si>
    <t>East of EnglandAll Malignant Neoplasms (excl. NMSC)2008</t>
  </si>
  <si>
    <t>East of EnglandBladder2008</t>
  </si>
  <si>
    <t>East of EnglandCancer of Unknown Primary2008</t>
  </si>
  <si>
    <t>East of EnglandCervix (in-situ)2008</t>
  </si>
  <si>
    <t>East of EnglandColorectal2008</t>
  </si>
  <si>
    <t>East of EnglandFemale breast cancer2008</t>
  </si>
  <si>
    <t>East of EnglandKidney2008</t>
  </si>
  <si>
    <t>East of EnglandLung2008</t>
  </si>
  <si>
    <t>East of EnglandMelanoma2008</t>
  </si>
  <si>
    <t>East of EnglandNon-Hodgkin lymphoma2008</t>
  </si>
  <si>
    <t>East of EnglandOesophagus2008</t>
  </si>
  <si>
    <t>East of EnglandPancreas2008</t>
  </si>
  <si>
    <t>East of EnglandProstate2008</t>
  </si>
  <si>
    <t>East of EnglandUterus2008</t>
  </si>
  <si>
    <t>Humber, Coast and ValeAll Malignant Neoplasms (excl. NMSC)2008</t>
  </si>
  <si>
    <t>Humber, Coast and ValeBladder2008</t>
  </si>
  <si>
    <t>Humber, Coast and ValeCancer of Unknown Primary2008</t>
  </si>
  <si>
    <t>Humber, Coast and ValeCervix (in-situ)2008</t>
  </si>
  <si>
    <t>Humber, Coast and ValeColorectal2008</t>
  </si>
  <si>
    <t>Humber, Coast and ValeFemale breast cancer2008</t>
  </si>
  <si>
    <t>Humber, Coast and ValeKidney2008</t>
  </si>
  <si>
    <t>Humber, Coast and ValeLung2008</t>
  </si>
  <si>
    <t>Humber, Coast and ValeMelanoma2008</t>
  </si>
  <si>
    <t>Humber, Coast and ValeNon-Hodgkin lymphoma2008</t>
  </si>
  <si>
    <t>Humber, Coast and ValeOesophagus2008</t>
  </si>
  <si>
    <t>Humber, Coast and ValePancreas2008</t>
  </si>
  <si>
    <t>Humber, Coast and ValeProstate2008</t>
  </si>
  <si>
    <t>Humber, Coast and ValeUterus2008</t>
  </si>
  <si>
    <t>Kent and MedwayAll Malignant Neoplasms (excl. NMSC)2008</t>
  </si>
  <si>
    <t>Kent and MedwayBladder2008</t>
  </si>
  <si>
    <t>Kent and MedwayCancer of Unknown Primary2008</t>
  </si>
  <si>
    <t>Kent and MedwayCervix (in-situ)2008</t>
  </si>
  <si>
    <t>Kent and MedwayColorectal2008</t>
  </si>
  <si>
    <t>Kent and MedwayFemale breast cancer2008</t>
  </si>
  <si>
    <t>Kent and MedwayKidney2008</t>
  </si>
  <si>
    <t>Kent and MedwayLung2008</t>
  </si>
  <si>
    <t>Kent and MedwayMelanoma2008</t>
  </si>
  <si>
    <t>Kent and MedwayNon-Hodgkin lymphoma2008</t>
  </si>
  <si>
    <t>Kent and MedwayOesophagus2008</t>
  </si>
  <si>
    <t>Kent and MedwayPancreas2008</t>
  </si>
  <si>
    <t>Kent and MedwayProstate2008</t>
  </si>
  <si>
    <t>Kent and MedwayUterus2008</t>
  </si>
  <si>
    <t>Lancashire and South CumbriaAll Malignant Neoplasms (excl. NMSC)2008</t>
  </si>
  <si>
    <t>Lancashire and South CumbriaBladder2008</t>
  </si>
  <si>
    <t>Lancashire and South CumbriaCancer of Unknown Primary2008</t>
  </si>
  <si>
    <t>Lancashire and South CumbriaCervix (in-situ)2008</t>
  </si>
  <si>
    <t>Lancashire and South CumbriaColorectal2008</t>
  </si>
  <si>
    <t>Lancashire and South CumbriaFemale breast cancer2008</t>
  </si>
  <si>
    <t>Lancashire and South CumbriaKidney2008</t>
  </si>
  <si>
    <t>Lancashire and South CumbriaLung2008</t>
  </si>
  <si>
    <t>Lancashire and South CumbriaMelanoma2008</t>
  </si>
  <si>
    <t>Lancashire and South CumbriaNon-Hodgkin lymphoma2008</t>
  </si>
  <si>
    <t>Lancashire and South CumbriaOesophagus2008</t>
  </si>
  <si>
    <t>Lancashire and South CumbriaPancreas2008</t>
  </si>
  <si>
    <t>Lancashire and South CumbriaProstate2008</t>
  </si>
  <si>
    <t>Lancashire and South CumbriaUterus2008</t>
  </si>
  <si>
    <t>National Cancer Vanguard: Greater ManchesterAll Malignant Neoplasms (excl. NMSC)2008</t>
  </si>
  <si>
    <t>National Cancer Vanguard: Greater ManchesterBladder2008</t>
  </si>
  <si>
    <t>National Cancer Vanguard: Greater ManchesterCancer of Unknown Primary2008</t>
  </si>
  <si>
    <t>National Cancer Vanguard: Greater ManchesterCervix (in-situ)2008</t>
  </si>
  <si>
    <t>National Cancer Vanguard: Greater ManchesterColorectal2008</t>
  </si>
  <si>
    <t>National Cancer Vanguard: Greater ManchesterFemale breast cancer2008</t>
  </si>
  <si>
    <t>National Cancer Vanguard: Greater ManchesterKidney2008</t>
  </si>
  <si>
    <t>National Cancer Vanguard: Greater ManchesterLung2008</t>
  </si>
  <si>
    <t>National Cancer Vanguard: Greater ManchesterMelanoma2008</t>
  </si>
  <si>
    <t>National Cancer Vanguard: Greater ManchesterNon-Hodgkin lymphoma2008</t>
  </si>
  <si>
    <t>National Cancer Vanguard: Greater ManchesterOesophagus2008</t>
  </si>
  <si>
    <t>National Cancer Vanguard: Greater ManchesterPancreas2008</t>
  </si>
  <si>
    <t>National Cancer Vanguard: Greater ManchesterProstate2008</t>
  </si>
  <si>
    <t>National Cancer Vanguard: Greater ManchesterUterus2008</t>
  </si>
  <si>
    <t>National Cancer Vanguard: North Central and North East LondonAll Malignant Neoplasms (excl. NMSC)2008</t>
  </si>
  <si>
    <t>National Cancer Vanguard: North Central and North East LondonBladder2008</t>
  </si>
  <si>
    <t>National Cancer Vanguard: North Central and North East LondonCancer of Unknown Primary2008</t>
  </si>
  <si>
    <t>National Cancer Vanguard: North Central and North East LondonCervix (in-situ)2008</t>
  </si>
  <si>
    <t>National Cancer Vanguard: North Central and North East LondonColorectal2008</t>
  </si>
  <si>
    <t>National Cancer Vanguard: North Central and North East LondonFemale breast cancer2008</t>
  </si>
  <si>
    <t>National Cancer Vanguard: North Central and North East LondonKidney2008</t>
  </si>
  <si>
    <t>National Cancer Vanguard: North Central and North East LondonLung2008</t>
  </si>
  <si>
    <t>National Cancer Vanguard: North Central and North East LondonMelanoma2008</t>
  </si>
  <si>
    <t>National Cancer Vanguard: North Central and North East LondonNon-Hodgkin lymphoma2008</t>
  </si>
  <si>
    <t>National Cancer Vanguard: North Central and North East LondonOesophagus2008</t>
  </si>
  <si>
    <t>National Cancer Vanguard: North Central and North East LondonPancreas2008</t>
  </si>
  <si>
    <t>National Cancer Vanguard: North Central and North East LondonProstate2008</t>
  </si>
  <si>
    <t>National Cancer Vanguard: North Central and North East LondonUterus2008</t>
  </si>
  <si>
    <t>National Cancer Vanguard: North West and South West LondonAll Malignant Neoplasms (excl. NMSC)2008</t>
  </si>
  <si>
    <t>National Cancer Vanguard: North West and South West LondonBladder2008</t>
  </si>
  <si>
    <t>National Cancer Vanguard: North West and South West LondonCancer of Unknown Primary2008</t>
  </si>
  <si>
    <t>National Cancer Vanguard: North West and South West LondonCervix (in-situ)2008</t>
  </si>
  <si>
    <t>National Cancer Vanguard: North West and South West LondonColorectal2008</t>
  </si>
  <si>
    <t>National Cancer Vanguard: North West and South West LondonFemale breast cancer2008</t>
  </si>
  <si>
    <t>National Cancer Vanguard: North West and South West LondonKidney2008</t>
  </si>
  <si>
    <t>National Cancer Vanguard: North West and South West LondonLung2008</t>
  </si>
  <si>
    <t>National Cancer Vanguard: North West and South West LondonMelanoma2008</t>
  </si>
  <si>
    <t>National Cancer Vanguard: North West and South West LondonNon-Hodgkin lymphoma2008</t>
  </si>
  <si>
    <t>National Cancer Vanguard: North West and South West LondonOesophagus2008</t>
  </si>
  <si>
    <t>National Cancer Vanguard: North West and South West LondonPancreas2008</t>
  </si>
  <si>
    <t>National Cancer Vanguard: North West and South West LondonProstate2008</t>
  </si>
  <si>
    <t>National Cancer Vanguard: North West and South West LondonUterus2008</t>
  </si>
  <si>
    <t>North East and CumbriaAll Malignant Neoplasms (excl. NMSC)2008</t>
  </si>
  <si>
    <t>North East and CumbriaBladder2008</t>
  </si>
  <si>
    <t>North East and CumbriaCancer of Unknown Primary2008</t>
  </si>
  <si>
    <t>North East and CumbriaCervix (in-situ)2008</t>
  </si>
  <si>
    <t>North East and CumbriaColorectal2008</t>
  </si>
  <si>
    <t>North East and CumbriaFemale breast cancer2008</t>
  </si>
  <si>
    <t>North East and CumbriaKidney2008</t>
  </si>
  <si>
    <t>North East and CumbriaLung2008</t>
  </si>
  <si>
    <t>North East and CumbriaMelanoma2008</t>
  </si>
  <si>
    <t>North East and CumbriaNon-Hodgkin lymphoma2008</t>
  </si>
  <si>
    <t>North East and CumbriaOesophagus2008</t>
  </si>
  <si>
    <t>North East and CumbriaPancreas2008</t>
  </si>
  <si>
    <t>North East and CumbriaProstate2008</t>
  </si>
  <si>
    <t>North East and CumbriaUterus2008</t>
  </si>
  <si>
    <t>PeninsulaAll Malignant Neoplasms (excl. NMSC)2008</t>
  </si>
  <si>
    <t>PeninsulaBladder2008</t>
  </si>
  <si>
    <t>PeninsulaCancer of Unknown Primary2008</t>
  </si>
  <si>
    <t>PeninsulaCervix (in-situ)2008</t>
  </si>
  <si>
    <t>PeninsulaColorectal2008</t>
  </si>
  <si>
    <t>PeninsulaFemale breast cancer2008</t>
  </si>
  <si>
    <t>PeninsulaKidney2008</t>
  </si>
  <si>
    <t>PeninsulaLung2008</t>
  </si>
  <si>
    <t>PeninsulaMelanoma2008</t>
  </si>
  <si>
    <t>PeninsulaNon-Hodgkin lymphoma2008</t>
  </si>
  <si>
    <t>PeninsulaOesophagus2008</t>
  </si>
  <si>
    <t>PeninsulaPancreas2008</t>
  </si>
  <si>
    <t>PeninsulaProstate2008</t>
  </si>
  <si>
    <t>PeninsulaUterus2008</t>
  </si>
  <si>
    <t>Somerset, Wiltshire, Avon and GloucestershireAll Malignant Neoplasms (excl. NMSC)2008</t>
  </si>
  <si>
    <t>Somerset, Wiltshire, Avon and GloucestershireBladder2008</t>
  </si>
  <si>
    <t>Somerset, Wiltshire, Avon and GloucestershireCancer of Unknown Primary2008</t>
  </si>
  <si>
    <t>Somerset, Wiltshire, Avon and GloucestershireCervix (in-situ)2008</t>
  </si>
  <si>
    <t>Somerset, Wiltshire, Avon and GloucestershireColorectal2008</t>
  </si>
  <si>
    <t>Somerset, Wiltshire, Avon and GloucestershireFemale breast cancer2008</t>
  </si>
  <si>
    <t>Somerset, Wiltshire, Avon and GloucestershireKidney2008</t>
  </si>
  <si>
    <t>Somerset, Wiltshire, Avon and GloucestershireLung2008</t>
  </si>
  <si>
    <t>Somerset, Wiltshire, Avon and GloucestershireMelanoma2008</t>
  </si>
  <si>
    <t>Somerset, Wiltshire, Avon and GloucestershireNon-Hodgkin lymphoma2008</t>
  </si>
  <si>
    <t>Somerset, Wiltshire, Avon and GloucestershireOesophagus2008</t>
  </si>
  <si>
    <t>Somerset, Wiltshire, Avon and GloucestershirePancreas2008</t>
  </si>
  <si>
    <t>Somerset, Wiltshire, Avon and GloucestershireProstate2008</t>
  </si>
  <si>
    <t>Somerset, Wiltshire, Avon and GloucestershireUterus2008</t>
  </si>
  <si>
    <t>South East LondonAll Malignant Neoplasms (excl. NMSC)2008</t>
  </si>
  <si>
    <t>South East LondonBladder2008</t>
  </si>
  <si>
    <t>South East LondonCancer of Unknown Primary2008</t>
  </si>
  <si>
    <t>South East LondonCervix (in-situ)2008</t>
  </si>
  <si>
    <t>South East LondonColorectal2008</t>
  </si>
  <si>
    <t>South East LondonFemale breast cancer2008</t>
  </si>
  <si>
    <t>South East LondonKidney2008</t>
  </si>
  <si>
    <t>South East LondonLung2008</t>
  </si>
  <si>
    <t>South East LondonMelanoma2008</t>
  </si>
  <si>
    <t>South East LondonNon-Hodgkin lymphoma2008</t>
  </si>
  <si>
    <t>South East LondonOesophagus2008</t>
  </si>
  <si>
    <t>South East LondonPancreas2008</t>
  </si>
  <si>
    <t>South East LondonProstate2008</t>
  </si>
  <si>
    <t>South East LondonUterus2008</t>
  </si>
  <si>
    <t>South Yorkshire, Bassetlaw, North Derbyshire and HardwickAll Malignant Neoplasms (excl. NMSC)2008</t>
  </si>
  <si>
    <t>South Yorkshire, Bassetlaw, North Derbyshire and HardwickBladder2008</t>
  </si>
  <si>
    <t>South Yorkshire, Bassetlaw, North Derbyshire and HardwickCancer of Unknown Primary2008</t>
  </si>
  <si>
    <t>South Yorkshire, Bassetlaw, North Derbyshire and HardwickCervix (in-situ)2008</t>
  </si>
  <si>
    <t>South Yorkshire, Bassetlaw, North Derbyshire and HardwickColorectal2008</t>
  </si>
  <si>
    <t>South Yorkshire, Bassetlaw, North Derbyshire and HardwickFemale breast cancer2008</t>
  </si>
  <si>
    <t>South Yorkshire, Bassetlaw, North Derbyshire and HardwickKidney2008</t>
  </si>
  <si>
    <t>South Yorkshire, Bassetlaw, North Derbyshire and HardwickLung2008</t>
  </si>
  <si>
    <t>South Yorkshire, Bassetlaw, North Derbyshire and HardwickMelanoma2008</t>
  </si>
  <si>
    <t>South Yorkshire, Bassetlaw, North Derbyshire and HardwickNon-Hodgkin lymphoma2008</t>
  </si>
  <si>
    <t>South Yorkshire, Bassetlaw, North Derbyshire and HardwickOesophagus2008</t>
  </si>
  <si>
    <t>South Yorkshire, Bassetlaw, North Derbyshire and HardwickPancreas2008</t>
  </si>
  <si>
    <t>South Yorkshire, Bassetlaw, North Derbyshire and HardwickProstate2008</t>
  </si>
  <si>
    <t>South Yorkshire, Bassetlaw, North Derbyshire and HardwickUterus2008</t>
  </si>
  <si>
    <t>Surrey and SussexAll Malignant Neoplasms (excl. NMSC)2008</t>
  </si>
  <si>
    <t>Surrey and SussexBladder2008</t>
  </si>
  <si>
    <t>Surrey and SussexCancer of Unknown Primary2008</t>
  </si>
  <si>
    <t>Surrey and SussexCervix (in-situ)2008</t>
  </si>
  <si>
    <t>Surrey and SussexColorectal2008</t>
  </si>
  <si>
    <t>Surrey and SussexFemale breast cancer2008</t>
  </si>
  <si>
    <t>Surrey and SussexKidney2008</t>
  </si>
  <si>
    <t>Surrey and SussexLung2008</t>
  </si>
  <si>
    <t>Surrey and SussexMelanoma2008</t>
  </si>
  <si>
    <t>Surrey and SussexNon-Hodgkin lymphoma2008</t>
  </si>
  <si>
    <t>Surrey and SussexOesophagus2008</t>
  </si>
  <si>
    <t>Surrey and SussexPancreas2008</t>
  </si>
  <si>
    <t>Surrey and SussexProstate2008</t>
  </si>
  <si>
    <t>Surrey and SussexUterus2008</t>
  </si>
  <si>
    <t>Thames ValleyAll Malignant Neoplasms (excl. NMSC)2008</t>
  </si>
  <si>
    <t>Thames ValleyBladder2008</t>
  </si>
  <si>
    <t>Thames ValleyCancer of Unknown Primary2008</t>
  </si>
  <si>
    <t>Thames ValleyCervix (in-situ)2008</t>
  </si>
  <si>
    <t>Thames ValleyColorectal2008</t>
  </si>
  <si>
    <t>Thames ValleyFemale breast cancer2008</t>
  </si>
  <si>
    <t>Thames ValleyKidney2008</t>
  </si>
  <si>
    <t>Thames ValleyLung2008</t>
  </si>
  <si>
    <t>Thames ValleyMelanoma2008</t>
  </si>
  <si>
    <t>Thames ValleyNon-Hodgkin lymphoma2008</t>
  </si>
  <si>
    <t>Thames ValleyOesophagus2008</t>
  </si>
  <si>
    <t>Thames ValleyPancreas2008</t>
  </si>
  <si>
    <t>Thames ValleyProstate2008</t>
  </si>
  <si>
    <t>Thames ValleyUterus2008</t>
  </si>
  <si>
    <t>WessexAll Malignant Neoplasms (excl. NMSC)2008</t>
  </si>
  <si>
    <t>WessexBladder2008</t>
  </si>
  <si>
    <t>WessexCancer of Unknown Primary2008</t>
  </si>
  <si>
    <t>WessexCervix (in-situ)2008</t>
  </si>
  <si>
    <t>WessexColorectal2008</t>
  </si>
  <si>
    <t>WessexFemale breast cancer2008</t>
  </si>
  <si>
    <t>WessexKidney2008</t>
  </si>
  <si>
    <t>WessexLung2008</t>
  </si>
  <si>
    <t>WessexMelanoma2008</t>
  </si>
  <si>
    <t>WessexNon-Hodgkin lymphoma2008</t>
  </si>
  <si>
    <t>WessexOesophagus2008</t>
  </si>
  <si>
    <t>WessexPancreas2008</t>
  </si>
  <si>
    <t>WessexProstate2008</t>
  </si>
  <si>
    <t>WessexUterus2008</t>
  </si>
  <si>
    <t>West MidlandsAll Malignant Neoplasms (excl. NMSC)2008</t>
  </si>
  <si>
    <t>West MidlandsBladder2008</t>
  </si>
  <si>
    <t>West MidlandsCancer of Unknown Primary2008</t>
  </si>
  <si>
    <t>West MidlandsCervix (in-situ)2008</t>
  </si>
  <si>
    <t>West MidlandsColorectal2008</t>
  </si>
  <si>
    <t>West MidlandsFemale breast cancer2008</t>
  </si>
  <si>
    <t>West MidlandsKidney2008</t>
  </si>
  <si>
    <t>West MidlandsLung2008</t>
  </si>
  <si>
    <t>West MidlandsMelanoma2008</t>
  </si>
  <si>
    <t>West MidlandsNon-Hodgkin lymphoma2008</t>
  </si>
  <si>
    <t>West MidlandsOesophagus2008</t>
  </si>
  <si>
    <t>West MidlandsPancreas2008</t>
  </si>
  <si>
    <t>West MidlandsProstate2008</t>
  </si>
  <si>
    <t>West MidlandsUterus2008</t>
  </si>
  <si>
    <t>West YorkshireAll Malignant Neoplasms (excl. NMSC)2008</t>
  </si>
  <si>
    <t>West YorkshireBladder2008</t>
  </si>
  <si>
    <t>West YorkshireCancer of Unknown Primary2008</t>
  </si>
  <si>
    <t>West YorkshireCervix (in-situ)2008</t>
  </si>
  <si>
    <t>West YorkshireColorectal2008</t>
  </si>
  <si>
    <t>West YorkshireFemale breast cancer2008</t>
  </si>
  <si>
    <t>West YorkshireKidney2008</t>
  </si>
  <si>
    <t>West YorkshireLung2008</t>
  </si>
  <si>
    <t>West YorkshireMelanoma2008</t>
  </si>
  <si>
    <t>West YorkshireNon-Hodgkin lymphoma2008</t>
  </si>
  <si>
    <t>West YorkshireOesophagus2008</t>
  </si>
  <si>
    <t>West YorkshirePancreas2008</t>
  </si>
  <si>
    <t>West YorkshireProstate2008</t>
  </si>
  <si>
    <t>West YorkshireUterus2008</t>
  </si>
  <si>
    <t>Cheshire and MerseysideAll Malignant Neoplasms (excl. NMSC)2009</t>
  </si>
  <si>
    <t>Cheshire and MerseysideBladder2009</t>
  </si>
  <si>
    <t>Cheshire and MerseysideCancer of Unknown Primary2009</t>
  </si>
  <si>
    <t>Cheshire and MerseysideCervix (in-situ)2009</t>
  </si>
  <si>
    <t>Cheshire and MerseysideColorectal2009</t>
  </si>
  <si>
    <t>Cheshire and MerseysideFemale breast cancer2009</t>
  </si>
  <si>
    <t>Cheshire and MerseysideKidney2009</t>
  </si>
  <si>
    <t>Cheshire and MerseysideLung2009</t>
  </si>
  <si>
    <t>Cheshire and MerseysideMelanoma2009</t>
  </si>
  <si>
    <t>Cheshire and MerseysideNon-Hodgkin lymphoma2009</t>
  </si>
  <si>
    <t>Cheshire and MerseysideOesophagus2009</t>
  </si>
  <si>
    <t>Cheshire and MerseysidePancreas2009</t>
  </si>
  <si>
    <t>Cheshire and MerseysideProstate2009</t>
  </si>
  <si>
    <t>Cheshire and MerseysideUterus2009</t>
  </si>
  <si>
    <t>East MidlandsAll Malignant Neoplasms (excl. NMSC)2009</t>
  </si>
  <si>
    <t>East MidlandsBladder2009</t>
  </si>
  <si>
    <t>East MidlandsCancer of Unknown Primary2009</t>
  </si>
  <si>
    <t>East MidlandsCervix (in-situ)2009</t>
  </si>
  <si>
    <t>East MidlandsColorectal2009</t>
  </si>
  <si>
    <t>East MidlandsFemale breast cancer2009</t>
  </si>
  <si>
    <t>East MidlandsKidney2009</t>
  </si>
  <si>
    <t>East MidlandsLung2009</t>
  </si>
  <si>
    <t>East MidlandsMelanoma2009</t>
  </si>
  <si>
    <t>East MidlandsNon-Hodgkin lymphoma2009</t>
  </si>
  <si>
    <t>East MidlandsOesophagus2009</t>
  </si>
  <si>
    <t>East MidlandsPancreas2009</t>
  </si>
  <si>
    <t>East MidlandsProstate2009</t>
  </si>
  <si>
    <t>East MidlandsUterus2009</t>
  </si>
  <si>
    <t>East of EnglandAll Malignant Neoplasms (excl. NMSC)2009</t>
  </si>
  <si>
    <t>East of EnglandBladder2009</t>
  </si>
  <si>
    <t>East of EnglandCancer of Unknown Primary2009</t>
  </si>
  <si>
    <t>East of EnglandCervix (in-situ)2009</t>
  </si>
  <si>
    <t>East of EnglandColorectal2009</t>
  </si>
  <si>
    <t>East of EnglandFemale breast cancer2009</t>
  </si>
  <si>
    <t>East of EnglandKidney2009</t>
  </si>
  <si>
    <t>East of EnglandLung2009</t>
  </si>
  <si>
    <t>East of EnglandMelanoma2009</t>
  </si>
  <si>
    <t>East of EnglandNon-Hodgkin lymphoma2009</t>
  </si>
  <si>
    <t>East of EnglandOesophagus2009</t>
  </si>
  <si>
    <t>East of EnglandPancreas2009</t>
  </si>
  <si>
    <t>East of EnglandProstate2009</t>
  </si>
  <si>
    <t>East of EnglandUterus2009</t>
  </si>
  <si>
    <t>Humber, Coast and ValeAll Malignant Neoplasms (excl. NMSC)2009</t>
  </si>
  <si>
    <t>Humber, Coast and ValeBladder2009</t>
  </si>
  <si>
    <t>Humber, Coast and ValeCancer of Unknown Primary2009</t>
  </si>
  <si>
    <t>Humber, Coast and ValeCervix (in-situ)2009</t>
  </si>
  <si>
    <t>Humber, Coast and ValeColorectal2009</t>
  </si>
  <si>
    <t>Humber, Coast and ValeFemale breast cancer2009</t>
  </si>
  <si>
    <t>Humber, Coast and ValeKidney2009</t>
  </si>
  <si>
    <t>Humber, Coast and ValeLung2009</t>
  </si>
  <si>
    <t>Humber, Coast and ValeMelanoma2009</t>
  </si>
  <si>
    <t>Humber, Coast and ValeNon-Hodgkin lymphoma2009</t>
  </si>
  <si>
    <t>Humber, Coast and ValeOesophagus2009</t>
  </si>
  <si>
    <t>Humber, Coast and ValePancreas2009</t>
  </si>
  <si>
    <t>Humber, Coast and ValeProstate2009</t>
  </si>
  <si>
    <t>Humber, Coast and ValeUterus2009</t>
  </si>
  <si>
    <t>Kent and MedwayAll Malignant Neoplasms (excl. NMSC)2009</t>
  </si>
  <si>
    <t>Kent and MedwayBladder2009</t>
  </si>
  <si>
    <t>Kent and MedwayCancer of Unknown Primary2009</t>
  </si>
  <si>
    <t>Kent and MedwayCervix (in-situ)2009</t>
  </si>
  <si>
    <t>Kent and MedwayColorectal2009</t>
  </si>
  <si>
    <t>Kent and MedwayFemale breast cancer2009</t>
  </si>
  <si>
    <t>Kent and MedwayKidney2009</t>
  </si>
  <si>
    <t>Kent and MedwayLung2009</t>
  </si>
  <si>
    <t>Kent and MedwayMelanoma2009</t>
  </si>
  <si>
    <t>Kent and MedwayNon-Hodgkin lymphoma2009</t>
  </si>
  <si>
    <t>Kent and MedwayOesophagus2009</t>
  </si>
  <si>
    <t>Kent and MedwayPancreas2009</t>
  </si>
  <si>
    <t>Kent and MedwayProstate2009</t>
  </si>
  <si>
    <t>Kent and MedwayUterus2009</t>
  </si>
  <si>
    <t>Lancashire and South CumbriaAll Malignant Neoplasms (excl. NMSC)2009</t>
  </si>
  <si>
    <t>Lancashire and South CumbriaBladder2009</t>
  </si>
  <si>
    <t>Lancashire and South CumbriaCancer of Unknown Primary2009</t>
  </si>
  <si>
    <t>Lancashire and South CumbriaCervix (in-situ)2009</t>
  </si>
  <si>
    <t>Lancashire and South CumbriaColorectal2009</t>
  </si>
  <si>
    <t>Lancashire and South CumbriaFemale breast cancer2009</t>
  </si>
  <si>
    <t>Lancashire and South CumbriaKidney2009</t>
  </si>
  <si>
    <t>Lancashire and South CumbriaLung2009</t>
  </si>
  <si>
    <t>Lancashire and South CumbriaMelanoma2009</t>
  </si>
  <si>
    <t>Lancashire and South CumbriaNon-Hodgkin lymphoma2009</t>
  </si>
  <si>
    <t>Lancashire and South CumbriaOesophagus2009</t>
  </si>
  <si>
    <t>Lancashire and South CumbriaPancreas2009</t>
  </si>
  <si>
    <t>Lancashire and South CumbriaProstate2009</t>
  </si>
  <si>
    <t>Lancashire and South CumbriaUterus2009</t>
  </si>
  <si>
    <t>National Cancer Vanguard: Greater ManchesterAll Malignant Neoplasms (excl. NMSC)2009</t>
  </si>
  <si>
    <t>National Cancer Vanguard: Greater ManchesterBladder2009</t>
  </si>
  <si>
    <t>National Cancer Vanguard: Greater ManchesterCancer of Unknown Primary2009</t>
  </si>
  <si>
    <t>National Cancer Vanguard: Greater ManchesterCervix (in-situ)2009</t>
  </si>
  <si>
    <t>National Cancer Vanguard: Greater ManchesterColorectal2009</t>
  </si>
  <si>
    <t>National Cancer Vanguard: Greater ManchesterFemale breast cancer2009</t>
  </si>
  <si>
    <t>National Cancer Vanguard: Greater ManchesterKidney2009</t>
  </si>
  <si>
    <t>National Cancer Vanguard: Greater ManchesterLung2009</t>
  </si>
  <si>
    <t>National Cancer Vanguard: Greater ManchesterMelanoma2009</t>
  </si>
  <si>
    <t>National Cancer Vanguard: Greater ManchesterNon-Hodgkin lymphoma2009</t>
  </si>
  <si>
    <t>National Cancer Vanguard: Greater ManchesterOesophagus2009</t>
  </si>
  <si>
    <t>National Cancer Vanguard: Greater ManchesterPancreas2009</t>
  </si>
  <si>
    <t>National Cancer Vanguard: Greater ManchesterProstate2009</t>
  </si>
  <si>
    <t>National Cancer Vanguard: Greater ManchesterUterus2009</t>
  </si>
  <si>
    <t>National Cancer Vanguard: North Central and North East LondonAll Malignant Neoplasms (excl. NMSC)2009</t>
  </si>
  <si>
    <t>National Cancer Vanguard: North Central and North East LondonBladder2009</t>
  </si>
  <si>
    <t>National Cancer Vanguard: North Central and North East LondonCancer of Unknown Primary2009</t>
  </si>
  <si>
    <t>National Cancer Vanguard: North Central and North East LondonCervix (in-situ)2009</t>
  </si>
  <si>
    <t>National Cancer Vanguard: North Central and North East LondonColorectal2009</t>
  </si>
  <si>
    <t>National Cancer Vanguard: North Central and North East LondonFemale breast cancer2009</t>
  </si>
  <si>
    <t>National Cancer Vanguard: North Central and North East LondonKidney2009</t>
  </si>
  <si>
    <t>National Cancer Vanguard: North Central and North East LondonLung2009</t>
  </si>
  <si>
    <t>National Cancer Vanguard: North Central and North East LondonMelanoma2009</t>
  </si>
  <si>
    <t>National Cancer Vanguard: North Central and North East LondonNon-Hodgkin lymphoma2009</t>
  </si>
  <si>
    <t>National Cancer Vanguard: North Central and North East LondonOesophagus2009</t>
  </si>
  <si>
    <t>National Cancer Vanguard: North Central and North East LondonPancreas2009</t>
  </si>
  <si>
    <t>National Cancer Vanguard: North Central and North East LondonProstate2009</t>
  </si>
  <si>
    <t>National Cancer Vanguard: North Central and North East LondonUterus2009</t>
  </si>
  <si>
    <t>National Cancer Vanguard: North West and South West LondonAll Malignant Neoplasms (excl. NMSC)2009</t>
  </si>
  <si>
    <t>National Cancer Vanguard: North West and South West LondonBladder2009</t>
  </si>
  <si>
    <t>National Cancer Vanguard: North West and South West LondonCancer of Unknown Primary2009</t>
  </si>
  <si>
    <t>National Cancer Vanguard: North West and South West LondonCervix (in-situ)2009</t>
  </si>
  <si>
    <t>National Cancer Vanguard: North West and South West LondonColorectal2009</t>
  </si>
  <si>
    <t>National Cancer Vanguard: North West and South West LondonFemale breast cancer2009</t>
  </si>
  <si>
    <t>National Cancer Vanguard: North West and South West LondonKidney2009</t>
  </si>
  <si>
    <t>National Cancer Vanguard: North West and South West LondonLung2009</t>
  </si>
  <si>
    <t>National Cancer Vanguard: North West and South West LondonMelanoma2009</t>
  </si>
  <si>
    <t>National Cancer Vanguard: North West and South West LondonNon-Hodgkin lymphoma2009</t>
  </si>
  <si>
    <t>National Cancer Vanguard: North West and South West LondonOesophagus2009</t>
  </si>
  <si>
    <t>National Cancer Vanguard: North West and South West LondonPancreas2009</t>
  </si>
  <si>
    <t>National Cancer Vanguard: North West and South West LondonProstate2009</t>
  </si>
  <si>
    <t>National Cancer Vanguard: North West and South West LondonUterus2009</t>
  </si>
  <si>
    <t>North East and CumbriaAll Malignant Neoplasms (excl. NMSC)2009</t>
  </si>
  <si>
    <t>North East and CumbriaBladder2009</t>
  </si>
  <si>
    <t>North East and CumbriaCancer of Unknown Primary2009</t>
  </si>
  <si>
    <t>North East and CumbriaCervix (in-situ)2009</t>
  </si>
  <si>
    <t>North East and CumbriaColorectal2009</t>
  </si>
  <si>
    <t>North East and CumbriaFemale breast cancer2009</t>
  </si>
  <si>
    <t>North East and CumbriaKidney2009</t>
  </si>
  <si>
    <t>North East and CumbriaLung2009</t>
  </si>
  <si>
    <t>North East and CumbriaMelanoma2009</t>
  </si>
  <si>
    <t>North East and CumbriaNon-Hodgkin lymphoma2009</t>
  </si>
  <si>
    <t>North East and CumbriaOesophagus2009</t>
  </si>
  <si>
    <t>North East and CumbriaPancreas2009</t>
  </si>
  <si>
    <t>North East and CumbriaProstate2009</t>
  </si>
  <si>
    <t>North East and CumbriaUterus2009</t>
  </si>
  <si>
    <t>PeninsulaAll Malignant Neoplasms (excl. NMSC)2009</t>
  </si>
  <si>
    <t>PeninsulaBladder2009</t>
  </si>
  <si>
    <t>PeninsulaCancer of Unknown Primary2009</t>
  </si>
  <si>
    <t>PeninsulaCervix (in-situ)2009</t>
  </si>
  <si>
    <t>PeninsulaColorectal2009</t>
  </si>
  <si>
    <t>PeninsulaFemale breast cancer2009</t>
  </si>
  <si>
    <t>PeninsulaKidney2009</t>
  </si>
  <si>
    <t>PeninsulaLung2009</t>
  </si>
  <si>
    <t>PeninsulaMelanoma2009</t>
  </si>
  <si>
    <t>PeninsulaNon-Hodgkin lymphoma2009</t>
  </si>
  <si>
    <t>PeninsulaOesophagus2009</t>
  </si>
  <si>
    <t>PeninsulaPancreas2009</t>
  </si>
  <si>
    <t>PeninsulaProstate2009</t>
  </si>
  <si>
    <t>PeninsulaUterus2009</t>
  </si>
  <si>
    <t>Somerset, Wiltshire, Avon and GloucestershireAll Malignant Neoplasms (excl. NMSC)2009</t>
  </si>
  <si>
    <t>Somerset, Wiltshire, Avon and GloucestershireBladder2009</t>
  </si>
  <si>
    <t>Somerset, Wiltshire, Avon and GloucestershireCancer of Unknown Primary2009</t>
  </si>
  <si>
    <t>Somerset, Wiltshire, Avon and GloucestershireCervix (in-situ)2009</t>
  </si>
  <si>
    <t>Somerset, Wiltshire, Avon and GloucestershireColorectal2009</t>
  </si>
  <si>
    <t>Somerset, Wiltshire, Avon and GloucestershireFemale breast cancer2009</t>
  </si>
  <si>
    <t>Somerset, Wiltshire, Avon and GloucestershireKidney2009</t>
  </si>
  <si>
    <t>Somerset, Wiltshire, Avon and GloucestershireLung2009</t>
  </si>
  <si>
    <t>Somerset, Wiltshire, Avon and GloucestershireMelanoma2009</t>
  </si>
  <si>
    <t>Somerset, Wiltshire, Avon and GloucestershireNon-Hodgkin lymphoma2009</t>
  </si>
  <si>
    <t>Somerset, Wiltshire, Avon and GloucestershireOesophagus2009</t>
  </si>
  <si>
    <t>Somerset, Wiltshire, Avon and GloucestershirePancreas2009</t>
  </si>
  <si>
    <t>Somerset, Wiltshire, Avon and GloucestershireProstate2009</t>
  </si>
  <si>
    <t>Somerset, Wiltshire, Avon and GloucestershireUterus2009</t>
  </si>
  <si>
    <t>South East LondonAll Malignant Neoplasms (excl. NMSC)2009</t>
  </si>
  <si>
    <t>South East LondonBladder2009</t>
  </si>
  <si>
    <t>South East LondonCancer of Unknown Primary2009</t>
  </si>
  <si>
    <t>South East LondonCervix (in-situ)2009</t>
  </si>
  <si>
    <t>South East LondonColorectal2009</t>
  </si>
  <si>
    <t>South East LondonFemale breast cancer2009</t>
  </si>
  <si>
    <t>South East LondonKidney2009</t>
  </si>
  <si>
    <t>South East LondonLung2009</t>
  </si>
  <si>
    <t>South East LondonMelanoma2009</t>
  </si>
  <si>
    <t>South East LondonNon-Hodgkin lymphoma2009</t>
  </si>
  <si>
    <t>South East LondonOesophagus2009</t>
  </si>
  <si>
    <t>South East LondonPancreas2009</t>
  </si>
  <si>
    <t>South East LondonProstate2009</t>
  </si>
  <si>
    <t>South East LondonUterus2009</t>
  </si>
  <si>
    <t>South Yorkshire, Bassetlaw, North Derbyshire and HardwickAll Malignant Neoplasms (excl. NMSC)2009</t>
  </si>
  <si>
    <t>South Yorkshire, Bassetlaw, North Derbyshire and HardwickBladder2009</t>
  </si>
  <si>
    <t>South Yorkshire, Bassetlaw, North Derbyshire and HardwickCancer of Unknown Primary2009</t>
  </si>
  <si>
    <t>South Yorkshire, Bassetlaw, North Derbyshire and HardwickCervix (in-situ)2009</t>
  </si>
  <si>
    <t>South Yorkshire, Bassetlaw, North Derbyshire and HardwickColorectal2009</t>
  </si>
  <si>
    <t>South Yorkshire, Bassetlaw, North Derbyshire and HardwickFemale breast cancer2009</t>
  </si>
  <si>
    <t>South Yorkshire, Bassetlaw, North Derbyshire and HardwickKidney2009</t>
  </si>
  <si>
    <t>South Yorkshire, Bassetlaw, North Derbyshire and HardwickLung2009</t>
  </si>
  <si>
    <t>South Yorkshire, Bassetlaw, North Derbyshire and HardwickMelanoma2009</t>
  </si>
  <si>
    <t>South Yorkshire, Bassetlaw, North Derbyshire and HardwickNon-Hodgkin lymphoma2009</t>
  </si>
  <si>
    <t>South Yorkshire, Bassetlaw, North Derbyshire and HardwickOesophagus2009</t>
  </si>
  <si>
    <t>South Yorkshire, Bassetlaw, North Derbyshire and HardwickPancreas2009</t>
  </si>
  <si>
    <t>South Yorkshire, Bassetlaw, North Derbyshire and HardwickProstate2009</t>
  </si>
  <si>
    <t>South Yorkshire, Bassetlaw, North Derbyshire and HardwickUterus2009</t>
  </si>
  <si>
    <t>Surrey and SussexAll Malignant Neoplasms (excl. NMSC)2009</t>
  </si>
  <si>
    <t>Surrey and SussexBladder2009</t>
  </si>
  <si>
    <t>Surrey and SussexCancer of Unknown Primary2009</t>
  </si>
  <si>
    <t>Surrey and SussexCervix (in-situ)2009</t>
  </si>
  <si>
    <t>Surrey and SussexColorectal2009</t>
  </si>
  <si>
    <t>Surrey and SussexFemale breast cancer2009</t>
  </si>
  <si>
    <t>Surrey and SussexKidney2009</t>
  </si>
  <si>
    <t>Surrey and SussexLung2009</t>
  </si>
  <si>
    <t>Surrey and SussexMelanoma2009</t>
  </si>
  <si>
    <t>Surrey and SussexNon-Hodgkin lymphoma2009</t>
  </si>
  <si>
    <t>Surrey and SussexOesophagus2009</t>
  </si>
  <si>
    <t>Surrey and SussexPancreas2009</t>
  </si>
  <si>
    <t>Surrey and SussexProstate2009</t>
  </si>
  <si>
    <t>Surrey and SussexUterus2009</t>
  </si>
  <si>
    <t>Thames ValleyAll Malignant Neoplasms (excl. NMSC)2009</t>
  </si>
  <si>
    <t>Thames ValleyBladder2009</t>
  </si>
  <si>
    <t>Thames ValleyCancer of Unknown Primary2009</t>
  </si>
  <si>
    <t>Thames ValleyCervix (in-situ)2009</t>
  </si>
  <si>
    <t>Thames ValleyColorectal2009</t>
  </si>
  <si>
    <t>Thames ValleyFemale breast cancer2009</t>
  </si>
  <si>
    <t>Thames ValleyKidney2009</t>
  </si>
  <si>
    <t>Thames ValleyLung2009</t>
  </si>
  <si>
    <t>Thames ValleyMelanoma2009</t>
  </si>
  <si>
    <t>Thames ValleyNon-Hodgkin lymphoma2009</t>
  </si>
  <si>
    <t>Thames ValleyOesophagus2009</t>
  </si>
  <si>
    <t>Thames ValleyPancreas2009</t>
  </si>
  <si>
    <t>Thames ValleyProstate2009</t>
  </si>
  <si>
    <t>Thames ValleyUterus2009</t>
  </si>
  <si>
    <t>WessexAll Malignant Neoplasms (excl. NMSC)2009</t>
  </si>
  <si>
    <t>WessexBladder2009</t>
  </si>
  <si>
    <t>WessexCancer of Unknown Primary2009</t>
  </si>
  <si>
    <t>WessexCervix (in-situ)2009</t>
  </si>
  <si>
    <t>WessexColorectal2009</t>
  </si>
  <si>
    <t>WessexFemale breast cancer2009</t>
  </si>
  <si>
    <t>WessexKidney2009</t>
  </si>
  <si>
    <t>WessexLung2009</t>
  </si>
  <si>
    <t>WessexMelanoma2009</t>
  </si>
  <si>
    <t>WessexNon-Hodgkin lymphoma2009</t>
  </si>
  <si>
    <t>WessexOesophagus2009</t>
  </si>
  <si>
    <t>WessexPancreas2009</t>
  </si>
  <si>
    <t>WessexProstate2009</t>
  </si>
  <si>
    <t>WessexUterus2009</t>
  </si>
  <si>
    <t>West MidlandsAll Malignant Neoplasms (excl. NMSC)2009</t>
  </si>
  <si>
    <t>West MidlandsBladder2009</t>
  </si>
  <si>
    <t>West MidlandsCancer of Unknown Primary2009</t>
  </si>
  <si>
    <t>West MidlandsCervix (in-situ)2009</t>
  </si>
  <si>
    <t>West MidlandsColorectal2009</t>
  </si>
  <si>
    <t>West MidlandsFemale breast cancer2009</t>
  </si>
  <si>
    <t>West MidlandsKidney2009</t>
  </si>
  <si>
    <t>West MidlandsLung2009</t>
  </si>
  <si>
    <t>West MidlandsMelanoma2009</t>
  </si>
  <si>
    <t>West MidlandsNon-Hodgkin lymphoma2009</t>
  </si>
  <si>
    <t>West MidlandsOesophagus2009</t>
  </si>
  <si>
    <t>West MidlandsPancreas2009</t>
  </si>
  <si>
    <t>West MidlandsProstate2009</t>
  </si>
  <si>
    <t>West MidlandsUterus2009</t>
  </si>
  <si>
    <t>West YorkshireAll Malignant Neoplasms (excl. NMSC)2009</t>
  </si>
  <si>
    <t>West YorkshireBladder2009</t>
  </si>
  <si>
    <t>West YorkshireCancer of Unknown Primary2009</t>
  </si>
  <si>
    <t>West YorkshireCervix (in-situ)2009</t>
  </si>
  <si>
    <t>West YorkshireColorectal2009</t>
  </si>
  <si>
    <t>West YorkshireFemale breast cancer2009</t>
  </si>
  <si>
    <t>West YorkshireKidney2009</t>
  </si>
  <si>
    <t>West YorkshireLung2009</t>
  </si>
  <si>
    <t>West YorkshireMelanoma2009</t>
  </si>
  <si>
    <t>West YorkshireNon-Hodgkin lymphoma2009</t>
  </si>
  <si>
    <t>West YorkshireOesophagus2009</t>
  </si>
  <si>
    <t>West YorkshirePancreas2009</t>
  </si>
  <si>
    <t>West YorkshireProstate2009</t>
  </si>
  <si>
    <t>West YorkshireUterus2009</t>
  </si>
  <si>
    <t>Cheshire and MerseysideAll Malignant Neoplasms (excl. NMSC)2010</t>
  </si>
  <si>
    <t>Cheshire and MerseysideBladder2010</t>
  </si>
  <si>
    <t>Cheshire and MerseysideCancer of Unknown Primary2010</t>
  </si>
  <si>
    <t>Cheshire and MerseysideCervix (in-situ)2010</t>
  </si>
  <si>
    <t>Cheshire and MerseysideColorectal2010</t>
  </si>
  <si>
    <t>Cheshire and MerseysideFemale breast cancer2010</t>
  </si>
  <si>
    <t>Cheshire and MerseysideKidney2010</t>
  </si>
  <si>
    <t>Cheshire and MerseysideLung2010</t>
  </si>
  <si>
    <t>Cheshire and MerseysideMelanoma2010</t>
  </si>
  <si>
    <t>Cheshire and MerseysideNon-Hodgkin lymphoma2010</t>
  </si>
  <si>
    <t>Cheshire and MerseysideOesophagus2010</t>
  </si>
  <si>
    <t>Cheshire and MerseysidePancreas2010</t>
  </si>
  <si>
    <t>Cheshire and MerseysideProstate2010</t>
  </si>
  <si>
    <t>Cheshire and MerseysideUterus2010</t>
  </si>
  <si>
    <t>East MidlandsAll Malignant Neoplasms (excl. NMSC)2010</t>
  </si>
  <si>
    <t>East MidlandsBladder2010</t>
  </si>
  <si>
    <t>East MidlandsCancer of Unknown Primary2010</t>
  </si>
  <si>
    <t>East MidlandsCervix (in-situ)2010</t>
  </si>
  <si>
    <t>East MidlandsColorectal2010</t>
  </si>
  <si>
    <t>East MidlandsFemale breast cancer2010</t>
  </si>
  <si>
    <t>East MidlandsKidney2010</t>
  </si>
  <si>
    <t>East MidlandsLung2010</t>
  </si>
  <si>
    <t>East MidlandsMelanoma2010</t>
  </si>
  <si>
    <t>East MidlandsNon-Hodgkin lymphoma2010</t>
  </si>
  <si>
    <t>East MidlandsOesophagus2010</t>
  </si>
  <si>
    <t>East MidlandsPancreas2010</t>
  </si>
  <si>
    <t>East MidlandsProstate2010</t>
  </si>
  <si>
    <t>East MidlandsUterus2010</t>
  </si>
  <si>
    <t>East of EnglandAll Malignant Neoplasms (excl. NMSC)2010</t>
  </si>
  <si>
    <t>East of EnglandBladder2010</t>
  </si>
  <si>
    <t>East of EnglandCancer of Unknown Primary2010</t>
  </si>
  <si>
    <t>East of EnglandCervix (in-situ)2010</t>
  </si>
  <si>
    <t>East of EnglandColorectal2010</t>
  </si>
  <si>
    <t>East of EnglandFemale breast cancer2010</t>
  </si>
  <si>
    <t>East of EnglandKidney2010</t>
  </si>
  <si>
    <t>East of EnglandLung2010</t>
  </si>
  <si>
    <t>East of EnglandMelanoma2010</t>
  </si>
  <si>
    <t>East of EnglandNon-Hodgkin lymphoma2010</t>
  </si>
  <si>
    <t>East of EnglandOesophagus2010</t>
  </si>
  <si>
    <t>East of EnglandPancreas2010</t>
  </si>
  <si>
    <t>East of EnglandProstate2010</t>
  </si>
  <si>
    <t>East of EnglandUterus2010</t>
  </si>
  <si>
    <t>Humber, Coast and ValeAll Malignant Neoplasms (excl. NMSC)2010</t>
  </si>
  <si>
    <t>Humber, Coast and ValeBladder2010</t>
  </si>
  <si>
    <t>Humber, Coast and ValeCancer of Unknown Primary2010</t>
  </si>
  <si>
    <t>Humber, Coast and ValeCervix (in-situ)2010</t>
  </si>
  <si>
    <t>Humber, Coast and ValeColorectal2010</t>
  </si>
  <si>
    <t>Humber, Coast and ValeFemale breast cancer2010</t>
  </si>
  <si>
    <t>Humber, Coast and ValeKidney2010</t>
  </si>
  <si>
    <t>Humber, Coast and ValeLung2010</t>
  </si>
  <si>
    <t>Humber, Coast and ValeMelanoma2010</t>
  </si>
  <si>
    <t>Humber, Coast and ValeNon-Hodgkin lymphoma2010</t>
  </si>
  <si>
    <t>Humber, Coast and ValeOesophagus2010</t>
  </si>
  <si>
    <t>Humber, Coast and ValePancreas2010</t>
  </si>
  <si>
    <t>Humber, Coast and ValeProstate2010</t>
  </si>
  <si>
    <t>Humber, Coast and ValeUterus2010</t>
  </si>
  <si>
    <t>Kent and MedwayAll Malignant Neoplasms (excl. NMSC)2010</t>
  </si>
  <si>
    <t>Kent and MedwayBladder2010</t>
  </si>
  <si>
    <t>Kent and MedwayCancer of Unknown Primary2010</t>
  </si>
  <si>
    <t>Kent and MedwayCervix (in-situ)2010</t>
  </si>
  <si>
    <t>Kent and MedwayColorectal2010</t>
  </si>
  <si>
    <t>Kent and MedwayFemale breast cancer2010</t>
  </si>
  <si>
    <t>Kent and MedwayKidney2010</t>
  </si>
  <si>
    <t>Kent and MedwayLung2010</t>
  </si>
  <si>
    <t>Kent and MedwayMelanoma2010</t>
  </si>
  <si>
    <t>Kent and MedwayNon-Hodgkin lymphoma2010</t>
  </si>
  <si>
    <t>Kent and MedwayOesophagus2010</t>
  </si>
  <si>
    <t>Kent and MedwayPancreas2010</t>
  </si>
  <si>
    <t>Kent and MedwayProstate2010</t>
  </si>
  <si>
    <t>Kent and MedwayUterus2010</t>
  </si>
  <si>
    <t>Lancashire and South CumbriaAll Malignant Neoplasms (excl. NMSC)2010</t>
  </si>
  <si>
    <t>Lancashire and South CumbriaBladder2010</t>
  </si>
  <si>
    <t>Lancashire and South CumbriaCancer of Unknown Primary2010</t>
  </si>
  <si>
    <t>Lancashire and South CumbriaCervix (in-situ)2010</t>
  </si>
  <si>
    <t>Lancashire and South CumbriaColorectal2010</t>
  </si>
  <si>
    <t>Lancashire and South CumbriaFemale breast cancer2010</t>
  </si>
  <si>
    <t>Lancashire and South CumbriaKidney2010</t>
  </si>
  <si>
    <t>Lancashire and South CumbriaLung2010</t>
  </si>
  <si>
    <t>Lancashire and South CumbriaMelanoma2010</t>
  </si>
  <si>
    <t>Lancashire and South CumbriaNon-Hodgkin lymphoma2010</t>
  </si>
  <si>
    <t>Lancashire and South CumbriaOesophagus2010</t>
  </si>
  <si>
    <t>Lancashire and South CumbriaPancreas2010</t>
  </si>
  <si>
    <t>Lancashire and South CumbriaProstate2010</t>
  </si>
  <si>
    <t>Lancashire and South CumbriaUterus2010</t>
  </si>
  <si>
    <t>National Cancer Vanguard: Greater ManchesterAll Malignant Neoplasms (excl. NMSC)2010</t>
  </si>
  <si>
    <t>National Cancer Vanguard: Greater ManchesterBladder2010</t>
  </si>
  <si>
    <t>National Cancer Vanguard: Greater ManchesterCancer of Unknown Primary2010</t>
  </si>
  <si>
    <t>National Cancer Vanguard: Greater ManchesterCervix (in-situ)2010</t>
  </si>
  <si>
    <t>National Cancer Vanguard: Greater ManchesterColorectal2010</t>
  </si>
  <si>
    <t>National Cancer Vanguard: Greater ManchesterFemale breast cancer2010</t>
  </si>
  <si>
    <t>National Cancer Vanguard: Greater ManchesterKidney2010</t>
  </si>
  <si>
    <t>National Cancer Vanguard: Greater ManchesterLung2010</t>
  </si>
  <si>
    <t>National Cancer Vanguard: Greater ManchesterMelanoma2010</t>
  </si>
  <si>
    <t>National Cancer Vanguard: Greater ManchesterNon-Hodgkin lymphoma2010</t>
  </si>
  <si>
    <t>National Cancer Vanguard: Greater ManchesterOesophagus2010</t>
  </si>
  <si>
    <t>National Cancer Vanguard: Greater ManchesterPancreas2010</t>
  </si>
  <si>
    <t>National Cancer Vanguard: Greater ManchesterProstate2010</t>
  </si>
  <si>
    <t>National Cancer Vanguard: Greater ManchesterUterus2010</t>
  </si>
  <si>
    <t>National Cancer Vanguard: North Central and North East LondonAll Malignant Neoplasms (excl. NMSC)2010</t>
  </si>
  <si>
    <t>National Cancer Vanguard: North Central and North East LondonBladder2010</t>
  </si>
  <si>
    <t>National Cancer Vanguard: North Central and North East LondonCancer of Unknown Primary2010</t>
  </si>
  <si>
    <t>National Cancer Vanguard: North Central and North East LondonCervix (in-situ)2010</t>
  </si>
  <si>
    <t>National Cancer Vanguard: North Central and North East LondonColorectal2010</t>
  </si>
  <si>
    <t>National Cancer Vanguard: North Central and North East LondonFemale breast cancer2010</t>
  </si>
  <si>
    <t>National Cancer Vanguard: North Central and North East LondonKidney2010</t>
  </si>
  <si>
    <t>National Cancer Vanguard: North Central and North East LondonLung2010</t>
  </si>
  <si>
    <t>National Cancer Vanguard: North Central and North East LondonMelanoma2010</t>
  </si>
  <si>
    <t>National Cancer Vanguard: North Central and North East LondonNon-Hodgkin lymphoma2010</t>
  </si>
  <si>
    <t>National Cancer Vanguard: North Central and North East LondonOesophagus2010</t>
  </si>
  <si>
    <t>National Cancer Vanguard: North Central and North East LondonPancreas2010</t>
  </si>
  <si>
    <t>National Cancer Vanguard: North Central and North East LondonProstate2010</t>
  </si>
  <si>
    <t>National Cancer Vanguard: North Central and North East LondonUterus2010</t>
  </si>
  <si>
    <t>National Cancer Vanguard: North West and South West LondonAll Malignant Neoplasms (excl. NMSC)2010</t>
  </si>
  <si>
    <t>National Cancer Vanguard: North West and South West LondonBladder2010</t>
  </si>
  <si>
    <t>National Cancer Vanguard: North West and South West LondonCancer of Unknown Primary2010</t>
  </si>
  <si>
    <t>National Cancer Vanguard: North West and South West LondonCervix (in-situ)2010</t>
  </si>
  <si>
    <t>National Cancer Vanguard: North West and South West LondonColorectal2010</t>
  </si>
  <si>
    <t>National Cancer Vanguard: North West and South West LondonFemale breast cancer2010</t>
  </si>
  <si>
    <t>National Cancer Vanguard: North West and South West LondonKidney2010</t>
  </si>
  <si>
    <t>National Cancer Vanguard: North West and South West LondonLung2010</t>
  </si>
  <si>
    <t>National Cancer Vanguard: North West and South West LondonMelanoma2010</t>
  </si>
  <si>
    <t>National Cancer Vanguard: North West and South West LondonNon-Hodgkin lymphoma2010</t>
  </si>
  <si>
    <t>National Cancer Vanguard: North West and South West LondonOesophagus2010</t>
  </si>
  <si>
    <t>National Cancer Vanguard: North West and South West LondonPancreas2010</t>
  </si>
  <si>
    <t>National Cancer Vanguard: North West and South West LondonProstate2010</t>
  </si>
  <si>
    <t>National Cancer Vanguard: North West and South West LondonUterus2010</t>
  </si>
  <si>
    <t>North East and CumbriaAll Malignant Neoplasms (excl. NMSC)2010</t>
  </si>
  <si>
    <t>North East and CumbriaBladder2010</t>
  </si>
  <si>
    <t>North East and CumbriaCancer of Unknown Primary2010</t>
  </si>
  <si>
    <t>North East and CumbriaCervix (in-situ)2010</t>
  </si>
  <si>
    <t>North East and CumbriaColorectal2010</t>
  </si>
  <si>
    <t>North East and CumbriaFemale breast cancer2010</t>
  </si>
  <si>
    <t>North East and CumbriaKidney2010</t>
  </si>
  <si>
    <t>North East and CumbriaLung2010</t>
  </si>
  <si>
    <t>North East and CumbriaMelanoma2010</t>
  </si>
  <si>
    <t>North East and CumbriaNon-Hodgkin lymphoma2010</t>
  </si>
  <si>
    <t>North East and CumbriaOesophagus2010</t>
  </si>
  <si>
    <t>North East and CumbriaPancreas2010</t>
  </si>
  <si>
    <t>North East and CumbriaProstate2010</t>
  </si>
  <si>
    <t>North East and CumbriaUterus2010</t>
  </si>
  <si>
    <t>PeninsulaAll Malignant Neoplasms (excl. NMSC)2010</t>
  </si>
  <si>
    <t>PeninsulaBladder2010</t>
  </si>
  <si>
    <t>PeninsulaCancer of Unknown Primary2010</t>
  </si>
  <si>
    <t>PeninsulaCervix (in-situ)2010</t>
  </si>
  <si>
    <t>PeninsulaColorectal2010</t>
  </si>
  <si>
    <t>PeninsulaFemale breast cancer2010</t>
  </si>
  <si>
    <t>PeninsulaKidney2010</t>
  </si>
  <si>
    <t>PeninsulaLung2010</t>
  </si>
  <si>
    <t>PeninsulaMelanoma2010</t>
  </si>
  <si>
    <t>PeninsulaNon-Hodgkin lymphoma2010</t>
  </si>
  <si>
    <t>PeninsulaOesophagus2010</t>
  </si>
  <si>
    <t>PeninsulaPancreas2010</t>
  </si>
  <si>
    <t>PeninsulaProstate2010</t>
  </si>
  <si>
    <t>PeninsulaUterus2010</t>
  </si>
  <si>
    <t>Somerset, Wiltshire, Avon and GloucestershireAll Malignant Neoplasms (excl. NMSC)2010</t>
  </si>
  <si>
    <t>Somerset, Wiltshire, Avon and GloucestershireBladder2010</t>
  </si>
  <si>
    <t>Somerset, Wiltshire, Avon and GloucestershireCancer of Unknown Primary2010</t>
  </si>
  <si>
    <t>Somerset, Wiltshire, Avon and GloucestershireCervix (in-situ)2010</t>
  </si>
  <si>
    <t>Somerset, Wiltshire, Avon and GloucestershireColorectal2010</t>
  </si>
  <si>
    <t>Somerset, Wiltshire, Avon and GloucestershireFemale breast cancer2010</t>
  </si>
  <si>
    <t>Somerset, Wiltshire, Avon and GloucestershireKidney2010</t>
  </si>
  <si>
    <t>Somerset, Wiltshire, Avon and GloucestershireLung2010</t>
  </si>
  <si>
    <t>Somerset, Wiltshire, Avon and GloucestershireMelanoma2010</t>
  </si>
  <si>
    <t>Somerset, Wiltshire, Avon and GloucestershireNon-Hodgkin lymphoma2010</t>
  </si>
  <si>
    <t>Somerset, Wiltshire, Avon and GloucestershireOesophagus2010</t>
  </si>
  <si>
    <t>Somerset, Wiltshire, Avon and GloucestershirePancreas2010</t>
  </si>
  <si>
    <t>Somerset, Wiltshire, Avon and GloucestershireProstate2010</t>
  </si>
  <si>
    <t>Somerset, Wiltshire, Avon and GloucestershireUterus2010</t>
  </si>
  <si>
    <t>South East LondonAll Malignant Neoplasms (excl. NMSC)2010</t>
  </si>
  <si>
    <t>South East LondonBladder2010</t>
  </si>
  <si>
    <t>South East LondonCancer of Unknown Primary2010</t>
  </si>
  <si>
    <t>South East LondonCervix (in-situ)2010</t>
  </si>
  <si>
    <t>South East LondonColorectal2010</t>
  </si>
  <si>
    <t>South East LondonFemale breast cancer2010</t>
  </si>
  <si>
    <t>South East LondonKidney2010</t>
  </si>
  <si>
    <t>South East LondonLung2010</t>
  </si>
  <si>
    <t>South East LondonMelanoma2010</t>
  </si>
  <si>
    <t>South East LondonNon-Hodgkin lymphoma2010</t>
  </si>
  <si>
    <t>South East LondonOesophagus2010</t>
  </si>
  <si>
    <t>South East LondonPancreas2010</t>
  </si>
  <si>
    <t>South East LondonProstate2010</t>
  </si>
  <si>
    <t>South East LondonUterus2010</t>
  </si>
  <si>
    <t>South Yorkshire, Bassetlaw, North Derbyshire and HardwickAll Malignant Neoplasms (excl. NMSC)2010</t>
  </si>
  <si>
    <t>South Yorkshire, Bassetlaw, North Derbyshire and HardwickBladder2010</t>
  </si>
  <si>
    <t>South Yorkshire, Bassetlaw, North Derbyshire and HardwickCancer of Unknown Primary2010</t>
  </si>
  <si>
    <t>South Yorkshire, Bassetlaw, North Derbyshire and HardwickCervix (in-situ)2010</t>
  </si>
  <si>
    <t>South Yorkshire, Bassetlaw, North Derbyshire and HardwickColorectal2010</t>
  </si>
  <si>
    <t>South Yorkshire, Bassetlaw, North Derbyshire and HardwickFemale breast cancer2010</t>
  </si>
  <si>
    <t>South Yorkshire, Bassetlaw, North Derbyshire and HardwickKidney2010</t>
  </si>
  <si>
    <t>South Yorkshire, Bassetlaw, North Derbyshire and HardwickLung2010</t>
  </si>
  <si>
    <t>South Yorkshire, Bassetlaw, North Derbyshire and HardwickMelanoma2010</t>
  </si>
  <si>
    <t>South Yorkshire, Bassetlaw, North Derbyshire and HardwickNon-Hodgkin lymphoma2010</t>
  </si>
  <si>
    <t>South Yorkshire, Bassetlaw, North Derbyshire and HardwickOesophagus2010</t>
  </si>
  <si>
    <t>South Yorkshire, Bassetlaw, North Derbyshire and HardwickPancreas2010</t>
  </si>
  <si>
    <t>South Yorkshire, Bassetlaw, North Derbyshire and HardwickProstate2010</t>
  </si>
  <si>
    <t>South Yorkshire, Bassetlaw, North Derbyshire and HardwickUterus2010</t>
  </si>
  <si>
    <t>Surrey and SussexAll Malignant Neoplasms (excl. NMSC)2010</t>
  </si>
  <si>
    <t>Surrey and SussexBladder2010</t>
  </si>
  <si>
    <t>Surrey and SussexCancer of Unknown Primary2010</t>
  </si>
  <si>
    <t>Surrey and SussexCervix (in-situ)2010</t>
  </si>
  <si>
    <t>Surrey and SussexColorectal2010</t>
  </si>
  <si>
    <t>Surrey and SussexFemale breast cancer2010</t>
  </si>
  <si>
    <t>Surrey and SussexKidney2010</t>
  </si>
  <si>
    <t>Surrey and SussexLung2010</t>
  </si>
  <si>
    <t>Surrey and SussexMelanoma2010</t>
  </si>
  <si>
    <t>Surrey and SussexNon-Hodgkin lymphoma2010</t>
  </si>
  <si>
    <t>Surrey and SussexOesophagus2010</t>
  </si>
  <si>
    <t>Surrey and SussexPancreas2010</t>
  </si>
  <si>
    <t>Surrey and SussexProstate2010</t>
  </si>
  <si>
    <t>Surrey and SussexUterus2010</t>
  </si>
  <si>
    <t>Thames ValleyAll Malignant Neoplasms (excl. NMSC)2010</t>
  </si>
  <si>
    <t>Thames ValleyBladder2010</t>
  </si>
  <si>
    <t>Thames ValleyCancer of Unknown Primary2010</t>
  </si>
  <si>
    <t>Thames ValleyCervix (in-situ)2010</t>
  </si>
  <si>
    <t>Thames ValleyColorectal2010</t>
  </si>
  <si>
    <t>Thames ValleyFemale breast cancer2010</t>
  </si>
  <si>
    <t>Thames ValleyKidney2010</t>
  </si>
  <si>
    <t>Thames ValleyLung2010</t>
  </si>
  <si>
    <t>Thames ValleyMelanoma2010</t>
  </si>
  <si>
    <t>Thames ValleyNon-Hodgkin lymphoma2010</t>
  </si>
  <si>
    <t>Thames ValleyOesophagus2010</t>
  </si>
  <si>
    <t>Thames ValleyPancreas2010</t>
  </si>
  <si>
    <t>Thames ValleyProstate2010</t>
  </si>
  <si>
    <t>Thames ValleyUterus2010</t>
  </si>
  <si>
    <t>WessexAll Malignant Neoplasms (excl. NMSC)2010</t>
  </si>
  <si>
    <t>WessexBladder2010</t>
  </si>
  <si>
    <t>WessexCancer of Unknown Primary2010</t>
  </si>
  <si>
    <t>WessexCervix (in-situ)2010</t>
  </si>
  <si>
    <t>WessexColorectal2010</t>
  </si>
  <si>
    <t>WessexFemale breast cancer2010</t>
  </si>
  <si>
    <t>WessexKidney2010</t>
  </si>
  <si>
    <t>WessexLung2010</t>
  </si>
  <si>
    <t>WessexMelanoma2010</t>
  </si>
  <si>
    <t>WessexNon-Hodgkin lymphoma2010</t>
  </si>
  <si>
    <t>WessexOesophagus2010</t>
  </si>
  <si>
    <t>WessexPancreas2010</t>
  </si>
  <si>
    <t>WessexProstate2010</t>
  </si>
  <si>
    <t>WessexUterus2010</t>
  </si>
  <si>
    <t>West MidlandsAll Malignant Neoplasms (excl. NMSC)2010</t>
  </si>
  <si>
    <t>West MidlandsBladder2010</t>
  </si>
  <si>
    <t>West MidlandsCancer of Unknown Primary2010</t>
  </si>
  <si>
    <t>West MidlandsCervix (in-situ)2010</t>
  </si>
  <si>
    <t>West MidlandsColorectal2010</t>
  </si>
  <si>
    <t>West MidlandsFemale breast cancer2010</t>
  </si>
  <si>
    <t>West MidlandsKidney2010</t>
  </si>
  <si>
    <t>West MidlandsLung2010</t>
  </si>
  <si>
    <t>West MidlandsMelanoma2010</t>
  </si>
  <si>
    <t>West MidlandsNon-Hodgkin lymphoma2010</t>
  </si>
  <si>
    <t>West MidlandsOesophagus2010</t>
  </si>
  <si>
    <t>West MidlandsPancreas2010</t>
  </si>
  <si>
    <t>West MidlandsProstate2010</t>
  </si>
  <si>
    <t>West MidlandsUterus2010</t>
  </si>
  <si>
    <t>West YorkshireAll Malignant Neoplasms (excl. NMSC)2010</t>
  </si>
  <si>
    <t>West YorkshireBladder2010</t>
  </si>
  <si>
    <t>West YorkshireCancer of Unknown Primary2010</t>
  </si>
  <si>
    <t>West YorkshireCervix (in-situ)2010</t>
  </si>
  <si>
    <t>West YorkshireColorectal2010</t>
  </si>
  <si>
    <t>West YorkshireFemale breast cancer2010</t>
  </si>
  <si>
    <t>West YorkshireKidney2010</t>
  </si>
  <si>
    <t>West YorkshireLung2010</t>
  </si>
  <si>
    <t>West YorkshireMelanoma2010</t>
  </si>
  <si>
    <t>West YorkshireNon-Hodgkin lymphoma2010</t>
  </si>
  <si>
    <t>West YorkshireOesophagus2010</t>
  </si>
  <si>
    <t>West YorkshirePancreas2010</t>
  </si>
  <si>
    <t>West YorkshireProstate2010</t>
  </si>
  <si>
    <t>West YorkshireUterus2010</t>
  </si>
  <si>
    <t>Cheshire and MerseysideAll Malignant Neoplasms (excl. NMSC)2011</t>
  </si>
  <si>
    <t>Cheshire and MerseysideBladder2011</t>
  </si>
  <si>
    <t>Cheshire and MerseysideCancer of Unknown Primary2011</t>
  </si>
  <si>
    <t>Cheshire and MerseysideCervix (in-situ)2011</t>
  </si>
  <si>
    <t>Cheshire and MerseysideColorectal2011</t>
  </si>
  <si>
    <t>Cheshire and MerseysideFemale breast cancer2011</t>
  </si>
  <si>
    <t>Cheshire and MerseysideKidney2011</t>
  </si>
  <si>
    <t>Cheshire and MerseysideLung2011</t>
  </si>
  <si>
    <t>Cheshire and MerseysideMelanoma2011</t>
  </si>
  <si>
    <t>Cheshire and MerseysideNon-Hodgkin lymphoma2011</t>
  </si>
  <si>
    <t>Cheshire and MerseysideOesophagus2011</t>
  </si>
  <si>
    <t>Cheshire and MerseysidePancreas2011</t>
  </si>
  <si>
    <t>Cheshire and MerseysideProstate2011</t>
  </si>
  <si>
    <t>Cheshire and MerseysideUterus2011</t>
  </si>
  <si>
    <t>East MidlandsAll Malignant Neoplasms (excl. NMSC)2011</t>
  </si>
  <si>
    <t>East MidlandsBladder2011</t>
  </si>
  <si>
    <t>East MidlandsCancer of Unknown Primary2011</t>
  </si>
  <si>
    <t>East MidlandsCervix (in-situ)2011</t>
  </si>
  <si>
    <t>East MidlandsColorectal2011</t>
  </si>
  <si>
    <t>East MidlandsFemale breast cancer2011</t>
  </si>
  <si>
    <t>East MidlandsKidney2011</t>
  </si>
  <si>
    <t>East MidlandsLung2011</t>
  </si>
  <si>
    <t>East MidlandsMelanoma2011</t>
  </si>
  <si>
    <t>East MidlandsNon-Hodgkin lymphoma2011</t>
  </si>
  <si>
    <t>East MidlandsOesophagus2011</t>
  </si>
  <si>
    <t>East MidlandsPancreas2011</t>
  </si>
  <si>
    <t>East MidlandsProstate2011</t>
  </si>
  <si>
    <t>East MidlandsUterus2011</t>
  </si>
  <si>
    <t>East of EnglandAll Malignant Neoplasms (excl. NMSC)2011</t>
  </si>
  <si>
    <t>East of EnglandBladder2011</t>
  </si>
  <si>
    <t>East of EnglandCancer of Unknown Primary2011</t>
  </si>
  <si>
    <t>East of EnglandCervix (in-situ)2011</t>
  </si>
  <si>
    <t>East of EnglandColorectal2011</t>
  </si>
  <si>
    <t>East of EnglandFemale breast cancer2011</t>
  </si>
  <si>
    <t>East of EnglandKidney2011</t>
  </si>
  <si>
    <t>East of EnglandLung2011</t>
  </si>
  <si>
    <t>East of EnglandMelanoma2011</t>
  </si>
  <si>
    <t>East of EnglandNon-Hodgkin lymphoma2011</t>
  </si>
  <si>
    <t>East of EnglandOesophagus2011</t>
  </si>
  <si>
    <t>East of EnglandPancreas2011</t>
  </si>
  <si>
    <t>East of EnglandProstate2011</t>
  </si>
  <si>
    <t>East of EnglandUterus2011</t>
  </si>
  <si>
    <t>Humber, Coast and ValeAll Malignant Neoplasms (excl. NMSC)2011</t>
  </si>
  <si>
    <t>Humber, Coast and ValeBladder2011</t>
  </si>
  <si>
    <t>Humber, Coast and ValeCancer of Unknown Primary2011</t>
  </si>
  <si>
    <t>Humber, Coast and ValeCervix (in-situ)2011</t>
  </si>
  <si>
    <t>Humber, Coast and ValeColorectal2011</t>
  </si>
  <si>
    <t>Humber, Coast and ValeFemale breast cancer2011</t>
  </si>
  <si>
    <t>Humber, Coast and ValeKidney2011</t>
  </si>
  <si>
    <t>Humber, Coast and ValeLung2011</t>
  </si>
  <si>
    <t>Humber, Coast and ValeMelanoma2011</t>
  </si>
  <si>
    <t>Humber, Coast and ValeNon-Hodgkin lymphoma2011</t>
  </si>
  <si>
    <t>Humber, Coast and ValeOesophagus2011</t>
  </si>
  <si>
    <t>Humber, Coast and ValePancreas2011</t>
  </si>
  <si>
    <t>Humber, Coast and ValeProstate2011</t>
  </si>
  <si>
    <t>Humber, Coast and ValeUterus2011</t>
  </si>
  <si>
    <t>Kent and MedwayAll Malignant Neoplasms (excl. NMSC)2011</t>
  </si>
  <si>
    <t>Kent and MedwayBladder2011</t>
  </si>
  <si>
    <t>Kent and MedwayCancer of Unknown Primary2011</t>
  </si>
  <si>
    <t>Kent and MedwayCervix (in-situ)2011</t>
  </si>
  <si>
    <t>Kent and MedwayColorectal2011</t>
  </si>
  <si>
    <t>Kent and MedwayFemale breast cancer2011</t>
  </si>
  <si>
    <t>Kent and MedwayKidney2011</t>
  </si>
  <si>
    <t>Kent and MedwayLung2011</t>
  </si>
  <si>
    <t>Kent and MedwayMelanoma2011</t>
  </si>
  <si>
    <t>Kent and MedwayNon-Hodgkin lymphoma2011</t>
  </si>
  <si>
    <t>Kent and MedwayOesophagus2011</t>
  </si>
  <si>
    <t>Kent and MedwayPancreas2011</t>
  </si>
  <si>
    <t>Kent and MedwayProstate2011</t>
  </si>
  <si>
    <t>Kent and MedwayUterus2011</t>
  </si>
  <si>
    <t>Lancashire and South CumbriaAll Malignant Neoplasms (excl. NMSC)2011</t>
  </si>
  <si>
    <t>Lancashire and South CumbriaBladder2011</t>
  </si>
  <si>
    <t>Lancashire and South CumbriaCancer of Unknown Primary2011</t>
  </si>
  <si>
    <t>Lancashire and South CumbriaCervix (in-situ)2011</t>
  </si>
  <si>
    <t>Lancashire and South CumbriaColorectal2011</t>
  </si>
  <si>
    <t>Lancashire and South CumbriaFemale breast cancer2011</t>
  </si>
  <si>
    <t>Lancashire and South CumbriaKidney2011</t>
  </si>
  <si>
    <t>Lancashire and South CumbriaLung2011</t>
  </si>
  <si>
    <t>Lancashire and South CumbriaMelanoma2011</t>
  </si>
  <si>
    <t>Lancashire and South CumbriaNon-Hodgkin lymphoma2011</t>
  </si>
  <si>
    <t>Lancashire and South CumbriaOesophagus2011</t>
  </si>
  <si>
    <t>Lancashire and South CumbriaPancreas2011</t>
  </si>
  <si>
    <t>Lancashire and South CumbriaProstate2011</t>
  </si>
  <si>
    <t>Lancashire and South CumbriaUterus2011</t>
  </si>
  <si>
    <t>National Cancer Vanguard: Greater ManchesterAll Malignant Neoplasms (excl. NMSC)2011</t>
  </si>
  <si>
    <t>National Cancer Vanguard: Greater ManchesterBladder2011</t>
  </si>
  <si>
    <t>National Cancer Vanguard: Greater ManchesterCancer of Unknown Primary2011</t>
  </si>
  <si>
    <t>National Cancer Vanguard: Greater ManchesterCervix (in-situ)2011</t>
  </si>
  <si>
    <t>National Cancer Vanguard: Greater ManchesterColorectal2011</t>
  </si>
  <si>
    <t>National Cancer Vanguard: Greater ManchesterFemale breast cancer2011</t>
  </si>
  <si>
    <t>National Cancer Vanguard: Greater ManchesterKidney2011</t>
  </si>
  <si>
    <t>National Cancer Vanguard: Greater ManchesterLung2011</t>
  </si>
  <si>
    <t>National Cancer Vanguard: Greater ManchesterMelanoma2011</t>
  </si>
  <si>
    <t>National Cancer Vanguard: Greater ManchesterNon-Hodgkin lymphoma2011</t>
  </si>
  <si>
    <t>National Cancer Vanguard: Greater ManchesterOesophagus2011</t>
  </si>
  <si>
    <t>National Cancer Vanguard: Greater ManchesterPancreas2011</t>
  </si>
  <si>
    <t>National Cancer Vanguard: Greater ManchesterProstate2011</t>
  </si>
  <si>
    <t>National Cancer Vanguard: Greater ManchesterUterus2011</t>
  </si>
  <si>
    <t>National Cancer Vanguard: North Central and North East LondonAll Malignant Neoplasms (excl. NMSC)2011</t>
  </si>
  <si>
    <t>National Cancer Vanguard: North Central and North East LondonBladder2011</t>
  </si>
  <si>
    <t>National Cancer Vanguard: North Central and North East LondonCancer of Unknown Primary2011</t>
  </si>
  <si>
    <t>National Cancer Vanguard: North Central and North East LondonCervix (in-situ)2011</t>
  </si>
  <si>
    <t>National Cancer Vanguard: North Central and North East LondonColorectal2011</t>
  </si>
  <si>
    <t>National Cancer Vanguard: North Central and North East LondonFemale breast cancer2011</t>
  </si>
  <si>
    <t>National Cancer Vanguard: North Central and North East LondonKidney2011</t>
  </si>
  <si>
    <t>National Cancer Vanguard: North Central and North East LondonLung2011</t>
  </si>
  <si>
    <t>National Cancer Vanguard: North Central and North East LondonMelanoma2011</t>
  </si>
  <si>
    <t>National Cancer Vanguard: North Central and North East LondonNon-Hodgkin lymphoma2011</t>
  </si>
  <si>
    <t>National Cancer Vanguard: North Central and North East LondonOesophagus2011</t>
  </si>
  <si>
    <t>National Cancer Vanguard: North Central and North East LondonPancreas2011</t>
  </si>
  <si>
    <t>National Cancer Vanguard: North Central and North East LondonProstate2011</t>
  </si>
  <si>
    <t>National Cancer Vanguard: North Central and North East LondonUterus2011</t>
  </si>
  <si>
    <t>National Cancer Vanguard: North West and South West LondonAll Malignant Neoplasms (excl. NMSC)2011</t>
  </si>
  <si>
    <t>National Cancer Vanguard: North West and South West LondonBladder2011</t>
  </si>
  <si>
    <t>National Cancer Vanguard: North West and South West LondonCancer of Unknown Primary2011</t>
  </si>
  <si>
    <t>National Cancer Vanguard: North West and South West LondonCervix (in-situ)2011</t>
  </si>
  <si>
    <t>National Cancer Vanguard: North West and South West LondonColorectal2011</t>
  </si>
  <si>
    <t>National Cancer Vanguard: North West and South West LondonFemale breast cancer2011</t>
  </si>
  <si>
    <t>National Cancer Vanguard: North West and South West LondonKidney2011</t>
  </si>
  <si>
    <t>National Cancer Vanguard: North West and South West LondonLung2011</t>
  </si>
  <si>
    <t>National Cancer Vanguard: North West and South West LondonMelanoma2011</t>
  </si>
  <si>
    <t>National Cancer Vanguard: North West and South West LondonNon-Hodgkin lymphoma2011</t>
  </si>
  <si>
    <t>National Cancer Vanguard: North West and South West LondonOesophagus2011</t>
  </si>
  <si>
    <t>National Cancer Vanguard: North West and South West LondonPancreas2011</t>
  </si>
  <si>
    <t>National Cancer Vanguard: North West and South West LondonProstate2011</t>
  </si>
  <si>
    <t>National Cancer Vanguard: North West and South West LondonUterus2011</t>
  </si>
  <si>
    <t>North East and CumbriaAll Malignant Neoplasms (excl. NMSC)2011</t>
  </si>
  <si>
    <t>North East and CumbriaBladder2011</t>
  </si>
  <si>
    <t>North East and CumbriaCancer of Unknown Primary2011</t>
  </si>
  <si>
    <t>North East and CumbriaCervix (in-situ)2011</t>
  </si>
  <si>
    <t>North East and CumbriaColorectal2011</t>
  </si>
  <si>
    <t>North East and CumbriaFemale breast cancer2011</t>
  </si>
  <si>
    <t>North East and CumbriaKidney2011</t>
  </si>
  <si>
    <t>North East and CumbriaLung2011</t>
  </si>
  <si>
    <t>North East and CumbriaMelanoma2011</t>
  </si>
  <si>
    <t>North East and CumbriaNon-Hodgkin lymphoma2011</t>
  </si>
  <si>
    <t>North East and CumbriaOesophagus2011</t>
  </si>
  <si>
    <t>North East and CumbriaPancreas2011</t>
  </si>
  <si>
    <t>North East and CumbriaProstate2011</t>
  </si>
  <si>
    <t>North East and CumbriaUterus2011</t>
  </si>
  <si>
    <t>PeninsulaAll Malignant Neoplasms (excl. NMSC)2011</t>
  </si>
  <si>
    <t>PeninsulaBladder2011</t>
  </si>
  <si>
    <t>PeninsulaCancer of Unknown Primary2011</t>
  </si>
  <si>
    <t>PeninsulaCervix (in-situ)2011</t>
  </si>
  <si>
    <t>PeninsulaColorectal2011</t>
  </si>
  <si>
    <t>PeninsulaFemale breast cancer2011</t>
  </si>
  <si>
    <t>PeninsulaKidney2011</t>
  </si>
  <si>
    <t>PeninsulaLung2011</t>
  </si>
  <si>
    <t>PeninsulaMelanoma2011</t>
  </si>
  <si>
    <t>PeninsulaNon-Hodgkin lymphoma2011</t>
  </si>
  <si>
    <t>PeninsulaOesophagus2011</t>
  </si>
  <si>
    <t>PeninsulaPancreas2011</t>
  </si>
  <si>
    <t>PeninsulaProstate2011</t>
  </si>
  <si>
    <t>PeninsulaUterus2011</t>
  </si>
  <si>
    <t>Somerset, Wiltshire, Avon and GloucestershireAll Malignant Neoplasms (excl. NMSC)2011</t>
  </si>
  <si>
    <t>Somerset, Wiltshire, Avon and GloucestershireBladder2011</t>
  </si>
  <si>
    <t>Somerset, Wiltshire, Avon and GloucestershireCancer of Unknown Primary2011</t>
  </si>
  <si>
    <t>Somerset, Wiltshire, Avon and GloucestershireCervix (in-situ)2011</t>
  </si>
  <si>
    <t>Somerset, Wiltshire, Avon and GloucestershireColorectal2011</t>
  </si>
  <si>
    <t>Somerset, Wiltshire, Avon and GloucestershireFemale breast cancer2011</t>
  </si>
  <si>
    <t>Somerset, Wiltshire, Avon and GloucestershireKidney2011</t>
  </si>
  <si>
    <t>Somerset, Wiltshire, Avon and GloucestershireLung2011</t>
  </si>
  <si>
    <t>Somerset, Wiltshire, Avon and GloucestershireMelanoma2011</t>
  </si>
  <si>
    <t>Somerset, Wiltshire, Avon and GloucestershireNon-Hodgkin lymphoma2011</t>
  </si>
  <si>
    <t>Somerset, Wiltshire, Avon and GloucestershireOesophagus2011</t>
  </si>
  <si>
    <t>Somerset, Wiltshire, Avon and GloucestershirePancreas2011</t>
  </si>
  <si>
    <t>Somerset, Wiltshire, Avon and GloucestershireProstate2011</t>
  </si>
  <si>
    <t>Somerset, Wiltshire, Avon and GloucestershireUterus2011</t>
  </si>
  <si>
    <t>South East LondonAll Malignant Neoplasms (excl. NMSC)2011</t>
  </si>
  <si>
    <t>South East LondonBladder2011</t>
  </si>
  <si>
    <t>South East LondonCancer of Unknown Primary2011</t>
  </si>
  <si>
    <t>South East LondonCervix (in-situ)2011</t>
  </si>
  <si>
    <t>South East LondonColorectal2011</t>
  </si>
  <si>
    <t>South East LondonFemale breast cancer2011</t>
  </si>
  <si>
    <t>South East LondonKidney2011</t>
  </si>
  <si>
    <t>South East LondonLung2011</t>
  </si>
  <si>
    <t>South East LondonMelanoma2011</t>
  </si>
  <si>
    <t>South East LondonNon-Hodgkin lymphoma2011</t>
  </si>
  <si>
    <t>South East LondonOesophagus2011</t>
  </si>
  <si>
    <t>South East LondonPancreas2011</t>
  </si>
  <si>
    <t>South East LondonProstate2011</t>
  </si>
  <si>
    <t>South East LondonUterus2011</t>
  </si>
  <si>
    <t>South Yorkshire, Bassetlaw, North Derbyshire and HardwickAll Malignant Neoplasms (excl. NMSC)2011</t>
  </si>
  <si>
    <t>South Yorkshire, Bassetlaw, North Derbyshire and HardwickBladder2011</t>
  </si>
  <si>
    <t>South Yorkshire, Bassetlaw, North Derbyshire and HardwickCancer of Unknown Primary2011</t>
  </si>
  <si>
    <t>South Yorkshire, Bassetlaw, North Derbyshire and HardwickCervix (in-situ)2011</t>
  </si>
  <si>
    <t>South Yorkshire, Bassetlaw, North Derbyshire and HardwickColorectal2011</t>
  </si>
  <si>
    <t>South Yorkshire, Bassetlaw, North Derbyshire and HardwickFemale breast cancer2011</t>
  </si>
  <si>
    <t>South Yorkshire, Bassetlaw, North Derbyshire and HardwickKidney2011</t>
  </si>
  <si>
    <t>South Yorkshire, Bassetlaw, North Derbyshire and HardwickLung2011</t>
  </si>
  <si>
    <t>South Yorkshire, Bassetlaw, North Derbyshire and HardwickMelanoma2011</t>
  </si>
  <si>
    <t>South Yorkshire, Bassetlaw, North Derbyshire and HardwickNon-Hodgkin lymphoma2011</t>
  </si>
  <si>
    <t>South Yorkshire, Bassetlaw, North Derbyshire and HardwickOesophagus2011</t>
  </si>
  <si>
    <t>South Yorkshire, Bassetlaw, North Derbyshire and HardwickPancreas2011</t>
  </si>
  <si>
    <t>South Yorkshire, Bassetlaw, North Derbyshire and HardwickProstate2011</t>
  </si>
  <si>
    <t>South Yorkshire, Bassetlaw, North Derbyshire and HardwickUterus2011</t>
  </si>
  <si>
    <t>Surrey and SussexAll Malignant Neoplasms (excl. NMSC)2011</t>
  </si>
  <si>
    <t>Surrey and SussexBladder2011</t>
  </si>
  <si>
    <t>Surrey and SussexCancer of Unknown Primary2011</t>
  </si>
  <si>
    <t>Surrey and SussexCervix (in-situ)2011</t>
  </si>
  <si>
    <t>Surrey and SussexColorectal2011</t>
  </si>
  <si>
    <t>Surrey and SussexFemale breast cancer2011</t>
  </si>
  <si>
    <t>Surrey and SussexKidney2011</t>
  </si>
  <si>
    <t>Surrey and SussexLung2011</t>
  </si>
  <si>
    <t>Surrey and SussexMelanoma2011</t>
  </si>
  <si>
    <t>Surrey and SussexNon-Hodgkin lymphoma2011</t>
  </si>
  <si>
    <t>Surrey and SussexOesophagus2011</t>
  </si>
  <si>
    <t>Surrey and SussexPancreas2011</t>
  </si>
  <si>
    <t>Surrey and SussexProstate2011</t>
  </si>
  <si>
    <t>Surrey and SussexUterus2011</t>
  </si>
  <si>
    <t>Thames ValleyAll Malignant Neoplasms (excl. NMSC)2011</t>
  </si>
  <si>
    <t>Thames ValleyBladder2011</t>
  </si>
  <si>
    <t>Thames ValleyCancer of Unknown Primary2011</t>
  </si>
  <si>
    <t>Thames ValleyCervix (in-situ)2011</t>
  </si>
  <si>
    <t>Thames ValleyColorectal2011</t>
  </si>
  <si>
    <t>Thames ValleyFemale breast cancer2011</t>
  </si>
  <si>
    <t>Thames ValleyKidney2011</t>
  </si>
  <si>
    <t>Thames ValleyLung2011</t>
  </si>
  <si>
    <t>Thames ValleyMelanoma2011</t>
  </si>
  <si>
    <t>Thames ValleyNon-Hodgkin lymphoma2011</t>
  </si>
  <si>
    <t>Thames ValleyOesophagus2011</t>
  </si>
  <si>
    <t>Thames ValleyPancreas2011</t>
  </si>
  <si>
    <t>Thames ValleyProstate2011</t>
  </si>
  <si>
    <t>Thames ValleyUterus2011</t>
  </si>
  <si>
    <t>WessexAll Malignant Neoplasms (excl. NMSC)2011</t>
  </si>
  <si>
    <t>WessexBladder2011</t>
  </si>
  <si>
    <t>WessexCancer of Unknown Primary2011</t>
  </si>
  <si>
    <t>WessexCervix (in-situ)2011</t>
  </si>
  <si>
    <t>WessexColorectal2011</t>
  </si>
  <si>
    <t>WessexFemale breast cancer2011</t>
  </si>
  <si>
    <t>WessexKidney2011</t>
  </si>
  <si>
    <t>WessexLung2011</t>
  </si>
  <si>
    <t>WessexMelanoma2011</t>
  </si>
  <si>
    <t>WessexNon-Hodgkin lymphoma2011</t>
  </si>
  <si>
    <t>WessexOesophagus2011</t>
  </si>
  <si>
    <t>WessexPancreas2011</t>
  </si>
  <si>
    <t>WessexProstate2011</t>
  </si>
  <si>
    <t>WessexUterus2011</t>
  </si>
  <si>
    <t>West MidlandsAll Malignant Neoplasms (excl. NMSC)2011</t>
  </si>
  <si>
    <t>West MidlandsBladder2011</t>
  </si>
  <si>
    <t>West MidlandsCancer of Unknown Primary2011</t>
  </si>
  <si>
    <t>West MidlandsCervix (in-situ)2011</t>
  </si>
  <si>
    <t>West MidlandsColorectal2011</t>
  </si>
  <si>
    <t>West MidlandsFemale breast cancer2011</t>
  </si>
  <si>
    <t>West MidlandsKidney2011</t>
  </si>
  <si>
    <t>West MidlandsLung2011</t>
  </si>
  <si>
    <t>West MidlandsMelanoma2011</t>
  </si>
  <si>
    <t>West MidlandsNon-Hodgkin lymphoma2011</t>
  </si>
  <si>
    <t>West MidlandsOesophagus2011</t>
  </si>
  <si>
    <t>West MidlandsPancreas2011</t>
  </si>
  <si>
    <t>West MidlandsProstate2011</t>
  </si>
  <si>
    <t>West MidlandsUterus2011</t>
  </si>
  <si>
    <t>West YorkshireAll Malignant Neoplasms (excl. NMSC)2011</t>
  </si>
  <si>
    <t>West YorkshireBladder2011</t>
  </si>
  <si>
    <t>West YorkshireCancer of Unknown Primary2011</t>
  </si>
  <si>
    <t>West YorkshireCervix (in-situ)2011</t>
  </si>
  <si>
    <t>West YorkshireColorectal2011</t>
  </si>
  <si>
    <t>West YorkshireFemale breast cancer2011</t>
  </si>
  <si>
    <t>West YorkshireKidney2011</t>
  </si>
  <si>
    <t>West YorkshireLung2011</t>
  </si>
  <si>
    <t>West YorkshireMelanoma2011</t>
  </si>
  <si>
    <t>West YorkshireNon-Hodgkin lymphoma2011</t>
  </si>
  <si>
    <t>West YorkshireOesophagus2011</t>
  </si>
  <si>
    <t>West YorkshirePancreas2011</t>
  </si>
  <si>
    <t>West YorkshireProstate2011</t>
  </si>
  <si>
    <t>West YorkshireUterus2011</t>
  </si>
  <si>
    <t>Cheshire and MerseysideAll Malignant Neoplasms (excl. NMSC)2012</t>
  </si>
  <si>
    <t>Cheshire and MerseysideBladder2012</t>
  </si>
  <si>
    <t>Cheshire and MerseysideCancer of Unknown Primary2012</t>
  </si>
  <si>
    <t>Cheshire and MerseysideCervix (in-situ)2012</t>
  </si>
  <si>
    <t>Cheshire and MerseysideColorectal2012</t>
  </si>
  <si>
    <t>Cheshire and MerseysideFemale breast cancer2012</t>
  </si>
  <si>
    <t>Cheshire and MerseysideKidney2012</t>
  </si>
  <si>
    <t>Cheshire and MerseysideLung2012</t>
  </si>
  <si>
    <t>Cheshire and MerseysideMelanoma2012</t>
  </si>
  <si>
    <t>Cheshire and MerseysideNon-Hodgkin lymphoma2012</t>
  </si>
  <si>
    <t>Cheshire and MerseysideOesophagus2012</t>
  </si>
  <si>
    <t>Cheshire and MerseysidePancreas2012</t>
  </si>
  <si>
    <t>Cheshire and MerseysideProstate2012</t>
  </si>
  <si>
    <t>Cheshire and MerseysideUterus2012</t>
  </si>
  <si>
    <t>East MidlandsAll Malignant Neoplasms (excl. NMSC)2012</t>
  </si>
  <si>
    <t>East MidlandsBladder2012</t>
  </si>
  <si>
    <t>East MidlandsCancer of Unknown Primary2012</t>
  </si>
  <si>
    <t>East MidlandsCervix (in-situ)2012</t>
  </si>
  <si>
    <t>East MidlandsColorectal2012</t>
  </si>
  <si>
    <t>East MidlandsFemale breast cancer2012</t>
  </si>
  <si>
    <t>East MidlandsKidney2012</t>
  </si>
  <si>
    <t>East MidlandsLung2012</t>
  </si>
  <si>
    <t>East MidlandsMelanoma2012</t>
  </si>
  <si>
    <t>East MidlandsNon-Hodgkin lymphoma2012</t>
  </si>
  <si>
    <t>East MidlandsOesophagus2012</t>
  </si>
  <si>
    <t>East MidlandsPancreas2012</t>
  </si>
  <si>
    <t>East MidlandsProstate2012</t>
  </si>
  <si>
    <t>East MidlandsUterus2012</t>
  </si>
  <si>
    <t>East of EnglandAll Malignant Neoplasms (excl. NMSC)2012</t>
  </si>
  <si>
    <t>East of EnglandBladder2012</t>
  </si>
  <si>
    <t>East of EnglandCancer of Unknown Primary2012</t>
  </si>
  <si>
    <t>East of EnglandCervix (in-situ)2012</t>
  </si>
  <si>
    <t>East of EnglandColorectal2012</t>
  </si>
  <si>
    <t>East of EnglandFemale breast cancer2012</t>
  </si>
  <si>
    <t>East of EnglandKidney2012</t>
  </si>
  <si>
    <t>East of EnglandLung2012</t>
  </si>
  <si>
    <t>East of EnglandMelanoma2012</t>
  </si>
  <si>
    <t>East of EnglandNon-Hodgkin lymphoma2012</t>
  </si>
  <si>
    <t>East of EnglandOesophagus2012</t>
  </si>
  <si>
    <t>East of EnglandPancreas2012</t>
  </si>
  <si>
    <t>East of EnglandProstate2012</t>
  </si>
  <si>
    <t>East of EnglandUterus2012</t>
  </si>
  <si>
    <t>Humber, Coast and ValeAll Malignant Neoplasms (excl. NMSC)2012</t>
  </si>
  <si>
    <t>Humber, Coast and ValeBladder2012</t>
  </si>
  <si>
    <t>Humber, Coast and ValeCancer of Unknown Primary2012</t>
  </si>
  <si>
    <t>Humber, Coast and ValeCervix (in-situ)2012</t>
  </si>
  <si>
    <t>Humber, Coast and ValeColorectal2012</t>
  </si>
  <si>
    <t>Humber, Coast and ValeFemale breast cancer2012</t>
  </si>
  <si>
    <t>Humber, Coast and ValeKidney2012</t>
  </si>
  <si>
    <t>Humber, Coast and ValeLung2012</t>
  </si>
  <si>
    <t>Humber, Coast and ValeMelanoma2012</t>
  </si>
  <si>
    <t>Humber, Coast and ValeNon-Hodgkin lymphoma2012</t>
  </si>
  <si>
    <t>Humber, Coast and ValeOesophagus2012</t>
  </si>
  <si>
    <t>Humber, Coast and ValePancreas2012</t>
  </si>
  <si>
    <t>Humber, Coast and ValeProstate2012</t>
  </si>
  <si>
    <t>Humber, Coast and ValeUterus2012</t>
  </si>
  <si>
    <t>Kent and MedwayAll Malignant Neoplasms (excl. NMSC)2012</t>
  </si>
  <si>
    <t>Kent and MedwayBladder2012</t>
  </si>
  <si>
    <t>Kent and MedwayCancer of Unknown Primary2012</t>
  </si>
  <si>
    <t>Kent and MedwayCervix (in-situ)2012</t>
  </si>
  <si>
    <t>Kent and MedwayColorectal2012</t>
  </si>
  <si>
    <t>Kent and MedwayFemale breast cancer2012</t>
  </si>
  <si>
    <t>Kent and MedwayKidney2012</t>
  </si>
  <si>
    <t>Kent and MedwayLung2012</t>
  </si>
  <si>
    <t>Kent and MedwayMelanoma2012</t>
  </si>
  <si>
    <t>Kent and MedwayNon-Hodgkin lymphoma2012</t>
  </si>
  <si>
    <t>Kent and MedwayOesophagus2012</t>
  </si>
  <si>
    <t>Kent and MedwayPancreas2012</t>
  </si>
  <si>
    <t>Kent and MedwayProstate2012</t>
  </si>
  <si>
    <t>Kent and MedwayUterus2012</t>
  </si>
  <si>
    <t>Lancashire and South CumbriaAll Malignant Neoplasms (excl. NMSC)2012</t>
  </si>
  <si>
    <t>Lancashire and South CumbriaBladder2012</t>
  </si>
  <si>
    <t>Lancashire and South CumbriaCancer of Unknown Primary2012</t>
  </si>
  <si>
    <t>Lancashire and South CumbriaCervix (in-situ)2012</t>
  </si>
  <si>
    <t>Lancashire and South CumbriaColorectal2012</t>
  </si>
  <si>
    <t>Lancashire and South CumbriaFemale breast cancer2012</t>
  </si>
  <si>
    <t>Lancashire and South CumbriaKidney2012</t>
  </si>
  <si>
    <t>Lancashire and South CumbriaLung2012</t>
  </si>
  <si>
    <t>Lancashire and South CumbriaMelanoma2012</t>
  </si>
  <si>
    <t>Lancashire and South CumbriaNon-Hodgkin lymphoma2012</t>
  </si>
  <si>
    <t>Lancashire and South CumbriaOesophagus2012</t>
  </si>
  <si>
    <t>Lancashire and South CumbriaPancreas2012</t>
  </si>
  <si>
    <t>Lancashire and South CumbriaProstate2012</t>
  </si>
  <si>
    <t>Lancashire and South CumbriaUterus2012</t>
  </si>
  <si>
    <t>National Cancer Vanguard: Greater ManchesterAll Malignant Neoplasms (excl. NMSC)2012</t>
  </si>
  <si>
    <t>National Cancer Vanguard: Greater ManchesterBladder2012</t>
  </si>
  <si>
    <t>National Cancer Vanguard: Greater ManchesterCancer of Unknown Primary2012</t>
  </si>
  <si>
    <t>National Cancer Vanguard: Greater ManchesterCervix (in-situ)2012</t>
  </si>
  <si>
    <t>National Cancer Vanguard: Greater ManchesterColorectal2012</t>
  </si>
  <si>
    <t>National Cancer Vanguard: Greater ManchesterFemale breast cancer2012</t>
  </si>
  <si>
    <t>National Cancer Vanguard: Greater ManchesterKidney2012</t>
  </si>
  <si>
    <t>National Cancer Vanguard: Greater ManchesterLung2012</t>
  </si>
  <si>
    <t>National Cancer Vanguard: Greater ManchesterMelanoma2012</t>
  </si>
  <si>
    <t>National Cancer Vanguard: Greater ManchesterNon-Hodgkin lymphoma2012</t>
  </si>
  <si>
    <t>National Cancer Vanguard: Greater ManchesterOesophagus2012</t>
  </si>
  <si>
    <t>National Cancer Vanguard: Greater ManchesterPancreas2012</t>
  </si>
  <si>
    <t>National Cancer Vanguard: Greater ManchesterProstate2012</t>
  </si>
  <si>
    <t>National Cancer Vanguard: Greater ManchesterUterus2012</t>
  </si>
  <si>
    <t>National Cancer Vanguard: North Central and North East LondonAll Malignant Neoplasms (excl. NMSC)2012</t>
  </si>
  <si>
    <t>National Cancer Vanguard: North Central and North East LondonBladder2012</t>
  </si>
  <si>
    <t>National Cancer Vanguard: North Central and North East LondonCancer of Unknown Primary2012</t>
  </si>
  <si>
    <t>National Cancer Vanguard: North Central and North East LondonCervix (in-situ)2012</t>
  </si>
  <si>
    <t>National Cancer Vanguard: North Central and North East LondonColorectal2012</t>
  </si>
  <si>
    <t>National Cancer Vanguard: North Central and North East LondonFemale breast cancer2012</t>
  </si>
  <si>
    <t>National Cancer Vanguard: North Central and North East LondonKidney2012</t>
  </si>
  <si>
    <t>National Cancer Vanguard: North Central and North East LondonLung2012</t>
  </si>
  <si>
    <t>National Cancer Vanguard: North Central and North East LondonMelanoma2012</t>
  </si>
  <si>
    <t>National Cancer Vanguard: North Central and North East LondonNon-Hodgkin lymphoma2012</t>
  </si>
  <si>
    <t>National Cancer Vanguard: North Central and North East LondonOesophagus2012</t>
  </si>
  <si>
    <t>National Cancer Vanguard: North Central and North East LondonPancreas2012</t>
  </si>
  <si>
    <t>National Cancer Vanguard: North Central and North East LondonProstate2012</t>
  </si>
  <si>
    <t>National Cancer Vanguard: North Central and North East LondonUterus2012</t>
  </si>
  <si>
    <t>National Cancer Vanguard: North West and South West LondonAll Malignant Neoplasms (excl. NMSC)2012</t>
  </si>
  <si>
    <t>National Cancer Vanguard: North West and South West LondonBladder2012</t>
  </si>
  <si>
    <t>National Cancer Vanguard: North West and South West LondonCancer of Unknown Primary2012</t>
  </si>
  <si>
    <t>National Cancer Vanguard: North West and South West LondonCervix (in-situ)2012</t>
  </si>
  <si>
    <t>National Cancer Vanguard: North West and South West LondonColorectal2012</t>
  </si>
  <si>
    <t>National Cancer Vanguard: North West and South West LondonFemale breast cancer2012</t>
  </si>
  <si>
    <t>National Cancer Vanguard: North West and South West LondonKidney2012</t>
  </si>
  <si>
    <t>National Cancer Vanguard: North West and South West LondonLung2012</t>
  </si>
  <si>
    <t>National Cancer Vanguard: North West and South West LondonMelanoma2012</t>
  </si>
  <si>
    <t>National Cancer Vanguard: North West and South West LondonNon-Hodgkin lymphoma2012</t>
  </si>
  <si>
    <t>National Cancer Vanguard: North West and South West LondonOesophagus2012</t>
  </si>
  <si>
    <t>National Cancer Vanguard: North West and South West LondonPancreas2012</t>
  </si>
  <si>
    <t>National Cancer Vanguard: North West and South West LondonProstate2012</t>
  </si>
  <si>
    <t>National Cancer Vanguard: North West and South West LondonUterus2012</t>
  </si>
  <si>
    <t>North East and CumbriaAll Malignant Neoplasms (excl. NMSC)2012</t>
  </si>
  <si>
    <t>North East and CumbriaBladder2012</t>
  </si>
  <si>
    <t>North East and CumbriaCancer of Unknown Primary2012</t>
  </si>
  <si>
    <t>North East and CumbriaCervix (in-situ)2012</t>
  </si>
  <si>
    <t>North East and CumbriaColorectal2012</t>
  </si>
  <si>
    <t>North East and CumbriaFemale breast cancer2012</t>
  </si>
  <si>
    <t>North East and CumbriaKidney2012</t>
  </si>
  <si>
    <t>North East and CumbriaLung2012</t>
  </si>
  <si>
    <t>North East and CumbriaMelanoma2012</t>
  </si>
  <si>
    <t>North East and CumbriaNon-Hodgkin lymphoma2012</t>
  </si>
  <si>
    <t>North East and CumbriaOesophagus2012</t>
  </si>
  <si>
    <t>North East and CumbriaPancreas2012</t>
  </si>
  <si>
    <t>North East and CumbriaProstate2012</t>
  </si>
  <si>
    <t>North East and CumbriaUterus2012</t>
  </si>
  <si>
    <t>PeninsulaAll Malignant Neoplasms (excl. NMSC)2012</t>
  </si>
  <si>
    <t>PeninsulaBladder2012</t>
  </si>
  <si>
    <t>PeninsulaCancer of Unknown Primary2012</t>
  </si>
  <si>
    <t>PeninsulaCervix (in-situ)2012</t>
  </si>
  <si>
    <t>PeninsulaColorectal2012</t>
  </si>
  <si>
    <t>PeninsulaFemale breast cancer2012</t>
  </si>
  <si>
    <t>PeninsulaKidney2012</t>
  </si>
  <si>
    <t>PeninsulaLung2012</t>
  </si>
  <si>
    <t>PeninsulaMelanoma2012</t>
  </si>
  <si>
    <t>PeninsulaNon-Hodgkin lymphoma2012</t>
  </si>
  <si>
    <t>PeninsulaOesophagus2012</t>
  </si>
  <si>
    <t>PeninsulaPancreas2012</t>
  </si>
  <si>
    <t>PeninsulaProstate2012</t>
  </si>
  <si>
    <t>PeninsulaUterus2012</t>
  </si>
  <si>
    <t>Somerset, Wiltshire, Avon and GloucestershireAll Malignant Neoplasms (excl. NMSC)2012</t>
  </si>
  <si>
    <t>Somerset, Wiltshire, Avon and GloucestershireBladder2012</t>
  </si>
  <si>
    <t>Somerset, Wiltshire, Avon and GloucestershireCancer of Unknown Primary2012</t>
  </si>
  <si>
    <t>Somerset, Wiltshire, Avon and GloucestershireCervix (in-situ)2012</t>
  </si>
  <si>
    <t>Somerset, Wiltshire, Avon and GloucestershireColorectal2012</t>
  </si>
  <si>
    <t>Somerset, Wiltshire, Avon and GloucestershireFemale breast cancer2012</t>
  </si>
  <si>
    <t>Somerset, Wiltshire, Avon and GloucestershireKidney2012</t>
  </si>
  <si>
    <t>Somerset, Wiltshire, Avon and GloucestershireLung2012</t>
  </si>
  <si>
    <t>Somerset, Wiltshire, Avon and GloucestershireMelanoma2012</t>
  </si>
  <si>
    <t>Somerset, Wiltshire, Avon and GloucestershireNon-Hodgkin lymphoma2012</t>
  </si>
  <si>
    <t>Somerset, Wiltshire, Avon and GloucestershireOesophagus2012</t>
  </si>
  <si>
    <t>Somerset, Wiltshire, Avon and GloucestershirePancreas2012</t>
  </si>
  <si>
    <t>Somerset, Wiltshire, Avon and GloucestershireProstate2012</t>
  </si>
  <si>
    <t>Somerset, Wiltshire, Avon and GloucestershireUterus2012</t>
  </si>
  <si>
    <t>South East LondonAll Malignant Neoplasms (excl. NMSC)2012</t>
  </si>
  <si>
    <t>South East LondonBladder2012</t>
  </si>
  <si>
    <t>South East LondonCancer of Unknown Primary2012</t>
  </si>
  <si>
    <t>South East LondonCervix (in-situ)2012</t>
  </si>
  <si>
    <t>South East LondonColorectal2012</t>
  </si>
  <si>
    <t>South East LondonFemale breast cancer2012</t>
  </si>
  <si>
    <t>South East LondonKidney2012</t>
  </si>
  <si>
    <t>South East LondonLung2012</t>
  </si>
  <si>
    <t>South East LondonMelanoma2012</t>
  </si>
  <si>
    <t>South East LondonNon-Hodgkin lymphoma2012</t>
  </si>
  <si>
    <t>South East LondonOesophagus2012</t>
  </si>
  <si>
    <t>South East LondonPancreas2012</t>
  </si>
  <si>
    <t>South East LondonProstate2012</t>
  </si>
  <si>
    <t>South East LondonUterus2012</t>
  </si>
  <si>
    <t>South Yorkshire, Bassetlaw, North Derbyshire and HardwickAll Malignant Neoplasms (excl. NMSC)2012</t>
  </si>
  <si>
    <t>South Yorkshire, Bassetlaw, North Derbyshire and HardwickBladder2012</t>
  </si>
  <si>
    <t>South Yorkshire, Bassetlaw, North Derbyshire and HardwickCancer of Unknown Primary2012</t>
  </si>
  <si>
    <t>South Yorkshire, Bassetlaw, North Derbyshire and HardwickCervix (in-situ)2012</t>
  </si>
  <si>
    <t>South Yorkshire, Bassetlaw, North Derbyshire and HardwickColorectal2012</t>
  </si>
  <si>
    <t>South Yorkshire, Bassetlaw, North Derbyshire and HardwickFemale breast cancer2012</t>
  </si>
  <si>
    <t>South Yorkshire, Bassetlaw, North Derbyshire and HardwickKidney2012</t>
  </si>
  <si>
    <t>South Yorkshire, Bassetlaw, North Derbyshire and HardwickLung2012</t>
  </si>
  <si>
    <t>South Yorkshire, Bassetlaw, North Derbyshire and HardwickMelanoma2012</t>
  </si>
  <si>
    <t>South Yorkshire, Bassetlaw, North Derbyshire and HardwickNon-Hodgkin lymphoma2012</t>
  </si>
  <si>
    <t>South Yorkshire, Bassetlaw, North Derbyshire and HardwickOesophagus2012</t>
  </si>
  <si>
    <t>South Yorkshire, Bassetlaw, North Derbyshire and HardwickPancreas2012</t>
  </si>
  <si>
    <t>South Yorkshire, Bassetlaw, North Derbyshire and HardwickProstate2012</t>
  </si>
  <si>
    <t>South Yorkshire, Bassetlaw, North Derbyshire and HardwickUterus2012</t>
  </si>
  <si>
    <t>Surrey and SussexAll Malignant Neoplasms (excl. NMSC)2012</t>
  </si>
  <si>
    <t>Surrey and SussexBladder2012</t>
  </si>
  <si>
    <t>Surrey and SussexCancer of Unknown Primary2012</t>
  </si>
  <si>
    <t>Surrey and SussexCervix (in-situ)2012</t>
  </si>
  <si>
    <t>Surrey and SussexColorectal2012</t>
  </si>
  <si>
    <t>Surrey and SussexFemale breast cancer2012</t>
  </si>
  <si>
    <t>Surrey and SussexKidney2012</t>
  </si>
  <si>
    <t>Surrey and SussexLung2012</t>
  </si>
  <si>
    <t>Surrey and SussexMelanoma2012</t>
  </si>
  <si>
    <t>Surrey and SussexNon-Hodgkin lymphoma2012</t>
  </si>
  <si>
    <t>Surrey and SussexOesophagus2012</t>
  </si>
  <si>
    <t>Surrey and SussexPancreas2012</t>
  </si>
  <si>
    <t>Surrey and SussexProstate2012</t>
  </si>
  <si>
    <t>Surrey and SussexUterus2012</t>
  </si>
  <si>
    <t>Thames ValleyAll Malignant Neoplasms (excl. NMSC)2012</t>
  </si>
  <si>
    <t>Thames ValleyBladder2012</t>
  </si>
  <si>
    <t>Thames ValleyCancer of Unknown Primary2012</t>
  </si>
  <si>
    <t>Thames ValleyCervix (in-situ)2012</t>
  </si>
  <si>
    <t>Thames ValleyColorectal2012</t>
  </si>
  <si>
    <t>Thames ValleyFemale breast cancer2012</t>
  </si>
  <si>
    <t>Thames ValleyKidney2012</t>
  </si>
  <si>
    <t>Thames ValleyLung2012</t>
  </si>
  <si>
    <t>Thames ValleyMelanoma2012</t>
  </si>
  <si>
    <t>Thames ValleyNon-Hodgkin lymphoma2012</t>
  </si>
  <si>
    <t>Thames ValleyOesophagus2012</t>
  </si>
  <si>
    <t>Thames ValleyPancreas2012</t>
  </si>
  <si>
    <t>Thames ValleyProstate2012</t>
  </si>
  <si>
    <t>Thames ValleyUterus2012</t>
  </si>
  <si>
    <t>WessexAll Malignant Neoplasms (excl. NMSC)2012</t>
  </si>
  <si>
    <t>WessexBladder2012</t>
  </si>
  <si>
    <t>WessexCancer of Unknown Primary2012</t>
  </si>
  <si>
    <t>WessexCervix (in-situ)2012</t>
  </si>
  <si>
    <t>WessexColorectal2012</t>
  </si>
  <si>
    <t>WessexFemale breast cancer2012</t>
  </si>
  <si>
    <t>WessexKidney2012</t>
  </si>
  <si>
    <t>WessexLung2012</t>
  </si>
  <si>
    <t>WessexMelanoma2012</t>
  </si>
  <si>
    <t>WessexNon-Hodgkin lymphoma2012</t>
  </si>
  <si>
    <t>WessexOesophagus2012</t>
  </si>
  <si>
    <t>WessexPancreas2012</t>
  </si>
  <si>
    <t>WessexProstate2012</t>
  </si>
  <si>
    <t>WessexUterus2012</t>
  </si>
  <si>
    <t>West MidlandsAll Malignant Neoplasms (excl. NMSC)2012</t>
  </si>
  <si>
    <t>West MidlandsBladder2012</t>
  </si>
  <si>
    <t>West MidlandsCancer of Unknown Primary2012</t>
  </si>
  <si>
    <t>West MidlandsCervix (in-situ)2012</t>
  </si>
  <si>
    <t>West MidlandsColorectal2012</t>
  </si>
  <si>
    <t>West MidlandsFemale breast cancer2012</t>
  </si>
  <si>
    <t>West MidlandsKidney2012</t>
  </si>
  <si>
    <t>West MidlandsLung2012</t>
  </si>
  <si>
    <t>West MidlandsMelanoma2012</t>
  </si>
  <si>
    <t>West MidlandsNon-Hodgkin lymphoma2012</t>
  </si>
  <si>
    <t>West MidlandsOesophagus2012</t>
  </si>
  <si>
    <t>West MidlandsPancreas2012</t>
  </si>
  <si>
    <t>West MidlandsProstate2012</t>
  </si>
  <si>
    <t>West MidlandsUterus2012</t>
  </si>
  <si>
    <t>West YorkshireAll Malignant Neoplasms (excl. NMSC)2012</t>
  </si>
  <si>
    <t>West YorkshireBladder2012</t>
  </si>
  <si>
    <t>West YorkshireCancer of Unknown Primary2012</t>
  </si>
  <si>
    <t>West YorkshireCervix (in-situ)2012</t>
  </si>
  <si>
    <t>West YorkshireColorectal2012</t>
  </si>
  <si>
    <t>West YorkshireFemale breast cancer2012</t>
  </si>
  <si>
    <t>West YorkshireKidney2012</t>
  </si>
  <si>
    <t>West YorkshireLung2012</t>
  </si>
  <si>
    <t>West YorkshireMelanoma2012</t>
  </si>
  <si>
    <t>West YorkshireNon-Hodgkin lymphoma2012</t>
  </si>
  <si>
    <t>West YorkshireOesophagus2012</t>
  </si>
  <si>
    <t>West YorkshirePancreas2012</t>
  </si>
  <si>
    <t>West YorkshireProstate2012</t>
  </si>
  <si>
    <t>West YorkshireUterus2012</t>
  </si>
  <si>
    <t>Cheshire and MerseysideAll Malignant Neoplasms (excl. NMSC)2013</t>
  </si>
  <si>
    <t>Cheshire and MerseysideBladder2013</t>
  </si>
  <si>
    <t>Cheshire and MerseysideCancer of Unknown Primary2013</t>
  </si>
  <si>
    <t>Cheshire and MerseysideCervix (in-situ)2013</t>
  </si>
  <si>
    <t>Cheshire and MerseysideColorectal2013</t>
  </si>
  <si>
    <t>Cheshire and MerseysideFemale breast cancer2013</t>
  </si>
  <si>
    <t>Cheshire and MerseysideKidney2013</t>
  </si>
  <si>
    <t>Cheshire and MerseysideLung2013</t>
  </si>
  <si>
    <t>Cheshire and MerseysideMelanoma2013</t>
  </si>
  <si>
    <t>Cheshire and MerseysideNon-Hodgkin lymphoma2013</t>
  </si>
  <si>
    <t>Cheshire and MerseysideOesophagus2013</t>
  </si>
  <si>
    <t>Cheshire and MerseysidePancreas2013</t>
  </si>
  <si>
    <t>Cheshire and MerseysideProstate2013</t>
  </si>
  <si>
    <t>Cheshire and MerseysideUterus2013</t>
  </si>
  <si>
    <t>East MidlandsAll Malignant Neoplasms (excl. NMSC)2013</t>
  </si>
  <si>
    <t>East MidlandsBladder2013</t>
  </si>
  <si>
    <t>East MidlandsCancer of Unknown Primary2013</t>
  </si>
  <si>
    <t>East MidlandsCervix (in-situ)2013</t>
  </si>
  <si>
    <t>East MidlandsColorectal2013</t>
  </si>
  <si>
    <t>East MidlandsFemale breast cancer2013</t>
  </si>
  <si>
    <t>East MidlandsKidney2013</t>
  </si>
  <si>
    <t>East MidlandsLung2013</t>
  </si>
  <si>
    <t>East MidlandsMelanoma2013</t>
  </si>
  <si>
    <t>East MidlandsNon-Hodgkin lymphoma2013</t>
  </si>
  <si>
    <t>East MidlandsOesophagus2013</t>
  </si>
  <si>
    <t>East MidlandsPancreas2013</t>
  </si>
  <si>
    <t>East MidlandsProstate2013</t>
  </si>
  <si>
    <t>East MidlandsUterus2013</t>
  </si>
  <si>
    <t>East of EnglandAll Malignant Neoplasms (excl. NMSC)2013</t>
  </si>
  <si>
    <t>East of EnglandBladder2013</t>
  </si>
  <si>
    <t>East of EnglandCancer of Unknown Primary2013</t>
  </si>
  <si>
    <t>East of EnglandCervix (in-situ)2013</t>
  </si>
  <si>
    <t>East of EnglandColorectal2013</t>
  </si>
  <si>
    <t>East of EnglandFemale breast cancer2013</t>
  </si>
  <si>
    <t>East of EnglandKidney2013</t>
  </si>
  <si>
    <t>East of EnglandLung2013</t>
  </si>
  <si>
    <t>East of EnglandMelanoma2013</t>
  </si>
  <si>
    <t>East of EnglandNon-Hodgkin lymphoma2013</t>
  </si>
  <si>
    <t>East of EnglandOesophagus2013</t>
  </si>
  <si>
    <t>East of EnglandPancreas2013</t>
  </si>
  <si>
    <t>East of EnglandProstate2013</t>
  </si>
  <si>
    <t>East of EnglandUterus2013</t>
  </si>
  <si>
    <t>Humber, Coast and ValeAll Malignant Neoplasms (excl. NMSC)2013</t>
  </si>
  <si>
    <t>Humber, Coast and ValeBladder2013</t>
  </si>
  <si>
    <t>Humber, Coast and ValeCancer of Unknown Primary2013</t>
  </si>
  <si>
    <t>Humber, Coast and ValeCervix (in-situ)2013</t>
  </si>
  <si>
    <t>Humber, Coast and ValeColorectal2013</t>
  </si>
  <si>
    <t>Humber, Coast and ValeFemale breast cancer2013</t>
  </si>
  <si>
    <t>Humber, Coast and ValeKidney2013</t>
  </si>
  <si>
    <t>Humber, Coast and ValeLung2013</t>
  </si>
  <si>
    <t>Humber, Coast and ValeMelanoma2013</t>
  </si>
  <si>
    <t>Humber, Coast and ValeNon-Hodgkin lymphoma2013</t>
  </si>
  <si>
    <t>Humber, Coast and ValeOesophagus2013</t>
  </si>
  <si>
    <t>Humber, Coast and ValePancreas2013</t>
  </si>
  <si>
    <t>Humber, Coast and ValeProstate2013</t>
  </si>
  <si>
    <t>Humber, Coast and ValeUterus2013</t>
  </si>
  <si>
    <t>Kent and MedwayAll Malignant Neoplasms (excl. NMSC)2013</t>
  </si>
  <si>
    <t>Kent and MedwayBladder2013</t>
  </si>
  <si>
    <t>Kent and MedwayCancer of Unknown Primary2013</t>
  </si>
  <si>
    <t>Kent and MedwayCervix (in-situ)2013</t>
  </si>
  <si>
    <t>Kent and MedwayColorectal2013</t>
  </si>
  <si>
    <t>Kent and MedwayFemale breast cancer2013</t>
  </si>
  <si>
    <t>Kent and MedwayKidney2013</t>
  </si>
  <si>
    <t>Kent and MedwayLung2013</t>
  </si>
  <si>
    <t>Kent and MedwayMelanoma2013</t>
  </si>
  <si>
    <t>Kent and MedwayNon-Hodgkin lymphoma2013</t>
  </si>
  <si>
    <t>Kent and MedwayOesophagus2013</t>
  </si>
  <si>
    <t>Kent and MedwayPancreas2013</t>
  </si>
  <si>
    <t>Kent and MedwayProstate2013</t>
  </si>
  <si>
    <t>Kent and MedwayUterus2013</t>
  </si>
  <si>
    <t>Lancashire and South CumbriaAll Malignant Neoplasms (excl. NMSC)2013</t>
  </si>
  <si>
    <t>Lancashire and South CumbriaBladder2013</t>
  </si>
  <si>
    <t>Lancashire and South CumbriaCancer of Unknown Primary2013</t>
  </si>
  <si>
    <t>Lancashire and South CumbriaCervix (in-situ)2013</t>
  </si>
  <si>
    <t>Lancashire and South CumbriaColorectal2013</t>
  </si>
  <si>
    <t>Lancashire and South CumbriaFemale breast cancer2013</t>
  </si>
  <si>
    <t>Lancashire and South CumbriaKidney2013</t>
  </si>
  <si>
    <t>Lancashire and South CumbriaLung2013</t>
  </si>
  <si>
    <t>Lancashire and South CumbriaMelanoma2013</t>
  </si>
  <si>
    <t>Lancashire and South CumbriaNon-Hodgkin lymphoma2013</t>
  </si>
  <si>
    <t>Lancashire and South CumbriaOesophagus2013</t>
  </si>
  <si>
    <t>Lancashire and South CumbriaPancreas2013</t>
  </si>
  <si>
    <t>Lancashire and South CumbriaProstate2013</t>
  </si>
  <si>
    <t>Lancashire and South CumbriaUterus2013</t>
  </si>
  <si>
    <t>National Cancer Vanguard: Greater ManchesterAll Malignant Neoplasms (excl. NMSC)2013</t>
  </si>
  <si>
    <t>National Cancer Vanguard: Greater ManchesterBladder2013</t>
  </si>
  <si>
    <t>National Cancer Vanguard: Greater ManchesterCancer of Unknown Primary2013</t>
  </si>
  <si>
    <t>National Cancer Vanguard: Greater ManchesterCervix (in-situ)2013</t>
  </si>
  <si>
    <t>National Cancer Vanguard: Greater ManchesterColorectal2013</t>
  </si>
  <si>
    <t>National Cancer Vanguard: Greater ManchesterFemale breast cancer2013</t>
  </si>
  <si>
    <t>National Cancer Vanguard: Greater ManchesterKidney2013</t>
  </si>
  <si>
    <t>National Cancer Vanguard: Greater ManchesterLung2013</t>
  </si>
  <si>
    <t>National Cancer Vanguard: Greater ManchesterMelanoma2013</t>
  </si>
  <si>
    <t>National Cancer Vanguard: Greater ManchesterNon-Hodgkin lymphoma2013</t>
  </si>
  <si>
    <t>National Cancer Vanguard: Greater ManchesterOesophagus2013</t>
  </si>
  <si>
    <t>National Cancer Vanguard: Greater ManchesterPancreas2013</t>
  </si>
  <si>
    <t>National Cancer Vanguard: Greater ManchesterProstate2013</t>
  </si>
  <si>
    <t>National Cancer Vanguard: Greater ManchesterUterus2013</t>
  </si>
  <si>
    <t>National Cancer Vanguard: North Central and North East LondonAll Malignant Neoplasms (excl. NMSC)2013</t>
  </si>
  <si>
    <t>National Cancer Vanguard: North Central and North East LondonBladder2013</t>
  </si>
  <si>
    <t>National Cancer Vanguard: North Central and North East LondonCancer of Unknown Primary2013</t>
  </si>
  <si>
    <t>National Cancer Vanguard: North Central and North East LondonCervix (in-situ)2013</t>
  </si>
  <si>
    <t>National Cancer Vanguard: North Central and North East LondonColorectal2013</t>
  </si>
  <si>
    <t>National Cancer Vanguard: North Central and North East LondonFemale breast cancer2013</t>
  </si>
  <si>
    <t>National Cancer Vanguard: North Central and North East LondonKidney2013</t>
  </si>
  <si>
    <t>National Cancer Vanguard: North Central and North East LondonLung2013</t>
  </si>
  <si>
    <t>National Cancer Vanguard: North Central and North East LondonMelanoma2013</t>
  </si>
  <si>
    <t>National Cancer Vanguard: North Central and North East LondonNon-Hodgkin lymphoma2013</t>
  </si>
  <si>
    <t>National Cancer Vanguard: North Central and North East LondonOesophagus2013</t>
  </si>
  <si>
    <t>National Cancer Vanguard: North Central and North East LondonPancreas2013</t>
  </si>
  <si>
    <t>National Cancer Vanguard: North Central and North East LondonProstate2013</t>
  </si>
  <si>
    <t>National Cancer Vanguard: North Central and North East LondonUterus2013</t>
  </si>
  <si>
    <t>National Cancer Vanguard: North West and South West LondonAll Malignant Neoplasms (excl. NMSC)2013</t>
  </si>
  <si>
    <t>National Cancer Vanguard: North West and South West LondonBladder2013</t>
  </si>
  <si>
    <t>National Cancer Vanguard: North West and South West LondonCancer of Unknown Primary2013</t>
  </si>
  <si>
    <t>National Cancer Vanguard: North West and South West LondonCervix (in-situ)2013</t>
  </si>
  <si>
    <t>National Cancer Vanguard: North West and South West LondonColorectal2013</t>
  </si>
  <si>
    <t>National Cancer Vanguard: North West and South West LondonFemale breast cancer2013</t>
  </si>
  <si>
    <t>National Cancer Vanguard: North West and South West LondonKidney2013</t>
  </si>
  <si>
    <t>National Cancer Vanguard: North West and South West LondonLung2013</t>
  </si>
  <si>
    <t>National Cancer Vanguard: North West and South West LondonMelanoma2013</t>
  </si>
  <si>
    <t>National Cancer Vanguard: North West and South West LondonNon-Hodgkin lymphoma2013</t>
  </si>
  <si>
    <t>National Cancer Vanguard: North West and South West LondonOesophagus2013</t>
  </si>
  <si>
    <t>National Cancer Vanguard: North West and South West LondonPancreas2013</t>
  </si>
  <si>
    <t>National Cancer Vanguard: North West and South West LondonProstate2013</t>
  </si>
  <si>
    <t>National Cancer Vanguard: North West and South West LondonUterus2013</t>
  </si>
  <si>
    <t>North East and CumbriaAll Malignant Neoplasms (excl. NMSC)2013</t>
  </si>
  <si>
    <t>North East and CumbriaBladder2013</t>
  </si>
  <si>
    <t>North East and CumbriaCancer of Unknown Primary2013</t>
  </si>
  <si>
    <t>North East and CumbriaCervix (in-situ)2013</t>
  </si>
  <si>
    <t>North East and CumbriaColorectal2013</t>
  </si>
  <si>
    <t>North East and CumbriaFemale breast cancer2013</t>
  </si>
  <si>
    <t>North East and CumbriaKidney2013</t>
  </si>
  <si>
    <t>North East and CumbriaLung2013</t>
  </si>
  <si>
    <t>North East and CumbriaMelanoma2013</t>
  </si>
  <si>
    <t>North East and CumbriaNon-Hodgkin lymphoma2013</t>
  </si>
  <si>
    <t>North East and CumbriaOesophagus2013</t>
  </si>
  <si>
    <t>North East and CumbriaPancreas2013</t>
  </si>
  <si>
    <t>North East and CumbriaProstate2013</t>
  </si>
  <si>
    <t>North East and CumbriaUterus2013</t>
  </si>
  <si>
    <t>PeninsulaAll Malignant Neoplasms (excl. NMSC)2013</t>
  </si>
  <si>
    <t>PeninsulaBladder2013</t>
  </si>
  <si>
    <t>PeninsulaCancer of Unknown Primary2013</t>
  </si>
  <si>
    <t>PeninsulaCervix (in-situ)2013</t>
  </si>
  <si>
    <t>PeninsulaColorectal2013</t>
  </si>
  <si>
    <t>PeninsulaFemale breast cancer2013</t>
  </si>
  <si>
    <t>PeninsulaKidney2013</t>
  </si>
  <si>
    <t>PeninsulaLung2013</t>
  </si>
  <si>
    <t>PeninsulaMelanoma2013</t>
  </si>
  <si>
    <t>PeninsulaNon-Hodgkin lymphoma2013</t>
  </si>
  <si>
    <t>PeninsulaOesophagus2013</t>
  </si>
  <si>
    <t>PeninsulaPancreas2013</t>
  </si>
  <si>
    <t>PeninsulaProstate2013</t>
  </si>
  <si>
    <t>PeninsulaUterus2013</t>
  </si>
  <si>
    <t>Somerset, Wiltshire, Avon and GloucestershireAll Malignant Neoplasms (excl. NMSC)2013</t>
  </si>
  <si>
    <t>Somerset, Wiltshire, Avon and GloucestershireBladder2013</t>
  </si>
  <si>
    <t>Somerset, Wiltshire, Avon and GloucestershireCancer of Unknown Primary2013</t>
  </si>
  <si>
    <t>Somerset, Wiltshire, Avon and GloucestershireCervix (in-situ)2013</t>
  </si>
  <si>
    <t>Somerset, Wiltshire, Avon and GloucestershireColorectal2013</t>
  </si>
  <si>
    <t>Somerset, Wiltshire, Avon and GloucestershireFemale breast cancer2013</t>
  </si>
  <si>
    <t>Somerset, Wiltshire, Avon and GloucestershireKidney2013</t>
  </si>
  <si>
    <t>Somerset, Wiltshire, Avon and GloucestershireLung2013</t>
  </si>
  <si>
    <t>Somerset, Wiltshire, Avon and GloucestershireMelanoma2013</t>
  </si>
  <si>
    <t>Somerset, Wiltshire, Avon and GloucestershireNon-Hodgkin lymphoma2013</t>
  </si>
  <si>
    <t>Somerset, Wiltshire, Avon and GloucestershireOesophagus2013</t>
  </si>
  <si>
    <t>Somerset, Wiltshire, Avon and GloucestershirePancreas2013</t>
  </si>
  <si>
    <t>Somerset, Wiltshire, Avon and GloucestershireProstate2013</t>
  </si>
  <si>
    <t>Somerset, Wiltshire, Avon and GloucestershireUterus2013</t>
  </si>
  <si>
    <t>South East LondonAll Malignant Neoplasms (excl. NMSC)2013</t>
  </si>
  <si>
    <t>South East LondonBladder2013</t>
  </si>
  <si>
    <t>South East LondonCancer of Unknown Primary2013</t>
  </si>
  <si>
    <t>South East LondonCervix (in-situ)2013</t>
  </si>
  <si>
    <t>South East LondonColorectal2013</t>
  </si>
  <si>
    <t>South East LondonFemale breast cancer2013</t>
  </si>
  <si>
    <t>South East LondonKidney2013</t>
  </si>
  <si>
    <t>South East LondonLung2013</t>
  </si>
  <si>
    <t>South East LondonMelanoma2013</t>
  </si>
  <si>
    <t>South East LondonNon-Hodgkin lymphoma2013</t>
  </si>
  <si>
    <t>South East LondonOesophagus2013</t>
  </si>
  <si>
    <t>South East LondonPancreas2013</t>
  </si>
  <si>
    <t>South East LondonProstate2013</t>
  </si>
  <si>
    <t>South East LondonUterus2013</t>
  </si>
  <si>
    <t>South Yorkshire, Bassetlaw, North Derbyshire and HardwickAll Malignant Neoplasms (excl. NMSC)2013</t>
  </si>
  <si>
    <t>South Yorkshire, Bassetlaw, North Derbyshire and HardwickBladder2013</t>
  </si>
  <si>
    <t>South Yorkshire, Bassetlaw, North Derbyshire and HardwickCancer of Unknown Primary2013</t>
  </si>
  <si>
    <t>South Yorkshire, Bassetlaw, North Derbyshire and HardwickCervix (in-situ)2013</t>
  </si>
  <si>
    <t>South Yorkshire, Bassetlaw, North Derbyshire and HardwickColorectal2013</t>
  </si>
  <si>
    <t>South Yorkshire, Bassetlaw, North Derbyshire and HardwickFemale breast cancer2013</t>
  </si>
  <si>
    <t>South Yorkshire, Bassetlaw, North Derbyshire and HardwickKidney2013</t>
  </si>
  <si>
    <t>South Yorkshire, Bassetlaw, North Derbyshire and HardwickLung2013</t>
  </si>
  <si>
    <t>South Yorkshire, Bassetlaw, North Derbyshire and HardwickMelanoma2013</t>
  </si>
  <si>
    <t>South Yorkshire, Bassetlaw, North Derbyshire and HardwickNon-Hodgkin lymphoma2013</t>
  </si>
  <si>
    <t>South Yorkshire, Bassetlaw, North Derbyshire and HardwickOesophagus2013</t>
  </si>
  <si>
    <t>South Yorkshire, Bassetlaw, North Derbyshire and HardwickPancreas2013</t>
  </si>
  <si>
    <t>South Yorkshire, Bassetlaw, North Derbyshire and HardwickProstate2013</t>
  </si>
  <si>
    <t>South Yorkshire, Bassetlaw, North Derbyshire and HardwickUterus2013</t>
  </si>
  <si>
    <t>Surrey and SussexAll Malignant Neoplasms (excl. NMSC)2013</t>
  </si>
  <si>
    <t>Surrey and SussexBladder2013</t>
  </si>
  <si>
    <t>Surrey and SussexCancer of Unknown Primary2013</t>
  </si>
  <si>
    <t>Surrey and SussexCervix (in-situ)2013</t>
  </si>
  <si>
    <t>Surrey and SussexColorectal2013</t>
  </si>
  <si>
    <t>Surrey and SussexFemale breast cancer2013</t>
  </si>
  <si>
    <t>Surrey and SussexKidney2013</t>
  </si>
  <si>
    <t>Surrey and SussexLung2013</t>
  </si>
  <si>
    <t>Surrey and SussexMelanoma2013</t>
  </si>
  <si>
    <t>Surrey and SussexNon-Hodgkin lymphoma2013</t>
  </si>
  <si>
    <t>Surrey and SussexOesophagus2013</t>
  </si>
  <si>
    <t>Surrey and SussexPancreas2013</t>
  </si>
  <si>
    <t>Surrey and SussexProstate2013</t>
  </si>
  <si>
    <t>Surrey and SussexUterus2013</t>
  </si>
  <si>
    <t>Thames ValleyAll Malignant Neoplasms (excl. NMSC)2013</t>
  </si>
  <si>
    <t>Thames ValleyBladder2013</t>
  </si>
  <si>
    <t>Thames ValleyCancer of Unknown Primary2013</t>
  </si>
  <si>
    <t>Thames ValleyCervix (in-situ)2013</t>
  </si>
  <si>
    <t>Thames ValleyColorectal2013</t>
  </si>
  <si>
    <t>Thames ValleyFemale breast cancer2013</t>
  </si>
  <si>
    <t>Thames ValleyKidney2013</t>
  </si>
  <si>
    <t>Thames ValleyLung2013</t>
  </si>
  <si>
    <t>Thames ValleyMelanoma2013</t>
  </si>
  <si>
    <t>Thames ValleyNon-Hodgkin lymphoma2013</t>
  </si>
  <si>
    <t>Thames ValleyOesophagus2013</t>
  </si>
  <si>
    <t>Thames ValleyPancreas2013</t>
  </si>
  <si>
    <t>Thames ValleyProstate2013</t>
  </si>
  <si>
    <t>Thames ValleyUterus2013</t>
  </si>
  <si>
    <t>WessexAll Malignant Neoplasms (excl. NMSC)2013</t>
  </si>
  <si>
    <t>WessexBladder2013</t>
  </si>
  <si>
    <t>WessexCancer of Unknown Primary2013</t>
  </si>
  <si>
    <t>WessexCervix (in-situ)2013</t>
  </si>
  <si>
    <t>WessexColorectal2013</t>
  </si>
  <si>
    <t>WessexFemale breast cancer2013</t>
  </si>
  <si>
    <t>WessexKidney2013</t>
  </si>
  <si>
    <t>WessexLung2013</t>
  </si>
  <si>
    <t>WessexMelanoma2013</t>
  </si>
  <si>
    <t>WessexNon-Hodgkin lymphoma2013</t>
  </si>
  <si>
    <t>WessexOesophagus2013</t>
  </si>
  <si>
    <t>WessexPancreas2013</t>
  </si>
  <si>
    <t>WessexProstate2013</t>
  </si>
  <si>
    <t>WessexUterus2013</t>
  </si>
  <si>
    <t>West MidlandsAll Malignant Neoplasms (excl. NMSC)2013</t>
  </si>
  <si>
    <t>West MidlandsBladder2013</t>
  </si>
  <si>
    <t>West MidlandsCancer of Unknown Primary2013</t>
  </si>
  <si>
    <t>West MidlandsCervix (in-situ)2013</t>
  </si>
  <si>
    <t>West MidlandsColorectal2013</t>
  </si>
  <si>
    <t>West MidlandsFemale breast cancer2013</t>
  </si>
  <si>
    <t>West MidlandsKidney2013</t>
  </si>
  <si>
    <t>West MidlandsLung2013</t>
  </si>
  <si>
    <t>West MidlandsMelanoma2013</t>
  </si>
  <si>
    <t>West MidlandsNon-Hodgkin lymphoma2013</t>
  </si>
  <si>
    <t>West MidlandsOesophagus2013</t>
  </si>
  <si>
    <t>West MidlandsPancreas2013</t>
  </si>
  <si>
    <t>West MidlandsProstate2013</t>
  </si>
  <si>
    <t>West MidlandsUterus2013</t>
  </si>
  <si>
    <t>West YorkshireAll Malignant Neoplasms (excl. NMSC)2013</t>
  </si>
  <si>
    <t>West YorkshireBladder2013</t>
  </si>
  <si>
    <t>West YorkshireCancer of Unknown Primary2013</t>
  </si>
  <si>
    <t>West YorkshireCervix (in-situ)2013</t>
  </si>
  <si>
    <t>West YorkshireColorectal2013</t>
  </si>
  <si>
    <t>West YorkshireFemale breast cancer2013</t>
  </si>
  <si>
    <t>West YorkshireKidney2013</t>
  </si>
  <si>
    <t>West YorkshireLung2013</t>
  </si>
  <si>
    <t>West YorkshireMelanoma2013</t>
  </si>
  <si>
    <t>West YorkshireNon-Hodgkin lymphoma2013</t>
  </si>
  <si>
    <t>West YorkshireOesophagus2013</t>
  </si>
  <si>
    <t>West YorkshirePancreas2013</t>
  </si>
  <si>
    <t>West YorkshireProstate2013</t>
  </si>
  <si>
    <t>West YorkshireUterus2013</t>
  </si>
  <si>
    <t>Cheshire and MerseysideAll Malignant Neoplasms (excl. NMSC)2014</t>
  </si>
  <si>
    <t>Cheshire and MerseysideBladder2014</t>
  </si>
  <si>
    <t>Cheshire and MerseysideCancer of Unknown Primary2014</t>
  </si>
  <si>
    <t>Cheshire and MerseysideCervix (in-situ)2014</t>
  </si>
  <si>
    <t>Cheshire and MerseysideColorectal2014</t>
  </si>
  <si>
    <t>Cheshire and MerseysideFemale breast cancer2014</t>
  </si>
  <si>
    <t>Cheshire and MerseysideKidney2014</t>
  </si>
  <si>
    <t>Cheshire and MerseysideLung2014</t>
  </si>
  <si>
    <t>Cheshire and MerseysideMelanoma2014</t>
  </si>
  <si>
    <t>Cheshire and MerseysideNon-Hodgkin lymphoma2014</t>
  </si>
  <si>
    <t>Cheshire and MerseysideOesophagus2014</t>
  </si>
  <si>
    <t>Cheshire and MerseysidePancreas2014</t>
  </si>
  <si>
    <t>Cheshire and MerseysideProstate2014</t>
  </si>
  <si>
    <t>Cheshire and MerseysideUterus2014</t>
  </si>
  <si>
    <t>East MidlandsAll Malignant Neoplasms (excl. NMSC)2014</t>
  </si>
  <si>
    <t>East MidlandsBladder2014</t>
  </si>
  <si>
    <t>East MidlandsCancer of Unknown Primary2014</t>
  </si>
  <si>
    <t>East MidlandsCervix (in-situ)2014</t>
  </si>
  <si>
    <t>East MidlandsColorectal2014</t>
  </si>
  <si>
    <t>East MidlandsFemale breast cancer2014</t>
  </si>
  <si>
    <t>East MidlandsKidney2014</t>
  </si>
  <si>
    <t>East MidlandsLung2014</t>
  </si>
  <si>
    <t>East MidlandsMelanoma2014</t>
  </si>
  <si>
    <t>East MidlandsNon-Hodgkin lymphoma2014</t>
  </si>
  <si>
    <t>East MidlandsOesophagus2014</t>
  </si>
  <si>
    <t>East MidlandsPancreas2014</t>
  </si>
  <si>
    <t>East MidlandsProstate2014</t>
  </si>
  <si>
    <t>East MidlandsUterus2014</t>
  </si>
  <si>
    <t>East of EnglandAll Malignant Neoplasms (excl. NMSC)2014</t>
  </si>
  <si>
    <t>East of EnglandBladder2014</t>
  </si>
  <si>
    <t>East of EnglandCancer of Unknown Primary2014</t>
  </si>
  <si>
    <t>East of EnglandCervix (in-situ)2014</t>
  </si>
  <si>
    <t>East of EnglandColorectal2014</t>
  </si>
  <si>
    <t>East of EnglandFemale breast cancer2014</t>
  </si>
  <si>
    <t>East of EnglandKidney2014</t>
  </si>
  <si>
    <t>East of EnglandLung2014</t>
  </si>
  <si>
    <t>East of EnglandMelanoma2014</t>
  </si>
  <si>
    <t>East of EnglandNon-Hodgkin lymphoma2014</t>
  </si>
  <si>
    <t>East of EnglandOesophagus2014</t>
  </si>
  <si>
    <t>East of EnglandPancreas2014</t>
  </si>
  <si>
    <t>East of EnglandProstate2014</t>
  </si>
  <si>
    <t>East of EnglandUterus2014</t>
  </si>
  <si>
    <t>Humber, Coast and ValeAll Malignant Neoplasms (excl. NMSC)2014</t>
  </si>
  <si>
    <t>Humber, Coast and ValeBladder2014</t>
  </si>
  <si>
    <t>Humber, Coast and ValeCancer of Unknown Primary2014</t>
  </si>
  <si>
    <t>Humber, Coast and ValeCervix (in-situ)2014</t>
  </si>
  <si>
    <t>Humber, Coast and ValeColorectal2014</t>
  </si>
  <si>
    <t>Humber, Coast and ValeFemale breast cancer2014</t>
  </si>
  <si>
    <t>Humber, Coast and ValeKidney2014</t>
  </si>
  <si>
    <t>Humber, Coast and ValeLung2014</t>
  </si>
  <si>
    <t>Humber, Coast and ValeMelanoma2014</t>
  </si>
  <si>
    <t>Humber, Coast and ValeNon-Hodgkin lymphoma2014</t>
  </si>
  <si>
    <t>Humber, Coast and ValeOesophagus2014</t>
  </si>
  <si>
    <t>Humber, Coast and ValePancreas2014</t>
  </si>
  <si>
    <t>Humber, Coast and ValeProstate2014</t>
  </si>
  <si>
    <t>Humber, Coast and ValeUterus2014</t>
  </si>
  <si>
    <t>Kent and MedwayAll Malignant Neoplasms (excl. NMSC)2014</t>
  </si>
  <si>
    <t>Kent and MedwayBladder2014</t>
  </si>
  <si>
    <t>Kent and MedwayCancer of Unknown Primary2014</t>
  </si>
  <si>
    <t>Kent and MedwayCervix (in-situ)2014</t>
  </si>
  <si>
    <t>Kent and MedwayColorectal2014</t>
  </si>
  <si>
    <t>Kent and MedwayFemale breast cancer2014</t>
  </si>
  <si>
    <t>Kent and MedwayKidney2014</t>
  </si>
  <si>
    <t>Kent and MedwayLung2014</t>
  </si>
  <si>
    <t>Kent and MedwayMelanoma2014</t>
  </si>
  <si>
    <t>Kent and MedwayNon-Hodgkin lymphoma2014</t>
  </si>
  <si>
    <t>Kent and MedwayOesophagus2014</t>
  </si>
  <si>
    <t>Kent and MedwayPancreas2014</t>
  </si>
  <si>
    <t>Kent and MedwayProstate2014</t>
  </si>
  <si>
    <t>Kent and MedwayUterus2014</t>
  </si>
  <si>
    <t>Lancashire and South CumbriaAll Malignant Neoplasms (excl. NMSC)2014</t>
  </si>
  <si>
    <t>Lancashire and South CumbriaBladder2014</t>
  </si>
  <si>
    <t>Lancashire and South CumbriaCancer of Unknown Primary2014</t>
  </si>
  <si>
    <t>Lancashire and South CumbriaCervix (in-situ)2014</t>
  </si>
  <si>
    <t>Lancashire and South CumbriaColorectal2014</t>
  </si>
  <si>
    <t>Lancashire and South CumbriaFemale breast cancer2014</t>
  </si>
  <si>
    <t>Lancashire and South CumbriaKidney2014</t>
  </si>
  <si>
    <t>Lancashire and South CumbriaLung2014</t>
  </si>
  <si>
    <t>Lancashire and South CumbriaMelanoma2014</t>
  </si>
  <si>
    <t>Lancashire and South CumbriaNon-Hodgkin lymphoma2014</t>
  </si>
  <si>
    <t>Lancashire and South CumbriaOesophagus2014</t>
  </si>
  <si>
    <t>Lancashire and South CumbriaPancreas2014</t>
  </si>
  <si>
    <t>Lancashire and South CumbriaProstate2014</t>
  </si>
  <si>
    <t>Lancashire and South CumbriaUterus2014</t>
  </si>
  <si>
    <t>National Cancer Vanguard: Greater ManchesterAll Malignant Neoplasms (excl. NMSC)2014</t>
  </si>
  <si>
    <t>National Cancer Vanguard: Greater ManchesterBladder2014</t>
  </si>
  <si>
    <t>National Cancer Vanguard: Greater ManchesterCancer of Unknown Primary2014</t>
  </si>
  <si>
    <t>National Cancer Vanguard: Greater ManchesterCervix (in-situ)2014</t>
  </si>
  <si>
    <t>National Cancer Vanguard: Greater ManchesterColorectal2014</t>
  </si>
  <si>
    <t>National Cancer Vanguard: Greater ManchesterFemale breast cancer2014</t>
  </si>
  <si>
    <t>National Cancer Vanguard: Greater ManchesterKidney2014</t>
  </si>
  <si>
    <t>National Cancer Vanguard: Greater ManchesterLung2014</t>
  </si>
  <si>
    <t>National Cancer Vanguard: Greater ManchesterMelanoma2014</t>
  </si>
  <si>
    <t>National Cancer Vanguard: Greater ManchesterNon-Hodgkin lymphoma2014</t>
  </si>
  <si>
    <t>National Cancer Vanguard: Greater ManchesterOesophagus2014</t>
  </si>
  <si>
    <t>National Cancer Vanguard: Greater ManchesterPancreas2014</t>
  </si>
  <si>
    <t>National Cancer Vanguard: Greater ManchesterProstate2014</t>
  </si>
  <si>
    <t>National Cancer Vanguard: Greater ManchesterUterus2014</t>
  </si>
  <si>
    <t>National Cancer Vanguard: North Central and North East LondonAll Malignant Neoplasms (excl. NMSC)2014</t>
  </si>
  <si>
    <t>National Cancer Vanguard: North Central and North East LondonBladder2014</t>
  </si>
  <si>
    <t>National Cancer Vanguard: North Central and North East LondonCancer of Unknown Primary2014</t>
  </si>
  <si>
    <t>National Cancer Vanguard: North Central and North East LondonCervix (in-situ)2014</t>
  </si>
  <si>
    <t>National Cancer Vanguard: North Central and North East LondonColorectal2014</t>
  </si>
  <si>
    <t>National Cancer Vanguard: North Central and North East LondonFemale breast cancer2014</t>
  </si>
  <si>
    <t>National Cancer Vanguard: North Central and North East LondonKidney2014</t>
  </si>
  <si>
    <t>National Cancer Vanguard: North Central and North East LondonLung2014</t>
  </si>
  <si>
    <t>National Cancer Vanguard: North Central and North East LondonMelanoma2014</t>
  </si>
  <si>
    <t>National Cancer Vanguard: North Central and North East LondonNon-Hodgkin lymphoma2014</t>
  </si>
  <si>
    <t>National Cancer Vanguard: North Central and North East LondonOesophagus2014</t>
  </si>
  <si>
    <t>National Cancer Vanguard: North Central and North East LondonPancreas2014</t>
  </si>
  <si>
    <t>National Cancer Vanguard: North Central and North East LondonProstate2014</t>
  </si>
  <si>
    <t>National Cancer Vanguard: North Central and North East LondonUterus2014</t>
  </si>
  <si>
    <t>National Cancer Vanguard: North West and South West LondonAll Malignant Neoplasms (excl. NMSC)2014</t>
  </si>
  <si>
    <t>National Cancer Vanguard: North West and South West LondonBladder2014</t>
  </si>
  <si>
    <t>National Cancer Vanguard: North West and South West LondonCancer of Unknown Primary2014</t>
  </si>
  <si>
    <t>National Cancer Vanguard: North West and South West LondonCervix (in-situ)2014</t>
  </si>
  <si>
    <t>National Cancer Vanguard: North West and South West LondonColorectal2014</t>
  </si>
  <si>
    <t>National Cancer Vanguard: North West and South West LondonFemale breast cancer2014</t>
  </si>
  <si>
    <t>National Cancer Vanguard: North West and South West LondonKidney2014</t>
  </si>
  <si>
    <t>National Cancer Vanguard: North West and South West LondonLung2014</t>
  </si>
  <si>
    <t>National Cancer Vanguard: North West and South West LondonMelanoma2014</t>
  </si>
  <si>
    <t>National Cancer Vanguard: North West and South West LondonNon-Hodgkin lymphoma2014</t>
  </si>
  <si>
    <t>National Cancer Vanguard: North West and South West LondonOesophagus2014</t>
  </si>
  <si>
    <t>National Cancer Vanguard: North West and South West LondonPancreas2014</t>
  </si>
  <si>
    <t>National Cancer Vanguard: North West and South West LondonProstate2014</t>
  </si>
  <si>
    <t>National Cancer Vanguard: North West and South West LondonUterus2014</t>
  </si>
  <si>
    <t>North East and CumbriaAll Malignant Neoplasms (excl. NMSC)2014</t>
  </si>
  <si>
    <t>North East and CumbriaBladder2014</t>
  </si>
  <si>
    <t>North East and CumbriaCancer of Unknown Primary2014</t>
  </si>
  <si>
    <t>North East and CumbriaCervix (in-situ)2014</t>
  </si>
  <si>
    <t>North East and CumbriaColorectal2014</t>
  </si>
  <si>
    <t>North East and CumbriaFemale breast cancer2014</t>
  </si>
  <si>
    <t>North East and CumbriaKidney2014</t>
  </si>
  <si>
    <t>North East and CumbriaLung2014</t>
  </si>
  <si>
    <t>North East and CumbriaMelanoma2014</t>
  </si>
  <si>
    <t>North East and CumbriaNon-Hodgkin lymphoma2014</t>
  </si>
  <si>
    <t>North East and CumbriaOesophagus2014</t>
  </si>
  <si>
    <t>North East and CumbriaPancreas2014</t>
  </si>
  <si>
    <t>North East and CumbriaProstate2014</t>
  </si>
  <si>
    <t>North East and CumbriaUterus2014</t>
  </si>
  <si>
    <t>PeninsulaAll Malignant Neoplasms (excl. NMSC)2014</t>
  </si>
  <si>
    <t>PeninsulaBladder2014</t>
  </si>
  <si>
    <t>PeninsulaCancer of Unknown Primary2014</t>
  </si>
  <si>
    <t>PeninsulaCervix (in-situ)2014</t>
  </si>
  <si>
    <t>PeninsulaColorectal2014</t>
  </si>
  <si>
    <t>PeninsulaFemale breast cancer2014</t>
  </si>
  <si>
    <t>PeninsulaKidney2014</t>
  </si>
  <si>
    <t>PeninsulaLung2014</t>
  </si>
  <si>
    <t>PeninsulaMelanoma2014</t>
  </si>
  <si>
    <t>PeninsulaNon-Hodgkin lymphoma2014</t>
  </si>
  <si>
    <t>PeninsulaOesophagus2014</t>
  </si>
  <si>
    <t>PeninsulaPancreas2014</t>
  </si>
  <si>
    <t>PeninsulaProstate2014</t>
  </si>
  <si>
    <t>PeninsulaUterus2014</t>
  </si>
  <si>
    <t>Somerset, Wiltshire, Avon and GloucestershireAll Malignant Neoplasms (excl. NMSC)2014</t>
  </si>
  <si>
    <t>Somerset, Wiltshire, Avon and GloucestershireBladder2014</t>
  </si>
  <si>
    <t>Somerset, Wiltshire, Avon and GloucestershireCancer of Unknown Primary2014</t>
  </si>
  <si>
    <t>Somerset, Wiltshire, Avon and GloucestershireCervix (in-situ)2014</t>
  </si>
  <si>
    <t>Somerset, Wiltshire, Avon and GloucestershireColorectal2014</t>
  </si>
  <si>
    <t>Somerset, Wiltshire, Avon and GloucestershireFemale breast cancer2014</t>
  </si>
  <si>
    <t>Somerset, Wiltshire, Avon and GloucestershireKidney2014</t>
  </si>
  <si>
    <t>Somerset, Wiltshire, Avon and GloucestershireLung2014</t>
  </si>
  <si>
    <t>Somerset, Wiltshire, Avon and GloucestershireMelanoma2014</t>
  </si>
  <si>
    <t>Somerset, Wiltshire, Avon and GloucestershireNon-Hodgkin lymphoma2014</t>
  </si>
  <si>
    <t>Somerset, Wiltshire, Avon and GloucestershireOesophagus2014</t>
  </si>
  <si>
    <t>Somerset, Wiltshire, Avon and GloucestershirePancreas2014</t>
  </si>
  <si>
    <t>Somerset, Wiltshire, Avon and GloucestershireProstate2014</t>
  </si>
  <si>
    <t>Somerset, Wiltshire, Avon and GloucestershireUterus2014</t>
  </si>
  <si>
    <t>South East LondonAll Malignant Neoplasms (excl. NMSC)2014</t>
  </si>
  <si>
    <t>South East LondonBladder2014</t>
  </si>
  <si>
    <t>South East LondonCancer of Unknown Primary2014</t>
  </si>
  <si>
    <t>South East LondonCervix (in-situ)2014</t>
  </si>
  <si>
    <t>South East LondonColorectal2014</t>
  </si>
  <si>
    <t>South East LondonFemale breast cancer2014</t>
  </si>
  <si>
    <t>South East LondonKidney2014</t>
  </si>
  <si>
    <t>South East LondonLung2014</t>
  </si>
  <si>
    <t>South East LondonMelanoma2014</t>
  </si>
  <si>
    <t>South East LondonNon-Hodgkin lymphoma2014</t>
  </si>
  <si>
    <t>South East LondonOesophagus2014</t>
  </si>
  <si>
    <t>South East LondonPancreas2014</t>
  </si>
  <si>
    <t>South East LondonProstate2014</t>
  </si>
  <si>
    <t>South East LondonUterus2014</t>
  </si>
  <si>
    <t>South Yorkshire, Bassetlaw, North Derbyshire and HardwickAll Malignant Neoplasms (excl. NMSC)2014</t>
  </si>
  <si>
    <t>South Yorkshire, Bassetlaw, North Derbyshire and HardwickBladder2014</t>
  </si>
  <si>
    <t>South Yorkshire, Bassetlaw, North Derbyshire and HardwickCancer of Unknown Primary2014</t>
  </si>
  <si>
    <t>South Yorkshire, Bassetlaw, North Derbyshire and HardwickCervix (in-situ)2014</t>
  </si>
  <si>
    <t>South Yorkshire, Bassetlaw, North Derbyshire and HardwickColorectal2014</t>
  </si>
  <si>
    <t>South Yorkshire, Bassetlaw, North Derbyshire and HardwickFemale breast cancer2014</t>
  </si>
  <si>
    <t>South Yorkshire, Bassetlaw, North Derbyshire and HardwickKidney2014</t>
  </si>
  <si>
    <t>South Yorkshire, Bassetlaw, North Derbyshire and HardwickLung2014</t>
  </si>
  <si>
    <t>South Yorkshire, Bassetlaw, North Derbyshire and HardwickMelanoma2014</t>
  </si>
  <si>
    <t>South Yorkshire, Bassetlaw, North Derbyshire and HardwickNon-Hodgkin lymphoma2014</t>
  </si>
  <si>
    <t>South Yorkshire, Bassetlaw, North Derbyshire and HardwickOesophagus2014</t>
  </si>
  <si>
    <t>South Yorkshire, Bassetlaw, North Derbyshire and HardwickPancreas2014</t>
  </si>
  <si>
    <t>South Yorkshire, Bassetlaw, North Derbyshire and HardwickProstate2014</t>
  </si>
  <si>
    <t>South Yorkshire, Bassetlaw, North Derbyshire and HardwickUterus2014</t>
  </si>
  <si>
    <t>Surrey and SussexAll Malignant Neoplasms (excl. NMSC)2014</t>
  </si>
  <si>
    <t>Surrey and SussexBladder2014</t>
  </si>
  <si>
    <t>Surrey and SussexCancer of Unknown Primary2014</t>
  </si>
  <si>
    <t>Surrey and SussexCervix (in-situ)2014</t>
  </si>
  <si>
    <t>Surrey and SussexColorectal2014</t>
  </si>
  <si>
    <t>Surrey and SussexFemale breast cancer2014</t>
  </si>
  <si>
    <t>Surrey and SussexKidney2014</t>
  </si>
  <si>
    <t>Surrey and SussexLung2014</t>
  </si>
  <si>
    <t>Surrey and SussexMelanoma2014</t>
  </si>
  <si>
    <t>Surrey and SussexNon-Hodgkin lymphoma2014</t>
  </si>
  <si>
    <t>Surrey and SussexOesophagus2014</t>
  </si>
  <si>
    <t>Surrey and SussexPancreas2014</t>
  </si>
  <si>
    <t>Surrey and SussexProstate2014</t>
  </si>
  <si>
    <t>Surrey and SussexUterus2014</t>
  </si>
  <si>
    <t>Thames ValleyAll Malignant Neoplasms (excl. NMSC)2014</t>
  </si>
  <si>
    <t>Thames ValleyBladder2014</t>
  </si>
  <si>
    <t>Thames ValleyCancer of Unknown Primary2014</t>
  </si>
  <si>
    <t>Thames ValleyCervix (in-situ)2014</t>
  </si>
  <si>
    <t>Thames ValleyColorectal2014</t>
  </si>
  <si>
    <t>Thames ValleyFemale breast cancer2014</t>
  </si>
  <si>
    <t>Thames ValleyKidney2014</t>
  </si>
  <si>
    <t>Thames ValleyLung2014</t>
  </si>
  <si>
    <t>Thames ValleyMelanoma2014</t>
  </si>
  <si>
    <t>Thames ValleyNon-Hodgkin lymphoma2014</t>
  </si>
  <si>
    <t>Thames ValleyOesophagus2014</t>
  </si>
  <si>
    <t>Thames ValleyPancreas2014</t>
  </si>
  <si>
    <t>Thames ValleyProstate2014</t>
  </si>
  <si>
    <t>Thames ValleyUterus2014</t>
  </si>
  <si>
    <t>WessexAll Malignant Neoplasms (excl. NMSC)2014</t>
  </si>
  <si>
    <t>WessexBladder2014</t>
  </si>
  <si>
    <t>WessexCancer of Unknown Primary2014</t>
  </si>
  <si>
    <t>WessexCervix (in-situ)2014</t>
  </si>
  <si>
    <t>WessexColorectal2014</t>
  </si>
  <si>
    <t>WessexFemale breast cancer2014</t>
  </si>
  <si>
    <t>WessexKidney2014</t>
  </si>
  <si>
    <t>WessexLung2014</t>
  </si>
  <si>
    <t>WessexMelanoma2014</t>
  </si>
  <si>
    <t>WessexNon-Hodgkin lymphoma2014</t>
  </si>
  <si>
    <t>WessexOesophagus2014</t>
  </si>
  <si>
    <t>WessexPancreas2014</t>
  </si>
  <si>
    <t>WessexProstate2014</t>
  </si>
  <si>
    <t>WessexUterus2014</t>
  </si>
  <si>
    <t>West MidlandsAll Malignant Neoplasms (excl. NMSC)2014</t>
  </si>
  <si>
    <t>West MidlandsBladder2014</t>
  </si>
  <si>
    <t>West MidlandsCancer of Unknown Primary2014</t>
  </si>
  <si>
    <t>West MidlandsCervix (in-situ)2014</t>
  </si>
  <si>
    <t>West MidlandsColorectal2014</t>
  </si>
  <si>
    <t>West MidlandsFemale breast cancer2014</t>
  </si>
  <si>
    <t>West MidlandsKidney2014</t>
  </si>
  <si>
    <t>West MidlandsLung2014</t>
  </si>
  <si>
    <t>West MidlandsMelanoma2014</t>
  </si>
  <si>
    <t>West MidlandsNon-Hodgkin lymphoma2014</t>
  </si>
  <si>
    <t>West MidlandsOesophagus2014</t>
  </si>
  <si>
    <t>West MidlandsPancreas2014</t>
  </si>
  <si>
    <t>West MidlandsProstate2014</t>
  </si>
  <si>
    <t>West MidlandsUterus2014</t>
  </si>
  <si>
    <t>West YorkshireAll Malignant Neoplasms (excl. NMSC)2014</t>
  </si>
  <si>
    <t>West YorkshireBladder2014</t>
  </si>
  <si>
    <t>West YorkshireCancer of Unknown Primary2014</t>
  </si>
  <si>
    <t>West YorkshireCervix (in-situ)2014</t>
  </si>
  <si>
    <t>West YorkshireColorectal2014</t>
  </si>
  <si>
    <t>West YorkshireFemale breast cancer2014</t>
  </si>
  <si>
    <t>West YorkshireKidney2014</t>
  </si>
  <si>
    <t>West YorkshireLung2014</t>
  </si>
  <si>
    <t>West YorkshireMelanoma2014</t>
  </si>
  <si>
    <t>West YorkshireNon-Hodgkin lymphoma2014</t>
  </si>
  <si>
    <t>West YorkshireOesophagus2014</t>
  </si>
  <si>
    <t>West YorkshirePancreas2014</t>
  </si>
  <si>
    <t>West YorkshireProstate2014</t>
  </si>
  <si>
    <t>West YorkshireUterus2014</t>
  </si>
  <si>
    <t>Cheshire and MerseysideAll Malignant Neoplasms (excl. NMSC)2015</t>
  </si>
  <si>
    <t>Cheshire and MerseysideBladder2015</t>
  </si>
  <si>
    <t>Cheshire and MerseysideCancer of Unknown Primary2015</t>
  </si>
  <si>
    <t>Cheshire and MerseysideCervix (in-situ)2015</t>
  </si>
  <si>
    <t>Cheshire and MerseysideColorectal2015</t>
  </si>
  <si>
    <t>Cheshire and MerseysideFemale breast cancer2015</t>
  </si>
  <si>
    <t>Cheshire and MerseysideKidney2015</t>
  </si>
  <si>
    <t>Cheshire and MerseysideLung2015</t>
  </si>
  <si>
    <t>Cheshire and MerseysideMelanoma2015</t>
  </si>
  <si>
    <t>Cheshire and MerseysideNon-Hodgkin lymphoma2015</t>
  </si>
  <si>
    <t>Cheshire and MerseysideOesophagus2015</t>
  </si>
  <si>
    <t>Cheshire and MerseysidePancreas2015</t>
  </si>
  <si>
    <t>Cheshire and MerseysideProstate2015</t>
  </si>
  <si>
    <t>Cheshire and MerseysideUterus2015</t>
  </si>
  <si>
    <t>East MidlandsAll Malignant Neoplasms (excl. NMSC)2015</t>
  </si>
  <si>
    <t>East MidlandsBladder2015</t>
  </si>
  <si>
    <t>East MidlandsCancer of Unknown Primary2015</t>
  </si>
  <si>
    <t>East MidlandsCervix (in-situ)2015</t>
  </si>
  <si>
    <t>East MidlandsColorectal2015</t>
  </si>
  <si>
    <t>East MidlandsFemale breast cancer2015</t>
  </si>
  <si>
    <t>East MidlandsKidney2015</t>
  </si>
  <si>
    <t>East MidlandsLung2015</t>
  </si>
  <si>
    <t>East MidlandsMelanoma2015</t>
  </si>
  <si>
    <t>East MidlandsNon-Hodgkin lymphoma2015</t>
  </si>
  <si>
    <t>East MidlandsOesophagus2015</t>
  </si>
  <si>
    <t>East MidlandsPancreas2015</t>
  </si>
  <si>
    <t>East MidlandsProstate2015</t>
  </si>
  <si>
    <t>East MidlandsUterus2015</t>
  </si>
  <si>
    <t>East of EnglandAll Malignant Neoplasms (excl. NMSC)2015</t>
  </si>
  <si>
    <t>East of EnglandBladder2015</t>
  </si>
  <si>
    <t>East of EnglandCancer of Unknown Primary2015</t>
  </si>
  <si>
    <t>East of EnglandCervix (in-situ)2015</t>
  </si>
  <si>
    <t>East of EnglandColorectal2015</t>
  </si>
  <si>
    <t>East of EnglandFemale breast cancer2015</t>
  </si>
  <si>
    <t>East of EnglandKidney2015</t>
  </si>
  <si>
    <t>East of EnglandLung2015</t>
  </si>
  <si>
    <t>East of EnglandMelanoma2015</t>
  </si>
  <si>
    <t>East of EnglandNon-Hodgkin lymphoma2015</t>
  </si>
  <si>
    <t>East of EnglandOesophagus2015</t>
  </si>
  <si>
    <t>East of EnglandPancreas2015</t>
  </si>
  <si>
    <t>East of EnglandProstate2015</t>
  </si>
  <si>
    <t>East of EnglandUterus2015</t>
  </si>
  <si>
    <t>Humber, Coast and ValeAll Malignant Neoplasms (excl. NMSC)2015</t>
  </si>
  <si>
    <t>Humber, Coast and ValeBladder2015</t>
  </si>
  <si>
    <t>Humber, Coast and ValeCancer of Unknown Primary2015</t>
  </si>
  <si>
    <t>Humber, Coast and ValeCervix (in-situ)2015</t>
  </si>
  <si>
    <t>Humber, Coast and ValeColorectal2015</t>
  </si>
  <si>
    <t>Humber, Coast and ValeFemale breast cancer2015</t>
  </si>
  <si>
    <t>Humber, Coast and ValeKidney2015</t>
  </si>
  <si>
    <t>Humber, Coast and ValeLung2015</t>
  </si>
  <si>
    <t>Humber, Coast and ValeMelanoma2015</t>
  </si>
  <si>
    <t>Humber, Coast and ValeNon-Hodgkin lymphoma2015</t>
  </si>
  <si>
    <t>Humber, Coast and ValeOesophagus2015</t>
  </si>
  <si>
    <t>Humber, Coast and ValePancreas2015</t>
  </si>
  <si>
    <t>Humber, Coast and ValeProstate2015</t>
  </si>
  <si>
    <t>Humber, Coast and ValeUterus2015</t>
  </si>
  <si>
    <t>Kent and MedwayAll Malignant Neoplasms (excl. NMSC)2015</t>
  </si>
  <si>
    <t>Kent and MedwayBladder2015</t>
  </si>
  <si>
    <t>Kent and MedwayCancer of Unknown Primary2015</t>
  </si>
  <si>
    <t>Kent and MedwayCervix (in-situ)2015</t>
  </si>
  <si>
    <t>Kent and MedwayColorectal2015</t>
  </si>
  <si>
    <t>Kent and MedwayFemale breast cancer2015</t>
  </si>
  <si>
    <t>Kent and MedwayKidney2015</t>
  </si>
  <si>
    <t>Kent and MedwayLung2015</t>
  </si>
  <si>
    <t>Kent and MedwayMelanoma2015</t>
  </si>
  <si>
    <t>Kent and MedwayNon-Hodgkin lymphoma2015</t>
  </si>
  <si>
    <t>Kent and MedwayOesophagus2015</t>
  </si>
  <si>
    <t>Kent and MedwayPancreas2015</t>
  </si>
  <si>
    <t>Kent and MedwayProstate2015</t>
  </si>
  <si>
    <t>Kent and MedwayUterus2015</t>
  </si>
  <si>
    <t>Lancashire and South CumbriaAll Malignant Neoplasms (excl. NMSC)2015</t>
  </si>
  <si>
    <t>Lancashire and South CumbriaBladder2015</t>
  </si>
  <si>
    <t>Lancashire and South CumbriaCancer of Unknown Primary2015</t>
  </si>
  <si>
    <t>Lancashire and South CumbriaCervix (in-situ)2015</t>
  </si>
  <si>
    <t>Lancashire and South CumbriaColorectal2015</t>
  </si>
  <si>
    <t>Lancashire and South CumbriaFemale breast cancer2015</t>
  </si>
  <si>
    <t>Lancashire and South CumbriaKidney2015</t>
  </si>
  <si>
    <t>Lancashire and South CumbriaLung2015</t>
  </si>
  <si>
    <t>Lancashire and South CumbriaMelanoma2015</t>
  </si>
  <si>
    <t>Lancashire and South CumbriaNon-Hodgkin lymphoma2015</t>
  </si>
  <si>
    <t>Lancashire and South CumbriaOesophagus2015</t>
  </si>
  <si>
    <t>Lancashire and South CumbriaPancreas2015</t>
  </si>
  <si>
    <t>Lancashire and South CumbriaProstate2015</t>
  </si>
  <si>
    <t>Lancashire and South CumbriaUterus2015</t>
  </si>
  <si>
    <t>National Cancer Vanguard: Greater ManchesterAll Malignant Neoplasms (excl. NMSC)2015</t>
  </si>
  <si>
    <t>National Cancer Vanguard: Greater ManchesterBladder2015</t>
  </si>
  <si>
    <t>National Cancer Vanguard: Greater ManchesterCancer of Unknown Primary2015</t>
  </si>
  <si>
    <t>National Cancer Vanguard: Greater ManchesterCervix (in-situ)2015</t>
  </si>
  <si>
    <t>National Cancer Vanguard: Greater ManchesterColorectal2015</t>
  </si>
  <si>
    <t>National Cancer Vanguard: Greater ManchesterFemale breast cancer2015</t>
  </si>
  <si>
    <t>National Cancer Vanguard: Greater ManchesterKidney2015</t>
  </si>
  <si>
    <t>National Cancer Vanguard: Greater ManchesterLung2015</t>
  </si>
  <si>
    <t>National Cancer Vanguard: Greater ManchesterMelanoma2015</t>
  </si>
  <si>
    <t>National Cancer Vanguard: Greater ManchesterNon-Hodgkin lymphoma2015</t>
  </si>
  <si>
    <t>National Cancer Vanguard: Greater ManchesterOesophagus2015</t>
  </si>
  <si>
    <t>National Cancer Vanguard: Greater ManchesterPancreas2015</t>
  </si>
  <si>
    <t>National Cancer Vanguard: Greater ManchesterProstate2015</t>
  </si>
  <si>
    <t>National Cancer Vanguard: Greater ManchesterUterus2015</t>
  </si>
  <si>
    <t>National Cancer Vanguard: North Central and North East LondonAll Malignant Neoplasms (excl. NMSC)2015</t>
  </si>
  <si>
    <t>National Cancer Vanguard: North Central and North East LondonBladder2015</t>
  </si>
  <si>
    <t>National Cancer Vanguard: North Central and North East LondonCancer of Unknown Primary2015</t>
  </si>
  <si>
    <t>National Cancer Vanguard: North Central and North East LondonCervix (in-situ)2015</t>
  </si>
  <si>
    <t>National Cancer Vanguard: North Central and North East LondonColorectal2015</t>
  </si>
  <si>
    <t>National Cancer Vanguard: North Central and North East LondonFemale breast cancer2015</t>
  </si>
  <si>
    <t>National Cancer Vanguard: North Central and North East LondonKidney2015</t>
  </si>
  <si>
    <t>National Cancer Vanguard: North Central and North East LondonLung2015</t>
  </si>
  <si>
    <t>National Cancer Vanguard: North Central and North East LondonMelanoma2015</t>
  </si>
  <si>
    <t>National Cancer Vanguard: North Central and North East LondonNon-Hodgkin lymphoma2015</t>
  </si>
  <si>
    <t>National Cancer Vanguard: North Central and North East LondonOesophagus2015</t>
  </si>
  <si>
    <t>National Cancer Vanguard: North Central and North East LondonPancreas2015</t>
  </si>
  <si>
    <t>National Cancer Vanguard: North Central and North East LondonProstate2015</t>
  </si>
  <si>
    <t>National Cancer Vanguard: North Central and North East LondonUterus2015</t>
  </si>
  <si>
    <t>National Cancer Vanguard: North West and South West LondonAll Malignant Neoplasms (excl. NMSC)2015</t>
  </si>
  <si>
    <t>National Cancer Vanguard: North West and South West LondonBladder2015</t>
  </si>
  <si>
    <t>National Cancer Vanguard: North West and South West LondonCancer of Unknown Primary2015</t>
  </si>
  <si>
    <t>National Cancer Vanguard: North West and South West LondonCervix (in-situ)2015</t>
  </si>
  <si>
    <t>National Cancer Vanguard: North West and South West LondonColorectal2015</t>
  </si>
  <si>
    <t>National Cancer Vanguard: North West and South West LondonFemale breast cancer2015</t>
  </si>
  <si>
    <t>National Cancer Vanguard: North West and South West LondonKidney2015</t>
  </si>
  <si>
    <t>National Cancer Vanguard: North West and South West LondonLung2015</t>
  </si>
  <si>
    <t>National Cancer Vanguard: North West and South West LondonMelanoma2015</t>
  </si>
  <si>
    <t>National Cancer Vanguard: North West and South West LondonNon-Hodgkin lymphoma2015</t>
  </si>
  <si>
    <t>National Cancer Vanguard: North West and South West LondonOesophagus2015</t>
  </si>
  <si>
    <t>National Cancer Vanguard: North West and South West LondonPancreas2015</t>
  </si>
  <si>
    <t>National Cancer Vanguard: North West and South West LondonProstate2015</t>
  </si>
  <si>
    <t>National Cancer Vanguard: North West and South West LondonUterus2015</t>
  </si>
  <si>
    <t>North East and CumbriaAll Malignant Neoplasms (excl. NMSC)2015</t>
  </si>
  <si>
    <t>North East and CumbriaBladder2015</t>
  </si>
  <si>
    <t>North East and CumbriaCancer of Unknown Primary2015</t>
  </si>
  <si>
    <t>North East and CumbriaCervix (in-situ)2015</t>
  </si>
  <si>
    <t>North East and CumbriaColorectal2015</t>
  </si>
  <si>
    <t>North East and CumbriaFemale breast cancer2015</t>
  </si>
  <si>
    <t>North East and CumbriaKidney2015</t>
  </si>
  <si>
    <t>North East and CumbriaLung2015</t>
  </si>
  <si>
    <t>North East and CumbriaMelanoma2015</t>
  </si>
  <si>
    <t>North East and CumbriaNon-Hodgkin lymphoma2015</t>
  </si>
  <si>
    <t>North East and CumbriaOesophagus2015</t>
  </si>
  <si>
    <t>North East and CumbriaPancreas2015</t>
  </si>
  <si>
    <t>North East and CumbriaProstate2015</t>
  </si>
  <si>
    <t>North East and CumbriaUterus2015</t>
  </si>
  <si>
    <t>PeninsulaAll Malignant Neoplasms (excl. NMSC)2015</t>
  </si>
  <si>
    <t>PeninsulaBladder2015</t>
  </si>
  <si>
    <t>PeninsulaCancer of Unknown Primary2015</t>
  </si>
  <si>
    <t>PeninsulaCervix (in-situ)2015</t>
  </si>
  <si>
    <t>PeninsulaColorectal2015</t>
  </si>
  <si>
    <t>PeninsulaFemale breast cancer2015</t>
  </si>
  <si>
    <t>PeninsulaKidney2015</t>
  </si>
  <si>
    <t>PeninsulaLung2015</t>
  </si>
  <si>
    <t>PeninsulaMelanoma2015</t>
  </si>
  <si>
    <t>PeninsulaNon-Hodgkin lymphoma2015</t>
  </si>
  <si>
    <t>PeninsulaOesophagus2015</t>
  </si>
  <si>
    <t>PeninsulaPancreas2015</t>
  </si>
  <si>
    <t>PeninsulaProstate2015</t>
  </si>
  <si>
    <t>PeninsulaUterus2015</t>
  </si>
  <si>
    <t>Somerset, Wiltshire, Avon and GloucestershireAll Malignant Neoplasms (excl. NMSC)2015</t>
  </si>
  <si>
    <t>Somerset, Wiltshire, Avon and GloucestershireBladder2015</t>
  </si>
  <si>
    <t>Somerset, Wiltshire, Avon and GloucestershireCancer of Unknown Primary2015</t>
  </si>
  <si>
    <t>Somerset, Wiltshire, Avon and GloucestershireCervix (in-situ)2015</t>
  </si>
  <si>
    <t>Somerset, Wiltshire, Avon and GloucestershireColorectal2015</t>
  </si>
  <si>
    <t>Somerset, Wiltshire, Avon and GloucestershireFemale breast cancer2015</t>
  </si>
  <si>
    <t>Somerset, Wiltshire, Avon and GloucestershireKidney2015</t>
  </si>
  <si>
    <t>Somerset, Wiltshire, Avon and GloucestershireLung2015</t>
  </si>
  <si>
    <t>Somerset, Wiltshire, Avon and GloucestershireMelanoma2015</t>
  </si>
  <si>
    <t>Somerset, Wiltshire, Avon and GloucestershireNon-Hodgkin lymphoma2015</t>
  </si>
  <si>
    <t>Somerset, Wiltshire, Avon and GloucestershireOesophagus2015</t>
  </si>
  <si>
    <t>Somerset, Wiltshire, Avon and GloucestershirePancreas2015</t>
  </si>
  <si>
    <t>Somerset, Wiltshire, Avon and GloucestershireProstate2015</t>
  </si>
  <si>
    <t>Somerset, Wiltshire, Avon and GloucestershireUterus2015</t>
  </si>
  <si>
    <t>South East LondonAll Malignant Neoplasms (excl. NMSC)2015</t>
  </si>
  <si>
    <t>South East LondonBladder2015</t>
  </si>
  <si>
    <t>South East LondonCancer of Unknown Primary2015</t>
  </si>
  <si>
    <t>South East LondonCervix (in-situ)2015</t>
  </si>
  <si>
    <t>South East LondonColorectal2015</t>
  </si>
  <si>
    <t>South East LondonFemale breast cancer2015</t>
  </si>
  <si>
    <t>South East LondonKidney2015</t>
  </si>
  <si>
    <t>South East LondonLung2015</t>
  </si>
  <si>
    <t>South East LondonMelanoma2015</t>
  </si>
  <si>
    <t>South East LondonNon-Hodgkin lymphoma2015</t>
  </si>
  <si>
    <t>South East LondonOesophagus2015</t>
  </si>
  <si>
    <t>South East LondonPancreas2015</t>
  </si>
  <si>
    <t>South East LondonProstate2015</t>
  </si>
  <si>
    <t>South East LondonUterus2015</t>
  </si>
  <si>
    <t>South Yorkshire, Bassetlaw, North Derbyshire and HardwickAll Malignant Neoplasms (excl. NMSC)2015</t>
  </si>
  <si>
    <t>South Yorkshire, Bassetlaw, North Derbyshire and HardwickBladder2015</t>
  </si>
  <si>
    <t>South Yorkshire, Bassetlaw, North Derbyshire and HardwickCancer of Unknown Primary2015</t>
  </si>
  <si>
    <t>South Yorkshire, Bassetlaw, North Derbyshire and HardwickCervix (in-situ)2015</t>
  </si>
  <si>
    <t>South Yorkshire, Bassetlaw, North Derbyshire and HardwickColorectal2015</t>
  </si>
  <si>
    <t>South Yorkshire, Bassetlaw, North Derbyshire and HardwickFemale breast cancer2015</t>
  </si>
  <si>
    <t>South Yorkshire, Bassetlaw, North Derbyshire and HardwickKidney2015</t>
  </si>
  <si>
    <t>South Yorkshire, Bassetlaw, North Derbyshire and HardwickLung2015</t>
  </si>
  <si>
    <t>South Yorkshire, Bassetlaw, North Derbyshire and HardwickMelanoma2015</t>
  </si>
  <si>
    <t>South Yorkshire, Bassetlaw, North Derbyshire and HardwickNon-Hodgkin lymphoma2015</t>
  </si>
  <si>
    <t>South Yorkshire, Bassetlaw, North Derbyshire and HardwickOesophagus2015</t>
  </si>
  <si>
    <t>South Yorkshire, Bassetlaw, North Derbyshire and HardwickPancreas2015</t>
  </si>
  <si>
    <t>South Yorkshire, Bassetlaw, North Derbyshire and HardwickProstate2015</t>
  </si>
  <si>
    <t>South Yorkshire, Bassetlaw, North Derbyshire and HardwickUterus2015</t>
  </si>
  <si>
    <t>Surrey and SussexAll Malignant Neoplasms (excl. NMSC)2015</t>
  </si>
  <si>
    <t>Surrey and SussexBladder2015</t>
  </si>
  <si>
    <t>Surrey and SussexCancer of Unknown Primary2015</t>
  </si>
  <si>
    <t>Surrey and SussexCervix (in-situ)2015</t>
  </si>
  <si>
    <t>Surrey and SussexColorectal2015</t>
  </si>
  <si>
    <t>Surrey and SussexFemale breast cancer2015</t>
  </si>
  <si>
    <t>Surrey and SussexKidney2015</t>
  </si>
  <si>
    <t>Surrey and SussexLung2015</t>
  </si>
  <si>
    <t>Surrey and SussexMelanoma2015</t>
  </si>
  <si>
    <t>Surrey and SussexNon-Hodgkin lymphoma2015</t>
  </si>
  <si>
    <t>Surrey and SussexOesophagus2015</t>
  </si>
  <si>
    <t>Surrey and SussexPancreas2015</t>
  </si>
  <si>
    <t>Surrey and SussexProstate2015</t>
  </si>
  <si>
    <t>Surrey and SussexUterus2015</t>
  </si>
  <si>
    <t>Thames ValleyAll Malignant Neoplasms (excl. NMSC)2015</t>
  </si>
  <si>
    <t>Thames ValleyBladder2015</t>
  </si>
  <si>
    <t>Thames ValleyCancer of Unknown Primary2015</t>
  </si>
  <si>
    <t>Thames ValleyCervix (in-situ)2015</t>
  </si>
  <si>
    <t>Thames ValleyColorectal2015</t>
  </si>
  <si>
    <t>Thames ValleyFemale breast cancer2015</t>
  </si>
  <si>
    <t>Thames ValleyKidney2015</t>
  </si>
  <si>
    <t>Thames ValleyLung2015</t>
  </si>
  <si>
    <t>Thames ValleyMelanoma2015</t>
  </si>
  <si>
    <t>Thames ValleyNon-Hodgkin lymphoma2015</t>
  </si>
  <si>
    <t>Thames ValleyOesophagus2015</t>
  </si>
  <si>
    <t>Thames ValleyPancreas2015</t>
  </si>
  <si>
    <t>Thames ValleyProstate2015</t>
  </si>
  <si>
    <t>Thames ValleyUterus2015</t>
  </si>
  <si>
    <t>WessexAll Malignant Neoplasms (excl. NMSC)2015</t>
  </si>
  <si>
    <t>WessexBladder2015</t>
  </si>
  <si>
    <t>WessexCancer of Unknown Primary2015</t>
  </si>
  <si>
    <t>WessexCervix (in-situ)2015</t>
  </si>
  <si>
    <t>WessexColorectal2015</t>
  </si>
  <si>
    <t>WessexFemale breast cancer2015</t>
  </si>
  <si>
    <t>WessexKidney2015</t>
  </si>
  <si>
    <t>WessexLung2015</t>
  </si>
  <si>
    <t>WessexMelanoma2015</t>
  </si>
  <si>
    <t>WessexNon-Hodgkin lymphoma2015</t>
  </si>
  <si>
    <t>WessexOesophagus2015</t>
  </si>
  <si>
    <t>WessexPancreas2015</t>
  </si>
  <si>
    <t>WessexProstate2015</t>
  </si>
  <si>
    <t>WessexUterus2015</t>
  </si>
  <si>
    <t>West MidlandsAll Malignant Neoplasms (excl. NMSC)2015</t>
  </si>
  <si>
    <t>West MidlandsBladder2015</t>
  </si>
  <si>
    <t>West MidlandsCancer of Unknown Primary2015</t>
  </si>
  <si>
    <t>West MidlandsCervix (in-situ)2015</t>
  </si>
  <si>
    <t>West MidlandsColorectal2015</t>
  </si>
  <si>
    <t>West MidlandsFemale breast cancer2015</t>
  </si>
  <si>
    <t>West MidlandsKidney2015</t>
  </si>
  <si>
    <t>West MidlandsLung2015</t>
  </si>
  <si>
    <t>West MidlandsMelanoma2015</t>
  </si>
  <si>
    <t>West MidlandsNon-Hodgkin lymphoma2015</t>
  </si>
  <si>
    <t>West MidlandsOesophagus2015</t>
  </si>
  <si>
    <t>West MidlandsPancreas2015</t>
  </si>
  <si>
    <t>West MidlandsProstate2015</t>
  </si>
  <si>
    <t>West MidlandsUterus2015</t>
  </si>
  <si>
    <t>West YorkshireAll Malignant Neoplasms (excl. NMSC)2015</t>
  </si>
  <si>
    <t>West YorkshireBladder2015</t>
  </si>
  <si>
    <t>West YorkshireCancer of Unknown Primary2015</t>
  </si>
  <si>
    <t>West YorkshireCervix (in-situ)2015</t>
  </si>
  <si>
    <t>West YorkshireColorectal2015</t>
  </si>
  <si>
    <t>West YorkshireFemale breast cancer2015</t>
  </si>
  <si>
    <t>West YorkshireKidney2015</t>
  </si>
  <si>
    <t>West YorkshireLung2015</t>
  </si>
  <si>
    <t>West YorkshireMelanoma2015</t>
  </si>
  <si>
    <t>West YorkshireNon-Hodgkin lymphoma2015</t>
  </si>
  <si>
    <t>West YorkshireOesophagus2015</t>
  </si>
  <si>
    <t>West YorkshirePancreas2015</t>
  </si>
  <si>
    <t>West YorkshireProstate2015</t>
  </si>
  <si>
    <t>West YorkshireUterus2015</t>
  </si>
  <si>
    <t>EnglandAll Malignant Neoplasms (excl. NMSC)2006</t>
  </si>
  <si>
    <t>EnglandBladder2006</t>
  </si>
  <si>
    <t>EnglandCancer of Unknown Primary2006</t>
  </si>
  <si>
    <t>EnglandCervix (in-situ)2006</t>
  </si>
  <si>
    <t>EnglandColorectal2006</t>
  </si>
  <si>
    <t>EnglandFemale breast cancer2006</t>
  </si>
  <si>
    <t>EnglandKidney2006</t>
  </si>
  <si>
    <t>EnglandLung2006</t>
  </si>
  <si>
    <t>EnglandMelanoma2006</t>
  </si>
  <si>
    <t>EnglandNon-Hodgkin lymphoma2006</t>
  </si>
  <si>
    <t>EnglandOesophagus2006</t>
  </si>
  <si>
    <t>EnglandPancreas2006</t>
  </si>
  <si>
    <t>EnglandProstate2006</t>
  </si>
  <si>
    <t>EnglandUterus2006</t>
  </si>
  <si>
    <t>EnglandAll Malignant Neoplasms (excl. NMSC)2007</t>
  </si>
  <si>
    <t>EnglandBladder2007</t>
  </si>
  <si>
    <t>EnglandCancer of Unknown Primary2007</t>
  </si>
  <si>
    <t>EnglandCervix (in-situ)2007</t>
  </si>
  <si>
    <t>EnglandColorectal2007</t>
  </si>
  <si>
    <t>EnglandFemale breast cancer2007</t>
  </si>
  <si>
    <t>EnglandKidney2007</t>
  </si>
  <si>
    <t>EnglandLung2007</t>
  </si>
  <si>
    <t>EnglandMelanoma2007</t>
  </si>
  <si>
    <t>EnglandNon-Hodgkin lymphoma2007</t>
  </si>
  <si>
    <t>EnglandOesophagus2007</t>
  </si>
  <si>
    <t>EnglandPancreas2007</t>
  </si>
  <si>
    <t>EnglandProstate2007</t>
  </si>
  <si>
    <t>EnglandUterus2007</t>
  </si>
  <si>
    <t>EnglandAll Malignant Neoplasms (excl. NMSC)2008</t>
  </si>
  <si>
    <t>EnglandBladder2008</t>
  </si>
  <si>
    <t>EnglandCancer of Unknown Primary2008</t>
  </si>
  <si>
    <t>EnglandCervix (in-situ)2008</t>
  </si>
  <si>
    <t>EnglandColorectal2008</t>
  </si>
  <si>
    <t>EnglandFemale breast cancer2008</t>
  </si>
  <si>
    <t>EnglandKidney2008</t>
  </si>
  <si>
    <t>EnglandLung2008</t>
  </si>
  <si>
    <t>EnglandMelanoma2008</t>
  </si>
  <si>
    <t>EnglandNon-Hodgkin lymphoma2008</t>
  </si>
  <si>
    <t>EnglandOesophagus2008</t>
  </si>
  <si>
    <t>EnglandPancreas2008</t>
  </si>
  <si>
    <t>EnglandProstate2008</t>
  </si>
  <si>
    <t>EnglandUterus2008</t>
  </si>
  <si>
    <t>EnglandAll Malignant Neoplasms (excl. NMSC)2009</t>
  </si>
  <si>
    <t>EnglandBladder2009</t>
  </si>
  <si>
    <t>EnglandCancer of Unknown Primary2009</t>
  </si>
  <si>
    <t>EnglandCervix (in-situ)2009</t>
  </si>
  <si>
    <t>EnglandColorectal2009</t>
  </si>
  <si>
    <t>EnglandFemale breast cancer2009</t>
  </si>
  <si>
    <t>EnglandKidney2009</t>
  </si>
  <si>
    <t>EnglandLung2009</t>
  </si>
  <si>
    <t>EnglandMelanoma2009</t>
  </si>
  <si>
    <t>EnglandNon-Hodgkin lymphoma2009</t>
  </si>
  <si>
    <t>EnglandOesophagus2009</t>
  </si>
  <si>
    <t>EnglandPancreas2009</t>
  </si>
  <si>
    <t>EnglandProstate2009</t>
  </si>
  <si>
    <t>EnglandUterus2009</t>
  </si>
  <si>
    <t>EnglandAll Malignant Neoplasms (excl. NMSC)2010</t>
  </si>
  <si>
    <t>EnglandBladder2010</t>
  </si>
  <si>
    <t>EnglandCancer of Unknown Primary2010</t>
  </si>
  <si>
    <t>EnglandCervix (in-situ)2010</t>
  </si>
  <si>
    <t>EnglandColorectal2010</t>
  </si>
  <si>
    <t>EnglandFemale breast cancer2010</t>
  </si>
  <si>
    <t>EnglandKidney2010</t>
  </si>
  <si>
    <t>EnglandLung2010</t>
  </si>
  <si>
    <t>EnglandMelanoma2010</t>
  </si>
  <si>
    <t>EnglandNon-Hodgkin lymphoma2010</t>
  </si>
  <si>
    <t>EnglandOesophagus2010</t>
  </si>
  <si>
    <t>EnglandPancreas2010</t>
  </si>
  <si>
    <t>EnglandProstate2010</t>
  </si>
  <si>
    <t>EnglandUterus2010</t>
  </si>
  <si>
    <t>EnglandAll Malignant Neoplasms (excl. NMSC)2011</t>
  </si>
  <si>
    <t>EnglandBladder2011</t>
  </si>
  <si>
    <t>EnglandCancer of Unknown Primary2011</t>
  </si>
  <si>
    <t>EnglandCervix (in-situ)2011</t>
  </si>
  <si>
    <t>EnglandColorectal2011</t>
  </si>
  <si>
    <t>EnglandFemale breast cancer2011</t>
  </si>
  <si>
    <t>EnglandKidney2011</t>
  </si>
  <si>
    <t>EnglandLung2011</t>
  </si>
  <si>
    <t>EnglandMelanoma2011</t>
  </si>
  <si>
    <t>EnglandNon-Hodgkin lymphoma2011</t>
  </si>
  <si>
    <t>EnglandOesophagus2011</t>
  </si>
  <si>
    <t>EnglandPancreas2011</t>
  </si>
  <si>
    <t>EnglandProstate2011</t>
  </si>
  <si>
    <t>EnglandUterus2011</t>
  </si>
  <si>
    <t>EnglandAll Malignant Neoplasms (excl. NMSC)2012</t>
  </si>
  <si>
    <t>EnglandBladder2012</t>
  </si>
  <si>
    <t>EnglandCancer of Unknown Primary2012</t>
  </si>
  <si>
    <t>EnglandCervix (in-situ)2012</t>
  </si>
  <si>
    <t>EnglandColorectal2012</t>
  </si>
  <si>
    <t>EnglandFemale breast cancer2012</t>
  </si>
  <si>
    <t>EnglandKidney2012</t>
  </si>
  <si>
    <t>EnglandLung2012</t>
  </si>
  <si>
    <t>EnglandMelanoma2012</t>
  </si>
  <si>
    <t>EnglandNon-Hodgkin lymphoma2012</t>
  </si>
  <si>
    <t>EnglandOesophagus2012</t>
  </si>
  <si>
    <t>EnglandPancreas2012</t>
  </si>
  <si>
    <t>EnglandProstate2012</t>
  </si>
  <si>
    <t>EnglandUterus2012</t>
  </si>
  <si>
    <t>EnglandAll Malignant Neoplasms (excl. NMSC)2013</t>
  </si>
  <si>
    <t>EnglandBladder2013</t>
  </si>
  <si>
    <t>EnglandCancer of Unknown Primary2013</t>
  </si>
  <si>
    <t>EnglandCervix (in-situ)2013</t>
  </si>
  <si>
    <t>EnglandColorectal2013</t>
  </si>
  <si>
    <t>EnglandFemale breast cancer2013</t>
  </si>
  <si>
    <t>EnglandKidney2013</t>
  </si>
  <si>
    <t>EnglandLung2013</t>
  </si>
  <si>
    <t>EnglandMelanoma2013</t>
  </si>
  <si>
    <t>EnglandNon-Hodgkin lymphoma2013</t>
  </si>
  <si>
    <t>EnglandOesophagus2013</t>
  </si>
  <si>
    <t>EnglandPancreas2013</t>
  </si>
  <si>
    <t>EnglandProstate2013</t>
  </si>
  <si>
    <t>EnglandUterus2013</t>
  </si>
  <si>
    <t>EnglandAll Malignant Neoplasms (excl. NMSC)2014</t>
  </si>
  <si>
    <t>EnglandBladder2014</t>
  </si>
  <si>
    <t>EnglandCancer of Unknown Primary2014</t>
  </si>
  <si>
    <t>EnglandCervix (in-situ)2014</t>
  </si>
  <si>
    <t>EnglandColorectal2014</t>
  </si>
  <si>
    <t>EnglandFemale breast cancer2014</t>
  </si>
  <si>
    <t>EnglandKidney2014</t>
  </si>
  <si>
    <t>EnglandLung2014</t>
  </si>
  <si>
    <t>EnglandMelanoma2014</t>
  </si>
  <si>
    <t>EnglandNon-Hodgkin lymphoma2014</t>
  </si>
  <si>
    <t>EnglandOesophagus2014</t>
  </si>
  <si>
    <t>EnglandPancreas2014</t>
  </si>
  <si>
    <t>EnglandProstate2014</t>
  </si>
  <si>
    <t>EnglandUterus2014</t>
  </si>
  <si>
    <t>EnglandAll Malignant Neoplasms (excl. NMSC)2015</t>
  </si>
  <si>
    <t>EnglandBladder2015</t>
  </si>
  <si>
    <t>EnglandCancer of Unknown Primary2015</t>
  </si>
  <si>
    <t>EnglandCervix (in-situ)2015</t>
  </si>
  <si>
    <t>EnglandColorectal2015</t>
  </si>
  <si>
    <t>EnglandFemale breast cancer2015</t>
  </si>
  <si>
    <t>EnglandKidney2015</t>
  </si>
  <si>
    <t>EnglandLung2015</t>
  </si>
  <si>
    <t>EnglandMelanoma2015</t>
  </si>
  <si>
    <t>EnglandNon-Hodgkin lymphoma2015</t>
  </si>
  <si>
    <t>EnglandOesophagus2015</t>
  </si>
  <si>
    <t>EnglandPancreas2015</t>
  </si>
  <si>
    <t>EnglandProstate2015</t>
  </si>
  <si>
    <t>EnglandUterus2015</t>
  </si>
  <si>
    <t>NHS East Lancashire CCGColorectal2006-2015</t>
  </si>
  <si>
    <t>NHS East Lancashire CCGFemale breast cancer2006-2015</t>
  </si>
  <si>
    <t>NHS East Lancashire CCGLung2006-2015</t>
  </si>
  <si>
    <t>NHS East Lancashire CCGProstate2006-2015</t>
  </si>
  <si>
    <t>NHS Trafford CCGColorectal2006-2015</t>
  </si>
  <si>
    <t>NHS Trafford CCGFemale breast cancer2006-2015</t>
  </si>
  <si>
    <t>NHS Trafford CCGLung2006-2015</t>
  </si>
  <si>
    <t>NHS Trafford CCGProstate2006-2015</t>
  </si>
  <si>
    <t>NHS Brent CCGColorectal2006-2015</t>
  </si>
  <si>
    <t>NHS Brent CCGFemale breast cancer2006-2015</t>
  </si>
  <si>
    <t>NHS Brent CCGLung2006-2015</t>
  </si>
  <si>
    <t>NHS Brent CCGProstate2006-2015</t>
  </si>
  <si>
    <t>NHS North Hampshire CCGColorectal2006-2015</t>
  </si>
  <si>
    <t>NHS North Hampshire CCGFemale breast cancer2006-2015</t>
  </si>
  <si>
    <t>NHS North Hampshire CCGLung2006-2015</t>
  </si>
  <si>
    <t>NHS North Hampshire CCGProstate2006-2015</t>
  </si>
  <si>
    <t>NHS Wirral CCGColorectal2006-2015</t>
  </si>
  <si>
    <t>NHS Wirral CCGFemale breast cancer2006-2015</t>
  </si>
  <si>
    <t>NHS Wirral CCGLung2006-2015</t>
  </si>
  <si>
    <t>NHS Wirral CCGProstate2006-2015</t>
  </si>
  <si>
    <t>NHS High Weald Lewes Havens CCGColorectal2006-2015</t>
  </si>
  <si>
    <t>NHS High Weald Lewes Havens CCGFemale breast cancer2006-2015</t>
  </si>
  <si>
    <t>NHS High Weald Lewes Havens CCGLung2006-2015</t>
  </si>
  <si>
    <t>NHS High Weald Lewes Havens CCGProstate2006-2015</t>
  </si>
  <si>
    <t>NHS Swale CCGColorectal2006-2015</t>
  </si>
  <si>
    <t>NHS Swale CCGFemale breast cancer2006-2015</t>
  </si>
  <si>
    <t>NHS Swale CCGLung2006-2015</t>
  </si>
  <si>
    <t>NHS Swale CCGProstate2006-2015</t>
  </si>
  <si>
    <t>NHS Horsham and Mid Sussex CCGColorectal2006-2015</t>
  </si>
  <si>
    <t>NHS Horsham and Mid Sussex CCGFemale breast cancer2006-2015</t>
  </si>
  <si>
    <t>NHS Horsham and Mid Sussex CCGLung2006-2015</t>
  </si>
  <si>
    <t>NHS Horsham and Mid Sussex CCGProstate2006-2015</t>
  </si>
  <si>
    <t>NHS South Tees CCGColorectal2006-2015</t>
  </si>
  <si>
    <t>NHS South Tees CCGFemale breast cancer2006-2015</t>
  </si>
  <si>
    <t>NHS South Tees CCGLung2006-2015</t>
  </si>
  <si>
    <t>NHS South Tees CCGProstate2006-2015</t>
  </si>
  <si>
    <t>NHS Harrow CCGColorectal2006-2015</t>
  </si>
  <si>
    <t>NHS Harrow CCGFemale breast cancer2006-2015</t>
  </si>
  <si>
    <t>NHS Harrow CCGLung2006-2015</t>
  </si>
  <si>
    <t>NHS Harrow CCGProstate2006-2015</t>
  </si>
  <si>
    <t>NHS North East Essex CCGColorectal2006-2015</t>
  </si>
  <si>
    <t>NHS North East Essex CCGFemale breast cancer2006-2015</t>
  </si>
  <si>
    <t>NHS North East Essex CCGLung2006-2015</t>
  </si>
  <si>
    <t>NHS North East Essex CCGProstate2006-2015</t>
  </si>
  <si>
    <t>NHS Manchester CCGColorectal2006-2015</t>
  </si>
  <si>
    <t>NHS Manchester CCGFemale breast cancer2006-2015</t>
  </si>
  <si>
    <t>NHS Manchester CCGLung2006-2015</t>
  </si>
  <si>
    <t>NHS Manchester CCGProstate2006-2015</t>
  </si>
  <si>
    <t>NHS Greater Huddersfield CCGColorectal2006-2015</t>
  </si>
  <si>
    <t>NHS Greater Huddersfield CCGFemale breast cancer2006-2015</t>
  </si>
  <si>
    <t>NHS Greater Huddersfield CCGLung2006-2015</t>
  </si>
  <si>
    <t>NHS Greater Huddersfield CCGProstate2006-2015</t>
  </si>
  <si>
    <t>NHS Windsor, Ascot and Maidenhead CCGColorectal2006-2015</t>
  </si>
  <si>
    <t>NHS Windsor, Ascot and Maidenhead CCGFemale breast cancer2006-2015</t>
  </si>
  <si>
    <t>NHS Windsor, Ascot and Maidenhead CCGLung2006-2015</t>
  </si>
  <si>
    <t>NHS Windsor, Ascot and Maidenhead CCGProstate2006-2015</t>
  </si>
  <si>
    <t>NHS Stockport CCGColorectal2006-2015</t>
  </si>
  <si>
    <t>NHS Stockport CCGFemale breast cancer2006-2015</t>
  </si>
  <si>
    <t>NHS Stockport CCGLung2006-2015</t>
  </si>
  <si>
    <t>NHS Stockport CCGProstate2006-2015</t>
  </si>
  <si>
    <t>NHS Newcastle Gateshead CCGColorectal2006-2015</t>
  </si>
  <si>
    <t>NHS Newcastle Gateshead CCGFemale breast cancer2006-2015</t>
  </si>
  <si>
    <t>NHS Newcastle Gateshead CCGLung2006-2015</t>
  </si>
  <si>
    <t>NHS Newcastle Gateshead CCGProstate2006-2015</t>
  </si>
  <si>
    <t>NHS North Somerset CCGColorectal2006-2015</t>
  </si>
  <si>
    <t>NHS North Somerset CCGFemale breast cancer2006-2015</t>
  </si>
  <si>
    <t>NHS North Somerset CCGLung2006-2015</t>
  </si>
  <si>
    <t>NHS North Somerset CCGProstate2006-2015</t>
  </si>
  <si>
    <t>NHS Bradford City CCGColorectal2006-2015</t>
  </si>
  <si>
    <t>NHS Bradford City CCGFemale breast cancer2006-2015</t>
  </si>
  <si>
    <t>NHS Bradford City CCGLung2006-2015</t>
  </si>
  <si>
    <t>NHS Bradford City CCGProstate2006-2015</t>
  </si>
  <si>
    <t>NHS North &amp; West Reading CCGColorectal2006-2015</t>
  </si>
  <si>
    <t>NHS North &amp; West Reading CCGFemale breast cancer2006-2015</t>
  </si>
  <si>
    <t>NHS North &amp; West Reading CCGLung2006-2015</t>
  </si>
  <si>
    <t>NHS North &amp; West Reading CCGProstate2006-2015</t>
  </si>
  <si>
    <t>NHS Bath and North East Somerset CCGColorectal2006-2015</t>
  </si>
  <si>
    <t>NHS Bath and North East Somerset CCGFemale breast cancer2006-2015</t>
  </si>
  <si>
    <t>NHS Bath and North East Somerset CCGLung2006-2015</t>
  </si>
  <si>
    <t>NHS Bath and North East Somerset CCGProstate2006-2015</t>
  </si>
  <si>
    <t>NHS Bristol CCGColorectal2006-2015</t>
  </si>
  <si>
    <t>NHS Bristol CCGFemale breast cancer2006-2015</t>
  </si>
  <si>
    <t>NHS Bristol CCGLung2006-2015</t>
  </si>
  <si>
    <t>NHS Bristol CCGProstate2006-2015</t>
  </si>
  <si>
    <t>NHS Gloucestershire CCGColorectal2006-2015</t>
  </si>
  <si>
    <t>NHS Gloucestershire CCGFemale breast cancer2006-2015</t>
  </si>
  <si>
    <t>NHS Gloucestershire CCGLung2006-2015</t>
  </si>
  <si>
    <t>NHS Gloucestershire CCGProstate2006-2015</t>
  </si>
  <si>
    <t>NHS Bexley CCGColorectal2006-2015</t>
  </si>
  <si>
    <t>NHS Bexley CCGFemale breast cancer2006-2015</t>
  </si>
  <si>
    <t>NHS Bexley CCGLung2006-2015</t>
  </si>
  <si>
    <t>NHS Bexley CCGProstate2006-2015</t>
  </si>
  <si>
    <t>NHS North West Surrey CCGColorectal2006-2015</t>
  </si>
  <si>
    <t>NHS North West Surrey CCGFemale breast cancer2006-2015</t>
  </si>
  <si>
    <t>NHS North West Surrey CCGLung2006-2015</t>
  </si>
  <si>
    <t>NHS North West Surrey CCGProstate2006-2015</t>
  </si>
  <si>
    <t>NHS Blackpool CCGColorectal2006-2015</t>
  </si>
  <si>
    <t>NHS Blackpool CCGFemale breast cancer2006-2015</t>
  </si>
  <si>
    <t>NHS Blackpool CCGLung2006-2015</t>
  </si>
  <si>
    <t>NHS Blackpool CCGProstate2006-2015</t>
  </si>
  <si>
    <t>NHS South Sefton CCGColorectal2006-2015</t>
  </si>
  <si>
    <t>NHS South Sefton CCGFemale breast cancer2006-2015</t>
  </si>
  <si>
    <t>NHS South Sefton CCGLung2006-2015</t>
  </si>
  <si>
    <t>NHS South Sefton CCGProstate2006-2015</t>
  </si>
  <si>
    <t>NHS North East Hampshire and Farnham CCGColorectal2006-2015</t>
  </si>
  <si>
    <t>NHS North East Hampshire and Farnham CCGFemale breast cancer2006-2015</t>
  </si>
  <si>
    <t>NHS North East Hampshire and Farnham CCGLung2006-2015</t>
  </si>
  <si>
    <t>NHS North East Hampshire and Farnham CCGProstate2006-2015</t>
  </si>
  <si>
    <t>NHS Vale of York CCGColorectal2006-2015</t>
  </si>
  <si>
    <t>NHS Vale of York CCGFemale breast cancer2006-2015</t>
  </si>
  <si>
    <t>NHS Vale of York CCGLung2006-2015</t>
  </si>
  <si>
    <t>NHS Vale of York CCGProstate2006-2015</t>
  </si>
  <si>
    <t>NHS Eastbourne, Hailsham and Seaford CCGColorectal2006-2015</t>
  </si>
  <si>
    <t>NHS Eastbourne, Hailsham and Seaford CCGFemale breast cancer2006-2015</t>
  </si>
  <si>
    <t>NHS Eastbourne, Hailsham and Seaford CCGLung2006-2015</t>
  </si>
  <si>
    <t>NHS Eastbourne, Hailsham and Seaford CCGProstate2006-2015</t>
  </si>
  <si>
    <t>NHS Nottingham City CCGColorectal2006-2015</t>
  </si>
  <si>
    <t>NHS Nottingham City CCGFemale breast cancer2006-2015</t>
  </si>
  <si>
    <t>NHS Nottingham City CCGLung2006-2015</t>
  </si>
  <si>
    <t>NHS Nottingham City CCGProstate2006-2015</t>
  </si>
  <si>
    <t>NHS West Leicestershire CCGColorectal2006-2015</t>
  </si>
  <si>
    <t>NHS West Leicestershire CCGFemale breast cancer2006-2015</t>
  </si>
  <si>
    <t>NHS West Leicestershire CCGLung2006-2015</t>
  </si>
  <si>
    <t>NHS West Leicestershire CCGProstate2006-2015</t>
  </si>
  <si>
    <t>NHS Dorset CCGColorectal2006-2015</t>
  </si>
  <si>
    <t>NHS Dorset CCGFemale breast cancer2006-2015</t>
  </si>
  <si>
    <t>NHS Dorset CCGLung2006-2015</t>
  </si>
  <si>
    <t>NHS Dorset CCGProstate2006-2015</t>
  </si>
  <si>
    <t>NHS West Kent CCGColorectal2006-2015</t>
  </si>
  <si>
    <t>NHS West Kent CCGFemale breast cancer2006-2015</t>
  </si>
  <si>
    <t>NHS West Kent CCGLung2006-2015</t>
  </si>
  <si>
    <t>NHS West Kent CCGProstate2006-2015</t>
  </si>
  <si>
    <t>NHS Leeds South and East CCGColorectal2006-2015</t>
  </si>
  <si>
    <t>NHS Leeds South and East CCGFemale breast cancer2006-2015</t>
  </si>
  <si>
    <t>NHS Leeds South and East CCGLung2006-2015</t>
  </si>
  <si>
    <t>NHS Leeds South and East CCGProstate2006-2015</t>
  </si>
  <si>
    <t>NHS Sutton CCGColorectal2006-2015</t>
  </si>
  <si>
    <t>NHS Sutton CCGFemale breast cancer2006-2015</t>
  </si>
  <si>
    <t>NHS Sutton CCGLung2006-2015</t>
  </si>
  <si>
    <t>NHS Sutton CCGProstate2006-2015</t>
  </si>
  <si>
    <t>NHS Waltham Forest CCGColorectal2006-2015</t>
  </si>
  <si>
    <t>NHS Waltham Forest CCGFemale breast cancer2006-2015</t>
  </si>
  <si>
    <t>NHS Waltham Forest CCGLung2006-2015</t>
  </si>
  <si>
    <t>NHS Waltham Forest CCGProstate2006-2015</t>
  </si>
  <si>
    <t>NHS West Cheshire CCGColorectal2006-2015</t>
  </si>
  <si>
    <t>NHS West Cheshire CCGFemale breast cancer2006-2015</t>
  </si>
  <si>
    <t>NHS West Cheshire CCGLung2006-2015</t>
  </si>
  <si>
    <t>NHS West Cheshire CCGProstate2006-2015</t>
  </si>
  <si>
    <t>NHS Hull CCGColorectal2006-2015</t>
  </si>
  <si>
    <t>NHS Hull CCGFemale breast cancer2006-2015</t>
  </si>
  <si>
    <t>NHS Hull CCGLung2006-2015</t>
  </si>
  <si>
    <t>NHS Hull CCGProstate2006-2015</t>
  </si>
  <si>
    <t>NHS South Kent Coast CCGColorectal2006-2015</t>
  </si>
  <si>
    <t>NHS South Kent Coast CCGFemale breast cancer2006-2015</t>
  </si>
  <si>
    <t>NHS South Kent Coast CCGLung2006-2015</t>
  </si>
  <si>
    <t>NHS South Kent Coast CCGProstate2006-2015</t>
  </si>
  <si>
    <t>NHS Bromley CCGColorectal2006-2015</t>
  </si>
  <si>
    <t>NHS Bromley CCGFemale breast cancer2006-2015</t>
  </si>
  <si>
    <t>NHS Bromley CCGLung2006-2015</t>
  </si>
  <si>
    <t>NHS Bromley CCGProstate2006-2015</t>
  </si>
  <si>
    <t>NHS Southwark CCGColorectal2006-2015</t>
  </si>
  <si>
    <t>NHS Southwark CCGFemale breast cancer2006-2015</t>
  </si>
  <si>
    <t>NHS Southwark CCGLung2006-2015</t>
  </si>
  <si>
    <t>NHS Southwark CCGProstate2006-2015</t>
  </si>
  <si>
    <t>NHS Southend CCGColorectal2006-2015</t>
  </si>
  <si>
    <t>NHS Southend CCGFemale breast cancer2006-2015</t>
  </si>
  <si>
    <t>NHS Southend CCGLung2006-2015</t>
  </si>
  <si>
    <t>NHS Southend CCGProstate2006-2015</t>
  </si>
  <si>
    <t>NHS South Worcestershire CCGColorectal2006-2015</t>
  </si>
  <si>
    <t>NHS South Worcestershire CCGFemale breast cancer2006-2015</t>
  </si>
  <si>
    <t>NHS South Worcestershire CCGLung2006-2015</t>
  </si>
  <si>
    <t>NHS South Worcestershire CCGProstate2006-2015</t>
  </si>
  <si>
    <t>NHS Hastings and Rother CCGColorectal2006-2015</t>
  </si>
  <si>
    <t>NHS Hastings and Rother CCGFemale breast cancer2006-2015</t>
  </si>
  <si>
    <t>NHS Hastings and Rother CCGLung2006-2015</t>
  </si>
  <si>
    <t>NHS Hastings and Rother CCGProstate2006-2015</t>
  </si>
  <si>
    <t>NHS South Devon and Torbay CCGColorectal2006-2015</t>
  </si>
  <si>
    <t>NHS South Devon and Torbay CCGFemale breast cancer2006-2015</t>
  </si>
  <si>
    <t>NHS South Devon and Torbay CCGLung2006-2015</t>
  </si>
  <si>
    <t>NHS South Devon and Torbay CCGProstate2006-2015</t>
  </si>
  <si>
    <t>NHS Chorley and South Ribble CCGColorectal2006-2015</t>
  </si>
  <si>
    <t>NHS Chorley and South Ribble CCGFemale breast cancer2006-2015</t>
  </si>
  <si>
    <t>NHS Chorley and South Ribble CCGLung2006-2015</t>
  </si>
  <si>
    <t>NHS Chorley and South Ribble CCGProstate2006-2015</t>
  </si>
  <si>
    <t>NHS Bury CCGColorectal2006-2015</t>
  </si>
  <si>
    <t>NHS Bury CCGFemale breast cancer2006-2015</t>
  </si>
  <si>
    <t>NHS Bury CCGLung2006-2015</t>
  </si>
  <si>
    <t>NHS Bury CCGProstate2006-2015</t>
  </si>
  <si>
    <t>NHS Fylde &amp; Wyre CCGColorectal2006-2015</t>
  </si>
  <si>
    <t>NHS Fylde &amp; Wyre CCGFemale breast cancer2006-2015</t>
  </si>
  <si>
    <t>NHS Fylde &amp; Wyre CCGLung2006-2015</t>
  </si>
  <si>
    <t>NHS Fylde &amp; Wyre CCGProstate2006-2015</t>
  </si>
  <si>
    <t>NHS Southport and Formby CCGColorectal2006-2015</t>
  </si>
  <si>
    <t>NHS Southport and Formby CCGFemale breast cancer2006-2015</t>
  </si>
  <si>
    <t>NHS Southport and Formby CCGLung2006-2015</t>
  </si>
  <si>
    <t>NHS Southport and Formby CCGProstate2006-2015</t>
  </si>
  <si>
    <t>NHS Wolverhampton CCGColorectal2006-2015</t>
  </si>
  <si>
    <t>NHS Wolverhampton CCGFemale breast cancer2006-2015</t>
  </si>
  <si>
    <t>NHS Wolverhampton CCGLung2006-2015</t>
  </si>
  <si>
    <t>NHS Wolverhampton CCGProstate2006-2015</t>
  </si>
  <si>
    <t>NHS Basildon and Brentwood CCGColorectal2006-2015</t>
  </si>
  <si>
    <t>NHS Basildon and Brentwood CCGFemale breast cancer2006-2015</t>
  </si>
  <si>
    <t>NHS Basildon and Brentwood CCGLung2006-2015</t>
  </si>
  <si>
    <t>NHS Basildon and Brentwood CCGProstate2006-2015</t>
  </si>
  <si>
    <t>NHS Herefordshire CCGColorectal2006-2015</t>
  </si>
  <si>
    <t>NHS Herefordshire CCGFemale breast cancer2006-2015</t>
  </si>
  <si>
    <t>NHS Herefordshire CCGLung2006-2015</t>
  </si>
  <si>
    <t>NHS Herefordshire CCGProstate2006-2015</t>
  </si>
  <si>
    <t>NHS North East Lincolnshire CCGColorectal2006-2015</t>
  </si>
  <si>
    <t>NHS North East Lincolnshire CCGFemale breast cancer2006-2015</t>
  </si>
  <si>
    <t>NHS North East Lincolnshire CCGLung2006-2015</t>
  </si>
  <si>
    <t>NHS North East Lincolnshire CCGProstate2006-2015</t>
  </si>
  <si>
    <t>NHS Lincolnshire West CCGColorectal2006-2015</t>
  </si>
  <si>
    <t>NHS Lincolnshire West CCGFemale breast cancer2006-2015</t>
  </si>
  <si>
    <t>NHS Lincolnshire West CCGLung2006-2015</t>
  </si>
  <si>
    <t>NHS Lincolnshire West CCGProstate2006-2015</t>
  </si>
  <si>
    <t>NHS Newbury and District CCGColorectal2006-2015</t>
  </si>
  <si>
    <t>NHS Newbury and District CCGFemale breast cancer2006-2015</t>
  </si>
  <si>
    <t>NHS Newbury and District CCGLung2006-2015</t>
  </si>
  <si>
    <t>NHS Newbury and District CCGProstate2006-2015</t>
  </si>
  <si>
    <t>NHS West London CCGColorectal2006-2015</t>
  </si>
  <si>
    <t>NHS West London CCGFemale breast cancer2006-2015</t>
  </si>
  <si>
    <t>NHS West London CCGLung2006-2015</t>
  </si>
  <si>
    <t>NHS West London CCGProstate2006-2015</t>
  </si>
  <si>
    <t>NHS Dartford, Gravesham and Swanley CCGColorectal2006-2015</t>
  </si>
  <si>
    <t>NHS Dartford, Gravesham and Swanley CCGFemale breast cancer2006-2015</t>
  </si>
  <si>
    <t>NHS Dartford, Gravesham and Swanley CCGLung2006-2015</t>
  </si>
  <si>
    <t>NHS Dartford, Gravesham and Swanley CCGProstate2006-2015</t>
  </si>
  <si>
    <t>NHS Coastal West Sussex CCGColorectal2006-2015</t>
  </si>
  <si>
    <t>NHS Coastal West Sussex CCGFemale breast cancer2006-2015</t>
  </si>
  <si>
    <t>NHS Coastal West Sussex CCGLung2006-2015</t>
  </si>
  <si>
    <t>NHS Coastal West Sussex CCGProstate2006-2015</t>
  </si>
  <si>
    <t>NHS Greenwich CCGColorectal2006-2015</t>
  </si>
  <si>
    <t>NHS Greenwich CCGFemale breast cancer2006-2015</t>
  </si>
  <si>
    <t>NHS Greenwich CCGLung2006-2015</t>
  </si>
  <si>
    <t>NHS Greenwich CCGProstate2006-2015</t>
  </si>
  <si>
    <t>NHS Lambeth CCGColorectal2006-2015</t>
  </si>
  <si>
    <t>NHS Lambeth CCGFemale breast cancer2006-2015</t>
  </si>
  <si>
    <t>NHS Lambeth CCGLung2006-2015</t>
  </si>
  <si>
    <t>NHS Lambeth CCGProstate2006-2015</t>
  </si>
  <si>
    <t>NHS Nottingham North and East CCGColorectal2006-2015</t>
  </si>
  <si>
    <t>NHS Nottingham North and East CCGFemale breast cancer2006-2015</t>
  </si>
  <si>
    <t>NHS Nottingham North and East CCGLung2006-2015</t>
  </si>
  <si>
    <t>NHS Nottingham North and East CCGProstate2006-2015</t>
  </si>
  <si>
    <t>NHS Cambridgeshire and Peterborough CCGColorectal2006-2015</t>
  </si>
  <si>
    <t>NHS Cambridgeshire and Peterborough CCGFemale breast cancer2006-2015</t>
  </si>
  <si>
    <t>NHS Cambridgeshire and Peterborough CCGLung2006-2015</t>
  </si>
  <si>
    <t>NHS Cambridgeshire and Peterborough CCGProstate2006-2015</t>
  </si>
  <si>
    <t>NHS Enfield CCGColorectal2006-2015</t>
  </si>
  <si>
    <t>NHS Enfield CCGFemale breast cancer2006-2015</t>
  </si>
  <si>
    <t>NHS Enfield CCGLung2006-2015</t>
  </si>
  <si>
    <t>NHS Enfield CCGProstate2006-2015</t>
  </si>
  <si>
    <t>NHS Bracknell and Ascot CCGColorectal2006-2015</t>
  </si>
  <si>
    <t>NHS Bracknell and Ascot CCGFemale breast cancer2006-2015</t>
  </si>
  <si>
    <t>NHS Bracknell and Ascot CCGLung2006-2015</t>
  </si>
  <si>
    <t>NHS Bracknell and Ascot CCGProstate2006-2015</t>
  </si>
  <si>
    <t>NHS Herts Valleys CCGColorectal2006-2015</t>
  </si>
  <si>
    <t>NHS Herts Valleys CCGFemale breast cancer2006-2015</t>
  </si>
  <si>
    <t>NHS Herts Valleys CCGLung2006-2015</t>
  </si>
  <si>
    <t>NHS Herts Valleys CCGProstate2006-2015</t>
  </si>
  <si>
    <t>NHS Salford CCGColorectal2006-2015</t>
  </si>
  <si>
    <t>NHS Salford CCGFemale breast cancer2006-2015</t>
  </si>
  <si>
    <t>NHS Salford CCGLung2006-2015</t>
  </si>
  <si>
    <t>NHS Salford CCGProstate2006-2015</t>
  </si>
  <si>
    <t>NHS Sunderland CCGColorectal2006-2015</t>
  </si>
  <si>
    <t>NHS Sunderland CCGFemale breast cancer2006-2015</t>
  </si>
  <si>
    <t>NHS Sunderland CCGLung2006-2015</t>
  </si>
  <si>
    <t>NHS Sunderland CCGProstate2006-2015</t>
  </si>
  <si>
    <t>NHS West Norfolk CCGColorectal2006-2015</t>
  </si>
  <si>
    <t>NHS West Norfolk CCGFemale breast cancer2006-2015</t>
  </si>
  <si>
    <t>NHS West Norfolk CCGLung2006-2015</t>
  </si>
  <si>
    <t>NHS West Norfolk CCGProstate2006-2015</t>
  </si>
  <si>
    <t>NHS Redbridge CCGColorectal2006-2015</t>
  </si>
  <si>
    <t>NHS Redbridge CCGFemale breast cancer2006-2015</t>
  </si>
  <si>
    <t>NHS Redbridge CCGLung2006-2015</t>
  </si>
  <si>
    <t>NHS Redbridge CCGProstate2006-2015</t>
  </si>
  <si>
    <t>NHS Northern, Eastern and Western Devon CCGColorectal2006-2015</t>
  </si>
  <si>
    <t>NHS Northern, Eastern and Western Devon CCGFemale breast cancer2006-2015</t>
  </si>
  <si>
    <t>NHS Northern, Eastern and Western Devon CCGLung2006-2015</t>
  </si>
  <si>
    <t>NHS Northern, Eastern and Western Devon CCGProstate2006-2015</t>
  </si>
  <si>
    <t>NHS Darlington CCGColorectal2006-2015</t>
  </si>
  <si>
    <t>NHS Darlington CCGFemale breast cancer2006-2015</t>
  </si>
  <si>
    <t>NHS Darlington CCGLung2006-2015</t>
  </si>
  <si>
    <t>NHS Darlington CCGProstate2006-2015</t>
  </si>
  <si>
    <t>NHS Harrogate and Rural District CCGColorectal2006-2015</t>
  </si>
  <si>
    <t>NHS Harrogate and Rural District CCGFemale breast cancer2006-2015</t>
  </si>
  <si>
    <t>NHS Harrogate and Rural District CCGLung2006-2015</t>
  </si>
  <si>
    <t>NHS Harrogate and Rural District CCGProstate2006-2015</t>
  </si>
  <si>
    <t>NHS Kernow CCGColorectal2006-2015</t>
  </si>
  <si>
    <t>NHS Kernow CCGFemale breast cancer2006-2015</t>
  </si>
  <si>
    <t>NHS Kernow CCGLung2006-2015</t>
  </si>
  <si>
    <t>NHS Kernow CCGProstate2006-2015</t>
  </si>
  <si>
    <t>NHS Cumbria CCGColorectal2006-2015</t>
  </si>
  <si>
    <t>NHS Cumbria CCGFemale breast cancer2006-2015</t>
  </si>
  <si>
    <t>NHS Cumbria CCGLung2006-2015</t>
  </si>
  <si>
    <t>NHS Cumbria CCGProstate2006-2015</t>
  </si>
  <si>
    <t>NHS East Riding of Yorkshire CCGColorectal2006-2015</t>
  </si>
  <si>
    <t>NHS East Riding of Yorkshire CCGFemale breast cancer2006-2015</t>
  </si>
  <si>
    <t>NHS East Riding of Yorkshire CCGLung2006-2015</t>
  </si>
  <si>
    <t>NHS East Riding of Yorkshire CCGProstate2006-2015</t>
  </si>
  <si>
    <t>NHS North Norfolk CCGColorectal2006-2015</t>
  </si>
  <si>
    <t>NHS North Norfolk CCGFemale breast cancer2006-2015</t>
  </si>
  <si>
    <t>NHS North Norfolk CCGLung2006-2015</t>
  </si>
  <si>
    <t>NHS North Norfolk CCGProstate2006-2015</t>
  </si>
  <si>
    <t>NHS South Eastern Hampshire CCGColorectal2006-2015</t>
  </si>
  <si>
    <t>NHS South Eastern Hampshire CCGFemale breast cancer2006-2015</t>
  </si>
  <si>
    <t>NHS South Eastern Hampshire CCGLung2006-2015</t>
  </si>
  <si>
    <t>NHS South Eastern Hampshire CCGProstate2006-2015</t>
  </si>
  <si>
    <t>NHS West Lancashire CCGColorectal2006-2015</t>
  </si>
  <si>
    <t>NHS West Lancashire CCGFemale breast cancer2006-2015</t>
  </si>
  <si>
    <t>NHS West Lancashire CCGLung2006-2015</t>
  </si>
  <si>
    <t>NHS West Lancashire CCGProstate2006-2015</t>
  </si>
  <si>
    <t>NHS Wigan Borough CCGColorectal2006-2015</t>
  </si>
  <si>
    <t>NHS Wigan Borough CCGFemale breast cancer2006-2015</t>
  </si>
  <si>
    <t>NHS Wigan Borough CCGLung2006-2015</t>
  </si>
  <si>
    <t>NHS Wigan Borough CCGProstate2006-2015</t>
  </si>
  <si>
    <t>NHS Morecambe Bay CCGColorectal2006-2015</t>
  </si>
  <si>
    <t>NHS Morecambe Bay CCGFemale breast cancer2006-2015</t>
  </si>
  <si>
    <t>NHS Morecambe Bay CCGLung2006-2015</t>
  </si>
  <si>
    <t>NHS Morecambe Bay CCGProstate2006-2015</t>
  </si>
  <si>
    <t>NHS Dudley CCGColorectal2006-2015</t>
  </si>
  <si>
    <t>NHS Dudley CCGFemale breast cancer2006-2015</t>
  </si>
  <si>
    <t>NHS Dudley CCGLung2006-2015</t>
  </si>
  <si>
    <t>NHS Dudley CCGProstate2006-2015</t>
  </si>
  <si>
    <t>NHS Bolton CCGColorectal2006-2015</t>
  </si>
  <si>
    <t>NHS Bolton CCGFemale breast cancer2006-2015</t>
  </si>
  <si>
    <t>NHS Bolton CCGLung2006-2015</t>
  </si>
  <si>
    <t>NHS Bolton CCGProstate2006-2015</t>
  </si>
  <si>
    <t>NHS West Essex CCGColorectal2006-2015</t>
  </si>
  <si>
    <t>NHS West Essex CCGFemale breast cancer2006-2015</t>
  </si>
  <si>
    <t>NHS West Essex CCGLung2006-2015</t>
  </si>
  <si>
    <t>NHS West Essex CCGProstate2006-2015</t>
  </si>
  <si>
    <t>NHS Birmingham CrossCity CCGColorectal2006-2015</t>
  </si>
  <si>
    <t>NHS Birmingham CrossCity CCGFemale breast cancer2006-2015</t>
  </si>
  <si>
    <t>NHS Birmingham CrossCity CCGLung2006-2015</t>
  </si>
  <si>
    <t>NHS Birmingham CrossCity CCGProstate2006-2015</t>
  </si>
  <si>
    <t>NHS Camden CCGColorectal2006-2015</t>
  </si>
  <si>
    <t>NHS Camden CCGFemale breast cancer2006-2015</t>
  </si>
  <si>
    <t>NHS Camden CCGLung2006-2015</t>
  </si>
  <si>
    <t>NHS Camden CCGProstate2006-2015</t>
  </si>
  <si>
    <t>NHS Newark &amp; Sherwood CCGColorectal2006-2015</t>
  </si>
  <si>
    <t>NHS Newark &amp; Sherwood CCGFemale breast cancer2006-2015</t>
  </si>
  <si>
    <t>NHS Newark &amp; Sherwood CCGLung2006-2015</t>
  </si>
  <si>
    <t>NHS Newark &amp; Sherwood CCGProstate2006-2015</t>
  </si>
  <si>
    <t>NHS Wakefield CCGColorectal2006-2015</t>
  </si>
  <si>
    <t>NHS Wakefield CCGFemale breast cancer2006-2015</t>
  </si>
  <si>
    <t>NHS Wakefield CCGLung2006-2015</t>
  </si>
  <si>
    <t>NHS Wakefield CCGProstate2006-2015</t>
  </si>
  <si>
    <t>NHS Ipswich and East Suffolk CCGColorectal2006-2015</t>
  </si>
  <si>
    <t>NHS Ipswich and East Suffolk CCGFemale breast cancer2006-2015</t>
  </si>
  <si>
    <t>NHS Ipswich and East Suffolk CCGLung2006-2015</t>
  </si>
  <si>
    <t>NHS Ipswich and East Suffolk CCGProstate2006-2015</t>
  </si>
  <si>
    <t>NHS North Lincolnshire CCGColorectal2006-2015</t>
  </si>
  <si>
    <t>NHS North Lincolnshire CCGFemale breast cancer2006-2015</t>
  </si>
  <si>
    <t>NHS North Lincolnshire CCGLung2006-2015</t>
  </si>
  <si>
    <t>NHS North Lincolnshire CCGProstate2006-2015</t>
  </si>
  <si>
    <t>NHS North Tyneside CCGColorectal2006-2015</t>
  </si>
  <si>
    <t>NHS North Tyneside CCGFemale breast cancer2006-2015</t>
  </si>
  <si>
    <t>NHS North Tyneside CCGLung2006-2015</t>
  </si>
  <si>
    <t>NHS North Tyneside CCGProstate2006-2015</t>
  </si>
  <si>
    <t>NHS Northumberland CCGColorectal2006-2015</t>
  </si>
  <si>
    <t>NHS Northumberland CCGFemale breast cancer2006-2015</t>
  </si>
  <si>
    <t>NHS Northumberland CCGLung2006-2015</t>
  </si>
  <si>
    <t>NHS Northumberland CCGProstate2006-2015</t>
  </si>
  <si>
    <t>NHS South Reading CCGColorectal2006-2015</t>
  </si>
  <si>
    <t>NHS South Reading CCGFemale breast cancer2006-2015</t>
  </si>
  <si>
    <t>NHS South Reading CCGLung2006-2015</t>
  </si>
  <si>
    <t>NHS South Reading CCGProstate2006-2015</t>
  </si>
  <si>
    <t>NHS Ashford CCGColorectal2006-2015</t>
  </si>
  <si>
    <t>NHS Ashford CCGFemale breast cancer2006-2015</t>
  </si>
  <si>
    <t>NHS Ashford CCGLung2006-2015</t>
  </si>
  <si>
    <t>NHS Ashford CCGProstate2006-2015</t>
  </si>
  <si>
    <t>NHS Barking and Dagenham CCGColorectal2006-2015</t>
  </si>
  <si>
    <t>NHS Barking and Dagenham CCGFemale breast cancer2006-2015</t>
  </si>
  <si>
    <t>NHS Barking and Dagenham CCGLung2006-2015</t>
  </si>
  <si>
    <t>NHS Barking and Dagenham CCGProstate2006-2015</t>
  </si>
  <si>
    <t>NHS Brighton and Hove CCGColorectal2006-2015</t>
  </si>
  <si>
    <t>NHS Brighton and Hove CCGFemale breast cancer2006-2015</t>
  </si>
  <si>
    <t>NHS Brighton and Hove CCGLung2006-2015</t>
  </si>
  <si>
    <t>NHS Brighton and Hove CCGProstate2006-2015</t>
  </si>
  <si>
    <t>NHS Shropshire CCGColorectal2006-2015</t>
  </si>
  <si>
    <t>NHS Shropshire CCGFemale breast cancer2006-2015</t>
  </si>
  <si>
    <t>NHS Shropshire CCGLung2006-2015</t>
  </si>
  <si>
    <t>NHS Shropshire CCGProstate2006-2015</t>
  </si>
  <si>
    <t>NHS Hardwick CCGColorectal2006-2015</t>
  </si>
  <si>
    <t>NHS Hardwick CCGFemale breast cancer2006-2015</t>
  </si>
  <si>
    <t>NHS Hardwick CCGLung2006-2015</t>
  </si>
  <si>
    <t>NHS Hardwick CCGProstate2006-2015</t>
  </si>
  <si>
    <t>NHS Canterbury and Coastal CCGColorectal2006-2015</t>
  </si>
  <si>
    <t>NHS Canterbury and Coastal CCGFemale breast cancer2006-2015</t>
  </si>
  <si>
    <t>NHS Canterbury and Coastal CCGLung2006-2015</t>
  </si>
  <si>
    <t>NHS Canterbury and Coastal CCGProstate2006-2015</t>
  </si>
  <si>
    <t>NHS Rotherham CCGColorectal2006-2015</t>
  </si>
  <si>
    <t>NHS Rotherham CCGFemale breast cancer2006-2015</t>
  </si>
  <si>
    <t>NHS Rotherham CCGLung2006-2015</t>
  </si>
  <si>
    <t>NHS Rotherham CCGProstate2006-2015</t>
  </si>
  <si>
    <t>NHS Oxfordshire CCGColorectal2006-2015</t>
  </si>
  <si>
    <t>NHS Oxfordshire CCGFemale breast cancer2006-2015</t>
  </si>
  <si>
    <t>NHS Oxfordshire CCGLung2006-2015</t>
  </si>
  <si>
    <t>NHS Oxfordshire CCGProstate2006-2015</t>
  </si>
  <si>
    <t>NHS Fareham and Gosport CCGColorectal2006-2015</t>
  </si>
  <si>
    <t>NHS Fareham and Gosport CCGFemale breast cancer2006-2015</t>
  </si>
  <si>
    <t>NHS Fareham and Gosport CCGLung2006-2015</t>
  </si>
  <si>
    <t>NHS Fareham and Gosport CCGProstate2006-2015</t>
  </si>
  <si>
    <t>NHS East Leicestershire and Rutland CCGColorectal2006-2015</t>
  </si>
  <si>
    <t>NHS East Leicestershire and Rutland CCGFemale breast cancer2006-2015</t>
  </si>
  <si>
    <t>NHS East Leicestershire and Rutland CCGLung2006-2015</t>
  </si>
  <si>
    <t>NHS East Leicestershire and Rutland CCGProstate2006-2015</t>
  </si>
  <si>
    <t>NHS Norwich CCGColorectal2006-2015</t>
  </si>
  <si>
    <t>NHS Norwich CCGFemale breast cancer2006-2015</t>
  </si>
  <si>
    <t>NHS Norwich CCGLung2006-2015</t>
  </si>
  <si>
    <t>NHS Norwich CCGProstate2006-2015</t>
  </si>
  <si>
    <t>NHS Hambleton, Richmondshire and Whitby CCGColorectal2006-2015</t>
  </si>
  <si>
    <t>NHS Hambleton, Richmondshire and Whitby CCGFemale breast cancer2006-2015</t>
  </si>
  <si>
    <t>NHS Hambleton, Richmondshire and Whitby CCGLung2006-2015</t>
  </si>
  <si>
    <t>NHS Hambleton, Richmondshire and Whitby CCGProstate2006-2015</t>
  </si>
  <si>
    <t>NHS Stoke on Trent CCGColorectal2006-2015</t>
  </si>
  <si>
    <t>NHS Stoke on Trent CCGFemale breast cancer2006-2015</t>
  </si>
  <si>
    <t>NHS Stoke on Trent CCGLung2006-2015</t>
  </si>
  <si>
    <t>NHS Stoke on Trent CCGProstate2006-2015</t>
  </si>
  <si>
    <t>NHS City and Hackney CCGColorectal2006-2015</t>
  </si>
  <si>
    <t>NHS City and Hackney CCGFemale breast cancer2006-2015</t>
  </si>
  <si>
    <t>NHS City and Hackney CCGLung2006-2015</t>
  </si>
  <si>
    <t>NHS City and Hackney CCGProstate2006-2015</t>
  </si>
  <si>
    <t>NHS Greater Preston CCGColorectal2006-2015</t>
  </si>
  <si>
    <t>NHS Greater Preston CCGFemale breast cancer2006-2015</t>
  </si>
  <si>
    <t>NHS Greater Preston CCGLung2006-2015</t>
  </si>
  <si>
    <t>NHS Greater Preston CCGProstate2006-2015</t>
  </si>
  <si>
    <t>NHS Aylesbury Vale CCGColorectal2006-2015</t>
  </si>
  <si>
    <t>NHS Aylesbury Vale CCGFemale breast cancer2006-2015</t>
  </si>
  <si>
    <t>NHS Aylesbury Vale CCGLung2006-2015</t>
  </si>
  <si>
    <t>NHS Aylesbury Vale CCGProstate2006-2015</t>
  </si>
  <si>
    <t>NHS Thanet CCGColorectal2006-2015</t>
  </si>
  <si>
    <t>NHS Thanet CCGFemale breast cancer2006-2015</t>
  </si>
  <si>
    <t>NHS Thanet CCGLung2006-2015</t>
  </si>
  <si>
    <t>NHS Thanet CCGProstate2006-2015</t>
  </si>
  <si>
    <t>NHS Hammersmith and Fulham CCGColorectal2006-2015</t>
  </si>
  <si>
    <t>NHS Hammersmith and Fulham CCGFemale breast cancer2006-2015</t>
  </si>
  <si>
    <t>NHS Hammersmith and Fulham CCGLung2006-2015</t>
  </si>
  <si>
    <t>NHS Hammersmith and Fulham CCGProstate2006-2015</t>
  </si>
  <si>
    <t>NHS Bradford Districts CCGColorectal2006-2015</t>
  </si>
  <si>
    <t>NHS Bradford Districts CCGFemale breast cancer2006-2015</t>
  </si>
  <si>
    <t>NHS Bradford Districts CCGLung2006-2015</t>
  </si>
  <si>
    <t>NHS Bradford Districts CCGProstate2006-2015</t>
  </si>
  <si>
    <t>NHS Knowsley CCGColorectal2006-2015</t>
  </si>
  <si>
    <t>NHS Knowsley CCGFemale breast cancer2006-2015</t>
  </si>
  <si>
    <t>NHS Knowsley CCGLung2006-2015</t>
  </si>
  <si>
    <t>NHS Knowsley CCGProstate2006-2015</t>
  </si>
  <si>
    <t>NHS Croydon CCGColorectal2006-2015</t>
  </si>
  <si>
    <t>NHS Croydon CCGFemale breast cancer2006-2015</t>
  </si>
  <si>
    <t>NHS Croydon CCGLung2006-2015</t>
  </si>
  <si>
    <t>NHS Croydon CCGProstate2006-2015</t>
  </si>
  <si>
    <t>NHS South Cheshire CCGColorectal2006-2015</t>
  </si>
  <si>
    <t>NHS South Cheshire CCGFemale breast cancer2006-2015</t>
  </si>
  <si>
    <t>NHS South Cheshire CCGLung2006-2015</t>
  </si>
  <si>
    <t>NHS South Cheshire CCGProstate2006-2015</t>
  </si>
  <si>
    <t>NHS Erewash CCGColorectal2006-2015</t>
  </si>
  <si>
    <t>NHS Erewash CCGFemale breast cancer2006-2015</t>
  </si>
  <si>
    <t>NHS Erewash CCGLung2006-2015</t>
  </si>
  <si>
    <t>NHS Erewash CCGProstate2006-2015</t>
  </si>
  <si>
    <t>NHS Ealing CCGColorectal2006-2015</t>
  </si>
  <si>
    <t>NHS Ealing CCGFemale breast cancer2006-2015</t>
  </si>
  <si>
    <t>NHS Ealing CCGLung2006-2015</t>
  </si>
  <si>
    <t>NHS Ealing CCGProstate2006-2015</t>
  </si>
  <si>
    <t>NHS Lewisham CCGColorectal2006-2015</t>
  </si>
  <si>
    <t>NHS Lewisham CCGFemale breast cancer2006-2015</t>
  </si>
  <si>
    <t>NHS Lewisham CCGLung2006-2015</t>
  </si>
  <si>
    <t>NHS Lewisham CCGProstate2006-2015</t>
  </si>
  <si>
    <t>NHS Doncaster CCGColorectal2006-2015</t>
  </si>
  <si>
    <t>NHS Doncaster CCGFemale breast cancer2006-2015</t>
  </si>
  <si>
    <t>NHS Doncaster CCGLung2006-2015</t>
  </si>
  <si>
    <t>NHS Doncaster CCGProstate2006-2015</t>
  </si>
  <si>
    <t>NHS Richmond CCGColorectal2006-2015</t>
  </si>
  <si>
    <t>NHS Richmond CCGFemale breast cancer2006-2015</t>
  </si>
  <si>
    <t>NHS Richmond CCGLung2006-2015</t>
  </si>
  <si>
    <t>NHS Richmond CCGProstate2006-2015</t>
  </si>
  <si>
    <t>NHS East Surrey CCGColorectal2006-2015</t>
  </si>
  <si>
    <t>NHS East Surrey CCGFemale breast cancer2006-2015</t>
  </si>
  <si>
    <t>NHS East Surrey CCGLung2006-2015</t>
  </si>
  <si>
    <t>NHS East Surrey CCGProstate2006-2015</t>
  </si>
  <si>
    <t>NHS Central London (Westminster) CCGColorectal2006-2015</t>
  </si>
  <si>
    <t>NHS Central London (Westminster) CCGFemale breast cancer2006-2015</t>
  </si>
  <si>
    <t>NHS Central London (Westminster) CCGLung2006-2015</t>
  </si>
  <si>
    <t>NHS Central London (Westminster) CCGProstate2006-2015</t>
  </si>
  <si>
    <t>NHS Scarborough and Ryedale CCGColorectal2006-2015</t>
  </si>
  <si>
    <t>NHS Scarborough and Ryedale CCGFemale breast cancer2006-2015</t>
  </si>
  <si>
    <t>NHS Scarborough and Ryedale CCGLung2006-2015</t>
  </si>
  <si>
    <t>NHS Scarborough and Ryedale CCGProstate2006-2015</t>
  </si>
  <si>
    <t>NHS Newham CCGColorectal2006-2015</t>
  </si>
  <si>
    <t>NHS Newham CCGFemale breast cancer2006-2015</t>
  </si>
  <si>
    <t>NHS Newham CCGLung2006-2015</t>
  </si>
  <si>
    <t>NHS Newham CCGProstate2006-2015</t>
  </si>
  <si>
    <t>NHS East Staffordshire CCGColorectal2006-2015</t>
  </si>
  <si>
    <t>NHS East Staffordshire CCGFemale breast cancer2006-2015</t>
  </si>
  <si>
    <t>NHS East Staffordshire CCGLung2006-2015</t>
  </si>
  <si>
    <t>NHS East Staffordshire CCGProstate2006-2015</t>
  </si>
  <si>
    <t>NHS Castle Point and Rochford CCGColorectal2006-2015</t>
  </si>
  <si>
    <t>NHS Castle Point and Rochford CCGFemale breast cancer2006-2015</t>
  </si>
  <si>
    <t>NHS Castle Point and Rochford CCGLung2006-2015</t>
  </si>
  <si>
    <t>NHS Castle Point and Rochford CCGProstate2006-2015</t>
  </si>
  <si>
    <t>NHS South East Staffordshire and Seisdon Peninsula CCGColorectal2006-2015</t>
  </si>
  <si>
    <t>NHS South East Staffordshire and Seisdon Peninsula CCGFemale breast cancer2006-2015</t>
  </si>
  <si>
    <t>NHS South East Staffordshire and Seisdon Peninsula CCGLung2006-2015</t>
  </si>
  <si>
    <t>NHS South East Staffordshire and Seisdon Peninsula CCGProstate2006-2015</t>
  </si>
  <si>
    <t>NHS South Gloucestershire CCGColorectal2006-2015</t>
  </si>
  <si>
    <t>NHS South Gloucestershire CCGFemale breast cancer2006-2015</t>
  </si>
  <si>
    <t>NHS South Gloucestershire CCGLung2006-2015</t>
  </si>
  <si>
    <t>NHS South Gloucestershire CCGProstate2006-2015</t>
  </si>
  <si>
    <t>NHS Rushcliffe CCGColorectal2006-2015</t>
  </si>
  <si>
    <t>NHS Rushcliffe CCGFemale breast cancer2006-2015</t>
  </si>
  <si>
    <t>NHS Rushcliffe CCGLung2006-2015</t>
  </si>
  <si>
    <t>NHS Rushcliffe CCGProstate2006-2015</t>
  </si>
  <si>
    <t>NHS Vale Royal CCGColorectal2006-2015</t>
  </si>
  <si>
    <t>NHS Vale Royal CCGFemale breast cancer2006-2015</t>
  </si>
  <si>
    <t>NHS Vale Royal CCGLung2006-2015</t>
  </si>
  <si>
    <t>NHS Vale Royal CCGProstate2006-2015</t>
  </si>
  <si>
    <t>NHS Nene CCGColorectal2006-2015</t>
  </si>
  <si>
    <t>NHS Nene CCGFemale breast cancer2006-2015</t>
  </si>
  <si>
    <t>NHS Nene CCGLung2006-2015</t>
  </si>
  <si>
    <t>NHS Nene CCGProstate2006-2015</t>
  </si>
  <si>
    <t>NHS South West Lincolnshire CCGColorectal2006-2015</t>
  </si>
  <si>
    <t>NHS South West Lincolnshire CCGFemale breast cancer2006-2015</t>
  </si>
  <si>
    <t>NHS South West Lincolnshire CCGLung2006-2015</t>
  </si>
  <si>
    <t>NHS South West Lincolnshire CCGProstate2006-2015</t>
  </si>
  <si>
    <t>NHS Isle of Wight CCGColorectal2006-2015</t>
  </si>
  <si>
    <t>NHS Isle of Wight CCGFemale breast cancer2006-2015</t>
  </si>
  <si>
    <t>NHS Isle of Wight CCGLung2006-2015</t>
  </si>
  <si>
    <t>NHS Isle of Wight CCGProstate2006-2015</t>
  </si>
  <si>
    <t>NHS Surrey Heath CCGColorectal2006-2015</t>
  </si>
  <si>
    <t>NHS Surrey Heath CCGFemale breast cancer2006-2015</t>
  </si>
  <si>
    <t>NHS Surrey Heath CCGLung2006-2015</t>
  </si>
  <si>
    <t>NHS Surrey Heath CCGProstate2006-2015</t>
  </si>
  <si>
    <t>NHS Great Yarmouth and Waveney CCGColorectal2006-2015</t>
  </si>
  <si>
    <t>NHS Great Yarmouth and Waveney CCGFemale breast cancer2006-2015</t>
  </si>
  <si>
    <t>NHS Great Yarmouth and Waveney CCGLung2006-2015</t>
  </si>
  <si>
    <t>NHS Great Yarmouth and Waveney CCGProstate2006-2015</t>
  </si>
  <si>
    <t>NHS Halton CCGColorectal2006-2015</t>
  </si>
  <si>
    <t>NHS Halton CCGFemale breast cancer2006-2015</t>
  </si>
  <si>
    <t>NHS Halton CCGLung2006-2015</t>
  </si>
  <si>
    <t>NHS Halton CCGProstate2006-2015</t>
  </si>
  <si>
    <t>NHS Blackburn with Darwen CCGColorectal2006-2015</t>
  </si>
  <si>
    <t>NHS Blackburn with Darwen CCGFemale breast cancer2006-2015</t>
  </si>
  <si>
    <t>NHS Blackburn with Darwen CCGLung2006-2015</t>
  </si>
  <si>
    <t>NHS Blackburn with Darwen CCGProstate2006-2015</t>
  </si>
  <si>
    <t>NHS St Helens CCGColorectal2006-2015</t>
  </si>
  <si>
    <t>NHS St Helens CCGFemale breast cancer2006-2015</t>
  </si>
  <si>
    <t>NHS St Helens CCGLung2006-2015</t>
  </si>
  <si>
    <t>NHS St Helens CCGProstate2006-2015</t>
  </si>
  <si>
    <t>NHS Bedfordshire CCGColorectal2006-2015</t>
  </si>
  <si>
    <t>NHS Bedfordshire CCGFemale breast cancer2006-2015</t>
  </si>
  <si>
    <t>NHS Bedfordshire CCGLung2006-2015</t>
  </si>
  <si>
    <t>NHS Bedfordshire CCGProstate2006-2015</t>
  </si>
  <si>
    <t>NHS Tameside and Glossop CCGColorectal2006-2015</t>
  </si>
  <si>
    <t>NHS Tameside and Glossop CCGFemale breast cancer2006-2015</t>
  </si>
  <si>
    <t>NHS Tameside and Glossop CCGLung2006-2015</t>
  </si>
  <si>
    <t>NHS Tameside and Glossop CCGProstate2006-2015</t>
  </si>
  <si>
    <t>NHS Chiltern CCGColorectal2006-2015</t>
  </si>
  <si>
    <t>NHS Chiltern CCGFemale breast cancer2006-2015</t>
  </si>
  <si>
    <t>NHS Chiltern CCGLung2006-2015</t>
  </si>
  <si>
    <t>NHS Chiltern CCGProstate2006-2015</t>
  </si>
  <si>
    <t>NHS Walsall CCGColorectal2006-2015</t>
  </si>
  <si>
    <t>NHS Walsall CCGFemale breast cancer2006-2015</t>
  </si>
  <si>
    <t>NHS Walsall CCGLung2006-2015</t>
  </si>
  <si>
    <t>NHS Walsall CCGProstate2006-2015</t>
  </si>
  <si>
    <t>NHS Eastern Cheshire CCGColorectal2006-2015</t>
  </si>
  <si>
    <t>NHS Eastern Cheshire CCGFemale breast cancer2006-2015</t>
  </si>
  <si>
    <t>NHS Eastern Cheshire CCGLung2006-2015</t>
  </si>
  <si>
    <t>NHS Eastern Cheshire CCGProstate2006-2015</t>
  </si>
  <si>
    <t>NHS Portsmouth CCGColorectal2006-2015</t>
  </si>
  <si>
    <t>NHS Portsmouth CCGFemale breast cancer2006-2015</t>
  </si>
  <si>
    <t>NHS Portsmouth CCGLung2006-2015</t>
  </si>
  <si>
    <t>NHS Portsmouth CCGProstate2006-2015</t>
  </si>
  <si>
    <t>NHS Kingston CCGColorectal2006-2015</t>
  </si>
  <si>
    <t>NHS Kingston CCGFemale breast cancer2006-2015</t>
  </si>
  <si>
    <t>NHS Kingston CCGLung2006-2015</t>
  </si>
  <si>
    <t>NHS Kingston CCGProstate2006-2015</t>
  </si>
  <si>
    <t>NHS Wokingham CCGColorectal2006-2015</t>
  </si>
  <si>
    <t>NHS Wokingham CCGFemale breast cancer2006-2015</t>
  </si>
  <si>
    <t>NHS Wokingham CCGLung2006-2015</t>
  </si>
  <si>
    <t>NHS Wokingham CCGProstate2006-2015</t>
  </si>
  <si>
    <t>NHS Islington CCGColorectal2006-2015</t>
  </si>
  <si>
    <t>NHS Islington CCGFemale breast cancer2006-2015</t>
  </si>
  <si>
    <t>NHS Islington CCGLung2006-2015</t>
  </si>
  <si>
    <t>NHS Islington CCGProstate2006-2015</t>
  </si>
  <si>
    <t>NHS Barnsley CCGColorectal2006-2015</t>
  </si>
  <si>
    <t>NHS Barnsley CCGFemale breast cancer2006-2015</t>
  </si>
  <si>
    <t>NHS Barnsley CCGLung2006-2015</t>
  </si>
  <si>
    <t>NHS Barnsley CCGProstate2006-2015</t>
  </si>
  <si>
    <t>NHS East and North Hertfordshire CCGColorectal2006-2015</t>
  </si>
  <si>
    <t>NHS East and North Hertfordshire CCGFemale breast cancer2006-2015</t>
  </si>
  <si>
    <t>NHS East and North Hertfordshire CCGLung2006-2015</t>
  </si>
  <si>
    <t>NHS East and North Hertfordshire CCGProstate2006-2015</t>
  </si>
  <si>
    <t>NHS Leeds West CCGColorectal2006-2015</t>
  </si>
  <si>
    <t>NHS Leeds West CCGFemale breast cancer2006-2015</t>
  </si>
  <si>
    <t>NHS Leeds West CCGLung2006-2015</t>
  </si>
  <si>
    <t>NHS Leeds West CCGProstate2006-2015</t>
  </si>
  <si>
    <t>NHS Southern Derbyshire CCGColorectal2006-2015</t>
  </si>
  <si>
    <t>NHS Southern Derbyshire CCGFemale breast cancer2006-2015</t>
  </si>
  <si>
    <t>NHS Southern Derbyshire CCGLung2006-2015</t>
  </si>
  <si>
    <t>NHS Southern Derbyshire CCGProstate2006-2015</t>
  </si>
  <si>
    <t>NHS Liverpool CCGColorectal2006-2015</t>
  </si>
  <si>
    <t>NHS Liverpool CCGFemale breast cancer2006-2015</t>
  </si>
  <si>
    <t>NHS Liverpool CCGLung2006-2015</t>
  </si>
  <si>
    <t>NHS Liverpool CCGProstate2006-2015</t>
  </si>
  <si>
    <t>NHS Sheffield CCGColorectal2006-2015</t>
  </si>
  <si>
    <t>NHS Sheffield CCGFemale breast cancer2006-2015</t>
  </si>
  <si>
    <t>NHS Sheffield CCGLung2006-2015</t>
  </si>
  <si>
    <t>NHS Sheffield CCGProstate2006-2015</t>
  </si>
  <si>
    <t>NHS Coventry and Rugby CCGColorectal2006-2015</t>
  </si>
  <si>
    <t>NHS Coventry and Rugby CCGFemale breast cancer2006-2015</t>
  </si>
  <si>
    <t>NHS Coventry and Rugby CCGLung2006-2015</t>
  </si>
  <si>
    <t>NHS Coventry and Rugby CCGProstate2006-2015</t>
  </si>
  <si>
    <t>NHS Thurrock CCGColorectal2006-2015</t>
  </si>
  <si>
    <t>NHS Thurrock CCGFemale breast cancer2006-2015</t>
  </si>
  <si>
    <t>NHS Thurrock CCGLung2006-2015</t>
  </si>
  <si>
    <t>NHS Thurrock CCGProstate2006-2015</t>
  </si>
  <si>
    <t>NHS Medway CCGColorectal2006-2015</t>
  </si>
  <si>
    <t>NHS Medway CCGFemale breast cancer2006-2015</t>
  </si>
  <si>
    <t>NHS Medway CCGLung2006-2015</t>
  </si>
  <si>
    <t>NHS Medway CCGProstate2006-2015</t>
  </si>
  <si>
    <t>NHS South Warwickshire CCGColorectal2006-2015</t>
  </si>
  <si>
    <t>NHS South Warwickshire CCGFemale breast cancer2006-2015</t>
  </si>
  <si>
    <t>NHS South Warwickshire CCGLung2006-2015</t>
  </si>
  <si>
    <t>NHS South Warwickshire CCGProstate2006-2015</t>
  </si>
  <si>
    <t>NHS Airedale, Wharfedale and Craven CCGColorectal2006-2015</t>
  </si>
  <si>
    <t>NHS Airedale, Wharfedale and Craven CCGFemale breast cancer2006-2015</t>
  </si>
  <si>
    <t>NHS Airedale, Wharfedale and Craven CCGLung2006-2015</t>
  </si>
  <si>
    <t>NHS Airedale, Wharfedale and Craven CCGProstate2006-2015</t>
  </si>
  <si>
    <t>NHS Mansfield and Ashfield CCGColorectal2006-2015</t>
  </si>
  <si>
    <t>NHS Mansfield and Ashfield CCGFemale breast cancer2006-2015</t>
  </si>
  <si>
    <t>NHS Mansfield and Ashfield CCGLung2006-2015</t>
  </si>
  <si>
    <t>NHS Mansfield and Ashfield CCGProstate2006-2015</t>
  </si>
  <si>
    <t>NHS Southampton CCGColorectal2006-2015</t>
  </si>
  <si>
    <t>NHS Southampton CCGFemale breast cancer2006-2015</t>
  </si>
  <si>
    <t>NHS Southampton CCGLung2006-2015</t>
  </si>
  <si>
    <t>NHS Southampton CCGProstate2006-2015</t>
  </si>
  <si>
    <t>NHS Swindon CCGColorectal2006-2015</t>
  </si>
  <si>
    <t>NHS Swindon CCGFemale breast cancer2006-2015</t>
  </si>
  <si>
    <t>NHS Swindon CCGLung2006-2015</t>
  </si>
  <si>
    <t>NHS Swindon CCGProstate2006-2015</t>
  </si>
  <si>
    <t>NHS Oldham CCGColorectal2006-2015</t>
  </si>
  <si>
    <t>NHS Oldham CCGFemale breast cancer2006-2015</t>
  </si>
  <si>
    <t>NHS Oldham CCGLung2006-2015</t>
  </si>
  <si>
    <t>NHS Oldham CCGProstate2006-2015</t>
  </si>
  <si>
    <t>NHS Slough CCGColorectal2006-2015</t>
  </si>
  <si>
    <t>NHS Slough CCGFemale breast cancer2006-2015</t>
  </si>
  <si>
    <t>NHS Slough CCGLung2006-2015</t>
  </si>
  <si>
    <t>NHS Slough CCGProstate2006-2015</t>
  </si>
  <si>
    <t>NHS Somerset CCGColorectal2006-2015</t>
  </si>
  <si>
    <t>NHS Somerset CCGFemale breast cancer2006-2015</t>
  </si>
  <si>
    <t>NHS Somerset CCGLung2006-2015</t>
  </si>
  <si>
    <t>NHS Somerset CCGProstate2006-2015</t>
  </si>
  <si>
    <t>NHS South Lincolnshire CCGColorectal2006-2015</t>
  </si>
  <si>
    <t>NHS South Lincolnshire CCGFemale breast cancer2006-2015</t>
  </si>
  <si>
    <t>NHS South Lincolnshire CCGLung2006-2015</t>
  </si>
  <si>
    <t>NHS South Lincolnshire CCGProstate2006-2015</t>
  </si>
  <si>
    <t>NHS Wyre Forest CCGColorectal2006-2015</t>
  </si>
  <si>
    <t>NHS Wyre Forest CCGFemale breast cancer2006-2015</t>
  </si>
  <si>
    <t>NHS Wyre Forest CCGLung2006-2015</t>
  </si>
  <si>
    <t>NHS Wyre Forest CCGProstate2006-2015</t>
  </si>
  <si>
    <t>NHS Crawley CCGColorectal2006-2015</t>
  </si>
  <si>
    <t>NHS Crawley CCGFemale breast cancer2006-2015</t>
  </si>
  <si>
    <t>NHS Crawley CCGLung2006-2015</t>
  </si>
  <si>
    <t>NHS Crawley CCGProstate2006-2015</t>
  </si>
  <si>
    <t>NHS Corby CCGColorectal2006-2015</t>
  </si>
  <si>
    <t>NHS Corby CCGFemale breast cancer2006-2015</t>
  </si>
  <si>
    <t>NHS Corby CCGLung2006-2015</t>
  </si>
  <si>
    <t>NHS Corby CCGProstate2006-2015</t>
  </si>
  <si>
    <t>NHS Telford and Wrekin CCGColorectal2006-2015</t>
  </si>
  <si>
    <t>NHS Telford and Wrekin CCGFemale breast cancer2006-2015</t>
  </si>
  <si>
    <t>NHS Telford and Wrekin CCGLung2006-2015</t>
  </si>
  <si>
    <t>NHS Telford and Wrekin CCGProstate2006-2015</t>
  </si>
  <si>
    <t>NHS Wiltshire CCGColorectal2006-2015</t>
  </si>
  <si>
    <t>NHS Wiltshire CCGFemale breast cancer2006-2015</t>
  </si>
  <si>
    <t>NHS Wiltshire CCGLung2006-2015</t>
  </si>
  <si>
    <t>NHS Wiltshire CCGProstate2006-2015</t>
  </si>
  <si>
    <t>NHS Warwickshire North CCGColorectal2006-2015</t>
  </si>
  <si>
    <t>NHS Warwickshire North CCGFemale breast cancer2006-2015</t>
  </si>
  <si>
    <t>NHS Warwickshire North CCGLung2006-2015</t>
  </si>
  <si>
    <t>NHS Warwickshire North CCGProstate2006-2015</t>
  </si>
  <si>
    <t>NHS West Suffolk CCGColorectal2006-2015</t>
  </si>
  <si>
    <t>NHS West Suffolk CCGFemale breast cancer2006-2015</t>
  </si>
  <si>
    <t>NHS West Suffolk CCGLung2006-2015</t>
  </si>
  <si>
    <t>NHS West Suffolk CCGProstate2006-2015</t>
  </si>
  <si>
    <t>NHS North Derbyshire CCGColorectal2006-2015</t>
  </si>
  <si>
    <t>NHS North Derbyshire CCGFemale breast cancer2006-2015</t>
  </si>
  <si>
    <t>NHS North Derbyshire CCGLung2006-2015</t>
  </si>
  <si>
    <t>NHS North Derbyshire CCGProstate2006-2015</t>
  </si>
  <si>
    <t>NHS Hartlepool and Stockton-on-Tees CCGColorectal2006-2015</t>
  </si>
  <si>
    <t>NHS Hartlepool and Stockton-on-Tees CCGFemale breast cancer2006-2015</t>
  </si>
  <si>
    <t>NHS Hartlepool and Stockton-on-Tees CCGLung2006-2015</t>
  </si>
  <si>
    <t>NHS Hartlepool and Stockton-on-Tees CCGProstate2006-2015</t>
  </si>
  <si>
    <t>NHS South Norfolk CCGColorectal2006-2015</t>
  </si>
  <si>
    <t>NHS South Norfolk CCGFemale breast cancer2006-2015</t>
  </si>
  <si>
    <t>NHS South Norfolk CCGLung2006-2015</t>
  </si>
  <si>
    <t>NHS South Norfolk CCGProstate2006-2015</t>
  </si>
  <si>
    <t>NHS Lincolnshire East CCGColorectal2006-2015</t>
  </si>
  <si>
    <t>NHS Lincolnshire East CCGFemale breast cancer2006-2015</t>
  </si>
  <si>
    <t>NHS Lincolnshire East CCGLung2006-2015</t>
  </si>
  <si>
    <t>NHS Lincolnshire East CCGProstate2006-2015</t>
  </si>
  <si>
    <t>NHS Leicester City CCGColorectal2006-2015</t>
  </si>
  <si>
    <t>NHS Leicester City CCGFemale breast cancer2006-2015</t>
  </si>
  <si>
    <t>NHS Leicester City CCGLung2006-2015</t>
  </si>
  <si>
    <t>NHS Leicester City CCGProstate2006-2015</t>
  </si>
  <si>
    <t>NHS Hounslow CCGColorectal2006-2015</t>
  </si>
  <si>
    <t>NHS Hounslow CCGFemale breast cancer2006-2015</t>
  </si>
  <si>
    <t>NHS Hounslow CCGLung2006-2015</t>
  </si>
  <si>
    <t>NHS Hounslow CCGProstate2006-2015</t>
  </si>
  <si>
    <t>NHS Milton Keynes CCGColorectal2006-2015</t>
  </si>
  <si>
    <t>NHS Milton Keynes CCGFemale breast cancer2006-2015</t>
  </si>
  <si>
    <t>NHS Milton Keynes CCGLung2006-2015</t>
  </si>
  <si>
    <t>NHS Milton Keynes CCGProstate2006-2015</t>
  </si>
  <si>
    <t>NHS Redditch and Bromsgrove CCGColorectal2006-2015</t>
  </si>
  <si>
    <t>NHS Redditch and Bromsgrove CCGFemale breast cancer2006-2015</t>
  </si>
  <si>
    <t>NHS Redditch and Bromsgrove CCGLung2006-2015</t>
  </si>
  <si>
    <t>NHS Redditch and Bromsgrove CCGProstate2006-2015</t>
  </si>
  <si>
    <t>NHS Merton CCGColorectal2006-2015</t>
  </si>
  <si>
    <t>NHS Merton CCGFemale breast cancer2006-2015</t>
  </si>
  <si>
    <t>NHS Merton CCGLung2006-2015</t>
  </si>
  <si>
    <t>NHS Merton CCGProstate2006-2015</t>
  </si>
  <si>
    <t>NHS Mid Essex CCGColorectal2006-2015</t>
  </si>
  <si>
    <t>NHS Mid Essex CCGFemale breast cancer2006-2015</t>
  </si>
  <si>
    <t>NHS Mid Essex CCGLung2006-2015</t>
  </si>
  <si>
    <t>NHS Mid Essex CCGProstate2006-2015</t>
  </si>
  <si>
    <t>NHS Calderdale CCGColorectal2006-2015</t>
  </si>
  <si>
    <t>NHS Calderdale CCGFemale breast cancer2006-2015</t>
  </si>
  <si>
    <t>NHS Calderdale CCGLung2006-2015</t>
  </si>
  <si>
    <t>NHS Calderdale CCGProstate2006-2015</t>
  </si>
  <si>
    <t>NHS Bassetlaw CCGColorectal2006-2015</t>
  </si>
  <si>
    <t>NHS Bassetlaw CCGFemale breast cancer2006-2015</t>
  </si>
  <si>
    <t>NHS Bassetlaw CCGLung2006-2015</t>
  </si>
  <si>
    <t>NHS Bassetlaw CCGProstate2006-2015</t>
  </si>
  <si>
    <t>NHS Cannock Chase CCGColorectal2006-2015</t>
  </si>
  <si>
    <t>NHS Cannock Chase CCGFemale breast cancer2006-2015</t>
  </si>
  <si>
    <t>NHS Cannock Chase CCGLung2006-2015</t>
  </si>
  <si>
    <t>NHS Cannock Chase CCGProstate2006-2015</t>
  </si>
  <si>
    <t>NHS Guildford and Waverley CCGColorectal2006-2015</t>
  </si>
  <si>
    <t>NHS Guildford and Waverley CCGFemale breast cancer2006-2015</t>
  </si>
  <si>
    <t>NHS Guildford and Waverley CCGLung2006-2015</t>
  </si>
  <si>
    <t>NHS Guildford and Waverley CCGProstate2006-2015</t>
  </si>
  <si>
    <t>NHS Barnet CCGColorectal2006-2015</t>
  </si>
  <si>
    <t>NHS Barnet CCGFemale breast cancer2006-2015</t>
  </si>
  <si>
    <t>NHS Barnet CCGLung2006-2015</t>
  </si>
  <si>
    <t>NHS Barnet CCGProstate2006-2015</t>
  </si>
  <si>
    <t>NHS Nottingham West CCGColorectal2006-2015</t>
  </si>
  <si>
    <t>NHS Nottingham West CCGFemale breast cancer2006-2015</t>
  </si>
  <si>
    <t>NHS Nottingham West CCGLung2006-2015</t>
  </si>
  <si>
    <t>NHS Nottingham West CCGProstate2006-2015</t>
  </si>
  <si>
    <t>NHS Surrey Downs CCGColorectal2006-2015</t>
  </si>
  <si>
    <t>NHS Surrey Downs CCGFemale breast cancer2006-2015</t>
  </si>
  <si>
    <t>NHS Surrey Downs CCGLung2006-2015</t>
  </si>
  <si>
    <t>NHS Surrey Downs CCGProstate2006-2015</t>
  </si>
  <si>
    <t>NHS Warrington CCGColorectal2006-2015</t>
  </si>
  <si>
    <t>NHS Warrington CCGFemale breast cancer2006-2015</t>
  </si>
  <si>
    <t>NHS Warrington CCGLung2006-2015</t>
  </si>
  <si>
    <t>NHS Warrington CCGProstate2006-2015</t>
  </si>
  <si>
    <t>NHS West Hampshire CCGColorectal2006-2015</t>
  </si>
  <si>
    <t>NHS West Hampshire CCGFemale breast cancer2006-2015</t>
  </si>
  <si>
    <t>NHS West Hampshire CCGLung2006-2015</t>
  </si>
  <si>
    <t>NHS West Hampshire CCGProstate2006-2015</t>
  </si>
  <si>
    <t>NHS Hillingdon CCGColorectal2006-2015</t>
  </si>
  <si>
    <t>NHS Hillingdon CCGFemale breast cancer2006-2015</t>
  </si>
  <si>
    <t>NHS Hillingdon CCGLung2006-2015</t>
  </si>
  <si>
    <t>NHS Hillingdon CCGProstate2006-2015</t>
  </si>
  <si>
    <t>NHS Durham Dales, Easington and Sedgefield CCGColorectal2006-2015</t>
  </si>
  <si>
    <t>NHS Durham Dales, Easington and Sedgefield CCGFemale breast cancer2006-2015</t>
  </si>
  <si>
    <t>NHS Durham Dales, Easington and Sedgefield CCGLung2006-2015</t>
  </si>
  <si>
    <t>NHS Durham Dales, Easington and Sedgefield CCGProstate2006-2015</t>
  </si>
  <si>
    <t>NHS North Kirklees CCGColorectal2006-2015</t>
  </si>
  <si>
    <t>NHS North Kirklees CCGFemale breast cancer2006-2015</t>
  </si>
  <si>
    <t>NHS North Kirklees CCGLung2006-2015</t>
  </si>
  <si>
    <t>NHS North Kirklees CCGProstate2006-2015</t>
  </si>
  <si>
    <t>NHS Haringey CCGColorectal2006-2015</t>
  </si>
  <si>
    <t>NHS Haringey CCGFemale breast cancer2006-2015</t>
  </si>
  <si>
    <t>NHS Haringey CCGLung2006-2015</t>
  </si>
  <si>
    <t>NHS Haringey CCGProstate2006-2015</t>
  </si>
  <si>
    <t>NHS North Durham CCGColorectal2006-2015</t>
  </si>
  <si>
    <t>NHS North Durham CCGFemale breast cancer2006-2015</t>
  </si>
  <si>
    <t>NHS North Durham CCGLung2006-2015</t>
  </si>
  <si>
    <t>NHS North Durham CCGProstate2006-2015</t>
  </si>
  <si>
    <t>NHS North Staffordshire CCGColorectal2006-2015</t>
  </si>
  <si>
    <t>NHS North Staffordshire CCGFemale breast cancer2006-2015</t>
  </si>
  <si>
    <t>NHS North Staffordshire CCGLung2006-2015</t>
  </si>
  <si>
    <t>NHS North Staffordshire CCGProstate2006-2015</t>
  </si>
  <si>
    <t>NHS Leeds North CCGColorectal2006-2015</t>
  </si>
  <si>
    <t>NHS Leeds North CCGFemale breast cancer2006-2015</t>
  </si>
  <si>
    <t>NHS Leeds North CCGLung2006-2015</t>
  </si>
  <si>
    <t>NHS Leeds North CCGProstate2006-2015</t>
  </si>
  <si>
    <t>NHS Luton CCGColorectal2006-2015</t>
  </si>
  <si>
    <t>NHS Luton CCGFemale breast cancer2006-2015</t>
  </si>
  <si>
    <t>NHS Luton CCGLung2006-2015</t>
  </si>
  <si>
    <t>NHS Luton CCGProstate2006-2015</t>
  </si>
  <si>
    <t>NHS Tower Hamlets CCGColorectal2006-2015</t>
  </si>
  <si>
    <t>NHS Tower Hamlets CCGFemale breast cancer2006-2015</t>
  </si>
  <si>
    <t>NHS Tower Hamlets CCGLung2006-2015</t>
  </si>
  <si>
    <t>NHS Tower Hamlets CCGProstate2006-2015</t>
  </si>
  <si>
    <t>NHS South Tyneside CCGColorectal2006-2015</t>
  </si>
  <si>
    <t>NHS South Tyneside CCGFemale breast cancer2006-2015</t>
  </si>
  <si>
    <t>NHS South Tyneside CCGLung2006-2015</t>
  </si>
  <si>
    <t>NHS South Tyneside CCGProstate2006-2015</t>
  </si>
  <si>
    <t>NHS Stafford and Surrounds CCGColorectal2006-2015</t>
  </si>
  <si>
    <t>NHS Stafford and Surrounds CCGFemale breast cancer2006-2015</t>
  </si>
  <si>
    <t>NHS Stafford and Surrounds CCGLung2006-2015</t>
  </si>
  <si>
    <t>NHS Stafford and Surrounds CCGProstate2006-2015</t>
  </si>
  <si>
    <t>NHS Birmingham South and Central CCGColorectal2006-2015</t>
  </si>
  <si>
    <t>NHS Birmingham South and Central CCGFemale breast cancer2006-2015</t>
  </si>
  <si>
    <t>NHS Birmingham South and Central CCGLung2006-2015</t>
  </si>
  <si>
    <t>NHS Birmingham South and Central CCGProstate2006-2015</t>
  </si>
  <si>
    <t>NHS Heywood, Middleton and Rochdale CCGColorectal2006-2015</t>
  </si>
  <si>
    <t>NHS Heywood, Middleton and Rochdale CCGFemale breast cancer2006-2015</t>
  </si>
  <si>
    <t>NHS Heywood, Middleton and Rochdale CCGLung2006-2015</t>
  </si>
  <si>
    <t>NHS Heywood, Middleton and Rochdale CCGProstate2006-2015</t>
  </si>
  <si>
    <t>NHS Wandsworth CCGColorectal2006-2015</t>
  </si>
  <si>
    <t>NHS Wandsworth CCGFemale breast cancer2006-2015</t>
  </si>
  <si>
    <t>NHS Wandsworth CCGLung2006-2015</t>
  </si>
  <si>
    <t>NHS Wandsworth CCGProstate2006-2015</t>
  </si>
  <si>
    <t>NHS Havering CCGColorectal2006-2015</t>
  </si>
  <si>
    <t>NHS Havering CCGFemale breast cancer2006-2015</t>
  </si>
  <si>
    <t>NHS Havering CCGLung2006-2015</t>
  </si>
  <si>
    <t>NHS Havering CCGProstate2006-2015</t>
  </si>
  <si>
    <t>NHS Solihull CCGColorectal2006-2015</t>
  </si>
  <si>
    <t>NHS Solihull CCGFemale breast cancer2006-2015</t>
  </si>
  <si>
    <t>NHS Solihull CCGLung2006-2015</t>
  </si>
  <si>
    <t>NHS Solihull CCGProstate2006-2015</t>
  </si>
  <si>
    <t>NHS Sandwell and West Birmingham CCGColorectal2006-2015</t>
  </si>
  <si>
    <t>NHS Sandwell and West Birmingham CCGFemale breast cancer2006-2015</t>
  </si>
  <si>
    <t>NHS Sandwell and West Birmingham CCGLung2006-2015</t>
  </si>
  <si>
    <t>NHS Sandwell and West Birmingham CCGProstate2006-2015</t>
  </si>
  <si>
    <t>Bladder1</t>
  </si>
  <si>
    <t>Colorectal1</t>
  </si>
  <si>
    <t>Female breast cancer1</t>
  </si>
  <si>
    <t>Kidney1</t>
  </si>
  <si>
    <t>Lung1</t>
  </si>
  <si>
    <t>Melanoma1</t>
  </si>
  <si>
    <t>Prostate1</t>
  </si>
  <si>
    <t>Uterus1</t>
  </si>
  <si>
    <t>Bladder2</t>
  </si>
  <si>
    <t>Colorectal2</t>
  </si>
  <si>
    <t>Female breast cancer2</t>
  </si>
  <si>
    <t>Kidney2</t>
  </si>
  <si>
    <t>Lung2</t>
  </si>
  <si>
    <t>Melanoma2</t>
  </si>
  <si>
    <t>Prostate2</t>
  </si>
  <si>
    <t>Uterus2</t>
  </si>
  <si>
    <t>Bladder3</t>
  </si>
  <si>
    <t>Colorectal3</t>
  </si>
  <si>
    <t>Female breast cancer3</t>
  </si>
  <si>
    <t>Kidney3</t>
  </si>
  <si>
    <t>Lung3</t>
  </si>
  <si>
    <t>Melanoma3</t>
  </si>
  <si>
    <t>Prostate3</t>
  </si>
  <si>
    <t>Uterus3</t>
  </si>
  <si>
    <t>Bladder4</t>
  </si>
  <si>
    <t>Colorectal4</t>
  </si>
  <si>
    <t>Female breast cancer4</t>
  </si>
  <si>
    <t>Kidney4</t>
  </si>
  <si>
    <t>Lung4</t>
  </si>
  <si>
    <t>Melanoma4</t>
  </si>
  <si>
    <t>Prostate4</t>
  </si>
  <si>
    <t>Uterus4</t>
  </si>
  <si>
    <t>BladderUnknown</t>
  </si>
  <si>
    <t>ColorectalUnknown</t>
  </si>
  <si>
    <t>Female breast cancerUnknown</t>
  </si>
  <si>
    <t>KidneyUnknown</t>
  </si>
  <si>
    <t>LungUnknown</t>
  </si>
  <si>
    <t>MelanomaUnknown</t>
  </si>
  <si>
    <t>ProstateUnknown</t>
  </si>
  <si>
    <t>UterusUnknown</t>
  </si>
  <si>
    <t>BladderAll stages</t>
  </si>
  <si>
    <t>ColorectalAll stages</t>
  </si>
  <si>
    <t>Female breast cancerAll stages</t>
  </si>
  <si>
    <t>KidneyAll stages</t>
  </si>
  <si>
    <t>LungAll stages</t>
  </si>
  <si>
    <t>MelanomaAll stages</t>
  </si>
  <si>
    <t>ProstateAll stages</t>
  </si>
  <si>
    <t>UterusAll stages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</si>
</sst>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0"/>
  </numFmts>
  <fonts count="49" x14ac:knownFonts="1">
    <font>
      <sz val="11"/>
      <color theme="1"/>
      <name val="Calibri"/>
      <family val="2"/>
      <scheme val="minor"/>
    </font>
    <font>
      <sz val="10"/>
      <name val="Arial"/>
      <family val="2"/>
    </font>
    <font>
      <b/>
      <sz val="12"/>
      <name val="Arial"/>
      <family val="2"/>
    </font>
    <font>
      <b/>
      <sz val="10"/>
      <name val="Arial"/>
      <family val="2"/>
    </font>
    <font>
      <sz val="12"/>
      <name val="Arial"/>
      <family val="2"/>
    </font>
    <font>
      <b/>
      <i/>
      <sz val="12"/>
      <color indexed="8"/>
      <name val="Arial"/>
      <family val="2"/>
    </font>
    <font>
      <b/>
      <sz val="11"/>
      <name val="Arial"/>
      <family val="2"/>
    </font>
    <font>
      <b/>
      <sz val="12"/>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i/>
      <sz val="8"/>
      <color theme="1"/>
      <name val="Arial"/>
      <family val="2"/>
    </font>
    <font>
      <b/>
      <sz val="12"/>
      <color theme="1"/>
      <name val="Arial"/>
      <family val="2"/>
    </font>
    <font>
      <sz val="20"/>
      <color theme="1"/>
      <name val="Calibri"/>
      <family val="2"/>
      <scheme val="minor"/>
    </font>
    <font>
      <sz val="12"/>
      <color theme="1"/>
      <name val="Calibri"/>
      <family val="2"/>
      <scheme val="minor"/>
    </font>
    <font>
      <sz val="12"/>
      <color theme="1"/>
      <name val="Arial"/>
      <family val="2"/>
    </font>
    <font>
      <sz val="20"/>
      <name val="Calibri"/>
      <family val="2"/>
      <scheme val="minor"/>
    </font>
    <font>
      <sz val="10"/>
      <color theme="1"/>
      <name val="Calibri"/>
      <family val="2"/>
      <scheme val="minor"/>
    </font>
    <font>
      <b/>
      <sz val="11"/>
      <color theme="1"/>
      <name val="Arial"/>
      <family val="2"/>
    </font>
    <font>
      <i/>
      <sz val="11"/>
      <color theme="1"/>
      <name val="Calibri"/>
      <family val="2"/>
      <scheme val="minor"/>
    </font>
    <font>
      <b/>
      <sz val="10"/>
      <color theme="1"/>
      <name val="Arial"/>
      <family val="2"/>
    </font>
    <font>
      <u/>
      <sz val="11"/>
      <color theme="10"/>
      <name val="Arial"/>
      <family val="2"/>
    </font>
    <font>
      <sz val="11"/>
      <color theme="1"/>
      <name val="Arial"/>
      <family val="2"/>
    </font>
    <font>
      <u/>
      <sz val="12"/>
      <color theme="1"/>
      <name val="Arial"/>
      <family val="2"/>
    </font>
    <font>
      <b/>
      <sz val="14"/>
      <color theme="1"/>
      <name val="Calibri"/>
      <family val="2"/>
      <scheme val="minor"/>
    </font>
    <font>
      <u/>
      <sz val="12"/>
      <color theme="10"/>
      <name val="Arial"/>
      <family val="2"/>
    </font>
    <font>
      <sz val="8"/>
      <color theme="1"/>
      <name val="Arial"/>
      <family val="2"/>
    </font>
    <font>
      <b/>
      <u/>
      <sz val="11"/>
      <color theme="1"/>
      <name val="Calibri"/>
      <family val="2"/>
      <scheme val="minor"/>
    </font>
    <font>
      <sz val="11"/>
      <name val="Calibri"/>
      <family val="2"/>
      <scheme val="minor"/>
    </font>
    <font>
      <sz val="11"/>
      <color theme="7" tint="0.79998168889431442"/>
      <name val="Calibri"/>
      <family val="2"/>
      <scheme val="minor"/>
    </font>
    <font>
      <b/>
      <sz val="11"/>
      <color theme="7" tint="0.79998168889431442"/>
      <name val="Arial"/>
      <family val="2"/>
    </font>
    <font>
      <b/>
      <sz val="20"/>
      <color rgb="FF98002E"/>
      <name val="Arial"/>
      <family val="2"/>
    </font>
    <font>
      <b/>
      <sz val="14"/>
      <color rgb="FF98002E"/>
      <name val="Arial"/>
      <family val="2"/>
    </font>
    <font>
      <b/>
      <sz val="12"/>
      <color rgb="FF98002E"/>
      <name val="Arial"/>
      <family val="2"/>
    </font>
    <font>
      <u/>
      <sz val="11"/>
      <color theme="1"/>
      <name val="Calibri"/>
      <family val="2"/>
      <scheme val="minor"/>
    </font>
    <font>
      <b/>
      <sz val="11"/>
      <name val="Calibri"/>
      <family val="2"/>
      <scheme val="minor"/>
    </font>
    <font>
      <sz val="11"/>
      <color theme="1"/>
      <name val="Wingdings"/>
      <charset val="2"/>
    </font>
    <font>
      <sz val="10"/>
      <color rgb="FFCCE3F1"/>
      <name val="Arial"/>
      <family val="2"/>
    </font>
    <font>
      <sz val="11"/>
      <color rgb="FFCCE3F1"/>
      <name val="Calibri"/>
      <family val="2"/>
      <scheme val="minor"/>
    </font>
    <font>
      <sz val="10"/>
      <color rgb="FFCCE3F1"/>
      <name val="Calibri"/>
      <family val="2"/>
      <scheme val="minor"/>
    </font>
    <font>
      <sz val="12"/>
      <color rgb="FFCCE3F1"/>
      <name val="Calibri"/>
      <family val="2"/>
      <scheme val="minor"/>
    </font>
    <font>
      <b/>
      <sz val="12"/>
      <color rgb="FF000000"/>
      <name val="Arial"/>
      <family val="2"/>
    </font>
    <font>
      <sz val="10"/>
      <color theme="1"/>
      <name val="Arial"/>
      <family val="2"/>
    </font>
    <font>
      <i/>
      <sz val="10"/>
      <color theme="1"/>
      <name val="Arial"/>
      <family val="2"/>
    </font>
    <font>
      <sz val="18"/>
      <color theme="1"/>
      <name val="Arial"/>
      <family val="2"/>
    </font>
    <font>
      <b/>
      <sz val="10"/>
      <color rgb="FFCCE3F1"/>
      <name val="Arial"/>
      <family val="2"/>
    </font>
    <font>
      <sz val="11"/>
      <color rgb="FFFF0000"/>
      <name val="Calibri"/>
      <family val="2"/>
      <scheme val="minor"/>
    </font>
    <font>
      <sz val="20"/>
      <color theme="1"/>
      <name val="Arial"/>
      <family val="2"/>
    </font>
    <font>
      <sz val="16"/>
      <color theme="1"/>
      <name val="Arial"/>
      <family val="2"/>
    </font>
  </fonts>
  <fills count="12">
    <fill>
      <patternFill patternType="none"/>
    </fill>
    <fill>
      <patternFill patternType="gray125"/>
    </fill>
    <fill>
      <patternFill patternType="solid">
        <fgColor theme="4" tint="0.79998168889431442"/>
        <bgColor indexed="65"/>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CE3F1"/>
        <bgColor indexed="64"/>
      </patternFill>
    </fill>
    <fill>
      <patternFill patternType="solid">
        <fgColor theme="0"/>
        <bgColor indexed="64"/>
      </patternFill>
    </fill>
    <fill>
      <patternFill patternType="solid">
        <fgColor rgb="FFDCE6F1"/>
        <bgColor indexed="64"/>
      </patternFill>
    </fill>
    <fill>
      <patternFill patternType="solid">
        <fgColor rgb="FFCBA0C7"/>
        <bgColor indexed="64"/>
      </patternFill>
    </fill>
    <fill>
      <patternFill patternType="solid">
        <fgColor rgb="FFBEB0CC"/>
        <bgColor indexed="64"/>
      </patternFill>
    </fill>
    <fill>
      <patternFill patternType="solid">
        <fgColor rgb="FF99C6E3"/>
        <bgColor indexed="64"/>
      </patternFill>
    </fill>
    <fill>
      <patternFill patternType="solid">
        <fgColor rgb="FFCD6934"/>
        <bgColor indexed="64"/>
      </patternFill>
    </fill>
  </fills>
  <borders count="72">
    <border>
      <left/>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8"/>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rgb="FF00B092"/>
      </left>
      <right style="medium">
        <color rgb="FF00B092"/>
      </right>
      <top style="medium">
        <color rgb="FF00B092"/>
      </top>
      <bottom/>
      <diagonal/>
    </border>
    <border>
      <left style="medium">
        <color rgb="FF00B092"/>
      </left>
      <right style="medium">
        <color rgb="FF00B092"/>
      </right>
      <top style="medium">
        <color rgb="FF00B092"/>
      </top>
      <bottom style="medium">
        <color rgb="FF00B092"/>
      </bottom>
      <diagonal/>
    </border>
    <border>
      <left style="medium">
        <color rgb="FF00B092"/>
      </left>
      <right style="medium">
        <color rgb="FF00B092"/>
      </right>
      <top/>
      <bottom/>
      <diagonal/>
    </border>
    <border>
      <left/>
      <right style="medium">
        <color rgb="FF00B092"/>
      </right>
      <top/>
      <bottom/>
      <diagonal/>
    </border>
    <border>
      <left style="medium">
        <color rgb="FF00B092"/>
      </left>
      <right/>
      <top/>
      <bottom/>
      <diagonal/>
    </border>
    <border>
      <left style="medium">
        <color rgb="FF00B092"/>
      </left>
      <right/>
      <top/>
      <bottom style="medium">
        <color rgb="FF00B092"/>
      </bottom>
      <diagonal/>
    </border>
    <border>
      <left style="medium">
        <color rgb="FF00B092"/>
      </left>
      <right style="medium">
        <color rgb="FF00B092"/>
      </right>
      <top/>
      <bottom style="medium">
        <color rgb="FF00B092"/>
      </bottom>
      <diagonal/>
    </border>
    <border>
      <left/>
      <right/>
      <top/>
      <bottom style="medium">
        <color rgb="FF00B092"/>
      </bottom>
      <diagonal/>
    </border>
    <border>
      <left style="medium">
        <color rgb="FF00B092"/>
      </left>
      <right style="medium">
        <color rgb="FF00B092"/>
      </right>
      <top style="medium">
        <color rgb="FF00B092"/>
      </top>
      <bottom style="medium">
        <color indexed="64"/>
      </bottom>
      <diagonal/>
    </border>
    <border>
      <left style="medium">
        <color rgb="FF00B092"/>
      </left>
      <right style="medium">
        <color rgb="FF00B092"/>
      </right>
      <top style="medium">
        <color indexed="64"/>
      </top>
      <bottom style="medium">
        <color rgb="FF00B092"/>
      </bottom>
      <diagonal/>
    </border>
    <border>
      <left style="medium">
        <color rgb="FF00B092"/>
      </left>
      <right/>
      <top style="medium">
        <color rgb="FF00B092"/>
      </top>
      <bottom/>
      <diagonal/>
    </border>
    <border>
      <left/>
      <right/>
      <top style="medium">
        <color rgb="FF00B092"/>
      </top>
      <bottom/>
      <diagonal/>
    </border>
    <border>
      <left/>
      <right style="medium">
        <color rgb="FF00B092"/>
      </right>
      <top style="medium">
        <color rgb="FF00B092"/>
      </top>
      <bottom/>
      <diagonal/>
    </border>
    <border>
      <left/>
      <right style="medium">
        <color rgb="FF00B092"/>
      </right>
      <top/>
      <bottom style="medium">
        <color rgb="FF00B092"/>
      </bottom>
      <diagonal/>
    </border>
    <border>
      <left style="medium">
        <color rgb="FF00B092"/>
      </left>
      <right style="medium">
        <color rgb="FF00B092"/>
      </right>
      <top style="medium">
        <color indexed="64"/>
      </top>
      <bottom/>
      <diagonal/>
    </border>
    <border>
      <left style="medium">
        <color rgb="FF00B092"/>
      </left>
      <right style="medium">
        <color rgb="FF00B092"/>
      </right>
      <top/>
      <bottom style="medium">
        <color indexed="64"/>
      </bottom>
      <diagonal/>
    </border>
    <border>
      <left style="medium">
        <color rgb="FF00B092"/>
      </left>
      <right/>
      <top style="medium">
        <color rgb="FF00B092"/>
      </top>
      <bottom style="medium">
        <color rgb="FF00B092"/>
      </bottom>
      <diagonal/>
    </border>
    <border>
      <left/>
      <right/>
      <top style="medium">
        <color rgb="FF00B092"/>
      </top>
      <bottom style="medium">
        <color rgb="FF00B092"/>
      </bottom>
      <diagonal/>
    </border>
    <border>
      <left/>
      <right style="medium">
        <color rgb="FF00B092"/>
      </right>
      <top style="medium">
        <color rgb="FF00B092"/>
      </top>
      <bottom style="medium">
        <color rgb="FF00B092"/>
      </bottom>
      <diagonal/>
    </border>
  </borders>
  <cellStyleXfs count="6">
    <xf numFmtId="0" fontId="0" fillId="0" borderId="0"/>
    <xf numFmtId="0" fontId="8" fillId="2" borderId="0" applyNumberFormat="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1" fillId="0" borderId="0"/>
    <xf numFmtId="9" fontId="8" fillId="0" borderId="0" applyFont="0" applyFill="0" applyBorder="0" applyAlignment="0" applyProtection="0"/>
  </cellStyleXfs>
  <cellXfs count="415">
    <xf numFmtId="0" fontId="0" fillId="0" borderId="0" xfId="0"/>
    <xf numFmtId="0" fontId="0" fillId="3" borderId="0" xfId="0" applyFill="1"/>
    <xf numFmtId="0" fontId="11" fillId="4" borderId="1" xfId="0" applyFont="1" applyFill="1" applyBorder="1"/>
    <xf numFmtId="9" fontId="11" fillId="4" borderId="2" xfId="0" applyNumberFormat="1" applyFont="1" applyFill="1" applyBorder="1" applyAlignment="1">
      <alignment horizontal="right"/>
    </xf>
    <xf numFmtId="9" fontId="11" fillId="4" borderId="3" xfId="0" applyNumberFormat="1" applyFont="1" applyFill="1" applyBorder="1" applyAlignment="1">
      <alignment horizontal="right"/>
    </xf>
    <xf numFmtId="0" fontId="11" fillId="4" borderId="4" xfId="0" applyFont="1" applyFill="1" applyBorder="1"/>
    <xf numFmtId="9" fontId="11" fillId="4" borderId="0" xfId="0" applyNumberFormat="1" applyFont="1" applyFill="1" applyBorder="1" applyAlignment="1">
      <alignment horizontal="right"/>
    </xf>
    <xf numFmtId="9" fontId="11" fillId="4" borderId="5" xfId="0" applyNumberFormat="1" applyFont="1" applyFill="1" applyBorder="1" applyAlignment="1">
      <alignment horizontal="right"/>
    </xf>
    <xf numFmtId="9" fontId="11" fillId="4" borderId="6" xfId="0" applyNumberFormat="1" applyFont="1" applyFill="1" applyBorder="1" applyAlignment="1">
      <alignment horizontal="right"/>
    </xf>
    <xf numFmtId="0" fontId="11" fillId="4" borderId="1" xfId="0" applyFont="1" applyFill="1" applyBorder="1" applyAlignment="1">
      <alignment horizontal="center"/>
    </xf>
    <xf numFmtId="0" fontId="11" fillId="4" borderId="7" xfId="0" applyFont="1" applyFill="1" applyBorder="1" applyAlignment="1">
      <alignment horizontal="center"/>
    </xf>
    <xf numFmtId="9" fontId="11" fillId="4" borderId="8" xfId="0" applyNumberFormat="1" applyFont="1" applyFill="1" applyBorder="1" applyAlignment="1">
      <alignment horizontal="right"/>
    </xf>
    <xf numFmtId="165" fontId="8" fillId="0" borderId="0" xfId="5" applyNumberFormat="1" applyFont="1" applyBorder="1"/>
    <xf numFmtId="0" fontId="11" fillId="4" borderId="9" xfId="0" applyFont="1" applyFill="1" applyBorder="1" applyAlignment="1">
      <alignment horizontal="center"/>
    </xf>
    <xf numFmtId="9" fontId="11" fillId="4" borderId="10" xfId="0" applyNumberFormat="1" applyFont="1" applyFill="1" applyBorder="1" applyAlignment="1">
      <alignment horizontal="right"/>
    </xf>
    <xf numFmtId="9" fontId="11" fillId="4" borderId="11" xfId="0" applyNumberFormat="1" applyFont="1" applyFill="1" applyBorder="1" applyAlignment="1">
      <alignment horizontal="right"/>
    </xf>
    <xf numFmtId="9" fontId="11" fillId="4" borderId="12" xfId="0" applyNumberFormat="1" applyFont="1" applyFill="1" applyBorder="1" applyAlignment="1">
      <alignment horizontal="right"/>
    </xf>
    <xf numFmtId="0" fontId="11" fillId="4" borderId="13" xfId="0" applyFont="1" applyFill="1" applyBorder="1" applyAlignment="1">
      <alignment horizontal="center"/>
    </xf>
    <xf numFmtId="0" fontId="11" fillId="4" borderId="14" xfId="0" applyFont="1" applyFill="1" applyBorder="1" applyAlignment="1">
      <alignment horizontal="center"/>
    </xf>
    <xf numFmtId="0" fontId="0" fillId="5" borderId="0" xfId="0" applyFill="1"/>
    <xf numFmtId="0" fontId="0" fillId="5" borderId="0" xfId="0" applyFill="1" applyBorder="1"/>
    <xf numFmtId="0" fontId="12" fillId="5" borderId="0" xfId="0" applyFont="1" applyFill="1" applyBorder="1" applyAlignment="1">
      <alignment vertical="center" wrapText="1"/>
    </xf>
    <xf numFmtId="0" fontId="11" fillId="4" borderId="7" xfId="0" applyFont="1" applyFill="1" applyBorder="1" applyAlignment="1">
      <alignment horizontal="left"/>
    </xf>
    <xf numFmtId="0" fontId="11" fillId="4" borderId="1" xfId="0" applyFont="1" applyFill="1" applyBorder="1" applyAlignment="1">
      <alignment horizontal="left"/>
    </xf>
    <xf numFmtId="0" fontId="11" fillId="4" borderId="7" xfId="0" applyFont="1" applyFill="1" applyBorder="1"/>
    <xf numFmtId="0" fontId="11" fillId="4" borderId="4" xfId="0" applyFont="1" applyFill="1" applyBorder="1" applyAlignment="1">
      <alignment horizontal="left"/>
    </xf>
    <xf numFmtId="0" fontId="0" fillId="0" borderId="0" xfId="0" applyBorder="1"/>
    <xf numFmtId="9" fontId="0" fillId="5" borderId="0" xfId="0" applyNumberFormat="1" applyFill="1"/>
    <xf numFmtId="0" fontId="0" fillId="5" borderId="0" xfId="0" applyFont="1" applyFill="1"/>
    <xf numFmtId="0" fontId="14" fillId="5" borderId="0" xfId="0" applyFont="1" applyFill="1"/>
    <xf numFmtId="0" fontId="15" fillId="6" borderId="16" xfId="0" applyFont="1" applyFill="1" applyBorder="1" applyAlignment="1">
      <alignment horizontal="center"/>
    </xf>
    <xf numFmtId="49" fontId="15" fillId="6" borderId="16" xfId="0" applyNumberFormat="1" applyFont="1" applyFill="1" applyBorder="1" applyAlignment="1">
      <alignment horizontal="center"/>
    </xf>
    <xf numFmtId="0" fontId="15" fillId="6" borderId="4" xfId="0" applyFont="1" applyFill="1" applyBorder="1" applyAlignment="1">
      <alignment horizontal="center"/>
    </xf>
    <xf numFmtId="0" fontId="15" fillId="6" borderId="16" xfId="0" applyFont="1" applyFill="1" applyBorder="1" applyAlignment="1">
      <alignment horizontal="left"/>
    </xf>
    <xf numFmtId="0" fontId="15" fillId="5" borderId="0" xfId="0" applyFont="1" applyFill="1"/>
    <xf numFmtId="0" fontId="15" fillId="6" borderId="17" xfId="0" applyFont="1" applyFill="1" applyBorder="1" applyAlignment="1">
      <alignment horizontal="left"/>
    </xf>
    <xf numFmtId="0" fontId="0" fillId="3" borderId="0" xfId="0" applyFont="1" applyFill="1"/>
    <xf numFmtId="0" fontId="16" fillId="5" borderId="18" xfId="0" applyFont="1" applyFill="1" applyBorder="1" applyAlignment="1">
      <alignment vertical="center" textRotation="90"/>
    </xf>
    <xf numFmtId="0" fontId="0" fillId="5" borderId="0" xfId="0" applyNumberFormat="1" applyFill="1"/>
    <xf numFmtId="0" fontId="17" fillId="5" borderId="0" xfId="0" applyFont="1" applyFill="1"/>
    <xf numFmtId="0" fontId="18" fillId="5" borderId="0" xfId="0" applyFont="1" applyFill="1"/>
    <xf numFmtId="0" fontId="19" fillId="0" borderId="0" xfId="0" applyFont="1" applyBorder="1"/>
    <xf numFmtId="9" fontId="0" fillId="0" borderId="0" xfId="0" applyNumberFormat="1" applyBorder="1"/>
    <xf numFmtId="0" fontId="0" fillId="3" borderId="0" xfId="0" applyFill="1" applyAlignment="1">
      <alignment horizontal="right" vertical="center"/>
    </xf>
    <xf numFmtId="0" fontId="21" fillId="5" borderId="0" xfId="3" applyFont="1" applyFill="1"/>
    <xf numFmtId="0" fontId="22" fillId="0" borderId="0" xfId="0" applyFont="1"/>
    <xf numFmtId="0" fontId="18" fillId="0" borderId="0" xfId="0" applyFont="1"/>
    <xf numFmtId="0" fontId="2" fillId="0" borderId="0" xfId="4" applyFont="1"/>
    <xf numFmtId="0" fontId="3" fillId="0" borderId="0" xfId="4" applyFont="1"/>
    <xf numFmtId="0" fontId="15" fillId="5" borderId="0" xfId="0" applyFont="1" applyFill="1" applyAlignment="1">
      <alignment wrapText="1"/>
    </xf>
    <xf numFmtId="0" fontId="23" fillId="5" borderId="0" xfId="0" applyFont="1" applyFill="1"/>
    <xf numFmtId="0" fontId="4" fillId="0" borderId="0" xfId="4" applyFont="1"/>
    <xf numFmtId="0" fontId="24" fillId="0" borderId="0" xfId="0" applyFont="1"/>
    <xf numFmtId="0" fontId="15" fillId="0" borderId="0" xfId="0" applyFont="1"/>
    <xf numFmtId="0" fontId="25" fillId="0" borderId="0" xfId="3" applyFont="1"/>
    <xf numFmtId="0" fontId="0" fillId="5" borderId="0" xfId="0" quotePrefix="1" applyFill="1"/>
    <xf numFmtId="0" fontId="20" fillId="6" borderId="19" xfId="0" applyFont="1" applyFill="1" applyBorder="1" applyAlignment="1">
      <alignment horizontal="center" textRotation="90"/>
    </xf>
    <xf numFmtId="0" fontId="26" fillId="0" borderId="0" xfId="0" applyFont="1"/>
    <xf numFmtId="0" fontId="16" fillId="5" borderId="0" xfId="0" applyFont="1" applyFill="1" applyBorder="1" applyAlignment="1">
      <alignment vertical="center" textRotation="90"/>
    </xf>
    <xf numFmtId="0" fontId="27" fillId="5" borderId="0" xfId="0" applyFont="1" applyFill="1" applyAlignment="1">
      <alignment wrapText="1"/>
    </xf>
    <xf numFmtId="9" fontId="0" fillId="0" borderId="0" xfId="0" applyNumberFormat="1" applyAlignment="1">
      <alignment horizontal="center"/>
    </xf>
    <xf numFmtId="0" fontId="27" fillId="5" borderId="0" xfId="0" applyFont="1" applyFill="1" applyAlignment="1">
      <alignment wrapText="1"/>
    </xf>
    <xf numFmtId="49" fontId="15" fillId="6" borderId="17" xfId="0" applyNumberFormat="1" applyFont="1" applyFill="1" applyBorder="1" applyAlignment="1">
      <alignment horizontal="center"/>
    </xf>
    <xf numFmtId="0" fontId="20" fillId="6" borderId="20" xfId="0" applyFont="1" applyFill="1" applyBorder="1" applyAlignment="1">
      <alignment horizontal="center" textRotation="90"/>
    </xf>
    <xf numFmtId="0" fontId="27" fillId="5" borderId="0" xfId="0" applyFont="1" applyFill="1" applyAlignment="1">
      <alignment wrapText="1"/>
    </xf>
    <xf numFmtId="0" fontId="15" fillId="6" borderId="17" xfId="0" applyFont="1" applyFill="1" applyBorder="1" applyAlignment="1">
      <alignment horizontal="center"/>
    </xf>
    <xf numFmtId="0" fontId="20" fillId="6" borderId="21" xfId="0" applyFont="1" applyFill="1" applyBorder="1" applyAlignment="1">
      <alignment horizontal="center" textRotation="90"/>
    </xf>
    <xf numFmtId="0" fontId="20" fillId="6" borderId="22" xfId="0" applyFont="1" applyFill="1" applyBorder="1" applyAlignment="1">
      <alignment horizontal="center" textRotation="90" wrapText="1"/>
    </xf>
    <xf numFmtId="0" fontId="20" fillId="6" borderId="23" xfId="0" applyFont="1" applyFill="1" applyBorder="1" applyAlignment="1">
      <alignment horizontal="center" textRotation="90"/>
    </xf>
    <xf numFmtId="0" fontId="15" fillId="6" borderId="24" xfId="0" applyFont="1" applyFill="1" applyBorder="1" applyAlignment="1">
      <alignment horizontal="center"/>
    </xf>
    <xf numFmtId="0" fontId="15" fillId="6" borderId="13" xfId="0" applyFont="1" applyFill="1" applyBorder="1" applyAlignment="1">
      <alignment horizontal="center"/>
    </xf>
    <xf numFmtId="0" fontId="15" fillId="6" borderId="25" xfId="0" applyFont="1" applyFill="1" applyBorder="1" applyAlignment="1">
      <alignment horizontal="center"/>
    </xf>
    <xf numFmtId="0" fontId="15" fillId="6" borderId="25" xfId="0" applyFont="1" applyFill="1" applyBorder="1" applyAlignment="1">
      <alignment horizontal="center" wrapText="1"/>
    </xf>
    <xf numFmtId="0" fontId="15" fillId="6" borderId="25" xfId="0" applyFont="1" applyFill="1" applyBorder="1" applyAlignment="1">
      <alignment horizontal="center"/>
    </xf>
    <xf numFmtId="0" fontId="15" fillId="6" borderId="16" xfId="0" applyFont="1" applyFill="1" applyBorder="1"/>
    <xf numFmtId="0" fontId="15" fillId="6" borderId="17" xfId="0" applyFont="1" applyFill="1" applyBorder="1"/>
    <xf numFmtId="164" fontId="20" fillId="6" borderId="26" xfId="2" applyNumberFormat="1" applyFont="1" applyFill="1" applyBorder="1" applyAlignment="1">
      <alignment horizontal="center" textRotation="90" wrapText="1"/>
    </xf>
    <xf numFmtId="164" fontId="20" fillId="6" borderId="27" xfId="2" applyNumberFormat="1" applyFont="1" applyFill="1" applyBorder="1" applyAlignment="1">
      <alignment horizontal="center" textRotation="90"/>
    </xf>
    <xf numFmtId="0" fontId="28" fillId="5" borderId="0" xfId="0" applyFont="1" applyFill="1"/>
    <xf numFmtId="0" fontId="20" fillId="6" borderId="22" xfId="0" applyFont="1" applyFill="1" applyBorder="1" applyAlignment="1">
      <alignment horizontal="center" textRotation="90" wrapText="1"/>
    </xf>
    <xf numFmtId="164" fontId="20" fillId="6" borderId="27" xfId="2" applyNumberFormat="1" applyFont="1" applyFill="1" applyBorder="1" applyAlignment="1">
      <alignment horizontal="center" textRotation="90" wrapText="1"/>
    </xf>
    <xf numFmtId="0" fontId="20" fillId="6" borderId="19" xfId="0" applyFont="1" applyFill="1" applyBorder="1" applyAlignment="1">
      <alignment horizontal="center" textRotation="90" wrapText="1"/>
    </xf>
    <xf numFmtId="0" fontId="27" fillId="5" borderId="0" xfId="0" applyFont="1" applyFill="1" applyAlignment="1">
      <alignment wrapText="1"/>
    </xf>
    <xf numFmtId="0" fontId="0" fillId="5" borderId="0" xfId="0" applyFill="1"/>
    <xf numFmtId="0" fontId="0" fillId="5" borderId="0" xfId="0" applyFill="1"/>
    <xf numFmtId="0" fontId="0" fillId="5" borderId="0" xfId="0" quotePrefix="1" applyFill="1" applyAlignment="1">
      <alignment wrapText="1"/>
    </xf>
    <xf numFmtId="0" fontId="27" fillId="5" borderId="0" xfId="0" applyFont="1" applyFill="1" applyAlignment="1">
      <alignment wrapText="1"/>
    </xf>
    <xf numFmtId="0" fontId="0" fillId="5" borderId="0" xfId="0" applyFill="1"/>
    <xf numFmtId="0" fontId="10" fillId="5" borderId="0" xfId="0" applyFont="1" applyFill="1" applyAlignment="1">
      <alignment wrapText="1"/>
    </xf>
    <xf numFmtId="0" fontId="25" fillId="0" borderId="0" xfId="3" quotePrefix="1" applyFont="1"/>
    <xf numFmtId="0" fontId="0" fillId="5" borderId="0" xfId="0" applyFill="1"/>
    <xf numFmtId="0" fontId="0" fillId="5" borderId="0" xfId="0" applyFill="1"/>
    <xf numFmtId="0" fontId="27" fillId="5" borderId="0" xfId="0" applyFont="1" applyFill="1"/>
    <xf numFmtId="0" fontId="0" fillId="0" borderId="0" xfId="0"/>
    <xf numFmtId="0" fontId="0" fillId="0" borderId="0" xfId="0" applyBorder="1"/>
    <xf numFmtId="166" fontId="11" fillId="4" borderId="9" xfId="0" applyNumberFormat="1" applyFont="1" applyFill="1" applyBorder="1" applyAlignment="1">
      <alignment horizontal="center"/>
    </xf>
    <xf numFmtId="166" fontId="11" fillId="4" borderId="11" xfId="0" applyNumberFormat="1" applyFont="1" applyFill="1" applyBorder="1" applyAlignment="1">
      <alignment horizontal="center"/>
    </xf>
    <xf numFmtId="166" fontId="11" fillId="4" borderId="14" xfId="0" applyNumberFormat="1" applyFont="1" applyFill="1" applyBorder="1" applyAlignment="1">
      <alignment horizontal="center"/>
    </xf>
    <xf numFmtId="166" fontId="11" fillId="4" borderId="2" xfId="0" applyNumberFormat="1" applyFont="1" applyFill="1" applyBorder="1" applyAlignment="1">
      <alignment horizontal="center"/>
    </xf>
    <xf numFmtId="166" fontId="11" fillId="4" borderId="28" xfId="0" applyNumberFormat="1" applyFont="1" applyFill="1" applyBorder="1" applyAlignment="1">
      <alignment horizontal="center"/>
    </xf>
    <xf numFmtId="0" fontId="27" fillId="5" borderId="0" xfId="0" applyFont="1" applyFill="1" applyAlignment="1">
      <alignment wrapText="1"/>
    </xf>
    <xf numFmtId="0" fontId="22" fillId="5" borderId="0" xfId="0" applyFont="1" applyFill="1" applyBorder="1"/>
    <xf numFmtId="0" fontId="15" fillId="0" borderId="15" xfId="0" applyFont="1" applyBorder="1"/>
    <xf numFmtId="0" fontId="11" fillId="4" borderId="29" xfId="0" applyFont="1" applyFill="1" applyBorder="1" applyAlignment="1">
      <alignment horizontal="left"/>
    </xf>
    <xf numFmtId="0" fontId="15" fillId="0" borderId="30" xfId="0" applyFont="1" applyBorder="1"/>
    <xf numFmtId="0" fontId="11" fillId="4" borderId="31" xfId="0" applyFont="1" applyFill="1" applyBorder="1" applyAlignment="1">
      <alignment horizontal="left"/>
    </xf>
    <xf numFmtId="0" fontId="6" fillId="5" borderId="0" xfId="0" applyFont="1" applyFill="1"/>
    <xf numFmtId="0" fontId="1" fillId="5" borderId="0" xfId="0" applyFont="1" applyFill="1" applyBorder="1" applyAlignment="1">
      <alignment textRotation="90" wrapText="1"/>
    </xf>
    <xf numFmtId="0" fontId="0" fillId="5" borderId="0" xfId="0" applyFill="1"/>
    <xf numFmtId="0" fontId="0" fillId="5" borderId="0" xfId="0" applyFill="1"/>
    <xf numFmtId="0" fontId="29" fillId="5" borderId="0" xfId="0" applyFont="1" applyFill="1"/>
    <xf numFmtId="0" fontId="30" fillId="5" borderId="0" xfId="0" applyFont="1" applyFill="1"/>
    <xf numFmtId="0" fontId="0" fillId="0" borderId="0" xfId="0" applyAlignment="1">
      <alignment wrapText="1"/>
    </xf>
    <xf numFmtId="0" fontId="31" fillId="0" borderId="0" xfId="0" applyFont="1"/>
    <xf numFmtId="0" fontId="32" fillId="0" borderId="0" xfId="0" applyFont="1"/>
    <xf numFmtId="0" fontId="33" fillId="0" borderId="0" xfId="0" applyFont="1" applyBorder="1" applyAlignment="1">
      <alignment vertical="top" wrapText="1"/>
    </xf>
    <xf numFmtId="0" fontId="15" fillId="0" borderId="0" xfId="0" applyFont="1" applyBorder="1"/>
    <xf numFmtId="0" fontId="12" fillId="0" borderId="53" xfId="0" applyFont="1" applyBorder="1" applyAlignment="1">
      <alignment vertical="center" wrapText="1"/>
    </xf>
    <xf numFmtId="0" fontId="12" fillId="0" borderId="54" xfId="0" applyFont="1" applyBorder="1" applyAlignment="1">
      <alignment vertical="center" wrapText="1"/>
    </xf>
    <xf numFmtId="0" fontId="12" fillId="0" borderId="55" xfId="0" applyFont="1" applyBorder="1" applyAlignment="1">
      <alignment vertical="center" wrapText="1"/>
    </xf>
    <xf numFmtId="0" fontId="12" fillId="0" borderId="0" xfId="0" applyFont="1"/>
    <xf numFmtId="0" fontId="12" fillId="0" borderId="0" xfId="0" applyFont="1" applyAlignment="1">
      <alignment vertical="center"/>
    </xf>
    <xf numFmtId="0" fontId="12" fillId="0" borderId="56" xfId="0" applyFont="1" applyBorder="1" applyAlignment="1">
      <alignment vertical="center"/>
    </xf>
    <xf numFmtId="0" fontId="15" fillId="0" borderId="0" xfId="0" applyFont="1" applyAlignment="1">
      <alignment vertical="center" wrapText="1"/>
    </xf>
    <xf numFmtId="0" fontId="15" fillId="0" borderId="56" xfId="0" applyFont="1" applyBorder="1" applyAlignment="1">
      <alignment vertical="center" wrapText="1"/>
    </xf>
    <xf numFmtId="0" fontId="15" fillId="2" borderId="0" xfId="1" applyFont="1" applyAlignment="1">
      <alignment vertical="center" wrapText="1"/>
    </xf>
    <xf numFmtId="0" fontId="15" fillId="2" borderId="56" xfId="1" applyFont="1" applyBorder="1" applyAlignment="1">
      <alignment vertical="center" wrapText="1"/>
    </xf>
    <xf numFmtId="0" fontId="15" fillId="6" borderId="56" xfId="1" applyFont="1" applyFill="1" applyBorder="1" applyAlignment="1">
      <alignment vertical="center" wrapText="1"/>
    </xf>
    <xf numFmtId="0" fontId="33" fillId="0" borderId="0" xfId="0" applyFont="1"/>
    <xf numFmtId="0" fontId="15" fillId="6" borderId="25" xfId="0" applyFont="1" applyFill="1" applyBorder="1"/>
    <xf numFmtId="0" fontId="15" fillId="6" borderId="13" xfId="0" applyFont="1" applyFill="1" applyBorder="1"/>
    <xf numFmtId="0" fontId="15" fillId="6" borderId="4" xfId="0" applyFont="1" applyFill="1" applyBorder="1"/>
    <xf numFmtId="0" fontId="0" fillId="0" borderId="0" xfId="0" applyFont="1" applyBorder="1"/>
    <xf numFmtId="0" fontId="11" fillId="4" borderId="4" xfId="0" applyFont="1" applyFill="1" applyBorder="1" applyAlignment="1">
      <alignment horizontal="center"/>
    </xf>
    <xf numFmtId="0" fontId="12" fillId="0" borderId="53" xfId="0" applyFont="1" applyBorder="1" applyAlignment="1">
      <alignment horizontal="center" vertical="center" wrapText="1"/>
    </xf>
    <xf numFmtId="9" fontId="11" fillId="4" borderId="32" xfId="0" applyNumberFormat="1" applyFont="1" applyFill="1" applyBorder="1" applyAlignment="1">
      <alignment horizontal="right"/>
    </xf>
    <xf numFmtId="9" fontId="11" fillId="4" borderId="28" xfId="0" applyNumberFormat="1" applyFont="1" applyFill="1" applyBorder="1" applyAlignment="1">
      <alignment horizontal="right"/>
    </xf>
    <xf numFmtId="0" fontId="0" fillId="0" borderId="0" xfId="0" applyAlignment="1">
      <alignment horizontal="center"/>
    </xf>
    <xf numFmtId="0" fontId="0" fillId="5" borderId="0" xfId="0" quotePrefix="1" applyFill="1" applyAlignment="1">
      <alignment horizontal="left" wrapText="1"/>
    </xf>
    <xf numFmtId="49" fontId="15" fillId="6" borderId="4" xfId="0" applyNumberFormat="1" applyFont="1" applyFill="1" applyBorder="1" applyAlignment="1">
      <alignment horizontal="center"/>
    </xf>
    <xf numFmtId="164" fontId="20" fillId="6" borderId="21" xfId="2" applyNumberFormat="1" applyFont="1" applyFill="1" applyBorder="1" applyAlignment="1">
      <alignment horizontal="center" textRotation="90"/>
    </xf>
    <xf numFmtId="0" fontId="20" fillId="6" borderId="26" xfId="0" applyFont="1" applyFill="1" applyBorder="1" applyAlignment="1">
      <alignment horizontal="center" textRotation="90" wrapText="1"/>
    </xf>
    <xf numFmtId="9" fontId="8" fillId="0" borderId="0" xfId="5" applyFont="1" applyAlignment="1">
      <alignment horizontal="center"/>
    </xf>
    <xf numFmtId="166" fontId="8" fillId="0" borderId="0" xfId="5" applyNumberFormat="1" applyFont="1" applyAlignment="1">
      <alignment horizontal="center"/>
    </xf>
    <xf numFmtId="9" fontId="11" fillId="4" borderId="14" xfId="0" applyNumberFormat="1" applyFont="1" applyFill="1" applyBorder="1" applyAlignment="1">
      <alignment horizontal="right"/>
    </xf>
    <xf numFmtId="0" fontId="22" fillId="5" borderId="0" xfId="0" applyFont="1" applyFill="1"/>
    <xf numFmtId="0" fontId="34" fillId="5" borderId="0" xfId="0" applyFont="1" applyFill="1" applyAlignment="1">
      <alignment wrapText="1"/>
    </xf>
    <xf numFmtId="0" fontId="0" fillId="5" borderId="0" xfId="0" quotePrefix="1" applyFont="1" applyFill="1" applyAlignment="1">
      <alignment wrapText="1"/>
    </xf>
    <xf numFmtId="0" fontId="0" fillId="5" borderId="0" xfId="0" quotePrefix="1" applyFont="1" applyFill="1"/>
    <xf numFmtId="0" fontId="4" fillId="5" borderId="0" xfId="0" applyFont="1" applyFill="1"/>
    <xf numFmtId="9" fontId="11" fillId="4" borderId="9" xfId="0" applyNumberFormat="1" applyFont="1" applyFill="1" applyBorder="1" applyAlignment="1">
      <alignment horizontal="right"/>
    </xf>
    <xf numFmtId="0" fontId="28" fillId="5" borderId="0" xfId="0" applyFont="1" applyFill="1" applyAlignment="1">
      <alignment horizontal="center"/>
    </xf>
    <xf numFmtId="0" fontId="35" fillId="5" borderId="0" xfId="0" applyFont="1" applyFill="1"/>
    <xf numFmtId="0" fontId="12" fillId="0" borderId="0" xfId="0" applyFont="1" applyBorder="1" applyAlignment="1">
      <alignment horizontal="center" vertical="center" wrapText="1"/>
    </xf>
    <xf numFmtId="0" fontId="12" fillId="0" borderId="57" xfId="0" applyFont="1" applyBorder="1" applyAlignment="1">
      <alignment horizontal="center" vertical="center" wrapText="1"/>
    </xf>
    <xf numFmtId="0" fontId="36" fillId="0" borderId="57" xfId="0" applyFont="1" applyBorder="1" applyAlignment="1">
      <alignment horizontal="center"/>
    </xf>
    <xf numFmtId="0" fontId="36" fillId="0" borderId="0" xfId="0" applyFont="1" applyBorder="1" applyAlignment="1">
      <alignment horizontal="center"/>
    </xf>
    <xf numFmtId="0" fontId="36" fillId="3" borderId="57" xfId="0" applyFont="1" applyFill="1" applyBorder="1" applyAlignment="1">
      <alignment horizontal="center"/>
    </xf>
    <xf numFmtId="0" fontId="36" fillId="3" borderId="0" xfId="0" applyFont="1" applyFill="1" applyBorder="1" applyAlignment="1">
      <alignment horizontal="center"/>
    </xf>
    <xf numFmtId="0" fontId="36" fillId="0" borderId="55" xfId="0" applyFont="1" applyBorder="1" applyAlignment="1">
      <alignment horizontal="center"/>
    </xf>
    <xf numFmtId="0" fontId="36" fillId="3" borderId="55" xfId="0" applyFont="1" applyFill="1" applyBorder="1" applyAlignment="1">
      <alignment horizontal="center"/>
    </xf>
    <xf numFmtId="0" fontId="20" fillId="6" borderId="20" xfId="0" applyFont="1" applyFill="1" applyBorder="1" applyAlignment="1">
      <alignment horizontal="center" textRotation="90" wrapText="1"/>
    </xf>
    <xf numFmtId="0" fontId="37" fillId="5" borderId="0" xfId="0" applyFont="1" applyFill="1" applyBorder="1" applyAlignment="1">
      <alignment textRotation="90" wrapText="1"/>
    </xf>
    <xf numFmtId="0" fontId="38" fillId="5" borderId="0" xfId="0" applyFont="1" applyFill="1" applyAlignment="1">
      <alignment horizontal="center"/>
    </xf>
    <xf numFmtId="0" fontId="38" fillId="5" borderId="0" xfId="0" applyFont="1" applyFill="1" applyAlignment="1">
      <alignment textRotation="90"/>
    </xf>
    <xf numFmtId="0" fontId="0" fillId="5" borderId="0" xfId="0" quotePrefix="1" applyFill="1" applyAlignment="1">
      <alignment horizontal="left" wrapText="1"/>
    </xf>
    <xf numFmtId="0" fontId="38" fillId="5" borderId="0" xfId="0" applyFont="1" applyFill="1"/>
    <xf numFmtId="0" fontId="38" fillId="5" borderId="0" xfId="0" applyFont="1" applyFill="1" applyBorder="1"/>
    <xf numFmtId="0" fontId="20" fillId="6" borderId="21" xfId="0" applyFont="1" applyFill="1" applyBorder="1" applyAlignment="1">
      <alignment horizontal="center" textRotation="90" wrapText="1"/>
    </xf>
    <xf numFmtId="0" fontId="39" fillId="5" borderId="0" xfId="0" applyFont="1" applyFill="1"/>
    <xf numFmtId="0" fontId="40" fillId="5" borderId="0" xfId="0" applyFont="1" applyFill="1"/>
    <xf numFmtId="9" fontId="38" fillId="5" borderId="0" xfId="0" applyNumberFormat="1" applyFont="1" applyFill="1"/>
    <xf numFmtId="9" fontId="38" fillId="5" borderId="0" xfId="5" applyFont="1" applyFill="1"/>
    <xf numFmtId="0" fontId="10" fillId="5" borderId="0" xfId="0" applyFont="1" applyFill="1"/>
    <xf numFmtId="9" fontId="8" fillId="0" borderId="0" xfId="5" applyFont="1" applyBorder="1"/>
    <xf numFmtId="0" fontId="36" fillId="6" borderId="57" xfId="0" applyFont="1" applyFill="1" applyBorder="1" applyAlignment="1">
      <alignment horizontal="center"/>
    </xf>
    <xf numFmtId="0" fontId="36" fillId="6" borderId="55" xfId="0" applyFont="1" applyFill="1" applyBorder="1" applyAlignment="1">
      <alignment horizontal="center"/>
    </xf>
    <xf numFmtId="0" fontId="36" fillId="6" borderId="0" xfId="0" applyFont="1" applyFill="1" applyBorder="1" applyAlignment="1">
      <alignment horizontal="center"/>
    </xf>
    <xf numFmtId="0" fontId="15" fillId="7" borderId="0" xfId="1" applyFont="1" applyFill="1" applyAlignment="1">
      <alignment vertical="center" wrapText="1"/>
    </xf>
    <xf numFmtId="0" fontId="15" fillId="7" borderId="56" xfId="1" applyFont="1" applyFill="1" applyBorder="1" applyAlignment="1">
      <alignment vertical="center" wrapText="1"/>
    </xf>
    <xf numFmtId="0" fontId="36" fillId="7" borderId="57" xfId="0" applyFont="1" applyFill="1" applyBorder="1" applyAlignment="1">
      <alignment horizontal="center"/>
    </xf>
    <xf numFmtId="0" fontId="36" fillId="7" borderId="55" xfId="0" applyFont="1" applyFill="1" applyBorder="1" applyAlignment="1">
      <alignment horizontal="center"/>
    </xf>
    <xf numFmtId="0" fontId="36" fillId="7" borderId="0" xfId="0" applyFont="1" applyFill="1" applyBorder="1" applyAlignment="1">
      <alignment horizontal="center"/>
    </xf>
    <xf numFmtId="9" fontId="0" fillId="0" borderId="0" xfId="5" applyFont="1"/>
    <xf numFmtId="165" fontId="0" fillId="0" borderId="0" xfId="5" applyNumberFormat="1" applyFont="1"/>
    <xf numFmtId="0" fontId="15" fillId="6" borderId="4" xfId="0" applyNumberFormat="1" applyFont="1" applyFill="1" applyBorder="1" applyAlignment="1">
      <alignment horizontal="center"/>
    </xf>
    <xf numFmtId="165" fontId="8" fillId="0" borderId="0" xfId="5" applyNumberFormat="1" applyFont="1" applyAlignment="1">
      <alignment horizontal="center"/>
    </xf>
    <xf numFmtId="164" fontId="0" fillId="0" borderId="0" xfId="2" applyNumberFormat="1" applyFont="1"/>
    <xf numFmtId="9" fontId="0" fillId="0" borderId="0" xfId="5" applyFont="1" applyBorder="1"/>
    <xf numFmtId="165" fontId="0" fillId="0" borderId="0" xfId="5" applyNumberFormat="1" applyFont="1" applyBorder="1"/>
    <xf numFmtId="164" fontId="0" fillId="0" borderId="0" xfId="2" applyNumberFormat="1" applyFont="1" applyBorder="1"/>
    <xf numFmtId="0" fontId="46" fillId="5" borderId="0" xfId="0" applyFont="1" applyFill="1"/>
    <xf numFmtId="0" fontId="0" fillId="5" borderId="0" xfId="0" quotePrefix="1" applyFill="1" applyAlignment="1">
      <alignment horizontal="left" wrapText="1"/>
    </xf>
    <xf numFmtId="0" fontId="27" fillId="5" borderId="0" xfId="0" applyFont="1" applyFill="1" applyAlignment="1">
      <alignment wrapText="1"/>
    </xf>
    <xf numFmtId="49" fontId="15" fillId="6" borderId="15" xfId="0" applyNumberFormat="1" applyFont="1" applyFill="1" applyBorder="1" applyAlignment="1">
      <alignment horizontal="center"/>
    </xf>
    <xf numFmtId="0" fontId="11" fillId="4" borderId="29" xfId="0" applyFont="1" applyFill="1" applyBorder="1" applyAlignment="1">
      <alignment horizontal="center"/>
    </xf>
    <xf numFmtId="49" fontId="15" fillId="6" borderId="46" xfId="0" applyNumberFormat="1" applyFont="1" applyFill="1" applyBorder="1" applyAlignment="1">
      <alignment horizontal="center"/>
    </xf>
    <xf numFmtId="49" fontId="15" fillId="6" borderId="30" xfId="0" applyNumberFormat="1" applyFont="1" applyFill="1" applyBorder="1" applyAlignment="1">
      <alignment horizontal="center"/>
    </xf>
    <xf numFmtId="0" fontId="11" fillId="4" borderId="31" xfId="0" applyFont="1" applyFill="1" applyBorder="1" applyAlignment="1">
      <alignment horizontal="center"/>
    </xf>
    <xf numFmtId="0" fontId="9" fillId="0" borderId="0" xfId="3"/>
    <xf numFmtId="0" fontId="22" fillId="0" borderId="55" xfId="0" applyFont="1" applyBorder="1" applyAlignment="1">
      <alignment horizontal="center"/>
    </xf>
    <xf numFmtId="0" fontId="22" fillId="3" borderId="55" xfId="0" applyFont="1" applyFill="1" applyBorder="1" applyAlignment="1">
      <alignment horizontal="center"/>
    </xf>
    <xf numFmtId="0" fontId="22" fillId="6" borderId="55" xfId="0" applyFont="1" applyFill="1" applyBorder="1" applyAlignment="1">
      <alignment horizontal="center"/>
    </xf>
    <xf numFmtId="0" fontId="22" fillId="7" borderId="55" xfId="0" applyFont="1" applyFill="1" applyBorder="1" applyAlignment="1">
      <alignment horizontal="center"/>
    </xf>
    <xf numFmtId="0" fontId="15" fillId="0" borderId="55" xfId="0" applyFont="1" applyBorder="1" applyAlignment="1">
      <alignment horizontal="center"/>
    </xf>
    <xf numFmtId="0" fontId="15" fillId="6" borderId="0" xfId="1" applyFont="1" applyFill="1" applyAlignment="1">
      <alignment vertical="center" wrapText="1"/>
    </xf>
    <xf numFmtId="0" fontId="15" fillId="7" borderId="0" xfId="0" applyFont="1" applyFill="1" applyAlignment="1">
      <alignment vertical="center" wrapText="1"/>
    </xf>
    <xf numFmtId="0" fontId="15" fillId="7" borderId="56" xfId="0" applyFont="1" applyFill="1" applyBorder="1" applyAlignment="1">
      <alignment vertical="center" wrapText="1"/>
    </xf>
    <xf numFmtId="0" fontId="12" fillId="0" borderId="55" xfId="0" applyFont="1" applyBorder="1" applyAlignment="1">
      <alignment horizontal="center" vertical="center" wrapText="1"/>
    </xf>
    <xf numFmtId="0" fontId="20" fillId="6" borderId="23" xfId="0" applyFont="1" applyFill="1" applyBorder="1" applyAlignment="1">
      <alignment horizontal="center" textRotation="90" wrapText="1"/>
    </xf>
    <xf numFmtId="0" fontId="22" fillId="5" borderId="0" xfId="0" applyFont="1" applyFill="1" applyAlignment="1">
      <alignment wrapText="1"/>
    </xf>
    <xf numFmtId="0" fontId="15" fillId="6" borderId="4" xfId="0" applyFont="1" applyFill="1" applyBorder="1" applyAlignment="1">
      <alignment horizontal="left"/>
    </xf>
    <xf numFmtId="0" fontId="0" fillId="5" borderId="0" xfId="0" quotePrefix="1" applyFill="1" applyAlignment="1">
      <alignment wrapText="1"/>
    </xf>
    <xf numFmtId="0" fontId="15" fillId="6" borderId="0" xfId="0" applyFont="1" applyFill="1" applyAlignment="1">
      <alignment vertical="center" wrapText="1"/>
    </xf>
    <xf numFmtId="0" fontId="15" fillId="6" borderId="56" xfId="0" applyFont="1" applyFill="1" applyBorder="1" applyAlignment="1">
      <alignment vertical="center" wrapText="1"/>
    </xf>
    <xf numFmtId="0" fontId="15" fillId="6" borderId="0" xfId="1" applyFont="1" applyFill="1" applyBorder="1" applyAlignment="1">
      <alignment vertical="center" wrapText="1"/>
    </xf>
    <xf numFmtId="0" fontId="15" fillId="7" borderId="0" xfId="0" applyFont="1" applyFill="1" applyBorder="1" applyAlignment="1">
      <alignment vertical="center" wrapText="1"/>
    </xf>
    <xf numFmtId="0" fontId="15" fillId="7" borderId="0" xfId="0" applyFont="1" applyFill="1" applyAlignment="1">
      <alignment vertical="center"/>
    </xf>
    <xf numFmtId="0" fontId="15" fillId="7" borderId="56" xfId="0" applyFont="1" applyFill="1" applyBorder="1"/>
    <xf numFmtId="0" fontId="36" fillId="7" borderId="58" xfId="0" applyFont="1" applyFill="1" applyBorder="1" applyAlignment="1">
      <alignment horizontal="center"/>
    </xf>
    <xf numFmtId="0" fontId="36" fillId="7" borderId="59" xfId="0" applyFont="1" applyFill="1" applyBorder="1" applyAlignment="1">
      <alignment horizontal="center"/>
    </xf>
    <xf numFmtId="0" fontId="36" fillId="7" borderId="60" xfId="0" applyFont="1" applyFill="1" applyBorder="1" applyAlignment="1">
      <alignment horizontal="center"/>
    </xf>
    <xf numFmtId="0" fontId="22" fillId="7" borderId="59" xfId="0" applyFont="1" applyFill="1" applyBorder="1" applyAlignment="1">
      <alignment horizontal="center"/>
    </xf>
    <xf numFmtId="0" fontId="47" fillId="0" borderId="15" xfId="0" applyFont="1" applyFill="1" applyBorder="1" applyAlignment="1">
      <alignment horizontal="center" vertical="center"/>
    </xf>
    <xf numFmtId="0" fontId="0" fillId="5" borderId="0" xfId="0" quotePrefix="1" applyFill="1" applyAlignment="1">
      <alignment horizontal="left" wrapText="1"/>
    </xf>
    <xf numFmtId="166" fontId="0" fillId="0" borderId="0" xfId="0" applyNumberFormat="1"/>
    <xf numFmtId="0" fontId="15" fillId="6" borderId="17" xfId="0" applyNumberFormat="1" applyFont="1" applyFill="1" applyBorder="1" applyAlignment="1">
      <alignment horizontal="center"/>
    </xf>
    <xf numFmtId="0" fontId="0" fillId="5" borderId="0" xfId="0" quotePrefix="1" applyFill="1" applyAlignment="1">
      <alignment horizontal="left" wrapText="1"/>
    </xf>
    <xf numFmtId="0" fontId="0" fillId="0" borderId="0" xfId="0" applyFill="1" applyAlignment="1">
      <alignment horizontal="center"/>
    </xf>
    <xf numFmtId="0" fontId="0" fillId="0" borderId="0" xfId="0" applyFill="1"/>
    <xf numFmtId="9" fontId="40" fillId="5" borderId="0" xfId="0" applyNumberFormat="1" applyFont="1" applyFill="1"/>
    <xf numFmtId="0" fontId="40" fillId="5" borderId="0" xfId="0" applyFont="1" applyFill="1" applyAlignment="1">
      <alignment horizontal="right"/>
    </xf>
    <xf numFmtId="0" fontId="41" fillId="0" borderId="0" xfId="0" applyFont="1" applyAlignment="1">
      <alignment horizontal="left" wrapText="1"/>
    </xf>
    <xf numFmtId="0" fontId="12" fillId="0" borderId="69" xfId="0" applyFont="1" applyBorder="1" applyAlignment="1">
      <alignment horizontal="center"/>
    </xf>
    <xf numFmtId="0" fontId="12" fillId="0" borderId="70" xfId="0" applyFont="1" applyBorder="1" applyAlignment="1">
      <alignment horizontal="center"/>
    </xf>
    <xf numFmtId="0" fontId="12" fillId="0" borderId="71" xfId="0" applyFont="1" applyBorder="1" applyAlignment="1">
      <alignment horizontal="center"/>
    </xf>
    <xf numFmtId="0" fontId="15" fillId="0" borderId="57" xfId="0" applyFont="1" applyBorder="1" applyAlignment="1">
      <alignment horizontal="left" vertical="top" wrapText="1"/>
    </xf>
    <xf numFmtId="0" fontId="15" fillId="0" borderId="0" xfId="0" applyFont="1" applyBorder="1" applyAlignment="1">
      <alignment horizontal="left" vertical="top" wrapText="1"/>
    </xf>
    <xf numFmtId="0" fontId="15" fillId="0" borderId="56" xfId="0" applyFont="1" applyBorder="1" applyAlignment="1">
      <alignment horizontal="left" vertical="top" wrapText="1"/>
    </xf>
    <xf numFmtId="0" fontId="15" fillId="0" borderId="69" xfId="0" applyFont="1" applyBorder="1" applyAlignment="1">
      <alignment horizontal="left" vertical="center" wrapText="1"/>
    </xf>
    <xf numFmtId="0" fontId="15" fillId="0" borderId="70" xfId="0" applyFont="1" applyBorder="1" applyAlignment="1">
      <alignment horizontal="left" vertical="center" wrapText="1"/>
    </xf>
    <xf numFmtId="0" fontId="15" fillId="0" borderId="71" xfId="0" applyFont="1" applyBorder="1" applyAlignment="1">
      <alignment horizontal="left" vertical="center" wrapText="1"/>
    </xf>
    <xf numFmtId="0" fontId="15" fillId="0" borderId="63" xfId="0" applyFont="1" applyBorder="1" applyAlignment="1">
      <alignment horizontal="left" vertical="center" wrapText="1"/>
    </xf>
    <xf numFmtId="0" fontId="15" fillId="0" borderId="64" xfId="0" applyFont="1" applyBorder="1" applyAlignment="1">
      <alignment horizontal="left" vertical="center" wrapText="1"/>
    </xf>
    <xf numFmtId="0" fontId="15" fillId="0" borderId="65" xfId="0" applyFont="1" applyBorder="1" applyAlignment="1">
      <alignment horizontal="left" vertical="center" wrapText="1"/>
    </xf>
    <xf numFmtId="0" fontId="15" fillId="0" borderId="57" xfId="0" applyFont="1" applyBorder="1" applyAlignment="1">
      <alignment horizontal="left" vertical="center" wrapText="1"/>
    </xf>
    <xf numFmtId="0" fontId="15" fillId="0" borderId="0" xfId="0" applyFont="1" applyBorder="1" applyAlignment="1">
      <alignment horizontal="left" vertical="center" wrapText="1"/>
    </xf>
    <xf numFmtId="0" fontId="15" fillId="0" borderId="56" xfId="0" applyFont="1" applyBorder="1" applyAlignment="1">
      <alignment horizontal="left" vertical="center" wrapText="1"/>
    </xf>
    <xf numFmtId="0" fontId="33" fillId="0" borderId="0" xfId="0" applyFont="1" applyBorder="1" applyAlignment="1">
      <alignment horizontal="left" vertical="top" wrapText="1"/>
    </xf>
    <xf numFmtId="0" fontId="12" fillId="6" borderId="61" xfId="0" applyFont="1" applyFill="1" applyBorder="1" applyAlignment="1">
      <alignment horizontal="left" vertical="center" wrapText="1"/>
    </xf>
    <xf numFmtId="0" fontId="12" fillId="6" borderId="67" xfId="0" applyFont="1" applyFill="1" applyBorder="1" applyAlignment="1">
      <alignment horizontal="left" vertical="center" wrapText="1"/>
    </xf>
    <xf numFmtId="0" fontId="12" fillId="6" borderId="62" xfId="0" applyFont="1" applyFill="1" applyBorder="1" applyAlignment="1">
      <alignment horizontal="left" vertical="center" wrapText="1"/>
    </xf>
    <xf numFmtId="0" fontId="12" fillId="6" borderId="68" xfId="0" applyFont="1" applyFill="1" applyBorder="1" applyAlignment="1">
      <alignment horizontal="left" vertical="center" wrapText="1"/>
    </xf>
    <xf numFmtId="0" fontId="15" fillId="0" borderId="63" xfId="0" applyFont="1" applyBorder="1" applyAlignment="1">
      <alignment horizontal="left" vertical="top" wrapText="1"/>
    </xf>
    <xf numFmtId="0" fontId="15" fillId="0" borderId="64" xfId="0" applyFont="1" applyBorder="1" applyAlignment="1">
      <alignment horizontal="left" vertical="top" wrapText="1"/>
    </xf>
    <xf numFmtId="0" fontId="15" fillId="0" borderId="65" xfId="0" applyFont="1" applyBorder="1" applyAlignment="1">
      <alignment horizontal="left" vertical="top" wrapText="1"/>
    </xf>
    <xf numFmtId="0" fontId="15" fillId="0" borderId="58" xfId="0" applyFont="1" applyBorder="1" applyAlignment="1">
      <alignment horizontal="left" vertical="top" wrapText="1"/>
    </xf>
    <xf numFmtId="0" fontId="15" fillId="0" borderId="60" xfId="0" applyFont="1" applyBorder="1" applyAlignment="1">
      <alignment horizontal="left" vertical="top" wrapText="1"/>
    </xf>
    <xf numFmtId="0" fontId="15" fillId="0" borderId="66" xfId="0" applyFont="1" applyBorder="1" applyAlignment="1">
      <alignment horizontal="left" vertical="top" wrapText="1"/>
    </xf>
    <xf numFmtId="0" fontId="15" fillId="0" borderId="58" xfId="0" applyFont="1" applyBorder="1" applyAlignment="1">
      <alignment horizontal="left" vertical="center" wrapText="1"/>
    </xf>
    <xf numFmtId="0" fontId="15" fillId="0" borderId="60" xfId="0" applyFont="1" applyBorder="1" applyAlignment="1">
      <alignment horizontal="left" vertical="center" wrapText="1"/>
    </xf>
    <xf numFmtId="0" fontId="15" fillId="0" borderId="66" xfId="0" applyFont="1" applyBorder="1" applyAlignment="1">
      <alignment horizontal="left" vertical="center" wrapText="1"/>
    </xf>
    <xf numFmtId="9" fontId="12" fillId="6" borderId="8" xfId="0" applyNumberFormat="1" applyFont="1" applyFill="1" applyBorder="1" applyAlignment="1">
      <alignment horizontal="center" vertical="center"/>
    </xf>
    <xf numFmtId="9" fontId="12" fillId="6" borderId="0" xfId="0" applyNumberFormat="1" applyFont="1" applyFill="1" applyBorder="1" applyAlignment="1">
      <alignment horizontal="center" vertical="center"/>
    </xf>
    <xf numFmtId="9" fontId="42" fillId="6" borderId="30" xfId="0" applyNumberFormat="1" applyFont="1" applyFill="1" applyBorder="1" applyAlignment="1">
      <alignment horizontal="center" vertical="center"/>
    </xf>
    <xf numFmtId="9" fontId="42" fillId="6" borderId="29" xfId="0" applyNumberFormat="1" applyFont="1" applyFill="1" applyBorder="1" applyAlignment="1">
      <alignment horizontal="center" vertical="center"/>
    </xf>
    <xf numFmtId="3" fontId="20" fillId="6" borderId="4" xfId="0" applyNumberFormat="1" applyFont="1" applyFill="1" applyBorder="1" applyAlignment="1">
      <alignment horizontal="center" vertical="center"/>
    </xf>
    <xf numFmtId="3" fontId="20" fillId="6" borderId="7" xfId="0" applyNumberFormat="1" applyFont="1" applyFill="1" applyBorder="1" applyAlignment="1">
      <alignment horizontal="center" vertical="center"/>
    </xf>
    <xf numFmtId="0" fontId="22" fillId="5" borderId="0" xfId="0" applyFont="1" applyFill="1" applyAlignment="1">
      <alignment horizontal="left" vertical="top" wrapText="1"/>
    </xf>
    <xf numFmtId="9" fontId="12" fillId="6" borderId="34" xfId="0" applyNumberFormat="1" applyFont="1" applyFill="1" applyBorder="1" applyAlignment="1">
      <alignment horizontal="center" vertical="center"/>
    </xf>
    <xf numFmtId="0" fontId="20" fillId="6" borderId="36" xfId="0" applyFont="1" applyFill="1" applyBorder="1" applyAlignment="1">
      <alignment horizontal="center" textRotation="90" wrapText="1"/>
    </xf>
    <xf numFmtId="0" fontId="20" fillId="6" borderId="20" xfId="0" applyFont="1" applyFill="1" applyBorder="1" applyAlignment="1">
      <alignment horizontal="center" textRotation="90" wrapText="1"/>
    </xf>
    <xf numFmtId="0" fontId="20" fillId="6" borderId="37" xfId="0" applyFont="1" applyFill="1" applyBorder="1" applyAlignment="1">
      <alignment horizontal="center" textRotation="90" wrapText="1"/>
    </xf>
    <xf numFmtId="9" fontId="42" fillId="6" borderId="15" xfId="0" applyNumberFormat="1" applyFont="1" applyFill="1" applyBorder="1" applyAlignment="1">
      <alignment horizontal="center" vertical="center"/>
    </xf>
    <xf numFmtId="9" fontId="42" fillId="6" borderId="31" xfId="0" applyNumberFormat="1" applyFont="1" applyFill="1" applyBorder="1" applyAlignment="1">
      <alignment horizontal="center" vertical="center"/>
    </xf>
    <xf numFmtId="3" fontId="20" fillId="6" borderId="16" xfId="0" applyNumberFormat="1" applyFont="1" applyFill="1" applyBorder="1" applyAlignment="1">
      <alignment horizontal="center" vertical="center"/>
    </xf>
    <xf numFmtId="3" fontId="20" fillId="6" borderId="1" xfId="0" applyNumberFormat="1" applyFont="1" applyFill="1" applyBorder="1" applyAlignment="1">
      <alignment horizontal="center" vertical="center"/>
    </xf>
    <xf numFmtId="9" fontId="12" fillId="6" borderId="38" xfId="0" applyNumberFormat="1" applyFont="1" applyFill="1" applyBorder="1" applyAlignment="1">
      <alignment horizontal="center" vertical="center"/>
    </xf>
    <xf numFmtId="9" fontId="20" fillId="6" borderId="18" xfId="0" applyNumberFormat="1" applyFont="1" applyFill="1" applyBorder="1" applyAlignment="1">
      <alignment horizontal="center" vertical="center"/>
    </xf>
    <xf numFmtId="9" fontId="20" fillId="6" borderId="32" xfId="0" applyNumberFormat="1" applyFont="1" applyFill="1" applyBorder="1" applyAlignment="1">
      <alignment horizontal="center" vertical="center"/>
    </xf>
    <xf numFmtId="9" fontId="20" fillId="6" borderId="35" xfId="0" applyNumberFormat="1" applyFont="1" applyFill="1" applyBorder="1" applyAlignment="1">
      <alignment horizontal="center" vertical="center"/>
    </xf>
    <xf numFmtId="9" fontId="20" fillId="6" borderId="28" xfId="0" applyNumberFormat="1" applyFont="1" applyFill="1" applyBorder="1" applyAlignment="1">
      <alignment horizontal="center" vertical="center"/>
    </xf>
    <xf numFmtId="0" fontId="12" fillId="6" borderId="24" xfId="0" applyFont="1" applyFill="1" applyBorder="1" applyAlignment="1">
      <alignment horizontal="center" vertical="center"/>
    </xf>
    <xf numFmtId="0" fontId="12" fillId="6" borderId="34" xfId="0" applyFont="1" applyFill="1" applyBorder="1" applyAlignment="1">
      <alignment horizontal="center" vertical="center"/>
    </xf>
    <xf numFmtId="0" fontId="12" fillId="6" borderId="35"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8" xfId="0" applyFont="1" applyFill="1" applyBorder="1" applyAlignment="1">
      <alignment horizontal="center" vertical="center"/>
    </xf>
    <xf numFmtId="0" fontId="12" fillId="6" borderId="14"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28" xfId="0" applyFont="1" applyFill="1" applyBorder="1" applyAlignment="1">
      <alignment horizontal="center" vertical="center"/>
    </xf>
    <xf numFmtId="0" fontId="0" fillId="5" borderId="0" xfId="0" quotePrefix="1" applyFill="1" applyAlignment="1">
      <alignment horizontal="left" wrapText="1"/>
    </xf>
    <xf numFmtId="9" fontId="20" fillId="6" borderId="33" xfId="0" applyNumberFormat="1" applyFont="1" applyFill="1" applyBorder="1" applyAlignment="1">
      <alignment horizontal="center" vertical="center"/>
    </xf>
    <xf numFmtId="3" fontId="20" fillId="6" borderId="17" xfId="0" applyNumberFormat="1" applyFont="1" applyFill="1" applyBorder="1" applyAlignment="1">
      <alignment horizontal="center" vertical="center"/>
    </xf>
    <xf numFmtId="0" fontId="20" fillId="6" borderId="20" xfId="0" applyFont="1" applyFill="1" applyBorder="1" applyAlignment="1">
      <alignment horizontal="center" textRotation="90"/>
    </xf>
    <xf numFmtId="0" fontId="43" fillId="0" borderId="15" xfId="0" applyFont="1" applyFill="1" applyBorder="1" applyAlignment="1">
      <alignment horizontal="center" vertical="center" wrapText="1"/>
    </xf>
    <xf numFmtId="0" fontId="43" fillId="0" borderId="30"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20" fillId="0" borderId="26" xfId="0" applyFont="1" applyFill="1" applyBorder="1" applyAlignment="1">
      <alignment horizontal="center" vertical="center" wrapText="1"/>
    </xf>
    <xf numFmtId="9" fontId="12" fillId="6" borderId="39" xfId="0" applyNumberFormat="1" applyFont="1" applyFill="1" applyBorder="1" applyAlignment="1">
      <alignment horizontal="center" vertical="center"/>
    </xf>
    <xf numFmtId="9" fontId="12" fillId="6" borderId="40" xfId="0" applyNumberFormat="1" applyFont="1" applyFill="1" applyBorder="1" applyAlignment="1">
      <alignment horizontal="center" vertical="center"/>
    </xf>
    <xf numFmtId="9" fontId="22" fillId="6" borderId="39" xfId="0" applyNumberFormat="1" applyFont="1" applyFill="1" applyBorder="1" applyAlignment="1">
      <alignment horizontal="center" vertical="center"/>
    </xf>
    <xf numFmtId="9" fontId="22" fillId="6" borderId="10" xfId="0" applyNumberFormat="1" applyFont="1" applyFill="1" applyBorder="1" applyAlignment="1">
      <alignment horizontal="center" vertical="center"/>
    </xf>
    <xf numFmtId="9" fontId="22" fillId="6" borderId="38" xfId="0" applyNumberFormat="1" applyFont="1" applyFill="1" applyBorder="1" applyAlignment="1">
      <alignment horizontal="center" vertical="center"/>
    </xf>
    <xf numFmtId="9" fontId="20" fillId="6" borderId="35" xfId="5" applyNumberFormat="1" applyFont="1" applyFill="1" applyBorder="1" applyAlignment="1">
      <alignment horizontal="center" vertical="center"/>
    </xf>
    <xf numFmtId="9" fontId="20" fillId="6" borderId="32" xfId="5" applyNumberFormat="1" applyFont="1" applyFill="1" applyBorder="1" applyAlignment="1">
      <alignment horizontal="center" vertical="center"/>
    </xf>
    <xf numFmtId="9" fontId="20" fillId="6" borderId="33" xfId="5" applyNumberFormat="1" applyFont="1" applyFill="1" applyBorder="1" applyAlignment="1">
      <alignment horizontal="center" vertical="center"/>
    </xf>
    <xf numFmtId="9" fontId="20" fillId="6" borderId="18" xfId="5" applyNumberFormat="1" applyFont="1" applyFill="1" applyBorder="1" applyAlignment="1">
      <alignment horizontal="center" vertical="center"/>
    </xf>
    <xf numFmtId="9" fontId="20" fillId="6" borderId="28" xfId="5" applyNumberFormat="1" applyFont="1" applyFill="1" applyBorder="1" applyAlignment="1">
      <alignment horizontal="center" vertical="center"/>
    </xf>
    <xf numFmtId="0" fontId="47" fillId="8" borderId="15" xfId="0" applyFont="1" applyFill="1" applyBorder="1" applyAlignment="1">
      <alignment horizontal="center" vertical="center" textRotation="90"/>
    </xf>
    <xf numFmtId="0" fontId="47" fillId="8" borderId="30" xfId="0" applyFont="1" applyFill="1" applyBorder="1" applyAlignment="1">
      <alignment horizontal="center" vertical="center" textRotation="90"/>
    </xf>
    <xf numFmtId="0" fontId="47" fillId="8" borderId="31" xfId="0" applyFont="1" applyFill="1" applyBorder="1" applyAlignment="1">
      <alignment horizontal="center" vertical="center" textRotation="90"/>
    </xf>
    <xf numFmtId="9" fontId="22" fillId="6" borderId="8" xfId="0" applyNumberFormat="1" applyFont="1" applyFill="1" applyBorder="1" applyAlignment="1">
      <alignment horizontal="center" vertical="center"/>
    </xf>
    <xf numFmtId="9" fontId="22" fillId="6" borderId="6" xfId="0" applyNumberFormat="1" applyFont="1" applyFill="1" applyBorder="1" applyAlignment="1">
      <alignment horizontal="center" vertical="center"/>
    </xf>
    <xf numFmtId="9" fontId="20" fillId="6" borderId="43" xfId="0" applyNumberFormat="1" applyFont="1" applyFill="1" applyBorder="1" applyAlignment="1">
      <alignment horizontal="center" vertical="center"/>
    </xf>
    <xf numFmtId="9" fontId="20" fillId="6" borderId="44" xfId="0" applyNumberFormat="1" applyFont="1" applyFill="1" applyBorder="1" applyAlignment="1">
      <alignment horizontal="center" vertical="center"/>
    </xf>
    <xf numFmtId="0" fontId="47" fillId="0" borderId="15" xfId="0" applyFont="1" applyFill="1" applyBorder="1" applyAlignment="1">
      <alignment horizontal="center" vertical="center" textRotation="90"/>
    </xf>
    <xf numFmtId="0" fontId="47" fillId="0" borderId="30" xfId="0" applyFont="1" applyFill="1" applyBorder="1" applyAlignment="1">
      <alignment horizontal="center" vertical="center" textRotation="90"/>
    </xf>
    <xf numFmtId="0" fontId="47" fillId="0" borderId="31" xfId="0" applyFont="1" applyFill="1" applyBorder="1" applyAlignment="1">
      <alignment horizontal="center" vertical="center" textRotation="90"/>
    </xf>
    <xf numFmtId="9" fontId="20" fillId="6" borderId="45" xfId="0" applyNumberFormat="1" applyFont="1" applyFill="1" applyBorder="1" applyAlignment="1">
      <alignment horizontal="center" vertical="center"/>
    </xf>
    <xf numFmtId="9" fontId="20" fillId="6" borderId="42" xfId="0" applyNumberFormat="1" applyFont="1" applyFill="1" applyBorder="1" applyAlignment="1">
      <alignment horizontal="center" vertical="center"/>
    </xf>
    <xf numFmtId="9" fontId="20" fillId="6" borderId="41" xfId="0" applyNumberFormat="1" applyFont="1" applyFill="1" applyBorder="1" applyAlignment="1">
      <alignment horizontal="center" vertical="center"/>
    </xf>
    <xf numFmtId="0" fontId="12" fillId="6" borderId="24"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47" fillId="10" borderId="36" xfId="0" applyFont="1" applyFill="1" applyBorder="1" applyAlignment="1">
      <alignment horizontal="center" vertical="center" wrapText="1"/>
    </xf>
    <xf numFmtId="0" fontId="47" fillId="10" borderId="26" xfId="0" applyFont="1" applyFill="1" applyBorder="1" applyAlignment="1">
      <alignment horizontal="center" vertical="center" wrapText="1"/>
    </xf>
    <xf numFmtId="0" fontId="20" fillId="6" borderId="22" xfId="0" applyFont="1" applyFill="1" applyBorder="1" applyAlignment="1">
      <alignment horizontal="center" textRotation="90"/>
    </xf>
    <xf numFmtId="0" fontId="47" fillId="11" borderId="15" xfId="0" applyFont="1" applyFill="1" applyBorder="1" applyAlignment="1">
      <alignment horizontal="center" vertical="center" textRotation="90"/>
    </xf>
    <xf numFmtId="0" fontId="47" fillId="11" borderId="30" xfId="0" applyFont="1" applyFill="1" applyBorder="1" applyAlignment="1">
      <alignment horizontal="center" vertical="center" textRotation="90"/>
    </xf>
    <xf numFmtId="0" fontId="47" fillId="11" borderId="31" xfId="0" applyFont="1" applyFill="1" applyBorder="1" applyAlignment="1">
      <alignment horizontal="center" vertical="center" textRotation="90"/>
    </xf>
    <xf numFmtId="0" fontId="47" fillId="9" borderId="15" xfId="0" applyFont="1" applyFill="1" applyBorder="1" applyAlignment="1">
      <alignment horizontal="center" vertical="center" textRotation="90"/>
    </xf>
    <xf numFmtId="0" fontId="47" fillId="9" borderId="30" xfId="0" applyFont="1" applyFill="1" applyBorder="1" applyAlignment="1">
      <alignment horizontal="center" vertical="center" textRotation="90"/>
    </xf>
    <xf numFmtId="0" fontId="47" fillId="9" borderId="31" xfId="0" applyFont="1" applyFill="1" applyBorder="1" applyAlignment="1">
      <alignment horizontal="center" vertical="center" textRotation="90"/>
    </xf>
    <xf numFmtId="0" fontId="12" fillId="6" borderId="36"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20" fillId="6" borderId="36" xfId="0" applyFont="1" applyFill="1" applyBorder="1" applyAlignment="1">
      <alignment horizontal="center" textRotation="90"/>
    </xf>
    <xf numFmtId="0" fontId="20" fillId="6" borderId="37" xfId="0" applyFont="1" applyFill="1" applyBorder="1" applyAlignment="1">
      <alignment horizontal="center" textRotation="90"/>
    </xf>
    <xf numFmtId="0" fontId="20" fillId="6" borderId="26" xfId="0" applyFont="1" applyFill="1" applyBorder="1" applyAlignment="1">
      <alignment horizontal="center" textRotation="90"/>
    </xf>
    <xf numFmtId="9" fontId="20" fillId="6" borderId="34" xfId="0" applyNumberFormat="1" applyFont="1" applyFill="1" applyBorder="1" applyAlignment="1">
      <alignment horizontal="center" vertical="center"/>
    </xf>
    <xf numFmtId="9" fontId="20" fillId="6" borderId="2" xfId="0" applyNumberFormat="1" applyFont="1" applyFill="1" applyBorder="1" applyAlignment="1">
      <alignment horizontal="center" vertical="center"/>
    </xf>
    <xf numFmtId="3" fontId="20" fillId="6" borderId="24" xfId="0" applyNumberFormat="1" applyFont="1" applyFill="1" applyBorder="1" applyAlignment="1">
      <alignment horizontal="center" vertical="center"/>
    </xf>
    <xf numFmtId="3" fontId="20" fillId="6" borderId="48" xfId="0" applyNumberFormat="1" applyFont="1" applyFill="1" applyBorder="1" applyAlignment="1">
      <alignment horizontal="center" vertical="center"/>
    </xf>
    <xf numFmtId="3" fontId="20" fillId="6" borderId="14" xfId="0" applyNumberFormat="1" applyFont="1" applyFill="1" applyBorder="1" applyAlignment="1">
      <alignment horizontal="center" vertical="center"/>
    </xf>
    <xf numFmtId="3" fontId="20" fillId="6" borderId="3" xfId="0" applyNumberFormat="1" applyFont="1" applyFill="1" applyBorder="1" applyAlignment="1">
      <alignment horizontal="center" vertical="center"/>
    </xf>
    <xf numFmtId="9" fontId="20" fillId="6" borderId="38" xfId="0" applyNumberFormat="1" applyFont="1" applyFill="1" applyBorder="1" applyAlignment="1">
      <alignment horizontal="center" vertical="center"/>
    </xf>
    <xf numFmtId="9" fontId="20" fillId="6" borderId="10" xfId="0" applyNumberFormat="1" applyFont="1" applyFill="1" applyBorder="1" applyAlignment="1">
      <alignment horizontal="center" vertical="center"/>
    </xf>
    <xf numFmtId="3" fontId="20" fillId="6" borderId="9" xfId="0" applyNumberFormat="1" applyFont="1" applyFill="1" applyBorder="1" applyAlignment="1">
      <alignment horizontal="center" vertical="center"/>
    </xf>
    <xf numFmtId="3" fontId="20" fillId="6" borderId="12" xfId="0" applyNumberFormat="1" applyFont="1" applyFill="1" applyBorder="1" applyAlignment="1">
      <alignment horizontal="center" vertical="center"/>
    </xf>
    <xf numFmtId="9" fontId="20" fillId="6" borderId="39" xfId="0" applyNumberFormat="1" applyFont="1" applyFill="1" applyBorder="1" applyAlignment="1">
      <alignment horizontal="center" vertical="center"/>
    </xf>
    <xf numFmtId="3" fontId="20" fillId="6" borderId="25" xfId="0" applyNumberFormat="1" applyFont="1" applyFill="1" applyBorder="1" applyAlignment="1">
      <alignment horizontal="center" vertical="center"/>
    </xf>
    <xf numFmtId="3" fontId="20" fillId="6" borderId="47" xfId="0" applyNumberFormat="1" applyFont="1" applyFill="1" applyBorder="1" applyAlignment="1">
      <alignment horizontal="center" vertical="center"/>
    </xf>
    <xf numFmtId="9" fontId="20" fillId="6" borderId="6" xfId="0" applyNumberFormat="1" applyFont="1" applyFill="1" applyBorder="1" applyAlignment="1">
      <alignment horizontal="center" vertical="center"/>
    </xf>
    <xf numFmtId="9" fontId="12" fillId="6" borderId="5" xfId="0" applyNumberFormat="1" applyFont="1" applyFill="1" applyBorder="1" applyAlignment="1">
      <alignment horizontal="center" vertical="center"/>
    </xf>
    <xf numFmtId="9" fontId="20" fillId="6" borderId="8" xfId="0" applyNumberFormat="1" applyFont="1" applyFill="1" applyBorder="1" applyAlignment="1">
      <alignment horizontal="center" vertical="center"/>
    </xf>
    <xf numFmtId="3" fontId="20" fillId="6" borderId="30" xfId="0" applyNumberFormat="1" applyFont="1" applyFill="1" applyBorder="1" applyAlignment="1">
      <alignment horizontal="center" vertical="center"/>
    </xf>
    <xf numFmtId="3" fontId="20" fillId="6" borderId="29" xfId="0" applyNumberFormat="1" applyFont="1" applyFill="1" applyBorder="1" applyAlignment="1">
      <alignment horizontal="center" vertical="center"/>
    </xf>
    <xf numFmtId="3" fontId="20" fillId="6" borderId="46" xfId="0" applyNumberFormat="1" applyFont="1" applyFill="1" applyBorder="1" applyAlignment="1">
      <alignment horizontal="center" vertical="center"/>
    </xf>
    <xf numFmtId="9" fontId="12" fillId="6" borderId="48" xfId="0" applyNumberFormat="1" applyFont="1" applyFill="1" applyBorder="1" applyAlignment="1">
      <alignment horizontal="center" vertical="center"/>
    </xf>
    <xf numFmtId="0" fontId="20" fillId="6" borderId="49" xfId="0" applyFont="1" applyFill="1" applyBorder="1" applyAlignment="1">
      <alignment horizontal="center" textRotation="90"/>
    </xf>
    <xf numFmtId="3" fontId="20" fillId="6" borderId="15" xfId="0" applyNumberFormat="1" applyFont="1" applyFill="1" applyBorder="1" applyAlignment="1">
      <alignment horizontal="center" vertical="center"/>
    </xf>
    <xf numFmtId="3" fontId="20" fillId="6" borderId="31" xfId="0" applyNumberFormat="1" applyFont="1" applyFill="1" applyBorder="1" applyAlignment="1">
      <alignment horizontal="center" vertical="center"/>
    </xf>
    <xf numFmtId="9" fontId="12" fillId="6" borderId="47" xfId="0" applyNumberFormat="1" applyFont="1" applyFill="1" applyBorder="1" applyAlignment="1">
      <alignment horizontal="center" vertical="center"/>
    </xf>
    <xf numFmtId="0" fontId="13" fillId="0" borderId="15" xfId="0" applyFont="1" applyFill="1" applyBorder="1" applyAlignment="1">
      <alignment horizontal="center" vertical="center" textRotation="90"/>
    </xf>
    <xf numFmtId="0" fontId="13" fillId="0" borderId="30" xfId="0" applyFont="1" applyFill="1" applyBorder="1" applyAlignment="1">
      <alignment horizontal="center" vertical="center" textRotation="90"/>
    </xf>
    <xf numFmtId="0" fontId="13" fillId="0" borderId="31" xfId="0" applyFont="1" applyFill="1" applyBorder="1" applyAlignment="1">
      <alignment horizontal="center" vertical="center" textRotation="90"/>
    </xf>
    <xf numFmtId="9" fontId="42" fillId="6" borderId="38" xfId="0" applyNumberFormat="1" applyFont="1" applyFill="1" applyBorder="1" applyAlignment="1">
      <alignment horizontal="center" vertical="center"/>
    </xf>
    <xf numFmtId="9" fontId="42" fillId="6" borderId="6" xfId="0" applyNumberFormat="1" applyFont="1" applyFill="1" applyBorder="1" applyAlignment="1">
      <alignment horizontal="center" vertical="center"/>
    </xf>
    <xf numFmtId="9" fontId="42" fillId="6" borderId="39" xfId="0" applyNumberFormat="1" applyFont="1" applyFill="1" applyBorder="1" applyAlignment="1">
      <alignment horizontal="center" vertical="center"/>
    </xf>
    <xf numFmtId="9" fontId="42" fillId="6" borderId="8" xfId="0" applyNumberFormat="1" applyFont="1" applyFill="1" applyBorder="1" applyAlignment="1">
      <alignment horizontal="center" vertical="center"/>
    </xf>
    <xf numFmtId="0" fontId="20" fillId="6" borderId="49" xfId="0" applyFont="1" applyFill="1" applyBorder="1" applyAlignment="1">
      <alignment horizontal="center" textRotation="90" wrapText="1"/>
    </xf>
    <xf numFmtId="9" fontId="42" fillId="6" borderId="10" xfId="0" applyNumberFormat="1" applyFont="1" applyFill="1" applyBorder="1" applyAlignment="1">
      <alignment horizontal="center" vertical="center"/>
    </xf>
    <xf numFmtId="0" fontId="38" fillId="5" borderId="0" xfId="0" applyFont="1" applyFill="1" applyBorder="1" applyAlignment="1">
      <alignment horizontal="center"/>
    </xf>
    <xf numFmtId="0" fontId="45" fillId="5" borderId="0" xfId="0" applyFont="1" applyFill="1" applyBorder="1" applyAlignment="1">
      <alignment horizontal="center" textRotation="90"/>
    </xf>
    <xf numFmtId="0" fontId="20" fillId="6" borderId="26" xfId="0" applyFont="1" applyFill="1" applyBorder="1" applyAlignment="1">
      <alignment horizontal="center" textRotation="90" wrapText="1"/>
    </xf>
    <xf numFmtId="9" fontId="22" fillId="6" borderId="52" xfId="0" applyNumberFormat="1" applyFont="1" applyFill="1" applyBorder="1" applyAlignment="1">
      <alignment horizontal="center" vertical="center"/>
    </xf>
    <xf numFmtId="9" fontId="22" fillId="6" borderId="51" xfId="0" applyNumberFormat="1" applyFont="1" applyFill="1" applyBorder="1" applyAlignment="1">
      <alignment horizontal="center" vertical="center"/>
    </xf>
    <xf numFmtId="0" fontId="0" fillId="5" borderId="0" xfId="0" quotePrefix="1" applyFill="1" applyAlignment="1">
      <alignment wrapText="1"/>
    </xf>
    <xf numFmtId="0" fontId="27" fillId="5" borderId="0" xfId="0" applyFont="1" applyFill="1" applyAlignment="1">
      <alignment wrapText="1"/>
    </xf>
    <xf numFmtId="0" fontId="44" fillId="8" borderId="15" xfId="0" applyFont="1" applyFill="1" applyBorder="1" applyAlignment="1">
      <alignment horizontal="center" vertical="center" textRotation="90" wrapText="1"/>
    </xf>
    <xf numFmtId="0" fontId="44" fillId="8" borderId="30" xfId="0" applyFont="1" applyFill="1" applyBorder="1" applyAlignment="1">
      <alignment horizontal="center" vertical="center" textRotation="90" wrapText="1"/>
    </xf>
    <xf numFmtId="0" fontId="44" fillId="8" borderId="31" xfId="0" applyFont="1" applyFill="1" applyBorder="1" applyAlignment="1">
      <alignment horizontal="center" vertical="center" textRotation="90" wrapText="1"/>
    </xf>
    <xf numFmtId="9" fontId="22" fillId="6" borderId="50" xfId="0" applyNumberFormat="1" applyFont="1" applyFill="1" applyBorder="1" applyAlignment="1">
      <alignment horizontal="center" vertical="center"/>
    </xf>
    <xf numFmtId="0" fontId="9" fillId="6" borderId="14" xfId="3" applyFill="1" applyBorder="1" applyAlignment="1">
      <alignment horizontal="center" vertical="top" wrapText="1"/>
    </xf>
    <xf numFmtId="0" fontId="9" fillId="6" borderId="2" xfId="3" applyFill="1" applyBorder="1" applyAlignment="1">
      <alignment horizontal="center" vertical="top" wrapText="1"/>
    </xf>
    <xf numFmtId="0" fontId="9" fillId="6" borderId="2" xfId="3" applyFill="1" applyBorder="1" applyAlignment="1">
      <alignment horizontal="left" vertical="center" wrapText="1"/>
    </xf>
    <xf numFmtId="0" fontId="9" fillId="6" borderId="28" xfId="3" applyFill="1" applyBorder="1" applyAlignment="1">
      <alignment horizontal="left" vertical="center" wrapText="1"/>
    </xf>
    <xf numFmtId="0" fontId="18" fillId="6" borderId="36" xfId="0" applyFont="1" applyFill="1" applyBorder="1" applyAlignment="1">
      <alignment horizontal="center" vertical="center"/>
    </xf>
    <xf numFmtId="0" fontId="18" fillId="6" borderId="20" xfId="0" applyFont="1" applyFill="1" applyBorder="1" applyAlignment="1">
      <alignment horizontal="center" vertical="center"/>
    </xf>
    <xf numFmtId="0" fontId="18" fillId="6" borderId="26" xfId="0" applyFont="1" applyFill="1" applyBorder="1" applyAlignment="1">
      <alignment horizontal="center" vertical="center"/>
    </xf>
    <xf numFmtId="9" fontId="12" fillId="6" borderId="13" xfId="0" applyNumberFormat="1" applyFont="1" applyFill="1" applyBorder="1" applyAlignment="1">
      <alignment horizontal="center" vertical="center"/>
    </xf>
    <xf numFmtId="9" fontId="12" fillId="6" borderId="18" xfId="0" applyNumberFormat="1" applyFont="1" applyFill="1" applyBorder="1" applyAlignment="1">
      <alignment horizontal="center" vertical="center"/>
    </xf>
    <xf numFmtId="9" fontId="12" fillId="6" borderId="24" xfId="0" applyNumberFormat="1" applyFont="1" applyFill="1" applyBorder="1" applyAlignment="1">
      <alignment horizontal="center" vertical="center"/>
    </xf>
    <xf numFmtId="9" fontId="12" fillId="6" borderId="35" xfId="0" applyNumberFormat="1" applyFont="1" applyFill="1" applyBorder="1" applyAlignment="1">
      <alignment horizontal="center" vertical="center"/>
    </xf>
    <xf numFmtId="0" fontId="0" fillId="6" borderId="24" xfId="0" applyFont="1" applyFill="1" applyBorder="1" applyAlignment="1">
      <alignment horizontal="left" vertical="top" wrapText="1"/>
    </xf>
    <xf numFmtId="0" fontId="0" fillId="6" borderId="34" xfId="0" applyFont="1" applyFill="1" applyBorder="1" applyAlignment="1">
      <alignment horizontal="left" vertical="top" wrapText="1"/>
    </xf>
    <xf numFmtId="0" fontId="0" fillId="6" borderId="35" xfId="0" applyFont="1" applyFill="1" applyBorder="1" applyAlignment="1">
      <alignment horizontal="left" vertical="top" wrapText="1"/>
    </xf>
    <xf numFmtId="0" fontId="10" fillId="5" borderId="0" xfId="0" applyFont="1" applyFill="1" applyAlignment="1">
      <alignment horizontal="left" wrapText="1"/>
    </xf>
    <xf numFmtId="166" fontId="12" fillId="6" borderId="13" xfId="0" applyNumberFormat="1" applyFont="1" applyFill="1" applyBorder="1" applyAlignment="1">
      <alignment horizontal="center" vertical="center"/>
    </xf>
    <xf numFmtId="166" fontId="12" fillId="6" borderId="0" xfId="0" applyNumberFormat="1" applyFont="1" applyFill="1" applyBorder="1" applyAlignment="1">
      <alignment horizontal="center" vertical="center"/>
    </xf>
    <xf numFmtId="166" fontId="12" fillId="6" borderId="18" xfId="0" applyNumberFormat="1" applyFont="1" applyFill="1" applyBorder="1" applyAlignment="1">
      <alignment horizontal="center" vertical="center"/>
    </xf>
    <xf numFmtId="166" fontId="12" fillId="6" borderId="24" xfId="0" applyNumberFormat="1" applyFont="1" applyFill="1" applyBorder="1" applyAlignment="1">
      <alignment horizontal="center" vertical="center"/>
    </xf>
    <xf numFmtId="166" fontId="12" fillId="6" borderId="34" xfId="0" applyNumberFormat="1" applyFont="1" applyFill="1" applyBorder="1" applyAlignment="1">
      <alignment horizontal="center" vertical="center"/>
    </xf>
    <xf numFmtId="0" fontId="18" fillId="6" borderId="36" xfId="0" applyFont="1" applyFill="1" applyBorder="1" applyAlignment="1">
      <alignment horizontal="center" vertical="center" wrapText="1"/>
    </xf>
    <xf numFmtId="166" fontId="12" fillId="6" borderId="35" xfId="0" applyNumberFormat="1" applyFont="1" applyFill="1" applyBorder="1" applyAlignment="1">
      <alignment horizontal="center" vertical="center"/>
    </xf>
    <xf numFmtId="9" fontId="12" fillId="6" borderId="25" xfId="0" applyNumberFormat="1" applyFont="1" applyFill="1" applyBorder="1" applyAlignment="1">
      <alignment horizontal="center" vertical="center"/>
    </xf>
    <xf numFmtId="0" fontId="48" fillId="0" borderId="36" xfId="0" applyFont="1" applyFill="1" applyBorder="1" applyAlignment="1">
      <alignment horizontal="center" vertical="center" wrapText="1"/>
    </xf>
    <xf numFmtId="0" fontId="48" fillId="0" borderId="26" xfId="0" applyFont="1" applyFill="1" applyBorder="1" applyAlignment="1">
      <alignment horizontal="center" vertical="center" wrapText="1"/>
    </xf>
  </cellXfs>
  <cellStyles count="6">
    <cellStyle name="20% - Accent1" xfId="1" builtinId="30"/>
    <cellStyle name="Comma" xfId="2" builtinId="3"/>
    <cellStyle name="Hyperlink" xfId="3" builtinId="8"/>
    <cellStyle name="Normal" xfId="0" builtinId="0"/>
    <cellStyle name="Normal 5" xfId="4"/>
    <cellStyle name="Percent" xfId="5" builtinId="5"/>
  </cellStyles>
  <dxfs count="613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rgb="FF99C6E3"/>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4" tint="0.39994506668294322"/>
        </patternFill>
      </fill>
    </dxf>
    <dxf>
      <fill>
        <patternFill>
          <bgColor theme="5" tint="0.39994506668294322"/>
        </patternFill>
      </fill>
    </dxf>
  </dxfs>
  <tableStyles count="0" defaultTableStyle="TableStyleMedium9" defaultPivotStyle="PivotStyleLight16"/>
  <colors>
    <mruColors>
      <color rgb="FF98002E"/>
      <color rgb="FFCCE3F1"/>
      <color rgb="FFDCE6F1"/>
      <color rgb="FF00B092"/>
      <color rgb="FF009E4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Selection'!$R$1</c:f>
          <c:strCache>
            <c:ptCount val="1"/>
            <c:pt idx="0">
              <c:v>Percentage of diagnoses, Bladder,  by Stage and Route for 2012 to 2015, England</c:v>
            </c:pt>
          </c:strCache>
        </c:strRef>
      </c:tx>
      <c:layout/>
      <c:overlay val="0"/>
    </c:title>
    <c:autoTitleDeleted val="0"/>
    <c:plotArea>
      <c:layout/>
      <c:barChart>
        <c:barDir val="col"/>
        <c:grouping val="clustered"/>
        <c:varyColors val="0"/>
        <c:ser>
          <c:idx val="0"/>
          <c:order val="0"/>
          <c:tx>
            <c:strRef>
              <c:f>Stage!$F$6</c:f>
              <c:strCache>
                <c:ptCount val="1"/>
                <c:pt idx="0">
                  <c:v>Screen detected</c:v>
                </c:pt>
              </c:strCache>
            </c:strRef>
          </c:tx>
          <c:spPr>
            <a:solidFill>
              <a:schemeClr val="accent1"/>
            </a:solidFill>
          </c:spPr>
          <c:invertIfNegative val="0"/>
          <c:errBars>
            <c:errBarType val="both"/>
            <c:errValType val="cust"/>
            <c:noEndCap val="0"/>
            <c:plus>
              <c:numRef>
                <c:f>Stage!$W$7:$W$11</c:f>
                <c:numCache>
                  <c:formatCode>General</c:formatCode>
                  <c:ptCount val="5"/>
                  <c:pt idx="0">
                    <c:v>0</c:v>
                  </c:pt>
                  <c:pt idx="1">
                    <c:v>0</c:v>
                  </c:pt>
                  <c:pt idx="2">
                    <c:v>0</c:v>
                  </c:pt>
                  <c:pt idx="3">
                    <c:v>0</c:v>
                  </c:pt>
                  <c:pt idx="4">
                    <c:v>0</c:v>
                  </c:pt>
                </c:numCache>
              </c:numRef>
            </c:plus>
            <c:minus>
              <c:numRef>
                <c:f>Stage!$V$7:$V$11</c:f>
                <c:numCache>
                  <c:formatCode>General</c:formatCode>
                  <c:ptCount val="5"/>
                  <c:pt idx="0">
                    <c:v>0</c:v>
                  </c:pt>
                  <c:pt idx="1">
                    <c:v>0</c:v>
                  </c:pt>
                  <c:pt idx="2">
                    <c:v>0</c:v>
                  </c:pt>
                  <c:pt idx="3">
                    <c:v>0</c:v>
                  </c:pt>
                  <c:pt idx="4">
                    <c:v>0</c:v>
                  </c:pt>
                </c:numCache>
              </c:numRef>
            </c:minus>
          </c:errBars>
          <c:cat>
            <c:strRef>
              <c:f>Stage!$Q$7:$Q$11</c:f>
              <c:strCache>
                <c:ptCount val="5"/>
                <c:pt idx="0">
                  <c:v>1</c:v>
                </c:pt>
                <c:pt idx="1">
                  <c:v>2</c:v>
                </c:pt>
                <c:pt idx="2">
                  <c:v>3</c:v>
                </c:pt>
                <c:pt idx="3">
                  <c:v>4</c:v>
                </c:pt>
                <c:pt idx="4">
                  <c:v>Unknown</c:v>
                </c:pt>
              </c:strCache>
            </c:strRef>
          </c:cat>
          <c:val>
            <c:numRef>
              <c:f>Stage!$R$7:$R$11</c:f>
              <c:numCache>
                <c:formatCode>0%</c:formatCode>
                <c:ptCount val="5"/>
                <c:pt idx="0">
                  <c:v>0</c:v>
                </c:pt>
                <c:pt idx="1">
                  <c:v>0</c:v>
                </c:pt>
                <c:pt idx="2">
                  <c:v>0</c:v>
                </c:pt>
                <c:pt idx="3">
                  <c:v>0</c:v>
                </c:pt>
                <c:pt idx="4">
                  <c:v>0</c:v>
                </c:pt>
              </c:numCache>
            </c:numRef>
          </c:val>
        </c:ser>
        <c:ser>
          <c:idx val="1"/>
          <c:order val="1"/>
          <c:tx>
            <c:strRef>
              <c:f>Stage!$H$6</c:f>
              <c:strCache>
                <c:ptCount val="1"/>
                <c:pt idx="0">
                  <c:v>Managed</c:v>
                </c:pt>
              </c:strCache>
            </c:strRef>
          </c:tx>
          <c:spPr>
            <a:solidFill>
              <a:srgbClr val="00B050"/>
            </a:solidFill>
          </c:spPr>
          <c:invertIfNegative val="0"/>
          <c:errBars>
            <c:errBarType val="both"/>
            <c:errValType val="cust"/>
            <c:noEndCap val="0"/>
            <c:plus>
              <c:numRef>
                <c:f>Stage!$Y$7:$Y$11</c:f>
                <c:numCache>
                  <c:formatCode>General</c:formatCode>
                  <c:ptCount val="5"/>
                  <c:pt idx="0">
                    <c:v>7.66270949720671E-3</c:v>
                  </c:pt>
                  <c:pt idx="1">
                    <c:v>1.011042237278359E-2</c:v>
                  </c:pt>
                  <c:pt idx="2">
                    <c:v>2.0818675352877292E-2</c:v>
                  </c:pt>
                  <c:pt idx="3">
                    <c:v>1.4413237924865818E-2</c:v>
                  </c:pt>
                  <c:pt idx="4">
                    <c:v>9.2065900086963914E-3</c:v>
                  </c:pt>
                </c:numCache>
              </c:numRef>
            </c:plus>
            <c:minus>
              <c:numRef>
                <c:f>Stage!$X$7:$X$11</c:f>
                <c:numCache>
                  <c:formatCode>General</c:formatCode>
                  <c:ptCount val="5"/>
                  <c:pt idx="0">
                    <c:v>7.3372905027933033E-3</c:v>
                  </c:pt>
                  <c:pt idx="1">
                    <c:v>1.0889577627216429E-2</c:v>
                  </c:pt>
                  <c:pt idx="2">
                    <c:v>2.2181324647122636E-2</c:v>
                  </c:pt>
                  <c:pt idx="3">
                    <c:v>1.4586762075134097E-2</c:v>
                  </c:pt>
                  <c:pt idx="4">
                    <c:v>9.7934099913035144E-3</c:v>
                  </c:pt>
                </c:numCache>
              </c:numRef>
            </c:minus>
          </c:errBars>
          <c:cat>
            <c:strRef>
              <c:f>Stage!$Q$7:$Q$11</c:f>
              <c:strCache>
                <c:ptCount val="5"/>
                <c:pt idx="0">
                  <c:v>1</c:v>
                </c:pt>
                <c:pt idx="1">
                  <c:v>2</c:v>
                </c:pt>
                <c:pt idx="2">
                  <c:v>3</c:v>
                </c:pt>
                <c:pt idx="3">
                  <c:v>4</c:v>
                </c:pt>
                <c:pt idx="4">
                  <c:v>Unknown</c:v>
                </c:pt>
              </c:strCache>
            </c:strRef>
          </c:cat>
          <c:val>
            <c:numRef>
              <c:f>Stage!$S$7:$S$11</c:f>
              <c:numCache>
                <c:formatCode>0%</c:formatCode>
                <c:ptCount val="5"/>
                <c:pt idx="0">
                  <c:v>0.78133729050279332</c:v>
                </c:pt>
                <c:pt idx="1">
                  <c:v>0.71788957762721639</c:v>
                </c:pt>
                <c:pt idx="2">
                  <c:v>0.67318132464712266</c:v>
                </c:pt>
                <c:pt idx="3">
                  <c:v>0.55858676207513414</c:v>
                </c:pt>
                <c:pt idx="4">
                  <c:v>0.56179340999130356</c:v>
                </c:pt>
              </c:numCache>
            </c:numRef>
          </c:val>
        </c:ser>
        <c:ser>
          <c:idx val="2"/>
          <c:order val="2"/>
          <c:tx>
            <c:strRef>
              <c:f>Stage!$J$6</c:f>
              <c:strCache>
                <c:ptCount val="1"/>
                <c:pt idx="0">
                  <c:v>Emergency presentation</c:v>
                </c:pt>
              </c:strCache>
            </c:strRef>
          </c:tx>
          <c:spPr>
            <a:solidFill>
              <a:srgbClr val="FF0000"/>
            </a:solidFill>
          </c:spPr>
          <c:invertIfNegative val="0"/>
          <c:errBars>
            <c:errBarType val="both"/>
            <c:errValType val="cust"/>
            <c:noEndCap val="0"/>
            <c:plus>
              <c:numRef>
                <c:f>Stage!$AA$7:$AA$11</c:f>
                <c:numCache>
                  <c:formatCode>General</c:formatCode>
                  <c:ptCount val="5"/>
                  <c:pt idx="0">
                    <c:v>5.0649441340782086E-3</c:v>
                  </c:pt>
                  <c:pt idx="1">
                    <c:v>8.2949401758685426E-3</c:v>
                  </c:pt>
                  <c:pt idx="2">
                    <c:v>1.8246471226927241E-2</c:v>
                  </c:pt>
                  <c:pt idx="3">
                    <c:v>1.3624329159212911E-2</c:v>
                  </c:pt>
                  <c:pt idx="4">
                    <c:v>8.7971784713498924E-3</c:v>
                  </c:pt>
                </c:numCache>
              </c:numRef>
            </c:plus>
            <c:minus>
              <c:numRef>
                <c:f>Stage!$Z$7:$Z$11</c:f>
                <c:numCache>
                  <c:formatCode>General</c:formatCode>
                  <c:ptCount val="5"/>
                  <c:pt idx="0">
                    <c:v>4.9350558659217864E-3</c:v>
                  </c:pt>
                  <c:pt idx="1">
                    <c:v>8.7050598241314725E-3</c:v>
                  </c:pt>
                  <c:pt idx="2">
                    <c:v>1.6753528773072734E-2</c:v>
                  </c:pt>
                  <c:pt idx="3">
                    <c:v>1.3375670840787113E-2</c:v>
                  </c:pt>
                  <c:pt idx="4">
                    <c:v>8.2028215286501227E-3</c:v>
                  </c:pt>
                </c:numCache>
              </c:numRef>
            </c:minus>
          </c:errBars>
          <c:cat>
            <c:strRef>
              <c:f>Stage!$Q$7:$Q$11</c:f>
              <c:strCache>
                <c:ptCount val="5"/>
                <c:pt idx="0">
                  <c:v>1</c:v>
                </c:pt>
                <c:pt idx="1">
                  <c:v>2</c:v>
                </c:pt>
                <c:pt idx="2">
                  <c:v>3</c:v>
                </c:pt>
                <c:pt idx="3">
                  <c:v>4</c:v>
                </c:pt>
                <c:pt idx="4">
                  <c:v>Unknown</c:v>
                </c:pt>
              </c:strCache>
            </c:strRef>
          </c:cat>
          <c:val>
            <c:numRef>
              <c:f>Stage!$T$7:$T$11</c:f>
              <c:numCache>
                <c:formatCode>0%</c:formatCode>
                <c:ptCount val="5"/>
                <c:pt idx="0">
                  <c:v>7.3935055865921792E-2</c:v>
                </c:pt>
                <c:pt idx="1">
                  <c:v>0.15770505982413147</c:v>
                </c:pt>
                <c:pt idx="2">
                  <c:v>0.18675352877307275</c:v>
                </c:pt>
                <c:pt idx="3">
                  <c:v>0.3103756708407871</c:v>
                </c:pt>
                <c:pt idx="4">
                  <c:v>0.24920282152865011</c:v>
                </c:pt>
              </c:numCache>
            </c:numRef>
          </c:val>
        </c:ser>
        <c:ser>
          <c:idx val="3"/>
          <c:order val="3"/>
          <c:tx>
            <c:strRef>
              <c:f>Stage!$L$6</c:f>
              <c:strCache>
                <c:ptCount val="1"/>
                <c:pt idx="0">
                  <c:v>Other</c:v>
                </c:pt>
              </c:strCache>
            </c:strRef>
          </c:tx>
          <c:spPr>
            <a:solidFill>
              <a:schemeClr val="accent4"/>
            </a:solidFill>
          </c:spPr>
          <c:invertIfNegative val="0"/>
          <c:errBars>
            <c:errBarType val="both"/>
            <c:errValType val="cust"/>
            <c:noEndCap val="0"/>
            <c:plus>
              <c:numRef>
                <c:f>Stage!$AC$7:$AC$11</c:f>
                <c:numCache>
                  <c:formatCode>General</c:formatCode>
                  <c:ptCount val="5"/>
                  <c:pt idx="0">
                    <c:v>6.2723463687150705E-3</c:v>
                  </c:pt>
                  <c:pt idx="1">
                    <c:v>7.5946374513478493E-3</c:v>
                  </c:pt>
                  <c:pt idx="2">
                    <c:v>1.6934853420195434E-2</c:v>
                  </c:pt>
                  <c:pt idx="3">
                    <c:v>9.9624329159212766E-3</c:v>
                  </c:pt>
                  <c:pt idx="4">
                    <c:v>7.9962315199536282E-3</c:v>
                  </c:pt>
                </c:numCache>
              </c:numRef>
            </c:plus>
            <c:minus>
              <c:numRef>
                <c:f>Stage!$AB$7:$AB$11</c:f>
                <c:numCache>
                  <c:formatCode>General</c:formatCode>
                  <c:ptCount val="5"/>
                  <c:pt idx="0">
                    <c:v>6.7276536312849133E-3</c:v>
                  </c:pt>
                  <c:pt idx="1">
                    <c:v>7.4053625486521502E-3</c:v>
                  </c:pt>
                  <c:pt idx="2">
                    <c:v>1.5065146579804567E-2</c:v>
                  </c:pt>
                  <c:pt idx="3">
                    <c:v>1.0037567084078713E-2</c:v>
                  </c:pt>
                  <c:pt idx="4">
                    <c:v>7.0037684800463851E-3</c:v>
                  </c:pt>
                </c:numCache>
              </c:numRef>
            </c:minus>
          </c:errBars>
          <c:cat>
            <c:strRef>
              <c:f>Stage!$Q$7:$Q$11</c:f>
              <c:strCache>
                <c:ptCount val="5"/>
                <c:pt idx="0">
                  <c:v>1</c:v>
                </c:pt>
                <c:pt idx="1">
                  <c:v>2</c:v>
                </c:pt>
                <c:pt idx="2">
                  <c:v>3</c:v>
                </c:pt>
                <c:pt idx="3">
                  <c:v>4</c:v>
                </c:pt>
                <c:pt idx="4">
                  <c:v>Unknown</c:v>
                </c:pt>
              </c:strCache>
            </c:strRef>
          </c:cat>
          <c:val>
            <c:numRef>
              <c:f>Stage!$U$7:$U$11</c:f>
              <c:numCache>
                <c:formatCode>0%</c:formatCode>
                <c:ptCount val="5"/>
                <c:pt idx="0">
                  <c:v>0.14472765363128492</c:v>
                </c:pt>
                <c:pt idx="1">
                  <c:v>0.12440536254865216</c:v>
                </c:pt>
                <c:pt idx="2">
                  <c:v>0.14006514657980457</c:v>
                </c:pt>
                <c:pt idx="3">
                  <c:v>0.13103756708407871</c:v>
                </c:pt>
                <c:pt idx="4">
                  <c:v>0.18900376848004638</c:v>
                </c:pt>
              </c:numCache>
            </c:numRef>
          </c:val>
        </c:ser>
        <c:dLbls>
          <c:showLegendKey val="0"/>
          <c:showVal val="0"/>
          <c:showCatName val="0"/>
          <c:showSerName val="0"/>
          <c:showPercent val="0"/>
          <c:showBubbleSize val="0"/>
        </c:dLbls>
        <c:gapWidth val="150"/>
        <c:axId val="171126144"/>
        <c:axId val="171132416"/>
      </c:barChart>
      <c:catAx>
        <c:axId val="171126144"/>
        <c:scaling>
          <c:orientation val="minMax"/>
        </c:scaling>
        <c:delete val="0"/>
        <c:axPos val="b"/>
        <c:title>
          <c:tx>
            <c:rich>
              <a:bodyPr/>
              <a:lstStyle/>
              <a:p>
                <a:pPr>
                  <a:defRPr/>
                </a:pPr>
                <a:r>
                  <a:rPr lang="en-GB"/>
                  <a:t>Stage</a:t>
                </a:r>
              </a:p>
            </c:rich>
          </c:tx>
          <c:layout/>
          <c:overlay val="0"/>
        </c:title>
        <c:majorTickMark val="out"/>
        <c:minorTickMark val="none"/>
        <c:tickLblPos val="nextTo"/>
        <c:crossAx val="171132416"/>
        <c:crosses val="autoZero"/>
        <c:auto val="1"/>
        <c:lblAlgn val="ctr"/>
        <c:lblOffset val="100"/>
        <c:noMultiLvlLbl val="0"/>
      </c:catAx>
      <c:valAx>
        <c:axId val="171132416"/>
        <c:scaling>
          <c:orientation val="minMax"/>
          <c:max val="0.9"/>
        </c:scaling>
        <c:delete val="0"/>
        <c:axPos val="l"/>
        <c:majorGridlines/>
        <c:title>
          <c:tx>
            <c:rich>
              <a:bodyPr rot="-5400000" vert="horz"/>
              <a:lstStyle/>
              <a:p>
                <a:pPr>
                  <a:defRPr/>
                </a:pPr>
                <a:r>
                  <a:rPr lang="en-GB"/>
                  <a:t>Percentage (%)</a:t>
                </a:r>
              </a:p>
            </c:rich>
          </c:tx>
          <c:layout>
            <c:manualLayout>
              <c:xMode val="edge"/>
              <c:yMode val="edge"/>
              <c:x val="1.5663240332843859E-2"/>
              <c:y val="0.33795618414002898"/>
            </c:manualLayout>
          </c:layout>
          <c:overlay val="0"/>
        </c:title>
        <c:numFmt formatCode="0%" sourceLinked="1"/>
        <c:majorTickMark val="out"/>
        <c:minorTickMark val="none"/>
        <c:tickLblPos val="nextTo"/>
        <c:crossAx val="171126144"/>
        <c:crosses val="autoZero"/>
        <c:crossBetween val="between"/>
      </c:valAx>
    </c:plotArea>
    <c:legend>
      <c:legendPos val="b"/>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List" dx="16" fmlaLink="'Hide Selection'!$D$46" fmlaRange="'Hide Selection'!$D$2:$D$43" noThreeD="1" val="0"/>
</file>

<file path=xl/ctrlProps/ctrlProp2.xml><?xml version="1.0" encoding="utf-8"?>
<formControlPr xmlns="http://schemas.microsoft.com/office/spreadsheetml/2009/9/main" objectType="List" dx="16" fmlaLink="'Hide Selection'!$D$46" fmlaRange="'Hide Selection'!$D$2:$D$43" noThreeD="1" val="0"/>
</file>

<file path=xl/ctrlProps/ctrlProp3.xml><?xml version="1.0" encoding="utf-8"?>
<formControlPr xmlns="http://schemas.microsoft.com/office/spreadsheetml/2009/9/main" objectType="List" dx="16" fmlaLink="'Hide Selection'!$G$23" fmlaRange="'Hide Selection'!$G$2:$G$21" noThreeD="1" val="0"/>
</file>

<file path=xl/ctrlProps/ctrlProp4.xml><?xml version="1.0" encoding="utf-8"?>
<formControlPr xmlns="http://schemas.microsoft.com/office/spreadsheetml/2009/9/main" objectType="List" dx="16" fmlaLink="'Hide Selection'!$G$23" fmlaRange="'Hide Selection'!$G$2:$G$21" noThreeD="1" val="0"/>
</file>

<file path=xl/ctrlProps/ctrlProp5.xml><?xml version="1.0" encoding="utf-8"?>
<formControlPr xmlns="http://schemas.microsoft.com/office/spreadsheetml/2009/9/main" objectType="List" dx="16" fmlaLink="'Hide Selection'!$D$46" fmlaRange="'Hide Selection'!$D$2:$D$43" noThreeD="1" val="0"/>
</file>

<file path=xl/ctrlProps/ctrlProp6.xml><?xml version="1.0" encoding="utf-8"?>
<formControlPr xmlns="http://schemas.microsoft.com/office/spreadsheetml/2009/9/main" objectType="List" dx="16" fmlaLink="'Hide Selection'!$G$23" fmlaRange="'Hide Selection'!$G$2:$G$21" noThreeD="1" val="0"/>
</file>

<file path=xl/ctrlProps/ctrlProp7.xml><?xml version="1.0" encoding="utf-8"?>
<formControlPr xmlns="http://schemas.microsoft.com/office/spreadsheetml/2009/9/main" objectType="List" dx="16" fmlaLink="'Hide Selection'!$K$17" fmlaRange="'Hide Selection'!$K$2:$K$15" noThreeD="1" val="0"/>
</file>

<file path=xl/ctrlProps/ctrlProp8.xml><?xml version="1.0" encoding="utf-8"?>
<formControlPr xmlns="http://schemas.microsoft.com/office/spreadsheetml/2009/9/main" objectType="List" dx="16" fmlaLink="'Hide Selection'!$O$11" fmlaRange="'Hide Selection'!$O$2:$O$9" noThreeD="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114299</xdr:colOff>
      <xdr:row>8</xdr:row>
      <xdr:rowOff>161925</xdr:rowOff>
    </xdr:from>
    <xdr:to>
      <xdr:col>8</xdr:col>
      <xdr:colOff>66674</xdr:colOff>
      <xdr:row>50</xdr:row>
      <xdr:rowOff>76200</xdr:rowOff>
    </xdr:to>
    <xdr:sp macro="" textlink="">
      <xdr:nvSpPr>
        <xdr:cNvPr id="3" name="Rectangle 2"/>
        <xdr:cNvSpPr/>
      </xdr:nvSpPr>
      <xdr:spPr>
        <a:xfrm>
          <a:off x="114299" y="1609725"/>
          <a:ext cx="8582025" cy="8572500"/>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47625</xdr:colOff>
      <xdr:row>0</xdr:row>
      <xdr:rowOff>114300</xdr:rowOff>
    </xdr:from>
    <xdr:to>
      <xdr:col>1</xdr:col>
      <xdr:colOff>2771776</xdr:colOff>
      <xdr:row>8</xdr:row>
      <xdr:rowOff>66264</xdr:rowOff>
    </xdr:to>
    <xdr:pic>
      <xdr:nvPicPr>
        <xdr:cNvPr id="4" name="Picture 3" descr="\\colhpafil004\Colindale_Data\HQ Group and LARS\Group Data\Design\Branding and logos\PHE logos with strapline\Small without Old French text\PHE small logo for A4.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74" t="12614"/>
        <a:stretch/>
      </xdr:blipFill>
      <xdr:spPr bwMode="auto">
        <a:xfrm>
          <a:off x="47625" y="114300"/>
          <a:ext cx="2952751" cy="139976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57151</xdr:colOff>
      <xdr:row>9</xdr:row>
      <xdr:rowOff>95250</xdr:rowOff>
    </xdr:from>
    <xdr:to>
      <xdr:col>9</xdr:col>
      <xdr:colOff>254576</xdr:colOff>
      <xdr:row>33</xdr:row>
      <xdr:rowOff>178050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1676401" y="6076950"/>
          <a:ext cx="6445825" cy="4654800"/>
        </a:xfrm>
        <a:prstGeom prst="rect">
          <a:avLst/>
        </a:prstGeom>
      </xdr:spPr>
    </xdr:pic>
    <xdr:clientData/>
  </xdr:twoCellAnchor>
  <xdr:twoCellAnchor editAs="oneCell">
    <xdr:from>
      <xdr:col>2</xdr:col>
      <xdr:colOff>57151</xdr:colOff>
      <xdr:row>36</xdr:row>
      <xdr:rowOff>133350</xdr:rowOff>
    </xdr:from>
    <xdr:to>
      <xdr:col>9</xdr:col>
      <xdr:colOff>254576</xdr:colOff>
      <xdr:row>60</xdr:row>
      <xdr:rowOff>159000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676401" y="11277600"/>
          <a:ext cx="6445825" cy="4654800"/>
        </a:xfrm>
        <a:prstGeom prst="rect">
          <a:avLst/>
        </a:prstGeom>
      </xdr:spPr>
    </xdr:pic>
    <xdr:clientData/>
  </xdr:twoCellAnchor>
  <xdr:twoCellAnchor editAs="oneCell">
    <xdr:from>
      <xdr:col>2</xdr:col>
      <xdr:colOff>47626</xdr:colOff>
      <xdr:row>63</xdr:row>
      <xdr:rowOff>114300</xdr:rowOff>
    </xdr:from>
    <xdr:to>
      <xdr:col>9</xdr:col>
      <xdr:colOff>245051</xdr:colOff>
      <xdr:row>88</xdr:row>
      <xdr:rowOff>6600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666876" y="16459200"/>
          <a:ext cx="6445825" cy="4654800"/>
        </a:xfrm>
        <a:prstGeom prst="rect">
          <a:avLst/>
        </a:prstGeom>
      </xdr:spPr>
    </xdr:pic>
    <xdr:clientData/>
  </xdr:twoCellAnchor>
  <xdr:twoCellAnchor editAs="oneCell">
    <xdr:from>
      <xdr:col>2</xdr:col>
      <xdr:colOff>47626</xdr:colOff>
      <xdr:row>90</xdr:row>
      <xdr:rowOff>57150</xdr:rowOff>
    </xdr:from>
    <xdr:to>
      <xdr:col>9</xdr:col>
      <xdr:colOff>245051</xdr:colOff>
      <xdr:row>114</xdr:row>
      <xdr:rowOff>139950</xdr:rowOff>
    </xdr:to>
    <xdr:pic>
      <xdr:nvPicPr>
        <xdr:cNvPr id="9" name="Picture 8"/>
        <xdr:cNvPicPr>
          <a:picLocks noChangeAspect="1"/>
        </xdr:cNvPicPr>
      </xdr:nvPicPr>
      <xdr:blipFill>
        <a:blip xmlns:r="http://schemas.openxmlformats.org/officeDocument/2006/relationships" r:embed="rId4"/>
        <a:stretch>
          <a:fillRect/>
        </a:stretch>
      </xdr:blipFill>
      <xdr:spPr>
        <a:xfrm>
          <a:off x="1666876" y="21545550"/>
          <a:ext cx="6445825" cy="465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38101</xdr:colOff>
      <xdr:row>9</xdr:row>
      <xdr:rowOff>104775</xdr:rowOff>
    </xdr:from>
    <xdr:to>
      <xdr:col>10</xdr:col>
      <xdr:colOff>16451</xdr:colOff>
      <xdr:row>33</xdr:row>
      <xdr:rowOff>187575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771651" y="6086475"/>
          <a:ext cx="6445825" cy="4654800"/>
        </a:xfrm>
        <a:prstGeom prst="rect">
          <a:avLst/>
        </a:prstGeom>
      </xdr:spPr>
    </xdr:pic>
    <xdr:clientData/>
  </xdr:twoCellAnchor>
  <xdr:twoCellAnchor editAs="oneCell">
    <xdr:from>
      <xdr:col>3</xdr:col>
      <xdr:colOff>38101</xdr:colOff>
      <xdr:row>36</xdr:row>
      <xdr:rowOff>123825</xdr:rowOff>
    </xdr:from>
    <xdr:to>
      <xdr:col>10</xdr:col>
      <xdr:colOff>16451</xdr:colOff>
      <xdr:row>61</xdr:row>
      <xdr:rowOff>16125</xdr:rowOff>
    </xdr:to>
    <xdr:pic>
      <xdr:nvPicPr>
        <xdr:cNvPr id="4" name="Picture 3"/>
        <xdr:cNvPicPr>
          <a:picLocks noChangeAspect="1"/>
        </xdr:cNvPicPr>
      </xdr:nvPicPr>
      <xdr:blipFill>
        <a:blip xmlns:r="http://schemas.openxmlformats.org/officeDocument/2006/relationships" r:embed="rId2"/>
        <a:stretch>
          <a:fillRect/>
        </a:stretch>
      </xdr:blipFill>
      <xdr:spPr>
        <a:xfrm>
          <a:off x="1771651" y="11249025"/>
          <a:ext cx="6445825" cy="4654800"/>
        </a:xfrm>
        <a:prstGeom prst="rect">
          <a:avLst/>
        </a:prstGeom>
      </xdr:spPr>
    </xdr:pic>
    <xdr:clientData/>
  </xdr:twoCellAnchor>
  <xdr:twoCellAnchor editAs="oneCell">
    <xdr:from>
      <xdr:col>3</xdr:col>
      <xdr:colOff>38101</xdr:colOff>
      <xdr:row>63</xdr:row>
      <xdr:rowOff>104775</xdr:rowOff>
    </xdr:from>
    <xdr:to>
      <xdr:col>10</xdr:col>
      <xdr:colOff>16451</xdr:colOff>
      <xdr:row>87</xdr:row>
      <xdr:rowOff>187575</xdr:rowOff>
    </xdr:to>
    <xdr:pic>
      <xdr:nvPicPr>
        <xdr:cNvPr id="7" name="Picture 6"/>
        <xdr:cNvPicPr>
          <a:picLocks noChangeAspect="1"/>
        </xdr:cNvPicPr>
      </xdr:nvPicPr>
      <xdr:blipFill>
        <a:blip xmlns:r="http://schemas.openxmlformats.org/officeDocument/2006/relationships" r:embed="rId3"/>
        <a:stretch>
          <a:fillRect/>
        </a:stretch>
      </xdr:blipFill>
      <xdr:spPr>
        <a:xfrm>
          <a:off x="1771651" y="16373475"/>
          <a:ext cx="6445825" cy="465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104776</xdr:colOff>
      <xdr:row>9</xdr:row>
      <xdr:rowOff>95250</xdr:rowOff>
    </xdr:from>
    <xdr:to>
      <xdr:col>9</xdr:col>
      <xdr:colOff>302201</xdr:colOff>
      <xdr:row>33</xdr:row>
      <xdr:rowOff>178050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1724026" y="6076950"/>
          <a:ext cx="6445825" cy="4654800"/>
        </a:xfrm>
        <a:prstGeom prst="rect">
          <a:avLst/>
        </a:prstGeom>
      </xdr:spPr>
    </xdr:pic>
    <xdr:clientData/>
  </xdr:twoCellAnchor>
  <xdr:twoCellAnchor editAs="oneCell">
    <xdr:from>
      <xdr:col>2</xdr:col>
      <xdr:colOff>104776</xdr:colOff>
      <xdr:row>36</xdr:row>
      <xdr:rowOff>114300</xdr:rowOff>
    </xdr:from>
    <xdr:to>
      <xdr:col>9</xdr:col>
      <xdr:colOff>302201</xdr:colOff>
      <xdr:row>61</xdr:row>
      <xdr:rowOff>6600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724026" y="11239500"/>
          <a:ext cx="6445825" cy="4654800"/>
        </a:xfrm>
        <a:prstGeom prst="rect">
          <a:avLst/>
        </a:prstGeom>
      </xdr:spPr>
    </xdr:pic>
    <xdr:clientData/>
  </xdr:twoCellAnchor>
  <xdr:twoCellAnchor editAs="oneCell">
    <xdr:from>
      <xdr:col>2</xdr:col>
      <xdr:colOff>104776</xdr:colOff>
      <xdr:row>63</xdr:row>
      <xdr:rowOff>76200</xdr:rowOff>
    </xdr:from>
    <xdr:to>
      <xdr:col>9</xdr:col>
      <xdr:colOff>302201</xdr:colOff>
      <xdr:row>87</xdr:row>
      <xdr:rowOff>159000</xdr:rowOff>
    </xdr:to>
    <xdr:pic>
      <xdr:nvPicPr>
        <xdr:cNvPr id="8" name="Picture 7"/>
        <xdr:cNvPicPr>
          <a:picLocks noChangeAspect="1"/>
        </xdr:cNvPicPr>
      </xdr:nvPicPr>
      <xdr:blipFill>
        <a:blip xmlns:r="http://schemas.openxmlformats.org/officeDocument/2006/relationships" r:embed="rId3"/>
        <a:stretch>
          <a:fillRect/>
        </a:stretch>
      </xdr:blipFill>
      <xdr:spPr>
        <a:xfrm>
          <a:off x="1724026" y="16344900"/>
          <a:ext cx="6445825" cy="465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5</xdr:row>
          <xdr:rowOff>1009650</xdr:rowOff>
        </xdr:to>
        <xdr:sp macro="" textlink="">
          <xdr:nvSpPr>
            <xdr:cNvPr id="2857985" name="List Box 1" hidden="1">
              <a:extLst>
                <a:ext uri="{63B3BB69-23CF-44E3-9099-C40C66FF867C}">
                  <a14:compatExt spid="_x0000_s2857985"/>
                </a:ext>
              </a:extLst>
            </xdr:cNvPr>
            <xdr:cNvSpPr/>
          </xdr:nvSpPr>
          <xdr:spPr>
            <a:xfrm>
              <a:off x="0" y="0"/>
              <a:ext cx="0" cy="0"/>
            </a:xfrm>
            <a:prstGeom prst="rect">
              <a:avLst/>
            </a:prstGeom>
          </xdr:spPr>
        </xdr:sp>
        <xdr:clientData/>
      </xdr:twoCellAnchor>
    </mc:Choice>
    <mc:Fallback/>
  </mc:AlternateContent>
  <xdr:twoCellAnchor>
    <xdr:from>
      <xdr:col>29</xdr:col>
      <xdr:colOff>190500</xdr:colOff>
      <xdr:row>4</xdr:row>
      <xdr:rowOff>195262</xdr:rowOff>
    </xdr:from>
    <xdr:to>
      <xdr:col>39</xdr:col>
      <xdr:colOff>581025</xdr:colOff>
      <xdr:row>19</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123824</xdr:rowOff>
    </xdr:from>
    <xdr:to>
      <xdr:col>17</xdr:col>
      <xdr:colOff>57152</xdr:colOff>
      <xdr:row>57</xdr:row>
      <xdr:rowOff>47625</xdr:rowOff>
    </xdr:to>
    <xdr:sp macro="" textlink="">
      <xdr:nvSpPr>
        <xdr:cNvPr id="3" name="TextBox 2"/>
        <xdr:cNvSpPr txBox="1"/>
      </xdr:nvSpPr>
      <xdr:spPr>
        <a:xfrm>
          <a:off x="95250" y="123824"/>
          <a:ext cx="10325102" cy="10839451"/>
        </a:xfrm>
        <a:prstGeom prst="rect">
          <a:avLst/>
        </a:prstGeom>
        <a:solidFill>
          <a:schemeClr val="lt1"/>
        </a:solidFill>
        <a:ln w="19050" cmpd="sng">
          <a:solidFill>
            <a:srgbClr val="00B092"/>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rgbClr val="98002E"/>
              </a:solidFill>
              <a:latin typeface="Arial" pitchFamily="34" charset="0"/>
              <a:cs typeface="Arial" pitchFamily="34" charset="0"/>
            </a:rPr>
            <a:t>Background</a:t>
          </a:r>
        </a:p>
        <a:p>
          <a:endParaRPr lang="en-GB" sz="1200" b="1">
            <a:latin typeface="Arial" pitchFamily="34" charset="0"/>
            <a:cs typeface="Arial" pitchFamily="34" charset="0"/>
          </a:endParaRPr>
        </a:p>
        <a:p>
          <a:r>
            <a:rPr lang="en-GB" sz="1200">
              <a:latin typeface="Arial" pitchFamily="34" charset="0"/>
              <a:cs typeface="Arial" pitchFamily="34" charset="0"/>
            </a:rPr>
            <a:t>Improving cancer survival is a key challenge identified in Improving Outcomes: A Strategy for Cancer. Cancer survival estimates in the UK currently fall below those in many European countries. The survival difference in the first 12 months after diagnosis has been partly attributed to later stage at diagnosis. The National Awareness and Early Diagnosis Initiative (NAEDI) coordinated and provided support to activities and research that promoted the earlier diagnosis of cancer and thereby improved survival rates and reduced cancer mortality. Early diagnosis research remains a focus with the publication of Achieving World-Class Cancer Outcomes: A Strategy for England 2015-2020. Understanding the Routes taken by patients to their cancer diagnoses and the impact of different Routes on patient survival will inform targeted implementation of awareness and early diagnosis initiatives and enable assessment of their success.</a:t>
          </a:r>
        </a:p>
        <a:p>
          <a:endParaRPr lang="en-GB" sz="1200">
            <a:latin typeface="Arial" pitchFamily="34" charset="0"/>
            <a:cs typeface="Arial" pitchFamily="34" charset="0"/>
          </a:endParaRPr>
        </a:p>
        <a:p>
          <a:r>
            <a:rPr lang="en-GB" sz="1200">
              <a:latin typeface="Arial" pitchFamily="34" charset="0"/>
              <a:cs typeface="Arial" pitchFamily="34" charset="0"/>
            </a:rPr>
            <a:t>Routes to Diagnosis uses routinely collected data sources to work backwards through patient pathways to examine the sequence of events that led to a cancer diagnosis. The methodology categorises patients into one of eight Routes (see information tab for the description of each Route). This spreadsheet contains breakdowns of Routes for 55 cancer sites nationally, as well as for "all malignant neoplasms excluding Non-Melanoma Skin Cancer (NMSC)". All newly diagnosed malignant neoplasms and selected benign and in-situ tumours between 2006 and 2015 are included. Results are further broken down by cancer type, sex, age group, deprivation quintile and ethnic group. The breakdown by Route is also presented for a selection of sites for children (aged 0-14) and for Teenagers and Young Adults (15-24). </a:t>
          </a:r>
        </a:p>
        <a:p>
          <a:endParaRPr lang="en-GB" sz="1200">
            <a:latin typeface="Arial" pitchFamily="34" charset="0"/>
            <a:cs typeface="Arial" pitchFamily="34" charset="0"/>
          </a:endParaRPr>
        </a:p>
        <a:p>
          <a:r>
            <a:rPr lang="en-GB" sz="1200">
              <a:latin typeface="Arial" pitchFamily="34" charset="0"/>
              <a:cs typeface="Arial" pitchFamily="34" charset="0"/>
            </a:rPr>
            <a:t>A separate work book contains results for</a:t>
          </a:r>
          <a:r>
            <a:rPr lang="en-GB" sz="1200" baseline="0">
              <a:latin typeface="Arial" pitchFamily="34" charset="0"/>
              <a:cs typeface="Arial" pitchFamily="34" charset="0"/>
            </a:rPr>
            <a:t> all eight Routes </a:t>
          </a:r>
          <a:r>
            <a:rPr lang="en-GB" sz="1200">
              <a:solidFill>
                <a:schemeClr val="dk1"/>
              </a:solidFill>
              <a:effectLst/>
              <a:latin typeface="Arial" panose="020B0604020202020204" pitchFamily="34" charset="0"/>
              <a:ea typeface="+mn-ea"/>
              <a:cs typeface="Arial" panose="020B0604020202020204" pitchFamily="34" charset="0"/>
            </a:rPr>
            <a:t>broken down by cancer type,  sex, age group,</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deprivation quintile and ethnic group. The breakdown by</a:t>
          </a:r>
          <a:r>
            <a:rPr lang="en-GB" sz="1200" baseline="0">
              <a:solidFill>
                <a:schemeClr val="dk1"/>
              </a:solidFill>
              <a:effectLst/>
              <a:latin typeface="Arial" panose="020B0604020202020204" pitchFamily="34" charset="0"/>
              <a:ea typeface="+mn-ea"/>
              <a:cs typeface="Arial" panose="020B0604020202020204" pitchFamily="34" charset="0"/>
            </a:rPr>
            <a:t> Route is also presented for a selection of sites for children (aged 0-14) and for Teenage and Young Adults (TYA, 15-24). </a:t>
          </a:r>
          <a:r>
            <a:rPr lang="en-GB" sz="1200">
              <a:solidFill>
                <a:schemeClr val="dk1"/>
              </a:solidFill>
              <a:effectLst/>
              <a:latin typeface="Arial" panose="020B0604020202020204" pitchFamily="34" charset="0"/>
              <a:ea typeface="+mn-ea"/>
              <a:cs typeface="Arial" panose="020B0604020202020204" pitchFamily="34" charset="0"/>
            </a:rPr>
            <a:t>Associated relative survival estimates are </a:t>
          </a:r>
          <a:r>
            <a:rPr lang="en-GB" sz="1200" baseline="0">
              <a:solidFill>
                <a:schemeClr val="dk1"/>
              </a:solidFill>
              <a:effectLst/>
              <a:latin typeface="Arial" panose="020B0604020202020204" pitchFamily="34" charset="0"/>
              <a:ea typeface="+mn-ea"/>
              <a:cs typeface="Arial" panose="020B0604020202020204" pitchFamily="34" charset="0"/>
            </a:rPr>
            <a:t>presented </a:t>
          </a:r>
          <a:r>
            <a:rPr lang="en-GB" sz="1200">
              <a:solidFill>
                <a:schemeClr val="dk1"/>
              </a:solidFill>
              <a:effectLst/>
              <a:latin typeface="Arial" panose="020B0604020202020204" pitchFamily="34" charset="0"/>
              <a:ea typeface="+mn-ea"/>
              <a:cs typeface="Arial" panose="020B0604020202020204" pitchFamily="34" charset="0"/>
            </a:rPr>
            <a:t>for 1, 12, 24 and 36 month survival intervals and</a:t>
          </a:r>
          <a:r>
            <a:rPr lang="en-GB" sz="1200" baseline="0">
              <a:solidFill>
                <a:schemeClr val="dk1"/>
              </a:solidFill>
              <a:effectLst/>
              <a:latin typeface="Arial" panose="020B0604020202020204" pitchFamily="34" charset="0"/>
              <a:ea typeface="+mn-ea"/>
              <a:cs typeface="Arial" panose="020B0604020202020204" pitchFamily="34" charset="0"/>
            </a:rPr>
            <a:t> are available by sex, age and deprivation quintile</a:t>
          </a:r>
          <a:r>
            <a:rPr lang="en-GB" sz="1200">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endParaRPr lang="en-GB" sz="1200" b="1" baseline="0">
            <a:latin typeface="Arial" pitchFamily="34" charset="0"/>
            <a:cs typeface="Arial" pitchFamily="34" charset="0"/>
          </a:endParaRPr>
        </a:p>
        <a:p>
          <a:r>
            <a:rPr lang="en-GB" sz="1400" b="1">
              <a:solidFill>
                <a:srgbClr val="98002E"/>
              </a:solidFill>
              <a:latin typeface="Arial" pitchFamily="34" charset="0"/>
              <a:cs typeface="Arial" pitchFamily="34" charset="0"/>
            </a:rPr>
            <a:t>Methods</a:t>
          </a:r>
          <a:endParaRPr lang="en-GB" sz="1200" b="1">
            <a:solidFill>
              <a:srgbClr val="98002E"/>
            </a:solidFill>
            <a:latin typeface="Arial" pitchFamily="34" charset="0"/>
            <a:cs typeface="Arial" pitchFamily="34" charset="0"/>
          </a:endParaRPr>
        </a:p>
        <a:p>
          <a:endParaRPr lang="en-GB" sz="1200" b="1">
            <a:latin typeface="Arial" pitchFamily="34" charset="0"/>
            <a:cs typeface="Arial" pitchFamily="34" charset="0"/>
          </a:endParaRPr>
        </a:p>
        <a:p>
          <a:r>
            <a:rPr lang="en-GB" sz="1200">
              <a:latin typeface="Arial" pitchFamily="34" charset="0"/>
              <a:cs typeface="Arial" pitchFamily="34" charset="0"/>
            </a:rPr>
            <a:t>The Routes to Diagnosis methodology is described in detail in the British Journal of Cancer article “Routes to Diagnosis for cancer - Determining the patient journey using multiple routine datasets” (Br J Cancer, Volume 107, Number 8). A brief summary is provided below to aid interpretation of the results presented in this spreadsheet.</a:t>
          </a:r>
        </a:p>
        <a:p>
          <a:endParaRPr lang="en-GB" sz="1200">
            <a:latin typeface="Arial" pitchFamily="34" charset="0"/>
            <a:cs typeface="Arial" pitchFamily="34" charset="0"/>
          </a:endParaRPr>
        </a:p>
        <a:p>
          <a:r>
            <a:rPr lang="en-GB" sz="1200">
              <a:latin typeface="Arial" pitchFamily="34" charset="0"/>
              <a:cs typeface="Arial" pitchFamily="34" charset="0"/>
            </a:rPr>
            <a:t>All newly diagnosed malignant cancers excluding NMSC, and selected benign and in situ tumours diagnosed between 2006 and 2014 in residents of England were extracted from the Cancer Analysis System (CAS). These records were linked at patient level to Admitted Patient Care (Inpatient) and Outpatient Hospital Episode Statistics (HES) datasets; the National Cancer Waiting Times (CWT) Monitoring Dataset; national breast screening data and national bowel cancer screening data. The CAS provided screening identification for cervical cancers. It is known that the identification of screening as a Route for cervical cancers is not complete, and a national dataset of screen detected tumours for cervical cancer is not currently available.</a:t>
          </a:r>
        </a:p>
        <a:p>
          <a:endParaRPr lang="en-GB" sz="1200">
            <a:latin typeface="Arial" pitchFamily="34" charset="0"/>
            <a:cs typeface="Arial" pitchFamily="34" charset="0"/>
          </a:endParaRPr>
        </a:p>
        <a:p>
          <a:r>
            <a:rPr lang="en-GB" sz="1200">
              <a:latin typeface="Arial" pitchFamily="34" charset="0"/>
              <a:cs typeface="Arial" pitchFamily="34" charset="0"/>
            </a:rPr>
            <a:t>Firstly, HES data were used to categorise the Route for each cancer individually. Screening and CWT data were then examined with the Route assignment potentially changing to either a Screen Detected or Two Week Wait (TWW) Route. </a:t>
          </a:r>
        </a:p>
        <a:p>
          <a:endParaRPr lang="en-GB" sz="1200">
            <a:latin typeface="Arial" pitchFamily="34" charset="0"/>
            <a:cs typeface="Arial" pitchFamily="34" charset="0"/>
          </a:endParaRPr>
        </a:p>
        <a:p>
          <a:r>
            <a:rPr lang="en-GB" sz="1200">
              <a:latin typeface="Arial" pitchFamily="34" charset="0"/>
              <a:cs typeface="Arial" pitchFamily="34" charset="0"/>
            </a:rPr>
            <a:t>For patients with HES activity, a specific inpatient or outpatient episode was identified in HES as the end-point of the Route by its proximity to the date of diagnosis. The end-point was assumed to be the clinical care event that led most immediately to diagnosis. From this episode HES data were examined to work backwards through the hospital journey to identity a start-point of the Route: the initial referral into secondary care. The characteristics of this start-point enabled an initial Route to be assigned.</a:t>
          </a:r>
        </a:p>
        <a:p>
          <a:endParaRPr lang="en-GB" sz="1200">
            <a:latin typeface="Arial" pitchFamily="34" charset="0"/>
            <a:cs typeface="Arial" pitchFamily="34" charset="0"/>
          </a:endParaRPr>
        </a:p>
        <a:p>
          <a:r>
            <a:rPr lang="en-GB" sz="1200">
              <a:latin typeface="Arial" pitchFamily="34" charset="0"/>
              <a:cs typeface="Arial" pitchFamily="34" charset="0"/>
            </a:rPr>
            <a:t>For cases with no HES activity in the six months prior to date of diagnosis, the Route was classified as Unknown or Death Certificate Only (DCO).</a:t>
          </a:r>
        </a:p>
        <a:p>
          <a:r>
            <a:rPr lang="en-GB" sz="1200">
              <a:latin typeface="Arial" pitchFamily="34" charset="0"/>
              <a:cs typeface="Arial" pitchFamily="34" charset="0"/>
            </a:rPr>
            <a:t>After Routes were allocated to each case from the HES data, screening and CWT data were examined. Where a case could be linked to a two week wait urgent referral for suspected cancer it was classified as a TWW Route, unless the Route categorised using HES data was an Emergency Presentation with an admission date within 28 days prior to the decision to treat date. Where the case could be linked to a screening event it was classified as a Screen Detected Route. If both screening data and TWW data were available for a patient then a Screen Detected Route took priority over a TWW.</a:t>
          </a:r>
        </a:p>
        <a:p>
          <a:endParaRPr lang="en-GB" sz="1200">
            <a:latin typeface="Arial" pitchFamily="34" charset="0"/>
            <a:cs typeface="Arial" pitchFamily="34" charset="0"/>
          </a:endParaRPr>
        </a:p>
        <a:p>
          <a:r>
            <a:rPr lang="en-GB" sz="1400" b="1">
              <a:solidFill>
                <a:srgbClr val="98002E"/>
              </a:solidFill>
              <a:effectLst/>
              <a:latin typeface="Arial" panose="020B0604020202020204" pitchFamily="34" charset="0"/>
              <a:ea typeface="+mn-ea"/>
              <a:cs typeface="Arial" panose="020B0604020202020204" pitchFamily="34" charset="0"/>
            </a:rPr>
            <a:t>Data Sources</a:t>
          </a:r>
        </a:p>
        <a:p>
          <a:endParaRPr lang="en-GB" sz="1200">
            <a:effectLst/>
            <a:latin typeface="Arial" panose="020B0604020202020204" pitchFamily="34" charset="0"/>
            <a:cs typeface="Arial" panose="020B0604020202020204" pitchFamily="34" charset="0"/>
          </a:endParaRPr>
        </a:p>
        <a:p>
          <a:pPr eaLnBrk="1" fontAlgn="auto" latinLnBrk="0" hangingPunct="1"/>
          <a:r>
            <a:rPr lang="en-GB" sz="1200">
              <a:solidFill>
                <a:schemeClr val="dk1"/>
              </a:solidFill>
              <a:effectLst/>
              <a:latin typeface="Arial" panose="020B0604020202020204" pitchFamily="34" charset="0"/>
              <a:ea typeface="+mn-ea"/>
              <a:cs typeface="Arial" panose="020B0604020202020204" pitchFamily="34" charset="0"/>
            </a:rPr>
            <a:t>This work uses data provided by patents and collected by the NHS as part of their care and support. In particular: </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Cancer Waiting Times</a:t>
          </a:r>
          <a:r>
            <a:rPr lang="en-GB" sz="1200" baseline="0">
              <a:solidFill>
                <a:schemeClr val="dk1"/>
              </a:solidFill>
              <a:effectLst/>
              <a:latin typeface="Arial" panose="020B0604020202020204" pitchFamily="34" charset="0"/>
              <a:ea typeface="+mn-ea"/>
              <a:cs typeface="Arial" panose="020B0604020202020204" pitchFamily="34" charset="0"/>
            </a:rPr>
            <a:t> (CWT) data are provided by NHS England</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baseline="0">
              <a:solidFill>
                <a:schemeClr val="dk1"/>
              </a:solidFill>
              <a:effectLst/>
              <a:latin typeface="Arial" panose="020B0604020202020204" pitchFamily="34" charset="0"/>
              <a:ea typeface="+mn-ea"/>
              <a:cs typeface="Arial" panose="020B0604020202020204" pitchFamily="34" charset="0"/>
            </a:rPr>
            <a:t>Hospital episode Statistics are provided by NHS Digital. Hospital Episode Statistics, NHS Digital. Copyright © 2017, re-used with the permission of NHS Digital. All rights reserved </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baseline="0">
              <a:solidFill>
                <a:schemeClr val="dk1"/>
              </a:solidFill>
              <a:effectLst/>
              <a:latin typeface="Arial" panose="020B0604020202020204" pitchFamily="34" charset="0"/>
              <a:ea typeface="+mn-ea"/>
              <a:cs typeface="Arial" panose="020B0604020202020204" pitchFamily="34" charset="0"/>
            </a:rPr>
            <a:t>Colorectal Cancer Screening Data are provided by the NHS Bowel Cancer Screening Programme (BCSP)</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Breast Cancer Screening Data are processed by PHEs Screening Histories Information Manager (SHIM) system</a:t>
          </a:r>
        </a:p>
        <a:p>
          <a:pPr marL="171450" indent="-171450">
            <a:buClr>
              <a:srgbClr val="C00000"/>
            </a:buClr>
            <a:buSzPct val="115000"/>
            <a:buFont typeface="Arial" panose="020B0604020202020204" pitchFamily="34" charset="0"/>
            <a:buChar char="•"/>
          </a:pPr>
          <a:endParaRPr lang="en-GB" sz="1200">
            <a:solidFill>
              <a:schemeClr val="dk1"/>
            </a:solidFill>
            <a:effectLst/>
            <a:latin typeface="Arial" panose="020B0604020202020204" pitchFamily="34" charset="0"/>
            <a:ea typeface="+mn-ea"/>
            <a:cs typeface="Arial" panose="020B0604020202020204" pitchFamily="34" charset="0"/>
          </a:endParaRPr>
        </a:p>
        <a:p>
          <a:pPr marL="0" indent="0">
            <a:buClr>
              <a:srgbClr val="C00000"/>
            </a:buClr>
            <a:buSzPct val="115000"/>
            <a:buFontTx/>
            <a:buNone/>
          </a:pPr>
          <a:r>
            <a:rPr lang="en-GB" sz="1200">
              <a:solidFill>
                <a:schemeClr val="dk1"/>
              </a:solidFill>
              <a:effectLst/>
              <a:latin typeface="Arial" panose="020B0604020202020204" pitchFamily="34" charset="0"/>
              <a:ea typeface="+mn-ea"/>
              <a:cs typeface="Arial" panose="020B0604020202020204" pitchFamily="34" charset="0"/>
            </a:rPr>
            <a:t>Data for this project is based on patient-level information collected by the NHS, as part of the care and support of cancer patients. The data is collated, maintained and quality assured by the National Cancer Registration and Analysis Service, which is part of Public Health England (PHE).</a:t>
          </a:r>
        </a:p>
        <a:p>
          <a:endParaRPr lang="en-GB" sz="12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2813953" name="List Box 1" hidden="1">
              <a:extLst>
                <a:ext uri="{63B3BB69-23CF-44E3-9099-C40C66FF867C}">
                  <a14:compatExt spid="_x0000_s281395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110594" name="List Box 2" hidden="1">
              <a:extLst>
                <a:ext uri="{63B3BB69-23CF-44E3-9099-C40C66FF867C}">
                  <a14:compatExt spid="_x0000_s11059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2836481" name="List Box 1" hidden="1">
              <a:extLst>
                <a:ext uri="{63B3BB69-23CF-44E3-9099-C40C66FF867C}">
                  <a14:compatExt spid="_x0000_s283648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77825" name="List Box 1" hidden="1">
              <a:extLst>
                <a:ext uri="{63B3BB69-23CF-44E3-9099-C40C66FF867C}">
                  <a14:compatExt spid="_x0000_s7782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1</xdr:col>
          <xdr:colOff>1495425</xdr:colOff>
          <xdr:row>5</xdr:row>
          <xdr:rowOff>1514475</xdr:rowOff>
        </xdr:to>
        <xdr:sp macro="" textlink="">
          <xdr:nvSpPr>
            <xdr:cNvPr id="37889" name="List Box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1</xdr:col>
          <xdr:colOff>1485900</xdr:colOff>
          <xdr:row>5</xdr:row>
          <xdr:rowOff>704850</xdr:rowOff>
        </xdr:to>
        <xdr:sp macro="" textlink="">
          <xdr:nvSpPr>
            <xdr:cNvPr id="2821121" name="List Box 1" hidden="1">
              <a:extLst>
                <a:ext uri="{63B3BB69-23CF-44E3-9099-C40C66FF867C}">
                  <a14:compatExt spid="_x0000_s282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104775</xdr:rowOff>
        </xdr:from>
        <xdr:to>
          <xdr:col>1</xdr:col>
          <xdr:colOff>1485900</xdr:colOff>
          <xdr:row>15</xdr:row>
          <xdr:rowOff>152400</xdr:rowOff>
        </xdr:to>
        <xdr:sp macro="" textlink="">
          <xdr:nvSpPr>
            <xdr:cNvPr id="2821122" name="List Box 2" hidden="1">
              <a:extLst>
                <a:ext uri="{63B3BB69-23CF-44E3-9099-C40C66FF867C}">
                  <a14:compatExt spid="_x0000_s2821122"/>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19051</xdr:colOff>
      <xdr:row>9</xdr:row>
      <xdr:rowOff>123825</xdr:rowOff>
    </xdr:from>
    <xdr:to>
      <xdr:col>9</xdr:col>
      <xdr:colOff>330776</xdr:colOff>
      <xdr:row>34</xdr:row>
      <xdr:rowOff>16125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752601" y="6105525"/>
          <a:ext cx="6445825" cy="4654800"/>
        </a:xfrm>
        <a:prstGeom prst="rect">
          <a:avLst/>
        </a:prstGeom>
      </xdr:spPr>
    </xdr:pic>
    <xdr:clientData/>
  </xdr:twoCellAnchor>
  <xdr:twoCellAnchor editAs="oneCell">
    <xdr:from>
      <xdr:col>3</xdr:col>
      <xdr:colOff>19051</xdr:colOff>
      <xdr:row>36</xdr:row>
      <xdr:rowOff>114300</xdr:rowOff>
    </xdr:from>
    <xdr:to>
      <xdr:col>9</xdr:col>
      <xdr:colOff>330776</xdr:colOff>
      <xdr:row>61</xdr:row>
      <xdr:rowOff>6600</xdr:rowOff>
    </xdr:to>
    <xdr:pic>
      <xdr:nvPicPr>
        <xdr:cNvPr id="7" name="Picture 6"/>
        <xdr:cNvPicPr>
          <a:picLocks noChangeAspect="1"/>
        </xdr:cNvPicPr>
      </xdr:nvPicPr>
      <xdr:blipFill>
        <a:blip xmlns:r="http://schemas.openxmlformats.org/officeDocument/2006/relationships" r:embed="rId2"/>
        <a:stretch>
          <a:fillRect/>
        </a:stretch>
      </xdr:blipFill>
      <xdr:spPr>
        <a:xfrm>
          <a:off x="1752601" y="11239500"/>
          <a:ext cx="6445825" cy="4654800"/>
        </a:xfrm>
        <a:prstGeom prst="rect">
          <a:avLst/>
        </a:prstGeom>
      </xdr:spPr>
    </xdr:pic>
    <xdr:clientData/>
  </xdr:twoCellAnchor>
  <xdr:twoCellAnchor editAs="oneCell">
    <xdr:from>
      <xdr:col>3</xdr:col>
      <xdr:colOff>19051</xdr:colOff>
      <xdr:row>63</xdr:row>
      <xdr:rowOff>104775</xdr:rowOff>
    </xdr:from>
    <xdr:to>
      <xdr:col>9</xdr:col>
      <xdr:colOff>330776</xdr:colOff>
      <xdr:row>87</xdr:row>
      <xdr:rowOff>187575</xdr:rowOff>
    </xdr:to>
    <xdr:pic>
      <xdr:nvPicPr>
        <xdr:cNvPr id="8" name="Picture 7"/>
        <xdr:cNvPicPr>
          <a:picLocks noChangeAspect="1"/>
        </xdr:cNvPicPr>
      </xdr:nvPicPr>
      <xdr:blipFill>
        <a:blip xmlns:r="http://schemas.openxmlformats.org/officeDocument/2006/relationships" r:embed="rId3"/>
        <a:stretch>
          <a:fillRect/>
        </a:stretch>
      </xdr:blipFill>
      <xdr:spPr>
        <a:xfrm>
          <a:off x="1752601" y="16373475"/>
          <a:ext cx="6445825" cy="4654800"/>
        </a:xfrm>
        <a:prstGeom prst="rect">
          <a:avLst/>
        </a:prstGeom>
      </xdr:spPr>
    </xdr:pic>
    <xdr:clientData/>
  </xdr:twoCellAnchor>
  <xdr:twoCellAnchor editAs="oneCell">
    <xdr:from>
      <xdr:col>3</xdr:col>
      <xdr:colOff>19051</xdr:colOff>
      <xdr:row>90</xdr:row>
      <xdr:rowOff>104775</xdr:rowOff>
    </xdr:from>
    <xdr:to>
      <xdr:col>9</xdr:col>
      <xdr:colOff>330776</xdr:colOff>
      <xdr:row>114</xdr:row>
      <xdr:rowOff>187575</xdr:rowOff>
    </xdr:to>
    <xdr:pic>
      <xdr:nvPicPr>
        <xdr:cNvPr id="10" name="Picture 9"/>
        <xdr:cNvPicPr>
          <a:picLocks noChangeAspect="1"/>
        </xdr:cNvPicPr>
      </xdr:nvPicPr>
      <xdr:blipFill>
        <a:blip xmlns:r="http://schemas.openxmlformats.org/officeDocument/2006/relationships" r:embed="rId4"/>
        <a:stretch>
          <a:fillRect/>
        </a:stretch>
      </xdr:blipFill>
      <xdr:spPr>
        <a:xfrm>
          <a:off x="1752601" y="21516975"/>
          <a:ext cx="6445825" cy="465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utes%20to%20Diagnosis%202006-2013%20workbook%20published%20version%202.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duction"/>
      <sheetName val="Information"/>
      <sheetName val="Incidence by year"/>
      <sheetName val="Percent by Route - Overall"/>
      <sheetName val="Survival by Route - Overall"/>
      <sheetName val="Surv. by Route &amp; time - overall"/>
      <sheetName val="Overview of incidence metrics"/>
      <sheetName val="Overview of survival metrics"/>
      <sheetName val="Incidence by Route -age 0-24"/>
      <sheetName val="All sites data"/>
      <sheetName val="All sites breakdown data"/>
      <sheetName val="Sex data"/>
      <sheetName val="Age data"/>
      <sheetName val="Deprivation data"/>
      <sheetName val="Ethnicity data"/>
      <sheetName val="Soverall data"/>
      <sheetName val="SSex data"/>
      <sheetName val="Sage data"/>
      <sheetName val="SDep data"/>
      <sheetName val="Hide Sel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t="str">
            <v>All Malignant Neoplasms (excl. NMSC)</v>
          </cell>
        </row>
        <row r="3">
          <cell r="D3" t="str">
            <v>Bladder</v>
          </cell>
        </row>
        <row r="4">
          <cell r="D4" t="str">
            <v>Bladder (in-situ)</v>
          </cell>
        </row>
        <row r="5">
          <cell r="D5" t="str">
            <v>Brain</v>
          </cell>
        </row>
        <row r="6">
          <cell r="D6" t="str">
            <v>Meninges</v>
          </cell>
        </row>
        <row r="7">
          <cell r="D7" t="str">
            <v>Other CNS and intracranial tumours</v>
          </cell>
        </row>
        <row r="8">
          <cell r="D8" t="str">
            <v>Female breast cancer</v>
          </cell>
        </row>
        <row r="9">
          <cell r="D9" t="str">
            <v>Female breast (in-situ)</v>
          </cell>
        </row>
        <row r="10">
          <cell r="D10" t="str">
            <v>Cancer of Unknown Primary</v>
          </cell>
        </row>
        <row r="11">
          <cell r="D11" t="str">
            <v>Cervix</v>
          </cell>
        </row>
        <row r="12">
          <cell r="D12" t="str">
            <v>Cervix (in-situ)</v>
          </cell>
          <cell r="N12" t="str">
            <v>12-month</v>
          </cell>
        </row>
        <row r="13">
          <cell r="D13" t="str">
            <v>Colorectal</v>
          </cell>
        </row>
        <row r="14">
          <cell r="D14" t="str">
            <v>Head and neck - Larynx</v>
          </cell>
        </row>
        <row r="15">
          <cell r="D15" t="str">
            <v>Head and neck - Oral cavity</v>
          </cell>
        </row>
        <row r="16">
          <cell r="D16" t="str">
            <v>Head and neck - Oropharynx</v>
          </cell>
        </row>
        <row r="17">
          <cell r="D17" t="str">
            <v>Head and neck - Thyroid</v>
          </cell>
        </row>
        <row r="18">
          <cell r="D18" t="str">
            <v>Head and Neck - non specific</v>
          </cell>
        </row>
        <row r="19">
          <cell r="D19" t="str">
            <v>Head and neck - Other (excl. oral cavity, oropharynx, larynx &amp; thyroid)</v>
          </cell>
        </row>
        <row r="20">
          <cell r="D20" t="str">
            <v>Hodgkin lymphoma</v>
          </cell>
        </row>
        <row r="21">
          <cell r="D21" t="str">
            <v>Non-Hodgkin lymphoma</v>
          </cell>
        </row>
        <row r="22">
          <cell r="D22" t="str">
            <v>Kidney</v>
          </cell>
        </row>
        <row r="23">
          <cell r="D23" t="str">
            <v>Other and unspecified urinary</v>
          </cell>
        </row>
        <row r="24">
          <cell r="D24" t="str">
            <v>Leukaemia: acute myeloid</v>
          </cell>
        </row>
        <row r="25">
          <cell r="D25" t="str">
            <v>Leukaemia: chronic lymphocytic</v>
          </cell>
        </row>
        <row r="26">
          <cell r="D26" t="str">
            <v>Leukaemia: other (all excluding AML and CLL)</v>
          </cell>
        </row>
        <row r="27">
          <cell r="D27" t="str">
            <v>Other haematological malignancies</v>
          </cell>
        </row>
        <row r="28">
          <cell r="D28" t="str">
            <v>Liver (excl intrahepatic bile duct)</v>
          </cell>
        </row>
        <row r="29">
          <cell r="D29" t="str">
            <v>Biliary tract cancer</v>
          </cell>
        </row>
        <row r="30">
          <cell r="D30" t="str">
            <v>Lung</v>
          </cell>
        </row>
        <row r="31">
          <cell r="D31" t="str">
            <v>Melanoma</v>
          </cell>
        </row>
        <row r="32">
          <cell r="D32" t="str">
            <v>Mesothelioma</v>
          </cell>
        </row>
        <row r="33">
          <cell r="D33" t="str">
            <v>Multiple myeloma</v>
          </cell>
        </row>
        <row r="34">
          <cell r="D34" t="str">
            <v>Oesophagus</v>
          </cell>
        </row>
        <row r="35">
          <cell r="D35" t="str">
            <v>Other malignant neoplasms</v>
          </cell>
        </row>
        <row r="36">
          <cell r="D36" t="str">
            <v>Ovary</v>
          </cell>
        </row>
        <row r="37">
          <cell r="D37" t="str">
            <v>Pancreas</v>
          </cell>
        </row>
        <row r="38">
          <cell r="D38" t="str">
            <v>Prostate</v>
          </cell>
        </row>
        <row r="39">
          <cell r="D39" t="str">
            <v>Sarcoma: Bone</v>
          </cell>
        </row>
        <row r="40">
          <cell r="D40" t="str">
            <v>Sarcoma: connective and soft tissue</v>
          </cell>
        </row>
        <row r="41">
          <cell r="D41" t="str">
            <v>Stomach</v>
          </cell>
        </row>
        <row r="42">
          <cell r="D42" t="str">
            <v>Testis</v>
          </cell>
        </row>
        <row r="43">
          <cell r="D43" t="str">
            <v>Uterus</v>
          </cell>
        </row>
        <row r="44">
          <cell r="D44" t="str">
            <v>Vulva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cin.org.uk/view?rid=3056" TargetMode="External"/><Relationship Id="rId2" Type="http://schemas.openxmlformats.org/officeDocument/2006/relationships/hyperlink" Target="http://www.nature.com/bjc/journal/v107/n8/abs/bjc2012408a.html" TargetMode="External"/><Relationship Id="rId1" Type="http://schemas.openxmlformats.org/officeDocument/2006/relationships/hyperlink" Target="mailto:ncrasenquiries@ph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ncin.org.uk/item?rid=3549"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5.xml"/><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3.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trlProp" Target="../ctrlProps/ctrlProp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contents1"/>
  <dimension ref="B5:H51"/>
  <sheetViews>
    <sheetView showGridLines="0" tabSelected="1" workbookViewId="0"/>
  </sheetViews>
  <sheetFormatPr defaultRowHeight="14.25" x14ac:dyDescent="0.2"/>
  <cols>
    <col min="1" max="1" width="3.42578125" style="45" customWidth="1"/>
    <col min="2" max="2" width="45.7109375" style="45" bestFit="1" customWidth="1"/>
    <col min="3" max="3" width="18.5703125" style="45" customWidth="1"/>
    <col min="4" max="4" width="25.140625" style="45" bestFit="1" customWidth="1"/>
    <col min="5" max="16384" width="9.140625" style="45"/>
  </cols>
  <sheetData>
    <row r="5" spans="2:8" ht="14.25" customHeight="1" x14ac:dyDescent="0.4">
      <c r="E5" s="113"/>
    </row>
    <row r="10" spans="2:8" ht="26.25" x14ac:dyDescent="0.4">
      <c r="B10" s="113" t="s">
        <v>523</v>
      </c>
    </row>
    <row r="11" spans="2:8" x14ac:dyDescent="0.2">
      <c r="B11" s="57" t="s">
        <v>524</v>
      </c>
    </row>
    <row r="13" spans="2:8" ht="66.75" customHeight="1" x14ac:dyDescent="0.25">
      <c r="B13" s="232" t="s">
        <v>525</v>
      </c>
      <c r="C13" s="232"/>
      <c r="D13" s="232"/>
      <c r="E13" s="232"/>
      <c r="F13" s="232"/>
      <c r="G13" s="232"/>
      <c r="H13" s="232"/>
    </row>
    <row r="14" spans="2:8" ht="15.75" x14ac:dyDescent="0.25">
      <c r="B14" s="47"/>
    </row>
    <row r="15" spans="2:8" ht="15.75" x14ac:dyDescent="0.25">
      <c r="B15" s="47"/>
    </row>
    <row r="16" spans="2:8" ht="15" x14ac:dyDescent="0.2">
      <c r="B16" s="51" t="s">
        <v>89</v>
      </c>
    </row>
    <row r="17" spans="2:4" ht="15.75" x14ac:dyDescent="0.25">
      <c r="B17" s="47"/>
    </row>
    <row r="18" spans="2:4" ht="15" x14ac:dyDescent="0.2">
      <c r="B18" s="54" t="s">
        <v>55</v>
      </c>
    </row>
    <row r="19" spans="2:4" ht="15" x14ac:dyDescent="0.2">
      <c r="B19" s="54" t="s">
        <v>331</v>
      </c>
    </row>
    <row r="20" spans="2:4" ht="15" x14ac:dyDescent="0.2">
      <c r="B20" s="89" t="s">
        <v>526</v>
      </c>
    </row>
    <row r="21" spans="2:4" ht="15.75" x14ac:dyDescent="0.25">
      <c r="B21" s="47"/>
    </row>
    <row r="22" spans="2:4" ht="15" x14ac:dyDescent="0.2">
      <c r="B22" s="51" t="s">
        <v>332</v>
      </c>
    </row>
    <row r="23" spans="2:4" ht="15" x14ac:dyDescent="0.2">
      <c r="B23" s="51" t="s">
        <v>333</v>
      </c>
    </row>
    <row r="24" spans="2:4" ht="15" x14ac:dyDescent="0.2">
      <c r="B24" s="51" t="s">
        <v>334</v>
      </c>
    </row>
    <row r="25" spans="2:4" x14ac:dyDescent="0.2">
      <c r="B25" s="48"/>
    </row>
    <row r="26" spans="2:4" ht="15.75" x14ac:dyDescent="0.25">
      <c r="B26" s="47"/>
    </row>
    <row r="27" spans="2:4" ht="15.75" x14ac:dyDescent="0.25">
      <c r="B27" s="128" t="s">
        <v>330</v>
      </c>
      <c r="D27" s="46"/>
    </row>
    <row r="28" spans="2:4" s="53" customFormat="1" ht="22.5" customHeight="1" x14ac:dyDescent="0.2">
      <c r="B28" s="54" t="s">
        <v>147</v>
      </c>
    </row>
    <row r="29" spans="2:4" s="53" customFormat="1" ht="22.5" customHeight="1" x14ac:dyDescent="0.2">
      <c r="B29" s="54" t="s">
        <v>428</v>
      </c>
    </row>
    <row r="30" spans="2:4" s="53" customFormat="1" ht="22.5" customHeight="1" x14ac:dyDescent="0.2">
      <c r="B30" s="54" t="s">
        <v>146</v>
      </c>
      <c r="D30" s="54"/>
    </row>
    <row r="31" spans="2:4" s="53" customFormat="1" ht="22.5" customHeight="1" x14ac:dyDescent="0.2">
      <c r="B31" s="54" t="s">
        <v>148</v>
      </c>
      <c r="D31" s="54"/>
    </row>
    <row r="32" spans="2:4" s="53" customFormat="1" ht="22.5" customHeight="1" x14ac:dyDescent="0.2">
      <c r="B32" s="54" t="s">
        <v>499</v>
      </c>
      <c r="D32" s="54"/>
    </row>
    <row r="33" spans="2:4" s="53" customFormat="1" ht="22.5" customHeight="1" x14ac:dyDescent="0.2">
      <c r="B33" s="54"/>
      <c r="C33" s="54"/>
      <c r="D33" s="54"/>
    </row>
    <row r="34" spans="2:4" s="53" customFormat="1" ht="22.5" customHeight="1" x14ac:dyDescent="0.25">
      <c r="B34" s="128" t="s">
        <v>498</v>
      </c>
      <c r="C34" s="54"/>
      <c r="D34" s="54"/>
    </row>
    <row r="35" spans="2:4" s="53" customFormat="1" ht="22.5" customHeight="1" x14ac:dyDescent="0.2">
      <c r="B35" s="54" t="s">
        <v>500</v>
      </c>
      <c r="C35" s="54"/>
      <c r="D35" s="54"/>
    </row>
    <row r="36" spans="2:4" s="53" customFormat="1" ht="22.5" customHeight="1" x14ac:dyDescent="0.25">
      <c r="B36" s="54" t="s">
        <v>501</v>
      </c>
      <c r="D36" s="93"/>
    </row>
    <row r="37" spans="2:4" s="53" customFormat="1" ht="22.5" customHeight="1" x14ac:dyDescent="0.25">
      <c r="B37" s="54" t="s">
        <v>502</v>
      </c>
      <c r="D37" s="93"/>
    </row>
    <row r="38" spans="2:4" ht="22.5" customHeight="1" x14ac:dyDescent="0.2">
      <c r="B38" s="53"/>
    </row>
    <row r="39" spans="2:4" ht="15.75" x14ac:dyDescent="0.25">
      <c r="B39" s="128" t="s">
        <v>509</v>
      </c>
    </row>
    <row r="40" spans="2:4" ht="15" x14ac:dyDescent="0.2">
      <c r="B40" s="89" t="s">
        <v>320</v>
      </c>
    </row>
    <row r="41" spans="2:4" ht="15" x14ac:dyDescent="0.2">
      <c r="B41" s="89" t="s">
        <v>321</v>
      </c>
    </row>
    <row r="42" spans="2:4" ht="15" x14ac:dyDescent="0.2">
      <c r="B42" s="89" t="s">
        <v>322</v>
      </c>
    </row>
    <row r="43" spans="2:4" ht="15" x14ac:dyDescent="0.2">
      <c r="B43" s="89" t="s">
        <v>323</v>
      </c>
    </row>
    <row r="44" spans="2:4" ht="15" x14ac:dyDescent="0.2">
      <c r="B44" s="53"/>
    </row>
    <row r="45" spans="2:4" ht="15.75" x14ac:dyDescent="0.25">
      <c r="B45" s="128" t="s">
        <v>510</v>
      </c>
    </row>
    <row r="46" spans="2:4" ht="15" x14ac:dyDescent="0.2">
      <c r="B46" s="89" t="s">
        <v>503</v>
      </c>
    </row>
    <row r="47" spans="2:4" ht="15" x14ac:dyDescent="0.2">
      <c r="B47" s="53"/>
    </row>
    <row r="48" spans="2:4" ht="15" x14ac:dyDescent="0.2">
      <c r="B48" s="53"/>
    </row>
    <row r="49" spans="2:2" ht="15" x14ac:dyDescent="0.2">
      <c r="B49" s="53" t="s">
        <v>63</v>
      </c>
    </row>
    <row r="50" spans="2:2" ht="15" x14ac:dyDescent="0.25">
      <c r="B50" s="199" t="s">
        <v>517</v>
      </c>
    </row>
    <row r="51" spans="2:2" ht="15" x14ac:dyDescent="0.2">
      <c r="B51" s="53"/>
    </row>
  </sheetData>
  <sheetProtection sheet="1" objects="1" scenarios="1"/>
  <mergeCells count="1">
    <mergeCell ref="B13:H13"/>
  </mergeCells>
  <hyperlinks>
    <hyperlink ref="B50" r:id="rId1"/>
    <hyperlink ref="B18" r:id="rId2"/>
    <hyperlink ref="B19" r:id="rId3"/>
    <hyperlink ref="B28" location="'EP by route - Overall'!A1" display="Incidence by route - sex"/>
    <hyperlink ref="B30" location="'EP by route - Age groups'!A1" display="Incidence by route - age"/>
    <hyperlink ref="B36" location="'Inc. by route - CALs by Site'!A1" display="Incidence by route - comparing results across Cancer Alliances"/>
    <hyperlink ref="B31" location="'EP by route -age 0-24'!A1" display="Incidence by route - deprivation quintile"/>
    <hyperlink ref="B35" location="'Inc. by route - Sites by CAL'!A1" display="Incidence by route and site - for selected Cancer Alliance"/>
    <hyperlink ref="B40" location="'Breast ASR by CCG'!A1" display="Breast ASR by CCG"/>
    <hyperlink ref="B41" location="'Colorectal ASR by CCG'!A1" display="Colorectal ASR by CCG"/>
    <hyperlink ref="B42" location="'Lung ASR by CCG'!A1" display="Lung ASR by CCG"/>
    <hyperlink ref="B43" location="'Prostate ASR by CCG'!A1" display="Prostate ASR by CCG"/>
    <hyperlink ref="B29" location="'EP by route - by year'!A1" display="Breakdown of Emergency route - year"/>
    <hyperlink ref="B37" location="'Inc. by route - CALs by year'!A1" display="Incidence by route - comparing results across year and Cancer Alliance"/>
    <hyperlink ref="B32" location="'EP by route - Sites by CAL'!A1" display="Breakdown of Emergency route - Cancer Alliance"/>
    <hyperlink ref="B46" location="Stage!A1" display="Incidence by route and site - stage"/>
    <hyperlink ref="B20" r:id="rId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CN2">
    <tabColor rgb="FF009E49"/>
    <pageSetUpPr fitToPage="1"/>
  </sheetPr>
  <dimension ref="B1:AA68"/>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6.42578125" style="19" customWidth="1"/>
    <col min="6" max="21" width="5" style="19" customWidth="1"/>
    <col min="22" max="22" width="0" style="28" hidden="1" customWidth="1"/>
    <col min="23" max="23" width="9.140625" style="19" customWidth="1"/>
    <col min="24" max="16384" width="9.140625" style="19"/>
  </cols>
  <sheetData>
    <row r="1" spans="2:27" ht="15.75" thickBot="1" x14ac:dyDescent="0.3"/>
    <row r="2" spans="2:27" ht="15.75" customHeight="1" x14ac:dyDescent="0.25">
      <c r="B2" s="295" t="s">
        <v>24</v>
      </c>
      <c r="D2" s="282" t="s">
        <v>534</v>
      </c>
      <c r="E2" s="283"/>
      <c r="F2" s="283"/>
      <c r="G2" s="283"/>
      <c r="H2" s="283"/>
      <c r="I2" s="283"/>
      <c r="J2" s="283"/>
      <c r="K2" s="283"/>
      <c r="L2" s="283"/>
      <c r="M2" s="283"/>
      <c r="N2" s="283"/>
      <c r="O2" s="283"/>
      <c r="P2" s="283"/>
      <c r="Q2" s="283"/>
      <c r="R2" s="283"/>
      <c r="S2" s="283"/>
      <c r="T2" s="283"/>
      <c r="U2" s="283"/>
      <c r="V2" s="283"/>
      <c r="W2" s="284"/>
    </row>
    <row r="3" spans="2:27" ht="15.75" customHeight="1" x14ac:dyDescent="0.25">
      <c r="B3" s="296"/>
      <c r="D3" s="285"/>
      <c r="E3" s="286"/>
      <c r="F3" s="286"/>
      <c r="G3" s="286"/>
      <c r="H3" s="286"/>
      <c r="I3" s="286"/>
      <c r="J3" s="286"/>
      <c r="K3" s="286"/>
      <c r="L3" s="286"/>
      <c r="M3" s="286"/>
      <c r="N3" s="286"/>
      <c r="O3" s="286"/>
      <c r="P3" s="286"/>
      <c r="Q3" s="286"/>
      <c r="R3" s="286"/>
      <c r="S3" s="286"/>
      <c r="T3" s="286"/>
      <c r="U3" s="286"/>
      <c r="V3" s="286"/>
      <c r="W3" s="287"/>
    </row>
    <row r="4" spans="2:27" ht="15.75" customHeight="1" thickBot="1" x14ac:dyDescent="0.3">
      <c r="B4" s="297"/>
      <c r="D4" s="288"/>
      <c r="E4" s="289"/>
      <c r="F4" s="289"/>
      <c r="G4" s="289"/>
      <c r="H4" s="289"/>
      <c r="I4" s="289"/>
      <c r="J4" s="289"/>
      <c r="K4" s="289"/>
      <c r="L4" s="289"/>
      <c r="M4" s="289"/>
      <c r="N4" s="289"/>
      <c r="O4" s="289"/>
      <c r="P4" s="289"/>
      <c r="Q4" s="289"/>
      <c r="R4" s="289"/>
      <c r="S4" s="289"/>
      <c r="T4" s="289"/>
      <c r="U4" s="289"/>
      <c r="V4" s="289"/>
      <c r="W4" s="290"/>
    </row>
    <row r="5" spans="2:27" ht="15.75" thickBot="1" x14ac:dyDescent="0.3"/>
    <row r="6" spans="2:27" ht="123" customHeight="1" thickBot="1" x14ac:dyDescent="0.3">
      <c r="D6" s="341" t="str">
        <f>'Hide Selection'!D47</f>
        <v>All Malignant Neoplasms (excl. NMSC)</v>
      </c>
      <c r="E6" s="342"/>
      <c r="F6" s="271" t="s">
        <v>20</v>
      </c>
      <c r="G6" s="271"/>
      <c r="H6" s="271" t="s">
        <v>19</v>
      </c>
      <c r="I6" s="271"/>
      <c r="J6" s="271" t="s">
        <v>3</v>
      </c>
      <c r="K6" s="271"/>
      <c r="L6" s="294" t="s">
        <v>47</v>
      </c>
      <c r="M6" s="294"/>
      <c r="N6" s="294" t="s">
        <v>48</v>
      </c>
      <c r="O6" s="294"/>
      <c r="P6" s="271" t="s">
        <v>9</v>
      </c>
      <c r="Q6" s="271"/>
      <c r="R6" s="271" t="s">
        <v>25</v>
      </c>
      <c r="S6" s="271"/>
      <c r="T6" s="271" t="s">
        <v>0</v>
      </c>
      <c r="U6" s="377"/>
      <c r="V6" s="209" t="s">
        <v>21</v>
      </c>
      <c r="W6" s="66" t="s">
        <v>90</v>
      </c>
    </row>
    <row r="7" spans="2:27" s="90" customFormat="1" ht="15.75" customHeight="1" x14ac:dyDescent="0.25">
      <c r="D7" s="370" t="s">
        <v>528</v>
      </c>
      <c r="E7" s="74" t="s">
        <v>40</v>
      </c>
      <c r="F7" s="277">
        <f>IF(OR(ISERROR(VLOOKUP($E7&amp;$D$6&amp;$D$7,'CAL data'!$A:$AC,'CAL data'!B$3,FALSE)),ISBLANK(VLOOKUP($E7&amp;$D$6&amp;$D$7,'CAL data'!$A:$AC,'CAL data'!B$3,FALSE))),"",VLOOKUP($E7&amp;$D$6&amp;$D$7,'CAL data'!$A:$AC,'CAL data'!B$3,FALSE))</f>
        <v>5.4158085368352565E-2</v>
      </c>
      <c r="G7" s="269"/>
      <c r="H7" s="269">
        <f>IF(OR(ISERROR(VLOOKUP($E7&amp;$D$6&amp;$D$7,'CAL data'!$A:$AC,'CAL data'!C$3,FALSE)),ISBLANK(VLOOKUP($E7&amp;$D$6&amp;$D$7,'CAL data'!$A:$AC,'CAL data'!C$3,FALSE))),"",VLOOKUP($E7&amp;$D$6&amp;$D$7,'CAL data'!$A:$AC,'CAL data'!C$3,FALSE))</f>
        <v>0.30931897596446972</v>
      </c>
      <c r="I7" s="269"/>
      <c r="J7" s="269">
        <f>IF(OR(ISERROR(VLOOKUP($E7&amp;$D$6&amp;$D$7,'CAL data'!$A:$AC,'CAL data'!D$3,FALSE)),ISBLANK(VLOOKUP($E7&amp;$D$6&amp;$D$7,'CAL data'!$A:$AC,'CAL data'!D$3,FALSE))),"",VLOOKUP($E7&amp;$D$6&amp;$D$7,'CAL data'!$A:$AC,'CAL data'!D$3,FALSE))</f>
        <v>0.26244902807488596</v>
      </c>
      <c r="K7" s="269"/>
      <c r="L7" s="269">
        <f>IF(OR(ISERROR(VLOOKUP($E7&amp;$D$6&amp;$D$7,'CAL data'!$A:$AC,'CAL data'!E$3,FALSE)),ISBLANK(VLOOKUP($E7&amp;$D$6&amp;$D$7,'CAL data'!$A:$AC,'CAL data'!E$3,FALSE))),"",VLOOKUP($E7&amp;$D$6&amp;$D$7,'CAL data'!$A:$AC,'CAL data'!E$3,FALSE))</f>
        <v>9.5057997554711268E-2</v>
      </c>
      <c r="M7" s="269"/>
      <c r="N7" s="269">
        <f>IF(OR(ISERROR(VLOOKUP($E7&amp;$D$6&amp;$D$7,'CAL data'!$A:$AC,'CAL data'!F$3,FALSE)),ISBLANK(VLOOKUP($E7&amp;$D$6&amp;$D$7,'CAL data'!$A:$AC,'CAL data'!F$3,FALSE))),"",VLOOKUP($E7&amp;$D$6&amp;$D$7,'CAL data'!$A:$AC,'CAL data'!F$3,FALSE))</f>
        <v>2.2612999505128684E-2</v>
      </c>
      <c r="O7" s="269"/>
      <c r="P7" s="269">
        <f>IF(OR(ISERROR(VLOOKUP($E7&amp;$D$6&amp;$D$7,'CAL data'!$A:$AC,'CAL data'!G$3,FALSE)),ISBLANK(VLOOKUP($E7&amp;$D$6&amp;$D$7,'CAL data'!$A:$AC,'CAL data'!G$3,FALSE))),"",VLOOKUP($E7&amp;$D$6&amp;$D$7,'CAL data'!$A:$AC,'CAL data'!G$3,FALSE))</f>
        <v>0.21524354379539384</v>
      </c>
      <c r="Q7" s="269"/>
      <c r="R7" s="269">
        <f>IF(OR(ISERROR(VLOOKUP($E7&amp;$D$6&amp;$D$7,'CAL data'!$A:$AC,'CAL data'!H$3,FALSE)),ISBLANK(VLOOKUP($E7&amp;$D$6&amp;$D$7,'CAL data'!$A:$AC,'CAL data'!H$3,FALSE))),"",VLOOKUP($E7&amp;$D$6&amp;$D$7,'CAL data'!$A:$AC,'CAL data'!H$3,FALSE))</f>
        <v>3.5868301787529747E-3</v>
      </c>
      <c r="S7" s="269"/>
      <c r="T7" s="269">
        <f>IF(OR(ISERROR(VLOOKUP($E7&amp;$D$6&amp;$D$7,'CAL data'!$A:$AC,'CAL data'!I$3,FALSE)),ISBLANK(VLOOKUP($E7&amp;$D$6&amp;$D$7,'CAL data'!$A:$AC,'CAL data'!I$3,FALSE))),"",VLOOKUP($E7&amp;$D$6&amp;$D$7,'CAL data'!$A:$AC,'CAL data'!I$3,FALSE))</f>
        <v>3.7572539558304918E-2</v>
      </c>
      <c r="U7" s="365"/>
      <c r="V7" s="373">
        <f>SUM(F19,H19,J19,L19,N19,P19,R19,T19)</f>
        <v>1.0000000000000002</v>
      </c>
      <c r="W7" s="367">
        <f>IF(ISERROR(VLOOKUP($E7&amp;$D$6&amp;$D$7,'CAL data'!$A:$AC,'CAL data'!K$3,FALSE)),0,VLOOKUP($E7&amp;$D$6&amp;$D$7,'CAL data'!$A:$AC,'CAL data'!K$3,FALSE))</f>
        <v>2786583</v>
      </c>
    </row>
    <row r="8" spans="2:27" s="90" customFormat="1" ht="16.5" thickBot="1" x14ac:dyDescent="0.3">
      <c r="D8" s="371"/>
      <c r="E8" s="2" t="s">
        <v>27</v>
      </c>
      <c r="F8" s="8">
        <f>IF(F7="","",VLOOKUP($E7&amp;$D$6&amp;$D$7,'CAL data'!$A:$AC,'CAL data'!M$3,FALSE))</f>
        <v>5.3999999999999999E-2</v>
      </c>
      <c r="G8" s="3">
        <f>IF(F7="","",VLOOKUP($E7&amp;$D$6&amp;$D$7,'CAL data'!$A:$AC,'CAL data'!N$3,FALSE))</f>
        <v>5.3999999999999999E-2</v>
      </c>
      <c r="H8" s="3">
        <f>IF(H7="","",VLOOKUP($E7&amp;$D$6&amp;$D$7,'CAL data'!$A:$AC,'CAL data'!O$3,FALSE))</f>
        <v>0.309</v>
      </c>
      <c r="I8" s="3">
        <f>IF(H7="","",VLOOKUP($E7&amp;$D$6&amp;$D$7,'CAL data'!$A:$AC,'CAL data'!P$3,FALSE))</f>
        <v>0.31</v>
      </c>
      <c r="J8" s="3">
        <f>IF(J7="","",VLOOKUP($E7&amp;$D$6&amp;$D$7,'CAL data'!$A:$AC,'CAL data'!Q$3,FALSE))</f>
        <v>0.26200000000000001</v>
      </c>
      <c r="K8" s="3">
        <f>IF(J7="","",VLOOKUP($E7&amp;$D$6&amp;$D$7,'CAL data'!$A:$AC,'CAL data'!R$3,FALSE))</f>
        <v>0.26300000000000001</v>
      </c>
      <c r="L8" s="3">
        <f>IF(L7="","",VLOOKUP($E7&amp;$D$6&amp;$D$7,'CAL data'!$A:$AC,'CAL data'!S$3,FALSE))</f>
        <v>9.5000000000000001E-2</v>
      </c>
      <c r="M8" s="3">
        <f>IF(L7="","",VLOOKUP($E7&amp;$D$6&amp;$D$7,'CAL data'!$A:$AC,'CAL data'!T$3,FALSE))</f>
        <v>9.5000000000000001E-2</v>
      </c>
      <c r="N8" s="3">
        <f>IF(N7="","",VLOOKUP($E7&amp;$D$6&amp;$D$7,'CAL data'!$A:$AC,'CAL data'!U$3,FALSE))</f>
        <v>2.1999999999999999E-2</v>
      </c>
      <c r="O8" s="3">
        <f>IF(N7="","",VLOOKUP($E7&amp;$D$6&amp;$D$7,'CAL data'!$A:$AC,'CAL data'!V$3,FALSE))</f>
        <v>2.3E-2</v>
      </c>
      <c r="P8" s="3">
        <f>IF(P7="","",VLOOKUP($E7&amp;$D$6&amp;$D$7,'CAL data'!$A:$AC,'CAL data'!W$3,FALSE))</f>
        <v>0.215</v>
      </c>
      <c r="Q8" s="3">
        <f>IF(P7="","",VLOOKUP($E7&amp;$D$6&amp;$D$7,'CAL data'!$A:$AC,'CAL data'!X$3,FALSE))</f>
        <v>0.216</v>
      </c>
      <c r="R8" s="3">
        <f>IF(R7="","",VLOOKUP($E7&amp;$D$6&amp;$D$7,'CAL data'!$A:$AC,'CAL data'!Y$3,FALSE))</f>
        <v>4.0000000000000001E-3</v>
      </c>
      <c r="S8" s="3">
        <f>IF(R7="","",VLOOKUP($E7&amp;$D$6&amp;$D$7,'CAL data'!$A:$AC,'CAL data'!Z$3,FALSE))</f>
        <v>4.0000000000000001E-3</v>
      </c>
      <c r="T8" s="3">
        <f>IF(T7="","",VLOOKUP($E7&amp;$D$6&amp;$D$7,'CAL data'!$A:$AC,'CAL data'!AA$3,FALSE))</f>
        <v>3.6999999999999998E-2</v>
      </c>
      <c r="U8" s="4">
        <f>IF(T7="","",VLOOKUP($E7&amp;$D$6&amp;$D$7,'CAL data'!$A:$AC,'CAL data'!AB$3,FALSE))</f>
        <v>3.7999999999999999E-2</v>
      </c>
      <c r="V8" s="374"/>
      <c r="W8" s="362"/>
      <c r="Z8" s="34"/>
    </row>
    <row r="9" spans="2:27" s="40" customFormat="1" ht="18.75" customHeight="1" x14ac:dyDescent="0.25">
      <c r="D9" s="371"/>
      <c r="E9" s="74" t="s">
        <v>370</v>
      </c>
      <c r="F9" s="277">
        <f>IF(OR(ISERROR(VLOOKUP($E9&amp;$D$6&amp;$D$7,'CAL data'!$A:$AC,'CAL data'!B$3,FALSE)),ISBLANK(VLOOKUP($E9&amp;$D$6&amp;$D$7,'CAL data'!$A:$AC,'CAL data'!B$3,FALSE))),"",VLOOKUP($E9&amp;$D$6&amp;$D$7,'CAL data'!$A:$AC,'CAL data'!B$3,FALSE))</f>
        <v>5.3026365692292562E-2</v>
      </c>
      <c r="G9" s="269"/>
      <c r="H9" s="269">
        <f>IF(OR(ISERROR(VLOOKUP($E9&amp;$D$6&amp;$D$7,'CAL data'!$A:$AC,'CAL data'!C$3,FALSE)),ISBLANK(VLOOKUP($E9&amp;$D$6&amp;$D$7,'CAL data'!$A:$AC,'CAL data'!C$3,FALSE))),"",VLOOKUP($E9&amp;$D$6&amp;$D$7,'CAL data'!$A:$AC,'CAL data'!C$3,FALSE))</f>
        <v>0.30656965065808878</v>
      </c>
      <c r="I9" s="269"/>
      <c r="J9" s="269">
        <f>IF(OR(ISERROR(VLOOKUP($E9&amp;$D$6&amp;$D$7,'CAL data'!$A:$AC,'CAL data'!D$3,FALSE)),ISBLANK(VLOOKUP($E9&amp;$D$6&amp;$D$7,'CAL data'!$A:$AC,'CAL data'!D$3,FALSE))),"",VLOOKUP($E9&amp;$D$6&amp;$D$7,'CAL data'!$A:$AC,'CAL data'!D$3,FALSE))</f>
        <v>0.25253894452950515</v>
      </c>
      <c r="K9" s="269"/>
      <c r="L9" s="269">
        <f>IF(OR(ISERROR(VLOOKUP($E9&amp;$D$6&amp;$D$7,'CAL data'!$A:$AC,'CAL data'!E$3,FALSE)),ISBLANK(VLOOKUP($E9&amp;$D$6&amp;$D$7,'CAL data'!$A:$AC,'CAL data'!E$3,FALSE))),"",VLOOKUP($E9&amp;$D$6&amp;$D$7,'CAL data'!$A:$AC,'CAL data'!E$3,FALSE))</f>
        <v>0.10929752356337177</v>
      </c>
      <c r="M9" s="269"/>
      <c r="N9" s="269">
        <f>IF(OR(ISERROR(VLOOKUP($E9&amp;$D$6&amp;$D$7,'CAL data'!$A:$AC,'CAL data'!F$3,FALSE)),ISBLANK(VLOOKUP($E9&amp;$D$6&amp;$D$7,'CAL data'!$A:$AC,'CAL data'!F$3,FALSE))),"",VLOOKUP($E9&amp;$D$6&amp;$D$7,'CAL data'!$A:$AC,'CAL data'!F$3,FALSE))</f>
        <v>2.1049009003947128E-2</v>
      </c>
      <c r="O9" s="269"/>
      <c r="P9" s="269">
        <f>IF(OR(ISERROR(VLOOKUP($E9&amp;$D$6&amp;$D$7,'CAL data'!$A:$AC,'CAL data'!G$3,FALSE)),ISBLANK(VLOOKUP($E9&amp;$D$6&amp;$D$7,'CAL data'!$A:$AC,'CAL data'!G$3,FALSE))),"",VLOOKUP($E9&amp;$D$6&amp;$D$7,'CAL data'!$A:$AC,'CAL data'!G$3,FALSE))</f>
        <v>0.22537258923178491</v>
      </c>
      <c r="Q9" s="269"/>
      <c r="R9" s="269">
        <f>IF(OR(ISERROR(VLOOKUP($E9&amp;$D$6&amp;$D$7,'CAL data'!$A:$AC,'CAL data'!H$3,FALSE)),ISBLANK(VLOOKUP($E9&amp;$D$6&amp;$D$7,'CAL data'!$A:$AC,'CAL data'!H$3,FALSE))),"",VLOOKUP($E9&amp;$D$6&amp;$D$7,'CAL data'!$A:$AC,'CAL data'!H$3,FALSE))</f>
        <v>4.2210391763003747E-3</v>
      </c>
      <c r="S9" s="269"/>
      <c r="T9" s="269">
        <f>IF(OR(ISERROR(VLOOKUP($E9&amp;$D$6&amp;$D$7,'CAL data'!$A:$AC,'CAL data'!I$3,FALSE)),ISBLANK(VLOOKUP($E9&amp;$D$6&amp;$D$7,'CAL data'!$A:$AC,'CAL data'!I$3,FALSE))),"",VLOOKUP($E9&amp;$D$6&amp;$D$7,'CAL data'!$A:$AC,'CAL data'!I$3,FALSE))</f>
        <v>2.7924878144709304E-2</v>
      </c>
      <c r="U9" s="365"/>
      <c r="V9" s="373">
        <f>SUM(F13,H13,J13,L13,N13,P13,R13,T13)</f>
        <v>1</v>
      </c>
      <c r="W9" s="367">
        <f>IF(ISERROR(VLOOKUP($E9&amp;$D$6&amp;$D$7,'CAL data'!$A:$AC,'CAL data'!K$3,FALSE)),0,VLOOKUP($E9&amp;$D$6&amp;$D$7,'CAL data'!$A:$AC,'CAL data'!K$3,FALSE))</f>
        <v>142382</v>
      </c>
      <c r="Z9" s="34"/>
      <c r="AA9" s="34"/>
    </row>
    <row r="10" spans="2:27" ht="15.75" x14ac:dyDescent="0.25">
      <c r="B10" s="44" t="s">
        <v>49</v>
      </c>
      <c r="D10" s="371"/>
      <c r="E10" s="5" t="s">
        <v>27</v>
      </c>
      <c r="F10" s="11">
        <f>IF(F9="","",VLOOKUP($E9&amp;$D$6&amp;$D$7,'CAL data'!$A:$AC,'CAL data'!M$3,FALSE))</f>
        <v>5.1999999999999998E-2</v>
      </c>
      <c r="G10" s="6">
        <f>IF(F9="","",VLOOKUP($E9&amp;$D$6&amp;$D$7,'CAL data'!$A:$AC,'CAL data'!N$3,FALSE))</f>
        <v>5.3999999999999999E-2</v>
      </c>
      <c r="H10" s="6">
        <f>IF(H9="","",VLOOKUP($E9&amp;$D$6&amp;$D$7,'CAL data'!$A:$AC,'CAL data'!O$3,FALSE))</f>
        <v>0.30399999999999999</v>
      </c>
      <c r="I10" s="6">
        <f>IF(H9="","",VLOOKUP($E9&amp;$D$6&amp;$D$7,'CAL data'!$A:$AC,'CAL data'!P$3,FALSE))</f>
        <v>0.309</v>
      </c>
      <c r="J10" s="6">
        <f>IF(J9="","",VLOOKUP($E9&amp;$D$6&amp;$D$7,'CAL data'!$A:$AC,'CAL data'!Q$3,FALSE))</f>
        <v>0.25</v>
      </c>
      <c r="K10" s="6">
        <f>IF(J9="","",VLOOKUP($E9&amp;$D$6&amp;$D$7,'CAL data'!$A:$AC,'CAL data'!R$3,FALSE))</f>
        <v>0.255</v>
      </c>
      <c r="L10" s="6">
        <f>IF(L9="","",VLOOKUP($E9&amp;$D$6&amp;$D$7,'CAL data'!$A:$AC,'CAL data'!S$3,FALSE))</f>
        <v>0.108</v>
      </c>
      <c r="M10" s="6">
        <f>IF(L9="","",VLOOKUP($E9&amp;$D$6&amp;$D$7,'CAL data'!$A:$AC,'CAL data'!T$3,FALSE))</f>
        <v>0.111</v>
      </c>
      <c r="N10" s="6">
        <f>IF(N9="","",VLOOKUP($E9&amp;$D$6&amp;$D$7,'CAL data'!$A:$AC,'CAL data'!U$3,FALSE))</f>
        <v>0.02</v>
      </c>
      <c r="O10" s="6">
        <f>IF(N9="","",VLOOKUP($E9&amp;$D$6&amp;$D$7,'CAL data'!$A:$AC,'CAL data'!V$3,FALSE))</f>
        <v>2.1999999999999999E-2</v>
      </c>
      <c r="P10" s="6">
        <f>IF(P9="","",VLOOKUP($E9&amp;$D$6&amp;$D$7,'CAL data'!$A:$AC,'CAL data'!W$3,FALSE))</f>
        <v>0.223</v>
      </c>
      <c r="Q10" s="6">
        <f>IF(P9="","",VLOOKUP($E9&amp;$D$6&amp;$D$7,'CAL data'!$A:$AC,'CAL data'!X$3,FALSE))</f>
        <v>0.22800000000000001</v>
      </c>
      <c r="R10" s="6">
        <f>IF(R9="","",VLOOKUP($E9&amp;$D$6&amp;$D$7,'CAL data'!$A:$AC,'CAL data'!Y$3,FALSE))</f>
        <v>4.0000000000000001E-3</v>
      </c>
      <c r="S10" s="6">
        <f>IF(R9="","",VLOOKUP($E9&amp;$D$6&amp;$D$7,'CAL data'!$A:$AC,'CAL data'!Z$3,FALSE))</f>
        <v>5.0000000000000001E-3</v>
      </c>
      <c r="T10" s="6">
        <f>IF(T9="","",VLOOKUP($E9&amp;$D$6&amp;$D$7,'CAL data'!$A:$AC,'CAL data'!AA$3,FALSE))</f>
        <v>2.7E-2</v>
      </c>
      <c r="U10" s="7">
        <f>IF(T9="","",VLOOKUP($E9&amp;$D$6&amp;$D$7,'CAL data'!$A:$AC,'CAL data'!AB$3,FALSE))</f>
        <v>2.9000000000000001E-2</v>
      </c>
      <c r="V10" s="376"/>
      <c r="W10" s="362"/>
      <c r="Z10" s="34"/>
      <c r="AA10" s="34"/>
    </row>
    <row r="11" spans="2:27" s="40" customFormat="1" ht="18.75" customHeight="1" x14ac:dyDescent="0.25">
      <c r="D11" s="371"/>
      <c r="E11" s="75" t="s">
        <v>22</v>
      </c>
      <c r="F11" s="300">
        <f>IF(OR(ISERROR(VLOOKUP($E11&amp;$D$6&amp;$D$7,'CAL data'!$A:$AC,'CAL data'!B$3,FALSE)),ISBLANK(VLOOKUP($E11&amp;$D$6&amp;$D$7,'CAL data'!$A:$AC,'CAL data'!B$3,FALSE))),"",VLOOKUP($E11&amp;$D$6&amp;$D$7,'CAL data'!$A:$AC,'CAL data'!B$3,FALSE))</f>
        <v>6.0341353228421733E-2</v>
      </c>
      <c r="G11" s="301"/>
      <c r="H11" s="301">
        <f>IF(OR(ISERROR(VLOOKUP($E11&amp;$D$6&amp;$D$7,'CAL data'!$A:$AC,'CAL data'!C$3,FALSE)),ISBLANK(VLOOKUP($E11&amp;$D$6&amp;$D$7,'CAL data'!$A:$AC,'CAL data'!C$3,FALSE))),"",VLOOKUP($E11&amp;$D$6&amp;$D$7,'CAL data'!$A:$AC,'CAL data'!C$3,FALSE))</f>
        <v>0.33880854414066525</v>
      </c>
      <c r="I11" s="301"/>
      <c r="J11" s="301">
        <f>IF(OR(ISERROR(VLOOKUP($E11&amp;$D$6&amp;$D$7,'CAL data'!$A:$AC,'CAL data'!D$3,FALSE)),ISBLANK(VLOOKUP($E11&amp;$D$6&amp;$D$7,'CAL data'!$A:$AC,'CAL data'!D$3,FALSE))),"",VLOOKUP($E11&amp;$D$6&amp;$D$7,'CAL data'!$A:$AC,'CAL data'!D$3,FALSE))</f>
        <v>0.23889102377850469</v>
      </c>
      <c r="K11" s="301"/>
      <c r="L11" s="301">
        <f>IF(OR(ISERROR(VLOOKUP($E11&amp;$D$6&amp;$D$7,'CAL data'!$A:$AC,'CAL data'!E$3,FALSE)),ISBLANK(VLOOKUP($E11&amp;$D$6&amp;$D$7,'CAL data'!$A:$AC,'CAL data'!E$3,FALSE))),"",VLOOKUP($E11&amp;$D$6&amp;$D$7,'CAL data'!$A:$AC,'CAL data'!E$3,FALSE))</f>
        <v>9.8413204240203195E-2</v>
      </c>
      <c r="M11" s="301"/>
      <c r="N11" s="301">
        <f>IF(OR(ISERROR(VLOOKUP($E11&amp;$D$6&amp;$D$7,'CAL data'!$A:$AC,'CAL data'!F$3,FALSE)),ISBLANK(VLOOKUP($E11&amp;$D$6&amp;$D$7,'CAL data'!$A:$AC,'CAL data'!F$3,FALSE))),"",VLOOKUP($E11&amp;$D$6&amp;$D$7,'CAL data'!$A:$AC,'CAL data'!F$3,FALSE))</f>
        <v>2.079330415303722E-2</v>
      </c>
      <c r="O11" s="301"/>
      <c r="P11" s="301">
        <f>IF(OR(ISERROR(VLOOKUP($E11&amp;$D$6&amp;$D$7,'CAL data'!$A:$AC,'CAL data'!G$3,FALSE)),ISBLANK(VLOOKUP($E11&amp;$D$6&amp;$D$7,'CAL data'!$A:$AC,'CAL data'!G$3,FALSE))),"",VLOOKUP($E11&amp;$D$6&amp;$D$7,'CAL data'!$A:$AC,'CAL data'!G$3,FALSE))</f>
        <v>0.21269436607837441</v>
      </c>
      <c r="Q11" s="301"/>
      <c r="R11" s="301">
        <f>IF(OR(ISERROR(VLOOKUP($E11&amp;$D$6&amp;$D$7,'CAL data'!$A:$AC,'CAL data'!H$3,FALSE)),ISBLANK(VLOOKUP($E11&amp;$D$6&amp;$D$7,'CAL data'!$A:$AC,'CAL data'!H$3,FALSE))),"",VLOOKUP($E11&amp;$D$6&amp;$D$7,'CAL data'!$A:$AC,'CAL data'!H$3,FALSE))</f>
        <v>3.43040311922994E-3</v>
      </c>
      <c r="S11" s="301"/>
      <c r="T11" s="301">
        <f>IF(OR(ISERROR(VLOOKUP($E11&amp;$D$6&amp;$D$7,'CAL data'!$A:$AC,'CAL data'!I$3,FALSE)),ISBLANK(VLOOKUP($E11&amp;$D$6&amp;$D$7,'CAL data'!$A:$AC,'CAL data'!I$3,FALSE))),"",VLOOKUP($E11&amp;$D$6&amp;$D$7,'CAL data'!$A:$AC,'CAL data'!I$3,FALSE))</f>
        <v>2.6627801261563552E-2</v>
      </c>
      <c r="U11" s="369"/>
      <c r="V11" s="375">
        <f>SUM(F13,H13,J13,L13,N13,P13,R13,T13)</f>
        <v>1</v>
      </c>
      <c r="W11" s="364">
        <f>IF(ISERROR(VLOOKUP($E11&amp;$D$6&amp;$D$7,'CAL data'!$A:$AC,'CAL data'!K$3,FALSE)),0,VLOOKUP($E11&amp;$D$6&amp;$D$7,'CAL data'!$A:$AC,'CAL data'!K$3,FALSE))</f>
        <v>213386</v>
      </c>
      <c r="Z11" s="34"/>
      <c r="AA11" s="34"/>
    </row>
    <row r="12" spans="2:27" ht="15.75" x14ac:dyDescent="0.25">
      <c r="D12" s="371"/>
      <c r="E12" s="24" t="s">
        <v>27</v>
      </c>
      <c r="F12" s="11">
        <f>IF(F11="","",VLOOKUP($E11&amp;$D$6&amp;$D$7,'CAL data'!$A:$AC,'CAL data'!M$3,FALSE))</f>
        <v>5.8999999999999997E-2</v>
      </c>
      <c r="G12" s="6">
        <f>IF(F11="","",VLOOKUP($E11&amp;$D$6&amp;$D$7,'CAL data'!$A:$AC,'CAL data'!N$3,FALSE))</f>
        <v>6.0999999999999999E-2</v>
      </c>
      <c r="H12" s="6">
        <f>IF(H11="","",VLOOKUP($E11&amp;$D$6&amp;$D$7,'CAL data'!$A:$AC,'CAL data'!O$3,FALSE))</f>
        <v>0.33700000000000002</v>
      </c>
      <c r="I12" s="6">
        <f>IF(H11="","",VLOOKUP($E11&amp;$D$6&amp;$D$7,'CAL data'!$A:$AC,'CAL data'!P$3,FALSE))</f>
        <v>0.34100000000000003</v>
      </c>
      <c r="J12" s="6">
        <f>IF(J11="","",VLOOKUP($E11&amp;$D$6&amp;$D$7,'CAL data'!$A:$AC,'CAL data'!Q$3,FALSE))</f>
        <v>0.23699999999999999</v>
      </c>
      <c r="K12" s="6">
        <f>IF(J11="","",VLOOKUP($E11&amp;$D$6&amp;$D$7,'CAL data'!$A:$AC,'CAL data'!R$3,FALSE))</f>
        <v>0.24099999999999999</v>
      </c>
      <c r="L12" s="6">
        <f>IF(L11="","",VLOOKUP($E11&amp;$D$6&amp;$D$7,'CAL data'!$A:$AC,'CAL data'!S$3,FALSE))</f>
        <v>9.7000000000000003E-2</v>
      </c>
      <c r="M12" s="6">
        <f>IF(L11="","",VLOOKUP($E11&amp;$D$6&amp;$D$7,'CAL data'!$A:$AC,'CAL data'!T$3,FALSE))</f>
        <v>0.1</v>
      </c>
      <c r="N12" s="6">
        <f>IF(N11="","",VLOOKUP($E11&amp;$D$6&amp;$D$7,'CAL data'!$A:$AC,'CAL data'!U$3,FALSE))</f>
        <v>0.02</v>
      </c>
      <c r="O12" s="6">
        <f>IF(N11="","",VLOOKUP($E11&amp;$D$6&amp;$D$7,'CAL data'!$A:$AC,'CAL data'!V$3,FALSE))</f>
        <v>2.1000000000000001E-2</v>
      </c>
      <c r="P12" s="6">
        <f>IF(P11="","",VLOOKUP($E11&amp;$D$6&amp;$D$7,'CAL data'!$A:$AC,'CAL data'!W$3,FALSE))</f>
        <v>0.21099999999999999</v>
      </c>
      <c r="Q12" s="6">
        <f>IF(P11="","",VLOOKUP($E11&amp;$D$6&amp;$D$7,'CAL data'!$A:$AC,'CAL data'!X$3,FALSE))</f>
        <v>0.214</v>
      </c>
      <c r="R12" s="6">
        <f>IF(R11="","",VLOOKUP($E11&amp;$D$6&amp;$D$7,'CAL data'!$A:$AC,'CAL data'!Y$3,FALSE))</f>
        <v>3.0000000000000001E-3</v>
      </c>
      <c r="S12" s="6">
        <f>IF(R11="","",VLOOKUP($E11&amp;$D$6&amp;$D$7,'CAL data'!$A:$AC,'CAL data'!Z$3,FALSE))</f>
        <v>4.0000000000000001E-3</v>
      </c>
      <c r="T12" s="6">
        <f>IF(T11="","",VLOOKUP($E11&amp;$D$6&amp;$D$7,'CAL data'!$A:$AC,'CAL data'!AA$3,FALSE))</f>
        <v>2.5999999999999999E-2</v>
      </c>
      <c r="U12" s="7">
        <f>IF(T11="","",VLOOKUP($E11&amp;$D$6&amp;$D$7,'CAL data'!$A:$AC,'CAL data'!AB$3,FALSE))</f>
        <v>2.7E-2</v>
      </c>
      <c r="V12" s="378"/>
      <c r="W12" s="363"/>
      <c r="Z12" s="34"/>
      <c r="AA12" s="34"/>
    </row>
    <row r="13" spans="2:27" s="40" customFormat="1" ht="18.75" customHeight="1" x14ac:dyDescent="0.25">
      <c r="D13" s="371"/>
      <c r="E13" s="75" t="s">
        <v>113</v>
      </c>
      <c r="F13" s="300">
        <f>IF(OR(ISERROR(VLOOKUP($E13&amp;$D$6&amp;$D$7,'CAL data'!$A:$AC,'CAL data'!B$3,FALSE)),ISBLANK(VLOOKUP($E13&amp;$D$6&amp;$D$7,'CAL data'!$A:$AC,'CAL data'!B$3,FALSE))),"",VLOOKUP($E13&amp;$D$6&amp;$D$7,'CAL data'!$A:$AC,'CAL data'!B$3,FALSE))</f>
        <v>5.6033054333516769E-2</v>
      </c>
      <c r="G13" s="301"/>
      <c r="H13" s="301">
        <f>IF(OR(ISERROR(VLOOKUP($E13&amp;$D$6&amp;$D$7,'CAL data'!$A:$AC,'CAL data'!C$3,FALSE)),ISBLANK(VLOOKUP($E13&amp;$D$6&amp;$D$7,'CAL data'!$A:$AC,'CAL data'!C$3,FALSE))),"",VLOOKUP($E13&amp;$D$6&amp;$D$7,'CAL data'!$A:$AC,'CAL data'!C$3,FALSE))</f>
        <v>0.30880506395308183</v>
      </c>
      <c r="I13" s="301"/>
      <c r="J13" s="301">
        <f>IF(OR(ISERROR(VLOOKUP($E13&amp;$D$6&amp;$D$7,'CAL data'!$A:$AC,'CAL data'!D$3,FALSE)),ISBLANK(VLOOKUP($E13&amp;$D$6&amp;$D$7,'CAL data'!$A:$AC,'CAL data'!D$3,FALSE))),"",VLOOKUP($E13&amp;$D$6&amp;$D$7,'CAL data'!$A:$AC,'CAL data'!D$3,FALSE))</f>
        <v>0.28041457771507966</v>
      </c>
      <c r="K13" s="301"/>
      <c r="L13" s="301">
        <f>IF(OR(ISERROR(VLOOKUP($E13&amp;$D$6&amp;$D$7,'CAL data'!$A:$AC,'CAL data'!E$3,FALSE)),ISBLANK(VLOOKUP($E13&amp;$D$6&amp;$D$7,'CAL data'!$A:$AC,'CAL data'!E$3,FALSE))),"",VLOOKUP($E13&amp;$D$6&amp;$D$7,'CAL data'!$A:$AC,'CAL data'!E$3,FALSE))</f>
        <v>8.4575556454138334E-2</v>
      </c>
      <c r="M13" s="301"/>
      <c r="N13" s="301">
        <f>IF(OR(ISERROR(VLOOKUP($E13&amp;$D$6&amp;$D$7,'CAL data'!$A:$AC,'CAL data'!F$3,FALSE)),ISBLANK(VLOOKUP($E13&amp;$D$6&amp;$D$7,'CAL data'!$A:$AC,'CAL data'!F$3,FALSE))),"",VLOOKUP($E13&amp;$D$6&amp;$D$7,'CAL data'!$A:$AC,'CAL data'!F$3,FALSE))</f>
        <v>2.3173301146503785E-2</v>
      </c>
      <c r="O13" s="301"/>
      <c r="P13" s="301">
        <f>IF(OR(ISERROR(VLOOKUP($E13&amp;$D$6&amp;$D$7,'CAL data'!$A:$AC,'CAL data'!G$3,FALSE)),ISBLANK(VLOOKUP($E13&amp;$D$6&amp;$D$7,'CAL data'!$A:$AC,'CAL data'!G$3,FALSE))),"",VLOOKUP($E13&amp;$D$6&amp;$D$7,'CAL data'!$A:$AC,'CAL data'!G$3,FALSE))</f>
        <v>0.2007187310930246</v>
      </c>
      <c r="Q13" s="301"/>
      <c r="R13" s="301">
        <f>IF(OR(ISERROR(VLOOKUP($E13&amp;$D$6&amp;$D$7,'CAL data'!$A:$AC,'CAL data'!H$3,FALSE)),ISBLANK(VLOOKUP($E13&amp;$D$6&amp;$D$7,'CAL data'!$A:$AC,'CAL data'!H$3,FALSE))),"",VLOOKUP($E13&amp;$D$6&amp;$D$7,'CAL data'!$A:$AC,'CAL data'!H$3,FALSE))</f>
        <v>3.0099144758644384E-4</v>
      </c>
      <c r="S13" s="301"/>
      <c r="T13" s="301">
        <f>IF(OR(ISERROR(VLOOKUP($E13&amp;$D$6&amp;$D$7,'CAL data'!$A:$AC,'CAL data'!I$3,FALSE)),ISBLANK(VLOOKUP($E13&amp;$D$6&amp;$D$7,'CAL data'!$A:$AC,'CAL data'!I$3,FALSE))),"",VLOOKUP($E13&amp;$D$6&amp;$D$7,'CAL data'!$A:$AC,'CAL data'!I$3,FALSE))</f>
        <v>4.5978723857068589E-2</v>
      </c>
      <c r="U13" s="369"/>
      <c r="V13" s="375">
        <f>SUM(F13,H13,J13,L13,N13,P13,R13,T13)</f>
        <v>1</v>
      </c>
      <c r="W13" s="364">
        <f>IF(ISERROR(VLOOKUP($E13&amp;$D$6&amp;$D$7,'CAL data'!$A:$AC,'CAL data'!K$3,FALSE)),0,VLOOKUP($E13&amp;$D$6&amp;$D$7,'CAL data'!$A:$AC,'CAL data'!K$3,FALSE))</f>
        <v>328913</v>
      </c>
      <c r="Z13" s="34"/>
      <c r="AA13" s="34"/>
    </row>
    <row r="14" spans="2:27" ht="15.75" x14ac:dyDescent="0.25">
      <c r="D14" s="371"/>
      <c r="E14" s="24" t="s">
        <v>27</v>
      </c>
      <c r="F14" s="11">
        <f>IF(F13="","",VLOOKUP($E13&amp;$D$6&amp;$D$7,'CAL data'!$A:$AC,'CAL data'!M$3,FALSE))</f>
        <v>5.5E-2</v>
      </c>
      <c r="G14" s="6">
        <f>IF(F13="","",VLOOKUP($E13&amp;$D$6&amp;$D$7,'CAL data'!$A:$AC,'CAL data'!N$3,FALSE))</f>
        <v>5.7000000000000002E-2</v>
      </c>
      <c r="H14" s="6">
        <f>IF(H13="","",VLOOKUP($E13&amp;$D$6&amp;$D$7,'CAL data'!$A:$AC,'CAL data'!O$3,FALSE))</f>
        <v>0.307</v>
      </c>
      <c r="I14" s="6">
        <f>IF(H13="","",VLOOKUP($E13&amp;$D$6&amp;$D$7,'CAL data'!$A:$AC,'CAL data'!P$3,FALSE))</f>
        <v>0.31</v>
      </c>
      <c r="J14" s="6">
        <f>IF(J13="","",VLOOKUP($E13&amp;$D$6&amp;$D$7,'CAL data'!$A:$AC,'CAL data'!Q$3,FALSE))</f>
        <v>0.27900000000000003</v>
      </c>
      <c r="K14" s="6">
        <f>IF(J13="","",VLOOKUP($E13&amp;$D$6&amp;$D$7,'CAL data'!$A:$AC,'CAL data'!R$3,FALSE))</f>
        <v>0.28199999999999997</v>
      </c>
      <c r="L14" s="6">
        <f>IF(L13="","",VLOOKUP($E13&amp;$D$6&amp;$D$7,'CAL data'!$A:$AC,'CAL data'!S$3,FALSE))</f>
        <v>8.4000000000000005E-2</v>
      </c>
      <c r="M14" s="6">
        <f>IF(L13="","",VLOOKUP($E13&amp;$D$6&amp;$D$7,'CAL data'!$A:$AC,'CAL data'!T$3,FALSE))</f>
        <v>8.5999999999999993E-2</v>
      </c>
      <c r="N14" s="6">
        <f>IF(N13="","",VLOOKUP($E13&amp;$D$6&amp;$D$7,'CAL data'!$A:$AC,'CAL data'!U$3,FALSE))</f>
        <v>2.3E-2</v>
      </c>
      <c r="O14" s="6">
        <f>IF(N13="","",VLOOKUP($E13&amp;$D$6&amp;$D$7,'CAL data'!$A:$AC,'CAL data'!V$3,FALSE))</f>
        <v>2.4E-2</v>
      </c>
      <c r="P14" s="6">
        <f>IF(P13="","",VLOOKUP($E13&amp;$D$6&amp;$D$7,'CAL data'!$A:$AC,'CAL data'!W$3,FALSE))</f>
        <v>0.19900000000000001</v>
      </c>
      <c r="Q14" s="6">
        <f>IF(P13="","",VLOOKUP($E13&amp;$D$6&amp;$D$7,'CAL data'!$A:$AC,'CAL data'!X$3,FALSE))</f>
        <v>0.20200000000000001</v>
      </c>
      <c r="R14" s="6">
        <f>IF(R13="","",VLOOKUP($E13&amp;$D$6&amp;$D$7,'CAL data'!$A:$AC,'CAL data'!Y$3,FALSE))</f>
        <v>0</v>
      </c>
      <c r="S14" s="6">
        <f>IF(R13="","",VLOOKUP($E13&amp;$D$6&amp;$D$7,'CAL data'!$A:$AC,'CAL data'!Z$3,FALSE))</f>
        <v>0</v>
      </c>
      <c r="T14" s="6">
        <f>IF(T13="","",VLOOKUP($E13&amp;$D$6&amp;$D$7,'CAL data'!$A:$AC,'CAL data'!AA$3,FALSE))</f>
        <v>4.4999999999999998E-2</v>
      </c>
      <c r="U14" s="7">
        <f>IF(T13="","",VLOOKUP($E13&amp;$D$6&amp;$D$7,'CAL data'!$A:$AC,'CAL data'!AB$3,FALSE))</f>
        <v>4.7E-2</v>
      </c>
      <c r="V14" s="376"/>
      <c r="W14" s="362"/>
      <c r="Z14" s="34"/>
      <c r="AA14" s="34"/>
    </row>
    <row r="15" spans="2:27" s="40" customFormat="1" ht="18.75" customHeight="1" x14ac:dyDescent="0.25">
      <c r="D15" s="371"/>
      <c r="E15" s="75" t="s">
        <v>453</v>
      </c>
      <c r="F15" s="300">
        <f>IF(OR(ISERROR(VLOOKUP($E15&amp;$D$6&amp;$D$7,'CAL data'!$A:$AC,'CAL data'!B$3,FALSE)),ISBLANK(VLOOKUP($E15&amp;$D$6&amp;$D$7,'CAL data'!$A:$AC,'CAL data'!B$3,FALSE))),"",VLOOKUP($E15&amp;$D$6&amp;$D$7,'CAL data'!$A:$AC,'CAL data'!B$3,FALSE))</f>
        <v>5.4518862215049424E-2</v>
      </c>
      <c r="G15" s="301"/>
      <c r="H15" s="301">
        <f>IF(OR(ISERROR(VLOOKUP($E15&amp;$D$6&amp;$D$7,'CAL data'!$A:$AC,'CAL data'!C$3,FALSE)),ISBLANK(VLOOKUP($E15&amp;$D$6&amp;$D$7,'CAL data'!$A:$AC,'CAL data'!C$3,FALSE))),"",VLOOKUP($E15&amp;$D$6&amp;$D$7,'CAL data'!$A:$AC,'CAL data'!C$3,FALSE))</f>
        <v>0.3365694976800484</v>
      </c>
      <c r="I15" s="301"/>
      <c r="J15" s="301">
        <f>IF(OR(ISERROR(VLOOKUP($E15&amp;$D$6&amp;$D$7,'CAL data'!$A:$AC,'CAL data'!D$3,FALSE)),ISBLANK(VLOOKUP($E15&amp;$D$6&amp;$D$7,'CAL data'!$A:$AC,'CAL data'!D$3,FALSE))),"",VLOOKUP($E15&amp;$D$6&amp;$D$7,'CAL data'!$A:$AC,'CAL data'!D$3,FALSE))</f>
        <v>0.2795037320960258</v>
      </c>
      <c r="K15" s="301"/>
      <c r="L15" s="301">
        <f>IF(OR(ISERROR(VLOOKUP($E15&amp;$D$6&amp;$D$7,'CAL data'!$A:$AC,'CAL data'!E$3,FALSE)),ISBLANK(VLOOKUP($E15&amp;$D$6&amp;$D$7,'CAL data'!$A:$AC,'CAL data'!E$3,FALSE))),"",VLOOKUP($E15&amp;$D$6&amp;$D$7,'CAL data'!$A:$AC,'CAL data'!E$3,FALSE))</f>
        <v>5.6145350010086748E-2</v>
      </c>
      <c r="M15" s="301"/>
      <c r="N15" s="301">
        <f>IF(OR(ISERROR(VLOOKUP($E15&amp;$D$6&amp;$D$7,'CAL data'!$A:$AC,'CAL data'!F$3,FALSE)),ISBLANK(VLOOKUP($E15&amp;$D$6&amp;$D$7,'CAL data'!$A:$AC,'CAL data'!F$3,FALSE))),"",VLOOKUP($E15&amp;$D$6&amp;$D$7,'CAL data'!$A:$AC,'CAL data'!F$3,FALSE))</f>
        <v>2.0791305224934435E-2</v>
      </c>
      <c r="O15" s="301"/>
      <c r="P15" s="301">
        <f>IF(OR(ISERROR(VLOOKUP($E15&amp;$D$6&amp;$D$7,'CAL data'!$A:$AC,'CAL data'!G$3,FALSE)),ISBLANK(VLOOKUP($E15&amp;$D$6&amp;$D$7,'CAL data'!$A:$AC,'CAL data'!G$3,FALSE))),"",VLOOKUP($E15&amp;$D$6&amp;$D$7,'CAL data'!$A:$AC,'CAL data'!G$3,FALSE))</f>
        <v>0.22279100262255397</v>
      </c>
      <c r="Q15" s="301"/>
      <c r="R15" s="301">
        <f>IF(OR(ISERROR(VLOOKUP($E15&amp;$D$6&amp;$D$7,'CAL data'!$A:$AC,'CAL data'!H$3,FALSE)),ISBLANK(VLOOKUP($E15&amp;$D$6&amp;$D$7,'CAL data'!$A:$AC,'CAL data'!H$3,FALSE))),"",VLOOKUP($E15&amp;$D$6&amp;$D$7,'CAL data'!$A:$AC,'CAL data'!H$3,FALSE))</f>
        <v>1.9416986080290498E-3</v>
      </c>
      <c r="S15" s="301"/>
      <c r="T15" s="301">
        <f>IF(OR(ISERROR(VLOOKUP($E15&amp;$D$6&amp;$D$7,'CAL data'!$A:$AC,'CAL data'!I$3,FALSE)),ISBLANK(VLOOKUP($E15&amp;$D$6&amp;$D$7,'CAL data'!$A:$AC,'CAL data'!I$3,FALSE))),"",VLOOKUP($E15&amp;$D$6&amp;$D$7,'CAL data'!$A:$AC,'CAL data'!I$3,FALSE))</f>
        <v>2.7738551543272139E-2</v>
      </c>
      <c r="U15" s="369"/>
      <c r="V15" s="375">
        <f>SUM(F13,H13,J13,L13,N13,P13,R13,T13)</f>
        <v>1</v>
      </c>
      <c r="W15" s="364">
        <f>IF(ISERROR(VLOOKUP($E15&amp;$D$6&amp;$D$7,'CAL data'!$A:$AC,'CAL data'!K$3,FALSE)),0,VLOOKUP($E15&amp;$D$6&amp;$D$7,'CAL data'!$A:$AC,'CAL data'!K$3,FALSE))</f>
        <v>79312</v>
      </c>
      <c r="Z15" s="34"/>
      <c r="AA15" s="34"/>
    </row>
    <row r="16" spans="2:27" ht="15.75" x14ac:dyDescent="0.25">
      <c r="D16" s="371"/>
      <c r="E16" s="24" t="s">
        <v>27</v>
      </c>
      <c r="F16" s="14">
        <f>IF(F15="","",VLOOKUP($E15&amp;$D$6&amp;$D$7,'CAL data'!$A:$AC,'CAL data'!M$3,FALSE))</f>
        <v>5.2999999999999999E-2</v>
      </c>
      <c r="G16" s="15">
        <f>IF(F15="","",VLOOKUP($E15&amp;$D$6&amp;$D$7,'CAL data'!$A:$AC,'CAL data'!N$3,FALSE))</f>
        <v>5.6000000000000001E-2</v>
      </c>
      <c r="H16" s="15">
        <f>IF(H15="","",VLOOKUP($E15&amp;$D$6&amp;$D$7,'CAL data'!$A:$AC,'CAL data'!O$3,FALSE))</f>
        <v>0.33300000000000002</v>
      </c>
      <c r="I16" s="15">
        <f>IF(H15="","",VLOOKUP($E15&amp;$D$6&amp;$D$7,'CAL data'!$A:$AC,'CAL data'!P$3,FALSE))</f>
        <v>0.34</v>
      </c>
      <c r="J16" s="15">
        <f>IF(J15="","",VLOOKUP($E15&amp;$D$6&amp;$D$7,'CAL data'!$A:$AC,'CAL data'!Q$3,FALSE))</f>
        <v>0.27600000000000002</v>
      </c>
      <c r="K16" s="15">
        <f>IF(J15="","",VLOOKUP($E15&amp;$D$6&amp;$D$7,'CAL data'!$A:$AC,'CAL data'!R$3,FALSE))</f>
        <v>0.28299999999999997</v>
      </c>
      <c r="L16" s="15">
        <f>IF(L15="","",VLOOKUP($E15&amp;$D$6&amp;$D$7,'CAL data'!$A:$AC,'CAL data'!S$3,FALSE))</f>
        <v>5.5E-2</v>
      </c>
      <c r="M16" s="15">
        <f>IF(L15="","",VLOOKUP($E15&amp;$D$6&amp;$D$7,'CAL data'!$A:$AC,'CAL data'!T$3,FALSE))</f>
        <v>5.8000000000000003E-2</v>
      </c>
      <c r="N16" s="15">
        <f>IF(N15="","",VLOOKUP($E15&amp;$D$6&amp;$D$7,'CAL data'!$A:$AC,'CAL data'!U$3,FALSE))</f>
        <v>0.02</v>
      </c>
      <c r="O16" s="15">
        <f>IF(N15="","",VLOOKUP($E15&amp;$D$6&amp;$D$7,'CAL data'!$A:$AC,'CAL data'!V$3,FALSE))</f>
        <v>2.1999999999999999E-2</v>
      </c>
      <c r="P16" s="15">
        <f>IF(P15="","",VLOOKUP($E15&amp;$D$6&amp;$D$7,'CAL data'!$A:$AC,'CAL data'!W$3,FALSE))</f>
        <v>0.22</v>
      </c>
      <c r="Q16" s="15">
        <f>IF(P15="","",VLOOKUP($E15&amp;$D$6&amp;$D$7,'CAL data'!$A:$AC,'CAL data'!X$3,FALSE))</f>
        <v>0.22600000000000001</v>
      </c>
      <c r="R16" s="15">
        <f>IF(R15="","",VLOOKUP($E15&amp;$D$6&amp;$D$7,'CAL data'!$A:$AC,'CAL data'!Y$3,FALSE))</f>
        <v>2E-3</v>
      </c>
      <c r="S16" s="15">
        <f>IF(R15="","",VLOOKUP($E15&amp;$D$6&amp;$D$7,'CAL data'!$A:$AC,'CAL data'!Z$3,FALSE))</f>
        <v>2E-3</v>
      </c>
      <c r="T16" s="15">
        <f>IF(T15="","",VLOOKUP($E15&amp;$D$6&amp;$D$7,'CAL data'!$A:$AC,'CAL data'!AA$3,FALSE))</f>
        <v>2.7E-2</v>
      </c>
      <c r="U16" s="16">
        <f>IF(T15="","",VLOOKUP($E15&amp;$D$6&amp;$D$7,'CAL data'!$A:$AC,'CAL data'!AB$3,FALSE))</f>
        <v>2.9000000000000001E-2</v>
      </c>
      <c r="V16" s="378"/>
      <c r="W16" s="363"/>
      <c r="Z16" s="34"/>
      <c r="AA16" s="34"/>
    </row>
    <row r="17" spans="4:27" s="40" customFormat="1" ht="18.75" customHeight="1" x14ac:dyDescent="0.25">
      <c r="D17" s="371"/>
      <c r="E17" s="75" t="s">
        <v>454</v>
      </c>
      <c r="F17" s="300">
        <f>IF(OR(ISERROR(VLOOKUP($E17&amp;$D$6&amp;$D$7,'CAL data'!$A:$AC,'CAL data'!B$3,FALSE)),ISBLANK(VLOOKUP($E17&amp;$D$6&amp;$D$7,'CAL data'!$A:$AC,'CAL data'!B$3,FALSE))),"",VLOOKUP($E17&amp;$D$6&amp;$D$7,'CAL data'!$A:$AC,'CAL data'!B$3,FALSE))</f>
        <v>5.226502963590178E-2</v>
      </c>
      <c r="G17" s="301"/>
      <c r="H17" s="301">
        <f>IF(OR(ISERROR(VLOOKUP($E17&amp;$D$6&amp;$D$7,'CAL data'!$A:$AC,'CAL data'!C$3,FALSE)),ISBLANK(VLOOKUP($E17&amp;$D$6&amp;$D$7,'CAL data'!$A:$AC,'CAL data'!C$3,FALSE))),"",VLOOKUP($E17&amp;$D$6&amp;$D$7,'CAL data'!$A:$AC,'CAL data'!C$3,FALSE))</f>
        <v>0.29554403048264183</v>
      </c>
      <c r="I17" s="301"/>
      <c r="J17" s="301">
        <f>IF(OR(ISERROR(VLOOKUP($E17&amp;$D$6&amp;$D$7,'CAL data'!$A:$AC,'CAL data'!D$3,FALSE)),ISBLANK(VLOOKUP($E17&amp;$D$6&amp;$D$7,'CAL data'!$A:$AC,'CAL data'!D$3,FALSE))),"",VLOOKUP($E17&amp;$D$6&amp;$D$7,'CAL data'!$A:$AC,'CAL data'!D$3,FALSE))</f>
        <v>0.26452159187129554</v>
      </c>
      <c r="K17" s="301"/>
      <c r="L17" s="301">
        <f>IF(OR(ISERROR(VLOOKUP($E17&amp;$D$6&amp;$D$7,'CAL data'!$A:$AC,'CAL data'!E$3,FALSE)),ISBLANK(VLOOKUP($E17&amp;$D$6&amp;$D$7,'CAL data'!$A:$AC,'CAL data'!E$3,FALSE))),"",VLOOKUP($E17&amp;$D$6&amp;$D$7,'CAL data'!$A:$AC,'CAL data'!E$3,FALSE))</f>
        <v>0.10107959356477561</v>
      </c>
      <c r="M17" s="301"/>
      <c r="N17" s="301">
        <f>IF(OR(ISERROR(VLOOKUP($E17&amp;$D$6&amp;$D$7,'CAL data'!$A:$AC,'CAL data'!F$3,FALSE)),ISBLANK(VLOOKUP($E17&amp;$D$6&amp;$D$7,'CAL data'!$A:$AC,'CAL data'!F$3,FALSE))),"",VLOOKUP($E17&amp;$D$6&amp;$D$7,'CAL data'!$A:$AC,'CAL data'!F$3,FALSE))</f>
        <v>2.0014817950889077E-2</v>
      </c>
      <c r="O17" s="301"/>
      <c r="P17" s="301">
        <f>IF(OR(ISERROR(VLOOKUP($E17&amp;$D$6&amp;$D$7,'CAL data'!$A:$AC,'CAL data'!G$3,FALSE)),ISBLANK(VLOOKUP($E17&amp;$D$6&amp;$D$7,'CAL data'!$A:$AC,'CAL data'!G$3,FALSE))),"",VLOOKUP($E17&amp;$D$6&amp;$D$7,'CAL data'!$A:$AC,'CAL data'!G$3,FALSE))</f>
        <v>0.21579170194750211</v>
      </c>
      <c r="Q17" s="301"/>
      <c r="R17" s="301">
        <f>IF(OR(ISERROR(VLOOKUP($E17&amp;$D$6&amp;$D$7,'CAL data'!$A:$AC,'CAL data'!H$3,FALSE)),ISBLANK(VLOOKUP($E17&amp;$D$6&amp;$D$7,'CAL data'!$A:$AC,'CAL data'!H$3,FALSE))),"",VLOOKUP($E17&amp;$D$6&amp;$D$7,'CAL data'!$A:$AC,'CAL data'!H$3,FALSE))</f>
        <v>6.8691786621507198E-3</v>
      </c>
      <c r="S17" s="301"/>
      <c r="T17" s="301">
        <f>IF(OR(ISERROR(VLOOKUP($E17&amp;$D$6&amp;$D$7,'CAL data'!$A:$AC,'CAL data'!I$3,FALSE)),ISBLANK(VLOOKUP($E17&amp;$D$6&amp;$D$7,'CAL data'!$A:$AC,'CAL data'!I$3,FALSE))),"",VLOOKUP($E17&amp;$D$6&amp;$D$7,'CAL data'!$A:$AC,'CAL data'!I$3,FALSE))</f>
        <v>4.3914055884843352E-2</v>
      </c>
      <c r="U17" s="369"/>
      <c r="V17" s="375">
        <f>SUM(F13,H13,J13,L13,N13,P13,R13,T13)</f>
        <v>1</v>
      </c>
      <c r="W17" s="364">
        <f>IF(ISERROR(VLOOKUP($E17&amp;$D$6&amp;$D$7,'CAL data'!$A:$AC,'CAL data'!K$3,FALSE)),0,VLOOKUP($E17&amp;$D$6&amp;$D$7,'CAL data'!$A:$AC,'CAL data'!K$3,FALSE))</f>
        <v>94480</v>
      </c>
      <c r="Z17" s="34"/>
      <c r="AA17" s="34"/>
    </row>
    <row r="18" spans="4:27" ht="15.75" x14ac:dyDescent="0.25">
      <c r="D18" s="371"/>
      <c r="E18" s="24" t="s">
        <v>27</v>
      </c>
      <c r="F18" s="11">
        <f>IF(F17="","",VLOOKUP($E17&amp;$D$6&amp;$D$7,'CAL data'!$A:$AC,'CAL data'!M$3,FALSE))</f>
        <v>5.0999999999999997E-2</v>
      </c>
      <c r="G18" s="6">
        <f>IF(F17="","",VLOOKUP($E17&amp;$D$6&amp;$D$7,'CAL data'!$A:$AC,'CAL data'!N$3,FALSE))</f>
        <v>5.3999999999999999E-2</v>
      </c>
      <c r="H18" s="6">
        <f>IF(H17="","",VLOOKUP($E17&amp;$D$6&amp;$D$7,'CAL data'!$A:$AC,'CAL data'!O$3,FALSE))</f>
        <v>0.29299999999999998</v>
      </c>
      <c r="I18" s="6">
        <f>IF(H17="","",VLOOKUP($E17&amp;$D$6&amp;$D$7,'CAL data'!$A:$AC,'CAL data'!P$3,FALSE))</f>
        <v>0.29799999999999999</v>
      </c>
      <c r="J18" s="6">
        <f>IF(J17="","",VLOOKUP($E17&amp;$D$6&amp;$D$7,'CAL data'!$A:$AC,'CAL data'!Q$3,FALSE))</f>
        <v>0.26200000000000001</v>
      </c>
      <c r="K18" s="6">
        <f>IF(J17="","",VLOOKUP($E17&amp;$D$6&amp;$D$7,'CAL data'!$A:$AC,'CAL data'!R$3,FALSE))</f>
        <v>0.26700000000000002</v>
      </c>
      <c r="L18" s="6">
        <f>IF(L17="","",VLOOKUP($E17&amp;$D$6&amp;$D$7,'CAL data'!$A:$AC,'CAL data'!S$3,FALSE))</f>
        <v>9.9000000000000005E-2</v>
      </c>
      <c r="M18" s="6">
        <f>IF(L17="","",VLOOKUP($E17&amp;$D$6&amp;$D$7,'CAL data'!$A:$AC,'CAL data'!T$3,FALSE))</f>
        <v>0.10299999999999999</v>
      </c>
      <c r="N18" s="6">
        <f>IF(N17="","",VLOOKUP($E17&amp;$D$6&amp;$D$7,'CAL data'!$A:$AC,'CAL data'!U$3,FALSE))</f>
        <v>1.9E-2</v>
      </c>
      <c r="O18" s="6">
        <f>IF(N17="","",VLOOKUP($E17&amp;$D$6&amp;$D$7,'CAL data'!$A:$AC,'CAL data'!V$3,FALSE))</f>
        <v>2.1000000000000001E-2</v>
      </c>
      <c r="P18" s="6">
        <f>IF(P17="","",VLOOKUP($E17&amp;$D$6&amp;$D$7,'CAL data'!$A:$AC,'CAL data'!W$3,FALSE))</f>
        <v>0.21299999999999999</v>
      </c>
      <c r="Q18" s="6">
        <f>IF(P17="","",VLOOKUP($E17&amp;$D$6&amp;$D$7,'CAL data'!$A:$AC,'CAL data'!X$3,FALSE))</f>
        <v>0.218</v>
      </c>
      <c r="R18" s="6">
        <f>IF(R17="","",VLOOKUP($E17&amp;$D$6&amp;$D$7,'CAL data'!$A:$AC,'CAL data'!Y$3,FALSE))</f>
        <v>6.0000000000000001E-3</v>
      </c>
      <c r="S18" s="6">
        <f>IF(R17="","",VLOOKUP($E17&amp;$D$6&amp;$D$7,'CAL data'!$A:$AC,'CAL data'!Z$3,FALSE))</f>
        <v>7.0000000000000001E-3</v>
      </c>
      <c r="T18" s="6">
        <f>IF(T17="","",VLOOKUP($E17&amp;$D$6&amp;$D$7,'CAL data'!$A:$AC,'CAL data'!AA$3,FALSE))</f>
        <v>4.2999999999999997E-2</v>
      </c>
      <c r="U18" s="7">
        <f>IF(T17="","",VLOOKUP($E17&amp;$D$6&amp;$D$7,'CAL data'!$A:$AC,'CAL data'!AB$3,FALSE))</f>
        <v>4.4999999999999998E-2</v>
      </c>
      <c r="V18" s="376"/>
      <c r="W18" s="362"/>
      <c r="Z18" s="34"/>
      <c r="AA18" s="34"/>
    </row>
    <row r="19" spans="4:27" s="40" customFormat="1" ht="18.75" customHeight="1" x14ac:dyDescent="0.25">
      <c r="D19" s="371"/>
      <c r="E19" s="75" t="s">
        <v>455</v>
      </c>
      <c r="F19" s="300">
        <f>IF(OR(ISERROR(VLOOKUP($E19&amp;$D$6&amp;$D$7,'CAL data'!$A:$AC,'CAL data'!B$3,FALSE)),ISBLANK(VLOOKUP($E19&amp;$D$6&amp;$D$7,'CAL data'!$A:$AC,'CAL data'!B$3,FALSE))),"",VLOOKUP($E19&amp;$D$6&amp;$D$7,'CAL data'!$A:$AC,'CAL data'!B$3,FALSE))</f>
        <v>5.3683196918632645E-2</v>
      </c>
      <c r="G19" s="301"/>
      <c r="H19" s="301">
        <f>IF(OR(ISERROR(VLOOKUP($E19&amp;$D$6&amp;$D$7,'CAL data'!$A:$AC,'CAL data'!C$3,FALSE)),ISBLANK(VLOOKUP($E19&amp;$D$6&amp;$D$7,'CAL data'!$A:$AC,'CAL data'!C$3,FALSE))),"",VLOOKUP($E19&amp;$D$6&amp;$D$7,'CAL data'!$A:$AC,'CAL data'!C$3,FALSE))</f>
        <v>0.32803374432186894</v>
      </c>
      <c r="I19" s="301"/>
      <c r="J19" s="301">
        <f>IF(OR(ISERROR(VLOOKUP($E19&amp;$D$6&amp;$D$7,'CAL data'!$A:$AC,'CAL data'!D$3,FALSE)),ISBLANK(VLOOKUP($E19&amp;$D$6&amp;$D$7,'CAL data'!$A:$AC,'CAL data'!D$3,FALSE))),"",VLOOKUP($E19&amp;$D$6&amp;$D$7,'CAL data'!$A:$AC,'CAL data'!D$3,FALSE))</f>
        <v>0.24992150049193024</v>
      </c>
      <c r="K19" s="301"/>
      <c r="L19" s="301">
        <f>IF(OR(ISERROR(VLOOKUP($E19&amp;$D$6&amp;$D$7,'CAL data'!$A:$AC,'CAL data'!E$3,FALSE)),ISBLANK(VLOOKUP($E19&amp;$D$6&amp;$D$7,'CAL data'!$A:$AC,'CAL data'!E$3,FALSE))),"",VLOOKUP($E19&amp;$D$6&amp;$D$7,'CAL data'!$A:$AC,'CAL data'!E$3,FALSE))</f>
        <v>9.1990956856670358E-2</v>
      </c>
      <c r="M19" s="301"/>
      <c r="N19" s="301">
        <f>IF(OR(ISERROR(VLOOKUP($E19&amp;$D$6&amp;$D$7,'CAL data'!$A:$AC,'CAL data'!F$3,FALSE)),ISBLANK(VLOOKUP($E19&amp;$D$6&amp;$D$7,'CAL data'!$A:$AC,'CAL data'!F$3,FALSE))),"",VLOOKUP($E19&amp;$D$6&amp;$D$7,'CAL data'!$A:$AC,'CAL data'!F$3,FALSE))</f>
        <v>2.3675451633836428E-2</v>
      </c>
      <c r="O19" s="301"/>
      <c r="P19" s="301">
        <f>IF(OR(ISERROR(VLOOKUP($E19&amp;$D$6&amp;$D$7,'CAL data'!$A:$AC,'CAL data'!G$3,FALSE)),ISBLANK(VLOOKUP($E19&amp;$D$6&amp;$D$7,'CAL data'!$A:$AC,'CAL data'!G$3,FALSE))),"",VLOOKUP($E19&amp;$D$6&amp;$D$7,'CAL data'!$A:$AC,'CAL data'!G$3,FALSE))</f>
        <v>0.22455045948378724</v>
      </c>
      <c r="Q19" s="301"/>
      <c r="R19" s="301">
        <f>IF(OR(ISERROR(VLOOKUP($E19&amp;$D$6&amp;$D$7,'CAL data'!$A:$AC,'CAL data'!H$3,FALSE)),ISBLANK(VLOOKUP($E19&amp;$D$6&amp;$D$7,'CAL data'!$A:$AC,'CAL data'!H$3,FALSE))),"",VLOOKUP($E19&amp;$D$6&amp;$D$7,'CAL data'!$A:$AC,'CAL data'!H$3,FALSE))</f>
        <v>3.7051767808921731E-3</v>
      </c>
      <c r="S19" s="301"/>
      <c r="T19" s="301">
        <f>IF(OR(ISERROR(VLOOKUP($E19&amp;$D$6&amp;$D$7,'CAL data'!$A:$AC,'CAL data'!I$3,FALSE)),ISBLANK(VLOOKUP($E19&amp;$D$6&amp;$D$7,'CAL data'!$A:$AC,'CAL data'!I$3,FALSE))),"",VLOOKUP($E19&amp;$D$6&amp;$D$7,'CAL data'!$A:$AC,'CAL data'!I$3,FALSE))</f>
        <v>2.4439513512381991E-2</v>
      </c>
      <c r="U19" s="369"/>
      <c r="V19" s="375">
        <f>SUM(F13,H13,J13,L13,N13,P13,R13,T13)</f>
        <v>1</v>
      </c>
      <c r="W19" s="364">
        <f>IF(ISERROR(VLOOKUP($E19&amp;$D$6&amp;$D$7,'CAL data'!$A:$AC,'CAL data'!K$3,FALSE)),0,VLOOKUP($E19&amp;$D$6&amp;$D$7,'CAL data'!$A:$AC,'CAL data'!K$3,FALSE))</f>
        <v>95542</v>
      </c>
      <c r="Z19" s="34"/>
      <c r="AA19" s="34"/>
    </row>
    <row r="20" spans="4:27" ht="15.75" x14ac:dyDescent="0.25">
      <c r="D20" s="371"/>
      <c r="E20" s="24" t="s">
        <v>27</v>
      </c>
      <c r="F20" s="14">
        <f>IF(F19="","",VLOOKUP($E19&amp;$D$6&amp;$D$7,'CAL data'!$A:$AC,'CAL data'!M$3,FALSE))</f>
        <v>5.1999999999999998E-2</v>
      </c>
      <c r="G20" s="15">
        <f>IF(F19="","",VLOOKUP($E19&amp;$D$6&amp;$D$7,'CAL data'!$A:$AC,'CAL data'!N$3,FALSE))</f>
        <v>5.5E-2</v>
      </c>
      <c r="H20" s="15">
        <f>IF(H19="","",VLOOKUP($E19&amp;$D$6&amp;$D$7,'CAL data'!$A:$AC,'CAL data'!O$3,FALSE))</f>
        <v>0.32500000000000001</v>
      </c>
      <c r="I20" s="15">
        <f>IF(H19="","",VLOOKUP($E19&amp;$D$6&amp;$D$7,'CAL data'!$A:$AC,'CAL data'!P$3,FALSE))</f>
        <v>0.33100000000000002</v>
      </c>
      <c r="J20" s="15">
        <f>IF(J19="","",VLOOKUP($E19&amp;$D$6&amp;$D$7,'CAL data'!$A:$AC,'CAL data'!Q$3,FALSE))</f>
        <v>0.247</v>
      </c>
      <c r="K20" s="15">
        <f>IF(J19="","",VLOOKUP($E19&amp;$D$6&amp;$D$7,'CAL data'!$A:$AC,'CAL data'!R$3,FALSE))</f>
        <v>0.253</v>
      </c>
      <c r="L20" s="15">
        <f>IF(L19="","",VLOOKUP($E19&amp;$D$6&amp;$D$7,'CAL data'!$A:$AC,'CAL data'!S$3,FALSE))</f>
        <v>0.09</v>
      </c>
      <c r="M20" s="15">
        <f>IF(L19="","",VLOOKUP($E19&amp;$D$6&amp;$D$7,'CAL data'!$A:$AC,'CAL data'!T$3,FALSE))</f>
        <v>9.4E-2</v>
      </c>
      <c r="N20" s="15">
        <f>IF(N19="","",VLOOKUP($E19&amp;$D$6&amp;$D$7,'CAL data'!$A:$AC,'CAL data'!U$3,FALSE))</f>
        <v>2.3E-2</v>
      </c>
      <c r="O20" s="15">
        <f>IF(N19="","",VLOOKUP($E19&amp;$D$6&amp;$D$7,'CAL data'!$A:$AC,'CAL data'!V$3,FALSE))</f>
        <v>2.5000000000000001E-2</v>
      </c>
      <c r="P20" s="15">
        <f>IF(P19="","",VLOOKUP($E19&amp;$D$6&amp;$D$7,'CAL data'!$A:$AC,'CAL data'!W$3,FALSE))</f>
        <v>0.222</v>
      </c>
      <c r="Q20" s="15">
        <f>IF(P19="","",VLOOKUP($E19&amp;$D$6&amp;$D$7,'CAL data'!$A:$AC,'CAL data'!X$3,FALSE))</f>
        <v>0.22700000000000001</v>
      </c>
      <c r="R20" s="15">
        <f>IF(R19="","",VLOOKUP($E19&amp;$D$6&amp;$D$7,'CAL data'!$A:$AC,'CAL data'!Y$3,FALSE))</f>
        <v>3.0000000000000001E-3</v>
      </c>
      <c r="S20" s="15">
        <f>IF(R19="","",VLOOKUP($E19&amp;$D$6&amp;$D$7,'CAL data'!$A:$AC,'CAL data'!Z$3,FALSE))</f>
        <v>4.0000000000000001E-3</v>
      </c>
      <c r="T20" s="15">
        <f>IF(T19="","",VLOOKUP($E19&amp;$D$6&amp;$D$7,'CAL data'!$A:$AC,'CAL data'!AA$3,FALSE))</f>
        <v>2.3E-2</v>
      </c>
      <c r="U20" s="16">
        <f>IF(T19="","",VLOOKUP($E19&amp;$D$6&amp;$D$7,'CAL data'!$A:$AC,'CAL data'!AB$3,FALSE))</f>
        <v>2.5000000000000001E-2</v>
      </c>
      <c r="V20" s="378"/>
      <c r="W20" s="363"/>
      <c r="Z20" s="34"/>
      <c r="AA20" s="34"/>
    </row>
    <row r="21" spans="4:27" s="40" customFormat="1" ht="18.75" customHeight="1" x14ac:dyDescent="0.25">
      <c r="D21" s="371"/>
      <c r="E21" s="75" t="s">
        <v>456</v>
      </c>
      <c r="F21" s="300">
        <f>IF(OR(ISERROR(VLOOKUP($E21&amp;$D$6&amp;$D$7,'CAL data'!$A:$AC,'CAL data'!B$3,FALSE)),ISBLANK(VLOOKUP($E21&amp;$D$6&amp;$D$7,'CAL data'!$A:$AC,'CAL data'!B$3,FALSE))),"",VLOOKUP($E21&amp;$D$6&amp;$D$7,'CAL data'!$A:$AC,'CAL data'!B$3,FALSE))</f>
        <v>5.0268115734235654E-2</v>
      </c>
      <c r="G21" s="301"/>
      <c r="H21" s="301">
        <f>IF(OR(ISERROR(VLOOKUP($E21&amp;$D$6&amp;$D$7,'CAL data'!$A:$AC,'CAL data'!C$3,FALSE)),ISBLANK(VLOOKUP($E21&amp;$D$6&amp;$D$7,'CAL data'!$A:$AC,'CAL data'!C$3,FALSE))),"",VLOOKUP($E21&amp;$D$6&amp;$D$7,'CAL data'!$A:$AC,'CAL data'!C$3,FALSE))</f>
        <v>0.2910991311329682</v>
      </c>
      <c r="I21" s="301"/>
      <c r="J21" s="301">
        <f>IF(OR(ISERROR(VLOOKUP($E21&amp;$D$6&amp;$D$7,'CAL data'!$A:$AC,'CAL data'!D$3,FALSE)),ISBLANK(VLOOKUP($E21&amp;$D$6&amp;$D$7,'CAL data'!$A:$AC,'CAL data'!D$3,FALSE))),"",VLOOKUP($E21&amp;$D$6&amp;$D$7,'CAL data'!$A:$AC,'CAL data'!D$3,FALSE))</f>
        <v>0.26731282080692798</v>
      </c>
      <c r="K21" s="301"/>
      <c r="L21" s="301">
        <f>IF(OR(ISERROR(VLOOKUP($E21&amp;$D$6&amp;$D$7,'CAL data'!$A:$AC,'CAL data'!E$3,FALSE)),ISBLANK(VLOOKUP($E21&amp;$D$6&amp;$D$7,'CAL data'!$A:$AC,'CAL data'!E$3,FALSE))),"",VLOOKUP($E21&amp;$D$6&amp;$D$7,'CAL data'!$A:$AC,'CAL data'!E$3,FALSE))</f>
        <v>0.10651506896452843</v>
      </c>
      <c r="M21" s="301"/>
      <c r="N21" s="301">
        <f>IF(OR(ISERROR(VLOOKUP($E21&amp;$D$6&amp;$D$7,'CAL data'!$A:$AC,'CAL data'!F$3,FALSE)),ISBLANK(VLOOKUP($E21&amp;$D$6&amp;$D$7,'CAL data'!$A:$AC,'CAL data'!F$3,FALSE))),"",VLOOKUP($E21&amp;$D$6&amp;$D$7,'CAL data'!$A:$AC,'CAL data'!F$3,FALSE))</f>
        <v>2.0273564075359161E-2</v>
      </c>
      <c r="O21" s="301"/>
      <c r="P21" s="301">
        <f>IF(OR(ISERROR(VLOOKUP($E21&amp;$D$6&amp;$D$7,'CAL data'!$A:$AC,'CAL data'!G$3,FALSE)),ISBLANK(VLOOKUP($E21&amp;$D$6&amp;$D$7,'CAL data'!$A:$AC,'CAL data'!G$3,FALSE))),"",VLOOKUP($E21&amp;$D$6&amp;$D$7,'CAL data'!$A:$AC,'CAL data'!G$3,FALSE))</f>
        <v>0.23586298855848364</v>
      </c>
      <c r="Q21" s="301"/>
      <c r="R21" s="301">
        <f>IF(OR(ISERROR(VLOOKUP($E21&amp;$D$6&amp;$D$7,'CAL data'!$A:$AC,'CAL data'!H$3,FALSE)),ISBLANK(VLOOKUP($E21&amp;$D$6&amp;$D$7,'CAL data'!$A:$AC,'CAL data'!H$3,FALSE))),"",VLOOKUP($E21&amp;$D$6&amp;$D$7,'CAL data'!$A:$AC,'CAL data'!H$3,FALSE))</f>
        <v>3.1184584062168442E-3</v>
      </c>
      <c r="S21" s="301"/>
      <c r="T21" s="301">
        <f>IF(OR(ISERROR(VLOOKUP($E21&amp;$D$6&amp;$D$7,'CAL data'!$A:$AC,'CAL data'!I$3,FALSE)),ISBLANK(VLOOKUP($E21&amp;$D$6&amp;$D$7,'CAL data'!$A:$AC,'CAL data'!I$3,FALSE))),"",VLOOKUP($E21&amp;$D$6&amp;$D$7,'CAL data'!$A:$AC,'CAL data'!I$3,FALSE))</f>
        <v>2.5549852321280073E-2</v>
      </c>
      <c r="U21" s="369"/>
      <c r="V21" s="375">
        <f>SUM(F13,H13,J13,L13,N13,P13,R13,T13)</f>
        <v>1</v>
      </c>
      <c r="W21" s="364">
        <f>IF(ISERROR(VLOOKUP($E21&amp;$D$6&amp;$D$7,'CAL data'!$A:$AC,'CAL data'!K$3,FALSE)),0,VLOOKUP($E21&amp;$D$6&amp;$D$7,'CAL data'!$A:$AC,'CAL data'!K$3,FALSE))</f>
        <v>139492</v>
      </c>
      <c r="AA21" s="34"/>
    </row>
    <row r="22" spans="4:27" ht="15.75" x14ac:dyDescent="0.25">
      <c r="D22" s="371"/>
      <c r="E22" s="24" t="s">
        <v>27</v>
      </c>
      <c r="F22" s="11">
        <f>IF(F21="","",VLOOKUP($E21&amp;$D$6&amp;$D$7,'CAL data'!$A:$AC,'CAL data'!M$3,FALSE))</f>
        <v>4.9000000000000002E-2</v>
      </c>
      <c r="G22" s="6">
        <f>IF(F21="","",VLOOKUP($E21&amp;$D$6&amp;$D$7,'CAL data'!$A:$AC,'CAL data'!N$3,FALSE))</f>
        <v>5.0999999999999997E-2</v>
      </c>
      <c r="H22" s="6">
        <f>IF(H21="","",VLOOKUP($E21&amp;$D$6&amp;$D$7,'CAL data'!$A:$AC,'CAL data'!O$3,FALSE))</f>
        <v>0.28899999999999998</v>
      </c>
      <c r="I22" s="6">
        <f>IF(H21="","",VLOOKUP($E21&amp;$D$6&amp;$D$7,'CAL data'!$A:$AC,'CAL data'!P$3,FALSE))</f>
        <v>0.29299999999999998</v>
      </c>
      <c r="J22" s="6">
        <f>IF(J21="","",VLOOKUP($E21&amp;$D$6&amp;$D$7,'CAL data'!$A:$AC,'CAL data'!Q$3,FALSE))</f>
        <v>0.26500000000000001</v>
      </c>
      <c r="K22" s="6">
        <f>IF(J21="","",VLOOKUP($E21&amp;$D$6&amp;$D$7,'CAL data'!$A:$AC,'CAL data'!R$3,FALSE))</f>
        <v>0.27</v>
      </c>
      <c r="L22" s="6">
        <f>IF(L21="","",VLOOKUP($E21&amp;$D$6&amp;$D$7,'CAL data'!$A:$AC,'CAL data'!S$3,FALSE))</f>
        <v>0.105</v>
      </c>
      <c r="M22" s="6">
        <f>IF(L21="","",VLOOKUP($E21&amp;$D$6&amp;$D$7,'CAL data'!$A:$AC,'CAL data'!T$3,FALSE))</f>
        <v>0.108</v>
      </c>
      <c r="N22" s="6">
        <f>IF(N21="","",VLOOKUP($E21&amp;$D$6&amp;$D$7,'CAL data'!$A:$AC,'CAL data'!U$3,FALSE))</f>
        <v>0.02</v>
      </c>
      <c r="O22" s="6">
        <f>IF(N21="","",VLOOKUP($E21&amp;$D$6&amp;$D$7,'CAL data'!$A:$AC,'CAL data'!V$3,FALSE))</f>
        <v>2.1000000000000001E-2</v>
      </c>
      <c r="P22" s="6">
        <f>IF(P21="","",VLOOKUP($E21&amp;$D$6&amp;$D$7,'CAL data'!$A:$AC,'CAL data'!W$3,FALSE))</f>
        <v>0.23400000000000001</v>
      </c>
      <c r="Q22" s="6">
        <f>IF(P21="","",VLOOKUP($E21&amp;$D$6&amp;$D$7,'CAL data'!$A:$AC,'CAL data'!X$3,FALSE))</f>
        <v>0.23799999999999999</v>
      </c>
      <c r="R22" s="6">
        <f>IF(R21="","",VLOOKUP($E21&amp;$D$6&amp;$D$7,'CAL data'!$A:$AC,'CAL data'!Y$3,FALSE))</f>
        <v>3.0000000000000001E-3</v>
      </c>
      <c r="S22" s="6">
        <f>IF(R21="","",VLOOKUP($E21&amp;$D$6&amp;$D$7,'CAL data'!$A:$AC,'CAL data'!Z$3,FALSE))</f>
        <v>3.0000000000000001E-3</v>
      </c>
      <c r="T22" s="6">
        <f>IF(T21="","",VLOOKUP($E21&amp;$D$6&amp;$D$7,'CAL data'!$A:$AC,'CAL data'!AA$3,FALSE))</f>
        <v>2.5000000000000001E-2</v>
      </c>
      <c r="U22" s="7">
        <f>IF(T21="","",VLOOKUP($E21&amp;$D$6&amp;$D$7,'CAL data'!$A:$AC,'CAL data'!AB$3,FALSE))</f>
        <v>2.5999999999999999E-2</v>
      </c>
      <c r="V22" s="376"/>
      <c r="W22" s="362"/>
      <c r="AA22" s="34"/>
    </row>
    <row r="23" spans="4:27" s="40" customFormat="1" ht="18.75" customHeight="1" x14ac:dyDescent="0.25">
      <c r="D23" s="371"/>
      <c r="E23" s="75" t="s">
        <v>457</v>
      </c>
      <c r="F23" s="300">
        <f>IF(OR(ISERROR(VLOOKUP($E23&amp;$D$6&amp;$D$7,'CAL data'!$A:$AC,'CAL data'!B$3,FALSE)),ISBLANK(VLOOKUP($E23&amp;$D$6&amp;$D$7,'CAL data'!$A:$AC,'CAL data'!B$3,FALSE))),"",VLOOKUP($E23&amp;$D$6&amp;$D$7,'CAL data'!$A:$AC,'CAL data'!B$3,FALSE))</f>
        <v>4.4524808075063975E-2</v>
      </c>
      <c r="G23" s="301"/>
      <c r="H23" s="301">
        <f>IF(OR(ISERROR(VLOOKUP($E23&amp;$D$6&amp;$D$7,'CAL data'!$A:$AC,'CAL data'!C$3,FALSE)),ISBLANK(VLOOKUP($E23&amp;$D$6&amp;$D$7,'CAL data'!$A:$AC,'CAL data'!C$3,FALSE))),"",VLOOKUP($E23&amp;$D$6&amp;$D$7,'CAL data'!$A:$AC,'CAL data'!C$3,FALSE))</f>
        <v>0.25317209269263574</v>
      </c>
      <c r="I23" s="301"/>
      <c r="J23" s="301">
        <f>IF(OR(ISERROR(VLOOKUP($E23&amp;$D$6&amp;$D$7,'CAL data'!$A:$AC,'CAL data'!D$3,FALSE)),ISBLANK(VLOOKUP($E23&amp;$D$6&amp;$D$7,'CAL data'!$A:$AC,'CAL data'!D$3,FALSE))),"",VLOOKUP($E23&amp;$D$6&amp;$D$7,'CAL data'!$A:$AC,'CAL data'!D$3,FALSE))</f>
        <v>0.27137830537389823</v>
      </c>
      <c r="K23" s="301"/>
      <c r="L23" s="301">
        <f>IF(OR(ISERROR(VLOOKUP($E23&amp;$D$6&amp;$D$7,'CAL data'!$A:$AC,'CAL data'!E$3,FALSE)),ISBLANK(VLOOKUP($E23&amp;$D$6&amp;$D$7,'CAL data'!$A:$AC,'CAL data'!E$3,FALSE))),"",VLOOKUP($E23&amp;$D$6&amp;$D$7,'CAL data'!$A:$AC,'CAL data'!E$3,FALSE))</f>
        <v>0.10852644299118568</v>
      </c>
      <c r="M23" s="301"/>
      <c r="N23" s="301">
        <f>IF(OR(ISERROR(VLOOKUP($E23&amp;$D$6&amp;$D$7,'CAL data'!$A:$AC,'CAL data'!F$3,FALSE)),ISBLANK(VLOOKUP($E23&amp;$D$6&amp;$D$7,'CAL data'!$A:$AC,'CAL data'!F$3,FALSE))),"",VLOOKUP($E23&amp;$D$6&amp;$D$7,'CAL data'!$A:$AC,'CAL data'!F$3,FALSE))</f>
        <v>2.2560065396644867E-2</v>
      </c>
      <c r="O23" s="301"/>
      <c r="P23" s="301">
        <f>IF(OR(ISERROR(VLOOKUP($E23&amp;$D$6&amp;$D$7,'CAL data'!$A:$AC,'CAL data'!G$3,FALSE)),ISBLANK(VLOOKUP($E23&amp;$D$6&amp;$D$7,'CAL data'!$A:$AC,'CAL data'!G$3,FALSE))),"",VLOOKUP($E23&amp;$D$6&amp;$D$7,'CAL data'!$A:$AC,'CAL data'!G$3,FALSE))</f>
        <v>0.24096353426215525</v>
      </c>
      <c r="Q23" s="301"/>
      <c r="R23" s="301">
        <f>IF(OR(ISERROR(VLOOKUP($E23&amp;$D$6&amp;$D$7,'CAL data'!$A:$AC,'CAL data'!H$3,FALSE)),ISBLANK(VLOOKUP($E23&amp;$D$6&amp;$D$7,'CAL data'!$A:$AC,'CAL data'!H$3,FALSE))),"",VLOOKUP($E23&amp;$D$6&amp;$D$7,'CAL data'!$A:$AC,'CAL data'!H$3,FALSE))</f>
        <v>6.7706852431049193E-3</v>
      </c>
      <c r="S23" s="301"/>
      <c r="T23" s="301">
        <f>IF(OR(ISERROR(VLOOKUP($E23&amp;$D$6&amp;$D$7,'CAL data'!$A:$AC,'CAL data'!I$3,FALSE)),ISBLANK(VLOOKUP($E23&amp;$D$6&amp;$D$7,'CAL data'!$A:$AC,'CAL data'!I$3,FALSE))),"",VLOOKUP($E23&amp;$D$6&amp;$D$7,'CAL data'!$A:$AC,'CAL data'!I$3,FALSE))</f>
        <v>5.2104065965311343E-2</v>
      </c>
      <c r="U23" s="369"/>
      <c r="V23" s="375">
        <f>SUM(F13,H13,J13,L13,N13,P13,R13,T13)</f>
        <v>1</v>
      </c>
      <c r="W23" s="364">
        <f>IF(ISERROR(VLOOKUP($E23&amp;$D$6&amp;$D$7,'CAL data'!$A:$AC,'CAL data'!K$3,FALSE)),0,VLOOKUP($E23&amp;$D$6&amp;$D$7,'CAL data'!$A:$AC,'CAL data'!K$3,FALSE))</f>
        <v>112544</v>
      </c>
      <c r="AA23" s="34"/>
    </row>
    <row r="24" spans="4:27" ht="15.75" x14ac:dyDescent="0.25">
      <c r="D24" s="371"/>
      <c r="E24" s="24" t="s">
        <v>27</v>
      </c>
      <c r="F24" s="14">
        <f>IF(F23="","",VLOOKUP($E23&amp;$D$6&amp;$D$7,'CAL data'!$A:$AC,'CAL data'!M$3,FALSE))</f>
        <v>4.2999999999999997E-2</v>
      </c>
      <c r="G24" s="15">
        <f>IF(F23="","",VLOOKUP($E23&amp;$D$6&amp;$D$7,'CAL data'!$A:$AC,'CAL data'!N$3,FALSE))</f>
        <v>4.5999999999999999E-2</v>
      </c>
      <c r="H24" s="15">
        <f>IF(H23="","",VLOOKUP($E23&amp;$D$6&amp;$D$7,'CAL data'!$A:$AC,'CAL data'!O$3,FALSE))</f>
        <v>0.251</v>
      </c>
      <c r="I24" s="15">
        <f>IF(H23="","",VLOOKUP($E23&amp;$D$6&amp;$D$7,'CAL data'!$A:$AC,'CAL data'!P$3,FALSE))</f>
        <v>0.25600000000000001</v>
      </c>
      <c r="J24" s="15">
        <f>IF(J23="","",VLOOKUP($E23&amp;$D$6&amp;$D$7,'CAL data'!$A:$AC,'CAL data'!Q$3,FALSE))</f>
        <v>0.26900000000000002</v>
      </c>
      <c r="K24" s="15">
        <f>IF(J23="","",VLOOKUP($E23&amp;$D$6&amp;$D$7,'CAL data'!$A:$AC,'CAL data'!R$3,FALSE))</f>
        <v>0.27400000000000002</v>
      </c>
      <c r="L24" s="15">
        <f>IF(L23="","",VLOOKUP($E23&amp;$D$6&amp;$D$7,'CAL data'!$A:$AC,'CAL data'!S$3,FALSE))</f>
        <v>0.107</v>
      </c>
      <c r="M24" s="15">
        <f>IF(L23="","",VLOOKUP($E23&amp;$D$6&amp;$D$7,'CAL data'!$A:$AC,'CAL data'!T$3,FALSE))</f>
        <v>0.11</v>
      </c>
      <c r="N24" s="15">
        <f>IF(N23="","",VLOOKUP($E23&amp;$D$6&amp;$D$7,'CAL data'!$A:$AC,'CAL data'!U$3,FALSE))</f>
        <v>2.1999999999999999E-2</v>
      </c>
      <c r="O24" s="15">
        <f>IF(N23="","",VLOOKUP($E23&amp;$D$6&amp;$D$7,'CAL data'!$A:$AC,'CAL data'!V$3,FALSE))</f>
        <v>2.3E-2</v>
      </c>
      <c r="P24" s="15">
        <f>IF(P23="","",VLOOKUP($E23&amp;$D$6&amp;$D$7,'CAL data'!$A:$AC,'CAL data'!W$3,FALSE))</f>
        <v>0.23799999999999999</v>
      </c>
      <c r="Q24" s="15">
        <f>IF(P23="","",VLOOKUP($E23&amp;$D$6&amp;$D$7,'CAL data'!$A:$AC,'CAL data'!X$3,FALSE))</f>
        <v>0.24299999999999999</v>
      </c>
      <c r="R24" s="15">
        <f>IF(R23="","",VLOOKUP($E23&amp;$D$6&amp;$D$7,'CAL data'!$A:$AC,'CAL data'!Y$3,FALSE))</f>
        <v>6.0000000000000001E-3</v>
      </c>
      <c r="S24" s="15">
        <f>IF(R23="","",VLOOKUP($E23&amp;$D$6&amp;$D$7,'CAL data'!$A:$AC,'CAL data'!Z$3,FALSE))</f>
        <v>7.0000000000000001E-3</v>
      </c>
      <c r="T24" s="15">
        <f>IF(T23="","",VLOOKUP($E23&amp;$D$6&amp;$D$7,'CAL data'!$A:$AC,'CAL data'!AA$3,FALSE))</f>
        <v>5.0999999999999997E-2</v>
      </c>
      <c r="U24" s="16">
        <f>IF(T23="","",VLOOKUP($E23&amp;$D$6&amp;$D$7,'CAL data'!$A:$AC,'CAL data'!AB$3,FALSE))</f>
        <v>5.2999999999999999E-2</v>
      </c>
      <c r="V24" s="378"/>
      <c r="W24" s="363"/>
      <c r="AA24" s="34"/>
    </row>
    <row r="25" spans="4:27" s="40" customFormat="1" ht="18.75" customHeight="1" x14ac:dyDescent="0.25">
      <c r="D25" s="371"/>
      <c r="E25" s="75" t="s">
        <v>458</v>
      </c>
      <c r="F25" s="300">
        <f>IF(OR(ISERROR(VLOOKUP($E25&amp;$D$6&amp;$D$7,'CAL data'!$A:$AC,'CAL data'!B$3,FALSE)),ISBLANK(VLOOKUP($E25&amp;$D$6&amp;$D$7,'CAL data'!$A:$AC,'CAL data'!B$3,FALSE))),"",VLOOKUP($E25&amp;$D$6&amp;$D$7,'CAL data'!$A:$AC,'CAL data'!B$3,FALSE))</f>
        <v>4.9469693481297296E-2</v>
      </c>
      <c r="G25" s="301"/>
      <c r="H25" s="301">
        <f>IF(OR(ISERROR(VLOOKUP($E25&amp;$D$6&amp;$D$7,'CAL data'!$A:$AC,'CAL data'!C$3,FALSE)),ISBLANK(VLOOKUP($E25&amp;$D$6&amp;$D$7,'CAL data'!$A:$AC,'CAL data'!C$3,FALSE))),"",VLOOKUP($E25&amp;$D$6&amp;$D$7,'CAL data'!$A:$AC,'CAL data'!C$3,FALSE))</f>
        <v>0.23775536829826097</v>
      </c>
      <c r="I25" s="301"/>
      <c r="J25" s="301">
        <f>IF(OR(ISERROR(VLOOKUP($E25&amp;$D$6&amp;$D$7,'CAL data'!$A:$AC,'CAL data'!D$3,FALSE)),ISBLANK(VLOOKUP($E25&amp;$D$6&amp;$D$7,'CAL data'!$A:$AC,'CAL data'!D$3,FALSE))),"",VLOOKUP($E25&amp;$D$6&amp;$D$7,'CAL data'!$A:$AC,'CAL data'!D$3,FALSE))</f>
        <v>0.28207548617826278</v>
      </c>
      <c r="K25" s="301"/>
      <c r="L25" s="301">
        <f>IF(OR(ISERROR(VLOOKUP($E25&amp;$D$6&amp;$D$7,'CAL data'!$A:$AC,'CAL data'!E$3,FALSE)),ISBLANK(VLOOKUP($E25&amp;$D$6&amp;$D$7,'CAL data'!$A:$AC,'CAL data'!E$3,FALSE))),"",VLOOKUP($E25&amp;$D$6&amp;$D$7,'CAL data'!$A:$AC,'CAL data'!E$3,FALSE))</f>
        <v>0.11461834814507836</v>
      </c>
      <c r="M25" s="301"/>
      <c r="N25" s="301">
        <f>IF(OR(ISERROR(VLOOKUP($E25&amp;$D$6&amp;$D$7,'CAL data'!$A:$AC,'CAL data'!F$3,FALSE)),ISBLANK(VLOOKUP($E25&amp;$D$6&amp;$D$7,'CAL data'!$A:$AC,'CAL data'!F$3,FALSE))),"",VLOOKUP($E25&amp;$D$6&amp;$D$7,'CAL data'!$A:$AC,'CAL data'!F$3,FALSE))</f>
        <v>1.9124802382158371E-2</v>
      </c>
      <c r="O25" s="301"/>
      <c r="P25" s="301">
        <f>IF(OR(ISERROR(VLOOKUP($E25&amp;$D$6&amp;$D$7,'CAL data'!$A:$AC,'CAL data'!G$3,FALSE)),ISBLANK(VLOOKUP($E25&amp;$D$6&amp;$D$7,'CAL data'!$A:$AC,'CAL data'!G$3,FALSE))),"",VLOOKUP($E25&amp;$D$6&amp;$D$7,'CAL data'!$A:$AC,'CAL data'!G$3,FALSE))</f>
        <v>0.22338874307378245</v>
      </c>
      <c r="Q25" s="301"/>
      <c r="R25" s="301">
        <f>IF(OR(ISERROR(VLOOKUP($E25&amp;$D$6&amp;$D$7,'CAL data'!$A:$AC,'CAL data'!H$3,FALSE)),ISBLANK(VLOOKUP($E25&amp;$D$6&amp;$D$7,'CAL data'!$A:$AC,'CAL data'!H$3,FALSE))),"",VLOOKUP($E25&amp;$D$6&amp;$D$7,'CAL data'!$A:$AC,'CAL data'!H$3,FALSE))</f>
        <v>7.881690227318076E-3</v>
      </c>
      <c r="S25" s="301"/>
      <c r="T25" s="301">
        <f>IF(OR(ISERROR(VLOOKUP($E25&amp;$D$6&amp;$D$7,'CAL data'!$A:$AC,'CAL data'!I$3,FALSE)),ISBLANK(VLOOKUP($E25&amp;$D$6&amp;$D$7,'CAL data'!$A:$AC,'CAL data'!I$3,FALSE))),"",VLOOKUP($E25&amp;$D$6&amp;$D$7,'CAL data'!$A:$AC,'CAL data'!I$3,FALSE))</f>
        <v>6.5685868213841689E-2</v>
      </c>
      <c r="U25" s="369"/>
      <c r="V25" s="375">
        <f>SUM(F13,H13,J13,L13,N13,P13,R13,T13)</f>
        <v>1</v>
      </c>
      <c r="W25" s="364">
        <f>IF(ISERROR(VLOOKUP($E25&amp;$D$6&amp;$D$7,'CAL data'!$A:$AC,'CAL data'!K$3,FALSE)),0,VLOOKUP($E25&amp;$D$6&amp;$D$7,'CAL data'!$A:$AC,'CAL data'!K$3,FALSE))</f>
        <v>130302</v>
      </c>
      <c r="AA25" s="34"/>
    </row>
    <row r="26" spans="4:27" ht="15.75" x14ac:dyDescent="0.25">
      <c r="D26" s="371"/>
      <c r="E26" s="24" t="s">
        <v>27</v>
      </c>
      <c r="F26" s="11">
        <f>IF(F25="","",VLOOKUP($E25&amp;$D$6&amp;$D$7,'CAL data'!$A:$AC,'CAL data'!M$3,FALSE))</f>
        <v>4.8000000000000001E-2</v>
      </c>
      <c r="G26" s="6">
        <f>IF(F25="","",VLOOKUP($E25&amp;$D$6&amp;$D$7,'CAL data'!$A:$AC,'CAL data'!N$3,FALSE))</f>
        <v>5.0999999999999997E-2</v>
      </c>
      <c r="H26" s="6">
        <f>IF(H25="","",VLOOKUP($E25&amp;$D$6&amp;$D$7,'CAL data'!$A:$AC,'CAL data'!O$3,FALSE))</f>
        <v>0.23499999999999999</v>
      </c>
      <c r="I26" s="6">
        <f>IF(H25="","",VLOOKUP($E25&amp;$D$6&amp;$D$7,'CAL data'!$A:$AC,'CAL data'!P$3,FALSE))</f>
        <v>0.24</v>
      </c>
      <c r="J26" s="6">
        <f>IF(J25="","",VLOOKUP($E25&amp;$D$6&amp;$D$7,'CAL data'!$A:$AC,'CAL data'!Q$3,FALSE))</f>
        <v>0.28000000000000003</v>
      </c>
      <c r="K26" s="6">
        <f>IF(J25="","",VLOOKUP($E25&amp;$D$6&amp;$D$7,'CAL data'!$A:$AC,'CAL data'!R$3,FALSE))</f>
        <v>0.28499999999999998</v>
      </c>
      <c r="L26" s="6">
        <f>IF(L25="","",VLOOKUP($E25&amp;$D$6&amp;$D$7,'CAL data'!$A:$AC,'CAL data'!S$3,FALSE))</f>
        <v>0.113</v>
      </c>
      <c r="M26" s="6">
        <f>IF(L25="","",VLOOKUP($E25&amp;$D$6&amp;$D$7,'CAL data'!$A:$AC,'CAL data'!T$3,FALSE))</f>
        <v>0.11600000000000001</v>
      </c>
      <c r="N26" s="6">
        <f>IF(N25="","",VLOOKUP($E25&amp;$D$6&amp;$D$7,'CAL data'!$A:$AC,'CAL data'!U$3,FALSE))</f>
        <v>1.7999999999999999E-2</v>
      </c>
      <c r="O26" s="6">
        <f>IF(N25="","",VLOOKUP($E25&amp;$D$6&amp;$D$7,'CAL data'!$A:$AC,'CAL data'!V$3,FALSE))</f>
        <v>0.02</v>
      </c>
      <c r="P26" s="6">
        <f>IF(P25="","",VLOOKUP($E25&amp;$D$6&amp;$D$7,'CAL data'!$A:$AC,'CAL data'!W$3,FALSE))</f>
        <v>0.221</v>
      </c>
      <c r="Q26" s="6">
        <f>IF(P25="","",VLOOKUP($E25&amp;$D$6&amp;$D$7,'CAL data'!$A:$AC,'CAL data'!X$3,FALSE))</f>
        <v>0.22600000000000001</v>
      </c>
      <c r="R26" s="6">
        <f>IF(R25="","",VLOOKUP($E25&amp;$D$6&amp;$D$7,'CAL data'!$A:$AC,'CAL data'!Y$3,FALSE))</f>
        <v>7.0000000000000001E-3</v>
      </c>
      <c r="S26" s="6">
        <f>IF(R25="","",VLOOKUP($E25&amp;$D$6&amp;$D$7,'CAL data'!$A:$AC,'CAL data'!Z$3,FALSE))</f>
        <v>8.0000000000000002E-3</v>
      </c>
      <c r="T26" s="6">
        <f>IF(T25="","",VLOOKUP($E25&amp;$D$6&amp;$D$7,'CAL data'!$A:$AC,'CAL data'!AA$3,FALSE))</f>
        <v>6.4000000000000001E-2</v>
      </c>
      <c r="U26" s="7">
        <f>IF(T25="","",VLOOKUP($E25&amp;$D$6&amp;$D$7,'CAL data'!$A:$AC,'CAL data'!AB$3,FALSE))</f>
        <v>6.7000000000000004E-2</v>
      </c>
      <c r="V26" s="376"/>
      <c r="W26" s="362"/>
      <c r="AA26" s="34"/>
    </row>
    <row r="27" spans="4:27" s="40" customFormat="1" ht="18.75" customHeight="1" x14ac:dyDescent="0.25">
      <c r="D27" s="371"/>
      <c r="E27" s="75" t="s">
        <v>459</v>
      </c>
      <c r="F27" s="300">
        <f>IF(OR(ISERROR(VLOOKUP($E27&amp;$D$6&amp;$D$7,'CAL data'!$A:$AC,'CAL data'!B$3,FALSE)),ISBLANK(VLOOKUP($E27&amp;$D$6&amp;$D$7,'CAL data'!$A:$AC,'CAL data'!B$3,FALSE))),"",VLOOKUP($E27&amp;$D$6&amp;$D$7,'CAL data'!$A:$AC,'CAL data'!B$3,FALSE))</f>
        <v>5.4359818855496088E-2</v>
      </c>
      <c r="G27" s="301"/>
      <c r="H27" s="301">
        <f>IF(OR(ISERROR(VLOOKUP($E27&amp;$D$6&amp;$D$7,'CAL data'!$A:$AC,'CAL data'!C$3,FALSE)),ISBLANK(VLOOKUP($E27&amp;$D$6&amp;$D$7,'CAL data'!$A:$AC,'CAL data'!C$3,FALSE))),"",VLOOKUP($E27&amp;$D$6&amp;$D$7,'CAL data'!$A:$AC,'CAL data'!C$3,FALSE))</f>
        <v>0.3472265678605736</v>
      </c>
      <c r="I27" s="301"/>
      <c r="J27" s="301">
        <f>IF(OR(ISERROR(VLOOKUP($E27&amp;$D$6&amp;$D$7,'CAL data'!$A:$AC,'CAL data'!D$3,FALSE)),ISBLANK(VLOOKUP($E27&amp;$D$6&amp;$D$7,'CAL data'!$A:$AC,'CAL data'!D$3,FALSE))),"",VLOOKUP($E27&amp;$D$6&amp;$D$7,'CAL data'!$A:$AC,'CAL data'!D$3,FALSE))</f>
        <v>0.23603677782352134</v>
      </c>
      <c r="K27" s="301"/>
      <c r="L27" s="301">
        <f>IF(OR(ISERROR(VLOOKUP($E27&amp;$D$6&amp;$D$7,'CAL data'!$A:$AC,'CAL data'!E$3,FALSE)),ISBLANK(VLOOKUP($E27&amp;$D$6&amp;$D$7,'CAL data'!$A:$AC,'CAL data'!E$3,FALSE))),"",VLOOKUP($E27&amp;$D$6&amp;$D$7,'CAL data'!$A:$AC,'CAL data'!E$3,FALSE))</f>
        <v>8.96555509811994E-2</v>
      </c>
      <c r="M27" s="301"/>
      <c r="N27" s="301">
        <f>IF(OR(ISERROR(VLOOKUP($E27&amp;$D$6&amp;$D$7,'CAL data'!$A:$AC,'CAL data'!F$3,FALSE)),ISBLANK(VLOOKUP($E27&amp;$D$6&amp;$D$7,'CAL data'!$A:$AC,'CAL data'!F$3,FALSE))),"",VLOOKUP($E27&amp;$D$6&amp;$D$7,'CAL data'!$A:$AC,'CAL data'!F$3,FALSE))</f>
        <v>2.3373130231919857E-2</v>
      </c>
      <c r="O27" s="301"/>
      <c r="P27" s="301">
        <f>IF(OR(ISERROR(VLOOKUP($E27&amp;$D$6&amp;$D$7,'CAL data'!$A:$AC,'CAL data'!G$3,FALSE)),ISBLANK(VLOOKUP($E27&amp;$D$6&amp;$D$7,'CAL data'!$A:$AC,'CAL data'!G$3,FALSE))),"",VLOOKUP($E27&amp;$D$6&amp;$D$7,'CAL data'!$A:$AC,'CAL data'!G$3,FALSE))</f>
        <v>0.22516261836146562</v>
      </c>
      <c r="Q27" s="301"/>
      <c r="R27" s="301">
        <f>IF(OR(ISERROR(VLOOKUP($E27&amp;$D$6&amp;$D$7,'CAL data'!$A:$AC,'CAL data'!H$3,FALSE)),ISBLANK(VLOOKUP($E27&amp;$D$6&amp;$D$7,'CAL data'!$A:$AC,'CAL data'!H$3,FALSE))),"",VLOOKUP($E27&amp;$D$6&amp;$D$7,'CAL data'!$A:$AC,'CAL data'!H$3,FALSE))</f>
        <v>1.2515438452037875E-3</v>
      </c>
      <c r="S27" s="301"/>
      <c r="T27" s="301">
        <f>IF(OR(ISERROR(VLOOKUP($E27&amp;$D$6&amp;$D$7,'CAL data'!$A:$AC,'CAL data'!I$3,FALSE)),ISBLANK(VLOOKUP($E27&amp;$D$6&amp;$D$7,'CAL data'!$A:$AC,'CAL data'!I$3,FALSE))),"",VLOOKUP($E27&amp;$D$6&amp;$D$7,'CAL data'!$A:$AC,'CAL data'!I$3,FALSE))</f>
        <v>2.2933992040620282E-2</v>
      </c>
      <c r="U27" s="369"/>
      <c r="V27" s="375">
        <f>SUM(F13,H13,J13,L13,N13,P13,R13,T13)</f>
        <v>1</v>
      </c>
      <c r="W27" s="364">
        <f>IF(ISERROR(VLOOKUP($E27&amp;$D$6&amp;$D$7,'CAL data'!$A:$AC,'CAL data'!K$3,FALSE)),0,VLOOKUP($E27&amp;$D$6&amp;$D$7,'CAL data'!$A:$AC,'CAL data'!K$3,FALSE))</f>
        <v>182175</v>
      </c>
      <c r="AA27" s="34"/>
    </row>
    <row r="28" spans="4:27" ht="15.75" x14ac:dyDescent="0.25">
      <c r="D28" s="371"/>
      <c r="E28" s="24" t="s">
        <v>27</v>
      </c>
      <c r="F28" s="14">
        <f>IF(F27="","",VLOOKUP($E27&amp;$D$6&amp;$D$7,'CAL data'!$A:$AC,'CAL data'!M$3,FALSE))</f>
        <v>5.2999999999999999E-2</v>
      </c>
      <c r="G28" s="15">
        <f>IF(F27="","",VLOOKUP($E27&amp;$D$6&amp;$D$7,'CAL data'!$A:$AC,'CAL data'!N$3,FALSE))</f>
        <v>5.5E-2</v>
      </c>
      <c r="H28" s="15">
        <f>IF(H27="","",VLOOKUP($E27&amp;$D$6&amp;$D$7,'CAL data'!$A:$AC,'CAL data'!O$3,FALSE))</f>
        <v>0.34499999999999997</v>
      </c>
      <c r="I28" s="15">
        <f>IF(H27="","",VLOOKUP($E27&amp;$D$6&amp;$D$7,'CAL data'!$A:$AC,'CAL data'!P$3,FALSE))</f>
        <v>0.34899999999999998</v>
      </c>
      <c r="J28" s="15">
        <f>IF(J27="","",VLOOKUP($E27&amp;$D$6&amp;$D$7,'CAL data'!$A:$AC,'CAL data'!Q$3,FALSE))</f>
        <v>0.23400000000000001</v>
      </c>
      <c r="K28" s="15">
        <f>IF(J27="","",VLOOKUP($E27&amp;$D$6&amp;$D$7,'CAL data'!$A:$AC,'CAL data'!R$3,FALSE))</f>
        <v>0.23799999999999999</v>
      </c>
      <c r="L28" s="15">
        <f>IF(L27="","",VLOOKUP($E27&amp;$D$6&amp;$D$7,'CAL data'!$A:$AC,'CAL data'!S$3,FALSE))</f>
        <v>8.7999999999999995E-2</v>
      </c>
      <c r="M28" s="15">
        <f>IF(L27="","",VLOOKUP($E27&amp;$D$6&amp;$D$7,'CAL data'!$A:$AC,'CAL data'!T$3,FALSE))</f>
        <v>9.0999999999999998E-2</v>
      </c>
      <c r="N28" s="15">
        <f>IF(N27="","",VLOOKUP($E27&amp;$D$6&amp;$D$7,'CAL data'!$A:$AC,'CAL data'!U$3,FALSE))</f>
        <v>2.3E-2</v>
      </c>
      <c r="O28" s="15">
        <f>IF(N27="","",VLOOKUP($E27&amp;$D$6&amp;$D$7,'CAL data'!$A:$AC,'CAL data'!V$3,FALSE))</f>
        <v>2.4E-2</v>
      </c>
      <c r="P28" s="15">
        <f>IF(P27="","",VLOOKUP($E27&amp;$D$6&amp;$D$7,'CAL data'!$A:$AC,'CAL data'!W$3,FALSE))</f>
        <v>0.223</v>
      </c>
      <c r="Q28" s="15">
        <f>IF(P27="","",VLOOKUP($E27&amp;$D$6&amp;$D$7,'CAL data'!$A:$AC,'CAL data'!X$3,FALSE))</f>
        <v>0.22700000000000001</v>
      </c>
      <c r="R28" s="15">
        <f>IF(R27="","",VLOOKUP($E27&amp;$D$6&amp;$D$7,'CAL data'!$A:$AC,'CAL data'!Y$3,FALSE))</f>
        <v>1E-3</v>
      </c>
      <c r="S28" s="15">
        <f>IF(R27="","",VLOOKUP($E27&amp;$D$6&amp;$D$7,'CAL data'!$A:$AC,'CAL data'!Z$3,FALSE))</f>
        <v>1E-3</v>
      </c>
      <c r="T28" s="15">
        <f>IF(T27="","",VLOOKUP($E27&amp;$D$6&amp;$D$7,'CAL data'!$A:$AC,'CAL data'!AA$3,FALSE))</f>
        <v>2.1999999999999999E-2</v>
      </c>
      <c r="U28" s="16">
        <f>IF(T27="","",VLOOKUP($E27&amp;$D$6&amp;$D$7,'CAL data'!$A:$AC,'CAL data'!AB$3,FALSE))</f>
        <v>2.4E-2</v>
      </c>
      <c r="V28" s="378"/>
      <c r="W28" s="363"/>
      <c r="AA28" s="34"/>
    </row>
    <row r="29" spans="4:27" s="40" customFormat="1" ht="18.75" customHeight="1" x14ac:dyDescent="0.25">
      <c r="D29" s="371"/>
      <c r="E29" s="75" t="s">
        <v>460</v>
      </c>
      <c r="F29" s="300">
        <f>IF(OR(ISERROR(VLOOKUP($E29&amp;$D$6&amp;$D$7,'CAL data'!$A:$AC,'CAL data'!B$3,FALSE)),ISBLANK(VLOOKUP($E29&amp;$D$6&amp;$D$7,'CAL data'!$A:$AC,'CAL data'!B$3,FALSE))),"",VLOOKUP($E29&amp;$D$6&amp;$D$7,'CAL data'!$A:$AC,'CAL data'!B$3,FALSE))</f>
        <v>5.2556044035897247E-2</v>
      </c>
      <c r="G29" s="301"/>
      <c r="H29" s="301">
        <f>IF(OR(ISERROR(VLOOKUP($E29&amp;$D$6&amp;$D$7,'CAL data'!$A:$AC,'CAL data'!C$3,FALSE)),ISBLANK(VLOOKUP($E29&amp;$D$6&amp;$D$7,'CAL data'!$A:$AC,'CAL data'!C$3,FALSE))),"",VLOOKUP($E29&amp;$D$6&amp;$D$7,'CAL data'!$A:$AC,'CAL data'!C$3,FALSE))</f>
        <v>0.35124259710060679</v>
      </c>
      <c r="I29" s="301"/>
      <c r="J29" s="301">
        <f>IF(OR(ISERROR(VLOOKUP($E29&amp;$D$6&amp;$D$7,'CAL data'!$A:$AC,'CAL data'!D$3,FALSE)),ISBLANK(VLOOKUP($E29&amp;$D$6&amp;$D$7,'CAL data'!$A:$AC,'CAL data'!D$3,FALSE))),"",VLOOKUP($E29&amp;$D$6&amp;$D$7,'CAL data'!$A:$AC,'CAL data'!D$3,FALSE))</f>
        <v>0.2447861788322494</v>
      </c>
      <c r="K29" s="301"/>
      <c r="L29" s="301">
        <f>IF(OR(ISERROR(VLOOKUP($E29&amp;$D$6&amp;$D$7,'CAL data'!$A:$AC,'CAL data'!E$3,FALSE)),ISBLANK(VLOOKUP($E29&amp;$D$6&amp;$D$7,'CAL data'!$A:$AC,'CAL data'!E$3,FALSE))),"",VLOOKUP($E29&amp;$D$6&amp;$D$7,'CAL data'!$A:$AC,'CAL data'!E$3,FALSE))</f>
        <v>9.9562184354903174E-2</v>
      </c>
      <c r="M29" s="301"/>
      <c r="N29" s="301">
        <f>IF(OR(ISERROR(VLOOKUP($E29&amp;$D$6&amp;$D$7,'CAL data'!$A:$AC,'CAL data'!F$3,FALSE)),ISBLANK(VLOOKUP($E29&amp;$D$6&amp;$D$7,'CAL data'!$A:$AC,'CAL data'!F$3,FALSE))),"",VLOOKUP($E29&amp;$D$6&amp;$D$7,'CAL data'!$A:$AC,'CAL data'!F$3,FALSE))</f>
        <v>2.1345783526505104E-2</v>
      </c>
      <c r="O29" s="301"/>
      <c r="P29" s="301">
        <f>IF(OR(ISERROR(VLOOKUP($E29&amp;$D$6&amp;$D$7,'CAL data'!$A:$AC,'CAL data'!G$3,FALSE)),ISBLANK(VLOOKUP($E29&amp;$D$6&amp;$D$7,'CAL data'!$A:$AC,'CAL data'!G$3,FALSE))),"",VLOOKUP($E29&amp;$D$6&amp;$D$7,'CAL data'!$A:$AC,'CAL data'!G$3,FALSE))</f>
        <v>0.19785270501035498</v>
      </c>
      <c r="Q29" s="301"/>
      <c r="R29" s="301">
        <f>IF(OR(ISERROR(VLOOKUP($E29&amp;$D$6&amp;$D$7,'CAL data'!$A:$AC,'CAL data'!H$3,FALSE)),ISBLANK(VLOOKUP($E29&amp;$D$6&amp;$D$7,'CAL data'!$A:$AC,'CAL data'!H$3,FALSE))),"",VLOOKUP($E29&amp;$D$6&amp;$D$7,'CAL data'!$A:$AC,'CAL data'!H$3,FALSE))</f>
        <v>4.6324891908585547E-3</v>
      </c>
      <c r="S29" s="301"/>
      <c r="T29" s="301">
        <f>IF(OR(ISERROR(VLOOKUP($E29&amp;$D$6&amp;$D$7,'CAL data'!$A:$AC,'CAL data'!I$3,FALSE)),ISBLANK(VLOOKUP($E29&amp;$D$6&amp;$D$7,'CAL data'!$A:$AC,'CAL data'!I$3,FALSE))),"",VLOOKUP($E29&amp;$D$6&amp;$D$7,'CAL data'!$A:$AC,'CAL data'!I$3,FALSE))</f>
        <v>2.8022017948624786E-2</v>
      </c>
      <c r="U29" s="369"/>
      <c r="V29" s="375">
        <f>SUM(F13,H13,J13,L13,N13,P13,R13,T13)</f>
        <v>1</v>
      </c>
      <c r="W29" s="364">
        <f>IF(ISERROR(VLOOKUP($E29&amp;$D$6&amp;$D$7,'CAL data'!$A:$AC,'CAL data'!K$3,FALSE)),0,VLOOKUP($E29&amp;$D$6&amp;$D$7,'CAL data'!$A:$AC,'CAL data'!K$3,FALSE))</f>
        <v>110092</v>
      </c>
    </row>
    <row r="30" spans="4:27" x14ac:dyDescent="0.25">
      <c r="D30" s="371"/>
      <c r="E30" s="24" t="s">
        <v>27</v>
      </c>
      <c r="F30" s="11">
        <f>IF(F29="","",VLOOKUP($E29&amp;$D$6&amp;$D$7,'CAL data'!$A:$AC,'CAL data'!M$3,FALSE))</f>
        <v>5.0999999999999997E-2</v>
      </c>
      <c r="G30" s="6">
        <f>IF(F29="","",VLOOKUP($E29&amp;$D$6&amp;$D$7,'CAL data'!$A:$AC,'CAL data'!N$3,FALSE))</f>
        <v>5.3999999999999999E-2</v>
      </c>
      <c r="H30" s="6">
        <f>IF(H29="","",VLOOKUP($E29&amp;$D$6&amp;$D$7,'CAL data'!$A:$AC,'CAL data'!O$3,FALSE))</f>
        <v>0.34799999999999998</v>
      </c>
      <c r="I30" s="6">
        <f>IF(H29="","",VLOOKUP($E29&amp;$D$6&amp;$D$7,'CAL data'!$A:$AC,'CAL data'!P$3,FALSE))</f>
        <v>0.35399999999999998</v>
      </c>
      <c r="J30" s="6">
        <f>IF(J29="","",VLOOKUP($E29&amp;$D$6&amp;$D$7,'CAL data'!$A:$AC,'CAL data'!Q$3,FALSE))</f>
        <v>0.24199999999999999</v>
      </c>
      <c r="K30" s="6">
        <f>IF(J29="","",VLOOKUP($E29&amp;$D$6&amp;$D$7,'CAL data'!$A:$AC,'CAL data'!R$3,FALSE))</f>
        <v>0.247</v>
      </c>
      <c r="L30" s="6">
        <f>IF(L29="","",VLOOKUP($E29&amp;$D$6&amp;$D$7,'CAL data'!$A:$AC,'CAL data'!S$3,FALSE))</f>
        <v>9.8000000000000004E-2</v>
      </c>
      <c r="M30" s="6">
        <f>IF(L29="","",VLOOKUP($E29&amp;$D$6&amp;$D$7,'CAL data'!$A:$AC,'CAL data'!T$3,FALSE))</f>
        <v>0.10100000000000001</v>
      </c>
      <c r="N30" s="6">
        <f>IF(N29="","",VLOOKUP($E29&amp;$D$6&amp;$D$7,'CAL data'!$A:$AC,'CAL data'!U$3,FALSE))</f>
        <v>2.1000000000000001E-2</v>
      </c>
      <c r="O30" s="6">
        <f>IF(N29="","",VLOOKUP($E29&amp;$D$6&amp;$D$7,'CAL data'!$A:$AC,'CAL data'!V$3,FALSE))</f>
        <v>2.1999999999999999E-2</v>
      </c>
      <c r="P30" s="6">
        <f>IF(P29="","",VLOOKUP($E29&amp;$D$6&amp;$D$7,'CAL data'!$A:$AC,'CAL data'!W$3,FALSE))</f>
        <v>0.19600000000000001</v>
      </c>
      <c r="Q30" s="6">
        <f>IF(P29="","",VLOOKUP($E29&amp;$D$6&amp;$D$7,'CAL data'!$A:$AC,'CAL data'!X$3,FALSE))</f>
        <v>0.2</v>
      </c>
      <c r="R30" s="6">
        <f>IF(R29="","",VLOOKUP($E29&amp;$D$6&amp;$D$7,'CAL data'!$A:$AC,'CAL data'!Y$3,FALSE))</f>
        <v>4.0000000000000001E-3</v>
      </c>
      <c r="S30" s="6">
        <f>IF(R29="","",VLOOKUP($E29&amp;$D$6&amp;$D$7,'CAL data'!$A:$AC,'CAL data'!Z$3,FALSE))</f>
        <v>5.0000000000000001E-3</v>
      </c>
      <c r="T30" s="6">
        <f>IF(T29="","",VLOOKUP($E29&amp;$D$6&amp;$D$7,'CAL data'!$A:$AC,'CAL data'!AA$3,FALSE))</f>
        <v>2.7E-2</v>
      </c>
      <c r="U30" s="7">
        <f>IF(T29="","",VLOOKUP($E29&amp;$D$6&amp;$D$7,'CAL data'!$A:$AC,'CAL data'!AB$3,FALSE))</f>
        <v>2.9000000000000001E-2</v>
      </c>
      <c r="V30" s="376"/>
      <c r="W30" s="362"/>
    </row>
    <row r="31" spans="4:27" s="40" customFormat="1" ht="18.75" customHeight="1" x14ac:dyDescent="0.25">
      <c r="D31" s="371"/>
      <c r="E31" s="75" t="s">
        <v>461</v>
      </c>
      <c r="F31" s="300">
        <f>IF(OR(ISERROR(VLOOKUP($E31&amp;$D$6&amp;$D$7,'CAL data'!$A:$AC,'CAL data'!B$3,FALSE)),ISBLANK(VLOOKUP($E31&amp;$D$6&amp;$D$7,'CAL data'!$A:$AC,'CAL data'!B$3,FALSE))),"",VLOOKUP($E31&amp;$D$6&amp;$D$7,'CAL data'!$A:$AC,'CAL data'!B$3,FALSE))</f>
        <v>5.9075951033302619E-2</v>
      </c>
      <c r="G31" s="301"/>
      <c r="H31" s="301">
        <f>IF(OR(ISERROR(VLOOKUP($E31&amp;$D$6&amp;$D$7,'CAL data'!$A:$AC,'CAL data'!C$3,FALSE)),ISBLANK(VLOOKUP($E31&amp;$D$6&amp;$D$7,'CAL data'!$A:$AC,'CAL data'!C$3,FALSE))),"",VLOOKUP($E31&amp;$D$6&amp;$D$7,'CAL data'!$A:$AC,'CAL data'!C$3,FALSE))</f>
        <v>0.31900092141634856</v>
      </c>
      <c r="I31" s="301"/>
      <c r="J31" s="301">
        <f>IF(OR(ISERROR(VLOOKUP($E31&amp;$D$6&amp;$D$7,'CAL data'!$A:$AC,'CAL data'!D$3,FALSE)),ISBLANK(VLOOKUP($E31&amp;$D$6&amp;$D$7,'CAL data'!$A:$AC,'CAL data'!D$3,FALSE))),"",VLOOKUP($E31&amp;$D$6&amp;$D$7,'CAL data'!$A:$AC,'CAL data'!D$3,FALSE))</f>
        <v>0.2522903777807029</v>
      </c>
      <c r="K31" s="301"/>
      <c r="L31" s="301">
        <f>IF(OR(ISERROR(VLOOKUP($E31&amp;$D$6&amp;$D$7,'CAL data'!$A:$AC,'CAL data'!E$3,FALSE)),ISBLANK(VLOOKUP($E31&amp;$D$6&amp;$D$7,'CAL data'!$A:$AC,'CAL data'!E$3,FALSE))),"",VLOOKUP($E31&amp;$D$6&amp;$D$7,'CAL data'!$A:$AC,'CAL data'!E$3,FALSE))</f>
        <v>9.0601553244701857E-2</v>
      </c>
      <c r="M31" s="301"/>
      <c r="N31" s="301">
        <f>IF(OR(ISERROR(VLOOKUP($E31&amp;$D$6&amp;$D$7,'CAL data'!$A:$AC,'CAL data'!F$3,FALSE)),ISBLANK(VLOOKUP($E31&amp;$D$6&amp;$D$7,'CAL data'!$A:$AC,'CAL data'!F$3,FALSE))),"",VLOOKUP($E31&amp;$D$6&amp;$D$7,'CAL data'!$A:$AC,'CAL data'!F$3,FALSE))</f>
        <v>2.8353297354218772E-2</v>
      </c>
      <c r="O31" s="301"/>
      <c r="P31" s="301">
        <f>IF(OR(ISERROR(VLOOKUP($E31&amp;$D$6&amp;$D$7,'CAL data'!$A:$AC,'CAL data'!G$3,FALSE)),ISBLANK(VLOOKUP($E31&amp;$D$6&amp;$D$7,'CAL data'!$A:$AC,'CAL data'!G$3,FALSE))),"",VLOOKUP($E31&amp;$D$6&amp;$D$7,'CAL data'!$A:$AC,'CAL data'!G$3,FALSE))</f>
        <v>0.20763459260234304</v>
      </c>
      <c r="Q31" s="301"/>
      <c r="R31" s="301">
        <f>IF(OR(ISERROR(VLOOKUP($E31&amp;$D$6&amp;$D$7,'CAL data'!$A:$AC,'CAL data'!H$3,FALSE)),ISBLANK(VLOOKUP($E31&amp;$D$6&amp;$D$7,'CAL data'!$A:$AC,'CAL data'!H$3,FALSE))),"",VLOOKUP($E31&amp;$D$6&amp;$D$7,'CAL data'!$A:$AC,'CAL data'!H$3,FALSE))</f>
        <v>3.8831117546399897E-3</v>
      </c>
      <c r="S31" s="301"/>
      <c r="T31" s="301">
        <f>IF(OR(ISERROR(VLOOKUP($E31&amp;$D$6&amp;$D$7,'CAL data'!$A:$AC,'CAL data'!I$3,FALSE)),ISBLANK(VLOOKUP($E31&amp;$D$6&amp;$D$7,'CAL data'!$A:$AC,'CAL data'!I$3,FALSE))),"",VLOOKUP($E31&amp;$D$6&amp;$D$7,'CAL data'!$A:$AC,'CAL data'!I$3,FALSE))</f>
        <v>3.9160194813742263E-2</v>
      </c>
      <c r="U31" s="369"/>
      <c r="V31" s="375">
        <f>SUM(F13,H13,J13,L13,N13,P13,R13,T13)</f>
        <v>1</v>
      </c>
      <c r="W31" s="364">
        <f>IF(ISERROR(VLOOKUP($E31&amp;$D$6&amp;$D$7,'CAL data'!$A:$AC,'CAL data'!K$3,FALSE)),0,VLOOKUP($E31&amp;$D$6&amp;$D$7,'CAL data'!$A:$AC,'CAL data'!K$3,FALSE))</f>
        <v>151940</v>
      </c>
    </row>
    <row r="32" spans="4:27" x14ac:dyDescent="0.25">
      <c r="D32" s="371"/>
      <c r="E32" s="24" t="s">
        <v>27</v>
      </c>
      <c r="F32" s="14">
        <f>IF(F31="","",VLOOKUP($E31&amp;$D$6&amp;$D$7,'CAL data'!$A:$AC,'CAL data'!M$3,FALSE))</f>
        <v>5.8000000000000003E-2</v>
      </c>
      <c r="G32" s="15">
        <f>IF(F31="","",VLOOKUP($E31&amp;$D$6&amp;$D$7,'CAL data'!$A:$AC,'CAL data'!N$3,FALSE))</f>
        <v>0.06</v>
      </c>
      <c r="H32" s="15">
        <f>IF(H31="","",VLOOKUP($E31&amp;$D$6&amp;$D$7,'CAL data'!$A:$AC,'CAL data'!O$3,FALSE))</f>
        <v>0.317</v>
      </c>
      <c r="I32" s="15">
        <f>IF(H31="","",VLOOKUP($E31&amp;$D$6&amp;$D$7,'CAL data'!$A:$AC,'CAL data'!P$3,FALSE))</f>
        <v>0.32100000000000001</v>
      </c>
      <c r="J32" s="15">
        <f>IF(J31="","",VLOOKUP($E31&amp;$D$6&amp;$D$7,'CAL data'!$A:$AC,'CAL data'!Q$3,FALSE))</f>
        <v>0.25</v>
      </c>
      <c r="K32" s="15">
        <f>IF(J31="","",VLOOKUP($E31&amp;$D$6&amp;$D$7,'CAL data'!$A:$AC,'CAL data'!R$3,FALSE))</f>
        <v>0.254</v>
      </c>
      <c r="L32" s="15">
        <f>IF(L31="","",VLOOKUP($E31&amp;$D$6&amp;$D$7,'CAL data'!$A:$AC,'CAL data'!S$3,FALSE))</f>
        <v>8.8999999999999996E-2</v>
      </c>
      <c r="M32" s="15">
        <f>IF(L31="","",VLOOKUP($E31&amp;$D$6&amp;$D$7,'CAL data'!$A:$AC,'CAL data'!T$3,FALSE))</f>
        <v>9.1999999999999998E-2</v>
      </c>
      <c r="N32" s="15">
        <f>IF(N31="","",VLOOKUP($E31&amp;$D$6&amp;$D$7,'CAL data'!$A:$AC,'CAL data'!U$3,FALSE))</f>
        <v>2.8000000000000001E-2</v>
      </c>
      <c r="O32" s="15">
        <f>IF(N31="","",VLOOKUP($E31&amp;$D$6&amp;$D$7,'CAL data'!$A:$AC,'CAL data'!V$3,FALSE))</f>
        <v>2.9000000000000001E-2</v>
      </c>
      <c r="P32" s="15">
        <f>IF(P31="","",VLOOKUP($E31&amp;$D$6&amp;$D$7,'CAL data'!$A:$AC,'CAL data'!W$3,FALSE))</f>
        <v>0.20599999999999999</v>
      </c>
      <c r="Q32" s="15">
        <f>IF(P31="","",VLOOKUP($E31&amp;$D$6&amp;$D$7,'CAL data'!$A:$AC,'CAL data'!X$3,FALSE))</f>
        <v>0.21</v>
      </c>
      <c r="R32" s="15">
        <f>IF(R31="","",VLOOKUP($E31&amp;$D$6&amp;$D$7,'CAL data'!$A:$AC,'CAL data'!Y$3,FALSE))</f>
        <v>4.0000000000000001E-3</v>
      </c>
      <c r="S32" s="15">
        <f>IF(R31="","",VLOOKUP($E31&amp;$D$6&amp;$D$7,'CAL data'!$A:$AC,'CAL data'!Z$3,FALSE))</f>
        <v>4.0000000000000001E-3</v>
      </c>
      <c r="T32" s="15">
        <f>IF(T31="","",VLOOKUP($E31&amp;$D$6&amp;$D$7,'CAL data'!$A:$AC,'CAL data'!AA$3,FALSE))</f>
        <v>3.7999999999999999E-2</v>
      </c>
      <c r="U32" s="16">
        <f>IF(T31="","",VLOOKUP($E31&amp;$D$6&amp;$D$7,'CAL data'!$A:$AC,'CAL data'!AB$3,FALSE))</f>
        <v>0.04</v>
      </c>
      <c r="V32" s="378"/>
      <c r="W32" s="363"/>
    </row>
    <row r="33" spans="3:23" s="109" customFormat="1" ht="15.75" x14ac:dyDescent="0.25">
      <c r="D33" s="371"/>
      <c r="E33" s="75" t="s">
        <v>462</v>
      </c>
      <c r="F33" s="300">
        <f>IF(OR(ISERROR(VLOOKUP($E33&amp;$D$6&amp;$D$7,'CAL data'!$A:$AC,'CAL data'!B$3,FALSE)),ISBLANK(VLOOKUP($E33&amp;$D$6&amp;$D$7,'CAL data'!$A:$AC,'CAL data'!B$3,FALSE))),"",VLOOKUP($E33&amp;$D$6&amp;$D$7,'CAL data'!$A:$AC,'CAL data'!B$3,FALSE))</f>
        <v>4.3898208785622436E-2</v>
      </c>
      <c r="G33" s="301"/>
      <c r="H33" s="301">
        <f>IF(OR(ISERROR(VLOOKUP($E33&amp;$D$6&amp;$D$7,'CAL data'!$A:$AC,'CAL data'!C$3,FALSE)),ISBLANK(VLOOKUP($E33&amp;$D$6&amp;$D$7,'CAL data'!$A:$AC,'CAL data'!C$3,FALSE))),"",VLOOKUP($E33&amp;$D$6&amp;$D$7,'CAL data'!$A:$AC,'CAL data'!C$3,FALSE))</f>
        <v>0.2873867408271284</v>
      </c>
      <c r="I33" s="301"/>
      <c r="J33" s="301">
        <f>IF(OR(ISERROR(VLOOKUP($E33&amp;$D$6&amp;$D$7,'CAL data'!$A:$AC,'CAL data'!D$3,FALSE)),ISBLANK(VLOOKUP($E33&amp;$D$6&amp;$D$7,'CAL data'!$A:$AC,'CAL data'!D$3,FALSE))),"",VLOOKUP($E33&amp;$D$6&amp;$D$7,'CAL data'!$A:$AC,'CAL data'!D$3,FALSE))</f>
        <v>0.2782362967614605</v>
      </c>
      <c r="K33" s="301"/>
      <c r="L33" s="301">
        <f>IF(OR(ISERROR(VLOOKUP($E33&amp;$D$6&amp;$D$7,'CAL data'!$A:$AC,'CAL data'!E$3,FALSE)),ISBLANK(VLOOKUP($E33&amp;$D$6&amp;$D$7,'CAL data'!$A:$AC,'CAL data'!E$3,FALSE))),"",VLOOKUP($E33&amp;$D$6&amp;$D$7,'CAL data'!$A:$AC,'CAL data'!E$3,FALSE))</f>
        <v>9.9817589186926223E-2</v>
      </c>
      <c r="M33" s="301"/>
      <c r="N33" s="301">
        <f>IF(OR(ISERROR(VLOOKUP($E33&amp;$D$6&amp;$D$7,'CAL data'!$A:$AC,'CAL data'!F$3,FALSE)),ISBLANK(VLOOKUP($E33&amp;$D$6&amp;$D$7,'CAL data'!$A:$AC,'CAL data'!F$3,FALSE))),"",VLOOKUP($E33&amp;$D$6&amp;$D$7,'CAL data'!$A:$AC,'CAL data'!F$3,FALSE))</f>
        <v>1.7284172124039352E-2</v>
      </c>
      <c r="O33" s="301"/>
      <c r="P33" s="301">
        <f>IF(OR(ISERROR(VLOOKUP($E33&amp;$D$6&amp;$D$7,'CAL data'!$A:$AC,'CAL data'!G$3,FALSE)),ISBLANK(VLOOKUP($E33&amp;$D$6&amp;$D$7,'CAL data'!$A:$AC,'CAL data'!G$3,FALSE))),"",VLOOKUP($E33&amp;$D$6&amp;$D$7,'CAL data'!$A:$AC,'CAL data'!G$3,FALSE))</f>
        <v>0.22533716097006667</v>
      </c>
      <c r="Q33" s="301"/>
      <c r="R33" s="301">
        <f>IF(OR(ISERROR(VLOOKUP($E33&amp;$D$6&amp;$D$7,'CAL data'!$A:$AC,'CAL data'!H$3,FALSE)),ISBLANK(VLOOKUP($E33&amp;$D$6&amp;$D$7,'CAL data'!$A:$AC,'CAL data'!H$3,FALSE))),"",VLOOKUP($E33&amp;$D$6&amp;$D$7,'CAL data'!$A:$AC,'CAL data'!H$3,FALSE))</f>
        <v>6.2348613976854761E-3</v>
      </c>
      <c r="S33" s="301"/>
      <c r="T33" s="301">
        <f>IF(OR(ISERROR(VLOOKUP($E33&amp;$D$6&amp;$D$7,'CAL data'!$A:$AC,'CAL data'!I$3,FALSE)),ISBLANK(VLOOKUP($E33&amp;$D$6&amp;$D$7,'CAL data'!$A:$AC,'CAL data'!I$3,FALSE))),"",VLOOKUP($E33&amp;$D$6&amp;$D$7,'CAL data'!$A:$AC,'CAL data'!I$3,FALSE))</f>
        <v>4.1804969947070961E-2</v>
      </c>
      <c r="U33" s="369"/>
      <c r="V33" s="375">
        <f>SUM(F15,H15,J15,L15,N15,P15,R15,T15)</f>
        <v>1</v>
      </c>
      <c r="W33" s="364">
        <f>IF(ISERROR(VLOOKUP($E33&amp;$D$6&amp;$D$7,'CAL data'!$A:$AC,'CAL data'!K$3,FALSE)),0,VLOOKUP($E33&amp;$D$6&amp;$D$7,'CAL data'!$A:$AC,'CAL data'!K$3,FALSE))</f>
        <v>66882</v>
      </c>
    </row>
    <row r="34" spans="3:23" s="109" customFormat="1" x14ac:dyDescent="0.25">
      <c r="D34" s="371"/>
      <c r="E34" s="24" t="s">
        <v>27</v>
      </c>
      <c r="F34" s="14">
        <f>IF(F33="","",VLOOKUP($E33&amp;$D$6&amp;$D$7,'CAL data'!$A:$AC,'CAL data'!M$3,FALSE))</f>
        <v>4.2000000000000003E-2</v>
      </c>
      <c r="G34" s="15">
        <f>IF(F33="","",VLOOKUP($E33&amp;$D$6&amp;$D$7,'CAL data'!$A:$AC,'CAL data'!N$3,FALSE))</f>
        <v>4.4999999999999998E-2</v>
      </c>
      <c r="H34" s="15">
        <f>IF(H33="","",VLOOKUP($E33&amp;$D$6&amp;$D$7,'CAL data'!$A:$AC,'CAL data'!O$3,FALSE))</f>
        <v>0.28399999999999997</v>
      </c>
      <c r="I34" s="15">
        <f>IF(H33="","",VLOOKUP($E33&amp;$D$6&amp;$D$7,'CAL data'!$A:$AC,'CAL data'!P$3,FALSE))</f>
        <v>0.29099999999999998</v>
      </c>
      <c r="J34" s="15">
        <f>IF(J33="","",VLOOKUP($E33&amp;$D$6&amp;$D$7,'CAL data'!$A:$AC,'CAL data'!Q$3,FALSE))</f>
        <v>0.27500000000000002</v>
      </c>
      <c r="K34" s="15">
        <f>IF(J33="","",VLOOKUP($E33&amp;$D$6&amp;$D$7,'CAL data'!$A:$AC,'CAL data'!R$3,FALSE))</f>
        <v>0.28199999999999997</v>
      </c>
      <c r="L34" s="15">
        <f>IF(L33="","",VLOOKUP($E33&amp;$D$6&amp;$D$7,'CAL data'!$A:$AC,'CAL data'!S$3,FALSE))</f>
        <v>9.8000000000000004E-2</v>
      </c>
      <c r="M34" s="15">
        <f>IF(L33="","",VLOOKUP($E33&amp;$D$6&amp;$D$7,'CAL data'!$A:$AC,'CAL data'!T$3,FALSE))</f>
        <v>0.10199999999999999</v>
      </c>
      <c r="N34" s="15">
        <f>IF(N33="","",VLOOKUP($E33&amp;$D$6&amp;$D$7,'CAL data'!$A:$AC,'CAL data'!U$3,FALSE))</f>
        <v>1.6E-2</v>
      </c>
      <c r="O34" s="15">
        <f>IF(N33="","",VLOOKUP($E33&amp;$D$6&amp;$D$7,'CAL data'!$A:$AC,'CAL data'!V$3,FALSE))</f>
        <v>1.7999999999999999E-2</v>
      </c>
      <c r="P34" s="15">
        <f>IF(P33="","",VLOOKUP($E33&amp;$D$6&amp;$D$7,'CAL data'!$A:$AC,'CAL data'!W$3,FALSE))</f>
        <v>0.222</v>
      </c>
      <c r="Q34" s="15">
        <f>IF(P33="","",VLOOKUP($E33&amp;$D$6&amp;$D$7,'CAL data'!$A:$AC,'CAL data'!X$3,FALSE))</f>
        <v>0.22900000000000001</v>
      </c>
      <c r="R34" s="15">
        <f>IF(R33="","",VLOOKUP($E33&amp;$D$6&amp;$D$7,'CAL data'!$A:$AC,'CAL data'!Y$3,FALSE))</f>
        <v>6.0000000000000001E-3</v>
      </c>
      <c r="S34" s="15">
        <f>IF(R33="","",VLOOKUP($E33&amp;$D$6&amp;$D$7,'CAL data'!$A:$AC,'CAL data'!Z$3,FALSE))</f>
        <v>7.0000000000000001E-3</v>
      </c>
      <c r="T34" s="15">
        <f>IF(T33="","",VLOOKUP($E33&amp;$D$6&amp;$D$7,'CAL data'!$A:$AC,'CAL data'!AA$3,FALSE))</f>
        <v>0.04</v>
      </c>
      <c r="U34" s="16">
        <f>IF(T33="","",VLOOKUP($E33&amp;$D$6&amp;$D$7,'CAL data'!$A:$AC,'CAL data'!AB$3,FALSE))</f>
        <v>4.2999999999999997E-2</v>
      </c>
      <c r="V34" s="378"/>
      <c r="W34" s="363"/>
    </row>
    <row r="35" spans="3:23" s="40" customFormat="1" ht="18.75" customHeight="1" x14ac:dyDescent="0.25">
      <c r="C35" s="90"/>
      <c r="D35" s="371"/>
      <c r="E35" s="131" t="s">
        <v>463</v>
      </c>
      <c r="F35" s="262">
        <f>IF(OR(ISERROR(VLOOKUP($E35&amp;$D$6&amp;$D$7,'CAL data'!$A:$AC,'CAL data'!B$3,FALSE)),ISBLANK(VLOOKUP($E35&amp;$D$6&amp;$D$7,'CAL data'!$A:$AC,'CAL data'!B$3,FALSE))),"",VLOOKUP($E35&amp;$D$6&amp;$D$7,'CAL data'!$A:$AC,'CAL data'!B$3,FALSE))</f>
        <v>5.127170351580141E-2</v>
      </c>
      <c r="G35" s="263"/>
      <c r="H35" s="263">
        <f>IF(OR(ISERROR(VLOOKUP($E35&amp;$D$6&amp;$D$7,'CAL data'!$A:$AC,'CAL data'!C$3,FALSE)),ISBLANK(VLOOKUP($E35&amp;$D$6&amp;$D$7,'CAL data'!$A:$AC,'CAL data'!C$3,FALSE))),"",VLOOKUP($E35&amp;$D$6&amp;$D$7,'CAL data'!$A:$AC,'CAL data'!C$3,FALSE))</f>
        <v>0.31384701123250025</v>
      </c>
      <c r="I35" s="263"/>
      <c r="J35" s="263">
        <f>IF(OR(ISERROR(VLOOKUP($E35&amp;$D$6&amp;$D$7,'CAL data'!$A:$AC,'CAL data'!D$3,FALSE)),ISBLANK(VLOOKUP($E35&amp;$D$6&amp;$D$7,'CAL data'!$A:$AC,'CAL data'!D$3,FALSE))),"",VLOOKUP($E35&amp;$D$6&amp;$D$7,'CAL data'!$A:$AC,'CAL data'!D$3,FALSE))</f>
        <v>0.23880353213609679</v>
      </c>
      <c r="K35" s="263"/>
      <c r="L35" s="263">
        <f>IF(OR(ISERROR(VLOOKUP($E35&amp;$D$6&amp;$D$7,'CAL data'!$A:$AC,'CAL data'!E$3,FALSE)),ISBLANK(VLOOKUP($E35&amp;$D$6&amp;$D$7,'CAL data'!$A:$AC,'CAL data'!E$3,FALSE))),"",VLOOKUP($E35&amp;$D$6&amp;$D$7,'CAL data'!$A:$AC,'CAL data'!E$3,FALSE))</f>
        <v>0.11255561000451605</v>
      </c>
      <c r="M35" s="263"/>
      <c r="N35" s="263">
        <f>IF(OR(ISERROR(VLOOKUP($E35&amp;$D$6&amp;$D$7,'CAL data'!$A:$AC,'CAL data'!F$3,FALSE)),ISBLANK(VLOOKUP($E35&amp;$D$6&amp;$D$7,'CAL data'!$A:$AC,'CAL data'!F$3,FALSE))),"",VLOOKUP($E35&amp;$D$6&amp;$D$7,'CAL data'!$A:$AC,'CAL data'!F$3,FALSE))</f>
        <v>1.7430073121751079E-2</v>
      </c>
      <c r="O35" s="263"/>
      <c r="P35" s="263">
        <f>IF(OR(ISERROR(VLOOKUP($E35&amp;$D$6&amp;$D$7,'CAL data'!$A:$AC,'CAL data'!G$3,FALSE)),ISBLANK(VLOOKUP($E35&amp;$D$6&amp;$D$7,'CAL data'!$A:$AC,'CAL data'!G$3,FALSE))),"",VLOOKUP($E35&amp;$D$6&amp;$D$7,'CAL data'!$A:$AC,'CAL data'!G$3,FALSE))</f>
        <v>0.24347333121943251</v>
      </c>
      <c r="Q35" s="263"/>
      <c r="R35" s="263">
        <f>IF(OR(ISERROR(VLOOKUP($E35&amp;$D$6&amp;$D$7,'CAL data'!$A:$AC,'CAL data'!H$3,FALSE)),ISBLANK(VLOOKUP($E35&amp;$D$6&amp;$D$7,'CAL data'!$A:$AC,'CAL data'!H$3,FALSE))),"",VLOOKUP($E35&amp;$D$6&amp;$D$7,'CAL data'!$A:$AC,'CAL data'!H$3,FALSE))</f>
        <v>3.5744141131705629E-3</v>
      </c>
      <c r="S35" s="263"/>
      <c r="T35" s="263">
        <f>IF(OR(ISERROR(VLOOKUP($E35&amp;$D$6&amp;$D$7,'CAL data'!$A:$AC,'CAL data'!I$3,FALSE)),ISBLANK(VLOOKUP($E35&amp;$D$6&amp;$D$7,'CAL data'!$A:$AC,'CAL data'!I$3,FALSE))),"",VLOOKUP($E35&amp;$D$6&amp;$D$7,'CAL data'!$A:$AC,'CAL data'!I$3,FALSE))</f>
        <v>1.9044324656731334E-2</v>
      </c>
      <c r="U35" s="360"/>
      <c r="V35" s="376">
        <f>SUM(F25,H25,J25,L25,N25,P25,R25,T25)</f>
        <v>1</v>
      </c>
      <c r="W35" s="362">
        <f>IF(ISERROR(VLOOKUP($E35&amp;$D$6&amp;$D$7,'CAL data'!$A:$AC,'CAL data'!K$3,FALSE)),0,VLOOKUP($E35&amp;$D$6&amp;$D$7,'CAL data'!$A:$AC,'CAL data'!K$3,FALSE))</f>
        <v>104073</v>
      </c>
    </row>
    <row r="36" spans="3:23" s="40" customFormat="1" x14ac:dyDescent="0.25">
      <c r="D36" s="371"/>
      <c r="E36" s="24" t="s">
        <v>27</v>
      </c>
      <c r="F36" s="14">
        <f>IF(F35="","",VLOOKUP($E35&amp;$D$6&amp;$D$7,'CAL data'!$A:$AC,'CAL data'!M$3,FALSE))</f>
        <v>0.05</v>
      </c>
      <c r="G36" s="15">
        <f>IF(F35="","",VLOOKUP($E35&amp;$D$6&amp;$D$7,'CAL data'!$A:$AC,'CAL data'!N$3,FALSE))</f>
        <v>5.2999999999999999E-2</v>
      </c>
      <c r="H36" s="15">
        <f>IF(H35="","",VLOOKUP($E35&amp;$D$6&amp;$D$7,'CAL data'!$A:$AC,'CAL data'!O$3,FALSE))</f>
        <v>0.311</v>
      </c>
      <c r="I36" s="15">
        <f>IF(H35="","",VLOOKUP($E35&amp;$D$6&amp;$D$7,'CAL data'!$A:$AC,'CAL data'!P$3,FALSE))</f>
        <v>0.317</v>
      </c>
      <c r="J36" s="15">
        <f>IF(J35="","",VLOOKUP($E35&amp;$D$6&amp;$D$7,'CAL data'!$A:$AC,'CAL data'!Q$3,FALSE))</f>
        <v>0.23599999999999999</v>
      </c>
      <c r="K36" s="15">
        <f>IF(J35="","",VLOOKUP($E35&amp;$D$6&amp;$D$7,'CAL data'!$A:$AC,'CAL data'!R$3,FALSE))</f>
        <v>0.24099999999999999</v>
      </c>
      <c r="L36" s="15">
        <f>IF(L35="","",VLOOKUP($E35&amp;$D$6&amp;$D$7,'CAL data'!$A:$AC,'CAL data'!S$3,FALSE))</f>
        <v>0.111</v>
      </c>
      <c r="M36" s="15">
        <f>IF(L35="","",VLOOKUP($E35&amp;$D$6&amp;$D$7,'CAL data'!$A:$AC,'CAL data'!T$3,FALSE))</f>
        <v>0.114</v>
      </c>
      <c r="N36" s="15">
        <f>IF(N35="","",VLOOKUP($E35&amp;$D$6&amp;$D$7,'CAL data'!$A:$AC,'CAL data'!U$3,FALSE))</f>
        <v>1.7000000000000001E-2</v>
      </c>
      <c r="O36" s="15">
        <f>IF(N35="","",VLOOKUP($E35&amp;$D$6&amp;$D$7,'CAL data'!$A:$AC,'CAL data'!V$3,FALSE))</f>
        <v>1.7999999999999999E-2</v>
      </c>
      <c r="P36" s="15">
        <f>IF(P35="","",VLOOKUP($E35&amp;$D$6&amp;$D$7,'CAL data'!$A:$AC,'CAL data'!W$3,FALSE))</f>
        <v>0.24099999999999999</v>
      </c>
      <c r="Q36" s="15">
        <f>IF(P35="","",VLOOKUP($E35&amp;$D$6&amp;$D$7,'CAL data'!$A:$AC,'CAL data'!X$3,FALSE))</f>
        <v>0.246</v>
      </c>
      <c r="R36" s="15">
        <f>IF(R35="","",VLOOKUP($E35&amp;$D$6&amp;$D$7,'CAL data'!$A:$AC,'CAL data'!Y$3,FALSE))</f>
        <v>3.0000000000000001E-3</v>
      </c>
      <c r="S36" s="15">
        <f>IF(R35="","",VLOOKUP($E35&amp;$D$6&amp;$D$7,'CAL data'!$A:$AC,'CAL data'!Z$3,FALSE))</f>
        <v>4.0000000000000001E-3</v>
      </c>
      <c r="T36" s="15">
        <f>IF(T35="","",VLOOKUP($E35&amp;$D$6&amp;$D$7,'CAL data'!$A:$AC,'CAL data'!AA$3,FALSE))</f>
        <v>1.7999999999999999E-2</v>
      </c>
      <c r="U36" s="16">
        <f>IF(T35="","",VLOOKUP($E35&amp;$D$6&amp;$D$7,'CAL data'!$A:$AC,'CAL data'!AB$3,FALSE))</f>
        <v>0.02</v>
      </c>
      <c r="V36" s="378"/>
      <c r="W36" s="363"/>
    </row>
    <row r="37" spans="3:23" ht="18.75" customHeight="1" x14ac:dyDescent="0.25">
      <c r="D37" s="371"/>
      <c r="E37" s="75" t="s">
        <v>464</v>
      </c>
      <c r="F37" s="300">
        <f>IF(OR(ISERROR(VLOOKUP($E37&amp;$D$6&amp;$D$7,'CAL data'!$A:$AC,'CAL data'!B$3,FALSE)),ISBLANK(VLOOKUP($E37&amp;$D$6&amp;$D$7,'CAL data'!$A:$AC,'CAL data'!B$3,FALSE))),"",VLOOKUP($E37&amp;$D$6&amp;$D$7,'CAL data'!$A:$AC,'CAL data'!B$3,FALSE))</f>
        <v>5.4183212463568178E-2</v>
      </c>
      <c r="G37" s="301"/>
      <c r="H37" s="301">
        <f>IF(OR(ISERROR(VLOOKUP($E37&amp;$D$6&amp;$D$7,'CAL data'!$A:$AC,'CAL data'!C$3,FALSE)),ISBLANK(VLOOKUP($E37&amp;$D$6&amp;$D$7,'CAL data'!$A:$AC,'CAL data'!C$3,FALSE))),"",VLOOKUP($E37&amp;$D$6&amp;$D$7,'CAL data'!$A:$AC,'CAL data'!C$3,FALSE))</f>
        <v>0.27856596879136447</v>
      </c>
      <c r="I37" s="301"/>
      <c r="J37" s="301">
        <f>IF(OR(ISERROR(VLOOKUP($E37&amp;$D$6&amp;$D$7,'CAL data'!$A:$AC,'CAL data'!D$3,FALSE)),ISBLANK(VLOOKUP($E37&amp;$D$6&amp;$D$7,'CAL data'!$A:$AC,'CAL data'!D$3,FALSE))),"",VLOOKUP($E37&amp;$D$6&amp;$D$7,'CAL data'!$A:$AC,'CAL data'!D$3,FALSE))</f>
        <v>0.29060944462051863</v>
      </c>
      <c r="K37" s="301"/>
      <c r="L37" s="301">
        <f>IF(OR(ISERROR(VLOOKUP($E37&amp;$D$6&amp;$D$7,'CAL data'!$A:$AC,'CAL data'!E$3,FALSE)),ISBLANK(VLOOKUP($E37&amp;$D$6&amp;$D$7,'CAL data'!$A:$AC,'CAL data'!E$3,FALSE))),"",VLOOKUP($E37&amp;$D$6&amp;$D$7,'CAL data'!$A:$AC,'CAL data'!E$3,FALSE))</f>
        <v>8.5329704133186676E-2</v>
      </c>
      <c r="M37" s="301"/>
      <c r="N37" s="301">
        <f>IF(OR(ISERROR(VLOOKUP($E37&amp;$D$6&amp;$D$7,'CAL data'!$A:$AC,'CAL data'!F$3,FALSE)),ISBLANK(VLOOKUP($E37&amp;$D$6&amp;$D$7,'CAL data'!$A:$AC,'CAL data'!F$3,FALSE))),"",VLOOKUP($E37&amp;$D$6&amp;$D$7,'CAL data'!$A:$AC,'CAL data'!F$3,FALSE))</f>
        <v>2.3689231094290844E-2</v>
      </c>
      <c r="O37" s="301"/>
      <c r="P37" s="301">
        <f>IF(OR(ISERROR(VLOOKUP($E37&amp;$D$6&amp;$D$7,'CAL data'!$A:$AC,'CAL data'!G$3,FALSE)),ISBLANK(VLOOKUP($E37&amp;$D$6&amp;$D$7,'CAL data'!$A:$AC,'CAL data'!G$3,FALSE))),"",VLOOKUP($E37&amp;$D$6&amp;$D$7,'CAL data'!$A:$AC,'CAL data'!G$3,FALSE))</f>
        <v>0.20228440748957538</v>
      </c>
      <c r="Q37" s="301"/>
      <c r="R37" s="301">
        <f>IF(OR(ISERROR(VLOOKUP($E37&amp;$D$6&amp;$D$7,'CAL data'!$A:$AC,'CAL data'!H$3,FALSE)),ISBLANK(VLOOKUP($E37&amp;$D$6&amp;$D$7,'CAL data'!$A:$AC,'CAL data'!H$3,FALSE))),"",VLOOKUP($E37&amp;$D$6&amp;$D$7,'CAL data'!$A:$AC,'CAL data'!H$3,FALSE))</f>
        <v>7.140327000876228E-3</v>
      </c>
      <c r="S37" s="301"/>
      <c r="T37" s="301">
        <f>IF(OR(ISERROR(VLOOKUP($E37&amp;$D$6&amp;$D$7,'CAL data'!$A:$AC,'CAL data'!I$3,FALSE)),ISBLANK(VLOOKUP($E37&amp;$D$6&amp;$D$7,'CAL data'!$A:$AC,'CAL data'!I$3,FALSE))),"",VLOOKUP($E37&amp;$D$6&amp;$D$7,'CAL data'!$A:$AC,'CAL data'!I$3,FALSE))</f>
        <v>5.819770440661956E-2</v>
      </c>
      <c r="U37" s="369"/>
      <c r="V37" s="375">
        <f>SUM(F25,H25,J25,L25,N25,P25,R25,T25)</f>
        <v>1</v>
      </c>
      <c r="W37" s="364">
        <f>IF(ISERROR(VLOOKUP($E37&amp;$D$6&amp;$D$7,'CAL data'!$A:$AC,'CAL data'!K$3,FALSE)),0,VLOOKUP($E37&amp;$D$6&amp;$D$7,'CAL data'!$A:$AC,'CAL data'!K$3,FALSE))</f>
        <v>160917</v>
      </c>
    </row>
    <row r="38" spans="3:23" s="40" customFormat="1" x14ac:dyDescent="0.25">
      <c r="D38" s="371"/>
      <c r="E38" s="24" t="s">
        <v>27</v>
      </c>
      <c r="F38" s="11">
        <f>IF(F37="","",VLOOKUP($E37&amp;$D$6&amp;$D$7,'CAL data'!$A:$AC,'CAL data'!M$3,FALSE))</f>
        <v>5.2999999999999999E-2</v>
      </c>
      <c r="G38" s="6">
        <f>IF(F37="","",VLOOKUP($E37&amp;$D$6&amp;$D$7,'CAL data'!$A:$AC,'CAL data'!N$3,FALSE))</f>
        <v>5.5E-2</v>
      </c>
      <c r="H38" s="6">
        <f>IF(H37="","",VLOOKUP($E37&amp;$D$6&amp;$D$7,'CAL data'!$A:$AC,'CAL data'!O$3,FALSE))</f>
        <v>0.27600000000000002</v>
      </c>
      <c r="I38" s="6">
        <f>IF(H37="","",VLOOKUP($E37&amp;$D$6&amp;$D$7,'CAL data'!$A:$AC,'CAL data'!P$3,FALSE))</f>
        <v>0.28100000000000003</v>
      </c>
      <c r="J38" s="6">
        <f>IF(J37="","",VLOOKUP($E37&amp;$D$6&amp;$D$7,'CAL data'!$A:$AC,'CAL data'!Q$3,FALSE))</f>
        <v>0.28799999999999998</v>
      </c>
      <c r="K38" s="6">
        <f>IF(J37="","",VLOOKUP($E37&amp;$D$6&amp;$D$7,'CAL data'!$A:$AC,'CAL data'!R$3,FALSE))</f>
        <v>0.29299999999999998</v>
      </c>
      <c r="L38" s="6">
        <f>IF(L37="","",VLOOKUP($E37&amp;$D$6&amp;$D$7,'CAL data'!$A:$AC,'CAL data'!S$3,FALSE))</f>
        <v>8.4000000000000005E-2</v>
      </c>
      <c r="M38" s="6">
        <f>IF(L37="","",VLOOKUP($E37&amp;$D$6&amp;$D$7,'CAL data'!$A:$AC,'CAL data'!T$3,FALSE))</f>
        <v>8.6999999999999994E-2</v>
      </c>
      <c r="N38" s="6">
        <f>IF(N37="","",VLOOKUP($E37&amp;$D$6&amp;$D$7,'CAL data'!$A:$AC,'CAL data'!U$3,FALSE))</f>
        <v>2.3E-2</v>
      </c>
      <c r="O38" s="6">
        <f>IF(N37="","",VLOOKUP($E37&amp;$D$6&amp;$D$7,'CAL data'!$A:$AC,'CAL data'!V$3,FALSE))</f>
        <v>2.4E-2</v>
      </c>
      <c r="P38" s="6">
        <f>IF(P37="","",VLOOKUP($E37&amp;$D$6&amp;$D$7,'CAL data'!$A:$AC,'CAL data'!W$3,FALSE))</f>
        <v>0.2</v>
      </c>
      <c r="Q38" s="6">
        <f>IF(P37="","",VLOOKUP($E37&amp;$D$6&amp;$D$7,'CAL data'!$A:$AC,'CAL data'!X$3,FALSE))</f>
        <v>0.20399999999999999</v>
      </c>
      <c r="R38" s="6">
        <f>IF(R37="","",VLOOKUP($E37&amp;$D$6&amp;$D$7,'CAL data'!$A:$AC,'CAL data'!Y$3,FALSE))</f>
        <v>7.0000000000000001E-3</v>
      </c>
      <c r="S38" s="6">
        <f>IF(R37="","",VLOOKUP($E37&amp;$D$6&amp;$D$7,'CAL data'!$A:$AC,'CAL data'!Z$3,FALSE))</f>
        <v>8.0000000000000002E-3</v>
      </c>
      <c r="T38" s="6">
        <f>IF(T37="","",VLOOKUP($E37&amp;$D$6&amp;$D$7,'CAL data'!$A:$AC,'CAL data'!AA$3,FALSE))</f>
        <v>5.7000000000000002E-2</v>
      </c>
      <c r="U38" s="7">
        <f>IF(T37="","",VLOOKUP($E37&amp;$D$6&amp;$D$7,'CAL data'!$A:$AC,'CAL data'!AB$3,FALSE))</f>
        <v>5.8999999999999997E-2</v>
      </c>
      <c r="V38" s="376"/>
      <c r="W38" s="362"/>
    </row>
    <row r="39" spans="3:23" ht="15.75" x14ac:dyDescent="0.25">
      <c r="D39" s="371"/>
      <c r="E39" s="75" t="s">
        <v>23</v>
      </c>
      <c r="F39" s="300">
        <f>IF(OR(ISERROR(VLOOKUP($E39&amp;$D$6&amp;$D$7,'CAL data'!$A:$AC,'CAL data'!B$3,FALSE)),ISBLANK(VLOOKUP($E39&amp;$D$6&amp;$D$7,'CAL data'!$A:$AC,'CAL data'!B$3,FALSE))),"",VLOOKUP($E39&amp;$D$6&amp;$D$7,'CAL data'!$A:$AC,'CAL data'!B$3,FALSE))</f>
        <v>5.9812579178776359E-2</v>
      </c>
      <c r="G39" s="301"/>
      <c r="H39" s="301">
        <f>IF(OR(ISERROR(VLOOKUP($E39&amp;$D$6&amp;$D$7,'CAL data'!$A:$AC,'CAL data'!C$3,FALSE)),ISBLANK(VLOOKUP($E39&amp;$D$6&amp;$D$7,'CAL data'!$A:$AC,'CAL data'!C$3,FALSE))),"",VLOOKUP($E39&amp;$D$6&amp;$D$7,'CAL data'!$A:$AC,'CAL data'!C$3,FALSE))</f>
        <v>0.29816864147850064</v>
      </c>
      <c r="I39" s="301"/>
      <c r="J39" s="301">
        <f>IF(OR(ISERROR(VLOOKUP($E39&amp;$D$6&amp;$D$7,'CAL data'!$A:$AC,'CAL data'!D$3,FALSE)),ISBLANK(VLOOKUP($E39&amp;$D$6&amp;$D$7,'CAL data'!$A:$AC,'CAL data'!D$3,FALSE))),"",VLOOKUP($E39&amp;$D$6&amp;$D$7,'CAL data'!$A:$AC,'CAL data'!D$3,FALSE))</f>
        <v>0.2564833445115135</v>
      </c>
      <c r="K39" s="301"/>
      <c r="L39" s="301">
        <f>IF(OR(ISERROR(VLOOKUP($E39&amp;$D$6&amp;$D$7,'CAL data'!$A:$AC,'CAL data'!E$3,FALSE)),ISBLANK(VLOOKUP($E39&amp;$D$6&amp;$D$7,'CAL data'!$A:$AC,'CAL data'!E$3,FALSE))),"",VLOOKUP($E39&amp;$D$6&amp;$D$7,'CAL data'!$A:$AC,'CAL data'!E$3,FALSE))</f>
        <v>0.10522393620985171</v>
      </c>
      <c r="M39" s="301"/>
      <c r="N39" s="301">
        <f>IF(OR(ISERROR(VLOOKUP($E39&amp;$D$6&amp;$D$7,'CAL data'!$A:$AC,'CAL data'!F$3,FALSE)),ISBLANK(VLOOKUP($E39&amp;$D$6&amp;$D$7,'CAL data'!$A:$AC,'CAL data'!F$3,FALSE))),"",VLOOKUP($E39&amp;$D$6&amp;$D$7,'CAL data'!$A:$AC,'CAL data'!F$3,FALSE))</f>
        <v>3.1149862135777629E-2</v>
      </c>
      <c r="O39" s="301"/>
      <c r="P39" s="301">
        <f>IF(OR(ISERROR(VLOOKUP($E39&amp;$D$6&amp;$D$7,'CAL data'!$A:$AC,'CAL data'!G$3,FALSE)),ISBLANK(VLOOKUP($E39&amp;$D$6&amp;$D$7,'CAL data'!$A:$AC,'CAL data'!G$3,FALSE))),"",VLOOKUP($E39&amp;$D$6&amp;$D$7,'CAL data'!$A:$AC,'CAL data'!G$3,FALSE))</f>
        <v>0.18946083910872644</v>
      </c>
      <c r="Q39" s="301"/>
      <c r="R39" s="301">
        <f>IF(OR(ISERROR(VLOOKUP($E39&amp;$D$6&amp;$D$7,'CAL data'!$A:$AC,'CAL data'!H$3,FALSE)),ISBLANK(VLOOKUP($E39&amp;$D$6&amp;$D$7,'CAL data'!$A:$AC,'CAL data'!H$3,FALSE))),"",VLOOKUP($E39&amp;$D$6&amp;$D$7,'CAL data'!$A:$AC,'CAL data'!H$3,FALSE))</f>
        <v>3.6049631120053656E-3</v>
      </c>
      <c r="S39" s="301"/>
      <c r="T39" s="301">
        <f>IF(OR(ISERROR(VLOOKUP($E39&amp;$D$6&amp;$D$7,'CAL data'!$A:$AC,'CAL data'!I$3,FALSE)),ISBLANK(VLOOKUP($E39&amp;$D$6&amp;$D$7,'CAL data'!$A:$AC,'CAL data'!I$3,FALSE))),"",VLOOKUP($E39&amp;$D$6&amp;$D$7,'CAL data'!$A:$AC,'CAL data'!I$3,FALSE))</f>
        <v>5.6095834264848349E-2</v>
      </c>
      <c r="U39" s="369"/>
      <c r="V39" s="375">
        <f>SUM(F25,H25,J25,L25,N25,P25,R25,T25)</f>
        <v>1</v>
      </c>
      <c r="W39" s="364">
        <f>IF(ISERROR(VLOOKUP($E39&amp;$D$6&amp;$D$7,'CAL data'!$A:$AC,'CAL data'!K$3,FALSE)),0,VLOOKUP($E39&amp;$D$6&amp;$D$7,'CAL data'!$A:$AC,'CAL data'!K$3,FALSE))</f>
        <v>107352</v>
      </c>
    </row>
    <row r="40" spans="3:23" s="40" customFormat="1" x14ac:dyDescent="0.25">
      <c r="D40" s="371"/>
      <c r="E40" s="24" t="s">
        <v>27</v>
      </c>
      <c r="F40" s="14">
        <f>IF(F39="","",VLOOKUP($E39&amp;$D$6&amp;$D$7,'CAL data'!$A:$AC,'CAL data'!M$3,FALSE))</f>
        <v>5.8000000000000003E-2</v>
      </c>
      <c r="G40" s="15">
        <f>IF(F39="","",VLOOKUP($E39&amp;$D$6&amp;$D$7,'CAL data'!$A:$AC,'CAL data'!N$3,FALSE))</f>
        <v>6.0999999999999999E-2</v>
      </c>
      <c r="H40" s="15">
        <f>IF(H39="","",VLOOKUP($E39&amp;$D$6&amp;$D$7,'CAL data'!$A:$AC,'CAL data'!O$3,FALSE))</f>
        <v>0.29499999999999998</v>
      </c>
      <c r="I40" s="15">
        <f>IF(H39="","",VLOOKUP($E39&amp;$D$6&amp;$D$7,'CAL data'!$A:$AC,'CAL data'!P$3,FALSE))</f>
        <v>0.30099999999999999</v>
      </c>
      <c r="J40" s="15">
        <f>IF(J39="","",VLOOKUP($E39&amp;$D$6&amp;$D$7,'CAL data'!$A:$AC,'CAL data'!Q$3,FALSE))</f>
        <v>0.254</v>
      </c>
      <c r="K40" s="15">
        <f>IF(J39="","",VLOOKUP($E39&amp;$D$6&amp;$D$7,'CAL data'!$A:$AC,'CAL data'!R$3,FALSE))</f>
        <v>0.25900000000000001</v>
      </c>
      <c r="L40" s="15">
        <f>IF(L39="","",VLOOKUP($E39&amp;$D$6&amp;$D$7,'CAL data'!$A:$AC,'CAL data'!S$3,FALSE))</f>
        <v>0.10299999999999999</v>
      </c>
      <c r="M40" s="15">
        <f>IF(L39="","",VLOOKUP($E39&amp;$D$6&amp;$D$7,'CAL data'!$A:$AC,'CAL data'!T$3,FALSE))</f>
        <v>0.107</v>
      </c>
      <c r="N40" s="15">
        <f>IF(N39="","",VLOOKUP($E39&amp;$D$6&amp;$D$7,'CAL data'!$A:$AC,'CAL data'!U$3,FALSE))</f>
        <v>0.03</v>
      </c>
      <c r="O40" s="15">
        <f>IF(N39="","",VLOOKUP($E39&amp;$D$6&amp;$D$7,'CAL data'!$A:$AC,'CAL data'!V$3,FALSE))</f>
        <v>3.2000000000000001E-2</v>
      </c>
      <c r="P40" s="15">
        <f>IF(P39="","",VLOOKUP($E39&amp;$D$6&amp;$D$7,'CAL data'!$A:$AC,'CAL data'!W$3,FALSE))</f>
        <v>0.187</v>
      </c>
      <c r="Q40" s="15">
        <f>IF(P39="","",VLOOKUP($E39&amp;$D$6&amp;$D$7,'CAL data'!$A:$AC,'CAL data'!X$3,FALSE))</f>
        <v>0.192</v>
      </c>
      <c r="R40" s="15">
        <f>IF(R39="","",VLOOKUP($E39&amp;$D$6&amp;$D$7,'CAL data'!$A:$AC,'CAL data'!Y$3,FALSE))</f>
        <v>3.0000000000000001E-3</v>
      </c>
      <c r="S40" s="15">
        <f>IF(R39="","",VLOOKUP($E39&amp;$D$6&amp;$D$7,'CAL data'!$A:$AC,'CAL data'!Z$3,FALSE))</f>
        <v>4.0000000000000001E-3</v>
      </c>
      <c r="T40" s="15">
        <f>IF(T39="","",VLOOKUP($E39&amp;$D$6&amp;$D$7,'CAL data'!$A:$AC,'CAL data'!AA$3,FALSE))</f>
        <v>5.5E-2</v>
      </c>
      <c r="U40" s="16">
        <f>IF(T39="","",VLOOKUP($E39&amp;$D$6&amp;$D$7,'CAL data'!$A:$AC,'CAL data'!AB$3,FALSE))</f>
        <v>5.7000000000000002E-2</v>
      </c>
      <c r="V40" s="378"/>
      <c r="W40" s="363"/>
    </row>
    <row r="41" spans="3:23" ht="15.75" x14ac:dyDescent="0.25">
      <c r="D41" s="371"/>
      <c r="E41" s="75" t="s">
        <v>114</v>
      </c>
      <c r="F41" s="300">
        <f>IF(OR(ISERROR(VLOOKUP($E41&amp;$D$6&amp;$D$7,'CAL data'!$A:$AC,'CAL data'!B$3,FALSE)),ISBLANK(VLOOKUP($E41&amp;$D$6&amp;$D$7,'CAL data'!$A:$AC,'CAL data'!B$3,FALSE))),"",VLOOKUP($E41&amp;$D$6&amp;$D$7,'CAL data'!$A:$AC,'CAL data'!B$3,FALSE))</f>
        <v>5.9560559288178681E-2</v>
      </c>
      <c r="G41" s="301"/>
      <c r="H41" s="301">
        <f>IF(OR(ISERROR(VLOOKUP($E41&amp;$D$6&amp;$D$7,'CAL data'!$A:$AC,'CAL data'!C$3,FALSE)),ISBLANK(VLOOKUP($E41&amp;$D$6&amp;$D$7,'CAL data'!$A:$AC,'CAL data'!C$3,FALSE))),"",VLOOKUP($E41&amp;$D$6&amp;$D$7,'CAL data'!$A:$AC,'CAL data'!C$3,FALSE))</f>
        <v>0.29910753317326771</v>
      </c>
      <c r="I41" s="301"/>
      <c r="J41" s="301">
        <f>IF(OR(ISERROR(VLOOKUP($E41&amp;$D$6&amp;$D$7,'CAL data'!$A:$AC,'CAL data'!D$3,FALSE)),ISBLANK(VLOOKUP($E41&amp;$D$6&amp;$D$7,'CAL data'!$A:$AC,'CAL data'!D$3,FALSE))),"",VLOOKUP($E41&amp;$D$6&amp;$D$7,'CAL data'!$A:$AC,'CAL data'!D$3,FALSE))</f>
        <v>0.26139795142882122</v>
      </c>
      <c r="K41" s="301"/>
      <c r="L41" s="301">
        <f>IF(OR(ISERROR(VLOOKUP($E41&amp;$D$6&amp;$D$7,'CAL data'!$A:$AC,'CAL data'!E$3,FALSE)),ISBLANK(VLOOKUP($E41&amp;$D$6&amp;$D$7,'CAL data'!$A:$AC,'CAL data'!E$3,FALSE))),"",VLOOKUP($E41&amp;$D$6&amp;$D$7,'CAL data'!$A:$AC,'CAL data'!E$3,FALSE))</f>
        <v>0.10261687145653008</v>
      </c>
      <c r="M41" s="301"/>
      <c r="N41" s="301">
        <f>IF(OR(ISERROR(VLOOKUP($E41&amp;$D$6&amp;$D$7,'CAL data'!$A:$AC,'CAL data'!F$3,FALSE)),ISBLANK(VLOOKUP($E41&amp;$D$6&amp;$D$7,'CAL data'!$A:$AC,'CAL data'!F$3,FALSE))),"",VLOOKUP($E41&amp;$D$6&amp;$D$7,'CAL data'!$A:$AC,'CAL data'!F$3,FALSE))</f>
        <v>3.1313681576982832E-2</v>
      </c>
      <c r="O41" s="301"/>
      <c r="P41" s="301">
        <f>IF(OR(ISERROR(VLOOKUP($E41&amp;$D$6&amp;$D$7,'CAL data'!$A:$AC,'CAL data'!G$3,FALSE)),ISBLANK(VLOOKUP($E41&amp;$D$6&amp;$D$7,'CAL data'!$A:$AC,'CAL data'!G$3,FALSE))),"",VLOOKUP($E41&amp;$D$6&amp;$D$7,'CAL data'!$A:$AC,'CAL data'!G$3,FALSE))</f>
        <v>0.20535480096039385</v>
      </c>
      <c r="Q41" s="301"/>
      <c r="R41" s="301">
        <f>IF(OR(ISERROR(VLOOKUP($E41&amp;$D$6&amp;$D$7,'CAL data'!$A:$AC,'CAL data'!H$3,FALSE)),ISBLANK(VLOOKUP($E41&amp;$D$6&amp;$D$7,'CAL data'!$A:$AC,'CAL data'!H$3,FALSE))),"",VLOOKUP($E41&amp;$D$6&amp;$D$7,'CAL data'!$A:$AC,'CAL data'!H$3,FALSE))</f>
        <v>3.1878619131206747E-3</v>
      </c>
      <c r="S41" s="301"/>
      <c r="T41" s="301">
        <f>IF(OR(ISERROR(VLOOKUP($E41&amp;$D$6&amp;$D$7,'CAL data'!$A:$AC,'CAL data'!I$3,FALSE)),ISBLANK(VLOOKUP($E41&amp;$D$6&amp;$D$7,'CAL data'!$A:$AC,'CAL data'!I$3,FALSE))),"",VLOOKUP($E41&amp;$D$6&amp;$D$7,'CAL data'!$A:$AC,'CAL data'!I$3,FALSE))</f>
        <v>3.7460740202704977E-2</v>
      </c>
      <c r="U41" s="369"/>
      <c r="V41" s="375">
        <f>SUM(F25,H25,J25,L25,N25,P25,R25,T25)</f>
        <v>1</v>
      </c>
      <c r="W41" s="364">
        <f>IF(ISERROR(VLOOKUP($E41&amp;$D$6&amp;$D$7,'CAL data'!$A:$AC,'CAL data'!K$3,FALSE)),0,VLOOKUP($E41&amp;$D$6&amp;$D$7,'CAL data'!$A:$AC,'CAL data'!K$3,FALSE))</f>
        <v>148689</v>
      </c>
    </row>
    <row r="42" spans="3:23" s="40" customFormat="1" x14ac:dyDescent="0.25">
      <c r="D42" s="371"/>
      <c r="E42" s="24" t="s">
        <v>27</v>
      </c>
      <c r="F42" s="11">
        <f>IF(F41="","",VLOOKUP($E41&amp;$D$6&amp;$D$7,'CAL data'!$A:$AC,'CAL data'!M$3,FALSE))</f>
        <v>5.8000000000000003E-2</v>
      </c>
      <c r="G42" s="6">
        <f>IF(F41="","",VLOOKUP($E41&amp;$D$6&amp;$D$7,'CAL data'!$A:$AC,'CAL data'!N$3,FALSE))</f>
        <v>6.0999999999999999E-2</v>
      </c>
      <c r="H42" s="6">
        <f>IF(H41="","",VLOOKUP($E41&amp;$D$6&amp;$D$7,'CAL data'!$A:$AC,'CAL data'!O$3,FALSE))</f>
        <v>0.29699999999999999</v>
      </c>
      <c r="I42" s="6">
        <f>IF(H41="","",VLOOKUP($E41&amp;$D$6&amp;$D$7,'CAL data'!$A:$AC,'CAL data'!P$3,FALSE))</f>
        <v>0.30099999999999999</v>
      </c>
      <c r="J42" s="6">
        <f>IF(J41="","",VLOOKUP($E41&amp;$D$6&amp;$D$7,'CAL data'!$A:$AC,'CAL data'!Q$3,FALSE))</f>
        <v>0.25900000000000001</v>
      </c>
      <c r="K42" s="6">
        <f>IF(J41="","",VLOOKUP($E41&amp;$D$6&amp;$D$7,'CAL data'!$A:$AC,'CAL data'!R$3,FALSE))</f>
        <v>0.26400000000000001</v>
      </c>
      <c r="L42" s="6">
        <f>IF(L41="","",VLOOKUP($E41&amp;$D$6&amp;$D$7,'CAL data'!$A:$AC,'CAL data'!S$3,FALSE))</f>
        <v>0.10100000000000001</v>
      </c>
      <c r="M42" s="6">
        <f>IF(L41="","",VLOOKUP($E41&amp;$D$6&amp;$D$7,'CAL data'!$A:$AC,'CAL data'!T$3,FALSE))</f>
        <v>0.104</v>
      </c>
      <c r="N42" s="6">
        <f>IF(N41="","",VLOOKUP($E41&amp;$D$6&amp;$D$7,'CAL data'!$A:$AC,'CAL data'!U$3,FALSE))</f>
        <v>0.03</v>
      </c>
      <c r="O42" s="6">
        <f>IF(N41="","",VLOOKUP($E41&amp;$D$6&amp;$D$7,'CAL data'!$A:$AC,'CAL data'!V$3,FALSE))</f>
        <v>3.2000000000000001E-2</v>
      </c>
      <c r="P42" s="6">
        <f>IF(P41="","",VLOOKUP($E41&amp;$D$6&amp;$D$7,'CAL data'!$A:$AC,'CAL data'!W$3,FALSE))</f>
        <v>0.20300000000000001</v>
      </c>
      <c r="Q42" s="6">
        <f>IF(P41="","",VLOOKUP($E41&amp;$D$6&amp;$D$7,'CAL data'!$A:$AC,'CAL data'!X$3,FALSE))</f>
        <v>0.20699999999999999</v>
      </c>
      <c r="R42" s="6">
        <f>IF(R41="","",VLOOKUP($E41&amp;$D$6&amp;$D$7,'CAL data'!$A:$AC,'CAL data'!Y$3,FALSE))</f>
        <v>3.0000000000000001E-3</v>
      </c>
      <c r="S42" s="6">
        <f>IF(R41="","",VLOOKUP($E41&amp;$D$6&amp;$D$7,'CAL data'!$A:$AC,'CAL data'!Z$3,FALSE))</f>
        <v>3.0000000000000001E-3</v>
      </c>
      <c r="T42" s="6">
        <f>IF(T41="","",VLOOKUP($E41&amp;$D$6&amp;$D$7,'CAL data'!$A:$AC,'CAL data'!AA$3,FALSE))</f>
        <v>3.6999999999999998E-2</v>
      </c>
      <c r="U42" s="7">
        <f>IF(T41="","",VLOOKUP($E41&amp;$D$6&amp;$D$7,'CAL data'!$A:$AC,'CAL data'!AB$3,FALSE))</f>
        <v>3.7999999999999999E-2</v>
      </c>
      <c r="V42" s="376"/>
      <c r="W42" s="362"/>
    </row>
    <row r="43" spans="3:23" ht="15.75" x14ac:dyDescent="0.25">
      <c r="D43" s="371"/>
      <c r="E43" s="75" t="s">
        <v>115</v>
      </c>
      <c r="F43" s="300">
        <f>IF(OR(ISERROR(VLOOKUP($E43&amp;$D$6&amp;$D$7,'CAL data'!$A:$AC,'CAL data'!B$3,FALSE)),ISBLANK(VLOOKUP($E43&amp;$D$6&amp;$D$7,'CAL data'!$A:$AC,'CAL data'!B$3,FALSE))),"",VLOOKUP($E43&amp;$D$6&amp;$D$7,'CAL data'!$A:$AC,'CAL data'!B$3,FALSE))</f>
        <v>5.4622766425051532E-2</v>
      </c>
      <c r="G43" s="301"/>
      <c r="H43" s="301">
        <f>IF(OR(ISERROR(VLOOKUP($E43&amp;$D$6&amp;$D$7,'CAL data'!$A:$AC,'CAL data'!C$3,FALSE)),ISBLANK(VLOOKUP($E43&amp;$D$6&amp;$D$7,'CAL data'!$A:$AC,'CAL data'!C$3,FALSE))),"",VLOOKUP($E43&amp;$D$6&amp;$D$7,'CAL data'!$A:$AC,'CAL data'!C$3,FALSE))</f>
        <v>0.31590496471326973</v>
      </c>
      <c r="I43" s="301"/>
      <c r="J43" s="301">
        <f>IF(OR(ISERROR(VLOOKUP($E43&amp;$D$6&amp;$D$7,'CAL data'!$A:$AC,'CAL data'!D$3,FALSE)),ISBLANK(VLOOKUP($E43&amp;$D$6&amp;$D$7,'CAL data'!$A:$AC,'CAL data'!D$3,FALSE))),"",VLOOKUP($E43&amp;$D$6&amp;$D$7,'CAL data'!$A:$AC,'CAL data'!D$3,FALSE))</f>
        <v>0.2763729063434211</v>
      </c>
      <c r="K43" s="301"/>
      <c r="L43" s="301">
        <f>IF(OR(ISERROR(VLOOKUP($E43&amp;$D$6&amp;$D$7,'CAL data'!$A:$AC,'CAL data'!E$3,FALSE)),ISBLANK(VLOOKUP($E43&amp;$D$6&amp;$D$7,'CAL data'!$A:$AC,'CAL data'!E$3,FALSE))),"",VLOOKUP($E43&amp;$D$6&amp;$D$7,'CAL data'!$A:$AC,'CAL data'!E$3,FALSE))</f>
        <v>9.3260712286880432E-2</v>
      </c>
      <c r="M43" s="301"/>
      <c r="N43" s="301">
        <f>IF(OR(ISERROR(VLOOKUP($E43&amp;$D$6&amp;$D$7,'CAL data'!$A:$AC,'CAL data'!F$3,FALSE)),ISBLANK(VLOOKUP($E43&amp;$D$6&amp;$D$7,'CAL data'!$A:$AC,'CAL data'!F$3,FALSE))),"",VLOOKUP($E43&amp;$D$6&amp;$D$7,'CAL data'!$A:$AC,'CAL data'!F$3,FALSE))</f>
        <v>1.9991263633509424E-2</v>
      </c>
      <c r="O43" s="301"/>
      <c r="P43" s="301">
        <f>IF(OR(ISERROR(VLOOKUP($E43&amp;$D$6&amp;$D$7,'CAL data'!$A:$AC,'CAL data'!G$3,FALSE)),ISBLANK(VLOOKUP($E43&amp;$D$6&amp;$D$7,'CAL data'!$A:$AC,'CAL data'!G$3,FALSE))),"",VLOOKUP($E43&amp;$D$6&amp;$D$7,'CAL data'!$A:$AC,'CAL data'!G$3,FALSE))</f>
        <v>0.2036119415209468</v>
      </c>
      <c r="Q43" s="301"/>
      <c r="R43" s="301">
        <f>IF(OR(ISERROR(VLOOKUP($E43&amp;$D$6&amp;$D$7,'CAL data'!$A:$AC,'CAL data'!H$3,FALSE)),ISBLANK(VLOOKUP($E43&amp;$D$6&amp;$D$7,'CAL data'!$A:$AC,'CAL data'!H$3,FALSE))),"",VLOOKUP($E43&amp;$D$6&amp;$D$7,'CAL data'!$A:$AC,'CAL data'!H$3,FALSE))</f>
        <v>2.8802708273612076E-3</v>
      </c>
      <c r="S43" s="301"/>
      <c r="T43" s="301">
        <f>IF(OR(ISERROR(VLOOKUP($E43&amp;$D$6&amp;$D$7,'CAL data'!$A:$AC,'CAL data'!I$3,FALSE)),ISBLANK(VLOOKUP($E43&amp;$D$6&amp;$D$7,'CAL data'!$A:$AC,'CAL data'!I$3,FALSE))),"",VLOOKUP($E43&amp;$D$6&amp;$D$7,'CAL data'!$A:$AC,'CAL data'!I$3,FALSE))</f>
        <v>3.335517424955977E-2</v>
      </c>
      <c r="U43" s="369"/>
      <c r="V43" s="375">
        <f>SUM(F25,H25,J25,L25,N25,P25,R25,T25)</f>
        <v>1</v>
      </c>
      <c r="W43" s="364">
        <f>IF(ISERROR(VLOOKUP($E43&amp;$D$6&amp;$D$7,'CAL data'!$A:$AC,'CAL data'!K$3,FALSE)),0,VLOOKUP($E43&amp;$D$6&amp;$D$7,'CAL data'!$A:$AC,'CAL data'!K$3,FALSE))</f>
        <v>293028</v>
      </c>
    </row>
    <row r="44" spans="3:23" s="40" customFormat="1" x14ac:dyDescent="0.25">
      <c r="D44" s="371"/>
      <c r="E44" s="24" t="s">
        <v>27</v>
      </c>
      <c r="F44" s="14">
        <f>IF(F43="","",VLOOKUP($E43&amp;$D$6&amp;$D$7,'CAL data'!$A:$AC,'CAL data'!M$3,FALSE))</f>
        <v>5.3999999999999999E-2</v>
      </c>
      <c r="G44" s="15">
        <f>IF(F43="","",VLOOKUP($E43&amp;$D$6&amp;$D$7,'CAL data'!$A:$AC,'CAL data'!N$3,FALSE))</f>
        <v>5.5E-2</v>
      </c>
      <c r="H44" s="15">
        <f>IF(H43="","",VLOOKUP($E43&amp;$D$6&amp;$D$7,'CAL data'!$A:$AC,'CAL data'!O$3,FALSE))</f>
        <v>0.314</v>
      </c>
      <c r="I44" s="15">
        <f>IF(H43="","",VLOOKUP($E43&amp;$D$6&amp;$D$7,'CAL data'!$A:$AC,'CAL data'!P$3,FALSE))</f>
        <v>0.318</v>
      </c>
      <c r="J44" s="15">
        <f>IF(J43="","",VLOOKUP($E43&amp;$D$6&amp;$D$7,'CAL data'!$A:$AC,'CAL data'!Q$3,FALSE))</f>
        <v>0.27500000000000002</v>
      </c>
      <c r="K44" s="15">
        <f>IF(J43="","",VLOOKUP($E43&amp;$D$6&amp;$D$7,'CAL data'!$A:$AC,'CAL data'!R$3,FALSE))</f>
        <v>0.27800000000000002</v>
      </c>
      <c r="L44" s="15">
        <f>IF(L43="","",VLOOKUP($E43&amp;$D$6&amp;$D$7,'CAL data'!$A:$AC,'CAL data'!S$3,FALSE))</f>
        <v>9.1999999999999998E-2</v>
      </c>
      <c r="M44" s="15">
        <f>IF(L43="","",VLOOKUP($E43&amp;$D$6&amp;$D$7,'CAL data'!$A:$AC,'CAL data'!T$3,FALSE))</f>
        <v>9.4E-2</v>
      </c>
      <c r="N44" s="15">
        <f>IF(N43="","",VLOOKUP($E43&amp;$D$6&amp;$D$7,'CAL data'!$A:$AC,'CAL data'!U$3,FALSE))</f>
        <v>1.9E-2</v>
      </c>
      <c r="O44" s="15">
        <f>IF(N43="","",VLOOKUP($E43&amp;$D$6&amp;$D$7,'CAL data'!$A:$AC,'CAL data'!V$3,FALSE))</f>
        <v>2.1000000000000001E-2</v>
      </c>
      <c r="P44" s="15">
        <f>IF(P43="","",VLOOKUP($E43&amp;$D$6&amp;$D$7,'CAL data'!$A:$AC,'CAL data'!W$3,FALSE))</f>
        <v>0.20200000000000001</v>
      </c>
      <c r="Q44" s="15">
        <f>IF(P43="","",VLOOKUP($E43&amp;$D$6&amp;$D$7,'CAL data'!$A:$AC,'CAL data'!X$3,FALSE))</f>
        <v>0.20499999999999999</v>
      </c>
      <c r="R44" s="15">
        <f>IF(R43="","",VLOOKUP($E43&amp;$D$6&amp;$D$7,'CAL data'!$A:$AC,'CAL data'!Y$3,FALSE))</f>
        <v>3.0000000000000001E-3</v>
      </c>
      <c r="S44" s="15">
        <f>IF(R43="","",VLOOKUP($E43&amp;$D$6&amp;$D$7,'CAL data'!$A:$AC,'CAL data'!Z$3,FALSE))</f>
        <v>3.0000000000000001E-3</v>
      </c>
      <c r="T44" s="15">
        <f>IF(T43="","",VLOOKUP($E43&amp;$D$6&amp;$D$7,'CAL data'!$A:$AC,'CAL data'!AA$3,FALSE))</f>
        <v>3.3000000000000002E-2</v>
      </c>
      <c r="U44" s="16">
        <f>IF(T43="","",VLOOKUP($E43&amp;$D$6&amp;$D$7,'CAL data'!$A:$AC,'CAL data'!AB$3,FALSE))</f>
        <v>3.4000000000000002E-2</v>
      </c>
      <c r="V44" s="378"/>
      <c r="W44" s="363"/>
    </row>
    <row r="45" spans="3:23" ht="15.75" x14ac:dyDescent="0.25">
      <c r="D45" s="371"/>
      <c r="E45" s="75" t="s">
        <v>465</v>
      </c>
      <c r="F45" s="300">
        <f>IF(OR(ISERROR(VLOOKUP($E45&amp;$D$6&amp;$D$7,'CAL data'!$A:$AC,'CAL data'!B$3,FALSE)),ISBLANK(VLOOKUP($E45&amp;$D$6&amp;$D$7,'CAL data'!$A:$AC,'CAL data'!B$3,FALSE))),"",VLOOKUP($E45&amp;$D$6&amp;$D$7,'CAL data'!$A:$AC,'CAL data'!B$3,FALSE))</f>
        <v>5.0055163812538973E-2</v>
      </c>
      <c r="G45" s="301"/>
      <c r="H45" s="301">
        <f>IF(OR(ISERROR(VLOOKUP($E45&amp;$D$6&amp;$D$7,'CAL data'!$A:$AC,'CAL data'!C$3,FALSE)),ISBLANK(VLOOKUP($E45&amp;$D$6&amp;$D$7,'CAL data'!$A:$AC,'CAL data'!C$3,FALSE))),"",VLOOKUP($E45&amp;$D$6&amp;$D$7,'CAL data'!$A:$AC,'CAL data'!C$3,FALSE))</f>
        <v>0.33764250651572569</v>
      </c>
      <c r="I45" s="301"/>
      <c r="J45" s="301">
        <f>IF(OR(ISERROR(VLOOKUP($E45&amp;$D$6&amp;$D$7,'CAL data'!$A:$AC,'CAL data'!D$3,FALSE)),ISBLANK(VLOOKUP($E45&amp;$D$6&amp;$D$7,'CAL data'!$A:$AC,'CAL data'!D$3,FALSE))),"",VLOOKUP($E45&amp;$D$6&amp;$D$7,'CAL data'!$A:$AC,'CAL data'!D$3,FALSE))</f>
        <v>0.24507123327097424</v>
      </c>
      <c r="K45" s="301"/>
      <c r="L45" s="301">
        <f>IF(OR(ISERROR(VLOOKUP($E45&amp;$D$6&amp;$D$7,'CAL data'!$A:$AC,'CAL data'!E$3,FALSE)),ISBLANK(VLOOKUP($E45&amp;$D$6&amp;$D$7,'CAL data'!$A:$AC,'CAL data'!E$3,FALSE))),"",VLOOKUP($E45&amp;$D$6&amp;$D$7,'CAL data'!$A:$AC,'CAL data'!E$3,FALSE))</f>
        <v>6.9114660782526663E-2</v>
      </c>
      <c r="M45" s="301"/>
      <c r="N45" s="301">
        <f>IF(OR(ISERROR(VLOOKUP($E45&amp;$D$6&amp;$D$7,'CAL data'!$A:$AC,'CAL data'!F$3,FALSE)),ISBLANK(VLOOKUP($E45&amp;$D$6&amp;$D$7,'CAL data'!$A:$AC,'CAL data'!F$3,FALSE))),"",VLOOKUP($E45&amp;$D$6&amp;$D$7,'CAL data'!$A:$AC,'CAL data'!F$3,FALSE))</f>
        <v>2.1905629906781153E-2</v>
      </c>
      <c r="O45" s="301"/>
      <c r="P45" s="301">
        <f>IF(OR(ISERROR(VLOOKUP($E45&amp;$D$6&amp;$D$7,'CAL data'!$A:$AC,'CAL data'!G$3,FALSE)),ISBLANK(VLOOKUP($E45&amp;$D$6&amp;$D$7,'CAL data'!$A:$AC,'CAL data'!G$3,FALSE))),"",VLOOKUP($E45&amp;$D$6&amp;$D$7,'CAL data'!$A:$AC,'CAL data'!G$3,FALSE))</f>
        <v>0.2383476439455717</v>
      </c>
      <c r="Q45" s="301"/>
      <c r="R45" s="301">
        <f>IF(OR(ISERROR(VLOOKUP($E45&amp;$D$6&amp;$D$7,'CAL data'!$A:$AC,'CAL data'!H$3,FALSE)),ISBLANK(VLOOKUP($E45&amp;$D$6&amp;$D$7,'CAL data'!$A:$AC,'CAL data'!H$3,FALSE))),"",VLOOKUP($E45&amp;$D$6&amp;$D$7,'CAL data'!$A:$AC,'CAL data'!H$3,FALSE))</f>
        <v>1.6868933979309574E-3</v>
      </c>
      <c r="S45" s="301"/>
      <c r="T45" s="301">
        <f>IF(OR(ISERROR(VLOOKUP($E45&amp;$D$6&amp;$D$7,'CAL data'!$A:$AC,'CAL data'!I$3,FALSE)),ISBLANK(VLOOKUP($E45&amp;$D$6&amp;$D$7,'CAL data'!$A:$AC,'CAL data'!I$3,FALSE))),"",VLOOKUP($E45&amp;$D$6&amp;$D$7,'CAL data'!$A:$AC,'CAL data'!I$3,FALSE))</f>
        <v>3.6176268367950626E-2</v>
      </c>
      <c r="U45" s="369"/>
      <c r="V45" s="375">
        <f>SUM(F27,H27,J27,L27,N27,P27,R27,T27)</f>
        <v>1</v>
      </c>
      <c r="W45" s="364">
        <f>IF(ISERROR(VLOOKUP($E45&amp;$D$6&amp;$D$7,'CAL data'!$A:$AC,'CAL data'!K$3,FALSE)),0,VLOOKUP($E45&amp;$D$6&amp;$D$7,'CAL data'!$A:$AC,'CAL data'!K$3,FALSE))</f>
        <v>125082</v>
      </c>
    </row>
    <row r="46" spans="3:23" s="40" customFormat="1" ht="15.75" thickBot="1" x14ac:dyDescent="0.3">
      <c r="D46" s="372"/>
      <c r="E46" s="2" t="s">
        <v>27</v>
      </c>
      <c r="F46" s="8">
        <f>IF(F45="","",VLOOKUP($E45&amp;$D$6&amp;$D$7,'CAL data'!$A:$AC,'CAL data'!M$3,FALSE))</f>
        <v>4.9000000000000002E-2</v>
      </c>
      <c r="G46" s="3">
        <f>IF(F45="","",VLOOKUP($E45&amp;$D$6&amp;$D$7,'CAL data'!$A:$AC,'CAL data'!N$3,FALSE))</f>
        <v>5.0999999999999997E-2</v>
      </c>
      <c r="H46" s="3">
        <f>IF(H45="","",VLOOKUP($E45&amp;$D$6&amp;$D$7,'CAL data'!$A:$AC,'CAL data'!O$3,FALSE))</f>
        <v>0.33500000000000002</v>
      </c>
      <c r="I46" s="3">
        <f>IF(H45="","",VLOOKUP($E45&amp;$D$6&amp;$D$7,'CAL data'!$A:$AC,'CAL data'!P$3,FALSE))</f>
        <v>0.34</v>
      </c>
      <c r="J46" s="3">
        <f>IF(J45="","",VLOOKUP($E45&amp;$D$6&amp;$D$7,'CAL data'!$A:$AC,'CAL data'!Q$3,FALSE))</f>
        <v>0.24299999999999999</v>
      </c>
      <c r="K46" s="3">
        <f>IF(J45="","",VLOOKUP($E45&amp;$D$6&amp;$D$7,'CAL data'!$A:$AC,'CAL data'!R$3,FALSE))</f>
        <v>0.247</v>
      </c>
      <c r="L46" s="3">
        <f>IF(L45="","",VLOOKUP($E45&amp;$D$6&amp;$D$7,'CAL data'!$A:$AC,'CAL data'!S$3,FALSE))</f>
        <v>6.8000000000000005E-2</v>
      </c>
      <c r="M46" s="3">
        <f>IF(L45="","",VLOOKUP($E45&amp;$D$6&amp;$D$7,'CAL data'!$A:$AC,'CAL data'!T$3,FALSE))</f>
        <v>7.0999999999999994E-2</v>
      </c>
      <c r="N46" s="3">
        <f>IF(N45="","",VLOOKUP($E45&amp;$D$6&amp;$D$7,'CAL data'!$A:$AC,'CAL data'!U$3,FALSE))</f>
        <v>2.1000000000000001E-2</v>
      </c>
      <c r="O46" s="3">
        <f>IF(N45="","",VLOOKUP($E45&amp;$D$6&amp;$D$7,'CAL data'!$A:$AC,'CAL data'!V$3,FALSE))</f>
        <v>2.3E-2</v>
      </c>
      <c r="P46" s="3">
        <f>IF(P45="","",VLOOKUP($E45&amp;$D$6&amp;$D$7,'CAL data'!$A:$AC,'CAL data'!W$3,FALSE))</f>
        <v>0.23599999999999999</v>
      </c>
      <c r="Q46" s="3">
        <f>IF(P45="","",VLOOKUP($E45&amp;$D$6&amp;$D$7,'CAL data'!$A:$AC,'CAL data'!X$3,FALSE))</f>
        <v>0.24099999999999999</v>
      </c>
      <c r="R46" s="3">
        <f>IF(R45="","",VLOOKUP($E45&amp;$D$6&amp;$D$7,'CAL data'!$A:$AC,'CAL data'!Y$3,FALSE))</f>
        <v>1E-3</v>
      </c>
      <c r="S46" s="3">
        <f>IF(R45="","",VLOOKUP($E45&amp;$D$6&amp;$D$7,'CAL data'!$A:$AC,'CAL data'!Z$3,FALSE))</f>
        <v>2E-3</v>
      </c>
      <c r="T46" s="3">
        <f>IF(T45="","",VLOOKUP($E45&amp;$D$6&amp;$D$7,'CAL data'!$A:$AC,'CAL data'!AA$3,FALSE))</f>
        <v>3.5000000000000003E-2</v>
      </c>
      <c r="U46" s="4">
        <f>IF(T45="","",VLOOKUP($E45&amp;$D$6&amp;$D$7,'CAL data'!$A:$AC,'CAL data'!AB$3,FALSE))</f>
        <v>3.6999999999999998E-2</v>
      </c>
      <c r="V46" s="374"/>
      <c r="W46" s="368"/>
    </row>
    <row r="48" spans="3:23" s="40" customFormat="1" x14ac:dyDescent="0.25">
      <c r="D48" s="59" t="s">
        <v>52</v>
      </c>
      <c r="E48" s="19"/>
      <c r="F48" s="19"/>
      <c r="G48" s="19"/>
      <c r="H48" s="19"/>
      <c r="I48" s="19"/>
      <c r="J48" s="19"/>
      <c r="K48" s="19"/>
      <c r="L48" s="19"/>
      <c r="M48" s="19"/>
      <c r="N48" s="19"/>
      <c r="O48" s="19"/>
      <c r="P48" s="19"/>
      <c r="Q48" s="19"/>
      <c r="R48" s="19"/>
      <c r="S48" s="19"/>
      <c r="T48" s="19"/>
      <c r="U48" s="19"/>
      <c r="V48" s="19"/>
      <c r="W48" s="19"/>
    </row>
    <row r="49" spans="4:23" x14ac:dyDescent="0.25">
      <c r="D49" s="291" t="s">
        <v>54</v>
      </c>
      <c r="E49" s="291"/>
      <c r="F49" s="291"/>
      <c r="G49" s="291"/>
      <c r="H49" s="291"/>
      <c r="I49" s="291"/>
      <c r="J49" s="291"/>
      <c r="K49" s="291"/>
      <c r="L49" s="291"/>
      <c r="M49" s="291"/>
      <c r="N49" s="291"/>
      <c r="O49" s="291"/>
      <c r="P49" s="291"/>
      <c r="Q49" s="291"/>
      <c r="R49" s="291"/>
      <c r="S49" s="291"/>
      <c r="T49" s="291"/>
      <c r="U49" s="291"/>
      <c r="V49" s="291"/>
      <c r="W49" s="291"/>
    </row>
    <row r="50" spans="4:23" s="40" customFormat="1" x14ac:dyDescent="0.25">
      <c r="D50" s="55" t="s">
        <v>469</v>
      </c>
      <c r="E50" s="19"/>
      <c r="F50" s="19"/>
      <c r="G50" s="19"/>
      <c r="H50" s="19"/>
      <c r="I50" s="19"/>
      <c r="J50" s="19"/>
      <c r="K50" s="19"/>
      <c r="L50" s="19"/>
      <c r="M50" s="19"/>
      <c r="N50" s="19"/>
      <c r="O50" s="19"/>
      <c r="P50" s="19"/>
      <c r="Q50" s="19"/>
      <c r="R50" s="19"/>
      <c r="S50" s="19"/>
      <c r="T50" s="19"/>
      <c r="U50" s="19"/>
      <c r="V50" s="19"/>
      <c r="W50" s="19"/>
    </row>
    <row r="51" spans="4:23" x14ac:dyDescent="0.25">
      <c r="D51" s="55" t="s">
        <v>468</v>
      </c>
    </row>
    <row r="52" spans="4:23" s="40" customFormat="1" x14ac:dyDescent="0.25">
      <c r="D52" s="55" t="s">
        <v>324</v>
      </c>
      <c r="E52" s="19"/>
      <c r="F52" s="19"/>
      <c r="G52" s="19"/>
      <c r="H52" s="19"/>
      <c r="I52" s="19"/>
      <c r="J52" s="19"/>
      <c r="K52" s="19"/>
      <c r="L52" s="19"/>
      <c r="M52" s="19"/>
      <c r="N52" s="19"/>
      <c r="O52" s="19"/>
      <c r="P52" s="19"/>
      <c r="Q52" s="19"/>
      <c r="R52" s="19"/>
      <c r="S52" s="19"/>
      <c r="T52" s="19"/>
      <c r="U52" s="19"/>
      <c r="V52" s="28"/>
      <c r="W52" s="19"/>
    </row>
    <row r="54" spans="4:23" s="40" customFormat="1" x14ac:dyDescent="0.25">
      <c r="D54" s="19"/>
      <c r="E54" s="19"/>
      <c r="F54" s="19"/>
      <c r="G54" s="19"/>
      <c r="H54" s="19"/>
      <c r="I54" s="19"/>
      <c r="J54" s="19"/>
      <c r="K54" s="19"/>
      <c r="L54" s="19"/>
      <c r="M54" s="19"/>
      <c r="N54" s="19"/>
      <c r="O54" s="19"/>
      <c r="P54" s="19"/>
      <c r="Q54" s="19"/>
      <c r="R54" s="19"/>
      <c r="S54" s="19"/>
      <c r="T54" s="19"/>
      <c r="U54" s="19"/>
      <c r="V54" s="28"/>
      <c r="W54" s="19"/>
    </row>
    <row r="56" spans="4:23" s="40" customFormat="1" x14ac:dyDescent="0.25">
      <c r="D56" s="19"/>
      <c r="E56" s="19"/>
      <c r="F56" s="19"/>
      <c r="G56" s="19"/>
      <c r="H56" s="19"/>
      <c r="I56" s="19"/>
      <c r="J56" s="19"/>
      <c r="K56" s="19"/>
      <c r="L56" s="19"/>
      <c r="M56" s="19"/>
      <c r="N56" s="19"/>
      <c r="O56" s="19"/>
      <c r="P56" s="19"/>
      <c r="Q56" s="19"/>
      <c r="R56" s="19"/>
      <c r="S56" s="19"/>
      <c r="T56" s="19"/>
      <c r="U56" s="19"/>
      <c r="V56" s="28"/>
      <c r="W56" s="19"/>
    </row>
    <row r="58" spans="4:23" s="40" customFormat="1" ht="18.75" customHeight="1" x14ac:dyDescent="0.25">
      <c r="D58" s="19"/>
      <c r="E58" s="19"/>
      <c r="F58" s="19"/>
      <c r="G58" s="19"/>
      <c r="H58" s="19"/>
      <c r="I58" s="19"/>
      <c r="J58" s="19"/>
      <c r="K58" s="19"/>
      <c r="L58" s="19"/>
      <c r="M58" s="19"/>
      <c r="N58" s="19"/>
      <c r="O58" s="19"/>
      <c r="P58" s="19"/>
      <c r="Q58" s="19"/>
      <c r="R58" s="19"/>
      <c r="S58" s="19"/>
      <c r="T58" s="19"/>
      <c r="U58" s="19"/>
      <c r="V58" s="28"/>
      <c r="W58" s="19"/>
    </row>
    <row r="60" spans="4:23" s="40" customFormat="1" ht="18.75" customHeight="1" x14ac:dyDescent="0.25"/>
    <row r="62" spans="4:23" s="40" customFormat="1" ht="18.75" customHeight="1" x14ac:dyDescent="0.25"/>
    <row r="64" spans="4:23" s="40" customFormat="1" ht="18.75" customHeight="1" x14ac:dyDescent="0.25">
      <c r="F64" s="19"/>
      <c r="G64" s="19"/>
      <c r="H64" s="19"/>
      <c r="I64" s="19"/>
      <c r="J64" s="19"/>
      <c r="K64" s="19"/>
      <c r="L64" s="19"/>
      <c r="M64" s="19"/>
      <c r="N64" s="19"/>
      <c r="O64" s="19"/>
      <c r="P64" s="19"/>
      <c r="Q64" s="19"/>
      <c r="R64" s="19"/>
      <c r="S64" s="19"/>
      <c r="T64" s="19"/>
      <c r="U64" s="19"/>
      <c r="V64" s="28"/>
      <c r="W64" s="19"/>
    </row>
    <row r="65" ht="15.75" customHeight="1" x14ac:dyDescent="0.25"/>
    <row r="67" ht="15" customHeight="1" x14ac:dyDescent="0.25"/>
    <row r="68" ht="23.25" customHeight="1" x14ac:dyDescent="0.25"/>
  </sheetData>
  <sheetProtection sheet="1" objects="1" scenarios="1"/>
  <customSheetViews>
    <customSheetView guid="{7DCD1B54-9EC3-4A1D-8C85-3B1D59C71ADF}"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1"/>
    </customSheetView>
    <customSheetView guid="{4611C2BB-2855-47D1-8180-05177E376C54}"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2"/>
    </customSheetView>
  </customSheetViews>
  <mergeCells count="213">
    <mergeCell ref="D7:D46"/>
    <mergeCell ref="W43:W44"/>
    <mergeCell ref="F45:G45"/>
    <mergeCell ref="H45:I45"/>
    <mergeCell ref="J45:K45"/>
    <mergeCell ref="L45:M45"/>
    <mergeCell ref="N45:O45"/>
    <mergeCell ref="P45:Q45"/>
    <mergeCell ref="R45:S45"/>
    <mergeCell ref="T45:U45"/>
    <mergeCell ref="V45:V46"/>
    <mergeCell ref="W45:W46"/>
    <mergeCell ref="F43:G43"/>
    <mergeCell ref="H43:I43"/>
    <mergeCell ref="J43:K43"/>
    <mergeCell ref="L43:M43"/>
    <mergeCell ref="N43:O43"/>
    <mergeCell ref="P43:Q43"/>
    <mergeCell ref="R43:S43"/>
    <mergeCell ref="T43:U43"/>
    <mergeCell ref="V43:V44"/>
    <mergeCell ref="W39:W40"/>
    <mergeCell ref="F41:G41"/>
    <mergeCell ref="H41:I41"/>
    <mergeCell ref="J41:K41"/>
    <mergeCell ref="L41:M41"/>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W35:W36"/>
    <mergeCell ref="F37:G37"/>
    <mergeCell ref="H37:I37"/>
    <mergeCell ref="J37:K37"/>
    <mergeCell ref="L37:M37"/>
    <mergeCell ref="N37:O37"/>
    <mergeCell ref="P37:Q37"/>
    <mergeCell ref="R37:S37"/>
    <mergeCell ref="T37:U37"/>
    <mergeCell ref="V37:V38"/>
    <mergeCell ref="W37:W38"/>
    <mergeCell ref="F35:G35"/>
    <mergeCell ref="H35:I35"/>
    <mergeCell ref="J35:K35"/>
    <mergeCell ref="L35:M35"/>
    <mergeCell ref="N35:O35"/>
    <mergeCell ref="P35:Q35"/>
    <mergeCell ref="R35:S35"/>
    <mergeCell ref="T35:U35"/>
    <mergeCell ref="V35:V36"/>
    <mergeCell ref="R33:S33"/>
    <mergeCell ref="T33:U33"/>
    <mergeCell ref="V33:V34"/>
    <mergeCell ref="W33:W34"/>
    <mergeCell ref="F33:G33"/>
    <mergeCell ref="H33:I33"/>
    <mergeCell ref="J33:K33"/>
    <mergeCell ref="L33:M33"/>
    <mergeCell ref="N33:O33"/>
    <mergeCell ref="P33:Q33"/>
    <mergeCell ref="W13:W14"/>
    <mergeCell ref="W15:W16"/>
    <mergeCell ref="W17:W18"/>
    <mergeCell ref="W19:W20"/>
    <mergeCell ref="V11:V12"/>
    <mergeCell ref="V13:V14"/>
    <mergeCell ref="V15:V16"/>
    <mergeCell ref="V17:V18"/>
    <mergeCell ref="V19:V20"/>
    <mergeCell ref="V21:V22"/>
    <mergeCell ref="V23:V24"/>
    <mergeCell ref="T11:U11"/>
    <mergeCell ref="T13:U13"/>
    <mergeCell ref="D6:E6"/>
    <mergeCell ref="V31:V32"/>
    <mergeCell ref="W29:W30"/>
    <mergeCell ref="W31:W32"/>
    <mergeCell ref="V25:V26"/>
    <mergeCell ref="L9:M9"/>
    <mergeCell ref="F9:G9"/>
    <mergeCell ref="J7:K7"/>
    <mergeCell ref="L7:M7"/>
    <mergeCell ref="H9:I9"/>
    <mergeCell ref="P9:Q9"/>
    <mergeCell ref="J9:K9"/>
    <mergeCell ref="J11:K11"/>
    <mergeCell ref="J13:K13"/>
    <mergeCell ref="L11:M11"/>
    <mergeCell ref="T9:U9"/>
    <mergeCell ref="F7:G7"/>
    <mergeCell ref="F21:G21"/>
    <mergeCell ref="H7:I7"/>
    <mergeCell ref="H11:I11"/>
    <mergeCell ref="B2:B4"/>
    <mergeCell ref="W7:W8"/>
    <mergeCell ref="V7:V8"/>
    <mergeCell ref="W9:W10"/>
    <mergeCell ref="W11:W12"/>
    <mergeCell ref="V29:V30"/>
    <mergeCell ref="W21:W22"/>
    <mergeCell ref="W23:W24"/>
    <mergeCell ref="W25:W26"/>
    <mergeCell ref="W27:W28"/>
    <mergeCell ref="T6:U6"/>
    <mergeCell ref="P25:Q25"/>
    <mergeCell ref="P7:Q7"/>
    <mergeCell ref="R23:S23"/>
    <mergeCell ref="V27:V28"/>
    <mergeCell ref="P23:Q23"/>
    <mergeCell ref="P6:Q6"/>
    <mergeCell ref="R6:S6"/>
    <mergeCell ref="V9:V10"/>
    <mergeCell ref="H6:I6"/>
    <mergeCell ref="F6:G6"/>
    <mergeCell ref="L6:M6"/>
    <mergeCell ref="N6:O6"/>
    <mergeCell ref="J6:K6"/>
    <mergeCell ref="F11:G11"/>
    <mergeCell ref="N9:O9"/>
    <mergeCell ref="N11:O11"/>
    <mergeCell ref="H29:I29"/>
    <mergeCell ref="L13:M13"/>
    <mergeCell ref="T29:U29"/>
    <mergeCell ref="F27:G27"/>
    <mergeCell ref="F19:G19"/>
    <mergeCell ref="L23:M23"/>
    <mergeCell ref="L25:M25"/>
    <mergeCell ref="N15:O15"/>
    <mergeCell ref="T17:U17"/>
    <mergeCell ref="T25:U25"/>
    <mergeCell ref="T27:U27"/>
    <mergeCell ref="F23:G23"/>
    <mergeCell ref="H13:I13"/>
    <mergeCell ref="H23:I23"/>
    <mergeCell ref="F17:G17"/>
    <mergeCell ref="F13:G13"/>
    <mergeCell ref="H27:I27"/>
    <mergeCell ref="N13:O13"/>
    <mergeCell ref="L19:M19"/>
    <mergeCell ref="N17:O17"/>
    <mergeCell ref="N27:O27"/>
    <mergeCell ref="P21:Q21"/>
    <mergeCell ref="R25:S25"/>
    <mergeCell ref="R27:S27"/>
    <mergeCell ref="R29:S29"/>
    <mergeCell ref="P15:Q15"/>
    <mergeCell ref="P17:Q17"/>
    <mergeCell ref="P19:Q19"/>
    <mergeCell ref="R21:S21"/>
    <mergeCell ref="F15:G15"/>
    <mergeCell ref="L17:M17"/>
    <mergeCell ref="J29:K29"/>
    <mergeCell ref="N29:O29"/>
    <mergeCell ref="J27:K27"/>
    <mergeCell ref="N31:O31"/>
    <mergeCell ref="F29:G29"/>
    <mergeCell ref="T7:U7"/>
    <mergeCell ref="H15:I15"/>
    <mergeCell ref="H17:I17"/>
    <mergeCell ref="H19:I19"/>
    <mergeCell ref="H21:I21"/>
    <mergeCell ref="N21:O21"/>
    <mergeCell ref="R7:S7"/>
    <mergeCell ref="P11:Q11"/>
    <mergeCell ref="P13:Q13"/>
    <mergeCell ref="N25:O25"/>
    <mergeCell ref="J25:K25"/>
    <mergeCell ref="T31:U31"/>
    <mergeCell ref="T19:U19"/>
    <mergeCell ref="T21:U21"/>
    <mergeCell ref="T23:U23"/>
    <mergeCell ref="L29:M29"/>
    <mergeCell ref="L31:M31"/>
    <mergeCell ref="F25:G25"/>
    <mergeCell ref="H25:I25"/>
    <mergeCell ref="T15:U15"/>
    <mergeCell ref="L27:M27"/>
    <mergeCell ref="P29:Q29"/>
    <mergeCell ref="D49:W49"/>
    <mergeCell ref="D2:W4"/>
    <mergeCell ref="R9:S9"/>
    <mergeCell ref="R11:S11"/>
    <mergeCell ref="R13:S13"/>
    <mergeCell ref="R15:S15"/>
    <mergeCell ref="R17:S17"/>
    <mergeCell ref="R19:S19"/>
    <mergeCell ref="P27:Q27"/>
    <mergeCell ref="R31:S31"/>
    <mergeCell ref="J15:K15"/>
    <mergeCell ref="J17:K17"/>
    <mergeCell ref="J19:K19"/>
    <mergeCell ref="L15:M15"/>
    <mergeCell ref="P31:Q31"/>
    <mergeCell ref="N19:O19"/>
    <mergeCell ref="J21:K21"/>
    <mergeCell ref="J23:K23"/>
    <mergeCell ref="L21:M21"/>
    <mergeCell ref="N23:O23"/>
    <mergeCell ref="F31:G31"/>
    <mergeCell ref="J31:K31"/>
    <mergeCell ref="H31:I31"/>
    <mergeCell ref="N7:O7"/>
  </mergeCells>
  <conditionalFormatting sqref="H9 F9 J9 L9 N9 P9 R9 T9">
    <cfRule type="colorScale" priority="321">
      <colorScale>
        <cfvo type="min"/>
        <cfvo type="max"/>
        <color rgb="FFFFEF9C"/>
        <color rgb="FFFF7128"/>
      </colorScale>
    </cfRule>
    <cfRule type="containsBlanks" dxfId="5851" priority="322">
      <formula>LEN(TRIM(F9))=0</formula>
    </cfRule>
  </conditionalFormatting>
  <conditionalFormatting sqref="D7">
    <cfRule type="cellIs" dxfId="5850" priority="113" operator="equal">
      <formula>"2006-2015"</formula>
    </cfRule>
    <cfRule type="cellIs" dxfId="5849" priority="114" operator="equal">
      <formula>2007</formula>
    </cfRule>
    <cfRule type="cellIs" dxfId="5848" priority="115" operator="equal">
      <formula>2008</formula>
    </cfRule>
    <cfRule type="cellIs" dxfId="5847" priority="116" operator="equal">
      <formula>2006</formula>
    </cfRule>
  </conditionalFormatting>
  <conditionalFormatting sqref="F11 H11 J11 L11 N11 P11 R11 T11">
    <cfRule type="colorScale" priority="69">
      <colorScale>
        <cfvo type="min"/>
        <cfvo type="max"/>
        <color rgb="FFFFEF9C"/>
        <color rgb="FFFF7128"/>
      </colorScale>
    </cfRule>
    <cfRule type="containsBlanks" dxfId="5846" priority="70">
      <formula>LEN(TRIM(F11))=0</formula>
    </cfRule>
  </conditionalFormatting>
  <conditionalFormatting sqref="F13 H13 J13 L13 N13 P13 R13 T13">
    <cfRule type="colorScale" priority="67">
      <colorScale>
        <cfvo type="min"/>
        <cfvo type="max"/>
        <color rgb="FFFFEF9C"/>
        <color rgb="FFFF7128"/>
      </colorScale>
    </cfRule>
    <cfRule type="containsBlanks" dxfId="5845" priority="68">
      <formula>LEN(TRIM(F13))=0</formula>
    </cfRule>
  </conditionalFormatting>
  <conditionalFormatting sqref="H15 F15 J15 L15 N15 P15 R15 T15">
    <cfRule type="colorScale" priority="65">
      <colorScale>
        <cfvo type="min"/>
        <cfvo type="max"/>
        <color rgb="FFFFEF9C"/>
        <color rgb="FFFF7128"/>
      </colorScale>
    </cfRule>
    <cfRule type="containsBlanks" dxfId="5844" priority="66">
      <formula>LEN(TRIM(F15))=0</formula>
    </cfRule>
  </conditionalFormatting>
  <conditionalFormatting sqref="F17 H17 J17 L17 N17 P17 R17 T17">
    <cfRule type="colorScale" priority="63">
      <colorScale>
        <cfvo type="min"/>
        <cfvo type="max"/>
        <color rgb="FFFFEF9C"/>
        <color rgb="FFFF7128"/>
      </colorScale>
    </cfRule>
    <cfRule type="containsBlanks" dxfId="5843" priority="64">
      <formula>LEN(TRIM(F17))=0</formula>
    </cfRule>
  </conditionalFormatting>
  <conditionalFormatting sqref="H19 F19 J19 L19 N19 P19 R19 T19">
    <cfRule type="colorScale" priority="61">
      <colorScale>
        <cfvo type="min"/>
        <cfvo type="max"/>
        <color rgb="FFFFEF9C"/>
        <color rgb="FFFF7128"/>
      </colorScale>
    </cfRule>
    <cfRule type="containsBlanks" dxfId="5842" priority="62">
      <formula>LEN(TRIM(F19))=0</formula>
    </cfRule>
  </conditionalFormatting>
  <conditionalFormatting sqref="F21 H21 J21 L21 N21 P21 R21 T21">
    <cfRule type="colorScale" priority="59">
      <colorScale>
        <cfvo type="min"/>
        <cfvo type="max"/>
        <color rgb="FFFFEF9C"/>
        <color rgb="FFFF7128"/>
      </colorScale>
    </cfRule>
    <cfRule type="containsBlanks" dxfId="5841" priority="60">
      <formula>LEN(TRIM(F21))=0</formula>
    </cfRule>
  </conditionalFormatting>
  <conditionalFormatting sqref="F23 H23 J23 L23 N23 P23 R23 T23">
    <cfRule type="colorScale" priority="57">
      <colorScale>
        <cfvo type="min"/>
        <cfvo type="max"/>
        <color rgb="FFFFEF9C"/>
        <color rgb="FFFF7128"/>
      </colorScale>
    </cfRule>
    <cfRule type="containsBlanks" dxfId="5840" priority="58">
      <formula>LEN(TRIM(F23))=0</formula>
    </cfRule>
  </conditionalFormatting>
  <conditionalFormatting sqref="F25 H25 J25 L25 N25 P25 R25 T25">
    <cfRule type="colorScale" priority="55">
      <colorScale>
        <cfvo type="min"/>
        <cfvo type="max"/>
        <color rgb="FFFFEF9C"/>
        <color rgb="FFFF7128"/>
      </colorScale>
    </cfRule>
    <cfRule type="containsBlanks" dxfId="5839" priority="56">
      <formula>LEN(TRIM(F25))=0</formula>
    </cfRule>
  </conditionalFormatting>
  <conditionalFormatting sqref="H27 F27 J27 L27 N27 P27 R27 T27">
    <cfRule type="colorScale" priority="53">
      <colorScale>
        <cfvo type="min"/>
        <cfvo type="max"/>
        <color rgb="FFFFEF9C"/>
        <color rgb="FFFF7128"/>
      </colorScale>
    </cfRule>
    <cfRule type="containsBlanks" dxfId="5838" priority="54">
      <formula>LEN(TRIM(F27))=0</formula>
    </cfRule>
  </conditionalFormatting>
  <conditionalFormatting sqref="F29 H29 J29 L29 N29 P29 R29 T29">
    <cfRule type="colorScale" priority="51">
      <colorScale>
        <cfvo type="min"/>
        <cfvo type="max"/>
        <color rgb="FFFFEF9C"/>
        <color rgb="FFFF7128"/>
      </colorScale>
    </cfRule>
    <cfRule type="containsBlanks" dxfId="5837" priority="52">
      <formula>LEN(TRIM(F29))=0</formula>
    </cfRule>
  </conditionalFormatting>
  <conditionalFormatting sqref="F31 H31 J31 L31 N31 P31 R31 T31">
    <cfRule type="colorScale" priority="49">
      <colorScale>
        <cfvo type="min"/>
        <cfvo type="max"/>
        <color rgb="FFFFEF9C"/>
        <color rgb="FFFF7128"/>
      </colorScale>
    </cfRule>
    <cfRule type="containsBlanks" dxfId="5836" priority="50">
      <formula>LEN(TRIM(F31))=0</formula>
    </cfRule>
  </conditionalFormatting>
  <conditionalFormatting sqref="H7 F7 J7 L7 N7 P7 R7 T7">
    <cfRule type="colorScale" priority="15">
      <colorScale>
        <cfvo type="min"/>
        <cfvo type="max"/>
        <color rgb="FFFFEF9C"/>
        <color rgb="FFFF7128"/>
      </colorScale>
    </cfRule>
    <cfRule type="containsBlanks" dxfId="5835" priority="16">
      <formula>LEN(TRIM(F7))=0</formula>
    </cfRule>
  </conditionalFormatting>
  <conditionalFormatting sqref="F33 H33 J33 L33 N33 P33 R33 T33">
    <cfRule type="colorScale" priority="13">
      <colorScale>
        <cfvo type="min"/>
        <cfvo type="max"/>
        <color rgb="FFFFEF9C"/>
        <color rgb="FFFF7128"/>
      </colorScale>
    </cfRule>
    <cfRule type="containsBlanks" dxfId="5834" priority="14">
      <formula>LEN(TRIM(F33))=0</formula>
    </cfRule>
  </conditionalFormatting>
  <conditionalFormatting sqref="H35 F35 J35 L35 N35 P35 R35 T35">
    <cfRule type="colorScale" priority="11">
      <colorScale>
        <cfvo type="min"/>
        <cfvo type="max"/>
        <color rgb="FFFFEF9C"/>
        <color rgb="FFFF7128"/>
      </colorScale>
    </cfRule>
    <cfRule type="containsBlanks" dxfId="5833" priority="12">
      <formula>LEN(TRIM(F35))=0</formula>
    </cfRule>
  </conditionalFormatting>
  <conditionalFormatting sqref="H37 F37 J37 L37 N37 P37 R37 T37">
    <cfRule type="colorScale" priority="9">
      <colorScale>
        <cfvo type="min"/>
        <cfvo type="max"/>
        <color rgb="FFFFEF9C"/>
        <color rgb="FFFF7128"/>
      </colorScale>
    </cfRule>
    <cfRule type="containsBlanks" dxfId="5832" priority="10">
      <formula>LEN(TRIM(F37))=0</formula>
    </cfRule>
  </conditionalFormatting>
  <conditionalFormatting sqref="F39 H39 J39 L39 N39 P39 R39 T39">
    <cfRule type="colorScale" priority="7">
      <colorScale>
        <cfvo type="min"/>
        <cfvo type="max"/>
        <color rgb="FFFFEF9C"/>
        <color rgb="FFFF7128"/>
      </colorScale>
    </cfRule>
    <cfRule type="containsBlanks" dxfId="5831" priority="8">
      <formula>LEN(TRIM(F39))=0</formula>
    </cfRule>
  </conditionalFormatting>
  <conditionalFormatting sqref="F41 H41 J41 L41 N41 P41 R41 T41">
    <cfRule type="colorScale" priority="5">
      <colorScale>
        <cfvo type="min"/>
        <cfvo type="max"/>
        <color rgb="FFFFEF9C"/>
        <color rgb="FFFF7128"/>
      </colorScale>
    </cfRule>
    <cfRule type="containsBlanks" dxfId="5830" priority="6">
      <formula>LEN(TRIM(F41))=0</formula>
    </cfRule>
  </conditionalFormatting>
  <conditionalFormatting sqref="F43 H43 J43 L43 N43 P43 R43 T43">
    <cfRule type="colorScale" priority="3">
      <colorScale>
        <cfvo type="min"/>
        <cfvo type="max"/>
        <color rgb="FFFFEF9C"/>
        <color rgb="FFFF7128"/>
      </colorScale>
    </cfRule>
    <cfRule type="containsBlanks" dxfId="5829" priority="4">
      <formula>LEN(TRIM(F43))=0</formula>
    </cfRule>
  </conditionalFormatting>
  <conditionalFormatting sqref="F45 H45 J45 L45 N45 P45 R45 T45">
    <cfRule type="colorScale" priority="1">
      <colorScale>
        <cfvo type="min"/>
        <cfvo type="max"/>
        <color rgb="FFFFEF9C"/>
        <color rgb="FFFF7128"/>
      </colorScale>
    </cfRule>
    <cfRule type="containsBlanks" dxfId="5828" priority="2">
      <formula>LEN(TRIM(F45))=0</formula>
    </cfRule>
  </conditionalFormatting>
  <hyperlinks>
    <hyperlink ref="B10" location="Contents!A1" display="Back to Contents page"/>
  </hyperlinks>
  <pageMargins left="0.70866141732283472" right="0.70866141732283472" top="0.74803149606299213" bottom="0.74803149606299213" header="0.31496062992125984" footer="0.31496062992125984"/>
  <pageSetup paperSize="9" scale="49" orientation="portrait" r:id="rId3"/>
  <colBreaks count="1" manualBreakCount="1">
    <brk id="24" max="1048575" man="1"/>
  </colBreaks>
  <ignoredErrors>
    <ignoredError sqref="F10:Y20 F32:IV32 F31:G31 I31:Z31 G9:Y9 F8:U8 X35:IV65 F29:Z30 F21:R21 T21:Z21 AB10:IV20 AB9:IV9 F22:Z28 AB22:IV28 AB21:IV21 AB31:IV31 AB29:IV30 F33:W46"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7889" r:id="rId6" name="List Box 1">
              <controlPr defaultSize="0" autoLine="0" autoPict="0">
                <anchor moveWithCells="1">
                  <from>
                    <xdr:col>1</xdr:col>
                    <xdr:colOff>0</xdr:colOff>
                    <xdr:row>5</xdr:row>
                    <xdr:rowOff>9525</xdr:rowOff>
                  </from>
                  <to>
                    <xdr:col>1</xdr:col>
                    <xdr:colOff>1495425</xdr:colOff>
                    <xdr:row>5</xdr:row>
                    <xdr:rowOff>1514475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9E49"/>
  </sheetPr>
  <dimension ref="A1:AR75"/>
  <sheetViews>
    <sheetView showGridLines="0" zoomScaleNormal="100" zoomScaleSheetLayoutView="100" workbookViewId="0">
      <pane ySplit="6" topLeftCell="A7" activePane="bottomLeft" state="frozen"/>
      <selection activeCell="J13" sqref="J13"/>
      <selection pane="bottomLeft"/>
    </sheetView>
  </sheetViews>
  <sheetFormatPr defaultRowHeight="15" x14ac:dyDescent="0.25"/>
  <cols>
    <col min="1" max="1" width="1.7109375" style="109" customWidth="1"/>
    <col min="2" max="2" width="22.5703125" style="109" customWidth="1"/>
    <col min="3" max="3" width="1.7109375" style="109" customWidth="1"/>
    <col min="4" max="4" width="11.85546875" style="20" customWidth="1"/>
    <col min="5" max="5" width="25.140625" style="109" customWidth="1"/>
    <col min="6" max="21" width="5" style="109" customWidth="1"/>
    <col min="22" max="22" width="0" style="28" hidden="1" customWidth="1"/>
    <col min="23" max="23" width="11.28515625" style="28" bestFit="1" customWidth="1"/>
    <col min="24" max="24" width="12.85546875" style="166" customWidth="1"/>
    <col min="25" max="41" width="0.140625" style="166" customWidth="1"/>
    <col min="42" max="42" width="12.85546875" style="166" customWidth="1"/>
    <col min="43" max="16384" width="9.140625" style="109"/>
  </cols>
  <sheetData>
    <row r="1" spans="2:42" ht="15.75" thickBot="1" x14ac:dyDescent="0.3">
      <c r="Y1" s="379" t="s">
        <v>438</v>
      </c>
      <c r="Z1" s="379"/>
      <c r="AA1" s="379"/>
      <c r="AB1" s="379"/>
      <c r="AC1" s="379"/>
      <c r="AD1" s="379"/>
      <c r="AE1" s="379"/>
      <c r="AF1" s="379"/>
      <c r="AH1" s="379" t="s">
        <v>439</v>
      </c>
      <c r="AI1" s="379"/>
      <c r="AJ1" s="379"/>
      <c r="AK1" s="379"/>
      <c r="AL1" s="379"/>
      <c r="AM1" s="379"/>
      <c r="AN1" s="379"/>
      <c r="AO1" s="379"/>
    </row>
    <row r="2" spans="2:42" ht="15.75" customHeight="1" x14ac:dyDescent="0.25">
      <c r="B2" s="295" t="s">
        <v>471</v>
      </c>
      <c r="D2" s="282" t="s">
        <v>472</v>
      </c>
      <c r="E2" s="283"/>
      <c r="F2" s="283"/>
      <c r="G2" s="283"/>
      <c r="H2" s="283"/>
      <c r="I2" s="283"/>
      <c r="J2" s="283"/>
      <c r="K2" s="283"/>
      <c r="L2" s="283"/>
      <c r="M2" s="283"/>
      <c r="N2" s="283"/>
      <c r="O2" s="283"/>
      <c r="P2" s="283"/>
      <c r="Q2" s="283"/>
      <c r="R2" s="283"/>
      <c r="S2" s="283"/>
      <c r="T2" s="283"/>
      <c r="U2" s="283"/>
      <c r="V2" s="283"/>
      <c r="W2" s="284"/>
      <c r="Y2" s="380" t="s">
        <v>383</v>
      </c>
      <c r="Z2" s="380" t="s">
        <v>19</v>
      </c>
      <c r="AA2" s="380" t="s">
        <v>3</v>
      </c>
      <c r="AB2" s="380" t="s">
        <v>440</v>
      </c>
      <c r="AC2" s="380" t="s">
        <v>441</v>
      </c>
      <c r="AD2" s="380" t="s">
        <v>9</v>
      </c>
      <c r="AE2" s="380" t="s">
        <v>442</v>
      </c>
      <c r="AF2" s="380" t="s">
        <v>0</v>
      </c>
      <c r="AG2" s="167"/>
      <c r="AH2" s="380" t="s">
        <v>383</v>
      </c>
      <c r="AI2" s="380" t="s">
        <v>19</v>
      </c>
      <c r="AJ2" s="380" t="s">
        <v>3</v>
      </c>
      <c r="AK2" s="380" t="s">
        <v>440</v>
      </c>
      <c r="AL2" s="380" t="s">
        <v>441</v>
      </c>
      <c r="AM2" s="380" t="s">
        <v>9</v>
      </c>
      <c r="AN2" s="380" t="s">
        <v>442</v>
      </c>
      <c r="AO2" s="380" t="s">
        <v>0</v>
      </c>
    </row>
    <row r="3" spans="2:42" ht="15.75" customHeight="1" x14ac:dyDescent="0.25">
      <c r="B3" s="296"/>
      <c r="D3" s="285"/>
      <c r="E3" s="286"/>
      <c r="F3" s="286"/>
      <c r="G3" s="286"/>
      <c r="H3" s="286"/>
      <c r="I3" s="286"/>
      <c r="J3" s="286"/>
      <c r="K3" s="286"/>
      <c r="L3" s="286"/>
      <c r="M3" s="286"/>
      <c r="N3" s="286"/>
      <c r="O3" s="286"/>
      <c r="P3" s="286"/>
      <c r="Q3" s="286"/>
      <c r="R3" s="286"/>
      <c r="S3" s="286"/>
      <c r="T3" s="286"/>
      <c r="U3" s="286"/>
      <c r="V3" s="286"/>
      <c r="W3" s="287"/>
      <c r="Y3" s="380"/>
      <c r="Z3" s="380"/>
      <c r="AA3" s="380"/>
      <c r="AB3" s="380"/>
      <c r="AC3" s="380"/>
      <c r="AD3" s="380"/>
      <c r="AE3" s="380"/>
      <c r="AF3" s="380"/>
      <c r="AH3" s="380"/>
      <c r="AI3" s="380"/>
      <c r="AJ3" s="380"/>
      <c r="AK3" s="380"/>
      <c r="AL3" s="380"/>
      <c r="AM3" s="380"/>
      <c r="AN3" s="380"/>
      <c r="AO3" s="380"/>
    </row>
    <row r="4" spans="2:42" ht="15.75" customHeight="1" thickBot="1" x14ac:dyDescent="0.3">
      <c r="B4" s="297"/>
      <c r="D4" s="288"/>
      <c r="E4" s="289"/>
      <c r="F4" s="289"/>
      <c r="G4" s="289"/>
      <c r="H4" s="289"/>
      <c r="I4" s="289"/>
      <c r="J4" s="289"/>
      <c r="K4" s="289"/>
      <c r="L4" s="289"/>
      <c r="M4" s="289"/>
      <c r="N4" s="289"/>
      <c r="O4" s="289"/>
      <c r="P4" s="289"/>
      <c r="Q4" s="289"/>
      <c r="R4" s="289"/>
      <c r="S4" s="289"/>
      <c r="T4" s="289"/>
      <c r="U4" s="289"/>
      <c r="V4" s="289"/>
      <c r="W4" s="290"/>
      <c r="Y4" s="380"/>
      <c r="Z4" s="380"/>
      <c r="AA4" s="380"/>
      <c r="AB4" s="380"/>
      <c r="AC4" s="380"/>
      <c r="AD4" s="380"/>
      <c r="AE4" s="380"/>
      <c r="AF4" s="380"/>
      <c r="AG4" s="167"/>
      <c r="AH4" s="380"/>
      <c r="AI4" s="380"/>
      <c r="AJ4" s="380"/>
      <c r="AK4" s="380"/>
      <c r="AL4" s="380"/>
      <c r="AM4" s="380"/>
      <c r="AN4" s="380"/>
      <c r="AO4" s="380"/>
    </row>
    <row r="5" spans="2:42" ht="15.75" thickBot="1" x14ac:dyDescent="0.3">
      <c r="Y5" s="380"/>
      <c r="Z5" s="380"/>
      <c r="AA5" s="380"/>
      <c r="AB5" s="380"/>
      <c r="AC5" s="380"/>
      <c r="AD5" s="380"/>
      <c r="AE5" s="380"/>
      <c r="AF5" s="380"/>
      <c r="AG5" s="167"/>
      <c r="AH5" s="380"/>
      <c r="AI5" s="380"/>
      <c r="AJ5" s="380"/>
      <c r="AK5" s="380"/>
      <c r="AL5" s="380"/>
      <c r="AM5" s="380"/>
      <c r="AN5" s="380"/>
      <c r="AO5" s="380"/>
    </row>
    <row r="6" spans="2:42" s="39" customFormat="1" ht="65.25" customHeight="1" thickBot="1" x14ac:dyDescent="0.25">
      <c r="D6" s="298" t="str">
        <f>'Hide Selection'!$K$18</f>
        <v>All Malignant Neoplasms (excl. NMSC)</v>
      </c>
      <c r="E6" s="299"/>
      <c r="F6" s="270" t="s">
        <v>20</v>
      </c>
      <c r="G6" s="271"/>
      <c r="H6" s="271" t="s">
        <v>19</v>
      </c>
      <c r="I6" s="271"/>
      <c r="J6" s="271" t="s">
        <v>3</v>
      </c>
      <c r="K6" s="271"/>
      <c r="L6" s="271" t="s">
        <v>47</v>
      </c>
      <c r="M6" s="271"/>
      <c r="N6" s="271" t="s">
        <v>48</v>
      </c>
      <c r="O6" s="271"/>
      <c r="P6" s="271" t="s">
        <v>9</v>
      </c>
      <c r="Q6" s="271"/>
      <c r="R6" s="271" t="s">
        <v>25</v>
      </c>
      <c r="S6" s="271"/>
      <c r="T6" s="271" t="s">
        <v>0</v>
      </c>
      <c r="U6" s="381"/>
      <c r="V6" s="161" t="s">
        <v>21</v>
      </c>
      <c r="W6" s="168" t="s">
        <v>90</v>
      </c>
      <c r="X6" s="169"/>
      <c r="Y6" s="380"/>
      <c r="Z6" s="380"/>
      <c r="AA6" s="380"/>
      <c r="AB6" s="380"/>
      <c r="AC6" s="380"/>
      <c r="AD6" s="380"/>
      <c r="AE6" s="380"/>
      <c r="AF6" s="380"/>
      <c r="AG6" s="169"/>
      <c r="AH6" s="380"/>
      <c r="AI6" s="380"/>
      <c r="AJ6" s="380"/>
      <c r="AK6" s="380"/>
      <c r="AL6" s="380"/>
      <c r="AM6" s="380"/>
      <c r="AN6" s="380"/>
      <c r="AO6" s="380"/>
      <c r="AP6" s="169"/>
    </row>
    <row r="7" spans="2:42" ht="15.75" thickBot="1" x14ac:dyDescent="0.3"/>
    <row r="8" spans="2:42" s="29" customFormat="1" ht="15.75" customHeight="1" x14ac:dyDescent="0.25">
      <c r="D8" s="386" t="str">
        <f>'Hide Selection'!G24</f>
        <v>England</v>
      </c>
      <c r="E8" s="33">
        <v>2006</v>
      </c>
      <c r="F8" s="269">
        <f>IF(OR(ISERROR(VLOOKUP($D$8&amp;$D$6&amp;$E8,'CAL data'!$A:$AC,'CAL data'!B$3,FALSE)),ISBLANK(VLOOKUP($D$8&amp;$D$6&amp;$E8,'CAL data'!$A:$AC,'CAL data'!B$3,FALSE))),"",VLOOKUP($D$8&amp;$D$6&amp;$E8,'CAL data'!$A:$AC,'CAL data'!B$3,FALSE))</f>
        <v>4.3358565737051796E-2</v>
      </c>
      <c r="G8" s="269"/>
      <c r="H8" s="269">
        <f>IF(OR(ISERROR(VLOOKUP($D$8&amp;$D$6&amp;$E8,'CAL data'!$A:$AC,'CAL data'!C$3,FALSE)),ISBLANK(VLOOKUP($D$8&amp;$D$6&amp;$E8,'CAL data'!$A:$AC,'CAL data'!C$3,FALSE))),"",VLOOKUP($D$8&amp;$D$6&amp;$E8,'CAL data'!$A:$AC,'CAL data'!C$3,FALSE))</f>
        <v>0.24521513944223108</v>
      </c>
      <c r="I8" s="269"/>
      <c r="J8" s="269">
        <f>IF(OR(ISERROR(VLOOKUP($D$8&amp;$D$6&amp;$E8,'CAL data'!$A:$AC,'CAL data'!D$3,FALSE)),ISBLANK(VLOOKUP($D$8&amp;$D$6&amp;$E8,'CAL data'!$A:$AC,'CAL data'!D$3,FALSE))),"",VLOOKUP($D$8&amp;$D$6&amp;$E8,'CAL data'!$A:$AC,'CAL data'!D$3,FALSE))</f>
        <v>0.27706374501992032</v>
      </c>
      <c r="K8" s="269"/>
      <c r="L8" s="269">
        <f>IF(OR(ISERROR(VLOOKUP($D$8&amp;$D$6&amp;$E8,'CAL data'!$A:$AC,'CAL data'!E$3,FALSE)),ISBLANK(VLOOKUP($D$8&amp;$D$6&amp;$E8,'CAL data'!$A:$AC,'CAL data'!E$3,FALSE))),"",VLOOKUP($D$8&amp;$D$6&amp;$E8,'CAL data'!$A:$AC,'CAL data'!E$3,FALSE))</f>
        <v>0.10105577689243028</v>
      </c>
      <c r="M8" s="269"/>
      <c r="N8" s="269">
        <f>IF(OR(ISERROR(VLOOKUP($D$8&amp;$D$6&amp;$E8,'CAL data'!$A:$AC,'CAL data'!F$3,FALSE)),ISBLANK(VLOOKUP($D$8&amp;$D$6&amp;$E8,'CAL data'!$A:$AC,'CAL data'!F$3,FALSE))),"",VLOOKUP($D$8&amp;$D$6&amp;$E8,'CAL data'!$A:$AC,'CAL data'!F$3,FALSE))</f>
        <v>3.549003984063745E-2</v>
      </c>
      <c r="O8" s="269"/>
      <c r="P8" s="269">
        <f>IF(OR(ISERROR(VLOOKUP($D$8&amp;$D$6&amp;$E8,'CAL data'!$A:$AC,'CAL data'!G$3,FALSE)),ISBLANK(VLOOKUP($D$8&amp;$D$6&amp;$E8,'CAL data'!$A:$AC,'CAL data'!G$3,FALSE))),"",VLOOKUP($D$8&amp;$D$6&amp;$E8,'CAL data'!$A:$AC,'CAL data'!G$3,FALSE))</f>
        <v>0.24120717131474104</v>
      </c>
      <c r="Q8" s="269"/>
      <c r="R8" s="269">
        <f>IF(OR(ISERROR(VLOOKUP($D$8&amp;$D$6&amp;$E8,'CAL data'!$A:$AC,'CAL data'!H$3,FALSE)),ISBLANK(VLOOKUP($D$8&amp;$D$6&amp;$E8,'CAL data'!$A:$AC,'CAL data'!H$3,FALSE))),"",VLOOKUP($D$8&amp;$D$6&amp;$E8,'CAL data'!$A:$AC,'CAL data'!H$3,FALSE))</f>
        <v>3.7370517928286854E-3</v>
      </c>
      <c r="S8" s="269"/>
      <c r="T8" s="269">
        <f>IF(OR(ISERROR(VLOOKUP($D$8&amp;$D$6&amp;$E8,'CAL data'!$A:$AC,'CAL data'!I$3,FALSE)),ISBLANK(VLOOKUP($D$8&amp;$D$6&amp;$E8,'CAL data'!$A:$AC,'CAL data'!I$3,FALSE))),"",VLOOKUP($D$8&amp;$D$6&amp;$E8,'CAL data'!$A:$AC,'CAL data'!I$3,FALSE))</f>
        <v>5.287250996015936E-2</v>
      </c>
      <c r="U8" s="269"/>
      <c r="V8" s="382">
        <f>SUM(F8,H8,J8,L8,N8,P8,R8,T8)</f>
        <v>1</v>
      </c>
      <c r="W8" s="367">
        <f>IF(ISERROR(VLOOKUP($D$8&amp;$D$6&amp;$E8,'CAL data'!$A:$AC,'CAL data'!K$3,FALSE)),0,VLOOKUP($D$8&amp;$D$6&amp;$E8,'CAL data'!$A:$AC,'CAL data'!K$3,FALSE))</f>
        <v>251000</v>
      </c>
      <c r="X8" s="170"/>
      <c r="Y8" s="166"/>
      <c r="Z8" s="166"/>
      <c r="AA8" s="166"/>
      <c r="AB8" s="166"/>
      <c r="AC8" s="166"/>
      <c r="AD8" s="166"/>
      <c r="AE8" s="166"/>
      <c r="AF8" s="166"/>
      <c r="AG8" s="166"/>
      <c r="AH8" s="166"/>
      <c r="AI8" s="166"/>
      <c r="AJ8" s="166"/>
      <c r="AK8" s="166"/>
      <c r="AL8" s="166"/>
      <c r="AM8" s="166"/>
      <c r="AN8" s="166"/>
      <c r="AO8" s="166"/>
      <c r="AP8" s="170"/>
    </row>
    <row r="9" spans="2:42" x14ac:dyDescent="0.25">
      <c r="D9" s="387"/>
      <c r="E9" s="22" t="s">
        <v>27</v>
      </c>
      <c r="F9" s="15">
        <f>IF(F8="","",VLOOKUP($D$8&amp;$D$6&amp;$E8,'CAL data'!$A:$AC,'CAL data'!M$3,FALSE))</f>
        <v>4.2999999999999997E-2</v>
      </c>
      <c r="G9" s="15">
        <f>IF(F8="","",VLOOKUP($D$8&amp;$D$6&amp;$E8,'CAL data'!$A:$AC,'CAL data'!N$3,FALSE))</f>
        <v>4.3999999999999997E-2</v>
      </c>
      <c r="H9" s="15">
        <f>IF(H8="","",VLOOKUP($D$8&amp;$D$6&amp;$E8,'CAL data'!$A:$AC,'CAL data'!O$3,FALSE))</f>
        <v>0.24399999999999999</v>
      </c>
      <c r="I9" s="15">
        <f>IF(H8="","",VLOOKUP($D$8&amp;$D$6&amp;$E8,'CAL data'!$A:$AC,'CAL data'!P$3,FALSE))</f>
        <v>0.247</v>
      </c>
      <c r="J9" s="15">
        <f>IF(J8="","",VLOOKUP($D$8&amp;$D$6&amp;$E8,'CAL data'!$A:$AC,'CAL data'!Q$3,FALSE))</f>
        <v>0.27500000000000002</v>
      </c>
      <c r="K9" s="15">
        <f>IF(J8="","",VLOOKUP($D$8&amp;$D$6&amp;$E8,'CAL data'!$A:$AC,'CAL data'!R$3,FALSE))</f>
        <v>0.27900000000000003</v>
      </c>
      <c r="L9" s="15">
        <f>IF(L8="","",VLOOKUP($D$8&amp;$D$6&amp;$E8,'CAL data'!$A:$AC,'CAL data'!S$3,FALSE))</f>
        <v>0.1</v>
      </c>
      <c r="M9" s="15">
        <f>IF(L8="","",VLOOKUP($D$8&amp;$D$6&amp;$E8,'CAL data'!$A:$AC,'CAL data'!T$3,FALSE))</f>
        <v>0.10199999999999999</v>
      </c>
      <c r="N9" s="15">
        <f>IF(N8="","",VLOOKUP($D$8&amp;$D$6&amp;$E8,'CAL data'!$A:$AC,'CAL data'!U$3,FALSE))</f>
        <v>3.5000000000000003E-2</v>
      </c>
      <c r="O9" s="15">
        <f>IF(N8="","",VLOOKUP($D$8&amp;$D$6&amp;$E8,'CAL data'!$A:$AC,'CAL data'!V$3,FALSE))</f>
        <v>3.5999999999999997E-2</v>
      </c>
      <c r="P9" s="15">
        <f>IF(P8="","",VLOOKUP($D$8&amp;$D$6&amp;$E8,'CAL data'!$A:$AC,'CAL data'!W$3,FALSE))</f>
        <v>0.24</v>
      </c>
      <c r="Q9" s="15">
        <f>IF(P8="","",VLOOKUP($D$8&amp;$D$6&amp;$E8,'CAL data'!$A:$AC,'CAL data'!X$3,FALSE))</f>
        <v>0.24299999999999999</v>
      </c>
      <c r="R9" s="15">
        <f>IF(R8="","",VLOOKUP($D$8&amp;$D$6&amp;$E8,'CAL data'!$A:$AC,'CAL data'!Y$3,FALSE))</f>
        <v>4.0000000000000001E-3</v>
      </c>
      <c r="S9" s="15">
        <f>IF(R8="","",VLOOKUP($D$8&amp;$D$6&amp;$E8,'CAL data'!$A:$AC,'CAL data'!Z$3,FALSE))</f>
        <v>4.0000000000000001E-3</v>
      </c>
      <c r="T9" s="15">
        <f>IF(T8="","",VLOOKUP($D$8&amp;$D$6&amp;$E8,'CAL data'!$A:$AC,'CAL data'!AA$3,FALSE))</f>
        <v>5.1999999999999998E-2</v>
      </c>
      <c r="U9" s="15">
        <f>IF(T8="","",VLOOKUP($D$8&amp;$D$6&amp;$E8,'CAL data'!$A:$AC,'CAL data'!AB$3,FALSE))</f>
        <v>5.3999999999999999E-2</v>
      </c>
      <c r="V9" s="383"/>
      <c r="W9" s="363"/>
      <c r="Y9" s="171">
        <f>F8-F9</f>
        <v>3.5856573705179973E-4</v>
      </c>
      <c r="Z9" s="171">
        <f>H8-H9</f>
        <v>1.2151394422310891E-3</v>
      </c>
      <c r="AA9" s="171">
        <f>J8-J9</f>
        <v>2.0637450199202934E-3</v>
      </c>
      <c r="AB9" s="171">
        <f>L8-L9</f>
        <v>1.0557768924302768E-3</v>
      </c>
      <c r="AC9" s="171">
        <f>N8-N9</f>
        <v>4.9003984063744621E-4</v>
      </c>
      <c r="AD9" s="171">
        <f>P8-P9</f>
        <v>1.2071713147410457E-3</v>
      </c>
      <c r="AE9" s="171">
        <f>R8-R9</f>
        <v>-2.6294820717131465E-4</v>
      </c>
      <c r="AF9" s="171">
        <f>T8-T9</f>
        <v>8.7250996015936222E-4</v>
      </c>
      <c r="AH9" s="171">
        <f>G9-F8</f>
        <v>6.4143426294820116E-4</v>
      </c>
      <c r="AI9" s="171">
        <f>I9-H8</f>
        <v>1.7848605577689136E-3</v>
      </c>
      <c r="AJ9" s="171">
        <f>K9-J8</f>
        <v>1.9362549800797102E-3</v>
      </c>
      <c r="AK9" s="171">
        <f>M9-L8</f>
        <v>9.4422310756971106E-4</v>
      </c>
      <c r="AL9" s="171">
        <f>O9-N8</f>
        <v>5.0996015936254774E-4</v>
      </c>
      <c r="AM9" s="171">
        <f>Q9-P8</f>
        <v>1.792828685258957E-3</v>
      </c>
      <c r="AN9" s="171">
        <f>S9-R8</f>
        <v>2.6294820717131465E-4</v>
      </c>
      <c r="AO9" s="171">
        <f>U9-T8</f>
        <v>1.1274900398406396E-3</v>
      </c>
    </row>
    <row r="10" spans="2:42" s="29" customFormat="1" ht="15.75" x14ac:dyDescent="0.25">
      <c r="D10" s="387"/>
      <c r="E10" s="211">
        <v>2007</v>
      </c>
      <c r="F10" s="263">
        <f>IF(OR(ISERROR(VLOOKUP($D$8&amp;$D$6&amp;$E10,'CAL data'!$A:$AC,'CAL data'!B$3,FALSE)),ISBLANK(VLOOKUP($D$8&amp;$D$6&amp;$E10,'CAL data'!$A:$AC,'CAL data'!B$3,FALSE))),"",VLOOKUP($D$8&amp;$D$6&amp;$E10,'CAL data'!$A:$AC,'CAL data'!B$3,FALSE))</f>
        <v>4.7061976760685513E-2</v>
      </c>
      <c r="G10" s="263"/>
      <c r="H10" s="263">
        <f>IF(OR(ISERROR(VLOOKUP($D$8&amp;$D$6&amp;$E10,'CAL data'!$A:$AC,'CAL data'!C$3,FALSE)),ISBLANK(VLOOKUP($D$8&amp;$D$6&amp;$E10,'CAL data'!$A:$AC,'CAL data'!C$3,FALSE))),"",VLOOKUP($D$8&amp;$D$6&amp;$E10,'CAL data'!$A:$AC,'CAL data'!C$3,FALSE))</f>
        <v>0.26493843315938009</v>
      </c>
      <c r="I10" s="263"/>
      <c r="J10" s="263">
        <f>IF(OR(ISERROR(VLOOKUP($D$8&amp;$D$6&amp;$E10,'CAL data'!$A:$AC,'CAL data'!D$3,FALSE)),ISBLANK(VLOOKUP($D$8&amp;$D$6&amp;$E10,'CAL data'!$A:$AC,'CAL data'!D$3,FALSE))),"",VLOOKUP($D$8&amp;$D$6&amp;$E10,'CAL data'!$A:$AC,'CAL data'!D$3,FALSE))</f>
        <v>0.26724029198921595</v>
      </c>
      <c r="K10" s="263"/>
      <c r="L10" s="263">
        <f>IF(OR(ISERROR(VLOOKUP($D$8&amp;$D$6&amp;$E10,'CAL data'!$A:$AC,'CAL data'!E$3,FALSE)),ISBLANK(VLOOKUP($D$8&amp;$D$6&amp;$E10,'CAL data'!$A:$AC,'CAL data'!E$3,FALSE))),"",VLOOKUP($D$8&amp;$D$6&amp;$E10,'CAL data'!$A:$AC,'CAL data'!E$3,FALSE))</f>
        <v>0.10182572090749996</v>
      </c>
      <c r="M10" s="263"/>
      <c r="N10" s="263">
        <f>IF(OR(ISERROR(VLOOKUP($D$8&amp;$D$6&amp;$E10,'CAL data'!$A:$AC,'CAL data'!F$3,FALSE)),ISBLANK(VLOOKUP($D$8&amp;$D$6&amp;$E10,'CAL data'!$A:$AC,'CAL data'!F$3,FALSE))),"",VLOOKUP($D$8&amp;$D$6&amp;$E10,'CAL data'!$A:$AC,'CAL data'!F$3,FALSE))</f>
        <v>3.2186608226780392E-2</v>
      </c>
      <c r="O10" s="263"/>
      <c r="P10" s="263">
        <f>IF(OR(ISERROR(VLOOKUP($D$8&amp;$D$6&amp;$E10,'CAL data'!$A:$AC,'CAL data'!G$3,FALSE)),ISBLANK(VLOOKUP($D$8&amp;$D$6&amp;$E10,'CAL data'!$A:$AC,'CAL data'!G$3,FALSE))),"",VLOOKUP($D$8&amp;$D$6&amp;$E10,'CAL data'!$A:$AC,'CAL data'!G$3,FALSE))</f>
        <v>0.23056821227552934</v>
      </c>
      <c r="Q10" s="263"/>
      <c r="R10" s="263">
        <f>IF(OR(ISERROR(VLOOKUP($D$8&amp;$D$6&amp;$E10,'CAL data'!$A:$AC,'CAL data'!H$3,FALSE)),ISBLANK(VLOOKUP($D$8&amp;$D$6&amp;$E10,'CAL data'!$A:$AC,'CAL data'!H$3,FALSE))),"",VLOOKUP($D$8&amp;$D$6&amp;$E10,'CAL data'!$A:$AC,'CAL data'!H$3,FALSE))</f>
        <v>4.4421145568921752E-3</v>
      </c>
      <c r="S10" s="263"/>
      <c r="T10" s="263">
        <f>IF(OR(ISERROR(VLOOKUP($D$8&amp;$D$6&amp;$E10,'CAL data'!$A:$AC,'CAL data'!I$3,FALSE)),ISBLANK(VLOOKUP($D$8&amp;$D$6&amp;$E10,'CAL data'!$A:$AC,'CAL data'!I$3,FALSE))),"",VLOOKUP($D$8&amp;$D$6&amp;$E10,'CAL data'!$A:$AC,'CAL data'!I$3,FALSE))</f>
        <v>5.1736642124016588E-2</v>
      </c>
      <c r="U10" s="263"/>
      <c r="V10" s="303">
        <f>SUM(F10,H10,J10,L10,N10,P10,R10,T10)</f>
        <v>1</v>
      </c>
      <c r="W10" s="362">
        <f>IF(ISERROR(VLOOKUP($D$8&amp;$D$6&amp;$E10,'CAL data'!$A:$AC,'CAL data'!K$3,FALSE)),0,VLOOKUP($D$8&amp;$D$6&amp;$E10,'CAL data'!$A:$AC,'CAL data'!K$3,FALSE))</f>
        <v>253708</v>
      </c>
      <c r="X10" s="170"/>
      <c r="Y10" s="166"/>
      <c r="Z10" s="166"/>
      <c r="AA10" s="166"/>
      <c r="AB10" s="166"/>
      <c r="AC10" s="166"/>
      <c r="AD10" s="166"/>
      <c r="AE10" s="166"/>
      <c r="AF10" s="166"/>
      <c r="AG10" s="166"/>
      <c r="AH10" s="166"/>
      <c r="AI10" s="166"/>
      <c r="AJ10" s="166"/>
      <c r="AK10" s="166"/>
      <c r="AL10" s="166"/>
      <c r="AM10" s="166"/>
      <c r="AN10" s="166"/>
      <c r="AO10" s="166"/>
      <c r="AP10" s="170"/>
    </row>
    <row r="11" spans="2:42" x14ac:dyDescent="0.25">
      <c r="D11" s="387"/>
      <c r="E11" s="22" t="s">
        <v>27</v>
      </c>
      <c r="F11" s="15">
        <f>IF(F10="","",VLOOKUP($D$8&amp;$D$6&amp;$E10,'CAL data'!$A:$AC,'CAL data'!M$3,FALSE))</f>
        <v>4.5999999999999999E-2</v>
      </c>
      <c r="G11" s="15">
        <f>IF(F10="","",VLOOKUP($D$8&amp;$D$6&amp;$E10,'CAL data'!$A:$AC,'CAL data'!N$3,FALSE))</f>
        <v>4.8000000000000001E-2</v>
      </c>
      <c r="H11" s="15">
        <f>IF(H10="","",VLOOKUP($D$8&amp;$D$6&amp;$E10,'CAL data'!$A:$AC,'CAL data'!O$3,FALSE))</f>
        <v>0.26300000000000001</v>
      </c>
      <c r="I11" s="15">
        <f>IF(H10="","",VLOOKUP($D$8&amp;$D$6&amp;$E10,'CAL data'!$A:$AC,'CAL data'!P$3,FALSE))</f>
        <v>0.26700000000000002</v>
      </c>
      <c r="J11" s="15">
        <f>IF(J10="","",VLOOKUP($D$8&amp;$D$6&amp;$E10,'CAL data'!$A:$AC,'CAL data'!Q$3,FALSE))</f>
        <v>0.26600000000000001</v>
      </c>
      <c r="K11" s="15">
        <f>IF(J10="","",VLOOKUP($D$8&amp;$D$6&amp;$E10,'CAL data'!$A:$AC,'CAL data'!R$3,FALSE))</f>
        <v>0.26900000000000002</v>
      </c>
      <c r="L11" s="15">
        <f>IF(L10="","",VLOOKUP($D$8&amp;$D$6&amp;$E10,'CAL data'!$A:$AC,'CAL data'!S$3,FALSE))</f>
        <v>0.10100000000000001</v>
      </c>
      <c r="M11" s="15">
        <f>IF(L10="","",VLOOKUP($D$8&amp;$D$6&amp;$E10,'CAL data'!$A:$AC,'CAL data'!T$3,FALSE))</f>
        <v>0.10299999999999999</v>
      </c>
      <c r="N11" s="15">
        <f>IF(N10="","",VLOOKUP($D$8&amp;$D$6&amp;$E10,'CAL data'!$A:$AC,'CAL data'!U$3,FALSE))</f>
        <v>3.2000000000000001E-2</v>
      </c>
      <c r="O11" s="15">
        <f>IF(N10="","",VLOOKUP($D$8&amp;$D$6&amp;$E10,'CAL data'!$A:$AC,'CAL data'!V$3,FALSE))</f>
        <v>3.3000000000000002E-2</v>
      </c>
      <c r="P11" s="15">
        <f>IF(P10="","",VLOOKUP($D$8&amp;$D$6&amp;$E10,'CAL data'!$A:$AC,'CAL data'!W$3,FALSE))</f>
        <v>0.22900000000000001</v>
      </c>
      <c r="Q11" s="15">
        <f>IF(P10="","",VLOOKUP($D$8&amp;$D$6&amp;$E10,'CAL data'!$A:$AC,'CAL data'!X$3,FALSE))</f>
        <v>0.23200000000000001</v>
      </c>
      <c r="R11" s="15">
        <f>IF(R10="","",VLOOKUP($D$8&amp;$D$6&amp;$E10,'CAL data'!$A:$AC,'CAL data'!Y$3,FALSE))</f>
        <v>4.0000000000000001E-3</v>
      </c>
      <c r="S11" s="15">
        <f>IF(R10="","",VLOOKUP($D$8&amp;$D$6&amp;$E10,'CAL data'!$A:$AC,'CAL data'!Z$3,FALSE))</f>
        <v>5.0000000000000001E-3</v>
      </c>
      <c r="T11" s="15">
        <f>IF(T10="","",VLOOKUP($D$8&amp;$D$6&amp;$E10,'CAL data'!$A:$AC,'CAL data'!AA$3,FALSE))</f>
        <v>5.0999999999999997E-2</v>
      </c>
      <c r="U11" s="15">
        <f>IF(T10="","",VLOOKUP($D$8&amp;$D$6&amp;$E10,'CAL data'!$A:$AC,'CAL data'!AB$3,FALSE))</f>
        <v>5.2999999999999999E-2</v>
      </c>
      <c r="V11" s="383"/>
      <c r="W11" s="363"/>
      <c r="Y11" s="171">
        <f>F10-F11</f>
        <v>1.0619767606855138E-3</v>
      </c>
      <c r="Z11" s="171">
        <f>H10-H11</f>
        <v>1.9384331593800819E-3</v>
      </c>
      <c r="AA11" s="171">
        <f>J10-J11</f>
        <v>1.2402919892159359E-3</v>
      </c>
      <c r="AB11" s="171">
        <f>L10-L11</f>
        <v>8.2572090749995219E-4</v>
      </c>
      <c r="AC11" s="171">
        <f>N10-N11</f>
        <v>1.8660822678039091E-4</v>
      </c>
      <c r="AD11" s="171">
        <f>P10-P11</f>
        <v>1.5682122755293348E-3</v>
      </c>
      <c r="AE11" s="171">
        <f>R10-R11</f>
        <v>4.4211455689217513E-4</v>
      </c>
      <c r="AF11" s="171">
        <f>T10-T11</f>
        <v>7.3664212401659129E-4</v>
      </c>
      <c r="AH11" s="171">
        <f>G11-F10</f>
        <v>9.38023239314488E-4</v>
      </c>
      <c r="AI11" s="171">
        <f>I11-H10</f>
        <v>2.0615668406199217E-3</v>
      </c>
      <c r="AJ11" s="171">
        <f>K11-J10</f>
        <v>1.7597080107840668E-3</v>
      </c>
      <c r="AK11" s="171">
        <f>M11-L10</f>
        <v>1.1742790925000357E-3</v>
      </c>
      <c r="AL11" s="171">
        <f>O11-N10</f>
        <v>8.1339177321960998E-4</v>
      </c>
      <c r="AM11" s="171">
        <f>Q11-P10</f>
        <v>1.4317877244706678E-3</v>
      </c>
      <c r="AN11" s="171">
        <f>S11-R10</f>
        <v>5.5788544310782489E-4</v>
      </c>
      <c r="AO11" s="171">
        <f>U11-T10</f>
        <v>1.2633578759834105E-3</v>
      </c>
    </row>
    <row r="12" spans="2:42" s="29" customFormat="1" ht="15.75" x14ac:dyDescent="0.25">
      <c r="D12" s="387"/>
      <c r="E12" s="211">
        <v>2008</v>
      </c>
      <c r="F12" s="263">
        <f>IF(OR(ISERROR(VLOOKUP($D$8&amp;$D$6&amp;$E12,'CAL data'!$A:$AC,'CAL data'!B$3,FALSE)),ISBLANK(VLOOKUP($D$8&amp;$D$6&amp;$E12,'CAL data'!$A:$AC,'CAL data'!B$3,FALSE))),"",VLOOKUP($D$8&amp;$D$6&amp;$E12,'CAL data'!$A:$AC,'CAL data'!B$3,FALSE))</f>
        <v>5.1588751256953259E-2</v>
      </c>
      <c r="G12" s="263"/>
      <c r="H12" s="263">
        <f>IF(OR(ISERROR(VLOOKUP($D$8&amp;$D$6&amp;$E12,'CAL data'!$A:$AC,'CAL data'!C$3,FALSE)),ISBLANK(VLOOKUP($D$8&amp;$D$6&amp;$E12,'CAL data'!$A:$AC,'CAL data'!C$3,FALSE))),"",VLOOKUP($D$8&amp;$D$6&amp;$E12,'CAL data'!$A:$AC,'CAL data'!C$3,FALSE))</f>
        <v>0.26727628115078544</v>
      </c>
      <c r="I12" s="263"/>
      <c r="J12" s="263">
        <f>IF(OR(ISERROR(VLOOKUP($D$8&amp;$D$6&amp;$E12,'CAL data'!$A:$AC,'CAL data'!D$3,FALSE)),ISBLANK(VLOOKUP($D$8&amp;$D$6&amp;$E12,'CAL data'!$A:$AC,'CAL data'!D$3,FALSE))),"",VLOOKUP($D$8&amp;$D$6&amp;$E12,'CAL data'!$A:$AC,'CAL data'!D$3,FALSE))</f>
        <v>0.27468806845358029</v>
      </c>
      <c r="K12" s="263"/>
      <c r="L12" s="263">
        <f>IF(OR(ISERROR(VLOOKUP($D$8&amp;$D$6&amp;$E12,'CAL data'!$A:$AC,'CAL data'!E$3,FALSE)),ISBLANK(VLOOKUP($D$8&amp;$D$6&amp;$E12,'CAL data'!$A:$AC,'CAL data'!E$3,FALSE))),"",VLOOKUP($D$8&amp;$D$6&amp;$E12,'CAL data'!$A:$AC,'CAL data'!E$3,FALSE))</f>
        <v>0.10204765688848047</v>
      </c>
      <c r="M12" s="263"/>
      <c r="N12" s="263">
        <f>IF(OR(ISERROR(VLOOKUP($D$8&amp;$D$6&amp;$E12,'CAL data'!$A:$AC,'CAL data'!F$3,FALSE)),ISBLANK(VLOOKUP($D$8&amp;$D$6&amp;$E12,'CAL data'!$A:$AC,'CAL data'!F$3,FALSE))),"",VLOOKUP($D$8&amp;$D$6&amp;$E12,'CAL data'!$A:$AC,'CAL data'!F$3,FALSE))</f>
        <v>2.8920281858822023E-2</v>
      </c>
      <c r="O12" s="263"/>
      <c r="P12" s="263">
        <f>IF(OR(ISERROR(VLOOKUP($D$8&amp;$D$6&amp;$E12,'CAL data'!$A:$AC,'CAL data'!G$3,FALSE)),ISBLANK(VLOOKUP($D$8&amp;$D$6&amp;$E12,'CAL data'!$A:$AC,'CAL data'!G$3,FALSE))),"",VLOOKUP($D$8&amp;$D$6&amp;$E12,'CAL data'!$A:$AC,'CAL data'!G$3,FALSE))</f>
        <v>0.22610094040817555</v>
      </c>
      <c r="Q12" s="263"/>
      <c r="R12" s="263">
        <f>IF(OR(ISERROR(VLOOKUP($D$8&amp;$D$6&amp;$E12,'CAL data'!$A:$AC,'CAL data'!H$3,FALSE)),ISBLANK(VLOOKUP($D$8&amp;$D$6&amp;$E12,'CAL data'!$A:$AC,'CAL data'!H$3,FALSE))),"",VLOOKUP($D$8&amp;$D$6&amp;$E12,'CAL data'!$A:$AC,'CAL data'!H$3,FALSE))</f>
        <v>4.2821149203647142E-3</v>
      </c>
      <c r="S12" s="263"/>
      <c r="T12" s="263">
        <f>IF(OR(ISERROR(VLOOKUP($D$8&amp;$D$6&amp;$E12,'CAL data'!$A:$AC,'CAL data'!I$3,FALSE)),ISBLANK(VLOOKUP($D$8&amp;$D$6&amp;$E12,'CAL data'!$A:$AC,'CAL data'!I$3,FALSE))),"",VLOOKUP($D$8&amp;$D$6&amp;$E12,'CAL data'!$A:$AC,'CAL data'!I$3,FALSE))</f>
        <v>4.5095905062838247E-2</v>
      </c>
      <c r="U12" s="263"/>
      <c r="V12" s="303">
        <f>SUM(F12,H12,J12,L12,N12,P12,R12,T12)</f>
        <v>1</v>
      </c>
      <c r="W12" s="362">
        <f>IF(ISERROR(VLOOKUP($D$8&amp;$D$6&amp;$E12,'CAL data'!$A:$AC,'CAL data'!K$3,FALSE)),0,VLOOKUP($D$8&amp;$D$6&amp;$E12,'CAL data'!$A:$AC,'CAL data'!K$3,FALSE))</f>
        <v>265523</v>
      </c>
      <c r="X12" s="170"/>
      <c r="Y12" s="170"/>
      <c r="Z12" s="170"/>
      <c r="AA12" s="170"/>
      <c r="AB12" s="170"/>
      <c r="AC12" s="170"/>
      <c r="AD12" s="170"/>
      <c r="AE12" s="170"/>
      <c r="AF12" s="170"/>
      <c r="AG12" s="170"/>
      <c r="AH12" s="170"/>
      <c r="AI12" s="170"/>
      <c r="AJ12" s="170"/>
      <c r="AK12" s="170"/>
      <c r="AL12" s="170"/>
      <c r="AM12" s="170"/>
      <c r="AN12" s="170"/>
      <c r="AO12" s="170"/>
      <c r="AP12" s="170"/>
    </row>
    <row r="13" spans="2:42" x14ac:dyDescent="0.25">
      <c r="D13" s="387"/>
      <c r="E13" s="22" t="s">
        <v>27</v>
      </c>
      <c r="F13" s="15">
        <f>IF(F12="","",VLOOKUP($D$8&amp;$D$6&amp;$E12,'CAL data'!$A:$AC,'CAL data'!M$3,FALSE))</f>
        <v>5.0999999999999997E-2</v>
      </c>
      <c r="G13" s="15">
        <f>IF(F12="","",VLOOKUP($D$8&amp;$D$6&amp;$E12,'CAL data'!$A:$AC,'CAL data'!N$3,FALSE))</f>
        <v>5.1999999999999998E-2</v>
      </c>
      <c r="H13" s="15">
        <f>IF(H12="","",VLOOKUP($D$8&amp;$D$6&amp;$E12,'CAL data'!$A:$AC,'CAL data'!O$3,FALSE))</f>
        <v>0.26600000000000001</v>
      </c>
      <c r="I13" s="15">
        <f>IF(H12="","",VLOOKUP($D$8&amp;$D$6&amp;$E12,'CAL data'!$A:$AC,'CAL data'!P$3,FALSE))</f>
        <v>0.26900000000000002</v>
      </c>
      <c r="J13" s="15">
        <f>IF(J12="","",VLOOKUP($D$8&amp;$D$6&amp;$E12,'CAL data'!$A:$AC,'CAL data'!Q$3,FALSE))</f>
        <v>0.27300000000000002</v>
      </c>
      <c r="K13" s="15">
        <f>IF(J12="","",VLOOKUP($D$8&amp;$D$6&amp;$E12,'CAL data'!$A:$AC,'CAL data'!R$3,FALSE))</f>
        <v>0.27600000000000002</v>
      </c>
      <c r="L13" s="15">
        <f>IF(L12="","",VLOOKUP($D$8&amp;$D$6&amp;$E12,'CAL data'!$A:$AC,'CAL data'!S$3,FALSE))</f>
        <v>0.10100000000000001</v>
      </c>
      <c r="M13" s="15">
        <f>IF(L12="","",VLOOKUP($D$8&amp;$D$6&amp;$E12,'CAL data'!$A:$AC,'CAL data'!T$3,FALSE))</f>
        <v>0.10299999999999999</v>
      </c>
      <c r="N13" s="15">
        <f>IF(N12="","",VLOOKUP($D$8&amp;$D$6&amp;$E12,'CAL data'!$A:$AC,'CAL data'!U$3,FALSE))</f>
        <v>2.8000000000000001E-2</v>
      </c>
      <c r="O13" s="15">
        <f>IF(N12="","",VLOOKUP($D$8&amp;$D$6&amp;$E12,'CAL data'!$A:$AC,'CAL data'!V$3,FALSE))</f>
        <v>0.03</v>
      </c>
      <c r="P13" s="15">
        <f>IF(P12="","",VLOOKUP($D$8&amp;$D$6&amp;$E12,'CAL data'!$A:$AC,'CAL data'!W$3,FALSE))</f>
        <v>0.22500000000000001</v>
      </c>
      <c r="Q13" s="15">
        <f>IF(P12="","",VLOOKUP($D$8&amp;$D$6&amp;$E12,'CAL data'!$A:$AC,'CAL data'!X$3,FALSE))</f>
        <v>0.22800000000000001</v>
      </c>
      <c r="R13" s="15">
        <f>IF(R12="","",VLOOKUP($D$8&amp;$D$6&amp;$E12,'CAL data'!$A:$AC,'CAL data'!Y$3,FALSE))</f>
        <v>4.0000000000000001E-3</v>
      </c>
      <c r="S13" s="15">
        <f>IF(R12="","",VLOOKUP($D$8&amp;$D$6&amp;$E12,'CAL data'!$A:$AC,'CAL data'!Z$3,FALSE))</f>
        <v>5.0000000000000001E-3</v>
      </c>
      <c r="T13" s="15">
        <f>IF(T12="","",VLOOKUP($D$8&amp;$D$6&amp;$E12,'CAL data'!$A:$AC,'CAL data'!AA$3,FALSE))</f>
        <v>4.3999999999999997E-2</v>
      </c>
      <c r="U13" s="15">
        <f>IF(T12="","",VLOOKUP($D$8&amp;$D$6&amp;$E12,'CAL data'!$A:$AC,'CAL data'!AB$3,FALSE))</f>
        <v>4.5999999999999999E-2</v>
      </c>
      <c r="V13" s="383"/>
      <c r="W13" s="363"/>
      <c r="Y13" s="171">
        <f>F12-F13</f>
        <v>5.8875125695326269E-4</v>
      </c>
      <c r="Z13" s="171">
        <f>H12-H13</f>
        <v>1.2762811507854299E-3</v>
      </c>
      <c r="AA13" s="171">
        <f>J12-J13</f>
        <v>1.6880684535802715E-3</v>
      </c>
      <c r="AB13" s="171">
        <f>L12-L13</f>
        <v>1.0476568884804638E-3</v>
      </c>
      <c r="AC13" s="171">
        <f>N12-N13</f>
        <v>9.202818588220224E-4</v>
      </c>
      <c r="AD13" s="171">
        <f>P12-P13</f>
        <v>1.1009404081755436E-3</v>
      </c>
      <c r="AE13" s="171">
        <f>R12-R13</f>
        <v>2.821149203647141E-4</v>
      </c>
      <c r="AF13" s="171">
        <f>T12-T13</f>
        <v>1.0959050628382497E-3</v>
      </c>
      <c r="AH13" s="171">
        <f>G13-F12</f>
        <v>4.112487430467382E-4</v>
      </c>
      <c r="AI13" s="171">
        <f>I13-H12</f>
        <v>1.7237188492145727E-3</v>
      </c>
      <c r="AJ13" s="171">
        <f>K13-J12</f>
        <v>1.3119315464197312E-3</v>
      </c>
      <c r="AK13" s="171">
        <f>M13-L12</f>
        <v>9.5234311151952411E-4</v>
      </c>
      <c r="AL13" s="171">
        <f>O13-N12</f>
        <v>1.0797181411779759E-3</v>
      </c>
      <c r="AM13" s="171">
        <f>Q13-P12</f>
        <v>1.899059591824459E-3</v>
      </c>
      <c r="AN13" s="171">
        <f>S13-R12</f>
        <v>7.1788507963528592E-4</v>
      </c>
      <c r="AO13" s="171">
        <f>U13-T12</f>
        <v>9.040949371617521E-4</v>
      </c>
    </row>
    <row r="14" spans="2:42" s="29" customFormat="1" ht="15.75" x14ac:dyDescent="0.25">
      <c r="D14" s="387"/>
      <c r="E14" s="35">
        <v>2009</v>
      </c>
      <c r="F14" s="263">
        <f>IF(OR(ISERROR(VLOOKUP($D$8&amp;$D$6&amp;$E14,'CAL data'!$A:$AC,'CAL data'!B$3,FALSE)),ISBLANK(VLOOKUP($D$8&amp;$D$6&amp;$E14,'CAL data'!$A:$AC,'CAL data'!B$3,FALSE))),"",VLOOKUP($D$8&amp;$D$6&amp;$E14,'CAL data'!$A:$AC,'CAL data'!B$3,FALSE))</f>
        <v>5.248830159804585E-2</v>
      </c>
      <c r="G14" s="263"/>
      <c r="H14" s="263">
        <f>IF(OR(ISERROR(VLOOKUP($D$8&amp;$D$6&amp;$E14,'CAL data'!$A:$AC,'CAL data'!C$3,FALSE)),ISBLANK(VLOOKUP($D$8&amp;$D$6&amp;$E14,'CAL data'!$A:$AC,'CAL data'!C$3,FALSE))),"",VLOOKUP($D$8&amp;$D$6&amp;$E14,'CAL data'!$A:$AC,'CAL data'!C$3,FALSE))</f>
        <v>0.28035330645398626</v>
      </c>
      <c r="I14" s="263"/>
      <c r="J14" s="263">
        <f>IF(OR(ISERROR(VLOOKUP($D$8&amp;$D$6&amp;$E14,'CAL data'!$A:$AC,'CAL data'!D$3,FALSE)),ISBLANK(VLOOKUP($D$8&amp;$D$6&amp;$E14,'CAL data'!$A:$AC,'CAL data'!D$3,FALSE))),"",VLOOKUP($D$8&amp;$D$6&amp;$E14,'CAL data'!$A:$AC,'CAL data'!D$3,FALSE))</f>
        <v>0.27480944112540101</v>
      </c>
      <c r="K14" s="263"/>
      <c r="L14" s="263">
        <f>IF(OR(ISERROR(VLOOKUP($D$8&amp;$D$6&amp;$E14,'CAL data'!$A:$AC,'CAL data'!E$3,FALSE)),ISBLANK(VLOOKUP($D$8&amp;$D$6&amp;$E14,'CAL data'!$A:$AC,'CAL data'!E$3,FALSE))),"",VLOOKUP($D$8&amp;$D$6&amp;$E14,'CAL data'!$A:$AC,'CAL data'!E$3,FALSE))</f>
        <v>0.10272153388857824</v>
      </c>
      <c r="M14" s="263"/>
      <c r="N14" s="263">
        <f>IF(OR(ISERROR(VLOOKUP($D$8&amp;$D$6&amp;$E14,'CAL data'!$A:$AC,'CAL data'!F$3,FALSE)),ISBLANK(VLOOKUP($D$8&amp;$D$6&amp;$E14,'CAL data'!$A:$AC,'CAL data'!F$3,FALSE))),"",VLOOKUP($D$8&amp;$D$6&amp;$E14,'CAL data'!$A:$AC,'CAL data'!F$3,FALSE))</f>
        <v>2.4088407545837135E-2</v>
      </c>
      <c r="O14" s="263"/>
      <c r="P14" s="263">
        <f>IF(OR(ISERROR(VLOOKUP($D$8&amp;$D$6&amp;$E14,'CAL data'!$A:$AC,'CAL data'!G$3,FALSE)),ISBLANK(VLOOKUP($D$8&amp;$D$6&amp;$E14,'CAL data'!$A:$AC,'CAL data'!G$3,FALSE))),"",VLOOKUP($D$8&amp;$D$6&amp;$E14,'CAL data'!$A:$AC,'CAL data'!G$3,FALSE))</f>
        <v>0.22250875540775183</v>
      </c>
      <c r="Q14" s="263"/>
      <c r="R14" s="263">
        <f>IF(OR(ISERROR(VLOOKUP($D$8&amp;$D$6&amp;$E14,'CAL data'!$A:$AC,'CAL data'!H$3,FALSE)),ISBLANK(VLOOKUP($D$8&amp;$D$6&amp;$E14,'CAL data'!$A:$AC,'CAL data'!H$3,FALSE))),"",VLOOKUP($D$8&amp;$D$6&amp;$E14,'CAL data'!$A:$AC,'CAL data'!H$3,FALSE))</f>
        <v>3.8001412637217106E-3</v>
      </c>
      <c r="S14" s="263"/>
      <c r="T14" s="263">
        <f>IF(OR(ISERROR(VLOOKUP($D$8&amp;$D$6&amp;$E14,'CAL data'!$A:$AC,'CAL data'!I$3,FALSE)),ISBLANK(VLOOKUP($D$8&amp;$D$6&amp;$E14,'CAL data'!$A:$AC,'CAL data'!I$3,FALSE))),"",VLOOKUP($D$8&amp;$D$6&amp;$E14,'CAL data'!$A:$AC,'CAL data'!I$3,FALSE))</f>
        <v>3.9230112716677951E-2</v>
      </c>
      <c r="U14" s="263"/>
      <c r="V14" s="303">
        <f>SUM(F14,H14,J14,L14,N14,P14,R14,T14)</f>
        <v>1.0000000000000002</v>
      </c>
      <c r="W14" s="362">
        <f>IF(ISERROR(VLOOKUP($D$8&amp;$D$6&amp;$E14,'CAL data'!$A:$AC,'CAL data'!K$3,FALSE)),0,VLOOKUP($D$8&amp;$D$6&amp;$E14,'CAL data'!$A:$AC,'CAL data'!K$3,FALSE))</f>
        <v>271832</v>
      </c>
      <c r="X14" s="170"/>
      <c r="Y14" s="166"/>
      <c r="Z14" s="166"/>
      <c r="AA14" s="166"/>
      <c r="AB14" s="166"/>
      <c r="AC14" s="166"/>
      <c r="AD14" s="166"/>
      <c r="AE14" s="166"/>
      <c r="AF14" s="166"/>
      <c r="AG14" s="166"/>
      <c r="AH14" s="166"/>
      <c r="AI14" s="166"/>
      <c r="AJ14" s="166"/>
      <c r="AK14" s="166"/>
      <c r="AL14" s="166"/>
      <c r="AM14" s="166"/>
      <c r="AN14" s="166"/>
      <c r="AO14" s="166"/>
      <c r="AP14" s="170"/>
    </row>
    <row r="15" spans="2:42" x14ac:dyDescent="0.25">
      <c r="B15" s="44" t="s">
        <v>49</v>
      </c>
      <c r="D15" s="387"/>
      <c r="E15" s="22" t="s">
        <v>27</v>
      </c>
      <c r="F15" s="15">
        <f>IF(F14="","",VLOOKUP($D$8&amp;$D$6&amp;$E14,'CAL data'!$A:$AC,'CAL data'!M$3,FALSE))</f>
        <v>5.1999999999999998E-2</v>
      </c>
      <c r="G15" s="15">
        <f>IF(F14="","",VLOOKUP($D$8&amp;$D$6&amp;$E14,'CAL data'!$A:$AC,'CAL data'!N$3,FALSE))</f>
        <v>5.2999999999999999E-2</v>
      </c>
      <c r="H15" s="15">
        <f>IF(H14="","",VLOOKUP($D$8&amp;$D$6&amp;$E14,'CAL data'!$A:$AC,'CAL data'!O$3,FALSE))</f>
        <v>0.27900000000000003</v>
      </c>
      <c r="I15" s="15">
        <f>IF(H14="","",VLOOKUP($D$8&amp;$D$6&amp;$E14,'CAL data'!$A:$AC,'CAL data'!P$3,FALSE))</f>
        <v>0.28199999999999997</v>
      </c>
      <c r="J15" s="15">
        <f>IF(J14="","",VLOOKUP($D$8&amp;$D$6&amp;$E14,'CAL data'!$A:$AC,'CAL data'!Q$3,FALSE))</f>
        <v>0.27300000000000002</v>
      </c>
      <c r="K15" s="15">
        <f>IF(J14="","",VLOOKUP($D$8&amp;$D$6&amp;$E14,'CAL data'!$A:$AC,'CAL data'!R$3,FALSE))</f>
        <v>0.27600000000000002</v>
      </c>
      <c r="L15" s="15">
        <f>IF(L14="","",VLOOKUP($D$8&amp;$D$6&amp;$E14,'CAL data'!$A:$AC,'CAL data'!S$3,FALSE))</f>
        <v>0.10199999999999999</v>
      </c>
      <c r="M15" s="15">
        <f>IF(L14="","",VLOOKUP($D$8&amp;$D$6&amp;$E14,'CAL data'!$A:$AC,'CAL data'!T$3,FALSE))</f>
        <v>0.104</v>
      </c>
      <c r="N15" s="15">
        <f>IF(N14="","",VLOOKUP($D$8&amp;$D$6&amp;$E14,'CAL data'!$A:$AC,'CAL data'!U$3,FALSE))</f>
        <v>2.4E-2</v>
      </c>
      <c r="O15" s="15">
        <f>IF(N14="","",VLOOKUP($D$8&amp;$D$6&amp;$E14,'CAL data'!$A:$AC,'CAL data'!V$3,FALSE))</f>
        <v>2.5000000000000001E-2</v>
      </c>
      <c r="P15" s="15">
        <f>IF(P14="","",VLOOKUP($D$8&amp;$D$6&amp;$E14,'CAL data'!$A:$AC,'CAL data'!W$3,FALSE))</f>
        <v>0.221</v>
      </c>
      <c r="Q15" s="15">
        <f>IF(P14="","",VLOOKUP($D$8&amp;$D$6&amp;$E14,'CAL data'!$A:$AC,'CAL data'!X$3,FALSE))</f>
        <v>0.224</v>
      </c>
      <c r="R15" s="15">
        <f>IF(R14="","",VLOOKUP($D$8&amp;$D$6&amp;$E14,'CAL data'!$A:$AC,'CAL data'!Y$3,FALSE))</f>
        <v>4.0000000000000001E-3</v>
      </c>
      <c r="S15" s="15">
        <f>IF(R14="","",VLOOKUP($D$8&amp;$D$6&amp;$E14,'CAL data'!$A:$AC,'CAL data'!Z$3,FALSE))</f>
        <v>4.0000000000000001E-3</v>
      </c>
      <c r="T15" s="15">
        <f>IF(T14="","",VLOOKUP($D$8&amp;$D$6&amp;$E14,'CAL data'!$A:$AC,'CAL data'!AA$3,FALSE))</f>
        <v>3.9E-2</v>
      </c>
      <c r="U15" s="15">
        <f>IF(T14="","",VLOOKUP($D$8&amp;$D$6&amp;$E14,'CAL data'!$A:$AC,'CAL data'!AB$3,FALSE))</f>
        <v>0.04</v>
      </c>
      <c r="V15" s="383"/>
      <c r="W15" s="363"/>
      <c r="Y15" s="171">
        <f>F14-F15</f>
        <v>4.8830159804585244E-4</v>
      </c>
      <c r="Z15" s="171">
        <f>H14-H15</f>
        <v>1.3533064539862361E-3</v>
      </c>
      <c r="AA15" s="171">
        <f>J14-J15</f>
        <v>1.8094411254009901E-3</v>
      </c>
      <c r="AB15" s="171">
        <f>L14-L15</f>
        <v>7.2153388857824907E-4</v>
      </c>
      <c r="AC15" s="171">
        <f>N14-N15</f>
        <v>8.8407545837134588E-5</v>
      </c>
      <c r="AD15" s="171">
        <f>P14-P15</f>
        <v>1.5087554077518328E-3</v>
      </c>
      <c r="AE15" s="171">
        <f>R14-R15</f>
        <v>-1.9985873627828945E-4</v>
      </c>
      <c r="AF15" s="171">
        <f>T14-T15</f>
        <v>2.3011271667795069E-4</v>
      </c>
      <c r="AH15" s="171">
        <f>G15-F14</f>
        <v>5.1169840195414845E-4</v>
      </c>
      <c r="AI15" s="171">
        <f>I15-H14</f>
        <v>1.6466935460137111E-3</v>
      </c>
      <c r="AJ15" s="171">
        <f>K15-J14</f>
        <v>1.1905588745990126E-3</v>
      </c>
      <c r="AK15" s="171">
        <f>M15-L14</f>
        <v>1.2784661114217527E-3</v>
      </c>
      <c r="AL15" s="171">
        <f>O15-N14</f>
        <v>9.115924541628663E-4</v>
      </c>
      <c r="AM15" s="171">
        <f>Q15-P14</f>
        <v>1.4912445922481699E-3</v>
      </c>
      <c r="AN15" s="171">
        <f>S15-R14</f>
        <v>1.9985873627828945E-4</v>
      </c>
      <c r="AO15" s="171">
        <f>U15-T14</f>
        <v>7.698872833220502E-4</v>
      </c>
    </row>
    <row r="16" spans="2:42" s="29" customFormat="1" ht="15.75" x14ac:dyDescent="0.25">
      <c r="D16" s="387"/>
      <c r="E16" s="35">
        <v>2010</v>
      </c>
      <c r="F16" s="263">
        <f>IF(OR(ISERROR(VLOOKUP($D$8&amp;$D$6&amp;$E16,'CAL data'!$A:$AC,'CAL data'!B$3,FALSE)),ISBLANK(VLOOKUP($D$8&amp;$D$6&amp;$E16,'CAL data'!$A:$AC,'CAL data'!B$3,FALSE))),"",VLOOKUP($D$8&amp;$D$6&amp;$E16,'CAL data'!$A:$AC,'CAL data'!B$3,FALSE))</f>
        <v>5.5699604168936337E-2</v>
      </c>
      <c r="G16" s="263"/>
      <c r="H16" s="263">
        <f>IF(OR(ISERROR(VLOOKUP($D$8&amp;$D$6&amp;$E16,'CAL data'!$A:$AC,'CAL data'!C$3,FALSE)),ISBLANK(VLOOKUP($D$8&amp;$D$6&amp;$E16,'CAL data'!$A:$AC,'CAL data'!C$3,FALSE))),"",VLOOKUP($D$8&amp;$D$6&amp;$E16,'CAL data'!$A:$AC,'CAL data'!C$3,FALSE))</f>
        <v>0.30615535461379234</v>
      </c>
      <c r="I16" s="263"/>
      <c r="J16" s="263">
        <f>IF(OR(ISERROR(VLOOKUP($D$8&amp;$D$6&amp;$E16,'CAL data'!$A:$AC,'CAL data'!D$3,FALSE)),ISBLANK(VLOOKUP($D$8&amp;$D$6&amp;$E16,'CAL data'!$A:$AC,'CAL data'!D$3,FALSE))),"",VLOOKUP($D$8&amp;$D$6&amp;$E16,'CAL data'!$A:$AC,'CAL data'!D$3,FALSE))</f>
        <v>0.26359443657624287</v>
      </c>
      <c r="K16" s="263"/>
      <c r="L16" s="263">
        <f>IF(OR(ISERROR(VLOOKUP($D$8&amp;$D$6&amp;$E16,'CAL data'!$A:$AC,'CAL data'!E$3,FALSE)),ISBLANK(VLOOKUP($D$8&amp;$D$6&amp;$E16,'CAL data'!$A:$AC,'CAL data'!E$3,FALSE))),"",VLOOKUP($D$8&amp;$D$6&amp;$E16,'CAL data'!$A:$AC,'CAL data'!E$3,FALSE))</f>
        <v>9.9342702545665837E-2</v>
      </c>
      <c r="M16" s="263"/>
      <c r="N16" s="263">
        <f>IF(OR(ISERROR(VLOOKUP($D$8&amp;$D$6&amp;$E16,'CAL data'!$A:$AC,'CAL data'!F$3,FALSE)),ISBLANK(VLOOKUP($D$8&amp;$D$6&amp;$E16,'CAL data'!$A:$AC,'CAL data'!F$3,FALSE))),"",VLOOKUP($D$8&amp;$D$6&amp;$E16,'CAL data'!$A:$AC,'CAL data'!F$3,FALSE))</f>
        <v>2.0510585757344664E-2</v>
      </c>
      <c r="O16" s="263"/>
      <c r="P16" s="263">
        <f>IF(OR(ISERROR(VLOOKUP($D$8&amp;$D$6&amp;$E16,'CAL data'!$A:$AC,'CAL data'!G$3,FALSE)),ISBLANK(VLOOKUP($D$8&amp;$D$6&amp;$E16,'CAL data'!$A:$AC,'CAL data'!G$3,FALSE))),"",VLOOKUP($D$8&amp;$D$6&amp;$E16,'CAL data'!$A:$AC,'CAL data'!G$3,FALSE))</f>
        <v>0.21456948832479936</v>
      </c>
      <c r="Q16" s="263"/>
      <c r="R16" s="263">
        <f>IF(OR(ISERROR(VLOOKUP($D$8&amp;$D$6&amp;$E16,'CAL data'!$A:$AC,'CAL data'!H$3,FALSE)),ISBLANK(VLOOKUP($D$8&amp;$D$6&amp;$E16,'CAL data'!$A:$AC,'CAL data'!H$3,FALSE))),"",VLOOKUP($D$8&amp;$D$6&amp;$E16,'CAL data'!$A:$AC,'CAL data'!H$3,FALSE))</f>
        <v>3.9437847260050118E-3</v>
      </c>
      <c r="S16" s="263"/>
      <c r="T16" s="263">
        <f>IF(OR(ISERROR(VLOOKUP($D$8&amp;$D$6&amp;$E16,'CAL data'!$A:$AC,'CAL data'!I$3,FALSE)),ISBLANK(VLOOKUP($D$8&amp;$D$6&amp;$E16,'CAL data'!$A:$AC,'CAL data'!I$3,FALSE))),"",VLOOKUP($D$8&amp;$D$6&amp;$E16,'CAL data'!$A:$AC,'CAL data'!I$3,FALSE))</f>
        <v>3.6184043287213564E-2</v>
      </c>
      <c r="U16" s="263"/>
      <c r="V16" s="303">
        <f>SUM(F16,H16,J16,L16,N16,P16,R16,T16)</f>
        <v>0.99999999999999989</v>
      </c>
      <c r="W16" s="362">
        <f>IF(ISERROR(VLOOKUP($D$8&amp;$D$6&amp;$E16,'CAL data'!$A:$AC,'CAL data'!K$3,FALSE)),0,VLOOKUP($D$8&amp;$D$6&amp;$E16,'CAL data'!$A:$AC,'CAL data'!K$3,FALSE))</f>
        <v>275370</v>
      </c>
      <c r="X16" s="170"/>
      <c r="Y16" s="166"/>
      <c r="Z16" s="166"/>
      <c r="AA16" s="166"/>
      <c r="AB16" s="166"/>
      <c r="AC16" s="166"/>
      <c r="AD16" s="166"/>
      <c r="AE16" s="166"/>
      <c r="AF16" s="166"/>
      <c r="AG16" s="166"/>
      <c r="AH16" s="166"/>
      <c r="AI16" s="166"/>
      <c r="AJ16" s="166"/>
      <c r="AK16" s="166"/>
      <c r="AL16" s="166"/>
      <c r="AM16" s="166"/>
      <c r="AN16" s="166"/>
      <c r="AO16" s="166"/>
      <c r="AP16" s="170"/>
    </row>
    <row r="17" spans="2:42" x14ac:dyDescent="0.25">
      <c r="D17" s="387"/>
      <c r="E17" s="22" t="s">
        <v>27</v>
      </c>
      <c r="F17" s="15">
        <f>IF(F16="","",VLOOKUP($D$8&amp;$D$6&amp;$E16,'CAL data'!$A:$AC,'CAL data'!M$3,FALSE))</f>
        <v>5.5E-2</v>
      </c>
      <c r="G17" s="15">
        <f>IF(F16="","",VLOOKUP($D$8&amp;$D$6&amp;$E16,'CAL data'!$A:$AC,'CAL data'!N$3,FALSE))</f>
        <v>5.7000000000000002E-2</v>
      </c>
      <c r="H17" s="15">
        <f>IF(H16="","",VLOOKUP($D$8&amp;$D$6&amp;$E16,'CAL data'!$A:$AC,'CAL data'!O$3,FALSE))</f>
        <v>0.30399999999999999</v>
      </c>
      <c r="I17" s="15">
        <f>IF(H16="","",VLOOKUP($D$8&amp;$D$6&amp;$E16,'CAL data'!$A:$AC,'CAL data'!P$3,FALSE))</f>
        <v>0.308</v>
      </c>
      <c r="J17" s="15">
        <f>IF(J16="","",VLOOKUP($D$8&amp;$D$6&amp;$E16,'CAL data'!$A:$AC,'CAL data'!Q$3,FALSE))</f>
        <v>0.26200000000000001</v>
      </c>
      <c r="K17" s="15">
        <f>IF(J16="","",VLOOKUP($D$8&amp;$D$6&amp;$E16,'CAL data'!$A:$AC,'CAL data'!R$3,FALSE))</f>
        <v>0.26500000000000001</v>
      </c>
      <c r="L17" s="15">
        <f>IF(L16="","",VLOOKUP($D$8&amp;$D$6&amp;$E16,'CAL data'!$A:$AC,'CAL data'!S$3,FALSE))</f>
        <v>9.8000000000000004E-2</v>
      </c>
      <c r="M17" s="15">
        <f>IF(L16="","",VLOOKUP($D$8&amp;$D$6&amp;$E16,'CAL data'!$A:$AC,'CAL data'!T$3,FALSE))</f>
        <v>0.1</v>
      </c>
      <c r="N17" s="15">
        <f>IF(N16="","",VLOOKUP($D$8&amp;$D$6&amp;$E16,'CAL data'!$A:$AC,'CAL data'!U$3,FALSE))</f>
        <v>0.02</v>
      </c>
      <c r="O17" s="15">
        <f>IF(N16="","",VLOOKUP($D$8&amp;$D$6&amp;$E16,'CAL data'!$A:$AC,'CAL data'!V$3,FALSE))</f>
        <v>2.1000000000000001E-2</v>
      </c>
      <c r="P17" s="15">
        <f>IF(P16="","",VLOOKUP($D$8&amp;$D$6&amp;$E16,'CAL data'!$A:$AC,'CAL data'!W$3,FALSE))</f>
        <v>0.21299999999999999</v>
      </c>
      <c r="Q17" s="15">
        <f>IF(P16="","",VLOOKUP($D$8&amp;$D$6&amp;$E16,'CAL data'!$A:$AC,'CAL data'!X$3,FALSE))</f>
        <v>0.216</v>
      </c>
      <c r="R17" s="15">
        <f>IF(R16="","",VLOOKUP($D$8&amp;$D$6&amp;$E16,'CAL data'!$A:$AC,'CAL data'!Y$3,FALSE))</f>
        <v>4.0000000000000001E-3</v>
      </c>
      <c r="S17" s="15">
        <f>IF(R16="","",VLOOKUP($D$8&amp;$D$6&amp;$E16,'CAL data'!$A:$AC,'CAL data'!Z$3,FALSE))</f>
        <v>4.0000000000000001E-3</v>
      </c>
      <c r="T17" s="15">
        <f>IF(T16="","",VLOOKUP($D$8&amp;$D$6&amp;$E16,'CAL data'!$A:$AC,'CAL data'!AA$3,FALSE))</f>
        <v>3.5000000000000003E-2</v>
      </c>
      <c r="U17" s="15">
        <f>IF(T16="","",VLOOKUP($D$8&amp;$D$6&amp;$E16,'CAL data'!$A:$AC,'CAL data'!AB$3,FALSE))</f>
        <v>3.6999999999999998E-2</v>
      </c>
      <c r="V17" s="383"/>
      <c r="W17" s="363"/>
      <c r="Y17" s="171">
        <f>F16-F17</f>
        <v>6.9960416893633665E-4</v>
      </c>
      <c r="Z17" s="171">
        <f>H16-H17</f>
        <v>2.1553546137923485E-3</v>
      </c>
      <c r="AA17" s="171">
        <f>J16-J17</f>
        <v>1.5944365762428636E-3</v>
      </c>
      <c r="AB17" s="171">
        <f>L16-L17</f>
        <v>1.3427025456658331E-3</v>
      </c>
      <c r="AC17" s="171">
        <f>N16-N17</f>
        <v>5.1058575734466358E-4</v>
      </c>
      <c r="AD17" s="171">
        <f>P16-P17</f>
        <v>1.5694883247993618E-3</v>
      </c>
      <c r="AE17" s="171">
        <f>R16-R17</f>
        <v>-5.6215273994988241E-5</v>
      </c>
      <c r="AF17" s="171">
        <f>T16-T17</f>
        <v>1.1840432872135612E-3</v>
      </c>
      <c r="AH17" s="171">
        <f>G17-F16</f>
        <v>1.3003958310636651E-3</v>
      </c>
      <c r="AI17" s="171">
        <f>I17-H16</f>
        <v>1.8446453862076551E-3</v>
      </c>
      <c r="AJ17" s="171">
        <f>K17-J16</f>
        <v>1.4055634237571391E-3</v>
      </c>
      <c r="AK17" s="171">
        <f>M17-L16</f>
        <v>6.5729745433416864E-4</v>
      </c>
      <c r="AL17" s="171">
        <f>O17-N16</f>
        <v>4.8941424265533731E-4</v>
      </c>
      <c r="AM17" s="171">
        <f>Q17-P16</f>
        <v>1.4305116752006408E-3</v>
      </c>
      <c r="AN17" s="171">
        <f>S17-R16</f>
        <v>5.6215273994988241E-5</v>
      </c>
      <c r="AO17" s="171">
        <f>U17-T16</f>
        <v>8.1595671278643367E-4</v>
      </c>
    </row>
    <row r="18" spans="2:42" s="29" customFormat="1" ht="15.75" x14ac:dyDescent="0.25">
      <c r="D18" s="387"/>
      <c r="E18" s="35">
        <v>2011</v>
      </c>
      <c r="F18" s="263">
        <f>IF(OR(ISERROR(VLOOKUP($D$8&amp;$D$6&amp;$E18,'CAL data'!$A:$AC,'CAL data'!B$3,FALSE)),ISBLANK(VLOOKUP($D$8&amp;$D$6&amp;$E18,'CAL data'!$A:$AC,'CAL data'!B$3,FALSE))),"",VLOOKUP($D$8&amp;$D$6&amp;$E18,'CAL data'!$A:$AC,'CAL data'!B$3,FALSE))</f>
        <v>5.8283986840935359E-2</v>
      </c>
      <c r="G18" s="263"/>
      <c r="H18" s="263">
        <f>IF(OR(ISERROR(VLOOKUP($D$8&amp;$D$6&amp;$E18,'CAL data'!$A:$AC,'CAL data'!C$3,FALSE)),ISBLANK(VLOOKUP($D$8&amp;$D$6&amp;$E18,'CAL data'!$A:$AC,'CAL data'!C$3,FALSE))),"",VLOOKUP($D$8&amp;$D$6&amp;$E18,'CAL data'!$A:$AC,'CAL data'!C$3,FALSE))</f>
        <v>0.31860229394505202</v>
      </c>
      <c r="I18" s="263"/>
      <c r="J18" s="263">
        <f>IF(OR(ISERROR(VLOOKUP($D$8&amp;$D$6&amp;$E18,'CAL data'!$A:$AC,'CAL data'!D$3,FALSE)),ISBLANK(VLOOKUP($D$8&amp;$D$6&amp;$E18,'CAL data'!$A:$AC,'CAL data'!D$3,FALSE))),"",VLOOKUP($D$8&amp;$D$6&amp;$E18,'CAL data'!$A:$AC,'CAL data'!D$3,FALSE))</f>
        <v>0.26004445629945766</v>
      </c>
      <c r="K18" s="263"/>
      <c r="L18" s="263">
        <f>IF(OR(ISERROR(VLOOKUP($D$8&amp;$D$6&amp;$E18,'CAL data'!$A:$AC,'CAL data'!E$3,FALSE)),ISBLANK(VLOOKUP($D$8&amp;$D$6&amp;$E18,'CAL data'!$A:$AC,'CAL data'!E$3,FALSE))),"",VLOOKUP($D$8&amp;$D$6&amp;$E18,'CAL data'!$A:$AC,'CAL data'!E$3,FALSE))</f>
        <v>9.3824130879345602E-2</v>
      </c>
      <c r="M18" s="263"/>
      <c r="N18" s="263">
        <f>IF(OR(ISERROR(VLOOKUP($D$8&amp;$D$6&amp;$E18,'CAL data'!$A:$AC,'CAL data'!F$3,FALSE)),ISBLANK(VLOOKUP($D$8&amp;$D$6&amp;$E18,'CAL data'!$A:$AC,'CAL data'!F$3,FALSE))),"",VLOOKUP($D$8&amp;$D$6&amp;$E18,'CAL data'!$A:$AC,'CAL data'!F$3,FALSE))</f>
        <v>1.9183782341957854E-2</v>
      </c>
      <c r="O18" s="263"/>
      <c r="P18" s="263">
        <f>IF(OR(ISERROR(VLOOKUP($D$8&amp;$D$6&amp;$E18,'CAL data'!$A:$AC,'CAL data'!G$3,FALSE)),ISBLANK(VLOOKUP($D$8&amp;$D$6&amp;$E18,'CAL data'!$A:$AC,'CAL data'!G$3,FALSE))),"",VLOOKUP($D$8&amp;$D$6&amp;$E18,'CAL data'!$A:$AC,'CAL data'!G$3,FALSE))</f>
        <v>0.21369254023295101</v>
      </c>
      <c r="Q18" s="263"/>
      <c r="R18" s="263">
        <f>IF(OR(ISERROR(VLOOKUP($D$8&amp;$D$6&amp;$E18,'CAL data'!$A:$AC,'CAL data'!H$3,FALSE)),ISBLANK(VLOOKUP($D$8&amp;$D$6&amp;$E18,'CAL data'!$A:$AC,'CAL data'!H$3,FALSE))),"",VLOOKUP($D$8&amp;$D$6&amp;$E18,'CAL data'!$A:$AC,'CAL data'!H$3,FALSE))</f>
        <v>3.9370498799679915E-3</v>
      </c>
      <c r="S18" s="263"/>
      <c r="T18" s="263">
        <f>IF(OR(ISERROR(VLOOKUP($D$8&amp;$D$6&amp;$E18,'CAL data'!$A:$AC,'CAL data'!I$3,FALSE)),ISBLANK(VLOOKUP($D$8&amp;$D$6&amp;$E18,'CAL data'!$A:$AC,'CAL data'!I$3,FALSE))),"",VLOOKUP($D$8&amp;$D$6&amp;$E18,'CAL data'!$A:$AC,'CAL data'!I$3,FALSE))</f>
        <v>3.2431759580332536E-2</v>
      </c>
      <c r="U18" s="263"/>
      <c r="V18" s="303">
        <f>SUM(F18,H18,J18,L18,N18,P18,R18,T18)</f>
        <v>1.0000000000000002</v>
      </c>
      <c r="W18" s="362">
        <f>IF(ISERROR(VLOOKUP($D$8&amp;$D$6&amp;$E18,'CAL data'!$A:$AC,'CAL data'!K$3,FALSE)),0,VLOOKUP($D$8&amp;$D$6&amp;$E18,'CAL data'!$A:$AC,'CAL data'!K$3,FALSE))</f>
        <v>281175</v>
      </c>
      <c r="X18" s="170"/>
      <c r="Y18" s="166"/>
      <c r="Z18" s="166"/>
      <c r="AA18" s="166"/>
      <c r="AB18" s="166"/>
      <c r="AC18" s="166"/>
      <c r="AD18" s="166"/>
      <c r="AE18" s="166"/>
      <c r="AF18" s="166"/>
      <c r="AG18" s="166"/>
      <c r="AH18" s="166"/>
      <c r="AI18" s="166"/>
      <c r="AJ18" s="166"/>
      <c r="AK18" s="166"/>
      <c r="AL18" s="166"/>
      <c r="AM18" s="166"/>
      <c r="AN18" s="166"/>
      <c r="AO18" s="166"/>
      <c r="AP18" s="170"/>
    </row>
    <row r="19" spans="2:42" x14ac:dyDescent="0.25">
      <c r="B19" s="44" t="s">
        <v>49</v>
      </c>
      <c r="D19" s="387"/>
      <c r="E19" s="22" t="s">
        <v>27</v>
      </c>
      <c r="F19" s="15">
        <f>IF(F18="","",VLOOKUP($D$8&amp;$D$6&amp;$E18,'CAL data'!$A:$AC,'CAL data'!M$3,FALSE))</f>
        <v>5.7000000000000002E-2</v>
      </c>
      <c r="G19" s="15">
        <f>IF(F18="","",VLOOKUP($D$8&amp;$D$6&amp;$E18,'CAL data'!$A:$AC,'CAL data'!N$3,FALSE))</f>
        <v>5.8999999999999997E-2</v>
      </c>
      <c r="H19" s="15">
        <f>IF(H18="","",VLOOKUP($D$8&amp;$D$6&amp;$E18,'CAL data'!$A:$AC,'CAL data'!O$3,FALSE))</f>
        <v>0.317</v>
      </c>
      <c r="I19" s="15">
        <f>IF(H18="","",VLOOKUP($D$8&amp;$D$6&amp;$E18,'CAL data'!$A:$AC,'CAL data'!P$3,FALSE))</f>
        <v>0.32</v>
      </c>
      <c r="J19" s="15">
        <f>IF(J18="","",VLOOKUP($D$8&amp;$D$6&amp;$E18,'CAL data'!$A:$AC,'CAL data'!Q$3,FALSE))</f>
        <v>0.25800000000000001</v>
      </c>
      <c r="K19" s="15">
        <f>IF(J18="","",VLOOKUP($D$8&amp;$D$6&amp;$E18,'CAL data'!$A:$AC,'CAL data'!R$3,FALSE))</f>
        <v>0.26200000000000001</v>
      </c>
      <c r="L19" s="15">
        <f>IF(L18="","",VLOOKUP($D$8&amp;$D$6&amp;$E18,'CAL data'!$A:$AC,'CAL data'!S$3,FALSE))</f>
        <v>9.2999999999999999E-2</v>
      </c>
      <c r="M19" s="15">
        <f>IF(L18="","",VLOOKUP($D$8&amp;$D$6&amp;$E18,'CAL data'!$A:$AC,'CAL data'!T$3,FALSE))</f>
        <v>9.5000000000000001E-2</v>
      </c>
      <c r="N19" s="15">
        <f>IF(N18="","",VLOOKUP($D$8&amp;$D$6&amp;$E18,'CAL data'!$A:$AC,'CAL data'!U$3,FALSE))</f>
        <v>1.9E-2</v>
      </c>
      <c r="O19" s="15">
        <f>IF(N18="","",VLOOKUP($D$8&amp;$D$6&amp;$E18,'CAL data'!$A:$AC,'CAL data'!V$3,FALSE))</f>
        <v>0.02</v>
      </c>
      <c r="P19" s="15">
        <f>IF(P18="","",VLOOKUP($D$8&amp;$D$6&amp;$E18,'CAL data'!$A:$AC,'CAL data'!W$3,FALSE))</f>
        <v>0.21199999999999999</v>
      </c>
      <c r="Q19" s="15">
        <f>IF(P18="","",VLOOKUP($D$8&amp;$D$6&amp;$E18,'CAL data'!$A:$AC,'CAL data'!X$3,FALSE))</f>
        <v>0.215</v>
      </c>
      <c r="R19" s="15">
        <f>IF(R18="","",VLOOKUP($D$8&amp;$D$6&amp;$E18,'CAL data'!$A:$AC,'CAL data'!Y$3,FALSE))</f>
        <v>4.0000000000000001E-3</v>
      </c>
      <c r="S19" s="15">
        <f>IF(R18="","",VLOOKUP($D$8&amp;$D$6&amp;$E18,'CAL data'!$A:$AC,'CAL data'!Z$3,FALSE))</f>
        <v>4.0000000000000001E-3</v>
      </c>
      <c r="T19" s="15">
        <f>IF(T18="","",VLOOKUP($D$8&amp;$D$6&amp;$E18,'CAL data'!$A:$AC,'CAL data'!AA$3,FALSE))</f>
        <v>3.2000000000000001E-2</v>
      </c>
      <c r="U19" s="15">
        <f>IF(T18="","",VLOOKUP($D$8&amp;$D$6&amp;$E18,'CAL data'!$A:$AC,'CAL data'!AB$3,FALSE))</f>
        <v>3.3000000000000002E-2</v>
      </c>
      <c r="V19" s="383"/>
      <c r="W19" s="363"/>
      <c r="Y19" s="171">
        <f>F18-F19</f>
        <v>1.2839868409353569E-3</v>
      </c>
      <c r="Z19" s="171">
        <f>H18-H19</f>
        <v>1.6022939450520135E-3</v>
      </c>
      <c r="AA19" s="171">
        <f>J18-J19</f>
        <v>2.0444562994576532E-3</v>
      </c>
      <c r="AB19" s="171">
        <f>L18-L19</f>
        <v>8.2413087934560258E-4</v>
      </c>
      <c r="AC19" s="171">
        <f>N18-N19</f>
        <v>1.8378234195785478E-4</v>
      </c>
      <c r="AD19" s="171">
        <f>P18-P19</f>
        <v>1.692540232951012E-3</v>
      </c>
      <c r="AE19" s="171">
        <f>R18-R19</f>
        <v>-6.2950120032008623E-5</v>
      </c>
      <c r="AF19" s="171">
        <f>T18-T19</f>
        <v>4.3175958033253581E-4</v>
      </c>
      <c r="AH19" s="171">
        <f>G19-F18</f>
        <v>7.1601315906463792E-4</v>
      </c>
      <c r="AI19" s="171">
        <f>I19-H18</f>
        <v>1.3977060549479892E-3</v>
      </c>
      <c r="AJ19" s="171">
        <f>K19-J18</f>
        <v>1.9555437005423504E-3</v>
      </c>
      <c r="AK19" s="171">
        <f>M19-L18</f>
        <v>1.1758691206543992E-3</v>
      </c>
      <c r="AL19" s="171">
        <f>O19-N18</f>
        <v>8.162176580421461E-4</v>
      </c>
      <c r="AM19" s="171">
        <f>Q19-P18</f>
        <v>1.3074597670489907E-3</v>
      </c>
      <c r="AN19" s="171">
        <f>S19-R18</f>
        <v>6.2950120032008623E-5</v>
      </c>
      <c r="AO19" s="171">
        <f>U19-T18</f>
        <v>5.6824041966746508E-4</v>
      </c>
    </row>
    <row r="20" spans="2:42" ht="15.75" x14ac:dyDescent="0.25">
      <c r="D20" s="387"/>
      <c r="E20" s="35">
        <v>2012</v>
      </c>
      <c r="F20" s="263">
        <f>IF(OR(ISERROR(VLOOKUP($D$8&amp;$D$6&amp;$E20,'CAL data'!$A:$AC,'CAL data'!B$3,FALSE)),ISBLANK(VLOOKUP($D$8&amp;$D$6&amp;$E20,'CAL data'!$A:$AC,'CAL data'!B$3,FALSE))),"",VLOOKUP($D$8&amp;$D$6&amp;$E20,'CAL data'!$A:$AC,'CAL data'!B$3,FALSE))</f>
        <v>5.7504034613005447E-2</v>
      </c>
      <c r="G20" s="263"/>
      <c r="H20" s="263">
        <f>IF(OR(ISERROR(VLOOKUP($D$8&amp;$D$6&amp;$E20,'CAL data'!$A:$AC,'CAL data'!C$3,FALSE)),ISBLANK(VLOOKUP($D$8&amp;$D$6&amp;$E20,'CAL data'!$A:$AC,'CAL data'!C$3,FALSE))),"",VLOOKUP($D$8&amp;$D$6&amp;$E20,'CAL data'!$A:$AC,'CAL data'!C$3,FALSE))</f>
        <v>0.32988792933638822</v>
      </c>
      <c r="I20" s="263"/>
      <c r="J20" s="263">
        <f>IF(OR(ISERROR(VLOOKUP($D$8&amp;$D$6&amp;$E20,'CAL data'!$A:$AC,'CAL data'!D$3,FALSE)),ISBLANK(VLOOKUP($D$8&amp;$D$6&amp;$E20,'CAL data'!$A:$AC,'CAL data'!D$3,FALSE))),"",VLOOKUP($D$8&amp;$D$6&amp;$E20,'CAL data'!$A:$AC,'CAL data'!D$3,FALSE))</f>
        <v>0.25738930300548429</v>
      </c>
      <c r="K20" s="263"/>
      <c r="L20" s="263">
        <f>IF(OR(ISERROR(VLOOKUP($D$8&amp;$D$6&amp;$E20,'CAL data'!$A:$AC,'CAL data'!E$3,FALSE)),ISBLANK(VLOOKUP($D$8&amp;$D$6&amp;$E20,'CAL data'!$A:$AC,'CAL data'!E$3,FALSE))),"",VLOOKUP($D$8&amp;$D$6&amp;$E20,'CAL data'!$A:$AC,'CAL data'!E$3,FALSE))</f>
        <v>9.1367137688296338E-2</v>
      </c>
      <c r="M20" s="263"/>
      <c r="N20" s="263">
        <f>IF(OR(ISERROR(VLOOKUP($D$8&amp;$D$6&amp;$E20,'CAL data'!$A:$AC,'CAL data'!F$3,FALSE)),ISBLANK(VLOOKUP($D$8&amp;$D$6&amp;$E20,'CAL data'!$A:$AC,'CAL data'!F$3,FALSE))),"",VLOOKUP($D$8&amp;$D$6&amp;$E20,'CAL data'!$A:$AC,'CAL data'!F$3,FALSE))</f>
        <v>1.785251459199436E-2</v>
      </c>
      <c r="O20" s="263"/>
      <c r="P20" s="263">
        <f>IF(OR(ISERROR(VLOOKUP($D$8&amp;$D$6&amp;$E20,'CAL data'!$A:$AC,'CAL data'!G$3,FALSE)),ISBLANK(VLOOKUP($D$8&amp;$D$6&amp;$E20,'CAL data'!$A:$AC,'CAL data'!G$3,FALSE))),"",VLOOKUP($D$8&amp;$D$6&amp;$E20,'CAL data'!$A:$AC,'CAL data'!G$3,FALSE))</f>
        <v>0.2117351082174786</v>
      </c>
      <c r="Q20" s="263"/>
      <c r="R20" s="263">
        <f>IF(OR(ISERROR(VLOOKUP($D$8&amp;$D$6&amp;$E20,'CAL data'!$A:$AC,'CAL data'!H$3,FALSE)),ISBLANK(VLOOKUP($D$8&amp;$D$6&amp;$E20,'CAL data'!$A:$AC,'CAL data'!H$3,FALSE))),"",VLOOKUP($D$8&amp;$D$6&amp;$E20,'CAL data'!$A:$AC,'CAL data'!H$3,FALSE))</f>
        <v>4.0605312902813346E-3</v>
      </c>
      <c r="S20" s="263"/>
      <c r="T20" s="263">
        <f>IF(OR(ISERROR(VLOOKUP($D$8&amp;$D$6&amp;$E20,'CAL data'!$A:$AC,'CAL data'!I$3,FALSE)),ISBLANK(VLOOKUP($D$8&amp;$D$6&amp;$E20,'CAL data'!$A:$AC,'CAL data'!I$3,FALSE))),"",VLOOKUP($D$8&amp;$D$6&amp;$E20,'CAL data'!$A:$AC,'CAL data'!I$3,FALSE))</f>
        <v>3.0203441257071372E-2</v>
      </c>
      <c r="U20" s="263"/>
      <c r="V20" s="303">
        <f>SUM(F20,H20,J20,L20,N20,P20,R20,T20)</f>
        <v>1</v>
      </c>
      <c r="W20" s="362">
        <f>IF(ISERROR(VLOOKUP($D$8&amp;$D$6&amp;$E20,'CAL data'!$A:$AC,'CAL data'!K$3,FALSE)),0,VLOOKUP($D$8&amp;$D$6&amp;$E20,'CAL data'!$A:$AC,'CAL data'!K$3,FALSE))</f>
        <v>289371</v>
      </c>
    </row>
    <row r="21" spans="2:42" x14ac:dyDescent="0.25">
      <c r="D21" s="387"/>
      <c r="E21" s="22" t="s">
        <v>27</v>
      </c>
      <c r="F21" s="15">
        <f>IF(F20="","",VLOOKUP($D$8&amp;$D$6&amp;$E20,'CAL data'!$A:$AC,'CAL data'!M$3,FALSE))</f>
        <v>5.7000000000000002E-2</v>
      </c>
      <c r="G21" s="15">
        <f>IF(F20="","",VLOOKUP($D$8&amp;$D$6&amp;$E20,'CAL data'!$A:$AC,'CAL data'!N$3,FALSE))</f>
        <v>5.8000000000000003E-2</v>
      </c>
      <c r="H21" s="15">
        <f>IF(H20="","",VLOOKUP($D$8&amp;$D$6&amp;$E20,'CAL data'!$A:$AC,'CAL data'!O$3,FALSE))</f>
        <v>0.32800000000000001</v>
      </c>
      <c r="I21" s="15">
        <f>IF(H20="","",VLOOKUP($D$8&amp;$D$6&amp;$E20,'CAL data'!$A:$AC,'CAL data'!P$3,FALSE))</f>
        <v>0.33200000000000002</v>
      </c>
      <c r="J21" s="15">
        <f>IF(J20="","",VLOOKUP($D$8&amp;$D$6&amp;$E20,'CAL data'!$A:$AC,'CAL data'!Q$3,FALSE))</f>
        <v>0.25600000000000001</v>
      </c>
      <c r="K21" s="15">
        <f>IF(J20="","",VLOOKUP($D$8&amp;$D$6&amp;$E20,'CAL data'!$A:$AC,'CAL data'!R$3,FALSE))</f>
        <v>0.25900000000000001</v>
      </c>
      <c r="L21" s="15">
        <f>IF(L20="","",VLOOKUP($D$8&amp;$D$6&amp;$E20,'CAL data'!$A:$AC,'CAL data'!S$3,FALSE))</f>
        <v>0.09</v>
      </c>
      <c r="M21" s="15">
        <f>IF(L20="","",VLOOKUP($D$8&amp;$D$6&amp;$E20,'CAL data'!$A:$AC,'CAL data'!T$3,FALSE))</f>
        <v>9.1999999999999998E-2</v>
      </c>
      <c r="N21" s="15">
        <f>IF(N20="","",VLOOKUP($D$8&amp;$D$6&amp;$E20,'CAL data'!$A:$AC,'CAL data'!U$3,FALSE))</f>
        <v>1.7000000000000001E-2</v>
      </c>
      <c r="O21" s="15">
        <f>IF(N20="","",VLOOKUP($D$8&amp;$D$6&amp;$E20,'CAL data'!$A:$AC,'CAL data'!V$3,FALSE))</f>
        <v>1.7999999999999999E-2</v>
      </c>
      <c r="P21" s="15">
        <f>IF(P20="","",VLOOKUP($D$8&amp;$D$6&amp;$E20,'CAL data'!$A:$AC,'CAL data'!W$3,FALSE))</f>
        <v>0.21</v>
      </c>
      <c r="Q21" s="15">
        <f>IF(P20="","",VLOOKUP($D$8&amp;$D$6&amp;$E20,'CAL data'!$A:$AC,'CAL data'!X$3,FALSE))</f>
        <v>0.21299999999999999</v>
      </c>
      <c r="R21" s="15">
        <f>IF(R20="","",VLOOKUP($D$8&amp;$D$6&amp;$E20,'CAL data'!$A:$AC,'CAL data'!Y$3,FALSE))</f>
        <v>4.0000000000000001E-3</v>
      </c>
      <c r="S21" s="15">
        <f>IF(R20="","",VLOOKUP($D$8&amp;$D$6&amp;$E20,'CAL data'!$A:$AC,'CAL data'!Z$3,FALSE))</f>
        <v>4.0000000000000001E-3</v>
      </c>
      <c r="T21" s="15">
        <f>IF(T20="","",VLOOKUP($D$8&amp;$D$6&amp;$E20,'CAL data'!$A:$AC,'CAL data'!AA$3,FALSE))</f>
        <v>0.03</v>
      </c>
      <c r="U21" s="15">
        <f>IF(T20="","",VLOOKUP($D$8&amp;$D$6&amp;$E20,'CAL data'!$A:$AC,'CAL data'!AB$3,FALSE))</f>
        <v>3.1E-2</v>
      </c>
      <c r="V21" s="383"/>
      <c r="W21" s="363"/>
    </row>
    <row r="22" spans="2:42" ht="15.75" x14ac:dyDescent="0.25">
      <c r="D22" s="387"/>
      <c r="E22" s="35">
        <v>2013</v>
      </c>
      <c r="F22" s="301">
        <f>IF(OR(ISERROR(VLOOKUP($D$8&amp;$D$6&amp;$E22,'CAL data'!$A:$AC,'CAL data'!B$3,FALSE)),ISBLANK(VLOOKUP($D$8&amp;$D$6&amp;$E22,'CAL data'!$A:$AC,'CAL data'!B$3,FALSE))),"",VLOOKUP($D$8&amp;$D$6&amp;$E22,'CAL data'!$A:$AC,'CAL data'!B$3,FALSE))</f>
        <v>5.7060624822208465E-2</v>
      </c>
      <c r="G22" s="301"/>
      <c r="H22" s="301">
        <f>IF(OR(ISERROR(VLOOKUP($D$8&amp;$D$6&amp;$E22,'CAL data'!$A:$AC,'CAL data'!C$3,FALSE)),ISBLANK(VLOOKUP($D$8&amp;$D$6&amp;$E22,'CAL data'!$A:$AC,'CAL data'!C$3,FALSE))),"",VLOOKUP($D$8&amp;$D$6&amp;$E22,'CAL data'!$A:$AC,'CAL data'!C$3,FALSE))</f>
        <v>0.33838791184886463</v>
      </c>
      <c r="I22" s="301"/>
      <c r="J22" s="301">
        <f>IF(OR(ISERROR(VLOOKUP($D$8&amp;$D$6&amp;$E22,'CAL data'!$A:$AC,'CAL data'!D$3,FALSE)),ISBLANK(VLOOKUP($D$8&amp;$D$6&amp;$E22,'CAL data'!$A:$AC,'CAL data'!D$3,FALSE))),"",VLOOKUP($D$8&amp;$D$6&amp;$E22,'CAL data'!$A:$AC,'CAL data'!D$3,FALSE))</f>
        <v>0.25537055939492309</v>
      </c>
      <c r="K22" s="301"/>
      <c r="L22" s="301">
        <f>IF(OR(ISERROR(VLOOKUP($D$8&amp;$D$6&amp;$E22,'CAL data'!$A:$AC,'CAL data'!E$3,FALSE)),ISBLANK(VLOOKUP($D$8&amp;$D$6&amp;$E22,'CAL data'!$A:$AC,'CAL data'!E$3,FALSE))),"",VLOOKUP($D$8&amp;$D$6&amp;$E22,'CAL data'!$A:$AC,'CAL data'!E$3,FALSE))</f>
        <v>9.1802346011612926E-2</v>
      </c>
      <c r="M22" s="301"/>
      <c r="N22" s="301">
        <f>IF(OR(ISERROR(VLOOKUP($D$8&amp;$D$6&amp;$E22,'CAL data'!$A:$AC,'CAL data'!F$3,FALSE)),ISBLANK(VLOOKUP($D$8&amp;$D$6&amp;$E22,'CAL data'!$A:$AC,'CAL data'!F$3,FALSE))),"",VLOOKUP($D$8&amp;$D$6&amp;$E22,'CAL data'!$A:$AC,'CAL data'!F$3,FALSE))</f>
        <v>1.7660347049078831E-2</v>
      </c>
      <c r="O22" s="301"/>
      <c r="P22" s="301">
        <f>IF(OR(ISERROR(VLOOKUP($D$8&amp;$D$6&amp;$E22,'CAL data'!$A:$AC,'CAL data'!G$3,FALSE)),ISBLANK(VLOOKUP($D$8&amp;$D$6&amp;$E22,'CAL data'!$A:$AC,'CAL data'!G$3,FALSE))),"",VLOOKUP($D$8&amp;$D$6&amp;$E22,'CAL data'!$A:$AC,'CAL data'!G$3,FALSE))</f>
        <v>0.20588343568548051</v>
      </c>
      <c r="Q22" s="301"/>
      <c r="R22" s="301">
        <f>IF(OR(ISERROR(VLOOKUP($D$8&amp;$D$6&amp;$E22,'CAL data'!$A:$AC,'CAL data'!H$3,FALSE)),ISBLANK(VLOOKUP($D$8&amp;$D$6&amp;$E22,'CAL data'!$A:$AC,'CAL data'!H$3,FALSE))),"",VLOOKUP($D$8&amp;$D$6&amp;$E22,'CAL data'!$A:$AC,'CAL data'!H$3,FALSE))</f>
        <v>4.4677967236157363E-3</v>
      </c>
      <c r="S22" s="301"/>
      <c r="T22" s="301">
        <f>IF(OR(ISERROR(VLOOKUP($D$8&amp;$D$6&amp;$E22,'CAL data'!$A:$AC,'CAL data'!I$3,FALSE)),ISBLANK(VLOOKUP($D$8&amp;$D$6&amp;$E22,'CAL data'!$A:$AC,'CAL data'!I$3,FALSE))),"",VLOOKUP($D$8&amp;$D$6&amp;$E22,'CAL data'!$A:$AC,'CAL data'!I$3,FALSE))</f>
        <v>2.9366978464215793E-2</v>
      </c>
      <c r="U22" s="301"/>
      <c r="V22" s="383">
        <f>SUM(F22,H22,J22,L22,N22,P22,R22,T22)</f>
        <v>1</v>
      </c>
      <c r="W22" s="364">
        <f>IF(ISERROR(VLOOKUP($D$8&amp;$D$6&amp;$E22,'CAL data'!$A:$AC,'CAL data'!K$3,FALSE)),0,VLOOKUP($D$8&amp;$D$6&amp;$E22,'CAL data'!$A:$AC,'CAL data'!K$3,FALSE))</f>
        <v>298805</v>
      </c>
    </row>
    <row r="23" spans="2:42" x14ac:dyDescent="0.25">
      <c r="D23" s="387"/>
      <c r="E23" s="22" t="s">
        <v>27</v>
      </c>
      <c r="F23" s="15">
        <f>IF(F22="","",VLOOKUP($D$8&amp;$D$6&amp;$E22,'CAL data'!$A:$AC,'CAL data'!M$3,FALSE))</f>
        <v>5.6000000000000001E-2</v>
      </c>
      <c r="G23" s="15">
        <f>IF(F22="","",VLOOKUP($D$8&amp;$D$6&amp;$E22,'CAL data'!$A:$AC,'CAL data'!N$3,FALSE))</f>
        <v>5.8000000000000003E-2</v>
      </c>
      <c r="H23" s="15">
        <f>IF(H22="","",VLOOKUP($D$8&amp;$D$6&amp;$E22,'CAL data'!$A:$AC,'CAL data'!O$3,FALSE))</f>
        <v>0.33700000000000002</v>
      </c>
      <c r="I23" s="15">
        <f>IF(H22="","",VLOOKUP($D$8&amp;$D$6&amp;$E22,'CAL data'!$A:$AC,'CAL data'!P$3,FALSE))</f>
        <v>0.34</v>
      </c>
      <c r="J23" s="15">
        <f>IF(J22="","",VLOOKUP($D$8&amp;$D$6&amp;$E22,'CAL data'!$A:$AC,'CAL data'!Q$3,FALSE))</f>
        <v>0.254</v>
      </c>
      <c r="K23" s="15">
        <f>IF(J22="","",VLOOKUP($D$8&amp;$D$6&amp;$E22,'CAL data'!$A:$AC,'CAL data'!R$3,FALSE))</f>
        <v>0.25700000000000001</v>
      </c>
      <c r="L23" s="15">
        <f>IF(L22="","",VLOOKUP($D$8&amp;$D$6&amp;$E22,'CAL data'!$A:$AC,'CAL data'!S$3,FALSE))</f>
        <v>9.0999999999999998E-2</v>
      </c>
      <c r="M23" s="15">
        <f>IF(L22="","",VLOOKUP($D$8&amp;$D$6&amp;$E22,'CAL data'!$A:$AC,'CAL data'!T$3,FALSE))</f>
        <v>9.2999999999999999E-2</v>
      </c>
      <c r="N23" s="15">
        <f>IF(N22="","",VLOOKUP($D$8&amp;$D$6&amp;$E22,'CAL data'!$A:$AC,'CAL data'!U$3,FALSE))</f>
        <v>1.7000000000000001E-2</v>
      </c>
      <c r="O23" s="15">
        <f>IF(N22="","",VLOOKUP($D$8&amp;$D$6&amp;$E22,'CAL data'!$A:$AC,'CAL data'!V$3,FALSE))</f>
        <v>1.7999999999999999E-2</v>
      </c>
      <c r="P23" s="15">
        <f>IF(P22="","",VLOOKUP($D$8&amp;$D$6&amp;$E22,'CAL data'!$A:$AC,'CAL data'!W$3,FALSE))</f>
        <v>0.20399999999999999</v>
      </c>
      <c r="Q23" s="15">
        <f>IF(P22="","",VLOOKUP($D$8&amp;$D$6&amp;$E22,'CAL data'!$A:$AC,'CAL data'!X$3,FALSE))</f>
        <v>0.20699999999999999</v>
      </c>
      <c r="R23" s="15">
        <f>IF(R22="","",VLOOKUP($D$8&amp;$D$6&amp;$E22,'CAL data'!$A:$AC,'CAL data'!Y$3,FALSE))</f>
        <v>4.0000000000000001E-3</v>
      </c>
      <c r="S23" s="15">
        <f>IF(R22="","",VLOOKUP($D$8&amp;$D$6&amp;$E22,'CAL data'!$A:$AC,'CAL data'!Z$3,FALSE))</f>
        <v>5.0000000000000001E-3</v>
      </c>
      <c r="T23" s="15">
        <f>IF(T22="","",VLOOKUP($D$8&amp;$D$6&amp;$E22,'CAL data'!$A:$AC,'CAL data'!AA$3,FALSE))</f>
        <v>2.9000000000000001E-2</v>
      </c>
      <c r="U23" s="15">
        <f>IF(T22="","",VLOOKUP($D$8&amp;$D$6&amp;$E22,'CAL data'!$A:$AC,'CAL data'!AB$3,FALSE))</f>
        <v>0.03</v>
      </c>
      <c r="V23" s="383"/>
      <c r="W23" s="363"/>
    </row>
    <row r="24" spans="2:42" ht="15.75" x14ac:dyDescent="0.25">
      <c r="D24" s="387"/>
      <c r="E24" s="35">
        <v>2014</v>
      </c>
      <c r="F24" s="301">
        <f>IF(OR(ISERROR(VLOOKUP($D$8&amp;$D$6&amp;$E24,'CAL data'!$A:$AC,'CAL data'!B$3,FALSE)),ISBLANK(VLOOKUP($D$8&amp;$D$6&amp;$E24,'CAL data'!$A:$AC,'CAL data'!B$3,FALSE))),"",VLOOKUP($D$8&amp;$D$6&amp;$E24,'CAL data'!$A:$AC,'CAL data'!B$3,FALSE))</f>
        <v>5.8821763752426308E-2</v>
      </c>
      <c r="G24" s="301"/>
      <c r="H24" s="301">
        <f>IF(OR(ISERROR(VLOOKUP($D$8&amp;$D$6&amp;$E24,'CAL data'!$A:$AC,'CAL data'!C$3,FALSE)),ISBLANK(VLOOKUP($D$8&amp;$D$6&amp;$E24,'CAL data'!$A:$AC,'CAL data'!C$3,FALSE))),"",VLOOKUP($D$8&amp;$D$6&amp;$E24,'CAL data'!$A:$AC,'CAL data'!C$3,FALSE))</f>
        <v>0.35092616679673688</v>
      </c>
      <c r="I24" s="301"/>
      <c r="J24" s="301">
        <f>IF(OR(ISERROR(VLOOKUP($D$8&amp;$D$6&amp;$E24,'CAL data'!$A:$AC,'CAL data'!D$3,FALSE)),ISBLANK(VLOOKUP($D$8&amp;$D$6&amp;$E24,'CAL data'!$A:$AC,'CAL data'!D$3,FALSE))),"",VLOOKUP($D$8&amp;$D$6&amp;$E24,'CAL data'!$A:$AC,'CAL data'!D$3,FALSE))</f>
        <v>0.25208279137400863</v>
      </c>
      <c r="K24" s="301"/>
      <c r="L24" s="301">
        <f>IF(OR(ISERROR(VLOOKUP($D$8&amp;$D$6&amp;$E24,'CAL data'!$A:$AC,'CAL data'!E$3,FALSE)),ISBLANK(VLOOKUP($D$8&amp;$D$6&amp;$E24,'CAL data'!$A:$AC,'CAL data'!E$3,FALSE))),"",VLOOKUP($D$8&amp;$D$6&amp;$E24,'CAL data'!$A:$AC,'CAL data'!E$3,FALSE))</f>
        <v>8.721709723250555E-2</v>
      </c>
      <c r="M24" s="301"/>
      <c r="N24" s="301">
        <f>IF(OR(ISERROR(VLOOKUP($D$8&amp;$D$6&amp;$E24,'CAL data'!$A:$AC,'CAL data'!F$3,FALSE)),ISBLANK(VLOOKUP($D$8&amp;$D$6&amp;$E24,'CAL data'!$A:$AC,'CAL data'!F$3,FALSE))),"",VLOOKUP($D$8&amp;$D$6&amp;$E24,'CAL data'!$A:$AC,'CAL data'!F$3,FALSE))</f>
        <v>1.69958444226549E-2</v>
      </c>
      <c r="O24" s="301"/>
      <c r="P24" s="301">
        <f>IF(OR(ISERROR(VLOOKUP($D$8&amp;$D$6&amp;$E24,'CAL data'!$A:$AC,'CAL data'!G$3,FALSE)),ISBLANK(VLOOKUP($D$8&amp;$D$6&amp;$E24,'CAL data'!$A:$AC,'CAL data'!G$3,FALSE))),"",VLOOKUP($D$8&amp;$D$6&amp;$E24,'CAL data'!$A:$AC,'CAL data'!G$3,FALSE))</f>
        <v>0.19918756128309287</v>
      </c>
      <c r="Q24" s="301"/>
      <c r="R24" s="301">
        <f>IF(OR(ISERROR(VLOOKUP($D$8&amp;$D$6&amp;$E24,'CAL data'!$A:$AC,'CAL data'!H$3,FALSE)),ISBLANK(VLOOKUP($D$8&amp;$D$6&amp;$E24,'CAL data'!$A:$AC,'CAL data'!H$3,FALSE))),"",VLOOKUP($D$8&amp;$D$6&amp;$E24,'CAL data'!$A:$AC,'CAL data'!H$3,FALSE))</f>
        <v>1.9977454492092397E-3</v>
      </c>
      <c r="S24" s="301"/>
      <c r="T24" s="301">
        <f>IF(OR(ISERROR(VLOOKUP($D$8&amp;$D$6&amp;$E24,'CAL data'!$A:$AC,'CAL data'!I$3,FALSE)),ISBLANK(VLOOKUP($D$8&amp;$D$6&amp;$E24,'CAL data'!$A:$AC,'CAL data'!I$3,FALSE))),"",VLOOKUP($D$8&amp;$D$6&amp;$E24,'CAL data'!$A:$AC,'CAL data'!I$3,FALSE))</f>
        <v>3.2771029689365593E-2</v>
      </c>
      <c r="U24" s="301"/>
      <c r="V24" s="383">
        <f>SUM(F24,H24,J24,L24,N24,P24,R24,T24)</f>
        <v>1</v>
      </c>
      <c r="W24" s="364">
        <f>IF(ISERROR(VLOOKUP($D$8&amp;$D$6&amp;$E24,'CAL data'!$A:$AC,'CAL data'!K$3,FALSE)),0,VLOOKUP($D$8&amp;$D$6&amp;$E24,'CAL data'!$A:$AC,'CAL data'!K$3,FALSE))</f>
        <v>299838</v>
      </c>
    </row>
    <row r="25" spans="2:42" x14ac:dyDescent="0.25">
      <c r="D25" s="387"/>
      <c r="E25" s="22" t="s">
        <v>27</v>
      </c>
      <c r="F25" s="15">
        <f>IF(F24="","",VLOOKUP($D$8&amp;$D$6&amp;$E24,'CAL data'!$A:$AC,'CAL data'!M$3,FALSE))</f>
        <v>5.8000000000000003E-2</v>
      </c>
      <c r="G25" s="15">
        <f>IF(F24="","",VLOOKUP($D$8&amp;$D$6&amp;$E24,'CAL data'!$A:$AC,'CAL data'!N$3,FALSE))</f>
        <v>0.06</v>
      </c>
      <c r="H25" s="15">
        <f>IF(H24="","",VLOOKUP($D$8&amp;$D$6&amp;$E24,'CAL data'!$A:$AC,'CAL data'!O$3,FALSE))</f>
        <v>0.34899999999999998</v>
      </c>
      <c r="I25" s="15">
        <f>IF(H24="","",VLOOKUP($D$8&amp;$D$6&amp;$E24,'CAL data'!$A:$AC,'CAL data'!P$3,FALSE))</f>
        <v>0.35299999999999998</v>
      </c>
      <c r="J25" s="15">
        <f>IF(J24="","",VLOOKUP($D$8&amp;$D$6&amp;$E24,'CAL data'!$A:$AC,'CAL data'!Q$3,FALSE))</f>
        <v>0.251</v>
      </c>
      <c r="K25" s="15">
        <f>IF(J24="","",VLOOKUP($D$8&amp;$D$6&amp;$E24,'CAL data'!$A:$AC,'CAL data'!R$3,FALSE))</f>
        <v>0.254</v>
      </c>
      <c r="L25" s="15">
        <f>IF(L24="","",VLOOKUP($D$8&amp;$D$6&amp;$E24,'CAL data'!$A:$AC,'CAL data'!S$3,FALSE))</f>
        <v>8.5999999999999993E-2</v>
      </c>
      <c r="M25" s="15">
        <f>IF(L24="","",VLOOKUP($D$8&amp;$D$6&amp;$E24,'CAL data'!$A:$AC,'CAL data'!T$3,FALSE))</f>
        <v>8.7999999999999995E-2</v>
      </c>
      <c r="N25" s="15">
        <f>IF(N24="","",VLOOKUP($D$8&amp;$D$6&amp;$E24,'CAL data'!$A:$AC,'CAL data'!U$3,FALSE))</f>
        <v>1.7000000000000001E-2</v>
      </c>
      <c r="O25" s="15">
        <f>IF(N24="","",VLOOKUP($D$8&amp;$D$6&amp;$E24,'CAL data'!$A:$AC,'CAL data'!V$3,FALSE))</f>
        <v>1.7000000000000001E-2</v>
      </c>
      <c r="P25" s="15">
        <f>IF(P24="","",VLOOKUP($D$8&amp;$D$6&amp;$E24,'CAL data'!$A:$AC,'CAL data'!W$3,FALSE))</f>
        <v>0.19800000000000001</v>
      </c>
      <c r="Q25" s="15">
        <f>IF(P24="","",VLOOKUP($D$8&amp;$D$6&amp;$E24,'CAL data'!$A:$AC,'CAL data'!X$3,FALSE))</f>
        <v>0.20100000000000001</v>
      </c>
      <c r="R25" s="15">
        <f>IF(R24="","",VLOOKUP($D$8&amp;$D$6&amp;$E24,'CAL data'!$A:$AC,'CAL data'!Y$3,FALSE))</f>
        <v>2E-3</v>
      </c>
      <c r="S25" s="15">
        <f>IF(R24="","",VLOOKUP($D$8&amp;$D$6&amp;$E24,'CAL data'!$A:$AC,'CAL data'!Z$3,FALSE))</f>
        <v>2E-3</v>
      </c>
      <c r="T25" s="15">
        <f>IF(T24="","",VLOOKUP($D$8&amp;$D$6&amp;$E24,'CAL data'!$A:$AC,'CAL data'!AA$3,FALSE))</f>
        <v>3.2000000000000001E-2</v>
      </c>
      <c r="U25" s="15">
        <f>IF(T24="","",VLOOKUP($D$8&amp;$D$6&amp;$E24,'CAL data'!$A:$AC,'CAL data'!AB$3,FALSE))</f>
        <v>3.3000000000000002E-2</v>
      </c>
      <c r="V25" s="383"/>
      <c r="W25" s="363"/>
    </row>
    <row r="26" spans="2:42" ht="15.75" x14ac:dyDescent="0.25">
      <c r="D26" s="387"/>
      <c r="E26" s="211">
        <v>2015</v>
      </c>
      <c r="F26" s="263">
        <f>IF(OR(ISERROR(VLOOKUP($D$8&amp;$D$6&amp;$E26,'CAL data'!$A:$AC,'CAL data'!B$3,FALSE)),ISBLANK(VLOOKUP($D$8&amp;$D$6&amp;$E26,'CAL data'!$A:$AC,'CAL data'!B$3,FALSE))),"",VLOOKUP($D$8&amp;$D$6&amp;$E26,'CAL data'!$A:$AC,'CAL data'!B$3,FALSE))</f>
        <v>5.6920733028627053E-2</v>
      </c>
      <c r="G26" s="263"/>
      <c r="H26" s="263">
        <f>IF(OR(ISERROR(VLOOKUP($D$8&amp;$D$6&amp;$E26,'CAL data'!$A:$AC,'CAL data'!C$3,FALSE)),ISBLANK(VLOOKUP($D$8&amp;$D$6&amp;$E26,'CAL data'!$A:$AC,'CAL data'!C$3,FALSE))),"",VLOOKUP($D$8&amp;$D$6&amp;$E26,'CAL data'!$A:$AC,'CAL data'!C$3,FALSE))</f>
        <v>0.36777447734872198</v>
      </c>
      <c r="I26" s="263"/>
      <c r="J26" s="263">
        <f>IF(OR(ISERROR(VLOOKUP($D$8&amp;$D$6&amp;$E26,'CAL data'!$A:$AC,'CAL data'!D$3,FALSE)),ISBLANK(VLOOKUP($D$8&amp;$D$6&amp;$E26,'CAL data'!$A:$AC,'CAL data'!D$3,FALSE))),"",VLOOKUP($D$8&amp;$D$6&amp;$E26,'CAL data'!$A:$AC,'CAL data'!D$3,FALSE))</f>
        <v>0.24762885841826104</v>
      </c>
      <c r="K26" s="263"/>
      <c r="L26" s="263">
        <f>IF(OR(ISERROR(VLOOKUP($D$8&amp;$D$6&amp;$E26,'CAL data'!$A:$AC,'CAL data'!E$3,FALSE)),ISBLANK(VLOOKUP($D$8&amp;$D$6&amp;$E26,'CAL data'!$A:$AC,'CAL data'!E$3,FALSE))),"",VLOOKUP($D$8&amp;$D$6&amp;$E26,'CAL data'!$A:$AC,'CAL data'!E$3,FALSE))</f>
        <v>8.3047462836835451E-2</v>
      </c>
      <c r="M26" s="263"/>
      <c r="N26" s="263">
        <f>IF(OR(ISERROR(VLOOKUP($D$8&amp;$D$6&amp;$E26,'CAL data'!$A:$AC,'CAL data'!F$3,FALSE)),ISBLANK(VLOOKUP($D$8&amp;$D$6&amp;$E26,'CAL data'!$A:$AC,'CAL data'!F$3,FALSE))),"",VLOOKUP($D$8&amp;$D$6&amp;$E26,'CAL data'!$A:$AC,'CAL data'!F$3,FALSE))</f>
        <v>1.7105557055750582E-2</v>
      </c>
      <c r="O26" s="263"/>
      <c r="P26" s="263">
        <f>IF(OR(ISERROR(VLOOKUP($D$8&amp;$D$6&amp;$E26,'CAL data'!$A:$AC,'CAL data'!G$3,FALSE)),ISBLANK(VLOOKUP($D$8&amp;$D$6&amp;$E26,'CAL data'!$A:$AC,'CAL data'!G$3,FALSE))),"",VLOOKUP($D$8&amp;$D$6&amp;$E26,'CAL data'!$A:$AC,'CAL data'!G$3,FALSE))</f>
        <v>0.19519204163207884</v>
      </c>
      <c r="Q26" s="263"/>
      <c r="R26" s="263">
        <f>IF(OR(ISERROR(VLOOKUP($D$8&amp;$D$6&amp;$E26,'CAL data'!$A:$AC,'CAL data'!H$3,FALSE)),ISBLANK(VLOOKUP($D$8&amp;$D$6&amp;$E26,'CAL data'!$A:$AC,'CAL data'!H$3,FALSE))),"",VLOOKUP($D$8&amp;$D$6&amp;$E26,'CAL data'!$A:$AC,'CAL data'!H$3,FALSE))</f>
        <v>1.5268651591373544E-3</v>
      </c>
      <c r="S26" s="263"/>
      <c r="T26" s="263">
        <f>IF(OR(ISERROR(VLOOKUP($D$8&amp;$D$6&amp;$E26,'CAL data'!$A:$AC,'CAL data'!I$3,FALSE)),ISBLANK(VLOOKUP($D$8&amp;$D$6&amp;$E26,'CAL data'!$A:$AC,'CAL data'!I$3,FALSE))),"",VLOOKUP($D$8&amp;$D$6&amp;$E26,'CAL data'!$A:$AC,'CAL data'!I$3,FALSE))</f>
        <v>3.0804004520587677E-2</v>
      </c>
      <c r="U26" s="263"/>
      <c r="V26" s="303">
        <f>SUM(F26,H26,J26,L26,N26,P26,R26,T26)</f>
        <v>0.99999999999999978</v>
      </c>
      <c r="W26" s="362">
        <f>IF(ISERROR(VLOOKUP($D$8&amp;$D$6&amp;$E26,'CAL data'!$A:$AC,'CAL data'!K$3,FALSE)),0,VLOOKUP($D$8&amp;$D$6&amp;$E26,'CAL data'!$A:$AC,'CAL data'!K$3,FALSE))</f>
        <v>299961</v>
      </c>
    </row>
    <row r="27" spans="2:42" ht="15.75" thickBot="1" x14ac:dyDescent="0.3">
      <c r="D27" s="388"/>
      <c r="E27" s="23" t="s">
        <v>27</v>
      </c>
      <c r="F27" s="3">
        <f>IF(F26="","",VLOOKUP($D$8&amp;$D$6&amp;$E26,'CAL data'!$A:$AC,'CAL data'!M$3,FALSE))</f>
        <v>5.6000000000000001E-2</v>
      </c>
      <c r="G27" s="3">
        <f>IF(F26="","",VLOOKUP($D$8&amp;$D$6&amp;$E26,'CAL data'!$A:$AC,'CAL data'!N$3,FALSE))</f>
        <v>5.8000000000000003E-2</v>
      </c>
      <c r="H27" s="3">
        <f>IF(H26="","",VLOOKUP($D$8&amp;$D$6&amp;$E26,'CAL data'!$A:$AC,'CAL data'!O$3,FALSE))</f>
        <v>0.36599999999999999</v>
      </c>
      <c r="I27" s="3">
        <f>IF(H26="","",VLOOKUP($D$8&amp;$D$6&amp;$E26,'CAL data'!$A:$AC,'CAL data'!P$3,FALSE))</f>
        <v>0.37</v>
      </c>
      <c r="J27" s="3">
        <f>IF(J26="","",VLOOKUP($D$8&amp;$D$6&amp;$E26,'CAL data'!$A:$AC,'CAL data'!Q$3,FALSE))</f>
        <v>0.246</v>
      </c>
      <c r="K27" s="3">
        <f>IF(J26="","",VLOOKUP($D$8&amp;$D$6&amp;$E26,'CAL data'!$A:$AC,'CAL data'!R$3,FALSE))</f>
        <v>0.249</v>
      </c>
      <c r="L27" s="3">
        <f>IF(L26="","",VLOOKUP($D$8&amp;$D$6&amp;$E26,'CAL data'!$A:$AC,'CAL data'!S$3,FALSE))</f>
        <v>8.2000000000000003E-2</v>
      </c>
      <c r="M27" s="3">
        <f>IF(L26="","",VLOOKUP($D$8&amp;$D$6&amp;$E26,'CAL data'!$A:$AC,'CAL data'!T$3,FALSE))</f>
        <v>8.4000000000000005E-2</v>
      </c>
      <c r="N27" s="3">
        <f>IF(N26="","",VLOOKUP($D$8&amp;$D$6&amp;$E26,'CAL data'!$A:$AC,'CAL data'!U$3,FALSE))</f>
        <v>1.7000000000000001E-2</v>
      </c>
      <c r="O27" s="3">
        <f>IF(N26="","",VLOOKUP($D$8&amp;$D$6&amp;$E26,'CAL data'!$A:$AC,'CAL data'!V$3,FALSE))</f>
        <v>1.7999999999999999E-2</v>
      </c>
      <c r="P27" s="3">
        <f>IF(P26="","",VLOOKUP($D$8&amp;$D$6&amp;$E26,'CAL data'!$A:$AC,'CAL data'!W$3,FALSE))</f>
        <v>0.19400000000000001</v>
      </c>
      <c r="Q27" s="3">
        <f>IF(P26="","",VLOOKUP($D$8&amp;$D$6&amp;$E26,'CAL data'!$A:$AC,'CAL data'!X$3,FALSE))</f>
        <v>0.19700000000000001</v>
      </c>
      <c r="R27" s="3">
        <f>IF(R26="","",VLOOKUP($D$8&amp;$D$6&amp;$E26,'CAL data'!$A:$AC,'CAL data'!Y$3,FALSE))</f>
        <v>1E-3</v>
      </c>
      <c r="S27" s="3">
        <f>IF(R26="","",VLOOKUP($D$8&amp;$D$6&amp;$E26,'CAL data'!$A:$AC,'CAL data'!Z$3,FALSE))</f>
        <v>2E-3</v>
      </c>
      <c r="T27" s="3">
        <f>IF(T26="","",VLOOKUP($D$8&amp;$D$6&amp;$E26,'CAL data'!$A:$AC,'CAL data'!AA$3,FALSE))</f>
        <v>0.03</v>
      </c>
      <c r="U27" s="3">
        <f>IF(T26="","",VLOOKUP($D$8&amp;$D$6&amp;$E26,'CAL data'!$A:$AC,'CAL data'!AB$3,FALSE))</f>
        <v>3.1E-2</v>
      </c>
      <c r="V27" s="389"/>
      <c r="W27" s="368"/>
    </row>
    <row r="29" spans="2:42" x14ac:dyDescent="0.25">
      <c r="D29" s="385" t="s">
        <v>52</v>
      </c>
      <c r="E29" s="385"/>
      <c r="F29" s="385"/>
      <c r="G29" s="385"/>
      <c r="H29" s="385"/>
      <c r="I29" s="385"/>
      <c r="J29" s="385"/>
      <c r="K29" s="385"/>
      <c r="L29" s="385"/>
      <c r="M29" s="385"/>
      <c r="N29" s="385"/>
      <c r="O29" s="385"/>
      <c r="P29" s="385"/>
      <c r="Q29" s="385"/>
      <c r="R29" s="385"/>
      <c r="S29" s="385"/>
      <c r="T29" s="385"/>
      <c r="U29" s="385"/>
      <c r="V29" s="385"/>
      <c r="W29" s="385"/>
    </row>
    <row r="30" spans="2:42" x14ac:dyDescent="0.25">
      <c r="D30" s="384" t="s">
        <v>54</v>
      </c>
      <c r="E30" s="384"/>
      <c r="F30" s="384"/>
      <c r="G30" s="384"/>
      <c r="H30" s="384"/>
      <c r="I30" s="384"/>
      <c r="J30" s="384"/>
      <c r="K30" s="384"/>
      <c r="L30" s="384"/>
      <c r="M30" s="384"/>
      <c r="N30" s="384"/>
      <c r="O30" s="384"/>
      <c r="P30" s="384"/>
      <c r="Q30" s="384"/>
      <c r="R30" s="384"/>
      <c r="S30" s="384"/>
      <c r="T30" s="384"/>
      <c r="U30" s="384"/>
      <c r="V30" s="384"/>
      <c r="W30" s="384"/>
    </row>
    <row r="31" spans="2:42" x14ac:dyDescent="0.25">
      <c r="D31" s="55" t="s">
        <v>443</v>
      </c>
    </row>
    <row r="32" spans="2:42" ht="15" customHeight="1" x14ac:dyDescent="0.25">
      <c r="D32" s="55" t="s">
        <v>444</v>
      </c>
    </row>
    <row r="35" spans="4:23" x14ac:dyDescent="0.25">
      <c r="D35" s="109"/>
      <c r="V35" s="109"/>
      <c r="W35" s="109"/>
    </row>
    <row r="36" spans="4:23" x14ac:dyDescent="0.25">
      <c r="D36" s="109"/>
      <c r="V36" s="109"/>
      <c r="W36" s="109"/>
    </row>
    <row r="37" spans="4:23" x14ac:dyDescent="0.25">
      <c r="D37" s="109"/>
      <c r="V37" s="109"/>
      <c r="W37" s="109"/>
    </row>
    <row r="45" spans="4:23" x14ac:dyDescent="0.25">
      <c r="J45" s="173"/>
    </row>
    <row r="54" spans="10:10" x14ac:dyDescent="0.25">
      <c r="J54" s="173"/>
    </row>
    <row r="59" spans="10:10" x14ac:dyDescent="0.25">
      <c r="J59" s="173"/>
    </row>
    <row r="60" spans="10:10" ht="18" customHeight="1" x14ac:dyDescent="0.25"/>
    <row r="61" spans="10:10" ht="26.25" customHeight="1" x14ac:dyDescent="0.25"/>
    <row r="67" spans="1:44" x14ac:dyDescent="0.25">
      <c r="E67" s="167"/>
      <c r="F67" s="166"/>
      <c r="G67" s="166"/>
      <c r="H67" s="166"/>
      <c r="I67" s="166"/>
      <c r="J67" s="166"/>
      <c r="K67" s="166"/>
      <c r="L67" s="166"/>
      <c r="M67" s="166"/>
    </row>
    <row r="68" spans="1:44" x14ac:dyDescent="0.25">
      <c r="E68" s="167"/>
      <c r="F68" s="172"/>
      <c r="G68" s="172"/>
      <c r="H68" s="172"/>
      <c r="I68" s="172"/>
      <c r="J68" s="172"/>
      <c r="K68" s="172"/>
      <c r="L68" s="172"/>
      <c r="M68" s="172"/>
      <c r="Y68" s="172" t="s">
        <v>143</v>
      </c>
      <c r="Z68" s="172" t="s">
        <v>143</v>
      </c>
      <c r="AA68" s="172" t="s">
        <v>143</v>
      </c>
      <c r="AB68" s="172" t="s">
        <v>143</v>
      </c>
      <c r="AC68" s="172" t="s">
        <v>143</v>
      </c>
      <c r="AD68" s="172" t="s">
        <v>143</v>
      </c>
      <c r="AE68" s="172" t="s">
        <v>143</v>
      </c>
      <c r="AF68" s="172" t="s">
        <v>143</v>
      </c>
      <c r="AG68" s="172"/>
      <c r="AH68" s="172" t="s">
        <v>143</v>
      </c>
      <c r="AI68" s="172" t="s">
        <v>143</v>
      </c>
      <c r="AJ68" s="172" t="s">
        <v>143</v>
      </c>
      <c r="AK68" s="172" t="s">
        <v>143</v>
      </c>
      <c r="AL68" s="172" t="s">
        <v>143</v>
      </c>
      <c r="AM68" s="172" t="s">
        <v>143</v>
      </c>
      <c r="AN68" s="172" t="s">
        <v>143</v>
      </c>
      <c r="AO68" s="172" t="s">
        <v>143</v>
      </c>
    </row>
    <row r="69" spans="1:44" s="166" customFormat="1" x14ac:dyDescent="0.25">
      <c r="A69" s="109"/>
      <c r="B69" s="109"/>
      <c r="C69" s="109"/>
      <c r="D69" s="20"/>
      <c r="E69" s="167"/>
      <c r="F69" s="172"/>
      <c r="G69" s="172"/>
      <c r="H69" s="172"/>
      <c r="I69" s="172"/>
      <c r="J69" s="172"/>
      <c r="K69" s="172"/>
      <c r="L69" s="172"/>
      <c r="M69" s="172"/>
      <c r="N69" s="109"/>
      <c r="O69" s="109"/>
      <c r="P69" s="109"/>
      <c r="Q69" s="109"/>
      <c r="R69" s="109"/>
      <c r="S69" s="109"/>
      <c r="T69" s="109"/>
      <c r="U69" s="109"/>
      <c r="V69" s="28"/>
      <c r="W69" s="28"/>
      <c r="Y69" s="172" t="s">
        <v>143</v>
      </c>
      <c r="Z69" s="172" t="s">
        <v>143</v>
      </c>
      <c r="AA69" s="172" t="s">
        <v>143</v>
      </c>
      <c r="AB69" s="172" t="s">
        <v>143</v>
      </c>
      <c r="AC69" s="172" t="s">
        <v>143</v>
      </c>
      <c r="AD69" s="172" t="s">
        <v>143</v>
      </c>
      <c r="AE69" s="172" t="s">
        <v>143</v>
      </c>
      <c r="AF69" s="172" t="s">
        <v>143</v>
      </c>
      <c r="AH69" s="172" t="s">
        <v>143</v>
      </c>
      <c r="AI69" s="172" t="s">
        <v>143</v>
      </c>
      <c r="AJ69" s="172" t="s">
        <v>143</v>
      </c>
      <c r="AK69" s="172" t="s">
        <v>143</v>
      </c>
      <c r="AL69" s="172" t="s">
        <v>143</v>
      </c>
      <c r="AM69" s="172" t="s">
        <v>143</v>
      </c>
      <c r="AN69" s="172" t="s">
        <v>143</v>
      </c>
      <c r="AO69" s="172" t="s">
        <v>143</v>
      </c>
      <c r="AQ69" s="109"/>
      <c r="AR69" s="109"/>
    </row>
    <row r="70" spans="1:44" s="166" customFormat="1" x14ac:dyDescent="0.25">
      <c r="A70" s="109"/>
      <c r="B70" s="109"/>
      <c r="C70" s="109"/>
      <c r="D70" s="20"/>
      <c r="E70" s="167"/>
      <c r="F70" s="172"/>
      <c r="G70" s="172"/>
      <c r="H70" s="172"/>
      <c r="I70" s="172"/>
      <c r="J70" s="172"/>
      <c r="K70" s="172"/>
      <c r="L70" s="172"/>
      <c r="M70" s="172"/>
      <c r="N70" s="109"/>
      <c r="O70" s="109"/>
      <c r="P70" s="109"/>
      <c r="Q70" s="109"/>
      <c r="R70" s="109"/>
      <c r="S70" s="109"/>
      <c r="T70" s="109"/>
      <c r="U70" s="109"/>
      <c r="V70" s="28"/>
      <c r="W70" s="28"/>
      <c r="Y70" s="172" t="s">
        <v>143</v>
      </c>
      <c r="Z70" s="172" t="s">
        <v>143</v>
      </c>
      <c r="AA70" s="172" t="s">
        <v>143</v>
      </c>
      <c r="AB70" s="172" t="s">
        <v>143</v>
      </c>
      <c r="AC70" s="172" t="s">
        <v>143</v>
      </c>
      <c r="AD70" s="172" t="s">
        <v>143</v>
      </c>
      <c r="AE70" s="172" t="s">
        <v>143</v>
      </c>
      <c r="AF70" s="172" t="s">
        <v>143</v>
      </c>
      <c r="AH70" s="172" t="s">
        <v>143</v>
      </c>
      <c r="AI70" s="172" t="s">
        <v>143</v>
      </c>
      <c r="AJ70" s="172" t="s">
        <v>143</v>
      </c>
      <c r="AK70" s="172" t="s">
        <v>143</v>
      </c>
      <c r="AL70" s="172" t="s">
        <v>143</v>
      </c>
      <c r="AM70" s="172" t="s">
        <v>143</v>
      </c>
      <c r="AN70" s="172" t="s">
        <v>143</v>
      </c>
      <c r="AO70" s="172" t="s">
        <v>143</v>
      </c>
      <c r="AQ70" s="109"/>
      <c r="AR70" s="109"/>
    </row>
    <row r="71" spans="1:44" s="166" customFormat="1" x14ac:dyDescent="0.25">
      <c r="A71" s="109"/>
      <c r="B71" s="109"/>
      <c r="C71" s="109"/>
      <c r="D71" s="20"/>
      <c r="E71" s="167"/>
      <c r="F71" s="172"/>
      <c r="G71" s="172"/>
      <c r="H71" s="172"/>
      <c r="I71" s="172"/>
      <c r="J71" s="172"/>
      <c r="K71" s="172"/>
      <c r="L71" s="172"/>
      <c r="M71" s="172"/>
      <c r="N71" s="109"/>
      <c r="O71" s="109"/>
      <c r="P71" s="109"/>
      <c r="Q71" s="109"/>
      <c r="R71" s="109"/>
      <c r="S71" s="109"/>
      <c r="T71" s="109"/>
      <c r="U71" s="109"/>
      <c r="V71" s="28"/>
      <c r="W71" s="28"/>
      <c r="Y71" s="172" t="s">
        <v>143</v>
      </c>
      <c r="Z71" s="172" t="s">
        <v>143</v>
      </c>
      <c r="AA71" s="172" t="s">
        <v>143</v>
      </c>
      <c r="AB71" s="172" t="s">
        <v>143</v>
      </c>
      <c r="AC71" s="172" t="s">
        <v>143</v>
      </c>
      <c r="AD71" s="172" t="s">
        <v>143</v>
      </c>
      <c r="AE71" s="172" t="s">
        <v>143</v>
      </c>
      <c r="AF71" s="172" t="s">
        <v>143</v>
      </c>
      <c r="AH71" s="172" t="s">
        <v>143</v>
      </c>
      <c r="AI71" s="172" t="s">
        <v>143</v>
      </c>
      <c r="AJ71" s="172" t="s">
        <v>143</v>
      </c>
      <c r="AK71" s="172" t="s">
        <v>143</v>
      </c>
      <c r="AL71" s="172" t="s">
        <v>143</v>
      </c>
      <c r="AM71" s="172" t="s">
        <v>143</v>
      </c>
      <c r="AN71" s="172" t="s">
        <v>143</v>
      </c>
      <c r="AO71" s="172" t="s">
        <v>143</v>
      </c>
      <c r="AQ71" s="109"/>
      <c r="AR71" s="109"/>
    </row>
    <row r="72" spans="1:44" s="166" customFormat="1" x14ac:dyDescent="0.25">
      <c r="A72" s="109"/>
      <c r="B72" s="109"/>
      <c r="C72" s="109"/>
      <c r="D72" s="20"/>
      <c r="E72" s="167"/>
      <c r="F72" s="172"/>
      <c r="G72" s="172"/>
      <c r="H72" s="172"/>
      <c r="I72" s="172"/>
      <c r="J72" s="172"/>
      <c r="K72" s="172"/>
      <c r="L72" s="172"/>
      <c r="M72" s="172"/>
      <c r="N72" s="109"/>
      <c r="O72" s="109"/>
      <c r="P72" s="109"/>
      <c r="Q72" s="109"/>
      <c r="R72" s="109"/>
      <c r="S72" s="109"/>
      <c r="T72" s="109"/>
      <c r="U72" s="109"/>
      <c r="V72" s="28"/>
      <c r="W72" s="28"/>
      <c r="Y72" s="172" t="s">
        <v>143</v>
      </c>
      <c r="Z72" s="172" t="s">
        <v>143</v>
      </c>
      <c r="AA72" s="172" t="s">
        <v>143</v>
      </c>
      <c r="AB72" s="172" t="s">
        <v>143</v>
      </c>
      <c r="AC72" s="172" t="s">
        <v>143</v>
      </c>
      <c r="AD72" s="172" t="s">
        <v>143</v>
      </c>
      <c r="AE72" s="172" t="s">
        <v>143</v>
      </c>
      <c r="AF72" s="172" t="s">
        <v>143</v>
      </c>
      <c r="AH72" s="172" t="s">
        <v>143</v>
      </c>
      <c r="AI72" s="172" t="s">
        <v>143</v>
      </c>
      <c r="AJ72" s="172" t="s">
        <v>143</v>
      </c>
      <c r="AK72" s="172" t="s">
        <v>143</v>
      </c>
      <c r="AL72" s="172" t="s">
        <v>143</v>
      </c>
      <c r="AM72" s="172" t="s">
        <v>143</v>
      </c>
      <c r="AN72" s="172" t="s">
        <v>143</v>
      </c>
      <c r="AO72" s="172" t="s">
        <v>143</v>
      </c>
      <c r="AQ72" s="109"/>
      <c r="AR72" s="109"/>
    </row>
    <row r="73" spans="1:44" s="166" customFormat="1" x14ac:dyDescent="0.25">
      <c r="A73" s="109"/>
      <c r="B73" s="109"/>
      <c r="C73" s="109"/>
      <c r="D73" s="20"/>
      <c r="E73" s="167"/>
      <c r="F73" s="172"/>
      <c r="G73" s="172"/>
      <c r="H73" s="172"/>
      <c r="I73" s="172"/>
      <c r="J73" s="172"/>
      <c r="K73" s="172"/>
      <c r="L73" s="172"/>
      <c r="M73" s="172"/>
      <c r="N73" s="109"/>
      <c r="O73" s="109"/>
      <c r="P73" s="109"/>
      <c r="Q73" s="109"/>
      <c r="R73" s="109"/>
      <c r="S73" s="109"/>
      <c r="T73" s="109"/>
      <c r="U73" s="109"/>
      <c r="V73" s="28"/>
      <c r="W73" s="28"/>
      <c r="Y73" s="172" t="s">
        <v>143</v>
      </c>
      <c r="Z73" s="172" t="s">
        <v>143</v>
      </c>
      <c r="AA73" s="172" t="s">
        <v>143</v>
      </c>
      <c r="AB73" s="172" t="s">
        <v>143</v>
      </c>
      <c r="AC73" s="172" t="s">
        <v>143</v>
      </c>
      <c r="AD73" s="172" t="s">
        <v>143</v>
      </c>
      <c r="AE73" s="172" t="s">
        <v>143</v>
      </c>
      <c r="AF73" s="172" t="s">
        <v>143</v>
      </c>
      <c r="AH73" s="172" t="s">
        <v>143</v>
      </c>
      <c r="AI73" s="172" t="s">
        <v>143</v>
      </c>
      <c r="AJ73" s="172" t="s">
        <v>143</v>
      </c>
      <c r="AK73" s="172" t="s">
        <v>143</v>
      </c>
      <c r="AL73" s="172" t="s">
        <v>143</v>
      </c>
      <c r="AM73" s="172" t="s">
        <v>143</v>
      </c>
      <c r="AN73" s="172" t="s">
        <v>143</v>
      </c>
      <c r="AO73" s="172" t="s">
        <v>143</v>
      </c>
      <c r="AQ73" s="109"/>
      <c r="AR73" s="109"/>
    </row>
    <row r="74" spans="1:44" s="166" customFormat="1" x14ac:dyDescent="0.25">
      <c r="A74" s="109"/>
      <c r="B74" s="109"/>
      <c r="C74" s="109"/>
      <c r="D74" s="20"/>
      <c r="E74" s="167"/>
      <c r="F74" s="172"/>
      <c r="G74" s="172"/>
      <c r="H74" s="172"/>
      <c r="I74" s="172"/>
      <c r="J74" s="172"/>
      <c r="K74" s="172"/>
      <c r="L74" s="172"/>
      <c r="M74" s="172"/>
      <c r="N74" s="109"/>
      <c r="O74" s="109"/>
      <c r="P74" s="109"/>
      <c r="Q74" s="109"/>
      <c r="R74" s="109"/>
      <c r="S74" s="109"/>
      <c r="T74" s="109"/>
      <c r="U74" s="109"/>
      <c r="V74" s="28"/>
      <c r="W74" s="28"/>
      <c r="Y74" s="172" t="s">
        <v>143</v>
      </c>
      <c r="Z74" s="172" t="s">
        <v>143</v>
      </c>
      <c r="AA74" s="172" t="s">
        <v>143</v>
      </c>
      <c r="AB74" s="172" t="s">
        <v>143</v>
      </c>
      <c r="AC74" s="172" t="s">
        <v>143</v>
      </c>
      <c r="AD74" s="172" t="s">
        <v>143</v>
      </c>
      <c r="AE74" s="172" t="s">
        <v>143</v>
      </c>
      <c r="AF74" s="172" t="s">
        <v>143</v>
      </c>
      <c r="AH74" s="172" t="s">
        <v>143</v>
      </c>
      <c r="AI74" s="172" t="s">
        <v>143</v>
      </c>
      <c r="AJ74" s="172" t="s">
        <v>143</v>
      </c>
      <c r="AK74" s="172" t="s">
        <v>143</v>
      </c>
      <c r="AL74" s="172" t="s">
        <v>143</v>
      </c>
      <c r="AM74" s="172" t="s">
        <v>143</v>
      </c>
      <c r="AN74" s="172" t="s">
        <v>143</v>
      </c>
      <c r="AO74" s="172" t="s">
        <v>143</v>
      </c>
      <c r="AQ74" s="109"/>
      <c r="AR74" s="109"/>
    </row>
    <row r="75" spans="1:44" s="166" customFormat="1" x14ac:dyDescent="0.25">
      <c r="A75" s="109"/>
      <c r="B75" s="109"/>
      <c r="C75" s="109"/>
      <c r="D75" s="20"/>
      <c r="E75" s="167"/>
      <c r="F75" s="172"/>
      <c r="G75" s="172"/>
      <c r="H75" s="172"/>
      <c r="I75" s="172"/>
      <c r="J75" s="172"/>
      <c r="K75" s="172"/>
      <c r="L75" s="172"/>
      <c r="M75" s="172"/>
      <c r="N75" s="109"/>
      <c r="O75" s="109"/>
      <c r="P75" s="109"/>
      <c r="Q75" s="109"/>
      <c r="R75" s="109"/>
      <c r="S75" s="109"/>
      <c r="T75" s="109"/>
      <c r="U75" s="109"/>
      <c r="V75" s="28"/>
      <c r="W75" s="28"/>
      <c r="Y75" s="172" t="s">
        <v>143</v>
      </c>
      <c r="Z75" s="172" t="s">
        <v>143</v>
      </c>
      <c r="AA75" s="172" t="s">
        <v>143</v>
      </c>
      <c r="AB75" s="172" t="s">
        <v>143</v>
      </c>
      <c r="AC75" s="172" t="s">
        <v>143</v>
      </c>
      <c r="AD75" s="172" t="s">
        <v>143</v>
      </c>
      <c r="AE75" s="172" t="s">
        <v>143</v>
      </c>
      <c r="AF75" s="172" t="s">
        <v>143</v>
      </c>
      <c r="AH75" s="172" t="s">
        <v>143</v>
      </c>
      <c r="AI75" s="172" t="s">
        <v>143</v>
      </c>
      <c r="AJ75" s="172" t="s">
        <v>143</v>
      </c>
      <c r="AK75" s="172" t="s">
        <v>143</v>
      </c>
      <c r="AL75" s="172" t="s">
        <v>143</v>
      </c>
      <c r="AM75" s="172" t="s">
        <v>143</v>
      </c>
      <c r="AN75" s="172" t="s">
        <v>143</v>
      </c>
      <c r="AO75" s="172" t="s">
        <v>143</v>
      </c>
      <c r="AQ75" s="109"/>
      <c r="AR75" s="109"/>
    </row>
  </sheetData>
  <sheetProtection sheet="1" objects="1" scenarios="1"/>
  <mergeCells count="132">
    <mergeCell ref="W14:W15"/>
    <mergeCell ref="V20:V21"/>
    <mergeCell ref="W26:W27"/>
    <mergeCell ref="D8:D27"/>
    <mergeCell ref="F26:G26"/>
    <mergeCell ref="H26:I26"/>
    <mergeCell ref="J26:K26"/>
    <mergeCell ref="L26:M26"/>
    <mergeCell ref="N26:O26"/>
    <mergeCell ref="P26:Q26"/>
    <mergeCell ref="R26:S26"/>
    <mergeCell ref="T26:U26"/>
    <mergeCell ref="V26:V27"/>
    <mergeCell ref="W18:W19"/>
    <mergeCell ref="W20:W21"/>
    <mergeCell ref="R22:S22"/>
    <mergeCell ref="T22:U22"/>
    <mergeCell ref="P24:Q24"/>
    <mergeCell ref="R24:S24"/>
    <mergeCell ref="T24:U24"/>
    <mergeCell ref="V24:V25"/>
    <mergeCell ref="W24:W25"/>
    <mergeCell ref="R18:S18"/>
    <mergeCell ref="T18:U18"/>
    <mergeCell ref="V18:V19"/>
    <mergeCell ref="V16:V17"/>
    <mergeCell ref="D30:W30"/>
    <mergeCell ref="F20:G20"/>
    <mergeCell ref="H20:I20"/>
    <mergeCell ref="J20:K20"/>
    <mergeCell ref="L20:M20"/>
    <mergeCell ref="N20:O20"/>
    <mergeCell ref="P20:Q20"/>
    <mergeCell ref="R20:S20"/>
    <mergeCell ref="T20:U20"/>
    <mergeCell ref="D29:W29"/>
    <mergeCell ref="F22:G22"/>
    <mergeCell ref="H22:I22"/>
    <mergeCell ref="J22:K22"/>
    <mergeCell ref="L22:M22"/>
    <mergeCell ref="N22:O22"/>
    <mergeCell ref="P22:Q22"/>
    <mergeCell ref="V22:V23"/>
    <mergeCell ref="W22:W23"/>
    <mergeCell ref="F24:G24"/>
    <mergeCell ref="H24:I24"/>
    <mergeCell ref="J24:K24"/>
    <mergeCell ref="L24:M24"/>
    <mergeCell ref="N24:O24"/>
    <mergeCell ref="W16:W17"/>
    <mergeCell ref="R14:S14"/>
    <mergeCell ref="T14:U14"/>
    <mergeCell ref="V14:V15"/>
    <mergeCell ref="F18:G18"/>
    <mergeCell ref="H18:I18"/>
    <mergeCell ref="J18:K18"/>
    <mergeCell ref="L18:M18"/>
    <mergeCell ref="N18:O18"/>
    <mergeCell ref="P18:Q18"/>
    <mergeCell ref="F14:G14"/>
    <mergeCell ref="H14:I14"/>
    <mergeCell ref="J14:K14"/>
    <mergeCell ref="L14:M14"/>
    <mergeCell ref="N14:O14"/>
    <mergeCell ref="P14:Q14"/>
    <mergeCell ref="F16:G16"/>
    <mergeCell ref="H16:I16"/>
    <mergeCell ref="J16:K16"/>
    <mergeCell ref="L16:M16"/>
    <mergeCell ref="N16:O16"/>
    <mergeCell ref="P16:Q16"/>
    <mergeCell ref="R16:S16"/>
    <mergeCell ref="T16:U16"/>
    <mergeCell ref="F8:G8"/>
    <mergeCell ref="H8:I8"/>
    <mergeCell ref="J8:K8"/>
    <mergeCell ref="L8:M8"/>
    <mergeCell ref="R10:S10"/>
    <mergeCell ref="T10:U10"/>
    <mergeCell ref="V10:V11"/>
    <mergeCell ref="W10:W11"/>
    <mergeCell ref="F12:G12"/>
    <mergeCell ref="H12:I12"/>
    <mergeCell ref="J12:K12"/>
    <mergeCell ref="L12:M12"/>
    <mergeCell ref="N12:O12"/>
    <mergeCell ref="P12:Q12"/>
    <mergeCell ref="F10:G10"/>
    <mergeCell ref="H10:I10"/>
    <mergeCell ref="J10:K10"/>
    <mergeCell ref="L10:M10"/>
    <mergeCell ref="N10:O10"/>
    <mergeCell ref="P10:Q10"/>
    <mergeCell ref="R12:S12"/>
    <mergeCell ref="T12:U12"/>
    <mergeCell ref="V12:V13"/>
    <mergeCell ref="W12:W13"/>
    <mergeCell ref="AF2:AF6"/>
    <mergeCell ref="AH2:AH6"/>
    <mergeCell ref="AI2:AI6"/>
    <mergeCell ref="R6:S6"/>
    <mergeCell ref="T6:U6"/>
    <mergeCell ref="N8:O8"/>
    <mergeCell ref="P8:Q8"/>
    <mergeCell ref="R8:S8"/>
    <mergeCell ref="T8:U8"/>
    <mergeCell ref="V8:V9"/>
    <mergeCell ref="W8:W9"/>
    <mergeCell ref="Y1:AF1"/>
    <mergeCell ref="AH1:AO1"/>
    <mergeCell ref="B2:B4"/>
    <mergeCell ref="D2:W4"/>
    <mergeCell ref="Y2:Y6"/>
    <mergeCell ref="Z2:Z6"/>
    <mergeCell ref="AA2:AA6"/>
    <mergeCell ref="AB2:AB6"/>
    <mergeCell ref="AC2:AC6"/>
    <mergeCell ref="AD2:AD6"/>
    <mergeCell ref="P6:Q6"/>
    <mergeCell ref="D6:E6"/>
    <mergeCell ref="F6:G6"/>
    <mergeCell ref="H6:I6"/>
    <mergeCell ref="J6:K6"/>
    <mergeCell ref="AL2:AL6"/>
    <mergeCell ref="AM2:AM6"/>
    <mergeCell ref="AN2:AN6"/>
    <mergeCell ref="AO2:AO6"/>
    <mergeCell ref="AJ2:AJ6"/>
    <mergeCell ref="AK2:AK6"/>
    <mergeCell ref="L6:M6"/>
    <mergeCell ref="N6:O6"/>
    <mergeCell ref="AE2:AE6"/>
  </mergeCells>
  <conditionalFormatting sqref="F8:U9">
    <cfRule type="containsBlanks" dxfId="5827" priority="20">
      <formula>LEN(TRIM(F8))=0</formula>
    </cfRule>
  </conditionalFormatting>
  <conditionalFormatting sqref="F8:U8">
    <cfRule type="colorScale" priority="19">
      <colorScale>
        <cfvo type="min"/>
        <cfvo type="max"/>
        <color rgb="FFFFEF9C"/>
        <color rgb="FFFF7128"/>
      </colorScale>
    </cfRule>
  </conditionalFormatting>
  <conditionalFormatting sqref="F10:U11">
    <cfRule type="containsBlanks" dxfId="5826" priority="18">
      <formula>LEN(TRIM(F10))=0</formula>
    </cfRule>
  </conditionalFormatting>
  <conditionalFormatting sqref="F10:U10">
    <cfRule type="colorScale" priority="17">
      <colorScale>
        <cfvo type="min"/>
        <cfvo type="max"/>
        <color rgb="FFFFEF9C"/>
        <color rgb="FFFF7128"/>
      </colorScale>
    </cfRule>
  </conditionalFormatting>
  <conditionalFormatting sqref="F12:U13">
    <cfRule type="containsBlanks" dxfId="5825" priority="16">
      <formula>LEN(TRIM(F12))=0</formula>
    </cfRule>
  </conditionalFormatting>
  <conditionalFormatting sqref="F12:U12">
    <cfRule type="colorScale" priority="15">
      <colorScale>
        <cfvo type="min"/>
        <cfvo type="max"/>
        <color rgb="FFFFEF9C"/>
        <color rgb="FFFF7128"/>
      </colorScale>
    </cfRule>
  </conditionalFormatting>
  <conditionalFormatting sqref="F14:U15">
    <cfRule type="containsBlanks" dxfId="5824" priority="14">
      <formula>LEN(TRIM(F14))=0</formula>
    </cfRule>
  </conditionalFormatting>
  <conditionalFormatting sqref="F14:U14">
    <cfRule type="colorScale" priority="13">
      <colorScale>
        <cfvo type="min"/>
        <cfvo type="max"/>
        <color rgb="FFFFEF9C"/>
        <color rgb="FFFF7128"/>
      </colorScale>
    </cfRule>
  </conditionalFormatting>
  <conditionalFormatting sqref="F16:U17">
    <cfRule type="containsBlanks" dxfId="5823" priority="12">
      <formula>LEN(TRIM(F16))=0</formula>
    </cfRule>
  </conditionalFormatting>
  <conditionalFormatting sqref="F16:U16">
    <cfRule type="colorScale" priority="11">
      <colorScale>
        <cfvo type="min"/>
        <cfvo type="max"/>
        <color rgb="FFFFEF9C"/>
        <color rgb="FFFF7128"/>
      </colorScale>
    </cfRule>
  </conditionalFormatting>
  <conditionalFormatting sqref="F18:U19">
    <cfRule type="containsBlanks" dxfId="5822" priority="10">
      <formula>LEN(TRIM(F18))=0</formula>
    </cfRule>
  </conditionalFormatting>
  <conditionalFormatting sqref="F18:U18">
    <cfRule type="colorScale" priority="9">
      <colorScale>
        <cfvo type="min"/>
        <cfvo type="max"/>
        <color rgb="FFFFEF9C"/>
        <color rgb="FFFF7128"/>
      </colorScale>
    </cfRule>
  </conditionalFormatting>
  <conditionalFormatting sqref="F20:U21">
    <cfRule type="containsBlanks" dxfId="5821" priority="8">
      <formula>LEN(TRIM(F20))=0</formula>
    </cfRule>
  </conditionalFormatting>
  <conditionalFormatting sqref="F20:U20">
    <cfRule type="colorScale" priority="7">
      <colorScale>
        <cfvo type="min"/>
        <cfvo type="max"/>
        <color rgb="FFFFEF9C"/>
        <color rgb="FFFF7128"/>
      </colorScale>
    </cfRule>
  </conditionalFormatting>
  <conditionalFormatting sqref="F22:U23">
    <cfRule type="containsBlanks" dxfId="5820" priority="6">
      <formula>LEN(TRIM(F22))=0</formula>
    </cfRule>
  </conditionalFormatting>
  <conditionalFormatting sqref="F22:U22">
    <cfRule type="colorScale" priority="5">
      <colorScale>
        <cfvo type="min"/>
        <cfvo type="max"/>
        <color rgb="FFFFEF9C"/>
        <color rgb="FFFF7128"/>
      </colorScale>
    </cfRule>
  </conditionalFormatting>
  <conditionalFormatting sqref="F24:U25">
    <cfRule type="containsBlanks" dxfId="5819" priority="4">
      <formula>LEN(TRIM(F24))=0</formula>
    </cfRule>
  </conditionalFormatting>
  <conditionalFormatting sqref="F24:U24">
    <cfRule type="colorScale" priority="3">
      <colorScale>
        <cfvo type="min"/>
        <cfvo type="max"/>
        <color rgb="FFFFEF9C"/>
        <color rgb="FFFF7128"/>
      </colorScale>
    </cfRule>
  </conditionalFormatting>
  <conditionalFormatting sqref="F26:U27">
    <cfRule type="containsBlanks" dxfId="5818" priority="2">
      <formula>LEN(TRIM(F26))=0</formula>
    </cfRule>
  </conditionalFormatting>
  <conditionalFormatting sqref="F26:U26">
    <cfRule type="colorScale" priority="1">
      <colorScale>
        <cfvo type="min"/>
        <cfvo type="max"/>
        <color rgb="FFFFEF9C"/>
        <color rgb="FFFF7128"/>
      </colorScale>
    </cfRule>
  </conditionalFormatting>
  <hyperlinks>
    <hyperlink ref="B15" location="Contents!A1" display="Back to Contents page"/>
    <hyperlink ref="B19" location="Contents!A1" display="Back to Contents page"/>
  </hyperlinks>
  <pageMargins left="0.7" right="0.7" top="0.75" bottom="0.75" header="0.3" footer="0.3"/>
  <pageSetup paperSize="9" scale="39" orientation="landscape" r:id="rId1"/>
  <ignoredErrors>
    <ignoredError sqref="F9:U9 F11:U23 F25:U2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21121" r:id="rId4" name="List Box 1">
              <controlPr defaultSize="0" autoLine="0" autoPict="0">
                <anchor moveWithCells="1">
                  <from>
                    <xdr:col>0</xdr:col>
                    <xdr:colOff>76200</xdr:colOff>
                    <xdr:row>5</xdr:row>
                    <xdr:rowOff>0</xdr:rowOff>
                  </from>
                  <to>
                    <xdr:col>1</xdr:col>
                    <xdr:colOff>1485900</xdr:colOff>
                    <xdr:row>5</xdr:row>
                    <xdr:rowOff>704850</xdr:rowOff>
                  </to>
                </anchor>
              </controlPr>
            </control>
          </mc:Choice>
        </mc:AlternateContent>
        <mc:AlternateContent xmlns:mc="http://schemas.openxmlformats.org/markup-compatibility/2006">
          <mc:Choice Requires="x14">
            <control shapeId="2821122" r:id="rId5" name="List Box 2">
              <controlPr defaultSize="0" autoLine="0" autoPict="0">
                <anchor moveWithCells="1">
                  <from>
                    <xdr:col>0</xdr:col>
                    <xdr:colOff>76200</xdr:colOff>
                    <xdr:row>6</xdr:row>
                    <xdr:rowOff>104775</xdr:rowOff>
                  </from>
                  <to>
                    <xdr:col>1</xdr:col>
                    <xdr:colOff>1485900</xdr:colOff>
                    <xdr:row>15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sheetPr>
  <dimension ref="A3:W672"/>
  <sheetViews>
    <sheetView workbookViewId="0"/>
  </sheetViews>
  <sheetFormatPr defaultRowHeight="15" x14ac:dyDescent="0.25"/>
  <cols>
    <col min="1" max="1" width="68.28515625" bestFit="1" customWidth="1"/>
    <col min="2" max="3" width="6.140625" bestFit="1" customWidth="1"/>
    <col min="4" max="4" width="14.42578125" bestFit="1" customWidth="1"/>
    <col min="5" max="5" width="15.28515625" bestFit="1" customWidth="1"/>
    <col min="6" max="6" width="6.7109375" bestFit="1" customWidth="1"/>
    <col min="7" max="7" width="13.7109375" bestFit="1" customWidth="1"/>
    <col min="8" max="8" width="11.7109375" bestFit="1" customWidth="1"/>
    <col min="9" max="9" width="2" bestFit="1" customWidth="1"/>
    <col min="10" max="12" width="3" bestFit="1" customWidth="1"/>
    <col min="13" max="16" width="6.140625" bestFit="1" customWidth="1"/>
    <col min="17" max="18" width="14.42578125" bestFit="1" customWidth="1"/>
    <col min="19" max="20" width="15.28515625" bestFit="1" customWidth="1"/>
  </cols>
  <sheetData>
    <row r="3" spans="1:23" x14ac:dyDescent="0.25">
      <c r="A3" s="93">
        <v>1</v>
      </c>
      <c r="B3" s="93">
        <v>2</v>
      </c>
      <c r="C3" s="93">
        <v>3</v>
      </c>
      <c r="D3" s="93">
        <v>4</v>
      </c>
      <c r="E3" s="93">
        <v>5</v>
      </c>
      <c r="F3" s="93">
        <v>6</v>
      </c>
      <c r="G3" s="93">
        <v>7</v>
      </c>
      <c r="H3" s="93">
        <v>8</v>
      </c>
      <c r="I3" s="93">
        <v>9</v>
      </c>
      <c r="J3" s="93">
        <v>10</v>
      </c>
      <c r="K3" s="93">
        <v>11</v>
      </c>
      <c r="L3" s="93">
        <v>12</v>
      </c>
      <c r="M3" s="93">
        <v>13</v>
      </c>
      <c r="N3" s="93">
        <v>14</v>
      </c>
      <c r="O3" s="93">
        <v>15</v>
      </c>
      <c r="P3" s="93">
        <v>16</v>
      </c>
      <c r="Q3" s="93">
        <v>17</v>
      </c>
      <c r="R3" s="93">
        <v>18</v>
      </c>
      <c r="S3" s="93">
        <v>19</v>
      </c>
      <c r="T3" s="93">
        <v>20</v>
      </c>
    </row>
    <row r="4" spans="1:23" x14ac:dyDescent="0.25">
      <c r="A4" s="93"/>
      <c r="B4" s="93" t="s">
        <v>117</v>
      </c>
      <c r="C4" s="93" t="s">
        <v>118</v>
      </c>
      <c r="D4" s="93" t="s">
        <v>119</v>
      </c>
      <c r="E4" s="93" t="s">
        <v>120</v>
      </c>
      <c r="F4" s="93" t="s">
        <v>32</v>
      </c>
      <c r="G4" s="93" t="s">
        <v>116</v>
      </c>
      <c r="H4" s="93" t="s">
        <v>371</v>
      </c>
      <c r="M4" s="93" t="s">
        <v>117</v>
      </c>
      <c r="N4" s="93" t="s">
        <v>117</v>
      </c>
      <c r="O4" s="93" t="s">
        <v>118</v>
      </c>
      <c r="P4" s="93" t="s">
        <v>118</v>
      </c>
      <c r="Q4" s="93" t="s">
        <v>119</v>
      </c>
      <c r="R4" s="93" t="s">
        <v>119</v>
      </c>
      <c r="S4" s="93" t="s">
        <v>120</v>
      </c>
      <c r="T4" s="93" t="s">
        <v>120</v>
      </c>
    </row>
    <row r="5" spans="1:23" x14ac:dyDescent="0.25">
      <c r="A5" t="s">
        <v>757</v>
      </c>
      <c r="B5" s="184">
        <v>0.61811991803838995</v>
      </c>
      <c r="C5" s="184">
        <v>0.23543122377220141</v>
      </c>
      <c r="D5" s="184">
        <v>4.0103835823359059E-2</v>
      </c>
      <c r="E5" s="184">
        <v>0.10634502236604962</v>
      </c>
      <c r="F5" s="183">
        <v>1</v>
      </c>
      <c r="G5" s="187">
        <v>599793</v>
      </c>
      <c r="H5" s="184">
        <v>0.21524354379539384</v>
      </c>
      <c r="I5" s="93"/>
      <c r="J5" s="93"/>
      <c r="K5" s="93"/>
      <c r="L5" s="93"/>
      <c r="M5" s="184">
        <v>0.61699999999999999</v>
      </c>
      <c r="N5" s="184">
        <v>0.61899999999999999</v>
      </c>
      <c r="O5" s="184">
        <v>0.23400000000000001</v>
      </c>
      <c r="P5" s="184">
        <v>0.23699999999999999</v>
      </c>
      <c r="Q5" s="184">
        <v>0.04</v>
      </c>
      <c r="R5" s="184">
        <v>4.1000000000000002E-2</v>
      </c>
      <c r="S5" s="184">
        <v>0.106</v>
      </c>
      <c r="T5" s="184">
        <v>0.107</v>
      </c>
      <c r="U5" s="93"/>
      <c r="V5" s="93"/>
      <c r="W5" s="93"/>
    </row>
    <row r="6" spans="1:23" x14ac:dyDescent="0.25">
      <c r="A6" s="93" t="s">
        <v>758</v>
      </c>
      <c r="B6" s="184">
        <v>0.62875710804224205</v>
      </c>
      <c r="C6" s="184">
        <v>0.22908204711616573</v>
      </c>
      <c r="D6" s="184">
        <v>4.2242079610073112E-2</v>
      </c>
      <c r="E6" s="184">
        <v>9.9918765231519088E-2</v>
      </c>
      <c r="F6" s="183">
        <v>1</v>
      </c>
      <c r="G6" s="187">
        <v>1231</v>
      </c>
      <c r="H6" s="184">
        <v>0.12598505782417357</v>
      </c>
      <c r="I6" s="93"/>
      <c r="J6" s="93"/>
      <c r="K6" s="93"/>
      <c r="L6" s="93"/>
      <c r="M6" s="184">
        <v>0.60099999999999998</v>
      </c>
      <c r="N6" s="184">
        <v>0.65500000000000003</v>
      </c>
      <c r="O6" s="184">
        <v>0.20599999999999999</v>
      </c>
      <c r="P6" s="184">
        <v>0.253</v>
      </c>
      <c r="Q6" s="184">
        <v>3.2000000000000001E-2</v>
      </c>
      <c r="R6" s="184">
        <v>5.5E-2</v>
      </c>
      <c r="S6" s="184">
        <v>8.4000000000000005E-2</v>
      </c>
      <c r="T6" s="184">
        <v>0.11799999999999999</v>
      </c>
    </row>
    <row r="7" spans="1:23" x14ac:dyDescent="0.25">
      <c r="A7" s="93" t="s">
        <v>759</v>
      </c>
      <c r="B7" s="184">
        <v>0.5294242617378373</v>
      </c>
      <c r="C7" s="184">
        <v>0.32855321861058001</v>
      </c>
      <c r="D7" s="184">
        <v>5.38559592096877E-2</v>
      </c>
      <c r="E7" s="184">
        <v>8.8166560441895053E-2</v>
      </c>
      <c r="F7" s="183">
        <v>1</v>
      </c>
      <c r="G7" s="187">
        <v>9414</v>
      </c>
      <c r="H7" s="184">
        <v>0.50425839627189462</v>
      </c>
      <c r="I7" s="93"/>
      <c r="J7" s="93"/>
      <c r="K7" s="93"/>
      <c r="L7" s="93"/>
      <c r="M7" s="184">
        <v>0.51900000000000002</v>
      </c>
      <c r="N7" s="184">
        <v>0.53900000000000003</v>
      </c>
      <c r="O7" s="184">
        <v>0.31900000000000001</v>
      </c>
      <c r="P7" s="184">
        <v>0.33800000000000002</v>
      </c>
      <c r="Q7" s="184">
        <v>4.9000000000000002E-2</v>
      </c>
      <c r="R7" s="184">
        <v>5.8999999999999997E-2</v>
      </c>
      <c r="S7" s="184">
        <v>8.3000000000000004E-2</v>
      </c>
      <c r="T7" s="184">
        <v>9.4E-2</v>
      </c>
    </row>
    <row r="8" spans="1:23" x14ac:dyDescent="0.25">
      <c r="A8" s="93" t="s">
        <v>760</v>
      </c>
      <c r="B8" s="184">
        <v>0.64019975031210985</v>
      </c>
      <c r="C8" s="184">
        <v>0.20705368289637952</v>
      </c>
      <c r="D8" s="184">
        <v>4.1448189762796503E-2</v>
      </c>
      <c r="E8" s="184">
        <v>0.1112983770287141</v>
      </c>
      <c r="F8" s="183">
        <v>1</v>
      </c>
      <c r="G8" s="187">
        <v>16020</v>
      </c>
      <c r="H8" s="184">
        <v>0.18218001933246147</v>
      </c>
      <c r="I8" s="93"/>
      <c r="J8" s="93"/>
      <c r="K8" s="93"/>
      <c r="L8" s="93"/>
      <c r="M8" s="184">
        <v>0.63300000000000001</v>
      </c>
      <c r="N8" s="184">
        <v>0.64800000000000002</v>
      </c>
      <c r="O8" s="184">
        <v>0.20100000000000001</v>
      </c>
      <c r="P8" s="184">
        <v>0.21299999999999999</v>
      </c>
      <c r="Q8" s="184">
        <v>3.7999999999999999E-2</v>
      </c>
      <c r="R8" s="184">
        <v>4.4999999999999998E-2</v>
      </c>
      <c r="S8" s="184">
        <v>0.107</v>
      </c>
      <c r="T8" s="184">
        <v>0.11600000000000001</v>
      </c>
    </row>
    <row r="9" spans="1:23" x14ac:dyDescent="0.25">
      <c r="A9" s="93" t="s">
        <v>761</v>
      </c>
      <c r="B9" s="184">
        <v>0.59887005649717517</v>
      </c>
      <c r="C9" s="184">
        <v>9.3032015065913368E-2</v>
      </c>
      <c r="D9" s="184">
        <v>5.6497175141242938E-2</v>
      </c>
      <c r="E9" s="184">
        <v>0.25160075329566856</v>
      </c>
      <c r="F9" s="183">
        <v>1</v>
      </c>
      <c r="G9" s="187">
        <v>2655</v>
      </c>
      <c r="H9" s="184">
        <v>6.3624817273359058E-2</v>
      </c>
      <c r="I9" s="93"/>
      <c r="J9" s="93"/>
      <c r="K9" s="93"/>
      <c r="L9" s="93"/>
      <c r="M9" s="184">
        <v>0.57999999999999996</v>
      </c>
      <c r="N9" s="184">
        <v>0.61699999999999999</v>
      </c>
      <c r="O9" s="184">
        <v>8.3000000000000004E-2</v>
      </c>
      <c r="P9" s="184">
        <v>0.105</v>
      </c>
      <c r="Q9" s="184">
        <v>4.8000000000000001E-2</v>
      </c>
      <c r="R9" s="184">
        <v>6.6000000000000003E-2</v>
      </c>
      <c r="S9" s="184">
        <v>0.23499999999999999</v>
      </c>
      <c r="T9" s="184">
        <v>0.26800000000000002</v>
      </c>
    </row>
    <row r="10" spans="1:23" x14ac:dyDescent="0.25">
      <c r="A10" s="93" t="s">
        <v>762</v>
      </c>
      <c r="B10" s="184">
        <v>0.57058505850585062</v>
      </c>
      <c r="C10" s="184">
        <v>0.16612061206120612</v>
      </c>
      <c r="D10" s="184">
        <v>3.4239423942394237E-2</v>
      </c>
      <c r="E10" s="184">
        <v>0.22905490549054905</v>
      </c>
      <c r="F10" s="183">
        <v>1</v>
      </c>
      <c r="G10" s="187">
        <v>27775</v>
      </c>
      <c r="H10" s="184">
        <v>0.58520500611015125</v>
      </c>
      <c r="I10" s="93"/>
      <c r="J10" s="93"/>
      <c r="K10" s="93"/>
      <c r="L10" s="93"/>
      <c r="M10" s="184">
        <v>0.56499999999999995</v>
      </c>
      <c r="N10" s="184">
        <v>0.57599999999999996</v>
      </c>
      <c r="O10" s="184">
        <v>0.16200000000000001</v>
      </c>
      <c r="P10" s="184">
        <v>0.17100000000000001</v>
      </c>
      <c r="Q10" s="184">
        <v>3.2000000000000001E-2</v>
      </c>
      <c r="R10" s="184">
        <v>3.5999999999999997E-2</v>
      </c>
      <c r="S10" s="184">
        <v>0.224</v>
      </c>
      <c r="T10" s="184">
        <v>0.23400000000000001</v>
      </c>
    </row>
    <row r="11" spans="1:23" x14ac:dyDescent="0.25">
      <c r="A11" s="93" t="s">
        <v>763</v>
      </c>
      <c r="B11" s="184">
        <v>0.62893995421729176</v>
      </c>
      <c r="C11" s="184">
        <v>0.27172477548864238</v>
      </c>
      <c r="D11" s="184">
        <v>3.5855784469096673E-2</v>
      </c>
      <c r="E11" s="184">
        <v>6.3479485824969178E-2</v>
      </c>
      <c r="F11" s="183">
        <v>1</v>
      </c>
      <c r="G11" s="187">
        <v>45432</v>
      </c>
      <c r="H11" s="184">
        <v>0.56172106824925816</v>
      </c>
      <c r="I11" s="93"/>
      <c r="J11" s="93"/>
      <c r="K11" s="93"/>
      <c r="L11" s="93"/>
      <c r="M11" s="184">
        <v>0.624</v>
      </c>
      <c r="N11" s="184">
        <v>0.63300000000000001</v>
      </c>
      <c r="O11" s="184">
        <v>0.26800000000000002</v>
      </c>
      <c r="P11" s="184">
        <v>0.27600000000000002</v>
      </c>
      <c r="Q11" s="184">
        <v>3.4000000000000002E-2</v>
      </c>
      <c r="R11" s="184">
        <v>3.7999999999999999E-2</v>
      </c>
      <c r="S11" s="184">
        <v>6.0999999999999999E-2</v>
      </c>
      <c r="T11" s="184">
        <v>6.6000000000000003E-2</v>
      </c>
    </row>
    <row r="12" spans="1:23" x14ac:dyDescent="0.25">
      <c r="A12" s="93" t="s">
        <v>764</v>
      </c>
      <c r="B12" s="184">
        <v>0.6369207200306396</v>
      </c>
      <c r="C12" s="184">
        <v>0.18881654538491</v>
      </c>
      <c r="D12" s="184">
        <v>3.8682497127537345E-2</v>
      </c>
      <c r="E12" s="184">
        <v>0.13558023745691306</v>
      </c>
      <c r="F12" s="183">
        <v>1</v>
      </c>
      <c r="G12" s="187">
        <v>2611</v>
      </c>
      <c r="H12" s="184">
        <v>0.10355768849403085</v>
      </c>
      <c r="I12" s="93"/>
      <c r="J12" s="93"/>
      <c r="K12" s="93"/>
      <c r="L12" s="93"/>
      <c r="M12" s="184">
        <v>0.61799999999999999</v>
      </c>
      <c r="N12" s="184">
        <v>0.65500000000000003</v>
      </c>
      <c r="O12" s="184">
        <v>0.17399999999999999</v>
      </c>
      <c r="P12" s="184">
        <v>0.20399999999999999</v>
      </c>
      <c r="Q12" s="184">
        <v>3.2000000000000001E-2</v>
      </c>
      <c r="R12" s="184">
        <v>4.7E-2</v>
      </c>
      <c r="S12" s="184">
        <v>0.123</v>
      </c>
      <c r="T12" s="184">
        <v>0.14899999999999999</v>
      </c>
    </row>
    <row r="13" spans="1:23" x14ac:dyDescent="0.25">
      <c r="A13" s="93" t="s">
        <v>765</v>
      </c>
      <c r="B13" s="184">
        <v>0.46411929170549859</v>
      </c>
      <c r="C13" s="184">
        <v>0.10391425908667289</v>
      </c>
      <c r="D13" s="184">
        <v>6.4305684995340173E-2</v>
      </c>
      <c r="E13" s="184">
        <v>0.36766076421248833</v>
      </c>
      <c r="F13" s="183">
        <v>1</v>
      </c>
      <c r="G13" s="187">
        <v>2146</v>
      </c>
      <c r="H13" s="184">
        <v>8.8065955080617701E-3</v>
      </c>
      <c r="I13" s="93"/>
      <c r="J13" s="93"/>
      <c r="K13" s="93"/>
      <c r="L13" s="93"/>
      <c r="M13" s="184">
        <v>0.443</v>
      </c>
      <c r="N13" s="184">
        <v>0.48499999999999999</v>
      </c>
      <c r="O13" s="184">
        <v>9.1999999999999998E-2</v>
      </c>
      <c r="P13" s="184">
        <v>0.11799999999999999</v>
      </c>
      <c r="Q13" s="184">
        <v>5.5E-2</v>
      </c>
      <c r="R13" s="184">
        <v>7.4999999999999997E-2</v>
      </c>
      <c r="S13" s="184">
        <v>0.34799999999999998</v>
      </c>
      <c r="T13" s="184">
        <v>0.38800000000000001</v>
      </c>
    </row>
    <row r="14" spans="1:23" x14ac:dyDescent="0.25">
      <c r="A14" s="93" t="s">
        <v>766</v>
      </c>
      <c r="B14" s="184">
        <v>0.63540977986728375</v>
      </c>
      <c r="C14" s="184">
        <v>0.26557947060407944</v>
      </c>
      <c r="D14" s="184">
        <v>3.7402972648693654E-2</v>
      </c>
      <c r="E14" s="184">
        <v>6.1607776879943191E-2</v>
      </c>
      <c r="F14" s="183">
        <v>1</v>
      </c>
      <c r="G14" s="187">
        <v>81678</v>
      </c>
      <c r="H14" s="184">
        <v>0.24355828037918253</v>
      </c>
      <c r="I14" s="93"/>
      <c r="J14" s="93"/>
      <c r="K14" s="93"/>
      <c r="L14" s="93"/>
      <c r="M14" s="184">
        <v>0.63200000000000001</v>
      </c>
      <c r="N14" s="184">
        <v>0.63900000000000001</v>
      </c>
      <c r="O14" s="184">
        <v>0.26300000000000001</v>
      </c>
      <c r="P14" s="184">
        <v>0.26900000000000002</v>
      </c>
      <c r="Q14" s="184">
        <v>3.5999999999999997E-2</v>
      </c>
      <c r="R14" s="184">
        <v>3.9E-2</v>
      </c>
      <c r="S14" s="184">
        <v>0.06</v>
      </c>
      <c r="T14" s="184">
        <v>6.3E-2</v>
      </c>
    </row>
    <row r="15" spans="1:23" x14ac:dyDescent="0.25">
      <c r="A15" s="93" t="s">
        <v>767</v>
      </c>
      <c r="B15" s="184">
        <v>0.4851657940663176</v>
      </c>
      <c r="C15" s="184">
        <v>0.1099476439790576</v>
      </c>
      <c r="D15" s="184">
        <v>8.9005235602094238E-2</v>
      </c>
      <c r="E15" s="184">
        <v>0.31588132635253052</v>
      </c>
      <c r="F15" s="183">
        <v>1</v>
      </c>
      <c r="G15" s="187">
        <v>573</v>
      </c>
      <c r="H15" s="184">
        <v>1.0616025937934228E-2</v>
      </c>
      <c r="I15" s="93"/>
      <c r="J15" s="93"/>
      <c r="K15" s="93"/>
      <c r="L15" s="93"/>
      <c r="M15" s="184">
        <v>0.44400000000000001</v>
      </c>
      <c r="N15" s="184">
        <v>0.52600000000000002</v>
      </c>
      <c r="O15" s="184">
        <v>8.6999999999999994E-2</v>
      </c>
      <c r="P15" s="184">
        <v>0.13800000000000001</v>
      </c>
      <c r="Q15" s="184">
        <v>6.8000000000000005E-2</v>
      </c>
      <c r="R15" s="184">
        <v>0.115</v>
      </c>
      <c r="S15" s="184">
        <v>0.27900000000000003</v>
      </c>
      <c r="T15" s="184">
        <v>0.35499999999999998</v>
      </c>
    </row>
    <row r="16" spans="1:23" x14ac:dyDescent="0.25">
      <c r="A16" s="93" t="s">
        <v>768</v>
      </c>
      <c r="B16" s="184">
        <v>0.66298924492737554</v>
      </c>
      <c r="C16" s="184">
        <v>0.1930923605721255</v>
      </c>
      <c r="D16" s="184">
        <v>4.1856081605499501E-2</v>
      </c>
      <c r="E16" s="184">
        <v>0.10206231289499945</v>
      </c>
      <c r="F16" s="183">
        <v>1</v>
      </c>
      <c r="G16" s="187">
        <v>18038</v>
      </c>
      <c r="H16" s="184">
        <v>4.2725345523881714E-2</v>
      </c>
      <c r="I16" s="93"/>
      <c r="J16" s="93"/>
      <c r="K16" s="93"/>
      <c r="L16" s="93"/>
      <c r="M16" s="184">
        <v>0.65600000000000003</v>
      </c>
      <c r="N16" s="184">
        <v>0.67</v>
      </c>
      <c r="O16" s="184">
        <v>0.187</v>
      </c>
      <c r="P16" s="184">
        <v>0.19900000000000001</v>
      </c>
      <c r="Q16" s="184">
        <v>3.9E-2</v>
      </c>
      <c r="R16" s="184">
        <v>4.4999999999999998E-2</v>
      </c>
      <c r="S16" s="184">
        <v>9.8000000000000004E-2</v>
      </c>
      <c r="T16" s="184">
        <v>0.107</v>
      </c>
    </row>
    <row r="17" spans="1:20" x14ac:dyDescent="0.25">
      <c r="A17" s="93" t="s">
        <v>769</v>
      </c>
      <c r="B17" s="184">
        <v>0.58874320434921645</v>
      </c>
      <c r="C17" s="184">
        <v>0.27150623600895429</v>
      </c>
      <c r="D17" s="184">
        <v>6.4278861528621681E-2</v>
      </c>
      <c r="E17" s="184">
        <v>7.5471698113207544E-2</v>
      </c>
      <c r="F17" s="183">
        <v>1</v>
      </c>
      <c r="G17" s="187">
        <v>3127</v>
      </c>
      <c r="H17" s="184">
        <v>0.46312203791469192</v>
      </c>
      <c r="I17" s="93"/>
      <c r="J17" s="93"/>
      <c r="K17" s="93"/>
      <c r="L17" s="93"/>
      <c r="M17" s="184">
        <v>0.57099999999999995</v>
      </c>
      <c r="N17" s="184">
        <v>0.60599999999999998</v>
      </c>
      <c r="O17" s="184">
        <v>0.25600000000000001</v>
      </c>
      <c r="P17" s="184">
        <v>0.28699999999999998</v>
      </c>
      <c r="Q17" s="184">
        <v>5.6000000000000001E-2</v>
      </c>
      <c r="R17" s="184">
        <v>7.2999999999999995E-2</v>
      </c>
      <c r="S17" s="184">
        <v>6.7000000000000004E-2</v>
      </c>
      <c r="T17" s="184">
        <v>8.5000000000000006E-2</v>
      </c>
    </row>
    <row r="18" spans="1:20" x14ac:dyDescent="0.25">
      <c r="A18" s="93" t="s">
        <v>770</v>
      </c>
      <c r="B18" s="184">
        <v>0.21033868092691621</v>
      </c>
      <c r="C18" s="184">
        <v>2.8520499108734401E-2</v>
      </c>
      <c r="D18" s="184">
        <v>0.11051693404634581</v>
      </c>
      <c r="E18" s="184">
        <v>0.65062388591800357</v>
      </c>
      <c r="F18" s="183">
        <v>1</v>
      </c>
      <c r="G18" s="187">
        <v>561</v>
      </c>
      <c r="H18" s="184">
        <v>0.10848965383871592</v>
      </c>
      <c r="I18" s="93"/>
      <c r="J18" s="93"/>
      <c r="K18" s="93"/>
      <c r="L18" s="93"/>
      <c r="M18" s="184">
        <v>0.17899999999999999</v>
      </c>
      <c r="N18" s="184">
        <v>0.246</v>
      </c>
      <c r="O18" s="184">
        <v>1.7999999999999999E-2</v>
      </c>
      <c r="P18" s="184">
        <v>4.5999999999999999E-2</v>
      </c>
      <c r="Q18" s="184">
        <v>8.6999999999999994E-2</v>
      </c>
      <c r="R18" s="184">
        <v>0.13900000000000001</v>
      </c>
      <c r="S18" s="184">
        <v>0.61</v>
      </c>
      <c r="T18" s="184">
        <v>0.68899999999999995</v>
      </c>
    </row>
    <row r="19" spans="1:20" x14ac:dyDescent="0.25">
      <c r="A19" s="93" t="s">
        <v>771</v>
      </c>
      <c r="B19" s="184">
        <v>0.59121621621621623</v>
      </c>
      <c r="C19" s="184">
        <v>0.18412162162162163</v>
      </c>
      <c r="D19" s="184">
        <v>3.885135135135135E-2</v>
      </c>
      <c r="E19" s="184">
        <v>0.1858108108108108</v>
      </c>
      <c r="F19" s="183">
        <v>1</v>
      </c>
      <c r="G19" s="187">
        <v>592</v>
      </c>
      <c r="H19" s="184">
        <v>0.13333333333333333</v>
      </c>
      <c r="I19" s="93"/>
      <c r="J19" s="93"/>
      <c r="K19" s="93"/>
      <c r="L19" s="93"/>
      <c r="M19" s="184">
        <v>0.55100000000000005</v>
      </c>
      <c r="N19" s="184">
        <v>0.63</v>
      </c>
      <c r="O19" s="184">
        <v>0.155</v>
      </c>
      <c r="P19" s="184">
        <v>0.217</v>
      </c>
      <c r="Q19" s="184">
        <v>2.5999999999999999E-2</v>
      </c>
      <c r="R19" s="184">
        <v>5.8000000000000003E-2</v>
      </c>
      <c r="S19" s="184">
        <v>0.157</v>
      </c>
      <c r="T19" s="184">
        <v>0.219</v>
      </c>
    </row>
    <row r="20" spans="1:20" x14ac:dyDescent="0.25">
      <c r="A20" s="93" t="s">
        <v>772</v>
      </c>
      <c r="B20" s="184">
        <v>0.68291404612159334</v>
      </c>
      <c r="C20" s="184">
        <v>0.11477987421383648</v>
      </c>
      <c r="D20" s="184">
        <v>3.9832285115303984E-2</v>
      </c>
      <c r="E20" s="184">
        <v>0.16247379454926625</v>
      </c>
      <c r="F20" s="183">
        <v>1</v>
      </c>
      <c r="G20" s="187">
        <v>1908</v>
      </c>
      <c r="H20" s="184">
        <v>0.10355495251017639</v>
      </c>
      <c r="I20" s="93"/>
      <c r="J20" s="93"/>
      <c r="K20" s="93"/>
      <c r="L20" s="93"/>
      <c r="M20" s="184">
        <v>0.66200000000000003</v>
      </c>
      <c r="N20" s="184">
        <v>0.70299999999999996</v>
      </c>
      <c r="O20" s="184">
        <v>0.10100000000000001</v>
      </c>
      <c r="P20" s="184">
        <v>0.13</v>
      </c>
      <c r="Q20" s="184">
        <v>3.2000000000000001E-2</v>
      </c>
      <c r="R20" s="184">
        <v>0.05</v>
      </c>
      <c r="S20" s="184">
        <v>0.14699999999999999</v>
      </c>
      <c r="T20" s="184">
        <v>0.18</v>
      </c>
    </row>
    <row r="21" spans="1:20" x14ac:dyDescent="0.25">
      <c r="A21" s="93" t="s">
        <v>773</v>
      </c>
      <c r="B21" s="184">
        <v>0.54545454545454541</v>
      </c>
      <c r="C21" s="184">
        <v>0.16614420062695925</v>
      </c>
      <c r="D21" s="184">
        <v>4.0752351097178681E-2</v>
      </c>
      <c r="E21" s="184">
        <v>0.2476489028213166</v>
      </c>
      <c r="F21" s="183">
        <v>1</v>
      </c>
      <c r="G21" s="187">
        <v>319</v>
      </c>
      <c r="H21" s="184">
        <v>0.1561429270680372</v>
      </c>
      <c r="I21" s="93"/>
      <c r="J21" s="93"/>
      <c r="K21" s="93"/>
      <c r="L21" s="93"/>
      <c r="M21" s="184">
        <v>0.49099999999999999</v>
      </c>
      <c r="N21" s="184">
        <v>0.59899999999999998</v>
      </c>
      <c r="O21" s="184">
        <v>0.129</v>
      </c>
      <c r="P21" s="184">
        <v>0.21099999999999999</v>
      </c>
      <c r="Q21" s="184">
        <v>2.4E-2</v>
      </c>
      <c r="R21" s="184">
        <v>6.8000000000000005E-2</v>
      </c>
      <c r="S21" s="184">
        <v>0.20300000000000001</v>
      </c>
      <c r="T21" s="184">
        <v>0.29799999999999999</v>
      </c>
    </row>
    <row r="22" spans="1:20" x14ac:dyDescent="0.25">
      <c r="A22" s="93" t="s">
        <v>774</v>
      </c>
      <c r="B22" s="184">
        <v>0.57526080476900154</v>
      </c>
      <c r="C22" s="184">
        <v>0.12220566318926974</v>
      </c>
      <c r="D22" s="184">
        <v>5.3651266766020868E-2</v>
      </c>
      <c r="E22" s="184">
        <v>0.24888226527570789</v>
      </c>
      <c r="F22" s="183">
        <v>1</v>
      </c>
      <c r="G22" s="187">
        <v>671</v>
      </c>
      <c r="H22" s="184">
        <v>0.12211101000909919</v>
      </c>
      <c r="I22" s="93"/>
      <c r="J22" s="93"/>
      <c r="K22" s="93"/>
      <c r="L22" s="93"/>
      <c r="M22" s="184">
        <v>0.53800000000000003</v>
      </c>
      <c r="N22" s="184">
        <v>0.61199999999999999</v>
      </c>
      <c r="O22" s="184">
        <v>0.1</v>
      </c>
      <c r="P22" s="184">
        <v>0.14899999999999999</v>
      </c>
      <c r="Q22" s="184">
        <v>3.9E-2</v>
      </c>
      <c r="R22" s="184">
        <v>7.2999999999999995E-2</v>
      </c>
      <c r="S22" s="184">
        <v>0.218</v>
      </c>
      <c r="T22" s="184">
        <v>0.28299999999999997</v>
      </c>
    </row>
    <row r="23" spans="1:20" x14ac:dyDescent="0.25">
      <c r="A23" s="93" t="s">
        <v>775</v>
      </c>
      <c r="B23" s="184">
        <v>0.5199098422238918</v>
      </c>
      <c r="C23" s="184">
        <v>8.1141998497370402E-2</v>
      </c>
      <c r="D23" s="184">
        <v>7.2877535687453046E-2</v>
      </c>
      <c r="E23" s="184">
        <v>0.32607062359128475</v>
      </c>
      <c r="F23" s="183">
        <v>1</v>
      </c>
      <c r="G23" s="187">
        <v>1331</v>
      </c>
      <c r="H23" s="184">
        <v>5.621014400945986E-2</v>
      </c>
      <c r="I23" s="93"/>
      <c r="J23" s="93"/>
      <c r="K23" s="93"/>
      <c r="L23" s="93"/>
      <c r="M23" s="184">
        <v>0.49299999999999999</v>
      </c>
      <c r="N23" s="184">
        <v>0.54700000000000004</v>
      </c>
      <c r="O23" s="184">
        <v>6.8000000000000005E-2</v>
      </c>
      <c r="P23" s="184">
        <v>9.7000000000000003E-2</v>
      </c>
      <c r="Q23" s="184">
        <v>0.06</v>
      </c>
      <c r="R23" s="184">
        <v>8.7999999999999995E-2</v>
      </c>
      <c r="S23" s="184">
        <v>0.30099999999999999</v>
      </c>
      <c r="T23" s="184">
        <v>0.35199999999999998</v>
      </c>
    </row>
    <row r="24" spans="1:20" x14ac:dyDescent="0.25">
      <c r="A24" s="93" t="s">
        <v>776</v>
      </c>
      <c r="B24" s="184">
        <v>0.56336876533115288</v>
      </c>
      <c r="C24" s="184">
        <v>0.11365494685200327</v>
      </c>
      <c r="D24" s="184">
        <v>5.3965658217497957E-2</v>
      </c>
      <c r="E24" s="184">
        <v>0.26901062959934585</v>
      </c>
      <c r="F24" s="183">
        <v>1</v>
      </c>
      <c r="G24" s="187">
        <v>1223</v>
      </c>
      <c r="H24" s="184">
        <v>6.5366114377338316E-2</v>
      </c>
      <c r="I24" s="93"/>
      <c r="J24" s="93"/>
      <c r="K24" s="93"/>
      <c r="L24" s="93"/>
      <c r="M24" s="184">
        <v>0.53500000000000003</v>
      </c>
      <c r="N24" s="184">
        <v>0.59099999999999997</v>
      </c>
      <c r="O24" s="184">
        <v>9.7000000000000003E-2</v>
      </c>
      <c r="P24" s="184">
        <v>0.13300000000000001</v>
      </c>
      <c r="Q24" s="184">
        <v>4.2999999999999997E-2</v>
      </c>
      <c r="R24" s="184">
        <v>6.8000000000000005E-2</v>
      </c>
      <c r="S24" s="184">
        <v>0.245</v>
      </c>
      <c r="T24" s="184">
        <v>0.29499999999999998</v>
      </c>
    </row>
    <row r="25" spans="1:20" x14ac:dyDescent="0.25">
      <c r="A25" s="93" t="s">
        <v>777</v>
      </c>
      <c r="B25" s="184">
        <v>0.52469135802469136</v>
      </c>
      <c r="C25" s="184">
        <v>0.10493827160493827</v>
      </c>
      <c r="D25" s="184">
        <v>8.0246913580246909E-2</v>
      </c>
      <c r="E25" s="184">
        <v>0.29012345679012347</v>
      </c>
      <c r="F25" s="183">
        <v>1</v>
      </c>
      <c r="G25" s="187">
        <v>162</v>
      </c>
      <c r="H25" s="184">
        <v>4.5543997750913688E-2</v>
      </c>
      <c r="I25" s="93"/>
      <c r="J25" s="93"/>
      <c r="K25" s="93"/>
      <c r="L25" s="93"/>
      <c r="M25" s="184">
        <v>0.44800000000000001</v>
      </c>
      <c r="N25" s="184">
        <v>0.6</v>
      </c>
      <c r="O25" s="184">
        <v>6.7000000000000004E-2</v>
      </c>
      <c r="P25" s="184">
        <v>0.16200000000000001</v>
      </c>
      <c r="Q25" s="184">
        <v>4.7E-2</v>
      </c>
      <c r="R25" s="184">
        <v>0.13200000000000001</v>
      </c>
      <c r="S25" s="184">
        <v>0.22600000000000001</v>
      </c>
      <c r="T25" s="184">
        <v>0.36399999999999999</v>
      </c>
    </row>
    <row r="26" spans="1:20" x14ac:dyDescent="0.25">
      <c r="A26" s="93" t="s">
        <v>778</v>
      </c>
      <c r="B26" s="184">
        <v>0.546875</v>
      </c>
      <c r="C26" s="184">
        <v>9.8958333333333329E-2</v>
      </c>
      <c r="D26" s="184">
        <v>5.46875E-2</v>
      </c>
      <c r="E26" s="184">
        <v>0.29947916666666669</v>
      </c>
      <c r="F26" s="183">
        <v>1</v>
      </c>
      <c r="G26" s="187">
        <v>384</v>
      </c>
      <c r="H26" s="184">
        <v>6.5775950668037E-2</v>
      </c>
      <c r="I26" s="93"/>
      <c r="J26" s="93"/>
      <c r="K26" s="93"/>
      <c r="L26" s="93"/>
      <c r="M26" s="184">
        <v>0.497</v>
      </c>
      <c r="N26" s="184">
        <v>0.59599999999999997</v>
      </c>
      <c r="O26" s="184">
        <v>7.2999999999999995E-2</v>
      </c>
      <c r="P26" s="184">
        <v>0.13300000000000001</v>
      </c>
      <c r="Q26" s="184">
        <v>3.5999999999999997E-2</v>
      </c>
      <c r="R26" s="184">
        <v>8.2000000000000003E-2</v>
      </c>
      <c r="S26" s="184">
        <v>0.25600000000000001</v>
      </c>
      <c r="T26" s="184">
        <v>0.34699999999999998</v>
      </c>
    </row>
    <row r="27" spans="1:20" x14ac:dyDescent="0.25">
      <c r="A27" s="93" t="s">
        <v>779</v>
      </c>
      <c r="B27" s="184">
        <v>0.55237475601821728</v>
      </c>
      <c r="C27" s="184">
        <v>0.13597918022121014</v>
      </c>
      <c r="D27" s="184">
        <v>6.3760572543916719E-2</v>
      </c>
      <c r="E27" s="184">
        <v>0.24788549121665582</v>
      </c>
      <c r="F27" s="183">
        <v>1</v>
      </c>
      <c r="G27" s="187">
        <v>1537</v>
      </c>
      <c r="H27" s="184">
        <v>6.503617822536284E-2</v>
      </c>
      <c r="I27" s="93"/>
      <c r="J27" s="93"/>
      <c r="K27" s="93"/>
      <c r="L27" s="93"/>
      <c r="M27" s="184">
        <v>0.52700000000000002</v>
      </c>
      <c r="N27" s="184">
        <v>0.57699999999999996</v>
      </c>
      <c r="O27" s="184">
        <v>0.12</v>
      </c>
      <c r="P27" s="184">
        <v>0.154</v>
      </c>
      <c r="Q27" s="184">
        <v>5.2999999999999999E-2</v>
      </c>
      <c r="R27" s="184">
        <v>7.6999999999999999E-2</v>
      </c>
      <c r="S27" s="184">
        <v>0.22700000000000001</v>
      </c>
      <c r="T27" s="184">
        <v>0.27</v>
      </c>
    </row>
    <row r="28" spans="1:20" x14ac:dyDescent="0.25">
      <c r="A28" s="93" t="s">
        <v>780</v>
      </c>
      <c r="B28" s="184">
        <v>0.54709141274238227</v>
      </c>
      <c r="C28" s="184">
        <v>0.24515235457063711</v>
      </c>
      <c r="D28" s="184">
        <v>6.2326869806094184E-2</v>
      </c>
      <c r="E28" s="184">
        <v>0.14542936288088643</v>
      </c>
      <c r="F28" s="183">
        <v>1</v>
      </c>
      <c r="G28" s="187">
        <v>722</v>
      </c>
      <c r="H28" s="184">
        <v>0.45323289391086002</v>
      </c>
      <c r="I28" s="93"/>
      <c r="J28" s="93"/>
      <c r="K28" s="93"/>
      <c r="L28" s="93"/>
      <c r="M28" s="184">
        <v>0.51100000000000001</v>
      </c>
      <c r="N28" s="184">
        <v>0.58299999999999996</v>
      </c>
      <c r="O28" s="184">
        <v>0.215</v>
      </c>
      <c r="P28" s="184">
        <v>0.27800000000000002</v>
      </c>
      <c r="Q28" s="184">
        <v>4.7E-2</v>
      </c>
      <c r="R28" s="184">
        <v>8.2000000000000003E-2</v>
      </c>
      <c r="S28" s="184">
        <v>0.122</v>
      </c>
      <c r="T28" s="184">
        <v>0.17299999999999999</v>
      </c>
    </row>
    <row r="29" spans="1:20" x14ac:dyDescent="0.25">
      <c r="A29" s="93" t="s">
        <v>781</v>
      </c>
      <c r="B29" s="184">
        <v>0.53254663113818046</v>
      </c>
      <c r="C29" s="184">
        <v>0.23296535972592311</v>
      </c>
      <c r="D29" s="184">
        <v>4.7202131709173964E-2</v>
      </c>
      <c r="E29" s="184">
        <v>0.18728587742672251</v>
      </c>
      <c r="F29" s="183">
        <v>1</v>
      </c>
      <c r="G29" s="187">
        <v>2627</v>
      </c>
      <c r="H29" s="184">
        <v>0.1670057215511761</v>
      </c>
      <c r="I29" s="93"/>
      <c r="J29" s="93"/>
      <c r="K29" s="93"/>
      <c r="L29" s="93"/>
      <c r="M29" s="184">
        <v>0.51300000000000001</v>
      </c>
      <c r="N29" s="184">
        <v>0.55200000000000005</v>
      </c>
      <c r="O29" s="184">
        <v>0.217</v>
      </c>
      <c r="P29" s="184">
        <v>0.25</v>
      </c>
      <c r="Q29" s="184">
        <v>0.04</v>
      </c>
      <c r="R29" s="184">
        <v>5.6000000000000001E-2</v>
      </c>
      <c r="S29" s="184">
        <v>0.17299999999999999</v>
      </c>
      <c r="T29" s="184">
        <v>0.20300000000000001</v>
      </c>
    </row>
    <row r="30" spans="1:20" x14ac:dyDescent="0.25">
      <c r="A30" s="93" t="s">
        <v>782</v>
      </c>
      <c r="B30" s="184">
        <v>0.4943661971830986</v>
      </c>
      <c r="C30" s="184">
        <v>0.16009389671361501</v>
      </c>
      <c r="D30" s="184">
        <v>5.3521126760563378E-2</v>
      </c>
      <c r="E30" s="184">
        <v>0.29201877934272302</v>
      </c>
      <c r="F30" s="183">
        <v>1</v>
      </c>
      <c r="G30" s="187">
        <v>2130</v>
      </c>
      <c r="H30" s="184">
        <v>0.23881601076353851</v>
      </c>
      <c r="I30" s="93"/>
      <c r="J30" s="93"/>
      <c r="K30" s="93"/>
      <c r="L30" s="93"/>
      <c r="M30" s="184">
        <v>0.47299999999999998</v>
      </c>
      <c r="N30" s="184">
        <v>0.51600000000000001</v>
      </c>
      <c r="O30" s="184">
        <v>0.14499999999999999</v>
      </c>
      <c r="P30" s="184">
        <v>0.17599999999999999</v>
      </c>
      <c r="Q30" s="184">
        <v>4.4999999999999998E-2</v>
      </c>
      <c r="R30" s="184">
        <v>6.4000000000000001E-2</v>
      </c>
      <c r="S30" s="184">
        <v>0.27300000000000002</v>
      </c>
      <c r="T30" s="184">
        <v>0.312</v>
      </c>
    </row>
    <row r="31" spans="1:20" x14ac:dyDescent="0.25">
      <c r="A31" s="93" t="s">
        <v>783</v>
      </c>
      <c r="B31" s="184">
        <v>0.62456958791513939</v>
      </c>
      <c r="C31" s="184">
        <v>0.20609796734421859</v>
      </c>
      <c r="D31" s="184">
        <v>3.8653782072642452E-2</v>
      </c>
      <c r="E31" s="184">
        <v>0.13067866266799955</v>
      </c>
      <c r="F31" s="183">
        <v>1</v>
      </c>
      <c r="G31" s="187">
        <v>18006</v>
      </c>
      <c r="H31" s="184">
        <v>0.23970924969380691</v>
      </c>
      <c r="I31" s="93"/>
      <c r="J31" s="93"/>
      <c r="K31" s="93"/>
      <c r="L31" s="93"/>
      <c r="M31" s="184">
        <v>0.61699999999999999</v>
      </c>
      <c r="N31" s="184">
        <v>0.63200000000000001</v>
      </c>
      <c r="O31" s="184">
        <v>0.2</v>
      </c>
      <c r="P31" s="184">
        <v>0.21199999999999999</v>
      </c>
      <c r="Q31" s="184">
        <v>3.5999999999999997E-2</v>
      </c>
      <c r="R31" s="184">
        <v>4.2000000000000003E-2</v>
      </c>
      <c r="S31" s="184">
        <v>0.126</v>
      </c>
      <c r="T31" s="184">
        <v>0.13600000000000001</v>
      </c>
    </row>
    <row r="32" spans="1:20" x14ac:dyDescent="0.25">
      <c r="A32" s="93" t="s">
        <v>784</v>
      </c>
      <c r="B32" s="184">
        <v>0.43683559950556244</v>
      </c>
      <c r="C32" s="184">
        <v>0.26131025957972803</v>
      </c>
      <c r="D32" s="184">
        <v>5.0432632880098888E-2</v>
      </c>
      <c r="E32" s="184">
        <v>0.25142150803461061</v>
      </c>
      <c r="F32" s="183">
        <v>1</v>
      </c>
      <c r="G32" s="187">
        <v>4045</v>
      </c>
      <c r="H32" s="184">
        <v>0.65262988060664728</v>
      </c>
      <c r="I32" s="93"/>
      <c r="J32" s="93"/>
      <c r="K32" s="93"/>
      <c r="L32" s="93"/>
      <c r="M32" s="184">
        <v>0.42199999999999999</v>
      </c>
      <c r="N32" s="184">
        <v>0.45200000000000001</v>
      </c>
      <c r="O32" s="184">
        <v>0.248</v>
      </c>
      <c r="P32" s="184">
        <v>0.27500000000000002</v>
      </c>
      <c r="Q32" s="184">
        <v>4.3999999999999997E-2</v>
      </c>
      <c r="R32" s="184">
        <v>5.8000000000000003E-2</v>
      </c>
      <c r="S32" s="184">
        <v>0.23799999999999999</v>
      </c>
      <c r="T32" s="184">
        <v>0.26500000000000001</v>
      </c>
    </row>
    <row r="33" spans="1:20" x14ac:dyDescent="0.25">
      <c r="A33" s="93" t="s">
        <v>785</v>
      </c>
      <c r="B33" s="184">
        <v>0.53332826632210995</v>
      </c>
      <c r="C33" s="184">
        <v>0.28121912290035722</v>
      </c>
      <c r="D33" s="184">
        <v>3.5646423956829064E-2</v>
      </c>
      <c r="E33" s="184">
        <v>0.14980618682070382</v>
      </c>
      <c r="F33" s="183">
        <v>1</v>
      </c>
      <c r="G33" s="187">
        <v>13157</v>
      </c>
      <c r="H33" s="184">
        <v>0.52909478425222178</v>
      </c>
      <c r="I33" s="93"/>
      <c r="J33" s="93"/>
      <c r="K33" s="93"/>
      <c r="L33" s="93"/>
      <c r="M33" s="184">
        <v>0.52500000000000002</v>
      </c>
      <c r="N33" s="184">
        <v>0.54200000000000004</v>
      </c>
      <c r="O33" s="184">
        <v>0.27400000000000002</v>
      </c>
      <c r="P33" s="184">
        <v>0.28899999999999998</v>
      </c>
      <c r="Q33" s="184">
        <v>3.3000000000000002E-2</v>
      </c>
      <c r="R33" s="184">
        <v>3.9E-2</v>
      </c>
      <c r="S33" s="184">
        <v>0.14399999999999999</v>
      </c>
      <c r="T33" s="184">
        <v>0.156</v>
      </c>
    </row>
    <row r="34" spans="1:20" x14ac:dyDescent="0.25">
      <c r="A34" s="93" t="s">
        <v>786</v>
      </c>
      <c r="B34" s="184">
        <v>0.64772926529896546</v>
      </c>
      <c r="C34" s="184">
        <v>0.22339119761529019</v>
      </c>
      <c r="D34" s="184">
        <v>3.40171839382781E-2</v>
      </c>
      <c r="E34" s="184">
        <v>9.4862353147466244E-2</v>
      </c>
      <c r="F34" s="183">
        <v>1</v>
      </c>
      <c r="G34" s="187">
        <v>5703</v>
      </c>
      <c r="H34" s="184">
        <v>0.19330237602955633</v>
      </c>
      <c r="I34" s="93"/>
      <c r="J34" s="93"/>
      <c r="K34" s="93"/>
      <c r="L34" s="93"/>
      <c r="M34" s="184">
        <v>0.63500000000000001</v>
      </c>
      <c r="N34" s="184">
        <v>0.66</v>
      </c>
      <c r="O34" s="184">
        <v>0.21299999999999999</v>
      </c>
      <c r="P34" s="184">
        <v>0.23400000000000001</v>
      </c>
      <c r="Q34" s="184">
        <v>0.03</v>
      </c>
      <c r="R34" s="184">
        <v>3.9E-2</v>
      </c>
      <c r="S34" s="184">
        <v>8.7999999999999995E-2</v>
      </c>
      <c r="T34" s="184">
        <v>0.10299999999999999</v>
      </c>
    </row>
    <row r="35" spans="1:20" x14ac:dyDescent="0.25">
      <c r="A35" s="93" t="s">
        <v>787</v>
      </c>
      <c r="B35" s="184">
        <v>0.57264957264957261</v>
      </c>
      <c r="C35" s="184">
        <v>0.25267094017094016</v>
      </c>
      <c r="D35" s="184">
        <v>3.4722222222222224E-2</v>
      </c>
      <c r="E35" s="184">
        <v>0.13995726495726496</v>
      </c>
      <c r="F35" s="183">
        <v>1</v>
      </c>
      <c r="G35" s="187">
        <v>1872</v>
      </c>
      <c r="H35" s="184">
        <v>0.31205200866811134</v>
      </c>
      <c r="I35" s="93"/>
      <c r="J35" s="93"/>
      <c r="K35" s="93"/>
      <c r="L35" s="93"/>
      <c r="M35" s="184">
        <v>0.55000000000000004</v>
      </c>
      <c r="N35" s="184">
        <v>0.59499999999999997</v>
      </c>
      <c r="O35" s="184">
        <v>0.23400000000000001</v>
      </c>
      <c r="P35" s="184">
        <v>0.27300000000000002</v>
      </c>
      <c r="Q35" s="184">
        <v>2.7E-2</v>
      </c>
      <c r="R35" s="184">
        <v>4.3999999999999997E-2</v>
      </c>
      <c r="S35" s="184">
        <v>0.125</v>
      </c>
      <c r="T35" s="184">
        <v>0.156</v>
      </c>
    </row>
    <row r="36" spans="1:20" x14ac:dyDescent="0.25">
      <c r="A36" s="93" t="s">
        <v>788</v>
      </c>
      <c r="B36" s="184">
        <v>0.62512852148879294</v>
      </c>
      <c r="C36" s="184">
        <v>0.23113304544519844</v>
      </c>
      <c r="D36" s="184">
        <v>3.362122146822949E-2</v>
      </c>
      <c r="E36" s="184">
        <v>0.11011721159777915</v>
      </c>
      <c r="F36" s="183">
        <v>1</v>
      </c>
      <c r="G36" s="187">
        <v>9726</v>
      </c>
      <c r="H36" s="184">
        <v>0.40080771449765101</v>
      </c>
      <c r="I36" s="93"/>
      <c r="J36" s="93"/>
      <c r="K36" s="93"/>
      <c r="L36" s="93"/>
      <c r="M36" s="184">
        <v>0.61499999999999999</v>
      </c>
      <c r="N36" s="184">
        <v>0.63500000000000001</v>
      </c>
      <c r="O36" s="184">
        <v>0.223</v>
      </c>
      <c r="P36" s="184">
        <v>0.24</v>
      </c>
      <c r="Q36" s="184">
        <v>0.03</v>
      </c>
      <c r="R36" s="184">
        <v>3.6999999999999998E-2</v>
      </c>
      <c r="S36" s="184">
        <v>0.104</v>
      </c>
      <c r="T36" s="184">
        <v>0.11600000000000001</v>
      </c>
    </row>
    <row r="37" spans="1:20" x14ac:dyDescent="0.25">
      <c r="A37" s="93" t="s">
        <v>789</v>
      </c>
      <c r="B37" s="184">
        <v>0.6707806806729204</v>
      </c>
      <c r="C37" s="184">
        <v>0.20583766183425073</v>
      </c>
      <c r="D37" s="184">
        <v>3.8080471354368553E-2</v>
      </c>
      <c r="E37" s="184">
        <v>8.5301186138460341E-2</v>
      </c>
      <c r="F37" s="183">
        <v>1</v>
      </c>
      <c r="G37" s="187">
        <v>128990</v>
      </c>
      <c r="H37" s="184">
        <v>0.36356308167556384</v>
      </c>
      <c r="I37" s="93"/>
      <c r="J37" s="93"/>
      <c r="K37" s="93"/>
      <c r="L37" s="93"/>
      <c r="M37" s="184">
        <v>0.66800000000000004</v>
      </c>
      <c r="N37" s="184">
        <v>0.67300000000000004</v>
      </c>
      <c r="O37" s="184">
        <v>0.20399999999999999</v>
      </c>
      <c r="P37" s="184">
        <v>0.20799999999999999</v>
      </c>
      <c r="Q37" s="184">
        <v>3.6999999999999998E-2</v>
      </c>
      <c r="R37" s="184">
        <v>3.9E-2</v>
      </c>
      <c r="S37" s="184">
        <v>8.4000000000000005E-2</v>
      </c>
      <c r="T37" s="184">
        <v>8.6999999999999994E-2</v>
      </c>
    </row>
    <row r="38" spans="1:20" x14ac:dyDescent="0.25">
      <c r="A38" s="93" t="s">
        <v>790</v>
      </c>
      <c r="B38" s="184">
        <v>0.65294117647058825</v>
      </c>
      <c r="C38" s="184">
        <v>0.19411764705882353</v>
      </c>
      <c r="D38" s="184">
        <v>2.9411764705882353E-2</v>
      </c>
      <c r="E38" s="184">
        <v>0.12352941176470589</v>
      </c>
      <c r="F38" s="183">
        <v>1</v>
      </c>
      <c r="G38" s="187">
        <v>170</v>
      </c>
      <c r="H38" s="184">
        <v>5.866114561766736E-2</v>
      </c>
      <c r="I38" s="93"/>
      <c r="J38" s="93"/>
      <c r="K38" s="93"/>
      <c r="L38" s="93"/>
      <c r="M38" s="184">
        <v>0.57899999999999996</v>
      </c>
      <c r="N38" s="184">
        <v>0.72</v>
      </c>
      <c r="O38" s="184">
        <v>0.14199999999999999</v>
      </c>
      <c r="P38" s="184">
        <v>0.26</v>
      </c>
      <c r="Q38" s="184">
        <v>1.2999999999999999E-2</v>
      </c>
      <c r="R38" s="184">
        <v>6.7000000000000004E-2</v>
      </c>
      <c r="S38" s="184">
        <v>8.2000000000000003E-2</v>
      </c>
      <c r="T38" s="184">
        <v>0.18099999999999999</v>
      </c>
    </row>
    <row r="39" spans="1:20" x14ac:dyDescent="0.25">
      <c r="A39" s="93" t="s">
        <v>791</v>
      </c>
      <c r="B39" s="184">
        <v>0.5705717712914834</v>
      </c>
      <c r="C39" s="184">
        <v>0.1563374650139944</v>
      </c>
      <c r="D39" s="184">
        <v>5.1579368252698918E-2</v>
      </c>
      <c r="E39" s="184">
        <v>0.22151139544182327</v>
      </c>
      <c r="F39" s="183">
        <v>1</v>
      </c>
      <c r="G39" s="187">
        <v>2501</v>
      </c>
      <c r="H39" s="184">
        <v>2.2604027330899099E-2</v>
      </c>
      <c r="I39" s="93"/>
      <c r="J39" s="93"/>
      <c r="K39" s="93"/>
      <c r="L39" s="93"/>
      <c r="M39" s="184">
        <v>0.55100000000000005</v>
      </c>
      <c r="N39" s="184">
        <v>0.59</v>
      </c>
      <c r="O39" s="184">
        <v>0.14299999999999999</v>
      </c>
      <c r="P39" s="184">
        <v>0.17100000000000001</v>
      </c>
      <c r="Q39" s="184">
        <v>4.3999999999999997E-2</v>
      </c>
      <c r="R39" s="184">
        <v>6.0999999999999999E-2</v>
      </c>
      <c r="S39" s="184">
        <v>0.20599999999999999</v>
      </c>
      <c r="T39" s="184">
        <v>0.23799999999999999</v>
      </c>
    </row>
    <row r="40" spans="1:20" x14ac:dyDescent="0.25">
      <c r="A40" s="93" t="s">
        <v>792</v>
      </c>
      <c r="B40" s="184">
        <v>0.63202846975088967</v>
      </c>
      <c r="C40" s="184">
        <v>0.13202846975088969</v>
      </c>
      <c r="D40" s="184">
        <v>3.2028469750889681E-2</v>
      </c>
      <c r="E40" s="184">
        <v>0.20391459074733095</v>
      </c>
      <c r="F40" s="183">
        <v>1</v>
      </c>
      <c r="G40" s="187">
        <v>8430</v>
      </c>
      <c r="H40" s="184">
        <v>0.41396582203889215</v>
      </c>
      <c r="I40" s="93"/>
      <c r="J40" s="93"/>
      <c r="K40" s="93"/>
      <c r="L40" s="93"/>
      <c r="M40" s="184">
        <v>0.622</v>
      </c>
      <c r="N40" s="184">
        <v>0.64200000000000002</v>
      </c>
      <c r="O40" s="184">
        <v>0.125</v>
      </c>
      <c r="P40" s="184">
        <v>0.13900000000000001</v>
      </c>
      <c r="Q40" s="184">
        <v>2.8000000000000001E-2</v>
      </c>
      <c r="R40" s="184">
        <v>3.5999999999999997E-2</v>
      </c>
      <c r="S40" s="184">
        <v>0.19500000000000001</v>
      </c>
      <c r="T40" s="184">
        <v>0.21299999999999999</v>
      </c>
    </row>
    <row r="41" spans="1:20" x14ac:dyDescent="0.25">
      <c r="A41" s="93" t="s">
        <v>793</v>
      </c>
      <c r="B41" s="184">
        <v>0.5991577839189367</v>
      </c>
      <c r="C41" s="184">
        <v>0.22542439794709832</v>
      </c>
      <c r="D41" s="184">
        <v>4.7374654559810499E-2</v>
      </c>
      <c r="E41" s="184">
        <v>0.12804316357415449</v>
      </c>
      <c r="F41" s="183">
        <v>1</v>
      </c>
      <c r="G41" s="187">
        <v>7599</v>
      </c>
      <c r="H41" s="184">
        <v>0.33342108727129127</v>
      </c>
      <c r="I41" s="93"/>
      <c r="J41" s="93"/>
      <c r="K41" s="93"/>
      <c r="L41" s="93"/>
      <c r="M41" s="184">
        <v>0.58799999999999997</v>
      </c>
      <c r="N41" s="184">
        <v>0.61</v>
      </c>
      <c r="O41" s="184">
        <v>0.216</v>
      </c>
      <c r="P41" s="184">
        <v>0.23499999999999999</v>
      </c>
      <c r="Q41" s="184">
        <v>4.2999999999999997E-2</v>
      </c>
      <c r="R41" s="184">
        <v>5.1999999999999998E-2</v>
      </c>
      <c r="S41" s="184">
        <v>0.121</v>
      </c>
      <c r="T41" s="184">
        <v>0.13600000000000001</v>
      </c>
    </row>
    <row r="42" spans="1:20" x14ac:dyDescent="0.25">
      <c r="A42" s="93" t="s">
        <v>794</v>
      </c>
      <c r="B42" s="184">
        <v>0.57858436672704472</v>
      </c>
      <c r="C42" s="184">
        <v>0.24237146440016721</v>
      </c>
      <c r="D42" s="184">
        <v>4.173052807579769E-2</v>
      </c>
      <c r="E42" s="184">
        <v>0.13731364079699038</v>
      </c>
      <c r="F42" s="183">
        <v>1</v>
      </c>
      <c r="G42" s="187">
        <v>14354</v>
      </c>
      <c r="H42" s="184">
        <v>0.33621436769493829</v>
      </c>
      <c r="I42" s="93"/>
      <c r="J42" s="93"/>
      <c r="K42" s="93"/>
      <c r="L42" s="93"/>
      <c r="M42" s="184">
        <v>0.56999999999999995</v>
      </c>
      <c r="N42" s="184">
        <v>0.58699999999999997</v>
      </c>
      <c r="O42" s="184">
        <v>0.23499999999999999</v>
      </c>
      <c r="P42" s="184">
        <v>0.249</v>
      </c>
      <c r="Q42" s="184">
        <v>3.9E-2</v>
      </c>
      <c r="R42" s="184">
        <v>4.4999999999999998E-2</v>
      </c>
      <c r="S42" s="184">
        <v>0.13200000000000001</v>
      </c>
      <c r="T42" s="184">
        <v>0.14299999999999999</v>
      </c>
    </row>
    <row r="43" spans="1:20" x14ac:dyDescent="0.25">
      <c r="A43" s="93" t="s">
        <v>795</v>
      </c>
      <c r="B43" s="184">
        <v>0.46835443037974683</v>
      </c>
      <c r="C43" s="184">
        <v>9.8101265822784806E-2</v>
      </c>
      <c r="D43" s="184">
        <v>5.3797468354430382E-2</v>
      </c>
      <c r="E43" s="184">
        <v>0.379746835443038</v>
      </c>
      <c r="F43" s="183">
        <v>1</v>
      </c>
      <c r="G43" s="187">
        <v>316</v>
      </c>
      <c r="H43" s="184">
        <v>0.1172106824925816</v>
      </c>
      <c r="I43" s="93"/>
      <c r="J43" s="93"/>
      <c r="K43" s="93"/>
      <c r="L43" s="93"/>
      <c r="M43" s="184">
        <v>0.41399999999999998</v>
      </c>
      <c r="N43" s="184">
        <v>0.52300000000000002</v>
      </c>
      <c r="O43" s="184">
        <v>7.0000000000000007E-2</v>
      </c>
      <c r="P43" s="184">
        <v>0.13600000000000001</v>
      </c>
      <c r="Q43" s="184">
        <v>3.4000000000000002E-2</v>
      </c>
      <c r="R43" s="184">
        <v>8.4000000000000005E-2</v>
      </c>
      <c r="S43" s="184">
        <v>0.32800000000000001</v>
      </c>
      <c r="T43" s="184">
        <v>0.434</v>
      </c>
    </row>
    <row r="44" spans="1:20" x14ac:dyDescent="0.25">
      <c r="A44" s="93" t="s">
        <v>796</v>
      </c>
      <c r="B44" s="184">
        <v>0.56791850496789698</v>
      </c>
      <c r="C44" s="184">
        <v>0.24581226012410776</v>
      </c>
      <c r="D44" s="184">
        <v>4.3617059435417341E-2</v>
      </c>
      <c r="E44" s="184">
        <v>0.14265217547257791</v>
      </c>
      <c r="F44" s="183">
        <v>1</v>
      </c>
      <c r="G44" s="187">
        <v>27879</v>
      </c>
      <c r="H44" s="184">
        <v>0.26123500749625189</v>
      </c>
      <c r="I44" s="93"/>
      <c r="J44" s="93"/>
      <c r="K44" s="93"/>
      <c r="L44" s="93"/>
      <c r="M44" s="184">
        <v>0.56200000000000006</v>
      </c>
      <c r="N44" s="184">
        <v>0.57399999999999995</v>
      </c>
      <c r="O44" s="184">
        <v>0.24099999999999999</v>
      </c>
      <c r="P44" s="184">
        <v>0.251</v>
      </c>
      <c r="Q44" s="184">
        <v>4.1000000000000002E-2</v>
      </c>
      <c r="R44" s="184">
        <v>4.5999999999999999E-2</v>
      </c>
      <c r="S44" s="184">
        <v>0.13900000000000001</v>
      </c>
      <c r="T44" s="184">
        <v>0.14699999999999999</v>
      </c>
    </row>
    <row r="45" spans="1:20" x14ac:dyDescent="0.25">
      <c r="A45" s="93" t="s">
        <v>797</v>
      </c>
      <c r="B45" s="184">
        <v>0.62915230875258443</v>
      </c>
      <c r="C45" s="184">
        <v>0.26374913852515508</v>
      </c>
      <c r="D45" s="184">
        <v>3.9421088904203996E-2</v>
      </c>
      <c r="E45" s="184">
        <v>6.7677463818056519E-2</v>
      </c>
      <c r="F45" s="183">
        <v>1</v>
      </c>
      <c r="G45" s="187">
        <v>14510</v>
      </c>
      <c r="H45" s="184">
        <v>0.20647162615971312</v>
      </c>
      <c r="I45" s="93"/>
      <c r="J45" s="93"/>
      <c r="K45" s="93"/>
      <c r="L45" s="93"/>
      <c r="M45" s="184">
        <v>0.621</v>
      </c>
      <c r="N45" s="184">
        <v>0.63700000000000001</v>
      </c>
      <c r="O45" s="184">
        <v>0.25700000000000001</v>
      </c>
      <c r="P45" s="184">
        <v>0.27100000000000002</v>
      </c>
      <c r="Q45" s="184">
        <v>3.5999999999999997E-2</v>
      </c>
      <c r="R45" s="184">
        <v>4.2999999999999997E-2</v>
      </c>
      <c r="S45" s="184">
        <v>6.4000000000000001E-2</v>
      </c>
      <c r="T45" s="184">
        <v>7.1999999999999995E-2</v>
      </c>
    </row>
    <row r="46" spans="1:20" x14ac:dyDescent="0.25">
      <c r="A46" s="93" t="s">
        <v>798</v>
      </c>
      <c r="B46" s="184">
        <v>0.61728950923007653</v>
      </c>
      <c r="C46" s="184">
        <v>0.18640252138676272</v>
      </c>
      <c r="D46" s="184">
        <v>4.8176497073390362E-2</v>
      </c>
      <c r="E46" s="184">
        <v>0.14813147230977036</v>
      </c>
      <c r="F46" s="183">
        <v>1</v>
      </c>
      <c r="G46" s="187">
        <v>2221</v>
      </c>
      <c r="H46" s="184">
        <v>0.17823609662145895</v>
      </c>
      <c r="I46" s="93"/>
      <c r="J46" s="93"/>
      <c r="K46" s="93"/>
      <c r="L46" s="93"/>
      <c r="M46" s="184">
        <v>0.59699999999999998</v>
      </c>
      <c r="N46" s="184">
        <v>0.63700000000000001</v>
      </c>
      <c r="O46" s="184">
        <v>0.17100000000000001</v>
      </c>
      <c r="P46" s="184">
        <v>0.20300000000000001</v>
      </c>
      <c r="Q46" s="184">
        <v>0.04</v>
      </c>
      <c r="R46" s="184">
        <v>5.8000000000000003E-2</v>
      </c>
      <c r="S46" s="184">
        <v>0.13400000000000001</v>
      </c>
      <c r="T46" s="184">
        <v>0.16400000000000001</v>
      </c>
    </row>
    <row r="47" spans="1:20" x14ac:dyDescent="0.25">
      <c r="A47" s="93" t="s">
        <v>799</v>
      </c>
      <c r="B47" s="184">
        <v>0.61244730969501615</v>
      </c>
      <c r="C47" s="184">
        <v>0.23481279444582198</v>
      </c>
      <c r="D47" s="184">
        <v>3.4961567071658817E-2</v>
      </c>
      <c r="E47" s="184">
        <v>0.11777832878750311</v>
      </c>
      <c r="F47" s="183">
        <v>1</v>
      </c>
      <c r="G47" s="187">
        <v>4033</v>
      </c>
      <c r="H47" s="184">
        <v>0.30164547494390426</v>
      </c>
      <c r="I47" s="93"/>
      <c r="J47" s="93"/>
      <c r="K47" s="93"/>
      <c r="L47" s="93"/>
      <c r="M47" s="184">
        <v>0.59699999999999998</v>
      </c>
      <c r="N47" s="184">
        <v>0.627</v>
      </c>
      <c r="O47" s="184">
        <v>0.222</v>
      </c>
      <c r="P47" s="184">
        <v>0.248</v>
      </c>
      <c r="Q47" s="184">
        <v>0.03</v>
      </c>
      <c r="R47" s="184">
        <v>4.1000000000000002E-2</v>
      </c>
      <c r="S47" s="184">
        <v>0.108</v>
      </c>
      <c r="T47" s="184">
        <v>0.128</v>
      </c>
    </row>
    <row r="48" spans="1:20" x14ac:dyDescent="0.25">
      <c r="A48" s="93" t="s">
        <v>800</v>
      </c>
      <c r="B48" s="184">
        <v>0.58641649048625788</v>
      </c>
      <c r="C48" s="184">
        <v>0.26968816067653278</v>
      </c>
      <c r="D48" s="184">
        <v>3.6337209302325583E-2</v>
      </c>
      <c r="E48" s="184">
        <v>0.10755813953488372</v>
      </c>
      <c r="F48" s="183">
        <v>1</v>
      </c>
      <c r="G48" s="187">
        <v>7568</v>
      </c>
      <c r="H48" s="184">
        <v>0.39208372189410423</v>
      </c>
      <c r="I48" s="93"/>
      <c r="J48" s="93"/>
      <c r="K48" s="93"/>
      <c r="L48" s="93"/>
      <c r="M48" s="184">
        <v>0.57499999999999996</v>
      </c>
      <c r="N48" s="184">
        <v>0.59699999999999998</v>
      </c>
      <c r="O48" s="184">
        <v>0.26</v>
      </c>
      <c r="P48" s="184">
        <v>0.28000000000000003</v>
      </c>
      <c r="Q48" s="184">
        <v>3.2000000000000001E-2</v>
      </c>
      <c r="R48" s="184">
        <v>4.1000000000000002E-2</v>
      </c>
      <c r="S48" s="184">
        <v>0.10100000000000001</v>
      </c>
      <c r="T48" s="184">
        <v>0.115</v>
      </c>
    </row>
    <row r="49" spans="1:20" x14ac:dyDescent="0.25">
      <c r="A49" s="93" t="s">
        <v>801</v>
      </c>
      <c r="B49" s="184">
        <v>0.55092881895131507</v>
      </c>
      <c r="C49" s="184">
        <v>0.28892802363233538</v>
      </c>
      <c r="D49" s="184">
        <v>4.027722547293075E-2</v>
      </c>
      <c r="E49" s="184">
        <v>0.11986593194341874</v>
      </c>
      <c r="F49" s="183">
        <v>1</v>
      </c>
      <c r="G49" s="187">
        <v>17603</v>
      </c>
      <c r="H49" s="184">
        <v>0.28692278854460401</v>
      </c>
      <c r="I49" s="93"/>
      <c r="J49" s="93"/>
      <c r="K49" s="93"/>
      <c r="L49" s="93"/>
      <c r="M49" s="184">
        <v>0.54400000000000004</v>
      </c>
      <c r="N49" s="184">
        <v>0.55800000000000005</v>
      </c>
      <c r="O49" s="184">
        <v>0.28199999999999997</v>
      </c>
      <c r="P49" s="184">
        <v>0.29599999999999999</v>
      </c>
      <c r="Q49" s="184">
        <v>3.6999999999999998E-2</v>
      </c>
      <c r="R49" s="184">
        <v>4.2999999999999997E-2</v>
      </c>
      <c r="S49" s="184">
        <v>0.115</v>
      </c>
      <c r="T49" s="184">
        <v>0.125</v>
      </c>
    </row>
    <row r="50" spans="1:20" x14ac:dyDescent="0.25">
      <c r="A50" s="93" t="s">
        <v>802</v>
      </c>
      <c r="B50" s="184">
        <v>0.573199863496758</v>
      </c>
      <c r="C50" s="184">
        <v>0.31108520077351837</v>
      </c>
      <c r="D50" s="184">
        <v>4.3055397565692183E-2</v>
      </c>
      <c r="E50" s="184">
        <v>7.2659538164031395E-2</v>
      </c>
      <c r="F50" s="183">
        <v>1</v>
      </c>
      <c r="G50" s="187">
        <v>35164</v>
      </c>
      <c r="H50" s="184">
        <v>0.46815422302694643</v>
      </c>
      <c r="I50" s="93"/>
      <c r="J50" s="93"/>
      <c r="K50" s="93"/>
      <c r="L50" s="93"/>
      <c r="M50" s="184">
        <v>0.56799999999999995</v>
      </c>
      <c r="N50" s="184">
        <v>0.57799999999999996</v>
      </c>
      <c r="O50" s="184">
        <v>0.30599999999999999</v>
      </c>
      <c r="P50" s="184">
        <v>0.316</v>
      </c>
      <c r="Q50" s="184">
        <v>4.1000000000000002E-2</v>
      </c>
      <c r="R50" s="184">
        <v>4.4999999999999998E-2</v>
      </c>
      <c r="S50" s="184">
        <v>7.0000000000000007E-2</v>
      </c>
      <c r="T50" s="184">
        <v>7.4999999999999997E-2</v>
      </c>
    </row>
    <row r="51" spans="1:20" x14ac:dyDescent="0.25">
      <c r="A51" s="93" t="s">
        <v>803</v>
      </c>
      <c r="B51" s="184">
        <v>0.61663286004056794</v>
      </c>
      <c r="C51" s="184">
        <v>0.19066937119675456</v>
      </c>
      <c r="D51" s="184">
        <v>4.8681541582150101E-2</v>
      </c>
      <c r="E51" s="184">
        <v>0.1440162271805274</v>
      </c>
      <c r="F51" s="183">
        <v>1</v>
      </c>
      <c r="G51" s="187">
        <v>493</v>
      </c>
      <c r="H51" s="184">
        <v>0.10797196671046869</v>
      </c>
      <c r="I51" s="93"/>
      <c r="J51" s="93"/>
      <c r="K51" s="93"/>
      <c r="L51" s="93"/>
      <c r="M51" s="184">
        <v>0.57299999999999995</v>
      </c>
      <c r="N51" s="184">
        <v>0.65800000000000003</v>
      </c>
      <c r="O51" s="184">
        <v>0.158</v>
      </c>
      <c r="P51" s="184">
        <v>0.22800000000000001</v>
      </c>
      <c r="Q51" s="184">
        <v>3.3000000000000002E-2</v>
      </c>
      <c r="R51" s="184">
        <v>7.0999999999999994E-2</v>
      </c>
      <c r="S51" s="184">
        <v>0.11600000000000001</v>
      </c>
      <c r="T51" s="184">
        <v>0.17799999999999999</v>
      </c>
    </row>
    <row r="52" spans="1:20" x14ac:dyDescent="0.25">
      <c r="A52" s="93" t="s">
        <v>804</v>
      </c>
      <c r="B52" s="184">
        <v>0.62299558632076968</v>
      </c>
      <c r="C52" s="184">
        <v>0.19775823198806083</v>
      </c>
      <c r="D52" s="184">
        <v>4.2707903343600168E-2</v>
      </c>
      <c r="E52" s="184">
        <v>0.13653827834756929</v>
      </c>
      <c r="F52" s="183">
        <v>1</v>
      </c>
      <c r="G52" s="187">
        <v>31493</v>
      </c>
      <c r="H52" s="184">
        <v>8.6006264832550916E-2</v>
      </c>
      <c r="I52" s="93"/>
      <c r="J52" s="93"/>
      <c r="K52" s="93"/>
      <c r="L52" s="93"/>
      <c r="M52" s="184">
        <v>0.61799999999999999</v>
      </c>
      <c r="N52" s="184">
        <v>0.628</v>
      </c>
      <c r="O52" s="184">
        <v>0.193</v>
      </c>
      <c r="P52" s="184">
        <v>0.20200000000000001</v>
      </c>
      <c r="Q52" s="184">
        <v>4.1000000000000002E-2</v>
      </c>
      <c r="R52" s="184">
        <v>4.4999999999999998E-2</v>
      </c>
      <c r="S52" s="184">
        <v>0.13300000000000001</v>
      </c>
      <c r="T52" s="184">
        <v>0.14000000000000001</v>
      </c>
    </row>
    <row r="53" spans="1:20" x14ac:dyDescent="0.25">
      <c r="A53" s="93" t="s">
        <v>805</v>
      </c>
      <c r="B53" s="184">
        <v>0.47868217054263568</v>
      </c>
      <c r="C53" s="184">
        <v>0.10949612403100775</v>
      </c>
      <c r="D53" s="184">
        <v>5.7170542635658912E-2</v>
      </c>
      <c r="E53" s="184">
        <v>0.35465116279069769</v>
      </c>
      <c r="F53" s="183">
        <v>1</v>
      </c>
      <c r="G53" s="187">
        <v>1032</v>
      </c>
      <c r="H53" s="184">
        <v>0.21048337752396493</v>
      </c>
      <c r="I53" s="93"/>
      <c r="J53" s="93"/>
      <c r="K53" s="93"/>
      <c r="L53" s="93"/>
      <c r="M53" s="184">
        <v>0.44800000000000001</v>
      </c>
      <c r="N53" s="184">
        <v>0.50900000000000001</v>
      </c>
      <c r="O53" s="184">
        <v>9.1999999999999998E-2</v>
      </c>
      <c r="P53" s="184">
        <v>0.13</v>
      </c>
      <c r="Q53" s="184">
        <v>4.4999999999999998E-2</v>
      </c>
      <c r="R53" s="184">
        <v>7.2999999999999995E-2</v>
      </c>
      <c r="S53" s="184">
        <v>0.32600000000000001</v>
      </c>
      <c r="T53" s="184">
        <v>0.38400000000000001</v>
      </c>
    </row>
    <row r="54" spans="1:20" x14ac:dyDescent="0.25">
      <c r="A54" s="93" t="s">
        <v>806</v>
      </c>
      <c r="B54" s="184">
        <v>0.52965284474445518</v>
      </c>
      <c r="C54" s="184">
        <v>0.25433944069431053</v>
      </c>
      <c r="D54" s="184">
        <v>4.7492767598842814E-2</v>
      </c>
      <c r="E54" s="184">
        <v>0.16851494696239153</v>
      </c>
      <c r="F54" s="183">
        <v>1</v>
      </c>
      <c r="G54" s="187">
        <v>4148</v>
      </c>
      <c r="H54" s="184">
        <v>0.20386297734309727</v>
      </c>
      <c r="I54" s="93"/>
      <c r="J54" s="93"/>
      <c r="K54" s="93"/>
      <c r="L54" s="93"/>
      <c r="M54" s="184">
        <v>0.51400000000000001</v>
      </c>
      <c r="N54" s="184">
        <v>0.54500000000000004</v>
      </c>
      <c r="O54" s="184">
        <v>0.24099999999999999</v>
      </c>
      <c r="P54" s="184">
        <v>0.26800000000000002</v>
      </c>
      <c r="Q54" s="184">
        <v>4.1000000000000002E-2</v>
      </c>
      <c r="R54" s="184">
        <v>5.3999999999999999E-2</v>
      </c>
      <c r="S54" s="184">
        <v>0.157</v>
      </c>
      <c r="T54" s="184">
        <v>0.18</v>
      </c>
    </row>
    <row r="55" spans="1:20" x14ac:dyDescent="0.25">
      <c r="A55" s="93" t="s">
        <v>807</v>
      </c>
      <c r="B55" s="184">
        <v>0.62938826991801555</v>
      </c>
      <c r="C55" s="184">
        <v>0.25036787891528273</v>
      </c>
      <c r="D55" s="184">
        <v>3.8469623712423795E-2</v>
      </c>
      <c r="E55" s="184">
        <v>8.1774227454277912E-2</v>
      </c>
      <c r="F55" s="183">
        <v>1</v>
      </c>
      <c r="G55" s="187">
        <v>4757</v>
      </c>
      <c r="H55" s="184">
        <v>0.45231529903965007</v>
      </c>
      <c r="I55" s="93"/>
      <c r="J55" s="93"/>
      <c r="K55" s="93"/>
      <c r="L55" s="93"/>
      <c r="M55" s="184">
        <v>0.61599999999999999</v>
      </c>
      <c r="N55" s="184">
        <v>0.64300000000000002</v>
      </c>
      <c r="O55" s="184">
        <v>0.23799999999999999</v>
      </c>
      <c r="P55" s="184">
        <v>0.26300000000000001</v>
      </c>
      <c r="Q55" s="184">
        <v>3.3000000000000002E-2</v>
      </c>
      <c r="R55" s="184">
        <v>4.3999999999999997E-2</v>
      </c>
      <c r="S55" s="184">
        <v>7.3999999999999996E-2</v>
      </c>
      <c r="T55" s="184">
        <v>0.09</v>
      </c>
    </row>
    <row r="56" spans="1:20" x14ac:dyDescent="0.25">
      <c r="A56" s="93" t="s">
        <v>808</v>
      </c>
      <c r="B56" s="184">
        <v>0.4664070107108082</v>
      </c>
      <c r="C56" s="184">
        <v>0.14995131450827653</v>
      </c>
      <c r="D56" s="184">
        <v>4.1869522882181112E-2</v>
      </c>
      <c r="E56" s="184">
        <v>0.34177215189873417</v>
      </c>
      <c r="F56" s="183">
        <v>1</v>
      </c>
      <c r="G56" s="187">
        <v>1027</v>
      </c>
      <c r="H56" s="184">
        <v>0.1512295685466058</v>
      </c>
      <c r="I56" s="93"/>
      <c r="J56" s="93"/>
      <c r="K56" s="93"/>
      <c r="L56" s="93"/>
      <c r="M56" s="184">
        <v>0.436</v>
      </c>
      <c r="N56" s="184">
        <v>0.497</v>
      </c>
      <c r="O56" s="184">
        <v>0.129</v>
      </c>
      <c r="P56" s="184">
        <v>0.17299999999999999</v>
      </c>
      <c r="Q56" s="184">
        <v>3.1E-2</v>
      </c>
      <c r="R56" s="184">
        <v>5.6000000000000001E-2</v>
      </c>
      <c r="S56" s="184">
        <v>0.313</v>
      </c>
      <c r="T56" s="184">
        <v>0.371</v>
      </c>
    </row>
    <row r="57" spans="1:20" x14ac:dyDescent="0.25">
      <c r="A57" s="93" t="s">
        <v>809</v>
      </c>
      <c r="B57" s="184">
        <v>0.6487125591171834</v>
      </c>
      <c r="C57" s="184">
        <v>0.24944823962165003</v>
      </c>
      <c r="D57" s="184">
        <v>4.0357330530740934E-2</v>
      </c>
      <c r="E57" s="184">
        <v>6.1481870730425645E-2</v>
      </c>
      <c r="F57" s="183">
        <v>1</v>
      </c>
      <c r="G57" s="187">
        <v>19030</v>
      </c>
      <c r="H57" s="184">
        <v>0.31954192833394901</v>
      </c>
      <c r="I57" s="93"/>
      <c r="J57" s="93"/>
      <c r="K57" s="93"/>
      <c r="L57" s="93"/>
      <c r="M57" s="184">
        <v>0.64200000000000002</v>
      </c>
      <c r="N57" s="184">
        <v>0.65500000000000003</v>
      </c>
      <c r="O57" s="184">
        <v>0.24299999999999999</v>
      </c>
      <c r="P57" s="184">
        <v>0.25600000000000001</v>
      </c>
      <c r="Q57" s="184">
        <v>3.7999999999999999E-2</v>
      </c>
      <c r="R57" s="184">
        <v>4.2999999999999997E-2</v>
      </c>
      <c r="S57" s="184">
        <v>5.8000000000000003E-2</v>
      </c>
      <c r="T57" s="184">
        <v>6.5000000000000002E-2</v>
      </c>
    </row>
    <row r="58" spans="1:20" x14ac:dyDescent="0.25">
      <c r="A58" s="93" t="s">
        <v>810</v>
      </c>
      <c r="B58" s="184">
        <v>0.48810182623132264</v>
      </c>
      <c r="C58" s="184">
        <v>0.18428334255672385</v>
      </c>
      <c r="D58" s="184">
        <v>6.8068622025456563E-2</v>
      </c>
      <c r="E58" s="184">
        <v>0.25954620918649696</v>
      </c>
      <c r="F58" s="183">
        <v>1</v>
      </c>
      <c r="G58" s="187">
        <v>1807</v>
      </c>
      <c r="H58" s="184">
        <v>9.662068227997006E-2</v>
      </c>
      <c r="I58" s="93"/>
      <c r="J58" s="93"/>
      <c r="K58" s="93"/>
      <c r="L58" s="93"/>
      <c r="M58" s="184">
        <v>0.46500000000000002</v>
      </c>
      <c r="N58" s="184">
        <v>0.51100000000000001</v>
      </c>
      <c r="O58" s="184">
        <v>0.16700000000000001</v>
      </c>
      <c r="P58" s="184">
        <v>0.20300000000000001</v>
      </c>
      <c r="Q58" s="184">
        <v>5.7000000000000002E-2</v>
      </c>
      <c r="R58" s="184">
        <v>8.1000000000000003E-2</v>
      </c>
      <c r="S58" s="184">
        <v>0.24</v>
      </c>
      <c r="T58" s="184">
        <v>0.28000000000000003</v>
      </c>
    </row>
    <row r="59" spans="1:20" x14ac:dyDescent="0.25">
      <c r="A59" s="93" t="s">
        <v>811</v>
      </c>
      <c r="B59" s="184">
        <v>0.60563889390927161</v>
      </c>
      <c r="C59" s="184">
        <v>0.17531176576902224</v>
      </c>
      <c r="D59" s="184">
        <v>4.7894451472980298E-2</v>
      </c>
      <c r="E59" s="184">
        <v>0.17115488884872582</v>
      </c>
      <c r="F59" s="183">
        <v>1</v>
      </c>
      <c r="G59" s="187">
        <v>5533</v>
      </c>
      <c r="H59" s="184">
        <v>7.9569150236564704E-2</v>
      </c>
      <c r="I59" s="93"/>
      <c r="J59" s="93"/>
      <c r="K59" s="93"/>
      <c r="L59" s="93"/>
      <c r="M59" s="184">
        <v>0.59299999999999997</v>
      </c>
      <c r="N59" s="184">
        <v>0.61799999999999999</v>
      </c>
      <c r="O59" s="184">
        <v>0.16600000000000001</v>
      </c>
      <c r="P59" s="184">
        <v>0.186</v>
      </c>
      <c r="Q59" s="184">
        <v>4.2999999999999997E-2</v>
      </c>
      <c r="R59" s="184">
        <v>5.3999999999999999E-2</v>
      </c>
      <c r="S59" s="184">
        <v>0.161</v>
      </c>
      <c r="T59" s="184">
        <v>0.18099999999999999</v>
      </c>
    </row>
    <row r="60" spans="1:20" x14ac:dyDescent="0.25">
      <c r="A60" s="93" t="s">
        <v>812</v>
      </c>
      <c r="B60" s="184">
        <v>0.54575163398692805</v>
      </c>
      <c r="C60" s="184">
        <v>0.24836601307189543</v>
      </c>
      <c r="D60" s="184">
        <v>3.9215686274509803E-2</v>
      </c>
      <c r="E60" s="184">
        <v>0.16666666666666666</v>
      </c>
      <c r="F60" s="183">
        <v>1</v>
      </c>
      <c r="G60" s="187">
        <v>306</v>
      </c>
      <c r="H60" s="184">
        <v>0.14711538461538462</v>
      </c>
      <c r="I60" s="93"/>
      <c r="J60" s="93"/>
      <c r="K60" s="93"/>
      <c r="L60" s="93"/>
      <c r="M60" s="184">
        <v>0.49</v>
      </c>
      <c r="N60" s="184">
        <v>0.60099999999999998</v>
      </c>
      <c r="O60" s="184">
        <v>0.20300000000000001</v>
      </c>
      <c r="P60" s="184">
        <v>0.3</v>
      </c>
      <c r="Q60" s="184">
        <v>2.3E-2</v>
      </c>
      <c r="R60" s="184">
        <v>6.7000000000000004E-2</v>
      </c>
      <c r="S60" s="184">
        <v>0.129</v>
      </c>
      <c r="T60" s="184">
        <v>0.21299999999999999</v>
      </c>
    </row>
    <row r="61" spans="1:20" x14ac:dyDescent="0.25">
      <c r="A61" s="93" t="s">
        <v>813</v>
      </c>
      <c r="B61" s="184">
        <v>0.61210453920220087</v>
      </c>
      <c r="C61" s="184">
        <v>0.18431911966987621</v>
      </c>
      <c r="D61" s="184">
        <v>3.9889958734525444E-2</v>
      </c>
      <c r="E61" s="184">
        <v>0.16368638239339753</v>
      </c>
      <c r="F61" s="183">
        <v>1</v>
      </c>
      <c r="G61" s="187">
        <v>727</v>
      </c>
      <c r="H61" s="184">
        <v>7.1951702296120343E-2</v>
      </c>
      <c r="I61" s="93"/>
      <c r="J61" s="93"/>
      <c r="K61" s="93"/>
      <c r="L61" s="93"/>
      <c r="M61" s="184">
        <v>0.57599999999999996</v>
      </c>
      <c r="N61" s="184">
        <v>0.64700000000000002</v>
      </c>
      <c r="O61" s="184">
        <v>0.158</v>
      </c>
      <c r="P61" s="184">
        <v>0.214</v>
      </c>
      <c r="Q61" s="184">
        <v>2.8000000000000001E-2</v>
      </c>
      <c r="R61" s="184">
        <v>5.7000000000000002E-2</v>
      </c>
      <c r="S61" s="184">
        <v>0.13900000000000001</v>
      </c>
      <c r="T61" s="184">
        <v>0.192</v>
      </c>
    </row>
    <row r="62" spans="1:20" x14ac:dyDescent="0.25">
      <c r="A62" s="93"/>
      <c r="B62" s="184"/>
      <c r="C62" s="184"/>
      <c r="D62" s="184"/>
      <c r="E62" s="184"/>
      <c r="F62" s="183"/>
      <c r="G62" s="187"/>
      <c r="H62" s="184"/>
      <c r="I62" s="93"/>
      <c r="J62" s="93"/>
      <c r="K62" s="93"/>
      <c r="L62" s="93"/>
      <c r="M62" s="184"/>
      <c r="N62" s="184"/>
      <c r="O62" s="184"/>
      <c r="P62" s="184"/>
      <c r="Q62" s="184"/>
      <c r="R62" s="184"/>
      <c r="S62" s="184"/>
      <c r="T62" s="184"/>
    </row>
    <row r="63" spans="1:20" x14ac:dyDescent="0.25">
      <c r="A63" s="93"/>
      <c r="B63" s="184"/>
      <c r="C63" s="184"/>
      <c r="D63" s="184"/>
      <c r="E63" s="184"/>
      <c r="F63" s="183"/>
      <c r="G63" s="187"/>
      <c r="H63" s="184"/>
      <c r="I63" s="93"/>
      <c r="J63" s="93"/>
      <c r="K63" s="93"/>
      <c r="L63" s="93"/>
      <c r="M63" s="184"/>
      <c r="N63" s="184"/>
      <c r="O63" s="184"/>
      <c r="P63" s="184"/>
      <c r="Q63" s="184"/>
      <c r="R63" s="184"/>
      <c r="S63" s="184"/>
      <c r="T63" s="184"/>
    </row>
    <row r="64" spans="1:20" x14ac:dyDescent="0.25">
      <c r="A64" s="93"/>
      <c r="B64" s="184"/>
      <c r="C64" s="184"/>
      <c r="D64" s="184"/>
      <c r="E64" s="184"/>
      <c r="F64" s="183"/>
      <c r="G64" s="187"/>
      <c r="H64" s="184"/>
      <c r="I64" s="93"/>
      <c r="J64" s="93"/>
      <c r="K64" s="93"/>
      <c r="L64" s="93"/>
      <c r="M64" s="184"/>
      <c r="N64" s="184"/>
      <c r="O64" s="184"/>
      <c r="P64" s="184"/>
      <c r="Q64" s="184"/>
      <c r="R64" s="184"/>
      <c r="S64" s="184"/>
      <c r="T64" s="184"/>
    </row>
    <row r="65" spans="1:20" x14ac:dyDescent="0.25">
      <c r="A65" s="93"/>
      <c r="B65" s="184"/>
      <c r="C65" s="184"/>
      <c r="D65" s="184"/>
      <c r="E65" s="184"/>
      <c r="F65" s="183"/>
      <c r="G65" s="187"/>
      <c r="H65" s="184"/>
      <c r="I65" s="93"/>
      <c r="J65" s="93"/>
      <c r="K65" s="93"/>
      <c r="L65" s="93"/>
      <c r="M65" s="184"/>
      <c r="N65" s="184"/>
      <c r="O65" s="184"/>
      <c r="P65" s="184"/>
      <c r="Q65" s="184"/>
      <c r="R65" s="184"/>
      <c r="S65" s="184"/>
      <c r="T65" s="184"/>
    </row>
    <row r="66" spans="1:20" x14ac:dyDescent="0.25">
      <c r="A66" s="93"/>
      <c r="B66" s="184"/>
      <c r="C66" s="184"/>
      <c r="D66" s="184"/>
      <c r="E66" s="184"/>
      <c r="F66" s="183"/>
      <c r="G66" s="187"/>
      <c r="H66" s="184"/>
      <c r="I66" s="93"/>
      <c r="J66" s="93"/>
      <c r="K66" s="93"/>
      <c r="L66" s="93"/>
      <c r="M66" s="184"/>
      <c r="N66" s="184"/>
      <c r="O66" s="184"/>
      <c r="P66" s="184"/>
      <c r="Q66" s="184"/>
      <c r="R66" s="184"/>
      <c r="S66" s="184"/>
      <c r="T66" s="184"/>
    </row>
    <row r="67" spans="1:20" x14ac:dyDescent="0.25">
      <c r="A67" s="93"/>
      <c r="B67" s="184"/>
      <c r="C67" s="184"/>
      <c r="D67" s="184"/>
      <c r="E67" s="184"/>
      <c r="F67" s="183"/>
      <c r="G67" s="187"/>
      <c r="H67" s="184"/>
      <c r="I67" s="93"/>
      <c r="J67" s="93"/>
      <c r="K67" s="93"/>
      <c r="L67" s="93"/>
      <c r="M67" s="184"/>
      <c r="N67" s="184"/>
      <c r="O67" s="184"/>
      <c r="P67" s="184"/>
      <c r="Q67" s="184"/>
      <c r="R67" s="184"/>
      <c r="S67" s="184"/>
      <c r="T67" s="184"/>
    </row>
    <row r="68" spans="1:20" x14ac:dyDescent="0.25">
      <c r="A68" s="93"/>
      <c r="B68" s="184"/>
      <c r="C68" s="184"/>
      <c r="D68" s="184"/>
      <c r="E68" s="184"/>
      <c r="F68" s="183"/>
      <c r="G68" s="187"/>
      <c r="H68" s="184"/>
      <c r="I68" s="93"/>
      <c r="J68" s="93"/>
      <c r="K68" s="93"/>
      <c r="L68" s="93"/>
      <c r="M68" s="184"/>
      <c r="N68" s="184"/>
      <c r="O68" s="184"/>
      <c r="P68" s="184"/>
      <c r="Q68" s="184"/>
      <c r="R68" s="184"/>
      <c r="S68" s="184"/>
      <c r="T68" s="184"/>
    </row>
    <row r="69" spans="1:20" x14ac:dyDescent="0.25">
      <c r="A69" s="93" t="s">
        <v>814</v>
      </c>
      <c r="B69" s="184">
        <v>0.54832102802966487</v>
      </c>
      <c r="C69" s="184">
        <v>0.30844193383215235</v>
      </c>
      <c r="D69" s="184">
        <v>3.7510529706159257E-2</v>
      </c>
      <c r="E69" s="184">
        <v>0.10572650843202352</v>
      </c>
      <c r="F69" s="183">
        <v>1</v>
      </c>
      <c r="G69" s="187">
        <v>60543</v>
      </c>
      <c r="H69" s="184">
        <v>0.24120717131474104</v>
      </c>
      <c r="I69" s="93"/>
      <c r="J69" s="93"/>
      <c r="K69" s="93"/>
      <c r="L69" s="93"/>
      <c r="M69" s="184">
        <v>0.54400000000000004</v>
      </c>
      <c r="N69" s="184">
        <v>0.55200000000000005</v>
      </c>
      <c r="O69" s="184">
        <v>0.30499999999999999</v>
      </c>
      <c r="P69" s="184">
        <v>0.312</v>
      </c>
      <c r="Q69" s="184">
        <v>3.5999999999999997E-2</v>
      </c>
      <c r="R69" s="184">
        <v>3.9E-2</v>
      </c>
      <c r="S69" s="184">
        <v>0.10299999999999999</v>
      </c>
      <c r="T69" s="184">
        <v>0.108</v>
      </c>
    </row>
    <row r="70" spans="1:20" x14ac:dyDescent="0.25">
      <c r="A70" s="93" t="s">
        <v>815</v>
      </c>
      <c r="B70" s="184">
        <v>0.58666666666666667</v>
      </c>
      <c r="C70" s="184">
        <v>0.2510144927536232</v>
      </c>
      <c r="D70" s="184">
        <v>4.1739130434782612E-2</v>
      </c>
      <c r="E70" s="184">
        <v>0.12057971014492753</v>
      </c>
      <c r="F70" s="183">
        <v>1</v>
      </c>
      <c r="G70" s="187">
        <v>1725</v>
      </c>
      <c r="H70" s="184">
        <v>0.20301282805696128</v>
      </c>
      <c r="I70" s="93"/>
      <c r="J70" s="93"/>
      <c r="K70" s="93"/>
      <c r="L70" s="93"/>
      <c r="M70" s="184">
        <v>0.56299999999999994</v>
      </c>
      <c r="N70" s="184">
        <v>0.61</v>
      </c>
      <c r="O70" s="184">
        <v>0.23100000000000001</v>
      </c>
      <c r="P70" s="184">
        <v>0.27200000000000002</v>
      </c>
      <c r="Q70" s="184">
        <v>3.3000000000000002E-2</v>
      </c>
      <c r="R70" s="184">
        <v>5.1999999999999998E-2</v>
      </c>
      <c r="S70" s="184">
        <v>0.106</v>
      </c>
      <c r="T70" s="184">
        <v>0.13700000000000001</v>
      </c>
    </row>
    <row r="71" spans="1:20" x14ac:dyDescent="0.25">
      <c r="A71" s="93" t="s">
        <v>816</v>
      </c>
      <c r="B71" s="184">
        <v>0.59512195121951217</v>
      </c>
      <c r="C71" s="184">
        <v>0.12682926829268293</v>
      </c>
      <c r="D71" s="184">
        <v>2.4390243902439025E-2</v>
      </c>
      <c r="E71" s="184">
        <v>0.25365853658536586</v>
      </c>
      <c r="F71" s="183">
        <v>1</v>
      </c>
      <c r="G71" s="187">
        <v>205</v>
      </c>
      <c r="H71" s="184">
        <v>7.9704510108864701E-2</v>
      </c>
      <c r="I71" s="93"/>
      <c r="J71" s="93"/>
      <c r="K71" s="93"/>
      <c r="L71" s="93"/>
      <c r="M71" s="184">
        <v>0.52700000000000002</v>
      </c>
      <c r="N71" s="184">
        <v>0.66</v>
      </c>
      <c r="O71" s="184">
        <v>8.7999999999999995E-2</v>
      </c>
      <c r="P71" s="184">
        <v>0.17899999999999999</v>
      </c>
      <c r="Q71" s="184">
        <v>0.01</v>
      </c>
      <c r="R71" s="184">
        <v>5.6000000000000001E-2</v>
      </c>
      <c r="S71" s="184">
        <v>0.19900000000000001</v>
      </c>
      <c r="T71" s="184">
        <v>0.317</v>
      </c>
    </row>
    <row r="72" spans="1:20" x14ac:dyDescent="0.25">
      <c r="A72" s="93" t="s">
        <v>817</v>
      </c>
      <c r="B72" s="184">
        <v>0.47702407002188185</v>
      </c>
      <c r="C72" s="184">
        <v>0.24070021881838075</v>
      </c>
      <c r="D72" s="184">
        <v>3.0269876002917577E-2</v>
      </c>
      <c r="E72" s="184">
        <v>0.25200583515681985</v>
      </c>
      <c r="F72" s="183">
        <v>1</v>
      </c>
      <c r="G72" s="187">
        <v>2742</v>
      </c>
      <c r="H72" s="184">
        <v>0.63663803111214301</v>
      </c>
      <c r="I72" s="93"/>
      <c r="J72" s="93"/>
      <c r="K72" s="93"/>
      <c r="L72" s="93"/>
      <c r="M72" s="184">
        <v>0.45800000000000002</v>
      </c>
      <c r="N72" s="184">
        <v>0.496</v>
      </c>
      <c r="O72" s="184">
        <v>0.22500000000000001</v>
      </c>
      <c r="P72" s="184">
        <v>0.25700000000000001</v>
      </c>
      <c r="Q72" s="184">
        <v>2.4E-2</v>
      </c>
      <c r="R72" s="184">
        <v>3.6999999999999998E-2</v>
      </c>
      <c r="S72" s="184">
        <v>0.23599999999999999</v>
      </c>
      <c r="T72" s="184">
        <v>0.26900000000000002</v>
      </c>
    </row>
    <row r="73" spans="1:20" x14ac:dyDescent="0.25">
      <c r="A73" s="93" t="s">
        <v>818</v>
      </c>
      <c r="B73" s="184">
        <v>0.5396065922381712</v>
      </c>
      <c r="C73" s="184">
        <v>0.35406698564593303</v>
      </c>
      <c r="D73" s="184">
        <v>4.0581251107566899E-2</v>
      </c>
      <c r="E73" s="184">
        <v>6.5745171008328898E-2</v>
      </c>
      <c r="F73" s="183">
        <v>1</v>
      </c>
      <c r="G73" s="187">
        <v>5643</v>
      </c>
      <c r="H73" s="184">
        <v>0.59594466152708836</v>
      </c>
      <c r="I73" s="93"/>
      <c r="J73" s="93"/>
      <c r="K73" s="93"/>
      <c r="L73" s="93"/>
      <c r="M73" s="184">
        <v>0.52700000000000002</v>
      </c>
      <c r="N73" s="184">
        <v>0.55300000000000005</v>
      </c>
      <c r="O73" s="184">
        <v>0.34200000000000003</v>
      </c>
      <c r="P73" s="184">
        <v>0.36699999999999999</v>
      </c>
      <c r="Q73" s="184">
        <v>3.5999999999999997E-2</v>
      </c>
      <c r="R73" s="184">
        <v>4.5999999999999999E-2</v>
      </c>
      <c r="S73" s="184">
        <v>0.06</v>
      </c>
      <c r="T73" s="184">
        <v>7.2999999999999995E-2</v>
      </c>
    </row>
    <row r="74" spans="1:20" x14ac:dyDescent="0.25">
      <c r="A74" s="93" t="s">
        <v>819</v>
      </c>
      <c r="B74" s="184">
        <v>0.62724014336917566</v>
      </c>
      <c r="C74" s="184">
        <v>0.23655913978494625</v>
      </c>
      <c r="D74" s="184">
        <v>2.1505376344086023E-2</v>
      </c>
      <c r="E74" s="184">
        <v>0.11469534050179211</v>
      </c>
      <c r="F74" s="183">
        <v>1</v>
      </c>
      <c r="G74" s="187">
        <v>279</v>
      </c>
      <c r="H74" s="184">
        <v>0.11659005432511492</v>
      </c>
      <c r="I74" s="93"/>
      <c r="J74" s="93"/>
      <c r="K74" s="93"/>
      <c r="L74" s="93"/>
      <c r="M74" s="184">
        <v>0.56899999999999995</v>
      </c>
      <c r="N74" s="184">
        <v>0.68200000000000005</v>
      </c>
      <c r="O74" s="184">
        <v>0.19</v>
      </c>
      <c r="P74" s="184">
        <v>0.28999999999999998</v>
      </c>
      <c r="Q74" s="184">
        <v>0.01</v>
      </c>
      <c r="R74" s="184">
        <v>4.5999999999999999E-2</v>
      </c>
      <c r="S74" s="184">
        <v>8.2000000000000003E-2</v>
      </c>
      <c r="T74" s="184">
        <v>0.157</v>
      </c>
    </row>
    <row r="75" spans="1:20" x14ac:dyDescent="0.25">
      <c r="A75" s="93" t="s">
        <v>820</v>
      </c>
      <c r="B75" s="184">
        <v>0.50943396226415094</v>
      </c>
      <c r="C75" s="184">
        <v>0.10377358490566038</v>
      </c>
      <c r="D75" s="184">
        <v>8.0188679245283015E-2</v>
      </c>
      <c r="E75" s="184">
        <v>0.30660377358490565</v>
      </c>
      <c r="F75" s="183">
        <v>1</v>
      </c>
      <c r="G75" s="187">
        <v>212</v>
      </c>
      <c r="H75" s="184">
        <v>1.0332391071254509E-2</v>
      </c>
      <c r="I75" s="93"/>
      <c r="J75" s="93"/>
      <c r="K75" s="93"/>
      <c r="L75" s="93"/>
      <c r="M75" s="184">
        <v>0.443</v>
      </c>
      <c r="N75" s="184">
        <v>0.57599999999999996</v>
      </c>
      <c r="O75" s="184">
        <v>7.0000000000000007E-2</v>
      </c>
      <c r="P75" s="184">
        <v>0.152</v>
      </c>
      <c r="Q75" s="184">
        <v>5.0999999999999997E-2</v>
      </c>
      <c r="R75" s="184">
        <v>0.125</v>
      </c>
      <c r="S75" s="184">
        <v>0.248</v>
      </c>
      <c r="T75" s="184">
        <v>0.372</v>
      </c>
    </row>
    <row r="76" spans="1:20" x14ac:dyDescent="0.25">
      <c r="A76" s="93" t="s">
        <v>821</v>
      </c>
      <c r="B76" s="184">
        <v>0.56647537063605935</v>
      </c>
      <c r="C76" s="184">
        <v>0.33763749402199905</v>
      </c>
      <c r="D76" s="184">
        <v>3.6346245815399331E-2</v>
      </c>
      <c r="E76" s="184">
        <v>5.9540889526542323E-2</v>
      </c>
      <c r="F76" s="183">
        <v>1</v>
      </c>
      <c r="G76" s="187">
        <v>8364</v>
      </c>
      <c r="H76" s="184">
        <v>0.27265614812883038</v>
      </c>
      <c r="I76" s="93"/>
      <c r="J76" s="93"/>
      <c r="K76" s="93"/>
      <c r="L76" s="93"/>
      <c r="M76" s="184">
        <v>0.55600000000000005</v>
      </c>
      <c r="N76" s="184">
        <v>0.57699999999999996</v>
      </c>
      <c r="O76" s="184">
        <v>0.32800000000000001</v>
      </c>
      <c r="P76" s="184">
        <v>0.34799999999999998</v>
      </c>
      <c r="Q76" s="184">
        <v>3.3000000000000002E-2</v>
      </c>
      <c r="R76" s="184">
        <v>4.1000000000000002E-2</v>
      </c>
      <c r="S76" s="184">
        <v>5.5E-2</v>
      </c>
      <c r="T76" s="184">
        <v>6.5000000000000002E-2</v>
      </c>
    </row>
    <row r="77" spans="1:20" x14ac:dyDescent="0.25">
      <c r="A77" s="93" t="s">
        <v>822</v>
      </c>
      <c r="B77" s="184">
        <v>0.53658536585365857</v>
      </c>
      <c r="C77" s="184">
        <v>0.12195121951219512</v>
      </c>
      <c r="D77" s="184">
        <v>4.878048780487805E-2</v>
      </c>
      <c r="E77" s="184">
        <v>0.29268292682926828</v>
      </c>
      <c r="F77" s="183">
        <v>1</v>
      </c>
      <c r="G77" s="187">
        <v>41</v>
      </c>
      <c r="H77" s="184">
        <v>9.1232754784156649E-3</v>
      </c>
      <c r="I77" s="93"/>
      <c r="J77" s="93"/>
      <c r="K77" s="93"/>
      <c r="L77" s="93"/>
      <c r="M77" s="184">
        <v>0.38700000000000001</v>
      </c>
      <c r="N77" s="184">
        <v>0.67900000000000005</v>
      </c>
      <c r="O77" s="184">
        <v>5.2999999999999999E-2</v>
      </c>
      <c r="P77" s="184">
        <v>0.255</v>
      </c>
      <c r="Q77" s="184">
        <v>1.2999999999999999E-2</v>
      </c>
      <c r="R77" s="184">
        <v>0.161</v>
      </c>
      <c r="S77" s="184">
        <v>0.17599999999999999</v>
      </c>
      <c r="T77" s="184">
        <v>0.44500000000000001</v>
      </c>
    </row>
    <row r="78" spans="1:20" x14ac:dyDescent="0.25">
      <c r="A78" s="93" t="s">
        <v>823</v>
      </c>
      <c r="B78" s="184">
        <v>0.61409214092140918</v>
      </c>
      <c r="C78" s="184">
        <v>0.25853658536585367</v>
      </c>
      <c r="D78" s="184">
        <v>3.1978319783197831E-2</v>
      </c>
      <c r="E78" s="184">
        <v>9.5392953929539295E-2</v>
      </c>
      <c r="F78" s="183">
        <v>1</v>
      </c>
      <c r="G78" s="187">
        <v>1845</v>
      </c>
      <c r="H78" s="184">
        <v>4.7687973325751504E-2</v>
      </c>
      <c r="I78" s="93"/>
      <c r="J78" s="93"/>
      <c r="K78" s="93"/>
      <c r="L78" s="93"/>
      <c r="M78" s="184">
        <v>0.59199999999999997</v>
      </c>
      <c r="N78" s="184">
        <v>0.63600000000000001</v>
      </c>
      <c r="O78" s="184">
        <v>0.23899999999999999</v>
      </c>
      <c r="P78" s="184">
        <v>0.27900000000000003</v>
      </c>
      <c r="Q78" s="184">
        <v>2.5000000000000001E-2</v>
      </c>
      <c r="R78" s="184">
        <v>4.1000000000000002E-2</v>
      </c>
      <c r="S78" s="184">
        <v>8.3000000000000004E-2</v>
      </c>
      <c r="T78" s="184">
        <v>0.11</v>
      </c>
    </row>
    <row r="79" spans="1:20" x14ac:dyDescent="0.25">
      <c r="A79" s="93" t="s">
        <v>824</v>
      </c>
      <c r="B79" s="184">
        <v>0.66511627906976745</v>
      </c>
      <c r="C79" s="184">
        <v>0.13488372093023257</v>
      </c>
      <c r="D79" s="184">
        <v>3.255813953488372E-2</v>
      </c>
      <c r="E79" s="184">
        <v>0.16744186046511628</v>
      </c>
      <c r="F79" s="183">
        <v>1</v>
      </c>
      <c r="G79" s="187">
        <v>215</v>
      </c>
      <c r="H79" s="184">
        <v>0.12195121951219512</v>
      </c>
      <c r="I79" s="93"/>
      <c r="J79" s="93"/>
      <c r="K79" s="93"/>
      <c r="L79" s="93"/>
      <c r="M79" s="184">
        <v>0.6</v>
      </c>
      <c r="N79" s="184">
        <v>0.72499999999999998</v>
      </c>
      <c r="O79" s="184">
        <v>9.6000000000000002E-2</v>
      </c>
      <c r="P79" s="184">
        <v>0.187</v>
      </c>
      <c r="Q79" s="184">
        <v>1.6E-2</v>
      </c>
      <c r="R79" s="184">
        <v>6.6000000000000003E-2</v>
      </c>
      <c r="S79" s="184">
        <v>0.123</v>
      </c>
      <c r="T79" s="184">
        <v>0.223</v>
      </c>
    </row>
    <row r="80" spans="1:20" x14ac:dyDescent="0.25">
      <c r="A80" s="93" t="s">
        <v>825</v>
      </c>
      <c r="B80" s="184">
        <v>0.58333333333333337</v>
      </c>
      <c r="C80" s="184">
        <v>0.15476190476190477</v>
      </c>
      <c r="D80" s="184">
        <v>5.9523809523809521E-2</v>
      </c>
      <c r="E80" s="184">
        <v>0.20238095238095238</v>
      </c>
      <c r="F80" s="183">
        <v>1</v>
      </c>
      <c r="G80" s="187">
        <v>84</v>
      </c>
      <c r="H80" s="184">
        <v>0.15135135135135136</v>
      </c>
      <c r="I80" s="93"/>
      <c r="J80" s="93"/>
      <c r="K80" s="93"/>
      <c r="L80" s="93"/>
      <c r="M80" s="184">
        <v>0.47699999999999998</v>
      </c>
      <c r="N80" s="184">
        <v>0.68300000000000005</v>
      </c>
      <c r="O80" s="184">
        <v>9.2999999999999999E-2</v>
      </c>
      <c r="P80" s="184">
        <v>0.247</v>
      </c>
      <c r="Q80" s="184">
        <v>2.5999999999999999E-2</v>
      </c>
      <c r="R80" s="184">
        <v>0.13200000000000001</v>
      </c>
      <c r="S80" s="184">
        <v>0.13</v>
      </c>
      <c r="T80" s="184">
        <v>0.3</v>
      </c>
    </row>
    <row r="81" spans="1:20" x14ac:dyDescent="0.25">
      <c r="A81" s="93" t="s">
        <v>826</v>
      </c>
      <c r="B81" s="184">
        <v>0.51449275362318836</v>
      </c>
      <c r="C81" s="184">
        <v>9.420289855072464E-2</v>
      </c>
      <c r="D81" s="184">
        <v>6.5217391304347824E-2</v>
      </c>
      <c r="E81" s="184">
        <v>0.32608695652173914</v>
      </c>
      <c r="F81" s="183">
        <v>1</v>
      </c>
      <c r="G81" s="187">
        <v>138</v>
      </c>
      <c r="H81" s="184">
        <v>7.1391619244697363E-2</v>
      </c>
      <c r="I81" s="93"/>
      <c r="J81" s="93"/>
      <c r="K81" s="93"/>
      <c r="L81" s="93"/>
      <c r="M81" s="184">
        <v>0.432</v>
      </c>
      <c r="N81" s="184">
        <v>0.59599999999999997</v>
      </c>
      <c r="O81" s="184">
        <v>5.6000000000000001E-2</v>
      </c>
      <c r="P81" s="184">
        <v>0.155</v>
      </c>
      <c r="Q81" s="184">
        <v>3.5000000000000003E-2</v>
      </c>
      <c r="R81" s="184">
        <v>0.11899999999999999</v>
      </c>
      <c r="S81" s="184">
        <v>0.254</v>
      </c>
      <c r="T81" s="184">
        <v>0.40799999999999997</v>
      </c>
    </row>
    <row r="82" spans="1:20" x14ac:dyDescent="0.25">
      <c r="A82" s="93" t="s">
        <v>827</v>
      </c>
      <c r="B82" s="184">
        <v>0.53658536585365857</v>
      </c>
      <c r="C82" s="184">
        <v>0.2032520325203252</v>
      </c>
      <c r="D82" s="184">
        <v>3.2520325203252036E-2</v>
      </c>
      <c r="E82" s="184">
        <v>0.22764227642276422</v>
      </c>
      <c r="F82" s="183">
        <v>1</v>
      </c>
      <c r="G82" s="187">
        <v>123</v>
      </c>
      <c r="H82" s="184">
        <v>9.6470588235294114E-2</v>
      </c>
      <c r="I82" s="93"/>
      <c r="J82" s="93"/>
      <c r="K82" s="93"/>
      <c r="L82" s="93"/>
      <c r="M82" s="184">
        <v>0.44900000000000001</v>
      </c>
      <c r="N82" s="184">
        <v>0.622</v>
      </c>
      <c r="O82" s="184">
        <v>0.14199999999999999</v>
      </c>
      <c r="P82" s="184">
        <v>0.28299999999999997</v>
      </c>
      <c r="Q82" s="184">
        <v>1.2999999999999999E-2</v>
      </c>
      <c r="R82" s="184">
        <v>8.1000000000000003E-2</v>
      </c>
      <c r="S82" s="184">
        <v>0.16200000000000001</v>
      </c>
      <c r="T82" s="184">
        <v>0.309</v>
      </c>
    </row>
    <row r="83" spans="1:20" x14ac:dyDescent="0.25">
      <c r="A83" s="93" t="s">
        <v>828</v>
      </c>
      <c r="B83" s="184">
        <v>0.63909774436090228</v>
      </c>
      <c r="C83" s="184">
        <v>0.15037593984962405</v>
      </c>
      <c r="D83" s="184">
        <v>2.2556390977443608E-2</v>
      </c>
      <c r="E83" s="184">
        <v>0.18796992481203006</v>
      </c>
      <c r="F83" s="183">
        <v>1</v>
      </c>
      <c r="G83" s="187">
        <v>133</v>
      </c>
      <c r="H83" s="184">
        <v>9.1597796143250684E-2</v>
      </c>
      <c r="I83" s="93"/>
      <c r="J83" s="93"/>
      <c r="K83" s="93"/>
      <c r="L83" s="93"/>
      <c r="M83" s="184">
        <v>0.55500000000000005</v>
      </c>
      <c r="N83" s="184">
        <v>0.71599999999999997</v>
      </c>
      <c r="O83" s="184">
        <v>0.1</v>
      </c>
      <c r="P83" s="184">
        <v>0.221</v>
      </c>
      <c r="Q83" s="184">
        <v>8.0000000000000002E-3</v>
      </c>
      <c r="R83" s="184">
        <v>6.4000000000000001E-2</v>
      </c>
      <c r="S83" s="184">
        <v>0.13100000000000001</v>
      </c>
      <c r="T83" s="184">
        <v>0.26300000000000001</v>
      </c>
    </row>
    <row r="84" spans="1:20" x14ac:dyDescent="0.25">
      <c r="A84" s="93" t="s">
        <v>829</v>
      </c>
      <c r="B84" s="184">
        <v>0.52517985611510787</v>
      </c>
      <c r="C84" s="184">
        <v>0.19424460431654678</v>
      </c>
      <c r="D84" s="184">
        <v>4.3165467625899283E-2</v>
      </c>
      <c r="E84" s="184">
        <v>0.23741007194244604</v>
      </c>
      <c r="F84" s="183">
        <v>1</v>
      </c>
      <c r="G84" s="187">
        <v>139</v>
      </c>
      <c r="H84" s="184">
        <v>8.0673244341265229E-2</v>
      </c>
      <c r="I84" s="93"/>
      <c r="J84" s="93"/>
      <c r="K84" s="93"/>
      <c r="L84" s="93"/>
      <c r="M84" s="184">
        <v>0.443</v>
      </c>
      <c r="N84" s="184">
        <v>0.60599999999999998</v>
      </c>
      <c r="O84" s="184">
        <v>0.13700000000000001</v>
      </c>
      <c r="P84" s="184">
        <v>0.26800000000000002</v>
      </c>
      <c r="Q84" s="184">
        <v>0.02</v>
      </c>
      <c r="R84" s="184">
        <v>9.0999999999999998E-2</v>
      </c>
      <c r="S84" s="184">
        <v>0.17399999999999999</v>
      </c>
      <c r="T84" s="184">
        <v>0.315</v>
      </c>
    </row>
    <row r="85" spans="1:20" x14ac:dyDescent="0.25">
      <c r="A85" s="93" t="s">
        <v>830</v>
      </c>
      <c r="B85" s="184">
        <v>0.44827586206896552</v>
      </c>
      <c r="C85" s="184">
        <v>0.28879310344827586</v>
      </c>
      <c r="D85" s="184">
        <v>4.3103448275862072E-2</v>
      </c>
      <c r="E85" s="184">
        <v>0.21982758620689655</v>
      </c>
      <c r="F85" s="183">
        <v>1</v>
      </c>
      <c r="G85" s="187">
        <v>232</v>
      </c>
      <c r="H85" s="184">
        <v>0.1683599419448476</v>
      </c>
      <c r="I85" s="93"/>
      <c r="J85" s="93"/>
      <c r="K85" s="93"/>
      <c r="L85" s="93"/>
      <c r="M85" s="184">
        <v>0.38600000000000001</v>
      </c>
      <c r="N85" s="184">
        <v>0.51300000000000001</v>
      </c>
      <c r="O85" s="184">
        <v>0.23400000000000001</v>
      </c>
      <c r="P85" s="184">
        <v>0.35</v>
      </c>
      <c r="Q85" s="184">
        <v>2.4E-2</v>
      </c>
      <c r="R85" s="184">
        <v>7.8E-2</v>
      </c>
      <c r="S85" s="184">
        <v>0.17100000000000001</v>
      </c>
      <c r="T85" s="184">
        <v>0.27700000000000002</v>
      </c>
    </row>
    <row r="86" spans="1:20" x14ac:dyDescent="0.25">
      <c r="A86" s="93" t="s">
        <v>831</v>
      </c>
      <c r="B86" s="184">
        <v>0.54219793564055863</v>
      </c>
      <c r="C86" s="184">
        <v>0.29568913175470551</v>
      </c>
      <c r="D86" s="184">
        <v>3.1572556162720096E-2</v>
      </c>
      <c r="E86" s="184">
        <v>0.1305403764420158</v>
      </c>
      <c r="F86" s="183">
        <v>1</v>
      </c>
      <c r="G86" s="187">
        <v>1647</v>
      </c>
      <c r="H86" s="184">
        <v>0.28096212896622313</v>
      </c>
      <c r="I86" s="93"/>
      <c r="J86" s="93"/>
      <c r="K86" s="93"/>
      <c r="L86" s="93"/>
      <c r="M86" s="184">
        <v>0.51800000000000002</v>
      </c>
      <c r="N86" s="184">
        <v>0.56599999999999995</v>
      </c>
      <c r="O86" s="184">
        <v>0.27400000000000002</v>
      </c>
      <c r="P86" s="184">
        <v>0.318</v>
      </c>
      <c r="Q86" s="184">
        <v>2.4E-2</v>
      </c>
      <c r="R86" s="184">
        <v>4.1000000000000002E-2</v>
      </c>
      <c r="S86" s="184">
        <v>0.115</v>
      </c>
      <c r="T86" s="184">
        <v>0.14799999999999999</v>
      </c>
    </row>
    <row r="87" spans="1:20" x14ac:dyDescent="0.25">
      <c r="A87" s="93" t="s">
        <v>832</v>
      </c>
      <c r="B87" s="184">
        <v>0.46576500422654271</v>
      </c>
      <c r="C87" s="184">
        <v>0.33643279797125952</v>
      </c>
      <c r="D87" s="184">
        <v>3.8038884192730348E-2</v>
      </c>
      <c r="E87" s="184">
        <v>0.15976331360946747</v>
      </c>
      <c r="F87" s="183">
        <v>1</v>
      </c>
      <c r="G87" s="187">
        <v>1183</v>
      </c>
      <c r="H87" s="184">
        <v>0.53870673952641168</v>
      </c>
      <c r="I87" s="93"/>
      <c r="J87" s="93"/>
      <c r="K87" s="93"/>
      <c r="L87" s="93"/>
      <c r="M87" s="184">
        <v>0.437</v>
      </c>
      <c r="N87" s="184">
        <v>0.49399999999999999</v>
      </c>
      <c r="O87" s="184">
        <v>0.31</v>
      </c>
      <c r="P87" s="184">
        <v>0.36399999999999999</v>
      </c>
      <c r="Q87" s="184">
        <v>2.9000000000000001E-2</v>
      </c>
      <c r="R87" s="184">
        <v>5.0999999999999997E-2</v>
      </c>
      <c r="S87" s="184">
        <v>0.14000000000000001</v>
      </c>
      <c r="T87" s="184">
        <v>0.182</v>
      </c>
    </row>
    <row r="88" spans="1:20" x14ac:dyDescent="0.25">
      <c r="A88" s="93" t="s">
        <v>833</v>
      </c>
      <c r="B88" s="184">
        <v>0.54631083202511777</v>
      </c>
      <c r="C88" s="184">
        <v>0.35164835164835168</v>
      </c>
      <c r="D88" s="184">
        <v>2.197802197802198E-2</v>
      </c>
      <c r="E88" s="184">
        <v>8.0062794348508631E-2</v>
      </c>
      <c r="F88" s="183">
        <v>1</v>
      </c>
      <c r="G88" s="187">
        <v>637</v>
      </c>
      <c r="H88" s="184">
        <v>0.25531062124248499</v>
      </c>
      <c r="I88" s="93"/>
      <c r="J88" s="93"/>
      <c r="K88" s="93"/>
      <c r="L88" s="93"/>
      <c r="M88" s="184">
        <v>0.50700000000000001</v>
      </c>
      <c r="N88" s="184">
        <v>0.58499999999999996</v>
      </c>
      <c r="O88" s="184">
        <v>0.316</v>
      </c>
      <c r="P88" s="184">
        <v>0.39</v>
      </c>
      <c r="Q88" s="184">
        <v>1.2999999999999999E-2</v>
      </c>
      <c r="R88" s="184">
        <v>3.6999999999999998E-2</v>
      </c>
      <c r="S88" s="184">
        <v>6.0999999999999999E-2</v>
      </c>
      <c r="T88" s="184">
        <v>0.104</v>
      </c>
    </row>
    <row r="89" spans="1:20" x14ac:dyDescent="0.25">
      <c r="A89" s="93" t="s">
        <v>834</v>
      </c>
      <c r="B89" s="184">
        <v>0.41695501730103807</v>
      </c>
      <c r="C89" s="184">
        <v>0.30968858131487892</v>
      </c>
      <c r="D89" s="184">
        <v>5.0173010380622836E-2</v>
      </c>
      <c r="E89" s="184">
        <v>0.22318339100346021</v>
      </c>
      <c r="F89" s="183">
        <v>1</v>
      </c>
      <c r="G89" s="187">
        <v>578</v>
      </c>
      <c r="H89" s="184">
        <v>0.4987057808455565</v>
      </c>
      <c r="I89" s="93"/>
      <c r="J89" s="93"/>
      <c r="K89" s="93"/>
      <c r="L89" s="93"/>
      <c r="M89" s="184">
        <v>0.377</v>
      </c>
      <c r="N89" s="184">
        <v>0.45800000000000002</v>
      </c>
      <c r="O89" s="184">
        <v>0.27300000000000002</v>
      </c>
      <c r="P89" s="184">
        <v>0.34899999999999998</v>
      </c>
      <c r="Q89" s="184">
        <v>3.5000000000000003E-2</v>
      </c>
      <c r="R89" s="184">
        <v>7.0999999999999994E-2</v>
      </c>
      <c r="S89" s="184">
        <v>0.191</v>
      </c>
      <c r="T89" s="184">
        <v>0.25900000000000001</v>
      </c>
    </row>
    <row r="90" spans="1:20" x14ac:dyDescent="0.25">
      <c r="A90" s="93" t="s">
        <v>835</v>
      </c>
      <c r="B90" s="184">
        <v>0.51792245793708847</v>
      </c>
      <c r="C90" s="184">
        <v>0.34747622531089978</v>
      </c>
      <c r="D90" s="184">
        <v>3.7307973664959769E-2</v>
      </c>
      <c r="E90" s="184">
        <v>9.7293343087051939E-2</v>
      </c>
      <c r="F90" s="183">
        <v>1</v>
      </c>
      <c r="G90" s="187">
        <v>1367</v>
      </c>
      <c r="H90" s="184">
        <v>0.48355146798726567</v>
      </c>
      <c r="I90" s="93"/>
      <c r="J90" s="93"/>
      <c r="K90" s="93"/>
      <c r="L90" s="93"/>
      <c r="M90" s="184">
        <v>0.49099999999999999</v>
      </c>
      <c r="N90" s="184">
        <v>0.54400000000000004</v>
      </c>
      <c r="O90" s="184">
        <v>0.32300000000000001</v>
      </c>
      <c r="P90" s="184">
        <v>0.373</v>
      </c>
      <c r="Q90" s="184">
        <v>2.8000000000000001E-2</v>
      </c>
      <c r="R90" s="184">
        <v>4.9000000000000002E-2</v>
      </c>
      <c r="S90" s="184">
        <v>8.3000000000000004E-2</v>
      </c>
      <c r="T90" s="184">
        <v>0.114</v>
      </c>
    </row>
    <row r="91" spans="1:20" x14ac:dyDescent="0.25">
      <c r="A91" s="93" t="s">
        <v>836</v>
      </c>
      <c r="B91" s="184">
        <v>0.60006271066865247</v>
      </c>
      <c r="C91" s="184">
        <v>0.27945441718272324</v>
      </c>
      <c r="D91" s="184">
        <v>3.4647644430508738E-2</v>
      </c>
      <c r="E91" s="184">
        <v>8.5835227718115539E-2</v>
      </c>
      <c r="F91" s="183">
        <v>1</v>
      </c>
      <c r="G91" s="187">
        <v>12757</v>
      </c>
      <c r="H91" s="184">
        <v>0.39011039417754811</v>
      </c>
      <c r="I91" s="93"/>
      <c r="J91" s="93"/>
      <c r="K91" s="93"/>
      <c r="L91" s="93"/>
      <c r="M91" s="184">
        <v>0.59199999999999997</v>
      </c>
      <c r="N91" s="184">
        <v>0.60899999999999999</v>
      </c>
      <c r="O91" s="184">
        <v>0.27200000000000002</v>
      </c>
      <c r="P91" s="184">
        <v>0.28699999999999998</v>
      </c>
      <c r="Q91" s="184">
        <v>3.2000000000000001E-2</v>
      </c>
      <c r="R91" s="184">
        <v>3.7999999999999999E-2</v>
      </c>
      <c r="S91" s="184">
        <v>8.1000000000000003E-2</v>
      </c>
      <c r="T91" s="184">
        <v>9.0999999999999998E-2</v>
      </c>
    </row>
    <row r="92" spans="1:20" x14ac:dyDescent="0.25">
      <c r="A92" s="93" t="s">
        <v>837</v>
      </c>
      <c r="B92" s="184">
        <v>0.5625</v>
      </c>
      <c r="C92" s="184">
        <v>0.25</v>
      </c>
      <c r="D92" s="184" t="s">
        <v>143</v>
      </c>
      <c r="E92" s="184">
        <v>0.1875</v>
      </c>
      <c r="F92" s="183">
        <v>1</v>
      </c>
      <c r="G92" s="187">
        <v>16</v>
      </c>
      <c r="H92" s="184">
        <v>6.0150375939849621E-2</v>
      </c>
      <c r="I92" s="93"/>
      <c r="J92" s="93"/>
      <c r="K92" s="93"/>
      <c r="L92" s="93"/>
      <c r="M92" s="184">
        <v>0.33200000000000002</v>
      </c>
      <c r="N92" s="184">
        <v>0.76900000000000002</v>
      </c>
      <c r="O92" s="184">
        <v>0.10199999999999999</v>
      </c>
      <c r="P92" s="184">
        <v>0.495</v>
      </c>
      <c r="Q92" s="184" t="s">
        <v>143</v>
      </c>
      <c r="R92" s="184" t="s">
        <v>143</v>
      </c>
      <c r="S92" s="184">
        <v>6.6000000000000003E-2</v>
      </c>
      <c r="T92" s="184">
        <v>0.43</v>
      </c>
    </row>
    <row r="93" spans="1:20" x14ac:dyDescent="0.25">
      <c r="A93" s="93" t="s">
        <v>838</v>
      </c>
      <c r="B93" s="184">
        <v>0.56451612903225812</v>
      </c>
      <c r="C93" s="184">
        <v>0.21774193548387097</v>
      </c>
      <c r="D93" s="184">
        <v>3.2258064516129031E-2</v>
      </c>
      <c r="E93" s="184">
        <v>0.18548387096774194</v>
      </c>
      <c r="F93" s="183">
        <v>1</v>
      </c>
      <c r="G93" s="187">
        <v>248</v>
      </c>
      <c r="H93" s="184">
        <v>2.7830770957243855E-2</v>
      </c>
      <c r="I93" s="93"/>
      <c r="J93" s="93"/>
      <c r="K93" s="93"/>
      <c r="L93" s="93"/>
      <c r="M93" s="184">
        <v>0.502</v>
      </c>
      <c r="N93" s="184">
        <v>0.625</v>
      </c>
      <c r="O93" s="184">
        <v>0.17100000000000001</v>
      </c>
      <c r="P93" s="184">
        <v>0.27300000000000002</v>
      </c>
      <c r="Q93" s="184">
        <v>1.6E-2</v>
      </c>
      <c r="R93" s="184">
        <v>6.2E-2</v>
      </c>
      <c r="S93" s="184">
        <v>0.14199999999999999</v>
      </c>
      <c r="T93" s="184">
        <v>0.23899999999999999</v>
      </c>
    </row>
    <row r="94" spans="1:20" x14ac:dyDescent="0.25">
      <c r="A94" s="93" t="s">
        <v>839</v>
      </c>
      <c r="B94" s="184">
        <v>0.546875</v>
      </c>
      <c r="C94" s="184">
        <v>0.19218750000000001</v>
      </c>
      <c r="D94" s="184">
        <v>3.125E-2</v>
      </c>
      <c r="E94" s="184">
        <v>0.22968749999999999</v>
      </c>
      <c r="F94" s="183">
        <v>1</v>
      </c>
      <c r="G94" s="187">
        <v>640</v>
      </c>
      <c r="H94" s="184">
        <v>0.42468480424684807</v>
      </c>
      <c r="I94" s="93"/>
      <c r="J94" s="93"/>
      <c r="K94" s="93"/>
      <c r="L94" s="93"/>
      <c r="M94" s="184">
        <v>0.50800000000000001</v>
      </c>
      <c r="N94" s="184">
        <v>0.58499999999999996</v>
      </c>
      <c r="O94" s="184">
        <v>0.16400000000000001</v>
      </c>
      <c r="P94" s="184">
        <v>0.22500000000000001</v>
      </c>
      <c r="Q94" s="184">
        <v>0.02</v>
      </c>
      <c r="R94" s="184">
        <v>4.8000000000000001E-2</v>
      </c>
      <c r="S94" s="184">
        <v>0.19900000000000001</v>
      </c>
      <c r="T94" s="184">
        <v>0.26400000000000001</v>
      </c>
    </row>
    <row r="95" spans="1:20" x14ac:dyDescent="0.25">
      <c r="A95" s="93" t="s">
        <v>840</v>
      </c>
      <c r="B95" s="184">
        <v>0.52526595744680848</v>
      </c>
      <c r="C95" s="184">
        <v>0.29122340425531917</v>
      </c>
      <c r="D95" s="184">
        <v>4.920212765957447E-2</v>
      </c>
      <c r="E95" s="184">
        <v>0.13430851063829788</v>
      </c>
      <c r="F95" s="183">
        <v>1</v>
      </c>
      <c r="G95" s="187">
        <v>752</v>
      </c>
      <c r="H95" s="184">
        <v>0.35775451950523313</v>
      </c>
      <c r="I95" s="93"/>
      <c r="J95" s="93"/>
      <c r="K95" s="93"/>
      <c r="L95" s="93"/>
      <c r="M95" s="184">
        <v>0.49</v>
      </c>
      <c r="N95" s="184">
        <v>0.56100000000000005</v>
      </c>
      <c r="O95" s="184">
        <v>0.26</v>
      </c>
      <c r="P95" s="184">
        <v>0.32500000000000001</v>
      </c>
      <c r="Q95" s="184">
        <v>3.5999999999999997E-2</v>
      </c>
      <c r="R95" s="184">
        <v>6.7000000000000004E-2</v>
      </c>
      <c r="S95" s="184">
        <v>0.112</v>
      </c>
      <c r="T95" s="184">
        <v>0.161</v>
      </c>
    </row>
    <row r="96" spans="1:20" x14ac:dyDescent="0.25">
      <c r="A96" s="93" t="s">
        <v>841</v>
      </c>
      <c r="B96" s="184">
        <v>0.49315068493150682</v>
      </c>
      <c r="C96" s="184">
        <v>0.33105022831050229</v>
      </c>
      <c r="D96" s="184">
        <v>3.3485540334855401E-2</v>
      </c>
      <c r="E96" s="184">
        <v>0.14231354642313546</v>
      </c>
      <c r="F96" s="183">
        <v>1</v>
      </c>
      <c r="G96" s="187">
        <v>1314</v>
      </c>
      <c r="H96" s="184">
        <v>0.36775818639798491</v>
      </c>
      <c r="I96" s="93"/>
      <c r="J96" s="93"/>
      <c r="K96" s="93"/>
      <c r="L96" s="93"/>
      <c r="M96" s="184">
        <v>0.46600000000000003</v>
      </c>
      <c r="N96" s="184">
        <v>0.52</v>
      </c>
      <c r="O96" s="184">
        <v>0.30599999999999999</v>
      </c>
      <c r="P96" s="184">
        <v>0.35699999999999998</v>
      </c>
      <c r="Q96" s="184">
        <v>2.5000000000000001E-2</v>
      </c>
      <c r="R96" s="184">
        <v>4.4999999999999998E-2</v>
      </c>
      <c r="S96" s="184">
        <v>0.124</v>
      </c>
      <c r="T96" s="184">
        <v>0.16200000000000001</v>
      </c>
    </row>
    <row r="97" spans="1:20" x14ac:dyDescent="0.25">
      <c r="A97" s="93" t="s">
        <v>842</v>
      </c>
      <c r="B97" s="184">
        <v>0.48382004735595896</v>
      </c>
      <c r="C97" s="184">
        <v>0.31649565903709548</v>
      </c>
      <c r="D97" s="184">
        <v>4.6566692975532752E-2</v>
      </c>
      <c r="E97" s="184">
        <v>0.15311760063141278</v>
      </c>
      <c r="F97" s="183">
        <v>1</v>
      </c>
      <c r="G97" s="187">
        <v>2534</v>
      </c>
      <c r="H97" s="184">
        <v>0.28000000000000003</v>
      </c>
      <c r="I97" s="93"/>
      <c r="J97" s="93"/>
      <c r="K97" s="93"/>
      <c r="L97" s="93"/>
      <c r="M97" s="184">
        <v>0.46400000000000002</v>
      </c>
      <c r="N97" s="184">
        <v>0.503</v>
      </c>
      <c r="O97" s="184">
        <v>0.29899999999999999</v>
      </c>
      <c r="P97" s="184">
        <v>0.33500000000000002</v>
      </c>
      <c r="Q97" s="184">
        <v>3.9E-2</v>
      </c>
      <c r="R97" s="184">
        <v>5.5E-2</v>
      </c>
      <c r="S97" s="184">
        <v>0.14000000000000001</v>
      </c>
      <c r="T97" s="184">
        <v>0.16800000000000001</v>
      </c>
    </row>
    <row r="98" spans="1:20" x14ac:dyDescent="0.25">
      <c r="A98" s="93" t="s">
        <v>843</v>
      </c>
      <c r="B98" s="184">
        <v>0.5442953020134228</v>
      </c>
      <c r="C98" s="184">
        <v>0.34563758389261745</v>
      </c>
      <c r="D98" s="184">
        <v>3.7583892617449662E-2</v>
      </c>
      <c r="E98" s="184">
        <v>7.2483221476510068E-2</v>
      </c>
      <c r="F98" s="183">
        <v>1</v>
      </c>
      <c r="G98" s="187">
        <v>1490</v>
      </c>
      <c r="H98" s="184">
        <v>0.23100775193798451</v>
      </c>
      <c r="I98" s="93"/>
      <c r="J98" s="93"/>
      <c r="K98" s="93"/>
      <c r="L98" s="93"/>
      <c r="M98" s="184">
        <v>0.51900000000000002</v>
      </c>
      <c r="N98" s="184">
        <v>0.56899999999999995</v>
      </c>
      <c r="O98" s="184">
        <v>0.32200000000000001</v>
      </c>
      <c r="P98" s="184">
        <v>0.37</v>
      </c>
      <c r="Q98" s="184">
        <v>2.9000000000000001E-2</v>
      </c>
      <c r="R98" s="184">
        <v>4.8000000000000001E-2</v>
      </c>
      <c r="S98" s="184">
        <v>0.06</v>
      </c>
      <c r="T98" s="184">
        <v>8.6999999999999994E-2</v>
      </c>
    </row>
    <row r="99" spans="1:20" x14ac:dyDescent="0.25">
      <c r="A99" s="93" t="s">
        <v>844</v>
      </c>
      <c r="B99" s="184">
        <v>0.55757575757575761</v>
      </c>
      <c r="C99" s="184">
        <v>0.26060606060606062</v>
      </c>
      <c r="D99" s="184">
        <v>3.0303030303030304E-2</v>
      </c>
      <c r="E99" s="184">
        <v>0.15151515151515152</v>
      </c>
      <c r="F99" s="183">
        <v>1</v>
      </c>
      <c r="G99" s="187">
        <v>165</v>
      </c>
      <c r="H99" s="184">
        <v>0.16467065868263472</v>
      </c>
      <c r="I99" s="93"/>
      <c r="J99" s="93"/>
      <c r="K99" s="93"/>
      <c r="L99" s="93"/>
      <c r="M99" s="184">
        <v>0.48099999999999998</v>
      </c>
      <c r="N99" s="184">
        <v>0.63100000000000001</v>
      </c>
      <c r="O99" s="184">
        <v>0.2</v>
      </c>
      <c r="P99" s="184">
        <v>0.33200000000000002</v>
      </c>
      <c r="Q99" s="184">
        <v>1.2999999999999999E-2</v>
      </c>
      <c r="R99" s="184">
        <v>6.9000000000000006E-2</v>
      </c>
      <c r="S99" s="184">
        <v>0.105</v>
      </c>
      <c r="T99" s="184">
        <v>0.214</v>
      </c>
    </row>
    <row r="100" spans="1:20" x14ac:dyDescent="0.25">
      <c r="A100" s="93" t="s">
        <v>845</v>
      </c>
      <c r="B100" s="184">
        <v>0.36741214057507987</v>
      </c>
      <c r="C100" s="184">
        <v>0.23322683706070288</v>
      </c>
      <c r="D100" s="184">
        <v>4.472843450479233E-2</v>
      </c>
      <c r="E100" s="184">
        <v>0.35463258785942492</v>
      </c>
      <c r="F100" s="183">
        <v>1</v>
      </c>
      <c r="G100" s="187">
        <v>313</v>
      </c>
      <c r="H100" s="184">
        <v>0.2308259587020649</v>
      </c>
      <c r="I100" s="93"/>
      <c r="J100" s="93"/>
      <c r="K100" s="93"/>
      <c r="L100" s="93"/>
      <c r="M100" s="184">
        <v>0.316</v>
      </c>
      <c r="N100" s="184">
        <v>0.42199999999999999</v>
      </c>
      <c r="O100" s="184">
        <v>0.19</v>
      </c>
      <c r="P100" s="184">
        <v>0.28299999999999997</v>
      </c>
      <c r="Q100" s="184">
        <v>2.7E-2</v>
      </c>
      <c r="R100" s="184">
        <v>7.3999999999999996E-2</v>
      </c>
      <c r="S100" s="184">
        <v>0.30399999999999999</v>
      </c>
      <c r="T100" s="184">
        <v>0.40899999999999997</v>
      </c>
    </row>
    <row r="101" spans="1:20" x14ac:dyDescent="0.25">
      <c r="A101" s="93" t="s">
        <v>846</v>
      </c>
      <c r="B101" s="184">
        <v>0.58018867924528306</v>
      </c>
      <c r="C101" s="184">
        <v>0.26886792452830188</v>
      </c>
      <c r="D101" s="184">
        <v>3.5377358490566037E-2</v>
      </c>
      <c r="E101" s="184">
        <v>0.11556603773584906</v>
      </c>
      <c r="F101" s="183">
        <v>1</v>
      </c>
      <c r="G101" s="187">
        <v>424</v>
      </c>
      <c r="H101" s="184">
        <v>0.36583261432269198</v>
      </c>
      <c r="I101" s="93"/>
      <c r="J101" s="93"/>
      <c r="K101" s="93"/>
      <c r="L101" s="93"/>
      <c r="M101" s="184">
        <v>0.53300000000000003</v>
      </c>
      <c r="N101" s="184">
        <v>0.626</v>
      </c>
      <c r="O101" s="184">
        <v>0.22900000000000001</v>
      </c>
      <c r="P101" s="184">
        <v>0.313</v>
      </c>
      <c r="Q101" s="184">
        <v>2.1999999999999999E-2</v>
      </c>
      <c r="R101" s="184">
        <v>5.8000000000000003E-2</v>
      </c>
      <c r="S101" s="184">
        <v>8.8999999999999996E-2</v>
      </c>
      <c r="T101" s="184">
        <v>0.15</v>
      </c>
    </row>
    <row r="102" spans="1:20" x14ac:dyDescent="0.25">
      <c r="A102" s="93" t="s">
        <v>847</v>
      </c>
      <c r="B102" s="184">
        <v>0.51243781094527363</v>
      </c>
      <c r="C102" s="184">
        <v>0.32238805970149254</v>
      </c>
      <c r="D102" s="184">
        <v>4.9253731343283584E-2</v>
      </c>
      <c r="E102" s="184">
        <v>0.11592039800995024</v>
      </c>
      <c r="F102" s="183">
        <v>1</v>
      </c>
      <c r="G102" s="187">
        <v>2010</v>
      </c>
      <c r="H102" s="184">
        <v>0.33707865168539325</v>
      </c>
      <c r="I102" s="93"/>
      <c r="J102" s="93"/>
      <c r="K102" s="93"/>
      <c r="L102" s="93"/>
      <c r="M102" s="184">
        <v>0.49099999999999999</v>
      </c>
      <c r="N102" s="184">
        <v>0.53400000000000003</v>
      </c>
      <c r="O102" s="184">
        <v>0.30199999999999999</v>
      </c>
      <c r="P102" s="184">
        <v>0.34300000000000003</v>
      </c>
      <c r="Q102" s="184">
        <v>4.1000000000000002E-2</v>
      </c>
      <c r="R102" s="184">
        <v>0.06</v>
      </c>
      <c r="S102" s="184">
        <v>0.10299999999999999</v>
      </c>
      <c r="T102" s="184">
        <v>0.13100000000000001</v>
      </c>
    </row>
    <row r="103" spans="1:20" x14ac:dyDescent="0.25">
      <c r="A103" s="93" t="s">
        <v>848</v>
      </c>
      <c r="B103" s="184">
        <v>0.46688382193268185</v>
      </c>
      <c r="C103" s="184">
        <v>0.36753528773072747</v>
      </c>
      <c r="D103" s="184">
        <v>4.1802388707926165E-2</v>
      </c>
      <c r="E103" s="184">
        <v>0.12377850162866449</v>
      </c>
      <c r="F103" s="183">
        <v>1</v>
      </c>
      <c r="G103" s="187">
        <v>1842</v>
      </c>
      <c r="H103" s="184">
        <v>0.31289281467640562</v>
      </c>
      <c r="I103" s="93"/>
      <c r="J103" s="93"/>
      <c r="K103" s="93"/>
      <c r="L103" s="93"/>
      <c r="M103" s="184">
        <v>0.44400000000000001</v>
      </c>
      <c r="N103" s="184">
        <v>0.49</v>
      </c>
      <c r="O103" s="184">
        <v>0.34599999999999997</v>
      </c>
      <c r="P103" s="184">
        <v>0.39</v>
      </c>
      <c r="Q103" s="184">
        <v>3.4000000000000002E-2</v>
      </c>
      <c r="R103" s="184">
        <v>5.1999999999999998E-2</v>
      </c>
      <c r="S103" s="184">
        <v>0.11</v>
      </c>
      <c r="T103" s="184">
        <v>0.14000000000000001</v>
      </c>
    </row>
    <row r="104" spans="1:20" x14ac:dyDescent="0.25">
      <c r="A104" s="93" t="s">
        <v>849</v>
      </c>
      <c r="B104" s="184">
        <v>0.49189985272459497</v>
      </c>
      <c r="C104" s="184">
        <v>0.39381443298969071</v>
      </c>
      <c r="D104" s="184">
        <v>4.2415316642120768E-2</v>
      </c>
      <c r="E104" s="184">
        <v>7.1870397643593514E-2</v>
      </c>
      <c r="F104" s="183">
        <v>1</v>
      </c>
      <c r="G104" s="187">
        <v>3395</v>
      </c>
      <c r="H104" s="184">
        <v>0.50483271375464689</v>
      </c>
      <c r="I104" s="93"/>
      <c r="J104" s="93"/>
      <c r="K104" s="93"/>
      <c r="L104" s="93"/>
      <c r="M104" s="184">
        <v>0.47499999999999998</v>
      </c>
      <c r="N104" s="184">
        <v>0.50900000000000001</v>
      </c>
      <c r="O104" s="184">
        <v>0.378</v>
      </c>
      <c r="P104" s="184">
        <v>0.41</v>
      </c>
      <c r="Q104" s="184">
        <v>3.5999999999999997E-2</v>
      </c>
      <c r="R104" s="184">
        <v>0.05</v>
      </c>
      <c r="S104" s="184">
        <v>6.4000000000000001E-2</v>
      </c>
      <c r="T104" s="184">
        <v>8.1000000000000003E-2</v>
      </c>
    </row>
    <row r="105" spans="1:20" x14ac:dyDescent="0.25">
      <c r="A105" s="93" t="s">
        <v>850</v>
      </c>
      <c r="B105" s="184">
        <v>0.56925373134328361</v>
      </c>
      <c r="C105" s="184">
        <v>0.2808955223880597</v>
      </c>
      <c r="D105" s="184">
        <v>3.3731343283582092E-2</v>
      </c>
      <c r="E105" s="184">
        <v>0.11611940298507463</v>
      </c>
      <c r="F105" s="183">
        <v>1</v>
      </c>
      <c r="G105" s="187">
        <v>3350</v>
      </c>
      <c r="H105" s="184">
        <v>0.10527638980547437</v>
      </c>
      <c r="I105" s="93"/>
      <c r="J105" s="93"/>
      <c r="K105" s="93"/>
      <c r="L105" s="93"/>
      <c r="M105" s="184">
        <v>0.55200000000000005</v>
      </c>
      <c r="N105" s="184">
        <v>0.58599999999999997</v>
      </c>
      <c r="O105" s="184">
        <v>0.26600000000000001</v>
      </c>
      <c r="P105" s="184">
        <v>0.29599999999999999</v>
      </c>
      <c r="Q105" s="184">
        <v>2.8000000000000001E-2</v>
      </c>
      <c r="R105" s="184">
        <v>0.04</v>
      </c>
      <c r="S105" s="184">
        <v>0.106</v>
      </c>
      <c r="T105" s="184">
        <v>0.127</v>
      </c>
    </row>
    <row r="106" spans="1:20" x14ac:dyDescent="0.25">
      <c r="A106" s="93" t="s">
        <v>851</v>
      </c>
      <c r="B106" s="184">
        <v>0.42056074766355139</v>
      </c>
      <c r="C106" s="184">
        <v>0.15887850467289719</v>
      </c>
      <c r="D106" s="184">
        <v>8.4112149532710276E-2</v>
      </c>
      <c r="E106" s="184">
        <v>0.3364485981308411</v>
      </c>
      <c r="F106" s="183">
        <v>1</v>
      </c>
      <c r="G106" s="187">
        <v>107</v>
      </c>
      <c r="H106" s="184">
        <v>0.24941724941724941</v>
      </c>
      <c r="I106" s="93"/>
      <c r="J106" s="93"/>
      <c r="K106" s="93"/>
      <c r="L106" s="93"/>
      <c r="M106" s="184">
        <v>0.33100000000000002</v>
      </c>
      <c r="N106" s="184">
        <v>0.51500000000000001</v>
      </c>
      <c r="O106" s="184">
        <v>0.10199999999999999</v>
      </c>
      <c r="P106" s="184">
        <v>0.24</v>
      </c>
      <c r="Q106" s="184">
        <v>4.4999999999999998E-2</v>
      </c>
      <c r="R106" s="184">
        <v>0.152</v>
      </c>
      <c r="S106" s="184">
        <v>0.254</v>
      </c>
      <c r="T106" s="184">
        <v>0.43</v>
      </c>
    </row>
    <row r="107" spans="1:20" x14ac:dyDescent="0.25">
      <c r="A107" s="93" t="s">
        <v>852</v>
      </c>
      <c r="B107" s="184">
        <v>0.47074468085106386</v>
      </c>
      <c r="C107" s="184">
        <v>0.28989361702127658</v>
      </c>
      <c r="D107" s="184">
        <v>3.9893617021276598E-2</v>
      </c>
      <c r="E107" s="184">
        <v>0.19946808510638298</v>
      </c>
      <c r="F107" s="183">
        <v>1</v>
      </c>
      <c r="G107" s="187">
        <v>376</v>
      </c>
      <c r="H107" s="184">
        <v>0.23081645181092694</v>
      </c>
      <c r="I107" s="93"/>
      <c r="J107" s="93"/>
      <c r="K107" s="93"/>
      <c r="L107" s="93"/>
      <c r="M107" s="184">
        <v>0.42099999999999999</v>
      </c>
      <c r="N107" s="184">
        <v>0.52100000000000002</v>
      </c>
      <c r="O107" s="184">
        <v>0.246</v>
      </c>
      <c r="P107" s="184">
        <v>0.33800000000000002</v>
      </c>
      <c r="Q107" s="184">
        <v>2.4E-2</v>
      </c>
      <c r="R107" s="184">
        <v>6.5000000000000002E-2</v>
      </c>
      <c r="S107" s="184">
        <v>0.16200000000000001</v>
      </c>
      <c r="T107" s="184">
        <v>0.24299999999999999</v>
      </c>
    </row>
    <row r="108" spans="1:20" x14ac:dyDescent="0.25">
      <c r="A108" s="93" t="s">
        <v>853</v>
      </c>
      <c r="B108" s="184">
        <v>0.59197012138188609</v>
      </c>
      <c r="C108" s="184">
        <v>0.30718954248366015</v>
      </c>
      <c r="D108" s="184">
        <v>3.3613445378151259E-2</v>
      </c>
      <c r="E108" s="184">
        <v>6.7226890756302518E-2</v>
      </c>
      <c r="F108" s="183">
        <v>1</v>
      </c>
      <c r="G108" s="187">
        <v>2142</v>
      </c>
      <c r="H108" s="184">
        <v>0.33705743509047992</v>
      </c>
      <c r="I108" s="93"/>
      <c r="J108" s="93"/>
      <c r="K108" s="93"/>
      <c r="L108" s="93"/>
      <c r="M108" s="184">
        <v>0.57099999999999995</v>
      </c>
      <c r="N108" s="184">
        <v>0.61299999999999999</v>
      </c>
      <c r="O108" s="184">
        <v>0.28799999999999998</v>
      </c>
      <c r="P108" s="184">
        <v>0.32700000000000001</v>
      </c>
      <c r="Q108" s="184">
        <v>2.7E-2</v>
      </c>
      <c r="R108" s="184">
        <v>4.2000000000000003E-2</v>
      </c>
      <c r="S108" s="184">
        <v>5.7000000000000002E-2</v>
      </c>
      <c r="T108" s="184">
        <v>7.9000000000000001E-2</v>
      </c>
    </row>
    <row r="109" spans="1:20" x14ac:dyDescent="0.25">
      <c r="A109" s="93" t="s">
        <v>854</v>
      </c>
      <c r="B109" s="184">
        <v>0.38829787234042551</v>
      </c>
      <c r="C109" s="184">
        <v>0.25</v>
      </c>
      <c r="D109" s="184">
        <v>7.4468085106382975E-2</v>
      </c>
      <c r="E109" s="184">
        <v>0.28723404255319152</v>
      </c>
      <c r="F109" s="183">
        <v>1</v>
      </c>
      <c r="G109" s="187">
        <v>188</v>
      </c>
      <c r="H109" s="184">
        <v>0.10748999428244711</v>
      </c>
      <c r="I109" s="93"/>
      <c r="J109" s="93"/>
      <c r="K109" s="93"/>
      <c r="L109" s="93"/>
      <c r="M109" s="184">
        <v>0.32200000000000001</v>
      </c>
      <c r="N109" s="184">
        <v>0.46</v>
      </c>
      <c r="O109" s="184">
        <v>0.19400000000000001</v>
      </c>
      <c r="P109" s="184">
        <v>0.316</v>
      </c>
      <c r="Q109" s="184">
        <v>4.4999999999999998E-2</v>
      </c>
      <c r="R109" s="184">
        <v>0.121</v>
      </c>
      <c r="S109" s="184">
        <v>0.22700000000000001</v>
      </c>
      <c r="T109" s="184">
        <v>0.35599999999999998</v>
      </c>
    </row>
    <row r="110" spans="1:20" x14ac:dyDescent="0.25">
      <c r="A110" s="93" t="s">
        <v>855</v>
      </c>
      <c r="B110" s="184">
        <v>0.58364312267657992</v>
      </c>
      <c r="C110" s="184">
        <v>0.22862453531598512</v>
      </c>
      <c r="D110" s="184">
        <v>3.3457249070631967E-2</v>
      </c>
      <c r="E110" s="184">
        <v>0.15427509293680297</v>
      </c>
      <c r="F110" s="183">
        <v>1</v>
      </c>
      <c r="G110" s="187">
        <v>538</v>
      </c>
      <c r="H110" s="184">
        <v>8.8955026455026454E-2</v>
      </c>
      <c r="I110" s="93"/>
      <c r="J110" s="93"/>
      <c r="K110" s="93"/>
      <c r="L110" s="93"/>
      <c r="M110" s="184">
        <v>0.54200000000000004</v>
      </c>
      <c r="N110" s="184">
        <v>0.625</v>
      </c>
      <c r="O110" s="184">
        <v>0.19500000000000001</v>
      </c>
      <c r="P110" s="184">
        <v>0.26600000000000001</v>
      </c>
      <c r="Q110" s="184">
        <v>2.1000000000000001E-2</v>
      </c>
      <c r="R110" s="184">
        <v>5.1999999999999998E-2</v>
      </c>
      <c r="S110" s="184">
        <v>0.126</v>
      </c>
      <c r="T110" s="184">
        <v>0.187</v>
      </c>
    </row>
    <row r="111" spans="1:20" x14ac:dyDescent="0.25">
      <c r="A111" s="93" t="s">
        <v>856</v>
      </c>
      <c r="B111" s="184">
        <v>0.53623188405797106</v>
      </c>
      <c r="C111" s="184">
        <v>0.24637681159420291</v>
      </c>
      <c r="D111" s="184">
        <v>1.4492753623188406E-2</v>
      </c>
      <c r="E111" s="184">
        <v>0.20289855072463769</v>
      </c>
      <c r="F111" s="183">
        <v>1</v>
      </c>
      <c r="G111" s="187">
        <v>69</v>
      </c>
      <c r="H111" s="184">
        <v>7.8587699316628706E-2</v>
      </c>
      <c r="I111" s="93"/>
      <c r="J111" s="93"/>
      <c r="K111" s="93"/>
      <c r="L111" s="93"/>
      <c r="M111" s="184">
        <v>0.42</v>
      </c>
      <c r="N111" s="184">
        <v>0.64900000000000002</v>
      </c>
      <c r="O111" s="184">
        <v>0.16</v>
      </c>
      <c r="P111" s="184">
        <v>0.36</v>
      </c>
      <c r="Q111" s="184">
        <v>3.0000000000000001E-3</v>
      </c>
      <c r="R111" s="184">
        <v>7.8E-2</v>
      </c>
      <c r="S111" s="184">
        <v>0.125</v>
      </c>
      <c r="T111" s="184">
        <v>0.312</v>
      </c>
    </row>
    <row r="112" spans="1:20" x14ac:dyDescent="0.25">
      <c r="A112" s="93" t="s">
        <v>857</v>
      </c>
      <c r="B112" s="184">
        <v>0.55830213515223004</v>
      </c>
      <c r="C112" s="184">
        <v>0.30355402841171342</v>
      </c>
      <c r="D112" s="184">
        <v>3.4001743679163032E-2</v>
      </c>
      <c r="E112" s="184">
        <v>0.10414209275689351</v>
      </c>
      <c r="F112" s="183">
        <v>1</v>
      </c>
      <c r="G112" s="187">
        <v>58497</v>
      </c>
      <c r="H112" s="184">
        <v>0.23056821227552934</v>
      </c>
      <c r="I112" s="93"/>
      <c r="J112" s="93"/>
      <c r="K112" s="93"/>
      <c r="L112" s="93"/>
      <c r="M112" s="184">
        <v>0.55400000000000005</v>
      </c>
      <c r="N112" s="184">
        <v>0.56200000000000006</v>
      </c>
      <c r="O112" s="184">
        <v>0.3</v>
      </c>
      <c r="P112" s="184">
        <v>0.307</v>
      </c>
      <c r="Q112" s="184">
        <v>3.3000000000000002E-2</v>
      </c>
      <c r="R112" s="184">
        <v>3.5999999999999997E-2</v>
      </c>
      <c r="S112" s="184">
        <v>0.10199999999999999</v>
      </c>
      <c r="T112" s="184">
        <v>0.107</v>
      </c>
    </row>
    <row r="113" spans="1:20" x14ac:dyDescent="0.25">
      <c r="A113" s="93" t="s">
        <v>858</v>
      </c>
      <c r="B113" s="184">
        <v>0.59446153846153849</v>
      </c>
      <c r="C113" s="184">
        <v>0.28923076923076924</v>
      </c>
      <c r="D113" s="184">
        <v>2.7692307692307693E-2</v>
      </c>
      <c r="E113" s="184">
        <v>8.861538461538461E-2</v>
      </c>
      <c r="F113" s="183">
        <v>1</v>
      </c>
      <c r="G113" s="187">
        <v>1625</v>
      </c>
      <c r="H113" s="184">
        <v>0.1856082238720731</v>
      </c>
      <c r="I113" s="93"/>
      <c r="J113" s="93"/>
      <c r="K113" s="93"/>
      <c r="L113" s="93"/>
      <c r="M113" s="184">
        <v>0.56999999999999995</v>
      </c>
      <c r="N113" s="184">
        <v>0.61799999999999999</v>
      </c>
      <c r="O113" s="184">
        <v>0.26800000000000002</v>
      </c>
      <c r="P113" s="184">
        <v>0.312</v>
      </c>
      <c r="Q113" s="184">
        <v>2.1000000000000001E-2</v>
      </c>
      <c r="R113" s="184">
        <v>3.6999999999999998E-2</v>
      </c>
      <c r="S113" s="184">
        <v>7.5999999999999998E-2</v>
      </c>
      <c r="T113" s="184">
        <v>0.10299999999999999</v>
      </c>
    </row>
    <row r="114" spans="1:20" x14ac:dyDescent="0.25">
      <c r="A114" s="93" t="s">
        <v>859</v>
      </c>
      <c r="B114" s="184">
        <v>0.58767772511848337</v>
      </c>
      <c r="C114" s="184">
        <v>0.11374407582938388</v>
      </c>
      <c r="D114" s="184">
        <v>6.1611374407582936E-2</v>
      </c>
      <c r="E114" s="184">
        <v>0.23696682464454977</v>
      </c>
      <c r="F114" s="183">
        <v>1</v>
      </c>
      <c r="G114" s="187">
        <v>211</v>
      </c>
      <c r="H114" s="184">
        <v>7.6783114992721974E-2</v>
      </c>
      <c r="I114" s="93"/>
      <c r="J114" s="93"/>
      <c r="K114" s="93"/>
      <c r="L114" s="93"/>
      <c r="M114" s="184">
        <v>0.52</v>
      </c>
      <c r="N114" s="184">
        <v>0.65200000000000002</v>
      </c>
      <c r="O114" s="184">
        <v>7.8E-2</v>
      </c>
      <c r="P114" s="184">
        <v>0.16400000000000001</v>
      </c>
      <c r="Q114" s="184">
        <v>3.5999999999999997E-2</v>
      </c>
      <c r="R114" s="184">
        <v>0.10299999999999999</v>
      </c>
      <c r="S114" s="184">
        <v>0.185</v>
      </c>
      <c r="T114" s="184">
        <v>0.29899999999999999</v>
      </c>
    </row>
    <row r="115" spans="1:20" x14ac:dyDescent="0.25">
      <c r="A115" s="93" t="s">
        <v>860</v>
      </c>
      <c r="B115" s="184">
        <v>0.4899641577060932</v>
      </c>
      <c r="C115" s="184">
        <v>0.23870967741935484</v>
      </c>
      <c r="D115" s="184">
        <v>3.046594982078853E-2</v>
      </c>
      <c r="E115" s="184">
        <v>0.24086021505376345</v>
      </c>
      <c r="F115" s="183">
        <v>1</v>
      </c>
      <c r="G115" s="187">
        <v>2790</v>
      </c>
      <c r="H115" s="184">
        <v>0.6313645621181263</v>
      </c>
      <c r="I115" s="93"/>
      <c r="J115" s="93"/>
      <c r="K115" s="93"/>
      <c r="L115" s="93"/>
      <c r="M115" s="184">
        <v>0.47099999999999997</v>
      </c>
      <c r="N115" s="184">
        <v>0.50900000000000001</v>
      </c>
      <c r="O115" s="184">
        <v>0.223</v>
      </c>
      <c r="P115" s="184">
        <v>0.255</v>
      </c>
      <c r="Q115" s="184">
        <v>2.5000000000000001E-2</v>
      </c>
      <c r="R115" s="184">
        <v>3.7999999999999999E-2</v>
      </c>
      <c r="S115" s="184">
        <v>0.22500000000000001</v>
      </c>
      <c r="T115" s="184">
        <v>0.25700000000000001</v>
      </c>
    </row>
    <row r="116" spans="1:20" x14ac:dyDescent="0.25">
      <c r="A116" s="93" t="s">
        <v>861</v>
      </c>
      <c r="B116" s="184">
        <v>0.55461700902284505</v>
      </c>
      <c r="C116" s="184">
        <v>0.34190823574582452</v>
      </c>
      <c r="D116" s="184">
        <v>3.2443847187559993E-2</v>
      </c>
      <c r="E116" s="184">
        <v>7.1030908043770394E-2</v>
      </c>
      <c r="F116" s="183">
        <v>1</v>
      </c>
      <c r="G116" s="187">
        <v>5209</v>
      </c>
      <c r="H116" s="184">
        <v>0.57884209356595173</v>
      </c>
      <c r="I116" s="93"/>
      <c r="J116" s="93"/>
      <c r="K116" s="93"/>
      <c r="L116" s="93"/>
      <c r="M116" s="184">
        <v>0.54100000000000004</v>
      </c>
      <c r="N116" s="184">
        <v>0.56799999999999995</v>
      </c>
      <c r="O116" s="184">
        <v>0.32900000000000001</v>
      </c>
      <c r="P116" s="184">
        <v>0.35499999999999998</v>
      </c>
      <c r="Q116" s="184">
        <v>2.8000000000000001E-2</v>
      </c>
      <c r="R116" s="184">
        <v>3.7999999999999999E-2</v>
      </c>
      <c r="S116" s="184">
        <v>6.4000000000000001E-2</v>
      </c>
      <c r="T116" s="184">
        <v>7.8E-2</v>
      </c>
    </row>
    <row r="117" spans="1:20" x14ac:dyDescent="0.25">
      <c r="A117" s="93" t="s">
        <v>862</v>
      </c>
      <c r="B117" s="184">
        <v>0.63604240282685509</v>
      </c>
      <c r="C117" s="184">
        <v>0.19081272084805653</v>
      </c>
      <c r="D117" s="184">
        <v>2.4734982332155476E-2</v>
      </c>
      <c r="E117" s="184">
        <v>0.14840989399293286</v>
      </c>
      <c r="F117" s="183">
        <v>1</v>
      </c>
      <c r="G117" s="187">
        <v>283</v>
      </c>
      <c r="H117" s="184">
        <v>0.1206308610400682</v>
      </c>
      <c r="I117" s="93"/>
      <c r="J117" s="93"/>
      <c r="K117" s="93"/>
      <c r="L117" s="93"/>
      <c r="M117" s="184">
        <v>0.57899999999999996</v>
      </c>
      <c r="N117" s="184">
        <v>0.69</v>
      </c>
      <c r="O117" s="184">
        <v>0.14899999999999999</v>
      </c>
      <c r="P117" s="184">
        <v>0.24099999999999999</v>
      </c>
      <c r="Q117" s="184">
        <v>1.2E-2</v>
      </c>
      <c r="R117" s="184">
        <v>0.05</v>
      </c>
      <c r="S117" s="184">
        <v>0.112</v>
      </c>
      <c r="T117" s="184">
        <v>0.19500000000000001</v>
      </c>
    </row>
    <row r="118" spans="1:20" x14ac:dyDescent="0.25">
      <c r="A118" s="93" t="s">
        <v>863</v>
      </c>
      <c r="B118" s="184">
        <v>0.68076923076923079</v>
      </c>
      <c r="C118" s="184">
        <v>6.9230769230769235E-2</v>
      </c>
      <c r="D118" s="184">
        <v>2.6923076923076925E-2</v>
      </c>
      <c r="E118" s="184">
        <v>0.22307692307692309</v>
      </c>
      <c r="F118" s="183">
        <v>1</v>
      </c>
      <c r="G118" s="187">
        <v>260</v>
      </c>
      <c r="H118" s="184">
        <v>1.1892781996157717E-2</v>
      </c>
      <c r="I118" s="93"/>
      <c r="J118" s="93"/>
      <c r="K118" s="93"/>
      <c r="L118" s="93"/>
      <c r="M118" s="184">
        <v>0.622</v>
      </c>
      <c r="N118" s="184">
        <v>0.73399999999999999</v>
      </c>
      <c r="O118" s="184">
        <v>4.3999999999999997E-2</v>
      </c>
      <c r="P118" s="184">
        <v>0.107</v>
      </c>
      <c r="Q118" s="184">
        <v>1.2999999999999999E-2</v>
      </c>
      <c r="R118" s="184">
        <v>5.5E-2</v>
      </c>
      <c r="S118" s="184">
        <v>0.17699999999999999</v>
      </c>
      <c r="T118" s="184">
        <v>0.27800000000000002</v>
      </c>
    </row>
    <row r="119" spans="1:20" x14ac:dyDescent="0.25">
      <c r="A119" s="93" t="s">
        <v>864</v>
      </c>
      <c r="B119" s="184">
        <v>0.57259865971705137</v>
      </c>
      <c r="C119" s="184">
        <v>0.33916604616530155</v>
      </c>
      <c r="D119" s="184">
        <v>2.9535864978902954E-2</v>
      </c>
      <c r="E119" s="184">
        <v>5.8699429138744104E-2</v>
      </c>
      <c r="F119" s="183">
        <v>1</v>
      </c>
      <c r="G119" s="187">
        <v>8058</v>
      </c>
      <c r="H119" s="184">
        <v>0.25690237837148505</v>
      </c>
      <c r="I119" s="93"/>
      <c r="J119" s="93"/>
      <c r="K119" s="93"/>
      <c r="L119" s="93"/>
      <c r="M119" s="184">
        <v>0.56200000000000006</v>
      </c>
      <c r="N119" s="184">
        <v>0.58299999999999996</v>
      </c>
      <c r="O119" s="184">
        <v>0.32900000000000001</v>
      </c>
      <c r="P119" s="184">
        <v>0.35</v>
      </c>
      <c r="Q119" s="184">
        <v>2.5999999999999999E-2</v>
      </c>
      <c r="R119" s="184">
        <v>3.3000000000000002E-2</v>
      </c>
      <c r="S119" s="184">
        <v>5.3999999999999999E-2</v>
      </c>
      <c r="T119" s="184">
        <v>6.4000000000000001E-2</v>
      </c>
    </row>
    <row r="120" spans="1:20" x14ac:dyDescent="0.25">
      <c r="A120" s="93" t="s">
        <v>865</v>
      </c>
      <c r="B120" s="184">
        <v>0.47222222222222221</v>
      </c>
      <c r="C120" s="184">
        <v>0.25</v>
      </c>
      <c r="D120" s="184">
        <v>2.7777777777777776E-2</v>
      </c>
      <c r="E120" s="184">
        <v>0.25</v>
      </c>
      <c r="F120" s="183">
        <v>1</v>
      </c>
      <c r="G120" s="187">
        <v>36</v>
      </c>
      <c r="H120" s="184">
        <v>7.7753779697624188E-3</v>
      </c>
      <c r="I120" s="93"/>
      <c r="J120" s="93"/>
      <c r="K120" s="93"/>
      <c r="L120" s="93"/>
      <c r="M120" s="184">
        <v>0.32</v>
      </c>
      <c r="N120" s="184">
        <v>0.63</v>
      </c>
      <c r="O120" s="184">
        <v>0.13800000000000001</v>
      </c>
      <c r="P120" s="184">
        <v>0.41099999999999998</v>
      </c>
      <c r="Q120" s="184">
        <v>5.0000000000000001E-3</v>
      </c>
      <c r="R120" s="184">
        <v>0.14199999999999999</v>
      </c>
      <c r="S120" s="184">
        <v>0.13800000000000001</v>
      </c>
      <c r="T120" s="184">
        <v>0.41099999999999998</v>
      </c>
    </row>
    <row r="121" spans="1:20" x14ac:dyDescent="0.25">
      <c r="A121" s="93" t="s">
        <v>866</v>
      </c>
      <c r="B121" s="184">
        <v>0.62436260623229467</v>
      </c>
      <c r="C121" s="184">
        <v>0.24872521246458923</v>
      </c>
      <c r="D121" s="184">
        <v>2.8895184135977338E-2</v>
      </c>
      <c r="E121" s="184">
        <v>9.8016997167138811E-2</v>
      </c>
      <c r="F121" s="183">
        <v>1</v>
      </c>
      <c r="G121" s="187">
        <v>1765</v>
      </c>
      <c r="H121" s="184">
        <v>4.5608413654099587E-2</v>
      </c>
      <c r="I121" s="93"/>
      <c r="J121" s="93"/>
      <c r="K121" s="93"/>
      <c r="L121" s="93"/>
      <c r="M121" s="184">
        <v>0.60199999999999998</v>
      </c>
      <c r="N121" s="184">
        <v>0.64700000000000002</v>
      </c>
      <c r="O121" s="184">
        <v>0.22900000000000001</v>
      </c>
      <c r="P121" s="184">
        <v>0.26900000000000002</v>
      </c>
      <c r="Q121" s="184">
        <v>2.1999999999999999E-2</v>
      </c>
      <c r="R121" s="184">
        <v>3.7999999999999999E-2</v>
      </c>
      <c r="S121" s="184">
        <v>8.5000000000000006E-2</v>
      </c>
      <c r="T121" s="184">
        <v>0.113</v>
      </c>
    </row>
    <row r="122" spans="1:20" x14ac:dyDescent="0.25">
      <c r="A122" s="93" t="s">
        <v>867</v>
      </c>
      <c r="B122" s="184">
        <v>0.63636363636363635</v>
      </c>
      <c r="C122" s="184">
        <v>0.15909090909090909</v>
      </c>
      <c r="D122" s="184">
        <v>2.8409090909090908E-2</v>
      </c>
      <c r="E122" s="184">
        <v>0.17613636363636365</v>
      </c>
      <c r="F122" s="183">
        <v>1</v>
      </c>
      <c r="G122" s="187">
        <v>176</v>
      </c>
      <c r="H122" s="184">
        <v>9.9886492622020429E-2</v>
      </c>
      <c r="I122" s="93"/>
      <c r="J122" s="93"/>
      <c r="K122" s="93"/>
      <c r="L122" s="93"/>
      <c r="M122" s="184">
        <v>0.56299999999999994</v>
      </c>
      <c r="N122" s="184">
        <v>0.70399999999999996</v>
      </c>
      <c r="O122" s="184">
        <v>0.112</v>
      </c>
      <c r="P122" s="184">
        <v>0.22</v>
      </c>
      <c r="Q122" s="184">
        <v>1.2E-2</v>
      </c>
      <c r="R122" s="184">
        <v>6.5000000000000002E-2</v>
      </c>
      <c r="S122" s="184">
        <v>0.127</v>
      </c>
      <c r="T122" s="184">
        <v>0.23899999999999999</v>
      </c>
    </row>
    <row r="123" spans="1:20" x14ac:dyDescent="0.25">
      <c r="A123" s="93" t="s">
        <v>868</v>
      </c>
      <c r="B123" s="184">
        <v>0.57971014492753625</v>
      </c>
      <c r="C123" s="184">
        <v>0.10144927536231885</v>
      </c>
      <c r="D123" s="184">
        <v>2.8985507246376812E-2</v>
      </c>
      <c r="E123" s="184">
        <v>0.28985507246376813</v>
      </c>
      <c r="F123" s="183">
        <v>1</v>
      </c>
      <c r="G123" s="187">
        <v>69</v>
      </c>
      <c r="H123" s="184">
        <v>0.12945590994371481</v>
      </c>
      <c r="I123" s="93"/>
      <c r="J123" s="93"/>
      <c r="K123" s="93"/>
      <c r="L123" s="93"/>
      <c r="M123" s="184">
        <v>0.46200000000000002</v>
      </c>
      <c r="N123" s="184">
        <v>0.68899999999999995</v>
      </c>
      <c r="O123" s="184">
        <v>0.05</v>
      </c>
      <c r="P123" s="184">
        <v>0.19500000000000001</v>
      </c>
      <c r="Q123" s="184">
        <v>8.0000000000000002E-3</v>
      </c>
      <c r="R123" s="184">
        <v>0.1</v>
      </c>
      <c r="S123" s="184">
        <v>0.19600000000000001</v>
      </c>
      <c r="T123" s="184">
        <v>0.40600000000000003</v>
      </c>
    </row>
    <row r="124" spans="1:20" x14ac:dyDescent="0.25">
      <c r="A124" s="93" t="s">
        <v>869</v>
      </c>
      <c r="B124" s="184">
        <v>0.43650793650793651</v>
      </c>
      <c r="C124" s="184">
        <v>0.11904761904761904</v>
      </c>
      <c r="D124" s="184">
        <v>5.5555555555555552E-2</v>
      </c>
      <c r="E124" s="184">
        <v>0.3888888888888889</v>
      </c>
      <c r="F124" s="183">
        <v>1</v>
      </c>
      <c r="G124" s="187">
        <v>126</v>
      </c>
      <c r="H124" s="184">
        <v>6.1704211557296766E-2</v>
      </c>
      <c r="I124" s="93"/>
      <c r="J124" s="93"/>
      <c r="K124" s="93"/>
      <c r="L124" s="93"/>
      <c r="M124" s="184">
        <v>0.35299999999999998</v>
      </c>
      <c r="N124" s="184">
        <v>0.52400000000000002</v>
      </c>
      <c r="O124" s="184">
        <v>7.2999999999999995E-2</v>
      </c>
      <c r="P124" s="184">
        <v>0.187</v>
      </c>
      <c r="Q124" s="184">
        <v>2.7E-2</v>
      </c>
      <c r="R124" s="184">
        <v>0.11</v>
      </c>
      <c r="S124" s="184">
        <v>0.308</v>
      </c>
      <c r="T124" s="184">
        <v>0.47599999999999998</v>
      </c>
    </row>
    <row r="125" spans="1:20" x14ac:dyDescent="0.25">
      <c r="A125" s="93" t="s">
        <v>870</v>
      </c>
      <c r="B125" s="184">
        <v>0.47058823529411764</v>
      </c>
      <c r="C125" s="184">
        <v>0.17647058823529413</v>
      </c>
      <c r="D125" s="184">
        <v>2.3529411764705882E-2</v>
      </c>
      <c r="E125" s="184">
        <v>0.32941176470588235</v>
      </c>
      <c r="F125" s="183">
        <v>1</v>
      </c>
      <c r="G125" s="187">
        <v>85</v>
      </c>
      <c r="H125" s="184">
        <v>6.4247921390778534E-2</v>
      </c>
      <c r="I125" s="93"/>
      <c r="J125" s="93"/>
      <c r="K125" s="93"/>
      <c r="L125" s="93"/>
      <c r="M125" s="184">
        <v>0.36799999999999999</v>
      </c>
      <c r="N125" s="184">
        <v>0.57599999999999996</v>
      </c>
      <c r="O125" s="184">
        <v>0.11</v>
      </c>
      <c r="P125" s="184">
        <v>0.27100000000000002</v>
      </c>
      <c r="Q125" s="184">
        <v>6.0000000000000001E-3</v>
      </c>
      <c r="R125" s="184">
        <v>8.2000000000000003E-2</v>
      </c>
      <c r="S125" s="184">
        <v>0.23899999999999999</v>
      </c>
      <c r="T125" s="184">
        <v>0.435</v>
      </c>
    </row>
    <row r="126" spans="1:20" x14ac:dyDescent="0.25">
      <c r="A126" s="93" t="s">
        <v>871</v>
      </c>
      <c r="B126" s="184">
        <v>0.46616541353383456</v>
      </c>
      <c r="C126" s="184">
        <v>0.18045112781954886</v>
      </c>
      <c r="D126" s="184">
        <v>1.5037593984962405E-2</v>
      </c>
      <c r="E126" s="184">
        <v>0.33834586466165412</v>
      </c>
      <c r="F126" s="183">
        <v>1</v>
      </c>
      <c r="G126" s="187">
        <v>133</v>
      </c>
      <c r="H126" s="184">
        <v>9.9924868519909837E-2</v>
      </c>
      <c r="I126" s="93"/>
      <c r="J126" s="93"/>
      <c r="K126" s="93"/>
      <c r="L126" s="93"/>
      <c r="M126" s="184">
        <v>0.38400000000000001</v>
      </c>
      <c r="N126" s="184">
        <v>0.55100000000000005</v>
      </c>
      <c r="O126" s="184">
        <v>0.124</v>
      </c>
      <c r="P126" s="184">
        <v>0.254</v>
      </c>
      <c r="Q126" s="184">
        <v>4.0000000000000001E-3</v>
      </c>
      <c r="R126" s="184">
        <v>5.2999999999999999E-2</v>
      </c>
      <c r="S126" s="184">
        <v>0.26300000000000001</v>
      </c>
      <c r="T126" s="184">
        <v>0.42199999999999999</v>
      </c>
    </row>
    <row r="127" spans="1:20" x14ac:dyDescent="0.25">
      <c r="A127" s="93" t="s">
        <v>872</v>
      </c>
      <c r="B127" s="184">
        <v>0.53956834532374098</v>
      </c>
      <c r="C127" s="184">
        <v>0.15827338129496402</v>
      </c>
      <c r="D127" s="184">
        <v>5.0359712230215826E-2</v>
      </c>
      <c r="E127" s="184">
        <v>0.25179856115107913</v>
      </c>
      <c r="F127" s="183">
        <v>1</v>
      </c>
      <c r="G127" s="187">
        <v>139</v>
      </c>
      <c r="H127" s="184">
        <v>7.5257173795343801E-2</v>
      </c>
      <c r="I127" s="93"/>
      <c r="J127" s="93"/>
      <c r="K127" s="93"/>
      <c r="L127" s="93"/>
      <c r="M127" s="184">
        <v>0.45700000000000002</v>
      </c>
      <c r="N127" s="184">
        <v>0.62</v>
      </c>
      <c r="O127" s="184">
        <v>0.107</v>
      </c>
      <c r="P127" s="184">
        <v>0.22800000000000001</v>
      </c>
      <c r="Q127" s="184">
        <v>2.5000000000000001E-2</v>
      </c>
      <c r="R127" s="184">
        <v>0.1</v>
      </c>
      <c r="S127" s="184">
        <v>0.187</v>
      </c>
      <c r="T127" s="184">
        <v>0.33</v>
      </c>
    </row>
    <row r="128" spans="1:20" x14ac:dyDescent="0.25">
      <c r="A128" s="93" t="s">
        <v>873</v>
      </c>
      <c r="B128" s="184">
        <v>0.46781115879828328</v>
      </c>
      <c r="C128" s="184">
        <v>0.26609442060085836</v>
      </c>
      <c r="D128" s="184">
        <v>4.7210300429184553E-2</v>
      </c>
      <c r="E128" s="184">
        <v>0.21888412017167383</v>
      </c>
      <c r="F128" s="183">
        <v>1</v>
      </c>
      <c r="G128" s="187">
        <v>233</v>
      </c>
      <c r="H128" s="184">
        <v>0.1660727013542409</v>
      </c>
      <c r="I128" s="93"/>
      <c r="J128" s="93"/>
      <c r="K128" s="93"/>
      <c r="L128" s="93"/>
      <c r="M128" s="184">
        <v>0.40500000000000003</v>
      </c>
      <c r="N128" s="184">
        <v>0.53200000000000003</v>
      </c>
      <c r="O128" s="184">
        <v>0.21299999999999999</v>
      </c>
      <c r="P128" s="184">
        <v>0.32600000000000001</v>
      </c>
      <c r="Q128" s="184">
        <v>2.7E-2</v>
      </c>
      <c r="R128" s="184">
        <v>8.3000000000000004E-2</v>
      </c>
      <c r="S128" s="184">
        <v>0.17100000000000001</v>
      </c>
      <c r="T128" s="184">
        <v>0.27600000000000002</v>
      </c>
    </row>
    <row r="129" spans="1:20" x14ac:dyDescent="0.25">
      <c r="A129" s="93" t="s">
        <v>874</v>
      </c>
      <c r="B129" s="184">
        <v>0.57246856386499012</v>
      </c>
      <c r="C129" s="184">
        <v>0.28656518861681007</v>
      </c>
      <c r="D129" s="184">
        <v>2.5810721376571807E-2</v>
      </c>
      <c r="E129" s="184">
        <v>0.11515552614162806</v>
      </c>
      <c r="F129" s="183">
        <v>1</v>
      </c>
      <c r="G129" s="187">
        <v>1511</v>
      </c>
      <c r="H129" s="184">
        <v>0.24601107131227612</v>
      </c>
      <c r="I129" s="93"/>
      <c r="J129" s="93"/>
      <c r="K129" s="93"/>
      <c r="L129" s="93"/>
      <c r="M129" s="184">
        <v>0.54700000000000004</v>
      </c>
      <c r="N129" s="184">
        <v>0.59699999999999998</v>
      </c>
      <c r="O129" s="184">
        <v>0.26400000000000001</v>
      </c>
      <c r="P129" s="184">
        <v>0.31</v>
      </c>
      <c r="Q129" s="184">
        <v>1.9E-2</v>
      </c>
      <c r="R129" s="184">
        <v>3.5000000000000003E-2</v>
      </c>
      <c r="S129" s="184">
        <v>0.1</v>
      </c>
      <c r="T129" s="184">
        <v>0.13200000000000001</v>
      </c>
    </row>
    <row r="130" spans="1:20" x14ac:dyDescent="0.25">
      <c r="A130" s="93" t="s">
        <v>875</v>
      </c>
      <c r="B130" s="184">
        <v>0.45500000000000002</v>
      </c>
      <c r="C130" s="184">
        <v>0.34833333333333333</v>
      </c>
      <c r="D130" s="184">
        <v>3.5000000000000003E-2</v>
      </c>
      <c r="E130" s="184">
        <v>0.16166666666666665</v>
      </c>
      <c r="F130" s="183">
        <v>1</v>
      </c>
      <c r="G130" s="187">
        <v>1200</v>
      </c>
      <c r="H130" s="184">
        <v>0.54029716343989198</v>
      </c>
      <c r="I130" s="93"/>
      <c r="J130" s="93"/>
      <c r="K130" s="93"/>
      <c r="L130" s="93"/>
      <c r="M130" s="184">
        <v>0.42699999999999999</v>
      </c>
      <c r="N130" s="184">
        <v>0.48299999999999998</v>
      </c>
      <c r="O130" s="184">
        <v>0.32200000000000001</v>
      </c>
      <c r="P130" s="184">
        <v>0.376</v>
      </c>
      <c r="Q130" s="184">
        <v>2.5999999999999999E-2</v>
      </c>
      <c r="R130" s="184">
        <v>4.7E-2</v>
      </c>
      <c r="S130" s="184">
        <v>0.14199999999999999</v>
      </c>
      <c r="T130" s="184">
        <v>0.184</v>
      </c>
    </row>
    <row r="131" spans="1:20" x14ac:dyDescent="0.25">
      <c r="A131" s="93" t="s">
        <v>876</v>
      </c>
      <c r="B131" s="184">
        <v>0.60420650095602291</v>
      </c>
      <c r="C131" s="184">
        <v>0.28680688336520077</v>
      </c>
      <c r="D131" s="184">
        <v>2.4856596558317401E-2</v>
      </c>
      <c r="E131" s="184">
        <v>8.4130019120458893E-2</v>
      </c>
      <c r="F131" s="183">
        <v>1</v>
      </c>
      <c r="G131" s="187">
        <v>523</v>
      </c>
      <c r="H131" s="184">
        <v>0.23049801674746584</v>
      </c>
      <c r="I131" s="93"/>
      <c r="J131" s="93"/>
      <c r="K131" s="93"/>
      <c r="L131" s="93"/>
      <c r="M131" s="184">
        <v>0.56200000000000006</v>
      </c>
      <c r="N131" s="184">
        <v>0.64500000000000002</v>
      </c>
      <c r="O131" s="184">
        <v>0.25</v>
      </c>
      <c r="P131" s="184">
        <v>0.32700000000000001</v>
      </c>
      <c r="Q131" s="184">
        <v>1.4999999999999999E-2</v>
      </c>
      <c r="R131" s="184">
        <v>4.2000000000000003E-2</v>
      </c>
      <c r="S131" s="184">
        <v>6.3E-2</v>
      </c>
      <c r="T131" s="184">
        <v>0.111</v>
      </c>
    </row>
    <row r="132" spans="1:20" x14ac:dyDescent="0.25">
      <c r="A132" s="93" t="s">
        <v>877</v>
      </c>
      <c r="B132" s="184">
        <v>0.39922480620155038</v>
      </c>
      <c r="C132" s="184">
        <v>0.34302325581395349</v>
      </c>
      <c r="D132" s="184">
        <v>3.6821705426356592E-2</v>
      </c>
      <c r="E132" s="184">
        <v>0.22093023255813954</v>
      </c>
      <c r="F132" s="183">
        <v>1</v>
      </c>
      <c r="G132" s="187">
        <v>516</v>
      </c>
      <c r="H132" s="184">
        <v>0.4795539033457249</v>
      </c>
      <c r="I132" s="93"/>
      <c r="J132" s="93"/>
      <c r="K132" s="93"/>
      <c r="L132" s="93"/>
      <c r="M132" s="184">
        <v>0.35799999999999998</v>
      </c>
      <c r="N132" s="184">
        <v>0.442</v>
      </c>
      <c r="O132" s="184">
        <v>0.30299999999999999</v>
      </c>
      <c r="P132" s="184">
        <v>0.38500000000000001</v>
      </c>
      <c r="Q132" s="184">
        <v>2.4E-2</v>
      </c>
      <c r="R132" s="184">
        <v>5.7000000000000002E-2</v>
      </c>
      <c r="S132" s="184">
        <v>0.187</v>
      </c>
      <c r="T132" s="184">
        <v>0.25900000000000001</v>
      </c>
    </row>
    <row r="133" spans="1:20" x14ac:dyDescent="0.25">
      <c r="A133" s="93" t="s">
        <v>878</v>
      </c>
      <c r="B133" s="184">
        <v>0.51207386363636365</v>
      </c>
      <c r="C133" s="184">
        <v>0.34730113636363635</v>
      </c>
      <c r="D133" s="184">
        <v>3.4090909090909088E-2</v>
      </c>
      <c r="E133" s="184">
        <v>0.10653409090909091</v>
      </c>
      <c r="F133" s="183">
        <v>1</v>
      </c>
      <c r="G133" s="187">
        <v>1408</v>
      </c>
      <c r="H133" s="184">
        <v>0.47090301003344481</v>
      </c>
      <c r="I133" s="93"/>
      <c r="J133" s="93"/>
      <c r="K133" s="93"/>
      <c r="L133" s="93"/>
      <c r="M133" s="184">
        <v>0.48599999999999999</v>
      </c>
      <c r="N133" s="184">
        <v>0.53800000000000003</v>
      </c>
      <c r="O133" s="184">
        <v>0.32300000000000001</v>
      </c>
      <c r="P133" s="184">
        <v>0.373</v>
      </c>
      <c r="Q133" s="184">
        <v>2.5999999999999999E-2</v>
      </c>
      <c r="R133" s="184">
        <v>4.4999999999999998E-2</v>
      </c>
      <c r="S133" s="184">
        <v>9.0999999999999998E-2</v>
      </c>
      <c r="T133" s="184">
        <v>0.124</v>
      </c>
    </row>
    <row r="134" spans="1:20" x14ac:dyDescent="0.25">
      <c r="A134" s="93" t="s">
        <v>879</v>
      </c>
      <c r="B134" s="184">
        <v>0.60929971088981694</v>
      </c>
      <c r="C134" s="184">
        <v>0.27345004818503049</v>
      </c>
      <c r="D134" s="184">
        <v>3.5737230966912947E-2</v>
      </c>
      <c r="E134" s="184">
        <v>8.1513009958239638E-2</v>
      </c>
      <c r="F134" s="183">
        <v>1</v>
      </c>
      <c r="G134" s="187">
        <v>12452</v>
      </c>
      <c r="H134" s="184">
        <v>0.37862985374160002</v>
      </c>
      <c r="I134" s="93"/>
      <c r="J134" s="93"/>
      <c r="K134" s="93"/>
      <c r="L134" s="93"/>
      <c r="M134" s="184">
        <v>0.60099999999999998</v>
      </c>
      <c r="N134" s="184">
        <v>0.61799999999999999</v>
      </c>
      <c r="O134" s="184">
        <v>0.26600000000000001</v>
      </c>
      <c r="P134" s="184">
        <v>0.28100000000000003</v>
      </c>
      <c r="Q134" s="184">
        <v>3.3000000000000002E-2</v>
      </c>
      <c r="R134" s="184">
        <v>3.9E-2</v>
      </c>
      <c r="S134" s="184">
        <v>7.6999999999999999E-2</v>
      </c>
      <c r="T134" s="184">
        <v>8.5999999999999993E-2</v>
      </c>
    </row>
    <row r="135" spans="1:20" x14ac:dyDescent="0.25">
      <c r="A135" s="93" t="s">
        <v>880</v>
      </c>
      <c r="B135" s="184">
        <v>0.35714285714285715</v>
      </c>
      <c r="C135" s="184">
        <v>0.35714285714285715</v>
      </c>
      <c r="D135" s="184">
        <v>7.1428571428571425E-2</v>
      </c>
      <c r="E135" s="184">
        <v>0.21428571428571427</v>
      </c>
      <c r="F135" s="183">
        <v>1</v>
      </c>
      <c r="G135" s="187">
        <v>14</v>
      </c>
      <c r="H135" s="184">
        <v>5.9574468085106386E-2</v>
      </c>
      <c r="I135" s="93"/>
      <c r="J135" s="93"/>
      <c r="K135" s="93"/>
      <c r="L135" s="93"/>
      <c r="M135" s="184">
        <v>0.16300000000000001</v>
      </c>
      <c r="N135" s="184">
        <v>0.61199999999999999</v>
      </c>
      <c r="O135" s="184">
        <v>0.16300000000000001</v>
      </c>
      <c r="P135" s="184">
        <v>0.61199999999999999</v>
      </c>
      <c r="Q135" s="184">
        <v>1.2999999999999999E-2</v>
      </c>
      <c r="R135" s="184">
        <v>0.315</v>
      </c>
      <c r="S135" s="184">
        <v>7.5999999999999998E-2</v>
      </c>
      <c r="T135" s="184">
        <v>0.47599999999999998</v>
      </c>
    </row>
    <row r="136" spans="1:20" x14ac:dyDescent="0.25">
      <c r="A136" s="93" t="s">
        <v>881</v>
      </c>
      <c r="B136" s="184">
        <v>0.61943319838056676</v>
      </c>
      <c r="C136" s="184">
        <v>0.16194331983805668</v>
      </c>
      <c r="D136" s="184">
        <v>2.8340080971659919E-2</v>
      </c>
      <c r="E136" s="184">
        <v>0.19028340080971659</v>
      </c>
      <c r="F136" s="183">
        <v>1</v>
      </c>
      <c r="G136" s="187">
        <v>247</v>
      </c>
      <c r="H136" s="184">
        <v>2.7250661959399822E-2</v>
      </c>
      <c r="I136" s="93"/>
      <c r="J136" s="93"/>
      <c r="K136" s="93"/>
      <c r="L136" s="93"/>
      <c r="M136" s="184">
        <v>0.55700000000000005</v>
      </c>
      <c r="N136" s="184">
        <v>0.67800000000000005</v>
      </c>
      <c r="O136" s="184">
        <v>0.121</v>
      </c>
      <c r="P136" s="184">
        <v>0.21299999999999999</v>
      </c>
      <c r="Q136" s="184">
        <v>1.4E-2</v>
      </c>
      <c r="R136" s="184">
        <v>5.7000000000000002E-2</v>
      </c>
      <c r="S136" s="184">
        <v>0.14599999999999999</v>
      </c>
      <c r="T136" s="184">
        <v>0.24399999999999999</v>
      </c>
    </row>
    <row r="137" spans="1:20" x14ac:dyDescent="0.25">
      <c r="A137" s="93" t="s">
        <v>882</v>
      </c>
      <c r="B137" s="184">
        <v>0.55869242199108471</v>
      </c>
      <c r="C137" s="184">
        <v>0.14858841010401189</v>
      </c>
      <c r="D137" s="184">
        <v>4.3090638930163447E-2</v>
      </c>
      <c r="E137" s="184">
        <v>0.24962852897473997</v>
      </c>
      <c r="F137" s="183">
        <v>1</v>
      </c>
      <c r="G137" s="187">
        <v>673</v>
      </c>
      <c r="H137" s="184">
        <v>0.40059523809523812</v>
      </c>
      <c r="I137" s="93"/>
      <c r="J137" s="93"/>
      <c r="K137" s="93"/>
      <c r="L137" s="93"/>
      <c r="M137" s="184">
        <v>0.52100000000000002</v>
      </c>
      <c r="N137" s="184">
        <v>0.59599999999999997</v>
      </c>
      <c r="O137" s="184">
        <v>0.124</v>
      </c>
      <c r="P137" s="184">
        <v>0.17699999999999999</v>
      </c>
      <c r="Q137" s="184">
        <v>0.03</v>
      </c>
      <c r="R137" s="184">
        <v>6.0999999999999999E-2</v>
      </c>
      <c r="S137" s="184">
        <v>0.218</v>
      </c>
      <c r="T137" s="184">
        <v>0.28399999999999997</v>
      </c>
    </row>
    <row r="138" spans="1:20" x14ac:dyDescent="0.25">
      <c r="A138" s="93" t="s">
        <v>883</v>
      </c>
      <c r="B138" s="184">
        <v>0.5398692810457516</v>
      </c>
      <c r="C138" s="184">
        <v>0.27189542483660128</v>
      </c>
      <c r="D138" s="184">
        <v>4.5751633986928102E-2</v>
      </c>
      <c r="E138" s="184">
        <v>0.14248366013071895</v>
      </c>
      <c r="F138" s="183">
        <v>1</v>
      </c>
      <c r="G138" s="187">
        <v>765</v>
      </c>
      <c r="H138" s="184">
        <v>0.35172413793103446</v>
      </c>
      <c r="I138" s="93"/>
      <c r="J138" s="93"/>
      <c r="K138" s="93"/>
      <c r="L138" s="93"/>
      <c r="M138" s="184">
        <v>0.504</v>
      </c>
      <c r="N138" s="184">
        <v>0.57499999999999996</v>
      </c>
      <c r="O138" s="184">
        <v>0.24199999999999999</v>
      </c>
      <c r="P138" s="184">
        <v>0.30499999999999999</v>
      </c>
      <c r="Q138" s="184">
        <v>3.3000000000000002E-2</v>
      </c>
      <c r="R138" s="184">
        <v>6.3E-2</v>
      </c>
      <c r="S138" s="184">
        <v>0.11899999999999999</v>
      </c>
      <c r="T138" s="184">
        <v>0.16900000000000001</v>
      </c>
    </row>
    <row r="139" spans="1:20" x14ac:dyDescent="0.25">
      <c r="A139" s="93" t="s">
        <v>884</v>
      </c>
      <c r="B139" s="184">
        <v>0.53020134228187921</v>
      </c>
      <c r="C139" s="184">
        <v>0.3087248322147651</v>
      </c>
      <c r="D139" s="184">
        <v>4.0268456375838924E-2</v>
      </c>
      <c r="E139" s="184">
        <v>0.12080536912751678</v>
      </c>
      <c r="F139" s="183">
        <v>1</v>
      </c>
      <c r="G139" s="187">
        <v>1341</v>
      </c>
      <c r="H139" s="184">
        <v>0.36519607843137253</v>
      </c>
      <c r="I139" s="93"/>
      <c r="J139" s="93"/>
      <c r="K139" s="93"/>
      <c r="L139" s="93"/>
      <c r="M139" s="184">
        <v>0.503</v>
      </c>
      <c r="N139" s="184">
        <v>0.55700000000000005</v>
      </c>
      <c r="O139" s="184">
        <v>0.28499999999999998</v>
      </c>
      <c r="P139" s="184">
        <v>0.33400000000000002</v>
      </c>
      <c r="Q139" s="184">
        <v>3.1E-2</v>
      </c>
      <c r="R139" s="184">
        <v>5.1999999999999998E-2</v>
      </c>
      <c r="S139" s="184">
        <v>0.104</v>
      </c>
      <c r="T139" s="184">
        <v>0.13900000000000001</v>
      </c>
    </row>
    <row r="140" spans="1:20" x14ac:dyDescent="0.25">
      <c r="A140" s="93" t="s">
        <v>885</v>
      </c>
      <c r="B140" s="184">
        <v>0.51239669421487599</v>
      </c>
      <c r="C140" s="184">
        <v>0.30421094057457693</v>
      </c>
      <c r="D140" s="184">
        <v>4.0928768201495477E-2</v>
      </c>
      <c r="E140" s="184">
        <v>0.14246359700905156</v>
      </c>
      <c r="F140" s="183">
        <v>1</v>
      </c>
      <c r="G140" s="187">
        <v>2541</v>
      </c>
      <c r="H140" s="184">
        <v>0.27164849262347657</v>
      </c>
      <c r="I140" s="93"/>
      <c r="J140" s="93"/>
      <c r="K140" s="93"/>
      <c r="L140" s="93"/>
      <c r="M140" s="184">
        <v>0.49299999999999999</v>
      </c>
      <c r="N140" s="184">
        <v>0.53200000000000003</v>
      </c>
      <c r="O140" s="184">
        <v>0.28699999999999998</v>
      </c>
      <c r="P140" s="184">
        <v>0.32200000000000001</v>
      </c>
      <c r="Q140" s="184">
        <v>3.4000000000000002E-2</v>
      </c>
      <c r="R140" s="184">
        <v>4.9000000000000002E-2</v>
      </c>
      <c r="S140" s="184">
        <v>0.129</v>
      </c>
      <c r="T140" s="184">
        <v>0.157</v>
      </c>
    </row>
    <row r="141" spans="1:20" x14ac:dyDescent="0.25">
      <c r="A141" s="93" t="s">
        <v>886</v>
      </c>
      <c r="B141" s="184">
        <v>0.5592151366503153</v>
      </c>
      <c r="C141" s="184">
        <v>0.34267694463910303</v>
      </c>
      <c r="D141" s="184">
        <v>3.2235459004905397E-2</v>
      </c>
      <c r="E141" s="184">
        <v>6.5872459705676248E-2</v>
      </c>
      <c r="F141" s="183">
        <v>1</v>
      </c>
      <c r="G141" s="187">
        <v>1427</v>
      </c>
      <c r="H141" s="184">
        <v>0.21693523867436912</v>
      </c>
      <c r="I141" s="93"/>
      <c r="J141" s="93"/>
      <c r="K141" s="93"/>
      <c r="L141" s="93"/>
      <c r="M141" s="184">
        <v>0.53300000000000003</v>
      </c>
      <c r="N141" s="184">
        <v>0.58499999999999996</v>
      </c>
      <c r="O141" s="184">
        <v>0.31900000000000001</v>
      </c>
      <c r="P141" s="184">
        <v>0.36799999999999999</v>
      </c>
      <c r="Q141" s="184">
        <v>2.4E-2</v>
      </c>
      <c r="R141" s="184">
        <v>4.2999999999999997E-2</v>
      </c>
      <c r="S141" s="184">
        <v>5.3999999999999999E-2</v>
      </c>
      <c r="T141" s="184">
        <v>0.08</v>
      </c>
    </row>
    <row r="142" spans="1:20" x14ac:dyDescent="0.25">
      <c r="A142" s="93" t="s">
        <v>887</v>
      </c>
      <c r="B142" s="184">
        <v>0.50793650793650791</v>
      </c>
      <c r="C142" s="184">
        <v>0.28042328042328041</v>
      </c>
      <c r="D142" s="184">
        <v>5.2910052910052907E-2</v>
      </c>
      <c r="E142" s="184">
        <v>0.15873015873015872</v>
      </c>
      <c r="F142" s="183">
        <v>1</v>
      </c>
      <c r="G142" s="187">
        <v>189</v>
      </c>
      <c r="H142" s="184">
        <v>0.18403115871470302</v>
      </c>
      <c r="I142" s="93"/>
      <c r="J142" s="93"/>
      <c r="K142" s="93"/>
      <c r="L142" s="93"/>
      <c r="M142" s="184">
        <v>0.437</v>
      </c>
      <c r="N142" s="184">
        <v>0.57799999999999996</v>
      </c>
      <c r="O142" s="184">
        <v>0.221</v>
      </c>
      <c r="P142" s="184">
        <v>0.34799999999999998</v>
      </c>
      <c r="Q142" s="184">
        <v>2.9000000000000001E-2</v>
      </c>
      <c r="R142" s="184">
        <v>9.5000000000000001E-2</v>
      </c>
      <c r="S142" s="184">
        <v>0.114</v>
      </c>
      <c r="T142" s="184">
        <v>0.218</v>
      </c>
    </row>
    <row r="143" spans="1:20" x14ac:dyDescent="0.25">
      <c r="A143" s="93" t="s">
        <v>888</v>
      </c>
      <c r="B143" s="184">
        <v>0.38671875</v>
      </c>
      <c r="C143" s="184">
        <v>0.234375</v>
      </c>
      <c r="D143" s="184">
        <v>3.515625E-2</v>
      </c>
      <c r="E143" s="184">
        <v>0.34375</v>
      </c>
      <c r="F143" s="183">
        <v>1</v>
      </c>
      <c r="G143" s="187">
        <v>256</v>
      </c>
      <c r="H143" s="184">
        <v>0.17146684527796383</v>
      </c>
      <c r="I143" s="93"/>
      <c r="J143" s="93"/>
      <c r="K143" s="93"/>
      <c r="L143" s="93"/>
      <c r="M143" s="184">
        <v>0.32900000000000001</v>
      </c>
      <c r="N143" s="184">
        <v>0.44800000000000001</v>
      </c>
      <c r="O143" s="184">
        <v>0.187</v>
      </c>
      <c r="P143" s="184">
        <v>0.28999999999999998</v>
      </c>
      <c r="Q143" s="184">
        <v>1.9E-2</v>
      </c>
      <c r="R143" s="184">
        <v>6.5000000000000002E-2</v>
      </c>
      <c r="S143" s="184">
        <v>0.28799999999999998</v>
      </c>
      <c r="T143" s="184">
        <v>0.40400000000000003</v>
      </c>
    </row>
    <row r="144" spans="1:20" x14ac:dyDescent="0.25">
      <c r="A144" s="93" t="s">
        <v>889</v>
      </c>
      <c r="B144" s="184">
        <v>0.55026455026455023</v>
      </c>
      <c r="C144" s="184">
        <v>0.33333333333333331</v>
      </c>
      <c r="D144" s="184">
        <v>1.3227513227513227E-2</v>
      </c>
      <c r="E144" s="184">
        <v>0.10317460317460317</v>
      </c>
      <c r="F144" s="183">
        <v>1</v>
      </c>
      <c r="G144" s="187">
        <v>378</v>
      </c>
      <c r="H144" s="184">
        <v>0.32727272727272727</v>
      </c>
      <c r="I144" s="93"/>
      <c r="J144" s="93"/>
      <c r="K144" s="93"/>
      <c r="L144" s="93"/>
      <c r="M144" s="184">
        <v>0.5</v>
      </c>
      <c r="N144" s="184">
        <v>0.6</v>
      </c>
      <c r="O144" s="184">
        <v>0.28799999999999998</v>
      </c>
      <c r="P144" s="184">
        <v>0.38200000000000001</v>
      </c>
      <c r="Q144" s="184">
        <v>6.0000000000000001E-3</v>
      </c>
      <c r="R144" s="184">
        <v>3.1E-2</v>
      </c>
      <c r="S144" s="184">
        <v>7.5999999999999998E-2</v>
      </c>
      <c r="T144" s="184">
        <v>0.13800000000000001</v>
      </c>
    </row>
    <row r="145" spans="1:20" x14ac:dyDescent="0.25">
      <c r="A145" s="93" t="s">
        <v>890</v>
      </c>
      <c r="B145" s="184">
        <v>0.52454909819639284</v>
      </c>
      <c r="C145" s="184">
        <v>0.31462925851703405</v>
      </c>
      <c r="D145" s="184">
        <v>3.7575150300601205E-2</v>
      </c>
      <c r="E145" s="184">
        <v>0.12324649298597194</v>
      </c>
      <c r="F145" s="183">
        <v>1</v>
      </c>
      <c r="G145" s="187">
        <v>1996</v>
      </c>
      <c r="H145" s="184">
        <v>0.32402597402597405</v>
      </c>
      <c r="I145" s="93"/>
      <c r="J145" s="93"/>
      <c r="K145" s="93"/>
      <c r="L145" s="93"/>
      <c r="M145" s="184">
        <v>0.503</v>
      </c>
      <c r="N145" s="184">
        <v>0.54600000000000004</v>
      </c>
      <c r="O145" s="184">
        <v>0.29499999999999998</v>
      </c>
      <c r="P145" s="184">
        <v>0.33500000000000002</v>
      </c>
      <c r="Q145" s="184">
        <v>0.03</v>
      </c>
      <c r="R145" s="184">
        <v>4.7E-2</v>
      </c>
      <c r="S145" s="184">
        <v>0.11</v>
      </c>
      <c r="T145" s="184">
        <v>0.13800000000000001</v>
      </c>
    </row>
    <row r="146" spans="1:20" x14ac:dyDescent="0.25">
      <c r="A146" s="93" t="s">
        <v>891</v>
      </c>
      <c r="B146" s="184">
        <v>0.49915872125630961</v>
      </c>
      <c r="C146" s="184">
        <v>0.35614133482894</v>
      </c>
      <c r="D146" s="184">
        <v>3.4212002243409985E-2</v>
      </c>
      <c r="E146" s="184">
        <v>0.11048794167134043</v>
      </c>
      <c r="F146" s="183">
        <v>1</v>
      </c>
      <c r="G146" s="187">
        <v>1783</v>
      </c>
      <c r="H146" s="184">
        <v>0.301080715974333</v>
      </c>
      <c r="I146" s="93"/>
      <c r="J146" s="93"/>
      <c r="K146" s="93"/>
      <c r="L146" s="93"/>
      <c r="M146" s="184">
        <v>0.47599999999999998</v>
      </c>
      <c r="N146" s="184">
        <v>0.52200000000000002</v>
      </c>
      <c r="O146" s="184">
        <v>0.33400000000000002</v>
      </c>
      <c r="P146" s="184">
        <v>0.379</v>
      </c>
      <c r="Q146" s="184">
        <v>2.7E-2</v>
      </c>
      <c r="R146" s="184">
        <v>4.3999999999999997E-2</v>
      </c>
      <c r="S146" s="184">
        <v>9.7000000000000003E-2</v>
      </c>
      <c r="T146" s="184">
        <v>0.126</v>
      </c>
    </row>
    <row r="147" spans="1:20" x14ac:dyDescent="0.25">
      <c r="A147" s="93" t="s">
        <v>892</v>
      </c>
      <c r="B147" s="184">
        <v>0.50925083409159844</v>
      </c>
      <c r="C147" s="184">
        <v>0.37670609645131936</v>
      </c>
      <c r="D147" s="184">
        <v>4.1856232939035488E-2</v>
      </c>
      <c r="E147" s="184">
        <v>7.2186836518046707E-2</v>
      </c>
      <c r="F147" s="183">
        <v>1</v>
      </c>
      <c r="G147" s="187">
        <v>3297</v>
      </c>
      <c r="H147" s="184">
        <v>0.49497072511634888</v>
      </c>
      <c r="I147" s="93"/>
      <c r="J147" s="93"/>
      <c r="K147" s="93"/>
      <c r="L147" s="93"/>
      <c r="M147" s="184">
        <v>0.49199999999999999</v>
      </c>
      <c r="N147" s="184">
        <v>0.52600000000000002</v>
      </c>
      <c r="O147" s="184">
        <v>0.36</v>
      </c>
      <c r="P147" s="184">
        <v>0.39300000000000002</v>
      </c>
      <c r="Q147" s="184">
        <v>3.5999999999999997E-2</v>
      </c>
      <c r="R147" s="184">
        <v>4.9000000000000002E-2</v>
      </c>
      <c r="S147" s="184">
        <v>6.4000000000000001E-2</v>
      </c>
      <c r="T147" s="184">
        <v>8.2000000000000003E-2</v>
      </c>
    </row>
    <row r="148" spans="1:20" x14ac:dyDescent="0.25">
      <c r="A148" s="93" t="s">
        <v>893</v>
      </c>
      <c r="B148" s="184">
        <v>0.574757281553398</v>
      </c>
      <c r="C148" s="184">
        <v>0.26893203883495148</v>
      </c>
      <c r="D148" s="184">
        <v>2.6537216828478965E-2</v>
      </c>
      <c r="E148" s="184">
        <v>0.12977346278317153</v>
      </c>
      <c r="F148" s="183">
        <v>1</v>
      </c>
      <c r="G148" s="187">
        <v>3090</v>
      </c>
      <c r="H148" s="184">
        <v>9.6472057446144246E-2</v>
      </c>
      <c r="I148" s="93"/>
      <c r="J148" s="93"/>
      <c r="K148" s="93"/>
      <c r="L148" s="93"/>
      <c r="M148" s="184">
        <v>0.55700000000000005</v>
      </c>
      <c r="N148" s="184">
        <v>0.59199999999999997</v>
      </c>
      <c r="O148" s="184">
        <v>0.254</v>
      </c>
      <c r="P148" s="184">
        <v>0.28499999999999998</v>
      </c>
      <c r="Q148" s="184">
        <v>2.1000000000000001E-2</v>
      </c>
      <c r="R148" s="184">
        <v>3.3000000000000002E-2</v>
      </c>
      <c r="S148" s="184">
        <v>0.11799999999999999</v>
      </c>
      <c r="T148" s="184">
        <v>0.14199999999999999</v>
      </c>
    </row>
    <row r="149" spans="1:20" x14ac:dyDescent="0.25">
      <c r="A149" s="93" t="s">
        <v>894</v>
      </c>
      <c r="B149" s="184">
        <v>0.49074074074074076</v>
      </c>
      <c r="C149" s="184">
        <v>0.12962962962962962</v>
      </c>
      <c r="D149" s="184">
        <v>5.5555555555555552E-2</v>
      </c>
      <c r="E149" s="184">
        <v>0.32407407407407407</v>
      </c>
      <c r="F149" s="183">
        <v>1</v>
      </c>
      <c r="G149" s="187">
        <v>108</v>
      </c>
      <c r="H149" s="184">
        <v>0.21686746987951808</v>
      </c>
      <c r="I149" s="93"/>
      <c r="J149" s="93"/>
      <c r="K149" s="93"/>
      <c r="L149" s="93"/>
      <c r="M149" s="184">
        <v>0.39800000000000002</v>
      </c>
      <c r="N149" s="184">
        <v>0.58399999999999996</v>
      </c>
      <c r="O149" s="184">
        <v>7.9000000000000001E-2</v>
      </c>
      <c r="P149" s="184">
        <v>0.20599999999999999</v>
      </c>
      <c r="Q149" s="184">
        <v>2.5999999999999999E-2</v>
      </c>
      <c r="R149" s="184">
        <v>0.11600000000000001</v>
      </c>
      <c r="S149" s="184">
        <v>0.24299999999999999</v>
      </c>
      <c r="T149" s="184">
        <v>0.41699999999999998</v>
      </c>
    </row>
    <row r="150" spans="1:20" x14ac:dyDescent="0.25">
      <c r="A150" s="93" t="s">
        <v>895</v>
      </c>
      <c r="B150" s="184">
        <v>0.47592067988668557</v>
      </c>
      <c r="C150" s="184">
        <v>0.32294617563739375</v>
      </c>
      <c r="D150" s="184">
        <v>4.5325779036827198E-2</v>
      </c>
      <c r="E150" s="184">
        <v>0.15580736543909349</v>
      </c>
      <c r="F150" s="183">
        <v>1</v>
      </c>
      <c r="G150" s="187">
        <v>353</v>
      </c>
      <c r="H150" s="184">
        <v>0.21723076923076923</v>
      </c>
      <c r="I150" s="93"/>
      <c r="J150" s="93"/>
      <c r="K150" s="93"/>
      <c r="L150" s="93"/>
      <c r="M150" s="184">
        <v>0.42399999999999999</v>
      </c>
      <c r="N150" s="184">
        <v>0.52800000000000002</v>
      </c>
      <c r="O150" s="184">
        <v>0.27600000000000002</v>
      </c>
      <c r="P150" s="184">
        <v>0.373</v>
      </c>
      <c r="Q150" s="184">
        <v>2.8000000000000001E-2</v>
      </c>
      <c r="R150" s="184">
        <v>7.1999999999999995E-2</v>
      </c>
      <c r="S150" s="184">
        <v>0.122</v>
      </c>
      <c r="T150" s="184">
        <v>0.19700000000000001</v>
      </c>
    </row>
    <row r="151" spans="1:20" x14ac:dyDescent="0.25">
      <c r="A151" s="93" t="s">
        <v>896</v>
      </c>
      <c r="B151" s="184">
        <v>0.56751652502360717</v>
      </c>
      <c r="C151" s="184">
        <v>0.33002832861189801</v>
      </c>
      <c r="D151" s="184">
        <v>3.5410764872521247E-2</v>
      </c>
      <c r="E151" s="184">
        <v>6.7044381491973559E-2</v>
      </c>
      <c r="F151" s="183">
        <v>1</v>
      </c>
      <c r="G151" s="187">
        <v>2118</v>
      </c>
      <c r="H151" s="184">
        <v>0.3265494912118409</v>
      </c>
      <c r="I151" s="93"/>
      <c r="J151" s="93"/>
      <c r="K151" s="93"/>
      <c r="L151" s="93"/>
      <c r="M151" s="184">
        <v>0.54600000000000004</v>
      </c>
      <c r="N151" s="184">
        <v>0.58799999999999997</v>
      </c>
      <c r="O151" s="184">
        <v>0.31</v>
      </c>
      <c r="P151" s="184">
        <v>0.35</v>
      </c>
      <c r="Q151" s="184">
        <v>2.8000000000000001E-2</v>
      </c>
      <c r="R151" s="184">
        <v>4.3999999999999997E-2</v>
      </c>
      <c r="S151" s="184">
        <v>5.7000000000000002E-2</v>
      </c>
      <c r="T151" s="184">
        <v>7.8E-2</v>
      </c>
    </row>
    <row r="152" spans="1:20" x14ac:dyDescent="0.25">
      <c r="A152" s="93" t="s">
        <v>897</v>
      </c>
      <c r="B152" s="184">
        <v>0.51704545454545459</v>
      </c>
      <c r="C152" s="184">
        <v>0.21022727272727273</v>
      </c>
      <c r="D152" s="184">
        <v>7.3863636363636367E-2</v>
      </c>
      <c r="E152" s="184">
        <v>0.19886363636363635</v>
      </c>
      <c r="F152" s="183">
        <v>1</v>
      </c>
      <c r="G152" s="187">
        <v>176</v>
      </c>
      <c r="H152" s="184">
        <v>0.1043272080616479</v>
      </c>
      <c r="I152" s="93"/>
      <c r="J152" s="93"/>
      <c r="K152" s="93"/>
      <c r="L152" s="93"/>
      <c r="M152" s="184">
        <v>0.44400000000000001</v>
      </c>
      <c r="N152" s="184">
        <v>0.59</v>
      </c>
      <c r="O152" s="184">
        <v>0.157</v>
      </c>
      <c r="P152" s="184">
        <v>0.27600000000000002</v>
      </c>
      <c r="Q152" s="184">
        <v>4.3999999999999997E-2</v>
      </c>
      <c r="R152" s="184">
        <v>0.122</v>
      </c>
      <c r="S152" s="184">
        <v>0.14699999999999999</v>
      </c>
      <c r="T152" s="184">
        <v>0.26400000000000001</v>
      </c>
    </row>
    <row r="153" spans="1:20" x14ac:dyDescent="0.25">
      <c r="A153" s="93" t="s">
        <v>898</v>
      </c>
      <c r="B153" s="184">
        <v>0.58855098389982108</v>
      </c>
      <c r="C153" s="184">
        <v>0.19856887298747763</v>
      </c>
      <c r="D153" s="184">
        <v>3.3989266547406083E-2</v>
      </c>
      <c r="E153" s="184">
        <v>0.17889087656529518</v>
      </c>
      <c r="F153" s="183">
        <v>1</v>
      </c>
      <c r="G153" s="187">
        <v>559</v>
      </c>
      <c r="H153" s="184">
        <v>8.8379446640316203E-2</v>
      </c>
      <c r="I153" s="93"/>
      <c r="J153" s="93"/>
      <c r="K153" s="93"/>
      <c r="L153" s="93"/>
      <c r="M153" s="184">
        <v>0.54700000000000004</v>
      </c>
      <c r="N153" s="184">
        <v>0.629</v>
      </c>
      <c r="O153" s="184">
        <v>0.16800000000000001</v>
      </c>
      <c r="P153" s="184">
        <v>0.23400000000000001</v>
      </c>
      <c r="Q153" s="184">
        <v>2.1999999999999999E-2</v>
      </c>
      <c r="R153" s="184">
        <v>5.1999999999999998E-2</v>
      </c>
      <c r="S153" s="184">
        <v>0.14899999999999999</v>
      </c>
      <c r="T153" s="184">
        <v>0.21299999999999999</v>
      </c>
    </row>
    <row r="154" spans="1:20" x14ac:dyDescent="0.25">
      <c r="A154" s="93" t="s">
        <v>899</v>
      </c>
      <c r="B154" s="184">
        <v>0.5757575757575758</v>
      </c>
      <c r="C154" s="184">
        <v>0.22727272727272727</v>
      </c>
      <c r="D154" s="184">
        <v>0.10606060606060606</v>
      </c>
      <c r="E154" s="184">
        <v>9.0909090909090912E-2</v>
      </c>
      <c r="F154" s="183">
        <v>1</v>
      </c>
      <c r="G154" s="187">
        <v>66</v>
      </c>
      <c r="H154" s="184">
        <v>6.9767441860465115E-2</v>
      </c>
      <c r="I154" s="93"/>
      <c r="J154" s="93"/>
      <c r="K154" s="93"/>
      <c r="L154" s="93"/>
      <c r="M154" s="184">
        <v>0.45600000000000002</v>
      </c>
      <c r="N154" s="184">
        <v>0.68799999999999994</v>
      </c>
      <c r="O154" s="184">
        <v>0.14299999999999999</v>
      </c>
      <c r="P154" s="184">
        <v>0.34200000000000003</v>
      </c>
      <c r="Q154" s="184">
        <v>5.1999999999999998E-2</v>
      </c>
      <c r="R154" s="184">
        <v>0.20300000000000001</v>
      </c>
      <c r="S154" s="184">
        <v>4.2000000000000003E-2</v>
      </c>
      <c r="T154" s="184">
        <v>0.184</v>
      </c>
    </row>
    <row r="155" spans="1:20" x14ac:dyDescent="0.25">
      <c r="A155" s="93" t="s">
        <v>900</v>
      </c>
      <c r="B155" s="184">
        <v>0.58515865744982098</v>
      </c>
      <c r="C155" s="184">
        <v>0.27912051303406349</v>
      </c>
      <c r="D155" s="184">
        <v>3.7161655700841179E-2</v>
      </c>
      <c r="E155" s="184">
        <v>9.8559173815274417E-2</v>
      </c>
      <c r="F155" s="183">
        <v>1</v>
      </c>
      <c r="G155" s="187">
        <v>60035</v>
      </c>
      <c r="H155" s="184">
        <v>0.22610094040817555</v>
      </c>
      <c r="I155" s="93"/>
      <c r="J155" s="93"/>
      <c r="K155" s="93"/>
      <c r="L155" s="93"/>
      <c r="M155" s="184">
        <v>0.58099999999999996</v>
      </c>
      <c r="N155" s="184">
        <v>0.58899999999999997</v>
      </c>
      <c r="O155" s="184">
        <v>0.27600000000000002</v>
      </c>
      <c r="P155" s="184">
        <v>0.28299999999999997</v>
      </c>
      <c r="Q155" s="184">
        <v>3.5999999999999997E-2</v>
      </c>
      <c r="R155" s="184">
        <v>3.9E-2</v>
      </c>
      <c r="S155" s="184">
        <v>9.6000000000000002E-2</v>
      </c>
      <c r="T155" s="184">
        <v>0.10100000000000001</v>
      </c>
    </row>
    <row r="156" spans="1:20" x14ac:dyDescent="0.25">
      <c r="A156" s="93" t="s">
        <v>901</v>
      </c>
      <c r="B156" s="184">
        <v>0.63148261134838313</v>
      </c>
      <c r="C156" s="184">
        <v>0.22269676632092739</v>
      </c>
      <c r="D156" s="184">
        <v>3.5387431360585725E-2</v>
      </c>
      <c r="E156" s="184">
        <v>0.11043319097010372</v>
      </c>
      <c r="F156" s="183">
        <v>1</v>
      </c>
      <c r="G156" s="187">
        <v>1639</v>
      </c>
      <c r="H156" s="184">
        <v>0.1827201783723523</v>
      </c>
      <c r="I156" s="93"/>
      <c r="J156" s="93"/>
      <c r="K156" s="93"/>
      <c r="L156" s="93"/>
      <c r="M156" s="184">
        <v>0.60799999999999998</v>
      </c>
      <c r="N156" s="184">
        <v>0.65500000000000003</v>
      </c>
      <c r="O156" s="184">
        <v>0.20300000000000001</v>
      </c>
      <c r="P156" s="184">
        <v>0.24299999999999999</v>
      </c>
      <c r="Q156" s="184">
        <v>2.7E-2</v>
      </c>
      <c r="R156" s="184">
        <v>4.4999999999999998E-2</v>
      </c>
      <c r="S156" s="184">
        <v>9.6000000000000002E-2</v>
      </c>
      <c r="T156" s="184">
        <v>0.127</v>
      </c>
    </row>
    <row r="157" spans="1:20" x14ac:dyDescent="0.25">
      <c r="A157" s="93" t="s">
        <v>902</v>
      </c>
      <c r="B157" s="184">
        <v>0.65240641711229952</v>
      </c>
      <c r="C157" s="184">
        <v>9.6256684491978606E-2</v>
      </c>
      <c r="D157" s="184">
        <v>3.2085561497326207E-2</v>
      </c>
      <c r="E157" s="184">
        <v>0.21925133689839571</v>
      </c>
      <c r="F157" s="183">
        <v>1</v>
      </c>
      <c r="G157" s="187">
        <v>187</v>
      </c>
      <c r="H157" s="184">
        <v>6.9259259259259257E-2</v>
      </c>
      <c r="I157" s="93"/>
      <c r="J157" s="93"/>
      <c r="K157" s="93"/>
      <c r="L157" s="93"/>
      <c r="M157" s="184">
        <v>0.58199999999999996</v>
      </c>
      <c r="N157" s="184">
        <v>0.71699999999999997</v>
      </c>
      <c r="O157" s="184">
        <v>6.2E-2</v>
      </c>
      <c r="P157" s="184">
        <v>0.14699999999999999</v>
      </c>
      <c r="Q157" s="184">
        <v>1.4999999999999999E-2</v>
      </c>
      <c r="R157" s="184">
        <v>6.8000000000000005E-2</v>
      </c>
      <c r="S157" s="184">
        <v>0.16600000000000001</v>
      </c>
      <c r="T157" s="184">
        <v>0.28399999999999997</v>
      </c>
    </row>
    <row r="158" spans="1:20" x14ac:dyDescent="0.25">
      <c r="A158" s="93" t="s">
        <v>903</v>
      </c>
      <c r="B158" s="184">
        <v>0.52344564084751655</v>
      </c>
      <c r="C158" s="184">
        <v>0.21743660993400488</v>
      </c>
      <c r="D158" s="184">
        <v>3.3692254254949636E-2</v>
      </c>
      <c r="E158" s="184">
        <v>0.22542549496352901</v>
      </c>
      <c r="F158" s="183">
        <v>1</v>
      </c>
      <c r="G158" s="187">
        <v>2879</v>
      </c>
      <c r="H158" s="184">
        <v>0.61662026129792247</v>
      </c>
      <c r="I158" s="93"/>
      <c r="J158" s="93"/>
      <c r="K158" s="93"/>
      <c r="L158" s="93"/>
      <c r="M158" s="184">
        <v>0.505</v>
      </c>
      <c r="N158" s="184">
        <v>0.54200000000000004</v>
      </c>
      <c r="O158" s="184">
        <v>0.20300000000000001</v>
      </c>
      <c r="P158" s="184">
        <v>0.23300000000000001</v>
      </c>
      <c r="Q158" s="184">
        <v>2.8000000000000001E-2</v>
      </c>
      <c r="R158" s="184">
        <v>4.1000000000000002E-2</v>
      </c>
      <c r="S158" s="184">
        <v>0.21099999999999999</v>
      </c>
      <c r="T158" s="184">
        <v>0.24099999999999999</v>
      </c>
    </row>
    <row r="159" spans="1:20" x14ac:dyDescent="0.25">
      <c r="A159" s="93" t="s">
        <v>904</v>
      </c>
      <c r="B159" s="184">
        <v>0.58888222355528896</v>
      </c>
      <c r="C159" s="184">
        <v>0.31813637272545492</v>
      </c>
      <c r="D159" s="184">
        <v>3.1993601279744051E-2</v>
      </c>
      <c r="E159" s="184">
        <v>6.0987802439512101E-2</v>
      </c>
      <c r="F159" s="183">
        <v>1</v>
      </c>
      <c r="G159" s="187">
        <v>5001</v>
      </c>
      <c r="H159" s="184">
        <v>0.57761607761607758</v>
      </c>
      <c r="I159" s="93"/>
      <c r="J159" s="93"/>
      <c r="K159" s="93"/>
      <c r="L159" s="93"/>
      <c r="M159" s="184">
        <v>0.57499999999999996</v>
      </c>
      <c r="N159" s="184">
        <v>0.60199999999999998</v>
      </c>
      <c r="O159" s="184">
        <v>0.30499999999999999</v>
      </c>
      <c r="P159" s="184">
        <v>0.33100000000000002</v>
      </c>
      <c r="Q159" s="184">
        <v>2.7E-2</v>
      </c>
      <c r="R159" s="184">
        <v>3.6999999999999998E-2</v>
      </c>
      <c r="S159" s="184">
        <v>5.5E-2</v>
      </c>
      <c r="T159" s="184">
        <v>6.8000000000000005E-2</v>
      </c>
    </row>
    <row r="160" spans="1:20" x14ac:dyDescent="0.25">
      <c r="A160" s="93" t="s">
        <v>905</v>
      </c>
      <c r="B160" s="184">
        <v>0.62456140350877198</v>
      </c>
      <c r="C160" s="184">
        <v>0.20350877192982456</v>
      </c>
      <c r="D160" s="184">
        <v>4.5614035087719301E-2</v>
      </c>
      <c r="E160" s="184">
        <v>0.12631578947368421</v>
      </c>
      <c r="F160" s="183">
        <v>1</v>
      </c>
      <c r="G160" s="187">
        <v>285</v>
      </c>
      <c r="H160" s="184">
        <v>0.11747732893652102</v>
      </c>
      <c r="I160" s="93"/>
      <c r="J160" s="93"/>
      <c r="K160" s="93"/>
      <c r="L160" s="93"/>
      <c r="M160" s="184">
        <v>0.56699999999999995</v>
      </c>
      <c r="N160" s="184">
        <v>0.67900000000000005</v>
      </c>
      <c r="O160" s="184">
        <v>0.161</v>
      </c>
      <c r="P160" s="184">
        <v>0.254</v>
      </c>
      <c r="Q160" s="184">
        <v>2.7E-2</v>
      </c>
      <c r="R160" s="184">
        <v>7.5999999999999998E-2</v>
      </c>
      <c r="S160" s="184">
        <v>9.2999999999999999E-2</v>
      </c>
      <c r="T160" s="184">
        <v>0.17</v>
      </c>
    </row>
    <row r="161" spans="1:20" x14ac:dyDescent="0.25">
      <c r="A161" s="93" t="s">
        <v>906</v>
      </c>
      <c r="B161" s="184">
        <v>0.48167539267015708</v>
      </c>
      <c r="C161" s="184">
        <v>0.12041884816753927</v>
      </c>
      <c r="D161" s="184">
        <v>8.9005235602094238E-2</v>
      </c>
      <c r="E161" s="184">
        <v>0.30890052356020942</v>
      </c>
      <c r="F161" s="183">
        <v>1</v>
      </c>
      <c r="G161" s="187">
        <v>191</v>
      </c>
      <c r="H161" s="184">
        <v>8.0662190126272217E-3</v>
      </c>
      <c r="I161" s="93"/>
      <c r="J161" s="93"/>
      <c r="K161" s="93"/>
      <c r="L161" s="93"/>
      <c r="M161" s="184">
        <v>0.41199999999999998</v>
      </c>
      <c r="N161" s="184">
        <v>0.55200000000000005</v>
      </c>
      <c r="O161" s="184">
        <v>8.2000000000000003E-2</v>
      </c>
      <c r="P161" s="184">
        <v>0.17399999999999999</v>
      </c>
      <c r="Q161" s="184">
        <v>5.6000000000000001E-2</v>
      </c>
      <c r="R161" s="184">
        <v>0.13800000000000001</v>
      </c>
      <c r="S161" s="184">
        <v>0.248</v>
      </c>
      <c r="T161" s="184">
        <v>0.378</v>
      </c>
    </row>
    <row r="162" spans="1:20" x14ac:dyDescent="0.25">
      <c r="A162" s="93" t="s">
        <v>907</v>
      </c>
      <c r="B162" s="184">
        <v>0.60592283116244783</v>
      </c>
      <c r="C162" s="184">
        <v>0.30769230769230771</v>
      </c>
      <c r="D162" s="184">
        <v>3.1703121159990168E-2</v>
      </c>
      <c r="E162" s="184">
        <v>5.4681739985254364E-2</v>
      </c>
      <c r="F162" s="183">
        <v>1</v>
      </c>
      <c r="G162" s="187">
        <v>8138</v>
      </c>
      <c r="H162" s="184">
        <v>0.24783773906687781</v>
      </c>
      <c r="I162" s="93"/>
      <c r="J162" s="93"/>
      <c r="K162" s="93"/>
      <c r="L162" s="93"/>
      <c r="M162" s="184">
        <v>0.59499999999999997</v>
      </c>
      <c r="N162" s="184">
        <v>0.61599999999999999</v>
      </c>
      <c r="O162" s="184">
        <v>0.29799999999999999</v>
      </c>
      <c r="P162" s="184">
        <v>0.318</v>
      </c>
      <c r="Q162" s="184">
        <v>2.8000000000000001E-2</v>
      </c>
      <c r="R162" s="184">
        <v>3.5999999999999997E-2</v>
      </c>
      <c r="S162" s="184">
        <v>0.05</v>
      </c>
      <c r="T162" s="184">
        <v>0.06</v>
      </c>
    </row>
    <row r="163" spans="1:20" x14ac:dyDescent="0.25">
      <c r="A163" s="93" t="s">
        <v>908</v>
      </c>
      <c r="B163" s="184">
        <v>0.64</v>
      </c>
      <c r="C163" s="184">
        <v>0.08</v>
      </c>
      <c r="D163" s="184">
        <v>0.1</v>
      </c>
      <c r="E163" s="184">
        <v>0.18</v>
      </c>
      <c r="F163" s="183">
        <v>1</v>
      </c>
      <c r="G163" s="187">
        <v>50</v>
      </c>
      <c r="H163" s="184">
        <v>1.0277492291880781E-2</v>
      </c>
      <c r="I163" s="93"/>
      <c r="J163" s="93"/>
      <c r="K163" s="93"/>
      <c r="L163" s="93"/>
      <c r="M163" s="184">
        <v>0.501</v>
      </c>
      <c r="N163" s="184">
        <v>0.75900000000000001</v>
      </c>
      <c r="O163" s="184">
        <v>3.2000000000000001E-2</v>
      </c>
      <c r="P163" s="184">
        <v>0.188</v>
      </c>
      <c r="Q163" s="184">
        <v>4.2999999999999997E-2</v>
      </c>
      <c r="R163" s="184">
        <v>0.214</v>
      </c>
      <c r="S163" s="184">
        <v>9.8000000000000004E-2</v>
      </c>
      <c r="T163" s="184">
        <v>0.308</v>
      </c>
    </row>
    <row r="164" spans="1:20" x14ac:dyDescent="0.25">
      <c r="A164" s="93" t="s">
        <v>909</v>
      </c>
      <c r="B164" s="184">
        <v>0.62970822281167105</v>
      </c>
      <c r="C164" s="184">
        <v>0.23607427055702918</v>
      </c>
      <c r="D164" s="184">
        <v>3.3421750663129975E-2</v>
      </c>
      <c r="E164" s="184">
        <v>0.10079575596816977</v>
      </c>
      <c r="F164" s="183">
        <v>1</v>
      </c>
      <c r="G164" s="187">
        <v>1885</v>
      </c>
      <c r="H164" s="184">
        <v>4.6289474976671088E-2</v>
      </c>
      <c r="I164" s="93"/>
      <c r="J164" s="93"/>
      <c r="K164" s="93"/>
      <c r="L164" s="93"/>
      <c r="M164" s="184">
        <v>0.60799999999999998</v>
      </c>
      <c r="N164" s="184">
        <v>0.65100000000000002</v>
      </c>
      <c r="O164" s="184">
        <v>0.217</v>
      </c>
      <c r="P164" s="184">
        <v>0.25600000000000001</v>
      </c>
      <c r="Q164" s="184">
        <v>2.5999999999999999E-2</v>
      </c>
      <c r="R164" s="184">
        <v>4.2999999999999997E-2</v>
      </c>
      <c r="S164" s="184">
        <v>8.7999999999999995E-2</v>
      </c>
      <c r="T164" s="184">
        <v>0.115</v>
      </c>
    </row>
    <row r="165" spans="1:20" x14ac:dyDescent="0.25">
      <c r="A165" s="93" t="s">
        <v>910</v>
      </c>
      <c r="B165" s="184">
        <v>0.68062827225130895</v>
      </c>
      <c r="C165" s="184">
        <v>0.14659685863874344</v>
      </c>
      <c r="D165" s="184">
        <v>3.1413612565445025E-2</v>
      </c>
      <c r="E165" s="184">
        <v>0.14136125654450263</v>
      </c>
      <c r="F165" s="183">
        <v>1</v>
      </c>
      <c r="G165" s="187">
        <v>191</v>
      </c>
      <c r="H165" s="184">
        <v>0.10374796306355241</v>
      </c>
      <c r="I165" s="93"/>
      <c r="J165" s="93"/>
      <c r="K165" s="93"/>
      <c r="L165" s="93"/>
      <c r="M165" s="184">
        <v>0.61199999999999999</v>
      </c>
      <c r="N165" s="184">
        <v>0.74299999999999999</v>
      </c>
      <c r="O165" s="184">
        <v>0.10299999999999999</v>
      </c>
      <c r="P165" s="184">
        <v>0.20399999999999999</v>
      </c>
      <c r="Q165" s="184">
        <v>1.4E-2</v>
      </c>
      <c r="R165" s="184">
        <v>6.7000000000000004E-2</v>
      </c>
      <c r="S165" s="184">
        <v>9.9000000000000005E-2</v>
      </c>
      <c r="T165" s="184">
        <v>0.19800000000000001</v>
      </c>
    </row>
    <row r="166" spans="1:20" x14ac:dyDescent="0.25">
      <c r="A166" s="93" t="s">
        <v>911</v>
      </c>
      <c r="B166" s="184">
        <v>0.56097560975609762</v>
      </c>
      <c r="C166" s="184">
        <v>0.13414634146341464</v>
      </c>
      <c r="D166" s="184">
        <v>3.6585365853658534E-2</v>
      </c>
      <c r="E166" s="184">
        <v>0.26829268292682928</v>
      </c>
      <c r="F166" s="183">
        <v>1</v>
      </c>
      <c r="G166" s="187">
        <v>82</v>
      </c>
      <c r="H166" s="184">
        <v>0.12893081761006289</v>
      </c>
      <c r="I166" s="93"/>
      <c r="J166" s="93"/>
      <c r="K166" s="93"/>
      <c r="L166" s="93"/>
      <c r="M166" s="184">
        <v>0.45300000000000001</v>
      </c>
      <c r="N166" s="184">
        <v>0.66300000000000003</v>
      </c>
      <c r="O166" s="184">
        <v>7.6999999999999999E-2</v>
      </c>
      <c r="P166" s="184">
        <v>0.224</v>
      </c>
      <c r="Q166" s="184">
        <v>1.2999999999999999E-2</v>
      </c>
      <c r="R166" s="184">
        <v>0.10199999999999999</v>
      </c>
      <c r="S166" s="184">
        <v>0.184</v>
      </c>
      <c r="T166" s="184">
        <v>0.373</v>
      </c>
    </row>
    <row r="167" spans="1:20" x14ac:dyDescent="0.25">
      <c r="A167" s="93" t="s">
        <v>912</v>
      </c>
      <c r="B167" s="184">
        <v>0.53846153846153844</v>
      </c>
      <c r="C167" s="184">
        <v>9.2307692307692313E-2</v>
      </c>
      <c r="D167" s="184">
        <v>5.3846153846153849E-2</v>
      </c>
      <c r="E167" s="184">
        <v>0.31538461538461537</v>
      </c>
      <c r="F167" s="183">
        <v>1</v>
      </c>
      <c r="G167" s="187">
        <v>130</v>
      </c>
      <c r="H167" s="184">
        <v>5.8717253839205057E-2</v>
      </c>
      <c r="I167" s="93"/>
      <c r="J167" s="93"/>
      <c r="K167" s="93"/>
      <c r="L167" s="93"/>
      <c r="M167" s="184">
        <v>0.45300000000000001</v>
      </c>
      <c r="N167" s="184">
        <v>0.622</v>
      </c>
      <c r="O167" s="184">
        <v>5.3999999999999999E-2</v>
      </c>
      <c r="P167" s="184">
        <v>0.154</v>
      </c>
      <c r="Q167" s="184">
        <v>2.5999999999999999E-2</v>
      </c>
      <c r="R167" s="184">
        <v>0.107</v>
      </c>
      <c r="S167" s="184">
        <v>0.24199999999999999</v>
      </c>
      <c r="T167" s="184">
        <v>0.4</v>
      </c>
    </row>
    <row r="168" spans="1:20" x14ac:dyDescent="0.25">
      <c r="A168" s="93" t="s">
        <v>913</v>
      </c>
      <c r="B168" s="184">
        <v>0.49541284403669728</v>
      </c>
      <c r="C168" s="184">
        <v>0.11926605504587157</v>
      </c>
      <c r="D168" s="184">
        <v>5.5045871559633031E-2</v>
      </c>
      <c r="E168" s="184">
        <v>0.33027522935779818</v>
      </c>
      <c r="F168" s="183">
        <v>1</v>
      </c>
      <c r="G168" s="187">
        <v>109</v>
      </c>
      <c r="H168" s="184">
        <v>7.6598735066760362E-2</v>
      </c>
      <c r="I168" s="93"/>
      <c r="J168" s="93"/>
      <c r="K168" s="93"/>
      <c r="L168" s="93"/>
      <c r="M168" s="184">
        <v>0.40300000000000002</v>
      </c>
      <c r="N168" s="184">
        <v>0.58799999999999997</v>
      </c>
      <c r="O168" s="184">
        <v>7.0999999999999994E-2</v>
      </c>
      <c r="P168" s="184">
        <v>0.193</v>
      </c>
      <c r="Q168" s="184">
        <v>2.5000000000000001E-2</v>
      </c>
      <c r="R168" s="184">
        <v>0.115</v>
      </c>
      <c r="S168" s="184">
        <v>0.249</v>
      </c>
      <c r="T168" s="184">
        <v>0.42299999999999999</v>
      </c>
    </row>
    <row r="169" spans="1:20" x14ac:dyDescent="0.25">
      <c r="A169" s="93" t="s">
        <v>914</v>
      </c>
      <c r="B169" s="184">
        <v>0.4863013698630137</v>
      </c>
      <c r="C169" s="184">
        <v>0.17808219178082191</v>
      </c>
      <c r="D169" s="184">
        <v>4.1095890410958902E-2</v>
      </c>
      <c r="E169" s="184">
        <v>0.29452054794520549</v>
      </c>
      <c r="F169" s="183">
        <v>1</v>
      </c>
      <c r="G169" s="187">
        <v>146</v>
      </c>
      <c r="H169" s="184">
        <v>9.7203728362183758E-2</v>
      </c>
      <c r="I169" s="93"/>
      <c r="J169" s="93"/>
      <c r="K169" s="93"/>
      <c r="L169" s="93"/>
      <c r="M169" s="184">
        <v>0.40699999999999997</v>
      </c>
      <c r="N169" s="184">
        <v>0.56699999999999995</v>
      </c>
      <c r="O169" s="184">
        <v>0.125</v>
      </c>
      <c r="P169" s="184">
        <v>0.248</v>
      </c>
      <c r="Q169" s="184">
        <v>1.9E-2</v>
      </c>
      <c r="R169" s="184">
        <v>8.6999999999999994E-2</v>
      </c>
      <c r="S169" s="184">
        <v>0.22700000000000001</v>
      </c>
      <c r="T169" s="184">
        <v>0.373</v>
      </c>
    </row>
    <row r="170" spans="1:20" x14ac:dyDescent="0.25">
      <c r="A170" s="93" t="s">
        <v>915</v>
      </c>
      <c r="B170" s="184">
        <v>0.57777777777777772</v>
      </c>
      <c r="C170" s="184">
        <v>0.2</v>
      </c>
      <c r="D170" s="184">
        <v>3.7037037037037035E-2</v>
      </c>
      <c r="E170" s="184">
        <v>0.18518518518518517</v>
      </c>
      <c r="F170" s="183">
        <v>1</v>
      </c>
      <c r="G170" s="187">
        <v>135</v>
      </c>
      <c r="H170" s="184">
        <v>7.1015255128879531E-2</v>
      </c>
      <c r="I170" s="93"/>
      <c r="J170" s="93"/>
      <c r="K170" s="93"/>
      <c r="L170" s="93"/>
      <c r="M170" s="184">
        <v>0.49299999999999999</v>
      </c>
      <c r="N170" s="184">
        <v>0.65800000000000003</v>
      </c>
      <c r="O170" s="184">
        <v>0.14099999999999999</v>
      </c>
      <c r="P170" s="184">
        <v>0.27500000000000002</v>
      </c>
      <c r="Q170" s="184">
        <v>1.6E-2</v>
      </c>
      <c r="R170" s="184">
        <v>8.4000000000000005E-2</v>
      </c>
      <c r="S170" s="184">
        <v>0.129</v>
      </c>
      <c r="T170" s="184">
        <v>0.25900000000000001</v>
      </c>
    </row>
    <row r="171" spans="1:20" x14ac:dyDescent="0.25">
      <c r="A171" s="93" t="s">
        <v>916</v>
      </c>
      <c r="B171" s="184">
        <v>0.51372549019607838</v>
      </c>
      <c r="C171" s="184">
        <v>0.28235294117647058</v>
      </c>
      <c r="D171" s="184">
        <v>2.7450980392156862E-2</v>
      </c>
      <c r="E171" s="184">
        <v>0.17647058823529413</v>
      </c>
      <c r="F171" s="183">
        <v>1</v>
      </c>
      <c r="G171" s="187">
        <v>255</v>
      </c>
      <c r="H171" s="184">
        <v>0.17634854771784234</v>
      </c>
      <c r="I171" s="93"/>
      <c r="J171" s="93"/>
      <c r="K171" s="93"/>
      <c r="L171" s="93"/>
      <c r="M171" s="184">
        <v>0.45300000000000001</v>
      </c>
      <c r="N171" s="184">
        <v>0.57399999999999995</v>
      </c>
      <c r="O171" s="184">
        <v>0.23100000000000001</v>
      </c>
      <c r="P171" s="184">
        <v>0.34100000000000003</v>
      </c>
      <c r="Q171" s="184">
        <v>1.2999999999999999E-2</v>
      </c>
      <c r="R171" s="184">
        <v>5.6000000000000001E-2</v>
      </c>
      <c r="S171" s="184">
        <v>0.13500000000000001</v>
      </c>
      <c r="T171" s="184">
        <v>0.22800000000000001</v>
      </c>
    </row>
    <row r="172" spans="1:20" x14ac:dyDescent="0.25">
      <c r="A172" s="93" t="s">
        <v>917</v>
      </c>
      <c r="B172" s="184">
        <v>0.59530791788856308</v>
      </c>
      <c r="C172" s="184">
        <v>0.26099706744868034</v>
      </c>
      <c r="D172" s="184">
        <v>4.1055718475073312E-2</v>
      </c>
      <c r="E172" s="184">
        <v>0.10263929618768329</v>
      </c>
      <c r="F172" s="183">
        <v>1</v>
      </c>
      <c r="G172" s="187">
        <v>1705</v>
      </c>
      <c r="H172" s="184">
        <v>0.25658389766741913</v>
      </c>
      <c r="I172" s="93"/>
      <c r="J172" s="93"/>
      <c r="K172" s="93"/>
      <c r="L172" s="93"/>
      <c r="M172" s="184">
        <v>0.57199999999999995</v>
      </c>
      <c r="N172" s="184">
        <v>0.61799999999999999</v>
      </c>
      <c r="O172" s="184">
        <v>0.24099999999999999</v>
      </c>
      <c r="P172" s="184">
        <v>0.28199999999999997</v>
      </c>
      <c r="Q172" s="184">
        <v>3.3000000000000002E-2</v>
      </c>
      <c r="R172" s="184">
        <v>5.1999999999999998E-2</v>
      </c>
      <c r="S172" s="184">
        <v>8.8999999999999996E-2</v>
      </c>
      <c r="T172" s="184">
        <v>0.11799999999999999</v>
      </c>
    </row>
    <row r="173" spans="1:20" x14ac:dyDescent="0.25">
      <c r="A173" s="93" t="s">
        <v>918</v>
      </c>
      <c r="B173" s="184">
        <v>0.49140893470790376</v>
      </c>
      <c r="C173" s="184">
        <v>0.34536082474226804</v>
      </c>
      <c r="D173" s="184">
        <v>2.7491408934707903E-2</v>
      </c>
      <c r="E173" s="184">
        <v>0.13573883161512026</v>
      </c>
      <c r="F173" s="183">
        <v>1</v>
      </c>
      <c r="G173" s="187">
        <v>1164</v>
      </c>
      <c r="H173" s="184">
        <v>0.51277533039647583</v>
      </c>
      <c r="I173" s="93"/>
      <c r="J173" s="93"/>
      <c r="K173" s="93"/>
      <c r="L173" s="93"/>
      <c r="M173" s="184">
        <v>0.46300000000000002</v>
      </c>
      <c r="N173" s="184">
        <v>0.52</v>
      </c>
      <c r="O173" s="184">
        <v>0.31900000000000001</v>
      </c>
      <c r="P173" s="184">
        <v>0.373</v>
      </c>
      <c r="Q173" s="184">
        <v>0.02</v>
      </c>
      <c r="R173" s="184">
        <v>3.9E-2</v>
      </c>
      <c r="S173" s="184">
        <v>0.11700000000000001</v>
      </c>
      <c r="T173" s="184">
        <v>0.157</v>
      </c>
    </row>
    <row r="174" spans="1:20" x14ac:dyDescent="0.25">
      <c r="A174" s="93" t="s">
        <v>919</v>
      </c>
      <c r="B174" s="184">
        <v>0.6052202283849919</v>
      </c>
      <c r="C174" s="184">
        <v>0.27406199021207178</v>
      </c>
      <c r="D174" s="184">
        <v>3.588907014681892E-2</v>
      </c>
      <c r="E174" s="184">
        <v>8.4828711256117462E-2</v>
      </c>
      <c r="F174" s="183">
        <v>1</v>
      </c>
      <c r="G174" s="187">
        <v>613</v>
      </c>
      <c r="H174" s="184">
        <v>0.21729883020205601</v>
      </c>
      <c r="I174" s="93"/>
      <c r="J174" s="93"/>
      <c r="K174" s="93"/>
      <c r="L174" s="93"/>
      <c r="M174" s="184">
        <v>0.56599999999999995</v>
      </c>
      <c r="N174" s="184">
        <v>0.64300000000000002</v>
      </c>
      <c r="O174" s="184">
        <v>0.24</v>
      </c>
      <c r="P174" s="184">
        <v>0.311</v>
      </c>
      <c r="Q174" s="184">
        <v>2.4E-2</v>
      </c>
      <c r="R174" s="184">
        <v>5.3999999999999999E-2</v>
      </c>
      <c r="S174" s="184">
        <v>6.5000000000000002E-2</v>
      </c>
      <c r="T174" s="184">
        <v>0.11</v>
      </c>
    </row>
    <row r="175" spans="1:20" x14ac:dyDescent="0.25">
      <c r="A175" s="93" t="s">
        <v>920</v>
      </c>
      <c r="B175" s="184">
        <v>0.44501718213058417</v>
      </c>
      <c r="C175" s="184">
        <v>0.28694158075601373</v>
      </c>
      <c r="D175" s="184">
        <v>5.3264604810996562E-2</v>
      </c>
      <c r="E175" s="184">
        <v>0.21477663230240548</v>
      </c>
      <c r="F175" s="183">
        <v>1</v>
      </c>
      <c r="G175" s="187">
        <v>582</v>
      </c>
      <c r="H175" s="184">
        <v>0.5</v>
      </c>
      <c r="I175" s="93"/>
      <c r="J175" s="93"/>
      <c r="K175" s="93"/>
      <c r="L175" s="93"/>
      <c r="M175" s="184">
        <v>0.40500000000000003</v>
      </c>
      <c r="N175" s="184">
        <v>0.48599999999999999</v>
      </c>
      <c r="O175" s="184">
        <v>0.252</v>
      </c>
      <c r="P175" s="184">
        <v>0.32500000000000001</v>
      </c>
      <c r="Q175" s="184">
        <v>3.7999999999999999E-2</v>
      </c>
      <c r="R175" s="184">
        <v>7.4999999999999997E-2</v>
      </c>
      <c r="S175" s="184">
        <v>0.183</v>
      </c>
      <c r="T175" s="184">
        <v>0.25</v>
      </c>
    </row>
    <row r="176" spans="1:20" x14ac:dyDescent="0.25">
      <c r="A176" s="93" t="s">
        <v>921</v>
      </c>
      <c r="B176" s="184">
        <v>0.51388888888888884</v>
      </c>
      <c r="C176" s="184">
        <v>0.33819444444444446</v>
      </c>
      <c r="D176" s="184">
        <v>0.05</v>
      </c>
      <c r="E176" s="184">
        <v>9.7916666666666666E-2</v>
      </c>
      <c r="F176" s="183">
        <v>1</v>
      </c>
      <c r="G176" s="187">
        <v>1440</v>
      </c>
      <c r="H176" s="184">
        <v>0.45933014354066987</v>
      </c>
      <c r="I176" s="93"/>
      <c r="J176" s="93"/>
      <c r="K176" s="93"/>
      <c r="L176" s="93"/>
      <c r="M176" s="184">
        <v>0.48799999999999999</v>
      </c>
      <c r="N176" s="184">
        <v>0.54</v>
      </c>
      <c r="O176" s="184">
        <v>0.314</v>
      </c>
      <c r="P176" s="184">
        <v>0.36299999999999999</v>
      </c>
      <c r="Q176" s="184">
        <v>0.04</v>
      </c>
      <c r="R176" s="184">
        <v>6.3E-2</v>
      </c>
      <c r="S176" s="184">
        <v>8.4000000000000005E-2</v>
      </c>
      <c r="T176" s="184">
        <v>0.114</v>
      </c>
    </row>
    <row r="177" spans="1:20" x14ac:dyDescent="0.25">
      <c r="A177" s="93" t="s">
        <v>922</v>
      </c>
      <c r="B177" s="184">
        <v>0.63941526800216564</v>
      </c>
      <c r="C177" s="184">
        <v>0.2517596101786681</v>
      </c>
      <c r="D177" s="184">
        <v>3.6120349601670661E-2</v>
      </c>
      <c r="E177" s="184">
        <v>7.270477221749555E-2</v>
      </c>
      <c r="F177" s="183">
        <v>1</v>
      </c>
      <c r="G177" s="187">
        <v>12929</v>
      </c>
      <c r="H177" s="184">
        <v>0.37780894772215889</v>
      </c>
      <c r="I177" s="93"/>
      <c r="J177" s="93"/>
      <c r="K177" s="93"/>
      <c r="L177" s="93"/>
      <c r="M177" s="184">
        <v>0.63100000000000001</v>
      </c>
      <c r="N177" s="184">
        <v>0.64800000000000002</v>
      </c>
      <c r="O177" s="184">
        <v>0.24399999999999999</v>
      </c>
      <c r="P177" s="184">
        <v>0.25900000000000001</v>
      </c>
      <c r="Q177" s="184">
        <v>3.3000000000000002E-2</v>
      </c>
      <c r="R177" s="184">
        <v>3.9E-2</v>
      </c>
      <c r="S177" s="184">
        <v>6.8000000000000005E-2</v>
      </c>
      <c r="T177" s="184">
        <v>7.6999999999999999E-2</v>
      </c>
    </row>
    <row r="178" spans="1:20" x14ac:dyDescent="0.25">
      <c r="A178" s="93" t="s">
        <v>923</v>
      </c>
      <c r="B178" s="184">
        <v>0.66666666666666663</v>
      </c>
      <c r="C178" s="184">
        <v>0.22222222222222221</v>
      </c>
      <c r="D178" s="184" t="s">
        <v>143</v>
      </c>
      <c r="E178" s="184">
        <v>0.1111111111111111</v>
      </c>
      <c r="F178" s="183">
        <v>1</v>
      </c>
      <c r="G178" s="187">
        <v>9</v>
      </c>
      <c r="H178" s="184">
        <v>3.2028469750889681E-2</v>
      </c>
      <c r="I178" s="93"/>
      <c r="J178" s="93"/>
      <c r="K178" s="93"/>
      <c r="L178" s="93"/>
      <c r="M178" s="184">
        <v>0.35399999999999998</v>
      </c>
      <c r="N178" s="184">
        <v>0.879</v>
      </c>
      <c r="O178" s="184">
        <v>6.3E-2</v>
      </c>
      <c r="P178" s="184">
        <v>0.54700000000000004</v>
      </c>
      <c r="Q178" s="184" t="s">
        <v>143</v>
      </c>
      <c r="R178" s="184" t="s">
        <v>143</v>
      </c>
      <c r="S178" s="184">
        <v>0.02</v>
      </c>
      <c r="T178" s="184">
        <v>0.435</v>
      </c>
    </row>
    <row r="179" spans="1:20" x14ac:dyDescent="0.25">
      <c r="A179" s="93" t="s">
        <v>924</v>
      </c>
      <c r="B179" s="184">
        <v>0.49387755102040815</v>
      </c>
      <c r="C179" s="184">
        <v>0.24081632653061225</v>
      </c>
      <c r="D179" s="184">
        <v>5.7142857142857141E-2</v>
      </c>
      <c r="E179" s="184">
        <v>0.20816326530612245</v>
      </c>
      <c r="F179" s="183">
        <v>1</v>
      </c>
      <c r="G179" s="187">
        <v>245</v>
      </c>
      <c r="H179" s="184">
        <v>2.4358719427321537E-2</v>
      </c>
      <c r="I179" s="93"/>
      <c r="J179" s="93"/>
      <c r="K179" s="93"/>
      <c r="L179" s="93"/>
      <c r="M179" s="184">
        <v>0.432</v>
      </c>
      <c r="N179" s="184">
        <v>0.55600000000000005</v>
      </c>
      <c r="O179" s="184">
        <v>0.192</v>
      </c>
      <c r="P179" s="184">
        <v>0.29799999999999999</v>
      </c>
      <c r="Q179" s="184">
        <v>3.4000000000000002E-2</v>
      </c>
      <c r="R179" s="184">
        <v>9.4E-2</v>
      </c>
      <c r="S179" s="184">
        <v>0.16200000000000001</v>
      </c>
      <c r="T179" s="184">
        <v>0.26300000000000001</v>
      </c>
    </row>
    <row r="180" spans="1:20" x14ac:dyDescent="0.25">
      <c r="A180" s="93" t="s">
        <v>925</v>
      </c>
      <c r="B180" s="184">
        <v>0.60879629629629628</v>
      </c>
      <c r="C180" s="184">
        <v>0.17129629629629631</v>
      </c>
      <c r="D180" s="184">
        <v>3.8194444444444448E-2</v>
      </c>
      <c r="E180" s="184">
        <v>0.18171296296296297</v>
      </c>
      <c r="F180" s="183">
        <v>1</v>
      </c>
      <c r="G180" s="187">
        <v>864</v>
      </c>
      <c r="H180" s="184">
        <v>0.45188284518828453</v>
      </c>
      <c r="I180" s="93"/>
      <c r="J180" s="93"/>
      <c r="K180" s="93"/>
      <c r="L180" s="93"/>
      <c r="M180" s="184">
        <v>0.57599999999999996</v>
      </c>
      <c r="N180" s="184">
        <v>0.64100000000000001</v>
      </c>
      <c r="O180" s="184">
        <v>0.14799999999999999</v>
      </c>
      <c r="P180" s="184">
        <v>0.19800000000000001</v>
      </c>
      <c r="Q180" s="184">
        <v>2.7E-2</v>
      </c>
      <c r="R180" s="184">
        <v>5.2999999999999999E-2</v>
      </c>
      <c r="S180" s="184">
        <v>0.157</v>
      </c>
      <c r="T180" s="184">
        <v>0.20899999999999999</v>
      </c>
    </row>
    <row r="181" spans="1:20" x14ac:dyDescent="0.25">
      <c r="A181" s="93" t="s">
        <v>926</v>
      </c>
      <c r="B181" s="184">
        <v>0.57519788918205805</v>
      </c>
      <c r="C181" s="184">
        <v>0.25065963060686014</v>
      </c>
      <c r="D181" s="184">
        <v>4.7493403693931395E-2</v>
      </c>
      <c r="E181" s="184">
        <v>0.12664907651715041</v>
      </c>
      <c r="F181" s="183">
        <v>1</v>
      </c>
      <c r="G181" s="187">
        <v>758</v>
      </c>
      <c r="H181" s="184">
        <v>0.34946980175195941</v>
      </c>
      <c r="I181" s="93"/>
      <c r="J181" s="93"/>
      <c r="K181" s="93"/>
      <c r="L181" s="93"/>
      <c r="M181" s="184">
        <v>0.54</v>
      </c>
      <c r="N181" s="184">
        <v>0.61</v>
      </c>
      <c r="O181" s="184">
        <v>0.221</v>
      </c>
      <c r="P181" s="184">
        <v>0.28299999999999997</v>
      </c>
      <c r="Q181" s="184">
        <v>3.5000000000000003E-2</v>
      </c>
      <c r="R181" s="184">
        <v>6.5000000000000002E-2</v>
      </c>
      <c r="S181" s="184">
        <v>0.105</v>
      </c>
      <c r="T181" s="184">
        <v>0.152</v>
      </c>
    </row>
    <row r="182" spans="1:20" x14ac:dyDescent="0.25">
      <c r="A182" s="93" t="s">
        <v>927</v>
      </c>
      <c r="B182" s="184">
        <v>0.53007784854918616</v>
      </c>
      <c r="C182" s="184">
        <v>0.29370134465675868</v>
      </c>
      <c r="D182" s="184">
        <v>3.8216560509554139E-2</v>
      </c>
      <c r="E182" s="184">
        <v>0.13800424628450106</v>
      </c>
      <c r="F182" s="183">
        <v>1</v>
      </c>
      <c r="G182" s="187">
        <v>1413</v>
      </c>
      <c r="H182" s="184">
        <v>0.34155184916606235</v>
      </c>
      <c r="I182" s="93"/>
      <c r="J182" s="93"/>
      <c r="K182" s="93"/>
      <c r="L182" s="93"/>
      <c r="M182" s="184">
        <v>0.504</v>
      </c>
      <c r="N182" s="184">
        <v>0.55600000000000005</v>
      </c>
      <c r="O182" s="184">
        <v>0.27100000000000002</v>
      </c>
      <c r="P182" s="184">
        <v>0.318</v>
      </c>
      <c r="Q182" s="184">
        <v>2.9000000000000001E-2</v>
      </c>
      <c r="R182" s="184">
        <v>0.05</v>
      </c>
      <c r="S182" s="184">
        <v>0.121</v>
      </c>
      <c r="T182" s="184">
        <v>0.157</v>
      </c>
    </row>
    <row r="183" spans="1:20" x14ac:dyDescent="0.25">
      <c r="A183" s="93" t="s">
        <v>928</v>
      </c>
      <c r="B183" s="184">
        <v>0.54872961698900269</v>
      </c>
      <c r="C183" s="184">
        <v>0.27303754266211605</v>
      </c>
      <c r="D183" s="184">
        <v>3.7542662116040959E-2</v>
      </c>
      <c r="E183" s="184">
        <v>0.14069017823284036</v>
      </c>
      <c r="F183" s="183">
        <v>1</v>
      </c>
      <c r="G183" s="187">
        <v>2637</v>
      </c>
      <c r="H183" s="184">
        <v>0.26364727054589082</v>
      </c>
      <c r="I183" s="93"/>
      <c r="J183" s="93"/>
      <c r="K183" s="93"/>
      <c r="L183" s="93"/>
      <c r="M183" s="184">
        <v>0.53</v>
      </c>
      <c r="N183" s="184">
        <v>0.56799999999999995</v>
      </c>
      <c r="O183" s="184">
        <v>0.25600000000000001</v>
      </c>
      <c r="P183" s="184">
        <v>0.28999999999999998</v>
      </c>
      <c r="Q183" s="184">
        <v>3.1E-2</v>
      </c>
      <c r="R183" s="184">
        <v>4.4999999999999998E-2</v>
      </c>
      <c r="S183" s="184">
        <v>0.128</v>
      </c>
      <c r="T183" s="184">
        <v>0.154</v>
      </c>
    </row>
    <row r="184" spans="1:20" x14ac:dyDescent="0.25">
      <c r="A184" s="93" t="s">
        <v>929</v>
      </c>
      <c r="B184" s="184">
        <v>0.58642857142857141</v>
      </c>
      <c r="C184" s="184">
        <v>0.30499999999999999</v>
      </c>
      <c r="D184" s="184">
        <v>4.5714285714285714E-2</v>
      </c>
      <c r="E184" s="184">
        <v>6.2857142857142861E-2</v>
      </c>
      <c r="F184" s="183">
        <v>1</v>
      </c>
      <c r="G184" s="187">
        <v>1400</v>
      </c>
      <c r="H184" s="184">
        <v>0.20437956204379562</v>
      </c>
      <c r="I184" s="93"/>
      <c r="J184" s="93"/>
      <c r="K184" s="93"/>
      <c r="L184" s="93"/>
      <c r="M184" s="184">
        <v>0.56000000000000005</v>
      </c>
      <c r="N184" s="184">
        <v>0.61199999999999999</v>
      </c>
      <c r="O184" s="184">
        <v>0.28100000000000003</v>
      </c>
      <c r="P184" s="184">
        <v>0.33</v>
      </c>
      <c r="Q184" s="184">
        <v>3.5999999999999997E-2</v>
      </c>
      <c r="R184" s="184">
        <v>5.8000000000000003E-2</v>
      </c>
      <c r="S184" s="184">
        <v>5.0999999999999997E-2</v>
      </c>
      <c r="T184" s="184">
        <v>7.6999999999999999E-2</v>
      </c>
    </row>
    <row r="185" spans="1:20" x14ac:dyDescent="0.25">
      <c r="A185" s="93" t="s">
        <v>930</v>
      </c>
      <c r="B185" s="184">
        <v>0.56770833333333337</v>
      </c>
      <c r="C185" s="184">
        <v>0.24479166666666666</v>
      </c>
      <c r="D185" s="184">
        <v>5.2083333333333336E-2</v>
      </c>
      <c r="E185" s="184">
        <v>0.13541666666666666</v>
      </c>
      <c r="F185" s="183">
        <v>1</v>
      </c>
      <c r="G185" s="187">
        <v>192</v>
      </c>
      <c r="H185" s="184">
        <v>0.1811320754716981</v>
      </c>
      <c r="I185" s="93"/>
      <c r="J185" s="93"/>
      <c r="K185" s="93"/>
      <c r="L185" s="93"/>
      <c r="M185" s="184">
        <v>0.497</v>
      </c>
      <c r="N185" s="184">
        <v>0.63600000000000001</v>
      </c>
      <c r="O185" s="184">
        <v>0.189</v>
      </c>
      <c r="P185" s="184">
        <v>0.31</v>
      </c>
      <c r="Q185" s="184">
        <v>2.9000000000000001E-2</v>
      </c>
      <c r="R185" s="184">
        <v>9.2999999999999999E-2</v>
      </c>
      <c r="S185" s="184">
        <v>9.4E-2</v>
      </c>
      <c r="T185" s="184">
        <v>0.191</v>
      </c>
    </row>
    <row r="186" spans="1:20" x14ac:dyDescent="0.25">
      <c r="A186" s="93" t="s">
        <v>931</v>
      </c>
      <c r="B186" s="184">
        <v>0.47041420118343197</v>
      </c>
      <c r="C186" s="184">
        <v>0.19230769230769232</v>
      </c>
      <c r="D186" s="184">
        <v>3.5502958579881658E-2</v>
      </c>
      <c r="E186" s="184">
        <v>0.30177514792899407</v>
      </c>
      <c r="F186" s="183">
        <v>1</v>
      </c>
      <c r="G186" s="187">
        <v>338</v>
      </c>
      <c r="H186" s="184">
        <v>0.20698101653398654</v>
      </c>
      <c r="I186" s="93"/>
      <c r="J186" s="93"/>
      <c r="K186" s="93"/>
      <c r="L186" s="93"/>
      <c r="M186" s="184">
        <v>0.41799999999999998</v>
      </c>
      <c r="N186" s="184">
        <v>0.52400000000000002</v>
      </c>
      <c r="O186" s="184">
        <v>0.154</v>
      </c>
      <c r="P186" s="184">
        <v>0.23799999999999999</v>
      </c>
      <c r="Q186" s="184">
        <v>0.02</v>
      </c>
      <c r="R186" s="184">
        <v>6.0999999999999999E-2</v>
      </c>
      <c r="S186" s="184">
        <v>0.255</v>
      </c>
      <c r="T186" s="184">
        <v>0.35299999999999998</v>
      </c>
    </row>
    <row r="187" spans="1:20" x14ac:dyDescent="0.25">
      <c r="A187" s="93" t="s">
        <v>932</v>
      </c>
      <c r="B187" s="184">
        <v>0.54245283018867929</v>
      </c>
      <c r="C187" s="184">
        <v>0.30896226415094341</v>
      </c>
      <c r="D187" s="184">
        <v>4.2452830188679243E-2</v>
      </c>
      <c r="E187" s="184">
        <v>0.10613207547169812</v>
      </c>
      <c r="F187" s="183">
        <v>1</v>
      </c>
      <c r="G187" s="187">
        <v>424</v>
      </c>
      <c r="H187" s="184">
        <v>0.32893716058960437</v>
      </c>
      <c r="I187" s="93"/>
      <c r="J187" s="93"/>
      <c r="K187" s="93"/>
      <c r="L187" s="93"/>
      <c r="M187" s="184">
        <v>0.495</v>
      </c>
      <c r="N187" s="184">
        <v>0.58899999999999997</v>
      </c>
      <c r="O187" s="184">
        <v>0.26700000000000002</v>
      </c>
      <c r="P187" s="184">
        <v>0.35399999999999998</v>
      </c>
      <c r="Q187" s="184">
        <v>2.7E-2</v>
      </c>
      <c r="R187" s="184">
        <v>6.6000000000000003E-2</v>
      </c>
      <c r="S187" s="184">
        <v>0.08</v>
      </c>
      <c r="T187" s="184">
        <v>0.13900000000000001</v>
      </c>
    </row>
    <row r="188" spans="1:20" x14ac:dyDescent="0.25">
      <c r="A188" s="93" t="s">
        <v>933</v>
      </c>
      <c r="B188" s="184">
        <v>0.57129840546697042</v>
      </c>
      <c r="C188" s="184">
        <v>0.28246013667425968</v>
      </c>
      <c r="D188" s="184">
        <v>4.1913439635535309E-2</v>
      </c>
      <c r="E188" s="184">
        <v>0.10432801822323462</v>
      </c>
      <c r="F188" s="183">
        <v>1</v>
      </c>
      <c r="G188" s="187">
        <v>2195</v>
      </c>
      <c r="H188" s="184">
        <v>0.33774426834897675</v>
      </c>
      <c r="I188" s="93"/>
      <c r="J188" s="93"/>
      <c r="K188" s="93"/>
      <c r="L188" s="93"/>
      <c r="M188" s="184">
        <v>0.55000000000000004</v>
      </c>
      <c r="N188" s="184">
        <v>0.59199999999999997</v>
      </c>
      <c r="O188" s="184">
        <v>0.26400000000000001</v>
      </c>
      <c r="P188" s="184">
        <v>0.30199999999999999</v>
      </c>
      <c r="Q188" s="184">
        <v>3.4000000000000002E-2</v>
      </c>
      <c r="R188" s="184">
        <v>5.0999999999999997E-2</v>
      </c>
      <c r="S188" s="184">
        <v>9.1999999999999998E-2</v>
      </c>
      <c r="T188" s="184">
        <v>0.11799999999999999</v>
      </c>
    </row>
    <row r="189" spans="1:20" x14ac:dyDescent="0.25">
      <c r="A189" s="93" t="s">
        <v>934</v>
      </c>
      <c r="B189" s="184">
        <v>0.48938547486033518</v>
      </c>
      <c r="C189" s="184">
        <v>0.34636871508379891</v>
      </c>
      <c r="D189" s="184">
        <v>4.4692737430167599E-2</v>
      </c>
      <c r="E189" s="184">
        <v>0.11955307262569832</v>
      </c>
      <c r="F189" s="183">
        <v>1</v>
      </c>
      <c r="G189" s="187">
        <v>1790</v>
      </c>
      <c r="H189" s="184">
        <v>0.30462899931926479</v>
      </c>
      <c r="I189" s="93"/>
      <c r="J189" s="93"/>
      <c r="K189" s="93"/>
      <c r="L189" s="93"/>
      <c r="M189" s="184">
        <v>0.46600000000000003</v>
      </c>
      <c r="N189" s="184">
        <v>0.51300000000000001</v>
      </c>
      <c r="O189" s="184">
        <v>0.32500000000000001</v>
      </c>
      <c r="P189" s="184">
        <v>0.36899999999999999</v>
      </c>
      <c r="Q189" s="184">
        <v>3.5999999999999997E-2</v>
      </c>
      <c r="R189" s="184">
        <v>5.5E-2</v>
      </c>
      <c r="S189" s="184">
        <v>0.105</v>
      </c>
      <c r="T189" s="184">
        <v>0.13500000000000001</v>
      </c>
    </row>
    <row r="190" spans="1:20" x14ac:dyDescent="0.25">
      <c r="A190" s="93" t="s">
        <v>935</v>
      </c>
      <c r="B190" s="184">
        <v>0.53200115841297424</v>
      </c>
      <c r="C190" s="184">
        <v>0.36258326093252247</v>
      </c>
      <c r="D190" s="184">
        <v>3.706921517520996E-2</v>
      </c>
      <c r="E190" s="184">
        <v>6.8346365479293375E-2</v>
      </c>
      <c r="F190" s="183">
        <v>1</v>
      </c>
      <c r="G190" s="187">
        <v>3453</v>
      </c>
      <c r="H190" s="184">
        <v>0.48504003371260007</v>
      </c>
      <c r="I190" s="93"/>
      <c r="J190" s="93"/>
      <c r="K190" s="93"/>
      <c r="L190" s="93"/>
      <c r="M190" s="184">
        <v>0.51500000000000001</v>
      </c>
      <c r="N190" s="184">
        <v>0.54900000000000004</v>
      </c>
      <c r="O190" s="184">
        <v>0.34699999999999998</v>
      </c>
      <c r="P190" s="184">
        <v>0.379</v>
      </c>
      <c r="Q190" s="184">
        <v>3.1E-2</v>
      </c>
      <c r="R190" s="184">
        <v>4.3999999999999997E-2</v>
      </c>
      <c r="S190" s="184">
        <v>0.06</v>
      </c>
      <c r="T190" s="184">
        <v>7.6999999999999999E-2</v>
      </c>
    </row>
    <row r="191" spans="1:20" x14ac:dyDescent="0.25">
      <c r="A191" s="93" t="s">
        <v>936</v>
      </c>
      <c r="B191" s="184">
        <v>0.59188928226585136</v>
      </c>
      <c r="C191" s="184">
        <v>0.25233344061795943</v>
      </c>
      <c r="D191" s="184">
        <v>3.6047634373994206E-2</v>
      </c>
      <c r="E191" s="184">
        <v>0.11972964274219504</v>
      </c>
      <c r="F191" s="183">
        <v>1</v>
      </c>
      <c r="G191" s="187">
        <v>3107</v>
      </c>
      <c r="H191" s="184">
        <v>9.4237185319987871E-2</v>
      </c>
      <c r="I191" s="93"/>
      <c r="J191" s="93"/>
      <c r="K191" s="93"/>
      <c r="L191" s="93"/>
      <c r="M191" s="184">
        <v>0.57499999999999996</v>
      </c>
      <c r="N191" s="184">
        <v>0.60899999999999999</v>
      </c>
      <c r="O191" s="184">
        <v>0.23699999999999999</v>
      </c>
      <c r="P191" s="184">
        <v>0.26800000000000002</v>
      </c>
      <c r="Q191" s="184">
        <v>0.03</v>
      </c>
      <c r="R191" s="184">
        <v>4.2999999999999997E-2</v>
      </c>
      <c r="S191" s="184">
        <v>0.109</v>
      </c>
      <c r="T191" s="184">
        <v>0.13200000000000001</v>
      </c>
    </row>
    <row r="192" spans="1:20" x14ac:dyDescent="0.25">
      <c r="A192" s="93" t="s">
        <v>937</v>
      </c>
      <c r="B192" s="184">
        <v>0.48799999999999999</v>
      </c>
      <c r="C192" s="184">
        <v>0.112</v>
      </c>
      <c r="D192" s="184">
        <v>1.6E-2</v>
      </c>
      <c r="E192" s="184">
        <v>0.38400000000000001</v>
      </c>
      <c r="F192" s="183">
        <v>1</v>
      </c>
      <c r="G192" s="187">
        <v>125</v>
      </c>
      <c r="H192" s="184">
        <v>0.2385496183206107</v>
      </c>
      <c r="I192" s="93"/>
      <c r="J192" s="93"/>
      <c r="K192" s="93"/>
      <c r="L192" s="93"/>
      <c r="M192" s="184">
        <v>0.40200000000000002</v>
      </c>
      <c r="N192" s="184">
        <v>0.57499999999999996</v>
      </c>
      <c r="O192" s="184">
        <v>6.8000000000000005E-2</v>
      </c>
      <c r="P192" s="184">
        <v>0.17899999999999999</v>
      </c>
      <c r="Q192" s="184">
        <v>4.0000000000000001E-3</v>
      </c>
      <c r="R192" s="184">
        <v>5.6000000000000001E-2</v>
      </c>
      <c r="S192" s="184">
        <v>0.30299999999999999</v>
      </c>
      <c r="T192" s="184">
        <v>0.47199999999999998</v>
      </c>
    </row>
    <row r="193" spans="1:20" x14ac:dyDescent="0.25">
      <c r="A193" s="93" t="s">
        <v>938</v>
      </c>
      <c r="B193" s="184">
        <v>0.46100917431192662</v>
      </c>
      <c r="C193" s="184">
        <v>0.30275229357798167</v>
      </c>
      <c r="D193" s="184">
        <v>5.5045871559633031E-2</v>
      </c>
      <c r="E193" s="184">
        <v>0.18119266055045871</v>
      </c>
      <c r="F193" s="183">
        <v>1</v>
      </c>
      <c r="G193" s="187">
        <v>436</v>
      </c>
      <c r="H193" s="184">
        <v>0.23265741728922093</v>
      </c>
      <c r="I193" s="93"/>
      <c r="J193" s="93"/>
      <c r="K193" s="93"/>
      <c r="L193" s="93"/>
      <c r="M193" s="184">
        <v>0.41499999999999998</v>
      </c>
      <c r="N193" s="184">
        <v>0.50800000000000001</v>
      </c>
      <c r="O193" s="184">
        <v>0.26200000000000001</v>
      </c>
      <c r="P193" s="184">
        <v>0.34699999999999998</v>
      </c>
      <c r="Q193" s="184">
        <v>3.6999999999999998E-2</v>
      </c>
      <c r="R193" s="184">
        <v>8.1000000000000003E-2</v>
      </c>
      <c r="S193" s="184">
        <v>0.14799999999999999</v>
      </c>
      <c r="T193" s="184">
        <v>0.22</v>
      </c>
    </row>
    <row r="194" spans="1:20" x14ac:dyDescent="0.25">
      <c r="A194" s="93" t="s">
        <v>939</v>
      </c>
      <c r="B194" s="184">
        <v>0.62636815920398015</v>
      </c>
      <c r="C194" s="184">
        <v>0.27213930348258708</v>
      </c>
      <c r="D194" s="184">
        <v>4.6766169154228855E-2</v>
      </c>
      <c r="E194" s="184">
        <v>5.4726368159203981E-2</v>
      </c>
      <c r="F194" s="183">
        <v>1</v>
      </c>
      <c r="G194" s="187">
        <v>2010</v>
      </c>
      <c r="H194" s="184">
        <v>0.31854199683042789</v>
      </c>
      <c r="I194" s="93"/>
      <c r="J194" s="93"/>
      <c r="K194" s="93"/>
      <c r="L194" s="93"/>
      <c r="M194" s="184">
        <v>0.60499999999999998</v>
      </c>
      <c r="N194" s="184">
        <v>0.64700000000000002</v>
      </c>
      <c r="O194" s="184">
        <v>0.253</v>
      </c>
      <c r="P194" s="184">
        <v>0.29199999999999998</v>
      </c>
      <c r="Q194" s="184">
        <v>3.7999999999999999E-2</v>
      </c>
      <c r="R194" s="184">
        <v>5.7000000000000002E-2</v>
      </c>
      <c r="S194" s="184">
        <v>4.5999999999999999E-2</v>
      </c>
      <c r="T194" s="184">
        <v>6.6000000000000003E-2</v>
      </c>
    </row>
    <row r="195" spans="1:20" x14ac:dyDescent="0.25">
      <c r="A195" s="93" t="s">
        <v>940</v>
      </c>
      <c r="B195" s="184">
        <v>0.5117647058823529</v>
      </c>
      <c r="C195" s="184">
        <v>0.2411764705882353</v>
      </c>
      <c r="D195" s="184">
        <v>5.8823529411764705E-2</v>
      </c>
      <c r="E195" s="184">
        <v>0.18823529411764706</v>
      </c>
      <c r="F195" s="183">
        <v>1</v>
      </c>
      <c r="G195" s="187">
        <v>170</v>
      </c>
      <c r="H195" s="184">
        <v>9.2997811816192558E-2</v>
      </c>
      <c r="I195" s="93"/>
      <c r="J195" s="93"/>
      <c r="K195" s="93"/>
      <c r="L195" s="93"/>
      <c r="M195" s="184">
        <v>0.437</v>
      </c>
      <c r="N195" s="184">
        <v>0.58599999999999997</v>
      </c>
      <c r="O195" s="184">
        <v>0.183</v>
      </c>
      <c r="P195" s="184">
        <v>0.311</v>
      </c>
      <c r="Q195" s="184">
        <v>3.2000000000000001E-2</v>
      </c>
      <c r="R195" s="184">
        <v>0.105</v>
      </c>
      <c r="S195" s="184">
        <v>0.13700000000000001</v>
      </c>
      <c r="T195" s="184">
        <v>0.254</v>
      </c>
    </row>
    <row r="196" spans="1:20" x14ac:dyDescent="0.25">
      <c r="A196" s="93" t="s">
        <v>941</v>
      </c>
      <c r="B196" s="184">
        <v>0.60700389105058361</v>
      </c>
      <c r="C196" s="184">
        <v>0.1828793774319066</v>
      </c>
      <c r="D196" s="184">
        <v>4.085603112840467E-2</v>
      </c>
      <c r="E196" s="184">
        <v>0.16926070038910507</v>
      </c>
      <c r="F196" s="183">
        <v>1</v>
      </c>
      <c r="G196" s="187">
        <v>514</v>
      </c>
      <c r="H196" s="184">
        <v>7.8798099034186719E-2</v>
      </c>
      <c r="I196" s="93"/>
      <c r="J196" s="93"/>
      <c r="K196" s="93"/>
      <c r="L196" s="93"/>
      <c r="M196" s="184">
        <v>0.56399999999999995</v>
      </c>
      <c r="N196" s="184">
        <v>0.64800000000000002</v>
      </c>
      <c r="O196" s="184">
        <v>0.152</v>
      </c>
      <c r="P196" s="184">
        <v>0.219</v>
      </c>
      <c r="Q196" s="184">
        <v>2.7E-2</v>
      </c>
      <c r="R196" s="184">
        <v>6.2E-2</v>
      </c>
      <c r="S196" s="184">
        <v>0.13900000000000001</v>
      </c>
      <c r="T196" s="184">
        <v>0.20399999999999999</v>
      </c>
    </row>
    <row r="197" spans="1:20" x14ac:dyDescent="0.25">
      <c r="A197" s="93" t="s">
        <v>942</v>
      </c>
      <c r="B197" s="184">
        <v>0.56818181818181823</v>
      </c>
      <c r="C197" s="184">
        <v>0.29545454545454547</v>
      </c>
      <c r="D197" s="184">
        <v>1.1363636363636364E-2</v>
      </c>
      <c r="E197" s="184">
        <v>0.125</v>
      </c>
      <c r="F197" s="183">
        <v>1</v>
      </c>
      <c r="G197" s="187">
        <v>88</v>
      </c>
      <c r="H197" s="184">
        <v>8.7301587301587297E-2</v>
      </c>
      <c r="I197" s="93"/>
      <c r="J197" s="93"/>
      <c r="K197" s="93"/>
      <c r="L197" s="93"/>
      <c r="M197" s="184">
        <v>0.46400000000000002</v>
      </c>
      <c r="N197" s="184">
        <v>0.66700000000000004</v>
      </c>
      <c r="O197" s="184">
        <v>0.21</v>
      </c>
      <c r="P197" s="184">
        <v>0.39800000000000002</v>
      </c>
      <c r="Q197" s="184">
        <v>2E-3</v>
      </c>
      <c r="R197" s="184">
        <v>6.2E-2</v>
      </c>
      <c r="S197" s="184">
        <v>7.0999999999999994E-2</v>
      </c>
      <c r="T197" s="184">
        <v>0.21</v>
      </c>
    </row>
    <row r="198" spans="1:20" x14ac:dyDescent="0.25">
      <c r="A198" s="93" t="s">
        <v>943</v>
      </c>
      <c r="B198" s="184">
        <v>0.59695792345209553</v>
      </c>
      <c r="C198" s="184">
        <v>0.26097379515582375</v>
      </c>
      <c r="D198" s="184">
        <v>4.1646689261800443E-2</v>
      </c>
      <c r="E198" s="184">
        <v>0.10042159213028024</v>
      </c>
      <c r="F198" s="183">
        <v>1</v>
      </c>
      <c r="G198" s="187">
        <v>60485</v>
      </c>
      <c r="H198" s="184">
        <v>0.22250875540775183</v>
      </c>
      <c r="I198" s="93"/>
      <c r="J198" s="93"/>
      <c r="K198" s="93"/>
      <c r="L198" s="93"/>
      <c r="M198" s="184">
        <v>0.59299999999999997</v>
      </c>
      <c r="N198" s="184">
        <v>0.60099999999999998</v>
      </c>
      <c r="O198" s="184">
        <v>0.25700000000000001</v>
      </c>
      <c r="P198" s="184">
        <v>0.26400000000000001</v>
      </c>
      <c r="Q198" s="184">
        <v>0.04</v>
      </c>
      <c r="R198" s="184">
        <v>4.2999999999999997E-2</v>
      </c>
      <c r="S198" s="184">
        <v>9.8000000000000004E-2</v>
      </c>
      <c r="T198" s="184">
        <v>0.10299999999999999</v>
      </c>
    </row>
    <row r="199" spans="1:20" x14ac:dyDescent="0.25">
      <c r="A199" s="93" t="s">
        <v>944</v>
      </c>
      <c r="B199" s="184">
        <v>0.63239875389408096</v>
      </c>
      <c r="C199" s="184">
        <v>0.22990654205607478</v>
      </c>
      <c r="D199" s="184">
        <v>3.8629283489096576E-2</v>
      </c>
      <c r="E199" s="184">
        <v>9.9065420560747658E-2</v>
      </c>
      <c r="F199" s="183">
        <v>1</v>
      </c>
      <c r="G199" s="187">
        <v>1605</v>
      </c>
      <c r="H199" s="184">
        <v>0.18053993250843645</v>
      </c>
      <c r="I199" s="93"/>
      <c r="J199" s="93"/>
      <c r="K199" s="93"/>
      <c r="L199" s="93"/>
      <c r="M199" s="184">
        <v>0.60899999999999999</v>
      </c>
      <c r="N199" s="184">
        <v>0.65600000000000003</v>
      </c>
      <c r="O199" s="184">
        <v>0.21</v>
      </c>
      <c r="P199" s="184">
        <v>0.251</v>
      </c>
      <c r="Q199" s="184">
        <v>0.03</v>
      </c>
      <c r="R199" s="184">
        <v>4.9000000000000002E-2</v>
      </c>
      <c r="S199" s="184">
        <v>8.5000000000000006E-2</v>
      </c>
      <c r="T199" s="184">
        <v>0.115</v>
      </c>
    </row>
    <row r="200" spans="1:20" x14ac:dyDescent="0.25">
      <c r="A200" s="93" t="s">
        <v>945</v>
      </c>
      <c r="B200" s="184">
        <v>0.62209302325581395</v>
      </c>
      <c r="C200" s="184">
        <v>0.12209302325581395</v>
      </c>
      <c r="D200" s="184">
        <v>6.3953488372093026E-2</v>
      </c>
      <c r="E200" s="184">
        <v>0.19186046511627908</v>
      </c>
      <c r="F200" s="183">
        <v>1</v>
      </c>
      <c r="G200" s="187">
        <v>172</v>
      </c>
      <c r="H200" s="184">
        <v>6.3281824871228839E-2</v>
      </c>
      <c r="I200" s="93"/>
      <c r="J200" s="93"/>
      <c r="K200" s="93"/>
      <c r="L200" s="93"/>
      <c r="M200" s="184">
        <v>0.54800000000000004</v>
      </c>
      <c r="N200" s="184">
        <v>0.69099999999999995</v>
      </c>
      <c r="O200" s="184">
        <v>8.1000000000000003E-2</v>
      </c>
      <c r="P200" s="184">
        <v>0.17899999999999999</v>
      </c>
      <c r="Q200" s="184">
        <v>3.5999999999999997E-2</v>
      </c>
      <c r="R200" s="184">
        <v>0.111</v>
      </c>
      <c r="S200" s="184">
        <v>0.14000000000000001</v>
      </c>
      <c r="T200" s="184">
        <v>0.25700000000000001</v>
      </c>
    </row>
    <row r="201" spans="1:20" x14ac:dyDescent="0.25">
      <c r="A201" s="93" t="s">
        <v>946</v>
      </c>
      <c r="B201" s="184">
        <v>0.55684533970638439</v>
      </c>
      <c r="C201" s="184">
        <v>0.18538750426766815</v>
      </c>
      <c r="D201" s="184">
        <v>3.2775691362239671E-2</v>
      </c>
      <c r="E201" s="184">
        <v>0.22499146466370776</v>
      </c>
      <c r="F201" s="183">
        <v>1</v>
      </c>
      <c r="G201" s="187">
        <v>2929</v>
      </c>
      <c r="H201" s="184">
        <v>0.62773253321903133</v>
      </c>
      <c r="I201" s="93"/>
      <c r="J201" s="93"/>
      <c r="K201" s="93"/>
      <c r="L201" s="93"/>
      <c r="M201" s="184">
        <v>0.53900000000000003</v>
      </c>
      <c r="N201" s="184">
        <v>0.57499999999999996</v>
      </c>
      <c r="O201" s="184">
        <v>0.17199999999999999</v>
      </c>
      <c r="P201" s="184">
        <v>0.2</v>
      </c>
      <c r="Q201" s="184">
        <v>2.7E-2</v>
      </c>
      <c r="R201" s="184">
        <v>0.04</v>
      </c>
      <c r="S201" s="184">
        <v>0.21</v>
      </c>
      <c r="T201" s="184">
        <v>0.24</v>
      </c>
    </row>
    <row r="202" spans="1:20" x14ac:dyDescent="0.25">
      <c r="A202" s="93" t="s">
        <v>947</v>
      </c>
      <c r="B202" s="184">
        <v>0.61535038932146835</v>
      </c>
      <c r="C202" s="184">
        <v>0.28631813125695216</v>
      </c>
      <c r="D202" s="184">
        <v>3.781979977753059E-2</v>
      </c>
      <c r="E202" s="184">
        <v>6.0511679644048945E-2</v>
      </c>
      <c r="F202" s="183">
        <v>1</v>
      </c>
      <c r="G202" s="187">
        <v>4495</v>
      </c>
      <c r="H202" s="184">
        <v>0.55092535849981616</v>
      </c>
      <c r="I202" s="93"/>
      <c r="J202" s="93"/>
      <c r="K202" s="93"/>
      <c r="L202" s="93"/>
      <c r="M202" s="184">
        <v>0.60099999999999998</v>
      </c>
      <c r="N202" s="184">
        <v>0.629</v>
      </c>
      <c r="O202" s="184">
        <v>0.27300000000000002</v>
      </c>
      <c r="P202" s="184">
        <v>0.3</v>
      </c>
      <c r="Q202" s="184">
        <v>3.3000000000000002E-2</v>
      </c>
      <c r="R202" s="184">
        <v>4.3999999999999997E-2</v>
      </c>
      <c r="S202" s="184">
        <v>5.3999999999999999E-2</v>
      </c>
      <c r="T202" s="184">
        <v>6.8000000000000005E-2</v>
      </c>
    </row>
    <row r="203" spans="1:20" x14ac:dyDescent="0.25">
      <c r="A203" s="93" t="s">
        <v>948</v>
      </c>
      <c r="B203" s="184">
        <v>0.55094339622641508</v>
      </c>
      <c r="C203" s="184">
        <v>0.28679245283018867</v>
      </c>
      <c r="D203" s="184">
        <v>2.2641509433962263E-2</v>
      </c>
      <c r="E203" s="184">
        <v>0.13962264150943396</v>
      </c>
      <c r="F203" s="183">
        <v>1</v>
      </c>
      <c r="G203" s="187">
        <v>265</v>
      </c>
      <c r="H203" s="184">
        <v>9.5358042461317016E-2</v>
      </c>
      <c r="I203" s="93"/>
      <c r="J203" s="93"/>
      <c r="K203" s="93"/>
      <c r="L203" s="93"/>
      <c r="M203" s="184">
        <v>0.49099999999999999</v>
      </c>
      <c r="N203" s="184">
        <v>0.61</v>
      </c>
      <c r="O203" s="184">
        <v>0.23599999999999999</v>
      </c>
      <c r="P203" s="184">
        <v>0.34399999999999997</v>
      </c>
      <c r="Q203" s="184">
        <v>0.01</v>
      </c>
      <c r="R203" s="184">
        <v>4.9000000000000002E-2</v>
      </c>
      <c r="S203" s="184">
        <v>0.10299999999999999</v>
      </c>
      <c r="T203" s="184">
        <v>0.187</v>
      </c>
    </row>
    <row r="204" spans="1:20" x14ac:dyDescent="0.25">
      <c r="A204" s="93" t="s">
        <v>949</v>
      </c>
      <c r="B204" s="184">
        <v>0.42543859649122806</v>
      </c>
      <c r="C204" s="184">
        <v>0.14473684210526316</v>
      </c>
      <c r="D204" s="184">
        <v>7.8947368421052627E-2</v>
      </c>
      <c r="E204" s="184">
        <v>0.35087719298245612</v>
      </c>
      <c r="F204" s="183">
        <v>1</v>
      </c>
      <c r="G204" s="187">
        <v>228</v>
      </c>
      <c r="H204" s="184">
        <v>7.7802422794744927E-3</v>
      </c>
      <c r="I204" s="93"/>
      <c r="J204" s="93"/>
      <c r="K204" s="93"/>
      <c r="L204" s="93"/>
      <c r="M204" s="184">
        <v>0.36299999999999999</v>
      </c>
      <c r="N204" s="184">
        <v>0.49</v>
      </c>
      <c r="O204" s="184">
        <v>0.105</v>
      </c>
      <c r="P204" s="184">
        <v>0.19600000000000001</v>
      </c>
      <c r="Q204" s="184">
        <v>5.0999999999999997E-2</v>
      </c>
      <c r="R204" s="184">
        <v>0.121</v>
      </c>
      <c r="S204" s="184">
        <v>0.29199999999999998</v>
      </c>
      <c r="T204" s="184">
        <v>0.41499999999999998</v>
      </c>
    </row>
    <row r="205" spans="1:20" x14ac:dyDescent="0.25">
      <c r="A205" s="93" t="s">
        <v>950</v>
      </c>
      <c r="B205" s="184">
        <v>0.61480381235301396</v>
      </c>
      <c r="C205" s="184">
        <v>0.29025869538309196</v>
      </c>
      <c r="D205" s="184">
        <v>3.7257086273053595E-2</v>
      </c>
      <c r="E205" s="184">
        <v>5.7680405990840448E-2</v>
      </c>
      <c r="F205" s="183">
        <v>1</v>
      </c>
      <c r="G205" s="187">
        <v>8079</v>
      </c>
      <c r="H205" s="184">
        <v>0.24205291068700002</v>
      </c>
      <c r="I205" s="93"/>
      <c r="J205" s="93"/>
      <c r="K205" s="93"/>
      <c r="L205" s="93"/>
      <c r="M205" s="184">
        <v>0.60399999999999998</v>
      </c>
      <c r="N205" s="184">
        <v>0.625</v>
      </c>
      <c r="O205" s="184">
        <v>0.28000000000000003</v>
      </c>
      <c r="P205" s="184">
        <v>0.3</v>
      </c>
      <c r="Q205" s="184">
        <v>3.3000000000000002E-2</v>
      </c>
      <c r="R205" s="184">
        <v>4.2000000000000003E-2</v>
      </c>
      <c r="S205" s="184">
        <v>5.2999999999999999E-2</v>
      </c>
      <c r="T205" s="184">
        <v>6.3E-2</v>
      </c>
    </row>
    <row r="206" spans="1:20" x14ac:dyDescent="0.25">
      <c r="A206" s="93" t="s">
        <v>951</v>
      </c>
      <c r="B206" s="184">
        <v>0.45614035087719296</v>
      </c>
      <c r="C206" s="184">
        <v>0.17543859649122806</v>
      </c>
      <c r="D206" s="184">
        <v>0.14035087719298245</v>
      </c>
      <c r="E206" s="184">
        <v>0.22807017543859648</v>
      </c>
      <c r="F206" s="183">
        <v>1</v>
      </c>
      <c r="G206" s="187">
        <v>57</v>
      </c>
      <c r="H206" s="184">
        <v>1.1952191235059761E-2</v>
      </c>
      <c r="I206" s="93"/>
      <c r="J206" s="93"/>
      <c r="K206" s="93"/>
      <c r="L206" s="93"/>
      <c r="M206" s="184">
        <v>0.33400000000000002</v>
      </c>
      <c r="N206" s="184">
        <v>0.58399999999999996</v>
      </c>
      <c r="O206" s="184">
        <v>9.8000000000000004E-2</v>
      </c>
      <c r="P206" s="184">
        <v>0.29399999999999998</v>
      </c>
      <c r="Q206" s="184">
        <v>7.2999999999999995E-2</v>
      </c>
      <c r="R206" s="184">
        <v>0.253</v>
      </c>
      <c r="S206" s="184">
        <v>0.13800000000000001</v>
      </c>
      <c r="T206" s="184">
        <v>0.35199999999999998</v>
      </c>
    </row>
    <row r="207" spans="1:20" x14ac:dyDescent="0.25">
      <c r="A207" s="93" t="s">
        <v>952</v>
      </c>
      <c r="B207" s="184">
        <v>0.66372657111356115</v>
      </c>
      <c r="C207" s="184">
        <v>0.21223814773980154</v>
      </c>
      <c r="D207" s="184">
        <v>3.8588754134509372E-2</v>
      </c>
      <c r="E207" s="184">
        <v>8.544652701212789E-2</v>
      </c>
      <c r="F207" s="183">
        <v>1</v>
      </c>
      <c r="G207" s="187">
        <v>1814</v>
      </c>
      <c r="H207" s="184">
        <v>4.4612773911118765E-2</v>
      </c>
      <c r="I207" s="93"/>
      <c r="J207" s="93"/>
      <c r="K207" s="93"/>
      <c r="L207" s="93"/>
      <c r="M207" s="184">
        <v>0.64200000000000002</v>
      </c>
      <c r="N207" s="184">
        <v>0.68500000000000005</v>
      </c>
      <c r="O207" s="184">
        <v>0.19400000000000001</v>
      </c>
      <c r="P207" s="184">
        <v>0.23200000000000001</v>
      </c>
      <c r="Q207" s="184">
        <v>3.1E-2</v>
      </c>
      <c r="R207" s="184">
        <v>4.8000000000000001E-2</v>
      </c>
      <c r="S207" s="184">
        <v>7.2999999999999995E-2</v>
      </c>
      <c r="T207" s="184">
        <v>9.9000000000000005E-2</v>
      </c>
    </row>
    <row r="208" spans="1:20" x14ac:dyDescent="0.25">
      <c r="A208" s="93" t="s">
        <v>953</v>
      </c>
      <c r="B208" s="184">
        <v>0.58918918918918917</v>
      </c>
      <c r="C208" s="184">
        <v>0.21621621621621623</v>
      </c>
      <c r="D208" s="184">
        <v>3.783783783783784E-2</v>
      </c>
      <c r="E208" s="184">
        <v>0.15675675675675677</v>
      </c>
      <c r="F208" s="183">
        <v>1</v>
      </c>
      <c r="G208" s="187">
        <v>185</v>
      </c>
      <c r="H208" s="184">
        <v>0.1009825327510917</v>
      </c>
      <c r="I208" s="93"/>
      <c r="J208" s="93"/>
      <c r="K208" s="93"/>
      <c r="L208" s="93"/>
      <c r="M208" s="184">
        <v>0.51700000000000002</v>
      </c>
      <c r="N208" s="184">
        <v>0.65800000000000003</v>
      </c>
      <c r="O208" s="184">
        <v>0.16300000000000001</v>
      </c>
      <c r="P208" s="184">
        <v>0.28100000000000003</v>
      </c>
      <c r="Q208" s="184">
        <v>1.7999999999999999E-2</v>
      </c>
      <c r="R208" s="184">
        <v>7.5999999999999998E-2</v>
      </c>
      <c r="S208" s="184">
        <v>0.111</v>
      </c>
      <c r="T208" s="184">
        <v>0.216</v>
      </c>
    </row>
    <row r="209" spans="1:20" x14ac:dyDescent="0.25">
      <c r="A209" s="93" t="s">
        <v>954</v>
      </c>
      <c r="B209" s="184">
        <v>0.68852459016393441</v>
      </c>
      <c r="C209" s="184">
        <v>4.9180327868852458E-2</v>
      </c>
      <c r="D209" s="184">
        <v>4.9180327868852458E-2</v>
      </c>
      <c r="E209" s="184">
        <v>0.21311475409836064</v>
      </c>
      <c r="F209" s="183">
        <v>1</v>
      </c>
      <c r="G209" s="187">
        <v>61</v>
      </c>
      <c r="H209" s="184">
        <v>0.10571923743500866</v>
      </c>
      <c r="I209" s="93"/>
      <c r="J209" s="93"/>
      <c r="K209" s="93"/>
      <c r="L209" s="93"/>
      <c r="M209" s="184">
        <v>0.56399999999999995</v>
      </c>
      <c r="N209" s="184">
        <v>0.79100000000000004</v>
      </c>
      <c r="O209" s="184">
        <v>1.7000000000000001E-2</v>
      </c>
      <c r="P209" s="184">
        <v>0.13500000000000001</v>
      </c>
      <c r="Q209" s="184">
        <v>1.7000000000000001E-2</v>
      </c>
      <c r="R209" s="184">
        <v>0.13500000000000001</v>
      </c>
      <c r="S209" s="184">
        <v>0.129</v>
      </c>
      <c r="T209" s="184">
        <v>0.33100000000000002</v>
      </c>
    </row>
    <row r="210" spans="1:20" x14ac:dyDescent="0.25">
      <c r="A210" s="93" t="s">
        <v>955</v>
      </c>
      <c r="B210" s="184">
        <v>0.49006622516556292</v>
      </c>
      <c r="C210" s="184">
        <v>5.9602649006622516E-2</v>
      </c>
      <c r="D210" s="184">
        <v>6.6225165562913912E-2</v>
      </c>
      <c r="E210" s="184">
        <v>0.38410596026490068</v>
      </c>
      <c r="F210" s="183">
        <v>1</v>
      </c>
      <c r="G210" s="187">
        <v>151</v>
      </c>
      <c r="H210" s="184">
        <v>6.6054243219597547E-2</v>
      </c>
      <c r="I210" s="93"/>
      <c r="J210" s="93"/>
      <c r="K210" s="93"/>
      <c r="L210" s="93"/>
      <c r="M210" s="184">
        <v>0.41199999999999998</v>
      </c>
      <c r="N210" s="184">
        <v>0.56899999999999995</v>
      </c>
      <c r="O210" s="184">
        <v>3.2000000000000001E-2</v>
      </c>
      <c r="P210" s="184">
        <v>0.109</v>
      </c>
      <c r="Q210" s="184">
        <v>3.5999999999999997E-2</v>
      </c>
      <c r="R210" s="184">
        <v>0.11799999999999999</v>
      </c>
      <c r="S210" s="184">
        <v>0.31</v>
      </c>
      <c r="T210" s="184">
        <v>0.46400000000000002</v>
      </c>
    </row>
    <row r="211" spans="1:20" x14ac:dyDescent="0.25">
      <c r="A211" s="93" t="s">
        <v>956</v>
      </c>
      <c r="B211" s="184">
        <v>0.46153846153846156</v>
      </c>
      <c r="C211" s="184">
        <v>0.15384615384615385</v>
      </c>
      <c r="D211" s="184">
        <v>6.5934065934065936E-2</v>
      </c>
      <c r="E211" s="184">
        <v>0.31868131868131866</v>
      </c>
      <c r="F211" s="183">
        <v>1</v>
      </c>
      <c r="G211" s="187">
        <v>91</v>
      </c>
      <c r="H211" s="184">
        <v>5.7558507273877291E-2</v>
      </c>
      <c r="I211" s="93"/>
      <c r="J211" s="93"/>
      <c r="K211" s="93"/>
      <c r="L211" s="93"/>
      <c r="M211" s="184">
        <v>0.36299999999999999</v>
      </c>
      <c r="N211" s="184">
        <v>0.56299999999999994</v>
      </c>
      <c r="O211" s="184">
        <v>9.4E-2</v>
      </c>
      <c r="P211" s="184">
        <v>0.24199999999999999</v>
      </c>
      <c r="Q211" s="184">
        <v>3.1E-2</v>
      </c>
      <c r="R211" s="184">
        <v>0.13600000000000001</v>
      </c>
      <c r="S211" s="184">
        <v>0.23200000000000001</v>
      </c>
      <c r="T211" s="184">
        <v>0.42</v>
      </c>
    </row>
    <row r="212" spans="1:20" x14ac:dyDescent="0.25">
      <c r="A212" s="93" t="s">
        <v>957</v>
      </c>
      <c r="B212" s="184">
        <v>0.5</v>
      </c>
      <c r="C212" s="184">
        <v>0.19078947368421054</v>
      </c>
      <c r="D212" s="184">
        <v>5.921052631578947E-2</v>
      </c>
      <c r="E212" s="184">
        <v>0.25</v>
      </c>
      <c r="F212" s="183">
        <v>1</v>
      </c>
      <c r="G212" s="187">
        <v>152</v>
      </c>
      <c r="H212" s="184">
        <v>9.7248880358285356E-2</v>
      </c>
      <c r="I212" s="93"/>
      <c r="J212" s="93"/>
      <c r="K212" s="93"/>
      <c r="L212" s="93"/>
      <c r="M212" s="184">
        <v>0.42099999999999999</v>
      </c>
      <c r="N212" s="184">
        <v>0.57899999999999996</v>
      </c>
      <c r="O212" s="184">
        <v>0.13600000000000001</v>
      </c>
      <c r="P212" s="184">
        <v>0.26100000000000001</v>
      </c>
      <c r="Q212" s="184">
        <v>3.1E-2</v>
      </c>
      <c r="R212" s="184">
        <v>0.109</v>
      </c>
      <c r="S212" s="184">
        <v>0.188</v>
      </c>
      <c r="T212" s="184">
        <v>0.32400000000000001</v>
      </c>
    </row>
    <row r="213" spans="1:20" x14ac:dyDescent="0.25">
      <c r="A213" s="93" t="s">
        <v>958</v>
      </c>
      <c r="B213" s="184">
        <v>0.5357142857142857</v>
      </c>
      <c r="C213" s="184">
        <v>0.17857142857142858</v>
      </c>
      <c r="D213" s="184">
        <v>1.7857142857142856E-2</v>
      </c>
      <c r="E213" s="184">
        <v>0.26785714285714285</v>
      </c>
      <c r="F213" s="183">
        <v>1</v>
      </c>
      <c r="G213" s="187">
        <v>112</v>
      </c>
      <c r="H213" s="184">
        <v>5.387205387205387E-2</v>
      </c>
      <c r="I213" s="93"/>
      <c r="J213" s="93"/>
      <c r="K213" s="93"/>
      <c r="L213" s="93"/>
      <c r="M213" s="184">
        <v>0.44400000000000001</v>
      </c>
      <c r="N213" s="184">
        <v>0.625</v>
      </c>
      <c r="O213" s="184">
        <v>0.11899999999999999</v>
      </c>
      <c r="P213" s="184">
        <v>0.26</v>
      </c>
      <c r="Q213" s="184">
        <v>5.0000000000000001E-3</v>
      </c>
      <c r="R213" s="184">
        <v>6.3E-2</v>
      </c>
      <c r="S213" s="184">
        <v>0.19500000000000001</v>
      </c>
      <c r="T213" s="184">
        <v>0.35699999999999998</v>
      </c>
    </row>
    <row r="214" spans="1:20" x14ac:dyDescent="0.25">
      <c r="A214" s="93" t="s">
        <v>959</v>
      </c>
      <c r="B214" s="184">
        <v>0.4743083003952569</v>
      </c>
      <c r="C214" s="184">
        <v>0.2608695652173913</v>
      </c>
      <c r="D214" s="184">
        <v>5.533596837944664E-2</v>
      </c>
      <c r="E214" s="184">
        <v>0.20948616600790515</v>
      </c>
      <c r="F214" s="183">
        <v>1</v>
      </c>
      <c r="G214" s="187">
        <v>253</v>
      </c>
      <c r="H214" s="184">
        <v>0.16073697585768743</v>
      </c>
      <c r="I214" s="93"/>
      <c r="J214" s="93"/>
      <c r="K214" s="93"/>
      <c r="L214" s="93"/>
      <c r="M214" s="184">
        <v>0.41399999999999998</v>
      </c>
      <c r="N214" s="184">
        <v>0.53600000000000003</v>
      </c>
      <c r="O214" s="184">
        <v>0.21099999999999999</v>
      </c>
      <c r="P214" s="184">
        <v>0.318</v>
      </c>
      <c r="Q214" s="184">
        <v>3.3000000000000002E-2</v>
      </c>
      <c r="R214" s="184">
        <v>9.0999999999999998E-2</v>
      </c>
      <c r="S214" s="184">
        <v>0.16400000000000001</v>
      </c>
      <c r="T214" s="184">
        <v>0.26400000000000001</v>
      </c>
    </row>
    <row r="215" spans="1:20" x14ac:dyDescent="0.25">
      <c r="A215" s="93" t="s">
        <v>960</v>
      </c>
      <c r="B215" s="184">
        <v>0.61581604038137971</v>
      </c>
      <c r="C215" s="184">
        <v>0.22153673583847447</v>
      </c>
      <c r="D215" s="184">
        <v>3.3651149747616377E-2</v>
      </c>
      <c r="E215" s="184">
        <v>0.12899607403252944</v>
      </c>
      <c r="F215" s="183">
        <v>1</v>
      </c>
      <c r="G215" s="187">
        <v>1783</v>
      </c>
      <c r="H215" s="184">
        <v>0.26309576508779697</v>
      </c>
      <c r="I215" s="93"/>
      <c r="J215" s="93"/>
      <c r="K215" s="93"/>
      <c r="L215" s="93"/>
      <c r="M215" s="184">
        <v>0.59299999999999997</v>
      </c>
      <c r="N215" s="184">
        <v>0.63800000000000001</v>
      </c>
      <c r="O215" s="184">
        <v>0.20300000000000001</v>
      </c>
      <c r="P215" s="184">
        <v>0.24099999999999999</v>
      </c>
      <c r="Q215" s="184">
        <v>2.5999999999999999E-2</v>
      </c>
      <c r="R215" s="184">
        <v>4.2999999999999997E-2</v>
      </c>
      <c r="S215" s="184">
        <v>0.114</v>
      </c>
      <c r="T215" s="184">
        <v>0.14499999999999999</v>
      </c>
    </row>
    <row r="216" spans="1:20" x14ac:dyDescent="0.25">
      <c r="A216" s="93" t="s">
        <v>961</v>
      </c>
      <c r="B216" s="184">
        <v>0.50365556458164096</v>
      </c>
      <c r="C216" s="184">
        <v>0.31762794476035744</v>
      </c>
      <c r="D216" s="184">
        <v>3.6555645816409424E-2</v>
      </c>
      <c r="E216" s="184">
        <v>0.14216084484159219</v>
      </c>
      <c r="F216" s="183">
        <v>1</v>
      </c>
      <c r="G216" s="187">
        <v>1231</v>
      </c>
      <c r="H216" s="184">
        <v>0.50142566191446025</v>
      </c>
      <c r="I216" s="93"/>
      <c r="J216" s="93"/>
      <c r="K216" s="93"/>
      <c r="L216" s="93"/>
      <c r="M216" s="184">
        <v>0.47599999999999998</v>
      </c>
      <c r="N216" s="184">
        <v>0.53200000000000003</v>
      </c>
      <c r="O216" s="184">
        <v>0.29199999999999998</v>
      </c>
      <c r="P216" s="184">
        <v>0.34399999999999997</v>
      </c>
      <c r="Q216" s="184">
        <v>2.7E-2</v>
      </c>
      <c r="R216" s="184">
        <v>4.9000000000000002E-2</v>
      </c>
      <c r="S216" s="184">
        <v>0.124</v>
      </c>
      <c r="T216" s="184">
        <v>0.16300000000000001</v>
      </c>
    </row>
    <row r="217" spans="1:20" x14ac:dyDescent="0.25">
      <c r="A217" s="93" t="s">
        <v>962</v>
      </c>
      <c r="B217" s="184">
        <v>0.67272727272727273</v>
      </c>
      <c r="C217" s="184">
        <v>0.22097902097902097</v>
      </c>
      <c r="D217" s="184">
        <v>2.7972027972027972E-2</v>
      </c>
      <c r="E217" s="184">
        <v>7.8321678321678329E-2</v>
      </c>
      <c r="F217" s="183">
        <v>1</v>
      </c>
      <c r="G217" s="187">
        <v>715</v>
      </c>
      <c r="H217" s="184">
        <v>0.23057078361818767</v>
      </c>
      <c r="I217" s="93"/>
      <c r="J217" s="93"/>
      <c r="K217" s="93"/>
      <c r="L217" s="93"/>
      <c r="M217" s="184">
        <v>0.63700000000000001</v>
      </c>
      <c r="N217" s="184">
        <v>0.70599999999999996</v>
      </c>
      <c r="O217" s="184">
        <v>0.192</v>
      </c>
      <c r="P217" s="184">
        <v>0.253</v>
      </c>
      <c r="Q217" s="184">
        <v>1.7999999999999999E-2</v>
      </c>
      <c r="R217" s="184">
        <v>4.2999999999999997E-2</v>
      </c>
      <c r="S217" s="184">
        <v>6.0999999999999999E-2</v>
      </c>
      <c r="T217" s="184">
        <v>0.1</v>
      </c>
    </row>
    <row r="218" spans="1:20" x14ac:dyDescent="0.25">
      <c r="A218" s="93" t="s">
        <v>963</v>
      </c>
      <c r="B218" s="184">
        <v>0.45242070116861438</v>
      </c>
      <c r="C218" s="184">
        <v>0.27212020033388984</v>
      </c>
      <c r="D218" s="184">
        <v>3.5058430717863104E-2</v>
      </c>
      <c r="E218" s="184">
        <v>0.24040066777963273</v>
      </c>
      <c r="F218" s="183">
        <v>1</v>
      </c>
      <c r="G218" s="187">
        <v>599</v>
      </c>
      <c r="H218" s="184">
        <v>0.49341021416803954</v>
      </c>
      <c r="I218" s="93"/>
      <c r="J218" s="93"/>
      <c r="K218" s="93"/>
      <c r="L218" s="93"/>
      <c r="M218" s="184">
        <v>0.41299999999999998</v>
      </c>
      <c r="N218" s="184">
        <v>0.49199999999999999</v>
      </c>
      <c r="O218" s="184">
        <v>0.23799999999999999</v>
      </c>
      <c r="P218" s="184">
        <v>0.309</v>
      </c>
      <c r="Q218" s="184">
        <v>2.3E-2</v>
      </c>
      <c r="R218" s="184">
        <v>5.2999999999999999E-2</v>
      </c>
      <c r="S218" s="184">
        <v>0.20799999999999999</v>
      </c>
      <c r="T218" s="184">
        <v>0.27600000000000002</v>
      </c>
    </row>
    <row r="219" spans="1:20" x14ac:dyDescent="0.25">
      <c r="A219" s="93" t="s">
        <v>964</v>
      </c>
      <c r="B219" s="184">
        <v>0.55044776119402983</v>
      </c>
      <c r="C219" s="184">
        <v>0.30328358208955225</v>
      </c>
      <c r="D219" s="184">
        <v>5.1940298507462686E-2</v>
      </c>
      <c r="E219" s="184">
        <v>9.4328358208955229E-2</v>
      </c>
      <c r="F219" s="183">
        <v>1</v>
      </c>
      <c r="G219" s="187">
        <v>1675</v>
      </c>
      <c r="H219" s="184">
        <v>0.47680045545118133</v>
      </c>
      <c r="I219" s="93"/>
      <c r="J219" s="93"/>
      <c r="K219" s="93"/>
      <c r="L219" s="93"/>
      <c r="M219" s="184">
        <v>0.52700000000000002</v>
      </c>
      <c r="N219" s="184">
        <v>0.57399999999999995</v>
      </c>
      <c r="O219" s="184">
        <v>0.28199999999999997</v>
      </c>
      <c r="P219" s="184">
        <v>0.32600000000000001</v>
      </c>
      <c r="Q219" s="184">
        <v>4.2000000000000003E-2</v>
      </c>
      <c r="R219" s="184">
        <v>6.4000000000000001E-2</v>
      </c>
      <c r="S219" s="184">
        <v>8.1000000000000003E-2</v>
      </c>
      <c r="T219" s="184">
        <v>0.109</v>
      </c>
    </row>
    <row r="220" spans="1:20" x14ac:dyDescent="0.25">
      <c r="A220" s="93" t="s">
        <v>965</v>
      </c>
      <c r="B220" s="184">
        <v>0.64537698870186766</v>
      </c>
      <c r="C220" s="184">
        <v>0.23257243870571057</v>
      </c>
      <c r="D220" s="184">
        <v>4.4347090923065095E-2</v>
      </c>
      <c r="E220" s="184">
        <v>7.77034816693567E-2</v>
      </c>
      <c r="F220" s="183">
        <v>1</v>
      </c>
      <c r="G220" s="187">
        <v>13011</v>
      </c>
      <c r="H220" s="184">
        <v>0.38139766664712432</v>
      </c>
      <c r="I220" s="93"/>
      <c r="J220" s="93"/>
      <c r="K220" s="93"/>
      <c r="L220" s="93"/>
      <c r="M220" s="184">
        <v>0.63700000000000001</v>
      </c>
      <c r="N220" s="184">
        <v>0.65400000000000003</v>
      </c>
      <c r="O220" s="184">
        <v>0.22500000000000001</v>
      </c>
      <c r="P220" s="184">
        <v>0.24</v>
      </c>
      <c r="Q220" s="184">
        <v>4.1000000000000002E-2</v>
      </c>
      <c r="R220" s="184">
        <v>4.8000000000000001E-2</v>
      </c>
      <c r="S220" s="184">
        <v>7.2999999999999995E-2</v>
      </c>
      <c r="T220" s="184">
        <v>8.2000000000000003E-2</v>
      </c>
    </row>
    <row r="221" spans="1:20" x14ac:dyDescent="0.25">
      <c r="A221" s="93" t="s">
        <v>966</v>
      </c>
      <c r="B221" s="184">
        <v>0.58333333333333337</v>
      </c>
      <c r="C221" s="184">
        <v>0.25</v>
      </c>
      <c r="D221" s="184">
        <v>4.1666666666666664E-2</v>
      </c>
      <c r="E221" s="184">
        <v>0.125</v>
      </c>
      <c r="F221" s="183">
        <v>1</v>
      </c>
      <c r="G221" s="187">
        <v>24</v>
      </c>
      <c r="H221" s="184">
        <v>8.6956521739130432E-2</v>
      </c>
      <c r="I221" s="93"/>
      <c r="J221" s="93"/>
      <c r="K221" s="93"/>
      <c r="L221" s="93"/>
      <c r="M221" s="184">
        <v>0.38800000000000001</v>
      </c>
      <c r="N221" s="184">
        <v>0.755</v>
      </c>
      <c r="O221" s="184">
        <v>0.12</v>
      </c>
      <c r="P221" s="184">
        <v>0.44900000000000001</v>
      </c>
      <c r="Q221" s="184">
        <v>7.0000000000000001E-3</v>
      </c>
      <c r="R221" s="184">
        <v>0.20200000000000001</v>
      </c>
      <c r="S221" s="184">
        <v>4.2999999999999997E-2</v>
      </c>
      <c r="T221" s="184">
        <v>0.31</v>
      </c>
    </row>
    <row r="222" spans="1:20" x14ac:dyDescent="0.25">
      <c r="A222" s="93" t="s">
        <v>967</v>
      </c>
      <c r="B222" s="184">
        <v>0.51882845188284521</v>
      </c>
      <c r="C222" s="184">
        <v>0.22594142259414227</v>
      </c>
      <c r="D222" s="184">
        <v>6.2761506276150625E-2</v>
      </c>
      <c r="E222" s="184">
        <v>0.19246861924686193</v>
      </c>
      <c r="F222" s="183">
        <v>1</v>
      </c>
      <c r="G222" s="187">
        <v>239</v>
      </c>
      <c r="H222" s="184">
        <v>2.3447463945845189E-2</v>
      </c>
      <c r="I222" s="93"/>
      <c r="J222" s="93"/>
      <c r="K222" s="93"/>
      <c r="L222" s="93"/>
      <c r="M222" s="184">
        <v>0.45600000000000002</v>
      </c>
      <c r="N222" s="184">
        <v>0.58099999999999996</v>
      </c>
      <c r="O222" s="184">
        <v>0.17699999999999999</v>
      </c>
      <c r="P222" s="184">
        <v>0.28299999999999997</v>
      </c>
      <c r="Q222" s="184">
        <v>3.7999999999999999E-2</v>
      </c>
      <c r="R222" s="184">
        <v>0.10100000000000001</v>
      </c>
      <c r="S222" s="184">
        <v>0.14799999999999999</v>
      </c>
      <c r="T222" s="184">
        <v>0.247</v>
      </c>
    </row>
    <row r="223" spans="1:20" x14ac:dyDescent="0.25">
      <c r="A223" s="93" t="s">
        <v>968</v>
      </c>
      <c r="B223" s="184">
        <v>0.62890173410404626</v>
      </c>
      <c r="C223" s="184">
        <v>0.14913294797687862</v>
      </c>
      <c r="D223" s="184">
        <v>2.1965317919075144E-2</v>
      </c>
      <c r="E223" s="184">
        <v>0.2</v>
      </c>
      <c r="F223" s="183">
        <v>1</v>
      </c>
      <c r="G223" s="187">
        <v>865</v>
      </c>
      <c r="H223" s="184">
        <v>0.45550289626119012</v>
      </c>
      <c r="I223" s="93"/>
      <c r="J223" s="93"/>
      <c r="K223" s="93"/>
      <c r="L223" s="93"/>
      <c r="M223" s="184">
        <v>0.59599999999999997</v>
      </c>
      <c r="N223" s="184">
        <v>0.66</v>
      </c>
      <c r="O223" s="184">
        <v>0.127</v>
      </c>
      <c r="P223" s="184">
        <v>0.17399999999999999</v>
      </c>
      <c r="Q223" s="184">
        <v>1.4E-2</v>
      </c>
      <c r="R223" s="184">
        <v>3.4000000000000002E-2</v>
      </c>
      <c r="S223" s="184">
        <v>0.17499999999999999</v>
      </c>
      <c r="T223" s="184">
        <v>0.22800000000000001</v>
      </c>
    </row>
    <row r="224" spans="1:20" x14ac:dyDescent="0.25">
      <c r="A224" s="93" t="s">
        <v>969</v>
      </c>
      <c r="B224" s="184">
        <v>0.57942708333333337</v>
      </c>
      <c r="C224" s="184">
        <v>0.265625</v>
      </c>
      <c r="D224" s="184">
        <v>4.1666666666666664E-2</v>
      </c>
      <c r="E224" s="184">
        <v>0.11328125</v>
      </c>
      <c r="F224" s="183">
        <v>1</v>
      </c>
      <c r="G224" s="187">
        <v>768</v>
      </c>
      <c r="H224" s="184">
        <v>0.34012400354295835</v>
      </c>
      <c r="I224" s="93"/>
      <c r="J224" s="93"/>
      <c r="K224" s="93"/>
      <c r="L224" s="93"/>
      <c r="M224" s="184">
        <v>0.54400000000000004</v>
      </c>
      <c r="N224" s="184">
        <v>0.61399999999999999</v>
      </c>
      <c r="O224" s="184">
        <v>0.23599999999999999</v>
      </c>
      <c r="P224" s="184">
        <v>0.29799999999999999</v>
      </c>
      <c r="Q224" s="184">
        <v>0.03</v>
      </c>
      <c r="R224" s="184">
        <v>5.8000000000000003E-2</v>
      </c>
      <c r="S224" s="184">
        <v>9.2999999999999999E-2</v>
      </c>
      <c r="T224" s="184">
        <v>0.13800000000000001</v>
      </c>
    </row>
    <row r="225" spans="1:20" x14ac:dyDescent="0.25">
      <c r="A225" s="93" t="s">
        <v>970</v>
      </c>
      <c r="B225" s="184">
        <v>0.55033557046979864</v>
      </c>
      <c r="C225" s="184">
        <v>0.25234899328859062</v>
      </c>
      <c r="D225" s="184">
        <v>5.0335570469798654E-2</v>
      </c>
      <c r="E225" s="184">
        <v>0.14697986577181207</v>
      </c>
      <c r="F225" s="183">
        <v>1</v>
      </c>
      <c r="G225" s="187">
        <v>1490</v>
      </c>
      <c r="H225" s="184">
        <v>0.35434007134363854</v>
      </c>
      <c r="I225" s="93"/>
      <c r="J225" s="93"/>
      <c r="K225" s="93"/>
      <c r="L225" s="93"/>
      <c r="M225" s="184">
        <v>0.52500000000000002</v>
      </c>
      <c r="N225" s="184">
        <v>0.57499999999999996</v>
      </c>
      <c r="O225" s="184">
        <v>0.23100000000000001</v>
      </c>
      <c r="P225" s="184">
        <v>0.27500000000000002</v>
      </c>
      <c r="Q225" s="184">
        <v>0.04</v>
      </c>
      <c r="R225" s="184">
        <v>6.3E-2</v>
      </c>
      <c r="S225" s="184">
        <v>0.13</v>
      </c>
      <c r="T225" s="184">
        <v>0.16600000000000001</v>
      </c>
    </row>
    <row r="226" spans="1:20" x14ac:dyDescent="0.25">
      <c r="A226" s="93" t="s">
        <v>971</v>
      </c>
      <c r="B226" s="184">
        <v>0.54485536433540827</v>
      </c>
      <c r="C226" s="184">
        <v>0.28341266935188575</v>
      </c>
      <c r="D226" s="184">
        <v>4.5404613694617353E-2</v>
      </c>
      <c r="E226" s="184">
        <v>0.12632735261808861</v>
      </c>
      <c r="F226" s="183">
        <v>1</v>
      </c>
      <c r="G226" s="187">
        <v>2731</v>
      </c>
      <c r="H226" s="184">
        <v>0.26194130059466719</v>
      </c>
      <c r="I226" s="93"/>
      <c r="J226" s="93"/>
      <c r="K226" s="93"/>
      <c r="L226" s="93"/>
      <c r="M226" s="184">
        <v>0.52600000000000002</v>
      </c>
      <c r="N226" s="184">
        <v>0.56299999999999994</v>
      </c>
      <c r="O226" s="184">
        <v>0.26700000000000002</v>
      </c>
      <c r="P226" s="184">
        <v>0.30099999999999999</v>
      </c>
      <c r="Q226" s="184">
        <v>3.7999999999999999E-2</v>
      </c>
      <c r="R226" s="184">
        <v>5.3999999999999999E-2</v>
      </c>
      <c r="S226" s="184">
        <v>0.114</v>
      </c>
      <c r="T226" s="184">
        <v>0.13900000000000001</v>
      </c>
    </row>
    <row r="227" spans="1:20" x14ac:dyDescent="0.25">
      <c r="A227" s="93" t="s">
        <v>972</v>
      </c>
      <c r="B227" s="184">
        <v>0.59794520547945207</v>
      </c>
      <c r="C227" s="184">
        <v>0.28698630136986303</v>
      </c>
      <c r="D227" s="184">
        <v>4.7945205479452052E-2</v>
      </c>
      <c r="E227" s="184">
        <v>6.7123287671232879E-2</v>
      </c>
      <c r="F227" s="183">
        <v>1</v>
      </c>
      <c r="G227" s="187">
        <v>1460</v>
      </c>
      <c r="H227" s="184">
        <v>0.2157210401891253</v>
      </c>
      <c r="I227" s="93"/>
      <c r="J227" s="93"/>
      <c r="K227" s="93"/>
      <c r="L227" s="93"/>
      <c r="M227" s="184">
        <v>0.57299999999999995</v>
      </c>
      <c r="N227" s="184">
        <v>0.623</v>
      </c>
      <c r="O227" s="184">
        <v>0.26400000000000001</v>
      </c>
      <c r="P227" s="184">
        <v>0.311</v>
      </c>
      <c r="Q227" s="184">
        <v>3.7999999999999999E-2</v>
      </c>
      <c r="R227" s="184">
        <v>0.06</v>
      </c>
      <c r="S227" s="184">
        <v>5.5E-2</v>
      </c>
      <c r="T227" s="184">
        <v>8.1000000000000003E-2</v>
      </c>
    </row>
    <row r="228" spans="1:20" x14ac:dyDescent="0.25">
      <c r="A228" s="93" t="s">
        <v>973</v>
      </c>
      <c r="B228" s="184">
        <v>0.62814070351758799</v>
      </c>
      <c r="C228" s="184">
        <v>0.20603015075376885</v>
      </c>
      <c r="D228" s="184">
        <v>4.0201005025125629E-2</v>
      </c>
      <c r="E228" s="184">
        <v>0.12562814070351758</v>
      </c>
      <c r="F228" s="183">
        <v>1</v>
      </c>
      <c r="G228" s="187">
        <v>199</v>
      </c>
      <c r="H228" s="184">
        <v>0.16965046888320545</v>
      </c>
      <c r="I228" s="93"/>
      <c r="J228" s="93"/>
      <c r="K228" s="93"/>
      <c r="L228" s="93"/>
      <c r="M228" s="184">
        <v>0.55900000000000005</v>
      </c>
      <c r="N228" s="184">
        <v>0.69199999999999995</v>
      </c>
      <c r="O228" s="184">
        <v>0.156</v>
      </c>
      <c r="P228" s="184">
        <v>0.26800000000000002</v>
      </c>
      <c r="Q228" s="184">
        <v>2.1000000000000001E-2</v>
      </c>
      <c r="R228" s="184">
        <v>7.6999999999999999E-2</v>
      </c>
      <c r="S228" s="184">
        <v>8.6999999999999994E-2</v>
      </c>
      <c r="T228" s="184">
        <v>0.17899999999999999</v>
      </c>
    </row>
    <row r="229" spans="1:20" x14ac:dyDescent="0.25">
      <c r="A229" s="93" t="s">
        <v>974</v>
      </c>
      <c r="B229" s="184">
        <v>0.53</v>
      </c>
      <c r="C229" s="184">
        <v>0.17333333333333334</v>
      </c>
      <c r="D229" s="184">
        <v>3.6666666666666667E-2</v>
      </c>
      <c r="E229" s="184">
        <v>0.26</v>
      </c>
      <c r="F229" s="183">
        <v>1</v>
      </c>
      <c r="G229" s="187">
        <v>300</v>
      </c>
      <c r="H229" s="184">
        <v>0.20066889632107024</v>
      </c>
      <c r="I229" s="93"/>
      <c r="J229" s="93"/>
      <c r="K229" s="93"/>
      <c r="L229" s="93"/>
      <c r="M229" s="184">
        <v>0.47299999999999998</v>
      </c>
      <c r="N229" s="184">
        <v>0.58599999999999997</v>
      </c>
      <c r="O229" s="184">
        <v>0.13500000000000001</v>
      </c>
      <c r="P229" s="184">
        <v>0.22</v>
      </c>
      <c r="Q229" s="184">
        <v>2.1000000000000001E-2</v>
      </c>
      <c r="R229" s="184">
        <v>6.4000000000000001E-2</v>
      </c>
      <c r="S229" s="184">
        <v>0.214</v>
      </c>
      <c r="T229" s="184">
        <v>0.312</v>
      </c>
    </row>
    <row r="230" spans="1:20" x14ac:dyDescent="0.25">
      <c r="A230" s="93" t="s">
        <v>975</v>
      </c>
      <c r="B230" s="184">
        <v>0.5977011494252874</v>
      </c>
      <c r="C230" s="184">
        <v>0.26666666666666666</v>
      </c>
      <c r="D230" s="184">
        <v>4.3678160919540229E-2</v>
      </c>
      <c r="E230" s="184">
        <v>9.1954022988505746E-2</v>
      </c>
      <c r="F230" s="183">
        <v>1</v>
      </c>
      <c r="G230" s="187">
        <v>435</v>
      </c>
      <c r="H230" s="184">
        <v>0.32979529946929492</v>
      </c>
      <c r="I230" s="93"/>
      <c r="J230" s="93"/>
      <c r="K230" s="93"/>
      <c r="L230" s="93"/>
      <c r="M230" s="184">
        <v>0.55100000000000005</v>
      </c>
      <c r="N230" s="184">
        <v>0.64300000000000002</v>
      </c>
      <c r="O230" s="184">
        <v>0.22700000000000001</v>
      </c>
      <c r="P230" s="184">
        <v>0.31</v>
      </c>
      <c r="Q230" s="184">
        <v>2.8000000000000001E-2</v>
      </c>
      <c r="R230" s="184">
        <v>6.7000000000000004E-2</v>
      </c>
      <c r="S230" s="184">
        <v>6.8000000000000005E-2</v>
      </c>
      <c r="T230" s="184">
        <v>0.123</v>
      </c>
    </row>
    <row r="231" spans="1:20" x14ac:dyDescent="0.25">
      <c r="A231" s="93" t="s">
        <v>976</v>
      </c>
      <c r="B231" s="184">
        <v>0.55855421686746987</v>
      </c>
      <c r="C231" s="184">
        <v>0.28289156626506023</v>
      </c>
      <c r="D231" s="184">
        <v>4.8192771084337352E-2</v>
      </c>
      <c r="E231" s="184">
        <v>0.11036144578313253</v>
      </c>
      <c r="F231" s="183">
        <v>1</v>
      </c>
      <c r="G231" s="187">
        <v>2075</v>
      </c>
      <c r="H231" s="184">
        <v>0.32071097372488411</v>
      </c>
      <c r="I231" s="93"/>
      <c r="J231" s="93"/>
      <c r="K231" s="93"/>
      <c r="L231" s="93"/>
      <c r="M231" s="184">
        <v>0.53700000000000003</v>
      </c>
      <c r="N231" s="184">
        <v>0.57999999999999996</v>
      </c>
      <c r="O231" s="184">
        <v>0.26400000000000001</v>
      </c>
      <c r="P231" s="184">
        <v>0.30299999999999999</v>
      </c>
      <c r="Q231" s="184">
        <v>0.04</v>
      </c>
      <c r="R231" s="184">
        <v>5.8000000000000003E-2</v>
      </c>
      <c r="S231" s="184">
        <v>9.8000000000000004E-2</v>
      </c>
      <c r="T231" s="184">
        <v>0.125</v>
      </c>
    </row>
    <row r="232" spans="1:20" x14ac:dyDescent="0.25">
      <c r="A232" s="93" t="s">
        <v>977</v>
      </c>
      <c r="B232" s="184">
        <v>0.5152162306460224</v>
      </c>
      <c r="C232" s="184">
        <v>0.32995194874532835</v>
      </c>
      <c r="D232" s="184">
        <v>3.7373198077949817E-2</v>
      </c>
      <c r="E232" s="184">
        <v>0.11745862253069941</v>
      </c>
      <c r="F232" s="183">
        <v>1</v>
      </c>
      <c r="G232" s="187">
        <v>1873</v>
      </c>
      <c r="H232" s="184">
        <v>0.304503332791416</v>
      </c>
      <c r="I232" s="93"/>
      <c r="J232" s="93"/>
      <c r="K232" s="93"/>
      <c r="L232" s="93"/>
      <c r="M232" s="184">
        <v>0.49299999999999999</v>
      </c>
      <c r="N232" s="184">
        <v>0.53800000000000003</v>
      </c>
      <c r="O232" s="184">
        <v>0.309</v>
      </c>
      <c r="P232" s="184">
        <v>0.35199999999999998</v>
      </c>
      <c r="Q232" s="184">
        <v>0.03</v>
      </c>
      <c r="R232" s="184">
        <v>4.7E-2</v>
      </c>
      <c r="S232" s="184">
        <v>0.104</v>
      </c>
      <c r="T232" s="184">
        <v>0.13300000000000001</v>
      </c>
    </row>
    <row r="233" spans="1:20" x14ac:dyDescent="0.25">
      <c r="A233" s="93" t="s">
        <v>978</v>
      </c>
      <c r="B233" s="184">
        <v>0.54066570188133145</v>
      </c>
      <c r="C233" s="184">
        <v>0.35050651230101304</v>
      </c>
      <c r="D233" s="184">
        <v>4.8625180897250361E-2</v>
      </c>
      <c r="E233" s="184">
        <v>6.020260492040521E-2</v>
      </c>
      <c r="F233" s="183">
        <v>1</v>
      </c>
      <c r="G233" s="187">
        <v>3455</v>
      </c>
      <c r="H233" s="184">
        <v>0.47720994475138123</v>
      </c>
      <c r="I233" s="93"/>
      <c r="J233" s="93"/>
      <c r="K233" s="93"/>
      <c r="L233" s="93"/>
      <c r="M233" s="184">
        <v>0.52400000000000002</v>
      </c>
      <c r="N233" s="184">
        <v>0.55700000000000005</v>
      </c>
      <c r="O233" s="184">
        <v>0.33500000000000002</v>
      </c>
      <c r="P233" s="184">
        <v>0.36699999999999999</v>
      </c>
      <c r="Q233" s="184">
        <v>4.2000000000000003E-2</v>
      </c>
      <c r="R233" s="184">
        <v>5.6000000000000001E-2</v>
      </c>
      <c r="S233" s="184">
        <v>5.2999999999999999E-2</v>
      </c>
      <c r="T233" s="184">
        <v>6.9000000000000006E-2</v>
      </c>
    </row>
    <row r="234" spans="1:20" x14ac:dyDescent="0.25">
      <c r="A234" s="93" t="s">
        <v>979</v>
      </c>
      <c r="B234" s="184">
        <v>0.61273923444976075</v>
      </c>
      <c r="C234" s="184">
        <v>0.21710526315789475</v>
      </c>
      <c r="D234" s="184">
        <v>3.5287081339712915E-2</v>
      </c>
      <c r="E234" s="184">
        <v>0.13486842105263158</v>
      </c>
      <c r="F234" s="183">
        <v>1</v>
      </c>
      <c r="G234" s="187">
        <v>3344</v>
      </c>
      <c r="H234" s="184">
        <v>9.2253365702935339E-2</v>
      </c>
      <c r="I234" s="93"/>
      <c r="J234" s="93"/>
      <c r="K234" s="93"/>
      <c r="L234" s="93"/>
      <c r="M234" s="184">
        <v>0.59599999999999997</v>
      </c>
      <c r="N234" s="184">
        <v>0.629</v>
      </c>
      <c r="O234" s="184">
        <v>0.20300000000000001</v>
      </c>
      <c r="P234" s="184">
        <v>0.23100000000000001</v>
      </c>
      <c r="Q234" s="184">
        <v>0.03</v>
      </c>
      <c r="R234" s="184">
        <v>4.2000000000000003E-2</v>
      </c>
      <c r="S234" s="184">
        <v>0.124</v>
      </c>
      <c r="T234" s="184">
        <v>0.14699999999999999</v>
      </c>
    </row>
    <row r="235" spans="1:20" x14ac:dyDescent="0.25">
      <c r="A235" s="93" t="s">
        <v>980</v>
      </c>
      <c r="B235" s="184">
        <v>0.43801652892561982</v>
      </c>
      <c r="C235" s="184">
        <v>0.16528925619834711</v>
      </c>
      <c r="D235" s="184">
        <v>8.2644628099173556E-3</v>
      </c>
      <c r="E235" s="184">
        <v>0.38842975206611569</v>
      </c>
      <c r="F235" s="183">
        <v>1</v>
      </c>
      <c r="G235" s="187">
        <v>121</v>
      </c>
      <c r="H235" s="184">
        <v>0.23772102161100198</v>
      </c>
      <c r="I235" s="93"/>
      <c r="J235" s="93"/>
      <c r="K235" s="93"/>
      <c r="L235" s="93"/>
      <c r="M235" s="184">
        <v>0.35299999999999998</v>
      </c>
      <c r="N235" s="184">
        <v>0.52700000000000002</v>
      </c>
      <c r="O235" s="184">
        <v>0.11</v>
      </c>
      <c r="P235" s="184">
        <v>0.24199999999999999</v>
      </c>
      <c r="Q235" s="184">
        <v>1E-3</v>
      </c>
      <c r="R235" s="184">
        <v>4.4999999999999998E-2</v>
      </c>
      <c r="S235" s="184">
        <v>0.30599999999999999</v>
      </c>
      <c r="T235" s="184">
        <v>0.47699999999999998</v>
      </c>
    </row>
    <row r="236" spans="1:20" x14ac:dyDescent="0.25">
      <c r="A236" s="93" t="s">
        <v>981</v>
      </c>
      <c r="B236" s="184">
        <v>0.54272517321016167</v>
      </c>
      <c r="C236" s="184">
        <v>0.29330254041570436</v>
      </c>
      <c r="D236" s="184">
        <v>4.3879907621247112E-2</v>
      </c>
      <c r="E236" s="184">
        <v>0.12009237875288684</v>
      </c>
      <c r="F236" s="183">
        <v>1</v>
      </c>
      <c r="G236" s="187">
        <v>433</v>
      </c>
      <c r="H236" s="184">
        <v>0.21901871522508851</v>
      </c>
      <c r="I236" s="93"/>
      <c r="J236" s="93"/>
      <c r="K236" s="93"/>
      <c r="L236" s="93"/>
      <c r="M236" s="184">
        <v>0.496</v>
      </c>
      <c r="N236" s="184">
        <v>0.58899999999999997</v>
      </c>
      <c r="O236" s="184">
        <v>0.252</v>
      </c>
      <c r="P236" s="184">
        <v>0.33800000000000002</v>
      </c>
      <c r="Q236" s="184">
        <v>2.8000000000000001E-2</v>
      </c>
      <c r="R236" s="184">
        <v>6.8000000000000005E-2</v>
      </c>
      <c r="S236" s="184">
        <v>9.2999999999999999E-2</v>
      </c>
      <c r="T236" s="184">
        <v>0.154</v>
      </c>
    </row>
    <row r="237" spans="1:20" x14ac:dyDescent="0.25">
      <c r="A237" s="93" t="s">
        <v>982</v>
      </c>
      <c r="B237" s="184">
        <v>0.6143759106362312</v>
      </c>
      <c r="C237" s="184">
        <v>0.28071879553181156</v>
      </c>
      <c r="D237" s="184">
        <v>5.0024283632831471E-2</v>
      </c>
      <c r="E237" s="184">
        <v>5.4881010199125786E-2</v>
      </c>
      <c r="F237" s="183">
        <v>1</v>
      </c>
      <c r="G237" s="187">
        <v>2059</v>
      </c>
      <c r="H237" s="184">
        <v>0.33134856775024141</v>
      </c>
      <c r="I237" s="93"/>
      <c r="J237" s="93"/>
      <c r="K237" s="93"/>
      <c r="L237" s="93"/>
      <c r="M237" s="184">
        <v>0.59299999999999997</v>
      </c>
      <c r="N237" s="184">
        <v>0.63500000000000001</v>
      </c>
      <c r="O237" s="184">
        <v>0.26200000000000001</v>
      </c>
      <c r="P237" s="184">
        <v>0.30099999999999999</v>
      </c>
      <c r="Q237" s="184">
        <v>4.1000000000000002E-2</v>
      </c>
      <c r="R237" s="184">
        <v>0.06</v>
      </c>
      <c r="S237" s="184">
        <v>4.5999999999999999E-2</v>
      </c>
      <c r="T237" s="184">
        <v>6.6000000000000003E-2</v>
      </c>
    </row>
    <row r="238" spans="1:20" x14ac:dyDescent="0.25">
      <c r="A238" s="93" t="s">
        <v>983</v>
      </c>
      <c r="B238" s="184">
        <v>0.52820512820512822</v>
      </c>
      <c r="C238" s="184">
        <v>0.21025641025641026</v>
      </c>
      <c r="D238" s="184">
        <v>5.128205128205128E-2</v>
      </c>
      <c r="E238" s="184">
        <v>0.21025641025641026</v>
      </c>
      <c r="F238" s="183">
        <v>1</v>
      </c>
      <c r="G238" s="187">
        <v>195</v>
      </c>
      <c r="H238" s="184">
        <v>0.10411105178857448</v>
      </c>
      <c r="I238" s="93"/>
      <c r="J238" s="93"/>
      <c r="K238" s="93"/>
      <c r="L238" s="93"/>
      <c r="M238" s="184">
        <v>0.45800000000000002</v>
      </c>
      <c r="N238" s="184">
        <v>0.59699999999999998</v>
      </c>
      <c r="O238" s="184">
        <v>0.159</v>
      </c>
      <c r="P238" s="184">
        <v>0.27300000000000002</v>
      </c>
      <c r="Q238" s="184">
        <v>2.8000000000000001E-2</v>
      </c>
      <c r="R238" s="184">
        <v>9.1999999999999998E-2</v>
      </c>
      <c r="S238" s="184">
        <v>0.159</v>
      </c>
      <c r="T238" s="184">
        <v>0.27300000000000002</v>
      </c>
    </row>
    <row r="239" spans="1:20" x14ac:dyDescent="0.25">
      <c r="A239" s="93" t="s">
        <v>984</v>
      </c>
      <c r="B239" s="184">
        <v>0.58587786259541985</v>
      </c>
      <c r="C239" s="184">
        <v>0.20419847328244276</v>
      </c>
      <c r="D239" s="184">
        <v>5.1526717557251911E-2</v>
      </c>
      <c r="E239" s="184">
        <v>0.15839694656488548</v>
      </c>
      <c r="F239" s="183">
        <v>1</v>
      </c>
      <c r="G239" s="187">
        <v>524</v>
      </c>
      <c r="H239" s="184">
        <v>7.9454131918119786E-2</v>
      </c>
      <c r="I239" s="93"/>
      <c r="J239" s="93"/>
      <c r="K239" s="93"/>
      <c r="L239" s="93"/>
      <c r="M239" s="184">
        <v>0.54300000000000004</v>
      </c>
      <c r="N239" s="184">
        <v>0.627</v>
      </c>
      <c r="O239" s="184">
        <v>0.17199999999999999</v>
      </c>
      <c r="P239" s="184">
        <v>0.24099999999999999</v>
      </c>
      <c r="Q239" s="184">
        <v>3.5999999999999997E-2</v>
      </c>
      <c r="R239" s="184">
        <v>7.3999999999999996E-2</v>
      </c>
      <c r="S239" s="184">
        <v>0.13</v>
      </c>
      <c r="T239" s="184">
        <v>0.192</v>
      </c>
    </row>
    <row r="240" spans="1:20" x14ac:dyDescent="0.25">
      <c r="A240" s="93" t="s">
        <v>985</v>
      </c>
      <c r="B240" s="184">
        <v>0.60344827586206895</v>
      </c>
      <c r="C240" s="184">
        <v>0.10344827586206896</v>
      </c>
      <c r="D240" s="184">
        <v>1.7241379310344827E-2</v>
      </c>
      <c r="E240" s="184">
        <v>0.27586206896551724</v>
      </c>
      <c r="F240" s="183">
        <v>1</v>
      </c>
      <c r="G240" s="187">
        <v>58</v>
      </c>
      <c r="H240" s="184">
        <v>5.8883248730964469E-2</v>
      </c>
      <c r="I240" s="93"/>
      <c r="J240" s="93"/>
      <c r="K240" s="93"/>
      <c r="L240" s="93"/>
      <c r="M240" s="184">
        <v>0.47499999999999998</v>
      </c>
      <c r="N240" s="184">
        <v>0.71899999999999997</v>
      </c>
      <c r="O240" s="184">
        <v>4.8000000000000001E-2</v>
      </c>
      <c r="P240" s="184">
        <v>0.20799999999999999</v>
      </c>
      <c r="Q240" s="184">
        <v>3.0000000000000001E-3</v>
      </c>
      <c r="R240" s="184">
        <v>9.0999999999999998E-2</v>
      </c>
      <c r="S240" s="184">
        <v>0.17799999999999999</v>
      </c>
      <c r="T240" s="184">
        <v>0.40200000000000002</v>
      </c>
    </row>
    <row r="241" spans="1:20" x14ac:dyDescent="0.25">
      <c r="A241" s="93" t="s">
        <v>986</v>
      </c>
      <c r="B241" s="184">
        <v>0.61550959618183665</v>
      </c>
      <c r="C241" s="184">
        <v>0.23690891243272519</v>
      </c>
      <c r="D241" s="184">
        <v>4.2091189114172561E-2</v>
      </c>
      <c r="E241" s="184">
        <v>0.10549030227126562</v>
      </c>
      <c r="F241" s="183">
        <v>1</v>
      </c>
      <c r="G241" s="187">
        <v>59086</v>
      </c>
      <c r="H241" s="184">
        <v>0.21456948832479936</v>
      </c>
      <c r="I241" s="93"/>
      <c r="J241" s="93"/>
      <c r="K241" s="93"/>
      <c r="L241" s="93"/>
      <c r="M241" s="184">
        <v>0.61199999999999999</v>
      </c>
      <c r="N241" s="184">
        <v>0.61899999999999999</v>
      </c>
      <c r="O241" s="184">
        <v>0.23300000000000001</v>
      </c>
      <c r="P241" s="184">
        <v>0.24</v>
      </c>
      <c r="Q241" s="184">
        <v>4.1000000000000002E-2</v>
      </c>
      <c r="R241" s="184">
        <v>4.3999999999999997E-2</v>
      </c>
      <c r="S241" s="184">
        <v>0.10299999999999999</v>
      </c>
      <c r="T241" s="184">
        <v>0.108</v>
      </c>
    </row>
    <row r="242" spans="1:20" x14ac:dyDescent="0.25">
      <c r="A242" s="93" t="s">
        <v>987</v>
      </c>
      <c r="B242" s="184">
        <v>0.63659961064243997</v>
      </c>
      <c r="C242" s="184">
        <v>0.21544451654769631</v>
      </c>
      <c r="D242" s="184">
        <v>4.2829331602855292E-2</v>
      </c>
      <c r="E242" s="184">
        <v>0.10512654120700844</v>
      </c>
      <c r="F242" s="183">
        <v>1</v>
      </c>
      <c r="G242" s="187">
        <v>1541</v>
      </c>
      <c r="H242" s="184">
        <v>0.17613441536175564</v>
      </c>
      <c r="I242" s="93"/>
      <c r="J242" s="93"/>
      <c r="K242" s="93"/>
      <c r="L242" s="93"/>
      <c r="M242" s="184">
        <v>0.61199999999999999</v>
      </c>
      <c r="N242" s="184">
        <v>0.66</v>
      </c>
      <c r="O242" s="184">
        <v>0.19600000000000001</v>
      </c>
      <c r="P242" s="184">
        <v>0.23699999999999999</v>
      </c>
      <c r="Q242" s="184">
        <v>3.4000000000000002E-2</v>
      </c>
      <c r="R242" s="184">
        <v>5.3999999999999999E-2</v>
      </c>
      <c r="S242" s="184">
        <v>9.0999999999999998E-2</v>
      </c>
      <c r="T242" s="184">
        <v>0.121</v>
      </c>
    </row>
    <row r="243" spans="1:20" x14ac:dyDescent="0.25">
      <c r="A243" s="93" t="s">
        <v>988</v>
      </c>
      <c r="B243" s="184">
        <v>0.59239130434782605</v>
      </c>
      <c r="C243" s="184">
        <v>7.6086956521739135E-2</v>
      </c>
      <c r="D243" s="184">
        <v>3.8043478260869568E-2</v>
      </c>
      <c r="E243" s="184">
        <v>0.29347826086956524</v>
      </c>
      <c r="F243" s="183">
        <v>1</v>
      </c>
      <c r="G243" s="187">
        <v>184</v>
      </c>
      <c r="H243" s="184">
        <v>6.7226890756302518E-2</v>
      </c>
      <c r="I243" s="93"/>
      <c r="J243" s="93"/>
      <c r="K243" s="93"/>
      <c r="L243" s="93"/>
      <c r="M243" s="184">
        <v>0.52</v>
      </c>
      <c r="N243" s="184">
        <v>0.66100000000000003</v>
      </c>
      <c r="O243" s="184">
        <v>4.5999999999999999E-2</v>
      </c>
      <c r="P243" s="184">
        <v>0.124</v>
      </c>
      <c r="Q243" s="184">
        <v>1.9E-2</v>
      </c>
      <c r="R243" s="184">
        <v>7.5999999999999998E-2</v>
      </c>
      <c r="S243" s="184">
        <v>0.23200000000000001</v>
      </c>
      <c r="T243" s="184">
        <v>0.36299999999999999</v>
      </c>
    </row>
    <row r="244" spans="1:20" x14ac:dyDescent="0.25">
      <c r="A244" s="93" t="s">
        <v>989</v>
      </c>
      <c r="B244" s="184">
        <v>0.56818974537844436</v>
      </c>
      <c r="C244" s="184">
        <v>0.16567840948726892</v>
      </c>
      <c r="D244" s="184">
        <v>2.5810952214858737E-2</v>
      </c>
      <c r="E244" s="184">
        <v>0.24032089291942799</v>
      </c>
      <c r="F244" s="183">
        <v>1</v>
      </c>
      <c r="G244" s="187">
        <v>2867</v>
      </c>
      <c r="H244" s="184">
        <v>0.60883414737736252</v>
      </c>
      <c r="I244" s="93"/>
      <c r="J244" s="93"/>
      <c r="K244" s="93"/>
      <c r="L244" s="93"/>
      <c r="M244" s="184">
        <v>0.55000000000000004</v>
      </c>
      <c r="N244" s="184">
        <v>0.58599999999999997</v>
      </c>
      <c r="O244" s="184">
        <v>0.153</v>
      </c>
      <c r="P244" s="184">
        <v>0.18</v>
      </c>
      <c r="Q244" s="184">
        <v>2.1000000000000001E-2</v>
      </c>
      <c r="R244" s="184">
        <v>3.2000000000000001E-2</v>
      </c>
      <c r="S244" s="184">
        <v>0.22500000000000001</v>
      </c>
      <c r="T244" s="184">
        <v>0.25600000000000001</v>
      </c>
    </row>
    <row r="245" spans="1:20" x14ac:dyDescent="0.25">
      <c r="A245" s="93" t="s">
        <v>990</v>
      </c>
      <c r="B245" s="184">
        <v>0.63125877398221808</v>
      </c>
      <c r="C245" s="184">
        <v>0.27070659803462799</v>
      </c>
      <c r="D245" s="184">
        <v>3.9073467477772579E-2</v>
      </c>
      <c r="E245" s="184">
        <v>5.8961160505381374E-2</v>
      </c>
      <c r="F245" s="183">
        <v>1</v>
      </c>
      <c r="G245" s="187">
        <v>4274</v>
      </c>
      <c r="H245" s="184">
        <v>0.56229443494277065</v>
      </c>
      <c r="I245" s="93"/>
      <c r="J245" s="93"/>
      <c r="K245" s="93"/>
      <c r="L245" s="93"/>
      <c r="M245" s="184">
        <v>0.61699999999999999</v>
      </c>
      <c r="N245" s="184">
        <v>0.64600000000000002</v>
      </c>
      <c r="O245" s="184">
        <v>0.25800000000000001</v>
      </c>
      <c r="P245" s="184">
        <v>0.28399999999999997</v>
      </c>
      <c r="Q245" s="184">
        <v>3.4000000000000002E-2</v>
      </c>
      <c r="R245" s="184">
        <v>4.4999999999999998E-2</v>
      </c>
      <c r="S245" s="184">
        <v>5.1999999999999998E-2</v>
      </c>
      <c r="T245" s="184">
        <v>6.6000000000000003E-2</v>
      </c>
    </row>
    <row r="246" spans="1:20" x14ac:dyDescent="0.25">
      <c r="A246" s="93" t="s">
        <v>991</v>
      </c>
      <c r="B246" s="184">
        <v>0.6472868217054264</v>
      </c>
      <c r="C246" s="184">
        <v>0.16666666666666666</v>
      </c>
      <c r="D246" s="184">
        <v>2.7131782945736434E-2</v>
      </c>
      <c r="E246" s="184">
        <v>0.15891472868217055</v>
      </c>
      <c r="F246" s="183">
        <v>1</v>
      </c>
      <c r="G246" s="187">
        <v>258</v>
      </c>
      <c r="H246" s="184">
        <v>0.10899873257287707</v>
      </c>
      <c r="I246" s="93"/>
      <c r="J246" s="93"/>
      <c r="K246" s="93"/>
      <c r="L246" s="93"/>
      <c r="M246" s="184">
        <v>0.58699999999999997</v>
      </c>
      <c r="N246" s="184">
        <v>0.70299999999999996</v>
      </c>
      <c r="O246" s="184">
        <v>0.126</v>
      </c>
      <c r="P246" s="184">
        <v>0.217</v>
      </c>
      <c r="Q246" s="184">
        <v>1.2999999999999999E-2</v>
      </c>
      <c r="R246" s="184">
        <v>5.5E-2</v>
      </c>
      <c r="S246" s="184">
        <v>0.11899999999999999</v>
      </c>
      <c r="T246" s="184">
        <v>0.20799999999999999</v>
      </c>
    </row>
    <row r="247" spans="1:20" x14ac:dyDescent="0.25">
      <c r="A247" s="93" t="s">
        <v>992</v>
      </c>
      <c r="B247" s="184">
        <v>0.3644859813084112</v>
      </c>
      <c r="C247" s="184">
        <v>0.11682242990654206</v>
      </c>
      <c r="D247" s="184">
        <v>7.0093457943925228E-2</v>
      </c>
      <c r="E247" s="184">
        <v>0.44859813084112149</v>
      </c>
      <c r="F247" s="183">
        <v>1</v>
      </c>
      <c r="G247" s="187">
        <v>214</v>
      </c>
      <c r="H247" s="184">
        <v>9.2392712201018919E-3</v>
      </c>
      <c r="I247" s="93"/>
      <c r="J247" s="93"/>
      <c r="K247" s="93"/>
      <c r="L247" s="93"/>
      <c r="M247" s="184">
        <v>0.30299999999999999</v>
      </c>
      <c r="N247" s="184">
        <v>0.43099999999999999</v>
      </c>
      <c r="O247" s="184">
        <v>0.08</v>
      </c>
      <c r="P247" s="184">
        <v>0.16700000000000001</v>
      </c>
      <c r="Q247" s="184">
        <v>4.2999999999999997E-2</v>
      </c>
      <c r="R247" s="184">
        <v>0.112</v>
      </c>
      <c r="S247" s="184">
        <v>0.38300000000000001</v>
      </c>
      <c r="T247" s="184">
        <v>0.51600000000000001</v>
      </c>
    </row>
    <row r="248" spans="1:20" x14ac:dyDescent="0.25">
      <c r="A248" s="93" t="s">
        <v>993</v>
      </c>
      <c r="B248" s="184">
        <v>0.62654710785551904</v>
      </c>
      <c r="C248" s="184">
        <v>0.27153321545844911</v>
      </c>
      <c r="D248" s="184">
        <v>4.1677191209901487E-2</v>
      </c>
      <c r="E248" s="184">
        <v>6.0242485476130335E-2</v>
      </c>
      <c r="F248" s="183">
        <v>1</v>
      </c>
      <c r="G248" s="187">
        <v>7918</v>
      </c>
      <c r="H248" s="184">
        <v>0.23426035502958581</v>
      </c>
      <c r="I248" s="93"/>
      <c r="J248" s="93"/>
      <c r="K248" s="93"/>
      <c r="L248" s="93"/>
      <c r="M248" s="184">
        <v>0.61599999999999999</v>
      </c>
      <c r="N248" s="184">
        <v>0.63700000000000001</v>
      </c>
      <c r="O248" s="184">
        <v>0.26200000000000001</v>
      </c>
      <c r="P248" s="184">
        <v>0.28100000000000003</v>
      </c>
      <c r="Q248" s="184">
        <v>3.6999999999999998E-2</v>
      </c>
      <c r="R248" s="184">
        <v>4.5999999999999999E-2</v>
      </c>
      <c r="S248" s="184">
        <v>5.5E-2</v>
      </c>
      <c r="T248" s="184">
        <v>6.6000000000000003E-2</v>
      </c>
    </row>
    <row r="249" spans="1:20" x14ac:dyDescent="0.25">
      <c r="A249" s="93" t="s">
        <v>994</v>
      </c>
      <c r="B249" s="184">
        <v>0.44230769230769229</v>
      </c>
      <c r="C249" s="184">
        <v>5.7692307692307696E-2</v>
      </c>
      <c r="D249" s="184">
        <v>7.6923076923076927E-2</v>
      </c>
      <c r="E249" s="184">
        <v>0.42307692307692307</v>
      </c>
      <c r="F249" s="183">
        <v>1</v>
      </c>
      <c r="G249" s="187">
        <v>52</v>
      </c>
      <c r="H249" s="184">
        <v>1.1085056491153272E-2</v>
      </c>
      <c r="I249" s="93"/>
      <c r="J249" s="93"/>
      <c r="K249" s="93"/>
      <c r="L249" s="93"/>
      <c r="M249" s="184">
        <v>0.316</v>
      </c>
      <c r="N249" s="184">
        <v>0.57699999999999996</v>
      </c>
      <c r="O249" s="184">
        <v>0.02</v>
      </c>
      <c r="P249" s="184">
        <v>0.156</v>
      </c>
      <c r="Q249" s="184">
        <v>0.03</v>
      </c>
      <c r="R249" s="184">
        <v>0.182</v>
      </c>
      <c r="S249" s="184">
        <v>0.29899999999999999</v>
      </c>
      <c r="T249" s="184">
        <v>0.55800000000000005</v>
      </c>
    </row>
    <row r="250" spans="1:20" x14ac:dyDescent="0.25">
      <c r="A250" s="93" t="s">
        <v>995</v>
      </c>
      <c r="B250" s="184">
        <v>0.66189624329159213</v>
      </c>
      <c r="C250" s="184">
        <v>0.19737626714370901</v>
      </c>
      <c r="D250" s="184">
        <v>3.875968992248062E-2</v>
      </c>
      <c r="E250" s="184">
        <v>0.10196779964221825</v>
      </c>
      <c r="F250" s="183">
        <v>1</v>
      </c>
      <c r="G250" s="187">
        <v>1677</v>
      </c>
      <c r="H250" s="184">
        <v>4.0199439077594268E-2</v>
      </c>
      <c r="I250" s="93"/>
      <c r="J250" s="93"/>
      <c r="K250" s="93"/>
      <c r="L250" s="93"/>
      <c r="M250" s="184">
        <v>0.63900000000000001</v>
      </c>
      <c r="N250" s="184">
        <v>0.68400000000000005</v>
      </c>
      <c r="O250" s="184">
        <v>0.17899999999999999</v>
      </c>
      <c r="P250" s="184">
        <v>0.217</v>
      </c>
      <c r="Q250" s="184">
        <v>3.1E-2</v>
      </c>
      <c r="R250" s="184">
        <v>4.9000000000000002E-2</v>
      </c>
      <c r="S250" s="184">
        <v>8.7999999999999995E-2</v>
      </c>
      <c r="T250" s="184">
        <v>0.11700000000000001</v>
      </c>
    </row>
    <row r="251" spans="1:20" x14ac:dyDescent="0.25">
      <c r="A251" s="93" t="s">
        <v>996</v>
      </c>
      <c r="B251" s="184">
        <v>0.71578947368421053</v>
      </c>
      <c r="C251" s="184">
        <v>0.1</v>
      </c>
      <c r="D251" s="184">
        <v>5.2631578947368418E-2</v>
      </c>
      <c r="E251" s="184">
        <v>0.13157894736842105</v>
      </c>
      <c r="F251" s="183">
        <v>1</v>
      </c>
      <c r="G251" s="187">
        <v>190</v>
      </c>
      <c r="H251" s="184">
        <v>0.10160427807486631</v>
      </c>
      <c r="I251" s="93"/>
      <c r="J251" s="93"/>
      <c r="K251" s="93"/>
      <c r="L251" s="93"/>
      <c r="M251" s="184">
        <v>0.64800000000000002</v>
      </c>
      <c r="N251" s="184">
        <v>0.77500000000000002</v>
      </c>
      <c r="O251" s="184">
        <v>6.5000000000000002E-2</v>
      </c>
      <c r="P251" s="184">
        <v>0.151</v>
      </c>
      <c r="Q251" s="184">
        <v>2.9000000000000001E-2</v>
      </c>
      <c r="R251" s="184">
        <v>9.4E-2</v>
      </c>
      <c r="S251" s="184">
        <v>9.0999999999999998E-2</v>
      </c>
      <c r="T251" s="184">
        <v>0.187</v>
      </c>
    </row>
    <row r="252" spans="1:20" x14ac:dyDescent="0.25">
      <c r="A252" s="93" t="s">
        <v>997</v>
      </c>
      <c r="B252" s="184">
        <v>0.62666666666666671</v>
      </c>
      <c r="C252" s="184">
        <v>9.3333333333333338E-2</v>
      </c>
      <c r="D252" s="184">
        <v>2.6666666666666668E-2</v>
      </c>
      <c r="E252" s="184">
        <v>0.25333333333333335</v>
      </c>
      <c r="F252" s="183">
        <v>1</v>
      </c>
      <c r="G252" s="187">
        <v>75</v>
      </c>
      <c r="H252" s="184">
        <v>0.12998266897746968</v>
      </c>
      <c r="I252" s="93"/>
      <c r="J252" s="93"/>
      <c r="K252" s="93"/>
      <c r="L252" s="93"/>
      <c r="M252" s="184">
        <v>0.51400000000000001</v>
      </c>
      <c r="N252" s="184">
        <v>0.72699999999999998</v>
      </c>
      <c r="O252" s="184">
        <v>4.5999999999999999E-2</v>
      </c>
      <c r="P252" s="184">
        <v>0.18</v>
      </c>
      <c r="Q252" s="184">
        <v>7.0000000000000001E-3</v>
      </c>
      <c r="R252" s="184">
        <v>9.1999999999999998E-2</v>
      </c>
      <c r="S252" s="184">
        <v>0.16900000000000001</v>
      </c>
      <c r="T252" s="184">
        <v>0.36199999999999999</v>
      </c>
    </row>
    <row r="253" spans="1:20" x14ac:dyDescent="0.25">
      <c r="A253" s="93" t="s">
        <v>998</v>
      </c>
      <c r="B253" s="184">
        <v>0.50427350427350426</v>
      </c>
      <c r="C253" s="184">
        <v>9.4017094017094016E-2</v>
      </c>
      <c r="D253" s="184">
        <v>5.128205128205128E-2</v>
      </c>
      <c r="E253" s="184">
        <v>0.3504273504273504</v>
      </c>
      <c r="F253" s="183">
        <v>1</v>
      </c>
      <c r="G253" s="187">
        <v>117</v>
      </c>
      <c r="H253" s="184">
        <v>5.0409306333476948E-2</v>
      </c>
      <c r="I253" s="93"/>
      <c r="J253" s="93"/>
      <c r="K253" s="93"/>
      <c r="L253" s="93"/>
      <c r="M253" s="184">
        <v>0.41499999999999998</v>
      </c>
      <c r="N253" s="184">
        <v>0.59299999999999997</v>
      </c>
      <c r="O253" s="184">
        <v>5.2999999999999999E-2</v>
      </c>
      <c r="P253" s="184">
        <v>0.161</v>
      </c>
      <c r="Q253" s="184">
        <v>2.4E-2</v>
      </c>
      <c r="R253" s="184">
        <v>0.107</v>
      </c>
      <c r="S253" s="184">
        <v>0.27</v>
      </c>
      <c r="T253" s="184">
        <v>0.44</v>
      </c>
    </row>
    <row r="254" spans="1:20" x14ac:dyDescent="0.25">
      <c r="A254" s="93" t="s">
        <v>999</v>
      </c>
      <c r="B254" s="184">
        <v>0.60305343511450382</v>
      </c>
      <c r="C254" s="184">
        <v>6.1068702290076333E-2</v>
      </c>
      <c r="D254" s="184">
        <v>5.3435114503816793E-2</v>
      </c>
      <c r="E254" s="184">
        <v>0.28244274809160308</v>
      </c>
      <c r="F254" s="183">
        <v>1</v>
      </c>
      <c r="G254" s="187">
        <v>131</v>
      </c>
      <c r="H254" s="184">
        <v>7.1741511500547639E-2</v>
      </c>
      <c r="I254" s="93"/>
      <c r="J254" s="93"/>
      <c r="K254" s="93"/>
      <c r="L254" s="93"/>
      <c r="M254" s="184">
        <v>0.51700000000000002</v>
      </c>
      <c r="N254" s="184">
        <v>0.68300000000000005</v>
      </c>
      <c r="O254" s="184">
        <v>3.1E-2</v>
      </c>
      <c r="P254" s="184">
        <v>0.11600000000000001</v>
      </c>
      <c r="Q254" s="184">
        <v>2.5999999999999999E-2</v>
      </c>
      <c r="R254" s="184">
        <v>0.106</v>
      </c>
      <c r="S254" s="184">
        <v>0.21199999999999999</v>
      </c>
      <c r="T254" s="184">
        <v>0.36499999999999999</v>
      </c>
    </row>
    <row r="255" spans="1:20" x14ac:dyDescent="0.25">
      <c r="A255" s="93" t="s">
        <v>1000</v>
      </c>
      <c r="B255" s="184">
        <v>0.54014598540145986</v>
      </c>
      <c r="C255" s="184">
        <v>0.16788321167883211</v>
      </c>
      <c r="D255" s="184">
        <v>7.2992700729927001E-2</v>
      </c>
      <c r="E255" s="184">
        <v>0.21897810218978103</v>
      </c>
      <c r="F255" s="183">
        <v>1</v>
      </c>
      <c r="G255" s="187">
        <v>137</v>
      </c>
      <c r="H255" s="184">
        <v>8.7820512820512814E-2</v>
      </c>
      <c r="I255" s="93"/>
      <c r="J255" s="93"/>
      <c r="K255" s="93"/>
      <c r="L255" s="93"/>
      <c r="M255" s="184">
        <v>0.45700000000000002</v>
      </c>
      <c r="N255" s="184">
        <v>0.621</v>
      </c>
      <c r="O255" s="184">
        <v>0.115</v>
      </c>
      <c r="P255" s="184">
        <v>0.23899999999999999</v>
      </c>
      <c r="Q255" s="184">
        <v>0.04</v>
      </c>
      <c r="R255" s="184">
        <v>0.129</v>
      </c>
      <c r="S255" s="184">
        <v>0.158</v>
      </c>
      <c r="T255" s="184">
        <v>0.29499999999999998</v>
      </c>
    </row>
    <row r="256" spans="1:20" x14ac:dyDescent="0.25">
      <c r="A256" s="93" t="s">
        <v>1001</v>
      </c>
      <c r="B256" s="184">
        <v>0.57999999999999996</v>
      </c>
      <c r="C256" s="184">
        <v>0.14000000000000001</v>
      </c>
      <c r="D256" s="184">
        <v>5.3333333333333337E-2</v>
      </c>
      <c r="E256" s="184">
        <v>0.22666666666666666</v>
      </c>
      <c r="F256" s="183">
        <v>1</v>
      </c>
      <c r="G256" s="187">
        <v>150</v>
      </c>
      <c r="H256" s="184">
        <v>6.6637050199911146E-2</v>
      </c>
      <c r="I256" s="93"/>
      <c r="J256" s="93"/>
      <c r="K256" s="93"/>
      <c r="L256" s="93"/>
      <c r="M256" s="184">
        <v>0.5</v>
      </c>
      <c r="N256" s="184">
        <v>0.65600000000000003</v>
      </c>
      <c r="O256" s="184">
        <v>9.2999999999999999E-2</v>
      </c>
      <c r="P256" s="184">
        <v>0.20499999999999999</v>
      </c>
      <c r="Q256" s="184">
        <v>2.7E-2</v>
      </c>
      <c r="R256" s="184">
        <v>0.10199999999999999</v>
      </c>
      <c r="S256" s="184">
        <v>0.16700000000000001</v>
      </c>
      <c r="T256" s="184">
        <v>0.3</v>
      </c>
    </row>
    <row r="257" spans="1:20" x14ac:dyDescent="0.25">
      <c r="A257" s="93" t="s">
        <v>1002</v>
      </c>
      <c r="B257" s="184">
        <v>0.56470588235294117</v>
      </c>
      <c r="C257" s="184">
        <v>0.2</v>
      </c>
      <c r="D257" s="184">
        <v>5.4901960784313725E-2</v>
      </c>
      <c r="E257" s="184">
        <v>0.1803921568627451</v>
      </c>
      <c r="F257" s="183">
        <v>1</v>
      </c>
      <c r="G257" s="187">
        <v>255</v>
      </c>
      <c r="H257" s="184">
        <v>0.16118836915297091</v>
      </c>
      <c r="I257" s="93"/>
      <c r="J257" s="93"/>
      <c r="K257" s="93"/>
      <c r="L257" s="93"/>
      <c r="M257" s="184">
        <v>0.503</v>
      </c>
      <c r="N257" s="184">
        <v>0.624</v>
      </c>
      <c r="O257" s="184">
        <v>0.156</v>
      </c>
      <c r="P257" s="184">
        <v>0.253</v>
      </c>
      <c r="Q257" s="184">
        <v>3.3000000000000002E-2</v>
      </c>
      <c r="R257" s="184">
        <v>0.09</v>
      </c>
      <c r="S257" s="184">
        <v>0.13800000000000001</v>
      </c>
      <c r="T257" s="184">
        <v>0.23200000000000001</v>
      </c>
    </row>
    <row r="258" spans="1:20" x14ac:dyDescent="0.25">
      <c r="A258" s="93" t="s">
        <v>1003</v>
      </c>
      <c r="B258" s="184">
        <v>0.61259217243335229</v>
      </c>
      <c r="C258" s="184">
        <v>0.21384004537719795</v>
      </c>
      <c r="D258" s="184">
        <v>4.7646057855927397E-2</v>
      </c>
      <c r="E258" s="184">
        <v>0.12592172433352242</v>
      </c>
      <c r="F258" s="183">
        <v>1</v>
      </c>
      <c r="G258" s="187">
        <v>1763</v>
      </c>
      <c r="H258" s="184">
        <v>0.24702255849796834</v>
      </c>
      <c r="I258" s="93"/>
      <c r="J258" s="93"/>
      <c r="K258" s="93"/>
      <c r="L258" s="93"/>
      <c r="M258" s="184">
        <v>0.59</v>
      </c>
      <c r="N258" s="184">
        <v>0.63500000000000001</v>
      </c>
      <c r="O258" s="184">
        <v>0.19500000000000001</v>
      </c>
      <c r="P258" s="184">
        <v>0.23400000000000001</v>
      </c>
      <c r="Q258" s="184">
        <v>3.9E-2</v>
      </c>
      <c r="R258" s="184">
        <v>5.8999999999999997E-2</v>
      </c>
      <c r="S258" s="184">
        <v>0.111</v>
      </c>
      <c r="T258" s="184">
        <v>0.14199999999999999</v>
      </c>
    </row>
    <row r="259" spans="1:20" x14ac:dyDescent="0.25">
      <c r="A259" s="93" t="s">
        <v>1004</v>
      </c>
      <c r="B259" s="184">
        <v>0.51592356687898089</v>
      </c>
      <c r="C259" s="184">
        <v>0.29856687898089174</v>
      </c>
      <c r="D259" s="184">
        <v>3.7420382165605094E-2</v>
      </c>
      <c r="E259" s="184">
        <v>0.14808917197452229</v>
      </c>
      <c r="F259" s="183">
        <v>1</v>
      </c>
      <c r="G259" s="187">
        <v>1256</v>
      </c>
      <c r="H259" s="184">
        <v>0.52486418721270367</v>
      </c>
      <c r="I259" s="93"/>
      <c r="J259" s="93"/>
      <c r="K259" s="93"/>
      <c r="L259" s="93"/>
      <c r="M259" s="184">
        <v>0.48799999999999999</v>
      </c>
      <c r="N259" s="184">
        <v>0.54300000000000004</v>
      </c>
      <c r="O259" s="184">
        <v>0.27400000000000002</v>
      </c>
      <c r="P259" s="184">
        <v>0.32400000000000001</v>
      </c>
      <c r="Q259" s="184">
        <v>2.8000000000000001E-2</v>
      </c>
      <c r="R259" s="184">
        <v>4.9000000000000002E-2</v>
      </c>
      <c r="S259" s="184">
        <v>0.13</v>
      </c>
      <c r="T259" s="184">
        <v>0.16900000000000001</v>
      </c>
    </row>
    <row r="260" spans="1:20" x14ac:dyDescent="0.25">
      <c r="A260" s="93" t="s">
        <v>1005</v>
      </c>
      <c r="B260" s="184">
        <v>0.6500802568218299</v>
      </c>
      <c r="C260" s="184">
        <v>0.20545746388443017</v>
      </c>
      <c r="D260" s="184">
        <v>4.6548956661316213E-2</v>
      </c>
      <c r="E260" s="184">
        <v>9.7913322632423749E-2</v>
      </c>
      <c r="F260" s="183">
        <v>1</v>
      </c>
      <c r="G260" s="187">
        <v>623</v>
      </c>
      <c r="H260" s="184">
        <v>0.20850066934404285</v>
      </c>
      <c r="I260" s="93"/>
      <c r="J260" s="93"/>
      <c r="K260" s="93"/>
      <c r="L260" s="93"/>
      <c r="M260" s="184">
        <v>0.61199999999999999</v>
      </c>
      <c r="N260" s="184">
        <v>0.68700000000000006</v>
      </c>
      <c r="O260" s="184">
        <v>0.17599999999999999</v>
      </c>
      <c r="P260" s="184">
        <v>0.23899999999999999</v>
      </c>
      <c r="Q260" s="184">
        <v>3.3000000000000002E-2</v>
      </c>
      <c r="R260" s="184">
        <v>6.6000000000000003E-2</v>
      </c>
      <c r="S260" s="184">
        <v>7.6999999999999999E-2</v>
      </c>
      <c r="T260" s="184">
        <v>0.124</v>
      </c>
    </row>
    <row r="261" spans="1:20" x14ac:dyDescent="0.25">
      <c r="A261" s="93" t="s">
        <v>1006</v>
      </c>
      <c r="B261" s="184">
        <v>0.48327759197324416</v>
      </c>
      <c r="C261" s="184">
        <v>0.23578595317725753</v>
      </c>
      <c r="D261" s="184">
        <v>5.8528428093645488E-2</v>
      </c>
      <c r="E261" s="184">
        <v>0.22240802675585283</v>
      </c>
      <c r="F261" s="183">
        <v>1</v>
      </c>
      <c r="G261" s="187">
        <v>598</v>
      </c>
      <c r="H261" s="184">
        <v>0.48976248976248976</v>
      </c>
      <c r="I261" s="93"/>
      <c r="J261" s="93"/>
      <c r="K261" s="93"/>
      <c r="L261" s="93"/>
      <c r="M261" s="184">
        <v>0.443</v>
      </c>
      <c r="N261" s="184">
        <v>0.52300000000000002</v>
      </c>
      <c r="O261" s="184">
        <v>0.20399999999999999</v>
      </c>
      <c r="P261" s="184">
        <v>0.27100000000000002</v>
      </c>
      <c r="Q261" s="184">
        <v>4.2000000000000003E-2</v>
      </c>
      <c r="R261" s="184">
        <v>0.08</v>
      </c>
      <c r="S261" s="184">
        <v>0.191</v>
      </c>
      <c r="T261" s="184">
        <v>0.25700000000000001</v>
      </c>
    </row>
    <row r="262" spans="1:20" x14ac:dyDescent="0.25">
      <c r="A262" s="93" t="s">
        <v>1007</v>
      </c>
      <c r="B262" s="184">
        <v>0.57378984651711928</v>
      </c>
      <c r="C262" s="184">
        <v>0.27449822904368359</v>
      </c>
      <c r="D262" s="184">
        <v>5.1357733175914994E-2</v>
      </c>
      <c r="E262" s="184">
        <v>0.10035419126328217</v>
      </c>
      <c r="F262" s="183">
        <v>1</v>
      </c>
      <c r="G262" s="187">
        <v>1694</v>
      </c>
      <c r="H262" s="184">
        <v>0.45161290322580644</v>
      </c>
      <c r="I262" s="93"/>
      <c r="J262" s="93"/>
      <c r="K262" s="93"/>
      <c r="L262" s="93"/>
      <c r="M262" s="184">
        <v>0.55000000000000004</v>
      </c>
      <c r="N262" s="184">
        <v>0.59699999999999998</v>
      </c>
      <c r="O262" s="184">
        <v>0.254</v>
      </c>
      <c r="P262" s="184">
        <v>0.29599999999999999</v>
      </c>
      <c r="Q262" s="184">
        <v>4.2000000000000003E-2</v>
      </c>
      <c r="R262" s="184">
        <v>6.3E-2</v>
      </c>
      <c r="S262" s="184">
        <v>8.6999999999999994E-2</v>
      </c>
      <c r="T262" s="184">
        <v>0.11600000000000001</v>
      </c>
    </row>
    <row r="263" spans="1:20" x14ac:dyDescent="0.25">
      <c r="A263" s="93" t="s">
        <v>1008</v>
      </c>
      <c r="B263" s="184">
        <v>0.6707590147478959</v>
      </c>
      <c r="C263" s="184">
        <v>0.20492626052042312</v>
      </c>
      <c r="D263" s="184">
        <v>4.0382982009111265E-2</v>
      </c>
      <c r="E263" s="184">
        <v>8.3931742722569688E-2</v>
      </c>
      <c r="F263" s="183">
        <v>1</v>
      </c>
      <c r="G263" s="187">
        <v>12951</v>
      </c>
      <c r="H263" s="184">
        <v>0.37170656104701222</v>
      </c>
      <c r="I263" s="93"/>
      <c r="J263" s="93"/>
      <c r="K263" s="93"/>
      <c r="L263" s="93"/>
      <c r="M263" s="184">
        <v>0.66300000000000003</v>
      </c>
      <c r="N263" s="184">
        <v>0.67900000000000005</v>
      </c>
      <c r="O263" s="184">
        <v>0.19800000000000001</v>
      </c>
      <c r="P263" s="184">
        <v>0.21199999999999999</v>
      </c>
      <c r="Q263" s="184">
        <v>3.6999999999999998E-2</v>
      </c>
      <c r="R263" s="184">
        <v>4.3999999999999997E-2</v>
      </c>
      <c r="S263" s="184">
        <v>7.9000000000000001E-2</v>
      </c>
      <c r="T263" s="184">
        <v>8.8999999999999996E-2</v>
      </c>
    </row>
    <row r="264" spans="1:20" x14ac:dyDescent="0.25">
      <c r="A264" s="93" t="s">
        <v>1009</v>
      </c>
      <c r="B264" s="184">
        <v>0.7</v>
      </c>
      <c r="C264" s="184">
        <v>0.25</v>
      </c>
      <c r="D264" s="184" t="s">
        <v>143</v>
      </c>
      <c r="E264" s="184">
        <v>0.05</v>
      </c>
      <c r="F264" s="183">
        <v>1</v>
      </c>
      <c r="G264" s="187">
        <v>20</v>
      </c>
      <c r="H264" s="184">
        <v>6.25E-2</v>
      </c>
      <c r="I264" s="93"/>
      <c r="J264" s="93"/>
      <c r="K264" s="93"/>
      <c r="L264" s="93"/>
      <c r="M264" s="184">
        <v>0.48099999999999998</v>
      </c>
      <c r="N264" s="184">
        <v>0.85499999999999998</v>
      </c>
      <c r="O264" s="184">
        <v>0.112</v>
      </c>
      <c r="P264" s="184">
        <v>0.46899999999999997</v>
      </c>
      <c r="Q264" s="184" t="s">
        <v>143</v>
      </c>
      <c r="R264" s="184" t="s">
        <v>143</v>
      </c>
      <c r="S264" s="184">
        <v>8.9999999999999993E-3</v>
      </c>
      <c r="T264" s="184">
        <v>0.23599999999999999</v>
      </c>
    </row>
    <row r="265" spans="1:20" x14ac:dyDescent="0.25">
      <c r="A265" s="93" t="s">
        <v>1010</v>
      </c>
      <c r="B265" s="184">
        <v>0.5855513307984791</v>
      </c>
      <c r="C265" s="184">
        <v>0.17110266159695817</v>
      </c>
      <c r="D265" s="184">
        <v>2.6615969581749048E-2</v>
      </c>
      <c r="E265" s="184">
        <v>0.21673003802281368</v>
      </c>
      <c r="F265" s="183">
        <v>1</v>
      </c>
      <c r="G265" s="187">
        <v>263</v>
      </c>
      <c r="H265" s="184">
        <v>2.4170572557669332E-2</v>
      </c>
      <c r="I265" s="93"/>
      <c r="J265" s="93"/>
      <c r="K265" s="93"/>
      <c r="L265" s="93"/>
      <c r="M265" s="184">
        <v>0.52500000000000002</v>
      </c>
      <c r="N265" s="184">
        <v>0.64300000000000002</v>
      </c>
      <c r="O265" s="184">
        <v>0.13</v>
      </c>
      <c r="P265" s="184">
        <v>0.221</v>
      </c>
      <c r="Q265" s="184">
        <v>1.2999999999999999E-2</v>
      </c>
      <c r="R265" s="184">
        <v>5.3999999999999999E-2</v>
      </c>
      <c r="S265" s="184">
        <v>0.17100000000000001</v>
      </c>
      <c r="T265" s="184">
        <v>0.27</v>
      </c>
    </row>
    <row r="266" spans="1:20" x14ac:dyDescent="0.25">
      <c r="A266" s="93" t="s">
        <v>1011</v>
      </c>
      <c r="B266" s="184">
        <v>0.59389140271493213</v>
      </c>
      <c r="C266" s="184">
        <v>0.18325791855203619</v>
      </c>
      <c r="D266" s="184">
        <v>2.7149321266968326E-2</v>
      </c>
      <c r="E266" s="184">
        <v>0.19570135746606335</v>
      </c>
      <c r="F266" s="183">
        <v>1</v>
      </c>
      <c r="G266" s="187">
        <v>884</v>
      </c>
      <c r="H266" s="184">
        <v>0.45803108808290155</v>
      </c>
      <c r="I266" s="93"/>
      <c r="J266" s="93"/>
      <c r="K266" s="93"/>
      <c r="L266" s="93"/>
      <c r="M266" s="184">
        <v>0.56100000000000005</v>
      </c>
      <c r="N266" s="184">
        <v>0.626</v>
      </c>
      <c r="O266" s="184">
        <v>0.159</v>
      </c>
      <c r="P266" s="184">
        <v>0.21</v>
      </c>
      <c r="Q266" s="184">
        <v>1.7999999999999999E-2</v>
      </c>
      <c r="R266" s="184">
        <v>0.04</v>
      </c>
      <c r="S266" s="184">
        <v>0.17100000000000001</v>
      </c>
      <c r="T266" s="184">
        <v>0.223</v>
      </c>
    </row>
    <row r="267" spans="1:20" x14ac:dyDescent="0.25">
      <c r="A267" s="93" t="s">
        <v>1012</v>
      </c>
      <c r="B267" s="184">
        <v>0.6015523932729625</v>
      </c>
      <c r="C267" s="184">
        <v>0.24191461836998707</v>
      </c>
      <c r="D267" s="184">
        <v>4.7865459249676584E-2</v>
      </c>
      <c r="E267" s="184">
        <v>0.10866752910737387</v>
      </c>
      <c r="F267" s="183">
        <v>1</v>
      </c>
      <c r="G267" s="187">
        <v>773</v>
      </c>
      <c r="H267" s="184">
        <v>0.34279379157427936</v>
      </c>
      <c r="I267" s="93"/>
      <c r="J267" s="93"/>
      <c r="K267" s="93"/>
      <c r="L267" s="93"/>
      <c r="M267" s="184">
        <v>0.56699999999999995</v>
      </c>
      <c r="N267" s="184">
        <v>0.63500000000000001</v>
      </c>
      <c r="O267" s="184">
        <v>0.21299999999999999</v>
      </c>
      <c r="P267" s="184">
        <v>0.27300000000000002</v>
      </c>
      <c r="Q267" s="184">
        <v>3.5000000000000003E-2</v>
      </c>
      <c r="R267" s="184">
        <v>6.5000000000000002E-2</v>
      </c>
      <c r="S267" s="184">
        <v>8.8999999999999996E-2</v>
      </c>
      <c r="T267" s="184">
        <v>0.13300000000000001</v>
      </c>
    </row>
    <row r="268" spans="1:20" x14ac:dyDescent="0.25">
      <c r="A268" s="93" t="s">
        <v>1013</v>
      </c>
      <c r="B268" s="184">
        <v>0.57551896921975665</v>
      </c>
      <c r="C268" s="184">
        <v>0.25268432355046527</v>
      </c>
      <c r="D268" s="184">
        <v>3.865425912670007E-2</v>
      </c>
      <c r="E268" s="184">
        <v>0.13314244810307801</v>
      </c>
      <c r="F268" s="183">
        <v>1</v>
      </c>
      <c r="G268" s="187">
        <v>1397</v>
      </c>
      <c r="H268" s="184">
        <v>0.341064453125</v>
      </c>
      <c r="I268" s="93"/>
      <c r="J268" s="93"/>
      <c r="K268" s="93"/>
      <c r="L268" s="93"/>
      <c r="M268" s="184">
        <v>0.54900000000000004</v>
      </c>
      <c r="N268" s="184">
        <v>0.60099999999999998</v>
      </c>
      <c r="O268" s="184">
        <v>0.23100000000000001</v>
      </c>
      <c r="P268" s="184">
        <v>0.27600000000000002</v>
      </c>
      <c r="Q268" s="184">
        <v>0.03</v>
      </c>
      <c r="R268" s="184">
        <v>0.05</v>
      </c>
      <c r="S268" s="184">
        <v>0.11600000000000001</v>
      </c>
      <c r="T268" s="184">
        <v>0.152</v>
      </c>
    </row>
    <row r="269" spans="1:20" x14ac:dyDescent="0.25">
      <c r="A269" s="93" t="s">
        <v>1014</v>
      </c>
      <c r="B269" s="184">
        <v>0.5492748233544068</v>
      </c>
      <c r="C269" s="184">
        <v>0.26143547787281518</v>
      </c>
      <c r="D269" s="184">
        <v>4.6857567869096318E-2</v>
      </c>
      <c r="E269" s="184">
        <v>0.14243213090368168</v>
      </c>
      <c r="F269" s="183">
        <v>1</v>
      </c>
      <c r="G269" s="187">
        <v>2689</v>
      </c>
      <c r="H269" s="184">
        <v>0.25624166190203929</v>
      </c>
      <c r="I269" s="93"/>
      <c r="J269" s="93"/>
      <c r="K269" s="93"/>
      <c r="L269" s="93"/>
      <c r="M269" s="184">
        <v>0.53</v>
      </c>
      <c r="N269" s="184">
        <v>0.56799999999999995</v>
      </c>
      <c r="O269" s="184">
        <v>0.245</v>
      </c>
      <c r="P269" s="184">
        <v>0.27800000000000002</v>
      </c>
      <c r="Q269" s="184">
        <v>3.9E-2</v>
      </c>
      <c r="R269" s="184">
        <v>5.6000000000000001E-2</v>
      </c>
      <c r="S269" s="184">
        <v>0.13</v>
      </c>
      <c r="T269" s="184">
        <v>0.156</v>
      </c>
    </row>
    <row r="270" spans="1:20" x14ac:dyDescent="0.25">
      <c r="A270" s="93" t="s">
        <v>1015</v>
      </c>
      <c r="B270" s="184">
        <v>0.61800818553888126</v>
      </c>
      <c r="C270" s="184">
        <v>0.26193724420190995</v>
      </c>
      <c r="D270" s="184">
        <v>4.4338335607094131E-2</v>
      </c>
      <c r="E270" s="184">
        <v>7.5716234652114592E-2</v>
      </c>
      <c r="F270" s="183">
        <v>1</v>
      </c>
      <c r="G270" s="187">
        <v>1466</v>
      </c>
      <c r="H270" s="184">
        <v>0.20874270254876834</v>
      </c>
      <c r="I270" s="93"/>
      <c r="J270" s="93"/>
      <c r="K270" s="93"/>
      <c r="L270" s="93"/>
      <c r="M270" s="184">
        <v>0.59299999999999997</v>
      </c>
      <c r="N270" s="184">
        <v>0.64300000000000002</v>
      </c>
      <c r="O270" s="184">
        <v>0.24</v>
      </c>
      <c r="P270" s="184">
        <v>0.28499999999999998</v>
      </c>
      <c r="Q270" s="184">
        <v>3.5000000000000003E-2</v>
      </c>
      <c r="R270" s="184">
        <v>5.6000000000000001E-2</v>
      </c>
      <c r="S270" s="184">
        <v>6.3E-2</v>
      </c>
      <c r="T270" s="184">
        <v>0.09</v>
      </c>
    </row>
    <row r="271" spans="1:20" x14ac:dyDescent="0.25">
      <c r="A271" s="93" t="s">
        <v>1016</v>
      </c>
      <c r="B271" s="184">
        <v>0.64432989690721654</v>
      </c>
      <c r="C271" s="184">
        <v>0.19587628865979381</v>
      </c>
      <c r="D271" s="184">
        <v>3.608247422680412E-2</v>
      </c>
      <c r="E271" s="184">
        <v>0.12371134020618557</v>
      </c>
      <c r="F271" s="183">
        <v>1</v>
      </c>
      <c r="G271" s="187">
        <v>194</v>
      </c>
      <c r="H271" s="184">
        <v>0.16343723673125526</v>
      </c>
      <c r="I271" s="93"/>
      <c r="J271" s="93"/>
      <c r="K271" s="93"/>
      <c r="L271" s="93"/>
      <c r="M271" s="184">
        <v>0.57499999999999996</v>
      </c>
      <c r="N271" s="184">
        <v>0.70799999999999996</v>
      </c>
      <c r="O271" s="184">
        <v>0.14599999999999999</v>
      </c>
      <c r="P271" s="184">
        <v>0.25700000000000001</v>
      </c>
      <c r="Q271" s="184">
        <v>1.7999999999999999E-2</v>
      </c>
      <c r="R271" s="184">
        <v>7.2999999999999995E-2</v>
      </c>
      <c r="S271" s="184">
        <v>8.5000000000000006E-2</v>
      </c>
      <c r="T271" s="184">
        <v>0.17699999999999999</v>
      </c>
    </row>
    <row r="272" spans="1:20" x14ac:dyDescent="0.25">
      <c r="A272" s="93" t="s">
        <v>1017</v>
      </c>
      <c r="B272" s="184">
        <v>0.51533742331288346</v>
      </c>
      <c r="C272" s="184">
        <v>0.13190184049079753</v>
      </c>
      <c r="D272" s="184">
        <v>6.7484662576687116E-2</v>
      </c>
      <c r="E272" s="184">
        <v>0.28527607361963192</v>
      </c>
      <c r="F272" s="183">
        <v>1</v>
      </c>
      <c r="G272" s="187">
        <v>326</v>
      </c>
      <c r="H272" s="184">
        <v>0.22027027027027027</v>
      </c>
      <c r="I272" s="93"/>
      <c r="J272" s="93"/>
      <c r="K272" s="93"/>
      <c r="L272" s="93"/>
      <c r="M272" s="184">
        <v>0.46100000000000002</v>
      </c>
      <c r="N272" s="184">
        <v>0.56899999999999995</v>
      </c>
      <c r="O272" s="184">
        <v>9.9000000000000005E-2</v>
      </c>
      <c r="P272" s="184">
        <v>0.17299999999999999</v>
      </c>
      <c r="Q272" s="184">
        <v>4.4999999999999998E-2</v>
      </c>
      <c r="R272" s="184">
        <v>0.1</v>
      </c>
      <c r="S272" s="184">
        <v>0.23899999999999999</v>
      </c>
      <c r="T272" s="184">
        <v>0.33700000000000002</v>
      </c>
    </row>
    <row r="273" spans="1:20" x14ac:dyDescent="0.25">
      <c r="A273" s="93" t="s">
        <v>1018</v>
      </c>
      <c r="B273" s="184">
        <v>0.66919191919191923</v>
      </c>
      <c r="C273" s="184">
        <v>0.19191919191919191</v>
      </c>
      <c r="D273" s="184">
        <v>2.5252525252525252E-2</v>
      </c>
      <c r="E273" s="184">
        <v>0.11363636363636363</v>
      </c>
      <c r="F273" s="183">
        <v>1</v>
      </c>
      <c r="G273" s="187">
        <v>396</v>
      </c>
      <c r="H273" s="184">
        <v>0.30022744503411675</v>
      </c>
      <c r="I273" s="93"/>
      <c r="J273" s="93"/>
      <c r="K273" s="93"/>
      <c r="L273" s="93"/>
      <c r="M273" s="184">
        <v>0.621</v>
      </c>
      <c r="N273" s="184">
        <v>0.71399999999999997</v>
      </c>
      <c r="O273" s="184">
        <v>0.156</v>
      </c>
      <c r="P273" s="184">
        <v>0.23400000000000001</v>
      </c>
      <c r="Q273" s="184">
        <v>1.4E-2</v>
      </c>
      <c r="R273" s="184">
        <v>4.5999999999999999E-2</v>
      </c>
      <c r="S273" s="184">
        <v>8.5999999999999993E-2</v>
      </c>
      <c r="T273" s="184">
        <v>0.14899999999999999</v>
      </c>
    </row>
    <row r="274" spans="1:20" x14ac:dyDescent="0.25">
      <c r="A274" s="93" t="s">
        <v>1019</v>
      </c>
      <c r="B274" s="184">
        <v>0.58152686145146093</v>
      </c>
      <c r="C274" s="184">
        <v>0.25683317624882185</v>
      </c>
      <c r="D274" s="184">
        <v>4.6182846371347785E-2</v>
      </c>
      <c r="E274" s="184">
        <v>0.11545711592836946</v>
      </c>
      <c r="F274" s="183">
        <v>1</v>
      </c>
      <c r="G274" s="187">
        <v>2122</v>
      </c>
      <c r="H274" s="184">
        <v>0.31228844738778516</v>
      </c>
      <c r="I274" s="93"/>
      <c r="J274" s="93"/>
      <c r="K274" s="93"/>
      <c r="L274" s="93"/>
      <c r="M274" s="184">
        <v>0.56000000000000005</v>
      </c>
      <c r="N274" s="184">
        <v>0.60199999999999998</v>
      </c>
      <c r="O274" s="184">
        <v>0.23899999999999999</v>
      </c>
      <c r="P274" s="184">
        <v>0.27600000000000002</v>
      </c>
      <c r="Q274" s="184">
        <v>3.7999999999999999E-2</v>
      </c>
      <c r="R274" s="184">
        <v>5.6000000000000001E-2</v>
      </c>
      <c r="S274" s="184">
        <v>0.10299999999999999</v>
      </c>
      <c r="T274" s="184">
        <v>0.13</v>
      </c>
    </row>
    <row r="275" spans="1:20" x14ac:dyDescent="0.25">
      <c r="A275" s="93" t="s">
        <v>1020</v>
      </c>
      <c r="B275" s="184">
        <v>0.54730473047304729</v>
      </c>
      <c r="C275" s="184">
        <v>0.30528052805280526</v>
      </c>
      <c r="D275" s="184">
        <v>4.0154015401540157E-2</v>
      </c>
      <c r="E275" s="184">
        <v>0.10726072607260725</v>
      </c>
      <c r="F275" s="183">
        <v>1</v>
      </c>
      <c r="G275" s="187">
        <v>1818</v>
      </c>
      <c r="H275" s="184">
        <v>0.29764243614931235</v>
      </c>
      <c r="I275" s="93"/>
      <c r="J275" s="93"/>
      <c r="K275" s="93"/>
      <c r="L275" s="93"/>
      <c r="M275" s="184">
        <v>0.52400000000000002</v>
      </c>
      <c r="N275" s="184">
        <v>0.56999999999999995</v>
      </c>
      <c r="O275" s="184">
        <v>0.28499999999999998</v>
      </c>
      <c r="P275" s="184">
        <v>0.32700000000000001</v>
      </c>
      <c r="Q275" s="184">
        <v>3.2000000000000001E-2</v>
      </c>
      <c r="R275" s="184">
        <v>0.05</v>
      </c>
      <c r="S275" s="184">
        <v>9.4E-2</v>
      </c>
      <c r="T275" s="184">
        <v>0.122</v>
      </c>
    </row>
    <row r="276" spans="1:20" x14ac:dyDescent="0.25">
      <c r="A276" s="93" t="s">
        <v>1021</v>
      </c>
      <c r="B276" s="184">
        <v>0.5611510791366906</v>
      </c>
      <c r="C276" s="184">
        <v>0.3195443645083933</v>
      </c>
      <c r="D276" s="184">
        <v>4.4364508393285373E-2</v>
      </c>
      <c r="E276" s="184">
        <v>7.4940047961630701E-2</v>
      </c>
      <c r="F276" s="183">
        <v>1</v>
      </c>
      <c r="G276" s="187">
        <v>3336</v>
      </c>
      <c r="H276" s="184">
        <v>0.45642358735805172</v>
      </c>
      <c r="I276" s="93"/>
      <c r="J276" s="93"/>
      <c r="K276" s="93"/>
      <c r="L276" s="93"/>
      <c r="M276" s="184">
        <v>0.54400000000000004</v>
      </c>
      <c r="N276" s="184">
        <v>0.57799999999999996</v>
      </c>
      <c r="O276" s="184">
        <v>0.30399999999999999</v>
      </c>
      <c r="P276" s="184">
        <v>0.33600000000000002</v>
      </c>
      <c r="Q276" s="184">
        <v>3.7999999999999999E-2</v>
      </c>
      <c r="R276" s="184">
        <v>5.1999999999999998E-2</v>
      </c>
      <c r="S276" s="184">
        <v>6.6000000000000003E-2</v>
      </c>
      <c r="T276" s="184">
        <v>8.4000000000000005E-2</v>
      </c>
    </row>
    <row r="277" spans="1:20" x14ac:dyDescent="0.25">
      <c r="A277" s="93" t="s">
        <v>1022</v>
      </c>
      <c r="B277" s="184">
        <v>0.62601891098793605</v>
      </c>
      <c r="C277" s="184">
        <v>0.18976198239321812</v>
      </c>
      <c r="D277" s="184">
        <v>4.8255624388653405E-2</v>
      </c>
      <c r="E277" s="184">
        <v>0.13596348223019236</v>
      </c>
      <c r="F277" s="183">
        <v>1</v>
      </c>
      <c r="G277" s="187">
        <v>3067</v>
      </c>
      <c r="H277" s="184">
        <v>8.4367177399389315E-2</v>
      </c>
      <c r="I277" s="93"/>
      <c r="J277" s="93"/>
      <c r="K277" s="93"/>
      <c r="L277" s="93"/>
      <c r="M277" s="184">
        <v>0.60899999999999999</v>
      </c>
      <c r="N277" s="184">
        <v>0.64300000000000002</v>
      </c>
      <c r="O277" s="184">
        <v>0.17599999999999999</v>
      </c>
      <c r="P277" s="184">
        <v>0.20399999999999999</v>
      </c>
      <c r="Q277" s="184">
        <v>4.1000000000000002E-2</v>
      </c>
      <c r="R277" s="184">
        <v>5.6000000000000001E-2</v>
      </c>
      <c r="S277" s="184">
        <v>0.124</v>
      </c>
      <c r="T277" s="184">
        <v>0.14899999999999999</v>
      </c>
    </row>
    <row r="278" spans="1:20" x14ac:dyDescent="0.25">
      <c r="A278" s="93" t="s">
        <v>1023</v>
      </c>
      <c r="B278" s="184">
        <v>0.48717948717948717</v>
      </c>
      <c r="C278" s="184">
        <v>0.13675213675213677</v>
      </c>
      <c r="D278" s="184">
        <v>7.6923076923076927E-2</v>
      </c>
      <c r="E278" s="184">
        <v>0.29914529914529914</v>
      </c>
      <c r="F278" s="183">
        <v>1</v>
      </c>
      <c r="G278" s="187">
        <v>117</v>
      </c>
      <c r="H278" s="184">
        <v>0.23122529644268774</v>
      </c>
      <c r="I278" s="93"/>
      <c r="J278" s="93"/>
      <c r="K278" s="93"/>
      <c r="L278" s="93"/>
      <c r="M278" s="184">
        <v>0.39800000000000002</v>
      </c>
      <c r="N278" s="184">
        <v>0.57699999999999996</v>
      </c>
      <c r="O278" s="184">
        <v>8.5999999999999993E-2</v>
      </c>
      <c r="P278" s="184">
        <v>0.21099999999999999</v>
      </c>
      <c r="Q278" s="184">
        <v>4.1000000000000002E-2</v>
      </c>
      <c r="R278" s="184">
        <v>0.14000000000000001</v>
      </c>
      <c r="S278" s="184">
        <v>0.224</v>
      </c>
      <c r="T278" s="184">
        <v>0.38700000000000001</v>
      </c>
    </row>
    <row r="279" spans="1:20" x14ac:dyDescent="0.25">
      <c r="A279" s="93" t="s">
        <v>1024</v>
      </c>
      <c r="B279" s="184">
        <v>0.50348027842227383</v>
      </c>
      <c r="C279" s="184">
        <v>0.25754060324825984</v>
      </c>
      <c r="D279" s="184">
        <v>6.0324825986078884E-2</v>
      </c>
      <c r="E279" s="184">
        <v>0.17865429234338748</v>
      </c>
      <c r="F279" s="183">
        <v>1</v>
      </c>
      <c r="G279" s="187">
        <v>431</v>
      </c>
      <c r="H279" s="184">
        <v>0.2155</v>
      </c>
      <c r="I279" s="93"/>
      <c r="J279" s="93"/>
      <c r="K279" s="93"/>
      <c r="L279" s="93"/>
      <c r="M279" s="184">
        <v>0.45600000000000002</v>
      </c>
      <c r="N279" s="184">
        <v>0.55000000000000004</v>
      </c>
      <c r="O279" s="184">
        <v>0.219</v>
      </c>
      <c r="P279" s="184">
        <v>0.30099999999999999</v>
      </c>
      <c r="Q279" s="184">
        <v>4.1000000000000002E-2</v>
      </c>
      <c r="R279" s="184">
        <v>8.6999999999999994E-2</v>
      </c>
      <c r="S279" s="184">
        <v>0.14499999999999999</v>
      </c>
      <c r="T279" s="184">
        <v>0.218</v>
      </c>
    </row>
    <row r="280" spans="1:20" x14ac:dyDescent="0.25">
      <c r="A280" s="93" t="s">
        <v>1025</v>
      </c>
      <c r="B280" s="184">
        <v>0.65628192032686417</v>
      </c>
      <c r="C280" s="184">
        <v>0.24106230847803881</v>
      </c>
      <c r="D280" s="184">
        <v>3.9325842696629212E-2</v>
      </c>
      <c r="E280" s="184">
        <v>6.332992849846783E-2</v>
      </c>
      <c r="F280" s="183">
        <v>1</v>
      </c>
      <c r="G280" s="187">
        <v>1958</v>
      </c>
      <c r="H280" s="184">
        <v>0.32427956276912884</v>
      </c>
      <c r="I280" s="93"/>
      <c r="J280" s="93"/>
      <c r="K280" s="93"/>
      <c r="L280" s="93"/>
      <c r="M280" s="184">
        <v>0.63500000000000001</v>
      </c>
      <c r="N280" s="184">
        <v>0.67700000000000005</v>
      </c>
      <c r="O280" s="184">
        <v>0.223</v>
      </c>
      <c r="P280" s="184">
        <v>0.26100000000000001</v>
      </c>
      <c r="Q280" s="184">
        <v>3.2000000000000001E-2</v>
      </c>
      <c r="R280" s="184">
        <v>4.9000000000000002E-2</v>
      </c>
      <c r="S280" s="184">
        <v>5.2999999999999999E-2</v>
      </c>
      <c r="T280" s="184">
        <v>7.4999999999999997E-2</v>
      </c>
    </row>
    <row r="281" spans="1:20" x14ac:dyDescent="0.25">
      <c r="A281" s="93" t="s">
        <v>1026</v>
      </c>
      <c r="B281" s="184">
        <v>0.53448275862068961</v>
      </c>
      <c r="C281" s="184">
        <v>0.17816091954022989</v>
      </c>
      <c r="D281" s="184">
        <v>3.4482758620689655E-2</v>
      </c>
      <c r="E281" s="184">
        <v>0.25287356321839083</v>
      </c>
      <c r="F281" s="183">
        <v>1</v>
      </c>
      <c r="G281" s="187">
        <v>174</v>
      </c>
      <c r="H281" s="184">
        <v>9.1966173361522199E-2</v>
      </c>
      <c r="I281" s="93"/>
      <c r="J281" s="93"/>
      <c r="K281" s="93"/>
      <c r="L281" s="93"/>
      <c r="M281" s="184">
        <v>0.46</v>
      </c>
      <c r="N281" s="184">
        <v>0.60699999999999998</v>
      </c>
      <c r="O281" s="184">
        <v>0.128</v>
      </c>
      <c r="P281" s="184">
        <v>0.24199999999999999</v>
      </c>
      <c r="Q281" s="184">
        <v>1.6E-2</v>
      </c>
      <c r="R281" s="184">
        <v>7.2999999999999995E-2</v>
      </c>
      <c r="S281" s="184">
        <v>0.19400000000000001</v>
      </c>
      <c r="T281" s="184">
        <v>0.32200000000000001</v>
      </c>
    </row>
    <row r="282" spans="1:20" x14ac:dyDescent="0.25">
      <c r="A282" s="93" t="s">
        <v>1027</v>
      </c>
      <c r="B282" s="184">
        <v>0.61795774647887325</v>
      </c>
      <c r="C282" s="184">
        <v>0.18309859154929578</v>
      </c>
      <c r="D282" s="184">
        <v>4.5774647887323945E-2</v>
      </c>
      <c r="E282" s="184">
        <v>0.15316901408450703</v>
      </c>
      <c r="F282" s="183">
        <v>1</v>
      </c>
      <c r="G282" s="187">
        <v>568</v>
      </c>
      <c r="H282" s="184">
        <v>8.2164038767539416E-2</v>
      </c>
      <c r="I282" s="93"/>
      <c r="J282" s="93"/>
      <c r="K282" s="93"/>
      <c r="L282" s="93"/>
      <c r="M282" s="184">
        <v>0.57699999999999996</v>
      </c>
      <c r="N282" s="184">
        <v>0.65700000000000003</v>
      </c>
      <c r="O282" s="184">
        <v>0.153</v>
      </c>
      <c r="P282" s="184">
        <v>0.217</v>
      </c>
      <c r="Q282" s="184">
        <v>3.1E-2</v>
      </c>
      <c r="R282" s="184">
        <v>6.6000000000000003E-2</v>
      </c>
      <c r="S282" s="184">
        <v>0.126</v>
      </c>
      <c r="T282" s="184">
        <v>0.185</v>
      </c>
    </row>
    <row r="283" spans="1:20" x14ac:dyDescent="0.25">
      <c r="A283" s="93" t="s">
        <v>1028</v>
      </c>
      <c r="B283" s="184">
        <v>0.6875</v>
      </c>
      <c r="C283" s="184">
        <v>0.171875</v>
      </c>
      <c r="D283" s="184">
        <v>1.5625E-2</v>
      </c>
      <c r="E283" s="184">
        <v>0.125</v>
      </c>
      <c r="F283" s="183">
        <v>1</v>
      </c>
      <c r="G283" s="187">
        <v>64</v>
      </c>
      <c r="H283" s="184">
        <v>6.4711830131445908E-2</v>
      </c>
      <c r="I283" s="93"/>
      <c r="J283" s="93"/>
      <c r="K283" s="93"/>
      <c r="L283" s="93"/>
      <c r="M283" s="184">
        <v>0.56599999999999995</v>
      </c>
      <c r="N283" s="184">
        <v>0.78800000000000003</v>
      </c>
      <c r="O283" s="184">
        <v>9.9000000000000005E-2</v>
      </c>
      <c r="P283" s="184">
        <v>0.28199999999999997</v>
      </c>
      <c r="Q283" s="184">
        <v>3.0000000000000001E-3</v>
      </c>
      <c r="R283" s="184">
        <v>8.3000000000000004E-2</v>
      </c>
      <c r="S283" s="184">
        <v>6.5000000000000002E-2</v>
      </c>
      <c r="T283" s="184">
        <v>0.22800000000000001</v>
      </c>
    </row>
    <row r="284" spans="1:20" x14ac:dyDescent="0.25">
      <c r="A284" s="93" t="s">
        <v>1029</v>
      </c>
      <c r="B284" s="184">
        <v>0.63242073728884085</v>
      </c>
      <c r="C284" s="184">
        <v>0.22077057501872346</v>
      </c>
      <c r="D284" s="184">
        <v>4.2656236997586749E-2</v>
      </c>
      <c r="E284" s="184">
        <v>0.10415245069484896</v>
      </c>
      <c r="F284" s="183">
        <v>1</v>
      </c>
      <c r="G284" s="187">
        <v>60085</v>
      </c>
      <c r="H284" s="184">
        <v>0.21369254023295101</v>
      </c>
      <c r="I284" s="93"/>
      <c r="J284" s="93"/>
      <c r="K284" s="93"/>
      <c r="L284" s="93"/>
      <c r="M284" s="184">
        <v>0.629</v>
      </c>
      <c r="N284" s="184">
        <v>0.63600000000000001</v>
      </c>
      <c r="O284" s="184">
        <v>0.217</v>
      </c>
      <c r="P284" s="184">
        <v>0.224</v>
      </c>
      <c r="Q284" s="184">
        <v>4.1000000000000002E-2</v>
      </c>
      <c r="R284" s="184">
        <v>4.3999999999999997E-2</v>
      </c>
      <c r="S284" s="184">
        <v>0.10199999999999999</v>
      </c>
      <c r="T284" s="184">
        <v>0.107</v>
      </c>
    </row>
    <row r="285" spans="1:20" x14ac:dyDescent="0.25">
      <c r="A285" s="93" t="s">
        <v>1030</v>
      </c>
      <c r="B285" s="184">
        <v>0.66625842008573177</v>
      </c>
      <c r="C285" s="184">
        <v>0.19473361910593998</v>
      </c>
      <c r="D285" s="184">
        <v>4.2865890998162889E-2</v>
      </c>
      <c r="E285" s="184">
        <v>9.6142069810165334E-2</v>
      </c>
      <c r="F285" s="183">
        <v>1</v>
      </c>
      <c r="G285" s="187">
        <v>1633</v>
      </c>
      <c r="H285" s="184">
        <v>0.1810822798846751</v>
      </c>
      <c r="I285" s="93"/>
      <c r="J285" s="93"/>
      <c r="K285" s="93"/>
      <c r="L285" s="93"/>
      <c r="M285" s="184">
        <v>0.64300000000000002</v>
      </c>
      <c r="N285" s="184">
        <v>0.68899999999999995</v>
      </c>
      <c r="O285" s="184">
        <v>0.17599999999999999</v>
      </c>
      <c r="P285" s="184">
        <v>0.215</v>
      </c>
      <c r="Q285" s="184">
        <v>3.4000000000000002E-2</v>
      </c>
      <c r="R285" s="184">
        <v>5.3999999999999999E-2</v>
      </c>
      <c r="S285" s="184">
        <v>8.3000000000000004E-2</v>
      </c>
      <c r="T285" s="184">
        <v>0.111</v>
      </c>
    </row>
    <row r="286" spans="1:20" x14ac:dyDescent="0.25">
      <c r="A286" s="93" t="s">
        <v>1031</v>
      </c>
      <c r="B286" s="184">
        <v>0.67281105990783407</v>
      </c>
      <c r="C286" s="184">
        <v>9.2165898617511524E-2</v>
      </c>
      <c r="D286" s="184">
        <v>4.6082949308755762E-2</v>
      </c>
      <c r="E286" s="184">
        <v>0.1889400921658986</v>
      </c>
      <c r="F286" s="183">
        <v>1</v>
      </c>
      <c r="G286" s="187">
        <v>217</v>
      </c>
      <c r="H286" s="184">
        <v>7.3534395120298204E-2</v>
      </c>
      <c r="I286" s="93"/>
      <c r="J286" s="93"/>
      <c r="K286" s="93"/>
      <c r="L286" s="93"/>
      <c r="M286" s="184">
        <v>0.60799999999999998</v>
      </c>
      <c r="N286" s="184">
        <v>0.73199999999999998</v>
      </c>
      <c r="O286" s="184">
        <v>0.06</v>
      </c>
      <c r="P286" s="184">
        <v>0.13800000000000001</v>
      </c>
      <c r="Q286" s="184">
        <v>2.5000000000000001E-2</v>
      </c>
      <c r="R286" s="184">
        <v>8.3000000000000004E-2</v>
      </c>
      <c r="S286" s="184">
        <v>0.14199999999999999</v>
      </c>
      <c r="T286" s="184">
        <v>0.246</v>
      </c>
    </row>
    <row r="287" spans="1:20" x14ac:dyDescent="0.25">
      <c r="A287" s="93" t="s">
        <v>1032</v>
      </c>
      <c r="B287" s="184">
        <v>0.59401114206128136</v>
      </c>
      <c r="C287" s="184">
        <v>0.14728412256267409</v>
      </c>
      <c r="D287" s="184">
        <v>2.7855153203342618E-2</v>
      </c>
      <c r="E287" s="184">
        <v>0.23084958217270196</v>
      </c>
      <c r="F287" s="183">
        <v>1</v>
      </c>
      <c r="G287" s="187">
        <v>2872</v>
      </c>
      <c r="H287" s="184">
        <v>0.60361496427070194</v>
      </c>
      <c r="I287" s="93"/>
      <c r="J287" s="93"/>
      <c r="K287" s="93"/>
      <c r="L287" s="93"/>
      <c r="M287" s="184">
        <v>0.57599999999999996</v>
      </c>
      <c r="N287" s="184">
        <v>0.61199999999999999</v>
      </c>
      <c r="O287" s="184">
        <v>0.13500000000000001</v>
      </c>
      <c r="P287" s="184">
        <v>0.161</v>
      </c>
      <c r="Q287" s="184">
        <v>2.1999999999999999E-2</v>
      </c>
      <c r="R287" s="184">
        <v>3.5000000000000003E-2</v>
      </c>
      <c r="S287" s="184">
        <v>0.216</v>
      </c>
      <c r="T287" s="184">
        <v>0.247</v>
      </c>
    </row>
    <row r="288" spans="1:20" x14ac:dyDescent="0.25">
      <c r="A288" s="93" t="s">
        <v>1033</v>
      </c>
      <c r="B288" s="184">
        <v>0.64950760966875565</v>
      </c>
      <c r="C288" s="184">
        <v>0.24328558639212175</v>
      </c>
      <c r="D288" s="184">
        <v>3.8719785138764548E-2</v>
      </c>
      <c r="E288" s="184">
        <v>6.8487018800358096E-2</v>
      </c>
      <c r="F288" s="183">
        <v>1</v>
      </c>
      <c r="G288" s="187">
        <v>4468</v>
      </c>
      <c r="H288" s="184">
        <v>0.5603913207073874</v>
      </c>
      <c r="I288" s="93"/>
      <c r="J288" s="93"/>
      <c r="K288" s="93"/>
      <c r="L288" s="93"/>
      <c r="M288" s="184">
        <v>0.63500000000000001</v>
      </c>
      <c r="N288" s="184">
        <v>0.66300000000000003</v>
      </c>
      <c r="O288" s="184">
        <v>0.23100000000000001</v>
      </c>
      <c r="P288" s="184">
        <v>0.25600000000000001</v>
      </c>
      <c r="Q288" s="184">
        <v>3.3000000000000002E-2</v>
      </c>
      <c r="R288" s="184">
        <v>4.4999999999999998E-2</v>
      </c>
      <c r="S288" s="184">
        <v>6.0999999999999999E-2</v>
      </c>
      <c r="T288" s="184">
        <v>7.5999999999999998E-2</v>
      </c>
    </row>
    <row r="289" spans="1:20" x14ac:dyDescent="0.25">
      <c r="A289" s="93" t="s">
        <v>1034</v>
      </c>
      <c r="B289" s="184">
        <v>0.65530303030303028</v>
      </c>
      <c r="C289" s="184">
        <v>0.18939393939393939</v>
      </c>
      <c r="D289" s="184">
        <v>4.1666666666666664E-2</v>
      </c>
      <c r="E289" s="184">
        <v>0.11363636363636363</v>
      </c>
      <c r="F289" s="183">
        <v>1</v>
      </c>
      <c r="G289" s="187">
        <v>264</v>
      </c>
      <c r="H289" s="184">
        <v>0.10324599139616739</v>
      </c>
      <c r="I289" s="93"/>
      <c r="J289" s="93"/>
      <c r="K289" s="93"/>
      <c r="L289" s="93"/>
      <c r="M289" s="184">
        <v>0.59599999999999997</v>
      </c>
      <c r="N289" s="184">
        <v>0.71</v>
      </c>
      <c r="O289" s="184">
        <v>0.14699999999999999</v>
      </c>
      <c r="P289" s="184">
        <v>0.24099999999999999</v>
      </c>
      <c r="Q289" s="184">
        <v>2.3E-2</v>
      </c>
      <c r="R289" s="184">
        <v>7.2999999999999995E-2</v>
      </c>
      <c r="S289" s="184">
        <v>8.1000000000000003E-2</v>
      </c>
      <c r="T289" s="184">
        <v>0.158</v>
      </c>
    </row>
    <row r="290" spans="1:20" x14ac:dyDescent="0.25">
      <c r="A290" s="93" t="s">
        <v>1035</v>
      </c>
      <c r="B290" s="184">
        <v>0.38604651162790699</v>
      </c>
      <c r="C290" s="184">
        <v>8.3720930232558138E-2</v>
      </c>
      <c r="D290" s="184">
        <v>6.5116279069767441E-2</v>
      </c>
      <c r="E290" s="184">
        <v>0.46511627906976744</v>
      </c>
      <c r="F290" s="183">
        <v>1</v>
      </c>
      <c r="G290" s="187">
        <v>215</v>
      </c>
      <c r="H290" s="184">
        <v>9.0169434658614322E-3</v>
      </c>
      <c r="I290" s="93"/>
      <c r="J290" s="93"/>
      <c r="K290" s="93"/>
      <c r="L290" s="93"/>
      <c r="M290" s="184">
        <v>0.32400000000000001</v>
      </c>
      <c r="N290" s="184">
        <v>0.45300000000000001</v>
      </c>
      <c r="O290" s="184">
        <v>5.3999999999999999E-2</v>
      </c>
      <c r="P290" s="184">
        <v>0.128</v>
      </c>
      <c r="Q290" s="184">
        <v>3.9E-2</v>
      </c>
      <c r="R290" s="184">
        <v>0.106</v>
      </c>
      <c r="S290" s="184">
        <v>0.4</v>
      </c>
      <c r="T290" s="184">
        <v>0.53200000000000003</v>
      </c>
    </row>
    <row r="291" spans="1:20" x14ac:dyDescent="0.25">
      <c r="A291" s="93" t="s">
        <v>1036</v>
      </c>
      <c r="B291" s="184">
        <v>0.64922103213242455</v>
      </c>
      <c r="C291" s="184">
        <v>0.25219084712755596</v>
      </c>
      <c r="D291" s="184">
        <v>4.33300876338851E-2</v>
      </c>
      <c r="E291" s="184">
        <v>5.525803310613437E-2</v>
      </c>
      <c r="F291" s="183">
        <v>1</v>
      </c>
      <c r="G291" s="187">
        <v>8216</v>
      </c>
      <c r="H291" s="184">
        <v>0.23620734266739499</v>
      </c>
      <c r="I291" s="93"/>
      <c r="J291" s="93"/>
      <c r="K291" s="93"/>
      <c r="L291" s="93"/>
      <c r="M291" s="184">
        <v>0.63900000000000001</v>
      </c>
      <c r="N291" s="184">
        <v>0.65900000000000003</v>
      </c>
      <c r="O291" s="184">
        <v>0.24299999999999999</v>
      </c>
      <c r="P291" s="184">
        <v>0.26200000000000001</v>
      </c>
      <c r="Q291" s="184">
        <v>3.9E-2</v>
      </c>
      <c r="R291" s="184">
        <v>4.8000000000000001E-2</v>
      </c>
      <c r="S291" s="184">
        <v>5.0999999999999997E-2</v>
      </c>
      <c r="T291" s="184">
        <v>0.06</v>
      </c>
    </row>
    <row r="292" spans="1:20" x14ac:dyDescent="0.25">
      <c r="A292" s="93" t="s">
        <v>1037</v>
      </c>
      <c r="B292" s="184">
        <v>0.6071428571428571</v>
      </c>
      <c r="C292" s="184">
        <v>0.14285714285714285</v>
      </c>
      <c r="D292" s="184">
        <v>0.10714285714285714</v>
      </c>
      <c r="E292" s="184">
        <v>0.14285714285714285</v>
      </c>
      <c r="F292" s="183">
        <v>1</v>
      </c>
      <c r="G292" s="187">
        <v>56</v>
      </c>
      <c r="H292" s="184">
        <v>1.1188811188811189E-2</v>
      </c>
      <c r="I292" s="93"/>
      <c r="J292" s="93"/>
      <c r="K292" s="93"/>
      <c r="L292" s="93"/>
      <c r="M292" s="184">
        <v>0.47599999999999998</v>
      </c>
      <c r="N292" s="184">
        <v>0.72399999999999998</v>
      </c>
      <c r="O292" s="184">
        <v>7.3999999999999996E-2</v>
      </c>
      <c r="P292" s="184">
        <v>0.25700000000000001</v>
      </c>
      <c r="Q292" s="184">
        <v>0.05</v>
      </c>
      <c r="R292" s="184">
        <v>0.215</v>
      </c>
      <c r="S292" s="184">
        <v>7.3999999999999996E-2</v>
      </c>
      <c r="T292" s="184">
        <v>0.25700000000000001</v>
      </c>
    </row>
    <row r="293" spans="1:20" x14ac:dyDescent="0.25">
      <c r="A293" s="93" t="s">
        <v>1038</v>
      </c>
      <c r="B293" s="184">
        <v>0.67576601671309189</v>
      </c>
      <c r="C293" s="184">
        <v>0.1799442896935933</v>
      </c>
      <c r="D293" s="184">
        <v>6.2952646239554322E-2</v>
      </c>
      <c r="E293" s="184">
        <v>8.1337047353760447E-2</v>
      </c>
      <c r="F293" s="183">
        <v>1</v>
      </c>
      <c r="G293" s="187">
        <v>1795</v>
      </c>
      <c r="H293" s="184">
        <v>4.2801278077161525E-2</v>
      </c>
      <c r="I293" s="93"/>
      <c r="J293" s="93"/>
      <c r="K293" s="93"/>
      <c r="L293" s="93"/>
      <c r="M293" s="184">
        <v>0.65400000000000003</v>
      </c>
      <c r="N293" s="184">
        <v>0.69699999999999995</v>
      </c>
      <c r="O293" s="184">
        <v>0.16300000000000001</v>
      </c>
      <c r="P293" s="184">
        <v>0.19800000000000001</v>
      </c>
      <c r="Q293" s="184">
        <v>5.2999999999999999E-2</v>
      </c>
      <c r="R293" s="184">
        <v>7.4999999999999997E-2</v>
      </c>
      <c r="S293" s="184">
        <v>7.0000000000000007E-2</v>
      </c>
      <c r="T293" s="184">
        <v>9.5000000000000001E-2</v>
      </c>
    </row>
    <row r="294" spans="1:20" x14ac:dyDescent="0.25">
      <c r="A294" s="93" t="s">
        <v>1039</v>
      </c>
      <c r="B294" s="184">
        <v>0.65760869565217395</v>
      </c>
      <c r="C294" s="184">
        <v>9.7826086956521743E-2</v>
      </c>
      <c r="D294" s="184">
        <v>6.5217391304347824E-2</v>
      </c>
      <c r="E294" s="184">
        <v>0.17934782608695651</v>
      </c>
      <c r="F294" s="183">
        <v>1</v>
      </c>
      <c r="G294" s="187">
        <v>184</v>
      </c>
      <c r="H294" s="184">
        <v>9.79765708200213E-2</v>
      </c>
      <c r="I294" s="93"/>
      <c r="J294" s="93"/>
      <c r="K294" s="93"/>
      <c r="L294" s="93"/>
      <c r="M294" s="184">
        <v>0.58599999999999997</v>
      </c>
      <c r="N294" s="184">
        <v>0.72199999999999998</v>
      </c>
      <c r="O294" s="184">
        <v>6.3E-2</v>
      </c>
      <c r="P294" s="184">
        <v>0.14899999999999999</v>
      </c>
      <c r="Q294" s="184">
        <v>3.7999999999999999E-2</v>
      </c>
      <c r="R294" s="184">
        <v>0.111</v>
      </c>
      <c r="S294" s="184">
        <v>0.13100000000000001</v>
      </c>
      <c r="T294" s="184">
        <v>0.24099999999999999</v>
      </c>
    </row>
    <row r="295" spans="1:20" x14ac:dyDescent="0.25">
      <c r="A295" s="93" t="s">
        <v>1040</v>
      </c>
      <c r="B295" s="184">
        <v>0.5</v>
      </c>
      <c r="C295" s="184">
        <v>0.22058823529411764</v>
      </c>
      <c r="D295" s="184">
        <v>4.4117647058823532E-2</v>
      </c>
      <c r="E295" s="184">
        <v>0.23529411764705882</v>
      </c>
      <c r="F295" s="183">
        <v>1</v>
      </c>
      <c r="G295" s="187">
        <v>68</v>
      </c>
      <c r="H295" s="184">
        <v>0.11239669421487604</v>
      </c>
      <c r="I295" s="93"/>
      <c r="J295" s="93"/>
      <c r="K295" s="93"/>
      <c r="L295" s="93"/>
      <c r="M295" s="184">
        <v>0.38400000000000001</v>
      </c>
      <c r="N295" s="184">
        <v>0.61599999999999999</v>
      </c>
      <c r="O295" s="184">
        <v>0.13800000000000001</v>
      </c>
      <c r="P295" s="184">
        <v>0.33300000000000002</v>
      </c>
      <c r="Q295" s="184">
        <v>1.4999999999999999E-2</v>
      </c>
      <c r="R295" s="184">
        <v>0.122</v>
      </c>
      <c r="S295" s="184">
        <v>0.15</v>
      </c>
      <c r="T295" s="184">
        <v>0.34899999999999998</v>
      </c>
    </row>
    <row r="296" spans="1:20" x14ac:dyDescent="0.25">
      <c r="A296" s="93" t="s">
        <v>1041</v>
      </c>
      <c r="B296" s="184">
        <v>0.55147058823529416</v>
      </c>
      <c r="C296" s="184">
        <v>0.10294117647058823</v>
      </c>
      <c r="D296" s="184">
        <v>2.9411764705882353E-2</v>
      </c>
      <c r="E296" s="184">
        <v>0.31617647058823528</v>
      </c>
      <c r="F296" s="183">
        <v>1</v>
      </c>
      <c r="G296" s="187">
        <v>136</v>
      </c>
      <c r="H296" s="184">
        <v>5.7287278854254421E-2</v>
      </c>
      <c r="I296" s="93"/>
      <c r="J296" s="93"/>
      <c r="K296" s="93"/>
      <c r="L296" s="93"/>
      <c r="M296" s="184">
        <v>0.46800000000000003</v>
      </c>
      <c r="N296" s="184">
        <v>0.63300000000000001</v>
      </c>
      <c r="O296" s="184">
        <v>6.2E-2</v>
      </c>
      <c r="P296" s="184">
        <v>0.16500000000000001</v>
      </c>
      <c r="Q296" s="184">
        <v>1.0999999999999999E-2</v>
      </c>
      <c r="R296" s="184">
        <v>7.2999999999999995E-2</v>
      </c>
      <c r="S296" s="184">
        <v>0.24399999999999999</v>
      </c>
      <c r="T296" s="184">
        <v>0.39800000000000002</v>
      </c>
    </row>
    <row r="297" spans="1:20" x14ac:dyDescent="0.25">
      <c r="A297" s="93" t="s">
        <v>1042</v>
      </c>
      <c r="B297" s="184">
        <v>0.48623853211009177</v>
      </c>
      <c r="C297" s="184">
        <v>0.1743119266055046</v>
      </c>
      <c r="D297" s="184">
        <v>6.4220183486238536E-2</v>
      </c>
      <c r="E297" s="184">
        <v>0.27522935779816515</v>
      </c>
      <c r="F297" s="183">
        <v>1</v>
      </c>
      <c r="G297" s="187">
        <v>109</v>
      </c>
      <c r="H297" s="184">
        <v>5.9890109890109892E-2</v>
      </c>
      <c r="I297" s="93"/>
      <c r="J297" s="93"/>
      <c r="K297" s="93"/>
      <c r="L297" s="93"/>
      <c r="M297" s="184">
        <v>0.39400000000000002</v>
      </c>
      <c r="N297" s="184">
        <v>0.57899999999999996</v>
      </c>
      <c r="O297" s="184">
        <v>0.115</v>
      </c>
      <c r="P297" s="184">
        <v>0.25600000000000001</v>
      </c>
      <c r="Q297" s="184">
        <v>3.1E-2</v>
      </c>
      <c r="R297" s="184">
        <v>0.127</v>
      </c>
      <c r="S297" s="184">
        <v>0.2</v>
      </c>
      <c r="T297" s="184">
        <v>0.36599999999999999</v>
      </c>
    </row>
    <row r="298" spans="1:20" x14ac:dyDescent="0.25">
      <c r="A298" s="93" t="s">
        <v>1043</v>
      </c>
      <c r="B298" s="184">
        <v>0.51333333333333331</v>
      </c>
      <c r="C298" s="184">
        <v>0.16666666666666666</v>
      </c>
      <c r="D298" s="184">
        <v>0.08</v>
      </c>
      <c r="E298" s="184">
        <v>0.24</v>
      </c>
      <c r="F298" s="183">
        <v>1</v>
      </c>
      <c r="G298" s="187">
        <v>150</v>
      </c>
      <c r="H298" s="184">
        <v>9.036144578313253E-2</v>
      </c>
      <c r="I298" s="93"/>
      <c r="J298" s="93"/>
      <c r="K298" s="93"/>
      <c r="L298" s="93"/>
      <c r="M298" s="184">
        <v>0.434</v>
      </c>
      <c r="N298" s="184">
        <v>0.59199999999999997</v>
      </c>
      <c r="O298" s="184">
        <v>0.11600000000000001</v>
      </c>
      <c r="P298" s="184">
        <v>0.23400000000000001</v>
      </c>
      <c r="Q298" s="184">
        <v>4.5999999999999999E-2</v>
      </c>
      <c r="R298" s="184">
        <v>0.13500000000000001</v>
      </c>
      <c r="S298" s="184">
        <v>0.17899999999999999</v>
      </c>
      <c r="T298" s="184">
        <v>0.314</v>
      </c>
    </row>
    <row r="299" spans="1:20" x14ac:dyDescent="0.25">
      <c r="A299" s="93" t="s">
        <v>1044</v>
      </c>
      <c r="B299" s="184">
        <v>0.4861111111111111</v>
      </c>
      <c r="C299" s="184">
        <v>0.1388888888888889</v>
      </c>
      <c r="D299" s="184">
        <v>5.5555555555555552E-2</v>
      </c>
      <c r="E299" s="184">
        <v>0.31944444444444442</v>
      </c>
      <c r="F299" s="183">
        <v>1</v>
      </c>
      <c r="G299" s="187">
        <v>144</v>
      </c>
      <c r="H299" s="184">
        <v>6.1198470038249041E-2</v>
      </c>
      <c r="I299" s="93"/>
      <c r="J299" s="93"/>
      <c r="K299" s="93"/>
      <c r="L299" s="93"/>
      <c r="M299" s="184">
        <v>0.40600000000000003</v>
      </c>
      <c r="N299" s="184">
        <v>0.56699999999999995</v>
      </c>
      <c r="O299" s="184">
        <v>9.1999999999999998E-2</v>
      </c>
      <c r="P299" s="184">
        <v>0.20499999999999999</v>
      </c>
      <c r="Q299" s="184">
        <v>2.8000000000000001E-2</v>
      </c>
      <c r="R299" s="184">
        <v>0.106</v>
      </c>
      <c r="S299" s="184">
        <v>0.249</v>
      </c>
      <c r="T299" s="184">
        <v>0.39900000000000002</v>
      </c>
    </row>
    <row r="300" spans="1:20" x14ac:dyDescent="0.25">
      <c r="A300" s="93" t="s">
        <v>1045</v>
      </c>
      <c r="B300" s="184">
        <v>0.504</v>
      </c>
      <c r="C300" s="184">
        <v>0.248</v>
      </c>
      <c r="D300" s="184">
        <v>4.3999999999999997E-2</v>
      </c>
      <c r="E300" s="184">
        <v>0.20399999999999999</v>
      </c>
      <c r="F300" s="183">
        <v>1</v>
      </c>
      <c r="G300" s="187">
        <v>250</v>
      </c>
      <c r="H300" s="184">
        <v>0.16297262059973924</v>
      </c>
      <c r="I300" s="93"/>
      <c r="J300" s="93"/>
      <c r="K300" s="93"/>
      <c r="L300" s="93"/>
      <c r="M300" s="184">
        <v>0.442</v>
      </c>
      <c r="N300" s="184">
        <v>0.56499999999999995</v>
      </c>
      <c r="O300" s="184">
        <v>0.19900000000000001</v>
      </c>
      <c r="P300" s="184">
        <v>0.30499999999999999</v>
      </c>
      <c r="Q300" s="184">
        <v>2.5000000000000001E-2</v>
      </c>
      <c r="R300" s="184">
        <v>7.6999999999999999E-2</v>
      </c>
      <c r="S300" s="184">
        <v>0.159</v>
      </c>
      <c r="T300" s="184">
        <v>0.25800000000000001</v>
      </c>
    </row>
    <row r="301" spans="1:20" x14ac:dyDescent="0.25">
      <c r="A301" s="93" t="s">
        <v>1046</v>
      </c>
      <c r="B301" s="184">
        <v>0.64509051014810748</v>
      </c>
      <c r="C301" s="184">
        <v>0.18486012068019747</v>
      </c>
      <c r="D301" s="184">
        <v>4.4432254525507406E-2</v>
      </c>
      <c r="E301" s="184">
        <v>0.12561711464618761</v>
      </c>
      <c r="F301" s="183">
        <v>1</v>
      </c>
      <c r="G301" s="187">
        <v>1823</v>
      </c>
      <c r="H301" s="184">
        <v>0.24339118825100134</v>
      </c>
      <c r="I301" s="93"/>
      <c r="J301" s="93"/>
      <c r="K301" s="93"/>
      <c r="L301" s="93"/>
      <c r="M301" s="184">
        <v>0.623</v>
      </c>
      <c r="N301" s="184">
        <v>0.66700000000000004</v>
      </c>
      <c r="O301" s="184">
        <v>0.16800000000000001</v>
      </c>
      <c r="P301" s="184">
        <v>0.20300000000000001</v>
      </c>
      <c r="Q301" s="184">
        <v>3.5999999999999997E-2</v>
      </c>
      <c r="R301" s="184">
        <v>5.5E-2</v>
      </c>
      <c r="S301" s="184">
        <v>0.111</v>
      </c>
      <c r="T301" s="184">
        <v>0.14199999999999999</v>
      </c>
    </row>
    <row r="302" spans="1:20" x14ac:dyDescent="0.25">
      <c r="A302" s="93" t="s">
        <v>1047</v>
      </c>
      <c r="B302" s="184">
        <v>0.52812271731190652</v>
      </c>
      <c r="C302" s="184">
        <v>0.28560993425858289</v>
      </c>
      <c r="D302" s="184">
        <v>3.2140248356464569E-2</v>
      </c>
      <c r="E302" s="184">
        <v>0.15412710007304603</v>
      </c>
      <c r="F302" s="183">
        <v>1</v>
      </c>
      <c r="G302" s="187">
        <v>1369</v>
      </c>
      <c r="H302" s="184">
        <v>0.52918438345574026</v>
      </c>
      <c r="I302" s="93"/>
      <c r="J302" s="93"/>
      <c r="K302" s="93"/>
      <c r="L302" s="93"/>
      <c r="M302" s="184">
        <v>0.502</v>
      </c>
      <c r="N302" s="184">
        <v>0.55400000000000005</v>
      </c>
      <c r="O302" s="184">
        <v>0.26200000000000001</v>
      </c>
      <c r="P302" s="184">
        <v>0.31</v>
      </c>
      <c r="Q302" s="184">
        <v>2.4E-2</v>
      </c>
      <c r="R302" s="184">
        <v>4.2999999999999997E-2</v>
      </c>
      <c r="S302" s="184">
        <v>0.13600000000000001</v>
      </c>
      <c r="T302" s="184">
        <v>0.17399999999999999</v>
      </c>
    </row>
    <row r="303" spans="1:20" x14ac:dyDescent="0.25">
      <c r="A303" s="93" t="s">
        <v>1048</v>
      </c>
      <c r="B303" s="184">
        <v>0.67670682730923692</v>
      </c>
      <c r="C303" s="184">
        <v>0.19678714859437751</v>
      </c>
      <c r="D303" s="184">
        <v>3.2128514056224897E-2</v>
      </c>
      <c r="E303" s="184">
        <v>9.4377510040160636E-2</v>
      </c>
      <c r="F303" s="183">
        <v>1</v>
      </c>
      <c r="G303" s="187">
        <v>498</v>
      </c>
      <c r="H303" s="184">
        <v>0.16750756811301715</v>
      </c>
      <c r="I303" s="93"/>
      <c r="J303" s="93"/>
      <c r="K303" s="93"/>
      <c r="L303" s="93"/>
      <c r="M303" s="184">
        <v>0.63400000000000001</v>
      </c>
      <c r="N303" s="184">
        <v>0.71599999999999997</v>
      </c>
      <c r="O303" s="184">
        <v>0.16400000000000001</v>
      </c>
      <c r="P303" s="184">
        <v>0.23400000000000001</v>
      </c>
      <c r="Q303" s="184">
        <v>0.02</v>
      </c>
      <c r="R303" s="184">
        <v>5.1999999999999998E-2</v>
      </c>
      <c r="S303" s="184">
        <v>7.1999999999999995E-2</v>
      </c>
      <c r="T303" s="184">
        <v>0.123</v>
      </c>
    </row>
    <row r="304" spans="1:20" x14ac:dyDescent="0.25">
      <c r="A304" s="93" t="s">
        <v>1049</v>
      </c>
      <c r="B304" s="184">
        <v>0.49544626593806923</v>
      </c>
      <c r="C304" s="184">
        <v>0.22768670309653916</v>
      </c>
      <c r="D304" s="184">
        <v>4.553734061930783E-2</v>
      </c>
      <c r="E304" s="184">
        <v>0.23132969034608378</v>
      </c>
      <c r="F304" s="183">
        <v>1</v>
      </c>
      <c r="G304" s="187">
        <v>549</v>
      </c>
      <c r="H304" s="184">
        <v>0.47205503009458299</v>
      </c>
      <c r="I304" s="93"/>
      <c r="J304" s="93"/>
      <c r="K304" s="93"/>
      <c r="L304" s="93"/>
      <c r="M304" s="184">
        <v>0.45400000000000001</v>
      </c>
      <c r="N304" s="184">
        <v>0.53700000000000003</v>
      </c>
      <c r="O304" s="184">
        <v>0.19500000000000001</v>
      </c>
      <c r="P304" s="184">
        <v>0.26500000000000001</v>
      </c>
      <c r="Q304" s="184">
        <v>3.1E-2</v>
      </c>
      <c r="R304" s="184">
        <v>6.6000000000000003E-2</v>
      </c>
      <c r="S304" s="184">
        <v>0.19800000000000001</v>
      </c>
      <c r="T304" s="184">
        <v>0.26800000000000002</v>
      </c>
    </row>
    <row r="305" spans="1:20" x14ac:dyDescent="0.25">
      <c r="A305" s="93" t="s">
        <v>1050</v>
      </c>
      <c r="B305" s="184">
        <v>0.59107142857142858</v>
      </c>
      <c r="C305" s="184">
        <v>0.25773809523809521</v>
      </c>
      <c r="D305" s="184">
        <v>4.3452380952380951E-2</v>
      </c>
      <c r="E305" s="184">
        <v>0.10773809523809524</v>
      </c>
      <c r="F305" s="183">
        <v>1</v>
      </c>
      <c r="G305" s="187">
        <v>1680</v>
      </c>
      <c r="H305" s="184">
        <v>0.44129235618597323</v>
      </c>
      <c r="I305" s="93"/>
      <c r="J305" s="93"/>
      <c r="K305" s="93"/>
      <c r="L305" s="93"/>
      <c r="M305" s="184">
        <v>0.56699999999999995</v>
      </c>
      <c r="N305" s="184">
        <v>0.61399999999999999</v>
      </c>
      <c r="O305" s="184">
        <v>0.23699999999999999</v>
      </c>
      <c r="P305" s="184">
        <v>0.27900000000000003</v>
      </c>
      <c r="Q305" s="184">
        <v>3.5000000000000003E-2</v>
      </c>
      <c r="R305" s="184">
        <v>5.3999999999999999E-2</v>
      </c>
      <c r="S305" s="184">
        <v>9.4E-2</v>
      </c>
      <c r="T305" s="184">
        <v>0.123</v>
      </c>
    </row>
    <row r="306" spans="1:20" x14ac:dyDescent="0.25">
      <c r="A306" s="93" t="s">
        <v>1051</v>
      </c>
      <c r="B306" s="184">
        <v>0.69027088897367417</v>
      </c>
      <c r="C306" s="184">
        <v>0.1932850057230065</v>
      </c>
      <c r="D306" s="184">
        <v>3.6016787485692481E-2</v>
      </c>
      <c r="E306" s="184">
        <v>8.0427317817626853E-2</v>
      </c>
      <c r="F306" s="183">
        <v>1</v>
      </c>
      <c r="G306" s="187">
        <v>13105</v>
      </c>
      <c r="H306" s="184">
        <v>0.36547954374320218</v>
      </c>
      <c r="I306" s="93"/>
      <c r="J306" s="93"/>
      <c r="K306" s="93"/>
      <c r="L306" s="93"/>
      <c r="M306" s="184">
        <v>0.68200000000000005</v>
      </c>
      <c r="N306" s="184">
        <v>0.69799999999999995</v>
      </c>
      <c r="O306" s="184">
        <v>0.187</v>
      </c>
      <c r="P306" s="184">
        <v>0.2</v>
      </c>
      <c r="Q306" s="184">
        <v>3.3000000000000002E-2</v>
      </c>
      <c r="R306" s="184">
        <v>3.9E-2</v>
      </c>
      <c r="S306" s="184">
        <v>7.5999999999999998E-2</v>
      </c>
      <c r="T306" s="184">
        <v>8.5000000000000006E-2</v>
      </c>
    </row>
    <row r="307" spans="1:20" x14ac:dyDescent="0.25">
      <c r="A307" s="93" t="s">
        <v>1052</v>
      </c>
      <c r="B307" s="184">
        <v>0.75</v>
      </c>
      <c r="C307" s="184">
        <v>0.2</v>
      </c>
      <c r="D307" s="184" t="s">
        <v>143</v>
      </c>
      <c r="E307" s="184">
        <v>0.05</v>
      </c>
      <c r="F307" s="183">
        <v>1</v>
      </c>
      <c r="G307" s="187">
        <v>20</v>
      </c>
      <c r="H307" s="184">
        <v>6.6445182724252497E-2</v>
      </c>
      <c r="I307" s="93"/>
      <c r="J307" s="93"/>
      <c r="K307" s="93"/>
      <c r="L307" s="93"/>
      <c r="M307" s="184">
        <v>0.53100000000000003</v>
      </c>
      <c r="N307" s="184">
        <v>0.88800000000000001</v>
      </c>
      <c r="O307" s="184">
        <v>8.1000000000000003E-2</v>
      </c>
      <c r="P307" s="184">
        <v>0.41599999999999998</v>
      </c>
      <c r="Q307" s="184" t="s">
        <v>143</v>
      </c>
      <c r="R307" s="184" t="s">
        <v>143</v>
      </c>
      <c r="S307" s="184">
        <v>8.9999999999999993E-3</v>
      </c>
      <c r="T307" s="184">
        <v>0.23599999999999999</v>
      </c>
    </row>
    <row r="308" spans="1:20" x14ac:dyDescent="0.25">
      <c r="A308" s="93" t="s">
        <v>1053</v>
      </c>
      <c r="B308" s="184">
        <v>0.59055118110236215</v>
      </c>
      <c r="C308" s="184">
        <v>0.13779527559055119</v>
      </c>
      <c r="D308" s="184">
        <v>6.6929133858267723E-2</v>
      </c>
      <c r="E308" s="184">
        <v>0.20472440944881889</v>
      </c>
      <c r="F308" s="183">
        <v>1</v>
      </c>
      <c r="G308" s="187">
        <v>254</v>
      </c>
      <c r="H308" s="184">
        <v>2.2676546736898492E-2</v>
      </c>
      <c r="I308" s="93"/>
      <c r="J308" s="93"/>
      <c r="K308" s="93"/>
      <c r="L308" s="93"/>
      <c r="M308" s="184">
        <v>0.52900000000000003</v>
      </c>
      <c r="N308" s="184">
        <v>0.64900000000000002</v>
      </c>
      <c r="O308" s="184">
        <v>0.10100000000000001</v>
      </c>
      <c r="P308" s="184">
        <v>0.186</v>
      </c>
      <c r="Q308" s="184">
        <v>4.2000000000000003E-2</v>
      </c>
      <c r="R308" s="184">
        <v>0.105</v>
      </c>
      <c r="S308" s="184">
        <v>0.16</v>
      </c>
      <c r="T308" s="184">
        <v>0.25900000000000001</v>
      </c>
    </row>
    <row r="309" spans="1:20" x14ac:dyDescent="0.25">
      <c r="A309" s="93" t="s">
        <v>1054</v>
      </c>
      <c r="B309" s="184">
        <v>0.63163972286374137</v>
      </c>
      <c r="C309" s="184">
        <v>0.14434180138568128</v>
      </c>
      <c r="D309" s="184">
        <v>1.6166281755196306E-2</v>
      </c>
      <c r="E309" s="184">
        <v>0.20785219399538107</v>
      </c>
      <c r="F309" s="183">
        <v>1</v>
      </c>
      <c r="G309" s="187">
        <v>866</v>
      </c>
      <c r="H309" s="184">
        <v>0.45127670661803021</v>
      </c>
      <c r="I309" s="93"/>
      <c r="J309" s="93"/>
      <c r="K309" s="93"/>
      <c r="L309" s="93"/>
      <c r="M309" s="184">
        <v>0.59899999999999998</v>
      </c>
      <c r="N309" s="184">
        <v>0.66300000000000003</v>
      </c>
      <c r="O309" s="184">
        <v>0.123</v>
      </c>
      <c r="P309" s="184">
        <v>0.16900000000000001</v>
      </c>
      <c r="Q309" s="184">
        <v>0.01</v>
      </c>
      <c r="R309" s="184">
        <v>2.7E-2</v>
      </c>
      <c r="S309" s="184">
        <v>0.182</v>
      </c>
      <c r="T309" s="184">
        <v>0.23599999999999999</v>
      </c>
    </row>
    <row r="310" spans="1:20" x14ac:dyDescent="0.25">
      <c r="A310" s="93" t="s">
        <v>1055</v>
      </c>
      <c r="B310" s="184">
        <v>0.6026845637583893</v>
      </c>
      <c r="C310" s="184">
        <v>0.20402684563758389</v>
      </c>
      <c r="D310" s="184">
        <v>5.771812080536913E-2</v>
      </c>
      <c r="E310" s="184">
        <v>0.13557046979865772</v>
      </c>
      <c r="F310" s="183">
        <v>1</v>
      </c>
      <c r="G310" s="187">
        <v>745</v>
      </c>
      <c r="H310" s="184">
        <v>0.32029234737747203</v>
      </c>
      <c r="I310" s="93"/>
      <c r="J310" s="93"/>
      <c r="K310" s="93"/>
      <c r="L310" s="93"/>
      <c r="M310" s="184">
        <v>0.56699999999999995</v>
      </c>
      <c r="N310" s="184">
        <v>0.63700000000000001</v>
      </c>
      <c r="O310" s="184">
        <v>0.17699999999999999</v>
      </c>
      <c r="P310" s="184">
        <v>0.23400000000000001</v>
      </c>
      <c r="Q310" s="184">
        <v>4.2999999999999997E-2</v>
      </c>
      <c r="R310" s="184">
        <v>7.6999999999999999E-2</v>
      </c>
      <c r="S310" s="184">
        <v>0.113</v>
      </c>
      <c r="T310" s="184">
        <v>0.16200000000000001</v>
      </c>
    </row>
    <row r="311" spans="1:20" x14ac:dyDescent="0.25">
      <c r="A311" s="93" t="s">
        <v>1056</v>
      </c>
      <c r="B311" s="184">
        <v>0.5754512635379061</v>
      </c>
      <c r="C311" s="184">
        <v>0.23176895306859205</v>
      </c>
      <c r="D311" s="184">
        <v>3.1768953068592058E-2</v>
      </c>
      <c r="E311" s="184">
        <v>0.16101083032490976</v>
      </c>
      <c r="F311" s="183">
        <v>1</v>
      </c>
      <c r="G311" s="187">
        <v>1385</v>
      </c>
      <c r="H311" s="184">
        <v>0.32672800188723755</v>
      </c>
      <c r="I311" s="93"/>
      <c r="J311" s="93"/>
      <c r="K311" s="93"/>
      <c r="L311" s="93"/>
      <c r="M311" s="184">
        <v>0.54900000000000004</v>
      </c>
      <c r="N311" s="184">
        <v>0.60099999999999998</v>
      </c>
      <c r="O311" s="184">
        <v>0.21</v>
      </c>
      <c r="P311" s="184">
        <v>0.255</v>
      </c>
      <c r="Q311" s="184">
        <v>2.4E-2</v>
      </c>
      <c r="R311" s="184">
        <v>4.2000000000000003E-2</v>
      </c>
      <c r="S311" s="184">
        <v>0.14299999999999999</v>
      </c>
      <c r="T311" s="184">
        <v>0.18099999999999999</v>
      </c>
    </row>
    <row r="312" spans="1:20" x14ac:dyDescent="0.25">
      <c r="A312" s="93" t="s">
        <v>1057</v>
      </c>
      <c r="B312" s="184">
        <v>0.56866877414822625</v>
      </c>
      <c r="C312" s="184">
        <v>0.24341412012644889</v>
      </c>
      <c r="D312" s="184">
        <v>4.671584123638918E-2</v>
      </c>
      <c r="E312" s="184">
        <v>0.14120126448893572</v>
      </c>
      <c r="F312" s="183">
        <v>1</v>
      </c>
      <c r="G312" s="187">
        <v>2847</v>
      </c>
      <c r="H312" s="184">
        <v>0.25708867617843595</v>
      </c>
      <c r="I312" s="93"/>
      <c r="J312" s="93"/>
      <c r="K312" s="93"/>
      <c r="L312" s="93"/>
      <c r="M312" s="184">
        <v>0.55000000000000004</v>
      </c>
      <c r="N312" s="184">
        <v>0.58699999999999997</v>
      </c>
      <c r="O312" s="184">
        <v>0.22800000000000001</v>
      </c>
      <c r="P312" s="184">
        <v>0.26</v>
      </c>
      <c r="Q312" s="184">
        <v>0.04</v>
      </c>
      <c r="R312" s="184">
        <v>5.5E-2</v>
      </c>
      <c r="S312" s="184">
        <v>0.129</v>
      </c>
      <c r="T312" s="184">
        <v>0.154</v>
      </c>
    </row>
    <row r="313" spans="1:20" x14ac:dyDescent="0.25">
      <c r="A313" s="93" t="s">
        <v>1058</v>
      </c>
      <c r="B313" s="184">
        <v>0.64839857651245547</v>
      </c>
      <c r="C313" s="184">
        <v>0.24199288256227758</v>
      </c>
      <c r="D313" s="184">
        <v>4.0569395017793594E-2</v>
      </c>
      <c r="E313" s="184">
        <v>6.9039145907473315E-2</v>
      </c>
      <c r="F313" s="183">
        <v>1</v>
      </c>
      <c r="G313" s="187">
        <v>1405</v>
      </c>
      <c r="H313" s="184">
        <v>0.20192584075883874</v>
      </c>
      <c r="I313" s="93"/>
      <c r="J313" s="93"/>
      <c r="K313" s="93"/>
      <c r="L313" s="93"/>
      <c r="M313" s="184">
        <v>0.623</v>
      </c>
      <c r="N313" s="184">
        <v>0.67300000000000004</v>
      </c>
      <c r="O313" s="184">
        <v>0.22</v>
      </c>
      <c r="P313" s="184">
        <v>0.26500000000000001</v>
      </c>
      <c r="Q313" s="184">
        <v>3.1E-2</v>
      </c>
      <c r="R313" s="184">
        <v>5.1999999999999998E-2</v>
      </c>
      <c r="S313" s="184">
        <v>5.7000000000000002E-2</v>
      </c>
      <c r="T313" s="184">
        <v>8.4000000000000005E-2</v>
      </c>
    </row>
    <row r="314" spans="1:20" x14ac:dyDescent="0.25">
      <c r="A314" s="93" t="s">
        <v>1059</v>
      </c>
      <c r="B314" s="184">
        <v>0.69037656903765687</v>
      </c>
      <c r="C314" s="184">
        <v>0.15899581589958159</v>
      </c>
      <c r="D314" s="184">
        <v>5.4393305439330547E-2</v>
      </c>
      <c r="E314" s="184">
        <v>9.6234309623430964E-2</v>
      </c>
      <c r="F314" s="183">
        <v>1</v>
      </c>
      <c r="G314" s="187">
        <v>239</v>
      </c>
      <c r="H314" s="184">
        <v>0.1857031857031857</v>
      </c>
      <c r="I314" s="93"/>
      <c r="J314" s="93"/>
      <c r="K314" s="93"/>
      <c r="L314" s="93"/>
      <c r="M314" s="184">
        <v>0.629</v>
      </c>
      <c r="N314" s="184">
        <v>0.746</v>
      </c>
      <c r="O314" s="184">
        <v>0.11799999999999999</v>
      </c>
      <c r="P314" s="184">
        <v>0.21099999999999999</v>
      </c>
      <c r="Q314" s="184">
        <v>3.2000000000000001E-2</v>
      </c>
      <c r="R314" s="184">
        <v>9.0999999999999998E-2</v>
      </c>
      <c r="S314" s="184">
        <v>6.5000000000000002E-2</v>
      </c>
      <c r="T314" s="184">
        <v>0.14000000000000001</v>
      </c>
    </row>
    <row r="315" spans="1:20" x14ac:dyDescent="0.25">
      <c r="A315" s="93" t="s">
        <v>1060</v>
      </c>
      <c r="B315" s="184">
        <v>0.43408360128617363</v>
      </c>
      <c r="C315" s="184">
        <v>0.14469453376205788</v>
      </c>
      <c r="D315" s="184">
        <v>3.8585209003215437E-2</v>
      </c>
      <c r="E315" s="184">
        <v>0.38263665594855306</v>
      </c>
      <c r="F315" s="183">
        <v>1</v>
      </c>
      <c r="G315" s="187">
        <v>311</v>
      </c>
      <c r="H315" s="184">
        <v>0.21243169398907105</v>
      </c>
      <c r="I315" s="93"/>
      <c r="J315" s="93"/>
      <c r="K315" s="93"/>
      <c r="L315" s="93"/>
      <c r="M315" s="184">
        <v>0.38</v>
      </c>
      <c r="N315" s="184">
        <v>0.49</v>
      </c>
      <c r="O315" s="184">
        <v>0.11</v>
      </c>
      <c r="P315" s="184">
        <v>0.188</v>
      </c>
      <c r="Q315" s="184">
        <v>2.1999999999999999E-2</v>
      </c>
      <c r="R315" s="184">
        <v>6.6000000000000003E-2</v>
      </c>
      <c r="S315" s="184">
        <v>0.33</v>
      </c>
      <c r="T315" s="184">
        <v>0.438</v>
      </c>
    </row>
    <row r="316" spans="1:20" x14ac:dyDescent="0.25">
      <c r="A316" s="93" t="s">
        <v>1061</v>
      </c>
      <c r="B316" s="184">
        <v>0.61772151898734173</v>
      </c>
      <c r="C316" s="184">
        <v>0.21518987341772153</v>
      </c>
      <c r="D316" s="184">
        <v>4.3037974683544304E-2</v>
      </c>
      <c r="E316" s="184">
        <v>0.1240506329113924</v>
      </c>
      <c r="F316" s="183">
        <v>1</v>
      </c>
      <c r="G316" s="187">
        <v>395</v>
      </c>
      <c r="H316" s="184">
        <v>0.29946929492039426</v>
      </c>
      <c r="I316" s="93"/>
      <c r="J316" s="93"/>
      <c r="K316" s="93"/>
      <c r="L316" s="93"/>
      <c r="M316" s="184">
        <v>0.56899999999999995</v>
      </c>
      <c r="N316" s="184">
        <v>0.66400000000000003</v>
      </c>
      <c r="O316" s="184">
        <v>0.17799999999999999</v>
      </c>
      <c r="P316" s="184">
        <v>0.25800000000000001</v>
      </c>
      <c r="Q316" s="184">
        <v>2.7E-2</v>
      </c>
      <c r="R316" s="184">
        <v>6.8000000000000005E-2</v>
      </c>
      <c r="S316" s="184">
        <v>9.5000000000000001E-2</v>
      </c>
      <c r="T316" s="184">
        <v>0.16</v>
      </c>
    </row>
    <row r="317" spans="1:20" x14ac:dyDescent="0.25">
      <c r="A317" s="93" t="s">
        <v>1062</v>
      </c>
      <c r="B317" s="184">
        <v>0.59682687820811942</v>
      </c>
      <c r="C317" s="184">
        <v>0.25431637890807279</v>
      </c>
      <c r="D317" s="184">
        <v>3.7330844610359307E-2</v>
      </c>
      <c r="E317" s="184">
        <v>0.11152589827344844</v>
      </c>
      <c r="F317" s="183">
        <v>1</v>
      </c>
      <c r="G317" s="187">
        <v>2143</v>
      </c>
      <c r="H317" s="184">
        <v>0.3148229763478772</v>
      </c>
      <c r="I317" s="93"/>
      <c r="J317" s="93"/>
      <c r="K317" s="93"/>
      <c r="L317" s="93"/>
      <c r="M317" s="184">
        <v>0.57599999999999996</v>
      </c>
      <c r="N317" s="184">
        <v>0.61699999999999999</v>
      </c>
      <c r="O317" s="184">
        <v>0.23599999999999999</v>
      </c>
      <c r="P317" s="184">
        <v>0.27300000000000002</v>
      </c>
      <c r="Q317" s="184">
        <v>0.03</v>
      </c>
      <c r="R317" s="184">
        <v>4.5999999999999999E-2</v>
      </c>
      <c r="S317" s="184">
        <v>9.9000000000000005E-2</v>
      </c>
      <c r="T317" s="184">
        <v>0.126</v>
      </c>
    </row>
    <row r="318" spans="1:20" x14ac:dyDescent="0.25">
      <c r="A318" s="93" t="s">
        <v>1063</v>
      </c>
      <c r="B318" s="184">
        <v>0.57175528873642079</v>
      </c>
      <c r="C318" s="184">
        <v>0.2658662092624357</v>
      </c>
      <c r="D318" s="184">
        <v>4.4596912521440824E-2</v>
      </c>
      <c r="E318" s="184">
        <v>0.11778158947970269</v>
      </c>
      <c r="F318" s="183">
        <v>1</v>
      </c>
      <c r="G318" s="187">
        <v>1749</v>
      </c>
      <c r="H318" s="184">
        <v>0.28037832638666238</v>
      </c>
      <c r="I318" s="93"/>
      <c r="J318" s="93"/>
      <c r="K318" s="93"/>
      <c r="L318" s="93"/>
      <c r="M318" s="184">
        <v>0.54800000000000004</v>
      </c>
      <c r="N318" s="184">
        <v>0.59499999999999997</v>
      </c>
      <c r="O318" s="184">
        <v>0.246</v>
      </c>
      <c r="P318" s="184">
        <v>0.28699999999999998</v>
      </c>
      <c r="Q318" s="184">
        <v>3.5999999999999997E-2</v>
      </c>
      <c r="R318" s="184">
        <v>5.5E-2</v>
      </c>
      <c r="S318" s="184">
        <v>0.104</v>
      </c>
      <c r="T318" s="184">
        <v>0.13400000000000001</v>
      </c>
    </row>
    <row r="319" spans="1:20" x14ac:dyDescent="0.25">
      <c r="A319" s="93" t="s">
        <v>1064</v>
      </c>
      <c r="B319" s="184">
        <v>0.58468872686483453</v>
      </c>
      <c r="C319" s="184">
        <v>0.29613011777902409</v>
      </c>
      <c r="D319" s="184">
        <v>4.7672462142456531E-2</v>
      </c>
      <c r="E319" s="184">
        <v>7.1508693213684804E-2</v>
      </c>
      <c r="F319" s="183">
        <v>1</v>
      </c>
      <c r="G319" s="187">
        <v>3566</v>
      </c>
      <c r="H319" s="184">
        <v>0.4740760436054241</v>
      </c>
      <c r="I319" s="93"/>
      <c r="J319" s="93"/>
      <c r="K319" s="93"/>
      <c r="L319" s="93"/>
      <c r="M319" s="184">
        <v>0.56799999999999995</v>
      </c>
      <c r="N319" s="184">
        <v>0.60099999999999998</v>
      </c>
      <c r="O319" s="184">
        <v>0.28100000000000003</v>
      </c>
      <c r="P319" s="184">
        <v>0.311</v>
      </c>
      <c r="Q319" s="184">
        <v>4.1000000000000002E-2</v>
      </c>
      <c r="R319" s="184">
        <v>5.5E-2</v>
      </c>
      <c r="S319" s="184">
        <v>6.4000000000000001E-2</v>
      </c>
      <c r="T319" s="184">
        <v>0.08</v>
      </c>
    </row>
    <row r="320" spans="1:20" x14ac:dyDescent="0.25">
      <c r="A320" s="93" t="s">
        <v>1065</v>
      </c>
      <c r="B320" s="184">
        <v>0.6330185607294041</v>
      </c>
      <c r="C320" s="184">
        <v>0.17942038423966133</v>
      </c>
      <c r="D320" s="184">
        <v>5.6659068707261478E-2</v>
      </c>
      <c r="E320" s="184">
        <v>0.13090198632367306</v>
      </c>
      <c r="F320" s="183">
        <v>1</v>
      </c>
      <c r="G320" s="187">
        <v>3071</v>
      </c>
      <c r="H320" s="184">
        <v>8.3519173239053571E-2</v>
      </c>
      <c r="I320" s="93"/>
      <c r="J320" s="93"/>
      <c r="K320" s="93"/>
      <c r="L320" s="93"/>
      <c r="M320" s="184">
        <v>0.61599999999999999</v>
      </c>
      <c r="N320" s="184">
        <v>0.65</v>
      </c>
      <c r="O320" s="184">
        <v>0.16600000000000001</v>
      </c>
      <c r="P320" s="184">
        <v>0.193</v>
      </c>
      <c r="Q320" s="184">
        <v>4.9000000000000002E-2</v>
      </c>
      <c r="R320" s="184">
        <v>6.5000000000000002E-2</v>
      </c>
      <c r="S320" s="184">
        <v>0.11899999999999999</v>
      </c>
      <c r="T320" s="184">
        <v>0.14299999999999999</v>
      </c>
    </row>
    <row r="321" spans="1:20" x14ac:dyDescent="0.25">
      <c r="A321" s="93" t="s">
        <v>1066</v>
      </c>
      <c r="B321" s="184">
        <v>0.5</v>
      </c>
      <c r="C321" s="184">
        <v>7.6923076923076927E-2</v>
      </c>
      <c r="D321" s="184">
        <v>5.7692307692307696E-2</v>
      </c>
      <c r="E321" s="184">
        <v>0.36538461538461536</v>
      </c>
      <c r="F321" s="183">
        <v>1</v>
      </c>
      <c r="G321" s="187">
        <v>104</v>
      </c>
      <c r="H321" s="184">
        <v>0.21224489795918366</v>
      </c>
      <c r="I321" s="93"/>
      <c r="J321" s="93"/>
      <c r="K321" s="93"/>
      <c r="L321" s="93"/>
      <c r="M321" s="184">
        <v>0.40600000000000003</v>
      </c>
      <c r="N321" s="184">
        <v>0.59399999999999997</v>
      </c>
      <c r="O321" s="184">
        <v>3.9E-2</v>
      </c>
      <c r="P321" s="184">
        <v>0.14399999999999999</v>
      </c>
      <c r="Q321" s="184">
        <v>2.7E-2</v>
      </c>
      <c r="R321" s="184">
        <v>0.12</v>
      </c>
      <c r="S321" s="184">
        <v>0.27900000000000003</v>
      </c>
      <c r="T321" s="184">
        <v>0.46100000000000002</v>
      </c>
    </row>
    <row r="322" spans="1:20" x14ac:dyDescent="0.25">
      <c r="A322" s="93" t="s">
        <v>1067</v>
      </c>
      <c r="B322" s="184">
        <v>0.54342984409799555</v>
      </c>
      <c r="C322" s="184">
        <v>0.22717149220489977</v>
      </c>
      <c r="D322" s="184">
        <v>6.0133630289532294E-2</v>
      </c>
      <c r="E322" s="184">
        <v>0.16926503340757237</v>
      </c>
      <c r="F322" s="183">
        <v>1</v>
      </c>
      <c r="G322" s="187">
        <v>449</v>
      </c>
      <c r="H322" s="184">
        <v>0.2212912764908822</v>
      </c>
      <c r="I322" s="93"/>
      <c r="J322" s="93"/>
      <c r="K322" s="93"/>
      <c r="L322" s="93"/>
      <c r="M322" s="184">
        <v>0.497</v>
      </c>
      <c r="N322" s="184">
        <v>0.58899999999999997</v>
      </c>
      <c r="O322" s="184">
        <v>0.191</v>
      </c>
      <c r="P322" s="184">
        <v>0.26800000000000002</v>
      </c>
      <c r="Q322" s="184">
        <v>4.2000000000000003E-2</v>
      </c>
      <c r="R322" s="184">
        <v>8.5999999999999993E-2</v>
      </c>
      <c r="S322" s="184">
        <v>0.13700000000000001</v>
      </c>
      <c r="T322" s="184">
        <v>0.20699999999999999</v>
      </c>
    </row>
    <row r="323" spans="1:20" x14ac:dyDescent="0.25">
      <c r="A323" s="93" t="s">
        <v>1068</v>
      </c>
      <c r="B323" s="184">
        <v>0.67149220489977723</v>
      </c>
      <c r="C323" s="184">
        <v>0.22605790645879734</v>
      </c>
      <c r="D323" s="184">
        <v>4.2873051224944322E-2</v>
      </c>
      <c r="E323" s="184">
        <v>5.9576837416481072E-2</v>
      </c>
      <c r="F323" s="183">
        <v>1</v>
      </c>
      <c r="G323" s="187">
        <v>1796</v>
      </c>
      <c r="H323" s="184">
        <v>0.30986887508626637</v>
      </c>
      <c r="I323" s="93"/>
      <c r="J323" s="93"/>
      <c r="K323" s="93"/>
      <c r="L323" s="93"/>
      <c r="M323" s="184">
        <v>0.64900000000000002</v>
      </c>
      <c r="N323" s="184">
        <v>0.69299999999999995</v>
      </c>
      <c r="O323" s="184">
        <v>0.20699999999999999</v>
      </c>
      <c r="P323" s="184">
        <v>0.246</v>
      </c>
      <c r="Q323" s="184">
        <v>3.4000000000000002E-2</v>
      </c>
      <c r="R323" s="184">
        <v>5.2999999999999999E-2</v>
      </c>
      <c r="S323" s="184">
        <v>0.05</v>
      </c>
      <c r="T323" s="184">
        <v>7.0999999999999994E-2</v>
      </c>
    </row>
    <row r="324" spans="1:20" x14ac:dyDescent="0.25">
      <c r="A324" s="93" t="s">
        <v>1069</v>
      </c>
      <c r="B324" s="184">
        <v>0.48019801980198018</v>
      </c>
      <c r="C324" s="184">
        <v>0.17326732673267325</v>
      </c>
      <c r="D324" s="184">
        <v>9.9009900990099015E-2</v>
      </c>
      <c r="E324" s="184">
        <v>0.24752475247524752</v>
      </c>
      <c r="F324" s="183">
        <v>1</v>
      </c>
      <c r="G324" s="187">
        <v>202</v>
      </c>
      <c r="H324" s="184">
        <v>0.10954446854663774</v>
      </c>
      <c r="I324" s="93"/>
      <c r="J324" s="93"/>
      <c r="K324" s="93"/>
      <c r="L324" s="93"/>
      <c r="M324" s="184">
        <v>0.41199999999999998</v>
      </c>
      <c r="N324" s="184">
        <v>0.54900000000000004</v>
      </c>
      <c r="O324" s="184">
        <v>0.127</v>
      </c>
      <c r="P324" s="184">
        <v>0.23100000000000001</v>
      </c>
      <c r="Q324" s="184">
        <v>6.5000000000000002E-2</v>
      </c>
      <c r="R324" s="184">
        <v>0.14799999999999999</v>
      </c>
      <c r="S324" s="184">
        <v>0.193</v>
      </c>
      <c r="T324" s="184">
        <v>0.311</v>
      </c>
    </row>
    <row r="325" spans="1:20" x14ac:dyDescent="0.25">
      <c r="A325" s="93" t="s">
        <v>1070</v>
      </c>
      <c r="B325" s="184">
        <v>0.58885017421602792</v>
      </c>
      <c r="C325" s="184">
        <v>0.17944250871080139</v>
      </c>
      <c r="D325" s="184">
        <v>5.4006968641114983E-2</v>
      </c>
      <c r="E325" s="184">
        <v>0.17770034843205576</v>
      </c>
      <c r="F325" s="183">
        <v>1</v>
      </c>
      <c r="G325" s="187">
        <v>574</v>
      </c>
      <c r="H325" s="184">
        <v>8.0257270693512309E-2</v>
      </c>
      <c r="I325" s="93"/>
      <c r="J325" s="93"/>
      <c r="K325" s="93"/>
      <c r="L325" s="93"/>
      <c r="M325" s="184">
        <v>0.54800000000000004</v>
      </c>
      <c r="N325" s="184">
        <v>0.628</v>
      </c>
      <c r="O325" s="184">
        <v>0.15</v>
      </c>
      <c r="P325" s="184">
        <v>0.21299999999999999</v>
      </c>
      <c r="Q325" s="184">
        <v>3.7999999999999999E-2</v>
      </c>
      <c r="R325" s="184">
        <v>7.5999999999999998E-2</v>
      </c>
      <c r="S325" s="184">
        <v>0.14899999999999999</v>
      </c>
      <c r="T325" s="184">
        <v>0.21099999999999999</v>
      </c>
    </row>
    <row r="326" spans="1:20" x14ac:dyDescent="0.25">
      <c r="A326" s="93" t="s">
        <v>1071</v>
      </c>
      <c r="B326" s="184">
        <v>0.66304347826086951</v>
      </c>
      <c r="C326" s="184">
        <v>0.11956521739130435</v>
      </c>
      <c r="D326" s="184">
        <v>7.6086956521739135E-2</v>
      </c>
      <c r="E326" s="184">
        <v>0.14130434782608695</v>
      </c>
      <c r="F326" s="183">
        <v>1</v>
      </c>
      <c r="G326" s="187">
        <v>92</v>
      </c>
      <c r="H326" s="184">
        <v>9.0999010880316519E-2</v>
      </c>
      <c r="I326" s="93"/>
      <c r="J326" s="93"/>
      <c r="K326" s="93"/>
      <c r="L326" s="93"/>
      <c r="M326" s="184">
        <v>0.56200000000000006</v>
      </c>
      <c r="N326" s="184">
        <v>0.751</v>
      </c>
      <c r="O326" s="184">
        <v>6.8000000000000005E-2</v>
      </c>
      <c r="P326" s="184">
        <v>0.20200000000000001</v>
      </c>
      <c r="Q326" s="184">
        <v>3.6999999999999998E-2</v>
      </c>
      <c r="R326" s="184">
        <v>0.14899999999999999</v>
      </c>
      <c r="S326" s="184">
        <v>8.4000000000000005E-2</v>
      </c>
      <c r="T326" s="184">
        <v>0.22700000000000001</v>
      </c>
    </row>
    <row r="327" spans="1:20" x14ac:dyDescent="0.25">
      <c r="A327" s="93" t="s">
        <v>1072</v>
      </c>
      <c r="B327" s="184">
        <v>0.64398563734290848</v>
      </c>
      <c r="C327" s="184">
        <v>0.20354170066916924</v>
      </c>
      <c r="D327" s="184">
        <v>4.3952994940427613E-2</v>
      </c>
      <c r="E327" s="184">
        <v>0.10851966704749469</v>
      </c>
      <c r="F327" s="183">
        <v>1</v>
      </c>
      <c r="G327" s="187">
        <v>61270</v>
      </c>
      <c r="H327" s="184">
        <v>0.2117351082174786</v>
      </c>
      <c r="I327" s="93"/>
      <c r="J327" s="93"/>
      <c r="K327" s="93"/>
      <c r="L327" s="93"/>
      <c r="M327" s="184">
        <v>0.64</v>
      </c>
      <c r="N327" s="184">
        <v>0.64800000000000002</v>
      </c>
      <c r="O327" s="184">
        <v>0.2</v>
      </c>
      <c r="P327" s="184">
        <v>0.20699999999999999</v>
      </c>
      <c r="Q327" s="184">
        <v>4.2000000000000003E-2</v>
      </c>
      <c r="R327" s="184">
        <v>4.5999999999999999E-2</v>
      </c>
      <c r="S327" s="184">
        <v>0.106</v>
      </c>
      <c r="T327" s="184">
        <v>0.111</v>
      </c>
    </row>
    <row r="328" spans="1:20" x14ac:dyDescent="0.25">
      <c r="A328" s="93" t="s">
        <v>1073</v>
      </c>
      <c r="B328" s="184">
        <v>0.64905889496053426</v>
      </c>
      <c r="C328" s="184">
        <v>0.17607771706132361</v>
      </c>
      <c r="D328" s="184">
        <v>6.1323618700667881E-2</v>
      </c>
      <c r="E328" s="184">
        <v>0.1135397692774742</v>
      </c>
      <c r="F328" s="183">
        <v>1</v>
      </c>
      <c r="G328" s="187">
        <v>1647</v>
      </c>
      <c r="H328" s="184">
        <v>0.18200906177478174</v>
      </c>
      <c r="I328" s="93"/>
      <c r="J328" s="93"/>
      <c r="K328" s="93"/>
      <c r="L328" s="93"/>
      <c r="M328" s="184">
        <v>0.626</v>
      </c>
      <c r="N328" s="184">
        <v>0.67200000000000004</v>
      </c>
      <c r="O328" s="184">
        <v>0.158</v>
      </c>
      <c r="P328" s="184">
        <v>0.19500000000000001</v>
      </c>
      <c r="Q328" s="184">
        <v>5.0999999999999997E-2</v>
      </c>
      <c r="R328" s="184">
        <v>7.3999999999999996E-2</v>
      </c>
      <c r="S328" s="184">
        <v>9.9000000000000005E-2</v>
      </c>
      <c r="T328" s="184">
        <v>0.13</v>
      </c>
    </row>
    <row r="329" spans="1:20" x14ac:dyDescent="0.25">
      <c r="A329" s="93" t="s">
        <v>1074</v>
      </c>
      <c r="B329" s="184">
        <v>0.65986394557823125</v>
      </c>
      <c r="C329" s="184">
        <v>0.12244897959183673</v>
      </c>
      <c r="D329" s="184">
        <v>6.1224489795918366E-2</v>
      </c>
      <c r="E329" s="184">
        <v>0.15646258503401361</v>
      </c>
      <c r="F329" s="183">
        <v>1</v>
      </c>
      <c r="G329" s="187">
        <v>147</v>
      </c>
      <c r="H329" s="184">
        <v>6.6878980891719744E-2</v>
      </c>
      <c r="I329" s="93"/>
      <c r="J329" s="93"/>
      <c r="K329" s="93"/>
      <c r="L329" s="93"/>
      <c r="M329" s="184">
        <v>0.57999999999999996</v>
      </c>
      <c r="N329" s="184">
        <v>0.73199999999999998</v>
      </c>
      <c r="O329" s="184">
        <v>7.9000000000000001E-2</v>
      </c>
      <c r="P329" s="184">
        <v>0.185</v>
      </c>
      <c r="Q329" s="184">
        <v>3.3000000000000002E-2</v>
      </c>
      <c r="R329" s="184">
        <v>0.112</v>
      </c>
      <c r="S329" s="184">
        <v>0.107</v>
      </c>
      <c r="T329" s="184">
        <v>0.224</v>
      </c>
    </row>
    <row r="330" spans="1:20" x14ac:dyDescent="0.25">
      <c r="A330" s="93" t="s">
        <v>1075</v>
      </c>
      <c r="B330" s="184">
        <v>0.61664880314397996</v>
      </c>
      <c r="C330" s="184">
        <v>0.13361914969632011</v>
      </c>
      <c r="D330" s="184">
        <v>3.3226152197213289E-2</v>
      </c>
      <c r="E330" s="184">
        <v>0.21650589496248659</v>
      </c>
      <c r="F330" s="183">
        <v>1</v>
      </c>
      <c r="G330" s="187">
        <v>2799</v>
      </c>
      <c r="H330" s="184">
        <v>0.58938723941882498</v>
      </c>
      <c r="I330" s="93"/>
      <c r="J330" s="93"/>
      <c r="K330" s="93"/>
      <c r="L330" s="93"/>
      <c r="M330" s="184">
        <v>0.59799999999999998</v>
      </c>
      <c r="N330" s="184">
        <v>0.63400000000000001</v>
      </c>
      <c r="O330" s="184">
        <v>0.122</v>
      </c>
      <c r="P330" s="184">
        <v>0.14699999999999999</v>
      </c>
      <c r="Q330" s="184">
        <v>2.7E-2</v>
      </c>
      <c r="R330" s="184">
        <v>4.1000000000000002E-2</v>
      </c>
      <c r="S330" s="184">
        <v>0.20200000000000001</v>
      </c>
      <c r="T330" s="184">
        <v>0.23200000000000001</v>
      </c>
    </row>
    <row r="331" spans="1:20" x14ac:dyDescent="0.25">
      <c r="A331" s="93" t="s">
        <v>1076</v>
      </c>
      <c r="B331" s="184">
        <v>0.66604737575476081</v>
      </c>
      <c r="C331" s="184">
        <v>0.23618207152810033</v>
      </c>
      <c r="D331" s="184">
        <v>3.7389688806316768E-2</v>
      </c>
      <c r="E331" s="184">
        <v>6.0380863910822112E-2</v>
      </c>
      <c r="F331" s="183">
        <v>1</v>
      </c>
      <c r="G331" s="187">
        <v>4306</v>
      </c>
      <c r="H331" s="184">
        <v>0.55141503393520297</v>
      </c>
      <c r="I331" s="93"/>
      <c r="J331" s="93"/>
      <c r="K331" s="93"/>
      <c r="L331" s="93"/>
      <c r="M331" s="184">
        <v>0.65200000000000002</v>
      </c>
      <c r="N331" s="184">
        <v>0.68</v>
      </c>
      <c r="O331" s="184">
        <v>0.224</v>
      </c>
      <c r="P331" s="184">
        <v>0.249</v>
      </c>
      <c r="Q331" s="184">
        <v>3.2000000000000001E-2</v>
      </c>
      <c r="R331" s="184">
        <v>4.2999999999999997E-2</v>
      </c>
      <c r="S331" s="184">
        <v>5.3999999999999999E-2</v>
      </c>
      <c r="T331" s="184">
        <v>6.8000000000000005E-2</v>
      </c>
    </row>
    <row r="332" spans="1:20" x14ac:dyDescent="0.25">
      <c r="A332" s="93" t="s">
        <v>1077</v>
      </c>
      <c r="B332" s="184">
        <v>0.63600000000000001</v>
      </c>
      <c r="C332" s="184">
        <v>0.17199999999999999</v>
      </c>
      <c r="D332" s="184">
        <v>6.4000000000000001E-2</v>
      </c>
      <c r="E332" s="184">
        <v>0.128</v>
      </c>
      <c r="F332" s="183">
        <v>1</v>
      </c>
      <c r="G332" s="187">
        <v>250</v>
      </c>
      <c r="H332" s="184">
        <v>9.8309083759339361E-2</v>
      </c>
      <c r="I332" s="93"/>
      <c r="J332" s="93"/>
      <c r="K332" s="93"/>
      <c r="L332" s="93"/>
      <c r="M332" s="184">
        <v>0.57499999999999996</v>
      </c>
      <c r="N332" s="184">
        <v>0.69299999999999995</v>
      </c>
      <c r="O332" s="184">
        <v>0.13</v>
      </c>
      <c r="P332" s="184">
        <v>0.224</v>
      </c>
      <c r="Q332" s="184">
        <v>0.04</v>
      </c>
      <c r="R332" s="184">
        <v>0.10100000000000001</v>
      </c>
      <c r="S332" s="184">
        <v>9.1999999999999998E-2</v>
      </c>
      <c r="T332" s="184">
        <v>0.17499999999999999</v>
      </c>
    </row>
    <row r="333" spans="1:20" x14ac:dyDescent="0.25">
      <c r="A333" s="93" t="s">
        <v>1078</v>
      </c>
      <c r="B333" s="184">
        <v>0.44102564102564101</v>
      </c>
      <c r="C333" s="184">
        <v>0.11794871794871795</v>
      </c>
      <c r="D333" s="184">
        <v>7.179487179487179E-2</v>
      </c>
      <c r="E333" s="184">
        <v>0.36923076923076925</v>
      </c>
      <c r="F333" s="183">
        <v>1</v>
      </c>
      <c r="G333" s="187">
        <v>195</v>
      </c>
      <c r="H333" s="184">
        <v>7.9513945522753215E-3</v>
      </c>
      <c r="I333" s="93"/>
      <c r="J333" s="93"/>
      <c r="K333" s="93"/>
      <c r="L333" s="93"/>
      <c r="M333" s="184">
        <v>0.373</v>
      </c>
      <c r="N333" s="184">
        <v>0.51100000000000001</v>
      </c>
      <c r="O333" s="184">
        <v>0.08</v>
      </c>
      <c r="P333" s="184">
        <v>0.17100000000000001</v>
      </c>
      <c r="Q333" s="184">
        <v>4.2999999999999997E-2</v>
      </c>
      <c r="R333" s="184">
        <v>0.11700000000000001</v>
      </c>
      <c r="S333" s="184">
        <v>0.30499999999999999</v>
      </c>
      <c r="T333" s="184">
        <v>0.439</v>
      </c>
    </row>
    <row r="334" spans="1:20" x14ac:dyDescent="0.25">
      <c r="A334" s="93" t="s">
        <v>1079</v>
      </c>
      <c r="B334" s="184">
        <v>0.66455393446543887</v>
      </c>
      <c r="C334" s="184">
        <v>0.23367615403013633</v>
      </c>
      <c r="D334" s="184">
        <v>4.0062186079885195E-2</v>
      </c>
      <c r="E334" s="184">
        <v>6.1707725424539582E-2</v>
      </c>
      <c r="F334" s="183">
        <v>1</v>
      </c>
      <c r="G334" s="187">
        <v>8362</v>
      </c>
      <c r="H334" s="184">
        <v>0.23727370750808693</v>
      </c>
      <c r="I334" s="93"/>
      <c r="J334" s="93"/>
      <c r="K334" s="93"/>
      <c r="L334" s="93"/>
      <c r="M334" s="184">
        <v>0.65400000000000003</v>
      </c>
      <c r="N334" s="184">
        <v>0.67500000000000004</v>
      </c>
      <c r="O334" s="184">
        <v>0.22500000000000001</v>
      </c>
      <c r="P334" s="184">
        <v>0.24299999999999999</v>
      </c>
      <c r="Q334" s="184">
        <v>3.5999999999999997E-2</v>
      </c>
      <c r="R334" s="184">
        <v>4.3999999999999997E-2</v>
      </c>
      <c r="S334" s="184">
        <v>5.7000000000000002E-2</v>
      </c>
      <c r="T334" s="184">
        <v>6.7000000000000004E-2</v>
      </c>
    </row>
    <row r="335" spans="1:20" x14ac:dyDescent="0.25">
      <c r="A335" s="93" t="s">
        <v>1080</v>
      </c>
      <c r="B335" s="184">
        <v>0.38596491228070173</v>
      </c>
      <c r="C335" s="184">
        <v>5.2631578947368418E-2</v>
      </c>
      <c r="D335" s="184">
        <v>0.10526315789473684</v>
      </c>
      <c r="E335" s="184">
        <v>0.45614035087719296</v>
      </c>
      <c r="F335" s="183">
        <v>1</v>
      </c>
      <c r="G335" s="187">
        <v>57</v>
      </c>
      <c r="H335" s="184">
        <v>1.0301825411169347E-2</v>
      </c>
      <c r="I335" s="93"/>
      <c r="J335" s="93"/>
      <c r="K335" s="93"/>
      <c r="L335" s="93"/>
      <c r="M335" s="184">
        <v>0.27100000000000002</v>
      </c>
      <c r="N335" s="184">
        <v>0.51600000000000001</v>
      </c>
      <c r="O335" s="184">
        <v>1.7999999999999999E-2</v>
      </c>
      <c r="P335" s="184">
        <v>0.14399999999999999</v>
      </c>
      <c r="Q335" s="184">
        <v>4.9000000000000002E-2</v>
      </c>
      <c r="R335" s="184">
        <v>0.21099999999999999</v>
      </c>
      <c r="S335" s="184">
        <v>0.33400000000000002</v>
      </c>
      <c r="T335" s="184">
        <v>0.58399999999999996</v>
      </c>
    </row>
    <row r="336" spans="1:20" x14ac:dyDescent="0.25">
      <c r="A336" s="93" t="s">
        <v>1081</v>
      </c>
      <c r="B336" s="184">
        <v>0.63714141922496226</v>
      </c>
      <c r="C336" s="184">
        <v>0.159536990437846</v>
      </c>
      <c r="D336" s="184">
        <v>6.8948163059889281E-2</v>
      </c>
      <c r="E336" s="184">
        <v>0.13437342727730248</v>
      </c>
      <c r="F336" s="183">
        <v>1</v>
      </c>
      <c r="G336" s="187">
        <v>1987</v>
      </c>
      <c r="H336" s="184">
        <v>4.6167429540649181E-2</v>
      </c>
      <c r="I336" s="93"/>
      <c r="J336" s="93"/>
      <c r="K336" s="93"/>
      <c r="L336" s="93"/>
      <c r="M336" s="184">
        <v>0.61599999999999999</v>
      </c>
      <c r="N336" s="184">
        <v>0.65800000000000003</v>
      </c>
      <c r="O336" s="184">
        <v>0.14399999999999999</v>
      </c>
      <c r="P336" s="184">
        <v>0.17599999999999999</v>
      </c>
      <c r="Q336" s="184">
        <v>5.8999999999999997E-2</v>
      </c>
      <c r="R336" s="184">
        <v>8.1000000000000003E-2</v>
      </c>
      <c r="S336" s="184">
        <v>0.12</v>
      </c>
      <c r="T336" s="184">
        <v>0.15</v>
      </c>
    </row>
    <row r="337" spans="1:20" x14ac:dyDescent="0.25">
      <c r="A337" s="93" t="s">
        <v>1082</v>
      </c>
      <c r="B337" s="184">
        <v>0.75728155339805825</v>
      </c>
      <c r="C337" s="184">
        <v>6.3106796116504854E-2</v>
      </c>
      <c r="D337" s="184">
        <v>3.3980582524271843E-2</v>
      </c>
      <c r="E337" s="184">
        <v>0.14563106796116504</v>
      </c>
      <c r="F337" s="183">
        <v>1</v>
      </c>
      <c r="G337" s="187">
        <v>206</v>
      </c>
      <c r="H337" s="184">
        <v>0.10712428497139885</v>
      </c>
      <c r="I337" s="93"/>
      <c r="J337" s="93"/>
      <c r="K337" s="93"/>
      <c r="L337" s="93"/>
      <c r="M337" s="184">
        <v>0.69399999999999995</v>
      </c>
      <c r="N337" s="184">
        <v>0.81100000000000005</v>
      </c>
      <c r="O337" s="184">
        <v>3.6999999999999998E-2</v>
      </c>
      <c r="P337" s="184">
        <v>0.105</v>
      </c>
      <c r="Q337" s="184">
        <v>1.7000000000000001E-2</v>
      </c>
      <c r="R337" s="184">
        <v>6.8000000000000005E-2</v>
      </c>
      <c r="S337" s="184">
        <v>0.104</v>
      </c>
      <c r="T337" s="184">
        <v>0.2</v>
      </c>
    </row>
    <row r="338" spans="1:20" x14ac:dyDescent="0.25">
      <c r="A338" s="93" t="s">
        <v>1083</v>
      </c>
      <c r="B338" s="184">
        <v>0.54929577464788737</v>
      </c>
      <c r="C338" s="184">
        <v>0.12676056338028169</v>
      </c>
      <c r="D338" s="184">
        <v>5.6338028169014086E-2</v>
      </c>
      <c r="E338" s="184">
        <v>0.26760563380281688</v>
      </c>
      <c r="F338" s="183">
        <v>1</v>
      </c>
      <c r="G338" s="187">
        <v>71</v>
      </c>
      <c r="H338" s="184">
        <v>0.11774461028192372</v>
      </c>
      <c r="I338" s="93"/>
      <c r="J338" s="93"/>
      <c r="K338" s="93"/>
      <c r="L338" s="93"/>
      <c r="M338" s="184">
        <v>0.434</v>
      </c>
      <c r="N338" s="184">
        <v>0.66</v>
      </c>
      <c r="O338" s="184">
        <v>6.8000000000000005E-2</v>
      </c>
      <c r="P338" s="184">
        <v>0.224</v>
      </c>
      <c r="Q338" s="184">
        <v>2.1999999999999999E-2</v>
      </c>
      <c r="R338" s="184">
        <v>0.13600000000000001</v>
      </c>
      <c r="S338" s="184">
        <v>0.17899999999999999</v>
      </c>
      <c r="T338" s="184">
        <v>0.38100000000000001</v>
      </c>
    </row>
    <row r="339" spans="1:20" x14ac:dyDescent="0.25">
      <c r="A339" s="93" t="s">
        <v>1084</v>
      </c>
      <c r="B339" s="184">
        <v>0.51234567901234573</v>
      </c>
      <c r="C339" s="184">
        <v>8.6419753086419748E-2</v>
      </c>
      <c r="D339" s="184">
        <v>9.8765432098765427E-2</v>
      </c>
      <c r="E339" s="184">
        <v>0.30246913580246915</v>
      </c>
      <c r="F339" s="183">
        <v>1</v>
      </c>
      <c r="G339" s="187">
        <v>162</v>
      </c>
      <c r="H339" s="184">
        <v>6.2693498452012386E-2</v>
      </c>
      <c r="I339" s="93"/>
      <c r="J339" s="93"/>
      <c r="K339" s="93"/>
      <c r="L339" s="93"/>
      <c r="M339" s="184">
        <v>0.436</v>
      </c>
      <c r="N339" s="184">
        <v>0.58799999999999997</v>
      </c>
      <c r="O339" s="184">
        <v>5.1999999999999998E-2</v>
      </c>
      <c r="P339" s="184">
        <v>0.14000000000000001</v>
      </c>
      <c r="Q339" s="184">
        <v>6.2E-2</v>
      </c>
      <c r="R339" s="184">
        <v>0.154</v>
      </c>
      <c r="S339" s="184">
        <v>0.23699999999999999</v>
      </c>
      <c r="T339" s="184">
        <v>0.377</v>
      </c>
    </row>
    <row r="340" spans="1:20" x14ac:dyDescent="0.25">
      <c r="A340" s="93" t="s">
        <v>1085</v>
      </c>
      <c r="B340" s="184">
        <v>0.57480314960629919</v>
      </c>
      <c r="C340" s="184">
        <v>0.12598425196850394</v>
      </c>
      <c r="D340" s="184">
        <v>8.6614173228346455E-2</v>
      </c>
      <c r="E340" s="184">
        <v>0.2125984251968504</v>
      </c>
      <c r="F340" s="183">
        <v>1</v>
      </c>
      <c r="G340" s="187">
        <v>127</v>
      </c>
      <c r="H340" s="184">
        <v>6.0246679316888048E-2</v>
      </c>
      <c r="I340" s="93"/>
      <c r="J340" s="93"/>
      <c r="K340" s="93"/>
      <c r="L340" s="93"/>
      <c r="M340" s="184">
        <v>0.48799999999999999</v>
      </c>
      <c r="N340" s="184">
        <v>0.65700000000000003</v>
      </c>
      <c r="O340" s="184">
        <v>7.9000000000000001E-2</v>
      </c>
      <c r="P340" s="184">
        <v>0.19500000000000001</v>
      </c>
      <c r="Q340" s="184">
        <v>4.9000000000000002E-2</v>
      </c>
      <c r="R340" s="184">
        <v>0.14799999999999999</v>
      </c>
      <c r="S340" s="184">
        <v>0.15</v>
      </c>
      <c r="T340" s="184">
        <v>0.29199999999999998</v>
      </c>
    </row>
    <row r="341" spans="1:20" x14ac:dyDescent="0.25">
      <c r="A341" s="93" t="s">
        <v>1086</v>
      </c>
      <c r="B341" s="184">
        <v>0.60135135135135132</v>
      </c>
      <c r="C341" s="184">
        <v>0.12837837837837837</v>
      </c>
      <c r="D341" s="184">
        <v>4.72972972972973E-2</v>
      </c>
      <c r="E341" s="184">
        <v>0.22297297297297297</v>
      </c>
      <c r="F341" s="183">
        <v>1</v>
      </c>
      <c r="G341" s="187">
        <v>148</v>
      </c>
      <c r="H341" s="184">
        <v>9.0741876149601469E-2</v>
      </c>
      <c r="I341" s="93"/>
      <c r="J341" s="93"/>
      <c r="K341" s="93"/>
      <c r="L341" s="93"/>
      <c r="M341" s="184">
        <v>0.52100000000000002</v>
      </c>
      <c r="N341" s="184">
        <v>0.67700000000000005</v>
      </c>
      <c r="O341" s="184">
        <v>8.4000000000000005E-2</v>
      </c>
      <c r="P341" s="184">
        <v>0.192</v>
      </c>
      <c r="Q341" s="184">
        <v>2.3E-2</v>
      </c>
      <c r="R341" s="184">
        <v>9.4E-2</v>
      </c>
      <c r="S341" s="184">
        <v>0.16300000000000001</v>
      </c>
      <c r="T341" s="184">
        <v>0.29699999999999999</v>
      </c>
    </row>
    <row r="342" spans="1:20" x14ac:dyDescent="0.25">
      <c r="A342" s="93" t="s">
        <v>1087</v>
      </c>
      <c r="B342" s="184">
        <v>0.60571428571428576</v>
      </c>
      <c r="C342" s="184">
        <v>9.7142857142857142E-2</v>
      </c>
      <c r="D342" s="184">
        <v>7.4285714285714288E-2</v>
      </c>
      <c r="E342" s="184">
        <v>0.22285714285714286</v>
      </c>
      <c r="F342" s="183">
        <v>1</v>
      </c>
      <c r="G342" s="187">
        <v>175</v>
      </c>
      <c r="H342" s="184">
        <v>6.6237698713096135E-2</v>
      </c>
      <c r="I342" s="93"/>
      <c r="J342" s="93"/>
      <c r="K342" s="93"/>
      <c r="L342" s="93"/>
      <c r="M342" s="184">
        <v>0.53200000000000003</v>
      </c>
      <c r="N342" s="184">
        <v>0.67500000000000004</v>
      </c>
      <c r="O342" s="184">
        <v>6.2E-2</v>
      </c>
      <c r="P342" s="184">
        <v>0.15</v>
      </c>
      <c r="Q342" s="184">
        <v>4.3999999999999997E-2</v>
      </c>
      <c r="R342" s="184">
        <v>0.123</v>
      </c>
      <c r="S342" s="184">
        <v>0.16800000000000001</v>
      </c>
      <c r="T342" s="184">
        <v>0.28999999999999998</v>
      </c>
    </row>
    <row r="343" spans="1:20" x14ac:dyDescent="0.25">
      <c r="A343" s="93" t="s">
        <v>1088</v>
      </c>
      <c r="B343" s="184">
        <v>0.55078125</v>
      </c>
      <c r="C343" s="184">
        <v>0.2109375</v>
      </c>
      <c r="D343" s="184">
        <v>7.421875E-2</v>
      </c>
      <c r="E343" s="184">
        <v>0.1640625</v>
      </c>
      <c r="F343" s="183">
        <v>1</v>
      </c>
      <c r="G343" s="187">
        <v>256</v>
      </c>
      <c r="H343" s="184">
        <v>0.16080402010050251</v>
      </c>
      <c r="I343" s="93"/>
      <c r="J343" s="93"/>
      <c r="K343" s="93"/>
      <c r="L343" s="93"/>
      <c r="M343" s="184">
        <v>0.49</v>
      </c>
      <c r="N343" s="184">
        <v>0.61099999999999999</v>
      </c>
      <c r="O343" s="184">
        <v>0.16500000000000001</v>
      </c>
      <c r="P343" s="184">
        <v>0.26500000000000001</v>
      </c>
      <c r="Q343" s="184">
        <v>4.8000000000000001E-2</v>
      </c>
      <c r="R343" s="184">
        <v>0.113</v>
      </c>
      <c r="S343" s="184">
        <v>0.124</v>
      </c>
      <c r="T343" s="184">
        <v>0.214</v>
      </c>
    </row>
    <row r="344" spans="1:20" x14ac:dyDescent="0.25">
      <c r="A344" s="93" t="s">
        <v>1089</v>
      </c>
      <c r="B344" s="184">
        <v>0.66045769026077705</v>
      </c>
      <c r="C344" s="184">
        <v>0.17881852048962213</v>
      </c>
      <c r="D344" s="184">
        <v>3.6189462480042574E-2</v>
      </c>
      <c r="E344" s="184">
        <v>0.12453432676955828</v>
      </c>
      <c r="F344" s="183">
        <v>1</v>
      </c>
      <c r="G344" s="187">
        <v>1879</v>
      </c>
      <c r="H344" s="184">
        <v>0.24012779552715655</v>
      </c>
      <c r="I344" s="93"/>
      <c r="J344" s="93"/>
      <c r="K344" s="93"/>
      <c r="L344" s="93"/>
      <c r="M344" s="184">
        <v>0.63900000000000001</v>
      </c>
      <c r="N344" s="184">
        <v>0.68200000000000005</v>
      </c>
      <c r="O344" s="184">
        <v>0.16200000000000001</v>
      </c>
      <c r="P344" s="184">
        <v>0.19700000000000001</v>
      </c>
      <c r="Q344" s="184">
        <v>2.9000000000000001E-2</v>
      </c>
      <c r="R344" s="184">
        <v>4.5999999999999999E-2</v>
      </c>
      <c r="S344" s="184">
        <v>0.11</v>
      </c>
      <c r="T344" s="184">
        <v>0.14000000000000001</v>
      </c>
    </row>
    <row r="345" spans="1:20" x14ac:dyDescent="0.25">
      <c r="A345" s="93" t="s">
        <v>1090</v>
      </c>
      <c r="B345" s="184">
        <v>0.54667609618104662</v>
      </c>
      <c r="C345" s="184">
        <v>0.26661951909476661</v>
      </c>
      <c r="D345" s="184">
        <v>3.6067892503536071E-2</v>
      </c>
      <c r="E345" s="184">
        <v>0.15063649222065065</v>
      </c>
      <c r="F345" s="183">
        <v>1</v>
      </c>
      <c r="G345" s="187">
        <v>1414</v>
      </c>
      <c r="H345" s="184">
        <v>0.54976671850699843</v>
      </c>
      <c r="I345" s="93"/>
      <c r="J345" s="93"/>
      <c r="K345" s="93"/>
      <c r="L345" s="93"/>
      <c r="M345" s="184">
        <v>0.52100000000000002</v>
      </c>
      <c r="N345" s="184">
        <v>0.57199999999999995</v>
      </c>
      <c r="O345" s="184">
        <v>0.24399999999999999</v>
      </c>
      <c r="P345" s="184">
        <v>0.28999999999999998</v>
      </c>
      <c r="Q345" s="184">
        <v>2.8000000000000001E-2</v>
      </c>
      <c r="R345" s="184">
        <v>4.7E-2</v>
      </c>
      <c r="S345" s="184">
        <v>0.13300000000000001</v>
      </c>
      <c r="T345" s="184">
        <v>0.17</v>
      </c>
    </row>
    <row r="346" spans="1:20" x14ac:dyDescent="0.25">
      <c r="A346" s="93" t="s">
        <v>1091</v>
      </c>
      <c r="B346" s="184">
        <v>0.65625</v>
      </c>
      <c r="C346" s="184">
        <v>0.19218750000000001</v>
      </c>
      <c r="D346" s="184">
        <v>4.0625000000000001E-2</v>
      </c>
      <c r="E346" s="184">
        <v>0.11093749999999999</v>
      </c>
      <c r="F346" s="183">
        <v>1</v>
      </c>
      <c r="G346" s="187">
        <v>640</v>
      </c>
      <c r="H346" s="184">
        <v>0.20792722547108511</v>
      </c>
      <c r="I346" s="93"/>
      <c r="J346" s="93"/>
      <c r="K346" s="93"/>
      <c r="L346" s="93"/>
      <c r="M346" s="184">
        <v>0.61899999999999999</v>
      </c>
      <c r="N346" s="184">
        <v>0.69199999999999995</v>
      </c>
      <c r="O346" s="184">
        <v>0.16400000000000001</v>
      </c>
      <c r="P346" s="184">
        <v>0.22500000000000001</v>
      </c>
      <c r="Q346" s="184">
        <v>2.8000000000000001E-2</v>
      </c>
      <c r="R346" s="184">
        <v>5.8999999999999997E-2</v>
      </c>
      <c r="S346" s="184">
        <v>8.8999999999999996E-2</v>
      </c>
      <c r="T346" s="184">
        <v>0.13800000000000001</v>
      </c>
    </row>
    <row r="347" spans="1:20" x14ac:dyDescent="0.25">
      <c r="A347" s="93" t="s">
        <v>1092</v>
      </c>
      <c r="B347" s="184">
        <v>0.50171232876712324</v>
      </c>
      <c r="C347" s="184">
        <v>0.24828767123287671</v>
      </c>
      <c r="D347" s="184">
        <v>3.7671232876712327E-2</v>
      </c>
      <c r="E347" s="184">
        <v>0.21232876712328766</v>
      </c>
      <c r="F347" s="183">
        <v>1</v>
      </c>
      <c r="G347" s="187">
        <v>584</v>
      </c>
      <c r="H347" s="184">
        <v>0.48065843621399179</v>
      </c>
      <c r="I347" s="93"/>
      <c r="J347" s="93"/>
      <c r="K347" s="93"/>
      <c r="L347" s="93"/>
      <c r="M347" s="184">
        <v>0.46100000000000002</v>
      </c>
      <c r="N347" s="184">
        <v>0.54200000000000004</v>
      </c>
      <c r="O347" s="184">
        <v>0.215</v>
      </c>
      <c r="P347" s="184">
        <v>0.28499999999999998</v>
      </c>
      <c r="Q347" s="184">
        <v>2.5000000000000001E-2</v>
      </c>
      <c r="R347" s="184">
        <v>5.6000000000000001E-2</v>
      </c>
      <c r="S347" s="184">
        <v>0.18099999999999999</v>
      </c>
      <c r="T347" s="184">
        <v>0.247</v>
      </c>
    </row>
    <row r="348" spans="1:20" x14ac:dyDescent="0.25">
      <c r="A348" s="93" t="s">
        <v>1093</v>
      </c>
      <c r="B348" s="184">
        <v>0.60819037078029881</v>
      </c>
      <c r="C348" s="184">
        <v>0.25954620918649696</v>
      </c>
      <c r="D348" s="184">
        <v>3.4311012728278918E-2</v>
      </c>
      <c r="E348" s="184">
        <v>9.7952407304925285E-2</v>
      </c>
      <c r="F348" s="183">
        <v>1</v>
      </c>
      <c r="G348" s="187">
        <v>1807</v>
      </c>
      <c r="H348" s="184">
        <v>0.43208990913438544</v>
      </c>
      <c r="I348" s="93"/>
      <c r="J348" s="93"/>
      <c r="K348" s="93"/>
      <c r="L348" s="93"/>
      <c r="M348" s="184">
        <v>0.58499999999999996</v>
      </c>
      <c r="N348" s="184">
        <v>0.63</v>
      </c>
      <c r="O348" s="184">
        <v>0.24</v>
      </c>
      <c r="P348" s="184">
        <v>0.28000000000000003</v>
      </c>
      <c r="Q348" s="184">
        <v>2.7E-2</v>
      </c>
      <c r="R348" s="184">
        <v>4.3999999999999997E-2</v>
      </c>
      <c r="S348" s="184">
        <v>8.5000000000000006E-2</v>
      </c>
      <c r="T348" s="184">
        <v>0.113</v>
      </c>
    </row>
    <row r="349" spans="1:20" x14ac:dyDescent="0.25">
      <c r="A349" s="93" t="s">
        <v>1094</v>
      </c>
      <c r="B349" s="184">
        <v>0.69467617169725471</v>
      </c>
      <c r="C349" s="184">
        <v>0.17389655695434553</v>
      </c>
      <c r="D349" s="184">
        <v>3.9435765205521008E-2</v>
      </c>
      <c r="E349" s="184">
        <v>9.1991506142878807E-2</v>
      </c>
      <c r="F349" s="183">
        <v>1</v>
      </c>
      <c r="G349" s="187">
        <v>13186</v>
      </c>
      <c r="H349" s="184">
        <v>0.35396757221088798</v>
      </c>
      <c r="I349" s="93"/>
      <c r="J349" s="93"/>
      <c r="K349" s="93"/>
      <c r="L349" s="93"/>
      <c r="M349" s="184">
        <v>0.68700000000000006</v>
      </c>
      <c r="N349" s="184">
        <v>0.70199999999999996</v>
      </c>
      <c r="O349" s="184">
        <v>0.16800000000000001</v>
      </c>
      <c r="P349" s="184">
        <v>0.18</v>
      </c>
      <c r="Q349" s="184">
        <v>3.5999999999999997E-2</v>
      </c>
      <c r="R349" s="184">
        <v>4.2999999999999997E-2</v>
      </c>
      <c r="S349" s="184">
        <v>8.6999999999999994E-2</v>
      </c>
      <c r="T349" s="184">
        <v>9.7000000000000003E-2</v>
      </c>
    </row>
    <row r="350" spans="1:20" x14ac:dyDescent="0.25">
      <c r="A350" s="93" t="s">
        <v>1095</v>
      </c>
      <c r="B350" s="184">
        <v>0.70588235294117652</v>
      </c>
      <c r="C350" s="184">
        <v>5.8823529411764705E-2</v>
      </c>
      <c r="D350" s="184">
        <v>0.11764705882352941</v>
      </c>
      <c r="E350" s="184">
        <v>0.11764705882352941</v>
      </c>
      <c r="F350" s="183">
        <v>1</v>
      </c>
      <c r="G350" s="187">
        <v>17</v>
      </c>
      <c r="H350" s="184">
        <v>5.944055944055944E-2</v>
      </c>
      <c r="I350" s="93"/>
      <c r="J350" s="93"/>
      <c r="K350" s="93"/>
      <c r="L350" s="93"/>
      <c r="M350" s="184">
        <v>0.46899999999999997</v>
      </c>
      <c r="N350" s="184">
        <v>0.86699999999999999</v>
      </c>
      <c r="O350" s="184">
        <v>0.01</v>
      </c>
      <c r="P350" s="184">
        <v>0.27</v>
      </c>
      <c r="Q350" s="184">
        <v>3.3000000000000002E-2</v>
      </c>
      <c r="R350" s="184">
        <v>0.34300000000000003</v>
      </c>
      <c r="S350" s="184">
        <v>3.3000000000000002E-2</v>
      </c>
      <c r="T350" s="184">
        <v>0.34300000000000003</v>
      </c>
    </row>
    <row r="351" spans="1:20" x14ac:dyDescent="0.25">
      <c r="A351" s="93" t="s">
        <v>1096</v>
      </c>
      <c r="B351" s="184">
        <v>0.52255639097744366</v>
      </c>
      <c r="C351" s="184">
        <v>9.7744360902255634E-2</v>
      </c>
      <c r="D351" s="184">
        <v>7.1428571428571425E-2</v>
      </c>
      <c r="E351" s="184">
        <v>0.30827067669172931</v>
      </c>
      <c r="F351" s="183">
        <v>1</v>
      </c>
      <c r="G351" s="187">
        <v>266</v>
      </c>
      <c r="H351" s="184">
        <v>2.3110338835794962E-2</v>
      </c>
      <c r="I351" s="93"/>
      <c r="J351" s="93"/>
      <c r="K351" s="93"/>
      <c r="L351" s="93"/>
      <c r="M351" s="184">
        <v>0.46300000000000002</v>
      </c>
      <c r="N351" s="184">
        <v>0.58199999999999996</v>
      </c>
      <c r="O351" s="184">
        <v>6.8000000000000005E-2</v>
      </c>
      <c r="P351" s="184">
        <v>0.13900000000000001</v>
      </c>
      <c r="Q351" s="184">
        <v>4.5999999999999999E-2</v>
      </c>
      <c r="R351" s="184">
        <v>0.109</v>
      </c>
      <c r="S351" s="184">
        <v>0.25600000000000001</v>
      </c>
      <c r="T351" s="184">
        <v>0.36599999999999999</v>
      </c>
    </row>
    <row r="352" spans="1:20" x14ac:dyDescent="0.25">
      <c r="A352" s="93" t="s">
        <v>1097</v>
      </c>
      <c r="B352" s="184">
        <v>0.70021186440677963</v>
      </c>
      <c r="C352" s="184">
        <v>9.4279661016949151E-2</v>
      </c>
      <c r="D352" s="184">
        <v>1.4830508474576272E-2</v>
      </c>
      <c r="E352" s="184">
        <v>0.19067796610169491</v>
      </c>
      <c r="F352" s="183">
        <v>1</v>
      </c>
      <c r="G352" s="187">
        <v>944</v>
      </c>
      <c r="H352" s="184">
        <v>0.43203661327231119</v>
      </c>
      <c r="I352" s="93"/>
      <c r="J352" s="93"/>
      <c r="K352" s="93"/>
      <c r="L352" s="93"/>
      <c r="M352" s="184">
        <v>0.67</v>
      </c>
      <c r="N352" s="184">
        <v>0.72899999999999998</v>
      </c>
      <c r="O352" s="184">
        <v>7.6999999999999999E-2</v>
      </c>
      <c r="P352" s="184">
        <v>0.115</v>
      </c>
      <c r="Q352" s="184">
        <v>8.9999999999999993E-3</v>
      </c>
      <c r="R352" s="184">
        <v>2.5000000000000001E-2</v>
      </c>
      <c r="S352" s="184">
        <v>0.16700000000000001</v>
      </c>
      <c r="T352" s="184">
        <v>0.217</v>
      </c>
    </row>
    <row r="353" spans="1:20" x14ac:dyDescent="0.25">
      <c r="A353" s="93" t="s">
        <v>1098</v>
      </c>
      <c r="B353" s="184">
        <v>0.64552238805970152</v>
      </c>
      <c r="C353" s="184">
        <v>0.19776119402985073</v>
      </c>
      <c r="D353" s="184">
        <v>4.7263681592039801E-2</v>
      </c>
      <c r="E353" s="184">
        <v>0.10945273631840796</v>
      </c>
      <c r="F353" s="183">
        <v>1</v>
      </c>
      <c r="G353" s="187">
        <v>804</v>
      </c>
      <c r="H353" s="184">
        <v>0.32484848484848483</v>
      </c>
      <c r="I353" s="93"/>
      <c r="J353" s="93"/>
      <c r="K353" s="93"/>
      <c r="L353" s="93"/>
      <c r="M353" s="184">
        <v>0.61199999999999999</v>
      </c>
      <c r="N353" s="184">
        <v>0.67800000000000005</v>
      </c>
      <c r="O353" s="184">
        <v>0.17199999999999999</v>
      </c>
      <c r="P353" s="184">
        <v>0.22700000000000001</v>
      </c>
      <c r="Q353" s="184">
        <v>3.5000000000000003E-2</v>
      </c>
      <c r="R353" s="184">
        <v>6.4000000000000001E-2</v>
      </c>
      <c r="S353" s="184">
        <v>0.09</v>
      </c>
      <c r="T353" s="184">
        <v>0.13300000000000001</v>
      </c>
    </row>
    <row r="354" spans="1:20" x14ac:dyDescent="0.25">
      <c r="A354" s="93" t="s">
        <v>1099</v>
      </c>
      <c r="B354" s="184">
        <v>0.61810755616065349</v>
      </c>
      <c r="C354" s="184">
        <v>0.20013614703880189</v>
      </c>
      <c r="D354" s="184">
        <v>4.6289993192648059E-2</v>
      </c>
      <c r="E354" s="184">
        <v>0.13546630360789652</v>
      </c>
      <c r="F354" s="183">
        <v>1</v>
      </c>
      <c r="G354" s="187">
        <v>1469</v>
      </c>
      <c r="H354" s="184">
        <v>0.33033505734202834</v>
      </c>
      <c r="I354" s="93"/>
      <c r="J354" s="93"/>
      <c r="K354" s="93"/>
      <c r="L354" s="93"/>
      <c r="M354" s="184">
        <v>0.59299999999999997</v>
      </c>
      <c r="N354" s="184">
        <v>0.64300000000000002</v>
      </c>
      <c r="O354" s="184">
        <v>0.18</v>
      </c>
      <c r="P354" s="184">
        <v>0.221</v>
      </c>
      <c r="Q354" s="184">
        <v>3.6999999999999998E-2</v>
      </c>
      <c r="R354" s="184">
        <v>5.8000000000000003E-2</v>
      </c>
      <c r="S354" s="184">
        <v>0.11899999999999999</v>
      </c>
      <c r="T354" s="184">
        <v>0.154</v>
      </c>
    </row>
    <row r="355" spans="1:20" x14ac:dyDescent="0.25">
      <c r="A355" s="93" t="s">
        <v>1100</v>
      </c>
      <c r="B355" s="184">
        <v>0.58575380359612728</v>
      </c>
      <c r="C355" s="184">
        <v>0.2244121715076072</v>
      </c>
      <c r="D355" s="184">
        <v>4.4260027662517291E-2</v>
      </c>
      <c r="E355" s="184">
        <v>0.14557399723374828</v>
      </c>
      <c r="F355" s="183">
        <v>1</v>
      </c>
      <c r="G355" s="187">
        <v>2892</v>
      </c>
      <c r="H355" s="184">
        <v>0.25620127569099926</v>
      </c>
      <c r="I355" s="93"/>
      <c r="J355" s="93"/>
      <c r="K355" s="93"/>
      <c r="L355" s="93"/>
      <c r="M355" s="184">
        <v>0.56799999999999995</v>
      </c>
      <c r="N355" s="184">
        <v>0.60399999999999998</v>
      </c>
      <c r="O355" s="184">
        <v>0.21</v>
      </c>
      <c r="P355" s="184">
        <v>0.24</v>
      </c>
      <c r="Q355" s="184">
        <v>3.6999999999999998E-2</v>
      </c>
      <c r="R355" s="184">
        <v>5.1999999999999998E-2</v>
      </c>
      <c r="S355" s="184">
        <v>0.13300000000000001</v>
      </c>
      <c r="T355" s="184">
        <v>0.159</v>
      </c>
    </row>
    <row r="356" spans="1:20" x14ac:dyDescent="0.25">
      <c r="A356" s="93" t="s">
        <v>1101</v>
      </c>
      <c r="B356" s="184">
        <v>0.6621182586094867</v>
      </c>
      <c r="C356" s="184">
        <v>0.22417153996101363</v>
      </c>
      <c r="D356" s="184">
        <v>4.4184535412605586E-2</v>
      </c>
      <c r="E356" s="184">
        <v>6.9525666016894083E-2</v>
      </c>
      <c r="F356" s="183">
        <v>1</v>
      </c>
      <c r="G356" s="187">
        <v>1539</v>
      </c>
      <c r="H356" s="184">
        <v>0.20825439783491204</v>
      </c>
      <c r="I356" s="93"/>
      <c r="J356" s="93"/>
      <c r="K356" s="93"/>
      <c r="L356" s="93"/>
      <c r="M356" s="184">
        <v>0.63800000000000001</v>
      </c>
      <c r="N356" s="184">
        <v>0.68500000000000005</v>
      </c>
      <c r="O356" s="184">
        <v>0.20399999999999999</v>
      </c>
      <c r="P356" s="184">
        <v>0.246</v>
      </c>
      <c r="Q356" s="184">
        <v>3.5000000000000003E-2</v>
      </c>
      <c r="R356" s="184">
        <v>5.6000000000000001E-2</v>
      </c>
      <c r="S356" s="184">
        <v>5.8000000000000003E-2</v>
      </c>
      <c r="T356" s="184">
        <v>8.3000000000000004E-2</v>
      </c>
    </row>
    <row r="357" spans="1:20" x14ac:dyDescent="0.25">
      <c r="A357" s="93" t="s">
        <v>1102</v>
      </c>
      <c r="B357" s="184">
        <v>0.61065573770491799</v>
      </c>
      <c r="C357" s="184">
        <v>0.1598360655737705</v>
      </c>
      <c r="D357" s="184">
        <v>7.3770491803278687E-2</v>
      </c>
      <c r="E357" s="184">
        <v>0.15573770491803279</v>
      </c>
      <c r="F357" s="183">
        <v>1</v>
      </c>
      <c r="G357" s="187">
        <v>244</v>
      </c>
      <c r="H357" s="184">
        <v>0.1792799412196914</v>
      </c>
      <c r="I357" s="93"/>
      <c r="J357" s="93"/>
      <c r="K357" s="93"/>
      <c r="L357" s="93"/>
      <c r="M357" s="184">
        <v>0.54800000000000004</v>
      </c>
      <c r="N357" s="184">
        <v>0.67</v>
      </c>
      <c r="O357" s="184">
        <v>0.11899999999999999</v>
      </c>
      <c r="P357" s="184">
        <v>0.21099999999999999</v>
      </c>
      <c r="Q357" s="184">
        <v>4.7E-2</v>
      </c>
      <c r="R357" s="184">
        <v>0.114</v>
      </c>
      <c r="S357" s="184">
        <v>0.11600000000000001</v>
      </c>
      <c r="T357" s="184">
        <v>0.20699999999999999</v>
      </c>
    </row>
    <row r="358" spans="1:20" x14ac:dyDescent="0.25">
      <c r="A358" s="93" t="s">
        <v>1103</v>
      </c>
      <c r="B358" s="184">
        <v>0.49650349650349651</v>
      </c>
      <c r="C358" s="184">
        <v>0.17132867132867133</v>
      </c>
      <c r="D358" s="184">
        <v>4.8951048951048952E-2</v>
      </c>
      <c r="E358" s="184">
        <v>0.28321678321678323</v>
      </c>
      <c r="F358" s="183">
        <v>1</v>
      </c>
      <c r="G358" s="187">
        <v>286</v>
      </c>
      <c r="H358" s="184">
        <v>0.19589041095890411</v>
      </c>
      <c r="I358" s="93"/>
      <c r="J358" s="93"/>
      <c r="K358" s="93"/>
      <c r="L358" s="93"/>
      <c r="M358" s="184">
        <v>0.439</v>
      </c>
      <c r="N358" s="184">
        <v>0.55400000000000005</v>
      </c>
      <c r="O358" s="184">
        <v>0.13200000000000001</v>
      </c>
      <c r="P358" s="184">
        <v>0.219</v>
      </c>
      <c r="Q358" s="184">
        <v>2.9000000000000001E-2</v>
      </c>
      <c r="R358" s="184">
        <v>0.08</v>
      </c>
      <c r="S358" s="184">
        <v>0.23400000000000001</v>
      </c>
      <c r="T358" s="184">
        <v>0.33800000000000002</v>
      </c>
    </row>
    <row r="359" spans="1:20" x14ac:dyDescent="0.25">
      <c r="A359" s="93" t="s">
        <v>1104</v>
      </c>
      <c r="B359" s="184">
        <v>0.67788461538461542</v>
      </c>
      <c r="C359" s="184">
        <v>0.19471153846153846</v>
      </c>
      <c r="D359" s="184">
        <v>2.1634615384615384E-2</v>
      </c>
      <c r="E359" s="184">
        <v>0.10576923076923077</v>
      </c>
      <c r="F359" s="183">
        <v>1</v>
      </c>
      <c r="G359" s="187">
        <v>416</v>
      </c>
      <c r="H359" s="184">
        <v>0.30014430014430016</v>
      </c>
      <c r="I359" s="93"/>
      <c r="J359" s="93"/>
      <c r="K359" s="93"/>
      <c r="L359" s="93"/>
      <c r="M359" s="184">
        <v>0.63200000000000001</v>
      </c>
      <c r="N359" s="184">
        <v>0.72099999999999997</v>
      </c>
      <c r="O359" s="184">
        <v>0.16</v>
      </c>
      <c r="P359" s="184">
        <v>0.23499999999999999</v>
      </c>
      <c r="Q359" s="184">
        <v>1.0999999999999999E-2</v>
      </c>
      <c r="R359" s="184">
        <v>4.1000000000000002E-2</v>
      </c>
      <c r="S359" s="184">
        <v>0.08</v>
      </c>
      <c r="T359" s="184">
        <v>0.13900000000000001</v>
      </c>
    </row>
    <row r="360" spans="1:20" x14ac:dyDescent="0.25">
      <c r="A360" s="93" t="s">
        <v>1105</v>
      </c>
      <c r="B360" s="184">
        <v>0.5989917506874427</v>
      </c>
      <c r="C360" s="184">
        <v>0.22731439046746105</v>
      </c>
      <c r="D360" s="184">
        <v>4.4454628780934924E-2</v>
      </c>
      <c r="E360" s="184">
        <v>0.12923923006416133</v>
      </c>
      <c r="F360" s="183">
        <v>1</v>
      </c>
      <c r="G360" s="187">
        <v>2182</v>
      </c>
      <c r="H360" s="184">
        <v>0.31269704786471769</v>
      </c>
      <c r="I360" s="93"/>
      <c r="J360" s="93"/>
      <c r="K360" s="93"/>
      <c r="L360" s="93"/>
      <c r="M360" s="184">
        <v>0.57799999999999996</v>
      </c>
      <c r="N360" s="184">
        <v>0.61899999999999999</v>
      </c>
      <c r="O360" s="184">
        <v>0.21</v>
      </c>
      <c r="P360" s="184">
        <v>0.245</v>
      </c>
      <c r="Q360" s="184">
        <v>3.6999999999999998E-2</v>
      </c>
      <c r="R360" s="184">
        <v>5.3999999999999999E-2</v>
      </c>
      <c r="S360" s="184">
        <v>0.11600000000000001</v>
      </c>
      <c r="T360" s="184">
        <v>0.14399999999999999</v>
      </c>
    </row>
    <row r="361" spans="1:20" x14ac:dyDescent="0.25">
      <c r="A361" s="93" t="s">
        <v>1106</v>
      </c>
      <c r="B361" s="184">
        <v>0.607773851590106</v>
      </c>
      <c r="C361" s="184">
        <v>0.21554770318021202</v>
      </c>
      <c r="D361" s="184">
        <v>4.7703180212014133E-2</v>
      </c>
      <c r="E361" s="184">
        <v>0.12897526501766785</v>
      </c>
      <c r="F361" s="183">
        <v>1</v>
      </c>
      <c r="G361" s="187">
        <v>1698</v>
      </c>
      <c r="H361" s="184">
        <v>0.2726834751886944</v>
      </c>
      <c r="I361" s="93"/>
      <c r="J361" s="93"/>
      <c r="K361" s="93"/>
      <c r="L361" s="93"/>
      <c r="M361" s="184">
        <v>0.58399999999999996</v>
      </c>
      <c r="N361" s="184">
        <v>0.63100000000000001</v>
      </c>
      <c r="O361" s="184">
        <v>0.19700000000000001</v>
      </c>
      <c r="P361" s="184">
        <v>0.23599999999999999</v>
      </c>
      <c r="Q361" s="184">
        <v>3.9E-2</v>
      </c>
      <c r="R361" s="184">
        <v>5.8999999999999997E-2</v>
      </c>
      <c r="S361" s="184">
        <v>0.114</v>
      </c>
      <c r="T361" s="184">
        <v>0.14599999999999999</v>
      </c>
    </row>
    <row r="362" spans="1:20" x14ac:dyDescent="0.25">
      <c r="A362" s="93" t="s">
        <v>1107</v>
      </c>
      <c r="B362" s="184">
        <v>0.61076036233873177</v>
      </c>
      <c r="C362" s="184">
        <v>0.27395004117485589</v>
      </c>
      <c r="D362" s="184">
        <v>4.2272852045017843E-2</v>
      </c>
      <c r="E362" s="184">
        <v>7.3016744441394457E-2</v>
      </c>
      <c r="F362" s="183">
        <v>1</v>
      </c>
      <c r="G362" s="187">
        <v>3643</v>
      </c>
      <c r="H362" s="184">
        <v>0.46567812859516811</v>
      </c>
      <c r="I362" s="93"/>
      <c r="J362" s="93"/>
      <c r="K362" s="93"/>
      <c r="L362" s="93"/>
      <c r="M362" s="184">
        <v>0.59499999999999997</v>
      </c>
      <c r="N362" s="184">
        <v>0.626</v>
      </c>
      <c r="O362" s="184">
        <v>0.26</v>
      </c>
      <c r="P362" s="184">
        <v>0.28899999999999998</v>
      </c>
      <c r="Q362" s="184">
        <v>3.5999999999999997E-2</v>
      </c>
      <c r="R362" s="184">
        <v>4.9000000000000002E-2</v>
      </c>
      <c r="S362" s="184">
        <v>6.5000000000000002E-2</v>
      </c>
      <c r="T362" s="184">
        <v>8.2000000000000003E-2</v>
      </c>
    </row>
    <row r="363" spans="1:20" x14ac:dyDescent="0.25">
      <c r="A363" s="93" t="s">
        <v>1108</v>
      </c>
      <c r="B363" s="184">
        <v>0.6334798994974874</v>
      </c>
      <c r="C363" s="184">
        <v>0.16959798994974876</v>
      </c>
      <c r="D363" s="184">
        <v>6.030150753768844E-2</v>
      </c>
      <c r="E363" s="184">
        <v>0.13662060301507536</v>
      </c>
      <c r="F363" s="183">
        <v>1</v>
      </c>
      <c r="G363" s="187">
        <v>3184</v>
      </c>
      <c r="H363" s="184">
        <v>8.3606858703358447E-2</v>
      </c>
      <c r="I363" s="93"/>
      <c r="J363" s="93"/>
      <c r="K363" s="93"/>
      <c r="L363" s="93"/>
      <c r="M363" s="184">
        <v>0.61699999999999999</v>
      </c>
      <c r="N363" s="184">
        <v>0.65</v>
      </c>
      <c r="O363" s="184">
        <v>0.157</v>
      </c>
      <c r="P363" s="184">
        <v>0.183</v>
      </c>
      <c r="Q363" s="184">
        <v>5.2999999999999999E-2</v>
      </c>
      <c r="R363" s="184">
        <v>6.9000000000000006E-2</v>
      </c>
      <c r="S363" s="184">
        <v>0.125</v>
      </c>
      <c r="T363" s="184">
        <v>0.14899999999999999</v>
      </c>
    </row>
    <row r="364" spans="1:20" x14ac:dyDescent="0.25">
      <c r="A364" s="93" t="s">
        <v>1109</v>
      </c>
      <c r="B364" s="184">
        <v>0.51136363636363635</v>
      </c>
      <c r="C364" s="184">
        <v>6.8181818181818177E-2</v>
      </c>
      <c r="D364" s="184">
        <v>7.9545454545454544E-2</v>
      </c>
      <c r="E364" s="184">
        <v>0.34090909090909088</v>
      </c>
      <c r="F364" s="183">
        <v>1</v>
      </c>
      <c r="G364" s="187">
        <v>88</v>
      </c>
      <c r="H364" s="184">
        <v>0.1752988047808765</v>
      </c>
      <c r="I364" s="93"/>
      <c r="J364" s="93"/>
      <c r="K364" s="93"/>
      <c r="L364" s="93"/>
      <c r="M364" s="184">
        <v>0.40899999999999997</v>
      </c>
      <c r="N364" s="184">
        <v>0.61299999999999999</v>
      </c>
      <c r="O364" s="184">
        <v>3.2000000000000001E-2</v>
      </c>
      <c r="P364" s="184">
        <v>0.14099999999999999</v>
      </c>
      <c r="Q364" s="184">
        <v>3.9E-2</v>
      </c>
      <c r="R364" s="184">
        <v>0.155</v>
      </c>
      <c r="S364" s="184">
        <v>0.25</v>
      </c>
      <c r="T364" s="184">
        <v>0.44500000000000001</v>
      </c>
    </row>
    <row r="365" spans="1:20" x14ac:dyDescent="0.25">
      <c r="A365" s="93" t="s">
        <v>1110</v>
      </c>
      <c r="B365" s="184">
        <v>0.57244655581947745</v>
      </c>
      <c r="C365" s="184">
        <v>0.23752969121140141</v>
      </c>
      <c r="D365" s="184">
        <v>4.0380047505938245E-2</v>
      </c>
      <c r="E365" s="184">
        <v>0.1496437054631829</v>
      </c>
      <c r="F365" s="183">
        <v>1</v>
      </c>
      <c r="G365" s="187">
        <v>421</v>
      </c>
      <c r="H365" s="184">
        <v>0.18946894689468946</v>
      </c>
      <c r="I365" s="93"/>
      <c r="J365" s="93"/>
      <c r="K365" s="93"/>
      <c r="L365" s="93"/>
      <c r="M365" s="184">
        <v>0.52500000000000002</v>
      </c>
      <c r="N365" s="184">
        <v>0.61899999999999999</v>
      </c>
      <c r="O365" s="184">
        <v>0.19900000000000001</v>
      </c>
      <c r="P365" s="184">
        <v>0.28000000000000003</v>
      </c>
      <c r="Q365" s="184">
        <v>2.5000000000000001E-2</v>
      </c>
      <c r="R365" s="184">
        <v>6.4000000000000001E-2</v>
      </c>
      <c r="S365" s="184">
        <v>0.11899999999999999</v>
      </c>
      <c r="T365" s="184">
        <v>0.187</v>
      </c>
    </row>
    <row r="366" spans="1:20" x14ac:dyDescent="0.25">
      <c r="A366" s="93" t="s">
        <v>1111</v>
      </c>
      <c r="B366" s="184">
        <v>0.67704280155642027</v>
      </c>
      <c r="C366" s="184">
        <v>0.21956642579210672</v>
      </c>
      <c r="D366" s="184">
        <v>4.1133963312951639E-2</v>
      </c>
      <c r="E366" s="184">
        <v>6.2256809338521402E-2</v>
      </c>
      <c r="F366" s="183">
        <v>1</v>
      </c>
      <c r="G366" s="187">
        <v>1799</v>
      </c>
      <c r="H366" s="184">
        <v>0.31189320388349512</v>
      </c>
      <c r="I366" s="93"/>
      <c r="J366" s="93"/>
      <c r="K366" s="93"/>
      <c r="L366" s="93"/>
      <c r="M366" s="184">
        <v>0.65500000000000003</v>
      </c>
      <c r="N366" s="184">
        <v>0.69799999999999995</v>
      </c>
      <c r="O366" s="184">
        <v>0.20100000000000001</v>
      </c>
      <c r="P366" s="184">
        <v>0.23899999999999999</v>
      </c>
      <c r="Q366" s="184">
        <v>3.3000000000000002E-2</v>
      </c>
      <c r="R366" s="184">
        <v>5.0999999999999997E-2</v>
      </c>
      <c r="S366" s="184">
        <v>5.1999999999999998E-2</v>
      </c>
      <c r="T366" s="184">
        <v>7.3999999999999996E-2</v>
      </c>
    </row>
    <row r="367" spans="1:20" x14ac:dyDescent="0.25">
      <c r="A367" s="93" t="s">
        <v>1112</v>
      </c>
      <c r="B367" s="184">
        <v>0.45989304812834225</v>
      </c>
      <c r="C367" s="184">
        <v>0.16577540106951871</v>
      </c>
      <c r="D367" s="184">
        <v>8.0213903743315509E-2</v>
      </c>
      <c r="E367" s="184">
        <v>0.29411764705882354</v>
      </c>
      <c r="F367" s="183">
        <v>1</v>
      </c>
      <c r="G367" s="187">
        <v>187</v>
      </c>
      <c r="H367" s="184">
        <v>9.7957045573598744E-2</v>
      </c>
      <c r="I367" s="93"/>
      <c r="J367" s="93"/>
      <c r="K367" s="93"/>
      <c r="L367" s="93"/>
      <c r="M367" s="184">
        <v>0.39</v>
      </c>
      <c r="N367" s="184">
        <v>0.53100000000000003</v>
      </c>
      <c r="O367" s="184">
        <v>0.11899999999999999</v>
      </c>
      <c r="P367" s="184">
        <v>0.22600000000000001</v>
      </c>
      <c r="Q367" s="184">
        <v>4.9000000000000002E-2</v>
      </c>
      <c r="R367" s="184">
        <v>0.128</v>
      </c>
      <c r="S367" s="184">
        <v>0.23300000000000001</v>
      </c>
      <c r="T367" s="184">
        <v>0.36299999999999999</v>
      </c>
    </row>
    <row r="368" spans="1:20" x14ac:dyDescent="0.25">
      <c r="A368" s="93" t="s">
        <v>1113</v>
      </c>
      <c r="B368" s="184">
        <v>0.62020905923344949</v>
      </c>
      <c r="C368" s="184">
        <v>0.14459930313588851</v>
      </c>
      <c r="D368" s="184">
        <v>6.7944250871080136E-2</v>
      </c>
      <c r="E368" s="184">
        <v>0.1672473867595819</v>
      </c>
      <c r="F368" s="183">
        <v>1</v>
      </c>
      <c r="G368" s="187">
        <v>574</v>
      </c>
      <c r="H368" s="184">
        <v>7.8447451141178084E-2</v>
      </c>
      <c r="I368" s="93"/>
      <c r="J368" s="93"/>
      <c r="K368" s="93"/>
      <c r="L368" s="93"/>
      <c r="M368" s="184">
        <v>0.57999999999999996</v>
      </c>
      <c r="N368" s="184">
        <v>0.65900000000000003</v>
      </c>
      <c r="O368" s="184">
        <v>0.11799999999999999</v>
      </c>
      <c r="P368" s="184">
        <v>0.17599999999999999</v>
      </c>
      <c r="Q368" s="184">
        <v>0.05</v>
      </c>
      <c r="R368" s="184">
        <v>9.1999999999999998E-2</v>
      </c>
      <c r="S368" s="184">
        <v>0.13900000000000001</v>
      </c>
      <c r="T368" s="184">
        <v>0.2</v>
      </c>
    </row>
    <row r="369" spans="1:20" x14ac:dyDescent="0.25">
      <c r="A369" s="93" t="s">
        <v>1114</v>
      </c>
      <c r="B369" s="184">
        <v>0.56716417910447758</v>
      </c>
      <c r="C369" s="184">
        <v>0.17910447761194029</v>
      </c>
      <c r="D369" s="184">
        <v>5.9701492537313432E-2</v>
      </c>
      <c r="E369" s="184">
        <v>0.19402985074626866</v>
      </c>
      <c r="F369" s="183">
        <v>1</v>
      </c>
      <c r="G369" s="187">
        <v>67</v>
      </c>
      <c r="H369" s="184">
        <v>6.2734082397003746E-2</v>
      </c>
      <c r="I369" s="93"/>
      <c r="J369" s="93"/>
      <c r="K369" s="93"/>
      <c r="L369" s="93"/>
      <c r="M369" s="184">
        <v>0.44800000000000001</v>
      </c>
      <c r="N369" s="184">
        <v>0.67900000000000005</v>
      </c>
      <c r="O369" s="184">
        <v>0.106</v>
      </c>
      <c r="P369" s="184">
        <v>0.28699999999999998</v>
      </c>
      <c r="Q369" s="184">
        <v>2.3E-2</v>
      </c>
      <c r="R369" s="184">
        <v>0.14399999999999999</v>
      </c>
      <c r="S369" s="184">
        <v>0.11700000000000001</v>
      </c>
      <c r="T369" s="184">
        <v>0.30399999999999999</v>
      </c>
    </row>
    <row r="370" spans="1:20" x14ac:dyDescent="0.25">
      <c r="A370" s="93" t="s">
        <v>1115</v>
      </c>
      <c r="B370" s="184">
        <v>0.66212064565418816</v>
      </c>
      <c r="C370" s="184">
        <v>0.1893886441587152</v>
      </c>
      <c r="D370" s="184">
        <v>3.724052731676393E-2</v>
      </c>
      <c r="E370" s="184">
        <v>0.11125018287033274</v>
      </c>
      <c r="F370" s="183">
        <v>1</v>
      </c>
      <c r="G370" s="187">
        <v>61519</v>
      </c>
      <c r="H370" s="184">
        <v>0.20588343568548051</v>
      </c>
      <c r="I370" s="93"/>
      <c r="J370" s="93"/>
      <c r="K370" s="93"/>
      <c r="L370" s="93"/>
      <c r="M370" s="184">
        <v>0.65800000000000003</v>
      </c>
      <c r="N370" s="184">
        <v>0.66600000000000004</v>
      </c>
      <c r="O370" s="184">
        <v>0.186</v>
      </c>
      <c r="P370" s="184">
        <v>0.193</v>
      </c>
      <c r="Q370" s="184">
        <v>3.5999999999999997E-2</v>
      </c>
      <c r="R370" s="184">
        <v>3.9E-2</v>
      </c>
      <c r="S370" s="184">
        <v>0.109</v>
      </c>
      <c r="T370" s="184">
        <v>0.114</v>
      </c>
    </row>
    <row r="371" spans="1:20" x14ac:dyDescent="0.25">
      <c r="A371" s="93" t="s">
        <v>1116</v>
      </c>
      <c r="B371" s="184">
        <v>0.64949748743718594</v>
      </c>
      <c r="C371" s="184">
        <v>0.17525125628140703</v>
      </c>
      <c r="D371" s="184">
        <v>4.2713567839195977E-2</v>
      </c>
      <c r="E371" s="184">
        <v>0.13253768844221106</v>
      </c>
      <c r="F371" s="183">
        <v>1</v>
      </c>
      <c r="G371" s="187">
        <v>1592</v>
      </c>
      <c r="H371" s="184">
        <v>0.17897695334457561</v>
      </c>
      <c r="I371" s="93"/>
      <c r="J371" s="93"/>
      <c r="K371" s="93"/>
      <c r="L371" s="93"/>
      <c r="M371" s="184">
        <v>0.626</v>
      </c>
      <c r="N371" s="184">
        <v>0.67300000000000004</v>
      </c>
      <c r="O371" s="184">
        <v>0.157</v>
      </c>
      <c r="P371" s="184">
        <v>0.19500000000000001</v>
      </c>
      <c r="Q371" s="184">
        <v>3.4000000000000002E-2</v>
      </c>
      <c r="R371" s="184">
        <v>5.3999999999999999E-2</v>
      </c>
      <c r="S371" s="184">
        <v>0.11700000000000001</v>
      </c>
      <c r="T371" s="184">
        <v>0.15</v>
      </c>
    </row>
    <row r="372" spans="1:20" x14ac:dyDescent="0.25">
      <c r="A372" s="93" t="s">
        <v>1117</v>
      </c>
      <c r="B372" s="184">
        <v>0.63397129186602874</v>
      </c>
      <c r="C372" s="184">
        <v>6.6985645933014357E-2</v>
      </c>
      <c r="D372" s="184">
        <v>4.5454545454545456E-2</v>
      </c>
      <c r="E372" s="184">
        <v>0.25358851674641147</v>
      </c>
      <c r="F372" s="183">
        <v>1</v>
      </c>
      <c r="G372" s="187">
        <v>418</v>
      </c>
      <c r="H372" s="184">
        <v>5.7983076709668471E-2</v>
      </c>
      <c r="I372" s="93"/>
      <c r="J372" s="93"/>
      <c r="K372" s="93"/>
      <c r="L372" s="93"/>
      <c r="M372" s="184">
        <v>0.58699999999999997</v>
      </c>
      <c r="N372" s="184">
        <v>0.67900000000000005</v>
      </c>
      <c r="O372" s="184">
        <v>4.7E-2</v>
      </c>
      <c r="P372" s="184">
        <v>9.5000000000000001E-2</v>
      </c>
      <c r="Q372" s="184">
        <v>2.9000000000000001E-2</v>
      </c>
      <c r="R372" s="184">
        <v>7.0000000000000007E-2</v>
      </c>
      <c r="S372" s="184">
        <v>0.214</v>
      </c>
      <c r="T372" s="184">
        <v>0.29699999999999999</v>
      </c>
    </row>
    <row r="373" spans="1:20" x14ac:dyDescent="0.25">
      <c r="A373" s="93" t="s">
        <v>1118</v>
      </c>
      <c r="B373" s="184">
        <v>0.62169024301777298</v>
      </c>
      <c r="C373" s="184">
        <v>0.117519042437432</v>
      </c>
      <c r="D373" s="184">
        <v>2.8654334421472614E-2</v>
      </c>
      <c r="E373" s="184">
        <v>0.23213638012332244</v>
      </c>
      <c r="F373" s="183">
        <v>1</v>
      </c>
      <c r="G373" s="187">
        <v>2757</v>
      </c>
      <c r="H373" s="184">
        <v>0.52775650842266464</v>
      </c>
      <c r="I373" s="93"/>
      <c r="J373" s="93"/>
      <c r="K373" s="93"/>
      <c r="L373" s="93"/>
      <c r="M373" s="184">
        <v>0.60299999999999998</v>
      </c>
      <c r="N373" s="184">
        <v>0.64</v>
      </c>
      <c r="O373" s="184">
        <v>0.106</v>
      </c>
      <c r="P373" s="184">
        <v>0.13</v>
      </c>
      <c r="Q373" s="184">
        <v>2.3E-2</v>
      </c>
      <c r="R373" s="184">
        <v>3.5999999999999997E-2</v>
      </c>
      <c r="S373" s="184">
        <v>0.217</v>
      </c>
      <c r="T373" s="184">
        <v>0.248</v>
      </c>
    </row>
    <row r="374" spans="1:20" x14ac:dyDescent="0.25">
      <c r="A374" s="93" t="s">
        <v>1119</v>
      </c>
      <c r="B374" s="184">
        <v>0.70431115276476097</v>
      </c>
      <c r="C374" s="184">
        <v>0.20454545454545456</v>
      </c>
      <c r="D374" s="184">
        <v>3.163074039362699E-2</v>
      </c>
      <c r="E374" s="184">
        <v>5.9512652296157452E-2</v>
      </c>
      <c r="F374" s="183">
        <v>1</v>
      </c>
      <c r="G374" s="187">
        <v>4268</v>
      </c>
      <c r="H374" s="184">
        <v>0.5471093449557749</v>
      </c>
      <c r="I374" s="93"/>
      <c r="J374" s="93"/>
      <c r="K374" s="93"/>
      <c r="L374" s="93"/>
      <c r="M374" s="184">
        <v>0.69</v>
      </c>
      <c r="N374" s="184">
        <v>0.71799999999999997</v>
      </c>
      <c r="O374" s="184">
        <v>0.193</v>
      </c>
      <c r="P374" s="184">
        <v>0.217</v>
      </c>
      <c r="Q374" s="184">
        <v>2.7E-2</v>
      </c>
      <c r="R374" s="184">
        <v>3.6999999999999998E-2</v>
      </c>
      <c r="S374" s="184">
        <v>5.2999999999999999E-2</v>
      </c>
      <c r="T374" s="184">
        <v>6.7000000000000004E-2</v>
      </c>
    </row>
    <row r="375" spans="1:20" x14ac:dyDescent="0.25">
      <c r="A375" s="93" t="s">
        <v>1120</v>
      </c>
      <c r="B375" s="184">
        <v>0.63745019920318724</v>
      </c>
      <c r="C375" s="184">
        <v>0.16334661354581673</v>
      </c>
      <c r="D375" s="184">
        <v>4.7808764940239043E-2</v>
      </c>
      <c r="E375" s="184">
        <v>0.15139442231075698</v>
      </c>
      <c r="F375" s="183">
        <v>1</v>
      </c>
      <c r="G375" s="187">
        <v>251</v>
      </c>
      <c r="H375" s="184">
        <v>9.3796711509715996E-2</v>
      </c>
      <c r="I375" s="93"/>
      <c r="J375" s="93"/>
      <c r="K375" s="93"/>
      <c r="L375" s="93"/>
      <c r="M375" s="184">
        <v>0.57599999999999996</v>
      </c>
      <c r="N375" s="184">
        <v>0.69399999999999995</v>
      </c>
      <c r="O375" s="184">
        <v>0.123</v>
      </c>
      <c r="P375" s="184">
        <v>0.214</v>
      </c>
      <c r="Q375" s="184">
        <v>2.8000000000000001E-2</v>
      </c>
      <c r="R375" s="184">
        <v>8.2000000000000003E-2</v>
      </c>
      <c r="S375" s="184">
        <v>0.112</v>
      </c>
      <c r="T375" s="184">
        <v>0.20100000000000001</v>
      </c>
    </row>
    <row r="376" spans="1:20" x14ac:dyDescent="0.25">
      <c r="A376" s="93" t="s">
        <v>1121</v>
      </c>
      <c r="B376" s="184">
        <v>0.43111111111111111</v>
      </c>
      <c r="C376" s="184">
        <v>8.8888888888888892E-2</v>
      </c>
      <c r="D376" s="184">
        <v>8.4444444444444447E-2</v>
      </c>
      <c r="E376" s="184">
        <v>0.39555555555555555</v>
      </c>
      <c r="F376" s="183">
        <v>1</v>
      </c>
      <c r="G376" s="187">
        <v>225</v>
      </c>
      <c r="H376" s="184">
        <v>8.7511181984364673E-3</v>
      </c>
      <c r="I376" s="93"/>
      <c r="J376" s="93"/>
      <c r="K376" s="93"/>
      <c r="L376" s="93"/>
      <c r="M376" s="184">
        <v>0.36799999999999999</v>
      </c>
      <c r="N376" s="184">
        <v>0.496</v>
      </c>
      <c r="O376" s="184">
        <v>5.8000000000000003E-2</v>
      </c>
      <c r="P376" s="184">
        <v>0.13300000000000001</v>
      </c>
      <c r="Q376" s="184">
        <v>5.5E-2</v>
      </c>
      <c r="R376" s="184">
        <v>0.128</v>
      </c>
      <c r="S376" s="184">
        <v>0.33400000000000002</v>
      </c>
      <c r="T376" s="184">
        <v>0.46100000000000002</v>
      </c>
    </row>
    <row r="377" spans="1:20" x14ac:dyDescent="0.25">
      <c r="A377" s="93" t="s">
        <v>1122</v>
      </c>
      <c r="B377" s="184">
        <v>0.67994276174576673</v>
      </c>
      <c r="C377" s="184">
        <v>0.21750536608633436</v>
      </c>
      <c r="D377" s="184">
        <v>3.8516575244455044E-2</v>
      </c>
      <c r="E377" s="184">
        <v>6.4035296923443841E-2</v>
      </c>
      <c r="F377" s="183">
        <v>1</v>
      </c>
      <c r="G377" s="187">
        <v>8386</v>
      </c>
      <c r="H377" s="184">
        <v>0.24470382258535162</v>
      </c>
      <c r="I377" s="93"/>
      <c r="J377" s="93"/>
      <c r="K377" s="93"/>
      <c r="L377" s="93"/>
      <c r="M377" s="184">
        <v>0.67</v>
      </c>
      <c r="N377" s="184">
        <v>0.69</v>
      </c>
      <c r="O377" s="184">
        <v>0.20899999999999999</v>
      </c>
      <c r="P377" s="184">
        <v>0.22600000000000001</v>
      </c>
      <c r="Q377" s="184">
        <v>3.5000000000000003E-2</v>
      </c>
      <c r="R377" s="184">
        <v>4.2999999999999997E-2</v>
      </c>
      <c r="S377" s="184">
        <v>5.8999999999999997E-2</v>
      </c>
      <c r="T377" s="184">
        <v>6.9000000000000006E-2</v>
      </c>
    </row>
    <row r="378" spans="1:20" x14ac:dyDescent="0.25">
      <c r="A378" s="93" t="s">
        <v>1123</v>
      </c>
      <c r="B378" s="184">
        <v>0.4838709677419355</v>
      </c>
      <c r="C378" s="184">
        <v>9.6774193548387094E-2</v>
      </c>
      <c r="D378" s="184">
        <v>8.0645161290322578E-2</v>
      </c>
      <c r="E378" s="184">
        <v>0.33870967741935482</v>
      </c>
      <c r="F378" s="183">
        <v>1</v>
      </c>
      <c r="G378" s="187">
        <v>62</v>
      </c>
      <c r="H378" s="184">
        <v>9.7853535353535359E-3</v>
      </c>
      <c r="I378" s="93"/>
      <c r="J378" s="93"/>
      <c r="K378" s="93"/>
      <c r="L378" s="93"/>
      <c r="M378" s="184">
        <v>0.36399999999999999</v>
      </c>
      <c r="N378" s="184">
        <v>0.60599999999999998</v>
      </c>
      <c r="O378" s="184">
        <v>4.4999999999999998E-2</v>
      </c>
      <c r="P378" s="184">
        <v>0.19500000000000001</v>
      </c>
      <c r="Q378" s="184">
        <v>3.5000000000000003E-2</v>
      </c>
      <c r="R378" s="184">
        <v>0.17499999999999999</v>
      </c>
      <c r="S378" s="184">
        <v>0.23300000000000001</v>
      </c>
      <c r="T378" s="184">
        <v>0.46300000000000002</v>
      </c>
    </row>
    <row r="379" spans="1:20" x14ac:dyDescent="0.25">
      <c r="A379" s="93" t="s">
        <v>1124</v>
      </c>
      <c r="B379" s="184">
        <v>0.69870713884204605</v>
      </c>
      <c r="C379" s="184">
        <v>0.14390106801573918</v>
      </c>
      <c r="D379" s="184">
        <v>3.1478358628442948E-2</v>
      </c>
      <c r="E379" s="184">
        <v>0.12591343451377179</v>
      </c>
      <c r="F379" s="183">
        <v>1</v>
      </c>
      <c r="G379" s="187">
        <v>1779</v>
      </c>
      <c r="H379" s="184">
        <v>3.9735543097094102E-2</v>
      </c>
      <c r="I379" s="93"/>
      <c r="J379" s="93"/>
      <c r="K379" s="93"/>
      <c r="L379" s="93"/>
      <c r="M379" s="184">
        <v>0.67700000000000005</v>
      </c>
      <c r="N379" s="184">
        <v>0.72</v>
      </c>
      <c r="O379" s="184">
        <v>0.128</v>
      </c>
      <c r="P379" s="184">
        <v>0.161</v>
      </c>
      <c r="Q379" s="184">
        <v>2.4E-2</v>
      </c>
      <c r="R379" s="184">
        <v>4.1000000000000002E-2</v>
      </c>
      <c r="S379" s="184">
        <v>0.111</v>
      </c>
      <c r="T379" s="184">
        <v>0.14199999999999999</v>
      </c>
    </row>
    <row r="380" spans="1:20" x14ac:dyDescent="0.25">
      <c r="A380" s="93" t="s">
        <v>1125</v>
      </c>
      <c r="B380" s="184">
        <v>0.65445026178010468</v>
      </c>
      <c r="C380" s="184">
        <v>9.947643979057591E-2</v>
      </c>
      <c r="D380" s="184">
        <v>4.712041884816754E-2</v>
      </c>
      <c r="E380" s="184">
        <v>0.19895287958115182</v>
      </c>
      <c r="F380" s="183">
        <v>1</v>
      </c>
      <c r="G380" s="187">
        <v>191</v>
      </c>
      <c r="H380" s="184">
        <v>0.10420076377523187</v>
      </c>
      <c r="I380" s="93"/>
      <c r="J380" s="93"/>
      <c r="K380" s="93"/>
      <c r="L380" s="93"/>
      <c r="M380" s="184">
        <v>0.58499999999999996</v>
      </c>
      <c r="N380" s="184">
        <v>0.71799999999999997</v>
      </c>
      <c r="O380" s="184">
        <v>6.5000000000000002E-2</v>
      </c>
      <c r="P380" s="184">
        <v>0.15</v>
      </c>
      <c r="Q380" s="184">
        <v>2.5000000000000001E-2</v>
      </c>
      <c r="R380" s="184">
        <v>8.6999999999999994E-2</v>
      </c>
      <c r="S380" s="184">
        <v>0.14899999999999999</v>
      </c>
      <c r="T380" s="184">
        <v>0.26100000000000001</v>
      </c>
    </row>
    <row r="381" spans="1:20" x14ac:dyDescent="0.25">
      <c r="A381" s="93" t="s">
        <v>1126</v>
      </c>
      <c r="B381" s="184">
        <v>0.58064516129032262</v>
      </c>
      <c r="C381" s="184">
        <v>0.11290322580645161</v>
      </c>
      <c r="D381" s="184">
        <v>8.0645161290322578E-2</v>
      </c>
      <c r="E381" s="184">
        <v>0.22580645161290322</v>
      </c>
      <c r="F381" s="183">
        <v>1</v>
      </c>
      <c r="G381" s="187">
        <v>62</v>
      </c>
      <c r="H381" s="184">
        <v>0.12525252525252525</v>
      </c>
      <c r="I381" s="93"/>
      <c r="J381" s="93"/>
      <c r="K381" s="93"/>
      <c r="L381" s="93"/>
      <c r="M381" s="184">
        <v>0.45700000000000002</v>
      </c>
      <c r="N381" s="184">
        <v>0.69499999999999995</v>
      </c>
      <c r="O381" s="184">
        <v>5.6000000000000001E-2</v>
      </c>
      <c r="P381" s="184">
        <v>0.215</v>
      </c>
      <c r="Q381" s="184">
        <v>3.5000000000000003E-2</v>
      </c>
      <c r="R381" s="184">
        <v>0.17499999999999999</v>
      </c>
      <c r="S381" s="184">
        <v>0.14000000000000001</v>
      </c>
      <c r="T381" s="184">
        <v>0.34399999999999997</v>
      </c>
    </row>
    <row r="382" spans="1:20" x14ac:dyDescent="0.25">
      <c r="A382" s="93" t="s">
        <v>1127</v>
      </c>
      <c r="B382" s="184">
        <v>0.53623188405797106</v>
      </c>
      <c r="C382" s="184">
        <v>5.0724637681159424E-2</v>
      </c>
      <c r="D382" s="184">
        <v>6.5217391304347824E-2</v>
      </c>
      <c r="E382" s="184">
        <v>0.34782608695652173</v>
      </c>
      <c r="F382" s="183">
        <v>1</v>
      </c>
      <c r="G382" s="187">
        <v>138</v>
      </c>
      <c r="H382" s="184">
        <v>5.1879699248120303E-2</v>
      </c>
      <c r="I382" s="93"/>
      <c r="J382" s="93"/>
      <c r="K382" s="93"/>
      <c r="L382" s="93"/>
      <c r="M382" s="184">
        <v>0.45300000000000001</v>
      </c>
      <c r="N382" s="184">
        <v>0.61699999999999999</v>
      </c>
      <c r="O382" s="184">
        <v>2.5000000000000001E-2</v>
      </c>
      <c r="P382" s="184">
        <v>0.10100000000000001</v>
      </c>
      <c r="Q382" s="184">
        <v>3.5000000000000003E-2</v>
      </c>
      <c r="R382" s="184">
        <v>0.11899999999999999</v>
      </c>
      <c r="S382" s="184">
        <v>0.27300000000000002</v>
      </c>
      <c r="T382" s="184">
        <v>0.43</v>
      </c>
    </row>
    <row r="383" spans="1:20" x14ac:dyDescent="0.25">
      <c r="A383" s="93" t="s">
        <v>1128</v>
      </c>
      <c r="B383" s="184">
        <v>0.61832061068702293</v>
      </c>
      <c r="C383" s="184">
        <v>6.1068702290076333E-2</v>
      </c>
      <c r="D383" s="184">
        <v>4.5801526717557252E-2</v>
      </c>
      <c r="E383" s="184">
        <v>0.27480916030534353</v>
      </c>
      <c r="F383" s="183">
        <v>1</v>
      </c>
      <c r="G383" s="187">
        <v>131</v>
      </c>
      <c r="H383" s="184">
        <v>5.7456140350877191E-2</v>
      </c>
      <c r="I383" s="93"/>
      <c r="J383" s="93"/>
      <c r="K383" s="93"/>
      <c r="L383" s="93"/>
      <c r="M383" s="184">
        <v>0.53300000000000003</v>
      </c>
      <c r="N383" s="184">
        <v>0.69699999999999995</v>
      </c>
      <c r="O383" s="184">
        <v>3.1E-2</v>
      </c>
      <c r="P383" s="184">
        <v>0.11600000000000001</v>
      </c>
      <c r="Q383" s="184">
        <v>2.1000000000000001E-2</v>
      </c>
      <c r="R383" s="184">
        <v>9.6000000000000002E-2</v>
      </c>
      <c r="S383" s="184">
        <v>0.20599999999999999</v>
      </c>
      <c r="T383" s="184">
        <v>0.35699999999999998</v>
      </c>
    </row>
    <row r="384" spans="1:20" x14ac:dyDescent="0.25">
      <c r="A384" s="93" t="s">
        <v>1129</v>
      </c>
      <c r="B384" s="184">
        <v>0.61038961038961037</v>
      </c>
      <c r="C384" s="184">
        <v>0.14285714285714285</v>
      </c>
      <c r="D384" s="184">
        <v>4.5454545454545456E-2</v>
      </c>
      <c r="E384" s="184">
        <v>0.20129870129870131</v>
      </c>
      <c r="F384" s="183">
        <v>1</v>
      </c>
      <c r="G384" s="187">
        <v>154</v>
      </c>
      <c r="H384" s="184">
        <v>8.9848308051341891E-2</v>
      </c>
      <c r="I384" s="93"/>
      <c r="J384" s="93"/>
      <c r="K384" s="93"/>
      <c r="L384" s="93"/>
      <c r="M384" s="184">
        <v>0.53200000000000003</v>
      </c>
      <c r="N384" s="184">
        <v>0.68400000000000005</v>
      </c>
      <c r="O384" s="184">
        <v>9.6000000000000002E-2</v>
      </c>
      <c r="P384" s="184">
        <v>0.20699999999999999</v>
      </c>
      <c r="Q384" s="184">
        <v>2.1999999999999999E-2</v>
      </c>
      <c r="R384" s="184">
        <v>9.0999999999999998E-2</v>
      </c>
      <c r="S384" s="184">
        <v>0.14599999999999999</v>
      </c>
      <c r="T384" s="184">
        <v>0.27200000000000002</v>
      </c>
    </row>
    <row r="385" spans="1:20" x14ac:dyDescent="0.25">
      <c r="A385" s="93" t="s">
        <v>1130</v>
      </c>
      <c r="B385" s="184">
        <v>0.55789473684210522</v>
      </c>
      <c r="C385" s="184">
        <v>0.10526315789473684</v>
      </c>
      <c r="D385" s="184">
        <v>0.11052631578947368</v>
      </c>
      <c r="E385" s="184">
        <v>0.22631578947368422</v>
      </c>
      <c r="F385" s="183">
        <v>1</v>
      </c>
      <c r="G385" s="187">
        <v>190</v>
      </c>
      <c r="H385" s="184">
        <v>6.7185289957567187E-2</v>
      </c>
      <c r="I385" s="93"/>
      <c r="J385" s="93"/>
      <c r="K385" s="93"/>
      <c r="L385" s="93"/>
      <c r="M385" s="184">
        <v>0.48699999999999999</v>
      </c>
      <c r="N385" s="184">
        <v>0.627</v>
      </c>
      <c r="O385" s="184">
        <v>6.9000000000000006E-2</v>
      </c>
      <c r="P385" s="184">
        <v>0.157</v>
      </c>
      <c r="Q385" s="184">
        <v>7.2999999999999995E-2</v>
      </c>
      <c r="R385" s="184">
        <v>0.16300000000000001</v>
      </c>
      <c r="S385" s="184">
        <v>0.17299999999999999</v>
      </c>
      <c r="T385" s="184">
        <v>0.29099999999999998</v>
      </c>
    </row>
    <row r="386" spans="1:20" x14ac:dyDescent="0.25">
      <c r="A386" s="93" t="s">
        <v>1131</v>
      </c>
      <c r="B386" s="184">
        <v>0.62681159420289856</v>
      </c>
      <c r="C386" s="184">
        <v>0.16666666666666666</v>
      </c>
      <c r="D386" s="184">
        <v>3.6231884057971016E-2</v>
      </c>
      <c r="E386" s="184">
        <v>0.17028985507246377</v>
      </c>
      <c r="F386" s="183">
        <v>1</v>
      </c>
      <c r="G386" s="187">
        <v>276</v>
      </c>
      <c r="H386" s="184">
        <v>0.16757741347905283</v>
      </c>
      <c r="I386" s="93"/>
      <c r="J386" s="93"/>
      <c r="K386" s="93"/>
      <c r="L386" s="93"/>
      <c r="M386" s="184">
        <v>0.56799999999999995</v>
      </c>
      <c r="N386" s="184">
        <v>0.68200000000000005</v>
      </c>
      <c r="O386" s="184">
        <v>0.127</v>
      </c>
      <c r="P386" s="184">
        <v>0.215</v>
      </c>
      <c r="Q386" s="184">
        <v>0.02</v>
      </c>
      <c r="R386" s="184">
        <v>6.5000000000000002E-2</v>
      </c>
      <c r="S386" s="184">
        <v>0.13100000000000001</v>
      </c>
      <c r="T386" s="184">
        <v>0.219</v>
      </c>
    </row>
    <row r="387" spans="1:20" x14ac:dyDescent="0.25">
      <c r="A387" s="93" t="s">
        <v>1132</v>
      </c>
      <c r="B387" s="184">
        <v>0.66360856269113155</v>
      </c>
      <c r="C387" s="184">
        <v>0.16411824668705402</v>
      </c>
      <c r="D387" s="184">
        <v>3.2619775739041797E-2</v>
      </c>
      <c r="E387" s="184">
        <v>0.13965341488277269</v>
      </c>
      <c r="F387" s="183">
        <v>1</v>
      </c>
      <c r="G387" s="187">
        <v>1962</v>
      </c>
      <c r="H387" s="184">
        <v>0.22059815606026534</v>
      </c>
      <c r="I387" s="93"/>
      <c r="J387" s="93"/>
      <c r="K387" s="93"/>
      <c r="L387" s="93"/>
      <c r="M387" s="184">
        <v>0.64200000000000002</v>
      </c>
      <c r="N387" s="184">
        <v>0.68400000000000005</v>
      </c>
      <c r="O387" s="184">
        <v>0.14799999999999999</v>
      </c>
      <c r="P387" s="184">
        <v>0.18099999999999999</v>
      </c>
      <c r="Q387" s="184">
        <v>2.5999999999999999E-2</v>
      </c>
      <c r="R387" s="184">
        <v>4.1000000000000002E-2</v>
      </c>
      <c r="S387" s="184">
        <v>0.125</v>
      </c>
      <c r="T387" s="184">
        <v>0.156</v>
      </c>
    </row>
    <row r="388" spans="1:20" x14ac:dyDescent="0.25">
      <c r="A388" s="93" t="s">
        <v>1133</v>
      </c>
      <c r="B388" s="184">
        <v>0.57689581856839123</v>
      </c>
      <c r="C388" s="184">
        <v>0.24521615875265768</v>
      </c>
      <c r="D388" s="184">
        <v>3.543586109142452E-2</v>
      </c>
      <c r="E388" s="184">
        <v>0.14245216158752658</v>
      </c>
      <c r="F388" s="183">
        <v>1</v>
      </c>
      <c r="G388" s="187">
        <v>1411</v>
      </c>
      <c r="H388" s="184">
        <v>0.52767389678384446</v>
      </c>
      <c r="I388" s="93"/>
      <c r="J388" s="93"/>
      <c r="K388" s="93"/>
      <c r="L388" s="93"/>
      <c r="M388" s="184">
        <v>0.55100000000000005</v>
      </c>
      <c r="N388" s="184">
        <v>0.60199999999999998</v>
      </c>
      <c r="O388" s="184">
        <v>0.223</v>
      </c>
      <c r="P388" s="184">
        <v>0.26800000000000002</v>
      </c>
      <c r="Q388" s="184">
        <v>2.7E-2</v>
      </c>
      <c r="R388" s="184">
        <v>4.5999999999999999E-2</v>
      </c>
      <c r="S388" s="184">
        <v>0.125</v>
      </c>
      <c r="T388" s="184">
        <v>0.16200000000000001</v>
      </c>
    </row>
    <row r="389" spans="1:20" x14ac:dyDescent="0.25">
      <c r="A389" s="93" t="s">
        <v>1134</v>
      </c>
      <c r="B389" s="184">
        <v>0.73655913978494625</v>
      </c>
      <c r="C389" s="184">
        <v>0.14695340501792115</v>
      </c>
      <c r="D389" s="184">
        <v>2.3297491039426525E-2</v>
      </c>
      <c r="E389" s="184">
        <v>9.3189964157706098E-2</v>
      </c>
      <c r="F389" s="183">
        <v>1</v>
      </c>
      <c r="G389" s="187">
        <v>558</v>
      </c>
      <c r="H389" s="184">
        <v>0.16787003610108303</v>
      </c>
      <c r="I389" s="93"/>
      <c r="J389" s="93"/>
      <c r="K389" s="93"/>
      <c r="L389" s="93"/>
      <c r="M389" s="184">
        <v>0.69799999999999995</v>
      </c>
      <c r="N389" s="184">
        <v>0.77100000000000002</v>
      </c>
      <c r="O389" s="184">
        <v>0.12</v>
      </c>
      <c r="P389" s="184">
        <v>0.17899999999999999</v>
      </c>
      <c r="Q389" s="184">
        <v>1.4E-2</v>
      </c>
      <c r="R389" s="184">
        <v>3.9E-2</v>
      </c>
      <c r="S389" s="184">
        <v>7.1999999999999995E-2</v>
      </c>
      <c r="T389" s="184">
        <v>0.12</v>
      </c>
    </row>
    <row r="390" spans="1:20" x14ac:dyDescent="0.25">
      <c r="A390" s="93" t="s">
        <v>1135</v>
      </c>
      <c r="B390" s="184">
        <v>0.54559748427672961</v>
      </c>
      <c r="C390" s="184">
        <v>0.20283018867924529</v>
      </c>
      <c r="D390" s="184">
        <v>3.7735849056603772E-2</v>
      </c>
      <c r="E390" s="184">
        <v>0.21383647798742139</v>
      </c>
      <c r="F390" s="183">
        <v>1</v>
      </c>
      <c r="G390" s="187">
        <v>636</v>
      </c>
      <c r="H390" s="184">
        <v>0.46799116997792495</v>
      </c>
      <c r="I390" s="93"/>
      <c r="J390" s="93"/>
      <c r="K390" s="93"/>
      <c r="L390" s="93"/>
      <c r="M390" s="184">
        <v>0.50700000000000001</v>
      </c>
      <c r="N390" s="184">
        <v>0.58399999999999996</v>
      </c>
      <c r="O390" s="184">
        <v>0.17299999999999999</v>
      </c>
      <c r="P390" s="184">
        <v>0.23599999999999999</v>
      </c>
      <c r="Q390" s="184">
        <v>2.5000000000000001E-2</v>
      </c>
      <c r="R390" s="184">
        <v>5.6000000000000001E-2</v>
      </c>
      <c r="S390" s="184">
        <v>0.184</v>
      </c>
      <c r="T390" s="184">
        <v>0.247</v>
      </c>
    </row>
    <row r="391" spans="1:20" x14ac:dyDescent="0.25">
      <c r="A391" s="93" t="s">
        <v>1136</v>
      </c>
      <c r="B391" s="184">
        <v>0.61346251912289651</v>
      </c>
      <c r="C391" s="184">
        <v>0.25191228964813872</v>
      </c>
      <c r="D391" s="184">
        <v>4.5385007649158593E-2</v>
      </c>
      <c r="E391" s="184">
        <v>8.9240183579806218E-2</v>
      </c>
      <c r="F391" s="183">
        <v>1</v>
      </c>
      <c r="G391" s="187">
        <v>1961</v>
      </c>
      <c r="H391" s="184">
        <v>0.42235623519276327</v>
      </c>
      <c r="I391" s="93"/>
      <c r="J391" s="93"/>
      <c r="K391" s="93"/>
      <c r="L391" s="93"/>
      <c r="M391" s="184">
        <v>0.59199999999999997</v>
      </c>
      <c r="N391" s="184">
        <v>0.63500000000000001</v>
      </c>
      <c r="O391" s="184">
        <v>0.23300000000000001</v>
      </c>
      <c r="P391" s="184">
        <v>0.27200000000000002</v>
      </c>
      <c r="Q391" s="184">
        <v>3.6999999999999998E-2</v>
      </c>
      <c r="R391" s="184">
        <v>5.6000000000000001E-2</v>
      </c>
      <c r="S391" s="184">
        <v>7.6999999999999999E-2</v>
      </c>
      <c r="T391" s="184">
        <v>0.10299999999999999</v>
      </c>
    </row>
    <row r="392" spans="1:20" x14ac:dyDescent="0.25">
      <c r="A392" s="93" t="s">
        <v>1137</v>
      </c>
      <c r="B392" s="184">
        <v>0.71472112160926549</v>
      </c>
      <c r="C392" s="184">
        <v>0.16161231331911002</v>
      </c>
      <c r="D392" s="184">
        <v>3.4288326729655594E-2</v>
      </c>
      <c r="E392" s="184">
        <v>8.937823834196891E-2</v>
      </c>
      <c r="F392" s="183">
        <v>1</v>
      </c>
      <c r="G392" s="187">
        <v>13124</v>
      </c>
      <c r="H392" s="184">
        <v>0.35079653587084358</v>
      </c>
      <c r="I392" s="93"/>
      <c r="J392" s="93"/>
      <c r="K392" s="93"/>
      <c r="L392" s="93"/>
      <c r="M392" s="184">
        <v>0.70699999999999996</v>
      </c>
      <c r="N392" s="184">
        <v>0.72199999999999998</v>
      </c>
      <c r="O392" s="184">
        <v>0.155</v>
      </c>
      <c r="P392" s="184">
        <v>0.16800000000000001</v>
      </c>
      <c r="Q392" s="184">
        <v>3.1E-2</v>
      </c>
      <c r="R392" s="184">
        <v>3.7999999999999999E-2</v>
      </c>
      <c r="S392" s="184">
        <v>8.5000000000000006E-2</v>
      </c>
      <c r="T392" s="184">
        <v>9.4E-2</v>
      </c>
    </row>
    <row r="393" spans="1:20" x14ac:dyDescent="0.25">
      <c r="A393" s="93" t="s">
        <v>1138</v>
      </c>
      <c r="B393" s="184">
        <v>0.70588235294117652</v>
      </c>
      <c r="C393" s="184">
        <v>5.8823529411764705E-2</v>
      </c>
      <c r="D393" s="184">
        <v>5.8823529411764705E-2</v>
      </c>
      <c r="E393" s="184">
        <v>0.17647058823529413</v>
      </c>
      <c r="F393" s="183">
        <v>1</v>
      </c>
      <c r="G393" s="187">
        <v>17</v>
      </c>
      <c r="H393" s="184">
        <v>5.9233449477351915E-2</v>
      </c>
      <c r="I393" s="93"/>
      <c r="J393" s="93"/>
      <c r="K393" s="93"/>
      <c r="L393" s="93"/>
      <c r="M393" s="184">
        <v>0.46899999999999997</v>
      </c>
      <c r="N393" s="184">
        <v>0.86699999999999999</v>
      </c>
      <c r="O393" s="184">
        <v>0.01</v>
      </c>
      <c r="P393" s="184">
        <v>0.27</v>
      </c>
      <c r="Q393" s="184">
        <v>0.01</v>
      </c>
      <c r="R393" s="184">
        <v>0.27</v>
      </c>
      <c r="S393" s="184">
        <v>6.2E-2</v>
      </c>
      <c r="T393" s="184">
        <v>0.41</v>
      </c>
    </row>
    <row r="394" spans="1:20" x14ac:dyDescent="0.25">
      <c r="A394" s="93" t="s">
        <v>1139</v>
      </c>
      <c r="B394" s="184">
        <v>0.64344262295081966</v>
      </c>
      <c r="C394" s="184">
        <v>7.7868852459016397E-2</v>
      </c>
      <c r="D394" s="184">
        <v>3.6885245901639344E-2</v>
      </c>
      <c r="E394" s="184">
        <v>0.24180327868852458</v>
      </c>
      <c r="F394" s="183">
        <v>1</v>
      </c>
      <c r="G394" s="187">
        <v>244</v>
      </c>
      <c r="H394" s="184">
        <v>1.9663147715367878E-2</v>
      </c>
      <c r="I394" s="93"/>
      <c r="J394" s="93"/>
      <c r="K394" s="93"/>
      <c r="L394" s="93"/>
      <c r="M394" s="184">
        <v>0.58199999999999996</v>
      </c>
      <c r="N394" s="184">
        <v>0.70099999999999996</v>
      </c>
      <c r="O394" s="184">
        <v>0.05</v>
      </c>
      <c r="P394" s="184">
        <v>0.11799999999999999</v>
      </c>
      <c r="Q394" s="184">
        <v>0.02</v>
      </c>
      <c r="R394" s="184">
        <v>6.9000000000000006E-2</v>
      </c>
      <c r="S394" s="184">
        <v>0.192</v>
      </c>
      <c r="T394" s="184">
        <v>0.29899999999999999</v>
      </c>
    </row>
    <row r="395" spans="1:20" x14ac:dyDescent="0.25">
      <c r="A395" s="93" t="s">
        <v>1140</v>
      </c>
      <c r="B395" s="184">
        <v>0.67462686567164176</v>
      </c>
      <c r="C395" s="184">
        <v>9.4527363184079602E-2</v>
      </c>
      <c r="D395" s="184">
        <v>3.0845771144278607E-2</v>
      </c>
      <c r="E395" s="184">
        <v>0.2</v>
      </c>
      <c r="F395" s="183">
        <v>1</v>
      </c>
      <c r="G395" s="187">
        <v>1005</v>
      </c>
      <c r="H395" s="184">
        <v>0.41154791154791154</v>
      </c>
      <c r="I395" s="93"/>
      <c r="J395" s="93"/>
      <c r="K395" s="93"/>
      <c r="L395" s="93"/>
      <c r="M395" s="184">
        <v>0.64500000000000002</v>
      </c>
      <c r="N395" s="184">
        <v>0.70299999999999996</v>
      </c>
      <c r="O395" s="184">
        <v>7.8E-2</v>
      </c>
      <c r="P395" s="184">
        <v>0.114</v>
      </c>
      <c r="Q395" s="184">
        <v>2.1999999999999999E-2</v>
      </c>
      <c r="R395" s="184">
        <v>4.2999999999999997E-2</v>
      </c>
      <c r="S395" s="184">
        <v>0.17599999999999999</v>
      </c>
      <c r="T395" s="184">
        <v>0.22600000000000001</v>
      </c>
    </row>
    <row r="396" spans="1:20" x14ac:dyDescent="0.25">
      <c r="A396" s="93" t="s">
        <v>1141</v>
      </c>
      <c r="B396" s="184">
        <v>0.60840998685939551</v>
      </c>
      <c r="C396" s="184">
        <v>0.20105124835742444</v>
      </c>
      <c r="D396" s="184">
        <v>3.6793692509855452E-2</v>
      </c>
      <c r="E396" s="184">
        <v>0.15374507227332457</v>
      </c>
      <c r="F396" s="183">
        <v>1</v>
      </c>
      <c r="G396" s="187">
        <v>761</v>
      </c>
      <c r="H396" s="184">
        <v>0.32900994379593601</v>
      </c>
      <c r="I396" s="93"/>
      <c r="J396" s="93"/>
      <c r="K396" s="93"/>
      <c r="L396" s="93"/>
      <c r="M396" s="184">
        <v>0.57299999999999995</v>
      </c>
      <c r="N396" s="184">
        <v>0.64200000000000002</v>
      </c>
      <c r="O396" s="184">
        <v>0.17399999999999999</v>
      </c>
      <c r="P396" s="184">
        <v>0.23100000000000001</v>
      </c>
      <c r="Q396" s="184">
        <v>2.5999999999999999E-2</v>
      </c>
      <c r="R396" s="184">
        <v>5.2999999999999999E-2</v>
      </c>
      <c r="S396" s="184">
        <v>0.13</v>
      </c>
      <c r="T396" s="184">
        <v>0.18099999999999999</v>
      </c>
    </row>
    <row r="397" spans="1:20" x14ac:dyDescent="0.25">
      <c r="A397" s="93" t="s">
        <v>1142</v>
      </c>
      <c r="B397" s="184">
        <v>0.63103670315518356</v>
      </c>
      <c r="C397" s="184">
        <v>0.20090148100450742</v>
      </c>
      <c r="D397" s="184">
        <v>3.7990985189954925E-2</v>
      </c>
      <c r="E397" s="184">
        <v>0.13007083065035416</v>
      </c>
      <c r="F397" s="183">
        <v>1</v>
      </c>
      <c r="G397" s="187">
        <v>1553</v>
      </c>
      <c r="H397" s="184">
        <v>0.31373737373737376</v>
      </c>
      <c r="I397" s="93"/>
      <c r="J397" s="93"/>
      <c r="K397" s="93"/>
      <c r="L397" s="93"/>
      <c r="M397" s="184">
        <v>0.60699999999999998</v>
      </c>
      <c r="N397" s="184">
        <v>0.65500000000000003</v>
      </c>
      <c r="O397" s="184">
        <v>0.182</v>
      </c>
      <c r="P397" s="184">
        <v>0.222</v>
      </c>
      <c r="Q397" s="184">
        <v>0.03</v>
      </c>
      <c r="R397" s="184">
        <v>4.9000000000000002E-2</v>
      </c>
      <c r="S397" s="184">
        <v>0.114</v>
      </c>
      <c r="T397" s="184">
        <v>0.14799999999999999</v>
      </c>
    </row>
    <row r="398" spans="1:20" x14ac:dyDescent="0.25">
      <c r="A398" s="93" t="s">
        <v>1143</v>
      </c>
      <c r="B398" s="184">
        <v>0.61336436170212771</v>
      </c>
      <c r="C398" s="184">
        <v>0.20611702127659576</v>
      </c>
      <c r="D398" s="184">
        <v>3.8563829787234043E-2</v>
      </c>
      <c r="E398" s="184">
        <v>0.14195478723404256</v>
      </c>
      <c r="F398" s="183">
        <v>1</v>
      </c>
      <c r="G398" s="187">
        <v>3008</v>
      </c>
      <c r="H398" s="184">
        <v>0.25877494838265658</v>
      </c>
      <c r="I398" s="93"/>
      <c r="J398" s="93"/>
      <c r="K398" s="93"/>
      <c r="L398" s="93"/>
      <c r="M398" s="184">
        <v>0.59599999999999997</v>
      </c>
      <c r="N398" s="184">
        <v>0.63100000000000001</v>
      </c>
      <c r="O398" s="184">
        <v>0.192</v>
      </c>
      <c r="P398" s="184">
        <v>0.221</v>
      </c>
      <c r="Q398" s="184">
        <v>3.2000000000000001E-2</v>
      </c>
      <c r="R398" s="184">
        <v>4.5999999999999999E-2</v>
      </c>
      <c r="S398" s="184">
        <v>0.13</v>
      </c>
      <c r="T398" s="184">
        <v>0.155</v>
      </c>
    </row>
    <row r="399" spans="1:20" x14ac:dyDescent="0.25">
      <c r="A399" s="93" t="s">
        <v>1144</v>
      </c>
      <c r="B399" s="184">
        <v>0.67398764584763216</v>
      </c>
      <c r="C399" s="184">
        <v>0.22237474262182566</v>
      </c>
      <c r="D399" s="184">
        <v>3.568977350720659E-2</v>
      </c>
      <c r="E399" s="184">
        <v>6.7947838023335622E-2</v>
      </c>
      <c r="F399" s="183">
        <v>1</v>
      </c>
      <c r="G399" s="187">
        <v>1457</v>
      </c>
      <c r="H399" s="184">
        <v>0.19920700027344818</v>
      </c>
      <c r="I399" s="93"/>
      <c r="J399" s="93"/>
      <c r="K399" s="93"/>
      <c r="L399" s="93"/>
      <c r="M399" s="184">
        <v>0.64900000000000002</v>
      </c>
      <c r="N399" s="184">
        <v>0.69799999999999995</v>
      </c>
      <c r="O399" s="184">
        <v>0.20200000000000001</v>
      </c>
      <c r="P399" s="184">
        <v>0.24399999999999999</v>
      </c>
      <c r="Q399" s="184">
        <v>2.7E-2</v>
      </c>
      <c r="R399" s="184">
        <v>4.7E-2</v>
      </c>
      <c r="S399" s="184">
        <v>5.6000000000000001E-2</v>
      </c>
      <c r="T399" s="184">
        <v>8.2000000000000003E-2</v>
      </c>
    </row>
    <row r="400" spans="1:20" x14ac:dyDescent="0.25">
      <c r="A400" s="93" t="s">
        <v>1145</v>
      </c>
      <c r="B400" s="184">
        <v>0.64338235294117652</v>
      </c>
      <c r="C400" s="184">
        <v>0.14705882352941177</v>
      </c>
      <c r="D400" s="184">
        <v>3.6764705882352942E-2</v>
      </c>
      <c r="E400" s="184">
        <v>0.17279411764705882</v>
      </c>
      <c r="F400" s="183">
        <v>1</v>
      </c>
      <c r="G400" s="187">
        <v>272</v>
      </c>
      <c r="H400" s="184">
        <v>0.18797512093987562</v>
      </c>
      <c r="I400" s="93"/>
      <c r="J400" s="93"/>
      <c r="K400" s="93"/>
      <c r="L400" s="93"/>
      <c r="M400" s="184">
        <v>0.58499999999999996</v>
      </c>
      <c r="N400" s="184">
        <v>0.69799999999999995</v>
      </c>
      <c r="O400" s="184">
        <v>0.11</v>
      </c>
      <c r="P400" s="184">
        <v>0.19400000000000001</v>
      </c>
      <c r="Q400" s="184">
        <v>0.02</v>
      </c>
      <c r="R400" s="184">
        <v>6.6000000000000003E-2</v>
      </c>
      <c r="S400" s="184">
        <v>0.13300000000000001</v>
      </c>
      <c r="T400" s="184">
        <v>0.222</v>
      </c>
    </row>
    <row r="401" spans="1:20" x14ac:dyDescent="0.25">
      <c r="A401" s="93" t="s">
        <v>1146</v>
      </c>
      <c r="B401" s="184">
        <v>0.52571428571428569</v>
      </c>
      <c r="C401" s="184">
        <v>0.11428571428571428</v>
      </c>
      <c r="D401" s="184">
        <v>4.5714285714285714E-2</v>
      </c>
      <c r="E401" s="184">
        <v>0.31428571428571428</v>
      </c>
      <c r="F401" s="183">
        <v>1</v>
      </c>
      <c r="G401" s="187">
        <v>350</v>
      </c>
      <c r="H401" s="184">
        <v>0.2067336089781453</v>
      </c>
      <c r="I401" s="93"/>
      <c r="J401" s="93"/>
      <c r="K401" s="93"/>
      <c r="L401" s="93"/>
      <c r="M401" s="184">
        <v>0.47299999999999998</v>
      </c>
      <c r="N401" s="184">
        <v>0.57699999999999996</v>
      </c>
      <c r="O401" s="184">
        <v>8.5000000000000006E-2</v>
      </c>
      <c r="P401" s="184">
        <v>0.152</v>
      </c>
      <c r="Q401" s="184">
        <v>2.8000000000000001E-2</v>
      </c>
      <c r="R401" s="184">
        <v>7.2999999999999995E-2</v>
      </c>
      <c r="S401" s="184">
        <v>0.26800000000000002</v>
      </c>
      <c r="T401" s="184">
        <v>0.36499999999999999</v>
      </c>
    </row>
    <row r="402" spans="1:20" x14ac:dyDescent="0.25">
      <c r="A402" s="93" t="s">
        <v>1147</v>
      </c>
      <c r="B402" s="184">
        <v>0.66824644549763035</v>
      </c>
      <c r="C402" s="184">
        <v>0.1872037914691943</v>
      </c>
      <c r="D402" s="184">
        <v>3.5545023696682464E-2</v>
      </c>
      <c r="E402" s="184">
        <v>0.10900473933649289</v>
      </c>
      <c r="F402" s="183">
        <v>1</v>
      </c>
      <c r="G402" s="187">
        <v>422</v>
      </c>
      <c r="H402" s="184">
        <v>0.27947019867549666</v>
      </c>
      <c r="I402" s="93"/>
      <c r="J402" s="93"/>
      <c r="K402" s="93"/>
      <c r="L402" s="93"/>
      <c r="M402" s="184">
        <v>0.622</v>
      </c>
      <c r="N402" s="184">
        <v>0.71099999999999997</v>
      </c>
      <c r="O402" s="184">
        <v>0.153</v>
      </c>
      <c r="P402" s="184">
        <v>0.22700000000000001</v>
      </c>
      <c r="Q402" s="184">
        <v>2.1999999999999999E-2</v>
      </c>
      <c r="R402" s="184">
        <v>5.8000000000000003E-2</v>
      </c>
      <c r="S402" s="184">
        <v>8.3000000000000004E-2</v>
      </c>
      <c r="T402" s="184">
        <v>0.14199999999999999</v>
      </c>
    </row>
    <row r="403" spans="1:20" x14ac:dyDescent="0.25">
      <c r="A403" s="93" t="s">
        <v>1148</v>
      </c>
      <c r="B403" s="184">
        <v>0.61854728186386476</v>
      </c>
      <c r="C403" s="184">
        <v>0.21014161717679306</v>
      </c>
      <c r="D403" s="184">
        <v>5.1621745089081773E-2</v>
      </c>
      <c r="E403" s="184">
        <v>0.11968935587026039</v>
      </c>
      <c r="F403" s="183">
        <v>1</v>
      </c>
      <c r="G403" s="187">
        <v>2189</v>
      </c>
      <c r="H403" s="184">
        <v>0.30913712752436096</v>
      </c>
      <c r="I403" s="93"/>
      <c r="J403" s="93"/>
      <c r="K403" s="93"/>
      <c r="L403" s="93"/>
      <c r="M403" s="184">
        <v>0.59799999999999998</v>
      </c>
      <c r="N403" s="184">
        <v>0.63900000000000001</v>
      </c>
      <c r="O403" s="184">
        <v>0.19400000000000001</v>
      </c>
      <c r="P403" s="184">
        <v>0.22800000000000001</v>
      </c>
      <c r="Q403" s="184">
        <v>4.2999999999999997E-2</v>
      </c>
      <c r="R403" s="184">
        <v>6.2E-2</v>
      </c>
      <c r="S403" s="184">
        <v>0.107</v>
      </c>
      <c r="T403" s="184">
        <v>0.13400000000000001</v>
      </c>
    </row>
    <row r="404" spans="1:20" x14ac:dyDescent="0.25">
      <c r="A404" s="93" t="s">
        <v>1149</v>
      </c>
      <c r="B404" s="184">
        <v>0.59753231492361925</v>
      </c>
      <c r="C404" s="184">
        <v>0.24500587544065805</v>
      </c>
      <c r="D404" s="184">
        <v>3.7602820211515862E-2</v>
      </c>
      <c r="E404" s="184">
        <v>0.11985898942420682</v>
      </c>
      <c r="F404" s="183">
        <v>1</v>
      </c>
      <c r="G404" s="187">
        <v>1702</v>
      </c>
      <c r="H404" s="184">
        <v>0.26718995290423864</v>
      </c>
      <c r="I404" s="93"/>
      <c r="J404" s="93"/>
      <c r="K404" s="93"/>
      <c r="L404" s="93"/>
      <c r="M404" s="184">
        <v>0.57399999999999995</v>
      </c>
      <c r="N404" s="184">
        <v>0.621</v>
      </c>
      <c r="O404" s="184">
        <v>0.22500000000000001</v>
      </c>
      <c r="P404" s="184">
        <v>0.26600000000000001</v>
      </c>
      <c r="Q404" s="184">
        <v>0.03</v>
      </c>
      <c r="R404" s="184">
        <v>4.8000000000000001E-2</v>
      </c>
      <c r="S404" s="184">
        <v>0.105</v>
      </c>
      <c r="T404" s="184">
        <v>0.13600000000000001</v>
      </c>
    </row>
    <row r="405" spans="1:20" x14ac:dyDescent="0.25">
      <c r="A405" s="93" t="s">
        <v>1150</v>
      </c>
      <c r="B405" s="184">
        <v>0.61047149122807021</v>
      </c>
      <c r="C405" s="184">
        <v>0.2642543859649123</v>
      </c>
      <c r="D405" s="184">
        <v>3.8103070175438597E-2</v>
      </c>
      <c r="E405" s="184">
        <v>8.7171052631578941E-2</v>
      </c>
      <c r="F405" s="183">
        <v>1</v>
      </c>
      <c r="G405" s="187">
        <v>3648</v>
      </c>
      <c r="H405" s="184">
        <v>0.44585675873869468</v>
      </c>
      <c r="I405" s="93"/>
      <c r="J405" s="93"/>
      <c r="K405" s="93"/>
      <c r="L405" s="93"/>
      <c r="M405" s="184">
        <v>0.59499999999999997</v>
      </c>
      <c r="N405" s="184">
        <v>0.626</v>
      </c>
      <c r="O405" s="184">
        <v>0.25</v>
      </c>
      <c r="P405" s="184">
        <v>0.27900000000000003</v>
      </c>
      <c r="Q405" s="184">
        <v>3.2000000000000001E-2</v>
      </c>
      <c r="R405" s="184">
        <v>4.4999999999999998E-2</v>
      </c>
      <c r="S405" s="184">
        <v>7.8E-2</v>
      </c>
      <c r="T405" s="184">
        <v>9.7000000000000003E-2</v>
      </c>
    </row>
    <row r="406" spans="1:20" x14ac:dyDescent="0.25">
      <c r="A406" s="93" t="s">
        <v>1151</v>
      </c>
      <c r="B406" s="184">
        <v>0.67507246376811592</v>
      </c>
      <c r="C406" s="184">
        <v>0.1391304347826087</v>
      </c>
      <c r="D406" s="184">
        <v>3.797101449275362E-2</v>
      </c>
      <c r="E406" s="184">
        <v>0.14782608695652175</v>
      </c>
      <c r="F406" s="183">
        <v>1</v>
      </c>
      <c r="G406" s="187">
        <v>3450</v>
      </c>
      <c r="H406" s="184">
        <v>8.3424011606819004E-2</v>
      </c>
      <c r="I406" s="93"/>
      <c r="J406" s="93"/>
      <c r="K406" s="93"/>
      <c r="L406" s="93"/>
      <c r="M406" s="184">
        <v>0.65900000000000003</v>
      </c>
      <c r="N406" s="184">
        <v>0.69</v>
      </c>
      <c r="O406" s="184">
        <v>0.128</v>
      </c>
      <c r="P406" s="184">
        <v>0.151</v>
      </c>
      <c r="Q406" s="184">
        <v>3.2000000000000001E-2</v>
      </c>
      <c r="R406" s="184">
        <v>4.4999999999999998E-2</v>
      </c>
      <c r="S406" s="184">
        <v>0.13600000000000001</v>
      </c>
      <c r="T406" s="184">
        <v>0.16</v>
      </c>
    </row>
    <row r="407" spans="1:20" x14ac:dyDescent="0.25">
      <c r="A407" s="93" t="s">
        <v>1152</v>
      </c>
      <c r="B407" s="184">
        <v>0.46808510638297873</v>
      </c>
      <c r="C407" s="184">
        <v>0.10638297872340426</v>
      </c>
      <c r="D407" s="184">
        <v>4.2553191489361701E-2</v>
      </c>
      <c r="E407" s="184">
        <v>0.38297872340425532</v>
      </c>
      <c r="F407" s="183">
        <v>1</v>
      </c>
      <c r="G407" s="187">
        <v>94</v>
      </c>
      <c r="H407" s="184">
        <v>0.1857707509881423</v>
      </c>
      <c r="I407" s="93"/>
      <c r="J407" s="93"/>
      <c r="K407" s="93"/>
      <c r="L407" s="93"/>
      <c r="M407" s="184">
        <v>0.37</v>
      </c>
      <c r="N407" s="184">
        <v>0.56799999999999995</v>
      </c>
      <c r="O407" s="184">
        <v>5.8999999999999997E-2</v>
      </c>
      <c r="P407" s="184">
        <v>0.185</v>
      </c>
      <c r="Q407" s="184">
        <v>1.7000000000000001E-2</v>
      </c>
      <c r="R407" s="184">
        <v>0.104</v>
      </c>
      <c r="S407" s="184">
        <v>0.29099999999999998</v>
      </c>
      <c r="T407" s="184">
        <v>0.48399999999999999</v>
      </c>
    </row>
    <row r="408" spans="1:20" x14ac:dyDescent="0.25">
      <c r="A408" s="93" t="s">
        <v>1153</v>
      </c>
      <c r="B408" s="184">
        <v>0.54976303317535546</v>
      </c>
      <c r="C408" s="184">
        <v>0.19194312796208532</v>
      </c>
      <c r="D408" s="184">
        <v>3.3175355450236969E-2</v>
      </c>
      <c r="E408" s="184">
        <v>0.22511848341232227</v>
      </c>
      <c r="F408" s="183">
        <v>1</v>
      </c>
      <c r="G408" s="187">
        <v>422</v>
      </c>
      <c r="H408" s="184">
        <v>0.18268398268398267</v>
      </c>
      <c r="I408" s="93"/>
      <c r="J408" s="93"/>
      <c r="K408" s="93"/>
      <c r="L408" s="93"/>
      <c r="M408" s="184">
        <v>0.502</v>
      </c>
      <c r="N408" s="184">
        <v>0.59699999999999998</v>
      </c>
      <c r="O408" s="184">
        <v>0.157</v>
      </c>
      <c r="P408" s="184">
        <v>0.23200000000000001</v>
      </c>
      <c r="Q408" s="184">
        <v>0.02</v>
      </c>
      <c r="R408" s="184">
        <v>5.5E-2</v>
      </c>
      <c r="S408" s="184">
        <v>0.188</v>
      </c>
      <c r="T408" s="184">
        <v>0.26700000000000002</v>
      </c>
    </row>
    <row r="409" spans="1:20" x14ac:dyDescent="0.25">
      <c r="A409" s="93" t="s">
        <v>1154</v>
      </c>
      <c r="B409" s="184">
        <v>0.69894179894179898</v>
      </c>
      <c r="C409" s="184">
        <v>0.2052910052910053</v>
      </c>
      <c r="D409" s="184">
        <v>3.3862433862433865E-2</v>
      </c>
      <c r="E409" s="184">
        <v>6.1904761904761907E-2</v>
      </c>
      <c r="F409" s="183">
        <v>1</v>
      </c>
      <c r="G409" s="187">
        <v>1890</v>
      </c>
      <c r="H409" s="184">
        <v>0.33082443549798707</v>
      </c>
      <c r="I409" s="93"/>
      <c r="J409" s="93"/>
      <c r="K409" s="93"/>
      <c r="L409" s="93"/>
      <c r="M409" s="184">
        <v>0.67800000000000005</v>
      </c>
      <c r="N409" s="184">
        <v>0.71899999999999997</v>
      </c>
      <c r="O409" s="184">
        <v>0.188</v>
      </c>
      <c r="P409" s="184">
        <v>0.224</v>
      </c>
      <c r="Q409" s="184">
        <v>2.7E-2</v>
      </c>
      <c r="R409" s="184">
        <v>4.2999999999999997E-2</v>
      </c>
      <c r="S409" s="184">
        <v>5.1999999999999998E-2</v>
      </c>
      <c r="T409" s="184">
        <v>7.3999999999999996E-2</v>
      </c>
    </row>
    <row r="410" spans="1:20" x14ac:dyDescent="0.25">
      <c r="A410" s="93" t="s">
        <v>1155</v>
      </c>
      <c r="B410" s="184">
        <v>0.53179190751445082</v>
      </c>
      <c r="C410" s="184">
        <v>9.8265895953757232E-2</v>
      </c>
      <c r="D410" s="184">
        <v>5.7803468208092484E-2</v>
      </c>
      <c r="E410" s="184">
        <v>0.31213872832369943</v>
      </c>
      <c r="F410" s="183">
        <v>1</v>
      </c>
      <c r="G410" s="187">
        <v>173</v>
      </c>
      <c r="H410" s="184">
        <v>8.790650406504065E-2</v>
      </c>
      <c r="I410" s="93"/>
      <c r="J410" s="93"/>
      <c r="K410" s="93"/>
      <c r="L410" s="93"/>
      <c r="M410" s="184">
        <v>0.45800000000000002</v>
      </c>
      <c r="N410" s="184">
        <v>0.60499999999999998</v>
      </c>
      <c r="O410" s="184">
        <v>6.2E-2</v>
      </c>
      <c r="P410" s="184">
        <v>0.152</v>
      </c>
      <c r="Q410" s="184">
        <v>3.2000000000000001E-2</v>
      </c>
      <c r="R410" s="184">
        <v>0.10299999999999999</v>
      </c>
      <c r="S410" s="184">
        <v>0.248</v>
      </c>
      <c r="T410" s="184">
        <v>0.38500000000000001</v>
      </c>
    </row>
    <row r="411" spans="1:20" x14ac:dyDescent="0.25">
      <c r="A411" s="93" t="s">
        <v>1156</v>
      </c>
      <c r="B411" s="184">
        <v>0.62745098039215685</v>
      </c>
      <c r="C411" s="184">
        <v>0.14616755793226383</v>
      </c>
      <c r="D411" s="184">
        <v>5.7040998217468802E-2</v>
      </c>
      <c r="E411" s="184">
        <v>0.16934046345811052</v>
      </c>
      <c r="F411" s="183">
        <v>1</v>
      </c>
      <c r="G411" s="187">
        <v>561</v>
      </c>
      <c r="H411" s="184">
        <v>7.4899866488651531E-2</v>
      </c>
      <c r="I411" s="93"/>
      <c r="J411" s="93"/>
      <c r="K411" s="93"/>
      <c r="L411" s="93"/>
      <c r="M411" s="184">
        <v>0.58699999999999997</v>
      </c>
      <c r="N411" s="184">
        <v>0.66600000000000004</v>
      </c>
      <c r="O411" s="184">
        <v>0.11899999999999999</v>
      </c>
      <c r="P411" s="184">
        <v>0.17799999999999999</v>
      </c>
      <c r="Q411" s="184">
        <v>4.1000000000000002E-2</v>
      </c>
      <c r="R411" s="184">
        <v>7.9000000000000001E-2</v>
      </c>
      <c r="S411" s="184">
        <v>0.14099999999999999</v>
      </c>
      <c r="T411" s="184">
        <v>0.20300000000000001</v>
      </c>
    </row>
    <row r="412" spans="1:20" x14ac:dyDescent="0.25">
      <c r="A412" s="93" t="s">
        <v>1157</v>
      </c>
      <c r="B412" s="184">
        <v>0.64473684210526316</v>
      </c>
      <c r="C412" s="184">
        <v>0.15789473684210525</v>
      </c>
      <c r="D412" s="184">
        <v>2.6315789473684209E-2</v>
      </c>
      <c r="E412" s="184">
        <v>0.17105263157894737</v>
      </c>
      <c r="F412" s="183">
        <v>1</v>
      </c>
      <c r="G412" s="187">
        <v>76</v>
      </c>
      <c r="H412" s="184">
        <v>7.0631970260223054E-2</v>
      </c>
      <c r="I412" s="93"/>
      <c r="J412" s="93"/>
      <c r="K412" s="93"/>
      <c r="L412" s="93"/>
      <c r="M412" s="184">
        <v>0.53300000000000003</v>
      </c>
      <c r="N412" s="184">
        <v>0.74299999999999999</v>
      </c>
      <c r="O412" s="184">
        <v>9.2999999999999999E-2</v>
      </c>
      <c r="P412" s="184">
        <v>0.25600000000000001</v>
      </c>
      <c r="Q412" s="184">
        <v>7.0000000000000001E-3</v>
      </c>
      <c r="R412" s="184">
        <v>9.0999999999999998E-2</v>
      </c>
      <c r="S412" s="184">
        <v>0.10299999999999999</v>
      </c>
      <c r="T412" s="184">
        <v>0.27100000000000002</v>
      </c>
    </row>
    <row r="413" spans="1:20" x14ac:dyDescent="0.25">
      <c r="A413" s="93" t="s">
        <v>1158</v>
      </c>
      <c r="B413" s="184">
        <v>0.66395418927064498</v>
      </c>
      <c r="C413" s="184">
        <v>0.18202062822315987</v>
      </c>
      <c r="D413" s="184">
        <v>3.9548590181501572E-2</v>
      </c>
      <c r="E413" s="184">
        <v>0.11447659232469359</v>
      </c>
      <c r="F413" s="183">
        <v>1</v>
      </c>
      <c r="G413" s="187">
        <v>59724</v>
      </c>
      <c r="H413" s="184">
        <v>0.19918756128309287</v>
      </c>
      <c r="I413" s="93"/>
      <c r="J413" s="93"/>
      <c r="K413" s="93"/>
      <c r="L413" s="93"/>
      <c r="M413" s="184">
        <v>0.66</v>
      </c>
      <c r="N413" s="184">
        <v>0.66800000000000004</v>
      </c>
      <c r="O413" s="184">
        <v>0.17899999999999999</v>
      </c>
      <c r="P413" s="184">
        <v>0.185</v>
      </c>
      <c r="Q413" s="184">
        <v>3.7999999999999999E-2</v>
      </c>
      <c r="R413" s="184">
        <v>4.1000000000000002E-2</v>
      </c>
      <c r="S413" s="184">
        <v>0.112</v>
      </c>
      <c r="T413" s="184">
        <v>0.11700000000000001</v>
      </c>
    </row>
    <row r="414" spans="1:20" x14ac:dyDescent="0.25">
      <c r="A414" s="93" t="s">
        <v>1159</v>
      </c>
      <c r="B414" s="184">
        <v>0.67900403768506057</v>
      </c>
      <c r="C414" s="184">
        <v>0.16083445491251683</v>
      </c>
      <c r="D414" s="184">
        <v>3.6339165545087482E-2</v>
      </c>
      <c r="E414" s="184">
        <v>0.12382234185733512</v>
      </c>
      <c r="F414" s="183">
        <v>1</v>
      </c>
      <c r="G414" s="187">
        <v>1486</v>
      </c>
      <c r="H414" s="184">
        <v>0.1725298966678277</v>
      </c>
      <c r="I414" s="93"/>
      <c r="J414" s="93"/>
      <c r="K414" s="93"/>
      <c r="L414" s="93"/>
      <c r="M414" s="184">
        <v>0.65500000000000003</v>
      </c>
      <c r="N414" s="184">
        <v>0.70199999999999996</v>
      </c>
      <c r="O414" s="184">
        <v>0.14299999999999999</v>
      </c>
      <c r="P414" s="184">
        <v>0.18</v>
      </c>
      <c r="Q414" s="184">
        <v>2.8000000000000001E-2</v>
      </c>
      <c r="R414" s="184">
        <v>4.7E-2</v>
      </c>
      <c r="S414" s="184">
        <v>0.108</v>
      </c>
      <c r="T414" s="184">
        <v>0.14199999999999999</v>
      </c>
    </row>
    <row r="415" spans="1:20" x14ac:dyDescent="0.25">
      <c r="A415" s="93" t="s">
        <v>1160</v>
      </c>
      <c r="B415" s="184">
        <v>0.53218884120171672</v>
      </c>
      <c r="C415" s="184">
        <v>9.2274678111587988E-2</v>
      </c>
      <c r="D415" s="184">
        <v>7.2961373390557943E-2</v>
      </c>
      <c r="E415" s="184">
        <v>0.30257510729613735</v>
      </c>
      <c r="F415" s="183">
        <v>1</v>
      </c>
      <c r="G415" s="187">
        <v>466</v>
      </c>
      <c r="H415" s="184">
        <v>5.9167089893346875E-2</v>
      </c>
      <c r="I415" s="93"/>
      <c r="J415" s="93"/>
      <c r="K415" s="93"/>
      <c r="L415" s="93"/>
      <c r="M415" s="184">
        <v>0.48699999999999999</v>
      </c>
      <c r="N415" s="184">
        <v>0.57699999999999996</v>
      </c>
      <c r="O415" s="184">
        <v>6.9000000000000006E-2</v>
      </c>
      <c r="P415" s="184">
        <v>0.122</v>
      </c>
      <c r="Q415" s="184">
        <v>5.2999999999999999E-2</v>
      </c>
      <c r="R415" s="184">
        <v>0.1</v>
      </c>
      <c r="S415" s="184">
        <v>0.26300000000000001</v>
      </c>
      <c r="T415" s="184">
        <v>0.34599999999999997</v>
      </c>
    </row>
    <row r="416" spans="1:20" x14ac:dyDescent="0.25">
      <c r="A416" s="93" t="s">
        <v>1161</v>
      </c>
      <c r="B416" s="184">
        <v>0.61580170410534474</v>
      </c>
      <c r="C416" s="184">
        <v>0.10069713400464755</v>
      </c>
      <c r="D416" s="184">
        <v>4.4151820294345466E-2</v>
      </c>
      <c r="E416" s="184">
        <v>0.23934934159566229</v>
      </c>
      <c r="F416" s="183">
        <v>1</v>
      </c>
      <c r="G416" s="187">
        <v>2582</v>
      </c>
      <c r="H416" s="184">
        <v>0.52214357937310418</v>
      </c>
      <c r="I416" s="93"/>
      <c r="J416" s="93"/>
      <c r="K416" s="93"/>
      <c r="L416" s="93"/>
      <c r="M416" s="184">
        <v>0.59699999999999998</v>
      </c>
      <c r="N416" s="184">
        <v>0.63400000000000001</v>
      </c>
      <c r="O416" s="184">
        <v>0.09</v>
      </c>
      <c r="P416" s="184">
        <v>0.113</v>
      </c>
      <c r="Q416" s="184">
        <v>3.6999999999999998E-2</v>
      </c>
      <c r="R416" s="184">
        <v>5.2999999999999999E-2</v>
      </c>
      <c r="S416" s="184">
        <v>0.223</v>
      </c>
      <c r="T416" s="184">
        <v>0.25600000000000001</v>
      </c>
    </row>
    <row r="417" spans="1:20" x14ac:dyDescent="0.25">
      <c r="A417" s="93" t="s">
        <v>1162</v>
      </c>
      <c r="B417" s="184">
        <v>0.69641495041952706</v>
      </c>
      <c r="C417" s="184">
        <v>0.20671243325705568</v>
      </c>
      <c r="D417" s="184">
        <v>3.3307907449783881E-2</v>
      </c>
      <c r="E417" s="184">
        <v>6.3564708873633358E-2</v>
      </c>
      <c r="F417" s="183">
        <v>1</v>
      </c>
      <c r="G417" s="187">
        <v>3933</v>
      </c>
      <c r="H417" s="184">
        <v>0.53825099219926098</v>
      </c>
      <c r="I417" s="93"/>
      <c r="J417" s="93"/>
      <c r="K417" s="93"/>
      <c r="L417" s="93"/>
      <c r="M417" s="184">
        <v>0.68200000000000005</v>
      </c>
      <c r="N417" s="184">
        <v>0.71099999999999997</v>
      </c>
      <c r="O417" s="184">
        <v>0.19400000000000001</v>
      </c>
      <c r="P417" s="184">
        <v>0.22</v>
      </c>
      <c r="Q417" s="184">
        <v>2.8000000000000001E-2</v>
      </c>
      <c r="R417" s="184">
        <v>3.9E-2</v>
      </c>
      <c r="S417" s="184">
        <v>5.6000000000000001E-2</v>
      </c>
      <c r="T417" s="184">
        <v>7.1999999999999995E-2</v>
      </c>
    </row>
    <row r="418" spans="1:20" x14ac:dyDescent="0.25">
      <c r="A418" s="93" t="s">
        <v>1163</v>
      </c>
      <c r="B418" s="184">
        <v>0.68325791855203621</v>
      </c>
      <c r="C418" s="184">
        <v>0.13122171945701358</v>
      </c>
      <c r="D418" s="184">
        <v>6.3348416289592757E-2</v>
      </c>
      <c r="E418" s="184">
        <v>0.12217194570135746</v>
      </c>
      <c r="F418" s="183">
        <v>1</v>
      </c>
      <c r="G418" s="187">
        <v>221</v>
      </c>
      <c r="H418" s="184">
        <v>8.4836852207293673E-2</v>
      </c>
      <c r="I418" s="93"/>
      <c r="J418" s="93"/>
      <c r="K418" s="93"/>
      <c r="L418" s="93"/>
      <c r="M418" s="184">
        <v>0.61899999999999999</v>
      </c>
      <c r="N418" s="184">
        <v>0.74099999999999999</v>
      </c>
      <c r="O418" s="184">
        <v>9.2999999999999999E-2</v>
      </c>
      <c r="P418" s="184">
        <v>0.182</v>
      </c>
      <c r="Q418" s="184">
        <v>3.7999999999999999E-2</v>
      </c>
      <c r="R418" s="184">
        <v>0.104</v>
      </c>
      <c r="S418" s="184">
        <v>8.5000000000000006E-2</v>
      </c>
      <c r="T418" s="184">
        <v>0.17199999999999999</v>
      </c>
    </row>
    <row r="419" spans="1:20" x14ac:dyDescent="0.25">
      <c r="A419" s="93" t="s">
        <v>1164</v>
      </c>
      <c r="B419" s="184">
        <v>0.45933014354066987</v>
      </c>
      <c r="C419" s="184">
        <v>8.6124401913875603E-2</v>
      </c>
      <c r="D419" s="184">
        <v>3.3492822966507178E-2</v>
      </c>
      <c r="E419" s="184">
        <v>0.42105263157894735</v>
      </c>
      <c r="F419" s="183">
        <v>1</v>
      </c>
      <c r="G419" s="187">
        <v>209</v>
      </c>
      <c r="H419" s="184">
        <v>8.0254972736348972E-3</v>
      </c>
      <c r="I419" s="93"/>
      <c r="J419" s="93"/>
      <c r="K419" s="93"/>
      <c r="L419" s="93"/>
      <c r="M419" s="184">
        <v>0.39300000000000002</v>
      </c>
      <c r="N419" s="184">
        <v>0.52700000000000002</v>
      </c>
      <c r="O419" s="184">
        <v>5.5E-2</v>
      </c>
      <c r="P419" s="184">
        <v>0.13200000000000001</v>
      </c>
      <c r="Q419" s="184">
        <v>1.6E-2</v>
      </c>
      <c r="R419" s="184">
        <v>6.8000000000000005E-2</v>
      </c>
      <c r="S419" s="184">
        <v>0.35599999999999998</v>
      </c>
      <c r="T419" s="184">
        <v>0.48899999999999999</v>
      </c>
    </row>
    <row r="420" spans="1:20" x14ac:dyDescent="0.25">
      <c r="A420" s="93" t="s">
        <v>1165</v>
      </c>
      <c r="B420" s="184">
        <v>0.68067226890756305</v>
      </c>
      <c r="C420" s="184">
        <v>0.20983687592684133</v>
      </c>
      <c r="D420" s="184">
        <v>3.4107760751359364E-2</v>
      </c>
      <c r="E420" s="184">
        <v>7.5383094414236282E-2</v>
      </c>
      <c r="F420" s="183">
        <v>1</v>
      </c>
      <c r="G420" s="187">
        <v>8092</v>
      </c>
      <c r="H420" s="184">
        <v>0.2360697823676994</v>
      </c>
      <c r="I420" s="93"/>
      <c r="J420" s="93"/>
      <c r="K420" s="93"/>
      <c r="L420" s="93"/>
      <c r="M420" s="184">
        <v>0.67</v>
      </c>
      <c r="N420" s="184">
        <v>0.69099999999999995</v>
      </c>
      <c r="O420" s="184">
        <v>0.20100000000000001</v>
      </c>
      <c r="P420" s="184">
        <v>0.219</v>
      </c>
      <c r="Q420" s="184">
        <v>0.03</v>
      </c>
      <c r="R420" s="184">
        <v>3.7999999999999999E-2</v>
      </c>
      <c r="S420" s="184">
        <v>7.0000000000000007E-2</v>
      </c>
      <c r="T420" s="184">
        <v>8.1000000000000003E-2</v>
      </c>
    </row>
    <row r="421" spans="1:20" x14ac:dyDescent="0.25">
      <c r="A421" s="93" t="s">
        <v>1166</v>
      </c>
      <c r="B421" s="184">
        <v>0.39743589743589741</v>
      </c>
      <c r="C421" s="184">
        <v>8.9743589743589744E-2</v>
      </c>
      <c r="D421" s="184">
        <v>8.9743589743589744E-2</v>
      </c>
      <c r="E421" s="184">
        <v>0.42307692307692307</v>
      </c>
      <c r="F421" s="183">
        <v>1</v>
      </c>
      <c r="G421" s="187">
        <v>78</v>
      </c>
      <c r="H421" s="184">
        <v>1.1433597185576077E-2</v>
      </c>
      <c r="I421" s="93"/>
      <c r="J421" s="93"/>
      <c r="K421" s="93"/>
      <c r="L421" s="93"/>
      <c r="M421" s="184">
        <v>0.29599999999999999</v>
      </c>
      <c r="N421" s="184">
        <v>0.50800000000000001</v>
      </c>
      <c r="O421" s="184">
        <v>4.3999999999999997E-2</v>
      </c>
      <c r="P421" s="184">
        <v>0.17399999999999999</v>
      </c>
      <c r="Q421" s="184">
        <v>4.3999999999999997E-2</v>
      </c>
      <c r="R421" s="184">
        <v>0.17399999999999999</v>
      </c>
      <c r="S421" s="184">
        <v>0.32</v>
      </c>
      <c r="T421" s="184">
        <v>0.53400000000000003</v>
      </c>
    </row>
    <row r="422" spans="1:20" x14ac:dyDescent="0.25">
      <c r="A422" s="93" t="s">
        <v>1167</v>
      </c>
      <c r="B422" s="184">
        <v>0.71968415115623241</v>
      </c>
      <c r="C422" s="184">
        <v>0.15002820078962212</v>
      </c>
      <c r="D422" s="184">
        <v>3.7789058093626621E-2</v>
      </c>
      <c r="E422" s="184">
        <v>9.2498589960518893E-2</v>
      </c>
      <c r="F422" s="183">
        <v>1</v>
      </c>
      <c r="G422" s="187">
        <v>1773</v>
      </c>
      <c r="H422" s="184">
        <v>3.8404886713165533E-2</v>
      </c>
      <c r="I422" s="93"/>
      <c r="J422" s="93"/>
      <c r="K422" s="93"/>
      <c r="L422" s="93"/>
      <c r="M422" s="184">
        <v>0.69799999999999995</v>
      </c>
      <c r="N422" s="184">
        <v>0.74</v>
      </c>
      <c r="O422" s="184">
        <v>0.13400000000000001</v>
      </c>
      <c r="P422" s="184">
        <v>0.16700000000000001</v>
      </c>
      <c r="Q422" s="184">
        <v>0.03</v>
      </c>
      <c r="R422" s="184">
        <v>4.8000000000000001E-2</v>
      </c>
      <c r="S422" s="184">
        <v>0.08</v>
      </c>
      <c r="T422" s="184">
        <v>0.107</v>
      </c>
    </row>
    <row r="423" spans="1:20" x14ac:dyDescent="0.25">
      <c r="A423" s="93" t="s">
        <v>1168</v>
      </c>
      <c r="B423" s="184">
        <v>0.71739130434782605</v>
      </c>
      <c r="C423" s="184">
        <v>9.2391304347826081E-2</v>
      </c>
      <c r="D423" s="184">
        <v>1.6304347826086956E-2</v>
      </c>
      <c r="E423" s="184">
        <v>0.17391304347826086</v>
      </c>
      <c r="F423" s="183">
        <v>1</v>
      </c>
      <c r="G423" s="187">
        <v>184</v>
      </c>
      <c r="H423" s="184">
        <v>0.10010881392818281</v>
      </c>
      <c r="I423" s="93"/>
      <c r="J423" s="93"/>
      <c r="K423" s="93"/>
      <c r="L423" s="93"/>
      <c r="M423" s="184">
        <v>0.64800000000000002</v>
      </c>
      <c r="N423" s="184">
        <v>0.77700000000000002</v>
      </c>
      <c r="O423" s="184">
        <v>5.8000000000000003E-2</v>
      </c>
      <c r="P423" s="184">
        <v>0.14299999999999999</v>
      </c>
      <c r="Q423" s="184">
        <v>6.0000000000000001E-3</v>
      </c>
      <c r="R423" s="184">
        <v>4.7E-2</v>
      </c>
      <c r="S423" s="184">
        <v>0.126</v>
      </c>
      <c r="T423" s="184">
        <v>0.23499999999999999</v>
      </c>
    </row>
    <row r="424" spans="1:20" x14ac:dyDescent="0.25">
      <c r="A424" s="93" t="s">
        <v>1169</v>
      </c>
      <c r="B424" s="184">
        <v>0.45454545454545453</v>
      </c>
      <c r="C424" s="184">
        <v>0.11363636363636363</v>
      </c>
      <c r="D424" s="184">
        <v>9.0909090909090912E-2</v>
      </c>
      <c r="E424" s="184">
        <v>0.34090909090909088</v>
      </c>
      <c r="F424" s="183">
        <v>1</v>
      </c>
      <c r="G424" s="187">
        <v>44</v>
      </c>
      <c r="H424" s="184">
        <v>9.6491228070175433E-2</v>
      </c>
      <c r="I424" s="93"/>
      <c r="J424" s="93"/>
      <c r="K424" s="93"/>
      <c r="L424" s="93"/>
      <c r="M424" s="184">
        <v>0.317</v>
      </c>
      <c r="N424" s="184">
        <v>0.59899999999999998</v>
      </c>
      <c r="O424" s="184">
        <v>0.05</v>
      </c>
      <c r="P424" s="184">
        <v>0.24</v>
      </c>
      <c r="Q424" s="184">
        <v>3.5999999999999997E-2</v>
      </c>
      <c r="R424" s="184">
        <v>0.21199999999999999</v>
      </c>
      <c r="S424" s="184">
        <v>0.219</v>
      </c>
      <c r="T424" s="184">
        <v>0.48899999999999999</v>
      </c>
    </row>
    <row r="425" spans="1:20" x14ac:dyDescent="0.25">
      <c r="A425" s="93" t="s">
        <v>1170</v>
      </c>
      <c r="B425" s="184">
        <v>0.53389830508474578</v>
      </c>
      <c r="C425" s="184">
        <v>5.9322033898305086E-2</v>
      </c>
      <c r="D425" s="184">
        <v>0.11864406779661017</v>
      </c>
      <c r="E425" s="184">
        <v>0.28813559322033899</v>
      </c>
      <c r="F425" s="183">
        <v>1</v>
      </c>
      <c r="G425" s="187">
        <v>118</v>
      </c>
      <c r="H425" s="184">
        <v>4.5020984357115608E-2</v>
      </c>
      <c r="I425" s="93"/>
      <c r="J425" s="93"/>
      <c r="K425" s="93"/>
      <c r="L425" s="93"/>
      <c r="M425" s="184">
        <v>0.44400000000000001</v>
      </c>
      <c r="N425" s="184">
        <v>0.621</v>
      </c>
      <c r="O425" s="184">
        <v>2.9000000000000001E-2</v>
      </c>
      <c r="P425" s="184">
        <v>0.11700000000000001</v>
      </c>
      <c r="Q425" s="184">
        <v>7.1999999999999995E-2</v>
      </c>
      <c r="R425" s="184">
        <v>0.189</v>
      </c>
      <c r="S425" s="184">
        <v>0.214</v>
      </c>
      <c r="T425" s="184">
        <v>0.376</v>
      </c>
    </row>
    <row r="426" spans="1:20" x14ac:dyDescent="0.25">
      <c r="A426" s="93" t="s">
        <v>1171</v>
      </c>
      <c r="B426" s="184">
        <v>0.6462585034013606</v>
      </c>
      <c r="C426" s="184">
        <v>3.4013605442176874E-2</v>
      </c>
      <c r="D426" s="184">
        <v>4.7619047619047616E-2</v>
      </c>
      <c r="E426" s="184">
        <v>0.27210884353741499</v>
      </c>
      <c r="F426" s="183">
        <v>1</v>
      </c>
      <c r="G426" s="187">
        <v>147</v>
      </c>
      <c r="H426" s="184">
        <v>6.1429168407856248E-2</v>
      </c>
      <c r="I426" s="93"/>
      <c r="J426" s="93"/>
      <c r="K426" s="93"/>
      <c r="L426" s="93"/>
      <c r="M426" s="184">
        <v>0.56599999999999995</v>
      </c>
      <c r="N426" s="184">
        <v>0.71899999999999997</v>
      </c>
      <c r="O426" s="184">
        <v>1.4999999999999999E-2</v>
      </c>
      <c r="P426" s="184">
        <v>7.6999999999999999E-2</v>
      </c>
      <c r="Q426" s="184">
        <v>2.3E-2</v>
      </c>
      <c r="R426" s="184">
        <v>9.5000000000000001E-2</v>
      </c>
      <c r="S426" s="184">
        <v>0.20699999999999999</v>
      </c>
      <c r="T426" s="184">
        <v>0.34899999999999998</v>
      </c>
    </row>
    <row r="427" spans="1:20" x14ac:dyDescent="0.25">
      <c r="A427" s="93" t="s">
        <v>1172</v>
      </c>
      <c r="B427" s="184">
        <v>0.6380368098159509</v>
      </c>
      <c r="C427" s="184">
        <v>8.5889570552147243E-2</v>
      </c>
      <c r="D427" s="184">
        <v>4.9079754601226995E-2</v>
      </c>
      <c r="E427" s="184">
        <v>0.22699386503067484</v>
      </c>
      <c r="F427" s="183">
        <v>1</v>
      </c>
      <c r="G427" s="187">
        <v>163</v>
      </c>
      <c r="H427" s="184">
        <v>9.4383323682686746E-2</v>
      </c>
      <c r="I427" s="93"/>
      <c r="J427" s="93"/>
      <c r="K427" s="93"/>
      <c r="L427" s="93"/>
      <c r="M427" s="184">
        <v>0.56200000000000006</v>
      </c>
      <c r="N427" s="184">
        <v>0.70799999999999996</v>
      </c>
      <c r="O427" s="184">
        <v>5.1999999999999998E-2</v>
      </c>
      <c r="P427" s="184">
        <v>0.13900000000000001</v>
      </c>
      <c r="Q427" s="184">
        <v>2.5000000000000001E-2</v>
      </c>
      <c r="R427" s="184">
        <v>9.4E-2</v>
      </c>
      <c r="S427" s="184">
        <v>0.16900000000000001</v>
      </c>
      <c r="T427" s="184">
        <v>0.29699999999999999</v>
      </c>
    </row>
    <row r="428" spans="1:20" x14ac:dyDescent="0.25">
      <c r="A428" s="93" t="s">
        <v>1173</v>
      </c>
      <c r="B428" s="184">
        <v>0.55307262569832405</v>
      </c>
      <c r="C428" s="184">
        <v>0.10614525139664804</v>
      </c>
      <c r="D428" s="184">
        <v>8.9385474860335198E-2</v>
      </c>
      <c r="E428" s="184">
        <v>0.25139664804469275</v>
      </c>
      <c r="F428" s="183">
        <v>1</v>
      </c>
      <c r="G428" s="187">
        <v>179</v>
      </c>
      <c r="H428" s="184">
        <v>6.057529610829103E-2</v>
      </c>
      <c r="I428" s="93"/>
      <c r="J428" s="93"/>
      <c r="K428" s="93"/>
      <c r="L428" s="93"/>
      <c r="M428" s="184">
        <v>0.48</v>
      </c>
      <c r="N428" s="184">
        <v>0.624</v>
      </c>
      <c r="O428" s="184">
        <v>6.9000000000000006E-2</v>
      </c>
      <c r="P428" s="184">
        <v>0.16</v>
      </c>
      <c r="Q428" s="184">
        <v>5.6000000000000001E-2</v>
      </c>
      <c r="R428" s="184">
        <v>0.14000000000000001</v>
      </c>
      <c r="S428" s="184">
        <v>0.19400000000000001</v>
      </c>
      <c r="T428" s="184">
        <v>0.32</v>
      </c>
    </row>
    <row r="429" spans="1:20" x14ac:dyDescent="0.25">
      <c r="A429" s="93" t="s">
        <v>1174</v>
      </c>
      <c r="B429" s="184">
        <v>0.54545454545454541</v>
      </c>
      <c r="C429" s="184">
        <v>0.23824451410658307</v>
      </c>
      <c r="D429" s="184">
        <v>5.6426332288401257E-2</v>
      </c>
      <c r="E429" s="184">
        <v>0.15987460815047022</v>
      </c>
      <c r="F429" s="183">
        <v>1</v>
      </c>
      <c r="G429" s="187">
        <v>319</v>
      </c>
      <c r="H429" s="184">
        <v>0.17791411042944785</v>
      </c>
      <c r="I429" s="93"/>
      <c r="J429" s="93"/>
      <c r="K429" s="93"/>
      <c r="L429" s="93"/>
      <c r="M429" s="184">
        <v>0.49099999999999999</v>
      </c>
      <c r="N429" s="184">
        <v>0.59899999999999998</v>
      </c>
      <c r="O429" s="184">
        <v>0.19500000000000001</v>
      </c>
      <c r="P429" s="184">
        <v>0.28799999999999998</v>
      </c>
      <c r="Q429" s="184">
        <v>3.5999999999999997E-2</v>
      </c>
      <c r="R429" s="184">
        <v>8.6999999999999994E-2</v>
      </c>
      <c r="S429" s="184">
        <v>0.124</v>
      </c>
      <c r="T429" s="184">
        <v>0.20399999999999999</v>
      </c>
    </row>
    <row r="430" spans="1:20" x14ac:dyDescent="0.25">
      <c r="A430" s="93" t="s">
        <v>1175</v>
      </c>
      <c r="B430" s="184">
        <v>0.65475615644616125</v>
      </c>
      <c r="C430" s="184">
        <v>0.14872042491549975</v>
      </c>
      <c r="D430" s="184">
        <v>4.0077257363592467E-2</v>
      </c>
      <c r="E430" s="184">
        <v>0.1564461612747465</v>
      </c>
      <c r="F430" s="183">
        <v>1</v>
      </c>
      <c r="G430" s="187">
        <v>2071</v>
      </c>
      <c r="H430" s="184">
        <v>0.2220911528150134</v>
      </c>
      <c r="I430" s="93"/>
      <c r="J430" s="93"/>
      <c r="K430" s="93"/>
      <c r="L430" s="93"/>
      <c r="M430" s="184">
        <v>0.63400000000000001</v>
      </c>
      <c r="N430" s="184">
        <v>0.67500000000000004</v>
      </c>
      <c r="O430" s="184">
        <v>0.13400000000000001</v>
      </c>
      <c r="P430" s="184">
        <v>0.16500000000000001</v>
      </c>
      <c r="Q430" s="184">
        <v>3.2000000000000001E-2</v>
      </c>
      <c r="R430" s="184">
        <v>4.9000000000000002E-2</v>
      </c>
      <c r="S430" s="184">
        <v>0.14099999999999999</v>
      </c>
      <c r="T430" s="184">
        <v>0.17299999999999999</v>
      </c>
    </row>
    <row r="431" spans="1:20" x14ac:dyDescent="0.25">
      <c r="A431" s="93" t="s">
        <v>1176</v>
      </c>
      <c r="B431" s="184">
        <v>0.60839642119752235</v>
      </c>
      <c r="C431" s="184">
        <v>0.20715760495526497</v>
      </c>
      <c r="D431" s="184">
        <v>2.4776324845147971E-2</v>
      </c>
      <c r="E431" s="184">
        <v>0.15966964900206471</v>
      </c>
      <c r="F431" s="183">
        <v>1</v>
      </c>
      <c r="G431" s="187">
        <v>1453</v>
      </c>
      <c r="H431" s="184">
        <v>0.53184480234260612</v>
      </c>
      <c r="I431" s="93"/>
      <c r="J431" s="93"/>
      <c r="K431" s="93"/>
      <c r="L431" s="93"/>
      <c r="M431" s="184">
        <v>0.58299999999999996</v>
      </c>
      <c r="N431" s="184">
        <v>0.63300000000000001</v>
      </c>
      <c r="O431" s="184">
        <v>0.187</v>
      </c>
      <c r="P431" s="184">
        <v>0.22900000000000001</v>
      </c>
      <c r="Q431" s="184">
        <v>1.7999999999999999E-2</v>
      </c>
      <c r="R431" s="184">
        <v>3.4000000000000002E-2</v>
      </c>
      <c r="S431" s="184">
        <v>0.14199999999999999</v>
      </c>
      <c r="T431" s="184">
        <v>0.17899999999999999</v>
      </c>
    </row>
    <row r="432" spans="1:20" x14ac:dyDescent="0.25">
      <c r="A432" s="93" t="s">
        <v>1177</v>
      </c>
      <c r="B432" s="184">
        <v>0.6729957805907173</v>
      </c>
      <c r="C432" s="184">
        <v>0.17510548523206751</v>
      </c>
      <c r="D432" s="184">
        <v>3.7974683544303799E-2</v>
      </c>
      <c r="E432" s="184">
        <v>0.11392405063291139</v>
      </c>
      <c r="F432" s="183">
        <v>1</v>
      </c>
      <c r="G432" s="187">
        <v>474</v>
      </c>
      <c r="H432" s="184">
        <v>0.14789391575663027</v>
      </c>
      <c r="I432" s="93"/>
      <c r="J432" s="93"/>
      <c r="K432" s="93"/>
      <c r="L432" s="93"/>
      <c r="M432" s="184">
        <v>0.63</v>
      </c>
      <c r="N432" s="184">
        <v>0.71399999999999997</v>
      </c>
      <c r="O432" s="184">
        <v>0.14399999999999999</v>
      </c>
      <c r="P432" s="184">
        <v>0.21199999999999999</v>
      </c>
      <c r="Q432" s="184">
        <v>2.4E-2</v>
      </c>
      <c r="R432" s="184">
        <v>5.8999999999999997E-2</v>
      </c>
      <c r="S432" s="184">
        <v>8.7999999999999995E-2</v>
      </c>
      <c r="T432" s="184">
        <v>0.14599999999999999</v>
      </c>
    </row>
    <row r="433" spans="1:20" x14ac:dyDescent="0.25">
      <c r="A433" s="93" t="s">
        <v>1178</v>
      </c>
      <c r="B433" s="184">
        <v>0.4942528735632184</v>
      </c>
      <c r="C433" s="184">
        <v>0.25615763546798032</v>
      </c>
      <c r="D433" s="184">
        <v>4.1050903119868636E-2</v>
      </c>
      <c r="E433" s="184">
        <v>0.20853858784893267</v>
      </c>
      <c r="F433" s="183">
        <v>1</v>
      </c>
      <c r="G433" s="187">
        <v>609</v>
      </c>
      <c r="H433" s="184">
        <v>0.4638233054074638</v>
      </c>
      <c r="I433" s="93"/>
      <c r="J433" s="93"/>
      <c r="K433" s="93"/>
      <c r="L433" s="93"/>
      <c r="M433" s="184">
        <v>0.45500000000000002</v>
      </c>
      <c r="N433" s="184">
        <v>0.53400000000000003</v>
      </c>
      <c r="O433" s="184">
        <v>0.223</v>
      </c>
      <c r="P433" s="184">
        <v>0.29199999999999998</v>
      </c>
      <c r="Q433" s="184">
        <v>2.8000000000000001E-2</v>
      </c>
      <c r="R433" s="184">
        <v>0.06</v>
      </c>
      <c r="S433" s="184">
        <v>0.17799999999999999</v>
      </c>
      <c r="T433" s="184">
        <v>0.24299999999999999</v>
      </c>
    </row>
    <row r="434" spans="1:20" x14ac:dyDescent="0.25">
      <c r="A434" s="93" t="s">
        <v>1179</v>
      </c>
      <c r="B434" s="184">
        <v>0.64300100704934537</v>
      </c>
      <c r="C434" s="184">
        <v>0.2175226586102719</v>
      </c>
      <c r="D434" s="184">
        <v>3.5750251762336357E-2</v>
      </c>
      <c r="E434" s="184">
        <v>0.10372608257804633</v>
      </c>
      <c r="F434" s="183">
        <v>1</v>
      </c>
      <c r="G434" s="187">
        <v>1986</v>
      </c>
      <c r="H434" s="184">
        <v>0.41916420430561419</v>
      </c>
      <c r="I434" s="93"/>
      <c r="J434" s="93"/>
      <c r="K434" s="93"/>
      <c r="L434" s="93"/>
      <c r="M434" s="184">
        <v>0.622</v>
      </c>
      <c r="N434" s="184">
        <v>0.66400000000000003</v>
      </c>
      <c r="O434" s="184">
        <v>0.2</v>
      </c>
      <c r="P434" s="184">
        <v>0.23599999999999999</v>
      </c>
      <c r="Q434" s="184">
        <v>2.8000000000000001E-2</v>
      </c>
      <c r="R434" s="184">
        <v>4.4999999999999998E-2</v>
      </c>
      <c r="S434" s="184">
        <v>9.0999999999999998E-2</v>
      </c>
      <c r="T434" s="184">
        <v>0.11799999999999999</v>
      </c>
    </row>
    <row r="435" spans="1:20" x14ac:dyDescent="0.25">
      <c r="A435" s="93" t="s">
        <v>1180</v>
      </c>
      <c r="B435" s="184">
        <v>0.71577083012474974</v>
      </c>
      <c r="C435" s="184">
        <v>0.14954566456183582</v>
      </c>
      <c r="D435" s="184">
        <v>3.7578931156630219E-2</v>
      </c>
      <c r="E435" s="184">
        <v>9.7104574156784224E-2</v>
      </c>
      <c r="F435" s="183">
        <v>1</v>
      </c>
      <c r="G435" s="187">
        <v>12986</v>
      </c>
      <c r="H435" s="184">
        <v>0.34293712203237647</v>
      </c>
      <c r="I435" s="93"/>
      <c r="J435" s="93"/>
      <c r="K435" s="93"/>
      <c r="L435" s="93"/>
      <c r="M435" s="184">
        <v>0.70799999999999996</v>
      </c>
      <c r="N435" s="184">
        <v>0.72299999999999998</v>
      </c>
      <c r="O435" s="184">
        <v>0.14399999999999999</v>
      </c>
      <c r="P435" s="184">
        <v>0.156</v>
      </c>
      <c r="Q435" s="184">
        <v>3.4000000000000002E-2</v>
      </c>
      <c r="R435" s="184">
        <v>4.1000000000000002E-2</v>
      </c>
      <c r="S435" s="184">
        <v>9.1999999999999998E-2</v>
      </c>
      <c r="T435" s="184">
        <v>0.10199999999999999</v>
      </c>
    </row>
    <row r="436" spans="1:20" x14ac:dyDescent="0.25">
      <c r="A436" s="93" t="s">
        <v>1181</v>
      </c>
      <c r="B436" s="184">
        <v>0.7142857142857143</v>
      </c>
      <c r="C436" s="184">
        <v>7.1428571428571425E-2</v>
      </c>
      <c r="D436" s="184" t="s">
        <v>143</v>
      </c>
      <c r="E436" s="184">
        <v>0.21428571428571427</v>
      </c>
      <c r="F436" s="183">
        <v>1</v>
      </c>
      <c r="G436" s="187">
        <v>14</v>
      </c>
      <c r="H436" s="184">
        <v>4.2424242424242427E-2</v>
      </c>
      <c r="I436" s="93"/>
      <c r="J436" s="93"/>
      <c r="K436" s="93"/>
      <c r="L436" s="93"/>
      <c r="M436" s="184">
        <v>0.45400000000000001</v>
      </c>
      <c r="N436" s="184">
        <v>0.88300000000000001</v>
      </c>
      <c r="O436" s="184">
        <v>1.2999999999999999E-2</v>
      </c>
      <c r="P436" s="184">
        <v>0.315</v>
      </c>
      <c r="Q436" s="184" t="s">
        <v>143</v>
      </c>
      <c r="R436" s="184" t="s">
        <v>143</v>
      </c>
      <c r="S436" s="184">
        <v>7.5999999999999998E-2</v>
      </c>
      <c r="T436" s="184">
        <v>0.47599999999999998</v>
      </c>
    </row>
    <row r="437" spans="1:20" x14ac:dyDescent="0.25">
      <c r="A437" s="93" t="s">
        <v>1182</v>
      </c>
      <c r="B437" s="184">
        <v>0.58498023715415015</v>
      </c>
      <c r="C437" s="184">
        <v>0.11462450592885376</v>
      </c>
      <c r="D437" s="184">
        <v>4.7430830039525688E-2</v>
      </c>
      <c r="E437" s="184">
        <v>0.25296442687747034</v>
      </c>
      <c r="F437" s="183">
        <v>1</v>
      </c>
      <c r="G437" s="187">
        <v>253</v>
      </c>
      <c r="H437" s="184">
        <v>1.9370645432968379E-2</v>
      </c>
      <c r="I437" s="93"/>
      <c r="J437" s="93"/>
      <c r="K437" s="93"/>
      <c r="L437" s="93"/>
      <c r="M437" s="184">
        <v>0.52300000000000002</v>
      </c>
      <c r="N437" s="184">
        <v>0.64400000000000002</v>
      </c>
      <c r="O437" s="184">
        <v>8.1000000000000003E-2</v>
      </c>
      <c r="P437" s="184">
        <v>0.16</v>
      </c>
      <c r="Q437" s="184">
        <v>2.7E-2</v>
      </c>
      <c r="R437" s="184">
        <v>8.1000000000000003E-2</v>
      </c>
      <c r="S437" s="184">
        <v>0.20300000000000001</v>
      </c>
      <c r="T437" s="184">
        <v>0.31</v>
      </c>
    </row>
    <row r="438" spans="1:20" x14ac:dyDescent="0.25">
      <c r="A438" s="93" t="s">
        <v>1183</v>
      </c>
      <c r="B438" s="184">
        <v>0.64378698224852071</v>
      </c>
      <c r="C438" s="184">
        <v>0.10059171597633136</v>
      </c>
      <c r="D438" s="184">
        <v>4.4970414201183431E-2</v>
      </c>
      <c r="E438" s="184">
        <v>0.2106508875739645</v>
      </c>
      <c r="F438" s="183">
        <v>1</v>
      </c>
      <c r="G438" s="187">
        <v>845</v>
      </c>
      <c r="H438" s="184">
        <v>0.35563973063973064</v>
      </c>
      <c r="I438" s="93"/>
      <c r="J438" s="93"/>
      <c r="K438" s="93"/>
      <c r="L438" s="93"/>
      <c r="M438" s="184">
        <v>0.61099999999999999</v>
      </c>
      <c r="N438" s="184">
        <v>0.67500000000000004</v>
      </c>
      <c r="O438" s="184">
        <v>8.2000000000000003E-2</v>
      </c>
      <c r="P438" s="184">
        <v>0.123</v>
      </c>
      <c r="Q438" s="184">
        <v>3.3000000000000002E-2</v>
      </c>
      <c r="R438" s="184">
        <v>6.0999999999999999E-2</v>
      </c>
      <c r="S438" s="184">
        <v>0.184</v>
      </c>
      <c r="T438" s="184">
        <v>0.23899999999999999</v>
      </c>
    </row>
    <row r="439" spans="1:20" x14ac:dyDescent="0.25">
      <c r="A439" s="93" t="s">
        <v>1184</v>
      </c>
      <c r="B439" s="184">
        <v>0.64637305699481862</v>
      </c>
      <c r="C439" s="184">
        <v>0.18005181347150259</v>
      </c>
      <c r="D439" s="184">
        <v>5.0518134715025906E-2</v>
      </c>
      <c r="E439" s="184">
        <v>0.12305699481865284</v>
      </c>
      <c r="F439" s="183">
        <v>1</v>
      </c>
      <c r="G439" s="187">
        <v>772</v>
      </c>
      <c r="H439" s="184">
        <v>0.32491582491582494</v>
      </c>
      <c r="I439" s="93"/>
      <c r="J439" s="93"/>
      <c r="K439" s="93"/>
      <c r="L439" s="93"/>
      <c r="M439" s="184">
        <v>0.61199999999999999</v>
      </c>
      <c r="N439" s="184">
        <v>0.67900000000000005</v>
      </c>
      <c r="O439" s="184">
        <v>0.155</v>
      </c>
      <c r="P439" s="184">
        <v>0.20899999999999999</v>
      </c>
      <c r="Q439" s="184">
        <v>3.6999999999999998E-2</v>
      </c>
      <c r="R439" s="184">
        <v>6.8000000000000005E-2</v>
      </c>
      <c r="S439" s="184">
        <v>0.10199999999999999</v>
      </c>
      <c r="T439" s="184">
        <v>0.14799999999999999</v>
      </c>
    </row>
    <row r="440" spans="1:20" x14ac:dyDescent="0.25">
      <c r="A440" s="93" t="s">
        <v>1185</v>
      </c>
      <c r="B440" s="184">
        <v>0.62167423750811157</v>
      </c>
      <c r="C440" s="184">
        <v>0.18883841661258924</v>
      </c>
      <c r="D440" s="184">
        <v>5.3212199870214145E-2</v>
      </c>
      <c r="E440" s="184">
        <v>0.136275146009085</v>
      </c>
      <c r="F440" s="183">
        <v>1</v>
      </c>
      <c r="G440" s="187">
        <v>1541</v>
      </c>
      <c r="H440" s="184">
        <v>0.32489985241408392</v>
      </c>
      <c r="I440" s="93"/>
      <c r="J440" s="93"/>
      <c r="K440" s="93"/>
      <c r="L440" s="93"/>
      <c r="M440" s="184">
        <v>0.59699999999999998</v>
      </c>
      <c r="N440" s="184">
        <v>0.64600000000000002</v>
      </c>
      <c r="O440" s="184">
        <v>0.17</v>
      </c>
      <c r="P440" s="184">
        <v>0.20899999999999999</v>
      </c>
      <c r="Q440" s="184">
        <v>4.2999999999999997E-2</v>
      </c>
      <c r="R440" s="184">
        <v>6.6000000000000003E-2</v>
      </c>
      <c r="S440" s="184">
        <v>0.12</v>
      </c>
      <c r="T440" s="184">
        <v>0.154</v>
      </c>
    </row>
    <row r="441" spans="1:20" x14ac:dyDescent="0.25">
      <c r="A441" s="93" t="s">
        <v>1186</v>
      </c>
      <c r="B441" s="184">
        <v>0.61535936987200524</v>
      </c>
      <c r="C441" s="184">
        <v>0.19166393173613391</v>
      </c>
      <c r="D441" s="184">
        <v>3.9711191335740074E-2</v>
      </c>
      <c r="E441" s="184">
        <v>0.15326550705612077</v>
      </c>
      <c r="F441" s="183">
        <v>1</v>
      </c>
      <c r="G441" s="187">
        <v>3047</v>
      </c>
      <c r="H441" s="184">
        <v>0.25982774793212243</v>
      </c>
      <c r="I441" s="93"/>
      <c r="J441" s="93"/>
      <c r="K441" s="93"/>
      <c r="L441" s="93"/>
      <c r="M441" s="184">
        <v>0.59799999999999998</v>
      </c>
      <c r="N441" s="184">
        <v>0.63200000000000001</v>
      </c>
      <c r="O441" s="184">
        <v>0.17799999999999999</v>
      </c>
      <c r="P441" s="184">
        <v>0.20599999999999999</v>
      </c>
      <c r="Q441" s="184">
        <v>3.3000000000000002E-2</v>
      </c>
      <c r="R441" s="184">
        <v>4.7E-2</v>
      </c>
      <c r="S441" s="184">
        <v>0.14099999999999999</v>
      </c>
      <c r="T441" s="184">
        <v>0.16600000000000001</v>
      </c>
    </row>
    <row r="442" spans="1:20" x14ac:dyDescent="0.25">
      <c r="A442" s="93" t="s">
        <v>1187</v>
      </c>
      <c r="B442" s="184">
        <v>0.70513722730471495</v>
      </c>
      <c r="C442" s="184">
        <v>0.20619282195636876</v>
      </c>
      <c r="D442" s="184">
        <v>3.096410978184377E-2</v>
      </c>
      <c r="E442" s="184">
        <v>5.7705840957072485E-2</v>
      </c>
      <c r="F442" s="183">
        <v>1</v>
      </c>
      <c r="G442" s="187">
        <v>1421</v>
      </c>
      <c r="H442" s="184">
        <v>0.19367588932806323</v>
      </c>
      <c r="I442" s="93"/>
      <c r="J442" s="93"/>
      <c r="K442" s="93"/>
      <c r="L442" s="93"/>
      <c r="M442" s="184">
        <v>0.68100000000000005</v>
      </c>
      <c r="N442" s="184">
        <v>0.72799999999999998</v>
      </c>
      <c r="O442" s="184">
        <v>0.186</v>
      </c>
      <c r="P442" s="184">
        <v>0.22800000000000001</v>
      </c>
      <c r="Q442" s="184">
        <v>2.3E-2</v>
      </c>
      <c r="R442" s="184">
        <v>4.1000000000000002E-2</v>
      </c>
      <c r="S442" s="184">
        <v>4.7E-2</v>
      </c>
      <c r="T442" s="184">
        <v>7.0999999999999994E-2</v>
      </c>
    </row>
    <row r="443" spans="1:20" x14ac:dyDescent="0.25">
      <c r="A443" s="93" t="s">
        <v>1188</v>
      </c>
      <c r="B443" s="184">
        <v>0.65151515151515149</v>
      </c>
      <c r="C443" s="184">
        <v>0.15909090909090909</v>
      </c>
      <c r="D443" s="184">
        <v>3.0303030303030304E-2</v>
      </c>
      <c r="E443" s="184">
        <v>0.15909090909090909</v>
      </c>
      <c r="F443" s="183">
        <v>1</v>
      </c>
      <c r="G443" s="187">
        <v>264</v>
      </c>
      <c r="H443" s="184">
        <v>0.18422889043963714</v>
      </c>
      <c r="I443" s="93"/>
      <c r="J443" s="93"/>
      <c r="K443" s="93"/>
      <c r="L443" s="93"/>
      <c r="M443" s="184">
        <v>0.59199999999999997</v>
      </c>
      <c r="N443" s="184">
        <v>0.70599999999999996</v>
      </c>
      <c r="O443" s="184">
        <v>0.12</v>
      </c>
      <c r="P443" s="184">
        <v>0.20799999999999999</v>
      </c>
      <c r="Q443" s="184">
        <v>1.4999999999999999E-2</v>
      </c>
      <c r="R443" s="184">
        <v>5.8999999999999997E-2</v>
      </c>
      <c r="S443" s="184">
        <v>0.12</v>
      </c>
      <c r="T443" s="184">
        <v>0.20799999999999999</v>
      </c>
    </row>
    <row r="444" spans="1:20" x14ac:dyDescent="0.25">
      <c r="A444" s="93" t="s">
        <v>1189</v>
      </c>
      <c r="B444" s="184">
        <v>0.54261363636363635</v>
      </c>
      <c r="C444" s="184">
        <v>0.125</v>
      </c>
      <c r="D444" s="184">
        <v>5.113636363636364E-2</v>
      </c>
      <c r="E444" s="184">
        <v>0.28125</v>
      </c>
      <c r="F444" s="183">
        <v>1</v>
      </c>
      <c r="G444" s="187">
        <v>352</v>
      </c>
      <c r="H444" s="184">
        <v>0.18295218295218296</v>
      </c>
      <c r="I444" s="93"/>
      <c r="J444" s="93"/>
      <c r="K444" s="93"/>
      <c r="L444" s="93"/>
      <c r="M444" s="184">
        <v>0.49</v>
      </c>
      <c r="N444" s="184">
        <v>0.59399999999999997</v>
      </c>
      <c r="O444" s="184">
        <v>9.4E-2</v>
      </c>
      <c r="P444" s="184">
        <v>0.16400000000000001</v>
      </c>
      <c r="Q444" s="184">
        <v>3.3000000000000002E-2</v>
      </c>
      <c r="R444" s="184">
        <v>7.9000000000000001E-2</v>
      </c>
      <c r="S444" s="184">
        <v>0.23699999999999999</v>
      </c>
      <c r="T444" s="184">
        <v>0.33</v>
      </c>
    </row>
    <row r="445" spans="1:20" x14ac:dyDescent="0.25">
      <c r="A445" s="93" t="s">
        <v>1190</v>
      </c>
      <c r="B445" s="184">
        <v>0.63185378590078334</v>
      </c>
      <c r="C445" s="184">
        <v>0.17754569190600522</v>
      </c>
      <c r="D445" s="184">
        <v>3.3942558746736295E-2</v>
      </c>
      <c r="E445" s="184">
        <v>0.1566579634464752</v>
      </c>
      <c r="F445" s="183">
        <v>1</v>
      </c>
      <c r="G445" s="187">
        <v>383</v>
      </c>
      <c r="H445" s="184">
        <v>0.2610770279481936</v>
      </c>
      <c r="I445" s="93"/>
      <c r="J445" s="93"/>
      <c r="K445" s="93"/>
      <c r="L445" s="93"/>
      <c r="M445" s="184">
        <v>0.58199999999999996</v>
      </c>
      <c r="N445" s="184">
        <v>0.67900000000000005</v>
      </c>
      <c r="O445" s="184">
        <v>0.14299999999999999</v>
      </c>
      <c r="P445" s="184">
        <v>0.219</v>
      </c>
      <c r="Q445" s="184">
        <v>0.02</v>
      </c>
      <c r="R445" s="184">
        <v>5.7000000000000002E-2</v>
      </c>
      <c r="S445" s="184">
        <v>0.124</v>
      </c>
      <c r="T445" s="184">
        <v>0.19600000000000001</v>
      </c>
    </row>
    <row r="446" spans="1:20" x14ac:dyDescent="0.25">
      <c r="A446" s="93" t="s">
        <v>1191</v>
      </c>
      <c r="B446" s="184">
        <v>0.6372007366482505</v>
      </c>
      <c r="C446" s="184">
        <v>0.21500920810313076</v>
      </c>
      <c r="D446" s="184">
        <v>4.7882136279926338E-2</v>
      </c>
      <c r="E446" s="184">
        <v>9.9907918968692444E-2</v>
      </c>
      <c r="F446" s="183">
        <v>1</v>
      </c>
      <c r="G446" s="187">
        <v>2172</v>
      </c>
      <c r="H446" s="184">
        <v>0.30782312925170069</v>
      </c>
      <c r="I446" s="93"/>
      <c r="J446" s="93"/>
      <c r="K446" s="93"/>
      <c r="L446" s="93"/>
      <c r="M446" s="184">
        <v>0.61699999999999999</v>
      </c>
      <c r="N446" s="184">
        <v>0.65700000000000003</v>
      </c>
      <c r="O446" s="184">
        <v>0.19800000000000001</v>
      </c>
      <c r="P446" s="184">
        <v>0.23300000000000001</v>
      </c>
      <c r="Q446" s="184">
        <v>0.04</v>
      </c>
      <c r="R446" s="184">
        <v>5.8000000000000003E-2</v>
      </c>
      <c r="S446" s="184">
        <v>8.7999999999999995E-2</v>
      </c>
      <c r="T446" s="184">
        <v>0.113</v>
      </c>
    </row>
    <row r="447" spans="1:20" x14ac:dyDescent="0.25">
      <c r="A447" s="93" t="s">
        <v>1192</v>
      </c>
      <c r="B447" s="184">
        <v>0.60023584905660377</v>
      </c>
      <c r="C447" s="184">
        <v>0.23290094339622641</v>
      </c>
      <c r="D447" s="184">
        <v>3.7735849056603772E-2</v>
      </c>
      <c r="E447" s="184">
        <v>0.12912735849056603</v>
      </c>
      <c r="F447" s="183">
        <v>1</v>
      </c>
      <c r="G447" s="187">
        <v>1696</v>
      </c>
      <c r="H447" s="184">
        <v>0.26608095387511765</v>
      </c>
      <c r="I447" s="93"/>
      <c r="J447" s="93"/>
      <c r="K447" s="93"/>
      <c r="L447" s="93"/>
      <c r="M447" s="184">
        <v>0.57699999999999996</v>
      </c>
      <c r="N447" s="184">
        <v>0.623</v>
      </c>
      <c r="O447" s="184">
        <v>0.21299999999999999</v>
      </c>
      <c r="P447" s="184">
        <v>0.254</v>
      </c>
      <c r="Q447" s="184">
        <v>0.03</v>
      </c>
      <c r="R447" s="184">
        <v>4.8000000000000001E-2</v>
      </c>
      <c r="S447" s="184">
        <v>0.114</v>
      </c>
      <c r="T447" s="184">
        <v>0.14599999999999999</v>
      </c>
    </row>
    <row r="448" spans="1:20" x14ac:dyDescent="0.25">
      <c r="A448" s="93" t="s">
        <v>1193</v>
      </c>
      <c r="B448" s="184">
        <v>0.62520413718018508</v>
      </c>
      <c r="C448" s="184">
        <v>0.25911812738160045</v>
      </c>
      <c r="D448" s="184">
        <v>4.2732716385410999E-2</v>
      </c>
      <c r="E448" s="184">
        <v>7.2945019052803484E-2</v>
      </c>
      <c r="F448" s="183">
        <v>1</v>
      </c>
      <c r="G448" s="187">
        <v>3674</v>
      </c>
      <c r="H448" s="184">
        <v>0.44744854463524542</v>
      </c>
      <c r="I448" s="93"/>
      <c r="J448" s="93"/>
      <c r="K448" s="93"/>
      <c r="L448" s="93"/>
      <c r="M448" s="184">
        <v>0.60899999999999999</v>
      </c>
      <c r="N448" s="184">
        <v>0.64100000000000001</v>
      </c>
      <c r="O448" s="184">
        <v>0.245</v>
      </c>
      <c r="P448" s="184">
        <v>0.27400000000000002</v>
      </c>
      <c r="Q448" s="184">
        <v>3.6999999999999998E-2</v>
      </c>
      <c r="R448" s="184">
        <v>0.05</v>
      </c>
      <c r="S448" s="184">
        <v>6.5000000000000002E-2</v>
      </c>
      <c r="T448" s="184">
        <v>8.2000000000000003E-2</v>
      </c>
    </row>
    <row r="449" spans="1:20" x14ac:dyDescent="0.25">
      <c r="A449" s="93" t="s">
        <v>1194</v>
      </c>
      <c r="B449" s="184">
        <v>0.65117068204954187</v>
      </c>
      <c r="C449" s="184">
        <v>0.14421445537835087</v>
      </c>
      <c r="D449" s="184">
        <v>4.8184594502884287E-2</v>
      </c>
      <c r="E449" s="184">
        <v>0.15643026806922294</v>
      </c>
      <c r="F449" s="183">
        <v>1</v>
      </c>
      <c r="G449" s="187">
        <v>2947</v>
      </c>
      <c r="H449" s="184">
        <v>7.3251969873977779E-2</v>
      </c>
      <c r="I449" s="93"/>
      <c r="J449" s="93"/>
      <c r="K449" s="93"/>
      <c r="L449" s="93"/>
      <c r="M449" s="184">
        <v>0.63400000000000001</v>
      </c>
      <c r="N449" s="184">
        <v>0.66800000000000004</v>
      </c>
      <c r="O449" s="184">
        <v>0.13200000000000001</v>
      </c>
      <c r="P449" s="184">
        <v>0.157</v>
      </c>
      <c r="Q449" s="184">
        <v>4.1000000000000002E-2</v>
      </c>
      <c r="R449" s="184">
        <v>5.7000000000000002E-2</v>
      </c>
      <c r="S449" s="184">
        <v>0.14399999999999999</v>
      </c>
      <c r="T449" s="184">
        <v>0.17</v>
      </c>
    </row>
    <row r="450" spans="1:20" x14ac:dyDescent="0.25">
      <c r="A450" s="93" t="s">
        <v>1195</v>
      </c>
      <c r="B450" s="184">
        <v>0.56382978723404253</v>
      </c>
      <c r="C450" s="184">
        <v>4.2553191489361701E-2</v>
      </c>
      <c r="D450" s="184">
        <v>7.4468085106382975E-2</v>
      </c>
      <c r="E450" s="184">
        <v>0.31914893617021278</v>
      </c>
      <c r="F450" s="183">
        <v>1</v>
      </c>
      <c r="G450" s="187">
        <v>94</v>
      </c>
      <c r="H450" s="184">
        <v>0.19502074688796681</v>
      </c>
      <c r="I450" s="93"/>
      <c r="J450" s="93"/>
      <c r="K450" s="93"/>
      <c r="L450" s="93"/>
      <c r="M450" s="184">
        <v>0.46300000000000002</v>
      </c>
      <c r="N450" s="184">
        <v>0.66</v>
      </c>
      <c r="O450" s="184">
        <v>1.7000000000000001E-2</v>
      </c>
      <c r="P450" s="184">
        <v>0.104</v>
      </c>
      <c r="Q450" s="184">
        <v>3.6999999999999998E-2</v>
      </c>
      <c r="R450" s="184">
        <v>0.14599999999999999</v>
      </c>
      <c r="S450" s="184">
        <v>0.23400000000000001</v>
      </c>
      <c r="T450" s="184">
        <v>0.41899999999999998</v>
      </c>
    </row>
    <row r="451" spans="1:20" x14ac:dyDescent="0.25">
      <c r="A451" s="93" t="s">
        <v>1196</v>
      </c>
      <c r="B451" s="184">
        <v>0.55970149253731338</v>
      </c>
      <c r="C451" s="184">
        <v>0.23134328358208955</v>
      </c>
      <c r="D451" s="184">
        <v>4.4776119402985072E-2</v>
      </c>
      <c r="E451" s="184">
        <v>0.16417910447761194</v>
      </c>
      <c r="F451" s="183">
        <v>1</v>
      </c>
      <c r="G451" s="187">
        <v>402</v>
      </c>
      <c r="H451" s="184">
        <v>0.16848281642917015</v>
      </c>
      <c r="I451" s="93"/>
      <c r="J451" s="93"/>
      <c r="K451" s="93"/>
      <c r="L451" s="93"/>
      <c r="M451" s="184">
        <v>0.51100000000000001</v>
      </c>
      <c r="N451" s="184">
        <v>0.60699999999999998</v>
      </c>
      <c r="O451" s="184">
        <v>0.193</v>
      </c>
      <c r="P451" s="184">
        <v>0.27500000000000002</v>
      </c>
      <c r="Q451" s="184">
        <v>2.9000000000000001E-2</v>
      </c>
      <c r="R451" s="184">
        <v>7.0000000000000007E-2</v>
      </c>
      <c r="S451" s="184">
        <v>0.13100000000000001</v>
      </c>
      <c r="T451" s="184">
        <v>0.20399999999999999</v>
      </c>
    </row>
    <row r="452" spans="1:20" x14ac:dyDescent="0.25">
      <c r="A452" s="93" t="s">
        <v>1197</v>
      </c>
      <c r="B452" s="184">
        <v>0.71235402581438234</v>
      </c>
      <c r="C452" s="184">
        <v>0.18684695759065764</v>
      </c>
      <c r="D452" s="184">
        <v>4.1180086047940996E-2</v>
      </c>
      <c r="E452" s="184">
        <v>5.9618930547019056E-2</v>
      </c>
      <c r="F452" s="183">
        <v>1</v>
      </c>
      <c r="G452" s="187">
        <v>1627</v>
      </c>
      <c r="H452" s="184">
        <v>0.30286671630677586</v>
      </c>
      <c r="I452" s="93"/>
      <c r="J452" s="93"/>
      <c r="K452" s="93"/>
      <c r="L452" s="93"/>
      <c r="M452" s="184">
        <v>0.69</v>
      </c>
      <c r="N452" s="184">
        <v>0.73399999999999999</v>
      </c>
      <c r="O452" s="184">
        <v>0.16900000000000001</v>
      </c>
      <c r="P452" s="184">
        <v>0.20699999999999999</v>
      </c>
      <c r="Q452" s="184">
        <v>3.3000000000000002E-2</v>
      </c>
      <c r="R452" s="184">
        <v>5.1999999999999998E-2</v>
      </c>
      <c r="S452" s="184">
        <v>4.9000000000000002E-2</v>
      </c>
      <c r="T452" s="184">
        <v>7.1999999999999995E-2</v>
      </c>
    </row>
    <row r="453" spans="1:20" x14ac:dyDescent="0.25">
      <c r="A453" s="93" t="s">
        <v>1198</v>
      </c>
      <c r="B453" s="184">
        <v>0.41279069767441862</v>
      </c>
      <c r="C453" s="184">
        <v>0.19767441860465115</v>
      </c>
      <c r="D453" s="184">
        <v>8.7209302325581398E-2</v>
      </c>
      <c r="E453" s="184">
        <v>0.30232558139534882</v>
      </c>
      <c r="F453" s="183">
        <v>1</v>
      </c>
      <c r="G453" s="187">
        <v>172</v>
      </c>
      <c r="H453" s="184">
        <v>8.5190688459633485E-2</v>
      </c>
      <c r="I453" s="93"/>
      <c r="J453" s="93"/>
      <c r="K453" s="93"/>
      <c r="L453" s="93"/>
      <c r="M453" s="184">
        <v>0.34200000000000003</v>
      </c>
      <c r="N453" s="184">
        <v>0.48699999999999999</v>
      </c>
      <c r="O453" s="184">
        <v>0.14499999999999999</v>
      </c>
      <c r="P453" s="184">
        <v>0.26400000000000001</v>
      </c>
      <c r="Q453" s="184">
        <v>5.3999999999999999E-2</v>
      </c>
      <c r="R453" s="184">
        <v>0.13900000000000001</v>
      </c>
      <c r="S453" s="184">
        <v>0.23899999999999999</v>
      </c>
      <c r="T453" s="184">
        <v>0.375</v>
      </c>
    </row>
    <row r="454" spans="1:20" x14ac:dyDescent="0.25">
      <c r="A454" s="93" t="s">
        <v>1199</v>
      </c>
      <c r="B454" s="184">
        <v>0.61896551724137927</v>
      </c>
      <c r="C454" s="184">
        <v>0.14482758620689656</v>
      </c>
      <c r="D454" s="184">
        <v>0.05</v>
      </c>
      <c r="E454" s="184">
        <v>0.18620689655172415</v>
      </c>
      <c r="F454" s="183">
        <v>1</v>
      </c>
      <c r="G454" s="187">
        <v>580</v>
      </c>
      <c r="H454" s="184">
        <v>7.508090614886731E-2</v>
      </c>
      <c r="I454" s="93"/>
      <c r="J454" s="93"/>
      <c r="K454" s="93"/>
      <c r="L454" s="93"/>
      <c r="M454" s="184">
        <v>0.57899999999999996</v>
      </c>
      <c r="N454" s="184">
        <v>0.65800000000000003</v>
      </c>
      <c r="O454" s="184">
        <v>0.11899999999999999</v>
      </c>
      <c r="P454" s="184">
        <v>0.17599999999999999</v>
      </c>
      <c r="Q454" s="184">
        <v>3.5000000000000003E-2</v>
      </c>
      <c r="R454" s="184">
        <v>7.0999999999999994E-2</v>
      </c>
      <c r="S454" s="184">
        <v>0.157</v>
      </c>
      <c r="T454" s="184">
        <v>0.22</v>
      </c>
    </row>
    <row r="455" spans="1:20" x14ac:dyDescent="0.25">
      <c r="A455" s="93" t="s">
        <v>1200</v>
      </c>
      <c r="B455" s="184">
        <v>0.62666666666666671</v>
      </c>
      <c r="C455" s="184">
        <v>0.2</v>
      </c>
      <c r="D455" s="184">
        <v>1.3333333333333334E-2</v>
      </c>
      <c r="E455" s="184">
        <v>0.16</v>
      </c>
      <c r="F455" s="183">
        <v>1</v>
      </c>
      <c r="G455" s="187">
        <v>75</v>
      </c>
      <c r="H455" s="184">
        <v>7.0621468926553674E-2</v>
      </c>
      <c r="I455" s="93"/>
      <c r="J455" s="93"/>
      <c r="K455" s="93"/>
      <c r="L455" s="93"/>
      <c r="M455" s="184">
        <v>0.51400000000000001</v>
      </c>
      <c r="N455" s="184">
        <v>0.72699999999999998</v>
      </c>
      <c r="O455" s="184">
        <v>0.125</v>
      </c>
      <c r="P455" s="184">
        <v>0.30399999999999999</v>
      </c>
      <c r="Q455" s="184">
        <v>2E-3</v>
      </c>
      <c r="R455" s="184">
        <v>7.1999999999999995E-2</v>
      </c>
      <c r="S455" s="184">
        <v>9.4E-2</v>
      </c>
      <c r="T455" s="184">
        <v>0.25900000000000001</v>
      </c>
    </row>
    <row r="456" spans="1:20" x14ac:dyDescent="0.25">
      <c r="A456" s="93" t="s">
        <v>1201</v>
      </c>
      <c r="B456" s="184">
        <v>0.67362380228526531</v>
      </c>
      <c r="C456" s="184">
        <v>0.17047259560368239</v>
      </c>
      <c r="D456" s="184">
        <v>4.5227074757895093E-2</v>
      </c>
      <c r="E456" s="184">
        <v>0.11067652735315718</v>
      </c>
      <c r="F456" s="183">
        <v>1</v>
      </c>
      <c r="G456" s="187">
        <v>58549</v>
      </c>
      <c r="H456" s="184">
        <v>0.19519204163207884</v>
      </c>
      <c r="I456" s="93"/>
      <c r="J456" s="93"/>
      <c r="K456" s="93"/>
      <c r="L456" s="93"/>
      <c r="M456" s="184">
        <v>0.67</v>
      </c>
      <c r="N456" s="184">
        <v>0.67700000000000005</v>
      </c>
      <c r="O456" s="184">
        <v>0.16700000000000001</v>
      </c>
      <c r="P456" s="184">
        <v>0.17399999999999999</v>
      </c>
      <c r="Q456" s="184">
        <v>4.3999999999999997E-2</v>
      </c>
      <c r="R456" s="184">
        <v>4.7E-2</v>
      </c>
      <c r="S456" s="184">
        <v>0.108</v>
      </c>
      <c r="T456" s="184">
        <v>0.113</v>
      </c>
    </row>
    <row r="457" spans="1:20" x14ac:dyDescent="0.25">
      <c r="A457" s="93" t="s">
        <v>1202</v>
      </c>
      <c r="B457" s="184">
        <v>0.68565815324165025</v>
      </c>
      <c r="C457" s="184">
        <v>0.14538310412573674</v>
      </c>
      <c r="D457" s="184">
        <v>4.4531761624099539E-2</v>
      </c>
      <c r="E457" s="184">
        <v>0.12442698100851342</v>
      </c>
      <c r="F457" s="183">
        <v>1</v>
      </c>
      <c r="G457" s="187">
        <v>1527</v>
      </c>
      <c r="H457" s="184">
        <v>0.17966819625838334</v>
      </c>
      <c r="I457" s="93"/>
      <c r="J457" s="93"/>
      <c r="K457" s="93"/>
      <c r="L457" s="93"/>
      <c r="M457" s="184">
        <v>0.66200000000000003</v>
      </c>
      <c r="N457" s="184">
        <v>0.70799999999999996</v>
      </c>
      <c r="O457" s="184">
        <v>0.129</v>
      </c>
      <c r="P457" s="184">
        <v>0.16400000000000001</v>
      </c>
      <c r="Q457" s="184">
        <v>3.5000000000000003E-2</v>
      </c>
      <c r="R457" s="184">
        <v>5.6000000000000001E-2</v>
      </c>
      <c r="S457" s="184">
        <v>0.109</v>
      </c>
      <c r="T457" s="184">
        <v>0.14199999999999999</v>
      </c>
    </row>
    <row r="458" spans="1:20" x14ac:dyDescent="0.25">
      <c r="A458" s="93" t="s">
        <v>1203</v>
      </c>
      <c r="B458" s="184">
        <v>0.5580357142857143</v>
      </c>
      <c r="C458" s="184">
        <v>7.8125E-2</v>
      </c>
      <c r="D458" s="184">
        <v>8.0357142857142863E-2</v>
      </c>
      <c r="E458" s="184">
        <v>0.28348214285714285</v>
      </c>
      <c r="F458" s="183">
        <v>1</v>
      </c>
      <c r="G458" s="187">
        <v>448</v>
      </c>
      <c r="H458" s="184">
        <v>5.5860349127182046E-2</v>
      </c>
      <c r="I458" s="93"/>
      <c r="J458" s="93"/>
      <c r="K458" s="93"/>
      <c r="L458" s="93"/>
      <c r="M458" s="184">
        <v>0.51200000000000001</v>
      </c>
      <c r="N458" s="184">
        <v>0.60299999999999998</v>
      </c>
      <c r="O458" s="184">
        <v>5.7000000000000002E-2</v>
      </c>
      <c r="P458" s="184">
        <v>0.107</v>
      </c>
      <c r="Q458" s="184">
        <v>5.8999999999999997E-2</v>
      </c>
      <c r="R458" s="184">
        <v>0.109</v>
      </c>
      <c r="S458" s="184">
        <v>0.24399999999999999</v>
      </c>
      <c r="T458" s="184">
        <v>0.32700000000000001</v>
      </c>
    </row>
    <row r="459" spans="1:20" x14ac:dyDescent="0.25">
      <c r="A459" s="93" t="s">
        <v>1204</v>
      </c>
      <c r="B459" s="184">
        <v>0.65285379202501959</v>
      </c>
      <c r="C459" s="184">
        <v>0.10281469898358092</v>
      </c>
      <c r="D459" s="184">
        <v>5.8639562157935886E-2</v>
      </c>
      <c r="E459" s="184">
        <v>0.18569194683346366</v>
      </c>
      <c r="F459" s="183">
        <v>1</v>
      </c>
      <c r="G459" s="187">
        <v>2558</v>
      </c>
      <c r="H459" s="184">
        <v>0.50996810207336518</v>
      </c>
      <c r="I459" s="93"/>
      <c r="J459" s="93"/>
      <c r="K459" s="93"/>
      <c r="L459" s="93"/>
      <c r="M459" s="184">
        <v>0.63400000000000001</v>
      </c>
      <c r="N459" s="184">
        <v>0.67100000000000004</v>
      </c>
      <c r="O459" s="184">
        <v>9.1999999999999998E-2</v>
      </c>
      <c r="P459" s="184">
        <v>0.115</v>
      </c>
      <c r="Q459" s="184">
        <v>0.05</v>
      </c>
      <c r="R459" s="184">
        <v>6.8000000000000005E-2</v>
      </c>
      <c r="S459" s="184">
        <v>0.17100000000000001</v>
      </c>
      <c r="T459" s="184">
        <v>0.20100000000000001</v>
      </c>
    </row>
    <row r="460" spans="1:20" x14ac:dyDescent="0.25">
      <c r="A460" s="93" t="s">
        <v>1205</v>
      </c>
      <c r="B460" s="184">
        <v>0.70821382007822686</v>
      </c>
      <c r="C460" s="184">
        <v>0.19322033898305085</v>
      </c>
      <c r="D460" s="184">
        <v>3.4941329856584095E-2</v>
      </c>
      <c r="E460" s="184">
        <v>6.3624511082138208E-2</v>
      </c>
      <c r="F460" s="183">
        <v>1</v>
      </c>
      <c r="G460" s="187">
        <v>3835</v>
      </c>
      <c r="H460" s="184">
        <v>0.53983671171171166</v>
      </c>
      <c r="I460" s="93"/>
      <c r="J460" s="93"/>
      <c r="K460" s="93"/>
      <c r="L460" s="93"/>
      <c r="M460" s="184">
        <v>0.69399999999999995</v>
      </c>
      <c r="N460" s="184">
        <v>0.72199999999999998</v>
      </c>
      <c r="O460" s="184">
        <v>0.18099999999999999</v>
      </c>
      <c r="P460" s="184">
        <v>0.20599999999999999</v>
      </c>
      <c r="Q460" s="184">
        <v>0.03</v>
      </c>
      <c r="R460" s="184">
        <v>4.1000000000000002E-2</v>
      </c>
      <c r="S460" s="184">
        <v>5.6000000000000001E-2</v>
      </c>
      <c r="T460" s="184">
        <v>7.1999999999999995E-2</v>
      </c>
    </row>
    <row r="461" spans="1:20" x14ac:dyDescent="0.25">
      <c r="A461" s="93" t="s">
        <v>1206</v>
      </c>
      <c r="B461" s="184">
        <v>0.68235294117647061</v>
      </c>
      <c r="C461" s="184">
        <v>0.12941176470588237</v>
      </c>
      <c r="D461" s="184">
        <v>3.5294117647058823E-2</v>
      </c>
      <c r="E461" s="184">
        <v>0.15294117647058825</v>
      </c>
      <c r="F461" s="183">
        <v>1</v>
      </c>
      <c r="G461" s="187">
        <v>255</v>
      </c>
      <c r="H461" s="184">
        <v>0.10115033716779057</v>
      </c>
      <c r="I461" s="93"/>
      <c r="J461" s="93"/>
      <c r="K461" s="93"/>
      <c r="L461" s="93"/>
      <c r="M461" s="184">
        <v>0.623</v>
      </c>
      <c r="N461" s="184">
        <v>0.73599999999999999</v>
      </c>
      <c r="O461" s="184">
        <v>9.4E-2</v>
      </c>
      <c r="P461" s="184">
        <v>0.17599999999999999</v>
      </c>
      <c r="Q461" s="184">
        <v>1.9E-2</v>
      </c>
      <c r="R461" s="184">
        <v>6.6000000000000003E-2</v>
      </c>
      <c r="S461" s="184">
        <v>0.114</v>
      </c>
      <c r="T461" s="184">
        <v>0.20200000000000001</v>
      </c>
    </row>
    <row r="462" spans="1:20" x14ac:dyDescent="0.25">
      <c r="A462" s="93" t="s">
        <v>1207</v>
      </c>
      <c r="B462" s="184">
        <v>0.41624365482233505</v>
      </c>
      <c r="C462" s="184">
        <v>0.116751269035533</v>
      </c>
      <c r="D462" s="184">
        <v>5.0761421319796954E-2</v>
      </c>
      <c r="E462" s="184">
        <v>0.41624365482233505</v>
      </c>
      <c r="F462" s="183">
        <v>1</v>
      </c>
      <c r="G462" s="187">
        <v>197</v>
      </c>
      <c r="H462" s="184">
        <v>7.8692977550531285E-3</v>
      </c>
      <c r="I462" s="93"/>
      <c r="J462" s="93"/>
      <c r="K462" s="93"/>
      <c r="L462" s="93"/>
      <c r="M462" s="184">
        <v>0.35</v>
      </c>
      <c r="N462" s="184">
        <v>0.48599999999999999</v>
      </c>
      <c r="O462" s="184">
        <v>7.9000000000000001E-2</v>
      </c>
      <c r="P462" s="184">
        <v>0.16900000000000001</v>
      </c>
      <c r="Q462" s="184">
        <v>2.8000000000000001E-2</v>
      </c>
      <c r="R462" s="184">
        <v>9.0999999999999998E-2</v>
      </c>
      <c r="S462" s="184">
        <v>0.35</v>
      </c>
      <c r="T462" s="184">
        <v>0.48599999999999999</v>
      </c>
    </row>
    <row r="463" spans="1:20" x14ac:dyDescent="0.25">
      <c r="A463" s="93" t="s">
        <v>1208</v>
      </c>
      <c r="B463" s="184">
        <v>0.69274643521388712</v>
      </c>
      <c r="C463" s="184">
        <v>0.19690018598884068</v>
      </c>
      <c r="D463" s="184">
        <v>4.1413515189088652E-2</v>
      </c>
      <c r="E463" s="184">
        <v>6.8939863608183508E-2</v>
      </c>
      <c r="F463" s="183">
        <v>1</v>
      </c>
      <c r="G463" s="187">
        <v>8065</v>
      </c>
      <c r="H463" s="184">
        <v>0.23225341972642188</v>
      </c>
      <c r="I463" s="93"/>
      <c r="J463" s="93"/>
      <c r="K463" s="93"/>
      <c r="L463" s="93"/>
      <c r="M463" s="184">
        <v>0.68300000000000005</v>
      </c>
      <c r="N463" s="184">
        <v>0.70299999999999996</v>
      </c>
      <c r="O463" s="184">
        <v>0.188</v>
      </c>
      <c r="P463" s="184">
        <v>0.20599999999999999</v>
      </c>
      <c r="Q463" s="184">
        <v>3.6999999999999998E-2</v>
      </c>
      <c r="R463" s="184">
        <v>4.5999999999999999E-2</v>
      </c>
      <c r="S463" s="184">
        <v>6.4000000000000001E-2</v>
      </c>
      <c r="T463" s="184">
        <v>7.4999999999999997E-2</v>
      </c>
    </row>
    <row r="464" spans="1:20" x14ac:dyDescent="0.25">
      <c r="A464" s="93" t="s">
        <v>1209</v>
      </c>
      <c r="B464" s="184">
        <v>0.48809523809523808</v>
      </c>
      <c r="C464" s="184">
        <v>9.5238095238095233E-2</v>
      </c>
      <c r="D464" s="184">
        <v>8.3333333333333329E-2</v>
      </c>
      <c r="E464" s="184">
        <v>0.33333333333333331</v>
      </c>
      <c r="F464" s="183">
        <v>1</v>
      </c>
      <c r="G464" s="187">
        <v>84</v>
      </c>
      <c r="H464" s="184">
        <v>1.2298682284040996E-2</v>
      </c>
      <c r="I464" s="93"/>
      <c r="J464" s="93"/>
      <c r="K464" s="93"/>
      <c r="L464" s="93"/>
      <c r="M464" s="184">
        <v>0.38400000000000001</v>
      </c>
      <c r="N464" s="184">
        <v>0.59299999999999997</v>
      </c>
      <c r="O464" s="184">
        <v>4.9000000000000002E-2</v>
      </c>
      <c r="P464" s="184">
        <v>0.17699999999999999</v>
      </c>
      <c r="Q464" s="184">
        <v>4.1000000000000002E-2</v>
      </c>
      <c r="R464" s="184">
        <v>0.16200000000000001</v>
      </c>
      <c r="S464" s="184">
        <v>0.24199999999999999</v>
      </c>
      <c r="T464" s="184">
        <v>0.439</v>
      </c>
    </row>
    <row r="465" spans="1:20" x14ac:dyDescent="0.25">
      <c r="A465" s="93" t="s">
        <v>1210</v>
      </c>
      <c r="B465" s="184">
        <v>0.71303841676367874</v>
      </c>
      <c r="C465" s="184">
        <v>0.1420256111757858</v>
      </c>
      <c r="D465" s="184">
        <v>4.307334109429569E-2</v>
      </c>
      <c r="E465" s="184">
        <v>0.10186263096623982</v>
      </c>
      <c r="F465" s="183">
        <v>1</v>
      </c>
      <c r="G465" s="187">
        <v>1718</v>
      </c>
      <c r="H465" s="184">
        <v>3.7524845466657929E-2</v>
      </c>
      <c r="I465" s="93"/>
      <c r="J465" s="93"/>
      <c r="K465" s="93"/>
      <c r="L465" s="93"/>
      <c r="M465" s="184">
        <v>0.69099999999999995</v>
      </c>
      <c r="N465" s="184">
        <v>0.73399999999999999</v>
      </c>
      <c r="O465" s="184">
        <v>0.126</v>
      </c>
      <c r="P465" s="184">
        <v>0.159</v>
      </c>
      <c r="Q465" s="184">
        <v>3.4000000000000002E-2</v>
      </c>
      <c r="R465" s="184">
        <v>5.3999999999999999E-2</v>
      </c>
      <c r="S465" s="184">
        <v>8.7999999999999995E-2</v>
      </c>
      <c r="T465" s="184">
        <v>0.11700000000000001</v>
      </c>
    </row>
    <row r="466" spans="1:20" x14ac:dyDescent="0.25">
      <c r="A466" s="93" t="s">
        <v>1211</v>
      </c>
      <c r="B466" s="184">
        <v>0.74731182795698925</v>
      </c>
      <c r="C466" s="184">
        <v>4.3010752688172046E-2</v>
      </c>
      <c r="D466" s="184">
        <v>5.3763440860215055E-2</v>
      </c>
      <c r="E466" s="184">
        <v>0.15591397849462366</v>
      </c>
      <c r="F466" s="183">
        <v>1</v>
      </c>
      <c r="G466" s="187">
        <v>186</v>
      </c>
      <c r="H466" s="184">
        <v>9.8673740053050393E-2</v>
      </c>
      <c r="I466" s="93"/>
      <c r="J466" s="93"/>
      <c r="K466" s="93"/>
      <c r="L466" s="93"/>
      <c r="M466" s="184">
        <v>0.68</v>
      </c>
      <c r="N466" s="184">
        <v>0.80400000000000005</v>
      </c>
      <c r="O466" s="184">
        <v>2.1999999999999999E-2</v>
      </c>
      <c r="P466" s="184">
        <v>8.3000000000000004E-2</v>
      </c>
      <c r="Q466" s="184">
        <v>2.9000000000000001E-2</v>
      </c>
      <c r="R466" s="184">
        <v>9.6000000000000002E-2</v>
      </c>
      <c r="S466" s="184">
        <v>0.111</v>
      </c>
      <c r="T466" s="184">
        <v>0.215</v>
      </c>
    </row>
    <row r="467" spans="1:20" x14ac:dyDescent="0.25">
      <c r="A467" s="93" t="s">
        <v>1212</v>
      </c>
      <c r="B467" s="184">
        <v>0.6</v>
      </c>
      <c r="C467" s="184">
        <v>9.0909090909090912E-2</v>
      </c>
      <c r="D467" s="184">
        <v>9.0909090909090912E-2</v>
      </c>
      <c r="E467" s="184">
        <v>0.21818181818181817</v>
      </c>
      <c r="F467" s="183">
        <v>1</v>
      </c>
      <c r="G467" s="187">
        <v>55</v>
      </c>
      <c r="H467" s="184">
        <v>0.12008733624454149</v>
      </c>
      <c r="I467" s="93"/>
      <c r="J467" s="93"/>
      <c r="K467" s="93"/>
      <c r="L467" s="93"/>
      <c r="M467" s="184">
        <v>0.46800000000000003</v>
      </c>
      <c r="N467" s="184">
        <v>0.71899999999999997</v>
      </c>
      <c r="O467" s="184">
        <v>3.9E-2</v>
      </c>
      <c r="P467" s="184">
        <v>0.19600000000000001</v>
      </c>
      <c r="Q467" s="184">
        <v>3.9E-2</v>
      </c>
      <c r="R467" s="184">
        <v>0.19600000000000001</v>
      </c>
      <c r="S467" s="184">
        <v>0.129</v>
      </c>
      <c r="T467" s="184">
        <v>0.34399999999999997</v>
      </c>
    </row>
    <row r="468" spans="1:20" x14ac:dyDescent="0.25">
      <c r="A468" s="93" t="s">
        <v>1213</v>
      </c>
      <c r="B468" s="184">
        <v>0.59130434782608698</v>
      </c>
      <c r="C468" s="184">
        <v>5.2173913043478258E-2</v>
      </c>
      <c r="D468" s="184">
        <v>0.13043478260869565</v>
      </c>
      <c r="E468" s="184">
        <v>0.22608695652173913</v>
      </c>
      <c r="F468" s="183">
        <v>1</v>
      </c>
      <c r="G468" s="187">
        <v>115</v>
      </c>
      <c r="H468" s="184">
        <v>4.3494704992435705E-2</v>
      </c>
      <c r="I468" s="93"/>
      <c r="J468" s="93"/>
      <c r="K468" s="93"/>
      <c r="L468" s="93"/>
      <c r="M468" s="184">
        <v>0.5</v>
      </c>
      <c r="N468" s="184">
        <v>0.67700000000000005</v>
      </c>
      <c r="O468" s="184">
        <v>2.4E-2</v>
      </c>
      <c r="P468" s="184">
        <v>0.109</v>
      </c>
      <c r="Q468" s="184">
        <v>8.1000000000000003E-2</v>
      </c>
      <c r="R468" s="184">
        <v>0.20399999999999999</v>
      </c>
      <c r="S468" s="184">
        <v>0.159</v>
      </c>
      <c r="T468" s="184">
        <v>0.311</v>
      </c>
    </row>
    <row r="469" spans="1:20" x14ac:dyDescent="0.25">
      <c r="A469" s="93" t="s">
        <v>1214</v>
      </c>
      <c r="B469" s="184">
        <v>0.62352941176470589</v>
      </c>
      <c r="C469" s="184">
        <v>9.4117647058823528E-2</v>
      </c>
      <c r="D469" s="184">
        <v>5.8823529411764705E-2</v>
      </c>
      <c r="E469" s="184">
        <v>0.22352941176470589</v>
      </c>
      <c r="F469" s="183">
        <v>1</v>
      </c>
      <c r="G469" s="187">
        <v>170</v>
      </c>
      <c r="H469" s="184">
        <v>6.3409175680716148E-2</v>
      </c>
      <c r="I469" s="93"/>
      <c r="J469" s="93"/>
      <c r="K469" s="93"/>
      <c r="L469" s="93"/>
      <c r="M469" s="184">
        <v>0.54900000000000004</v>
      </c>
      <c r="N469" s="184">
        <v>0.69299999999999995</v>
      </c>
      <c r="O469" s="184">
        <v>5.8999999999999997E-2</v>
      </c>
      <c r="P469" s="184">
        <v>0.14699999999999999</v>
      </c>
      <c r="Q469" s="184">
        <v>3.2000000000000001E-2</v>
      </c>
      <c r="R469" s="184">
        <v>0.105</v>
      </c>
      <c r="S469" s="184">
        <v>0.16700000000000001</v>
      </c>
      <c r="T469" s="184">
        <v>0.29199999999999998</v>
      </c>
    </row>
    <row r="470" spans="1:20" x14ac:dyDescent="0.25">
      <c r="A470" s="93" t="s">
        <v>1215</v>
      </c>
      <c r="B470" s="184">
        <v>0.61702127659574468</v>
      </c>
      <c r="C470" s="184">
        <v>0.10638297872340426</v>
      </c>
      <c r="D470" s="184">
        <v>4.2553191489361701E-2</v>
      </c>
      <c r="E470" s="184">
        <v>0.23404255319148937</v>
      </c>
      <c r="F470" s="183">
        <v>1</v>
      </c>
      <c r="G470" s="187">
        <v>141</v>
      </c>
      <c r="H470" s="184">
        <v>8.1127733026467197E-2</v>
      </c>
      <c r="I470" s="93"/>
      <c r="J470" s="93"/>
      <c r="K470" s="93"/>
      <c r="L470" s="93"/>
      <c r="M470" s="184">
        <v>0.53500000000000003</v>
      </c>
      <c r="N470" s="184">
        <v>0.69299999999999995</v>
      </c>
      <c r="O470" s="184">
        <v>6.6000000000000003E-2</v>
      </c>
      <c r="P470" s="184">
        <v>0.16800000000000001</v>
      </c>
      <c r="Q470" s="184">
        <v>0.02</v>
      </c>
      <c r="R470" s="184">
        <v>0.09</v>
      </c>
      <c r="S470" s="184">
        <v>0.17199999999999999</v>
      </c>
      <c r="T470" s="184">
        <v>0.31</v>
      </c>
    </row>
    <row r="471" spans="1:20" x14ac:dyDescent="0.25">
      <c r="A471" s="93" t="s">
        <v>1216</v>
      </c>
      <c r="B471" s="184">
        <v>0.54597701149425293</v>
      </c>
      <c r="C471" s="184">
        <v>9.1954022988505746E-2</v>
      </c>
      <c r="D471" s="184">
        <v>6.8965517241379309E-2</v>
      </c>
      <c r="E471" s="184">
        <v>0.29310344827586204</v>
      </c>
      <c r="F471" s="183">
        <v>1</v>
      </c>
      <c r="G471" s="187">
        <v>174</v>
      </c>
      <c r="H471" s="184">
        <v>5.6974459724950882E-2</v>
      </c>
      <c r="I471" s="93"/>
      <c r="J471" s="93"/>
      <c r="K471" s="93"/>
      <c r="L471" s="93"/>
      <c r="M471" s="184">
        <v>0.47199999999999998</v>
      </c>
      <c r="N471" s="184">
        <v>0.61799999999999999</v>
      </c>
      <c r="O471" s="184">
        <v>5.7000000000000002E-2</v>
      </c>
      <c r="P471" s="184">
        <v>0.14399999999999999</v>
      </c>
      <c r="Q471" s="184">
        <v>0.04</v>
      </c>
      <c r="R471" s="184">
        <v>0.11700000000000001</v>
      </c>
      <c r="S471" s="184">
        <v>0.23100000000000001</v>
      </c>
      <c r="T471" s="184">
        <v>0.36499999999999999</v>
      </c>
    </row>
    <row r="472" spans="1:20" x14ac:dyDescent="0.25">
      <c r="A472" s="93" t="s">
        <v>1217</v>
      </c>
      <c r="B472" s="184">
        <v>0.59395973154362414</v>
      </c>
      <c r="C472" s="184">
        <v>0.18791946308724833</v>
      </c>
      <c r="D472" s="184">
        <v>3.3557046979865772E-2</v>
      </c>
      <c r="E472" s="184">
        <v>0.18456375838926176</v>
      </c>
      <c r="F472" s="183">
        <v>1</v>
      </c>
      <c r="G472" s="187">
        <v>298</v>
      </c>
      <c r="H472" s="184">
        <v>0.16732172936552497</v>
      </c>
      <c r="I472" s="93"/>
      <c r="J472" s="93"/>
      <c r="K472" s="93"/>
      <c r="L472" s="93"/>
      <c r="M472" s="184">
        <v>0.53700000000000003</v>
      </c>
      <c r="N472" s="184">
        <v>0.64800000000000002</v>
      </c>
      <c r="O472" s="184">
        <v>0.14799999999999999</v>
      </c>
      <c r="P472" s="184">
        <v>0.23599999999999999</v>
      </c>
      <c r="Q472" s="184">
        <v>1.7999999999999999E-2</v>
      </c>
      <c r="R472" s="184">
        <v>6.0999999999999999E-2</v>
      </c>
      <c r="S472" s="184">
        <v>0.14499999999999999</v>
      </c>
      <c r="T472" s="184">
        <v>0.23300000000000001</v>
      </c>
    </row>
    <row r="473" spans="1:20" x14ac:dyDescent="0.25">
      <c r="A473" s="93" t="s">
        <v>1218</v>
      </c>
      <c r="B473" s="184">
        <v>0.65520945220193338</v>
      </c>
      <c r="C473" s="184">
        <v>0.14554242749731472</v>
      </c>
      <c r="D473" s="184">
        <v>5.1020408163265307E-2</v>
      </c>
      <c r="E473" s="184">
        <v>0.14822771213748656</v>
      </c>
      <c r="F473" s="183">
        <v>1</v>
      </c>
      <c r="G473" s="187">
        <v>1862</v>
      </c>
      <c r="H473" s="184">
        <v>0.20645304357467567</v>
      </c>
      <c r="I473" s="93"/>
      <c r="J473" s="93"/>
      <c r="K473" s="93"/>
      <c r="L473" s="93"/>
      <c r="M473" s="184">
        <v>0.63300000000000001</v>
      </c>
      <c r="N473" s="184">
        <v>0.67600000000000005</v>
      </c>
      <c r="O473" s="184">
        <v>0.13</v>
      </c>
      <c r="P473" s="184">
        <v>0.16200000000000001</v>
      </c>
      <c r="Q473" s="184">
        <v>4.2000000000000003E-2</v>
      </c>
      <c r="R473" s="184">
        <v>6.2E-2</v>
      </c>
      <c r="S473" s="184">
        <v>0.13300000000000001</v>
      </c>
      <c r="T473" s="184">
        <v>0.16500000000000001</v>
      </c>
    </row>
    <row r="474" spans="1:20" x14ac:dyDescent="0.25">
      <c r="A474" s="93" t="s">
        <v>1219</v>
      </c>
      <c r="B474" s="184">
        <v>0.60027100271002709</v>
      </c>
      <c r="C474" s="184">
        <v>0.20392953929539295</v>
      </c>
      <c r="D474" s="184">
        <v>5.2168021680216801E-2</v>
      </c>
      <c r="E474" s="184">
        <v>0.14363143631436315</v>
      </c>
      <c r="F474" s="183">
        <v>1</v>
      </c>
      <c r="G474" s="187">
        <v>1476</v>
      </c>
      <c r="H474" s="184">
        <v>0.53342970726418504</v>
      </c>
      <c r="I474" s="93"/>
      <c r="J474" s="93"/>
      <c r="K474" s="93"/>
      <c r="L474" s="93"/>
      <c r="M474" s="184">
        <v>0.57499999999999996</v>
      </c>
      <c r="N474" s="184">
        <v>0.625</v>
      </c>
      <c r="O474" s="184">
        <v>0.184</v>
      </c>
      <c r="P474" s="184">
        <v>0.22500000000000001</v>
      </c>
      <c r="Q474" s="184">
        <v>4.2000000000000003E-2</v>
      </c>
      <c r="R474" s="184">
        <v>6.5000000000000002E-2</v>
      </c>
      <c r="S474" s="184">
        <v>0.127</v>
      </c>
      <c r="T474" s="184">
        <v>0.16200000000000001</v>
      </c>
    </row>
    <row r="475" spans="1:20" x14ac:dyDescent="0.25">
      <c r="A475" s="93" t="s">
        <v>1220</v>
      </c>
      <c r="B475" s="184">
        <v>0.67772511848341233</v>
      </c>
      <c r="C475" s="184">
        <v>0.14218009478672985</v>
      </c>
      <c r="D475" s="184">
        <v>5.4502369668246446E-2</v>
      </c>
      <c r="E475" s="184">
        <v>0.12559241706161137</v>
      </c>
      <c r="F475" s="183">
        <v>1</v>
      </c>
      <c r="G475" s="187">
        <v>422</v>
      </c>
      <c r="H475" s="184">
        <v>0.1298861188057864</v>
      </c>
      <c r="I475" s="93"/>
      <c r="J475" s="93"/>
      <c r="K475" s="93"/>
      <c r="L475" s="93"/>
      <c r="M475" s="184">
        <v>0.63200000000000001</v>
      </c>
      <c r="N475" s="184">
        <v>0.72099999999999997</v>
      </c>
      <c r="O475" s="184">
        <v>0.112</v>
      </c>
      <c r="P475" s="184">
        <v>0.17899999999999999</v>
      </c>
      <c r="Q475" s="184">
        <v>3.6999999999999998E-2</v>
      </c>
      <c r="R475" s="184">
        <v>0.08</v>
      </c>
      <c r="S475" s="184">
        <v>9.7000000000000003E-2</v>
      </c>
      <c r="T475" s="184">
        <v>0.161</v>
      </c>
    </row>
    <row r="476" spans="1:20" x14ac:dyDescent="0.25">
      <c r="A476" s="93" t="s">
        <v>1221</v>
      </c>
      <c r="B476" s="184">
        <v>0.54054054054054057</v>
      </c>
      <c r="C476" s="184">
        <v>0.22222222222222221</v>
      </c>
      <c r="D476" s="184">
        <v>5.7057057057057055E-2</v>
      </c>
      <c r="E476" s="184">
        <v>0.18018018018018017</v>
      </c>
      <c r="F476" s="183">
        <v>1</v>
      </c>
      <c r="G476" s="187">
        <v>666</v>
      </c>
      <c r="H476" s="184">
        <v>0.50723533891850725</v>
      </c>
      <c r="I476" s="93"/>
      <c r="J476" s="93"/>
      <c r="K476" s="93"/>
      <c r="L476" s="93"/>
      <c r="M476" s="184">
        <v>0.503</v>
      </c>
      <c r="N476" s="184">
        <v>0.57799999999999996</v>
      </c>
      <c r="O476" s="184">
        <v>0.192</v>
      </c>
      <c r="P476" s="184">
        <v>0.255</v>
      </c>
      <c r="Q476" s="184">
        <v>4.2000000000000003E-2</v>
      </c>
      <c r="R476" s="184">
        <v>7.6999999999999999E-2</v>
      </c>
      <c r="S476" s="184">
        <v>0.153</v>
      </c>
      <c r="T476" s="184">
        <v>0.21099999999999999</v>
      </c>
    </row>
    <row r="477" spans="1:20" x14ac:dyDescent="0.25">
      <c r="A477" s="93" t="s">
        <v>1222</v>
      </c>
      <c r="B477" s="184">
        <v>0.65158606344253767</v>
      </c>
      <c r="C477" s="184">
        <v>0.21060842433697347</v>
      </c>
      <c r="D477" s="184">
        <v>3.7441497659906398E-2</v>
      </c>
      <c r="E477" s="184">
        <v>0.10036401456058243</v>
      </c>
      <c r="F477" s="183">
        <v>1</v>
      </c>
      <c r="G477" s="187">
        <v>1923</v>
      </c>
      <c r="H477" s="184">
        <v>0.41133689839572191</v>
      </c>
      <c r="I477" s="93"/>
      <c r="J477" s="93"/>
      <c r="K477" s="93"/>
      <c r="L477" s="93"/>
      <c r="M477" s="184">
        <v>0.63</v>
      </c>
      <c r="N477" s="184">
        <v>0.67300000000000004</v>
      </c>
      <c r="O477" s="184">
        <v>0.193</v>
      </c>
      <c r="P477" s="184">
        <v>0.22900000000000001</v>
      </c>
      <c r="Q477" s="184">
        <v>0.03</v>
      </c>
      <c r="R477" s="184">
        <v>4.7E-2</v>
      </c>
      <c r="S477" s="184">
        <v>8.7999999999999995E-2</v>
      </c>
      <c r="T477" s="184">
        <v>0.115</v>
      </c>
    </row>
    <row r="478" spans="1:20" x14ac:dyDescent="0.25">
      <c r="A478" s="93" t="s">
        <v>1223</v>
      </c>
      <c r="B478" s="184">
        <v>0.72463768115942029</v>
      </c>
      <c r="C478" s="184">
        <v>0.14068380174553607</v>
      </c>
      <c r="D478" s="184">
        <v>4.2277203939466733E-2</v>
      </c>
      <c r="E478" s="184">
        <v>9.2401313155576911E-2</v>
      </c>
      <c r="F478" s="183">
        <v>1</v>
      </c>
      <c r="G478" s="187">
        <v>12489</v>
      </c>
      <c r="H478" s="184">
        <v>0.33179246034908744</v>
      </c>
      <c r="I478" s="93"/>
      <c r="J478" s="93"/>
      <c r="K478" s="93"/>
      <c r="L478" s="93"/>
      <c r="M478" s="184">
        <v>0.71699999999999997</v>
      </c>
      <c r="N478" s="184">
        <v>0.73199999999999998</v>
      </c>
      <c r="O478" s="184">
        <v>0.13500000000000001</v>
      </c>
      <c r="P478" s="184">
        <v>0.14699999999999999</v>
      </c>
      <c r="Q478" s="184">
        <v>3.9E-2</v>
      </c>
      <c r="R478" s="184">
        <v>4.5999999999999999E-2</v>
      </c>
      <c r="S478" s="184">
        <v>8.6999999999999994E-2</v>
      </c>
      <c r="T478" s="184">
        <v>9.8000000000000004E-2</v>
      </c>
    </row>
    <row r="479" spans="1:20" x14ac:dyDescent="0.25">
      <c r="A479" s="93" t="s">
        <v>1224</v>
      </c>
      <c r="B479" s="184">
        <v>0.73684210526315785</v>
      </c>
      <c r="C479" s="184">
        <v>0.21052631578947367</v>
      </c>
      <c r="D479" s="184" t="s">
        <v>143</v>
      </c>
      <c r="E479" s="184">
        <v>5.2631578947368418E-2</v>
      </c>
      <c r="F479" s="183">
        <v>1</v>
      </c>
      <c r="G479" s="187">
        <v>19</v>
      </c>
      <c r="H479" s="184">
        <v>6.0126582278481014E-2</v>
      </c>
      <c r="I479" s="93"/>
      <c r="J479" s="93"/>
      <c r="K479" s="93"/>
      <c r="L479" s="93"/>
      <c r="M479" s="184">
        <v>0.51200000000000001</v>
      </c>
      <c r="N479" s="184">
        <v>0.88200000000000001</v>
      </c>
      <c r="O479" s="184">
        <v>8.5000000000000006E-2</v>
      </c>
      <c r="P479" s="184">
        <v>0.433</v>
      </c>
      <c r="Q479" s="184" t="s">
        <v>143</v>
      </c>
      <c r="R479" s="184" t="s">
        <v>143</v>
      </c>
      <c r="S479" s="184">
        <v>8.9999999999999993E-3</v>
      </c>
      <c r="T479" s="184">
        <v>0.246</v>
      </c>
    </row>
    <row r="480" spans="1:20" x14ac:dyDescent="0.25">
      <c r="A480" s="93" t="s">
        <v>1225</v>
      </c>
      <c r="B480" s="184">
        <v>0.5826446280991735</v>
      </c>
      <c r="C480" s="184">
        <v>0.12396694214876033</v>
      </c>
      <c r="D480" s="184">
        <v>8.6776859504132234E-2</v>
      </c>
      <c r="E480" s="184">
        <v>0.20661157024793389</v>
      </c>
      <c r="F480" s="183">
        <v>1</v>
      </c>
      <c r="G480" s="187">
        <v>242</v>
      </c>
      <c r="H480" s="184">
        <v>1.8119197364480383E-2</v>
      </c>
      <c r="I480" s="93"/>
      <c r="J480" s="93"/>
      <c r="K480" s="93"/>
      <c r="L480" s="93"/>
      <c r="M480" s="184">
        <v>0.52</v>
      </c>
      <c r="N480" s="184">
        <v>0.64300000000000002</v>
      </c>
      <c r="O480" s="184">
        <v>8.7999999999999995E-2</v>
      </c>
      <c r="P480" s="184">
        <v>0.17100000000000001</v>
      </c>
      <c r="Q480" s="184">
        <v>5.7000000000000002E-2</v>
      </c>
      <c r="R480" s="184">
        <v>0.129</v>
      </c>
      <c r="S480" s="184">
        <v>0.16</v>
      </c>
      <c r="T480" s="184">
        <v>0.26200000000000001</v>
      </c>
    </row>
    <row r="481" spans="1:20" x14ac:dyDescent="0.25">
      <c r="A481" s="93" t="s">
        <v>1226</v>
      </c>
      <c r="B481" s="184">
        <v>0.68364928909952605</v>
      </c>
      <c r="C481" s="184">
        <v>6.7535545023696686E-2</v>
      </c>
      <c r="D481" s="184">
        <v>5.6872037914691941E-2</v>
      </c>
      <c r="E481" s="184">
        <v>0.19194312796208532</v>
      </c>
      <c r="F481" s="183">
        <v>1</v>
      </c>
      <c r="G481" s="187">
        <v>844</v>
      </c>
      <c r="H481" s="184">
        <v>0.33571996817820204</v>
      </c>
      <c r="I481" s="93"/>
      <c r="J481" s="93"/>
      <c r="K481" s="93"/>
      <c r="L481" s="93"/>
      <c r="M481" s="184">
        <v>0.65200000000000002</v>
      </c>
      <c r="N481" s="184">
        <v>0.71399999999999997</v>
      </c>
      <c r="O481" s="184">
        <v>5.1999999999999998E-2</v>
      </c>
      <c r="P481" s="184">
        <v>8.6999999999999994E-2</v>
      </c>
      <c r="Q481" s="184">
        <v>4.2999999999999997E-2</v>
      </c>
      <c r="R481" s="184">
        <v>7.4999999999999997E-2</v>
      </c>
      <c r="S481" s="184">
        <v>0.16700000000000001</v>
      </c>
      <c r="T481" s="184">
        <v>0.22</v>
      </c>
    </row>
    <row r="482" spans="1:20" x14ac:dyDescent="0.25">
      <c r="A482" s="93" t="s">
        <v>1227</v>
      </c>
      <c r="B482" s="184">
        <v>0.66904422253922968</v>
      </c>
      <c r="C482" s="184">
        <v>0.14550641940085593</v>
      </c>
      <c r="D482" s="184">
        <v>4.9928673323823107E-2</v>
      </c>
      <c r="E482" s="184">
        <v>0.1355206847360913</v>
      </c>
      <c r="F482" s="183">
        <v>1</v>
      </c>
      <c r="G482" s="187">
        <v>701</v>
      </c>
      <c r="H482" s="184">
        <v>0.29931682322801023</v>
      </c>
      <c r="I482" s="93"/>
      <c r="J482" s="93"/>
      <c r="K482" s="93"/>
      <c r="L482" s="93"/>
      <c r="M482" s="184">
        <v>0.63300000000000001</v>
      </c>
      <c r="N482" s="184">
        <v>0.70299999999999996</v>
      </c>
      <c r="O482" s="184">
        <v>0.121</v>
      </c>
      <c r="P482" s="184">
        <v>0.17399999999999999</v>
      </c>
      <c r="Q482" s="184">
        <v>3.5999999999999997E-2</v>
      </c>
      <c r="R482" s="184">
        <v>6.9000000000000006E-2</v>
      </c>
      <c r="S482" s="184">
        <v>0.112</v>
      </c>
      <c r="T482" s="184">
        <v>0.16300000000000001</v>
      </c>
    </row>
    <row r="483" spans="1:20" x14ac:dyDescent="0.25">
      <c r="A483" s="93" t="s">
        <v>1228</v>
      </c>
      <c r="B483" s="184">
        <v>0.64093728463128874</v>
      </c>
      <c r="C483" s="184">
        <v>0.18470020675396279</v>
      </c>
      <c r="D483" s="184">
        <v>4.4796691936595454E-2</v>
      </c>
      <c r="E483" s="184">
        <v>0.12956581667815301</v>
      </c>
      <c r="F483" s="183">
        <v>1</v>
      </c>
      <c r="G483" s="187">
        <v>1451</v>
      </c>
      <c r="H483" s="184">
        <v>0.31332325631613045</v>
      </c>
      <c r="I483" s="93"/>
      <c r="J483" s="93"/>
      <c r="K483" s="93"/>
      <c r="L483" s="93"/>
      <c r="M483" s="184">
        <v>0.61599999999999999</v>
      </c>
      <c r="N483" s="184">
        <v>0.66500000000000004</v>
      </c>
      <c r="O483" s="184">
        <v>0.16600000000000001</v>
      </c>
      <c r="P483" s="184">
        <v>0.20499999999999999</v>
      </c>
      <c r="Q483" s="184">
        <v>3.5000000000000003E-2</v>
      </c>
      <c r="R483" s="184">
        <v>5.7000000000000002E-2</v>
      </c>
      <c r="S483" s="184">
        <v>0.113</v>
      </c>
      <c r="T483" s="184">
        <v>0.14799999999999999</v>
      </c>
    </row>
    <row r="484" spans="1:20" x14ac:dyDescent="0.25">
      <c r="A484" s="93" t="s">
        <v>1229</v>
      </c>
      <c r="B484" s="184">
        <v>0.62986793091771076</v>
      </c>
      <c r="C484" s="184">
        <v>0.18117168980697596</v>
      </c>
      <c r="D484" s="184">
        <v>4.9779884862851335E-2</v>
      </c>
      <c r="E484" s="184">
        <v>0.13918049441246191</v>
      </c>
      <c r="F484" s="183">
        <v>1</v>
      </c>
      <c r="G484" s="187">
        <v>2953</v>
      </c>
      <c r="H484" s="184">
        <v>0.25280369831350058</v>
      </c>
      <c r="I484" s="93"/>
      <c r="J484" s="93"/>
      <c r="K484" s="93"/>
      <c r="L484" s="93"/>
      <c r="M484" s="184">
        <v>0.61199999999999999</v>
      </c>
      <c r="N484" s="184">
        <v>0.64700000000000002</v>
      </c>
      <c r="O484" s="184">
        <v>0.16800000000000001</v>
      </c>
      <c r="P484" s="184">
        <v>0.19500000000000001</v>
      </c>
      <c r="Q484" s="184">
        <v>4.2999999999999997E-2</v>
      </c>
      <c r="R484" s="184">
        <v>5.8000000000000003E-2</v>
      </c>
      <c r="S484" s="184">
        <v>0.127</v>
      </c>
      <c r="T484" s="184">
        <v>0.152</v>
      </c>
    </row>
    <row r="485" spans="1:20" x14ac:dyDescent="0.25">
      <c r="A485" s="93" t="s">
        <v>1230</v>
      </c>
      <c r="B485" s="184">
        <v>0.69619377162629759</v>
      </c>
      <c r="C485" s="184">
        <v>0.2013840830449827</v>
      </c>
      <c r="D485" s="184">
        <v>3.4602076124567477E-2</v>
      </c>
      <c r="E485" s="184">
        <v>6.7820069204152247E-2</v>
      </c>
      <c r="F485" s="183">
        <v>1</v>
      </c>
      <c r="G485" s="187">
        <v>1445</v>
      </c>
      <c r="H485" s="184">
        <v>0.18993165089379602</v>
      </c>
      <c r="I485" s="93"/>
      <c r="J485" s="93"/>
      <c r="K485" s="93"/>
      <c r="L485" s="93"/>
      <c r="M485" s="184">
        <v>0.67200000000000004</v>
      </c>
      <c r="N485" s="184">
        <v>0.71899999999999997</v>
      </c>
      <c r="O485" s="184">
        <v>0.182</v>
      </c>
      <c r="P485" s="184">
        <v>0.223</v>
      </c>
      <c r="Q485" s="184">
        <v>2.5999999999999999E-2</v>
      </c>
      <c r="R485" s="184">
        <v>4.4999999999999998E-2</v>
      </c>
      <c r="S485" s="184">
        <v>5.6000000000000001E-2</v>
      </c>
      <c r="T485" s="184">
        <v>8.2000000000000003E-2</v>
      </c>
    </row>
    <row r="486" spans="1:20" x14ac:dyDescent="0.25">
      <c r="A486" s="93" t="s">
        <v>1231</v>
      </c>
      <c r="B486" s="184">
        <v>0.61977186311787069</v>
      </c>
      <c r="C486" s="184">
        <v>0.12547528517110265</v>
      </c>
      <c r="D486" s="184">
        <v>6.8441064638783272E-2</v>
      </c>
      <c r="E486" s="184">
        <v>0.18631178707224336</v>
      </c>
      <c r="F486" s="183">
        <v>1</v>
      </c>
      <c r="G486" s="187">
        <v>263</v>
      </c>
      <c r="H486" s="184">
        <v>0.17722371967654987</v>
      </c>
      <c r="I486" s="93"/>
      <c r="J486" s="93"/>
      <c r="K486" s="93"/>
      <c r="L486" s="93"/>
      <c r="M486" s="184">
        <v>0.56000000000000005</v>
      </c>
      <c r="N486" s="184">
        <v>0.67600000000000005</v>
      </c>
      <c r="O486" s="184">
        <v>9.0999999999999998E-2</v>
      </c>
      <c r="P486" s="184">
        <v>0.17100000000000001</v>
      </c>
      <c r="Q486" s="184">
        <v>4.3999999999999997E-2</v>
      </c>
      <c r="R486" s="184">
        <v>0.106</v>
      </c>
      <c r="S486" s="184">
        <v>0.14399999999999999</v>
      </c>
      <c r="T486" s="184">
        <v>0.23799999999999999</v>
      </c>
    </row>
    <row r="487" spans="1:20" x14ac:dyDescent="0.25">
      <c r="A487" s="93" t="s">
        <v>1232</v>
      </c>
      <c r="B487" s="184">
        <v>0.55384615384615388</v>
      </c>
      <c r="C487" s="184">
        <v>7.3846153846153853E-2</v>
      </c>
      <c r="D487" s="184">
        <v>8.9230769230769225E-2</v>
      </c>
      <c r="E487" s="184">
        <v>0.28307692307692306</v>
      </c>
      <c r="F487" s="183">
        <v>1</v>
      </c>
      <c r="G487" s="187">
        <v>325</v>
      </c>
      <c r="H487" s="184">
        <v>0.18983644859813084</v>
      </c>
      <c r="I487" s="93"/>
      <c r="J487" s="93"/>
      <c r="K487" s="93"/>
      <c r="L487" s="93"/>
      <c r="M487" s="184">
        <v>0.499</v>
      </c>
      <c r="N487" s="184">
        <v>0.60699999999999998</v>
      </c>
      <c r="O487" s="184">
        <v>0.05</v>
      </c>
      <c r="P487" s="184">
        <v>0.108</v>
      </c>
      <c r="Q487" s="184">
        <v>6.3E-2</v>
      </c>
      <c r="R487" s="184">
        <v>0.125</v>
      </c>
      <c r="S487" s="184">
        <v>0.23699999999999999</v>
      </c>
      <c r="T487" s="184">
        <v>0.33400000000000002</v>
      </c>
    </row>
    <row r="488" spans="1:20" x14ac:dyDescent="0.25">
      <c r="A488" s="93" t="s">
        <v>1233</v>
      </c>
      <c r="B488" s="184">
        <v>0.58611111111111114</v>
      </c>
      <c r="C488" s="184">
        <v>0.19722222222222222</v>
      </c>
      <c r="D488" s="184">
        <v>5.5555555555555552E-2</v>
      </c>
      <c r="E488" s="184">
        <v>0.16111111111111112</v>
      </c>
      <c r="F488" s="183">
        <v>1</v>
      </c>
      <c r="G488" s="187">
        <v>360</v>
      </c>
      <c r="H488" s="184">
        <v>0.248790601243953</v>
      </c>
      <c r="I488" s="93"/>
      <c r="J488" s="93"/>
      <c r="K488" s="93"/>
      <c r="L488" s="93"/>
      <c r="M488" s="184">
        <v>0.53500000000000003</v>
      </c>
      <c r="N488" s="184">
        <v>0.63600000000000001</v>
      </c>
      <c r="O488" s="184">
        <v>0.159</v>
      </c>
      <c r="P488" s="184">
        <v>0.24099999999999999</v>
      </c>
      <c r="Q488" s="184">
        <v>3.5999999999999997E-2</v>
      </c>
      <c r="R488" s="184">
        <v>8.4000000000000005E-2</v>
      </c>
      <c r="S488" s="184">
        <v>0.127</v>
      </c>
      <c r="T488" s="184">
        <v>0.20300000000000001</v>
      </c>
    </row>
    <row r="489" spans="1:20" x14ac:dyDescent="0.25">
      <c r="A489" s="93" t="s">
        <v>1234</v>
      </c>
      <c r="B489" s="184">
        <v>0.59517304189435338</v>
      </c>
      <c r="C489" s="184">
        <v>0.20264116575591987</v>
      </c>
      <c r="D489" s="184">
        <v>6.1475409836065573E-2</v>
      </c>
      <c r="E489" s="184">
        <v>0.14071038251366119</v>
      </c>
      <c r="F489" s="183">
        <v>1</v>
      </c>
      <c r="G489" s="187">
        <v>2196</v>
      </c>
      <c r="H489" s="184">
        <v>0.3002871598523178</v>
      </c>
      <c r="I489" s="93"/>
      <c r="J489" s="93"/>
      <c r="K489" s="93"/>
      <c r="L489" s="93"/>
      <c r="M489" s="184">
        <v>0.57399999999999995</v>
      </c>
      <c r="N489" s="184">
        <v>0.61599999999999999</v>
      </c>
      <c r="O489" s="184">
        <v>0.186</v>
      </c>
      <c r="P489" s="184">
        <v>0.22</v>
      </c>
      <c r="Q489" s="184">
        <v>5.1999999999999998E-2</v>
      </c>
      <c r="R489" s="184">
        <v>7.1999999999999995E-2</v>
      </c>
      <c r="S489" s="184">
        <v>0.127</v>
      </c>
      <c r="T489" s="184">
        <v>0.156</v>
      </c>
    </row>
    <row r="490" spans="1:20" x14ac:dyDescent="0.25">
      <c r="A490" s="93" t="s">
        <v>1235</v>
      </c>
      <c r="B490" s="184">
        <v>0.63256658595641646</v>
      </c>
      <c r="C490" s="184">
        <v>0.20460048426150121</v>
      </c>
      <c r="D490" s="184">
        <v>3.6924939467312345E-2</v>
      </c>
      <c r="E490" s="184">
        <v>0.12590799031476999</v>
      </c>
      <c r="F490" s="183">
        <v>1</v>
      </c>
      <c r="G490" s="187">
        <v>1652</v>
      </c>
      <c r="H490" s="184">
        <v>0.2665375927718619</v>
      </c>
      <c r="I490" s="93"/>
      <c r="J490" s="93"/>
      <c r="K490" s="93"/>
      <c r="L490" s="93"/>
      <c r="M490" s="184">
        <v>0.60899999999999999</v>
      </c>
      <c r="N490" s="184">
        <v>0.65500000000000003</v>
      </c>
      <c r="O490" s="184">
        <v>0.186</v>
      </c>
      <c r="P490" s="184">
        <v>0.22500000000000001</v>
      </c>
      <c r="Q490" s="184">
        <v>2.9000000000000001E-2</v>
      </c>
      <c r="R490" s="184">
        <v>4.7E-2</v>
      </c>
      <c r="S490" s="184">
        <v>0.111</v>
      </c>
      <c r="T490" s="184">
        <v>0.14299999999999999</v>
      </c>
    </row>
    <row r="491" spans="1:20" x14ac:dyDescent="0.25">
      <c r="A491" s="93" t="s">
        <v>1236</v>
      </c>
      <c r="B491" s="184">
        <v>0.64809304841763593</v>
      </c>
      <c r="C491" s="184">
        <v>0.23289153367595347</v>
      </c>
      <c r="D491" s="184">
        <v>4.5442250473356774E-2</v>
      </c>
      <c r="E491" s="184">
        <v>7.3573167433053824E-2</v>
      </c>
      <c r="F491" s="183">
        <v>1</v>
      </c>
      <c r="G491" s="187">
        <v>3697</v>
      </c>
      <c r="H491" s="184">
        <v>0.44435096153846154</v>
      </c>
      <c r="I491" s="93"/>
      <c r="J491" s="93"/>
      <c r="K491" s="93"/>
      <c r="L491" s="93"/>
      <c r="M491" s="184">
        <v>0.63300000000000001</v>
      </c>
      <c r="N491" s="184">
        <v>0.66300000000000003</v>
      </c>
      <c r="O491" s="184">
        <v>0.22</v>
      </c>
      <c r="P491" s="184">
        <v>0.247</v>
      </c>
      <c r="Q491" s="184">
        <v>3.9E-2</v>
      </c>
      <c r="R491" s="184">
        <v>5.2999999999999999E-2</v>
      </c>
      <c r="S491" s="184">
        <v>6.6000000000000003E-2</v>
      </c>
      <c r="T491" s="184">
        <v>8.2000000000000003E-2</v>
      </c>
    </row>
    <row r="492" spans="1:20" x14ac:dyDescent="0.25">
      <c r="A492" s="93" t="s">
        <v>1237</v>
      </c>
      <c r="B492" s="184">
        <v>0.66597294484911551</v>
      </c>
      <c r="C492" s="184">
        <v>0.12764481442941381</v>
      </c>
      <c r="D492" s="184">
        <v>4.6132500867152273E-2</v>
      </c>
      <c r="E492" s="184">
        <v>0.16024973985431842</v>
      </c>
      <c r="F492" s="183">
        <v>1</v>
      </c>
      <c r="G492" s="187">
        <v>2883</v>
      </c>
      <c r="H492" s="184">
        <v>7.152071446291243E-2</v>
      </c>
      <c r="I492" s="93"/>
      <c r="J492" s="93"/>
      <c r="K492" s="93"/>
      <c r="L492" s="93"/>
      <c r="M492" s="184">
        <v>0.64900000000000002</v>
      </c>
      <c r="N492" s="184">
        <v>0.68300000000000005</v>
      </c>
      <c r="O492" s="184">
        <v>0.11600000000000001</v>
      </c>
      <c r="P492" s="184">
        <v>0.14000000000000001</v>
      </c>
      <c r="Q492" s="184">
        <v>3.9E-2</v>
      </c>
      <c r="R492" s="184">
        <v>5.3999999999999999E-2</v>
      </c>
      <c r="S492" s="184">
        <v>0.14699999999999999</v>
      </c>
      <c r="T492" s="184">
        <v>0.17399999999999999</v>
      </c>
    </row>
    <row r="493" spans="1:20" x14ac:dyDescent="0.25">
      <c r="A493" s="93" t="s">
        <v>1238</v>
      </c>
      <c r="B493" s="184">
        <v>0.41891891891891891</v>
      </c>
      <c r="C493" s="184">
        <v>5.4054054054054057E-2</v>
      </c>
      <c r="D493" s="184">
        <v>0.10810810810810811</v>
      </c>
      <c r="E493" s="184">
        <v>0.41891891891891891</v>
      </c>
      <c r="F493" s="183">
        <v>1</v>
      </c>
      <c r="G493" s="187">
        <v>74</v>
      </c>
      <c r="H493" s="184">
        <v>0.16192560175054704</v>
      </c>
      <c r="I493" s="93"/>
      <c r="J493" s="93"/>
      <c r="K493" s="93"/>
      <c r="L493" s="93"/>
      <c r="M493" s="184">
        <v>0.313</v>
      </c>
      <c r="N493" s="184">
        <v>0.53300000000000003</v>
      </c>
      <c r="O493" s="184">
        <v>2.1000000000000001E-2</v>
      </c>
      <c r="P493" s="184">
        <v>0.13100000000000001</v>
      </c>
      <c r="Q493" s="184">
        <v>5.6000000000000001E-2</v>
      </c>
      <c r="R493" s="184">
        <v>0.19900000000000001</v>
      </c>
      <c r="S493" s="184">
        <v>0.313</v>
      </c>
      <c r="T493" s="184">
        <v>0.53300000000000003</v>
      </c>
    </row>
    <row r="494" spans="1:20" x14ac:dyDescent="0.25">
      <c r="A494" s="93" t="s">
        <v>1239</v>
      </c>
      <c r="B494" s="184">
        <v>0.6047058823529412</v>
      </c>
      <c r="C494" s="184">
        <v>0.2023529411764706</v>
      </c>
      <c r="D494" s="184">
        <v>4.9411764705882349E-2</v>
      </c>
      <c r="E494" s="184">
        <v>0.14352941176470588</v>
      </c>
      <c r="F494" s="183">
        <v>1</v>
      </c>
      <c r="G494" s="187">
        <v>425</v>
      </c>
      <c r="H494" s="184">
        <v>0.18518518518518517</v>
      </c>
      <c r="I494" s="93"/>
      <c r="J494" s="93"/>
      <c r="K494" s="93"/>
      <c r="L494" s="93"/>
      <c r="M494" s="184">
        <v>0.55700000000000005</v>
      </c>
      <c r="N494" s="184">
        <v>0.65</v>
      </c>
      <c r="O494" s="184">
        <v>0.16700000000000001</v>
      </c>
      <c r="P494" s="184">
        <v>0.24299999999999999</v>
      </c>
      <c r="Q494" s="184">
        <v>3.3000000000000002E-2</v>
      </c>
      <c r="R494" s="184">
        <v>7.3999999999999996E-2</v>
      </c>
      <c r="S494" s="184">
        <v>0.113</v>
      </c>
      <c r="T494" s="184">
        <v>0.18</v>
      </c>
    </row>
    <row r="495" spans="1:20" x14ac:dyDescent="0.25">
      <c r="A495" s="93" t="s">
        <v>1240</v>
      </c>
      <c r="B495" s="184">
        <v>0.71244635193133043</v>
      </c>
      <c r="C495" s="184">
        <v>0.18393623543838136</v>
      </c>
      <c r="D495" s="184">
        <v>3.9852851011649294E-2</v>
      </c>
      <c r="E495" s="184">
        <v>6.3764561618638874E-2</v>
      </c>
      <c r="F495" s="183">
        <v>1</v>
      </c>
      <c r="G495" s="187">
        <v>1631</v>
      </c>
      <c r="H495" s="184">
        <v>0.29643765903307889</v>
      </c>
      <c r="I495" s="93"/>
      <c r="J495" s="93"/>
      <c r="K495" s="93"/>
      <c r="L495" s="93"/>
      <c r="M495" s="184">
        <v>0.69</v>
      </c>
      <c r="N495" s="184">
        <v>0.73399999999999999</v>
      </c>
      <c r="O495" s="184">
        <v>0.16600000000000001</v>
      </c>
      <c r="P495" s="184">
        <v>0.20300000000000001</v>
      </c>
      <c r="Q495" s="184">
        <v>3.1E-2</v>
      </c>
      <c r="R495" s="184">
        <v>0.05</v>
      </c>
      <c r="S495" s="184">
        <v>5.2999999999999999E-2</v>
      </c>
      <c r="T495" s="184">
        <v>7.6999999999999999E-2</v>
      </c>
    </row>
    <row r="496" spans="1:20" x14ac:dyDescent="0.25">
      <c r="A496" s="93" t="s">
        <v>1241</v>
      </c>
      <c r="B496" s="184">
        <v>0.52352941176470591</v>
      </c>
      <c r="C496" s="184">
        <v>0.11176470588235295</v>
      </c>
      <c r="D496" s="184">
        <v>5.8823529411764705E-2</v>
      </c>
      <c r="E496" s="184">
        <v>0.30588235294117649</v>
      </c>
      <c r="F496" s="183">
        <v>1</v>
      </c>
      <c r="G496" s="187">
        <v>170</v>
      </c>
      <c r="H496" s="184">
        <v>8.7946197620279359E-2</v>
      </c>
      <c r="I496" s="93"/>
      <c r="J496" s="93"/>
      <c r="K496" s="93"/>
      <c r="L496" s="93"/>
      <c r="M496" s="184">
        <v>0.44900000000000001</v>
      </c>
      <c r="N496" s="184">
        <v>0.59699999999999998</v>
      </c>
      <c r="O496" s="184">
        <v>7.2999999999999995E-2</v>
      </c>
      <c r="P496" s="184">
        <v>0.16800000000000001</v>
      </c>
      <c r="Q496" s="184">
        <v>3.2000000000000001E-2</v>
      </c>
      <c r="R496" s="184">
        <v>0.105</v>
      </c>
      <c r="S496" s="184">
        <v>0.24199999999999999</v>
      </c>
      <c r="T496" s="184">
        <v>0.379</v>
      </c>
    </row>
    <row r="497" spans="1:20" x14ac:dyDescent="0.25">
      <c r="A497" s="93" t="s">
        <v>1242</v>
      </c>
      <c r="B497" s="184">
        <v>0.61552680221811462</v>
      </c>
      <c r="C497" s="184">
        <v>0.14602587800369685</v>
      </c>
      <c r="D497" s="184">
        <v>4.2513863216266171E-2</v>
      </c>
      <c r="E497" s="184">
        <v>0.19593345656192238</v>
      </c>
      <c r="F497" s="183">
        <v>1</v>
      </c>
      <c r="G497" s="187">
        <v>541</v>
      </c>
      <c r="H497" s="184">
        <v>7.2627198281648542E-2</v>
      </c>
      <c r="I497" s="93"/>
      <c r="J497" s="93"/>
      <c r="K497" s="93"/>
      <c r="L497" s="93"/>
      <c r="M497" s="184">
        <v>0.57399999999999995</v>
      </c>
      <c r="N497" s="184">
        <v>0.65600000000000003</v>
      </c>
      <c r="O497" s="184">
        <v>0.11899999999999999</v>
      </c>
      <c r="P497" s="184">
        <v>0.17799999999999999</v>
      </c>
      <c r="Q497" s="184">
        <v>2.8000000000000001E-2</v>
      </c>
      <c r="R497" s="184">
        <v>6.3E-2</v>
      </c>
      <c r="S497" s="184">
        <v>0.16500000000000001</v>
      </c>
      <c r="T497" s="184">
        <v>0.23100000000000001</v>
      </c>
    </row>
    <row r="498" spans="1:20" x14ac:dyDescent="0.25">
      <c r="A498" s="93" t="s">
        <v>1243</v>
      </c>
      <c r="B498" s="184">
        <v>0.63888888888888884</v>
      </c>
      <c r="C498" s="184">
        <v>0.125</v>
      </c>
      <c r="D498" s="184">
        <v>5.5555555555555552E-2</v>
      </c>
      <c r="E498" s="184">
        <v>0.18055555555555555</v>
      </c>
      <c r="F498" s="183">
        <v>1</v>
      </c>
      <c r="G498" s="187">
        <v>72</v>
      </c>
      <c r="H498" s="184">
        <v>6.66049953746531E-2</v>
      </c>
      <c r="I498" s="93"/>
      <c r="J498" s="93"/>
      <c r="K498" s="93"/>
      <c r="L498" s="93"/>
      <c r="M498" s="184">
        <v>0.52400000000000002</v>
      </c>
      <c r="N498" s="184">
        <v>0.74</v>
      </c>
      <c r="O498" s="184">
        <v>6.7000000000000004E-2</v>
      </c>
      <c r="P498" s="184">
        <v>0.221</v>
      </c>
      <c r="Q498" s="184">
        <v>2.1999999999999999E-2</v>
      </c>
      <c r="R498" s="184">
        <v>0.13400000000000001</v>
      </c>
      <c r="S498" s="184">
        <v>0.109</v>
      </c>
      <c r="T498" s="184">
        <v>0.28499999999999998</v>
      </c>
    </row>
    <row r="499" spans="1:20" x14ac:dyDescent="0.25">
      <c r="A499" s="93"/>
    </row>
    <row r="500" spans="1:20" x14ac:dyDescent="0.25">
      <c r="A500" s="93"/>
    </row>
    <row r="501" spans="1:20" x14ac:dyDescent="0.25">
      <c r="A501" s="93"/>
    </row>
    <row r="502" spans="1:20" x14ac:dyDescent="0.25">
      <c r="A502" s="93"/>
    </row>
    <row r="503" spans="1:20" x14ac:dyDescent="0.25">
      <c r="A503" s="93"/>
    </row>
    <row r="504" spans="1:20" x14ac:dyDescent="0.25">
      <c r="A504" s="93"/>
    </row>
    <row r="505" spans="1:20" x14ac:dyDescent="0.25">
      <c r="A505" s="93"/>
    </row>
    <row r="506" spans="1:20" x14ac:dyDescent="0.25">
      <c r="A506" s="93"/>
    </row>
    <row r="507" spans="1:20" x14ac:dyDescent="0.25">
      <c r="A507" s="93"/>
    </row>
    <row r="508" spans="1:20" x14ac:dyDescent="0.25">
      <c r="A508" s="93"/>
    </row>
    <row r="509" spans="1:20" x14ac:dyDescent="0.25">
      <c r="A509" s="93"/>
    </row>
    <row r="510" spans="1:20" x14ac:dyDescent="0.25">
      <c r="A510" s="93"/>
    </row>
    <row r="511" spans="1:20" x14ac:dyDescent="0.25">
      <c r="A511" s="93"/>
    </row>
    <row r="512" spans="1:20" x14ac:dyDescent="0.25">
      <c r="A512" s="93"/>
    </row>
    <row r="513" spans="1:1" x14ac:dyDescent="0.25">
      <c r="A513" s="93"/>
    </row>
    <row r="514" spans="1:1" x14ac:dyDescent="0.25">
      <c r="A514" s="93"/>
    </row>
    <row r="515" spans="1:1" x14ac:dyDescent="0.25">
      <c r="A515" s="93"/>
    </row>
    <row r="516" spans="1:1" x14ac:dyDescent="0.25">
      <c r="A516" s="93"/>
    </row>
    <row r="517" spans="1:1" x14ac:dyDescent="0.25">
      <c r="A517" s="93"/>
    </row>
    <row r="518" spans="1:1" x14ac:dyDescent="0.25">
      <c r="A518" s="93"/>
    </row>
    <row r="519" spans="1:1" x14ac:dyDescent="0.25">
      <c r="A519" s="93"/>
    </row>
    <row r="520" spans="1:1" x14ac:dyDescent="0.25">
      <c r="A520" s="93"/>
    </row>
    <row r="521" spans="1:1" x14ac:dyDescent="0.25">
      <c r="A521" s="93"/>
    </row>
    <row r="522" spans="1:1" x14ac:dyDescent="0.25">
      <c r="A522" s="93"/>
    </row>
    <row r="523" spans="1:1" x14ac:dyDescent="0.25">
      <c r="A523" s="93"/>
    </row>
    <row r="524" spans="1:1" x14ac:dyDescent="0.25">
      <c r="A524" s="93"/>
    </row>
    <row r="525" spans="1:1" x14ac:dyDescent="0.25">
      <c r="A525" s="93"/>
    </row>
    <row r="526" spans="1:1" x14ac:dyDescent="0.25">
      <c r="A526" s="93"/>
    </row>
    <row r="527" spans="1:1" x14ac:dyDescent="0.25">
      <c r="A527" s="93"/>
    </row>
    <row r="528" spans="1:1" x14ac:dyDescent="0.25">
      <c r="A528" s="93"/>
    </row>
    <row r="529" spans="1:1" x14ac:dyDescent="0.25">
      <c r="A529" s="93"/>
    </row>
    <row r="530" spans="1:1" x14ac:dyDescent="0.25">
      <c r="A530" s="93"/>
    </row>
    <row r="531" spans="1:1" x14ac:dyDescent="0.25">
      <c r="A531" s="93"/>
    </row>
    <row r="532" spans="1:1" x14ac:dyDescent="0.25">
      <c r="A532" s="93"/>
    </row>
    <row r="533" spans="1:1" x14ac:dyDescent="0.25">
      <c r="A533" s="93"/>
    </row>
    <row r="534" spans="1:1" x14ac:dyDescent="0.25">
      <c r="A534" s="93"/>
    </row>
    <row r="535" spans="1:1" x14ac:dyDescent="0.25">
      <c r="A535" s="93"/>
    </row>
    <row r="536" spans="1:1" x14ac:dyDescent="0.25">
      <c r="A536" s="93"/>
    </row>
    <row r="537" spans="1:1" x14ac:dyDescent="0.25">
      <c r="A537" s="93"/>
    </row>
    <row r="538" spans="1:1" x14ac:dyDescent="0.25">
      <c r="A538" s="93"/>
    </row>
    <row r="539" spans="1:1" x14ac:dyDescent="0.25">
      <c r="A539" s="93"/>
    </row>
    <row r="540" spans="1:1" x14ac:dyDescent="0.25">
      <c r="A540" s="93"/>
    </row>
    <row r="541" spans="1:1" x14ac:dyDescent="0.25">
      <c r="A541" s="93"/>
    </row>
    <row r="542" spans="1:1" x14ac:dyDescent="0.25">
      <c r="A542" s="93"/>
    </row>
    <row r="543" spans="1:1" x14ac:dyDescent="0.25">
      <c r="A543" s="93"/>
    </row>
    <row r="544" spans="1:1" x14ac:dyDescent="0.25">
      <c r="A544" s="93"/>
    </row>
    <row r="545" spans="1:1" x14ac:dyDescent="0.25">
      <c r="A545" s="93"/>
    </row>
    <row r="546" spans="1:1" x14ac:dyDescent="0.25">
      <c r="A546" s="93"/>
    </row>
    <row r="547" spans="1:1" x14ac:dyDescent="0.25">
      <c r="A547" s="93"/>
    </row>
    <row r="548" spans="1:1" x14ac:dyDescent="0.25">
      <c r="A548" s="93"/>
    </row>
    <row r="549" spans="1:1" x14ac:dyDescent="0.25">
      <c r="A549" s="93"/>
    </row>
    <row r="550" spans="1:1" x14ac:dyDescent="0.25">
      <c r="A550" s="93"/>
    </row>
    <row r="551" spans="1:1" x14ac:dyDescent="0.25">
      <c r="A551" s="93"/>
    </row>
    <row r="552" spans="1:1" x14ac:dyDescent="0.25">
      <c r="A552" s="93"/>
    </row>
    <row r="553" spans="1:1" x14ac:dyDescent="0.25">
      <c r="A553" s="93"/>
    </row>
    <row r="554" spans="1:1" x14ac:dyDescent="0.25">
      <c r="A554" s="93"/>
    </row>
    <row r="555" spans="1:1" x14ac:dyDescent="0.25">
      <c r="A555" s="93"/>
    </row>
    <row r="556" spans="1:1" x14ac:dyDescent="0.25">
      <c r="A556" s="93"/>
    </row>
    <row r="557" spans="1:1" x14ac:dyDescent="0.25">
      <c r="A557" s="93"/>
    </row>
    <row r="558" spans="1:1" x14ac:dyDescent="0.25">
      <c r="A558" s="93"/>
    </row>
    <row r="559" spans="1:1" x14ac:dyDescent="0.25">
      <c r="A559" s="93"/>
    </row>
    <row r="560" spans="1:1" x14ac:dyDescent="0.25">
      <c r="A560" s="93"/>
    </row>
    <row r="561" spans="1:1" x14ac:dyDescent="0.25">
      <c r="A561" s="93"/>
    </row>
    <row r="562" spans="1:1" x14ac:dyDescent="0.25">
      <c r="A562" s="93"/>
    </row>
    <row r="563" spans="1:1" x14ac:dyDescent="0.25">
      <c r="A563" s="93"/>
    </row>
    <row r="564" spans="1:1" x14ac:dyDescent="0.25">
      <c r="A564" s="93"/>
    </row>
    <row r="565" spans="1:1" x14ac:dyDescent="0.25">
      <c r="A565" s="93"/>
    </row>
    <row r="566" spans="1:1" x14ac:dyDescent="0.25">
      <c r="A566" s="93"/>
    </row>
    <row r="567" spans="1:1" x14ac:dyDescent="0.25">
      <c r="A567" s="93"/>
    </row>
    <row r="568" spans="1:1" x14ac:dyDescent="0.25">
      <c r="A568" s="93"/>
    </row>
    <row r="569" spans="1:1" x14ac:dyDescent="0.25">
      <c r="A569" s="93"/>
    </row>
    <row r="570" spans="1:1" x14ac:dyDescent="0.25">
      <c r="A570" s="93"/>
    </row>
    <row r="571" spans="1:1" x14ac:dyDescent="0.25">
      <c r="A571" s="93"/>
    </row>
    <row r="572" spans="1:1" x14ac:dyDescent="0.25">
      <c r="A572" s="93"/>
    </row>
    <row r="573" spans="1:1" x14ac:dyDescent="0.25">
      <c r="A573" s="93"/>
    </row>
    <row r="574" spans="1:1" x14ac:dyDescent="0.25">
      <c r="A574" s="93"/>
    </row>
    <row r="575" spans="1:1" x14ac:dyDescent="0.25">
      <c r="A575" s="93"/>
    </row>
    <row r="576" spans="1:1" x14ac:dyDescent="0.25">
      <c r="A576" s="93"/>
    </row>
    <row r="577" spans="1:1" x14ac:dyDescent="0.25">
      <c r="A577" s="93"/>
    </row>
    <row r="578" spans="1:1" x14ac:dyDescent="0.25">
      <c r="A578" s="93"/>
    </row>
    <row r="579" spans="1:1" x14ac:dyDescent="0.25">
      <c r="A579" s="93"/>
    </row>
    <row r="580" spans="1:1" x14ac:dyDescent="0.25">
      <c r="A580" s="93"/>
    </row>
    <row r="581" spans="1:1" x14ac:dyDescent="0.25">
      <c r="A581" s="93"/>
    </row>
    <row r="582" spans="1:1" x14ac:dyDescent="0.25">
      <c r="A582" s="93"/>
    </row>
    <row r="583" spans="1:1" x14ac:dyDescent="0.25">
      <c r="A583" s="93"/>
    </row>
    <row r="584" spans="1:1" x14ac:dyDescent="0.25">
      <c r="A584" s="93"/>
    </row>
    <row r="585" spans="1:1" x14ac:dyDescent="0.25">
      <c r="A585" s="93"/>
    </row>
    <row r="586" spans="1:1" x14ac:dyDescent="0.25">
      <c r="A586" s="93"/>
    </row>
    <row r="587" spans="1:1" x14ac:dyDescent="0.25">
      <c r="A587" s="93"/>
    </row>
    <row r="588" spans="1:1" x14ac:dyDescent="0.25">
      <c r="A588" s="93"/>
    </row>
    <row r="589" spans="1:1" x14ac:dyDescent="0.25">
      <c r="A589" s="93"/>
    </row>
    <row r="590" spans="1:1" x14ac:dyDescent="0.25">
      <c r="A590" s="93"/>
    </row>
    <row r="591" spans="1:1" x14ac:dyDescent="0.25">
      <c r="A591" s="93"/>
    </row>
    <row r="592" spans="1:1" x14ac:dyDescent="0.25">
      <c r="A592" s="93"/>
    </row>
    <row r="593" spans="1:1" x14ac:dyDescent="0.25">
      <c r="A593" s="93"/>
    </row>
    <row r="594" spans="1:1" x14ac:dyDescent="0.25">
      <c r="A594" s="93"/>
    </row>
    <row r="595" spans="1:1" x14ac:dyDescent="0.25">
      <c r="A595" s="93"/>
    </row>
    <row r="596" spans="1:1" x14ac:dyDescent="0.25">
      <c r="A596" s="93"/>
    </row>
    <row r="597" spans="1:1" x14ac:dyDescent="0.25">
      <c r="A597" s="93"/>
    </row>
    <row r="598" spans="1:1" x14ac:dyDescent="0.25">
      <c r="A598" s="93"/>
    </row>
    <row r="599" spans="1:1" x14ac:dyDescent="0.25">
      <c r="A599" s="93"/>
    </row>
    <row r="600" spans="1:1" x14ac:dyDescent="0.25">
      <c r="A600" s="93"/>
    </row>
    <row r="601" spans="1:1" x14ac:dyDescent="0.25">
      <c r="A601" s="93"/>
    </row>
    <row r="602" spans="1:1" x14ac:dyDescent="0.25">
      <c r="A602" s="93"/>
    </row>
    <row r="603" spans="1:1" x14ac:dyDescent="0.25">
      <c r="A603" s="93"/>
    </row>
    <row r="604" spans="1:1" x14ac:dyDescent="0.25">
      <c r="A604" s="93"/>
    </row>
    <row r="605" spans="1:1" x14ac:dyDescent="0.25">
      <c r="A605" s="93"/>
    </row>
    <row r="606" spans="1:1" x14ac:dyDescent="0.25">
      <c r="A606" s="93"/>
    </row>
    <row r="607" spans="1:1" x14ac:dyDescent="0.25">
      <c r="A607" s="93"/>
    </row>
    <row r="608" spans="1:1" x14ac:dyDescent="0.25">
      <c r="A608" s="93"/>
    </row>
    <row r="609" spans="1:1" x14ac:dyDescent="0.25">
      <c r="A609" s="93"/>
    </row>
    <row r="610" spans="1:1" x14ac:dyDescent="0.25">
      <c r="A610" s="93"/>
    </row>
    <row r="611" spans="1:1" x14ac:dyDescent="0.25">
      <c r="A611" s="93"/>
    </row>
    <row r="612" spans="1:1" x14ac:dyDescent="0.25">
      <c r="A612" s="93"/>
    </row>
    <row r="613" spans="1:1" x14ac:dyDescent="0.25">
      <c r="A613" s="93"/>
    </row>
    <row r="614" spans="1:1" x14ac:dyDescent="0.25">
      <c r="A614" s="93"/>
    </row>
    <row r="615" spans="1:1" x14ac:dyDescent="0.25">
      <c r="A615" s="93"/>
    </row>
    <row r="616" spans="1:1" x14ac:dyDescent="0.25">
      <c r="A616" s="93"/>
    </row>
    <row r="617" spans="1:1" x14ac:dyDescent="0.25">
      <c r="A617" s="93"/>
    </row>
    <row r="618" spans="1:1" x14ac:dyDescent="0.25">
      <c r="A618" s="93"/>
    </row>
    <row r="619" spans="1:1" x14ac:dyDescent="0.25">
      <c r="A619" s="93"/>
    </row>
    <row r="620" spans="1:1" x14ac:dyDescent="0.25">
      <c r="A620" s="93"/>
    </row>
    <row r="621" spans="1:1" x14ac:dyDescent="0.25">
      <c r="A621" s="93"/>
    </row>
    <row r="622" spans="1:1" x14ac:dyDescent="0.25">
      <c r="A622" s="93"/>
    </row>
    <row r="623" spans="1:1" x14ac:dyDescent="0.25">
      <c r="A623" s="93"/>
    </row>
    <row r="624" spans="1:1" x14ac:dyDescent="0.25">
      <c r="A624" s="93"/>
    </row>
    <row r="625" spans="1:1" x14ac:dyDescent="0.25">
      <c r="A625" s="93"/>
    </row>
    <row r="626" spans="1:1" x14ac:dyDescent="0.25">
      <c r="A626" s="93"/>
    </row>
    <row r="627" spans="1:1" x14ac:dyDescent="0.25">
      <c r="A627" s="93"/>
    </row>
    <row r="628" spans="1:1" x14ac:dyDescent="0.25">
      <c r="A628" s="93"/>
    </row>
    <row r="629" spans="1:1" x14ac:dyDescent="0.25">
      <c r="A629" s="93"/>
    </row>
    <row r="630" spans="1:1" x14ac:dyDescent="0.25">
      <c r="A630" s="93"/>
    </row>
    <row r="631" spans="1:1" x14ac:dyDescent="0.25">
      <c r="A631" s="93"/>
    </row>
    <row r="632" spans="1:1" x14ac:dyDescent="0.25">
      <c r="A632" s="93"/>
    </row>
    <row r="633" spans="1:1" x14ac:dyDescent="0.25">
      <c r="A633" s="93"/>
    </row>
    <row r="634" spans="1:1" x14ac:dyDescent="0.25">
      <c r="A634" s="93"/>
    </row>
    <row r="635" spans="1:1" x14ac:dyDescent="0.25">
      <c r="A635" s="93"/>
    </row>
    <row r="636" spans="1:1" x14ac:dyDescent="0.25">
      <c r="A636" s="93"/>
    </row>
    <row r="637" spans="1:1" x14ac:dyDescent="0.25">
      <c r="A637" s="93"/>
    </row>
    <row r="638" spans="1:1" x14ac:dyDescent="0.25">
      <c r="A638" s="93"/>
    </row>
    <row r="639" spans="1:1" x14ac:dyDescent="0.25">
      <c r="A639" s="93"/>
    </row>
    <row r="640" spans="1:1" x14ac:dyDescent="0.25">
      <c r="A640" s="93"/>
    </row>
    <row r="641" spans="1:1" x14ac:dyDescent="0.25">
      <c r="A641" s="93"/>
    </row>
    <row r="642" spans="1:1" x14ac:dyDescent="0.25">
      <c r="A642" s="93"/>
    </row>
    <row r="643" spans="1:1" x14ac:dyDescent="0.25">
      <c r="A643" s="93"/>
    </row>
    <row r="644" spans="1:1" x14ac:dyDescent="0.25">
      <c r="A644" s="93"/>
    </row>
    <row r="645" spans="1:1" x14ac:dyDescent="0.25">
      <c r="A645" s="93"/>
    </row>
    <row r="646" spans="1:1" x14ac:dyDescent="0.25">
      <c r="A646" s="93"/>
    </row>
    <row r="647" spans="1:1" x14ac:dyDescent="0.25">
      <c r="A647" s="93"/>
    </row>
    <row r="648" spans="1:1" x14ac:dyDescent="0.25">
      <c r="A648" s="93"/>
    </row>
    <row r="649" spans="1:1" x14ac:dyDescent="0.25">
      <c r="A649" s="93"/>
    </row>
    <row r="650" spans="1:1" x14ac:dyDescent="0.25">
      <c r="A650" s="93"/>
    </row>
    <row r="651" spans="1:1" x14ac:dyDescent="0.25">
      <c r="A651" s="93"/>
    </row>
    <row r="652" spans="1:1" x14ac:dyDescent="0.25">
      <c r="A652" s="93"/>
    </row>
    <row r="653" spans="1:1" x14ac:dyDescent="0.25">
      <c r="A653" s="93"/>
    </row>
    <row r="654" spans="1:1" x14ac:dyDescent="0.25">
      <c r="A654" s="93"/>
    </row>
    <row r="655" spans="1:1" x14ac:dyDescent="0.25">
      <c r="A655" s="93"/>
    </row>
    <row r="656" spans="1:1" x14ac:dyDescent="0.25">
      <c r="A656" s="93"/>
    </row>
    <row r="657" spans="1:1" x14ac:dyDescent="0.25">
      <c r="A657" s="93"/>
    </row>
    <row r="658" spans="1:1" x14ac:dyDescent="0.25">
      <c r="A658" s="93"/>
    </row>
    <row r="659" spans="1:1" x14ac:dyDescent="0.25">
      <c r="A659" s="93"/>
    </row>
    <row r="660" spans="1:1" x14ac:dyDescent="0.25">
      <c r="A660" s="93"/>
    </row>
    <row r="661" spans="1:1" x14ac:dyDescent="0.25">
      <c r="A661" s="93"/>
    </row>
    <row r="662" spans="1:1" x14ac:dyDescent="0.25">
      <c r="A662" s="93"/>
    </row>
    <row r="663" spans="1:1" x14ac:dyDescent="0.25">
      <c r="A663" s="93"/>
    </row>
    <row r="664" spans="1:1" x14ac:dyDescent="0.25">
      <c r="A664" s="93"/>
    </row>
    <row r="665" spans="1:1" x14ac:dyDescent="0.25">
      <c r="A665" s="93"/>
    </row>
    <row r="666" spans="1:1" x14ac:dyDescent="0.25">
      <c r="A666" s="93"/>
    </row>
    <row r="667" spans="1:1" x14ac:dyDescent="0.25">
      <c r="A667" s="93"/>
    </row>
    <row r="668" spans="1:1" x14ac:dyDescent="0.25">
      <c r="A668" s="93"/>
    </row>
    <row r="669" spans="1:1" x14ac:dyDescent="0.25">
      <c r="A669" s="93"/>
    </row>
    <row r="670" spans="1:1" x14ac:dyDescent="0.25">
      <c r="A670" s="93"/>
    </row>
    <row r="671" spans="1:1" x14ac:dyDescent="0.25">
      <c r="A671" s="93"/>
    </row>
    <row r="672" spans="1:1" x14ac:dyDescent="0.25">
      <c r="A672" s="9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EPage">
    <tabColor rgb="FFBEB0CC"/>
  </sheetPr>
  <dimension ref="A3:Q405"/>
  <sheetViews>
    <sheetView workbookViewId="0"/>
  </sheetViews>
  <sheetFormatPr defaultRowHeight="15" x14ac:dyDescent="0.25"/>
  <cols>
    <col min="1" max="1" width="81.28515625" bestFit="1" customWidth="1"/>
    <col min="2" max="2" width="12.140625" bestFit="1" customWidth="1"/>
    <col min="3" max="3" width="6.140625" bestFit="1" customWidth="1"/>
    <col min="4" max="4" width="14.5703125" bestFit="1" customWidth="1"/>
    <col min="5" max="5" width="15.42578125" bestFit="1" customWidth="1"/>
    <col min="6" max="6" width="6.7109375" bestFit="1" customWidth="1"/>
    <col min="7" max="7" width="13.7109375" bestFit="1" customWidth="1"/>
    <col min="8" max="8" width="11.140625" bestFit="1" customWidth="1"/>
    <col min="9" max="9" width="6.28515625" bestFit="1" customWidth="1"/>
    <col min="10" max="10" width="7.85546875" customWidth="1"/>
    <col min="11" max="12" width="6.140625" bestFit="1" customWidth="1"/>
    <col min="13" max="14" width="14.5703125" bestFit="1" customWidth="1"/>
    <col min="15" max="16" width="15.42578125" bestFit="1" customWidth="1"/>
  </cols>
  <sheetData>
    <row r="3" spans="1:17" x14ac:dyDescent="0.25">
      <c r="A3">
        <v>1</v>
      </c>
      <c r="B3">
        <v>2</v>
      </c>
      <c r="C3">
        <v>3</v>
      </c>
      <c r="D3">
        <v>4</v>
      </c>
      <c r="E3">
        <v>5</v>
      </c>
      <c r="F3">
        <v>6</v>
      </c>
      <c r="G3">
        <v>7</v>
      </c>
      <c r="H3">
        <v>8</v>
      </c>
      <c r="I3">
        <v>9</v>
      </c>
      <c r="J3">
        <v>10</v>
      </c>
      <c r="K3">
        <v>11</v>
      </c>
      <c r="L3">
        <v>12</v>
      </c>
      <c r="M3">
        <v>13</v>
      </c>
      <c r="N3">
        <v>14</v>
      </c>
      <c r="O3">
        <v>15</v>
      </c>
      <c r="P3">
        <v>16</v>
      </c>
    </row>
    <row r="4" spans="1:17" x14ac:dyDescent="0.25">
      <c r="B4" t="s">
        <v>117</v>
      </c>
      <c r="C4" t="s">
        <v>118</v>
      </c>
      <c r="D4" t="s">
        <v>119</v>
      </c>
      <c r="E4" t="s">
        <v>120</v>
      </c>
      <c r="F4" t="s">
        <v>32</v>
      </c>
      <c r="G4" t="s">
        <v>116</v>
      </c>
      <c r="H4" s="137" t="s">
        <v>374</v>
      </c>
      <c r="I4" t="s">
        <v>117</v>
      </c>
      <c r="J4" t="s">
        <v>117</v>
      </c>
      <c r="K4" t="s">
        <v>118</v>
      </c>
      <c r="L4" t="s">
        <v>118</v>
      </c>
      <c r="M4" t="s">
        <v>119</v>
      </c>
      <c r="N4" t="s">
        <v>119</v>
      </c>
      <c r="O4" t="s">
        <v>120</v>
      </c>
      <c r="P4" t="s">
        <v>120</v>
      </c>
    </row>
    <row r="5" spans="1:17" x14ac:dyDescent="0.25">
      <c r="A5" t="s">
        <v>1244</v>
      </c>
      <c r="B5" s="184">
        <v>0.58999026513199337</v>
      </c>
      <c r="C5" s="184">
        <v>0.21180018706216955</v>
      </c>
      <c r="D5" s="184">
        <v>4.4551337112752679E-2</v>
      </c>
      <c r="E5" s="184">
        <v>0.15365821069308441</v>
      </c>
      <c r="F5" s="183">
        <v>1</v>
      </c>
      <c r="G5" s="187">
        <v>52389</v>
      </c>
      <c r="H5" s="184">
        <v>0.13950348698803586</v>
      </c>
      <c r="I5" s="184">
        <v>0.58599999999999997</v>
      </c>
      <c r="J5" s="184">
        <v>0.59399999999999997</v>
      </c>
      <c r="K5" s="184">
        <v>0.20799999999999999</v>
      </c>
      <c r="L5" s="184">
        <v>0.215</v>
      </c>
      <c r="M5" s="184">
        <v>4.2999999999999997E-2</v>
      </c>
      <c r="N5" s="184">
        <v>4.5999999999999999E-2</v>
      </c>
      <c r="O5" s="184">
        <v>0.151</v>
      </c>
      <c r="P5" s="184">
        <v>0.157</v>
      </c>
      <c r="Q5" s="184"/>
    </row>
    <row r="6" spans="1:17" x14ac:dyDescent="0.25">
      <c r="A6" s="93" t="s">
        <v>1245</v>
      </c>
      <c r="B6" s="184">
        <v>0.59451741861793261</v>
      </c>
      <c r="C6" s="184">
        <v>0.2292204907853109</v>
      </c>
      <c r="D6" s="184">
        <v>4.3430964618857253E-2</v>
      </c>
      <c r="E6" s="184">
        <v>0.13283112597789926</v>
      </c>
      <c r="F6" s="183">
        <v>1</v>
      </c>
      <c r="G6" s="187">
        <v>110313</v>
      </c>
      <c r="H6" s="184">
        <v>0.15692731835278453</v>
      </c>
      <c r="I6" s="184">
        <v>0.59199999999999997</v>
      </c>
      <c r="J6" s="184">
        <v>0.59699999999999998</v>
      </c>
      <c r="K6" s="184">
        <v>0.22700000000000001</v>
      </c>
      <c r="L6" s="184">
        <v>0.23200000000000001</v>
      </c>
      <c r="M6" s="184">
        <v>4.2000000000000003E-2</v>
      </c>
      <c r="N6" s="184">
        <v>4.4999999999999998E-2</v>
      </c>
      <c r="O6" s="184">
        <v>0.13100000000000001</v>
      </c>
      <c r="P6" s="184">
        <v>0.13500000000000001</v>
      </c>
    </row>
    <row r="7" spans="1:17" x14ac:dyDescent="0.25">
      <c r="A7" s="93" t="s">
        <v>1246</v>
      </c>
      <c r="B7" s="184">
        <v>0.61663104557898274</v>
      </c>
      <c r="C7" s="184">
        <v>0.2422073867729696</v>
      </c>
      <c r="D7" s="184">
        <v>4.0205801834686132E-2</v>
      </c>
      <c r="E7" s="184">
        <v>0.10095576581336151</v>
      </c>
      <c r="F7" s="183">
        <v>1</v>
      </c>
      <c r="G7" s="187">
        <v>166568</v>
      </c>
      <c r="H7" s="184">
        <v>0.21639627092925368</v>
      </c>
      <c r="I7" s="184">
        <v>0.61399999999999999</v>
      </c>
      <c r="J7" s="184">
        <v>0.61899999999999999</v>
      </c>
      <c r="K7" s="184">
        <v>0.24</v>
      </c>
      <c r="L7" s="184">
        <v>0.24399999999999999</v>
      </c>
      <c r="M7" s="184">
        <v>3.9E-2</v>
      </c>
      <c r="N7" s="184">
        <v>4.1000000000000002E-2</v>
      </c>
      <c r="O7" s="184">
        <v>0.1</v>
      </c>
      <c r="P7" s="184">
        <v>0.10199999999999999</v>
      </c>
    </row>
    <row r="8" spans="1:17" x14ac:dyDescent="0.25">
      <c r="A8" s="93" t="s">
        <v>1247</v>
      </c>
      <c r="B8" s="184">
        <v>0.63595466647624688</v>
      </c>
      <c r="C8" s="184">
        <v>0.25238449846474004</v>
      </c>
      <c r="D8" s="184">
        <v>3.7988758428628262E-2</v>
      </c>
      <c r="E8" s="184">
        <v>7.3672076630384886E-2</v>
      </c>
      <c r="F8" s="183">
        <v>1</v>
      </c>
      <c r="G8" s="187">
        <v>98029</v>
      </c>
      <c r="H8" s="184">
        <v>0.30485540756128737</v>
      </c>
      <c r="I8" s="184">
        <v>0.63300000000000001</v>
      </c>
      <c r="J8" s="184">
        <v>0.63900000000000001</v>
      </c>
      <c r="K8" s="184">
        <v>0.25</v>
      </c>
      <c r="L8" s="184">
        <v>0.255</v>
      </c>
      <c r="M8" s="184">
        <v>3.6999999999999998E-2</v>
      </c>
      <c r="N8" s="184">
        <v>3.9E-2</v>
      </c>
      <c r="O8" s="184">
        <v>7.1999999999999995E-2</v>
      </c>
      <c r="P8" s="184">
        <v>7.4999999999999997E-2</v>
      </c>
    </row>
    <row r="9" spans="1:17" x14ac:dyDescent="0.25">
      <c r="A9" s="93" t="s">
        <v>1248</v>
      </c>
      <c r="B9" s="184">
        <v>0.66669045976191044</v>
      </c>
      <c r="C9" s="184">
        <v>0.24514819132820989</v>
      </c>
      <c r="D9" s="184">
        <v>3.4055850325568855E-2</v>
      </c>
      <c r="E9" s="184">
        <v>5.4105498584310831E-2</v>
      </c>
      <c r="F9" s="183">
        <v>1</v>
      </c>
      <c r="G9" s="187">
        <v>126087</v>
      </c>
      <c r="H9" s="184">
        <v>0.40874566007397728</v>
      </c>
      <c r="I9" s="184">
        <v>0.66400000000000003</v>
      </c>
      <c r="J9" s="184">
        <v>0.66900000000000004</v>
      </c>
      <c r="K9" s="184">
        <v>0.24299999999999999</v>
      </c>
      <c r="L9" s="184">
        <v>0.248</v>
      </c>
      <c r="M9" s="184">
        <v>3.3000000000000002E-2</v>
      </c>
      <c r="N9" s="184">
        <v>3.5000000000000003E-2</v>
      </c>
      <c r="O9" s="184">
        <v>5.2999999999999999E-2</v>
      </c>
      <c r="P9" s="184">
        <v>5.5E-2</v>
      </c>
    </row>
    <row r="10" spans="1:17" x14ac:dyDescent="0.25">
      <c r="A10" s="93" t="s">
        <v>1249</v>
      </c>
      <c r="B10" s="184">
        <v>0.54168552158079597</v>
      </c>
      <c r="C10" s="184">
        <v>0.19033766457646475</v>
      </c>
      <c r="D10" s="184">
        <v>4.770831986553753E-2</v>
      </c>
      <c r="E10" s="184">
        <v>0.22026849397720172</v>
      </c>
      <c r="F10" s="183">
        <v>1</v>
      </c>
      <c r="G10" s="187">
        <v>46407</v>
      </c>
      <c r="H10" s="184">
        <v>0.15051894135962637</v>
      </c>
      <c r="I10" s="184">
        <v>0.53700000000000003</v>
      </c>
      <c r="J10" s="184">
        <v>0.54600000000000004</v>
      </c>
      <c r="K10" s="184">
        <v>0.187</v>
      </c>
      <c r="L10" s="184">
        <v>0.19400000000000001</v>
      </c>
      <c r="M10" s="184">
        <v>4.5999999999999999E-2</v>
      </c>
      <c r="N10" s="184">
        <v>0.05</v>
      </c>
      <c r="O10" s="184">
        <v>0.217</v>
      </c>
      <c r="P10" s="184">
        <v>0.224</v>
      </c>
    </row>
    <row r="11" spans="1:17" x14ac:dyDescent="0.25">
      <c r="A11" s="93" t="s">
        <v>1250</v>
      </c>
      <c r="B11" s="184">
        <v>0.63820549927641101</v>
      </c>
      <c r="C11" s="184">
        <v>0.15050651230101303</v>
      </c>
      <c r="D11" s="184">
        <v>4.4862518089725037E-2</v>
      </c>
      <c r="E11" s="184">
        <v>0.16642547033285093</v>
      </c>
      <c r="F11" s="183">
        <v>1</v>
      </c>
      <c r="G11" s="187">
        <v>691</v>
      </c>
      <c r="H11" s="184">
        <v>0.11137975499677627</v>
      </c>
      <c r="I11" s="184">
        <v>0.60199999999999998</v>
      </c>
      <c r="J11" s="184">
        <v>0.67300000000000004</v>
      </c>
      <c r="K11" s="184">
        <v>0.126</v>
      </c>
      <c r="L11" s="184">
        <v>0.17899999999999999</v>
      </c>
      <c r="M11" s="184">
        <v>3.2000000000000001E-2</v>
      </c>
      <c r="N11" s="184">
        <v>6.3E-2</v>
      </c>
      <c r="O11" s="184">
        <v>0.14099999999999999</v>
      </c>
      <c r="P11" s="184">
        <v>0.19600000000000001</v>
      </c>
    </row>
    <row r="12" spans="1:17" x14ac:dyDescent="0.25">
      <c r="A12" s="93" t="s">
        <v>1251</v>
      </c>
      <c r="B12" s="184">
        <v>0.60473588342440798</v>
      </c>
      <c r="C12" s="184">
        <v>0.19125683060109289</v>
      </c>
      <c r="D12" s="184">
        <v>4.3260473588342438E-2</v>
      </c>
      <c r="E12" s="184">
        <v>0.16074681238615665</v>
      </c>
      <c r="F12" s="183">
        <v>1</v>
      </c>
      <c r="G12" s="187">
        <v>2196</v>
      </c>
      <c r="H12" s="184">
        <v>0.11927651947205475</v>
      </c>
      <c r="I12" s="184">
        <v>0.58399999999999996</v>
      </c>
      <c r="J12" s="184">
        <v>0.625</v>
      </c>
      <c r="K12" s="184">
        <v>0.17499999999999999</v>
      </c>
      <c r="L12" s="184">
        <v>0.20799999999999999</v>
      </c>
      <c r="M12" s="184">
        <v>3.5999999999999997E-2</v>
      </c>
      <c r="N12" s="184">
        <v>5.2999999999999999E-2</v>
      </c>
      <c r="O12" s="184">
        <v>0.14599999999999999</v>
      </c>
      <c r="P12" s="184">
        <v>0.17699999999999999</v>
      </c>
    </row>
    <row r="13" spans="1:17" x14ac:dyDescent="0.25">
      <c r="A13" s="93" t="s">
        <v>1252</v>
      </c>
      <c r="B13" s="184">
        <v>0.63430943048189992</v>
      </c>
      <c r="C13" s="184">
        <v>0.19829375144108832</v>
      </c>
      <c r="D13" s="184">
        <v>4.5423103527784184E-2</v>
      </c>
      <c r="E13" s="184">
        <v>0.12197371454922758</v>
      </c>
      <c r="F13" s="183">
        <v>1</v>
      </c>
      <c r="G13" s="187">
        <v>4337</v>
      </c>
      <c r="H13" s="184">
        <v>0.14691236746722672</v>
      </c>
      <c r="I13" s="184">
        <v>0.62</v>
      </c>
      <c r="J13" s="184">
        <v>0.64900000000000002</v>
      </c>
      <c r="K13" s="184">
        <v>0.187</v>
      </c>
      <c r="L13" s="184">
        <v>0.21</v>
      </c>
      <c r="M13" s="184">
        <v>0.04</v>
      </c>
      <c r="N13" s="184">
        <v>5.1999999999999998E-2</v>
      </c>
      <c r="O13" s="184">
        <v>0.113</v>
      </c>
      <c r="P13" s="184">
        <v>0.13200000000000001</v>
      </c>
    </row>
    <row r="14" spans="1:17" x14ac:dyDescent="0.25">
      <c r="A14" s="93" t="s">
        <v>1253</v>
      </c>
      <c r="B14" s="184">
        <v>0.63989087602303729</v>
      </c>
      <c r="C14" s="184">
        <v>0.22582600788117613</v>
      </c>
      <c r="D14" s="184">
        <v>3.8193391936950594E-2</v>
      </c>
      <c r="E14" s="184">
        <v>9.6089724158836015E-2</v>
      </c>
      <c r="F14" s="183">
        <v>1</v>
      </c>
      <c r="G14" s="187">
        <v>3299</v>
      </c>
      <c r="H14" s="184">
        <v>0.21500260688216893</v>
      </c>
      <c r="I14" s="184">
        <v>0.623</v>
      </c>
      <c r="J14" s="184">
        <v>0.65600000000000003</v>
      </c>
      <c r="K14" s="184">
        <v>0.21199999999999999</v>
      </c>
      <c r="L14" s="184">
        <v>0.24</v>
      </c>
      <c r="M14" s="184">
        <v>3.2000000000000001E-2</v>
      </c>
      <c r="N14" s="184">
        <v>4.4999999999999998E-2</v>
      </c>
      <c r="O14" s="184">
        <v>8.5999999999999993E-2</v>
      </c>
      <c r="P14" s="184">
        <v>0.107</v>
      </c>
    </row>
    <row r="15" spans="1:17" x14ac:dyDescent="0.25">
      <c r="A15" s="93" t="s">
        <v>1254</v>
      </c>
      <c r="B15" s="184">
        <v>0.66357129038498741</v>
      </c>
      <c r="C15" s="184">
        <v>0.21822402785838654</v>
      </c>
      <c r="D15" s="184">
        <v>3.8885664538595474E-2</v>
      </c>
      <c r="E15" s="184">
        <v>7.9319017218030571E-2</v>
      </c>
      <c r="F15" s="183">
        <v>1</v>
      </c>
      <c r="G15" s="187">
        <v>5169</v>
      </c>
      <c r="H15" s="184">
        <v>0.31779895481094372</v>
      </c>
      <c r="I15" s="184">
        <v>0.65100000000000002</v>
      </c>
      <c r="J15" s="184">
        <v>0.67600000000000005</v>
      </c>
      <c r="K15" s="184">
        <v>0.20699999999999999</v>
      </c>
      <c r="L15" s="184">
        <v>0.23</v>
      </c>
      <c r="M15" s="184">
        <v>3.4000000000000002E-2</v>
      </c>
      <c r="N15" s="184">
        <v>4.4999999999999998E-2</v>
      </c>
      <c r="O15" s="184">
        <v>7.1999999999999995E-2</v>
      </c>
      <c r="P15" s="184">
        <v>8.6999999999999994E-2</v>
      </c>
    </row>
    <row r="16" spans="1:17" x14ac:dyDescent="0.25">
      <c r="A16" s="93" t="s">
        <v>1255</v>
      </c>
      <c r="B16" s="184">
        <v>0.59451219512195119</v>
      </c>
      <c r="C16" s="184">
        <v>0.18292682926829268</v>
      </c>
      <c r="D16" s="184">
        <v>4.2682926829268296E-2</v>
      </c>
      <c r="E16" s="184">
        <v>0.1798780487804878</v>
      </c>
      <c r="F16" s="183">
        <v>1</v>
      </c>
      <c r="G16" s="187">
        <v>328</v>
      </c>
      <c r="H16" s="184">
        <v>0.14977168949771688</v>
      </c>
      <c r="I16" s="184">
        <v>0.54100000000000004</v>
      </c>
      <c r="J16" s="184">
        <v>0.64600000000000002</v>
      </c>
      <c r="K16" s="184">
        <v>0.14499999999999999</v>
      </c>
      <c r="L16" s="184">
        <v>0.22800000000000001</v>
      </c>
      <c r="M16" s="184">
        <v>2.5999999999999999E-2</v>
      </c>
      <c r="N16" s="184">
        <v>7.0000000000000007E-2</v>
      </c>
      <c r="O16" s="184">
        <v>0.14199999999999999</v>
      </c>
      <c r="P16" s="184">
        <v>0.22500000000000001</v>
      </c>
    </row>
    <row r="17" spans="1:16" x14ac:dyDescent="0.25">
      <c r="A17" s="93" t="s">
        <v>1256</v>
      </c>
      <c r="B17" s="184">
        <v>0.49743589743589745</v>
      </c>
      <c r="C17" s="184">
        <v>9.2307692307692313E-2</v>
      </c>
      <c r="D17" s="184">
        <v>9.7435897435897437E-2</v>
      </c>
      <c r="E17" s="184">
        <v>0.31282051282051282</v>
      </c>
      <c r="F17" s="183">
        <v>1</v>
      </c>
      <c r="G17" s="187">
        <v>195</v>
      </c>
      <c r="H17" s="184">
        <v>5.0180133813690173E-2</v>
      </c>
      <c r="I17" s="184">
        <v>0.42799999999999999</v>
      </c>
      <c r="J17" s="184">
        <v>0.56699999999999995</v>
      </c>
      <c r="K17" s="184">
        <v>5.8999999999999997E-2</v>
      </c>
      <c r="L17" s="184">
        <v>0.14099999999999999</v>
      </c>
      <c r="M17" s="184">
        <v>6.3E-2</v>
      </c>
      <c r="N17" s="184">
        <v>0.14699999999999999</v>
      </c>
      <c r="O17" s="184">
        <v>0.252</v>
      </c>
      <c r="P17" s="184">
        <v>0.38100000000000001</v>
      </c>
    </row>
    <row r="18" spans="1:16" x14ac:dyDescent="0.25">
      <c r="A18" s="93" t="s">
        <v>1257</v>
      </c>
      <c r="B18" s="184">
        <v>0.58252427184466016</v>
      </c>
      <c r="C18" s="184">
        <v>6.6019417475728162E-2</v>
      </c>
      <c r="D18" s="184">
        <v>6.2135922330097085E-2</v>
      </c>
      <c r="E18" s="184">
        <v>0.28932038834951457</v>
      </c>
      <c r="F18" s="183">
        <v>1</v>
      </c>
      <c r="G18" s="187">
        <v>515</v>
      </c>
      <c r="H18" s="184">
        <v>5.0524870008829589E-2</v>
      </c>
      <c r="I18" s="184">
        <v>0.53900000000000003</v>
      </c>
      <c r="J18" s="184">
        <v>0.624</v>
      </c>
      <c r="K18" s="184">
        <v>4.8000000000000001E-2</v>
      </c>
      <c r="L18" s="184">
        <v>9.0999999999999998E-2</v>
      </c>
      <c r="M18" s="184">
        <v>4.3999999999999997E-2</v>
      </c>
      <c r="N18" s="184">
        <v>8.5999999999999993E-2</v>
      </c>
      <c r="O18" s="184">
        <v>0.252</v>
      </c>
      <c r="P18" s="184">
        <v>0.33</v>
      </c>
    </row>
    <row r="19" spans="1:16" x14ac:dyDescent="0.25">
      <c r="A19" s="93" t="s">
        <v>1258</v>
      </c>
      <c r="B19" s="184">
        <v>0.59564719358533791</v>
      </c>
      <c r="C19" s="184">
        <v>8.9347079037800689E-2</v>
      </c>
      <c r="D19" s="184">
        <v>5.9564719358533788E-2</v>
      </c>
      <c r="E19" s="184">
        <v>0.25544100801832759</v>
      </c>
      <c r="F19" s="183">
        <v>1</v>
      </c>
      <c r="G19" s="187">
        <v>873</v>
      </c>
      <c r="H19" s="184">
        <v>5.8950638125464243E-2</v>
      </c>
      <c r="I19" s="184">
        <v>0.56299999999999994</v>
      </c>
      <c r="J19" s="184">
        <v>0.628</v>
      </c>
      <c r="K19" s="184">
        <v>7.1999999999999995E-2</v>
      </c>
      <c r="L19" s="184">
        <v>0.11</v>
      </c>
      <c r="M19" s="184">
        <v>4.5999999999999999E-2</v>
      </c>
      <c r="N19" s="184">
        <v>7.6999999999999999E-2</v>
      </c>
      <c r="O19" s="184">
        <v>0.22800000000000001</v>
      </c>
      <c r="P19" s="184">
        <v>0.28499999999999998</v>
      </c>
    </row>
    <row r="20" spans="1:16" x14ac:dyDescent="0.25">
      <c r="A20" s="93" t="s">
        <v>1259</v>
      </c>
      <c r="B20" s="184">
        <v>0.63991323210412143</v>
      </c>
      <c r="C20" s="184">
        <v>0.10845986984815618</v>
      </c>
      <c r="D20" s="184">
        <v>5.2060737527114966E-2</v>
      </c>
      <c r="E20" s="184">
        <v>0.19956616052060738</v>
      </c>
      <c r="F20" s="183">
        <v>1</v>
      </c>
      <c r="G20" s="187">
        <v>461</v>
      </c>
      <c r="H20" s="184">
        <v>7.2873853936136573E-2</v>
      </c>
      <c r="I20" s="184">
        <v>0.59499999999999997</v>
      </c>
      <c r="J20" s="184">
        <v>0.68200000000000005</v>
      </c>
      <c r="K20" s="184">
        <v>8.3000000000000004E-2</v>
      </c>
      <c r="L20" s="184">
        <v>0.14000000000000001</v>
      </c>
      <c r="M20" s="184">
        <v>3.5000000000000003E-2</v>
      </c>
      <c r="N20" s="184">
        <v>7.5999999999999998E-2</v>
      </c>
      <c r="O20" s="184">
        <v>0.16600000000000001</v>
      </c>
      <c r="P20" s="184">
        <v>0.23799999999999999</v>
      </c>
    </row>
    <row r="21" spans="1:16" x14ac:dyDescent="0.25">
      <c r="A21" s="93" t="s">
        <v>1260</v>
      </c>
      <c r="B21" s="184">
        <v>0.65157480314960625</v>
      </c>
      <c r="C21" s="184">
        <v>0.12598425196850394</v>
      </c>
      <c r="D21" s="184">
        <v>3.3464566929133861E-2</v>
      </c>
      <c r="E21" s="184">
        <v>0.1889763779527559</v>
      </c>
      <c r="F21" s="183">
        <v>1</v>
      </c>
      <c r="G21" s="187">
        <v>508</v>
      </c>
      <c r="H21" s="184">
        <v>0.1067675493905002</v>
      </c>
      <c r="I21" s="184">
        <v>0.60899999999999999</v>
      </c>
      <c r="J21" s="184">
        <v>0.69199999999999995</v>
      </c>
      <c r="K21" s="184">
        <v>0.1</v>
      </c>
      <c r="L21" s="184">
        <v>0.158</v>
      </c>
      <c r="M21" s="184">
        <v>2.1000000000000001E-2</v>
      </c>
      <c r="N21" s="184">
        <v>5.2999999999999999E-2</v>
      </c>
      <c r="O21" s="184">
        <v>0.157</v>
      </c>
      <c r="P21" s="184">
        <v>0.22500000000000001</v>
      </c>
    </row>
    <row r="22" spans="1:16" x14ac:dyDescent="0.25">
      <c r="A22" s="93" t="s">
        <v>1261</v>
      </c>
      <c r="B22" s="184">
        <v>0.4563106796116505</v>
      </c>
      <c r="C22" s="184">
        <v>2.9126213592233011E-2</v>
      </c>
      <c r="D22" s="184">
        <v>5.8252427184466021E-2</v>
      </c>
      <c r="E22" s="184">
        <v>0.4563106796116505</v>
      </c>
      <c r="F22" s="183">
        <v>1</v>
      </c>
      <c r="G22" s="187">
        <v>103</v>
      </c>
      <c r="H22" s="184">
        <v>5.8622652248150255E-2</v>
      </c>
      <c r="I22" s="184">
        <v>0.36299999999999999</v>
      </c>
      <c r="J22" s="184">
        <v>0.55200000000000005</v>
      </c>
      <c r="K22" s="184">
        <v>0.01</v>
      </c>
      <c r="L22" s="184">
        <v>8.2000000000000003E-2</v>
      </c>
      <c r="M22" s="184">
        <v>2.7E-2</v>
      </c>
      <c r="N22" s="184">
        <v>0.121</v>
      </c>
      <c r="O22" s="184">
        <v>0.36299999999999999</v>
      </c>
      <c r="P22" s="184">
        <v>0.55200000000000005</v>
      </c>
    </row>
    <row r="23" spans="1:16" x14ac:dyDescent="0.25">
      <c r="A23" s="93" t="s">
        <v>1262</v>
      </c>
      <c r="B23" s="184">
        <v>0.53449144008056393</v>
      </c>
      <c r="C23" s="184">
        <v>0.14400805639476336</v>
      </c>
      <c r="D23" s="184">
        <v>3.8267875125881166E-2</v>
      </c>
      <c r="E23" s="184">
        <v>0.28323262839879154</v>
      </c>
      <c r="F23" s="183">
        <v>1</v>
      </c>
      <c r="G23" s="187">
        <v>3972</v>
      </c>
      <c r="H23" s="184">
        <v>0.56141342756183743</v>
      </c>
      <c r="I23" s="184">
        <v>0.51900000000000002</v>
      </c>
      <c r="J23" s="184">
        <v>0.55000000000000004</v>
      </c>
      <c r="K23" s="184">
        <v>0.13300000000000001</v>
      </c>
      <c r="L23" s="184">
        <v>0.155</v>
      </c>
      <c r="M23" s="184">
        <v>3.3000000000000002E-2</v>
      </c>
      <c r="N23" s="184">
        <v>4.4999999999999998E-2</v>
      </c>
      <c r="O23" s="184">
        <v>0.26900000000000002</v>
      </c>
      <c r="P23" s="184">
        <v>0.29699999999999999</v>
      </c>
    </row>
    <row r="24" spans="1:16" x14ac:dyDescent="0.25">
      <c r="A24" s="93" t="s">
        <v>1263</v>
      </c>
      <c r="B24" s="184">
        <v>0.53887670770787655</v>
      </c>
      <c r="C24" s="184">
        <v>0.16444594366672288</v>
      </c>
      <c r="D24" s="184">
        <v>3.6937088885140835E-2</v>
      </c>
      <c r="E24" s="184">
        <v>0.25974025974025972</v>
      </c>
      <c r="F24" s="183">
        <v>1</v>
      </c>
      <c r="G24" s="187">
        <v>5929</v>
      </c>
      <c r="H24" s="184">
        <v>0.56987697039600149</v>
      </c>
      <c r="I24" s="184">
        <v>0.52600000000000002</v>
      </c>
      <c r="J24" s="184">
        <v>0.55200000000000005</v>
      </c>
      <c r="K24" s="184">
        <v>0.155</v>
      </c>
      <c r="L24" s="184">
        <v>0.17399999999999999</v>
      </c>
      <c r="M24" s="184">
        <v>3.2000000000000001E-2</v>
      </c>
      <c r="N24" s="184">
        <v>4.2000000000000003E-2</v>
      </c>
      <c r="O24" s="184">
        <v>0.249</v>
      </c>
      <c r="P24" s="184">
        <v>0.27100000000000002</v>
      </c>
    </row>
    <row r="25" spans="1:16" x14ac:dyDescent="0.25">
      <c r="A25" s="93" t="s">
        <v>1264</v>
      </c>
      <c r="B25" s="184">
        <v>0.60311712846347609</v>
      </c>
      <c r="C25" s="184">
        <v>0.18639798488664988</v>
      </c>
      <c r="D25" s="184">
        <v>2.9596977329974811E-2</v>
      </c>
      <c r="E25" s="184">
        <v>0.18088790931989923</v>
      </c>
      <c r="F25" s="183">
        <v>1</v>
      </c>
      <c r="G25" s="187">
        <v>6352</v>
      </c>
      <c r="H25" s="184">
        <v>0.65128678355377834</v>
      </c>
      <c r="I25" s="184">
        <v>0.59099999999999997</v>
      </c>
      <c r="J25" s="184">
        <v>0.61499999999999999</v>
      </c>
      <c r="K25" s="184">
        <v>0.17699999999999999</v>
      </c>
      <c r="L25" s="184">
        <v>0.19600000000000001</v>
      </c>
      <c r="M25" s="184">
        <v>2.5999999999999999E-2</v>
      </c>
      <c r="N25" s="184">
        <v>3.4000000000000002E-2</v>
      </c>
      <c r="O25" s="184">
        <v>0.17199999999999999</v>
      </c>
      <c r="P25" s="184">
        <v>0.191</v>
      </c>
    </row>
    <row r="26" spans="1:16" x14ac:dyDescent="0.25">
      <c r="A26" s="93" t="s">
        <v>1265</v>
      </c>
      <c r="B26" s="184">
        <v>0.68777614138438881</v>
      </c>
      <c r="C26" s="184">
        <v>0.203240058910162</v>
      </c>
      <c r="D26" s="184">
        <v>3.3136966126656849E-2</v>
      </c>
      <c r="E26" s="184">
        <v>7.5846833578792336E-2</v>
      </c>
      <c r="F26" s="183">
        <v>1</v>
      </c>
      <c r="G26" s="187">
        <v>2716</v>
      </c>
      <c r="H26" s="184">
        <v>0.73464971598593454</v>
      </c>
      <c r="I26" s="184">
        <v>0.67</v>
      </c>
      <c r="J26" s="184">
        <v>0.70499999999999996</v>
      </c>
      <c r="K26" s="184">
        <v>0.189</v>
      </c>
      <c r="L26" s="184">
        <v>0.219</v>
      </c>
      <c r="M26" s="184">
        <v>2.7E-2</v>
      </c>
      <c r="N26" s="184">
        <v>4.1000000000000002E-2</v>
      </c>
      <c r="O26" s="184">
        <v>6.6000000000000003E-2</v>
      </c>
      <c r="P26" s="184">
        <v>8.5999999999999993E-2</v>
      </c>
    </row>
    <row r="27" spans="1:16" x14ac:dyDescent="0.25">
      <c r="A27" s="93" t="s">
        <v>1266</v>
      </c>
      <c r="B27" s="184">
        <v>0.71244277985851023</v>
      </c>
      <c r="C27" s="184">
        <v>0.21057012068248024</v>
      </c>
      <c r="D27" s="184">
        <v>2.5801081980857263E-2</v>
      </c>
      <c r="E27" s="184">
        <v>5.118601747815231E-2</v>
      </c>
      <c r="F27" s="183">
        <v>1</v>
      </c>
      <c r="G27" s="187">
        <v>2403</v>
      </c>
      <c r="H27" s="184">
        <v>0.7835017932833388</v>
      </c>
      <c r="I27" s="184">
        <v>0.69399999999999995</v>
      </c>
      <c r="J27" s="184">
        <v>0.73</v>
      </c>
      <c r="K27" s="184">
        <v>0.19500000000000001</v>
      </c>
      <c r="L27" s="184">
        <v>0.22700000000000001</v>
      </c>
      <c r="M27" s="184">
        <v>0.02</v>
      </c>
      <c r="N27" s="184">
        <v>3.3000000000000002E-2</v>
      </c>
      <c r="O27" s="184">
        <v>4.2999999999999997E-2</v>
      </c>
      <c r="P27" s="184">
        <v>6.0999999999999999E-2</v>
      </c>
    </row>
    <row r="28" spans="1:16" x14ac:dyDescent="0.25">
      <c r="A28" s="93" t="s">
        <v>1267</v>
      </c>
      <c r="B28" s="184">
        <v>0.48711541464938313</v>
      </c>
      <c r="C28" s="184">
        <v>0.12884585350616898</v>
      </c>
      <c r="D28" s="184">
        <v>3.748243011088552E-2</v>
      </c>
      <c r="E28" s="184">
        <v>0.34655630173356239</v>
      </c>
      <c r="F28" s="183">
        <v>1</v>
      </c>
      <c r="G28" s="187">
        <v>6403</v>
      </c>
      <c r="H28" s="184">
        <v>0.47549383632853109</v>
      </c>
      <c r="I28" s="184">
        <v>0.47499999999999998</v>
      </c>
      <c r="J28" s="184">
        <v>0.499</v>
      </c>
      <c r="K28" s="184">
        <v>0.121</v>
      </c>
      <c r="L28" s="184">
        <v>0.13700000000000001</v>
      </c>
      <c r="M28" s="184">
        <v>3.3000000000000002E-2</v>
      </c>
      <c r="N28" s="184">
        <v>4.2000000000000003E-2</v>
      </c>
      <c r="O28" s="184">
        <v>0.33500000000000002</v>
      </c>
      <c r="P28" s="184">
        <v>0.35799999999999998</v>
      </c>
    </row>
    <row r="29" spans="1:16" x14ac:dyDescent="0.25">
      <c r="A29" s="93" t="s">
        <v>1268</v>
      </c>
      <c r="B29" s="184">
        <v>0.62191780821917808</v>
      </c>
      <c r="C29" s="184">
        <v>0.23527397260273972</v>
      </c>
      <c r="D29" s="184">
        <v>4.4178082191780821E-2</v>
      </c>
      <c r="E29" s="184">
        <v>9.8630136986301367E-2</v>
      </c>
      <c r="F29" s="183">
        <v>1</v>
      </c>
      <c r="G29" s="187">
        <v>2920</v>
      </c>
      <c r="H29" s="184">
        <v>0.41984184040258804</v>
      </c>
      <c r="I29" s="184">
        <v>0.60399999999999998</v>
      </c>
      <c r="J29" s="184">
        <v>0.63900000000000001</v>
      </c>
      <c r="K29" s="184">
        <v>0.22</v>
      </c>
      <c r="L29" s="184">
        <v>0.251</v>
      </c>
      <c r="M29" s="184">
        <v>3.6999999999999998E-2</v>
      </c>
      <c r="N29" s="184">
        <v>5.1999999999999998E-2</v>
      </c>
      <c r="O29" s="184">
        <v>8.7999999999999995E-2</v>
      </c>
      <c r="P29" s="184">
        <v>0.11</v>
      </c>
    </row>
    <row r="30" spans="1:16" x14ac:dyDescent="0.25">
      <c r="A30" s="93" t="s">
        <v>1269</v>
      </c>
      <c r="B30" s="184">
        <v>0.61702737566289234</v>
      </c>
      <c r="C30" s="184">
        <v>0.25842052458076537</v>
      </c>
      <c r="D30" s="184">
        <v>3.6262003726530025E-2</v>
      </c>
      <c r="E30" s="184">
        <v>8.8290096029812234E-2</v>
      </c>
      <c r="F30" s="183">
        <v>1</v>
      </c>
      <c r="G30" s="187">
        <v>6977</v>
      </c>
      <c r="H30" s="184">
        <v>0.48317174515235456</v>
      </c>
      <c r="I30" s="184">
        <v>0.60599999999999998</v>
      </c>
      <c r="J30" s="184">
        <v>0.628</v>
      </c>
      <c r="K30" s="184">
        <v>0.248</v>
      </c>
      <c r="L30" s="184">
        <v>0.26900000000000002</v>
      </c>
      <c r="M30" s="184">
        <v>3.2000000000000001E-2</v>
      </c>
      <c r="N30" s="184">
        <v>4.1000000000000002E-2</v>
      </c>
      <c r="O30" s="184">
        <v>8.2000000000000003E-2</v>
      </c>
      <c r="P30" s="184">
        <v>9.5000000000000001E-2</v>
      </c>
    </row>
    <row r="31" spans="1:16" x14ac:dyDescent="0.25">
      <c r="A31" s="93" t="s">
        <v>1270</v>
      </c>
      <c r="B31" s="184">
        <v>0.62282079472278939</v>
      </c>
      <c r="C31" s="184">
        <v>0.27783885660436625</v>
      </c>
      <c r="D31" s="184">
        <v>3.6359352913460027E-2</v>
      </c>
      <c r="E31" s="184">
        <v>6.2980995759384331E-2</v>
      </c>
      <c r="F31" s="183">
        <v>1</v>
      </c>
      <c r="G31" s="187">
        <v>12734</v>
      </c>
      <c r="H31" s="184">
        <v>0.56312740459027988</v>
      </c>
      <c r="I31" s="184">
        <v>0.61399999999999999</v>
      </c>
      <c r="J31" s="184">
        <v>0.63100000000000001</v>
      </c>
      <c r="K31" s="184">
        <v>0.27</v>
      </c>
      <c r="L31" s="184">
        <v>0.28599999999999998</v>
      </c>
      <c r="M31" s="184">
        <v>3.3000000000000002E-2</v>
      </c>
      <c r="N31" s="184">
        <v>0.04</v>
      </c>
      <c r="O31" s="184">
        <v>5.8999999999999997E-2</v>
      </c>
      <c r="P31" s="184">
        <v>6.7000000000000004E-2</v>
      </c>
    </row>
    <row r="32" spans="1:16" x14ac:dyDescent="0.25">
      <c r="A32" s="93" t="s">
        <v>1271</v>
      </c>
      <c r="B32" s="184">
        <v>0.62546040515653778</v>
      </c>
      <c r="C32" s="184">
        <v>0.28671731123388583</v>
      </c>
      <c r="D32" s="184">
        <v>3.4415285451197056E-2</v>
      </c>
      <c r="E32" s="184">
        <v>5.3406998158379376E-2</v>
      </c>
      <c r="F32" s="183">
        <v>1</v>
      </c>
      <c r="G32" s="187">
        <v>8688</v>
      </c>
      <c r="H32" s="184">
        <v>0.62544093297818737</v>
      </c>
      <c r="I32" s="184">
        <v>0.61499999999999999</v>
      </c>
      <c r="J32" s="184">
        <v>0.63600000000000001</v>
      </c>
      <c r="K32" s="184">
        <v>0.27700000000000002</v>
      </c>
      <c r="L32" s="184">
        <v>0.29599999999999999</v>
      </c>
      <c r="M32" s="184">
        <v>3.1E-2</v>
      </c>
      <c r="N32" s="184">
        <v>3.7999999999999999E-2</v>
      </c>
      <c r="O32" s="184">
        <v>4.9000000000000002E-2</v>
      </c>
      <c r="P32" s="184">
        <v>5.8000000000000003E-2</v>
      </c>
    </row>
    <row r="33" spans="1:16" x14ac:dyDescent="0.25">
      <c r="A33" s="93" t="s">
        <v>1272</v>
      </c>
      <c r="B33" s="184">
        <v>0.64869858611825193</v>
      </c>
      <c r="C33" s="184">
        <v>0.2763496143958869</v>
      </c>
      <c r="D33" s="184">
        <v>3.3740359897172237E-2</v>
      </c>
      <c r="E33" s="184">
        <v>4.1211439588688947E-2</v>
      </c>
      <c r="F33" s="183">
        <v>1</v>
      </c>
      <c r="G33" s="187">
        <v>12448</v>
      </c>
      <c r="H33" s="184">
        <v>0.65845014546416292</v>
      </c>
      <c r="I33" s="184">
        <v>0.64</v>
      </c>
      <c r="J33" s="184">
        <v>0.65700000000000003</v>
      </c>
      <c r="K33" s="184">
        <v>0.26900000000000002</v>
      </c>
      <c r="L33" s="184">
        <v>0.28399999999999997</v>
      </c>
      <c r="M33" s="184">
        <v>3.1E-2</v>
      </c>
      <c r="N33" s="184">
        <v>3.6999999999999998E-2</v>
      </c>
      <c r="O33" s="184">
        <v>3.7999999999999999E-2</v>
      </c>
      <c r="P33" s="184">
        <v>4.4999999999999998E-2</v>
      </c>
    </row>
    <row r="34" spans="1:16" x14ac:dyDescent="0.25">
      <c r="A34" s="93" t="s">
        <v>1273</v>
      </c>
      <c r="B34" s="184">
        <v>0.60840840840840837</v>
      </c>
      <c r="C34" s="184">
        <v>0.23183183183183184</v>
      </c>
      <c r="D34" s="184">
        <v>3.903903903903904E-2</v>
      </c>
      <c r="E34" s="184">
        <v>0.12072072072072072</v>
      </c>
      <c r="F34" s="183">
        <v>1</v>
      </c>
      <c r="G34" s="187">
        <v>1665</v>
      </c>
      <c r="H34" s="184">
        <v>0.40848871442590773</v>
      </c>
      <c r="I34" s="184">
        <v>0.58499999999999996</v>
      </c>
      <c r="J34" s="184">
        <v>0.63200000000000001</v>
      </c>
      <c r="K34" s="184">
        <v>0.21199999999999999</v>
      </c>
      <c r="L34" s="184">
        <v>0.253</v>
      </c>
      <c r="M34" s="184">
        <v>3.1E-2</v>
      </c>
      <c r="N34" s="184">
        <v>4.9000000000000002E-2</v>
      </c>
      <c r="O34" s="184">
        <v>0.106</v>
      </c>
      <c r="P34" s="184">
        <v>0.13700000000000001</v>
      </c>
    </row>
    <row r="35" spans="1:16" x14ac:dyDescent="0.25">
      <c r="A35" s="93" t="s">
        <v>1274</v>
      </c>
      <c r="B35" s="184">
        <v>0.62734584450402142</v>
      </c>
      <c r="C35" s="184">
        <v>0.1876675603217158</v>
      </c>
      <c r="D35" s="184">
        <v>3.2171581769436998E-2</v>
      </c>
      <c r="E35" s="184">
        <v>0.15281501340482573</v>
      </c>
      <c r="F35" s="183">
        <v>1</v>
      </c>
      <c r="G35" s="187">
        <v>373</v>
      </c>
      <c r="H35" s="184">
        <v>0.11508793582227707</v>
      </c>
      <c r="I35" s="184">
        <v>0.57699999999999996</v>
      </c>
      <c r="J35" s="184">
        <v>0.67500000000000004</v>
      </c>
      <c r="K35" s="184">
        <v>0.151</v>
      </c>
      <c r="L35" s="184">
        <v>0.23</v>
      </c>
      <c r="M35" s="184">
        <v>1.7999999999999999E-2</v>
      </c>
      <c r="N35" s="184">
        <v>5.5E-2</v>
      </c>
      <c r="O35" s="184">
        <v>0.12</v>
      </c>
      <c r="P35" s="184">
        <v>0.193</v>
      </c>
    </row>
    <row r="36" spans="1:16" x14ac:dyDescent="0.25">
      <c r="A36" s="93" t="s">
        <v>1275</v>
      </c>
      <c r="B36" s="184">
        <v>0.64935064935064934</v>
      </c>
      <c r="C36" s="184">
        <v>0.17662337662337663</v>
      </c>
      <c r="D36" s="184">
        <v>4.6753246753246755E-2</v>
      </c>
      <c r="E36" s="184">
        <v>0.12727272727272726</v>
      </c>
      <c r="F36" s="183">
        <v>1</v>
      </c>
      <c r="G36" s="187">
        <v>385</v>
      </c>
      <c r="H36" s="184">
        <v>0.15701468189233278</v>
      </c>
      <c r="I36" s="184">
        <v>0.6</v>
      </c>
      <c r="J36" s="184">
        <v>0.69499999999999995</v>
      </c>
      <c r="K36" s="184">
        <v>0.14199999999999999</v>
      </c>
      <c r="L36" s="184">
        <v>0.218</v>
      </c>
      <c r="M36" s="184">
        <v>0.03</v>
      </c>
      <c r="N36" s="184">
        <v>7.2999999999999995E-2</v>
      </c>
      <c r="O36" s="184">
        <v>9.8000000000000004E-2</v>
      </c>
      <c r="P36" s="184">
        <v>0.16400000000000001</v>
      </c>
    </row>
    <row r="37" spans="1:16" x14ac:dyDescent="0.25">
      <c r="A37" s="93" t="s">
        <v>1276</v>
      </c>
      <c r="B37" s="184">
        <v>0.66812227074235808</v>
      </c>
      <c r="C37" s="184">
        <v>0.18777292576419213</v>
      </c>
      <c r="D37" s="184">
        <v>4.148471615720524E-2</v>
      </c>
      <c r="E37" s="184">
        <v>0.10262008733624454</v>
      </c>
      <c r="F37" s="183">
        <v>1</v>
      </c>
      <c r="G37" s="187">
        <v>458</v>
      </c>
      <c r="H37" s="184">
        <v>0.21726755218216318</v>
      </c>
      <c r="I37" s="184">
        <v>0.624</v>
      </c>
      <c r="J37" s="184">
        <v>0.71</v>
      </c>
      <c r="K37" s="184">
        <v>0.155</v>
      </c>
      <c r="L37" s="184">
        <v>0.22600000000000001</v>
      </c>
      <c r="M37" s="184">
        <v>2.7E-2</v>
      </c>
      <c r="N37" s="184">
        <v>6.4000000000000001E-2</v>
      </c>
      <c r="O37" s="184">
        <v>7.8E-2</v>
      </c>
      <c r="P37" s="184">
        <v>0.13400000000000001</v>
      </c>
    </row>
    <row r="38" spans="1:16" x14ac:dyDescent="0.25">
      <c r="A38" s="93" t="s">
        <v>1277</v>
      </c>
      <c r="B38" s="184">
        <v>0.66265060240963858</v>
      </c>
      <c r="C38" s="184">
        <v>0.19277108433734941</v>
      </c>
      <c r="D38" s="184">
        <v>4.4176706827309238E-2</v>
      </c>
      <c r="E38" s="184">
        <v>0.10040160642570281</v>
      </c>
      <c r="F38" s="183">
        <v>1</v>
      </c>
      <c r="G38" s="187">
        <v>249</v>
      </c>
      <c r="H38" s="184">
        <v>0.26716738197424894</v>
      </c>
      <c r="I38" s="184">
        <v>0.60199999999999998</v>
      </c>
      <c r="J38" s="184">
        <v>0.71899999999999997</v>
      </c>
      <c r="K38" s="184">
        <v>0.14899999999999999</v>
      </c>
      <c r="L38" s="184">
        <v>0.246</v>
      </c>
      <c r="M38" s="184">
        <v>2.5000000000000001E-2</v>
      </c>
      <c r="N38" s="184">
        <v>7.6999999999999999E-2</v>
      </c>
      <c r="O38" s="184">
        <v>6.9000000000000006E-2</v>
      </c>
      <c r="P38" s="184">
        <v>0.14399999999999999</v>
      </c>
    </row>
    <row r="39" spans="1:16" x14ac:dyDescent="0.25">
      <c r="A39" s="93" t="s">
        <v>1278</v>
      </c>
      <c r="B39" s="184">
        <v>0.68768768768768773</v>
      </c>
      <c r="C39" s="184">
        <v>0.21621621621621623</v>
      </c>
      <c r="D39" s="184">
        <v>1.5015015015015015E-2</v>
      </c>
      <c r="E39" s="184">
        <v>8.1081081081081086E-2</v>
      </c>
      <c r="F39" s="183">
        <v>1</v>
      </c>
      <c r="G39" s="187">
        <v>333</v>
      </c>
      <c r="H39" s="184">
        <v>0.34796238244514105</v>
      </c>
      <c r="I39" s="184">
        <v>0.63600000000000001</v>
      </c>
      <c r="J39" s="184">
        <v>0.73499999999999999</v>
      </c>
      <c r="K39" s="184">
        <v>0.17499999999999999</v>
      </c>
      <c r="L39" s="184">
        <v>0.26400000000000001</v>
      </c>
      <c r="M39" s="184">
        <v>6.0000000000000001E-3</v>
      </c>
      <c r="N39" s="184">
        <v>3.5000000000000003E-2</v>
      </c>
      <c r="O39" s="184">
        <v>5.6000000000000001E-2</v>
      </c>
      <c r="P39" s="184">
        <v>0.115</v>
      </c>
    </row>
    <row r="40" spans="1:16" x14ac:dyDescent="0.25">
      <c r="A40" s="93" t="s">
        <v>1279</v>
      </c>
      <c r="B40" s="184">
        <v>0.5891758917589176</v>
      </c>
      <c r="C40" s="184">
        <v>0.18327183271832717</v>
      </c>
      <c r="D40" s="184">
        <v>4.4280442804428041E-2</v>
      </c>
      <c r="E40" s="184">
        <v>0.18327183271832717</v>
      </c>
      <c r="F40" s="183">
        <v>1</v>
      </c>
      <c r="G40" s="187">
        <v>813</v>
      </c>
      <c r="H40" s="184">
        <v>5.2373896798299298E-2</v>
      </c>
      <c r="I40" s="184">
        <v>0.55500000000000005</v>
      </c>
      <c r="J40" s="184">
        <v>0.622</v>
      </c>
      <c r="K40" s="184">
        <v>0.158</v>
      </c>
      <c r="L40" s="184">
        <v>0.21099999999999999</v>
      </c>
      <c r="M40" s="184">
        <v>3.2000000000000001E-2</v>
      </c>
      <c r="N40" s="184">
        <v>6.0999999999999999E-2</v>
      </c>
      <c r="O40" s="184">
        <v>0.158</v>
      </c>
      <c r="P40" s="184">
        <v>0.21099999999999999</v>
      </c>
    </row>
    <row r="41" spans="1:16" x14ac:dyDescent="0.25">
      <c r="A41" s="93" t="s">
        <v>1280</v>
      </c>
      <c r="B41" s="184">
        <v>0.51807228915662651</v>
      </c>
      <c r="C41" s="184">
        <v>3.614457831325301E-2</v>
      </c>
      <c r="D41" s="184">
        <v>6.0240963855421686E-2</v>
      </c>
      <c r="E41" s="184">
        <v>0.38554216867469882</v>
      </c>
      <c r="F41" s="183">
        <v>1</v>
      </c>
      <c r="G41" s="187">
        <v>83</v>
      </c>
      <c r="H41" s="184">
        <v>1.1289445048966267E-2</v>
      </c>
      <c r="I41" s="184">
        <v>0.41199999999999998</v>
      </c>
      <c r="J41" s="184">
        <v>0.622</v>
      </c>
      <c r="K41" s="184">
        <v>1.2E-2</v>
      </c>
      <c r="L41" s="184">
        <v>0.10100000000000001</v>
      </c>
      <c r="M41" s="184">
        <v>2.5999999999999999E-2</v>
      </c>
      <c r="N41" s="184">
        <v>0.13300000000000001</v>
      </c>
      <c r="O41" s="184">
        <v>0.28799999999999998</v>
      </c>
      <c r="P41" s="184">
        <v>0.49299999999999999</v>
      </c>
    </row>
    <row r="42" spans="1:16" x14ac:dyDescent="0.25">
      <c r="A42" s="93" t="s">
        <v>1281</v>
      </c>
      <c r="B42" s="184">
        <v>0.45454545454545453</v>
      </c>
      <c r="C42" s="184">
        <v>0.12121212121212122</v>
      </c>
      <c r="D42" s="184">
        <v>3.0303030303030304E-2</v>
      </c>
      <c r="E42" s="184">
        <v>0.39393939393939392</v>
      </c>
      <c r="F42" s="183">
        <v>1</v>
      </c>
      <c r="G42" s="187">
        <v>33</v>
      </c>
      <c r="H42" s="184">
        <v>1.3900589721988205E-2</v>
      </c>
      <c r="I42" s="184">
        <v>0.29799999999999999</v>
      </c>
      <c r="J42" s="184">
        <v>0.62</v>
      </c>
      <c r="K42" s="184">
        <v>4.8000000000000001E-2</v>
      </c>
      <c r="L42" s="184">
        <v>0.27300000000000002</v>
      </c>
      <c r="M42" s="184">
        <v>5.0000000000000001E-3</v>
      </c>
      <c r="N42" s="184">
        <v>0.153</v>
      </c>
      <c r="O42" s="184">
        <v>0.247</v>
      </c>
      <c r="P42" s="184">
        <v>0.56299999999999994</v>
      </c>
    </row>
    <row r="43" spans="1:16" x14ac:dyDescent="0.25">
      <c r="A43" s="93" t="s">
        <v>1282</v>
      </c>
      <c r="B43" s="184">
        <v>0.6071428571428571</v>
      </c>
      <c r="C43" s="184">
        <v>0.25</v>
      </c>
      <c r="D43" s="184" t="s">
        <v>143</v>
      </c>
      <c r="E43" s="184">
        <v>0.14285714285714285</v>
      </c>
      <c r="F43" s="183">
        <v>1</v>
      </c>
      <c r="G43" s="187">
        <v>28</v>
      </c>
      <c r="H43" s="184">
        <v>7.3490813648293962E-2</v>
      </c>
      <c r="I43" s="184">
        <v>0.42399999999999999</v>
      </c>
      <c r="J43" s="184">
        <v>0.76400000000000001</v>
      </c>
      <c r="K43" s="184">
        <v>0.127</v>
      </c>
      <c r="L43" s="184">
        <v>0.434</v>
      </c>
      <c r="M43" s="184" t="s">
        <v>143</v>
      </c>
      <c r="N43" s="184" t="s">
        <v>143</v>
      </c>
      <c r="O43" s="184">
        <v>5.7000000000000002E-2</v>
      </c>
      <c r="P43" s="184">
        <v>0.315</v>
      </c>
    </row>
    <row r="44" spans="1:16" x14ac:dyDescent="0.25">
      <c r="A44" s="93" t="s">
        <v>1283</v>
      </c>
      <c r="B44" s="184">
        <v>0.36363636363636365</v>
      </c>
      <c r="C44" s="184">
        <v>0.18181818181818182</v>
      </c>
      <c r="D44" s="184">
        <v>0.27272727272727271</v>
      </c>
      <c r="E44" s="184">
        <v>0.18181818181818182</v>
      </c>
      <c r="F44" s="183">
        <v>1</v>
      </c>
      <c r="G44" s="187">
        <v>11</v>
      </c>
      <c r="H44" s="184">
        <v>0.12790697674418605</v>
      </c>
      <c r="I44" s="184">
        <v>0.152</v>
      </c>
      <c r="J44" s="184">
        <v>0.64600000000000002</v>
      </c>
      <c r="K44" s="184">
        <v>5.0999999999999997E-2</v>
      </c>
      <c r="L44" s="184">
        <v>0.47699999999999998</v>
      </c>
      <c r="M44" s="184">
        <v>9.7000000000000003E-2</v>
      </c>
      <c r="N44" s="184">
        <v>0.56599999999999995</v>
      </c>
      <c r="O44" s="184">
        <v>5.0999999999999997E-2</v>
      </c>
      <c r="P44" s="184">
        <v>0.47699999999999998</v>
      </c>
    </row>
    <row r="45" spans="1:16" x14ac:dyDescent="0.25">
      <c r="A45" s="93" t="s">
        <v>1284</v>
      </c>
      <c r="B45" s="184">
        <v>0.75</v>
      </c>
      <c r="C45" s="184">
        <v>0.25</v>
      </c>
      <c r="D45" s="184" t="s">
        <v>143</v>
      </c>
      <c r="E45" s="184" t="s">
        <v>143</v>
      </c>
      <c r="F45" s="183">
        <v>1</v>
      </c>
      <c r="G45" s="187">
        <v>4</v>
      </c>
      <c r="H45" s="184">
        <v>6.3492063492063489E-2</v>
      </c>
      <c r="I45" s="184">
        <v>0.30099999999999999</v>
      </c>
      <c r="J45" s="184">
        <v>0.95399999999999996</v>
      </c>
      <c r="K45" s="184">
        <v>4.5999999999999999E-2</v>
      </c>
      <c r="L45" s="184">
        <v>0.69899999999999995</v>
      </c>
      <c r="M45" s="184" t="s">
        <v>143</v>
      </c>
      <c r="N45" s="184" t="s">
        <v>143</v>
      </c>
      <c r="O45" s="184" t="s">
        <v>143</v>
      </c>
      <c r="P45" s="184" t="s">
        <v>143</v>
      </c>
    </row>
    <row r="46" spans="1:16" x14ac:dyDescent="0.25">
      <c r="A46" s="93" t="s">
        <v>1285</v>
      </c>
      <c r="B46" s="184">
        <v>0.4599899345747358</v>
      </c>
      <c r="C46" s="184">
        <v>0.10367388022143935</v>
      </c>
      <c r="D46" s="184">
        <v>6.4921992954202312E-2</v>
      </c>
      <c r="E46" s="184">
        <v>0.37141419224962252</v>
      </c>
      <c r="F46" s="183">
        <v>1</v>
      </c>
      <c r="G46" s="187">
        <v>1987</v>
      </c>
      <c r="H46" s="184">
        <v>8.5123701403020235E-3</v>
      </c>
      <c r="I46" s="184">
        <v>0.438</v>
      </c>
      <c r="J46" s="184">
        <v>0.48199999999999998</v>
      </c>
      <c r="K46" s="184">
        <v>9.0999999999999998E-2</v>
      </c>
      <c r="L46" s="184">
        <v>0.11799999999999999</v>
      </c>
      <c r="M46" s="184">
        <v>5.5E-2</v>
      </c>
      <c r="N46" s="184">
        <v>7.6999999999999999E-2</v>
      </c>
      <c r="O46" s="184">
        <v>0.35</v>
      </c>
      <c r="P46" s="184">
        <v>0.39300000000000002</v>
      </c>
    </row>
    <row r="47" spans="1:16" x14ac:dyDescent="0.25">
      <c r="A47" s="93" t="s">
        <v>1286</v>
      </c>
      <c r="B47" s="184">
        <v>0.62385844748858443</v>
      </c>
      <c r="C47" s="184">
        <v>0.2629851598173516</v>
      </c>
      <c r="D47" s="184">
        <v>3.8812785388127852E-2</v>
      </c>
      <c r="E47" s="184">
        <v>7.4343607305936074E-2</v>
      </c>
      <c r="F47" s="183">
        <v>1</v>
      </c>
      <c r="G47" s="187">
        <v>7008</v>
      </c>
      <c r="H47" s="184">
        <v>0.19644559062622638</v>
      </c>
      <c r="I47" s="184">
        <v>0.61199999999999999</v>
      </c>
      <c r="J47" s="184">
        <v>0.63500000000000001</v>
      </c>
      <c r="K47" s="184">
        <v>0.253</v>
      </c>
      <c r="L47" s="184">
        <v>0.27300000000000002</v>
      </c>
      <c r="M47" s="184">
        <v>3.5000000000000003E-2</v>
      </c>
      <c r="N47" s="184">
        <v>4.3999999999999997E-2</v>
      </c>
      <c r="O47" s="184">
        <v>6.8000000000000005E-2</v>
      </c>
      <c r="P47" s="184">
        <v>8.1000000000000003E-2</v>
      </c>
    </row>
    <row r="48" spans="1:16" x14ac:dyDescent="0.25">
      <c r="A48" s="93" t="s">
        <v>1287</v>
      </c>
      <c r="B48" s="184">
        <v>0.61995144559699844</v>
      </c>
      <c r="C48" s="184">
        <v>0.27035974398587509</v>
      </c>
      <c r="D48" s="184">
        <v>3.9652762451261682E-2</v>
      </c>
      <c r="E48" s="184">
        <v>7.0036047965864781E-2</v>
      </c>
      <c r="F48" s="183">
        <v>1</v>
      </c>
      <c r="G48" s="187">
        <v>13593</v>
      </c>
      <c r="H48" s="184">
        <v>0.16452034567064464</v>
      </c>
      <c r="I48" s="184">
        <v>0.61199999999999999</v>
      </c>
      <c r="J48" s="184">
        <v>0.628</v>
      </c>
      <c r="K48" s="184">
        <v>0.26300000000000001</v>
      </c>
      <c r="L48" s="184">
        <v>0.27800000000000002</v>
      </c>
      <c r="M48" s="184">
        <v>3.6999999999999998E-2</v>
      </c>
      <c r="N48" s="184">
        <v>4.2999999999999997E-2</v>
      </c>
      <c r="O48" s="184">
        <v>6.6000000000000003E-2</v>
      </c>
      <c r="P48" s="184">
        <v>7.3999999999999996E-2</v>
      </c>
    </row>
    <row r="49" spans="1:16" x14ac:dyDescent="0.25">
      <c r="A49" s="93" t="s">
        <v>1288</v>
      </c>
      <c r="B49" s="184">
        <v>0.628180747985149</v>
      </c>
      <c r="C49" s="184">
        <v>0.26985420628452411</v>
      </c>
      <c r="D49" s="184">
        <v>3.6538983971746805E-2</v>
      </c>
      <c r="E49" s="184">
        <v>6.5426061758580095E-2</v>
      </c>
      <c r="F49" s="183">
        <v>1</v>
      </c>
      <c r="G49" s="187">
        <v>22086</v>
      </c>
      <c r="H49" s="184">
        <v>0.2128689014399445</v>
      </c>
      <c r="I49" s="184">
        <v>0.622</v>
      </c>
      <c r="J49" s="184">
        <v>0.63500000000000001</v>
      </c>
      <c r="K49" s="184">
        <v>0.26400000000000001</v>
      </c>
      <c r="L49" s="184">
        <v>0.27600000000000002</v>
      </c>
      <c r="M49" s="184">
        <v>3.4000000000000002E-2</v>
      </c>
      <c r="N49" s="184">
        <v>3.9E-2</v>
      </c>
      <c r="O49" s="184">
        <v>6.2E-2</v>
      </c>
      <c r="P49" s="184">
        <v>6.9000000000000006E-2</v>
      </c>
    </row>
    <row r="50" spans="1:16" x14ac:dyDescent="0.25">
      <c r="A50" s="93" t="s">
        <v>1289</v>
      </c>
      <c r="B50" s="184">
        <v>0.63239587041651835</v>
      </c>
      <c r="C50" s="184">
        <v>0.27027411890352437</v>
      </c>
      <c r="D50" s="184">
        <v>3.7308650765396939E-2</v>
      </c>
      <c r="E50" s="184">
        <v>6.002135991456034E-2</v>
      </c>
      <c r="F50" s="183">
        <v>1</v>
      </c>
      <c r="G50" s="187">
        <v>14045</v>
      </c>
      <c r="H50" s="184">
        <v>0.28970709570957098</v>
      </c>
      <c r="I50" s="184">
        <v>0.624</v>
      </c>
      <c r="J50" s="184">
        <v>0.64</v>
      </c>
      <c r="K50" s="184">
        <v>0.26300000000000001</v>
      </c>
      <c r="L50" s="184">
        <v>0.27800000000000002</v>
      </c>
      <c r="M50" s="184">
        <v>3.4000000000000002E-2</v>
      </c>
      <c r="N50" s="184">
        <v>4.1000000000000002E-2</v>
      </c>
      <c r="O50" s="184">
        <v>5.6000000000000001E-2</v>
      </c>
      <c r="P50" s="184">
        <v>6.4000000000000001E-2</v>
      </c>
    </row>
    <row r="51" spans="1:16" x14ac:dyDescent="0.25">
      <c r="A51" s="93" t="s">
        <v>1290</v>
      </c>
      <c r="B51" s="184">
        <v>0.65262230514096187</v>
      </c>
      <c r="C51" s="184">
        <v>0.26591003316749584</v>
      </c>
      <c r="D51" s="184">
        <v>3.5758706467661688E-2</v>
      </c>
      <c r="E51" s="184">
        <v>4.5708955223880597E-2</v>
      </c>
      <c r="F51" s="183">
        <v>1</v>
      </c>
      <c r="G51" s="187">
        <v>19296</v>
      </c>
      <c r="H51" s="184">
        <v>0.41758099071609428</v>
      </c>
      <c r="I51" s="184">
        <v>0.64600000000000002</v>
      </c>
      <c r="J51" s="184">
        <v>0.65900000000000003</v>
      </c>
      <c r="K51" s="184">
        <v>0.26</v>
      </c>
      <c r="L51" s="184">
        <v>0.27200000000000002</v>
      </c>
      <c r="M51" s="184">
        <v>3.3000000000000002E-2</v>
      </c>
      <c r="N51" s="184">
        <v>3.7999999999999999E-2</v>
      </c>
      <c r="O51" s="184">
        <v>4.2999999999999997E-2</v>
      </c>
      <c r="P51" s="184">
        <v>4.9000000000000002E-2</v>
      </c>
    </row>
    <row r="52" spans="1:16" x14ac:dyDescent="0.25">
      <c r="A52" s="93" t="s">
        <v>1291</v>
      </c>
      <c r="B52" s="184">
        <v>0.66389380530973452</v>
      </c>
      <c r="C52" s="184">
        <v>0.22778761061946903</v>
      </c>
      <c r="D52" s="184">
        <v>3.9469026548672563E-2</v>
      </c>
      <c r="E52" s="184">
        <v>6.8849557522123891E-2</v>
      </c>
      <c r="F52" s="183">
        <v>1</v>
      </c>
      <c r="G52" s="187">
        <v>5650</v>
      </c>
      <c r="H52" s="184">
        <v>0.30353497367572796</v>
      </c>
      <c r="I52" s="184">
        <v>0.65100000000000002</v>
      </c>
      <c r="J52" s="184">
        <v>0.67600000000000005</v>
      </c>
      <c r="K52" s="184">
        <v>0.217</v>
      </c>
      <c r="L52" s="184">
        <v>0.23899999999999999</v>
      </c>
      <c r="M52" s="184">
        <v>3.5000000000000003E-2</v>
      </c>
      <c r="N52" s="184">
        <v>4.4999999999999998E-2</v>
      </c>
      <c r="O52" s="184">
        <v>6.3E-2</v>
      </c>
      <c r="P52" s="184">
        <v>7.5999999999999998E-2</v>
      </c>
    </row>
    <row r="53" spans="1:16" x14ac:dyDescent="0.25">
      <c r="A53" s="93" t="s">
        <v>1292</v>
      </c>
      <c r="B53" s="184">
        <v>0.36036036036036034</v>
      </c>
      <c r="C53" s="184">
        <v>9.0090090090090086E-2</v>
      </c>
      <c r="D53" s="184">
        <v>9.90990990990991E-2</v>
      </c>
      <c r="E53" s="184">
        <v>0.45045045045045046</v>
      </c>
      <c r="F53" s="183">
        <v>1</v>
      </c>
      <c r="G53" s="187">
        <v>111</v>
      </c>
      <c r="H53" s="184">
        <v>6.0441056357201199E-3</v>
      </c>
      <c r="I53" s="184">
        <v>0.27700000000000002</v>
      </c>
      <c r="J53" s="184">
        <v>0.45300000000000001</v>
      </c>
      <c r="K53" s="184">
        <v>0.05</v>
      </c>
      <c r="L53" s="184">
        <v>0.158</v>
      </c>
      <c r="M53" s="184">
        <v>5.6000000000000001E-2</v>
      </c>
      <c r="N53" s="184">
        <v>0.16900000000000001</v>
      </c>
      <c r="O53" s="184">
        <v>0.36099999999999999</v>
      </c>
      <c r="P53" s="184">
        <v>0.54300000000000004</v>
      </c>
    </row>
    <row r="54" spans="1:16" x14ac:dyDescent="0.25">
      <c r="A54" s="93" t="s">
        <v>1293</v>
      </c>
      <c r="B54" s="184">
        <v>0.37373737373737376</v>
      </c>
      <c r="C54" s="184">
        <v>9.0909090909090912E-2</v>
      </c>
      <c r="D54" s="184">
        <v>0.17171717171717171</v>
      </c>
      <c r="E54" s="184">
        <v>0.36363636363636365</v>
      </c>
      <c r="F54" s="183">
        <v>1</v>
      </c>
      <c r="G54" s="187">
        <v>99</v>
      </c>
      <c r="H54" s="184">
        <v>5.6854074542008843E-3</v>
      </c>
      <c r="I54" s="184">
        <v>0.28499999999999998</v>
      </c>
      <c r="J54" s="184">
        <v>0.47199999999999998</v>
      </c>
      <c r="K54" s="184">
        <v>4.9000000000000002E-2</v>
      </c>
      <c r="L54" s="184">
        <v>0.16400000000000001</v>
      </c>
      <c r="M54" s="184">
        <v>0.11</v>
      </c>
      <c r="N54" s="184">
        <v>0.25800000000000001</v>
      </c>
      <c r="O54" s="184">
        <v>0.27600000000000002</v>
      </c>
      <c r="P54" s="184">
        <v>0.46200000000000002</v>
      </c>
    </row>
    <row r="55" spans="1:16" x14ac:dyDescent="0.25">
      <c r="A55" s="93" t="s">
        <v>1294</v>
      </c>
      <c r="B55" s="184">
        <v>0.58585858585858586</v>
      </c>
      <c r="C55" s="184">
        <v>9.0909090909090912E-2</v>
      </c>
      <c r="D55" s="184">
        <v>6.0606060606060608E-2</v>
      </c>
      <c r="E55" s="184">
        <v>0.26262626262626265</v>
      </c>
      <c r="F55" s="183">
        <v>1</v>
      </c>
      <c r="G55" s="187">
        <v>99</v>
      </c>
      <c r="H55" s="184">
        <v>1.593689632968448E-2</v>
      </c>
      <c r="I55" s="184">
        <v>0.48699999999999999</v>
      </c>
      <c r="J55" s="184">
        <v>0.67800000000000005</v>
      </c>
      <c r="K55" s="184">
        <v>4.9000000000000002E-2</v>
      </c>
      <c r="L55" s="184">
        <v>0.16400000000000001</v>
      </c>
      <c r="M55" s="184">
        <v>2.8000000000000001E-2</v>
      </c>
      <c r="N55" s="184">
        <v>0.126</v>
      </c>
      <c r="O55" s="184">
        <v>0.186</v>
      </c>
      <c r="P55" s="184">
        <v>0.35699999999999998</v>
      </c>
    </row>
    <row r="56" spans="1:16" x14ac:dyDescent="0.25">
      <c r="A56" s="93" t="s">
        <v>1295</v>
      </c>
      <c r="B56" s="184">
        <v>0.61290322580645162</v>
      </c>
      <c r="C56" s="184">
        <v>0.12903225806451613</v>
      </c>
      <c r="D56" s="184">
        <v>4.8387096774193547E-2</v>
      </c>
      <c r="E56" s="184">
        <v>0.20967741935483872</v>
      </c>
      <c r="F56" s="183">
        <v>1</v>
      </c>
      <c r="G56" s="187">
        <v>62</v>
      </c>
      <c r="H56" s="184">
        <v>4.5123726346433773E-2</v>
      </c>
      <c r="I56" s="184">
        <v>0.48799999999999999</v>
      </c>
      <c r="J56" s="184">
        <v>0.72399999999999998</v>
      </c>
      <c r="K56" s="184">
        <v>6.7000000000000004E-2</v>
      </c>
      <c r="L56" s="184">
        <v>0.23400000000000001</v>
      </c>
      <c r="M56" s="184">
        <v>1.7000000000000001E-2</v>
      </c>
      <c r="N56" s="184">
        <v>0.13300000000000001</v>
      </c>
      <c r="O56" s="184">
        <v>0.127</v>
      </c>
      <c r="P56" s="184">
        <v>0.32600000000000001</v>
      </c>
    </row>
    <row r="57" spans="1:16" x14ac:dyDescent="0.25">
      <c r="A57" s="93" t="s">
        <v>1296</v>
      </c>
      <c r="B57" s="184">
        <v>0.68421052631578949</v>
      </c>
      <c r="C57" s="184">
        <v>0.16842105263157894</v>
      </c>
      <c r="D57" s="184">
        <v>5.2631578947368418E-2</v>
      </c>
      <c r="E57" s="184">
        <v>9.4736842105263161E-2</v>
      </c>
      <c r="F57" s="183">
        <v>1</v>
      </c>
      <c r="G57" s="187">
        <v>95</v>
      </c>
      <c r="H57" s="184">
        <v>8.3333333333333329E-2</v>
      </c>
      <c r="I57" s="184">
        <v>0.58499999999999996</v>
      </c>
      <c r="J57" s="184">
        <v>0.76900000000000002</v>
      </c>
      <c r="K57" s="184">
        <v>0.106</v>
      </c>
      <c r="L57" s="184">
        <v>0.25600000000000001</v>
      </c>
      <c r="M57" s="184">
        <v>2.3E-2</v>
      </c>
      <c r="N57" s="184">
        <v>0.11700000000000001</v>
      </c>
      <c r="O57" s="184">
        <v>5.0999999999999997E-2</v>
      </c>
      <c r="P57" s="184">
        <v>0.17</v>
      </c>
    </row>
    <row r="58" spans="1:16" x14ac:dyDescent="0.25">
      <c r="A58" s="93" t="s">
        <v>1297</v>
      </c>
      <c r="B58" s="184">
        <v>0.37383177570093457</v>
      </c>
      <c r="C58" s="184">
        <v>0.10280373831775701</v>
      </c>
      <c r="D58" s="184">
        <v>8.4112149532710276E-2</v>
      </c>
      <c r="E58" s="184">
        <v>0.43925233644859812</v>
      </c>
      <c r="F58" s="183">
        <v>1</v>
      </c>
      <c r="G58" s="187">
        <v>107</v>
      </c>
      <c r="H58" s="184">
        <v>1.1297645443986908E-2</v>
      </c>
      <c r="I58" s="184">
        <v>0.28799999999999998</v>
      </c>
      <c r="J58" s="184">
        <v>0.46800000000000003</v>
      </c>
      <c r="K58" s="184">
        <v>5.8000000000000003E-2</v>
      </c>
      <c r="L58" s="184">
        <v>0.17499999999999999</v>
      </c>
      <c r="M58" s="184">
        <v>4.4999999999999998E-2</v>
      </c>
      <c r="N58" s="184">
        <v>0.152</v>
      </c>
      <c r="O58" s="184">
        <v>0.34899999999999998</v>
      </c>
      <c r="P58" s="184">
        <v>0.53400000000000003</v>
      </c>
    </row>
    <row r="59" spans="1:16" x14ac:dyDescent="0.25">
      <c r="A59" s="93" t="s">
        <v>1298</v>
      </c>
      <c r="B59" s="184">
        <v>0.56740027510316371</v>
      </c>
      <c r="C59" s="184">
        <v>0.19532324621733149</v>
      </c>
      <c r="D59" s="184">
        <v>5.9147180192572216E-2</v>
      </c>
      <c r="E59" s="184">
        <v>0.1781292984869326</v>
      </c>
      <c r="F59" s="183">
        <v>1</v>
      </c>
      <c r="G59" s="187">
        <v>1454</v>
      </c>
      <c r="H59" s="184">
        <v>1.5964338259513822E-2</v>
      </c>
      <c r="I59" s="184">
        <v>0.54200000000000004</v>
      </c>
      <c r="J59" s="184">
        <v>0.59299999999999997</v>
      </c>
      <c r="K59" s="184">
        <v>0.17599999999999999</v>
      </c>
      <c r="L59" s="184">
        <v>0.216</v>
      </c>
      <c r="M59" s="184">
        <v>4.8000000000000001E-2</v>
      </c>
      <c r="N59" s="184">
        <v>7.1999999999999995E-2</v>
      </c>
      <c r="O59" s="184">
        <v>0.159</v>
      </c>
      <c r="P59" s="184">
        <v>0.19900000000000001</v>
      </c>
    </row>
    <row r="60" spans="1:16" x14ac:dyDescent="0.25">
      <c r="A60" s="93" t="s">
        <v>1299</v>
      </c>
      <c r="B60" s="184">
        <v>0.61144439317028154</v>
      </c>
      <c r="C60" s="184">
        <v>0.20304568527918782</v>
      </c>
      <c r="D60" s="184">
        <v>4.6146746654360866E-2</v>
      </c>
      <c r="E60" s="184">
        <v>0.13936317489616981</v>
      </c>
      <c r="F60" s="183">
        <v>1</v>
      </c>
      <c r="G60" s="187">
        <v>2167</v>
      </c>
      <c r="H60" s="184">
        <v>2.0112862207866941E-2</v>
      </c>
      <c r="I60" s="184">
        <v>0.59099999999999997</v>
      </c>
      <c r="J60" s="184">
        <v>0.63200000000000001</v>
      </c>
      <c r="K60" s="184">
        <v>0.187</v>
      </c>
      <c r="L60" s="184">
        <v>0.221</v>
      </c>
      <c r="M60" s="184">
        <v>3.7999999999999999E-2</v>
      </c>
      <c r="N60" s="184">
        <v>5.6000000000000001E-2</v>
      </c>
      <c r="O60" s="184">
        <v>0.125</v>
      </c>
      <c r="P60" s="184">
        <v>0.155</v>
      </c>
    </row>
    <row r="61" spans="1:16" x14ac:dyDescent="0.25">
      <c r="A61" s="93" t="s">
        <v>1300</v>
      </c>
      <c r="B61" s="184">
        <v>0.65021845283988688</v>
      </c>
      <c r="C61" s="184">
        <v>0.20174762271909535</v>
      </c>
      <c r="D61" s="184">
        <v>4.8573631457208943E-2</v>
      </c>
      <c r="E61" s="184">
        <v>9.946029298380879E-2</v>
      </c>
      <c r="F61" s="183">
        <v>1</v>
      </c>
      <c r="G61" s="187">
        <v>3891</v>
      </c>
      <c r="H61" s="184">
        <v>5.3197161724293507E-2</v>
      </c>
      <c r="I61" s="184">
        <v>0.63500000000000001</v>
      </c>
      <c r="J61" s="184">
        <v>0.66500000000000004</v>
      </c>
      <c r="K61" s="184">
        <v>0.189</v>
      </c>
      <c r="L61" s="184">
        <v>0.215</v>
      </c>
      <c r="M61" s="184">
        <v>4.2000000000000003E-2</v>
      </c>
      <c r="N61" s="184">
        <v>5.6000000000000001E-2</v>
      </c>
      <c r="O61" s="184">
        <v>0.09</v>
      </c>
      <c r="P61" s="184">
        <v>0.109</v>
      </c>
    </row>
    <row r="62" spans="1:16" x14ac:dyDescent="0.25">
      <c r="A62" s="93" t="s">
        <v>1301</v>
      </c>
      <c r="B62" s="184">
        <v>0.68560953253895507</v>
      </c>
      <c r="C62" s="184">
        <v>0.20592728383745798</v>
      </c>
      <c r="D62" s="184">
        <v>3.6052551176290866E-2</v>
      </c>
      <c r="E62" s="184">
        <v>7.2410632447296064E-2</v>
      </c>
      <c r="F62" s="183">
        <v>1</v>
      </c>
      <c r="G62" s="187">
        <v>3273</v>
      </c>
      <c r="H62" s="184">
        <v>0.10375653827864954</v>
      </c>
      <c r="I62" s="184">
        <v>0.66900000000000004</v>
      </c>
      <c r="J62" s="184">
        <v>0.70099999999999996</v>
      </c>
      <c r="K62" s="184">
        <v>0.192</v>
      </c>
      <c r="L62" s="184">
        <v>0.22</v>
      </c>
      <c r="M62" s="184">
        <v>0.03</v>
      </c>
      <c r="N62" s="184">
        <v>4.2999999999999997E-2</v>
      </c>
      <c r="O62" s="184">
        <v>6.4000000000000001E-2</v>
      </c>
      <c r="P62" s="184">
        <v>8.2000000000000003E-2</v>
      </c>
    </row>
    <row r="63" spans="1:16" x14ac:dyDescent="0.25">
      <c r="A63" s="93" t="s">
        <v>1302</v>
      </c>
      <c r="B63" s="184">
        <v>0.73928632405668426</v>
      </c>
      <c r="C63" s="184">
        <v>0.17876045757213591</v>
      </c>
      <c r="D63" s="184">
        <v>2.6805531842240056E-2</v>
      </c>
      <c r="E63" s="184">
        <v>5.5147686528939734E-2</v>
      </c>
      <c r="F63" s="183">
        <v>1</v>
      </c>
      <c r="G63" s="187">
        <v>5857</v>
      </c>
      <c r="H63" s="184">
        <v>0.16261313787550669</v>
      </c>
      <c r="I63" s="184">
        <v>0.72799999999999998</v>
      </c>
      <c r="J63" s="184">
        <v>0.75</v>
      </c>
      <c r="K63" s="184">
        <v>0.16900000000000001</v>
      </c>
      <c r="L63" s="184">
        <v>0.189</v>
      </c>
      <c r="M63" s="184">
        <v>2.3E-2</v>
      </c>
      <c r="N63" s="184">
        <v>3.1E-2</v>
      </c>
      <c r="O63" s="184">
        <v>0.05</v>
      </c>
      <c r="P63" s="184">
        <v>6.0999999999999999E-2</v>
      </c>
    </row>
    <row r="64" spans="1:16" x14ac:dyDescent="0.25">
      <c r="A64" s="93" t="s">
        <v>1303</v>
      </c>
      <c r="B64" s="184">
        <v>0.50501432664756452</v>
      </c>
      <c r="C64" s="184">
        <v>0.18123209169054441</v>
      </c>
      <c r="D64" s="184">
        <v>7.5214899713467051E-2</v>
      </c>
      <c r="E64" s="184">
        <v>0.23853868194842406</v>
      </c>
      <c r="F64" s="183">
        <v>1</v>
      </c>
      <c r="G64" s="187">
        <v>1396</v>
      </c>
      <c r="H64" s="184">
        <v>1.6888663061493607E-2</v>
      </c>
      <c r="I64" s="184">
        <v>0.47899999999999998</v>
      </c>
      <c r="J64" s="184">
        <v>0.53100000000000003</v>
      </c>
      <c r="K64" s="184">
        <v>0.16200000000000001</v>
      </c>
      <c r="L64" s="184">
        <v>0.20200000000000001</v>
      </c>
      <c r="M64" s="184">
        <v>6.3E-2</v>
      </c>
      <c r="N64" s="184">
        <v>0.09</v>
      </c>
      <c r="O64" s="184">
        <v>0.217</v>
      </c>
      <c r="P64" s="184">
        <v>0.26200000000000001</v>
      </c>
    </row>
    <row r="65" spans="1:16" x14ac:dyDescent="0.25">
      <c r="A65" s="93" t="s">
        <v>1304</v>
      </c>
      <c r="B65" s="184">
        <v>0.66914498141263945</v>
      </c>
      <c r="C65" s="184">
        <v>7.0631970260223054E-2</v>
      </c>
      <c r="D65" s="184">
        <v>4.8327137546468404E-2</v>
      </c>
      <c r="E65" s="184">
        <v>0.21189591078066913</v>
      </c>
      <c r="F65" s="183">
        <v>1</v>
      </c>
      <c r="G65" s="187">
        <v>269</v>
      </c>
      <c r="H65" s="184">
        <v>7.8471411901983659E-2</v>
      </c>
      <c r="I65" s="184">
        <v>0.61099999999999999</v>
      </c>
      <c r="J65" s="184">
        <v>0.72299999999999998</v>
      </c>
      <c r="K65" s="184">
        <v>4.5999999999999999E-2</v>
      </c>
      <c r="L65" s="184">
        <v>0.108</v>
      </c>
      <c r="M65" s="184">
        <v>2.8000000000000001E-2</v>
      </c>
      <c r="N65" s="184">
        <v>8.1000000000000003E-2</v>
      </c>
      <c r="O65" s="184">
        <v>0.16700000000000001</v>
      </c>
      <c r="P65" s="184">
        <v>0.26500000000000001</v>
      </c>
    </row>
    <row r="66" spans="1:16" x14ac:dyDescent="0.25">
      <c r="A66" s="93" t="s">
        <v>1305</v>
      </c>
      <c r="B66" s="184">
        <v>0.68241965973534968</v>
      </c>
      <c r="C66" s="184">
        <v>0.11531190926275993</v>
      </c>
      <c r="D66" s="184">
        <v>3.780718336483932E-2</v>
      </c>
      <c r="E66" s="184">
        <v>0.16446124763705103</v>
      </c>
      <c r="F66" s="183">
        <v>1</v>
      </c>
      <c r="G66" s="187">
        <v>529</v>
      </c>
      <c r="H66" s="184">
        <v>8.6240626018910985E-2</v>
      </c>
      <c r="I66" s="184">
        <v>0.64200000000000002</v>
      </c>
      <c r="J66" s="184">
        <v>0.72099999999999997</v>
      </c>
      <c r="K66" s="184">
        <v>9.0999999999999998E-2</v>
      </c>
      <c r="L66" s="184">
        <v>0.14499999999999999</v>
      </c>
      <c r="M66" s="184">
        <v>2.5000000000000001E-2</v>
      </c>
      <c r="N66" s="184">
        <v>5.8000000000000003E-2</v>
      </c>
      <c r="O66" s="184">
        <v>0.13500000000000001</v>
      </c>
      <c r="P66" s="184">
        <v>0.19800000000000001</v>
      </c>
    </row>
    <row r="67" spans="1:16" x14ac:dyDescent="0.25">
      <c r="A67" s="93" t="s">
        <v>1306</v>
      </c>
      <c r="B67" s="184">
        <v>0.72304832713754652</v>
      </c>
      <c r="C67" s="184">
        <v>9.8513011152416355E-2</v>
      </c>
      <c r="D67" s="184">
        <v>2.7881040892193308E-2</v>
      </c>
      <c r="E67" s="184">
        <v>0.15055762081784388</v>
      </c>
      <c r="F67" s="183">
        <v>1</v>
      </c>
      <c r="G67" s="187">
        <v>538</v>
      </c>
      <c r="H67" s="184">
        <v>0.10764305722288915</v>
      </c>
      <c r="I67" s="184">
        <v>0.68400000000000005</v>
      </c>
      <c r="J67" s="184">
        <v>0.75900000000000001</v>
      </c>
      <c r="K67" s="184">
        <v>7.5999999999999998E-2</v>
      </c>
      <c r="L67" s="184">
        <v>0.127</v>
      </c>
      <c r="M67" s="184">
        <v>1.7000000000000001E-2</v>
      </c>
      <c r="N67" s="184">
        <v>4.4999999999999998E-2</v>
      </c>
      <c r="O67" s="184">
        <v>0.123</v>
      </c>
      <c r="P67" s="184">
        <v>0.183</v>
      </c>
    </row>
    <row r="68" spans="1:16" x14ac:dyDescent="0.25">
      <c r="A68" s="93" t="s">
        <v>1307</v>
      </c>
      <c r="B68" s="184">
        <v>0.64563106796116509</v>
      </c>
      <c r="C68" s="184">
        <v>0.16019417475728157</v>
      </c>
      <c r="D68" s="184">
        <v>3.3980582524271843E-2</v>
      </c>
      <c r="E68" s="184">
        <v>0.16019417475728157</v>
      </c>
      <c r="F68" s="183">
        <v>1</v>
      </c>
      <c r="G68" s="187">
        <v>206</v>
      </c>
      <c r="H68" s="184">
        <v>0.13760855043420173</v>
      </c>
      <c r="I68" s="184">
        <v>0.57799999999999996</v>
      </c>
      <c r="J68" s="184">
        <v>0.70799999999999996</v>
      </c>
      <c r="K68" s="184">
        <v>0.11600000000000001</v>
      </c>
      <c r="L68" s="184">
        <v>0.216</v>
      </c>
      <c r="M68" s="184">
        <v>1.7000000000000001E-2</v>
      </c>
      <c r="N68" s="184">
        <v>6.8000000000000005E-2</v>
      </c>
      <c r="O68" s="184">
        <v>0.11600000000000001</v>
      </c>
      <c r="P68" s="184">
        <v>0.216</v>
      </c>
    </row>
    <row r="69" spans="1:16" x14ac:dyDescent="0.25">
      <c r="A69" s="93" t="s">
        <v>1308</v>
      </c>
      <c r="B69" s="184">
        <v>0.68604651162790697</v>
      </c>
      <c r="C69" s="184">
        <v>0.19379844961240311</v>
      </c>
      <c r="D69" s="184">
        <v>3.1007751937984496E-2</v>
      </c>
      <c r="E69" s="184">
        <v>8.9147286821705432E-2</v>
      </c>
      <c r="F69" s="183">
        <v>1</v>
      </c>
      <c r="G69" s="187">
        <v>258</v>
      </c>
      <c r="H69" s="184">
        <v>0.21428571428571427</v>
      </c>
      <c r="I69" s="184">
        <v>0.627</v>
      </c>
      <c r="J69" s="184">
        <v>0.74</v>
      </c>
      <c r="K69" s="184">
        <v>0.15</v>
      </c>
      <c r="L69" s="184">
        <v>0.246</v>
      </c>
      <c r="M69" s="184">
        <v>1.6E-2</v>
      </c>
      <c r="N69" s="184">
        <v>0.06</v>
      </c>
      <c r="O69" s="184">
        <v>0.06</v>
      </c>
      <c r="P69" s="184">
        <v>0.13</v>
      </c>
    </row>
    <row r="70" spans="1:16" x14ac:dyDescent="0.25">
      <c r="A70" s="93" t="s">
        <v>1309</v>
      </c>
      <c r="B70" s="184">
        <v>0.58333333333333337</v>
      </c>
      <c r="C70" s="184">
        <v>2.7777777777777776E-2</v>
      </c>
      <c r="D70" s="184">
        <v>0.12037037037037036</v>
      </c>
      <c r="E70" s="184">
        <v>0.26851851851851855</v>
      </c>
      <c r="F70" s="183">
        <v>1</v>
      </c>
      <c r="G70" s="187">
        <v>108</v>
      </c>
      <c r="H70" s="184">
        <v>9.2783505154639179E-2</v>
      </c>
      <c r="I70" s="184">
        <v>0.48899999999999999</v>
      </c>
      <c r="J70" s="184">
        <v>0.67200000000000004</v>
      </c>
      <c r="K70" s="184">
        <v>8.9999999999999993E-3</v>
      </c>
      <c r="L70" s="184">
        <v>7.9000000000000001E-2</v>
      </c>
      <c r="M70" s="184">
        <v>7.1999999999999995E-2</v>
      </c>
      <c r="N70" s="184">
        <v>0.19500000000000001</v>
      </c>
      <c r="O70" s="184">
        <v>0.19400000000000001</v>
      </c>
      <c r="P70" s="184">
        <v>0.35899999999999999</v>
      </c>
    </row>
    <row r="71" spans="1:16" x14ac:dyDescent="0.25">
      <c r="A71" s="93" t="s">
        <v>1310</v>
      </c>
      <c r="B71" s="184">
        <v>0.57843137254901966</v>
      </c>
      <c r="C71" s="184">
        <v>8.8235294117647065E-2</v>
      </c>
      <c r="D71" s="184">
        <v>5.8823529411764705E-2</v>
      </c>
      <c r="E71" s="184">
        <v>0.27450980392156865</v>
      </c>
      <c r="F71" s="183">
        <v>1</v>
      </c>
      <c r="G71" s="187">
        <v>102</v>
      </c>
      <c r="H71" s="184">
        <v>0.11657142857142858</v>
      </c>
      <c r="I71" s="184">
        <v>0.48099999999999998</v>
      </c>
      <c r="J71" s="184">
        <v>0.67</v>
      </c>
      <c r="K71" s="184">
        <v>4.7E-2</v>
      </c>
      <c r="L71" s="184">
        <v>0.159</v>
      </c>
      <c r="M71" s="184">
        <v>2.7E-2</v>
      </c>
      <c r="N71" s="184">
        <v>0.122</v>
      </c>
      <c r="O71" s="184">
        <v>0.19700000000000001</v>
      </c>
      <c r="P71" s="184">
        <v>0.36799999999999999</v>
      </c>
    </row>
    <row r="72" spans="1:16" x14ac:dyDescent="0.25">
      <c r="A72" s="93" t="s">
        <v>1311</v>
      </c>
      <c r="B72" s="184">
        <v>0.54248366013071891</v>
      </c>
      <c r="C72" s="184">
        <v>9.8039215686274508E-2</v>
      </c>
      <c r="D72" s="184">
        <v>6.535947712418301E-2</v>
      </c>
      <c r="E72" s="184">
        <v>0.29411764705882354</v>
      </c>
      <c r="F72" s="183">
        <v>1</v>
      </c>
      <c r="G72" s="187">
        <v>153</v>
      </c>
      <c r="H72" s="184">
        <v>0.10881934566145092</v>
      </c>
      <c r="I72" s="184">
        <v>0.46300000000000002</v>
      </c>
      <c r="J72" s="184">
        <v>0.61899999999999999</v>
      </c>
      <c r="K72" s="184">
        <v>0.06</v>
      </c>
      <c r="L72" s="184">
        <v>0.155</v>
      </c>
      <c r="M72" s="184">
        <v>3.5999999999999997E-2</v>
      </c>
      <c r="N72" s="184">
        <v>0.11600000000000001</v>
      </c>
      <c r="O72" s="184">
        <v>0.22800000000000001</v>
      </c>
      <c r="P72" s="184">
        <v>0.371</v>
      </c>
    </row>
    <row r="73" spans="1:16" x14ac:dyDescent="0.25">
      <c r="A73" s="93" t="s">
        <v>1312</v>
      </c>
      <c r="B73" s="184">
        <v>0.62142857142857144</v>
      </c>
      <c r="C73" s="184">
        <v>0.12857142857142856</v>
      </c>
      <c r="D73" s="184">
        <v>7.1428571428571425E-2</v>
      </c>
      <c r="E73" s="184">
        <v>0.17857142857142858</v>
      </c>
      <c r="F73" s="183">
        <v>1</v>
      </c>
      <c r="G73" s="187">
        <v>140</v>
      </c>
      <c r="H73" s="184">
        <v>0.10086455331412104</v>
      </c>
      <c r="I73" s="184">
        <v>0.53900000000000003</v>
      </c>
      <c r="J73" s="184">
        <v>0.69799999999999995</v>
      </c>
      <c r="K73" s="184">
        <v>8.3000000000000004E-2</v>
      </c>
      <c r="L73" s="184">
        <v>0.19400000000000001</v>
      </c>
      <c r="M73" s="184">
        <v>3.9E-2</v>
      </c>
      <c r="N73" s="184">
        <v>0.126</v>
      </c>
      <c r="O73" s="184">
        <v>0.124</v>
      </c>
      <c r="P73" s="184">
        <v>0.25</v>
      </c>
    </row>
    <row r="74" spans="1:16" x14ac:dyDescent="0.25">
      <c r="A74" s="93" t="s">
        <v>1313</v>
      </c>
      <c r="B74" s="184">
        <v>0.54838709677419351</v>
      </c>
      <c r="C74" s="184">
        <v>0.19354838709677419</v>
      </c>
      <c r="D74" s="184">
        <v>2.1505376344086023E-2</v>
      </c>
      <c r="E74" s="184">
        <v>0.23655913978494625</v>
      </c>
      <c r="F74" s="183">
        <v>1</v>
      </c>
      <c r="G74" s="187">
        <v>93</v>
      </c>
      <c r="H74" s="184">
        <v>0.15146579804560262</v>
      </c>
      <c r="I74" s="184">
        <v>0.44700000000000001</v>
      </c>
      <c r="J74" s="184">
        <v>0.64600000000000002</v>
      </c>
      <c r="K74" s="184">
        <v>0.126</v>
      </c>
      <c r="L74" s="184">
        <v>0.28499999999999998</v>
      </c>
      <c r="M74" s="184">
        <v>6.0000000000000001E-3</v>
      </c>
      <c r="N74" s="184">
        <v>7.4999999999999997E-2</v>
      </c>
      <c r="O74" s="184">
        <v>0.16200000000000001</v>
      </c>
      <c r="P74" s="184">
        <v>0.33200000000000002</v>
      </c>
    </row>
    <row r="75" spans="1:16" x14ac:dyDescent="0.25">
      <c r="A75" s="93" t="s">
        <v>1314</v>
      </c>
      <c r="B75" s="184">
        <v>0.73267326732673266</v>
      </c>
      <c r="C75" s="184">
        <v>0.13861386138613863</v>
      </c>
      <c r="D75" s="184">
        <v>3.9603960396039604E-2</v>
      </c>
      <c r="E75" s="184">
        <v>8.9108910891089105E-2</v>
      </c>
      <c r="F75" s="183">
        <v>1</v>
      </c>
      <c r="G75" s="187">
        <v>101</v>
      </c>
      <c r="H75" s="184">
        <v>0.16396103896103897</v>
      </c>
      <c r="I75" s="184">
        <v>0.63900000000000001</v>
      </c>
      <c r="J75" s="184">
        <v>0.80900000000000005</v>
      </c>
      <c r="K75" s="184">
        <v>8.4000000000000005E-2</v>
      </c>
      <c r="L75" s="184">
        <v>0.219</v>
      </c>
      <c r="M75" s="184">
        <v>1.6E-2</v>
      </c>
      <c r="N75" s="184">
        <v>9.7000000000000003E-2</v>
      </c>
      <c r="O75" s="184">
        <v>4.8000000000000001E-2</v>
      </c>
      <c r="P75" s="184">
        <v>0.161</v>
      </c>
    </row>
    <row r="76" spans="1:16" x14ac:dyDescent="0.25">
      <c r="A76" s="93" t="s">
        <v>1315</v>
      </c>
      <c r="B76" s="184">
        <v>0.3902439024390244</v>
      </c>
      <c r="C76" s="184">
        <v>9.7560975609756101E-2</v>
      </c>
      <c r="D76" s="184">
        <v>4.878048780487805E-2</v>
      </c>
      <c r="E76" s="184">
        <v>0.46341463414634149</v>
      </c>
      <c r="F76" s="183">
        <v>1</v>
      </c>
      <c r="G76" s="187">
        <v>82</v>
      </c>
      <c r="H76" s="184">
        <v>0.13758389261744966</v>
      </c>
      <c r="I76" s="184">
        <v>0.29199999999999998</v>
      </c>
      <c r="J76" s="184">
        <v>0.498</v>
      </c>
      <c r="K76" s="184">
        <v>0.05</v>
      </c>
      <c r="L76" s="184">
        <v>0.18099999999999999</v>
      </c>
      <c r="M76" s="184">
        <v>1.9E-2</v>
      </c>
      <c r="N76" s="184">
        <v>0.11899999999999999</v>
      </c>
      <c r="O76" s="184">
        <v>0.36</v>
      </c>
      <c r="P76" s="184">
        <v>0.57099999999999995</v>
      </c>
    </row>
    <row r="77" spans="1:16" x14ac:dyDescent="0.25">
      <c r="A77" s="93" t="s">
        <v>1316</v>
      </c>
      <c r="B77" s="184">
        <v>0.45551601423487542</v>
      </c>
      <c r="C77" s="184">
        <v>5.3380782918149468E-2</v>
      </c>
      <c r="D77" s="184">
        <v>8.5409252669039148E-2</v>
      </c>
      <c r="E77" s="184">
        <v>0.40569395017793597</v>
      </c>
      <c r="F77" s="183">
        <v>1</v>
      </c>
      <c r="G77" s="187">
        <v>281</v>
      </c>
      <c r="H77" s="184">
        <v>5.298887422213841E-2</v>
      </c>
      <c r="I77" s="184">
        <v>0.39800000000000002</v>
      </c>
      <c r="J77" s="184">
        <v>0.51400000000000001</v>
      </c>
      <c r="K77" s="184">
        <v>3.3000000000000002E-2</v>
      </c>
      <c r="L77" s="184">
        <v>8.5999999999999993E-2</v>
      </c>
      <c r="M77" s="184">
        <v>5.8000000000000003E-2</v>
      </c>
      <c r="N77" s="184">
        <v>0.124</v>
      </c>
      <c r="O77" s="184">
        <v>0.35</v>
      </c>
      <c r="P77" s="184">
        <v>0.46400000000000002</v>
      </c>
    </row>
    <row r="78" spans="1:16" x14ac:dyDescent="0.25">
      <c r="A78" s="93" t="s">
        <v>1317</v>
      </c>
      <c r="B78" s="184">
        <v>0.57313432835820899</v>
      </c>
      <c r="C78" s="184">
        <v>8.0597014925373134E-2</v>
      </c>
      <c r="D78" s="184">
        <v>5.3731343283582089E-2</v>
      </c>
      <c r="E78" s="184">
        <v>0.29253731343283584</v>
      </c>
      <c r="F78" s="183">
        <v>1</v>
      </c>
      <c r="G78" s="187">
        <v>335</v>
      </c>
      <c r="H78" s="184">
        <v>5.0300300300300298E-2</v>
      </c>
      <c r="I78" s="184">
        <v>0.52</v>
      </c>
      <c r="J78" s="184">
        <v>0.625</v>
      </c>
      <c r="K78" s="184">
        <v>5.6000000000000001E-2</v>
      </c>
      <c r="L78" s="184">
        <v>0.115</v>
      </c>
      <c r="M78" s="184">
        <v>3.4000000000000002E-2</v>
      </c>
      <c r="N78" s="184">
        <v>8.3000000000000004E-2</v>
      </c>
      <c r="O78" s="184">
        <v>0.246</v>
      </c>
      <c r="P78" s="184">
        <v>0.34300000000000003</v>
      </c>
    </row>
    <row r="79" spans="1:16" x14ac:dyDescent="0.25">
      <c r="A79" s="93" t="s">
        <v>1318</v>
      </c>
      <c r="B79" s="184">
        <v>0.53956834532374098</v>
      </c>
      <c r="C79" s="184">
        <v>8.2733812949640287E-2</v>
      </c>
      <c r="D79" s="184">
        <v>6.83453237410072E-2</v>
      </c>
      <c r="E79" s="184">
        <v>0.30935251798561153</v>
      </c>
      <c r="F79" s="183">
        <v>1</v>
      </c>
      <c r="G79" s="187">
        <v>278</v>
      </c>
      <c r="H79" s="184">
        <v>5.6769450684092303E-2</v>
      </c>
      <c r="I79" s="184">
        <v>0.48099999999999998</v>
      </c>
      <c r="J79" s="184">
        <v>0.59699999999999998</v>
      </c>
      <c r="K79" s="184">
        <v>5.6000000000000001E-2</v>
      </c>
      <c r="L79" s="184">
        <v>0.121</v>
      </c>
      <c r="M79" s="184">
        <v>4.3999999999999997E-2</v>
      </c>
      <c r="N79" s="184">
        <v>0.104</v>
      </c>
      <c r="O79" s="184">
        <v>0.25800000000000001</v>
      </c>
      <c r="P79" s="184">
        <v>0.36599999999999999</v>
      </c>
    </row>
    <row r="80" spans="1:16" x14ac:dyDescent="0.25">
      <c r="A80" s="93" t="s">
        <v>1319</v>
      </c>
      <c r="B80" s="184">
        <v>0.51666666666666672</v>
      </c>
      <c r="C80" s="184">
        <v>0.15833333333333333</v>
      </c>
      <c r="D80" s="184">
        <v>8.3333333333333329E-2</v>
      </c>
      <c r="E80" s="184">
        <v>0.24166666666666667</v>
      </c>
      <c r="F80" s="183">
        <v>1</v>
      </c>
      <c r="G80" s="187">
        <v>120</v>
      </c>
      <c r="H80" s="184">
        <v>6.5395095367847406E-2</v>
      </c>
      <c r="I80" s="184">
        <v>0.42799999999999999</v>
      </c>
      <c r="J80" s="184">
        <v>0.60399999999999998</v>
      </c>
      <c r="K80" s="184">
        <v>0.104</v>
      </c>
      <c r="L80" s="184">
        <v>0.23400000000000001</v>
      </c>
      <c r="M80" s="184">
        <v>4.5999999999999999E-2</v>
      </c>
      <c r="N80" s="184">
        <v>0.14699999999999999</v>
      </c>
      <c r="O80" s="184">
        <v>0.17399999999999999</v>
      </c>
      <c r="P80" s="184">
        <v>0.32600000000000001</v>
      </c>
    </row>
    <row r="81" spans="1:16" x14ac:dyDescent="0.25">
      <c r="A81" s="93" t="s">
        <v>1320</v>
      </c>
      <c r="B81" s="184">
        <v>0.63461538461538458</v>
      </c>
      <c r="C81" s="184">
        <v>0.10256410256410256</v>
      </c>
      <c r="D81" s="184">
        <v>4.4871794871794872E-2</v>
      </c>
      <c r="E81" s="184">
        <v>0.21794871794871795</v>
      </c>
      <c r="F81" s="183">
        <v>1</v>
      </c>
      <c r="G81" s="187">
        <v>156</v>
      </c>
      <c r="H81" s="184">
        <v>8.3067092651757185E-2</v>
      </c>
      <c r="I81" s="184">
        <v>0.55700000000000005</v>
      </c>
      <c r="J81" s="184">
        <v>0.70599999999999996</v>
      </c>
      <c r="K81" s="184">
        <v>6.4000000000000001E-2</v>
      </c>
      <c r="L81" s="184">
        <v>0.16</v>
      </c>
      <c r="M81" s="184">
        <v>2.1999999999999999E-2</v>
      </c>
      <c r="N81" s="184">
        <v>0.09</v>
      </c>
      <c r="O81" s="184">
        <v>0.16</v>
      </c>
      <c r="P81" s="184">
        <v>0.28899999999999998</v>
      </c>
    </row>
    <row r="82" spans="1:16" x14ac:dyDescent="0.25">
      <c r="A82" s="93" t="s">
        <v>1321</v>
      </c>
      <c r="B82" s="184">
        <v>0.37888198757763975</v>
      </c>
      <c r="C82" s="184">
        <v>4.9689440993788817E-2</v>
      </c>
      <c r="D82" s="184">
        <v>0.11801242236024845</v>
      </c>
      <c r="E82" s="184">
        <v>0.453416149068323</v>
      </c>
      <c r="F82" s="183">
        <v>1</v>
      </c>
      <c r="G82" s="187">
        <v>161</v>
      </c>
      <c r="H82" s="184">
        <v>5.1835157759175791E-2</v>
      </c>
      <c r="I82" s="184">
        <v>0.308</v>
      </c>
      <c r="J82" s="184">
        <v>0.45600000000000002</v>
      </c>
      <c r="K82" s="184">
        <v>2.5000000000000001E-2</v>
      </c>
      <c r="L82" s="184">
        <v>9.5000000000000001E-2</v>
      </c>
      <c r="M82" s="184">
        <v>7.6999999999999999E-2</v>
      </c>
      <c r="N82" s="184">
        <v>0.17699999999999999</v>
      </c>
      <c r="O82" s="184">
        <v>0.378</v>
      </c>
      <c r="P82" s="184">
        <v>0.53100000000000003</v>
      </c>
    </row>
    <row r="83" spans="1:16" x14ac:dyDescent="0.25">
      <c r="A83" s="93" t="s">
        <v>1322</v>
      </c>
      <c r="B83" s="184">
        <v>0.51008645533141206</v>
      </c>
      <c r="C83" s="184">
        <v>0.10951008645533142</v>
      </c>
      <c r="D83" s="184">
        <v>4.8991354466858789E-2</v>
      </c>
      <c r="E83" s="184">
        <v>0.33141210374639768</v>
      </c>
      <c r="F83" s="183">
        <v>1</v>
      </c>
      <c r="G83" s="187">
        <v>347</v>
      </c>
      <c r="H83" s="184">
        <v>5.3890355645286533E-2</v>
      </c>
      <c r="I83" s="184">
        <v>0.45800000000000002</v>
      </c>
      <c r="J83" s="184">
        <v>0.56200000000000006</v>
      </c>
      <c r="K83" s="184">
        <v>8.1000000000000003E-2</v>
      </c>
      <c r="L83" s="184">
        <v>0.14699999999999999</v>
      </c>
      <c r="M83" s="184">
        <v>3.1E-2</v>
      </c>
      <c r="N83" s="184">
        <v>7.6999999999999999E-2</v>
      </c>
      <c r="O83" s="184">
        <v>0.28399999999999997</v>
      </c>
      <c r="P83" s="184">
        <v>0.38300000000000001</v>
      </c>
    </row>
    <row r="84" spans="1:16" x14ac:dyDescent="0.25">
      <c r="A84" s="93" t="s">
        <v>1323</v>
      </c>
      <c r="B84" s="184">
        <v>0.6035805626598465</v>
      </c>
      <c r="C84" s="184">
        <v>0.10230179028132992</v>
      </c>
      <c r="D84" s="184">
        <v>4.6035805626598467E-2</v>
      </c>
      <c r="E84" s="184">
        <v>0.24808184143222506</v>
      </c>
      <c r="F84" s="183">
        <v>1</v>
      </c>
      <c r="G84" s="187">
        <v>391</v>
      </c>
      <c r="H84" s="184">
        <v>6.7448680351906154E-2</v>
      </c>
      <c r="I84" s="184">
        <v>0.55400000000000005</v>
      </c>
      <c r="J84" s="184">
        <v>0.65100000000000002</v>
      </c>
      <c r="K84" s="184">
        <v>7.5999999999999998E-2</v>
      </c>
      <c r="L84" s="184">
        <v>0.13600000000000001</v>
      </c>
      <c r="M84" s="184">
        <v>2.9000000000000001E-2</v>
      </c>
      <c r="N84" s="184">
        <v>7.1999999999999995E-2</v>
      </c>
      <c r="O84" s="184">
        <v>0.20799999999999999</v>
      </c>
      <c r="P84" s="184">
        <v>0.29299999999999998</v>
      </c>
    </row>
    <row r="85" spans="1:16" x14ac:dyDescent="0.25">
      <c r="A85" s="93" t="s">
        <v>1324</v>
      </c>
      <c r="B85" s="184">
        <v>0.60550458715596334</v>
      </c>
      <c r="C85" s="184">
        <v>0.15137614678899083</v>
      </c>
      <c r="D85" s="184">
        <v>5.9633027522935783E-2</v>
      </c>
      <c r="E85" s="184">
        <v>0.1834862385321101</v>
      </c>
      <c r="F85" s="183">
        <v>1</v>
      </c>
      <c r="G85" s="187">
        <v>218</v>
      </c>
      <c r="H85" s="184">
        <v>8.3749519784863613E-2</v>
      </c>
      <c r="I85" s="184">
        <v>0.53900000000000003</v>
      </c>
      <c r="J85" s="184">
        <v>0.66800000000000004</v>
      </c>
      <c r="K85" s="184">
        <v>0.11</v>
      </c>
      <c r="L85" s="184">
        <v>0.20499999999999999</v>
      </c>
      <c r="M85" s="184">
        <v>3.5000000000000003E-2</v>
      </c>
      <c r="N85" s="184">
        <v>9.9000000000000005E-2</v>
      </c>
      <c r="O85" s="184">
        <v>0.13800000000000001</v>
      </c>
      <c r="P85" s="184">
        <v>0.24</v>
      </c>
    </row>
    <row r="86" spans="1:16" x14ac:dyDescent="0.25">
      <c r="A86" s="93" t="s">
        <v>1325</v>
      </c>
      <c r="B86" s="184">
        <v>0.7</v>
      </c>
      <c r="C86" s="184">
        <v>0.14000000000000001</v>
      </c>
      <c r="D86" s="184">
        <v>0.04</v>
      </c>
      <c r="E86" s="184">
        <v>0.12</v>
      </c>
      <c r="F86" s="183">
        <v>1</v>
      </c>
      <c r="G86" s="187">
        <v>50</v>
      </c>
      <c r="H86" s="184">
        <v>9.5602294455066919E-2</v>
      </c>
      <c r="I86" s="184">
        <v>0.56200000000000006</v>
      </c>
      <c r="J86" s="184">
        <v>0.80900000000000005</v>
      </c>
      <c r="K86" s="184">
        <v>7.0000000000000007E-2</v>
      </c>
      <c r="L86" s="184">
        <v>0.26200000000000001</v>
      </c>
      <c r="M86" s="184">
        <v>1.0999999999999999E-2</v>
      </c>
      <c r="N86" s="184">
        <v>0.13500000000000001</v>
      </c>
      <c r="O86" s="184">
        <v>5.6000000000000001E-2</v>
      </c>
      <c r="P86" s="184">
        <v>0.23799999999999999</v>
      </c>
    </row>
    <row r="87" spans="1:16" x14ac:dyDescent="0.25">
      <c r="A87" s="93" t="s">
        <v>1326</v>
      </c>
      <c r="B87" s="184">
        <v>0.63157894736842102</v>
      </c>
      <c r="C87" s="184">
        <v>0.15789473684210525</v>
      </c>
      <c r="D87" s="184">
        <v>5.2631578947368418E-2</v>
      </c>
      <c r="E87" s="184">
        <v>0.15789473684210525</v>
      </c>
      <c r="F87" s="183">
        <v>1</v>
      </c>
      <c r="G87" s="187">
        <v>57</v>
      </c>
      <c r="H87" s="184">
        <v>0.16379310344827586</v>
      </c>
      <c r="I87" s="184">
        <v>0.502</v>
      </c>
      <c r="J87" s="184">
        <v>0.745</v>
      </c>
      <c r="K87" s="184">
        <v>8.5000000000000006E-2</v>
      </c>
      <c r="L87" s="184">
        <v>0.27400000000000002</v>
      </c>
      <c r="M87" s="184">
        <v>1.7999999999999999E-2</v>
      </c>
      <c r="N87" s="184">
        <v>0.14399999999999999</v>
      </c>
      <c r="O87" s="184">
        <v>8.5000000000000006E-2</v>
      </c>
      <c r="P87" s="184">
        <v>0.27400000000000002</v>
      </c>
    </row>
    <row r="88" spans="1:16" x14ac:dyDescent="0.25">
      <c r="A88" s="93" t="s">
        <v>1327</v>
      </c>
      <c r="B88" s="184">
        <v>0.45624999999999999</v>
      </c>
      <c r="C88" s="184">
        <v>7.4999999999999997E-2</v>
      </c>
      <c r="D88" s="184">
        <v>8.1250000000000003E-2</v>
      </c>
      <c r="E88" s="184">
        <v>0.38750000000000001</v>
      </c>
      <c r="F88" s="183">
        <v>1</v>
      </c>
      <c r="G88" s="187">
        <v>160</v>
      </c>
      <c r="H88" s="184">
        <v>5.3333333333333337E-2</v>
      </c>
      <c r="I88" s="184">
        <v>0.38100000000000001</v>
      </c>
      <c r="J88" s="184">
        <v>0.53400000000000003</v>
      </c>
      <c r="K88" s="184">
        <v>4.2999999999999997E-2</v>
      </c>
      <c r="L88" s="184">
        <v>0.127</v>
      </c>
      <c r="M88" s="184">
        <v>4.8000000000000001E-2</v>
      </c>
      <c r="N88" s="184">
        <v>0.13400000000000001</v>
      </c>
      <c r="O88" s="184">
        <v>0.315</v>
      </c>
      <c r="P88" s="184">
        <v>0.46500000000000002</v>
      </c>
    </row>
    <row r="89" spans="1:16" x14ac:dyDescent="0.25">
      <c r="A89" s="93" t="s">
        <v>1328</v>
      </c>
      <c r="B89" s="184">
        <v>0.54320987654320985</v>
      </c>
      <c r="C89" s="184">
        <v>0.10699588477366255</v>
      </c>
      <c r="D89" s="184">
        <v>8.2304526748971193E-2</v>
      </c>
      <c r="E89" s="184">
        <v>0.26748971193415638</v>
      </c>
      <c r="F89" s="183">
        <v>1</v>
      </c>
      <c r="G89" s="187">
        <v>243</v>
      </c>
      <c r="H89" s="184">
        <v>7.5023155294844088E-2</v>
      </c>
      <c r="I89" s="184">
        <v>0.48</v>
      </c>
      <c r="J89" s="184">
        <v>0.60499999999999998</v>
      </c>
      <c r="K89" s="184">
        <v>7.3999999999999996E-2</v>
      </c>
      <c r="L89" s="184">
        <v>0.152</v>
      </c>
      <c r="M89" s="184">
        <v>5.3999999999999999E-2</v>
      </c>
      <c r="N89" s="184">
        <v>0.124</v>
      </c>
      <c r="O89" s="184">
        <v>0.216</v>
      </c>
      <c r="P89" s="184">
        <v>0.32600000000000001</v>
      </c>
    </row>
    <row r="90" spans="1:16" x14ac:dyDescent="0.25">
      <c r="A90" s="93" t="s">
        <v>1329</v>
      </c>
      <c r="B90" s="184">
        <v>0.58550724637681162</v>
      </c>
      <c r="C90" s="184">
        <v>0.12173913043478261</v>
      </c>
      <c r="D90" s="184">
        <v>4.0579710144927533E-2</v>
      </c>
      <c r="E90" s="184">
        <v>0.25217391304347825</v>
      </c>
      <c r="F90" s="183">
        <v>1</v>
      </c>
      <c r="G90" s="187">
        <v>345</v>
      </c>
      <c r="H90" s="184">
        <v>8.0890973036342323E-2</v>
      </c>
      <c r="I90" s="184">
        <v>0.53300000000000003</v>
      </c>
      <c r="J90" s="184">
        <v>0.63600000000000001</v>
      </c>
      <c r="K90" s="184">
        <v>9.0999999999999998E-2</v>
      </c>
      <c r="L90" s="184">
        <v>0.16</v>
      </c>
      <c r="M90" s="184">
        <v>2.4E-2</v>
      </c>
      <c r="N90" s="184">
        <v>6.7000000000000004E-2</v>
      </c>
      <c r="O90" s="184">
        <v>0.20899999999999999</v>
      </c>
      <c r="P90" s="184">
        <v>0.30099999999999999</v>
      </c>
    </row>
    <row r="91" spans="1:16" x14ac:dyDescent="0.25">
      <c r="A91" s="93" t="s">
        <v>1330</v>
      </c>
      <c r="B91" s="184">
        <v>0.59233449477351918</v>
      </c>
      <c r="C91" s="184">
        <v>0.14634146341463414</v>
      </c>
      <c r="D91" s="184">
        <v>3.8327526132404179E-2</v>
      </c>
      <c r="E91" s="184">
        <v>0.22299651567944251</v>
      </c>
      <c r="F91" s="183">
        <v>1</v>
      </c>
      <c r="G91" s="187">
        <v>287</v>
      </c>
      <c r="H91" s="184">
        <v>8.888200681325488E-2</v>
      </c>
      <c r="I91" s="184">
        <v>0.53500000000000003</v>
      </c>
      <c r="J91" s="184">
        <v>0.64800000000000002</v>
      </c>
      <c r="K91" s="184">
        <v>0.11</v>
      </c>
      <c r="L91" s="184">
        <v>0.192</v>
      </c>
      <c r="M91" s="184">
        <v>2.1999999999999999E-2</v>
      </c>
      <c r="N91" s="184">
        <v>6.7000000000000004E-2</v>
      </c>
      <c r="O91" s="184">
        <v>0.17899999999999999</v>
      </c>
      <c r="P91" s="184">
        <v>0.27500000000000002</v>
      </c>
    </row>
    <row r="92" spans="1:16" x14ac:dyDescent="0.25">
      <c r="A92" s="93" t="s">
        <v>1331</v>
      </c>
      <c r="B92" s="184">
        <v>0.58088235294117652</v>
      </c>
      <c r="C92" s="184">
        <v>0.25735294117647056</v>
      </c>
      <c r="D92" s="184">
        <v>2.2058823529411766E-2</v>
      </c>
      <c r="E92" s="184">
        <v>0.13970588235294118</v>
      </c>
      <c r="F92" s="183">
        <v>1</v>
      </c>
      <c r="G92" s="187">
        <v>136</v>
      </c>
      <c r="H92" s="184">
        <v>0.12241224122412241</v>
      </c>
      <c r="I92" s="184">
        <v>0.497</v>
      </c>
      <c r="J92" s="184">
        <v>0.66</v>
      </c>
      <c r="K92" s="184">
        <v>0.191</v>
      </c>
      <c r="L92" s="184">
        <v>0.33700000000000002</v>
      </c>
      <c r="M92" s="184">
        <v>8.0000000000000002E-3</v>
      </c>
      <c r="N92" s="184">
        <v>6.3E-2</v>
      </c>
      <c r="O92" s="184">
        <v>9.0999999999999998E-2</v>
      </c>
      <c r="P92" s="184">
        <v>0.20799999999999999</v>
      </c>
    </row>
    <row r="93" spans="1:16" x14ac:dyDescent="0.25">
      <c r="A93" s="93" t="s">
        <v>1332</v>
      </c>
      <c r="B93" s="184">
        <v>0.59565217391304348</v>
      </c>
      <c r="C93" s="184">
        <v>0.22173913043478261</v>
      </c>
      <c r="D93" s="184">
        <v>2.1739130434782608E-2</v>
      </c>
      <c r="E93" s="184">
        <v>0.16086956521739129</v>
      </c>
      <c r="F93" s="183">
        <v>1</v>
      </c>
      <c r="G93" s="187">
        <v>230</v>
      </c>
      <c r="H93" s="184">
        <v>0.18503620273531779</v>
      </c>
      <c r="I93" s="184">
        <v>0.53100000000000003</v>
      </c>
      <c r="J93" s="184">
        <v>0.65700000000000003</v>
      </c>
      <c r="K93" s="184">
        <v>0.17299999999999999</v>
      </c>
      <c r="L93" s="184">
        <v>0.28000000000000003</v>
      </c>
      <c r="M93" s="184">
        <v>8.9999999999999993E-3</v>
      </c>
      <c r="N93" s="184">
        <v>0.05</v>
      </c>
      <c r="O93" s="184">
        <v>0.11899999999999999</v>
      </c>
      <c r="P93" s="184">
        <v>0.214</v>
      </c>
    </row>
    <row r="94" spans="1:16" x14ac:dyDescent="0.25">
      <c r="A94" s="93" t="s">
        <v>1333</v>
      </c>
      <c r="B94" s="184">
        <v>0.45833333333333331</v>
      </c>
      <c r="C94" s="184">
        <v>9.7222222222222224E-2</v>
      </c>
      <c r="D94" s="184">
        <v>7.8703703703703706E-2</v>
      </c>
      <c r="E94" s="184">
        <v>0.36574074074074076</v>
      </c>
      <c r="F94" s="183">
        <v>1</v>
      </c>
      <c r="G94" s="187">
        <v>216</v>
      </c>
      <c r="H94" s="184">
        <v>7.7391615908276604E-2</v>
      </c>
      <c r="I94" s="184">
        <v>0.39300000000000002</v>
      </c>
      <c r="J94" s="184">
        <v>0.52500000000000002</v>
      </c>
      <c r="K94" s="184">
        <v>6.4000000000000001E-2</v>
      </c>
      <c r="L94" s="184">
        <v>0.14399999999999999</v>
      </c>
      <c r="M94" s="184">
        <v>0.05</v>
      </c>
      <c r="N94" s="184">
        <v>0.122</v>
      </c>
      <c r="O94" s="184">
        <v>0.30399999999999999</v>
      </c>
      <c r="P94" s="184">
        <v>0.432</v>
      </c>
    </row>
    <row r="95" spans="1:16" x14ac:dyDescent="0.25">
      <c r="A95" s="93" t="s">
        <v>1334</v>
      </c>
      <c r="B95" s="184">
        <v>0.42690058479532161</v>
      </c>
      <c r="C95" s="184">
        <v>7.0175438596491224E-2</v>
      </c>
      <c r="D95" s="184">
        <v>0.10526315789473684</v>
      </c>
      <c r="E95" s="184">
        <v>0.39766081871345027</v>
      </c>
      <c r="F95" s="183">
        <v>1</v>
      </c>
      <c r="G95" s="187">
        <v>171</v>
      </c>
      <c r="H95" s="184">
        <v>4.0588654165677668E-2</v>
      </c>
      <c r="I95" s="184">
        <v>0.35499999999999998</v>
      </c>
      <c r="J95" s="184">
        <v>0.502</v>
      </c>
      <c r="K95" s="184">
        <v>4.1000000000000002E-2</v>
      </c>
      <c r="L95" s="184">
        <v>0.11899999999999999</v>
      </c>
      <c r="M95" s="184">
        <v>6.8000000000000005E-2</v>
      </c>
      <c r="N95" s="184">
        <v>0.16</v>
      </c>
      <c r="O95" s="184">
        <v>0.32700000000000001</v>
      </c>
      <c r="P95" s="184">
        <v>0.47199999999999998</v>
      </c>
    </row>
    <row r="96" spans="1:16" x14ac:dyDescent="0.25">
      <c r="A96" s="93" t="s">
        <v>1335</v>
      </c>
      <c r="B96" s="184">
        <v>0.58634538152610438</v>
      </c>
      <c r="C96" s="184">
        <v>0.14859437751004015</v>
      </c>
      <c r="D96" s="184">
        <v>4.8192771084337352E-2</v>
      </c>
      <c r="E96" s="184">
        <v>0.21686746987951808</v>
      </c>
      <c r="F96" s="183">
        <v>1</v>
      </c>
      <c r="G96" s="187">
        <v>249</v>
      </c>
      <c r="H96" s="184">
        <v>6.8425391591096452E-2</v>
      </c>
      <c r="I96" s="184">
        <v>0.52400000000000002</v>
      </c>
      <c r="J96" s="184">
        <v>0.64600000000000002</v>
      </c>
      <c r="K96" s="184">
        <v>0.11</v>
      </c>
      <c r="L96" s="184">
        <v>0.19800000000000001</v>
      </c>
      <c r="M96" s="184">
        <v>2.8000000000000001E-2</v>
      </c>
      <c r="N96" s="184">
        <v>8.2000000000000003E-2</v>
      </c>
      <c r="O96" s="184">
        <v>0.17</v>
      </c>
      <c r="P96" s="184">
        <v>0.27200000000000002</v>
      </c>
    </row>
    <row r="97" spans="1:16" x14ac:dyDescent="0.25">
      <c r="A97" s="93" t="s">
        <v>1336</v>
      </c>
      <c r="B97" s="184">
        <v>0.64396284829721362</v>
      </c>
      <c r="C97" s="184">
        <v>0.12693498452012383</v>
      </c>
      <c r="D97" s="184">
        <v>5.5727554179566562E-2</v>
      </c>
      <c r="E97" s="184">
        <v>0.17337461300309598</v>
      </c>
      <c r="F97" s="183">
        <v>1</v>
      </c>
      <c r="G97" s="187">
        <v>323</v>
      </c>
      <c r="H97" s="184">
        <v>0.11775428363106089</v>
      </c>
      <c r="I97" s="184">
        <v>0.59</v>
      </c>
      <c r="J97" s="184">
        <v>0.69399999999999995</v>
      </c>
      <c r="K97" s="184">
        <v>9.5000000000000001E-2</v>
      </c>
      <c r="L97" s="184">
        <v>0.16800000000000001</v>
      </c>
      <c r="M97" s="184">
        <v>3.5999999999999997E-2</v>
      </c>
      <c r="N97" s="184">
        <v>8.5999999999999993E-2</v>
      </c>
      <c r="O97" s="184">
        <v>0.13600000000000001</v>
      </c>
      <c r="P97" s="184">
        <v>0.218</v>
      </c>
    </row>
    <row r="98" spans="1:16" x14ac:dyDescent="0.25">
      <c r="A98" s="93" t="s">
        <v>1337</v>
      </c>
      <c r="B98" s="184">
        <v>0.6033519553072626</v>
      </c>
      <c r="C98" s="184">
        <v>0.22905027932960895</v>
      </c>
      <c r="D98" s="184">
        <v>3.3519553072625698E-2</v>
      </c>
      <c r="E98" s="184">
        <v>0.13407821229050279</v>
      </c>
      <c r="F98" s="183">
        <v>1</v>
      </c>
      <c r="G98" s="187">
        <v>179</v>
      </c>
      <c r="H98" s="184">
        <v>0.18941798941798943</v>
      </c>
      <c r="I98" s="184">
        <v>0.53</v>
      </c>
      <c r="J98" s="184">
        <v>0.67200000000000004</v>
      </c>
      <c r="K98" s="184">
        <v>0.17399999999999999</v>
      </c>
      <c r="L98" s="184">
        <v>0.29599999999999999</v>
      </c>
      <c r="M98" s="184">
        <v>1.4999999999999999E-2</v>
      </c>
      <c r="N98" s="184">
        <v>7.0999999999999994E-2</v>
      </c>
      <c r="O98" s="184">
        <v>9.1999999999999998E-2</v>
      </c>
      <c r="P98" s="184">
        <v>0.192</v>
      </c>
    </row>
    <row r="99" spans="1:16" x14ac:dyDescent="0.25">
      <c r="A99" s="93" t="s">
        <v>1338</v>
      </c>
      <c r="B99" s="184">
        <v>0.68085106382978722</v>
      </c>
      <c r="C99" s="184">
        <v>0.18794326241134751</v>
      </c>
      <c r="D99" s="184">
        <v>2.4822695035460994E-2</v>
      </c>
      <c r="E99" s="184">
        <v>0.10638297872340426</v>
      </c>
      <c r="F99" s="183">
        <v>1</v>
      </c>
      <c r="G99" s="187">
        <v>282</v>
      </c>
      <c r="H99" s="184">
        <v>0.35923566878980889</v>
      </c>
      <c r="I99" s="184">
        <v>0.624</v>
      </c>
      <c r="J99" s="184">
        <v>0.73299999999999998</v>
      </c>
      <c r="K99" s="184">
        <v>0.14699999999999999</v>
      </c>
      <c r="L99" s="184">
        <v>0.23799999999999999</v>
      </c>
      <c r="M99" s="184">
        <v>1.2E-2</v>
      </c>
      <c r="N99" s="184">
        <v>0.05</v>
      </c>
      <c r="O99" s="184">
        <v>7.5999999999999998E-2</v>
      </c>
      <c r="P99" s="184">
        <v>0.14799999999999999</v>
      </c>
    </row>
    <row r="100" spans="1:16" x14ac:dyDescent="0.25">
      <c r="A100" s="93" t="s">
        <v>1339</v>
      </c>
      <c r="B100" s="184">
        <v>0.36636636636636638</v>
      </c>
      <c r="C100" s="184">
        <v>7.5075075075075076E-2</v>
      </c>
      <c r="D100" s="184">
        <v>0.1111111111111111</v>
      </c>
      <c r="E100" s="184">
        <v>0.44744744744744747</v>
      </c>
      <c r="F100" s="183">
        <v>1</v>
      </c>
      <c r="G100" s="187">
        <v>333</v>
      </c>
      <c r="H100" s="184">
        <v>2.9448178280863106E-2</v>
      </c>
      <c r="I100" s="184">
        <v>0.316</v>
      </c>
      <c r="J100" s="184">
        <v>0.41899999999999998</v>
      </c>
      <c r="K100" s="184">
        <v>5.0999999999999997E-2</v>
      </c>
      <c r="L100" s="184">
        <v>0.108</v>
      </c>
      <c r="M100" s="184">
        <v>8.2000000000000003E-2</v>
      </c>
      <c r="N100" s="184">
        <v>0.14899999999999999</v>
      </c>
      <c r="O100" s="184">
        <v>0.39500000000000002</v>
      </c>
      <c r="P100" s="184">
        <v>0.501</v>
      </c>
    </row>
    <row r="101" spans="1:16" x14ac:dyDescent="0.25">
      <c r="A101" s="93" t="s">
        <v>1340</v>
      </c>
      <c r="B101" s="184">
        <v>0.53639846743295017</v>
      </c>
      <c r="C101" s="184">
        <v>0.21839080459770116</v>
      </c>
      <c r="D101" s="184">
        <v>6.5134099616858232E-2</v>
      </c>
      <c r="E101" s="184">
        <v>0.18007662835249041</v>
      </c>
      <c r="F101" s="183">
        <v>1</v>
      </c>
      <c r="G101" s="187">
        <v>261</v>
      </c>
      <c r="H101" s="184">
        <v>0.14270092946965554</v>
      </c>
      <c r="I101" s="184">
        <v>0.47599999999999998</v>
      </c>
      <c r="J101" s="184">
        <v>0.59599999999999997</v>
      </c>
      <c r="K101" s="184">
        <v>0.17299999999999999</v>
      </c>
      <c r="L101" s="184">
        <v>0.27200000000000002</v>
      </c>
      <c r="M101" s="184">
        <v>4.1000000000000002E-2</v>
      </c>
      <c r="N101" s="184">
        <v>0.10199999999999999</v>
      </c>
      <c r="O101" s="184">
        <v>0.13800000000000001</v>
      </c>
      <c r="P101" s="184">
        <v>0.23100000000000001</v>
      </c>
    </row>
    <row r="102" spans="1:16" x14ac:dyDescent="0.25">
      <c r="A102" s="93" t="s">
        <v>1341</v>
      </c>
      <c r="B102" s="184">
        <v>0.54696132596685088</v>
      </c>
      <c r="C102" s="184">
        <v>0.27348066298342544</v>
      </c>
      <c r="D102" s="184">
        <v>3.591160220994475E-2</v>
      </c>
      <c r="E102" s="184">
        <v>0.143646408839779</v>
      </c>
      <c r="F102" s="183">
        <v>1</v>
      </c>
      <c r="G102" s="187">
        <v>362</v>
      </c>
      <c r="H102" s="184">
        <v>0.18347693867207299</v>
      </c>
      <c r="I102" s="184">
        <v>0.495</v>
      </c>
      <c r="J102" s="184">
        <v>0.59699999999999998</v>
      </c>
      <c r="K102" s="184">
        <v>0.23</v>
      </c>
      <c r="L102" s="184">
        <v>0.32200000000000001</v>
      </c>
      <c r="M102" s="184">
        <v>2.1000000000000001E-2</v>
      </c>
      <c r="N102" s="184">
        <v>0.06</v>
      </c>
      <c r="O102" s="184">
        <v>0.111</v>
      </c>
      <c r="P102" s="184">
        <v>0.184</v>
      </c>
    </row>
    <row r="103" spans="1:16" x14ac:dyDescent="0.25">
      <c r="A103" s="93" t="s">
        <v>1342</v>
      </c>
      <c r="B103" s="184">
        <v>0.60705882352941176</v>
      </c>
      <c r="C103" s="184">
        <v>0.2635294117647059</v>
      </c>
      <c r="D103" s="184">
        <v>3.2941176470588238E-2</v>
      </c>
      <c r="E103" s="184">
        <v>9.6470588235294114E-2</v>
      </c>
      <c r="F103" s="183">
        <v>1</v>
      </c>
      <c r="G103" s="187">
        <v>425</v>
      </c>
      <c r="H103" s="184">
        <v>0.24941314553990609</v>
      </c>
      <c r="I103" s="184">
        <v>0.56000000000000005</v>
      </c>
      <c r="J103" s="184">
        <v>0.65200000000000002</v>
      </c>
      <c r="K103" s="184">
        <v>0.224</v>
      </c>
      <c r="L103" s="184">
        <v>0.307</v>
      </c>
      <c r="M103" s="184">
        <v>0.02</v>
      </c>
      <c r="N103" s="184">
        <v>5.5E-2</v>
      </c>
      <c r="O103" s="184">
        <v>7.1999999999999995E-2</v>
      </c>
      <c r="P103" s="184">
        <v>0.128</v>
      </c>
    </row>
    <row r="104" spans="1:16" x14ac:dyDescent="0.25">
      <c r="A104" s="93" t="s">
        <v>1343</v>
      </c>
      <c r="B104" s="184">
        <v>0.58333333333333337</v>
      </c>
      <c r="C104" s="184">
        <v>0.28846153846153844</v>
      </c>
      <c r="D104" s="184">
        <v>5.128205128205128E-2</v>
      </c>
      <c r="E104" s="184">
        <v>7.6923076923076927E-2</v>
      </c>
      <c r="F104" s="183">
        <v>1</v>
      </c>
      <c r="G104" s="187">
        <v>156</v>
      </c>
      <c r="H104" s="184">
        <v>0.28676470588235292</v>
      </c>
      <c r="I104" s="184">
        <v>0.505</v>
      </c>
      <c r="J104" s="184">
        <v>0.65800000000000003</v>
      </c>
      <c r="K104" s="184">
        <v>0.223</v>
      </c>
      <c r="L104" s="184">
        <v>0.36399999999999999</v>
      </c>
      <c r="M104" s="184">
        <v>2.5999999999999999E-2</v>
      </c>
      <c r="N104" s="184">
        <v>9.8000000000000004E-2</v>
      </c>
      <c r="O104" s="184">
        <v>4.4999999999999998E-2</v>
      </c>
      <c r="P104" s="184">
        <v>0.13</v>
      </c>
    </row>
    <row r="105" spans="1:16" x14ac:dyDescent="0.25">
      <c r="A105" s="93" t="s">
        <v>1344</v>
      </c>
      <c r="B105" s="184">
        <v>0.60869565217391308</v>
      </c>
      <c r="C105" s="184">
        <v>0.31159420289855072</v>
      </c>
      <c r="D105" s="184">
        <v>2.1739130434782608E-2</v>
      </c>
      <c r="E105" s="184">
        <v>5.7971014492753624E-2</v>
      </c>
      <c r="F105" s="183">
        <v>1</v>
      </c>
      <c r="G105" s="187">
        <v>138</v>
      </c>
      <c r="H105" s="184">
        <v>0.35475578406169667</v>
      </c>
      <c r="I105" s="184">
        <v>0.52500000000000002</v>
      </c>
      <c r="J105" s="184">
        <v>0.68600000000000005</v>
      </c>
      <c r="K105" s="184">
        <v>0.24</v>
      </c>
      <c r="L105" s="184">
        <v>0.39300000000000002</v>
      </c>
      <c r="M105" s="184">
        <v>7.0000000000000001E-3</v>
      </c>
      <c r="N105" s="184">
        <v>6.2E-2</v>
      </c>
      <c r="O105" s="184">
        <v>0.03</v>
      </c>
      <c r="P105" s="184">
        <v>0.11</v>
      </c>
    </row>
    <row r="106" spans="1:16" x14ac:dyDescent="0.25">
      <c r="A106" s="93" t="s">
        <v>1345</v>
      </c>
      <c r="B106" s="184">
        <v>0.48871595330739298</v>
      </c>
      <c r="C106" s="184">
        <v>0.1992217898832685</v>
      </c>
      <c r="D106" s="184">
        <v>5.3696498054474705E-2</v>
      </c>
      <c r="E106" s="184">
        <v>0.25836575875486384</v>
      </c>
      <c r="F106" s="183">
        <v>1</v>
      </c>
      <c r="G106" s="187">
        <v>1285</v>
      </c>
      <c r="H106" s="184">
        <v>0.13830588741793134</v>
      </c>
      <c r="I106" s="184">
        <v>0.46100000000000002</v>
      </c>
      <c r="J106" s="184">
        <v>0.51600000000000001</v>
      </c>
      <c r="K106" s="184">
        <v>0.17799999999999999</v>
      </c>
      <c r="L106" s="184">
        <v>0.222</v>
      </c>
      <c r="M106" s="184">
        <v>4.2999999999999997E-2</v>
      </c>
      <c r="N106" s="184">
        <v>6.7000000000000004E-2</v>
      </c>
      <c r="O106" s="184">
        <v>0.23499999999999999</v>
      </c>
      <c r="P106" s="184">
        <v>0.28299999999999997</v>
      </c>
    </row>
    <row r="107" spans="1:16" x14ac:dyDescent="0.25">
      <c r="A107" s="93" t="s">
        <v>1346</v>
      </c>
      <c r="B107" s="184">
        <v>0.5861386138613861</v>
      </c>
      <c r="C107" s="184">
        <v>0.17227722772277226</v>
      </c>
      <c r="D107" s="184">
        <v>4.5049504950495048E-2</v>
      </c>
      <c r="E107" s="184">
        <v>0.19653465346534654</v>
      </c>
      <c r="F107" s="183">
        <v>1</v>
      </c>
      <c r="G107" s="187">
        <v>2020</v>
      </c>
      <c r="H107" s="184">
        <v>0.16923592493297587</v>
      </c>
      <c r="I107" s="184">
        <v>0.56499999999999995</v>
      </c>
      <c r="J107" s="184">
        <v>0.60699999999999998</v>
      </c>
      <c r="K107" s="184">
        <v>0.156</v>
      </c>
      <c r="L107" s="184">
        <v>0.189</v>
      </c>
      <c r="M107" s="184">
        <v>3.6999999999999998E-2</v>
      </c>
      <c r="N107" s="184">
        <v>5.5E-2</v>
      </c>
      <c r="O107" s="184">
        <v>0.18</v>
      </c>
      <c r="P107" s="184">
        <v>0.214</v>
      </c>
    </row>
    <row r="108" spans="1:16" x14ac:dyDescent="0.25">
      <c r="A108" s="93" t="s">
        <v>1347</v>
      </c>
      <c r="B108" s="184">
        <v>0.59258177570093462</v>
      </c>
      <c r="C108" s="184">
        <v>0.19830607476635514</v>
      </c>
      <c r="D108" s="184">
        <v>4.2932242990654207E-2</v>
      </c>
      <c r="E108" s="184">
        <v>0.16617990654205608</v>
      </c>
      <c r="F108" s="183">
        <v>1</v>
      </c>
      <c r="G108" s="187">
        <v>3424</v>
      </c>
      <c r="H108" s="184">
        <v>0.17623140666014719</v>
      </c>
      <c r="I108" s="184">
        <v>0.57599999999999996</v>
      </c>
      <c r="J108" s="184">
        <v>0.60899999999999999</v>
      </c>
      <c r="K108" s="184">
        <v>0.185</v>
      </c>
      <c r="L108" s="184">
        <v>0.21199999999999999</v>
      </c>
      <c r="M108" s="184">
        <v>3.6999999999999998E-2</v>
      </c>
      <c r="N108" s="184">
        <v>0.05</v>
      </c>
      <c r="O108" s="184">
        <v>0.154</v>
      </c>
      <c r="P108" s="184">
        <v>0.17899999999999999</v>
      </c>
    </row>
    <row r="109" spans="1:16" x14ac:dyDescent="0.25">
      <c r="A109" s="93" t="s">
        <v>1348</v>
      </c>
      <c r="B109" s="184">
        <v>0.61899563318777295</v>
      </c>
      <c r="C109" s="184">
        <v>0.21746724890829694</v>
      </c>
      <c r="D109" s="184">
        <v>4.1048034934497817E-2</v>
      </c>
      <c r="E109" s="184">
        <v>0.12248908296943231</v>
      </c>
      <c r="F109" s="183">
        <v>1</v>
      </c>
      <c r="G109" s="187">
        <v>4580</v>
      </c>
      <c r="H109" s="184">
        <v>0.22297955209347614</v>
      </c>
      <c r="I109" s="184">
        <v>0.60499999999999998</v>
      </c>
      <c r="J109" s="184">
        <v>0.63300000000000001</v>
      </c>
      <c r="K109" s="184">
        <v>0.20599999999999999</v>
      </c>
      <c r="L109" s="184">
        <v>0.23</v>
      </c>
      <c r="M109" s="184">
        <v>3.5999999999999997E-2</v>
      </c>
      <c r="N109" s="184">
        <v>4.7E-2</v>
      </c>
      <c r="O109" s="184">
        <v>0.113</v>
      </c>
      <c r="P109" s="184">
        <v>0.13200000000000001</v>
      </c>
    </row>
    <row r="110" spans="1:16" x14ac:dyDescent="0.25">
      <c r="A110" s="93" t="s">
        <v>1349</v>
      </c>
      <c r="B110" s="184">
        <v>0.65876777251184837</v>
      </c>
      <c r="C110" s="184">
        <v>0.22931097338680276</v>
      </c>
      <c r="D110" s="184">
        <v>3.281079110462997E-2</v>
      </c>
      <c r="E110" s="184">
        <v>7.9110462996718922E-2</v>
      </c>
      <c r="F110" s="183">
        <v>1</v>
      </c>
      <c r="G110" s="187">
        <v>2743</v>
      </c>
      <c r="H110" s="184">
        <v>0.34818481848184818</v>
      </c>
      <c r="I110" s="184">
        <v>0.64100000000000001</v>
      </c>
      <c r="J110" s="184">
        <v>0.67600000000000005</v>
      </c>
      <c r="K110" s="184">
        <v>0.214</v>
      </c>
      <c r="L110" s="184">
        <v>0.245</v>
      </c>
      <c r="M110" s="184">
        <v>2.7E-2</v>
      </c>
      <c r="N110" s="184">
        <v>0.04</v>
      </c>
      <c r="O110" s="184">
        <v>7.0000000000000007E-2</v>
      </c>
      <c r="P110" s="184">
        <v>0.09</v>
      </c>
    </row>
    <row r="111" spans="1:16" x14ac:dyDescent="0.25">
      <c r="A111" s="93" t="s">
        <v>1350</v>
      </c>
      <c r="B111" s="184">
        <v>0.69447483588621439</v>
      </c>
      <c r="C111" s="184">
        <v>0.22319474835886213</v>
      </c>
      <c r="D111" s="184">
        <v>3.0908096280087529E-2</v>
      </c>
      <c r="E111" s="184">
        <v>5.1422319474835887E-2</v>
      </c>
      <c r="F111" s="183">
        <v>1</v>
      </c>
      <c r="G111" s="187">
        <v>3656</v>
      </c>
      <c r="H111" s="184">
        <v>0.50595073346249653</v>
      </c>
      <c r="I111" s="184">
        <v>0.67900000000000005</v>
      </c>
      <c r="J111" s="184">
        <v>0.70899999999999996</v>
      </c>
      <c r="K111" s="184">
        <v>0.21</v>
      </c>
      <c r="L111" s="184">
        <v>0.23699999999999999</v>
      </c>
      <c r="M111" s="184">
        <v>2.5999999999999999E-2</v>
      </c>
      <c r="N111" s="184">
        <v>3.6999999999999998E-2</v>
      </c>
      <c r="O111" s="184">
        <v>4.4999999999999998E-2</v>
      </c>
      <c r="P111" s="184">
        <v>5.8999999999999997E-2</v>
      </c>
    </row>
    <row r="112" spans="1:16" x14ac:dyDescent="0.25">
      <c r="A112" s="93" t="s">
        <v>1351</v>
      </c>
      <c r="B112" s="184">
        <v>0.53821857233101711</v>
      </c>
      <c r="C112" s="184">
        <v>0.15350600126342387</v>
      </c>
      <c r="D112" s="184">
        <v>4.2324699936828809E-2</v>
      </c>
      <c r="E112" s="184">
        <v>0.26595072646873025</v>
      </c>
      <c r="F112" s="183">
        <v>1</v>
      </c>
      <c r="G112" s="187">
        <v>1583</v>
      </c>
      <c r="H112" s="184">
        <v>0.19526335265819661</v>
      </c>
      <c r="I112" s="184">
        <v>0.51400000000000001</v>
      </c>
      <c r="J112" s="184">
        <v>0.56299999999999994</v>
      </c>
      <c r="K112" s="184">
        <v>0.13700000000000001</v>
      </c>
      <c r="L112" s="184">
        <v>0.17199999999999999</v>
      </c>
      <c r="M112" s="184">
        <v>3.3000000000000002E-2</v>
      </c>
      <c r="N112" s="184">
        <v>5.2999999999999999E-2</v>
      </c>
      <c r="O112" s="184">
        <v>0.245</v>
      </c>
      <c r="P112" s="184">
        <v>0.28799999999999998</v>
      </c>
    </row>
    <row r="113" spans="1:16" x14ac:dyDescent="0.25">
      <c r="A113" s="93" t="s">
        <v>1352</v>
      </c>
      <c r="B113" s="184">
        <v>0.48484848484848486</v>
      </c>
      <c r="C113" s="184">
        <v>0.29004329004329005</v>
      </c>
      <c r="D113" s="184">
        <v>3.823953823953824E-2</v>
      </c>
      <c r="E113" s="184">
        <v>0.18686868686868688</v>
      </c>
      <c r="F113" s="183">
        <v>1</v>
      </c>
      <c r="G113" s="187">
        <v>1386</v>
      </c>
      <c r="H113" s="184">
        <v>0.53554868624420404</v>
      </c>
      <c r="I113" s="184">
        <v>0.45900000000000002</v>
      </c>
      <c r="J113" s="184">
        <v>0.51100000000000001</v>
      </c>
      <c r="K113" s="184">
        <v>0.26700000000000002</v>
      </c>
      <c r="L113" s="184">
        <v>0.314</v>
      </c>
      <c r="M113" s="184">
        <v>2.9000000000000001E-2</v>
      </c>
      <c r="N113" s="184">
        <v>0.05</v>
      </c>
      <c r="O113" s="184">
        <v>0.16700000000000001</v>
      </c>
      <c r="P113" s="184">
        <v>0.20799999999999999</v>
      </c>
    </row>
    <row r="114" spans="1:16" x14ac:dyDescent="0.25">
      <c r="A114" s="93" t="s">
        <v>1353</v>
      </c>
      <c r="B114" s="184">
        <v>0.48623853211009177</v>
      </c>
      <c r="C114" s="184">
        <v>0.28746177370030579</v>
      </c>
      <c r="D114" s="184">
        <v>4.4124071647007428E-2</v>
      </c>
      <c r="E114" s="184">
        <v>0.18217562254259501</v>
      </c>
      <c r="F114" s="183">
        <v>1</v>
      </c>
      <c r="G114" s="187">
        <v>2289</v>
      </c>
      <c r="H114" s="184">
        <v>0.47371688741721857</v>
      </c>
      <c r="I114" s="184">
        <v>0.46600000000000003</v>
      </c>
      <c r="J114" s="184">
        <v>0.50700000000000001</v>
      </c>
      <c r="K114" s="184">
        <v>0.26900000000000002</v>
      </c>
      <c r="L114" s="184">
        <v>0.30599999999999999</v>
      </c>
      <c r="M114" s="184">
        <v>3.5999999999999997E-2</v>
      </c>
      <c r="N114" s="184">
        <v>5.2999999999999999E-2</v>
      </c>
      <c r="O114" s="184">
        <v>0.16700000000000001</v>
      </c>
      <c r="P114" s="184">
        <v>0.19900000000000001</v>
      </c>
    </row>
    <row r="115" spans="1:16" x14ac:dyDescent="0.25">
      <c r="A115" s="93" t="s">
        <v>1354</v>
      </c>
      <c r="B115" s="184">
        <v>0.55118352290193673</v>
      </c>
      <c r="C115" s="184">
        <v>0.28988625883799568</v>
      </c>
      <c r="D115" s="184">
        <v>2.9203811865969875E-2</v>
      </c>
      <c r="E115" s="184">
        <v>0.12972640639409774</v>
      </c>
      <c r="F115" s="183">
        <v>1</v>
      </c>
      <c r="G115" s="187">
        <v>3253</v>
      </c>
      <c r="H115" s="184">
        <v>0.47454412837345006</v>
      </c>
      <c r="I115" s="184">
        <v>0.53400000000000003</v>
      </c>
      <c r="J115" s="184">
        <v>0.56799999999999995</v>
      </c>
      <c r="K115" s="184">
        <v>0.27500000000000002</v>
      </c>
      <c r="L115" s="184">
        <v>0.30599999999999999</v>
      </c>
      <c r="M115" s="184">
        <v>2.4E-2</v>
      </c>
      <c r="N115" s="184">
        <v>3.5999999999999997E-2</v>
      </c>
      <c r="O115" s="184">
        <v>0.11899999999999999</v>
      </c>
      <c r="P115" s="184">
        <v>0.14199999999999999</v>
      </c>
    </row>
    <row r="116" spans="1:16" x14ac:dyDescent="0.25">
      <c r="A116" s="93" t="s">
        <v>1355</v>
      </c>
      <c r="B116" s="184">
        <v>0.61010215664018164</v>
      </c>
      <c r="C116" s="184">
        <v>0.2667423382519864</v>
      </c>
      <c r="D116" s="184">
        <v>3.3484676503972757E-2</v>
      </c>
      <c r="E116" s="184">
        <v>8.9670828603859248E-2</v>
      </c>
      <c r="F116" s="183">
        <v>1</v>
      </c>
      <c r="G116" s="187">
        <v>1762</v>
      </c>
      <c r="H116" s="184">
        <v>0.52786099460754943</v>
      </c>
      <c r="I116" s="184">
        <v>0.58699999999999997</v>
      </c>
      <c r="J116" s="184">
        <v>0.63300000000000001</v>
      </c>
      <c r="K116" s="184">
        <v>0.247</v>
      </c>
      <c r="L116" s="184">
        <v>0.28799999999999998</v>
      </c>
      <c r="M116" s="184">
        <v>2.5999999999999999E-2</v>
      </c>
      <c r="N116" s="184">
        <v>4.2999999999999997E-2</v>
      </c>
      <c r="O116" s="184">
        <v>7.6999999999999999E-2</v>
      </c>
      <c r="P116" s="184">
        <v>0.104</v>
      </c>
    </row>
    <row r="117" spans="1:16" x14ac:dyDescent="0.25">
      <c r="A117" s="93" t="s">
        <v>1356</v>
      </c>
      <c r="B117" s="184">
        <v>0.62473572938689215</v>
      </c>
      <c r="C117" s="184">
        <v>0.27008456659619451</v>
      </c>
      <c r="D117" s="184">
        <v>2.5898520084566595E-2</v>
      </c>
      <c r="E117" s="184">
        <v>7.9281183932346719E-2</v>
      </c>
      <c r="F117" s="183">
        <v>1</v>
      </c>
      <c r="G117" s="187">
        <v>1892</v>
      </c>
      <c r="H117" s="184">
        <v>0.59496855345911948</v>
      </c>
      <c r="I117" s="184">
        <v>0.60299999999999998</v>
      </c>
      <c r="J117" s="184">
        <v>0.64600000000000002</v>
      </c>
      <c r="K117" s="184">
        <v>0.251</v>
      </c>
      <c r="L117" s="184">
        <v>0.29099999999999998</v>
      </c>
      <c r="M117" s="184">
        <v>0.02</v>
      </c>
      <c r="N117" s="184">
        <v>3.4000000000000002E-2</v>
      </c>
      <c r="O117" s="184">
        <v>6.8000000000000005E-2</v>
      </c>
      <c r="P117" s="184">
        <v>9.1999999999999998E-2</v>
      </c>
    </row>
    <row r="118" spans="1:16" x14ac:dyDescent="0.25">
      <c r="A118" s="93" t="s">
        <v>1357</v>
      </c>
      <c r="B118" s="184">
        <v>0.45902912621359221</v>
      </c>
      <c r="C118" s="184">
        <v>0.27805825242718446</v>
      </c>
      <c r="D118" s="184">
        <v>4.3495145631067961E-2</v>
      </c>
      <c r="E118" s="184">
        <v>0.21941747572815534</v>
      </c>
      <c r="F118" s="183">
        <v>1</v>
      </c>
      <c r="G118" s="187">
        <v>2575</v>
      </c>
      <c r="H118" s="184">
        <v>0.63205694648993616</v>
      </c>
      <c r="I118" s="184">
        <v>0.44</v>
      </c>
      <c r="J118" s="184">
        <v>0.47799999999999998</v>
      </c>
      <c r="K118" s="184">
        <v>0.26100000000000001</v>
      </c>
      <c r="L118" s="184">
        <v>0.29599999999999999</v>
      </c>
      <c r="M118" s="184">
        <v>3.5999999999999997E-2</v>
      </c>
      <c r="N118" s="184">
        <v>5.1999999999999998E-2</v>
      </c>
      <c r="O118" s="184">
        <v>0.20399999999999999</v>
      </c>
      <c r="P118" s="184">
        <v>0.23599999999999999</v>
      </c>
    </row>
    <row r="119" spans="1:16" x14ac:dyDescent="0.25">
      <c r="A119" s="93" t="s">
        <v>1358</v>
      </c>
      <c r="B119" s="184">
        <v>0.6143790849673203</v>
      </c>
      <c r="C119" s="184">
        <v>0.20915032679738563</v>
      </c>
      <c r="D119" s="184">
        <v>2.2875816993464051E-2</v>
      </c>
      <c r="E119" s="184">
        <v>0.15359477124183007</v>
      </c>
      <c r="F119" s="183">
        <v>1</v>
      </c>
      <c r="G119" s="187">
        <v>306</v>
      </c>
      <c r="H119" s="184">
        <v>9.2727272727272728E-2</v>
      </c>
      <c r="I119" s="184">
        <v>0.55900000000000005</v>
      </c>
      <c r="J119" s="184">
        <v>0.66700000000000004</v>
      </c>
      <c r="K119" s="184">
        <v>0.16700000000000001</v>
      </c>
      <c r="L119" s="184">
        <v>0.25800000000000001</v>
      </c>
      <c r="M119" s="184">
        <v>1.0999999999999999E-2</v>
      </c>
      <c r="N119" s="184">
        <v>4.5999999999999999E-2</v>
      </c>
      <c r="O119" s="184">
        <v>0.11799999999999999</v>
      </c>
      <c r="P119" s="184">
        <v>0.19800000000000001</v>
      </c>
    </row>
    <row r="120" spans="1:16" x14ac:dyDescent="0.25">
      <c r="A120" s="93" t="s">
        <v>1359</v>
      </c>
      <c r="B120" s="184">
        <v>0.61330326944757607</v>
      </c>
      <c r="C120" s="184">
        <v>0.20631341600901917</v>
      </c>
      <c r="D120" s="184">
        <v>5.0732807215332583E-2</v>
      </c>
      <c r="E120" s="184">
        <v>0.12965050732807215</v>
      </c>
      <c r="F120" s="183">
        <v>1</v>
      </c>
      <c r="G120" s="187">
        <v>887</v>
      </c>
      <c r="H120" s="184">
        <v>0.118250899880016</v>
      </c>
      <c r="I120" s="184">
        <v>0.58099999999999996</v>
      </c>
      <c r="J120" s="184">
        <v>0.64500000000000002</v>
      </c>
      <c r="K120" s="184">
        <v>0.18099999999999999</v>
      </c>
      <c r="L120" s="184">
        <v>0.23400000000000001</v>
      </c>
      <c r="M120" s="184">
        <v>3.7999999999999999E-2</v>
      </c>
      <c r="N120" s="184">
        <v>6.7000000000000004E-2</v>
      </c>
      <c r="O120" s="184">
        <v>0.109</v>
      </c>
      <c r="P120" s="184">
        <v>0.153</v>
      </c>
    </row>
    <row r="121" spans="1:16" x14ac:dyDescent="0.25">
      <c r="A121" s="93" t="s">
        <v>1360</v>
      </c>
      <c r="B121" s="184">
        <v>0.62110616656071205</v>
      </c>
      <c r="C121" s="184">
        <v>0.23204068658614113</v>
      </c>
      <c r="D121" s="184">
        <v>3.0514939605848695E-2</v>
      </c>
      <c r="E121" s="184">
        <v>0.11633820724729815</v>
      </c>
      <c r="F121" s="183">
        <v>1</v>
      </c>
      <c r="G121" s="187">
        <v>1573</v>
      </c>
      <c r="H121" s="184">
        <v>0.16836134004067216</v>
      </c>
      <c r="I121" s="184">
        <v>0.59699999999999998</v>
      </c>
      <c r="J121" s="184">
        <v>0.64500000000000002</v>
      </c>
      <c r="K121" s="184">
        <v>0.21199999999999999</v>
      </c>
      <c r="L121" s="184">
        <v>0.254</v>
      </c>
      <c r="M121" s="184">
        <v>2.3E-2</v>
      </c>
      <c r="N121" s="184">
        <v>0.04</v>
      </c>
      <c r="O121" s="184">
        <v>0.10100000000000001</v>
      </c>
      <c r="P121" s="184">
        <v>0.13300000000000001</v>
      </c>
    </row>
    <row r="122" spans="1:16" x14ac:dyDescent="0.25">
      <c r="A122" s="93" t="s">
        <v>1361</v>
      </c>
      <c r="B122" s="184">
        <v>0.65625</v>
      </c>
      <c r="C122" s="184">
        <v>0.2451171875</v>
      </c>
      <c r="D122" s="184">
        <v>3.41796875E-2</v>
      </c>
      <c r="E122" s="184">
        <v>6.4453125E-2</v>
      </c>
      <c r="F122" s="183">
        <v>1</v>
      </c>
      <c r="G122" s="187">
        <v>1024</v>
      </c>
      <c r="H122" s="184">
        <v>0.25728643216080405</v>
      </c>
      <c r="I122" s="184">
        <v>0.627</v>
      </c>
      <c r="J122" s="184">
        <v>0.68500000000000005</v>
      </c>
      <c r="K122" s="184">
        <v>0.22</v>
      </c>
      <c r="L122" s="184">
        <v>0.27200000000000002</v>
      </c>
      <c r="M122" s="184">
        <v>2.5000000000000001E-2</v>
      </c>
      <c r="N122" s="184">
        <v>4.7E-2</v>
      </c>
      <c r="O122" s="184">
        <v>5.0999999999999997E-2</v>
      </c>
      <c r="P122" s="184">
        <v>8.1000000000000003E-2</v>
      </c>
    </row>
    <row r="123" spans="1:16" x14ac:dyDescent="0.25">
      <c r="A123" s="93" t="s">
        <v>1362</v>
      </c>
      <c r="B123" s="184">
        <v>0.68708240534521159</v>
      </c>
      <c r="C123" s="184">
        <v>0.22104677060133629</v>
      </c>
      <c r="D123" s="184">
        <v>2.8396436525612471E-2</v>
      </c>
      <c r="E123" s="184">
        <v>6.347438752783964E-2</v>
      </c>
      <c r="F123" s="183">
        <v>1</v>
      </c>
      <c r="G123" s="187">
        <v>1796</v>
      </c>
      <c r="H123" s="184">
        <v>0.42209165687426559</v>
      </c>
      <c r="I123" s="184">
        <v>0.66500000000000004</v>
      </c>
      <c r="J123" s="184">
        <v>0.70799999999999996</v>
      </c>
      <c r="K123" s="184">
        <v>0.20200000000000001</v>
      </c>
      <c r="L123" s="184">
        <v>0.24099999999999999</v>
      </c>
      <c r="M123" s="184">
        <v>2.1999999999999999E-2</v>
      </c>
      <c r="N123" s="184">
        <v>3.6999999999999998E-2</v>
      </c>
      <c r="O123" s="184">
        <v>5.2999999999999999E-2</v>
      </c>
      <c r="P123" s="184">
        <v>7.5999999999999998E-2</v>
      </c>
    </row>
    <row r="124" spans="1:16" x14ac:dyDescent="0.25">
      <c r="A124" s="93" t="s">
        <v>1363</v>
      </c>
      <c r="B124" s="184">
        <v>0.67521367521367526</v>
      </c>
      <c r="C124" s="184">
        <v>0.11965811965811966</v>
      </c>
      <c r="D124" s="184">
        <v>6.8376068376068383E-2</v>
      </c>
      <c r="E124" s="184">
        <v>0.13675213675213677</v>
      </c>
      <c r="F124" s="183">
        <v>1</v>
      </c>
      <c r="G124" s="187">
        <v>117</v>
      </c>
      <c r="H124" s="184">
        <v>0.10409252669039146</v>
      </c>
      <c r="I124" s="184">
        <v>0.58599999999999997</v>
      </c>
      <c r="J124" s="184">
        <v>0.753</v>
      </c>
      <c r="K124" s="184">
        <v>7.2999999999999995E-2</v>
      </c>
      <c r="L124" s="184">
        <v>0.191</v>
      </c>
      <c r="M124" s="184">
        <v>3.5000000000000003E-2</v>
      </c>
      <c r="N124" s="184">
        <v>0.129</v>
      </c>
      <c r="O124" s="184">
        <v>8.5999999999999993E-2</v>
      </c>
      <c r="P124" s="184">
        <v>0.21099999999999999</v>
      </c>
    </row>
    <row r="125" spans="1:16" x14ac:dyDescent="0.25">
      <c r="A125" s="93" t="s">
        <v>1364</v>
      </c>
      <c r="B125" s="184">
        <v>0.47837150127226463</v>
      </c>
      <c r="C125" s="184">
        <v>0.30788804071246817</v>
      </c>
      <c r="D125" s="184">
        <v>3.0534351145038167E-2</v>
      </c>
      <c r="E125" s="184">
        <v>0.18320610687022901</v>
      </c>
      <c r="F125" s="183">
        <v>1</v>
      </c>
      <c r="G125" s="187">
        <v>393</v>
      </c>
      <c r="H125" s="184">
        <v>0.32887029288702929</v>
      </c>
      <c r="I125" s="184">
        <v>0.42899999999999999</v>
      </c>
      <c r="J125" s="184">
        <v>0.52800000000000002</v>
      </c>
      <c r="K125" s="184">
        <v>0.26400000000000001</v>
      </c>
      <c r="L125" s="184">
        <v>0.35499999999999998</v>
      </c>
      <c r="M125" s="184">
        <v>1.7999999999999999E-2</v>
      </c>
      <c r="N125" s="184">
        <v>5.2999999999999999E-2</v>
      </c>
      <c r="O125" s="184">
        <v>0.14799999999999999</v>
      </c>
      <c r="P125" s="184">
        <v>0.224</v>
      </c>
    </row>
    <row r="126" spans="1:16" x14ac:dyDescent="0.25">
      <c r="A126" s="93" t="s">
        <v>1365</v>
      </c>
      <c r="B126" s="184">
        <v>0.50559701492537312</v>
      </c>
      <c r="C126" s="184">
        <v>0.29477611940298509</v>
      </c>
      <c r="D126" s="184">
        <v>3.3582089552238806E-2</v>
      </c>
      <c r="E126" s="184">
        <v>0.16604477611940299</v>
      </c>
      <c r="F126" s="183">
        <v>1</v>
      </c>
      <c r="G126" s="187">
        <v>536</v>
      </c>
      <c r="H126" s="184">
        <v>0.34381013470173188</v>
      </c>
      <c r="I126" s="184">
        <v>0.46300000000000002</v>
      </c>
      <c r="J126" s="184">
        <v>0.54800000000000004</v>
      </c>
      <c r="K126" s="184">
        <v>0.25800000000000001</v>
      </c>
      <c r="L126" s="184">
        <v>0.33500000000000002</v>
      </c>
      <c r="M126" s="184">
        <v>2.1000000000000001E-2</v>
      </c>
      <c r="N126" s="184">
        <v>5.1999999999999998E-2</v>
      </c>
      <c r="O126" s="184">
        <v>0.13700000000000001</v>
      </c>
      <c r="P126" s="184">
        <v>0.2</v>
      </c>
    </row>
    <row r="127" spans="1:16" x14ac:dyDescent="0.25">
      <c r="A127" s="93" t="s">
        <v>1366</v>
      </c>
      <c r="B127" s="184">
        <v>0.57287449392712553</v>
      </c>
      <c r="C127" s="184">
        <v>0.26518218623481782</v>
      </c>
      <c r="D127" s="184">
        <v>3.0364372469635626E-2</v>
      </c>
      <c r="E127" s="184">
        <v>0.13157894736842105</v>
      </c>
      <c r="F127" s="183">
        <v>1</v>
      </c>
      <c r="G127" s="187">
        <v>494</v>
      </c>
      <c r="H127" s="184">
        <v>0.32266492488569565</v>
      </c>
      <c r="I127" s="184">
        <v>0.52900000000000003</v>
      </c>
      <c r="J127" s="184">
        <v>0.61599999999999999</v>
      </c>
      <c r="K127" s="184">
        <v>0.22800000000000001</v>
      </c>
      <c r="L127" s="184">
        <v>0.30599999999999999</v>
      </c>
      <c r="M127" s="184">
        <v>1.7999999999999999E-2</v>
      </c>
      <c r="N127" s="184">
        <v>4.9000000000000002E-2</v>
      </c>
      <c r="O127" s="184">
        <v>0.105</v>
      </c>
      <c r="P127" s="184">
        <v>0.16400000000000001</v>
      </c>
    </row>
    <row r="128" spans="1:16" x14ac:dyDescent="0.25">
      <c r="A128" s="93" t="s">
        <v>1367</v>
      </c>
      <c r="B128" s="184">
        <v>0.62835249042145591</v>
      </c>
      <c r="C128" s="184">
        <v>0.25287356321839083</v>
      </c>
      <c r="D128" s="184">
        <v>2.2988505747126436E-2</v>
      </c>
      <c r="E128" s="184">
        <v>9.5785440613026823E-2</v>
      </c>
      <c r="F128" s="183">
        <v>1</v>
      </c>
      <c r="G128" s="187">
        <v>261</v>
      </c>
      <c r="H128" s="184">
        <v>0.40402476780185759</v>
      </c>
      <c r="I128" s="184">
        <v>0.56799999999999995</v>
      </c>
      <c r="J128" s="184">
        <v>0.68500000000000005</v>
      </c>
      <c r="K128" s="184">
        <v>0.20399999999999999</v>
      </c>
      <c r="L128" s="184">
        <v>0.309</v>
      </c>
      <c r="M128" s="184">
        <v>1.0999999999999999E-2</v>
      </c>
      <c r="N128" s="184">
        <v>4.9000000000000002E-2</v>
      </c>
      <c r="O128" s="184">
        <v>6.6000000000000003E-2</v>
      </c>
      <c r="P128" s="184">
        <v>0.13800000000000001</v>
      </c>
    </row>
    <row r="129" spans="1:16" x14ac:dyDescent="0.25">
      <c r="A129" s="93" t="s">
        <v>1368</v>
      </c>
      <c r="B129" s="184">
        <v>0.69121140142517812</v>
      </c>
      <c r="C129" s="184">
        <v>0.22565320665083136</v>
      </c>
      <c r="D129" s="184">
        <v>3.5629453681710214E-2</v>
      </c>
      <c r="E129" s="184">
        <v>4.7505938242280284E-2</v>
      </c>
      <c r="F129" s="183">
        <v>1</v>
      </c>
      <c r="G129" s="187">
        <v>421</v>
      </c>
      <c r="H129" s="184">
        <v>0.53905249679897571</v>
      </c>
      <c r="I129" s="184">
        <v>0.64600000000000002</v>
      </c>
      <c r="J129" s="184">
        <v>0.73299999999999998</v>
      </c>
      <c r="K129" s="184">
        <v>0.188</v>
      </c>
      <c r="L129" s="184">
        <v>0.26800000000000002</v>
      </c>
      <c r="M129" s="184">
        <v>2.1999999999999999E-2</v>
      </c>
      <c r="N129" s="184">
        <v>5.8000000000000003E-2</v>
      </c>
      <c r="O129" s="184">
        <v>3.1E-2</v>
      </c>
      <c r="P129" s="184">
        <v>7.1999999999999995E-2</v>
      </c>
    </row>
    <row r="130" spans="1:16" x14ac:dyDescent="0.25">
      <c r="A130" s="93" t="s">
        <v>1369</v>
      </c>
      <c r="B130" s="184">
        <v>0.43074501573976914</v>
      </c>
      <c r="C130" s="184">
        <v>0.25157397691500527</v>
      </c>
      <c r="D130" s="184">
        <v>5.3252885624344173E-2</v>
      </c>
      <c r="E130" s="184">
        <v>0.26442812172088143</v>
      </c>
      <c r="F130" s="183">
        <v>1</v>
      </c>
      <c r="G130" s="187">
        <v>3812</v>
      </c>
      <c r="H130" s="184">
        <v>0.58781804163454121</v>
      </c>
      <c r="I130" s="184">
        <v>0.41499999999999998</v>
      </c>
      <c r="J130" s="184">
        <v>0.44700000000000001</v>
      </c>
      <c r="K130" s="184">
        <v>0.23799999999999999</v>
      </c>
      <c r="L130" s="184">
        <v>0.26600000000000001</v>
      </c>
      <c r="M130" s="184">
        <v>4.7E-2</v>
      </c>
      <c r="N130" s="184">
        <v>6.0999999999999999E-2</v>
      </c>
      <c r="O130" s="184">
        <v>0.251</v>
      </c>
      <c r="P130" s="184">
        <v>0.27900000000000003</v>
      </c>
    </row>
    <row r="131" spans="1:16" x14ac:dyDescent="0.25">
      <c r="A131" s="93" t="s">
        <v>1370</v>
      </c>
      <c r="B131" s="184">
        <v>0.57000585823081429</v>
      </c>
      <c r="C131" s="184">
        <v>0.22144112478031636</v>
      </c>
      <c r="D131" s="184">
        <v>4.3350908025776215E-2</v>
      </c>
      <c r="E131" s="184">
        <v>0.16520210896309315</v>
      </c>
      <c r="F131" s="183">
        <v>1</v>
      </c>
      <c r="G131" s="187">
        <v>1707</v>
      </c>
      <c r="H131" s="184">
        <v>0.36528996362080035</v>
      </c>
      <c r="I131" s="184">
        <v>0.54600000000000004</v>
      </c>
      <c r="J131" s="184">
        <v>0.59299999999999997</v>
      </c>
      <c r="K131" s="184">
        <v>0.20200000000000001</v>
      </c>
      <c r="L131" s="184">
        <v>0.24199999999999999</v>
      </c>
      <c r="M131" s="184">
        <v>3.5000000000000003E-2</v>
      </c>
      <c r="N131" s="184">
        <v>5.3999999999999999E-2</v>
      </c>
      <c r="O131" s="184">
        <v>0.14799999999999999</v>
      </c>
      <c r="P131" s="184">
        <v>0.184</v>
      </c>
    </row>
    <row r="132" spans="1:16" x14ac:dyDescent="0.25">
      <c r="A132" s="93" t="s">
        <v>1371</v>
      </c>
      <c r="B132" s="184">
        <v>0.56976744186046513</v>
      </c>
      <c r="C132" s="184">
        <v>0.25436046511627908</v>
      </c>
      <c r="D132" s="184">
        <v>3.7499999999999999E-2</v>
      </c>
      <c r="E132" s="184">
        <v>0.13837209302325582</v>
      </c>
      <c r="F132" s="183">
        <v>1</v>
      </c>
      <c r="G132" s="187">
        <v>3440</v>
      </c>
      <c r="H132" s="184">
        <v>0.38167091978253631</v>
      </c>
      <c r="I132" s="184">
        <v>0.55300000000000005</v>
      </c>
      <c r="J132" s="184">
        <v>0.58599999999999997</v>
      </c>
      <c r="K132" s="184">
        <v>0.24</v>
      </c>
      <c r="L132" s="184">
        <v>0.26900000000000002</v>
      </c>
      <c r="M132" s="184">
        <v>3.2000000000000001E-2</v>
      </c>
      <c r="N132" s="184">
        <v>4.3999999999999997E-2</v>
      </c>
      <c r="O132" s="184">
        <v>0.127</v>
      </c>
      <c r="P132" s="184">
        <v>0.15</v>
      </c>
    </row>
    <row r="133" spans="1:16" x14ac:dyDescent="0.25">
      <c r="A133" s="93" t="s">
        <v>1372</v>
      </c>
      <c r="B133" s="184">
        <v>0.57285510495210923</v>
      </c>
      <c r="C133" s="184">
        <v>0.30038720195638885</v>
      </c>
      <c r="D133" s="184">
        <v>4.2796005706134094E-2</v>
      </c>
      <c r="E133" s="184">
        <v>8.3961687385367842E-2</v>
      </c>
      <c r="F133" s="183">
        <v>1</v>
      </c>
      <c r="G133" s="187">
        <v>4907</v>
      </c>
      <c r="H133" s="184">
        <v>0.41648277032761838</v>
      </c>
      <c r="I133" s="184">
        <v>0.55900000000000005</v>
      </c>
      <c r="J133" s="184">
        <v>0.58699999999999997</v>
      </c>
      <c r="K133" s="184">
        <v>0.28799999999999998</v>
      </c>
      <c r="L133" s="184">
        <v>0.313</v>
      </c>
      <c r="M133" s="184">
        <v>3.6999999999999998E-2</v>
      </c>
      <c r="N133" s="184">
        <v>4.9000000000000002E-2</v>
      </c>
      <c r="O133" s="184">
        <v>7.6999999999999999E-2</v>
      </c>
      <c r="P133" s="184">
        <v>9.1999999999999998E-2</v>
      </c>
    </row>
    <row r="134" spans="1:16" x14ac:dyDescent="0.25">
      <c r="A134" s="93" t="s">
        <v>1373</v>
      </c>
      <c r="B134" s="184">
        <v>0.58825635517364838</v>
      </c>
      <c r="C134" s="184">
        <v>0.30182599355531686</v>
      </c>
      <c r="D134" s="184">
        <v>4.9767275331185107E-2</v>
      </c>
      <c r="E134" s="184">
        <v>6.0150375939849621E-2</v>
      </c>
      <c r="F134" s="183">
        <v>1</v>
      </c>
      <c r="G134" s="187">
        <v>2793</v>
      </c>
      <c r="H134" s="184">
        <v>0.52079060227484619</v>
      </c>
      <c r="I134" s="184">
        <v>0.56999999999999995</v>
      </c>
      <c r="J134" s="184">
        <v>0.60599999999999998</v>
      </c>
      <c r="K134" s="184">
        <v>0.28499999999999998</v>
      </c>
      <c r="L134" s="184">
        <v>0.31900000000000001</v>
      </c>
      <c r="M134" s="184">
        <v>4.2000000000000003E-2</v>
      </c>
      <c r="N134" s="184">
        <v>5.8000000000000003E-2</v>
      </c>
      <c r="O134" s="184">
        <v>5.1999999999999998E-2</v>
      </c>
      <c r="P134" s="184">
        <v>7.0000000000000007E-2</v>
      </c>
    </row>
    <row r="135" spans="1:16" x14ac:dyDescent="0.25">
      <c r="A135" s="93" t="s">
        <v>1374</v>
      </c>
      <c r="B135" s="184">
        <v>0.62176656151419563</v>
      </c>
      <c r="C135" s="184">
        <v>0.28958990536277601</v>
      </c>
      <c r="D135" s="184">
        <v>3.9116719242902206E-2</v>
      </c>
      <c r="E135" s="184">
        <v>4.9526813880126183E-2</v>
      </c>
      <c r="F135" s="183">
        <v>1</v>
      </c>
      <c r="G135" s="187">
        <v>3170</v>
      </c>
      <c r="H135" s="184">
        <v>0.61901972271040817</v>
      </c>
      <c r="I135" s="184">
        <v>0.60499999999999998</v>
      </c>
      <c r="J135" s="184">
        <v>0.63800000000000001</v>
      </c>
      <c r="K135" s="184">
        <v>0.27400000000000002</v>
      </c>
      <c r="L135" s="184">
        <v>0.30599999999999999</v>
      </c>
      <c r="M135" s="184">
        <v>3.3000000000000002E-2</v>
      </c>
      <c r="N135" s="184">
        <v>4.5999999999999999E-2</v>
      </c>
      <c r="O135" s="184">
        <v>4.2999999999999997E-2</v>
      </c>
      <c r="P135" s="184">
        <v>5.8000000000000003E-2</v>
      </c>
    </row>
    <row r="136" spans="1:16" x14ac:dyDescent="0.25">
      <c r="A136" s="93" t="s">
        <v>1375</v>
      </c>
      <c r="B136" s="184">
        <v>0.57359307359307354</v>
      </c>
      <c r="C136" s="184">
        <v>0.1829004329004329</v>
      </c>
      <c r="D136" s="184">
        <v>3.896103896103896E-2</v>
      </c>
      <c r="E136" s="184">
        <v>0.20454545454545456</v>
      </c>
      <c r="F136" s="183">
        <v>1</v>
      </c>
      <c r="G136" s="187">
        <v>924</v>
      </c>
      <c r="H136" s="184">
        <v>0.40017323516673886</v>
      </c>
      <c r="I136" s="184">
        <v>0.54100000000000004</v>
      </c>
      <c r="J136" s="184">
        <v>0.60499999999999998</v>
      </c>
      <c r="K136" s="184">
        <v>0.159</v>
      </c>
      <c r="L136" s="184">
        <v>0.20899999999999999</v>
      </c>
      <c r="M136" s="184">
        <v>2.8000000000000001E-2</v>
      </c>
      <c r="N136" s="184">
        <v>5.2999999999999999E-2</v>
      </c>
      <c r="O136" s="184">
        <v>0.18</v>
      </c>
      <c r="P136" s="184">
        <v>0.23200000000000001</v>
      </c>
    </row>
    <row r="137" spans="1:16" x14ac:dyDescent="0.25">
      <c r="A137" s="93" t="s">
        <v>1376</v>
      </c>
      <c r="B137" s="184">
        <v>0.64265954402365733</v>
      </c>
      <c r="C137" s="184">
        <v>0.18820948201850615</v>
      </c>
      <c r="D137" s="184">
        <v>4.2545072975293335E-2</v>
      </c>
      <c r="E137" s="184">
        <v>0.12658590098254316</v>
      </c>
      <c r="F137" s="183">
        <v>1</v>
      </c>
      <c r="G137" s="187">
        <v>10483</v>
      </c>
      <c r="H137" s="184">
        <v>0.29816826895727855</v>
      </c>
      <c r="I137" s="184">
        <v>0.63300000000000001</v>
      </c>
      <c r="J137" s="184">
        <v>0.65200000000000002</v>
      </c>
      <c r="K137" s="184">
        <v>0.18099999999999999</v>
      </c>
      <c r="L137" s="184">
        <v>0.19600000000000001</v>
      </c>
      <c r="M137" s="184">
        <v>3.9E-2</v>
      </c>
      <c r="N137" s="184">
        <v>4.7E-2</v>
      </c>
      <c r="O137" s="184">
        <v>0.12</v>
      </c>
      <c r="P137" s="184">
        <v>0.13300000000000001</v>
      </c>
    </row>
    <row r="138" spans="1:16" x14ac:dyDescent="0.25">
      <c r="A138" s="93" t="s">
        <v>1377</v>
      </c>
      <c r="B138" s="184">
        <v>0.64960644334614681</v>
      </c>
      <c r="C138" s="184">
        <v>0.20259930441149551</v>
      </c>
      <c r="D138" s="184">
        <v>4.1515650741350905E-2</v>
      </c>
      <c r="E138" s="184">
        <v>0.10627860150100678</v>
      </c>
      <c r="F138" s="183">
        <v>1</v>
      </c>
      <c r="G138" s="187">
        <v>27315</v>
      </c>
      <c r="H138" s="184">
        <v>0.29494655004859088</v>
      </c>
      <c r="I138" s="184">
        <v>0.64400000000000002</v>
      </c>
      <c r="J138" s="184">
        <v>0.65500000000000003</v>
      </c>
      <c r="K138" s="184">
        <v>0.19800000000000001</v>
      </c>
      <c r="L138" s="184">
        <v>0.20699999999999999</v>
      </c>
      <c r="M138" s="184">
        <v>3.9E-2</v>
      </c>
      <c r="N138" s="184">
        <v>4.3999999999999997E-2</v>
      </c>
      <c r="O138" s="184">
        <v>0.10299999999999999</v>
      </c>
      <c r="P138" s="184">
        <v>0.11</v>
      </c>
    </row>
    <row r="139" spans="1:16" x14ac:dyDescent="0.25">
      <c r="A139" s="93" t="s">
        <v>1378</v>
      </c>
      <c r="B139" s="184">
        <v>0.66221209213051824</v>
      </c>
      <c r="C139" s="184">
        <v>0.21019673704414588</v>
      </c>
      <c r="D139" s="184">
        <v>3.9299424184261036E-2</v>
      </c>
      <c r="E139" s="184">
        <v>8.829174664107485E-2</v>
      </c>
      <c r="F139" s="183">
        <v>1</v>
      </c>
      <c r="G139" s="187">
        <v>41680</v>
      </c>
      <c r="H139" s="184">
        <v>0.34341553444454515</v>
      </c>
      <c r="I139" s="184">
        <v>0.65800000000000003</v>
      </c>
      <c r="J139" s="184">
        <v>0.66700000000000004</v>
      </c>
      <c r="K139" s="184">
        <v>0.20599999999999999</v>
      </c>
      <c r="L139" s="184">
        <v>0.214</v>
      </c>
      <c r="M139" s="184">
        <v>3.6999999999999998E-2</v>
      </c>
      <c r="N139" s="184">
        <v>4.1000000000000002E-2</v>
      </c>
      <c r="O139" s="184">
        <v>8.5999999999999993E-2</v>
      </c>
      <c r="P139" s="184">
        <v>9.0999999999999998E-2</v>
      </c>
    </row>
    <row r="140" spans="1:16" x14ac:dyDescent="0.25">
      <c r="A140" s="93" t="s">
        <v>1379</v>
      </c>
      <c r="B140" s="184">
        <v>0.68405004259898661</v>
      </c>
      <c r="C140" s="184">
        <v>0.21519214385005156</v>
      </c>
      <c r="D140" s="184">
        <v>3.5334738352540244E-2</v>
      </c>
      <c r="E140" s="184">
        <v>6.5423075198421596E-2</v>
      </c>
      <c r="F140" s="183">
        <v>1</v>
      </c>
      <c r="G140" s="187">
        <v>22301</v>
      </c>
      <c r="H140" s="184">
        <v>0.42970827392192379</v>
      </c>
      <c r="I140" s="184">
        <v>0.67800000000000005</v>
      </c>
      <c r="J140" s="184">
        <v>0.69</v>
      </c>
      <c r="K140" s="184">
        <v>0.21</v>
      </c>
      <c r="L140" s="184">
        <v>0.221</v>
      </c>
      <c r="M140" s="184">
        <v>3.3000000000000002E-2</v>
      </c>
      <c r="N140" s="184">
        <v>3.7999999999999999E-2</v>
      </c>
      <c r="O140" s="184">
        <v>6.2E-2</v>
      </c>
      <c r="P140" s="184">
        <v>6.9000000000000006E-2</v>
      </c>
    </row>
    <row r="141" spans="1:16" x14ac:dyDescent="0.25">
      <c r="A141" s="93" t="s">
        <v>1380</v>
      </c>
      <c r="B141" s="184">
        <v>0.71308648131986863</v>
      </c>
      <c r="C141" s="184">
        <v>0.20608402942276524</v>
      </c>
      <c r="D141" s="184">
        <v>3.1999335078751613E-2</v>
      </c>
      <c r="E141" s="184">
        <v>4.8830154178614471E-2</v>
      </c>
      <c r="F141" s="183">
        <v>1</v>
      </c>
      <c r="G141" s="187">
        <v>24063</v>
      </c>
      <c r="H141" s="184">
        <v>0.54712262113185239</v>
      </c>
      <c r="I141" s="184">
        <v>0.70699999999999996</v>
      </c>
      <c r="J141" s="184">
        <v>0.71899999999999997</v>
      </c>
      <c r="K141" s="184">
        <v>0.20100000000000001</v>
      </c>
      <c r="L141" s="184">
        <v>0.21099999999999999</v>
      </c>
      <c r="M141" s="184">
        <v>0.03</v>
      </c>
      <c r="N141" s="184">
        <v>3.4000000000000002E-2</v>
      </c>
      <c r="O141" s="184">
        <v>4.5999999999999999E-2</v>
      </c>
      <c r="P141" s="184">
        <v>5.1999999999999998E-2</v>
      </c>
    </row>
    <row r="142" spans="1:16" x14ac:dyDescent="0.25">
      <c r="A142" s="93" t="s">
        <v>1381</v>
      </c>
      <c r="B142" s="184">
        <v>0.64421855146124518</v>
      </c>
      <c r="C142" s="184">
        <v>0.16677255400254129</v>
      </c>
      <c r="D142" s="184">
        <v>4.3202033036848796E-2</v>
      </c>
      <c r="E142" s="184">
        <v>0.14580686149936467</v>
      </c>
      <c r="F142" s="183">
        <v>1</v>
      </c>
      <c r="G142" s="187">
        <v>3148</v>
      </c>
      <c r="H142" s="184">
        <v>0.32194722847208018</v>
      </c>
      <c r="I142" s="184">
        <v>0.627</v>
      </c>
      <c r="J142" s="184">
        <v>0.66100000000000003</v>
      </c>
      <c r="K142" s="184">
        <v>0.154</v>
      </c>
      <c r="L142" s="184">
        <v>0.18</v>
      </c>
      <c r="M142" s="184">
        <v>3.6999999999999998E-2</v>
      </c>
      <c r="N142" s="184">
        <v>5.0999999999999997E-2</v>
      </c>
      <c r="O142" s="184">
        <v>0.13400000000000001</v>
      </c>
      <c r="P142" s="184">
        <v>0.159</v>
      </c>
    </row>
    <row r="143" spans="1:16" x14ac:dyDescent="0.25">
      <c r="A143" s="93" t="s">
        <v>1382</v>
      </c>
      <c r="B143" s="184">
        <v>0.61904761904761907</v>
      </c>
      <c r="C143" s="184">
        <v>9.5238095238095233E-2</v>
      </c>
      <c r="D143" s="184">
        <v>4.7619047619047616E-2</v>
      </c>
      <c r="E143" s="184">
        <v>0.23809523809523808</v>
      </c>
      <c r="F143" s="183">
        <v>1</v>
      </c>
      <c r="G143" s="187">
        <v>21</v>
      </c>
      <c r="H143" s="184">
        <v>5.1597051597051594E-2</v>
      </c>
      <c r="I143" s="184">
        <v>0.40899999999999997</v>
      </c>
      <c r="J143" s="184">
        <v>0.79200000000000004</v>
      </c>
      <c r="K143" s="184">
        <v>2.7E-2</v>
      </c>
      <c r="L143" s="184">
        <v>0.28899999999999998</v>
      </c>
      <c r="M143" s="184">
        <v>8.0000000000000002E-3</v>
      </c>
      <c r="N143" s="184">
        <v>0.22700000000000001</v>
      </c>
      <c r="O143" s="184">
        <v>0.106</v>
      </c>
      <c r="P143" s="184">
        <v>0.45100000000000001</v>
      </c>
    </row>
    <row r="144" spans="1:16" x14ac:dyDescent="0.25">
      <c r="A144" s="93" t="s">
        <v>1383</v>
      </c>
      <c r="B144" s="184">
        <v>0.65517241379310343</v>
      </c>
      <c r="C144" s="184">
        <v>0.17241379310344829</v>
      </c>
      <c r="D144" s="184">
        <v>6.8965517241379309E-2</v>
      </c>
      <c r="E144" s="184">
        <v>0.10344827586206896</v>
      </c>
      <c r="F144" s="183">
        <v>1</v>
      </c>
      <c r="G144" s="187">
        <v>29</v>
      </c>
      <c r="H144" s="184">
        <v>3.7958115183246072E-2</v>
      </c>
      <c r="I144" s="184">
        <v>0.47299999999999998</v>
      </c>
      <c r="J144" s="184">
        <v>0.80100000000000005</v>
      </c>
      <c r="K144" s="184">
        <v>7.5999999999999998E-2</v>
      </c>
      <c r="L144" s="184">
        <v>0.34499999999999997</v>
      </c>
      <c r="M144" s="184">
        <v>1.9E-2</v>
      </c>
      <c r="N144" s="184">
        <v>0.22</v>
      </c>
      <c r="O144" s="184">
        <v>3.5999999999999997E-2</v>
      </c>
      <c r="P144" s="184">
        <v>0.26400000000000001</v>
      </c>
    </row>
    <row r="145" spans="1:16" x14ac:dyDescent="0.25">
      <c r="A145" s="93" t="s">
        <v>1384</v>
      </c>
      <c r="B145" s="184">
        <v>0.61764705882352944</v>
      </c>
      <c r="C145" s="184">
        <v>0.26470588235294118</v>
      </c>
      <c r="D145" s="184" t="s">
        <v>143</v>
      </c>
      <c r="E145" s="184">
        <v>0.11764705882352941</v>
      </c>
      <c r="F145" s="183">
        <v>1</v>
      </c>
      <c r="G145" s="187">
        <v>34</v>
      </c>
      <c r="H145" s="184">
        <v>3.9580908032596042E-2</v>
      </c>
      <c r="I145" s="184">
        <v>0.45</v>
      </c>
      <c r="J145" s="184">
        <v>0.76100000000000001</v>
      </c>
      <c r="K145" s="184">
        <v>0.14599999999999999</v>
      </c>
      <c r="L145" s="184">
        <v>0.43099999999999999</v>
      </c>
      <c r="M145" s="184" t="s">
        <v>143</v>
      </c>
      <c r="N145" s="184" t="s">
        <v>143</v>
      </c>
      <c r="O145" s="184">
        <v>4.7E-2</v>
      </c>
      <c r="P145" s="184">
        <v>0.26600000000000001</v>
      </c>
    </row>
    <row r="146" spans="1:16" x14ac:dyDescent="0.25">
      <c r="A146" s="93" t="s">
        <v>1385</v>
      </c>
      <c r="B146" s="184">
        <v>0.58064516129032262</v>
      </c>
      <c r="C146" s="184">
        <v>0.25806451612903225</v>
      </c>
      <c r="D146" s="184">
        <v>3.2258064516129031E-2</v>
      </c>
      <c r="E146" s="184">
        <v>0.12903225806451613</v>
      </c>
      <c r="F146" s="183">
        <v>1</v>
      </c>
      <c r="G146" s="187">
        <v>31</v>
      </c>
      <c r="H146" s="184">
        <v>8.4699453551912565E-2</v>
      </c>
      <c r="I146" s="184">
        <v>0.40799999999999997</v>
      </c>
      <c r="J146" s="184">
        <v>0.73599999999999999</v>
      </c>
      <c r="K146" s="184">
        <v>0.13700000000000001</v>
      </c>
      <c r="L146" s="184">
        <v>0.432</v>
      </c>
      <c r="M146" s="184">
        <v>6.0000000000000001E-3</v>
      </c>
      <c r="N146" s="184">
        <v>0.16200000000000001</v>
      </c>
      <c r="O146" s="184">
        <v>5.0999999999999997E-2</v>
      </c>
      <c r="P146" s="184">
        <v>0.28899999999999998</v>
      </c>
    </row>
    <row r="147" spans="1:16" x14ac:dyDescent="0.25">
      <c r="A147" s="93" t="s">
        <v>1386</v>
      </c>
      <c r="B147" s="184">
        <v>0.74</v>
      </c>
      <c r="C147" s="184">
        <v>0.18</v>
      </c>
      <c r="D147" s="184">
        <v>0.02</v>
      </c>
      <c r="E147" s="184">
        <v>0.06</v>
      </c>
      <c r="F147" s="183">
        <v>1</v>
      </c>
      <c r="G147" s="187">
        <v>50</v>
      </c>
      <c r="H147" s="184">
        <v>0.17241379310344829</v>
      </c>
      <c r="I147" s="184">
        <v>0.60399999999999998</v>
      </c>
      <c r="J147" s="184">
        <v>0.84099999999999997</v>
      </c>
      <c r="K147" s="184">
        <v>9.8000000000000004E-2</v>
      </c>
      <c r="L147" s="184">
        <v>0.308</v>
      </c>
      <c r="M147" s="184">
        <v>4.0000000000000001E-3</v>
      </c>
      <c r="N147" s="184">
        <v>0.105</v>
      </c>
      <c r="O147" s="184">
        <v>2.1000000000000001E-2</v>
      </c>
      <c r="P147" s="184">
        <v>0.16200000000000001</v>
      </c>
    </row>
    <row r="148" spans="1:16" x14ac:dyDescent="0.25">
      <c r="A148" s="93" t="s">
        <v>1387</v>
      </c>
      <c r="B148" s="184">
        <v>0.6</v>
      </c>
      <c r="C148" s="184" t="s">
        <v>143</v>
      </c>
      <c r="D148" s="184" t="s">
        <v>143</v>
      </c>
      <c r="E148" s="184">
        <v>0.4</v>
      </c>
      <c r="F148" s="183">
        <v>1</v>
      </c>
      <c r="G148" s="187">
        <v>5</v>
      </c>
      <c r="H148" s="184">
        <v>2.358490566037736E-2</v>
      </c>
      <c r="I148" s="184">
        <v>0.23100000000000001</v>
      </c>
      <c r="J148" s="184">
        <v>0.88200000000000001</v>
      </c>
      <c r="K148" s="184" t="s">
        <v>143</v>
      </c>
      <c r="L148" s="184" t="s">
        <v>143</v>
      </c>
      <c r="M148" s="184" t="s">
        <v>143</v>
      </c>
      <c r="N148" s="184" t="s">
        <v>143</v>
      </c>
      <c r="O148" s="184">
        <v>0.11799999999999999</v>
      </c>
      <c r="P148" s="184">
        <v>0.76900000000000002</v>
      </c>
    </row>
    <row r="149" spans="1:16" x14ac:dyDescent="0.25">
      <c r="A149" s="93" t="s">
        <v>1388</v>
      </c>
      <c r="B149" s="184">
        <v>0.54609929078014185</v>
      </c>
      <c r="C149" s="184">
        <v>0.18439716312056736</v>
      </c>
      <c r="D149" s="184">
        <v>3.9007092198581561E-2</v>
      </c>
      <c r="E149" s="184">
        <v>0.23049645390070922</v>
      </c>
      <c r="F149" s="183">
        <v>1</v>
      </c>
      <c r="G149" s="187">
        <v>282</v>
      </c>
      <c r="H149" s="184">
        <v>1.5530344751624629E-2</v>
      </c>
      <c r="I149" s="184">
        <v>0.48799999999999999</v>
      </c>
      <c r="J149" s="184">
        <v>0.60299999999999998</v>
      </c>
      <c r="K149" s="184">
        <v>0.14299999999999999</v>
      </c>
      <c r="L149" s="184">
        <v>0.23400000000000001</v>
      </c>
      <c r="M149" s="184">
        <v>2.1999999999999999E-2</v>
      </c>
      <c r="N149" s="184">
        <v>6.8000000000000005E-2</v>
      </c>
      <c r="O149" s="184">
        <v>0.185</v>
      </c>
      <c r="P149" s="184">
        <v>0.28299999999999997</v>
      </c>
    </row>
    <row r="150" spans="1:16" x14ac:dyDescent="0.25">
      <c r="A150" s="93" t="s">
        <v>1389</v>
      </c>
      <c r="B150" s="184">
        <v>0.54244306418219457</v>
      </c>
      <c r="C150" s="184">
        <v>0.15527950310559005</v>
      </c>
      <c r="D150" s="184">
        <v>7.0393374741200831E-2</v>
      </c>
      <c r="E150" s="184">
        <v>0.2318840579710145</v>
      </c>
      <c r="F150" s="183">
        <v>1</v>
      </c>
      <c r="G150" s="187">
        <v>483</v>
      </c>
      <c r="H150" s="184">
        <v>1.9660520210037856E-2</v>
      </c>
      <c r="I150" s="184">
        <v>0.498</v>
      </c>
      <c r="J150" s="184">
        <v>0.58599999999999997</v>
      </c>
      <c r="K150" s="184">
        <v>0.126</v>
      </c>
      <c r="L150" s="184">
        <v>0.19</v>
      </c>
      <c r="M150" s="184">
        <v>5.0999999999999997E-2</v>
      </c>
      <c r="N150" s="184">
        <v>9.7000000000000003E-2</v>
      </c>
      <c r="O150" s="184">
        <v>0.19600000000000001</v>
      </c>
      <c r="P150" s="184">
        <v>0.27200000000000002</v>
      </c>
    </row>
    <row r="151" spans="1:16" x14ac:dyDescent="0.25">
      <c r="A151" s="93" t="s">
        <v>1390</v>
      </c>
      <c r="B151" s="184">
        <v>0.56711409395973156</v>
      </c>
      <c r="C151" s="184">
        <v>0.1761744966442953</v>
      </c>
      <c r="D151" s="184">
        <v>3.3557046979865772E-2</v>
      </c>
      <c r="E151" s="184">
        <v>0.22315436241610739</v>
      </c>
      <c r="F151" s="183">
        <v>1</v>
      </c>
      <c r="G151" s="187">
        <v>596</v>
      </c>
      <c r="H151" s="184">
        <v>2.6760057471264368E-2</v>
      </c>
      <c r="I151" s="184">
        <v>0.52700000000000002</v>
      </c>
      <c r="J151" s="184">
        <v>0.60599999999999998</v>
      </c>
      <c r="K151" s="184">
        <v>0.14799999999999999</v>
      </c>
      <c r="L151" s="184">
        <v>0.20899999999999999</v>
      </c>
      <c r="M151" s="184">
        <v>2.1999999999999999E-2</v>
      </c>
      <c r="N151" s="184">
        <v>5.0999999999999997E-2</v>
      </c>
      <c r="O151" s="184">
        <v>0.192</v>
      </c>
      <c r="P151" s="184">
        <v>0.25800000000000001</v>
      </c>
    </row>
    <row r="152" spans="1:16" x14ac:dyDescent="0.25">
      <c r="A152" s="93" t="s">
        <v>1391</v>
      </c>
      <c r="B152" s="184">
        <v>0.61038961038961037</v>
      </c>
      <c r="C152" s="184">
        <v>0.15064935064935064</v>
      </c>
      <c r="D152" s="184">
        <v>5.9740259740259739E-2</v>
      </c>
      <c r="E152" s="184">
        <v>0.17922077922077922</v>
      </c>
      <c r="F152" s="183">
        <v>1</v>
      </c>
      <c r="G152" s="187">
        <v>385</v>
      </c>
      <c r="H152" s="184">
        <v>4.4217296428161253E-2</v>
      </c>
      <c r="I152" s="184">
        <v>0.56100000000000005</v>
      </c>
      <c r="J152" s="184">
        <v>0.65800000000000003</v>
      </c>
      <c r="K152" s="184">
        <v>0.11799999999999999</v>
      </c>
      <c r="L152" s="184">
        <v>0.19</v>
      </c>
      <c r="M152" s="184">
        <v>0.04</v>
      </c>
      <c r="N152" s="184">
        <v>8.7999999999999995E-2</v>
      </c>
      <c r="O152" s="184">
        <v>0.14399999999999999</v>
      </c>
      <c r="P152" s="184">
        <v>0.221</v>
      </c>
    </row>
    <row r="153" spans="1:16" x14ac:dyDescent="0.25">
      <c r="A153" s="93" t="s">
        <v>1392</v>
      </c>
      <c r="B153" s="184">
        <v>0.67356321839080457</v>
      </c>
      <c r="C153" s="184">
        <v>0.12413793103448276</v>
      </c>
      <c r="D153" s="184">
        <v>4.5977011494252873E-2</v>
      </c>
      <c r="E153" s="184">
        <v>0.15632183908045977</v>
      </c>
      <c r="F153" s="183">
        <v>1</v>
      </c>
      <c r="G153" s="187">
        <v>435</v>
      </c>
      <c r="H153" s="184">
        <v>5.1632047477744809E-2</v>
      </c>
      <c r="I153" s="184">
        <v>0.628</v>
      </c>
      <c r="J153" s="184">
        <v>0.71599999999999997</v>
      </c>
      <c r="K153" s="184">
        <v>9.6000000000000002E-2</v>
      </c>
      <c r="L153" s="184">
        <v>0.158</v>
      </c>
      <c r="M153" s="184">
        <v>0.03</v>
      </c>
      <c r="N153" s="184">
        <v>7.0000000000000007E-2</v>
      </c>
      <c r="O153" s="184">
        <v>0.125</v>
      </c>
      <c r="P153" s="184">
        <v>0.193</v>
      </c>
    </row>
    <row r="154" spans="1:16" x14ac:dyDescent="0.25">
      <c r="A154" s="93" t="s">
        <v>1393</v>
      </c>
      <c r="B154" s="184">
        <v>0.453125</v>
      </c>
      <c r="C154" s="184">
        <v>0.14687500000000001</v>
      </c>
      <c r="D154" s="184">
        <v>6.5625000000000003E-2</v>
      </c>
      <c r="E154" s="184">
        <v>0.33437499999999998</v>
      </c>
      <c r="F154" s="183">
        <v>1</v>
      </c>
      <c r="G154" s="187">
        <v>320</v>
      </c>
      <c r="H154" s="184">
        <v>1.122216377345257E-2</v>
      </c>
      <c r="I154" s="184">
        <v>0.39900000000000002</v>
      </c>
      <c r="J154" s="184">
        <v>0.50800000000000001</v>
      </c>
      <c r="K154" s="184">
        <v>0.112</v>
      </c>
      <c r="L154" s="184">
        <v>0.19</v>
      </c>
      <c r="M154" s="184">
        <v>4.2999999999999997E-2</v>
      </c>
      <c r="N154" s="184">
        <v>9.8000000000000004E-2</v>
      </c>
      <c r="O154" s="184">
        <v>0.28499999999999998</v>
      </c>
      <c r="P154" s="184">
        <v>0.38800000000000001</v>
      </c>
    </row>
    <row r="155" spans="1:16" x14ac:dyDescent="0.25">
      <c r="A155" s="93" t="s">
        <v>1394</v>
      </c>
      <c r="B155" s="184">
        <v>0.5074478649453823</v>
      </c>
      <c r="C155" s="184">
        <v>0.12611717974180736</v>
      </c>
      <c r="D155" s="184">
        <v>4.0714995034756701E-2</v>
      </c>
      <c r="E155" s="184">
        <v>0.32571996027805361</v>
      </c>
      <c r="F155" s="183">
        <v>1</v>
      </c>
      <c r="G155" s="187">
        <v>1007</v>
      </c>
      <c r="H155" s="184">
        <v>0.29053664166185805</v>
      </c>
      <c r="I155" s="184">
        <v>0.47699999999999998</v>
      </c>
      <c r="J155" s="184">
        <v>0.53800000000000003</v>
      </c>
      <c r="K155" s="184">
        <v>0.107</v>
      </c>
      <c r="L155" s="184">
        <v>0.14799999999999999</v>
      </c>
      <c r="M155" s="184">
        <v>0.03</v>
      </c>
      <c r="N155" s="184">
        <v>5.5E-2</v>
      </c>
      <c r="O155" s="184">
        <v>0.29699999999999999</v>
      </c>
      <c r="P155" s="184">
        <v>0.35499999999999998</v>
      </c>
    </row>
    <row r="156" spans="1:16" x14ac:dyDescent="0.25">
      <c r="A156" s="93" t="s">
        <v>1395</v>
      </c>
      <c r="B156" s="184">
        <v>0.55438596491228065</v>
      </c>
      <c r="C156" s="184">
        <v>0.12561403508771929</v>
      </c>
      <c r="D156" s="184">
        <v>4.2807017543859648E-2</v>
      </c>
      <c r="E156" s="184">
        <v>0.27719298245614032</v>
      </c>
      <c r="F156" s="183">
        <v>1</v>
      </c>
      <c r="G156" s="187">
        <v>1425</v>
      </c>
      <c r="H156" s="184">
        <v>0.32661013064405225</v>
      </c>
      <c r="I156" s="184">
        <v>0.52800000000000002</v>
      </c>
      <c r="J156" s="184">
        <v>0.57999999999999996</v>
      </c>
      <c r="K156" s="184">
        <v>0.109</v>
      </c>
      <c r="L156" s="184">
        <v>0.14399999999999999</v>
      </c>
      <c r="M156" s="184">
        <v>3.3000000000000002E-2</v>
      </c>
      <c r="N156" s="184">
        <v>5.5E-2</v>
      </c>
      <c r="O156" s="184">
        <v>0.255</v>
      </c>
      <c r="P156" s="184">
        <v>0.30099999999999999</v>
      </c>
    </row>
    <row r="157" spans="1:16" x14ac:dyDescent="0.25">
      <c r="A157" s="93" t="s">
        <v>1396</v>
      </c>
      <c r="B157" s="184">
        <v>0.63978811065332553</v>
      </c>
      <c r="C157" s="184">
        <v>0.13419658622719247</v>
      </c>
      <c r="D157" s="184">
        <v>2.942907592701589E-2</v>
      </c>
      <c r="E157" s="184">
        <v>0.19658622719246616</v>
      </c>
      <c r="F157" s="183">
        <v>1</v>
      </c>
      <c r="G157" s="187">
        <v>1699</v>
      </c>
      <c r="H157" s="184">
        <v>0.43352896146976272</v>
      </c>
      <c r="I157" s="184">
        <v>0.61699999999999999</v>
      </c>
      <c r="J157" s="184">
        <v>0.66200000000000003</v>
      </c>
      <c r="K157" s="184">
        <v>0.11899999999999999</v>
      </c>
      <c r="L157" s="184">
        <v>0.151</v>
      </c>
      <c r="M157" s="184">
        <v>2.1999999999999999E-2</v>
      </c>
      <c r="N157" s="184">
        <v>3.9E-2</v>
      </c>
      <c r="O157" s="184">
        <v>0.17799999999999999</v>
      </c>
      <c r="P157" s="184">
        <v>0.216</v>
      </c>
    </row>
    <row r="158" spans="1:16" x14ac:dyDescent="0.25">
      <c r="A158" s="93" t="s">
        <v>1397</v>
      </c>
      <c r="B158" s="184">
        <v>0.73164335664335667</v>
      </c>
      <c r="C158" s="184">
        <v>0.13986013986013987</v>
      </c>
      <c r="D158" s="184">
        <v>3.2342657342657344E-2</v>
      </c>
      <c r="E158" s="184">
        <v>9.6153846153846159E-2</v>
      </c>
      <c r="F158" s="183">
        <v>1</v>
      </c>
      <c r="G158" s="187">
        <v>1144</v>
      </c>
      <c r="H158" s="184">
        <v>0.61209202782236494</v>
      </c>
      <c r="I158" s="184">
        <v>0.70499999999999996</v>
      </c>
      <c r="J158" s="184">
        <v>0.75700000000000001</v>
      </c>
      <c r="K158" s="184">
        <v>0.121</v>
      </c>
      <c r="L158" s="184">
        <v>0.161</v>
      </c>
      <c r="M158" s="184">
        <v>2.4E-2</v>
      </c>
      <c r="N158" s="184">
        <v>4.3999999999999997E-2</v>
      </c>
      <c r="O158" s="184">
        <v>0.08</v>
      </c>
      <c r="P158" s="184">
        <v>0.115</v>
      </c>
    </row>
    <row r="159" spans="1:16" x14ac:dyDescent="0.25">
      <c r="A159" s="93" t="s">
        <v>1398</v>
      </c>
      <c r="B159" s="184">
        <v>0.79008438818565396</v>
      </c>
      <c r="C159" s="184">
        <v>0.13818565400843882</v>
      </c>
      <c r="D159" s="184">
        <v>2.0569620253164556E-2</v>
      </c>
      <c r="E159" s="184">
        <v>5.1160337552742616E-2</v>
      </c>
      <c r="F159" s="183">
        <v>1</v>
      </c>
      <c r="G159" s="187">
        <v>1896</v>
      </c>
      <c r="H159" s="184">
        <v>0.76052948255114317</v>
      </c>
      <c r="I159" s="184">
        <v>0.77100000000000002</v>
      </c>
      <c r="J159" s="184">
        <v>0.80800000000000005</v>
      </c>
      <c r="K159" s="184">
        <v>0.123</v>
      </c>
      <c r="L159" s="184">
        <v>0.154</v>
      </c>
      <c r="M159" s="184">
        <v>1.4999999999999999E-2</v>
      </c>
      <c r="N159" s="184">
        <v>2.8000000000000001E-2</v>
      </c>
      <c r="O159" s="184">
        <v>4.2000000000000003E-2</v>
      </c>
      <c r="P159" s="184">
        <v>6.2E-2</v>
      </c>
    </row>
    <row r="160" spans="1:16" x14ac:dyDescent="0.25">
      <c r="A160" s="93" t="s">
        <v>1399</v>
      </c>
      <c r="B160" s="184">
        <v>0.48054011119936457</v>
      </c>
      <c r="C160" s="184">
        <v>0.12470214455917394</v>
      </c>
      <c r="D160" s="184">
        <v>3.3359809372517868E-2</v>
      </c>
      <c r="E160" s="184">
        <v>0.36139793486894362</v>
      </c>
      <c r="F160" s="183">
        <v>1</v>
      </c>
      <c r="G160" s="187">
        <v>1259</v>
      </c>
      <c r="H160" s="184">
        <v>0.29595674659144333</v>
      </c>
      <c r="I160" s="184">
        <v>0.45300000000000001</v>
      </c>
      <c r="J160" s="184">
        <v>0.50800000000000001</v>
      </c>
      <c r="K160" s="184">
        <v>0.108</v>
      </c>
      <c r="L160" s="184">
        <v>0.14399999999999999</v>
      </c>
      <c r="M160" s="184">
        <v>2.5000000000000001E-2</v>
      </c>
      <c r="N160" s="184">
        <v>4.4999999999999998E-2</v>
      </c>
      <c r="O160" s="184">
        <v>0.33500000000000002</v>
      </c>
      <c r="P160" s="184">
        <v>0.38800000000000001</v>
      </c>
    </row>
    <row r="161" spans="1:16" x14ac:dyDescent="0.25">
      <c r="A161" s="93" t="s">
        <v>1400</v>
      </c>
      <c r="B161" s="184">
        <v>0.61691542288557211</v>
      </c>
      <c r="C161" s="184">
        <v>0.18159203980099503</v>
      </c>
      <c r="D161" s="184">
        <v>4.975124378109453E-2</v>
      </c>
      <c r="E161" s="184">
        <v>0.15174129353233831</v>
      </c>
      <c r="F161" s="183">
        <v>1</v>
      </c>
      <c r="G161" s="187">
        <v>402</v>
      </c>
      <c r="H161" s="184">
        <v>0.26817878585723814</v>
      </c>
      <c r="I161" s="184">
        <v>0.56799999999999995</v>
      </c>
      <c r="J161" s="184">
        <v>0.66300000000000003</v>
      </c>
      <c r="K161" s="184">
        <v>0.14699999999999999</v>
      </c>
      <c r="L161" s="184">
        <v>0.222</v>
      </c>
      <c r="M161" s="184">
        <v>3.2000000000000001E-2</v>
      </c>
      <c r="N161" s="184">
        <v>7.5999999999999998E-2</v>
      </c>
      <c r="O161" s="184">
        <v>0.12</v>
      </c>
      <c r="P161" s="184">
        <v>0.19</v>
      </c>
    </row>
    <row r="162" spans="1:16" x14ac:dyDescent="0.25">
      <c r="A162" s="93" t="s">
        <v>1401</v>
      </c>
      <c r="B162" s="184">
        <v>0.55141310883944683</v>
      </c>
      <c r="C162" s="184">
        <v>0.2291040288634997</v>
      </c>
      <c r="D162" s="184">
        <v>5.7726999398677092E-2</v>
      </c>
      <c r="E162" s="184">
        <v>0.16175586289837643</v>
      </c>
      <c r="F162" s="183">
        <v>1</v>
      </c>
      <c r="G162" s="187">
        <v>1663</v>
      </c>
      <c r="H162" s="184">
        <v>0.27578772802653401</v>
      </c>
      <c r="I162" s="184">
        <v>0.52700000000000002</v>
      </c>
      <c r="J162" s="184">
        <v>0.57499999999999996</v>
      </c>
      <c r="K162" s="184">
        <v>0.21</v>
      </c>
      <c r="L162" s="184">
        <v>0.25</v>
      </c>
      <c r="M162" s="184">
        <v>4.8000000000000001E-2</v>
      </c>
      <c r="N162" s="184">
        <v>7.0000000000000007E-2</v>
      </c>
      <c r="O162" s="184">
        <v>0.14499999999999999</v>
      </c>
      <c r="P162" s="184">
        <v>0.18</v>
      </c>
    </row>
    <row r="163" spans="1:16" x14ac:dyDescent="0.25">
      <c r="A163" s="93" t="s">
        <v>1402</v>
      </c>
      <c r="B163" s="184">
        <v>0.58902130733116653</v>
      </c>
      <c r="C163" s="184">
        <v>0.2275189599133261</v>
      </c>
      <c r="D163" s="184">
        <v>4.6226074395088482E-2</v>
      </c>
      <c r="E163" s="184">
        <v>0.13723365836041893</v>
      </c>
      <c r="F163" s="183">
        <v>1</v>
      </c>
      <c r="G163" s="187">
        <v>2769</v>
      </c>
      <c r="H163" s="184">
        <v>0.31178921292647227</v>
      </c>
      <c r="I163" s="184">
        <v>0.57099999999999995</v>
      </c>
      <c r="J163" s="184">
        <v>0.60699999999999998</v>
      </c>
      <c r="K163" s="184">
        <v>0.21199999999999999</v>
      </c>
      <c r="L163" s="184">
        <v>0.24399999999999999</v>
      </c>
      <c r="M163" s="184">
        <v>3.9E-2</v>
      </c>
      <c r="N163" s="184">
        <v>5.5E-2</v>
      </c>
      <c r="O163" s="184">
        <v>0.125</v>
      </c>
      <c r="P163" s="184">
        <v>0.151</v>
      </c>
    </row>
    <row r="164" spans="1:16" x14ac:dyDescent="0.25">
      <c r="A164" s="93" t="s">
        <v>1403</v>
      </c>
      <c r="B164" s="184">
        <v>0.63222543352601157</v>
      </c>
      <c r="C164" s="184">
        <v>0.21748554913294799</v>
      </c>
      <c r="D164" s="184">
        <v>4.1907514450867052E-2</v>
      </c>
      <c r="E164" s="184">
        <v>0.10838150289017341</v>
      </c>
      <c r="F164" s="183">
        <v>1</v>
      </c>
      <c r="G164" s="187">
        <v>1384</v>
      </c>
      <c r="H164" s="184">
        <v>0.38713286713286715</v>
      </c>
      <c r="I164" s="184">
        <v>0.60599999999999998</v>
      </c>
      <c r="J164" s="184">
        <v>0.65700000000000003</v>
      </c>
      <c r="K164" s="184">
        <v>0.19700000000000001</v>
      </c>
      <c r="L164" s="184">
        <v>0.24</v>
      </c>
      <c r="M164" s="184">
        <v>3.3000000000000002E-2</v>
      </c>
      <c r="N164" s="184">
        <v>5.3999999999999999E-2</v>
      </c>
      <c r="O164" s="184">
        <v>9.2999999999999999E-2</v>
      </c>
      <c r="P164" s="184">
        <v>0.126</v>
      </c>
    </row>
    <row r="165" spans="1:16" x14ac:dyDescent="0.25">
      <c r="A165" s="93" t="s">
        <v>1404</v>
      </c>
      <c r="B165" s="184">
        <v>0.64246682279469169</v>
      </c>
      <c r="C165" s="184">
        <v>0.24277907884465261</v>
      </c>
      <c r="D165" s="184">
        <v>4.449648711943794E-2</v>
      </c>
      <c r="E165" s="184">
        <v>7.0257611241217793E-2</v>
      </c>
      <c r="F165" s="183">
        <v>1</v>
      </c>
      <c r="G165" s="187">
        <v>1281</v>
      </c>
      <c r="H165" s="184">
        <v>0.51342685370741481</v>
      </c>
      <c r="I165" s="184">
        <v>0.61599999999999999</v>
      </c>
      <c r="J165" s="184">
        <v>0.66800000000000004</v>
      </c>
      <c r="K165" s="184">
        <v>0.22</v>
      </c>
      <c r="L165" s="184">
        <v>0.26700000000000002</v>
      </c>
      <c r="M165" s="184">
        <v>3.5000000000000003E-2</v>
      </c>
      <c r="N165" s="184">
        <v>5.7000000000000002E-2</v>
      </c>
      <c r="O165" s="184">
        <v>5.8000000000000003E-2</v>
      </c>
      <c r="P165" s="184">
        <v>8.5999999999999993E-2</v>
      </c>
    </row>
    <row r="166" spans="1:16" x14ac:dyDescent="0.25">
      <c r="A166" s="93" t="s">
        <v>1405</v>
      </c>
      <c r="B166" s="184">
        <v>0.59</v>
      </c>
      <c r="C166" s="184">
        <v>0.17</v>
      </c>
      <c r="D166" s="184">
        <v>0.01</v>
      </c>
      <c r="E166" s="184">
        <v>0.23</v>
      </c>
      <c r="F166" s="183">
        <v>1</v>
      </c>
      <c r="G166" s="187">
        <v>100</v>
      </c>
      <c r="H166" s="184">
        <v>0.32154340836012862</v>
      </c>
      <c r="I166" s="184">
        <v>0.49199999999999999</v>
      </c>
      <c r="J166" s="184">
        <v>0.68100000000000005</v>
      </c>
      <c r="K166" s="184">
        <v>0.109</v>
      </c>
      <c r="L166" s="184">
        <v>0.255</v>
      </c>
      <c r="M166" s="184">
        <v>2E-3</v>
      </c>
      <c r="N166" s="184">
        <v>5.3999999999999999E-2</v>
      </c>
      <c r="O166" s="184">
        <v>0.158</v>
      </c>
      <c r="P166" s="184">
        <v>0.32200000000000001</v>
      </c>
    </row>
    <row r="167" spans="1:16" x14ac:dyDescent="0.25">
      <c r="A167" s="93" t="s">
        <v>1406</v>
      </c>
      <c r="B167" s="184">
        <v>0.56322624743677374</v>
      </c>
      <c r="C167" s="184">
        <v>0.22419685577580314</v>
      </c>
      <c r="D167" s="184">
        <v>4.0328092959671907E-2</v>
      </c>
      <c r="E167" s="184">
        <v>0.17224880382775121</v>
      </c>
      <c r="F167" s="183">
        <v>1</v>
      </c>
      <c r="G167" s="187">
        <v>1463</v>
      </c>
      <c r="H167" s="184">
        <v>0.30041067761806983</v>
      </c>
      <c r="I167" s="184">
        <v>0.53800000000000003</v>
      </c>
      <c r="J167" s="184">
        <v>0.58799999999999997</v>
      </c>
      <c r="K167" s="184">
        <v>0.20399999999999999</v>
      </c>
      <c r="L167" s="184">
        <v>0.246</v>
      </c>
      <c r="M167" s="184">
        <v>3.1E-2</v>
      </c>
      <c r="N167" s="184">
        <v>5.1999999999999998E-2</v>
      </c>
      <c r="O167" s="184">
        <v>0.154</v>
      </c>
      <c r="P167" s="184">
        <v>0.192</v>
      </c>
    </row>
    <row r="168" spans="1:16" x14ac:dyDescent="0.25">
      <c r="A168" s="93" t="s">
        <v>1407</v>
      </c>
      <c r="B168" s="184">
        <v>0.55042290175666886</v>
      </c>
      <c r="C168" s="184">
        <v>0.23617436564736499</v>
      </c>
      <c r="D168" s="184">
        <v>4.3591411841249185E-2</v>
      </c>
      <c r="E168" s="184">
        <v>0.16981132075471697</v>
      </c>
      <c r="F168" s="183">
        <v>1</v>
      </c>
      <c r="G168" s="187">
        <v>3074</v>
      </c>
      <c r="H168" s="184">
        <v>0.29937670432411373</v>
      </c>
      <c r="I168" s="184">
        <v>0.53300000000000003</v>
      </c>
      <c r="J168" s="184">
        <v>0.56799999999999995</v>
      </c>
      <c r="K168" s="184">
        <v>0.221</v>
      </c>
      <c r="L168" s="184">
        <v>0.252</v>
      </c>
      <c r="M168" s="184">
        <v>3.6999999999999998E-2</v>
      </c>
      <c r="N168" s="184">
        <v>5.0999999999999997E-2</v>
      </c>
      <c r="O168" s="184">
        <v>0.157</v>
      </c>
      <c r="P168" s="184">
        <v>0.183</v>
      </c>
    </row>
    <row r="169" spans="1:16" x14ac:dyDescent="0.25">
      <c r="A169" s="93" t="s">
        <v>1408</v>
      </c>
      <c r="B169" s="184">
        <v>0.55371321812237273</v>
      </c>
      <c r="C169" s="184">
        <v>0.25432041102288649</v>
      </c>
      <c r="D169" s="184">
        <v>4.3204110228865014E-2</v>
      </c>
      <c r="E169" s="184">
        <v>0.14876226062587575</v>
      </c>
      <c r="F169" s="183">
        <v>1</v>
      </c>
      <c r="G169" s="187">
        <v>4282</v>
      </c>
      <c r="H169" s="184">
        <v>0.31441368676114251</v>
      </c>
      <c r="I169" s="184">
        <v>0.53900000000000003</v>
      </c>
      <c r="J169" s="184">
        <v>0.56899999999999995</v>
      </c>
      <c r="K169" s="184">
        <v>0.24199999999999999</v>
      </c>
      <c r="L169" s="184">
        <v>0.26800000000000002</v>
      </c>
      <c r="M169" s="184">
        <v>3.7999999999999999E-2</v>
      </c>
      <c r="N169" s="184">
        <v>0.05</v>
      </c>
      <c r="O169" s="184">
        <v>0.13800000000000001</v>
      </c>
      <c r="P169" s="184">
        <v>0.16</v>
      </c>
    </row>
    <row r="170" spans="1:16" x14ac:dyDescent="0.25">
      <c r="A170" s="93" t="s">
        <v>1409</v>
      </c>
      <c r="B170" s="184">
        <v>0.58897355445988342</v>
      </c>
      <c r="C170" s="184">
        <v>0.25952487673688929</v>
      </c>
      <c r="D170" s="184">
        <v>4.5271178843567905E-2</v>
      </c>
      <c r="E170" s="184">
        <v>0.10623038995965935</v>
      </c>
      <c r="F170" s="183">
        <v>1</v>
      </c>
      <c r="G170" s="187">
        <v>2231</v>
      </c>
      <c r="H170" s="184">
        <v>0.36229295225722635</v>
      </c>
      <c r="I170" s="184">
        <v>0.56799999999999995</v>
      </c>
      <c r="J170" s="184">
        <v>0.60899999999999999</v>
      </c>
      <c r="K170" s="184">
        <v>0.24199999999999999</v>
      </c>
      <c r="L170" s="184">
        <v>0.27800000000000002</v>
      </c>
      <c r="M170" s="184">
        <v>3.6999999999999998E-2</v>
      </c>
      <c r="N170" s="184">
        <v>5.5E-2</v>
      </c>
      <c r="O170" s="184">
        <v>9.4E-2</v>
      </c>
      <c r="P170" s="184">
        <v>0.12</v>
      </c>
    </row>
    <row r="171" spans="1:16" x14ac:dyDescent="0.25">
      <c r="A171" s="93" t="s">
        <v>1410</v>
      </c>
      <c r="B171" s="184">
        <v>0.65518590998043058</v>
      </c>
      <c r="C171" s="184">
        <v>0.23953033268101762</v>
      </c>
      <c r="D171" s="184">
        <v>3.287671232876712E-2</v>
      </c>
      <c r="E171" s="184">
        <v>7.2407045009784732E-2</v>
      </c>
      <c r="F171" s="183">
        <v>1</v>
      </c>
      <c r="G171" s="187">
        <v>2555</v>
      </c>
      <c r="H171" s="184">
        <v>0.46590080233406272</v>
      </c>
      <c r="I171" s="184">
        <v>0.63700000000000001</v>
      </c>
      <c r="J171" s="184">
        <v>0.67300000000000004</v>
      </c>
      <c r="K171" s="184">
        <v>0.223</v>
      </c>
      <c r="L171" s="184">
        <v>0.25600000000000001</v>
      </c>
      <c r="M171" s="184">
        <v>2.7E-2</v>
      </c>
      <c r="N171" s="184">
        <v>4.1000000000000002E-2</v>
      </c>
      <c r="O171" s="184">
        <v>6.3E-2</v>
      </c>
      <c r="P171" s="184">
        <v>8.3000000000000004E-2</v>
      </c>
    </row>
    <row r="172" spans="1:16" x14ac:dyDescent="0.25">
      <c r="A172" s="93" t="s">
        <v>1411</v>
      </c>
      <c r="B172" s="184">
        <v>0.57409879839786382</v>
      </c>
      <c r="C172" s="184">
        <v>0.19359145527369825</v>
      </c>
      <c r="D172" s="184">
        <v>4.8064085447263018E-2</v>
      </c>
      <c r="E172" s="184">
        <v>0.18424566088117489</v>
      </c>
      <c r="F172" s="183">
        <v>1</v>
      </c>
      <c r="G172" s="187">
        <v>749</v>
      </c>
      <c r="H172" s="184">
        <v>0.32650392327811684</v>
      </c>
      <c r="I172" s="184">
        <v>0.53800000000000003</v>
      </c>
      <c r="J172" s="184">
        <v>0.60899999999999999</v>
      </c>
      <c r="K172" s="184">
        <v>0.16700000000000001</v>
      </c>
      <c r="L172" s="184">
        <v>0.223</v>
      </c>
      <c r="M172" s="184">
        <v>3.5000000000000003E-2</v>
      </c>
      <c r="N172" s="184">
        <v>6.6000000000000003E-2</v>
      </c>
      <c r="O172" s="184">
        <v>0.158</v>
      </c>
      <c r="P172" s="184">
        <v>0.214</v>
      </c>
    </row>
    <row r="173" spans="1:16" x14ac:dyDescent="0.25">
      <c r="A173" s="93" t="s">
        <v>1412</v>
      </c>
      <c r="B173" s="184">
        <v>0.54300551768906202</v>
      </c>
      <c r="C173" s="184">
        <v>0.2177864329763064</v>
      </c>
      <c r="D173" s="184">
        <v>4.5439792275235313E-2</v>
      </c>
      <c r="E173" s="184">
        <v>0.19376825705939629</v>
      </c>
      <c r="F173" s="183">
        <v>1</v>
      </c>
      <c r="G173" s="187">
        <v>3081</v>
      </c>
      <c r="H173" s="184">
        <v>0.21045081967213114</v>
      </c>
      <c r="I173" s="184">
        <v>0.52500000000000002</v>
      </c>
      <c r="J173" s="184">
        <v>0.56100000000000005</v>
      </c>
      <c r="K173" s="184">
        <v>0.20399999999999999</v>
      </c>
      <c r="L173" s="184">
        <v>0.23300000000000001</v>
      </c>
      <c r="M173" s="184">
        <v>3.9E-2</v>
      </c>
      <c r="N173" s="184">
        <v>5.2999999999999999E-2</v>
      </c>
      <c r="O173" s="184">
        <v>0.18</v>
      </c>
      <c r="P173" s="184">
        <v>0.20799999999999999</v>
      </c>
    </row>
    <row r="174" spans="1:16" x14ac:dyDescent="0.25">
      <c r="A174" s="93" t="s">
        <v>1413</v>
      </c>
      <c r="B174" s="184">
        <v>0.53704658758810386</v>
      </c>
      <c r="C174" s="184">
        <v>0.24703455389375967</v>
      </c>
      <c r="D174" s="184">
        <v>4.9338146811071001E-2</v>
      </c>
      <c r="E174" s="184">
        <v>0.16658071170706551</v>
      </c>
      <c r="F174" s="183">
        <v>1</v>
      </c>
      <c r="G174" s="187">
        <v>5817</v>
      </c>
      <c r="H174" s="184">
        <v>0.22231139646869985</v>
      </c>
      <c r="I174" s="184">
        <v>0.52400000000000002</v>
      </c>
      <c r="J174" s="184">
        <v>0.55000000000000004</v>
      </c>
      <c r="K174" s="184">
        <v>0.23599999999999999</v>
      </c>
      <c r="L174" s="184">
        <v>0.25800000000000001</v>
      </c>
      <c r="M174" s="184">
        <v>4.3999999999999997E-2</v>
      </c>
      <c r="N174" s="184">
        <v>5.5E-2</v>
      </c>
      <c r="O174" s="184">
        <v>0.157</v>
      </c>
      <c r="P174" s="184">
        <v>0.17599999999999999</v>
      </c>
    </row>
    <row r="175" spans="1:16" x14ac:dyDescent="0.25">
      <c r="A175" s="93" t="s">
        <v>1414</v>
      </c>
      <c r="B175" s="184">
        <v>0.57000255950857437</v>
      </c>
      <c r="C175" s="184">
        <v>0.26209367801382133</v>
      </c>
      <c r="D175" s="184">
        <v>4.1464038904530327E-2</v>
      </c>
      <c r="E175" s="184">
        <v>0.12643972357307398</v>
      </c>
      <c r="F175" s="183">
        <v>1</v>
      </c>
      <c r="G175" s="187">
        <v>7814</v>
      </c>
      <c r="H175" s="184">
        <v>0.26315080487640602</v>
      </c>
      <c r="I175" s="184">
        <v>0.55900000000000005</v>
      </c>
      <c r="J175" s="184">
        <v>0.58099999999999996</v>
      </c>
      <c r="K175" s="184">
        <v>0.252</v>
      </c>
      <c r="L175" s="184">
        <v>0.27200000000000002</v>
      </c>
      <c r="M175" s="184">
        <v>3.6999999999999998E-2</v>
      </c>
      <c r="N175" s="184">
        <v>4.5999999999999999E-2</v>
      </c>
      <c r="O175" s="184">
        <v>0.11899999999999999</v>
      </c>
      <c r="P175" s="184">
        <v>0.13400000000000001</v>
      </c>
    </row>
    <row r="176" spans="1:16" x14ac:dyDescent="0.25">
      <c r="A176" s="93" t="s">
        <v>1415</v>
      </c>
      <c r="B176" s="184">
        <v>0.58455003981948506</v>
      </c>
      <c r="C176" s="184">
        <v>0.27661268914255377</v>
      </c>
      <c r="D176" s="184">
        <v>4.1412264401380412E-2</v>
      </c>
      <c r="E176" s="184">
        <v>9.7425006636580838E-2</v>
      </c>
      <c r="F176" s="183">
        <v>1</v>
      </c>
      <c r="G176" s="187">
        <v>3767</v>
      </c>
      <c r="H176" s="184">
        <v>0.31451949570009186</v>
      </c>
      <c r="I176" s="184">
        <v>0.56899999999999995</v>
      </c>
      <c r="J176" s="184">
        <v>0.6</v>
      </c>
      <c r="K176" s="184">
        <v>0.26300000000000001</v>
      </c>
      <c r="L176" s="184">
        <v>0.29099999999999998</v>
      </c>
      <c r="M176" s="184">
        <v>3.5999999999999997E-2</v>
      </c>
      <c r="N176" s="184">
        <v>4.8000000000000001E-2</v>
      </c>
      <c r="O176" s="184">
        <v>8.7999999999999995E-2</v>
      </c>
      <c r="P176" s="184">
        <v>0.107</v>
      </c>
    </row>
    <row r="177" spans="1:16" x14ac:dyDescent="0.25">
      <c r="A177" s="93" t="s">
        <v>1416</v>
      </c>
      <c r="B177" s="184">
        <v>0.62591687041564792</v>
      </c>
      <c r="C177" s="184">
        <v>0.26541700624830211</v>
      </c>
      <c r="D177" s="184">
        <v>3.7761477859277373E-2</v>
      </c>
      <c r="E177" s="184">
        <v>7.090464547677261E-2</v>
      </c>
      <c r="F177" s="183">
        <v>1</v>
      </c>
      <c r="G177" s="187">
        <v>3681</v>
      </c>
      <c r="H177" s="184">
        <v>0.36751198083067094</v>
      </c>
      <c r="I177" s="184">
        <v>0.61</v>
      </c>
      <c r="J177" s="184">
        <v>0.64100000000000001</v>
      </c>
      <c r="K177" s="184">
        <v>0.251</v>
      </c>
      <c r="L177" s="184">
        <v>0.28000000000000003</v>
      </c>
      <c r="M177" s="184">
        <v>3.2000000000000001E-2</v>
      </c>
      <c r="N177" s="184">
        <v>4.3999999999999997E-2</v>
      </c>
      <c r="O177" s="184">
        <v>6.3E-2</v>
      </c>
      <c r="P177" s="184">
        <v>0.08</v>
      </c>
    </row>
    <row r="178" spans="1:16" x14ac:dyDescent="0.25">
      <c r="A178" s="93" t="s">
        <v>1417</v>
      </c>
      <c r="B178" s="184">
        <v>0.55821457381016404</v>
      </c>
      <c r="C178" s="184">
        <v>0.18230707179349287</v>
      </c>
      <c r="D178" s="184">
        <v>4.5711212691583757E-2</v>
      </c>
      <c r="E178" s="184">
        <v>0.21376714170475936</v>
      </c>
      <c r="F178" s="183">
        <v>1</v>
      </c>
      <c r="G178" s="187">
        <v>3719</v>
      </c>
      <c r="H178" s="184">
        <v>0.26140437196879174</v>
      </c>
      <c r="I178" s="184">
        <v>0.54200000000000004</v>
      </c>
      <c r="J178" s="184">
        <v>0.57399999999999995</v>
      </c>
      <c r="K178" s="184">
        <v>0.17</v>
      </c>
      <c r="L178" s="184">
        <v>0.19500000000000001</v>
      </c>
      <c r="M178" s="184">
        <v>3.9E-2</v>
      </c>
      <c r="N178" s="184">
        <v>5.2999999999999999E-2</v>
      </c>
      <c r="O178" s="184">
        <v>0.20100000000000001</v>
      </c>
      <c r="P178" s="184">
        <v>0.22700000000000001</v>
      </c>
    </row>
    <row r="179" spans="1:16" x14ac:dyDescent="0.25">
      <c r="A179" s="93" t="s">
        <v>1418</v>
      </c>
      <c r="B179" s="184">
        <v>0.63274674827850041</v>
      </c>
      <c r="C179" s="184">
        <v>0.23871461361897475</v>
      </c>
      <c r="D179" s="184">
        <v>3.9020657995409332E-2</v>
      </c>
      <c r="E179" s="184">
        <v>8.9517980107115536E-2</v>
      </c>
      <c r="F179" s="183">
        <v>1</v>
      </c>
      <c r="G179" s="187">
        <v>1307</v>
      </c>
      <c r="H179" s="184">
        <v>0.14662328920798742</v>
      </c>
      <c r="I179" s="184">
        <v>0.60599999999999998</v>
      </c>
      <c r="J179" s="184">
        <v>0.65800000000000003</v>
      </c>
      <c r="K179" s="184">
        <v>0.216</v>
      </c>
      <c r="L179" s="184">
        <v>0.26300000000000001</v>
      </c>
      <c r="M179" s="184">
        <v>0.03</v>
      </c>
      <c r="N179" s="184">
        <v>5.0999999999999997E-2</v>
      </c>
      <c r="O179" s="184">
        <v>7.4999999999999997E-2</v>
      </c>
      <c r="P179" s="184">
        <v>0.106</v>
      </c>
    </row>
    <row r="180" spans="1:16" x14ac:dyDescent="0.25">
      <c r="A180" s="93" t="s">
        <v>1419</v>
      </c>
      <c r="B180" s="184">
        <v>0.64446870451237259</v>
      </c>
      <c r="C180" s="184">
        <v>0.225254730713246</v>
      </c>
      <c r="D180" s="184">
        <v>4.1120815138282391E-2</v>
      </c>
      <c r="E180" s="184">
        <v>8.9155749636098985E-2</v>
      </c>
      <c r="F180" s="183">
        <v>1</v>
      </c>
      <c r="G180" s="187">
        <v>2748</v>
      </c>
      <c r="H180" s="184">
        <v>0.14767048202482669</v>
      </c>
      <c r="I180" s="184">
        <v>0.626</v>
      </c>
      <c r="J180" s="184">
        <v>0.66200000000000003</v>
      </c>
      <c r="K180" s="184">
        <v>0.21</v>
      </c>
      <c r="L180" s="184">
        <v>0.24099999999999999</v>
      </c>
      <c r="M180" s="184">
        <v>3.4000000000000002E-2</v>
      </c>
      <c r="N180" s="184">
        <v>4.9000000000000002E-2</v>
      </c>
      <c r="O180" s="184">
        <v>7.9000000000000001E-2</v>
      </c>
      <c r="P180" s="184">
        <v>0.1</v>
      </c>
    </row>
    <row r="181" spans="1:16" x14ac:dyDescent="0.25">
      <c r="A181" s="93" t="s">
        <v>1420</v>
      </c>
      <c r="B181" s="184">
        <v>0.62980769230769229</v>
      </c>
      <c r="C181" s="184">
        <v>0.25961538461538464</v>
      </c>
      <c r="D181" s="184">
        <v>4.048582995951417E-2</v>
      </c>
      <c r="E181" s="184">
        <v>7.0091093117408909E-2</v>
      </c>
      <c r="F181" s="183">
        <v>1</v>
      </c>
      <c r="G181" s="187">
        <v>3952</v>
      </c>
      <c r="H181" s="184">
        <v>0.1880561503687842</v>
      </c>
      <c r="I181" s="184">
        <v>0.61499999999999999</v>
      </c>
      <c r="J181" s="184">
        <v>0.64500000000000002</v>
      </c>
      <c r="K181" s="184">
        <v>0.246</v>
      </c>
      <c r="L181" s="184">
        <v>0.27400000000000002</v>
      </c>
      <c r="M181" s="184">
        <v>3.5000000000000003E-2</v>
      </c>
      <c r="N181" s="184">
        <v>4.7E-2</v>
      </c>
      <c r="O181" s="184">
        <v>6.3E-2</v>
      </c>
      <c r="P181" s="184">
        <v>7.8E-2</v>
      </c>
    </row>
    <row r="182" spans="1:16" x14ac:dyDescent="0.25">
      <c r="A182" s="93" t="s">
        <v>1421</v>
      </c>
      <c r="B182" s="184">
        <v>0.62595114136964358</v>
      </c>
      <c r="C182" s="184">
        <v>0.2723267921505807</v>
      </c>
      <c r="D182" s="184">
        <v>4.6455746896275532E-2</v>
      </c>
      <c r="E182" s="184">
        <v>5.5266319583500201E-2</v>
      </c>
      <c r="F182" s="183">
        <v>1</v>
      </c>
      <c r="G182" s="187">
        <v>2497</v>
      </c>
      <c r="H182" s="184">
        <v>0.2610559330893884</v>
      </c>
      <c r="I182" s="184">
        <v>0.60699999999999998</v>
      </c>
      <c r="J182" s="184">
        <v>0.64500000000000002</v>
      </c>
      <c r="K182" s="184">
        <v>0.255</v>
      </c>
      <c r="L182" s="184">
        <v>0.28999999999999998</v>
      </c>
      <c r="M182" s="184">
        <v>3.9E-2</v>
      </c>
      <c r="N182" s="184">
        <v>5.5E-2</v>
      </c>
      <c r="O182" s="184">
        <v>4.7E-2</v>
      </c>
      <c r="P182" s="184">
        <v>6.5000000000000002E-2</v>
      </c>
    </row>
    <row r="183" spans="1:16" x14ac:dyDescent="0.25">
      <c r="A183" s="93" t="s">
        <v>1422</v>
      </c>
      <c r="B183" s="184">
        <v>0.61895388076490443</v>
      </c>
      <c r="C183" s="184">
        <v>0.30596175478065241</v>
      </c>
      <c r="D183" s="184">
        <v>3.2339707536557932E-2</v>
      </c>
      <c r="E183" s="184">
        <v>4.2744656917885267E-2</v>
      </c>
      <c r="F183" s="183">
        <v>1</v>
      </c>
      <c r="G183" s="187">
        <v>3556</v>
      </c>
      <c r="H183" s="184">
        <v>0.37427639195874118</v>
      </c>
      <c r="I183" s="184">
        <v>0.60299999999999998</v>
      </c>
      <c r="J183" s="184">
        <v>0.63500000000000001</v>
      </c>
      <c r="K183" s="184">
        <v>0.29099999999999998</v>
      </c>
      <c r="L183" s="184">
        <v>0.32100000000000001</v>
      </c>
      <c r="M183" s="184">
        <v>2.7E-2</v>
      </c>
      <c r="N183" s="184">
        <v>3.9E-2</v>
      </c>
      <c r="O183" s="184">
        <v>3.6999999999999998E-2</v>
      </c>
      <c r="P183" s="184">
        <v>0.05</v>
      </c>
    </row>
    <row r="184" spans="1:16" x14ac:dyDescent="0.25">
      <c r="A184" s="93" t="s">
        <v>1423</v>
      </c>
      <c r="B184" s="184">
        <v>0.61777777777777776</v>
      </c>
      <c r="C184" s="184">
        <v>0.22666666666666666</v>
      </c>
      <c r="D184" s="184">
        <v>3.7777777777777778E-2</v>
      </c>
      <c r="E184" s="184">
        <v>0.11777777777777777</v>
      </c>
      <c r="F184" s="183">
        <v>1</v>
      </c>
      <c r="G184" s="187">
        <v>450</v>
      </c>
      <c r="H184" s="184">
        <v>0.16841317365269462</v>
      </c>
      <c r="I184" s="184">
        <v>0.57199999999999995</v>
      </c>
      <c r="J184" s="184">
        <v>0.66100000000000003</v>
      </c>
      <c r="K184" s="184">
        <v>0.19</v>
      </c>
      <c r="L184" s="184">
        <v>0.26800000000000002</v>
      </c>
      <c r="M184" s="184">
        <v>2.4E-2</v>
      </c>
      <c r="N184" s="184">
        <v>0.06</v>
      </c>
      <c r="O184" s="184">
        <v>9.0999999999999998E-2</v>
      </c>
      <c r="P184" s="184">
        <v>0.151</v>
      </c>
    </row>
    <row r="185" spans="1:16" x14ac:dyDescent="0.25">
      <c r="A185" s="93" t="s">
        <v>1424</v>
      </c>
      <c r="B185" s="184">
        <v>0.64566929133858264</v>
      </c>
      <c r="C185" s="184">
        <v>0.11023622047244094</v>
      </c>
      <c r="D185" s="184">
        <v>3.937007874015748E-2</v>
      </c>
      <c r="E185" s="184">
        <v>0.20472440944881889</v>
      </c>
      <c r="F185" s="183">
        <v>1</v>
      </c>
      <c r="G185" s="187">
        <v>127</v>
      </c>
      <c r="H185" s="184">
        <v>0.12561819980217606</v>
      </c>
      <c r="I185" s="184">
        <v>0.55900000000000005</v>
      </c>
      <c r="J185" s="184">
        <v>0.72299999999999998</v>
      </c>
      <c r="K185" s="184">
        <v>6.7000000000000004E-2</v>
      </c>
      <c r="L185" s="184">
        <v>0.17699999999999999</v>
      </c>
      <c r="M185" s="184">
        <v>1.7000000000000001E-2</v>
      </c>
      <c r="N185" s="184">
        <v>8.8999999999999996E-2</v>
      </c>
      <c r="O185" s="184">
        <v>0.14399999999999999</v>
      </c>
      <c r="P185" s="184">
        <v>0.28299999999999997</v>
      </c>
    </row>
    <row r="186" spans="1:16" x14ac:dyDescent="0.25">
      <c r="A186" s="93" t="s">
        <v>1425</v>
      </c>
      <c r="B186" s="184">
        <v>0.57631578947368423</v>
      </c>
      <c r="C186" s="184">
        <v>0.1736842105263158</v>
      </c>
      <c r="D186" s="184">
        <v>5.7894736842105263E-2</v>
      </c>
      <c r="E186" s="184">
        <v>0.19210526315789472</v>
      </c>
      <c r="F186" s="183">
        <v>1</v>
      </c>
      <c r="G186" s="187">
        <v>380</v>
      </c>
      <c r="H186" s="184">
        <v>0.13683831472812388</v>
      </c>
      <c r="I186" s="184">
        <v>0.52600000000000002</v>
      </c>
      <c r="J186" s="184">
        <v>0.625</v>
      </c>
      <c r="K186" s="184">
        <v>0.13900000000000001</v>
      </c>
      <c r="L186" s="184">
        <v>0.215</v>
      </c>
      <c r="M186" s="184">
        <v>3.9E-2</v>
      </c>
      <c r="N186" s="184">
        <v>8.5999999999999993E-2</v>
      </c>
      <c r="O186" s="184">
        <v>0.156</v>
      </c>
      <c r="P186" s="184">
        <v>0.23499999999999999</v>
      </c>
    </row>
    <row r="187" spans="1:16" x14ac:dyDescent="0.25">
      <c r="A187" s="93" t="s">
        <v>1426</v>
      </c>
      <c r="B187" s="184">
        <v>0.6074074074074074</v>
      </c>
      <c r="C187" s="184">
        <v>0.17481481481481481</v>
      </c>
      <c r="D187" s="184">
        <v>5.4814814814814816E-2</v>
      </c>
      <c r="E187" s="184">
        <v>0.16296296296296298</v>
      </c>
      <c r="F187" s="183">
        <v>1</v>
      </c>
      <c r="G187" s="187">
        <v>675</v>
      </c>
      <c r="H187" s="184">
        <v>0.14799386099539574</v>
      </c>
      <c r="I187" s="184">
        <v>0.56999999999999995</v>
      </c>
      <c r="J187" s="184">
        <v>0.64400000000000002</v>
      </c>
      <c r="K187" s="184">
        <v>0.14799999999999999</v>
      </c>
      <c r="L187" s="184">
        <v>0.20499999999999999</v>
      </c>
      <c r="M187" s="184">
        <v>0.04</v>
      </c>
      <c r="N187" s="184">
        <v>7.4999999999999997E-2</v>
      </c>
      <c r="O187" s="184">
        <v>0.13700000000000001</v>
      </c>
      <c r="P187" s="184">
        <v>0.193</v>
      </c>
    </row>
    <row r="188" spans="1:16" x14ac:dyDescent="0.25">
      <c r="A188" s="93" t="s">
        <v>1427</v>
      </c>
      <c r="B188" s="184">
        <v>0.60324825986078889</v>
      </c>
      <c r="C188" s="184">
        <v>0.22041763341067286</v>
      </c>
      <c r="D188" s="184">
        <v>3.7122969837587005E-2</v>
      </c>
      <c r="E188" s="184">
        <v>0.13921113689095127</v>
      </c>
      <c r="F188" s="183">
        <v>1</v>
      </c>
      <c r="G188" s="187">
        <v>431</v>
      </c>
      <c r="H188" s="184">
        <v>0.20631881282910483</v>
      </c>
      <c r="I188" s="184">
        <v>0.55600000000000005</v>
      </c>
      <c r="J188" s="184">
        <v>0.64800000000000002</v>
      </c>
      <c r="K188" s="184">
        <v>0.184</v>
      </c>
      <c r="L188" s="184">
        <v>0.26200000000000001</v>
      </c>
      <c r="M188" s="184">
        <v>2.3E-2</v>
      </c>
      <c r="N188" s="184">
        <v>5.8999999999999997E-2</v>
      </c>
      <c r="O188" s="184">
        <v>0.11</v>
      </c>
      <c r="P188" s="184">
        <v>0.17499999999999999</v>
      </c>
    </row>
    <row r="189" spans="1:16" x14ac:dyDescent="0.25">
      <c r="A189" s="93" t="s">
        <v>1428</v>
      </c>
      <c r="B189" s="184">
        <v>0.67592592592592593</v>
      </c>
      <c r="C189" s="184">
        <v>0.2</v>
      </c>
      <c r="D189" s="184">
        <v>4.0740740740740744E-2</v>
      </c>
      <c r="E189" s="184">
        <v>8.3333333333333329E-2</v>
      </c>
      <c r="F189" s="183">
        <v>1</v>
      </c>
      <c r="G189" s="187">
        <v>540</v>
      </c>
      <c r="H189" s="184">
        <v>0.32412965186074427</v>
      </c>
      <c r="I189" s="184">
        <v>0.63500000000000001</v>
      </c>
      <c r="J189" s="184">
        <v>0.71399999999999997</v>
      </c>
      <c r="K189" s="184">
        <v>0.16800000000000001</v>
      </c>
      <c r="L189" s="184">
        <v>0.23599999999999999</v>
      </c>
      <c r="M189" s="184">
        <v>2.7E-2</v>
      </c>
      <c r="N189" s="184">
        <v>6.0999999999999999E-2</v>
      </c>
      <c r="O189" s="184">
        <v>6.3E-2</v>
      </c>
      <c r="P189" s="184">
        <v>0.11</v>
      </c>
    </row>
    <row r="190" spans="1:16" x14ac:dyDescent="0.25">
      <c r="A190" s="93" t="s">
        <v>1429</v>
      </c>
      <c r="B190" s="184">
        <v>0.51470588235294112</v>
      </c>
      <c r="C190" s="184">
        <v>0.19117647058823528</v>
      </c>
      <c r="D190" s="184">
        <v>7.3529411764705885E-2</v>
      </c>
      <c r="E190" s="184">
        <v>0.22058823529411764</v>
      </c>
      <c r="F190" s="183">
        <v>1</v>
      </c>
      <c r="G190" s="187">
        <v>68</v>
      </c>
      <c r="H190" s="184">
        <v>0.19047619047619047</v>
      </c>
      <c r="I190" s="184">
        <v>0.39800000000000002</v>
      </c>
      <c r="J190" s="184">
        <v>0.629</v>
      </c>
      <c r="K190" s="184">
        <v>0.115</v>
      </c>
      <c r="L190" s="184">
        <v>0.3</v>
      </c>
      <c r="M190" s="184">
        <v>3.2000000000000001E-2</v>
      </c>
      <c r="N190" s="184">
        <v>0.161</v>
      </c>
      <c r="O190" s="184">
        <v>0.13800000000000001</v>
      </c>
      <c r="P190" s="184">
        <v>0.33300000000000002</v>
      </c>
    </row>
    <row r="191" spans="1:16" x14ac:dyDescent="0.25">
      <c r="A191" s="93" t="s">
        <v>1430</v>
      </c>
      <c r="B191" s="184">
        <v>0.4154228855721393</v>
      </c>
      <c r="C191" s="184">
        <v>0.14427860696517414</v>
      </c>
      <c r="D191" s="184">
        <v>5.2238805970149252E-2</v>
      </c>
      <c r="E191" s="184">
        <v>0.38805970149253732</v>
      </c>
      <c r="F191" s="183">
        <v>1</v>
      </c>
      <c r="G191" s="187">
        <v>402</v>
      </c>
      <c r="H191" s="184">
        <v>0.13842975206611571</v>
      </c>
      <c r="I191" s="184">
        <v>0.36799999999999999</v>
      </c>
      <c r="J191" s="184">
        <v>0.46400000000000002</v>
      </c>
      <c r="K191" s="184">
        <v>0.113</v>
      </c>
      <c r="L191" s="184">
        <v>0.182</v>
      </c>
      <c r="M191" s="184">
        <v>3.4000000000000002E-2</v>
      </c>
      <c r="N191" s="184">
        <v>7.9000000000000001E-2</v>
      </c>
      <c r="O191" s="184">
        <v>0.34200000000000003</v>
      </c>
      <c r="P191" s="184">
        <v>0.437</v>
      </c>
    </row>
    <row r="192" spans="1:16" x14ac:dyDescent="0.25">
      <c r="A192" s="93" t="s">
        <v>1431</v>
      </c>
      <c r="B192" s="184">
        <v>0.45233265720081134</v>
      </c>
      <c r="C192" s="184">
        <v>0.1460446247464503</v>
      </c>
      <c r="D192" s="184">
        <v>5.4766734279918863E-2</v>
      </c>
      <c r="E192" s="184">
        <v>0.34685598377281945</v>
      </c>
      <c r="F192" s="183">
        <v>1</v>
      </c>
      <c r="G192" s="187">
        <v>493</v>
      </c>
      <c r="H192" s="184">
        <v>0.16116377901274925</v>
      </c>
      <c r="I192" s="184">
        <v>0.40899999999999997</v>
      </c>
      <c r="J192" s="184">
        <v>0.496</v>
      </c>
      <c r="K192" s="184">
        <v>0.11799999999999999</v>
      </c>
      <c r="L192" s="184">
        <v>0.18</v>
      </c>
      <c r="M192" s="184">
        <v>3.7999999999999999E-2</v>
      </c>
      <c r="N192" s="184">
        <v>7.9000000000000001E-2</v>
      </c>
      <c r="O192" s="184">
        <v>0.30599999999999999</v>
      </c>
      <c r="P192" s="184">
        <v>0.39</v>
      </c>
    </row>
    <row r="193" spans="1:16" x14ac:dyDescent="0.25">
      <c r="A193" s="93" t="s">
        <v>1432</v>
      </c>
      <c r="B193" s="184">
        <v>0.56015779092702167</v>
      </c>
      <c r="C193" s="184">
        <v>0.20512820512820512</v>
      </c>
      <c r="D193" s="184">
        <v>3.9447731755424063E-2</v>
      </c>
      <c r="E193" s="184">
        <v>0.19526627218934911</v>
      </c>
      <c r="F193" s="183">
        <v>1</v>
      </c>
      <c r="G193" s="187">
        <v>507</v>
      </c>
      <c r="H193" s="184">
        <v>0.2512388503468781</v>
      </c>
      <c r="I193" s="184">
        <v>0.51700000000000002</v>
      </c>
      <c r="J193" s="184">
        <v>0.60299999999999998</v>
      </c>
      <c r="K193" s="184">
        <v>0.17199999999999999</v>
      </c>
      <c r="L193" s="184">
        <v>0.24199999999999999</v>
      </c>
      <c r="M193" s="184">
        <v>2.5999999999999999E-2</v>
      </c>
      <c r="N193" s="184">
        <v>0.06</v>
      </c>
      <c r="O193" s="184">
        <v>0.16300000000000001</v>
      </c>
      <c r="P193" s="184">
        <v>0.23200000000000001</v>
      </c>
    </row>
    <row r="194" spans="1:16" x14ac:dyDescent="0.25">
      <c r="A194" s="93" t="s">
        <v>1433</v>
      </c>
      <c r="B194" s="184">
        <v>0.65891472868217049</v>
      </c>
      <c r="C194" s="184">
        <v>0.16666666666666666</v>
      </c>
      <c r="D194" s="184">
        <v>4.2635658914728682E-2</v>
      </c>
      <c r="E194" s="184">
        <v>0.13178294573643412</v>
      </c>
      <c r="F194" s="183">
        <v>1</v>
      </c>
      <c r="G194" s="187">
        <v>258</v>
      </c>
      <c r="H194" s="184">
        <v>0.43143812709030099</v>
      </c>
      <c r="I194" s="184">
        <v>0.59899999999999998</v>
      </c>
      <c r="J194" s="184">
        <v>0.71399999999999997</v>
      </c>
      <c r="K194" s="184">
        <v>0.126</v>
      </c>
      <c r="L194" s="184">
        <v>0.217</v>
      </c>
      <c r="M194" s="184">
        <v>2.4E-2</v>
      </c>
      <c r="N194" s="184">
        <v>7.4999999999999997E-2</v>
      </c>
      <c r="O194" s="184">
        <v>9.6000000000000002E-2</v>
      </c>
      <c r="P194" s="184">
        <v>0.17899999999999999</v>
      </c>
    </row>
    <row r="195" spans="1:16" x14ac:dyDescent="0.25">
      <c r="A195" s="93" t="s">
        <v>1434</v>
      </c>
      <c r="B195" s="184">
        <v>0.67041198501872656</v>
      </c>
      <c r="C195" s="184">
        <v>0.2247191011235955</v>
      </c>
      <c r="D195" s="184">
        <v>3.3707865168539325E-2</v>
      </c>
      <c r="E195" s="184">
        <v>7.116104868913857E-2</v>
      </c>
      <c r="F195" s="183">
        <v>1</v>
      </c>
      <c r="G195" s="187">
        <v>267</v>
      </c>
      <c r="H195" s="184">
        <v>0.60820045558086555</v>
      </c>
      <c r="I195" s="184">
        <v>0.61199999999999999</v>
      </c>
      <c r="J195" s="184">
        <v>0.72399999999999998</v>
      </c>
      <c r="K195" s="184">
        <v>0.17899999999999999</v>
      </c>
      <c r="L195" s="184">
        <v>0.27800000000000002</v>
      </c>
      <c r="M195" s="184">
        <v>1.7999999999999999E-2</v>
      </c>
      <c r="N195" s="184">
        <v>6.3E-2</v>
      </c>
      <c r="O195" s="184">
        <v>4.5999999999999999E-2</v>
      </c>
      <c r="P195" s="184">
        <v>0.108</v>
      </c>
    </row>
    <row r="196" spans="1:16" x14ac:dyDescent="0.25">
      <c r="A196" s="93" t="s">
        <v>1435</v>
      </c>
      <c r="B196" s="184">
        <v>0.41382113821138211</v>
      </c>
      <c r="C196" s="184">
        <v>0.12845528455284552</v>
      </c>
      <c r="D196" s="184">
        <v>5.6097560975609757E-2</v>
      </c>
      <c r="E196" s="184">
        <v>0.40162601626016259</v>
      </c>
      <c r="F196" s="183">
        <v>1</v>
      </c>
      <c r="G196" s="187">
        <v>1230</v>
      </c>
      <c r="H196" s="184">
        <v>0.18380155409444113</v>
      </c>
      <c r="I196" s="184">
        <v>0.38700000000000001</v>
      </c>
      <c r="J196" s="184">
        <v>0.442</v>
      </c>
      <c r="K196" s="184">
        <v>0.111</v>
      </c>
      <c r="L196" s="184">
        <v>0.14799999999999999</v>
      </c>
      <c r="M196" s="184">
        <v>4.4999999999999998E-2</v>
      </c>
      <c r="N196" s="184">
        <v>7.0000000000000007E-2</v>
      </c>
      <c r="O196" s="184">
        <v>0.375</v>
      </c>
      <c r="P196" s="184">
        <v>0.42899999999999999</v>
      </c>
    </row>
    <row r="197" spans="1:16" x14ac:dyDescent="0.25">
      <c r="A197" s="93" t="s">
        <v>1436</v>
      </c>
      <c r="B197" s="184">
        <v>0.56896551724137934</v>
      </c>
      <c r="C197" s="184">
        <v>0.21379310344827587</v>
      </c>
      <c r="D197" s="184">
        <v>3.793103448275862E-2</v>
      </c>
      <c r="E197" s="184">
        <v>0.1793103448275862</v>
      </c>
      <c r="F197" s="183">
        <v>1</v>
      </c>
      <c r="G197" s="187">
        <v>290</v>
      </c>
      <c r="H197" s="184">
        <v>0.2212051868802441</v>
      </c>
      <c r="I197" s="184">
        <v>0.51100000000000001</v>
      </c>
      <c r="J197" s="184">
        <v>0.625</v>
      </c>
      <c r="K197" s="184">
        <v>0.17100000000000001</v>
      </c>
      <c r="L197" s="184">
        <v>0.26500000000000001</v>
      </c>
      <c r="M197" s="184">
        <v>2.1000000000000001E-2</v>
      </c>
      <c r="N197" s="184">
        <v>6.7000000000000004E-2</v>
      </c>
      <c r="O197" s="184">
        <v>0.13900000000000001</v>
      </c>
      <c r="P197" s="184">
        <v>0.22800000000000001</v>
      </c>
    </row>
    <row r="198" spans="1:16" x14ac:dyDescent="0.25">
      <c r="A198" s="93" t="s">
        <v>1437</v>
      </c>
      <c r="B198" s="184">
        <v>0.5567765567765568</v>
      </c>
      <c r="C198" s="184">
        <v>0.25824175824175827</v>
      </c>
      <c r="D198" s="184">
        <v>4.3956043956043959E-2</v>
      </c>
      <c r="E198" s="184">
        <v>0.14102564102564102</v>
      </c>
      <c r="F198" s="183">
        <v>1</v>
      </c>
      <c r="G198" s="187">
        <v>546</v>
      </c>
      <c r="H198" s="184">
        <v>0.20681818181818182</v>
      </c>
      <c r="I198" s="184">
        <v>0.51500000000000001</v>
      </c>
      <c r="J198" s="184">
        <v>0.59799999999999998</v>
      </c>
      <c r="K198" s="184">
        <v>0.223</v>
      </c>
      <c r="L198" s="184">
        <v>0.29699999999999999</v>
      </c>
      <c r="M198" s="184">
        <v>0.03</v>
      </c>
      <c r="N198" s="184">
        <v>6.5000000000000002E-2</v>
      </c>
      <c r="O198" s="184">
        <v>0.114</v>
      </c>
      <c r="P198" s="184">
        <v>0.17299999999999999</v>
      </c>
    </row>
    <row r="199" spans="1:16" x14ac:dyDescent="0.25">
      <c r="A199" s="93" t="s">
        <v>1438</v>
      </c>
      <c r="B199" s="184">
        <v>0.62448559670781889</v>
      </c>
      <c r="C199" s="184">
        <v>0.24588477366255143</v>
      </c>
      <c r="D199" s="184">
        <v>3.292181069958848E-2</v>
      </c>
      <c r="E199" s="184">
        <v>9.6707818930041156E-2</v>
      </c>
      <c r="F199" s="183">
        <v>1</v>
      </c>
      <c r="G199" s="187">
        <v>972</v>
      </c>
      <c r="H199" s="184">
        <v>0.26045016077170419</v>
      </c>
      <c r="I199" s="184">
        <v>0.59399999999999997</v>
      </c>
      <c r="J199" s="184">
        <v>0.65400000000000003</v>
      </c>
      <c r="K199" s="184">
        <v>0.22</v>
      </c>
      <c r="L199" s="184">
        <v>0.27400000000000002</v>
      </c>
      <c r="M199" s="184">
        <v>2.3E-2</v>
      </c>
      <c r="N199" s="184">
        <v>4.5999999999999999E-2</v>
      </c>
      <c r="O199" s="184">
        <v>0.08</v>
      </c>
      <c r="P199" s="184">
        <v>0.11700000000000001</v>
      </c>
    </row>
    <row r="200" spans="1:16" x14ac:dyDescent="0.25">
      <c r="A200" s="93" t="s">
        <v>1439</v>
      </c>
      <c r="B200" s="184">
        <v>0.6166666666666667</v>
      </c>
      <c r="C200" s="184">
        <v>0.24090909090909091</v>
      </c>
      <c r="D200" s="184">
        <v>4.0909090909090909E-2</v>
      </c>
      <c r="E200" s="184">
        <v>0.10151515151515152</v>
      </c>
      <c r="F200" s="183">
        <v>1</v>
      </c>
      <c r="G200" s="187">
        <v>660</v>
      </c>
      <c r="H200" s="184">
        <v>0.33690658499234305</v>
      </c>
      <c r="I200" s="184">
        <v>0.57899999999999996</v>
      </c>
      <c r="J200" s="184">
        <v>0.65300000000000002</v>
      </c>
      <c r="K200" s="184">
        <v>0.21</v>
      </c>
      <c r="L200" s="184">
        <v>0.27500000000000002</v>
      </c>
      <c r="M200" s="184">
        <v>2.8000000000000001E-2</v>
      </c>
      <c r="N200" s="184">
        <v>5.8999999999999997E-2</v>
      </c>
      <c r="O200" s="184">
        <v>8.1000000000000003E-2</v>
      </c>
      <c r="P200" s="184">
        <v>0.127</v>
      </c>
    </row>
    <row r="201" spans="1:16" x14ac:dyDescent="0.25">
      <c r="A201" s="93" t="s">
        <v>1440</v>
      </c>
      <c r="B201" s="184">
        <v>0.69679849340866296</v>
      </c>
      <c r="C201" s="184">
        <v>0.21939736346516009</v>
      </c>
      <c r="D201" s="184">
        <v>2.4482109227871938E-2</v>
      </c>
      <c r="E201" s="184">
        <v>5.9322033898305086E-2</v>
      </c>
      <c r="F201" s="183">
        <v>1</v>
      </c>
      <c r="G201" s="187">
        <v>1062</v>
      </c>
      <c r="H201" s="184">
        <v>0.47095343680709534</v>
      </c>
      <c r="I201" s="184">
        <v>0.66800000000000004</v>
      </c>
      <c r="J201" s="184">
        <v>0.72399999999999998</v>
      </c>
      <c r="K201" s="184">
        <v>0.19600000000000001</v>
      </c>
      <c r="L201" s="184">
        <v>0.245</v>
      </c>
      <c r="M201" s="184">
        <v>1.7000000000000001E-2</v>
      </c>
      <c r="N201" s="184">
        <v>3.5999999999999997E-2</v>
      </c>
      <c r="O201" s="184">
        <v>4.7E-2</v>
      </c>
      <c r="P201" s="184">
        <v>7.4999999999999997E-2</v>
      </c>
    </row>
    <row r="202" spans="1:16" x14ac:dyDescent="0.25">
      <c r="A202" s="93" t="s">
        <v>1441</v>
      </c>
      <c r="B202" s="184">
        <v>0.49105367793240556</v>
      </c>
      <c r="C202" s="184">
        <v>0.22465208747514911</v>
      </c>
      <c r="D202" s="184">
        <v>4.1749502982107355E-2</v>
      </c>
      <c r="E202" s="184">
        <v>0.24254473161033796</v>
      </c>
      <c r="F202" s="183">
        <v>1</v>
      </c>
      <c r="G202" s="187">
        <v>503</v>
      </c>
      <c r="H202" s="184">
        <v>0.34147997284453496</v>
      </c>
      <c r="I202" s="184">
        <v>0.44800000000000001</v>
      </c>
      <c r="J202" s="184">
        <v>0.53500000000000003</v>
      </c>
      <c r="K202" s="184">
        <v>0.19</v>
      </c>
      <c r="L202" s="184">
        <v>0.26300000000000001</v>
      </c>
      <c r="M202" s="184">
        <v>2.7E-2</v>
      </c>
      <c r="N202" s="184">
        <v>6.3E-2</v>
      </c>
      <c r="O202" s="184">
        <v>0.20699999999999999</v>
      </c>
      <c r="P202" s="184">
        <v>0.28199999999999997</v>
      </c>
    </row>
    <row r="203" spans="1:16" x14ac:dyDescent="0.25">
      <c r="A203" s="93" t="s">
        <v>1442</v>
      </c>
      <c r="B203" s="184">
        <v>0.5721772272510719</v>
      </c>
      <c r="C203" s="184">
        <v>0.23535016674606957</v>
      </c>
      <c r="D203" s="184">
        <v>4.8118151500714627E-2</v>
      </c>
      <c r="E203" s="184">
        <v>0.14435445450214388</v>
      </c>
      <c r="F203" s="183">
        <v>1</v>
      </c>
      <c r="G203" s="187">
        <v>2099</v>
      </c>
      <c r="H203" s="184">
        <v>0.22406063193851408</v>
      </c>
      <c r="I203" s="184">
        <v>0.55100000000000005</v>
      </c>
      <c r="J203" s="184">
        <v>0.59299999999999997</v>
      </c>
      <c r="K203" s="184">
        <v>0.218</v>
      </c>
      <c r="L203" s="184">
        <v>0.254</v>
      </c>
      <c r="M203" s="184">
        <v>0.04</v>
      </c>
      <c r="N203" s="184">
        <v>5.8000000000000003E-2</v>
      </c>
      <c r="O203" s="184">
        <v>0.13</v>
      </c>
      <c r="P203" s="184">
        <v>0.16</v>
      </c>
    </row>
    <row r="204" spans="1:16" x14ac:dyDescent="0.25">
      <c r="A204" s="93" t="s">
        <v>1443</v>
      </c>
      <c r="B204" s="184">
        <v>0.55489690721649487</v>
      </c>
      <c r="C204" s="184">
        <v>0.25979381443298971</v>
      </c>
      <c r="D204" s="184">
        <v>4.974226804123711E-2</v>
      </c>
      <c r="E204" s="184">
        <v>0.13556701030927834</v>
      </c>
      <c r="F204" s="183">
        <v>1</v>
      </c>
      <c r="G204" s="187">
        <v>3880</v>
      </c>
      <c r="H204" s="184">
        <v>0.25703875455448821</v>
      </c>
      <c r="I204" s="184">
        <v>0.53900000000000003</v>
      </c>
      <c r="J204" s="184">
        <v>0.56999999999999995</v>
      </c>
      <c r="K204" s="184">
        <v>0.246</v>
      </c>
      <c r="L204" s="184">
        <v>0.27400000000000002</v>
      </c>
      <c r="M204" s="184">
        <v>4.2999999999999997E-2</v>
      </c>
      <c r="N204" s="184">
        <v>5.7000000000000002E-2</v>
      </c>
      <c r="O204" s="184">
        <v>0.125</v>
      </c>
      <c r="P204" s="184">
        <v>0.14699999999999999</v>
      </c>
    </row>
    <row r="205" spans="1:16" x14ac:dyDescent="0.25">
      <c r="A205" s="93" t="s">
        <v>1444</v>
      </c>
      <c r="B205" s="184">
        <v>0.57674065642193129</v>
      </c>
      <c r="C205" s="184">
        <v>0.27243407323088598</v>
      </c>
      <c r="D205" s="184">
        <v>4.8757351546196169E-2</v>
      </c>
      <c r="E205" s="184">
        <v>0.10206791880098653</v>
      </c>
      <c r="F205" s="183">
        <v>1</v>
      </c>
      <c r="G205" s="187">
        <v>5271</v>
      </c>
      <c r="H205" s="184">
        <v>0.32103051342956329</v>
      </c>
      <c r="I205" s="184">
        <v>0.56299999999999994</v>
      </c>
      <c r="J205" s="184">
        <v>0.59</v>
      </c>
      <c r="K205" s="184">
        <v>0.26100000000000001</v>
      </c>
      <c r="L205" s="184">
        <v>0.28499999999999998</v>
      </c>
      <c r="M205" s="184">
        <v>4.2999999999999997E-2</v>
      </c>
      <c r="N205" s="184">
        <v>5.5E-2</v>
      </c>
      <c r="O205" s="184">
        <v>9.4E-2</v>
      </c>
      <c r="P205" s="184">
        <v>0.111</v>
      </c>
    </row>
    <row r="206" spans="1:16" x14ac:dyDescent="0.25">
      <c r="A206" s="93" t="s">
        <v>1445</v>
      </c>
      <c r="B206" s="184">
        <v>0.60104422604422603</v>
      </c>
      <c r="C206" s="184">
        <v>0.27671990171990174</v>
      </c>
      <c r="D206" s="184">
        <v>4.4226044226044224E-2</v>
      </c>
      <c r="E206" s="184">
        <v>7.8009828009828017E-2</v>
      </c>
      <c r="F206" s="183">
        <v>1</v>
      </c>
      <c r="G206" s="187">
        <v>3256</v>
      </c>
      <c r="H206" s="184">
        <v>0.42040025823111687</v>
      </c>
      <c r="I206" s="184">
        <v>0.58399999999999996</v>
      </c>
      <c r="J206" s="184">
        <v>0.61799999999999999</v>
      </c>
      <c r="K206" s="184">
        <v>0.26200000000000001</v>
      </c>
      <c r="L206" s="184">
        <v>0.29199999999999998</v>
      </c>
      <c r="M206" s="184">
        <v>3.7999999999999999E-2</v>
      </c>
      <c r="N206" s="184">
        <v>5.1999999999999998E-2</v>
      </c>
      <c r="O206" s="184">
        <v>6.9000000000000006E-2</v>
      </c>
      <c r="P206" s="184">
        <v>8.7999999999999995E-2</v>
      </c>
    </row>
    <row r="207" spans="1:16" x14ac:dyDescent="0.25">
      <c r="A207" s="93" t="s">
        <v>1446</v>
      </c>
      <c r="B207" s="184">
        <v>0.62971175166297122</v>
      </c>
      <c r="C207" s="184">
        <v>0.27538802660753881</v>
      </c>
      <c r="D207" s="184">
        <v>3.9024390243902439E-2</v>
      </c>
      <c r="E207" s="184">
        <v>5.5875831485587585E-2</v>
      </c>
      <c r="F207" s="183">
        <v>1</v>
      </c>
      <c r="G207" s="187">
        <v>4510</v>
      </c>
      <c r="H207" s="184">
        <v>0.5012224938875306</v>
      </c>
      <c r="I207" s="184">
        <v>0.61599999999999999</v>
      </c>
      <c r="J207" s="184">
        <v>0.64400000000000002</v>
      </c>
      <c r="K207" s="184">
        <v>0.26300000000000001</v>
      </c>
      <c r="L207" s="184">
        <v>0.28899999999999998</v>
      </c>
      <c r="M207" s="184">
        <v>3.4000000000000002E-2</v>
      </c>
      <c r="N207" s="184">
        <v>4.4999999999999998E-2</v>
      </c>
      <c r="O207" s="184">
        <v>0.05</v>
      </c>
      <c r="P207" s="184">
        <v>6.3E-2</v>
      </c>
    </row>
    <row r="208" spans="1:16" x14ac:dyDescent="0.25">
      <c r="A208" s="93" t="s">
        <v>1447</v>
      </c>
      <c r="B208" s="184">
        <v>0.51413427561837455</v>
      </c>
      <c r="C208" s="184">
        <v>0.15901060070671377</v>
      </c>
      <c r="D208" s="184">
        <v>5.3886925795053005E-2</v>
      </c>
      <c r="E208" s="184">
        <v>0.27296819787985865</v>
      </c>
      <c r="F208" s="183">
        <v>1</v>
      </c>
      <c r="G208" s="187">
        <v>2264</v>
      </c>
      <c r="H208" s="184">
        <v>0.23839107086448352</v>
      </c>
      <c r="I208" s="184">
        <v>0.49399999999999999</v>
      </c>
      <c r="J208" s="184">
        <v>0.53500000000000003</v>
      </c>
      <c r="K208" s="184">
        <v>0.14499999999999999</v>
      </c>
      <c r="L208" s="184">
        <v>0.17499999999999999</v>
      </c>
      <c r="M208" s="184">
        <v>4.4999999999999998E-2</v>
      </c>
      <c r="N208" s="184">
        <v>6.4000000000000001E-2</v>
      </c>
      <c r="O208" s="184">
        <v>0.255</v>
      </c>
      <c r="P208" s="184">
        <v>0.29199999999999998</v>
      </c>
    </row>
    <row r="209" spans="1:16" x14ac:dyDescent="0.25">
      <c r="A209" s="93" t="s">
        <v>1448</v>
      </c>
      <c r="B209" s="184">
        <v>0.53271028037383172</v>
      </c>
      <c r="C209" s="184">
        <v>0.26168224299065418</v>
      </c>
      <c r="D209" s="184">
        <v>4.8130841121495328E-2</v>
      </c>
      <c r="E209" s="184">
        <v>0.15747663551401869</v>
      </c>
      <c r="F209" s="183">
        <v>1</v>
      </c>
      <c r="G209" s="187">
        <v>2140</v>
      </c>
      <c r="H209" s="184">
        <v>0.20135491155438465</v>
      </c>
      <c r="I209" s="184">
        <v>0.51200000000000001</v>
      </c>
      <c r="J209" s="184">
        <v>0.55400000000000005</v>
      </c>
      <c r="K209" s="184">
        <v>0.24299999999999999</v>
      </c>
      <c r="L209" s="184">
        <v>0.28100000000000003</v>
      </c>
      <c r="M209" s="184">
        <v>0.04</v>
      </c>
      <c r="N209" s="184">
        <v>5.8000000000000003E-2</v>
      </c>
      <c r="O209" s="184">
        <v>0.14299999999999999</v>
      </c>
      <c r="P209" s="184">
        <v>0.17399999999999999</v>
      </c>
    </row>
    <row r="210" spans="1:16" x14ac:dyDescent="0.25">
      <c r="A210" s="93" t="s">
        <v>1449</v>
      </c>
      <c r="B210" s="184">
        <v>0.51031746031746028</v>
      </c>
      <c r="C210" s="184">
        <v>0.29841269841269841</v>
      </c>
      <c r="D210" s="184">
        <v>4.1269841269841269E-2</v>
      </c>
      <c r="E210" s="184">
        <v>0.15</v>
      </c>
      <c r="F210" s="183">
        <v>1</v>
      </c>
      <c r="G210" s="187">
        <v>3780</v>
      </c>
      <c r="H210" s="184">
        <v>0.24917600527356626</v>
      </c>
      <c r="I210" s="184">
        <v>0.49399999999999999</v>
      </c>
      <c r="J210" s="184">
        <v>0.52600000000000002</v>
      </c>
      <c r="K210" s="184">
        <v>0.28399999999999997</v>
      </c>
      <c r="L210" s="184">
        <v>0.313</v>
      </c>
      <c r="M210" s="184">
        <v>3.5000000000000003E-2</v>
      </c>
      <c r="N210" s="184">
        <v>4.8000000000000001E-2</v>
      </c>
      <c r="O210" s="184">
        <v>0.13900000000000001</v>
      </c>
      <c r="P210" s="184">
        <v>0.16200000000000001</v>
      </c>
    </row>
    <row r="211" spans="1:16" x14ac:dyDescent="0.25">
      <c r="A211" s="93" t="s">
        <v>1450</v>
      </c>
      <c r="B211" s="184">
        <v>0.54137771613499763</v>
      </c>
      <c r="C211" s="184">
        <v>0.31114193250115579</v>
      </c>
      <c r="D211" s="184">
        <v>3.9528432732316231E-2</v>
      </c>
      <c r="E211" s="184">
        <v>0.10795191863153028</v>
      </c>
      <c r="F211" s="183">
        <v>1</v>
      </c>
      <c r="G211" s="187">
        <v>4326</v>
      </c>
      <c r="H211" s="184">
        <v>0.31126780831774353</v>
      </c>
      <c r="I211" s="184">
        <v>0.52600000000000002</v>
      </c>
      <c r="J211" s="184">
        <v>0.55600000000000005</v>
      </c>
      <c r="K211" s="184">
        <v>0.29799999999999999</v>
      </c>
      <c r="L211" s="184">
        <v>0.32500000000000001</v>
      </c>
      <c r="M211" s="184">
        <v>3.4000000000000002E-2</v>
      </c>
      <c r="N211" s="184">
        <v>4.5999999999999999E-2</v>
      </c>
      <c r="O211" s="184">
        <v>9.9000000000000005E-2</v>
      </c>
      <c r="P211" s="184">
        <v>0.11799999999999999</v>
      </c>
    </row>
    <row r="212" spans="1:16" x14ac:dyDescent="0.25">
      <c r="A212" s="93" t="s">
        <v>1451</v>
      </c>
      <c r="B212" s="184">
        <v>0.57238906320035854</v>
      </c>
      <c r="C212" s="184">
        <v>0.30838189152846257</v>
      </c>
      <c r="D212" s="184">
        <v>3.630658897355446E-2</v>
      </c>
      <c r="E212" s="184">
        <v>8.2922456297624389E-2</v>
      </c>
      <c r="F212" s="183">
        <v>1</v>
      </c>
      <c r="G212" s="187">
        <v>2231</v>
      </c>
      <c r="H212" s="184">
        <v>0.41818181818181815</v>
      </c>
      <c r="I212" s="184">
        <v>0.55200000000000005</v>
      </c>
      <c r="J212" s="184">
        <v>0.59299999999999997</v>
      </c>
      <c r="K212" s="184">
        <v>0.28999999999999998</v>
      </c>
      <c r="L212" s="184">
        <v>0.32800000000000001</v>
      </c>
      <c r="M212" s="184">
        <v>2.9000000000000001E-2</v>
      </c>
      <c r="N212" s="184">
        <v>4.4999999999999998E-2</v>
      </c>
      <c r="O212" s="184">
        <v>7.1999999999999995E-2</v>
      </c>
      <c r="P212" s="184">
        <v>9.5000000000000001E-2</v>
      </c>
    </row>
    <row r="213" spans="1:16" x14ac:dyDescent="0.25">
      <c r="A213" s="93" t="s">
        <v>1452</v>
      </c>
      <c r="B213" s="184">
        <v>0.60656316160903312</v>
      </c>
      <c r="C213" s="184">
        <v>0.30980945659844744</v>
      </c>
      <c r="D213" s="184">
        <v>3.5638673253352154E-2</v>
      </c>
      <c r="E213" s="184">
        <v>4.7988708539167257E-2</v>
      </c>
      <c r="F213" s="183">
        <v>1</v>
      </c>
      <c r="G213" s="187">
        <v>2834</v>
      </c>
      <c r="H213" s="184">
        <v>0.5319069069069069</v>
      </c>
      <c r="I213" s="184">
        <v>0.58799999999999997</v>
      </c>
      <c r="J213" s="184">
        <v>0.624</v>
      </c>
      <c r="K213" s="184">
        <v>0.29299999999999998</v>
      </c>
      <c r="L213" s="184">
        <v>0.32700000000000001</v>
      </c>
      <c r="M213" s="184">
        <v>2.9000000000000001E-2</v>
      </c>
      <c r="N213" s="184">
        <v>4.2999999999999997E-2</v>
      </c>
      <c r="O213" s="184">
        <v>4.1000000000000002E-2</v>
      </c>
      <c r="P213" s="184">
        <v>5.6000000000000001E-2</v>
      </c>
    </row>
    <row r="214" spans="1:16" x14ac:dyDescent="0.25">
      <c r="A214" s="93" t="s">
        <v>1453</v>
      </c>
      <c r="B214" s="184">
        <v>0.56326352530541013</v>
      </c>
      <c r="C214" s="184">
        <v>0.21204188481675393</v>
      </c>
      <c r="D214" s="184">
        <v>4.232111692844677E-2</v>
      </c>
      <c r="E214" s="184">
        <v>0.18237347294938919</v>
      </c>
      <c r="F214" s="183">
        <v>1</v>
      </c>
      <c r="G214" s="187">
        <v>2292</v>
      </c>
      <c r="H214" s="184">
        <v>0.20851528384279475</v>
      </c>
      <c r="I214" s="184">
        <v>0.54300000000000004</v>
      </c>
      <c r="J214" s="184">
        <v>0.58299999999999996</v>
      </c>
      <c r="K214" s="184">
        <v>0.19600000000000001</v>
      </c>
      <c r="L214" s="184">
        <v>0.22900000000000001</v>
      </c>
      <c r="M214" s="184">
        <v>3.5000000000000003E-2</v>
      </c>
      <c r="N214" s="184">
        <v>5.0999999999999997E-2</v>
      </c>
      <c r="O214" s="184">
        <v>0.16700000000000001</v>
      </c>
      <c r="P214" s="184">
        <v>0.19900000000000001</v>
      </c>
    </row>
    <row r="215" spans="1:16" x14ac:dyDescent="0.25">
      <c r="A215" s="93" t="s">
        <v>1454</v>
      </c>
      <c r="B215" s="184">
        <v>0.56836734693877555</v>
      </c>
      <c r="C215" s="184">
        <v>0.27380952380952384</v>
      </c>
      <c r="D215" s="184">
        <v>4.6258503401360541E-2</v>
      </c>
      <c r="E215" s="184">
        <v>0.11156462585034013</v>
      </c>
      <c r="F215" s="183">
        <v>1</v>
      </c>
      <c r="G215" s="187">
        <v>2940</v>
      </c>
      <c r="H215" s="184">
        <v>0.38451477896939579</v>
      </c>
      <c r="I215" s="184">
        <v>0.55000000000000004</v>
      </c>
      <c r="J215" s="184">
        <v>0.58599999999999997</v>
      </c>
      <c r="K215" s="184">
        <v>0.25800000000000001</v>
      </c>
      <c r="L215" s="184">
        <v>0.28999999999999998</v>
      </c>
      <c r="M215" s="184">
        <v>3.9E-2</v>
      </c>
      <c r="N215" s="184">
        <v>5.3999999999999999E-2</v>
      </c>
      <c r="O215" s="184">
        <v>0.10100000000000001</v>
      </c>
      <c r="P215" s="184">
        <v>0.123</v>
      </c>
    </row>
    <row r="216" spans="1:16" x14ac:dyDescent="0.25">
      <c r="A216" s="93" t="s">
        <v>1455</v>
      </c>
      <c r="B216" s="184">
        <v>0.55271565495207664</v>
      </c>
      <c r="C216" s="184">
        <v>0.3045309323264595</v>
      </c>
      <c r="D216" s="184">
        <v>4.6035434214347949E-2</v>
      </c>
      <c r="E216" s="184">
        <v>9.6717978507115887E-2</v>
      </c>
      <c r="F216" s="183">
        <v>1</v>
      </c>
      <c r="G216" s="187">
        <v>6886</v>
      </c>
      <c r="H216" s="184">
        <v>0.38733265834177072</v>
      </c>
      <c r="I216" s="184">
        <v>0.54100000000000004</v>
      </c>
      <c r="J216" s="184">
        <v>0.56399999999999995</v>
      </c>
      <c r="K216" s="184">
        <v>0.29399999999999998</v>
      </c>
      <c r="L216" s="184">
        <v>0.316</v>
      </c>
      <c r="M216" s="184">
        <v>4.1000000000000002E-2</v>
      </c>
      <c r="N216" s="184">
        <v>5.0999999999999997E-2</v>
      </c>
      <c r="O216" s="184">
        <v>0.09</v>
      </c>
      <c r="P216" s="184">
        <v>0.104</v>
      </c>
    </row>
    <row r="217" spans="1:16" x14ac:dyDescent="0.25">
      <c r="A217" s="93" t="s">
        <v>1456</v>
      </c>
      <c r="B217" s="184">
        <v>0.56306990881458963</v>
      </c>
      <c r="C217" s="184">
        <v>0.31724924012158057</v>
      </c>
      <c r="D217" s="184">
        <v>4.6922492401215807E-2</v>
      </c>
      <c r="E217" s="184">
        <v>7.2758358662613987E-2</v>
      </c>
      <c r="F217" s="183">
        <v>1</v>
      </c>
      <c r="G217" s="187">
        <v>10528</v>
      </c>
      <c r="H217" s="184">
        <v>0.44834341197512989</v>
      </c>
      <c r="I217" s="184">
        <v>0.55400000000000005</v>
      </c>
      <c r="J217" s="184">
        <v>0.57299999999999995</v>
      </c>
      <c r="K217" s="184">
        <v>0.308</v>
      </c>
      <c r="L217" s="184">
        <v>0.32600000000000001</v>
      </c>
      <c r="M217" s="184">
        <v>4.2999999999999997E-2</v>
      </c>
      <c r="N217" s="184">
        <v>5.0999999999999997E-2</v>
      </c>
      <c r="O217" s="184">
        <v>6.8000000000000005E-2</v>
      </c>
      <c r="P217" s="184">
        <v>7.8E-2</v>
      </c>
    </row>
    <row r="218" spans="1:16" x14ac:dyDescent="0.25">
      <c r="A218" s="93" t="s">
        <v>1457</v>
      </c>
      <c r="B218" s="184">
        <v>0.57187042161810187</v>
      </c>
      <c r="C218" s="184">
        <v>0.33355038254924302</v>
      </c>
      <c r="D218" s="184">
        <v>3.8743285039882794E-2</v>
      </c>
      <c r="E218" s="184">
        <v>5.583591079277226E-2</v>
      </c>
      <c r="F218" s="183">
        <v>1</v>
      </c>
      <c r="G218" s="187">
        <v>6143</v>
      </c>
      <c r="H218" s="184">
        <v>0.54449565679844003</v>
      </c>
      <c r="I218" s="184">
        <v>0.55900000000000005</v>
      </c>
      <c r="J218" s="184">
        <v>0.58399999999999996</v>
      </c>
      <c r="K218" s="184">
        <v>0.32200000000000001</v>
      </c>
      <c r="L218" s="184">
        <v>0.34499999999999997</v>
      </c>
      <c r="M218" s="184">
        <v>3.4000000000000002E-2</v>
      </c>
      <c r="N218" s="184">
        <v>4.3999999999999997E-2</v>
      </c>
      <c r="O218" s="184">
        <v>0.05</v>
      </c>
      <c r="P218" s="184">
        <v>6.2E-2</v>
      </c>
    </row>
    <row r="219" spans="1:16" x14ac:dyDescent="0.25">
      <c r="A219" s="93" t="s">
        <v>1458</v>
      </c>
      <c r="B219" s="184">
        <v>0.60600026549847341</v>
      </c>
      <c r="C219" s="184">
        <v>0.31673967874684722</v>
      </c>
      <c r="D219" s="184">
        <v>3.6904287800345145E-2</v>
      </c>
      <c r="E219" s="184">
        <v>4.0355767954334265E-2</v>
      </c>
      <c r="F219" s="183">
        <v>1</v>
      </c>
      <c r="G219" s="187">
        <v>7533</v>
      </c>
      <c r="H219" s="184">
        <v>0.63291883717022346</v>
      </c>
      <c r="I219" s="184">
        <v>0.59499999999999997</v>
      </c>
      <c r="J219" s="184">
        <v>0.61699999999999999</v>
      </c>
      <c r="K219" s="184">
        <v>0.30599999999999999</v>
      </c>
      <c r="L219" s="184">
        <v>0.32700000000000001</v>
      </c>
      <c r="M219" s="184">
        <v>3.3000000000000002E-2</v>
      </c>
      <c r="N219" s="184">
        <v>4.1000000000000002E-2</v>
      </c>
      <c r="O219" s="184">
        <v>3.5999999999999997E-2</v>
      </c>
      <c r="P219" s="184">
        <v>4.4999999999999998E-2</v>
      </c>
    </row>
    <row r="220" spans="1:16" x14ac:dyDescent="0.25">
      <c r="A220" s="93" t="s">
        <v>1459</v>
      </c>
      <c r="B220" s="184">
        <v>0.59347442680776019</v>
      </c>
      <c r="C220" s="184">
        <v>0.23104056437389769</v>
      </c>
      <c r="D220" s="184">
        <v>4.4973544973544971E-2</v>
      </c>
      <c r="E220" s="184">
        <v>0.13051146384479717</v>
      </c>
      <c r="F220" s="183">
        <v>1</v>
      </c>
      <c r="G220" s="187">
        <v>1134</v>
      </c>
      <c r="H220" s="184">
        <v>0.37524818001323629</v>
      </c>
      <c r="I220" s="184">
        <v>0.56499999999999995</v>
      </c>
      <c r="J220" s="184">
        <v>0.622</v>
      </c>
      <c r="K220" s="184">
        <v>0.20699999999999999</v>
      </c>
      <c r="L220" s="184">
        <v>0.25600000000000001</v>
      </c>
      <c r="M220" s="184">
        <v>3.4000000000000002E-2</v>
      </c>
      <c r="N220" s="184">
        <v>5.8999999999999997E-2</v>
      </c>
      <c r="O220" s="184">
        <v>0.112</v>
      </c>
      <c r="P220" s="184">
        <v>0.151</v>
      </c>
    </row>
    <row r="221" spans="1:16" x14ac:dyDescent="0.25">
      <c r="A221" s="93" t="s">
        <v>1460</v>
      </c>
      <c r="B221" s="184">
        <v>0.55820895522388059</v>
      </c>
      <c r="C221" s="184">
        <v>0.13955223880597015</v>
      </c>
      <c r="D221" s="184">
        <v>7.2388059701492535E-2</v>
      </c>
      <c r="E221" s="184">
        <v>0.2298507462686567</v>
      </c>
      <c r="F221" s="183">
        <v>1</v>
      </c>
      <c r="G221" s="187">
        <v>1340</v>
      </c>
      <c r="H221" s="184">
        <v>3.6448699815036449E-2</v>
      </c>
      <c r="I221" s="184">
        <v>0.53100000000000003</v>
      </c>
      <c r="J221" s="184">
        <v>0.58499999999999996</v>
      </c>
      <c r="K221" s="184">
        <v>0.122</v>
      </c>
      <c r="L221" s="184">
        <v>0.159</v>
      </c>
      <c r="M221" s="184">
        <v>0.06</v>
      </c>
      <c r="N221" s="184">
        <v>8.7999999999999995E-2</v>
      </c>
      <c r="O221" s="184">
        <v>0.20799999999999999</v>
      </c>
      <c r="P221" s="184">
        <v>0.253</v>
      </c>
    </row>
    <row r="222" spans="1:16" x14ac:dyDescent="0.25">
      <c r="A222" s="93" t="s">
        <v>1461</v>
      </c>
      <c r="B222" s="184">
        <v>0.56896551724137934</v>
      </c>
      <c r="C222" s="184">
        <v>0.15270935960591134</v>
      </c>
      <c r="D222" s="184">
        <v>5.6650246305418719E-2</v>
      </c>
      <c r="E222" s="184">
        <v>0.22167487684729065</v>
      </c>
      <c r="F222" s="183">
        <v>1</v>
      </c>
      <c r="G222" s="187">
        <v>4872</v>
      </c>
      <c r="H222" s="184">
        <v>4.0316107410319005E-2</v>
      </c>
      <c r="I222" s="184">
        <v>0.55500000000000005</v>
      </c>
      <c r="J222" s="184">
        <v>0.58299999999999996</v>
      </c>
      <c r="K222" s="184">
        <v>0.14299999999999999</v>
      </c>
      <c r="L222" s="184">
        <v>0.16300000000000001</v>
      </c>
      <c r="M222" s="184">
        <v>5.0999999999999997E-2</v>
      </c>
      <c r="N222" s="184">
        <v>6.3E-2</v>
      </c>
      <c r="O222" s="184">
        <v>0.21</v>
      </c>
      <c r="P222" s="184">
        <v>0.23400000000000001</v>
      </c>
    </row>
    <row r="223" spans="1:16" x14ac:dyDescent="0.25">
      <c r="A223" s="93" t="s">
        <v>1462</v>
      </c>
      <c r="B223" s="184">
        <v>0.59960530643569787</v>
      </c>
      <c r="C223" s="184">
        <v>0.1829843218945291</v>
      </c>
      <c r="D223" s="184">
        <v>4.5060848591163251E-2</v>
      </c>
      <c r="E223" s="184">
        <v>0.17234952307860979</v>
      </c>
      <c r="F223" s="183">
        <v>1</v>
      </c>
      <c r="G223" s="187">
        <v>9121</v>
      </c>
      <c r="H223" s="184">
        <v>6.8756784465082627E-2</v>
      </c>
      <c r="I223" s="184">
        <v>0.59</v>
      </c>
      <c r="J223" s="184">
        <v>0.61</v>
      </c>
      <c r="K223" s="184">
        <v>0.17499999999999999</v>
      </c>
      <c r="L223" s="184">
        <v>0.191</v>
      </c>
      <c r="M223" s="184">
        <v>4.1000000000000002E-2</v>
      </c>
      <c r="N223" s="184">
        <v>0.05</v>
      </c>
      <c r="O223" s="184">
        <v>0.16500000000000001</v>
      </c>
      <c r="P223" s="184">
        <v>0.18</v>
      </c>
    </row>
    <row r="224" spans="1:16" x14ac:dyDescent="0.25">
      <c r="A224" s="93" t="s">
        <v>1463</v>
      </c>
      <c r="B224" s="184">
        <v>0.62813324538258575</v>
      </c>
      <c r="C224" s="184">
        <v>0.2262532981530343</v>
      </c>
      <c r="D224" s="184">
        <v>3.9907651715039578E-2</v>
      </c>
      <c r="E224" s="184">
        <v>0.10570580474934037</v>
      </c>
      <c r="F224" s="183">
        <v>1</v>
      </c>
      <c r="G224" s="187">
        <v>6064</v>
      </c>
      <c r="H224" s="184">
        <v>0.15155453363990803</v>
      </c>
      <c r="I224" s="184">
        <v>0.61599999999999999</v>
      </c>
      <c r="J224" s="184">
        <v>0.64</v>
      </c>
      <c r="K224" s="184">
        <v>0.216</v>
      </c>
      <c r="L224" s="184">
        <v>0.23699999999999999</v>
      </c>
      <c r="M224" s="184">
        <v>3.5000000000000003E-2</v>
      </c>
      <c r="N224" s="184">
        <v>4.4999999999999998E-2</v>
      </c>
      <c r="O224" s="184">
        <v>9.8000000000000004E-2</v>
      </c>
      <c r="P224" s="184">
        <v>0.114</v>
      </c>
    </row>
    <row r="225" spans="1:16" x14ac:dyDescent="0.25">
      <c r="A225" s="93" t="s">
        <v>1464</v>
      </c>
      <c r="B225" s="184">
        <v>0.67805123053741834</v>
      </c>
      <c r="C225" s="184">
        <v>0.22400803616273229</v>
      </c>
      <c r="D225" s="184">
        <v>3.0939226519337018E-2</v>
      </c>
      <c r="E225" s="184">
        <v>6.700150678051231E-2</v>
      </c>
      <c r="F225" s="183">
        <v>1</v>
      </c>
      <c r="G225" s="187">
        <v>9955</v>
      </c>
      <c r="H225" s="184">
        <v>0.30916149068322979</v>
      </c>
      <c r="I225" s="184">
        <v>0.66900000000000004</v>
      </c>
      <c r="J225" s="184">
        <v>0.68700000000000006</v>
      </c>
      <c r="K225" s="184">
        <v>0.216</v>
      </c>
      <c r="L225" s="184">
        <v>0.23200000000000001</v>
      </c>
      <c r="M225" s="184">
        <v>2.8000000000000001E-2</v>
      </c>
      <c r="N225" s="184">
        <v>3.5000000000000003E-2</v>
      </c>
      <c r="O225" s="184">
        <v>6.2E-2</v>
      </c>
      <c r="P225" s="184">
        <v>7.1999999999999995E-2</v>
      </c>
    </row>
    <row r="226" spans="1:16" x14ac:dyDescent="0.25">
      <c r="A226" s="93" t="s">
        <v>1465</v>
      </c>
      <c r="B226" s="184">
        <v>0.51063829787234039</v>
      </c>
      <c r="C226" s="184">
        <v>0.18439716312056736</v>
      </c>
      <c r="D226" s="184">
        <v>7.8014184397163122E-2</v>
      </c>
      <c r="E226" s="184">
        <v>0.22695035460992907</v>
      </c>
      <c r="F226" s="183">
        <v>1</v>
      </c>
      <c r="G226" s="187">
        <v>141</v>
      </c>
      <c r="H226" s="184">
        <v>3.8170005414185165E-2</v>
      </c>
      <c r="I226" s="184">
        <v>0.42899999999999999</v>
      </c>
      <c r="J226" s="184">
        <v>0.59199999999999997</v>
      </c>
      <c r="K226" s="184">
        <v>0.129</v>
      </c>
      <c r="L226" s="184">
        <v>0.25600000000000001</v>
      </c>
      <c r="M226" s="184">
        <v>4.3999999999999997E-2</v>
      </c>
      <c r="N226" s="184">
        <v>0.13400000000000001</v>
      </c>
      <c r="O226" s="184">
        <v>0.16600000000000001</v>
      </c>
      <c r="P226" s="184">
        <v>0.30299999999999999</v>
      </c>
    </row>
    <row r="227" spans="1:16" x14ac:dyDescent="0.25">
      <c r="A227" s="93" t="s">
        <v>1466</v>
      </c>
      <c r="B227" s="184">
        <v>0.46739130434782611</v>
      </c>
      <c r="C227" s="184">
        <v>9.7826086956521743E-2</v>
      </c>
      <c r="D227" s="184">
        <v>9.7826086956521743E-2</v>
      </c>
      <c r="E227" s="184">
        <v>0.33695652173913043</v>
      </c>
      <c r="F227" s="183">
        <v>1</v>
      </c>
      <c r="G227" s="187">
        <v>92</v>
      </c>
      <c r="H227" s="184">
        <v>0.14886731391585761</v>
      </c>
      <c r="I227" s="184">
        <v>0.36899999999999999</v>
      </c>
      <c r="J227" s="184">
        <v>0.56899999999999995</v>
      </c>
      <c r="K227" s="184">
        <v>5.1999999999999998E-2</v>
      </c>
      <c r="L227" s="184">
        <v>0.17599999999999999</v>
      </c>
      <c r="M227" s="184">
        <v>5.1999999999999998E-2</v>
      </c>
      <c r="N227" s="184">
        <v>0.17599999999999999</v>
      </c>
      <c r="O227" s="184">
        <v>0.249</v>
      </c>
      <c r="P227" s="184">
        <v>0.438</v>
      </c>
    </row>
    <row r="228" spans="1:16" x14ac:dyDescent="0.25">
      <c r="A228" s="93" t="s">
        <v>1467</v>
      </c>
      <c r="B228" s="184">
        <v>0.5</v>
      </c>
      <c r="C228" s="184">
        <v>7.4999999999999997E-2</v>
      </c>
      <c r="D228" s="184">
        <v>4.1666666666666664E-2</v>
      </c>
      <c r="E228" s="184">
        <v>0.38333333333333336</v>
      </c>
      <c r="F228" s="183">
        <v>1</v>
      </c>
      <c r="G228" s="187">
        <v>120</v>
      </c>
      <c r="H228" s="184">
        <v>0.18237082066869301</v>
      </c>
      <c r="I228" s="184">
        <v>0.41199999999999998</v>
      </c>
      <c r="J228" s="184">
        <v>0.58799999999999997</v>
      </c>
      <c r="K228" s="184">
        <v>0.04</v>
      </c>
      <c r="L228" s="184">
        <v>0.13600000000000001</v>
      </c>
      <c r="M228" s="184">
        <v>1.7999999999999999E-2</v>
      </c>
      <c r="N228" s="184">
        <v>9.4E-2</v>
      </c>
      <c r="O228" s="184">
        <v>0.30099999999999999</v>
      </c>
      <c r="P228" s="184">
        <v>0.47299999999999998</v>
      </c>
    </row>
    <row r="229" spans="1:16" x14ac:dyDescent="0.25">
      <c r="A229" s="93" t="s">
        <v>1468</v>
      </c>
      <c r="B229" s="184">
        <v>0.57615894039735094</v>
      </c>
      <c r="C229" s="184">
        <v>0.17218543046357615</v>
      </c>
      <c r="D229" s="184">
        <v>2.6490066225165563E-2</v>
      </c>
      <c r="E229" s="184">
        <v>0.2251655629139073</v>
      </c>
      <c r="F229" s="183">
        <v>1</v>
      </c>
      <c r="G229" s="187">
        <v>151</v>
      </c>
      <c r="H229" s="184">
        <v>0.253781512605042</v>
      </c>
      <c r="I229" s="184">
        <v>0.496</v>
      </c>
      <c r="J229" s="184">
        <v>0.65200000000000002</v>
      </c>
      <c r="K229" s="184">
        <v>0.12</v>
      </c>
      <c r="L229" s="184">
        <v>0.24</v>
      </c>
      <c r="M229" s="184">
        <v>0.01</v>
      </c>
      <c r="N229" s="184">
        <v>6.6000000000000003E-2</v>
      </c>
      <c r="O229" s="184">
        <v>0.16600000000000001</v>
      </c>
      <c r="P229" s="184">
        <v>0.29799999999999999</v>
      </c>
    </row>
    <row r="230" spans="1:16" x14ac:dyDescent="0.25">
      <c r="A230" s="93" t="s">
        <v>1469</v>
      </c>
      <c r="B230" s="184">
        <v>0.69230769230769229</v>
      </c>
      <c r="C230" s="184">
        <v>0.10256410256410256</v>
      </c>
      <c r="D230" s="184">
        <v>6.4102564102564097E-2</v>
      </c>
      <c r="E230" s="184">
        <v>0.14102564102564102</v>
      </c>
      <c r="F230" s="183">
        <v>1</v>
      </c>
      <c r="G230" s="187">
        <v>78</v>
      </c>
      <c r="H230" s="184">
        <v>0.33050847457627119</v>
      </c>
      <c r="I230" s="184">
        <v>0.58299999999999996</v>
      </c>
      <c r="J230" s="184">
        <v>0.78400000000000003</v>
      </c>
      <c r="K230" s="184">
        <v>5.2999999999999999E-2</v>
      </c>
      <c r="L230" s="184">
        <v>0.19</v>
      </c>
      <c r="M230" s="184">
        <v>2.8000000000000001E-2</v>
      </c>
      <c r="N230" s="184">
        <v>0.14099999999999999</v>
      </c>
      <c r="O230" s="184">
        <v>8.1000000000000003E-2</v>
      </c>
      <c r="P230" s="184">
        <v>0.23499999999999999</v>
      </c>
    </row>
    <row r="231" spans="1:16" x14ac:dyDescent="0.25">
      <c r="A231" s="93" t="s">
        <v>1470</v>
      </c>
      <c r="B231" s="184">
        <v>0.69072164948453607</v>
      </c>
      <c r="C231" s="184">
        <v>0.18556701030927836</v>
      </c>
      <c r="D231" s="184">
        <v>1.0309278350515464E-2</v>
      </c>
      <c r="E231" s="184">
        <v>0.1134020618556701</v>
      </c>
      <c r="F231" s="183">
        <v>1</v>
      </c>
      <c r="G231" s="187">
        <v>97</v>
      </c>
      <c r="H231" s="184">
        <v>0.43891402714932126</v>
      </c>
      <c r="I231" s="184">
        <v>0.59299999999999997</v>
      </c>
      <c r="J231" s="184">
        <v>0.77400000000000002</v>
      </c>
      <c r="K231" s="184">
        <v>0.121</v>
      </c>
      <c r="L231" s="184">
        <v>0.27400000000000002</v>
      </c>
      <c r="M231" s="184">
        <v>2E-3</v>
      </c>
      <c r="N231" s="184">
        <v>5.6000000000000001E-2</v>
      </c>
      <c r="O231" s="184">
        <v>6.5000000000000002E-2</v>
      </c>
      <c r="P231" s="184">
        <v>0.192</v>
      </c>
    </row>
    <row r="232" spans="1:16" x14ac:dyDescent="0.25">
      <c r="A232" s="93" t="s">
        <v>1471</v>
      </c>
      <c r="B232" s="184">
        <v>0.37044534412955465</v>
      </c>
      <c r="C232" s="184">
        <v>8.7044534412955468E-2</v>
      </c>
      <c r="D232" s="184">
        <v>7.08502024291498E-2</v>
      </c>
      <c r="E232" s="184">
        <v>0.47165991902834009</v>
      </c>
      <c r="F232" s="183">
        <v>1</v>
      </c>
      <c r="G232" s="187">
        <v>494</v>
      </c>
      <c r="H232" s="184">
        <v>0.19184466019417476</v>
      </c>
      <c r="I232" s="184">
        <v>0.32900000000000001</v>
      </c>
      <c r="J232" s="184">
        <v>0.41399999999999998</v>
      </c>
      <c r="K232" s="184">
        <v>6.5000000000000002E-2</v>
      </c>
      <c r="L232" s="184">
        <v>0.115</v>
      </c>
      <c r="M232" s="184">
        <v>5.0999999999999997E-2</v>
      </c>
      <c r="N232" s="184">
        <v>9.7000000000000003E-2</v>
      </c>
      <c r="O232" s="184">
        <v>0.42799999999999999</v>
      </c>
      <c r="P232" s="184">
        <v>0.51600000000000001</v>
      </c>
    </row>
    <row r="233" spans="1:16" x14ac:dyDescent="0.25">
      <c r="A233" s="93" t="s">
        <v>1472</v>
      </c>
      <c r="B233" s="184">
        <v>0.53783231083844585</v>
      </c>
      <c r="C233" s="184">
        <v>0.24539877300613497</v>
      </c>
      <c r="D233" s="184">
        <v>4.7034764826175871E-2</v>
      </c>
      <c r="E233" s="184">
        <v>0.16973415132924335</v>
      </c>
      <c r="F233" s="183">
        <v>1</v>
      </c>
      <c r="G233" s="187">
        <v>489</v>
      </c>
      <c r="H233" s="184">
        <v>0.16949740034662045</v>
      </c>
      <c r="I233" s="184">
        <v>0.49399999999999999</v>
      </c>
      <c r="J233" s="184">
        <v>0.58199999999999996</v>
      </c>
      <c r="K233" s="184">
        <v>0.20899999999999999</v>
      </c>
      <c r="L233" s="184">
        <v>0.28499999999999998</v>
      </c>
      <c r="M233" s="184">
        <v>3.2000000000000001E-2</v>
      </c>
      <c r="N233" s="184">
        <v>7.0000000000000007E-2</v>
      </c>
      <c r="O233" s="184">
        <v>0.13900000000000001</v>
      </c>
      <c r="P233" s="184">
        <v>0.20599999999999999</v>
      </c>
    </row>
    <row r="234" spans="1:16" x14ac:dyDescent="0.25">
      <c r="A234" s="93" t="s">
        <v>1473</v>
      </c>
      <c r="B234" s="184">
        <v>0.4859154929577465</v>
      </c>
      <c r="C234" s="184">
        <v>0.28873239436619719</v>
      </c>
      <c r="D234" s="184">
        <v>5.5164319248826289E-2</v>
      </c>
      <c r="E234" s="184">
        <v>0.17018779342723006</v>
      </c>
      <c r="F234" s="183">
        <v>1</v>
      </c>
      <c r="G234" s="187">
        <v>852</v>
      </c>
      <c r="H234" s="184">
        <v>0.18334409296320206</v>
      </c>
      <c r="I234" s="184">
        <v>0.45200000000000001</v>
      </c>
      <c r="J234" s="184">
        <v>0.51900000000000002</v>
      </c>
      <c r="K234" s="184">
        <v>0.25900000000000001</v>
      </c>
      <c r="L234" s="184">
        <v>0.32</v>
      </c>
      <c r="M234" s="184">
        <v>4.2000000000000003E-2</v>
      </c>
      <c r="N234" s="184">
        <v>7.2999999999999995E-2</v>
      </c>
      <c r="O234" s="184">
        <v>0.14599999999999999</v>
      </c>
      <c r="P234" s="184">
        <v>0.19700000000000001</v>
      </c>
    </row>
    <row r="235" spans="1:16" x14ac:dyDescent="0.25">
      <c r="A235" s="93" t="s">
        <v>1474</v>
      </c>
      <c r="B235" s="184">
        <v>0.54032258064516125</v>
      </c>
      <c r="C235" s="184">
        <v>0.28225806451612906</v>
      </c>
      <c r="D235" s="184">
        <v>3.5282258064516132E-2</v>
      </c>
      <c r="E235" s="184">
        <v>0.14213709677419356</v>
      </c>
      <c r="F235" s="183">
        <v>1</v>
      </c>
      <c r="G235" s="187">
        <v>992</v>
      </c>
      <c r="H235" s="184">
        <v>0.2190328990947229</v>
      </c>
      <c r="I235" s="184">
        <v>0.50900000000000001</v>
      </c>
      <c r="J235" s="184">
        <v>0.57099999999999995</v>
      </c>
      <c r="K235" s="184">
        <v>0.255</v>
      </c>
      <c r="L235" s="184">
        <v>0.311</v>
      </c>
      <c r="M235" s="184">
        <v>2.5000000000000001E-2</v>
      </c>
      <c r="N235" s="184">
        <v>4.9000000000000002E-2</v>
      </c>
      <c r="O235" s="184">
        <v>0.122</v>
      </c>
      <c r="P235" s="184">
        <v>0.16500000000000001</v>
      </c>
    </row>
    <row r="236" spans="1:16" x14ac:dyDescent="0.25">
      <c r="A236" s="93" t="s">
        <v>1475</v>
      </c>
      <c r="B236" s="184">
        <v>0.55968688845401171</v>
      </c>
      <c r="C236" s="184">
        <v>0.299412915851272</v>
      </c>
      <c r="D236" s="184">
        <v>4.3052837573385516E-2</v>
      </c>
      <c r="E236" s="184">
        <v>9.7847358121330719E-2</v>
      </c>
      <c r="F236" s="183">
        <v>1</v>
      </c>
      <c r="G236" s="187">
        <v>511</v>
      </c>
      <c r="H236" s="184">
        <v>0.26258992805755393</v>
      </c>
      <c r="I236" s="184">
        <v>0.51600000000000001</v>
      </c>
      <c r="J236" s="184">
        <v>0.60199999999999998</v>
      </c>
      <c r="K236" s="184">
        <v>0.26100000000000001</v>
      </c>
      <c r="L236" s="184">
        <v>0.34100000000000003</v>
      </c>
      <c r="M236" s="184">
        <v>2.9000000000000001E-2</v>
      </c>
      <c r="N236" s="184">
        <v>6.4000000000000001E-2</v>
      </c>
      <c r="O236" s="184">
        <v>7.4999999999999997E-2</v>
      </c>
      <c r="P236" s="184">
        <v>0.127</v>
      </c>
    </row>
    <row r="237" spans="1:16" x14ac:dyDescent="0.25">
      <c r="A237" s="93" t="s">
        <v>1476</v>
      </c>
      <c r="B237" s="184">
        <v>0.6203319502074689</v>
      </c>
      <c r="C237" s="184">
        <v>0.25311203319502074</v>
      </c>
      <c r="D237" s="184">
        <v>4.5643153526970952E-2</v>
      </c>
      <c r="E237" s="184">
        <v>8.0912863070539423E-2</v>
      </c>
      <c r="F237" s="183">
        <v>1</v>
      </c>
      <c r="G237" s="187">
        <v>482</v>
      </c>
      <c r="H237" s="184">
        <v>0.2768523836875359</v>
      </c>
      <c r="I237" s="184">
        <v>0.57599999999999996</v>
      </c>
      <c r="J237" s="184">
        <v>0.66300000000000003</v>
      </c>
      <c r="K237" s="184">
        <v>0.216</v>
      </c>
      <c r="L237" s="184">
        <v>0.29399999999999998</v>
      </c>
      <c r="M237" s="184">
        <v>0.03</v>
      </c>
      <c r="N237" s="184">
        <v>6.8000000000000005E-2</v>
      </c>
      <c r="O237" s="184">
        <v>0.06</v>
      </c>
      <c r="P237" s="184">
        <v>0.109</v>
      </c>
    </row>
    <row r="238" spans="1:16" x14ac:dyDescent="0.25">
      <c r="A238" s="93" t="s">
        <v>1477</v>
      </c>
      <c r="B238" s="184">
        <v>0.48540145985401462</v>
      </c>
      <c r="C238" s="184">
        <v>0.16301703163017031</v>
      </c>
      <c r="D238" s="184">
        <v>5.8394160583941604E-2</v>
      </c>
      <c r="E238" s="184">
        <v>0.29318734793187345</v>
      </c>
      <c r="F238" s="183">
        <v>1</v>
      </c>
      <c r="G238" s="187">
        <v>822</v>
      </c>
      <c r="H238" s="184">
        <v>0.17873450750163078</v>
      </c>
      <c r="I238" s="184">
        <v>0.45100000000000001</v>
      </c>
      <c r="J238" s="184">
        <v>0.52</v>
      </c>
      <c r="K238" s="184">
        <v>0.13900000000000001</v>
      </c>
      <c r="L238" s="184">
        <v>0.19</v>
      </c>
      <c r="M238" s="184">
        <v>4.3999999999999997E-2</v>
      </c>
      <c r="N238" s="184">
        <v>7.6999999999999999E-2</v>
      </c>
      <c r="O238" s="184">
        <v>0.26300000000000001</v>
      </c>
      <c r="P238" s="184">
        <v>0.32500000000000001</v>
      </c>
    </row>
    <row r="239" spans="1:16" x14ac:dyDescent="0.25">
      <c r="A239" s="93" t="s">
        <v>1478</v>
      </c>
      <c r="B239" s="184">
        <v>0.67125506072874497</v>
      </c>
      <c r="C239" s="184">
        <v>0.21214574898785424</v>
      </c>
      <c r="D239" s="184">
        <v>3.5627530364372467E-2</v>
      </c>
      <c r="E239" s="184">
        <v>8.0971659919028341E-2</v>
      </c>
      <c r="F239" s="183">
        <v>1</v>
      </c>
      <c r="G239" s="187">
        <v>1235</v>
      </c>
      <c r="H239" s="184">
        <v>0.23118682141520031</v>
      </c>
      <c r="I239" s="184">
        <v>0.64500000000000002</v>
      </c>
      <c r="J239" s="184">
        <v>0.69699999999999995</v>
      </c>
      <c r="K239" s="184">
        <v>0.19</v>
      </c>
      <c r="L239" s="184">
        <v>0.23599999999999999</v>
      </c>
      <c r="M239" s="184">
        <v>2.7E-2</v>
      </c>
      <c r="N239" s="184">
        <v>4.7E-2</v>
      </c>
      <c r="O239" s="184">
        <v>6.7000000000000004E-2</v>
      </c>
      <c r="P239" s="184">
        <v>9.8000000000000004E-2</v>
      </c>
    </row>
    <row r="240" spans="1:16" x14ac:dyDescent="0.25">
      <c r="A240" s="93" t="s">
        <v>1479</v>
      </c>
      <c r="B240" s="184">
        <v>0.63983829474457921</v>
      </c>
      <c r="C240" s="184">
        <v>0.23594266813671444</v>
      </c>
      <c r="D240" s="184">
        <v>4.2998897464167588E-2</v>
      </c>
      <c r="E240" s="184">
        <v>8.1220139654538767E-2</v>
      </c>
      <c r="F240" s="183">
        <v>1</v>
      </c>
      <c r="G240" s="187">
        <v>2721</v>
      </c>
      <c r="H240" s="184">
        <v>0.23467011642949548</v>
      </c>
      <c r="I240" s="184">
        <v>0.622</v>
      </c>
      <c r="J240" s="184">
        <v>0.65800000000000003</v>
      </c>
      <c r="K240" s="184">
        <v>0.22</v>
      </c>
      <c r="L240" s="184">
        <v>0.252</v>
      </c>
      <c r="M240" s="184">
        <v>3.5999999999999997E-2</v>
      </c>
      <c r="N240" s="184">
        <v>5.0999999999999997E-2</v>
      </c>
      <c r="O240" s="184">
        <v>7.1999999999999995E-2</v>
      </c>
      <c r="P240" s="184">
        <v>9.1999999999999998E-2</v>
      </c>
    </row>
    <row r="241" spans="1:16" x14ac:dyDescent="0.25">
      <c r="A241" s="93" t="s">
        <v>1480</v>
      </c>
      <c r="B241" s="184">
        <v>0.63759371000182852</v>
      </c>
      <c r="C241" s="184">
        <v>0.25690254159809839</v>
      </c>
      <c r="D241" s="184">
        <v>4.0226732492228925E-2</v>
      </c>
      <c r="E241" s="184">
        <v>6.527701590784421E-2</v>
      </c>
      <c r="F241" s="183">
        <v>1</v>
      </c>
      <c r="G241" s="187">
        <v>5469</v>
      </c>
      <c r="H241" s="184">
        <v>0.27817904374364189</v>
      </c>
      <c r="I241" s="184">
        <v>0.625</v>
      </c>
      <c r="J241" s="184">
        <v>0.65</v>
      </c>
      <c r="K241" s="184">
        <v>0.245</v>
      </c>
      <c r="L241" s="184">
        <v>0.26900000000000002</v>
      </c>
      <c r="M241" s="184">
        <v>3.5000000000000003E-2</v>
      </c>
      <c r="N241" s="184">
        <v>4.5999999999999999E-2</v>
      </c>
      <c r="O241" s="184">
        <v>5.8999999999999997E-2</v>
      </c>
      <c r="P241" s="184">
        <v>7.1999999999999995E-2</v>
      </c>
    </row>
    <row r="242" spans="1:16" x14ac:dyDescent="0.25">
      <c r="A242" s="93" t="s">
        <v>1481</v>
      </c>
      <c r="B242" s="184">
        <v>0.64389343181218672</v>
      </c>
      <c r="C242" s="184">
        <v>0.2698496438934318</v>
      </c>
      <c r="D242" s="184">
        <v>3.6402004748087573E-2</v>
      </c>
      <c r="E242" s="184">
        <v>4.9854919546293855E-2</v>
      </c>
      <c r="F242" s="183">
        <v>1</v>
      </c>
      <c r="G242" s="187">
        <v>3791</v>
      </c>
      <c r="H242" s="184">
        <v>0.3762405716554188</v>
      </c>
      <c r="I242" s="184">
        <v>0.629</v>
      </c>
      <c r="J242" s="184">
        <v>0.65900000000000003</v>
      </c>
      <c r="K242" s="184">
        <v>0.25600000000000001</v>
      </c>
      <c r="L242" s="184">
        <v>0.28399999999999997</v>
      </c>
      <c r="M242" s="184">
        <v>3.1E-2</v>
      </c>
      <c r="N242" s="184">
        <v>4.2999999999999997E-2</v>
      </c>
      <c r="O242" s="184">
        <v>4.2999999999999997E-2</v>
      </c>
      <c r="P242" s="184">
        <v>5.7000000000000002E-2</v>
      </c>
    </row>
    <row r="243" spans="1:16" x14ac:dyDescent="0.25">
      <c r="A243" s="93" t="s">
        <v>1482</v>
      </c>
      <c r="B243" s="184">
        <v>0.66111675126903557</v>
      </c>
      <c r="C243" s="184">
        <v>0.25197969543147208</v>
      </c>
      <c r="D243" s="184">
        <v>4.3654822335025378E-2</v>
      </c>
      <c r="E243" s="184">
        <v>4.3248730964467005E-2</v>
      </c>
      <c r="F243" s="183">
        <v>1</v>
      </c>
      <c r="G243" s="187">
        <v>4925</v>
      </c>
      <c r="H243" s="184">
        <v>0.50736581848150819</v>
      </c>
      <c r="I243" s="184">
        <v>0.64800000000000002</v>
      </c>
      <c r="J243" s="184">
        <v>0.67400000000000004</v>
      </c>
      <c r="K243" s="184">
        <v>0.24</v>
      </c>
      <c r="L243" s="184">
        <v>0.26400000000000001</v>
      </c>
      <c r="M243" s="184">
        <v>3.7999999999999999E-2</v>
      </c>
      <c r="N243" s="184">
        <v>0.05</v>
      </c>
      <c r="O243" s="184">
        <v>3.7999999999999999E-2</v>
      </c>
      <c r="P243" s="184">
        <v>4.9000000000000002E-2</v>
      </c>
    </row>
    <row r="244" spans="1:16" x14ac:dyDescent="0.25">
      <c r="A244" s="93" t="s">
        <v>1483</v>
      </c>
      <c r="B244" s="184">
        <v>0.6647919010123734</v>
      </c>
      <c r="C244" s="184">
        <v>0.19572553430821146</v>
      </c>
      <c r="D244" s="184">
        <v>3.8245219347581551E-2</v>
      </c>
      <c r="E244" s="184">
        <v>0.10123734533183353</v>
      </c>
      <c r="F244" s="183">
        <v>1</v>
      </c>
      <c r="G244" s="187">
        <v>889</v>
      </c>
      <c r="H244" s="184">
        <v>0.28008821676118462</v>
      </c>
      <c r="I244" s="184">
        <v>0.63300000000000001</v>
      </c>
      <c r="J244" s="184">
        <v>0.69499999999999995</v>
      </c>
      <c r="K244" s="184">
        <v>0.17100000000000001</v>
      </c>
      <c r="L244" s="184">
        <v>0.223</v>
      </c>
      <c r="M244" s="184">
        <v>2.7E-2</v>
      </c>
      <c r="N244" s="184">
        <v>5.2999999999999999E-2</v>
      </c>
      <c r="O244" s="184">
        <v>8.3000000000000004E-2</v>
      </c>
      <c r="P244" s="184">
        <v>0.123</v>
      </c>
    </row>
    <row r="245" spans="1:16" x14ac:dyDescent="0.25">
      <c r="A245" s="93" t="s">
        <v>1484</v>
      </c>
      <c r="B245" s="184">
        <v>0.5043478260869565</v>
      </c>
      <c r="C245" s="184">
        <v>0.19130434782608696</v>
      </c>
      <c r="D245" s="184">
        <v>5.2173913043478258E-2</v>
      </c>
      <c r="E245" s="184">
        <v>0.25217391304347825</v>
      </c>
      <c r="F245" s="183">
        <v>1</v>
      </c>
      <c r="G245" s="187">
        <v>115</v>
      </c>
      <c r="H245" s="184">
        <v>6.5940366972477057E-2</v>
      </c>
      <c r="I245" s="184">
        <v>0.41399999999999998</v>
      </c>
      <c r="J245" s="184">
        <v>0.59399999999999997</v>
      </c>
      <c r="K245" s="184">
        <v>0.13</v>
      </c>
      <c r="L245" s="184">
        <v>0.27300000000000002</v>
      </c>
      <c r="M245" s="184">
        <v>2.4E-2</v>
      </c>
      <c r="N245" s="184">
        <v>0.109</v>
      </c>
      <c r="O245" s="184">
        <v>0.182</v>
      </c>
      <c r="P245" s="184">
        <v>0.33900000000000002</v>
      </c>
    </row>
    <row r="246" spans="1:16" x14ac:dyDescent="0.25">
      <c r="A246" s="93" t="s">
        <v>1485</v>
      </c>
      <c r="B246" s="184">
        <v>0.53333333333333333</v>
      </c>
      <c r="C246" s="184">
        <v>0.21666666666666667</v>
      </c>
      <c r="D246" s="184">
        <v>0.05</v>
      </c>
      <c r="E246" s="184">
        <v>0.2</v>
      </c>
      <c r="F246" s="183">
        <v>1</v>
      </c>
      <c r="G246" s="187">
        <v>60</v>
      </c>
      <c r="H246" s="184">
        <v>8.7209302325581398E-2</v>
      </c>
      <c r="I246" s="184">
        <v>0.40899999999999997</v>
      </c>
      <c r="J246" s="184">
        <v>0.65400000000000003</v>
      </c>
      <c r="K246" s="184">
        <v>0.13100000000000001</v>
      </c>
      <c r="L246" s="184">
        <v>0.33600000000000002</v>
      </c>
      <c r="M246" s="184">
        <v>1.7000000000000001E-2</v>
      </c>
      <c r="N246" s="184">
        <v>0.13700000000000001</v>
      </c>
      <c r="O246" s="184">
        <v>0.11799999999999999</v>
      </c>
      <c r="P246" s="184">
        <v>0.318</v>
      </c>
    </row>
    <row r="247" spans="1:16" x14ac:dyDescent="0.25">
      <c r="A247" s="93" t="s">
        <v>1486</v>
      </c>
      <c r="B247" s="184">
        <v>0.41025641025641024</v>
      </c>
      <c r="C247" s="184">
        <v>0.30769230769230771</v>
      </c>
      <c r="D247" s="184">
        <v>5.128205128205128E-2</v>
      </c>
      <c r="E247" s="184">
        <v>0.23076923076923078</v>
      </c>
      <c r="F247" s="183">
        <v>1</v>
      </c>
      <c r="G247" s="187">
        <v>39</v>
      </c>
      <c r="H247" s="184">
        <v>0.13978494623655913</v>
      </c>
      <c r="I247" s="184">
        <v>0.27100000000000002</v>
      </c>
      <c r="J247" s="184">
        <v>0.56599999999999995</v>
      </c>
      <c r="K247" s="184">
        <v>0.186</v>
      </c>
      <c r="L247" s="184">
        <v>0.46400000000000002</v>
      </c>
      <c r="M247" s="184">
        <v>1.4E-2</v>
      </c>
      <c r="N247" s="184">
        <v>0.16900000000000001</v>
      </c>
      <c r="O247" s="184">
        <v>0.126</v>
      </c>
      <c r="P247" s="184">
        <v>0.38300000000000001</v>
      </c>
    </row>
    <row r="248" spans="1:16" x14ac:dyDescent="0.25">
      <c r="A248" s="93" t="s">
        <v>1487</v>
      </c>
      <c r="B248" s="184">
        <v>0.90909090909090906</v>
      </c>
      <c r="C248" s="184">
        <v>9.0909090909090912E-2</v>
      </c>
      <c r="D248" s="184" t="s">
        <v>143</v>
      </c>
      <c r="E248" s="184" t="s">
        <v>143</v>
      </c>
      <c r="F248" s="183">
        <v>1</v>
      </c>
      <c r="G248" s="187">
        <v>11</v>
      </c>
      <c r="H248" s="184">
        <v>0.14864864864864866</v>
      </c>
      <c r="I248" s="184">
        <v>0.623</v>
      </c>
      <c r="J248" s="184">
        <v>0.98399999999999999</v>
      </c>
      <c r="K248" s="184">
        <v>1.6E-2</v>
      </c>
      <c r="L248" s="184">
        <v>0.377</v>
      </c>
      <c r="M248" s="184" t="s">
        <v>143</v>
      </c>
      <c r="N248" s="184" t="s">
        <v>143</v>
      </c>
      <c r="O248" s="184" t="s">
        <v>143</v>
      </c>
      <c r="P248" s="184" t="s">
        <v>143</v>
      </c>
    </row>
    <row r="249" spans="1:16" x14ac:dyDescent="0.25">
      <c r="A249" s="93" t="s">
        <v>1488</v>
      </c>
      <c r="B249" s="184">
        <v>0.76</v>
      </c>
      <c r="C249" s="184">
        <v>0.16</v>
      </c>
      <c r="D249" s="184">
        <v>0.04</v>
      </c>
      <c r="E249" s="184">
        <v>0.04</v>
      </c>
      <c r="F249" s="183">
        <v>1</v>
      </c>
      <c r="G249" s="187">
        <v>25</v>
      </c>
      <c r="H249" s="184">
        <v>0.36231884057971014</v>
      </c>
      <c r="I249" s="184">
        <v>0.56599999999999995</v>
      </c>
      <c r="J249" s="184">
        <v>0.88500000000000001</v>
      </c>
      <c r="K249" s="184">
        <v>6.4000000000000001E-2</v>
      </c>
      <c r="L249" s="184">
        <v>0.34699999999999998</v>
      </c>
      <c r="M249" s="184">
        <v>7.0000000000000001E-3</v>
      </c>
      <c r="N249" s="184">
        <v>0.19500000000000001</v>
      </c>
      <c r="O249" s="184">
        <v>7.0000000000000001E-3</v>
      </c>
      <c r="P249" s="184">
        <v>0.19500000000000001</v>
      </c>
    </row>
    <row r="250" spans="1:16" x14ac:dyDescent="0.25">
      <c r="A250" s="93" t="s">
        <v>1489</v>
      </c>
      <c r="B250" s="184">
        <v>0.47976878612716761</v>
      </c>
      <c r="C250" s="184">
        <v>0.18047527296082208</v>
      </c>
      <c r="D250" s="184">
        <v>7.1290944123314062E-2</v>
      </c>
      <c r="E250" s="184">
        <v>0.26846499678869623</v>
      </c>
      <c r="F250" s="183">
        <v>1</v>
      </c>
      <c r="G250" s="187">
        <v>1557</v>
      </c>
      <c r="H250" s="184">
        <v>9.8245835436648152E-2</v>
      </c>
      <c r="I250" s="184">
        <v>0.45500000000000002</v>
      </c>
      <c r="J250" s="184">
        <v>0.505</v>
      </c>
      <c r="K250" s="184">
        <v>0.16200000000000001</v>
      </c>
      <c r="L250" s="184">
        <v>0.2</v>
      </c>
      <c r="M250" s="184">
        <v>0.06</v>
      </c>
      <c r="N250" s="184">
        <v>8.5000000000000006E-2</v>
      </c>
      <c r="O250" s="184">
        <v>0.247</v>
      </c>
      <c r="P250" s="184">
        <v>0.29099999999999998</v>
      </c>
    </row>
    <row r="251" spans="1:16" x14ac:dyDescent="0.25">
      <c r="A251" s="93" t="s">
        <v>1490</v>
      </c>
      <c r="B251" s="184">
        <v>0.58611111111111114</v>
      </c>
      <c r="C251" s="184">
        <v>0.16805555555555557</v>
      </c>
      <c r="D251" s="184">
        <v>5.1388888888888887E-2</v>
      </c>
      <c r="E251" s="184">
        <v>0.19444444444444445</v>
      </c>
      <c r="F251" s="183">
        <v>1</v>
      </c>
      <c r="G251" s="187">
        <v>720</v>
      </c>
      <c r="H251" s="184">
        <v>5.0374309102357795E-2</v>
      </c>
      <c r="I251" s="184">
        <v>0.55000000000000004</v>
      </c>
      <c r="J251" s="184">
        <v>0.622</v>
      </c>
      <c r="K251" s="184">
        <v>0.14299999999999999</v>
      </c>
      <c r="L251" s="184">
        <v>0.19700000000000001</v>
      </c>
      <c r="M251" s="184">
        <v>3.7999999999999999E-2</v>
      </c>
      <c r="N251" s="184">
        <v>7.0000000000000007E-2</v>
      </c>
      <c r="O251" s="184">
        <v>0.16700000000000001</v>
      </c>
      <c r="P251" s="184">
        <v>0.22500000000000001</v>
      </c>
    </row>
    <row r="252" spans="1:16" x14ac:dyDescent="0.25">
      <c r="A252" s="93" t="s">
        <v>1491</v>
      </c>
      <c r="B252" s="184">
        <v>0.54829545454545459</v>
      </c>
      <c r="C252" s="184">
        <v>0.17518939393939395</v>
      </c>
      <c r="D252" s="184">
        <v>5.3977272727272728E-2</v>
      </c>
      <c r="E252" s="184">
        <v>0.22253787878787878</v>
      </c>
      <c r="F252" s="183">
        <v>1</v>
      </c>
      <c r="G252" s="187">
        <v>1056</v>
      </c>
      <c r="H252" s="184">
        <v>4.7280053727333779E-2</v>
      </c>
      <c r="I252" s="184">
        <v>0.51800000000000002</v>
      </c>
      <c r="J252" s="184">
        <v>0.57799999999999996</v>
      </c>
      <c r="K252" s="184">
        <v>0.153</v>
      </c>
      <c r="L252" s="184">
        <v>0.19900000000000001</v>
      </c>
      <c r="M252" s="184">
        <v>4.2000000000000003E-2</v>
      </c>
      <c r="N252" s="184">
        <v>6.9000000000000006E-2</v>
      </c>
      <c r="O252" s="184">
        <v>0.19800000000000001</v>
      </c>
      <c r="P252" s="184">
        <v>0.249</v>
      </c>
    </row>
    <row r="253" spans="1:16" x14ac:dyDescent="0.25">
      <c r="A253" s="93" t="s">
        <v>1492</v>
      </c>
      <c r="B253" s="184">
        <v>0.59738472126634545</v>
      </c>
      <c r="C253" s="184">
        <v>0.17481073640743289</v>
      </c>
      <c r="D253" s="184">
        <v>4.6111493461803169E-2</v>
      </c>
      <c r="E253" s="184">
        <v>0.18169304886441845</v>
      </c>
      <c r="F253" s="183">
        <v>1</v>
      </c>
      <c r="G253" s="187">
        <v>1453</v>
      </c>
      <c r="H253" s="184">
        <v>8.0803025247469698E-2</v>
      </c>
      <c r="I253" s="184">
        <v>0.57199999999999995</v>
      </c>
      <c r="J253" s="184">
        <v>0.622</v>
      </c>
      <c r="K253" s="184">
        <v>0.156</v>
      </c>
      <c r="L253" s="184">
        <v>0.19500000000000001</v>
      </c>
      <c r="M253" s="184">
        <v>3.5999999999999997E-2</v>
      </c>
      <c r="N253" s="184">
        <v>5.8000000000000003E-2</v>
      </c>
      <c r="O253" s="184">
        <v>0.16300000000000001</v>
      </c>
      <c r="P253" s="184">
        <v>0.20200000000000001</v>
      </c>
    </row>
    <row r="254" spans="1:16" x14ac:dyDescent="0.25">
      <c r="A254" s="93" t="s">
        <v>1493</v>
      </c>
      <c r="B254" s="184">
        <v>0.60347129506008013</v>
      </c>
      <c r="C254" s="184">
        <v>0.18291054739652871</v>
      </c>
      <c r="D254" s="184">
        <v>4.9399198931909215E-2</v>
      </c>
      <c r="E254" s="184">
        <v>0.16421895861148197</v>
      </c>
      <c r="F254" s="183">
        <v>1</v>
      </c>
      <c r="G254" s="187">
        <v>749</v>
      </c>
      <c r="H254" s="184">
        <v>0.13459119496855346</v>
      </c>
      <c r="I254" s="184">
        <v>0.56799999999999995</v>
      </c>
      <c r="J254" s="184">
        <v>0.63800000000000001</v>
      </c>
      <c r="K254" s="184">
        <v>0.157</v>
      </c>
      <c r="L254" s="184">
        <v>0.21199999999999999</v>
      </c>
      <c r="M254" s="184">
        <v>3.5999999999999997E-2</v>
      </c>
      <c r="N254" s="184">
        <v>6.7000000000000004E-2</v>
      </c>
      <c r="O254" s="184">
        <v>0.13900000000000001</v>
      </c>
      <c r="P254" s="184">
        <v>0.192</v>
      </c>
    </row>
    <row r="255" spans="1:16" x14ac:dyDescent="0.25">
      <c r="A255" s="93" t="s">
        <v>1494</v>
      </c>
      <c r="B255" s="184">
        <v>0.69362084456424078</v>
      </c>
      <c r="C255" s="184">
        <v>0.18688230008984727</v>
      </c>
      <c r="D255" s="184">
        <v>3.5938903863432167E-2</v>
      </c>
      <c r="E255" s="184">
        <v>8.3557951482479784E-2</v>
      </c>
      <c r="F255" s="183">
        <v>1</v>
      </c>
      <c r="G255" s="187">
        <v>1113</v>
      </c>
      <c r="H255" s="184">
        <v>0.24477677589619529</v>
      </c>
      <c r="I255" s="184">
        <v>0.66600000000000004</v>
      </c>
      <c r="J255" s="184">
        <v>0.72</v>
      </c>
      <c r="K255" s="184">
        <v>0.16500000000000001</v>
      </c>
      <c r="L255" s="184">
        <v>0.21099999999999999</v>
      </c>
      <c r="M255" s="184">
        <v>2.7E-2</v>
      </c>
      <c r="N255" s="184">
        <v>4.9000000000000002E-2</v>
      </c>
      <c r="O255" s="184">
        <v>6.9000000000000006E-2</v>
      </c>
      <c r="P255" s="184">
        <v>0.10100000000000001</v>
      </c>
    </row>
    <row r="256" spans="1:16" x14ac:dyDescent="0.25">
      <c r="A256" s="93" t="s">
        <v>1495</v>
      </c>
      <c r="B256" s="184">
        <v>0.58371040723981904</v>
      </c>
      <c r="C256" s="184">
        <v>0.14705882352941177</v>
      </c>
      <c r="D256" s="184">
        <v>6.1085972850678731E-2</v>
      </c>
      <c r="E256" s="184">
        <v>0.20814479638009051</v>
      </c>
      <c r="F256" s="183">
        <v>1</v>
      </c>
      <c r="G256" s="187">
        <v>442</v>
      </c>
      <c r="H256" s="184">
        <v>9.1796469366562827E-2</v>
      </c>
      <c r="I256" s="184">
        <v>0.53700000000000003</v>
      </c>
      <c r="J256" s="184">
        <v>0.629</v>
      </c>
      <c r="K256" s="184">
        <v>0.11700000000000001</v>
      </c>
      <c r="L256" s="184">
        <v>0.183</v>
      </c>
      <c r="M256" s="184">
        <v>4.2000000000000003E-2</v>
      </c>
      <c r="N256" s="184">
        <v>8.6999999999999994E-2</v>
      </c>
      <c r="O256" s="184">
        <v>0.17299999999999999</v>
      </c>
      <c r="P256" s="184">
        <v>0.248</v>
      </c>
    </row>
    <row r="257" spans="1:16" x14ac:dyDescent="0.25">
      <c r="A257" s="93" t="s">
        <v>1496</v>
      </c>
      <c r="B257" s="184">
        <v>0.4642857142857143</v>
      </c>
      <c r="C257" s="184">
        <v>0.25</v>
      </c>
      <c r="D257" s="184">
        <v>0.10714285714285714</v>
      </c>
      <c r="E257" s="184">
        <v>0.17857142857142858</v>
      </c>
      <c r="F257" s="183">
        <v>1</v>
      </c>
      <c r="G257" s="187">
        <v>56</v>
      </c>
      <c r="H257" s="184">
        <v>4.2296072507552872E-2</v>
      </c>
      <c r="I257" s="184">
        <v>0.34</v>
      </c>
      <c r="J257" s="184">
        <v>0.59299999999999997</v>
      </c>
      <c r="K257" s="184">
        <v>0.155</v>
      </c>
      <c r="L257" s="184">
        <v>0.377</v>
      </c>
      <c r="M257" s="184">
        <v>0.05</v>
      </c>
      <c r="N257" s="184">
        <v>0.215</v>
      </c>
      <c r="O257" s="184">
        <v>0.1</v>
      </c>
      <c r="P257" s="184">
        <v>0.29799999999999999</v>
      </c>
    </row>
    <row r="258" spans="1:16" x14ac:dyDescent="0.25">
      <c r="A258" s="93" t="s">
        <v>1497</v>
      </c>
      <c r="B258" s="184">
        <v>0.5662650602409639</v>
      </c>
      <c r="C258" s="184">
        <v>0.20481927710843373</v>
      </c>
      <c r="D258" s="184">
        <v>4.8192771084337352E-2</v>
      </c>
      <c r="E258" s="184">
        <v>0.18072289156626506</v>
      </c>
      <c r="F258" s="183">
        <v>1</v>
      </c>
      <c r="G258" s="187">
        <v>83</v>
      </c>
      <c r="H258" s="184">
        <v>4.6892655367231639E-2</v>
      </c>
      <c r="I258" s="184">
        <v>0.45900000000000002</v>
      </c>
      <c r="J258" s="184">
        <v>0.66800000000000004</v>
      </c>
      <c r="K258" s="184">
        <v>0.13200000000000001</v>
      </c>
      <c r="L258" s="184">
        <v>0.30399999999999999</v>
      </c>
      <c r="M258" s="184">
        <v>1.9E-2</v>
      </c>
      <c r="N258" s="184">
        <v>0.11700000000000001</v>
      </c>
      <c r="O258" s="184">
        <v>0.113</v>
      </c>
      <c r="P258" s="184">
        <v>0.27700000000000002</v>
      </c>
    </row>
    <row r="259" spans="1:16" x14ac:dyDescent="0.25">
      <c r="A259" s="93" t="s">
        <v>1498</v>
      </c>
      <c r="B259" s="184">
        <v>0.61594202898550721</v>
      </c>
      <c r="C259" s="184">
        <v>0.20289855072463769</v>
      </c>
      <c r="D259" s="184">
        <v>5.0724637681159424E-2</v>
      </c>
      <c r="E259" s="184">
        <v>0.13043478260869565</v>
      </c>
      <c r="F259" s="183">
        <v>1</v>
      </c>
      <c r="G259" s="187">
        <v>138</v>
      </c>
      <c r="H259" s="184">
        <v>5.6280587275693308E-2</v>
      </c>
      <c r="I259" s="184">
        <v>0.53300000000000003</v>
      </c>
      <c r="J259" s="184">
        <v>0.69299999999999995</v>
      </c>
      <c r="K259" s="184">
        <v>0.14399999999999999</v>
      </c>
      <c r="L259" s="184">
        <v>0.27800000000000002</v>
      </c>
      <c r="M259" s="184">
        <v>2.5000000000000001E-2</v>
      </c>
      <c r="N259" s="184">
        <v>0.10100000000000001</v>
      </c>
      <c r="O259" s="184">
        <v>8.4000000000000005E-2</v>
      </c>
      <c r="P259" s="184">
        <v>0.19700000000000001</v>
      </c>
    </row>
    <row r="260" spans="1:16" x14ac:dyDescent="0.25">
      <c r="A260" s="93" t="s">
        <v>1499</v>
      </c>
      <c r="B260" s="184">
        <v>0.66666666666666663</v>
      </c>
      <c r="C260" s="184">
        <v>0.14634146341463414</v>
      </c>
      <c r="D260" s="184">
        <v>2.4390243902439025E-2</v>
      </c>
      <c r="E260" s="184">
        <v>0.16260162601626016</v>
      </c>
      <c r="F260" s="183">
        <v>1</v>
      </c>
      <c r="G260" s="187">
        <v>123</v>
      </c>
      <c r="H260" s="184">
        <v>8.9650145772594753E-2</v>
      </c>
      <c r="I260" s="184">
        <v>0.57899999999999996</v>
      </c>
      <c r="J260" s="184">
        <v>0.74399999999999999</v>
      </c>
      <c r="K260" s="184">
        <v>9.5000000000000001E-2</v>
      </c>
      <c r="L260" s="184">
        <v>0.219</v>
      </c>
      <c r="M260" s="184">
        <v>8.0000000000000002E-3</v>
      </c>
      <c r="N260" s="184">
        <v>6.9000000000000006E-2</v>
      </c>
      <c r="O260" s="184">
        <v>0.108</v>
      </c>
      <c r="P260" s="184">
        <v>0.23799999999999999</v>
      </c>
    </row>
    <row r="261" spans="1:16" x14ac:dyDescent="0.25">
      <c r="A261" s="93" t="s">
        <v>1500</v>
      </c>
      <c r="B261" s="184">
        <v>0.65779467680608361</v>
      </c>
      <c r="C261" s="184">
        <v>0.18250950570342206</v>
      </c>
      <c r="D261" s="184">
        <v>3.0418250950570342E-2</v>
      </c>
      <c r="E261" s="184">
        <v>0.12927756653992395</v>
      </c>
      <c r="F261" s="183">
        <v>1</v>
      </c>
      <c r="G261" s="187">
        <v>263</v>
      </c>
      <c r="H261" s="184">
        <v>0.13878627968337731</v>
      </c>
      <c r="I261" s="184">
        <v>0.59899999999999998</v>
      </c>
      <c r="J261" s="184">
        <v>0.71199999999999997</v>
      </c>
      <c r="K261" s="184">
        <v>0.14099999999999999</v>
      </c>
      <c r="L261" s="184">
        <v>0.23400000000000001</v>
      </c>
      <c r="M261" s="184">
        <v>1.4999999999999999E-2</v>
      </c>
      <c r="N261" s="184">
        <v>5.8999999999999997E-2</v>
      </c>
      <c r="O261" s="184">
        <v>9.4E-2</v>
      </c>
      <c r="P261" s="184">
        <v>0.17499999999999999</v>
      </c>
    </row>
    <row r="262" spans="1:16" x14ac:dyDescent="0.25">
      <c r="A262" s="93" t="s">
        <v>1501</v>
      </c>
      <c r="B262" s="184">
        <v>0.5</v>
      </c>
      <c r="C262" s="184">
        <v>0.140625</v>
      </c>
      <c r="D262" s="184">
        <v>1.5625E-2</v>
      </c>
      <c r="E262" s="184">
        <v>0.34375</v>
      </c>
      <c r="F262" s="183">
        <v>1</v>
      </c>
      <c r="G262" s="187">
        <v>64</v>
      </c>
      <c r="H262" s="184">
        <v>4.9573973663826494E-2</v>
      </c>
      <c r="I262" s="184">
        <v>0.38100000000000001</v>
      </c>
      <c r="J262" s="184">
        <v>0.61899999999999999</v>
      </c>
      <c r="K262" s="184">
        <v>7.5999999999999998E-2</v>
      </c>
      <c r="L262" s="184">
        <v>0.246</v>
      </c>
      <c r="M262" s="184">
        <v>3.0000000000000001E-3</v>
      </c>
      <c r="N262" s="184">
        <v>8.3000000000000004E-2</v>
      </c>
      <c r="O262" s="184">
        <v>0.23899999999999999</v>
      </c>
      <c r="P262" s="184">
        <v>0.46600000000000003</v>
      </c>
    </row>
    <row r="263" spans="1:16" x14ac:dyDescent="0.25">
      <c r="A263" s="93"/>
    </row>
    <row r="264" spans="1:16" x14ac:dyDescent="0.25">
      <c r="A264" s="93"/>
    </row>
    <row r="265" spans="1:16" x14ac:dyDescent="0.25">
      <c r="A265" s="93"/>
    </row>
    <row r="266" spans="1:16" x14ac:dyDescent="0.25">
      <c r="A266" s="93"/>
    </row>
    <row r="267" spans="1:16" x14ac:dyDescent="0.25">
      <c r="A267" s="93"/>
    </row>
    <row r="268" spans="1:16" x14ac:dyDescent="0.25">
      <c r="A268" s="93"/>
    </row>
    <row r="269" spans="1:16" x14ac:dyDescent="0.25">
      <c r="A269" s="93"/>
    </row>
    <row r="270" spans="1:16" x14ac:dyDescent="0.25">
      <c r="A270" s="93"/>
    </row>
    <row r="271" spans="1:16" x14ac:dyDescent="0.25">
      <c r="A271" s="93"/>
    </row>
    <row r="272" spans="1:16" x14ac:dyDescent="0.25">
      <c r="A272" s="93"/>
    </row>
    <row r="273" spans="1:1" x14ac:dyDescent="0.25">
      <c r="A273" s="93"/>
    </row>
    <row r="274" spans="1:1" x14ac:dyDescent="0.25">
      <c r="A274" s="93"/>
    </row>
    <row r="275" spans="1:1" x14ac:dyDescent="0.25">
      <c r="A275" s="93"/>
    </row>
    <row r="276" spans="1:1" x14ac:dyDescent="0.25">
      <c r="A276" s="93"/>
    </row>
    <row r="277" spans="1:1" x14ac:dyDescent="0.25">
      <c r="A277" s="93"/>
    </row>
    <row r="278" spans="1:1" x14ac:dyDescent="0.25">
      <c r="A278" s="93"/>
    </row>
    <row r="279" spans="1:1" x14ac:dyDescent="0.25">
      <c r="A279" s="93"/>
    </row>
    <row r="280" spans="1:1" x14ac:dyDescent="0.25">
      <c r="A280" s="93"/>
    </row>
    <row r="281" spans="1:1" x14ac:dyDescent="0.25">
      <c r="A281" s="93"/>
    </row>
    <row r="282" spans="1:1" x14ac:dyDescent="0.25">
      <c r="A282" s="93"/>
    </row>
    <row r="283" spans="1:1" x14ac:dyDescent="0.25">
      <c r="A283" s="93"/>
    </row>
    <row r="284" spans="1:1" x14ac:dyDescent="0.25">
      <c r="A284" s="93"/>
    </row>
    <row r="285" spans="1:1" x14ac:dyDescent="0.25">
      <c r="A285" s="93"/>
    </row>
    <row r="286" spans="1:1" x14ac:dyDescent="0.25">
      <c r="A286" s="93"/>
    </row>
    <row r="287" spans="1:1" x14ac:dyDescent="0.25">
      <c r="A287" s="93"/>
    </row>
    <row r="288" spans="1:1" x14ac:dyDescent="0.25">
      <c r="A288" s="93"/>
    </row>
    <row r="289" spans="1:1" x14ac:dyDescent="0.25">
      <c r="A289" s="93"/>
    </row>
    <row r="290" spans="1:1" x14ac:dyDescent="0.25">
      <c r="A290" s="93"/>
    </row>
    <row r="291" spans="1:1" x14ac:dyDescent="0.25">
      <c r="A291" s="93"/>
    </row>
    <row r="292" spans="1:1" x14ac:dyDescent="0.25">
      <c r="A292" s="93"/>
    </row>
    <row r="293" spans="1:1" x14ac:dyDescent="0.25">
      <c r="A293" s="93"/>
    </row>
    <row r="294" spans="1:1" x14ac:dyDescent="0.25">
      <c r="A294" s="93"/>
    </row>
    <row r="295" spans="1:1" x14ac:dyDescent="0.25">
      <c r="A295" s="93"/>
    </row>
    <row r="296" spans="1:1" x14ac:dyDescent="0.25">
      <c r="A296" s="93"/>
    </row>
    <row r="297" spans="1:1" x14ac:dyDescent="0.25">
      <c r="A297" s="93"/>
    </row>
    <row r="298" spans="1:1" x14ac:dyDescent="0.25">
      <c r="A298" s="93"/>
    </row>
    <row r="299" spans="1:1" x14ac:dyDescent="0.25">
      <c r="A299" s="93"/>
    </row>
    <row r="300" spans="1:1" x14ac:dyDescent="0.25">
      <c r="A300" s="93"/>
    </row>
    <row r="301" spans="1:1" x14ac:dyDescent="0.25">
      <c r="A301" s="93"/>
    </row>
    <row r="302" spans="1:1" x14ac:dyDescent="0.25">
      <c r="A302" s="93"/>
    </row>
    <row r="303" spans="1:1" x14ac:dyDescent="0.25">
      <c r="A303" s="93"/>
    </row>
    <row r="304" spans="1:1" x14ac:dyDescent="0.25">
      <c r="A304" s="93"/>
    </row>
    <row r="305" spans="1:1" x14ac:dyDescent="0.25">
      <c r="A305" s="93"/>
    </row>
    <row r="306" spans="1:1" x14ac:dyDescent="0.25">
      <c r="A306" s="93"/>
    </row>
    <row r="307" spans="1:1" x14ac:dyDescent="0.25">
      <c r="A307" s="93"/>
    </row>
    <row r="308" spans="1:1" x14ac:dyDescent="0.25">
      <c r="A308" s="93"/>
    </row>
    <row r="309" spans="1:1" x14ac:dyDescent="0.25">
      <c r="A309" s="93"/>
    </row>
    <row r="310" spans="1:1" x14ac:dyDescent="0.25">
      <c r="A310" s="93"/>
    </row>
    <row r="311" spans="1:1" x14ac:dyDescent="0.25">
      <c r="A311" s="93"/>
    </row>
    <row r="312" spans="1:1" x14ac:dyDescent="0.25">
      <c r="A312" s="93"/>
    </row>
    <row r="313" spans="1:1" x14ac:dyDescent="0.25">
      <c r="A313" s="93"/>
    </row>
    <row r="314" spans="1:1" x14ac:dyDescent="0.25">
      <c r="A314" s="93"/>
    </row>
    <row r="315" spans="1:1" x14ac:dyDescent="0.25">
      <c r="A315" s="93"/>
    </row>
    <row r="316" spans="1:1" x14ac:dyDescent="0.25">
      <c r="A316" s="93"/>
    </row>
    <row r="317" spans="1:1" x14ac:dyDescent="0.25">
      <c r="A317" s="93"/>
    </row>
    <row r="318" spans="1:1" x14ac:dyDescent="0.25">
      <c r="A318" s="93"/>
    </row>
    <row r="319" spans="1:1" x14ac:dyDescent="0.25">
      <c r="A319" s="93"/>
    </row>
    <row r="320" spans="1:1" x14ac:dyDescent="0.25">
      <c r="A320" s="93"/>
    </row>
    <row r="321" spans="1:1" x14ac:dyDescent="0.25">
      <c r="A321" s="93"/>
    </row>
    <row r="322" spans="1:1" x14ac:dyDescent="0.25">
      <c r="A322" s="93"/>
    </row>
    <row r="323" spans="1:1" x14ac:dyDescent="0.25">
      <c r="A323" s="93"/>
    </row>
    <row r="324" spans="1:1" x14ac:dyDescent="0.25">
      <c r="A324" s="93"/>
    </row>
    <row r="325" spans="1:1" x14ac:dyDescent="0.25">
      <c r="A325" s="93"/>
    </row>
    <row r="326" spans="1:1" x14ac:dyDescent="0.25">
      <c r="A326" s="93"/>
    </row>
    <row r="327" spans="1:1" x14ac:dyDescent="0.25">
      <c r="A327" s="93"/>
    </row>
    <row r="328" spans="1:1" x14ac:dyDescent="0.25">
      <c r="A328" s="93"/>
    </row>
    <row r="329" spans="1:1" x14ac:dyDescent="0.25">
      <c r="A329" s="93"/>
    </row>
    <row r="330" spans="1:1" x14ac:dyDescent="0.25">
      <c r="A330" s="93"/>
    </row>
    <row r="331" spans="1:1" x14ac:dyDescent="0.25">
      <c r="A331" s="93"/>
    </row>
    <row r="332" spans="1:1" x14ac:dyDescent="0.25">
      <c r="A332" s="93"/>
    </row>
    <row r="333" spans="1:1" x14ac:dyDescent="0.25">
      <c r="A333" s="93"/>
    </row>
    <row r="334" spans="1:1" x14ac:dyDescent="0.25">
      <c r="A334" s="93"/>
    </row>
    <row r="335" spans="1:1" x14ac:dyDescent="0.25">
      <c r="A335" s="93"/>
    </row>
    <row r="336" spans="1:1" x14ac:dyDescent="0.25">
      <c r="A336" s="93"/>
    </row>
    <row r="337" spans="1:1" x14ac:dyDescent="0.25">
      <c r="A337" s="93"/>
    </row>
    <row r="338" spans="1:1" x14ac:dyDescent="0.25">
      <c r="A338" s="93"/>
    </row>
    <row r="339" spans="1:1" x14ac:dyDescent="0.25">
      <c r="A339" s="93"/>
    </row>
    <row r="340" spans="1:1" x14ac:dyDescent="0.25">
      <c r="A340" s="93"/>
    </row>
    <row r="341" spans="1:1" x14ac:dyDescent="0.25">
      <c r="A341" s="93"/>
    </row>
    <row r="342" spans="1:1" x14ac:dyDescent="0.25">
      <c r="A342" s="93"/>
    </row>
    <row r="343" spans="1:1" x14ac:dyDescent="0.25">
      <c r="A343" s="93"/>
    </row>
    <row r="344" spans="1:1" x14ac:dyDescent="0.25">
      <c r="A344" s="93"/>
    </row>
    <row r="345" spans="1:1" x14ac:dyDescent="0.25">
      <c r="A345" s="93"/>
    </row>
    <row r="346" spans="1:1" x14ac:dyDescent="0.25">
      <c r="A346" s="93"/>
    </row>
    <row r="347" spans="1:1" x14ac:dyDescent="0.25">
      <c r="A347" s="93"/>
    </row>
    <row r="348" spans="1:1" x14ac:dyDescent="0.25">
      <c r="A348" s="93"/>
    </row>
    <row r="349" spans="1:1" x14ac:dyDescent="0.25">
      <c r="A349" s="93"/>
    </row>
    <row r="350" spans="1:1" x14ac:dyDescent="0.25">
      <c r="A350" s="93"/>
    </row>
    <row r="351" spans="1:1" x14ac:dyDescent="0.25">
      <c r="A351" s="93"/>
    </row>
    <row r="352" spans="1:1" x14ac:dyDescent="0.25">
      <c r="A352" s="93"/>
    </row>
    <row r="353" spans="1:1" x14ac:dyDescent="0.25">
      <c r="A353" s="93"/>
    </row>
    <row r="354" spans="1:1" x14ac:dyDescent="0.25">
      <c r="A354" s="93"/>
    </row>
    <row r="355" spans="1:1" x14ac:dyDescent="0.25">
      <c r="A355" s="93"/>
    </row>
    <row r="356" spans="1:1" x14ac:dyDescent="0.25">
      <c r="A356" s="93"/>
    </row>
    <row r="357" spans="1:1" x14ac:dyDescent="0.25">
      <c r="A357" s="93"/>
    </row>
    <row r="358" spans="1:1" x14ac:dyDescent="0.25">
      <c r="A358" s="93"/>
    </row>
    <row r="359" spans="1:1" x14ac:dyDescent="0.25">
      <c r="A359" s="93"/>
    </row>
    <row r="360" spans="1:1" x14ac:dyDescent="0.25">
      <c r="A360" s="93"/>
    </row>
    <row r="361" spans="1:1" x14ac:dyDescent="0.25">
      <c r="A361" s="93"/>
    </row>
    <row r="362" spans="1:1" x14ac:dyDescent="0.25">
      <c r="A362" s="93"/>
    </row>
    <row r="363" spans="1:1" x14ac:dyDescent="0.25">
      <c r="A363" s="93"/>
    </row>
    <row r="364" spans="1:1" x14ac:dyDescent="0.25">
      <c r="A364" s="93"/>
    </row>
    <row r="365" spans="1:1" x14ac:dyDescent="0.25">
      <c r="A365" s="93"/>
    </row>
    <row r="366" spans="1:1" x14ac:dyDescent="0.25">
      <c r="A366" s="93"/>
    </row>
    <row r="367" spans="1:1" x14ac:dyDescent="0.25">
      <c r="A367" s="93"/>
    </row>
    <row r="368" spans="1:1" x14ac:dyDescent="0.25">
      <c r="A368" s="93"/>
    </row>
    <row r="369" spans="1:1" x14ac:dyDescent="0.25">
      <c r="A369" s="93"/>
    </row>
    <row r="370" spans="1:1" x14ac:dyDescent="0.25">
      <c r="A370" s="93"/>
    </row>
    <row r="371" spans="1:1" x14ac:dyDescent="0.25">
      <c r="A371" s="93"/>
    </row>
    <row r="372" spans="1:1" x14ac:dyDescent="0.25">
      <c r="A372" s="93"/>
    </row>
    <row r="373" spans="1:1" x14ac:dyDescent="0.25">
      <c r="A373" s="93"/>
    </row>
    <row r="374" spans="1:1" x14ac:dyDescent="0.25">
      <c r="A374" s="93"/>
    </row>
    <row r="375" spans="1:1" x14ac:dyDescent="0.25">
      <c r="A375" s="93"/>
    </row>
    <row r="376" spans="1:1" x14ac:dyDescent="0.25">
      <c r="A376" s="93"/>
    </row>
    <row r="377" spans="1:1" x14ac:dyDescent="0.25">
      <c r="A377" s="93"/>
    </row>
    <row r="378" spans="1:1" x14ac:dyDescent="0.25">
      <c r="A378" s="93"/>
    </row>
    <row r="379" spans="1:1" x14ac:dyDescent="0.25">
      <c r="A379" s="93"/>
    </row>
    <row r="380" spans="1:1" x14ac:dyDescent="0.25">
      <c r="A380" s="93"/>
    </row>
    <row r="381" spans="1:1" x14ac:dyDescent="0.25">
      <c r="A381" s="93"/>
    </row>
    <row r="382" spans="1:1" x14ac:dyDescent="0.25">
      <c r="A382" s="93"/>
    </row>
    <row r="383" spans="1:1" x14ac:dyDescent="0.25">
      <c r="A383" s="93"/>
    </row>
    <row r="384" spans="1:1" x14ac:dyDescent="0.25">
      <c r="A384" s="93"/>
    </row>
    <row r="385" spans="1:1" x14ac:dyDescent="0.25">
      <c r="A385" s="93"/>
    </row>
    <row r="386" spans="1:1" x14ac:dyDescent="0.25">
      <c r="A386" s="93"/>
    </row>
    <row r="387" spans="1:1" x14ac:dyDescent="0.25">
      <c r="A387" s="93"/>
    </row>
    <row r="388" spans="1:1" x14ac:dyDescent="0.25">
      <c r="A388" s="93"/>
    </row>
    <row r="389" spans="1:1" x14ac:dyDescent="0.25">
      <c r="A389" s="93"/>
    </row>
    <row r="390" spans="1:1" x14ac:dyDescent="0.25">
      <c r="A390" s="93"/>
    </row>
    <row r="391" spans="1:1" x14ac:dyDescent="0.25">
      <c r="A391" s="93"/>
    </row>
    <row r="392" spans="1:1" x14ac:dyDescent="0.25">
      <c r="A392" s="93"/>
    </row>
    <row r="393" spans="1:1" x14ac:dyDescent="0.25">
      <c r="A393" s="93"/>
    </row>
    <row r="394" spans="1:1" x14ac:dyDescent="0.25">
      <c r="A394" s="93"/>
    </row>
    <row r="395" spans="1:1" x14ac:dyDescent="0.25">
      <c r="A395" s="93"/>
    </row>
    <row r="396" spans="1:1" x14ac:dyDescent="0.25">
      <c r="A396" s="93"/>
    </row>
    <row r="397" spans="1:1" x14ac:dyDescent="0.25">
      <c r="A397" s="93"/>
    </row>
    <row r="398" spans="1:1" x14ac:dyDescent="0.25">
      <c r="A398" s="93"/>
    </row>
    <row r="399" spans="1:1" x14ac:dyDescent="0.25">
      <c r="A399" s="93"/>
    </row>
    <row r="400" spans="1:1" x14ac:dyDescent="0.25">
      <c r="A400" s="93"/>
    </row>
    <row r="401" spans="1:16" x14ac:dyDescent="0.25">
      <c r="A401" s="93"/>
    </row>
    <row r="405" spans="1:16" x14ac:dyDescent="0.25">
      <c r="A405" s="93"/>
      <c r="B405" s="60"/>
      <c r="C405" s="60"/>
      <c r="D405" s="60"/>
      <c r="E405" s="60"/>
      <c r="F405" s="60"/>
      <c r="G405" s="137"/>
      <c r="H405" s="60"/>
      <c r="I405" s="60"/>
      <c r="J405" s="60"/>
      <c r="K405" s="60"/>
      <c r="L405" s="60"/>
      <c r="M405" s="60"/>
      <c r="N405" s="60"/>
      <c r="O405" s="60"/>
      <c r="P405" s="6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Q35"/>
  <sheetViews>
    <sheetView workbookViewId="0"/>
  </sheetViews>
  <sheetFormatPr defaultRowHeight="15" x14ac:dyDescent="0.25"/>
  <cols>
    <col min="1" max="1" width="61.28515625" bestFit="1" customWidth="1"/>
    <col min="2" max="2" width="10.140625" bestFit="1" customWidth="1"/>
    <col min="3" max="3" width="11.140625" bestFit="1" customWidth="1"/>
    <col min="4" max="4" width="14.5703125" bestFit="1" customWidth="1"/>
    <col min="5" max="5" width="15.42578125" bestFit="1" customWidth="1"/>
    <col min="6" max="6" width="7.140625" bestFit="1" customWidth="1"/>
    <col min="7" max="7" width="13.7109375" bestFit="1" customWidth="1"/>
    <col min="8" max="8" width="12" bestFit="1" customWidth="1"/>
    <col min="9" max="10" width="6.28515625" bestFit="1" customWidth="1"/>
    <col min="11" max="12" width="6.140625" bestFit="1" customWidth="1"/>
    <col min="13" max="14" width="14.5703125" bestFit="1" customWidth="1"/>
    <col min="15" max="16" width="15.42578125" bestFit="1" customWidth="1"/>
  </cols>
  <sheetData>
    <row r="1" spans="1:17" x14ac:dyDescent="0.25">
      <c r="A1" s="93"/>
      <c r="B1" s="93"/>
      <c r="C1" s="93"/>
      <c r="D1" s="93"/>
      <c r="E1" s="93"/>
      <c r="F1" s="93"/>
      <c r="G1" s="93"/>
      <c r="H1" s="93"/>
      <c r="I1" s="93"/>
      <c r="J1" s="93"/>
      <c r="K1" s="93"/>
      <c r="L1" s="93"/>
      <c r="M1" s="93"/>
      <c r="N1" s="93"/>
      <c r="O1" s="93"/>
      <c r="P1" s="93"/>
    </row>
    <row r="2" spans="1:17" x14ac:dyDescent="0.25">
      <c r="A2" s="93"/>
      <c r="B2" s="93"/>
      <c r="C2" s="93"/>
      <c r="D2" s="93"/>
      <c r="E2" s="93"/>
      <c r="F2" s="93"/>
      <c r="G2" s="93"/>
      <c r="H2" s="93"/>
      <c r="I2" s="93"/>
      <c r="J2" s="93"/>
      <c r="K2" s="93"/>
      <c r="L2" s="93"/>
      <c r="M2" s="93"/>
      <c r="N2" s="93"/>
      <c r="O2" s="93"/>
      <c r="P2" s="93"/>
    </row>
    <row r="3" spans="1:17" x14ac:dyDescent="0.25">
      <c r="A3" s="93">
        <v>1</v>
      </c>
      <c r="B3" s="93">
        <v>2</v>
      </c>
      <c r="C3" s="93">
        <v>3</v>
      </c>
      <c r="D3" s="93">
        <v>4</v>
      </c>
      <c r="E3" s="93">
        <v>5</v>
      </c>
      <c r="F3" s="93">
        <v>6</v>
      </c>
      <c r="G3" s="93">
        <v>7</v>
      </c>
      <c r="H3" s="93">
        <v>8</v>
      </c>
      <c r="I3" s="93">
        <v>9</v>
      </c>
      <c r="J3" s="93">
        <v>10</v>
      </c>
      <c r="K3" s="93">
        <v>11</v>
      </c>
      <c r="L3" s="93">
        <v>12</v>
      </c>
      <c r="M3" s="93">
        <v>13</v>
      </c>
      <c r="N3" s="93">
        <v>14</v>
      </c>
      <c r="O3" s="93">
        <v>15</v>
      </c>
      <c r="P3" s="93">
        <v>16</v>
      </c>
    </row>
    <row r="4" spans="1:17" x14ac:dyDescent="0.25">
      <c r="A4" s="93"/>
      <c r="B4" s="93" t="s">
        <v>117</v>
      </c>
      <c r="C4" s="93" t="s">
        <v>118</v>
      </c>
      <c r="D4" s="93" t="s">
        <v>119</v>
      </c>
      <c r="E4" s="93" t="s">
        <v>120</v>
      </c>
      <c r="F4" s="93" t="s">
        <v>32</v>
      </c>
      <c r="G4" s="93" t="s">
        <v>116</v>
      </c>
      <c r="H4" s="137" t="s">
        <v>437</v>
      </c>
      <c r="I4" s="93" t="s">
        <v>117</v>
      </c>
      <c r="J4" s="93" t="s">
        <v>117</v>
      </c>
      <c r="K4" s="93" t="s">
        <v>118</v>
      </c>
      <c r="L4" s="93" t="s">
        <v>118</v>
      </c>
      <c r="M4" s="93" t="s">
        <v>119</v>
      </c>
      <c r="N4" s="93" t="s">
        <v>119</v>
      </c>
      <c r="O4" s="93" t="s">
        <v>120</v>
      </c>
      <c r="P4" s="93" t="s">
        <v>120</v>
      </c>
    </row>
    <row r="5" spans="1:17" x14ac:dyDescent="0.25">
      <c r="A5" t="s">
        <v>1502</v>
      </c>
      <c r="B5" s="184">
        <v>0.39816124469589814</v>
      </c>
      <c r="C5" s="184">
        <v>0.19844413012729845</v>
      </c>
      <c r="D5" s="184">
        <v>4.4695898161244696E-2</v>
      </c>
      <c r="E5" s="184">
        <v>0.35869872701555872</v>
      </c>
      <c r="F5" s="183">
        <v>1</v>
      </c>
      <c r="G5" s="187">
        <v>7070</v>
      </c>
      <c r="H5" s="184">
        <v>0.52733646602521067</v>
      </c>
      <c r="I5" s="184">
        <v>0.38700000000000001</v>
      </c>
      <c r="J5" s="184">
        <v>0.41</v>
      </c>
      <c r="K5" s="184">
        <v>0.189</v>
      </c>
      <c r="L5" s="184">
        <v>0.20799999999999999</v>
      </c>
      <c r="M5" s="184">
        <v>0.04</v>
      </c>
      <c r="N5" s="184">
        <v>0.05</v>
      </c>
      <c r="O5" s="184">
        <v>0.34799999999999998</v>
      </c>
      <c r="P5" s="184">
        <v>0.37</v>
      </c>
      <c r="Q5" s="184"/>
    </row>
    <row r="6" spans="1:17" x14ac:dyDescent="0.25">
      <c r="A6" s="93" t="s">
        <v>1503</v>
      </c>
      <c r="B6" s="184">
        <v>0.40490081680280049</v>
      </c>
      <c r="C6" s="184">
        <v>0.13885647607934656</v>
      </c>
      <c r="D6" s="184">
        <v>2.9171528588098017E-2</v>
      </c>
      <c r="E6" s="184">
        <v>0.42707117852975496</v>
      </c>
      <c r="F6" s="183">
        <v>1</v>
      </c>
      <c r="G6" s="187">
        <v>1714</v>
      </c>
      <c r="H6" s="184">
        <v>0.57924974653599193</v>
      </c>
      <c r="I6" s="184">
        <v>0.38200000000000001</v>
      </c>
      <c r="J6" s="184">
        <v>0.42799999999999999</v>
      </c>
      <c r="K6" s="184">
        <v>0.123</v>
      </c>
      <c r="L6" s="184">
        <v>0.156</v>
      </c>
      <c r="M6" s="184">
        <v>2.1999999999999999E-2</v>
      </c>
      <c r="N6" s="184">
        <v>3.7999999999999999E-2</v>
      </c>
      <c r="O6" s="184">
        <v>0.40400000000000003</v>
      </c>
      <c r="P6" s="184">
        <v>0.45100000000000001</v>
      </c>
    </row>
    <row r="7" spans="1:17" x14ac:dyDescent="0.25">
      <c r="A7" s="93" t="s">
        <v>1504</v>
      </c>
      <c r="B7" s="184">
        <v>0.32317073170731708</v>
      </c>
      <c r="C7" s="184">
        <v>0.12804878048780488</v>
      </c>
      <c r="D7" s="184">
        <v>4.878048780487805E-2</v>
      </c>
      <c r="E7" s="184">
        <v>0.5</v>
      </c>
      <c r="F7" s="183">
        <v>1</v>
      </c>
      <c r="G7" s="187">
        <v>164</v>
      </c>
      <c r="H7" s="184">
        <v>0.25867507886435331</v>
      </c>
      <c r="I7" s="184">
        <v>0.25600000000000001</v>
      </c>
      <c r="J7" s="184">
        <v>0.39800000000000002</v>
      </c>
      <c r="K7" s="184">
        <v>8.5000000000000006E-2</v>
      </c>
      <c r="L7" s="184">
        <v>0.188</v>
      </c>
      <c r="M7" s="184">
        <v>2.5000000000000001E-2</v>
      </c>
      <c r="N7" s="184">
        <v>9.2999999999999999E-2</v>
      </c>
      <c r="O7" s="184">
        <v>0.42399999999999999</v>
      </c>
      <c r="P7" s="184">
        <v>0.57599999999999996</v>
      </c>
    </row>
    <row r="8" spans="1:17" x14ac:dyDescent="0.25">
      <c r="A8" s="93" t="s">
        <v>1505</v>
      </c>
      <c r="B8" s="184">
        <v>0.37270341207349084</v>
      </c>
      <c r="C8" s="184">
        <v>0.24409448818897639</v>
      </c>
      <c r="D8" s="184">
        <v>2.3622047244094488E-2</v>
      </c>
      <c r="E8" s="184">
        <v>0.35958005249343833</v>
      </c>
      <c r="F8" s="183">
        <v>1</v>
      </c>
      <c r="G8" s="187">
        <v>381</v>
      </c>
      <c r="H8" s="184">
        <v>0.45738295318127253</v>
      </c>
      <c r="I8" s="184">
        <v>0.32600000000000001</v>
      </c>
      <c r="J8" s="184">
        <v>0.42199999999999999</v>
      </c>
      <c r="K8" s="184">
        <v>0.20399999999999999</v>
      </c>
      <c r="L8" s="184">
        <v>0.28999999999999998</v>
      </c>
      <c r="M8" s="184">
        <v>1.2E-2</v>
      </c>
      <c r="N8" s="184">
        <v>4.3999999999999997E-2</v>
      </c>
      <c r="O8" s="184">
        <v>0.313</v>
      </c>
      <c r="P8" s="184">
        <v>0.40899999999999997</v>
      </c>
    </row>
    <row r="9" spans="1:17" x14ac:dyDescent="0.25">
      <c r="A9" s="93" t="s">
        <v>1506</v>
      </c>
      <c r="B9" s="184">
        <v>0.41019955654101997</v>
      </c>
      <c r="C9" s="184">
        <v>0.25720620842572062</v>
      </c>
      <c r="D9" s="184">
        <v>4.6563192904656318E-2</v>
      </c>
      <c r="E9" s="184">
        <v>0.28603104212860309</v>
      </c>
      <c r="F9" s="183">
        <v>1</v>
      </c>
      <c r="G9" s="187">
        <v>451</v>
      </c>
      <c r="H9" s="184">
        <v>0.6603221083455344</v>
      </c>
      <c r="I9" s="184">
        <v>0.36599999999999999</v>
      </c>
      <c r="J9" s="184">
        <v>0.45600000000000002</v>
      </c>
      <c r="K9" s="184">
        <v>0.219</v>
      </c>
      <c r="L9" s="184">
        <v>0.29899999999999999</v>
      </c>
      <c r="M9" s="184">
        <v>3.1E-2</v>
      </c>
      <c r="N9" s="184">
        <v>7.0000000000000007E-2</v>
      </c>
      <c r="O9" s="184">
        <v>0.246</v>
      </c>
      <c r="P9" s="184">
        <v>0.32900000000000001</v>
      </c>
    </row>
    <row r="10" spans="1:17" x14ac:dyDescent="0.25">
      <c r="A10" s="93" t="s">
        <v>1507</v>
      </c>
      <c r="B10" s="184">
        <v>0.43929359823399561</v>
      </c>
      <c r="C10" s="184">
        <v>0.141280353200883</v>
      </c>
      <c r="D10" s="184">
        <v>3.5320088300220751E-2</v>
      </c>
      <c r="E10" s="184">
        <v>0.38410596026490068</v>
      </c>
      <c r="F10" s="183">
        <v>1</v>
      </c>
      <c r="G10" s="187">
        <v>453</v>
      </c>
      <c r="H10" s="184">
        <v>0.56483790523690769</v>
      </c>
      <c r="I10" s="184">
        <v>0.39400000000000002</v>
      </c>
      <c r="J10" s="184">
        <v>0.48499999999999999</v>
      </c>
      <c r="K10" s="184">
        <v>0.112</v>
      </c>
      <c r="L10" s="184">
        <v>0.17599999999999999</v>
      </c>
      <c r="M10" s="184">
        <v>2.1999999999999999E-2</v>
      </c>
      <c r="N10" s="184">
        <v>5.7000000000000002E-2</v>
      </c>
      <c r="O10" s="184">
        <v>0.34</v>
      </c>
      <c r="P10" s="184">
        <v>0.43</v>
      </c>
    </row>
    <row r="11" spans="1:17" x14ac:dyDescent="0.25">
      <c r="A11" s="93" t="s">
        <v>1508</v>
      </c>
      <c r="B11" s="184">
        <v>0.29032258064516131</v>
      </c>
      <c r="C11" s="184">
        <v>8.387096774193549E-2</v>
      </c>
      <c r="D11" s="184">
        <v>7.7419354838709681E-2</v>
      </c>
      <c r="E11" s="184">
        <v>0.54838709677419351</v>
      </c>
      <c r="F11" s="183">
        <v>1</v>
      </c>
      <c r="G11" s="187">
        <v>155</v>
      </c>
      <c r="H11" s="184">
        <v>0.25790349417637271</v>
      </c>
      <c r="I11" s="184">
        <v>0.22500000000000001</v>
      </c>
      <c r="J11" s="184">
        <v>0.36599999999999999</v>
      </c>
      <c r="K11" s="184">
        <v>0.05</v>
      </c>
      <c r="L11" s="184">
        <v>0.13800000000000001</v>
      </c>
      <c r="M11" s="184">
        <v>4.4999999999999998E-2</v>
      </c>
      <c r="N11" s="184">
        <v>0.13</v>
      </c>
      <c r="O11" s="184">
        <v>0.47</v>
      </c>
      <c r="P11" s="184">
        <v>0.625</v>
      </c>
    </row>
    <row r="12" spans="1:17" x14ac:dyDescent="0.25">
      <c r="A12" s="93" t="s">
        <v>1509</v>
      </c>
      <c r="B12" s="184">
        <v>0.37083333333333335</v>
      </c>
      <c r="C12" s="184">
        <v>0.15833333333333333</v>
      </c>
      <c r="D12" s="184">
        <v>2.9166666666666667E-2</v>
      </c>
      <c r="E12" s="184">
        <v>0.44166666666666665</v>
      </c>
      <c r="F12" s="183">
        <v>1</v>
      </c>
      <c r="G12" s="187">
        <v>240</v>
      </c>
      <c r="H12" s="184">
        <v>0.37325038880248834</v>
      </c>
      <c r="I12" s="184">
        <v>0.312</v>
      </c>
      <c r="J12" s="184">
        <v>0.434</v>
      </c>
      <c r="K12" s="184">
        <v>0.11799999999999999</v>
      </c>
      <c r="L12" s="184">
        <v>0.21</v>
      </c>
      <c r="M12" s="184">
        <v>1.4E-2</v>
      </c>
      <c r="N12" s="184">
        <v>5.8999999999999997E-2</v>
      </c>
      <c r="O12" s="184">
        <v>0.38</v>
      </c>
      <c r="P12" s="184">
        <v>0.505</v>
      </c>
    </row>
    <row r="13" spans="1:17" x14ac:dyDescent="0.25">
      <c r="A13" s="93"/>
      <c r="B13" s="184"/>
      <c r="C13" s="184"/>
      <c r="D13" s="184"/>
      <c r="E13" s="184"/>
      <c r="F13" s="183"/>
      <c r="G13" s="187"/>
      <c r="H13" s="184"/>
      <c r="I13" s="184"/>
      <c r="J13" s="184"/>
      <c r="K13" s="184"/>
      <c r="L13" s="184"/>
      <c r="M13" s="184"/>
      <c r="N13" s="184"/>
      <c r="O13" s="184"/>
      <c r="P13" s="184"/>
    </row>
    <row r="14" spans="1:17" x14ac:dyDescent="0.25">
      <c r="A14" s="93"/>
      <c r="B14" s="184"/>
      <c r="C14" s="184"/>
      <c r="D14" s="184"/>
      <c r="E14" s="184"/>
      <c r="F14" s="183"/>
      <c r="G14" s="187"/>
      <c r="H14" s="184"/>
      <c r="I14" s="186"/>
      <c r="J14" s="186"/>
      <c r="K14" s="186"/>
      <c r="L14" s="186"/>
      <c r="M14" s="186"/>
      <c r="N14" s="186"/>
      <c r="O14" s="186"/>
      <c r="P14" s="186"/>
    </row>
    <row r="15" spans="1:17" x14ac:dyDescent="0.25">
      <c r="A15" s="93" t="s">
        <v>1510</v>
      </c>
      <c r="B15" s="184">
        <v>0.51159263271939326</v>
      </c>
      <c r="C15" s="184">
        <v>0.20303358613217767</v>
      </c>
      <c r="D15" s="184">
        <v>4.8320693391115929E-2</v>
      </c>
      <c r="E15" s="184">
        <v>0.2370530877573131</v>
      </c>
      <c r="F15" s="183">
        <v>1</v>
      </c>
      <c r="G15" s="187">
        <v>4615</v>
      </c>
      <c r="H15" s="184">
        <v>0.2582540570789032</v>
      </c>
      <c r="I15" s="184">
        <v>0.497</v>
      </c>
      <c r="J15" s="184">
        <v>0.52600000000000002</v>
      </c>
      <c r="K15" s="184">
        <v>0.192</v>
      </c>
      <c r="L15" s="184">
        <v>0.215</v>
      </c>
      <c r="M15" s="184">
        <v>4.2999999999999997E-2</v>
      </c>
      <c r="N15" s="184">
        <v>5.5E-2</v>
      </c>
      <c r="O15" s="184">
        <v>0.22500000000000001</v>
      </c>
      <c r="P15" s="184">
        <v>0.25</v>
      </c>
    </row>
    <row r="16" spans="1:17" x14ac:dyDescent="0.25">
      <c r="A16" s="93" t="s">
        <v>1511</v>
      </c>
      <c r="B16" s="184">
        <v>0.49056603773584906</v>
      </c>
      <c r="C16" s="184">
        <v>0.14420485175202155</v>
      </c>
      <c r="D16" s="184">
        <v>3.7735849056603772E-2</v>
      </c>
      <c r="E16" s="184">
        <v>0.3274932614555256</v>
      </c>
      <c r="F16" s="183">
        <v>1</v>
      </c>
      <c r="G16" s="187">
        <v>742</v>
      </c>
      <c r="H16" s="184">
        <v>0.44298507462686565</v>
      </c>
      <c r="I16" s="184">
        <v>0.45500000000000002</v>
      </c>
      <c r="J16" s="184">
        <v>0.52600000000000002</v>
      </c>
      <c r="K16" s="184">
        <v>0.121</v>
      </c>
      <c r="L16" s="184">
        <v>0.17100000000000001</v>
      </c>
      <c r="M16" s="184">
        <v>2.5999999999999999E-2</v>
      </c>
      <c r="N16" s="184">
        <v>5.3999999999999999E-2</v>
      </c>
      <c r="O16" s="184">
        <v>0.29499999999999998</v>
      </c>
      <c r="P16" s="184">
        <v>0.36199999999999999</v>
      </c>
    </row>
    <row r="17" spans="1:16" x14ac:dyDescent="0.25">
      <c r="A17" s="93" t="s">
        <v>1512</v>
      </c>
      <c r="B17" s="184">
        <v>0.50467289719626163</v>
      </c>
      <c r="C17" s="184">
        <v>9.3457943925233641E-2</v>
      </c>
      <c r="D17" s="184">
        <v>6.5420560747663545E-2</v>
      </c>
      <c r="E17" s="184">
        <v>0.3364485981308411</v>
      </c>
      <c r="F17" s="183">
        <v>1</v>
      </c>
      <c r="G17" s="187">
        <v>214</v>
      </c>
      <c r="H17" s="184">
        <v>1.0681307711504866E-2</v>
      </c>
      <c r="I17" s="184">
        <v>0.438</v>
      </c>
      <c r="J17" s="184">
        <v>0.57099999999999995</v>
      </c>
      <c r="K17" s="184">
        <v>6.0999999999999999E-2</v>
      </c>
      <c r="L17" s="184">
        <v>0.14000000000000001</v>
      </c>
      <c r="M17" s="184">
        <v>3.9E-2</v>
      </c>
      <c r="N17" s="184">
        <v>0.107</v>
      </c>
      <c r="O17" s="184">
        <v>0.27700000000000002</v>
      </c>
      <c r="P17" s="184">
        <v>0.40200000000000002</v>
      </c>
    </row>
    <row r="18" spans="1:16" x14ac:dyDescent="0.25">
      <c r="A18" s="93" t="s">
        <v>1513</v>
      </c>
      <c r="B18" s="184">
        <v>0.67230769230769227</v>
      </c>
      <c r="C18" s="184">
        <v>0.24461538461538462</v>
      </c>
      <c r="D18" s="184">
        <v>3.8461538461538464E-2</v>
      </c>
      <c r="E18" s="184">
        <v>4.4615384615384612E-2</v>
      </c>
      <c r="F18" s="183">
        <v>1</v>
      </c>
      <c r="G18" s="187">
        <v>650</v>
      </c>
      <c r="H18" s="184">
        <v>0.71193866374589265</v>
      </c>
      <c r="I18" s="184">
        <v>0.63500000000000001</v>
      </c>
      <c r="J18" s="184">
        <v>0.70699999999999996</v>
      </c>
      <c r="K18" s="184">
        <v>0.21299999999999999</v>
      </c>
      <c r="L18" s="184">
        <v>0.27900000000000003</v>
      </c>
      <c r="M18" s="184">
        <v>2.5999999999999999E-2</v>
      </c>
      <c r="N18" s="184">
        <v>5.6000000000000001E-2</v>
      </c>
      <c r="O18" s="184">
        <v>3.1E-2</v>
      </c>
      <c r="P18" s="184">
        <v>6.3E-2</v>
      </c>
    </row>
    <row r="19" spans="1:16" x14ac:dyDescent="0.25">
      <c r="A19" s="93" t="s">
        <v>1514</v>
      </c>
      <c r="B19" s="184">
        <v>0.49107142857142855</v>
      </c>
      <c r="C19" s="184">
        <v>0.21875</v>
      </c>
      <c r="D19" s="184">
        <v>5.1339285714285712E-2</v>
      </c>
      <c r="E19" s="184">
        <v>0.23883928571428573</v>
      </c>
      <c r="F19" s="183">
        <v>1</v>
      </c>
      <c r="G19" s="187">
        <v>448</v>
      </c>
      <c r="H19" s="184">
        <v>0.16202531645569621</v>
      </c>
      <c r="I19" s="184">
        <v>0.44500000000000001</v>
      </c>
      <c r="J19" s="184">
        <v>0.53700000000000003</v>
      </c>
      <c r="K19" s="184">
        <v>0.183</v>
      </c>
      <c r="L19" s="184">
        <v>0.25900000000000001</v>
      </c>
      <c r="M19" s="184">
        <v>3.4000000000000002E-2</v>
      </c>
      <c r="N19" s="184">
        <v>7.5999999999999998E-2</v>
      </c>
      <c r="O19" s="184">
        <v>0.20200000000000001</v>
      </c>
      <c r="P19" s="184">
        <v>0.28000000000000003</v>
      </c>
    </row>
    <row r="20" spans="1:16" x14ac:dyDescent="0.25">
      <c r="A20" s="93" t="s">
        <v>1515</v>
      </c>
      <c r="B20" s="184">
        <v>0.43262411347517732</v>
      </c>
      <c r="C20" s="184">
        <v>0.31442080378250592</v>
      </c>
      <c r="D20" s="184">
        <v>5.4373522458628844E-2</v>
      </c>
      <c r="E20" s="184">
        <v>0.19858156028368795</v>
      </c>
      <c r="F20" s="183">
        <v>1</v>
      </c>
      <c r="G20" s="187">
        <v>423</v>
      </c>
      <c r="H20" s="184">
        <v>0.70735785953177255</v>
      </c>
      <c r="I20" s="184">
        <v>0.38600000000000001</v>
      </c>
      <c r="J20" s="184">
        <v>0.48</v>
      </c>
      <c r="K20" s="184">
        <v>0.27200000000000002</v>
      </c>
      <c r="L20" s="184">
        <v>0.36</v>
      </c>
      <c r="M20" s="184">
        <v>3.6999999999999998E-2</v>
      </c>
      <c r="N20" s="184">
        <v>0.08</v>
      </c>
      <c r="O20" s="184">
        <v>0.16300000000000001</v>
      </c>
      <c r="P20" s="184">
        <v>0.23899999999999999</v>
      </c>
    </row>
    <row r="21" spans="1:16" x14ac:dyDescent="0.25">
      <c r="A21" s="93" t="s">
        <v>1516</v>
      </c>
      <c r="B21" s="184">
        <v>0.5505882352941176</v>
      </c>
      <c r="C21" s="184">
        <v>0.16</v>
      </c>
      <c r="D21" s="184">
        <v>5.8823529411764705E-2</v>
      </c>
      <c r="E21" s="184">
        <v>0.23058823529411765</v>
      </c>
      <c r="F21" s="183">
        <v>1</v>
      </c>
      <c r="G21" s="187">
        <v>425</v>
      </c>
      <c r="H21" s="184">
        <v>0.3607809847198642</v>
      </c>
      <c r="I21" s="184">
        <v>0.503</v>
      </c>
      <c r="J21" s="184">
        <v>0.59699999999999998</v>
      </c>
      <c r="K21" s="184">
        <v>0.128</v>
      </c>
      <c r="L21" s="184">
        <v>0.19800000000000001</v>
      </c>
      <c r="M21" s="184">
        <v>0.04</v>
      </c>
      <c r="N21" s="184">
        <v>8.5000000000000006E-2</v>
      </c>
      <c r="O21" s="184">
        <v>0.193</v>
      </c>
      <c r="P21" s="184">
        <v>0.27300000000000002</v>
      </c>
    </row>
    <row r="22" spans="1:16" x14ac:dyDescent="0.25">
      <c r="A22" s="93" t="s">
        <v>1517</v>
      </c>
      <c r="B22" s="184">
        <v>0.58167330677290841</v>
      </c>
      <c r="C22" s="184">
        <v>0.16733067729083664</v>
      </c>
      <c r="D22" s="184">
        <v>4.3824701195219126E-2</v>
      </c>
      <c r="E22" s="184">
        <v>0.20717131474103587</v>
      </c>
      <c r="F22" s="183">
        <v>1</v>
      </c>
      <c r="G22" s="187">
        <v>251</v>
      </c>
      <c r="H22" s="184">
        <v>0.27796234772978962</v>
      </c>
      <c r="I22" s="184">
        <v>0.52</v>
      </c>
      <c r="J22" s="184">
        <v>0.64100000000000001</v>
      </c>
      <c r="K22" s="184">
        <v>0.126</v>
      </c>
      <c r="L22" s="184">
        <v>0.218</v>
      </c>
      <c r="M22" s="184">
        <v>2.5000000000000001E-2</v>
      </c>
      <c r="N22" s="184">
        <v>7.6999999999999999E-2</v>
      </c>
      <c r="O22" s="184">
        <v>0.16200000000000001</v>
      </c>
      <c r="P22" s="184">
        <v>0.26200000000000001</v>
      </c>
    </row>
    <row r="23" spans="1:16" x14ac:dyDescent="0.25">
      <c r="A23" s="93" t="s">
        <v>1518</v>
      </c>
      <c r="B23" s="184">
        <v>0.34545454545454546</v>
      </c>
      <c r="C23" s="184">
        <v>9.0909090909090912E-2</v>
      </c>
      <c r="D23" s="184">
        <v>7.2727272727272724E-2</v>
      </c>
      <c r="E23" s="184">
        <v>0.49090909090909091</v>
      </c>
      <c r="F23" s="183">
        <v>1</v>
      </c>
      <c r="G23" s="187">
        <v>165</v>
      </c>
      <c r="H23" s="184">
        <v>0.21235521235521235</v>
      </c>
      <c r="I23" s="184">
        <v>0.27700000000000002</v>
      </c>
      <c r="J23" s="184">
        <v>0.42099999999999999</v>
      </c>
      <c r="K23" s="184">
        <v>5.6000000000000001E-2</v>
      </c>
      <c r="L23" s="184">
        <v>0.14499999999999999</v>
      </c>
      <c r="M23" s="184">
        <v>4.2000000000000003E-2</v>
      </c>
      <c r="N23" s="184">
        <v>0.123</v>
      </c>
      <c r="O23" s="184">
        <v>0.41599999999999998</v>
      </c>
      <c r="P23" s="184">
        <v>0.56699999999999995</v>
      </c>
    </row>
    <row r="24" spans="1:16" x14ac:dyDescent="0.25">
      <c r="A24" s="93" t="s">
        <v>1519</v>
      </c>
      <c r="B24" s="184">
        <v>0.53543307086614178</v>
      </c>
      <c r="C24" s="184">
        <v>0.14173228346456693</v>
      </c>
      <c r="D24" s="184">
        <v>7.874015748031496E-2</v>
      </c>
      <c r="E24" s="184">
        <v>0.24409448818897639</v>
      </c>
      <c r="F24" s="183">
        <v>1</v>
      </c>
      <c r="G24" s="187">
        <v>127</v>
      </c>
      <c r="H24" s="184">
        <v>0.20888157894736842</v>
      </c>
      <c r="I24" s="184">
        <v>0.44900000000000001</v>
      </c>
      <c r="J24" s="184">
        <v>0.62</v>
      </c>
      <c r="K24" s="184">
        <v>9.1999999999999998E-2</v>
      </c>
      <c r="L24" s="184">
        <v>0.21299999999999999</v>
      </c>
      <c r="M24" s="184">
        <v>4.2999999999999997E-2</v>
      </c>
      <c r="N24" s="184">
        <v>0.13900000000000001</v>
      </c>
      <c r="O24" s="184">
        <v>0.17799999999999999</v>
      </c>
      <c r="P24" s="184">
        <v>0.32600000000000001</v>
      </c>
    </row>
    <row r="25" spans="1:16" x14ac:dyDescent="0.25">
      <c r="A25" s="93" t="s">
        <v>1520</v>
      </c>
      <c r="B25" s="184">
        <v>0.4892966360856269</v>
      </c>
      <c r="C25" s="184">
        <v>0.20183486238532111</v>
      </c>
      <c r="D25" s="184">
        <v>5.1987767584097858E-2</v>
      </c>
      <c r="E25" s="184">
        <v>0.25688073394495414</v>
      </c>
      <c r="F25" s="183">
        <v>1</v>
      </c>
      <c r="G25" s="187">
        <v>327</v>
      </c>
      <c r="H25" s="184">
        <v>0.13914893617021276</v>
      </c>
      <c r="I25" s="184">
        <v>0.436</v>
      </c>
      <c r="J25" s="184">
        <v>0.54300000000000004</v>
      </c>
      <c r="K25" s="184">
        <v>0.16200000000000001</v>
      </c>
      <c r="L25" s="184">
        <v>0.249</v>
      </c>
      <c r="M25" s="184">
        <v>3.3000000000000002E-2</v>
      </c>
      <c r="N25" s="184">
        <v>8.2000000000000003E-2</v>
      </c>
      <c r="O25" s="184">
        <v>0.21299999999999999</v>
      </c>
      <c r="P25" s="184">
        <v>0.307</v>
      </c>
    </row>
    <row r="26" spans="1:16" x14ac:dyDescent="0.25">
      <c r="A26" s="93"/>
      <c r="B26" s="184"/>
      <c r="C26" s="184"/>
      <c r="D26" s="184"/>
      <c r="E26" s="184"/>
      <c r="F26" s="183"/>
      <c r="G26" s="187"/>
      <c r="H26" s="183"/>
      <c r="I26" s="186"/>
      <c r="J26" s="186"/>
      <c r="K26" s="186"/>
      <c r="L26" s="186"/>
      <c r="M26" s="186"/>
      <c r="N26" s="186"/>
      <c r="O26" s="186"/>
      <c r="P26" s="186"/>
    </row>
    <row r="27" spans="1:16" x14ac:dyDescent="0.25">
      <c r="A27" s="93"/>
      <c r="B27" s="184"/>
      <c r="C27" s="184"/>
      <c r="D27" s="184"/>
      <c r="E27" s="184"/>
      <c r="F27" s="183"/>
      <c r="G27" s="187"/>
      <c r="H27" s="184"/>
      <c r="I27" s="186"/>
      <c r="J27" s="186"/>
      <c r="K27" s="186"/>
      <c r="L27" s="186"/>
      <c r="M27" s="186"/>
      <c r="N27" s="186"/>
      <c r="O27" s="186"/>
      <c r="P27" s="186"/>
    </row>
    <row r="28" spans="1:16" x14ac:dyDescent="0.25">
      <c r="A28" s="93"/>
      <c r="B28" s="184"/>
      <c r="C28" s="184"/>
      <c r="D28" s="184"/>
      <c r="E28" s="184"/>
      <c r="F28" s="183"/>
      <c r="G28" s="187"/>
      <c r="H28" s="184"/>
      <c r="I28" s="186"/>
      <c r="J28" s="186"/>
      <c r="K28" s="186"/>
      <c r="L28" s="186"/>
      <c r="M28" s="186"/>
      <c r="N28" s="186"/>
      <c r="O28" s="186"/>
      <c r="P28" s="186"/>
    </row>
    <row r="29" spans="1:16" x14ac:dyDescent="0.25">
      <c r="A29" s="93"/>
      <c r="B29" s="184"/>
      <c r="C29" s="184"/>
      <c r="D29" s="184"/>
      <c r="E29" s="184"/>
      <c r="F29" s="183"/>
      <c r="G29" s="187"/>
      <c r="H29" s="184"/>
      <c r="I29" s="186"/>
      <c r="J29" s="186"/>
      <c r="K29" s="186"/>
      <c r="L29" s="186"/>
      <c r="M29" s="186"/>
      <c r="N29" s="186"/>
      <c r="O29" s="186"/>
      <c r="P29" s="186"/>
    </row>
    <row r="30" spans="1:16" x14ac:dyDescent="0.25">
      <c r="A30" s="93"/>
      <c r="B30" s="184"/>
      <c r="C30" s="184"/>
      <c r="D30" s="184"/>
      <c r="E30" s="184"/>
      <c r="F30" s="183"/>
      <c r="G30" s="187"/>
      <c r="H30" s="184"/>
      <c r="I30" s="186"/>
      <c r="J30" s="186"/>
      <c r="K30" s="186"/>
      <c r="L30" s="186"/>
      <c r="M30" s="186"/>
      <c r="N30" s="186"/>
      <c r="O30" s="186"/>
      <c r="P30" s="186"/>
    </row>
    <row r="31" spans="1:16" x14ac:dyDescent="0.25">
      <c r="A31" s="93"/>
    </row>
    <row r="32" spans="1:16" x14ac:dyDescent="0.25">
      <c r="A32" s="93"/>
    </row>
    <row r="33" spans="1:1" x14ac:dyDescent="0.25">
      <c r="A33" s="93"/>
    </row>
    <row r="34" spans="1:1" x14ac:dyDescent="0.25">
      <c r="A34" s="93"/>
    </row>
    <row r="35" spans="1:1" x14ac:dyDescent="0.25">
      <c r="A35" s="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
    <tabColor theme="7" tint="0.39997558519241921"/>
  </sheetPr>
  <dimension ref="A3:AD4046"/>
  <sheetViews>
    <sheetView workbookViewId="0"/>
  </sheetViews>
  <sheetFormatPr defaultRowHeight="15" x14ac:dyDescent="0.25"/>
  <cols>
    <col min="1" max="1" width="87" style="26" bestFit="1" customWidth="1"/>
    <col min="2" max="2" width="9.5703125" style="26" bestFit="1" customWidth="1"/>
    <col min="3" max="10" width="9.140625" style="26"/>
    <col min="11" max="11" width="13.28515625" style="26" bestFit="1" customWidth="1"/>
    <col min="12" max="16384" width="9.140625" style="26"/>
  </cols>
  <sheetData>
    <row r="3" spans="1:30" x14ac:dyDescent="0.25">
      <c r="A3" s="26">
        <v>1</v>
      </c>
      <c r="B3" s="26">
        <v>2</v>
      </c>
      <c r="C3" s="26">
        <v>3</v>
      </c>
      <c r="D3" s="26">
        <v>4</v>
      </c>
      <c r="E3" s="26">
        <v>5</v>
      </c>
      <c r="F3" s="26">
        <v>6</v>
      </c>
      <c r="G3" s="26">
        <v>7</v>
      </c>
      <c r="H3" s="26">
        <v>8</v>
      </c>
      <c r="I3" s="26">
        <v>9</v>
      </c>
      <c r="J3" s="26">
        <v>10</v>
      </c>
      <c r="K3" s="26">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4" spans="1:30" x14ac:dyDescent="0.25">
      <c r="A4" s="26" t="s">
        <v>1521</v>
      </c>
      <c r="B4" s="189">
        <v>5.3026365692292562E-2</v>
      </c>
      <c r="C4" s="189">
        <v>0.30656965065808878</v>
      </c>
      <c r="D4" s="189">
        <v>0.25253894452950515</v>
      </c>
      <c r="E4" s="189">
        <v>0.10929752356337177</v>
      </c>
      <c r="F4" s="189">
        <v>2.1049009003947128E-2</v>
      </c>
      <c r="G4" s="189">
        <v>0.22537258923178491</v>
      </c>
      <c r="H4" s="189">
        <v>4.2210391763003747E-3</v>
      </c>
      <c r="I4" s="189">
        <v>2.7924878144709304E-2</v>
      </c>
      <c r="J4" s="188">
        <v>1</v>
      </c>
      <c r="K4" s="190">
        <v>142382</v>
      </c>
      <c r="L4" s="94"/>
      <c r="M4" s="189">
        <v>5.1999999999999998E-2</v>
      </c>
      <c r="N4" s="189">
        <v>5.3999999999999999E-2</v>
      </c>
      <c r="O4" s="189">
        <v>0.30399999999999999</v>
      </c>
      <c r="P4" s="189">
        <v>0.309</v>
      </c>
      <c r="Q4" s="189">
        <v>0.25</v>
      </c>
      <c r="R4" s="189">
        <v>0.255</v>
      </c>
      <c r="S4" s="189">
        <v>0.108</v>
      </c>
      <c r="T4" s="189">
        <v>0.111</v>
      </c>
      <c r="U4" s="189">
        <v>0.02</v>
      </c>
      <c r="V4" s="189">
        <v>2.1999999999999999E-2</v>
      </c>
      <c r="W4" s="189">
        <v>0.223</v>
      </c>
      <c r="X4" s="189">
        <v>0.22800000000000001</v>
      </c>
      <c r="Y4" s="189">
        <v>4.0000000000000001E-3</v>
      </c>
      <c r="Z4" s="189">
        <v>5.0000000000000001E-3</v>
      </c>
      <c r="AA4" s="189">
        <v>2.7E-2</v>
      </c>
      <c r="AB4" s="189">
        <v>2.9000000000000001E-2</v>
      </c>
      <c r="AC4" s="94"/>
      <c r="AD4" s="94"/>
    </row>
    <row r="5" spans="1:30" x14ac:dyDescent="0.25">
      <c r="A5" s="94" t="s">
        <v>1522</v>
      </c>
      <c r="B5" s="189" t="s">
        <v>143</v>
      </c>
      <c r="C5" s="189">
        <v>0.31331760669097147</v>
      </c>
      <c r="D5" s="189">
        <v>0.3064550718421617</v>
      </c>
      <c r="E5" s="189">
        <v>0.15526485095432124</v>
      </c>
      <c r="F5" s="189">
        <v>2.5948959897061977E-2</v>
      </c>
      <c r="G5" s="189">
        <v>0.17392236757452284</v>
      </c>
      <c r="H5" s="189">
        <v>3.4312674244048897E-3</v>
      </c>
      <c r="I5" s="189">
        <v>2.1659875616555864E-2</v>
      </c>
      <c r="J5" s="188">
        <v>1.0000000000000002</v>
      </c>
      <c r="K5" s="190">
        <v>4663</v>
      </c>
      <c r="L5" s="94"/>
      <c r="M5" s="189" t="s">
        <v>143</v>
      </c>
      <c r="N5" s="189" t="s">
        <v>143</v>
      </c>
      <c r="O5" s="189">
        <v>0.3</v>
      </c>
      <c r="P5" s="189">
        <v>0.32700000000000001</v>
      </c>
      <c r="Q5" s="189">
        <v>0.29299999999999998</v>
      </c>
      <c r="R5" s="189">
        <v>0.32</v>
      </c>
      <c r="S5" s="189">
        <v>0.14499999999999999</v>
      </c>
      <c r="T5" s="189">
        <v>0.16600000000000001</v>
      </c>
      <c r="U5" s="189">
        <v>2.1999999999999999E-2</v>
      </c>
      <c r="V5" s="189">
        <v>3.1E-2</v>
      </c>
      <c r="W5" s="189">
        <v>0.16300000000000001</v>
      </c>
      <c r="X5" s="189">
        <v>0.185</v>
      </c>
      <c r="Y5" s="189">
        <v>2E-3</v>
      </c>
      <c r="Z5" s="189">
        <v>6.0000000000000001E-3</v>
      </c>
      <c r="AA5" s="189">
        <v>1.7999999999999999E-2</v>
      </c>
      <c r="AB5" s="189">
        <v>2.5999999999999999E-2</v>
      </c>
      <c r="AC5" s="12"/>
    </row>
    <row r="6" spans="1:30" x14ac:dyDescent="0.25">
      <c r="A6" s="94" t="s">
        <v>1523</v>
      </c>
      <c r="B6" s="189" t="s">
        <v>143</v>
      </c>
      <c r="C6" s="189">
        <v>0.17403127124405166</v>
      </c>
      <c r="D6" s="189">
        <v>0.51121685927940175</v>
      </c>
      <c r="E6" s="189">
        <v>0.21142080217539089</v>
      </c>
      <c r="F6" s="189">
        <v>1.6995241332426921E-2</v>
      </c>
      <c r="G6" s="189">
        <v>7.0700203942895987E-2</v>
      </c>
      <c r="H6" s="189" t="s">
        <v>143</v>
      </c>
      <c r="I6" s="189">
        <v>1.5635622025832768E-2</v>
      </c>
      <c r="J6" s="188">
        <v>1</v>
      </c>
      <c r="K6" s="190">
        <v>1471</v>
      </c>
      <c r="L6" s="94"/>
      <c r="M6" s="189" t="s">
        <v>143</v>
      </c>
      <c r="N6" s="189" t="s">
        <v>143</v>
      </c>
      <c r="O6" s="189">
        <v>0.156</v>
      </c>
      <c r="P6" s="189">
        <v>0.19400000000000001</v>
      </c>
      <c r="Q6" s="189">
        <v>0.48599999999999999</v>
      </c>
      <c r="R6" s="189">
        <v>0.53700000000000003</v>
      </c>
      <c r="S6" s="189">
        <v>0.191</v>
      </c>
      <c r="T6" s="189">
        <v>0.23300000000000001</v>
      </c>
      <c r="U6" s="189">
        <v>1.2E-2</v>
      </c>
      <c r="V6" s="189">
        <v>2.5000000000000001E-2</v>
      </c>
      <c r="W6" s="189">
        <v>5.8999999999999997E-2</v>
      </c>
      <c r="X6" s="189">
        <v>8.5000000000000006E-2</v>
      </c>
      <c r="Y6" s="189" t="s">
        <v>143</v>
      </c>
      <c r="Z6" s="189" t="s">
        <v>143</v>
      </c>
      <c r="AA6" s="189">
        <v>0.01</v>
      </c>
      <c r="AB6" s="189">
        <v>2.3E-2</v>
      </c>
      <c r="AC6" s="12"/>
    </row>
    <row r="7" spans="1:30" x14ac:dyDescent="0.25">
      <c r="A7" s="94" t="s">
        <v>1524</v>
      </c>
      <c r="B7" s="189" t="s">
        <v>143</v>
      </c>
      <c r="C7" s="189">
        <v>1.1996572407883462E-2</v>
      </c>
      <c r="D7" s="189">
        <v>0.18637532133676094</v>
      </c>
      <c r="E7" s="189">
        <v>0.17309340188517566</v>
      </c>
      <c r="F7" s="189">
        <v>3.7703513281919454E-2</v>
      </c>
      <c r="G7" s="189">
        <v>0.56855184233076261</v>
      </c>
      <c r="H7" s="189">
        <v>6.4267352185089976E-3</v>
      </c>
      <c r="I7" s="189">
        <v>1.5852613538988862E-2</v>
      </c>
      <c r="J7" s="188">
        <v>0.99999999999999989</v>
      </c>
      <c r="K7" s="190">
        <v>2334</v>
      </c>
      <c r="L7" s="94"/>
      <c r="M7" s="189" t="s">
        <v>143</v>
      </c>
      <c r="N7" s="189" t="s">
        <v>143</v>
      </c>
      <c r="O7" s="189">
        <v>8.0000000000000002E-3</v>
      </c>
      <c r="P7" s="189">
        <v>1.7000000000000001E-2</v>
      </c>
      <c r="Q7" s="189">
        <v>0.17100000000000001</v>
      </c>
      <c r="R7" s="189">
        <v>0.20300000000000001</v>
      </c>
      <c r="S7" s="189">
        <v>0.158</v>
      </c>
      <c r="T7" s="189">
        <v>0.189</v>
      </c>
      <c r="U7" s="189">
        <v>3.1E-2</v>
      </c>
      <c r="V7" s="189">
        <v>4.5999999999999999E-2</v>
      </c>
      <c r="W7" s="189">
        <v>0.54800000000000004</v>
      </c>
      <c r="X7" s="189">
        <v>0.58899999999999997</v>
      </c>
      <c r="Y7" s="189">
        <v>4.0000000000000001E-3</v>
      </c>
      <c r="Z7" s="189">
        <v>1.0999999999999999E-2</v>
      </c>
      <c r="AA7" s="189">
        <v>1.2E-2</v>
      </c>
      <c r="AB7" s="189">
        <v>2.1999999999999999E-2</v>
      </c>
      <c r="AC7" s="12"/>
    </row>
    <row r="8" spans="1:30" x14ac:dyDescent="0.25">
      <c r="A8" s="94" t="s">
        <v>1525</v>
      </c>
      <c r="B8" s="189" t="s">
        <v>143</v>
      </c>
      <c r="C8" s="189">
        <v>8.2111436950146624E-2</v>
      </c>
      <c r="D8" s="189">
        <v>0.20112414467253176</v>
      </c>
      <c r="E8" s="189">
        <v>8.0645161290322578E-2</v>
      </c>
      <c r="F8" s="189">
        <v>8.0645161290322578E-3</v>
      </c>
      <c r="G8" s="189">
        <v>0.5757575757575758</v>
      </c>
      <c r="H8" s="189">
        <v>1.8328445747800588E-2</v>
      </c>
      <c r="I8" s="189">
        <v>3.3968719452590418E-2</v>
      </c>
      <c r="J8" s="188">
        <v>1</v>
      </c>
      <c r="K8" s="190">
        <v>4092</v>
      </c>
      <c r="L8" s="94"/>
      <c r="M8" s="189" t="s">
        <v>143</v>
      </c>
      <c r="N8" s="189" t="s">
        <v>143</v>
      </c>
      <c r="O8" s="189">
        <v>7.3999999999999996E-2</v>
      </c>
      <c r="P8" s="189">
        <v>9.0999999999999998E-2</v>
      </c>
      <c r="Q8" s="189">
        <v>0.189</v>
      </c>
      <c r="R8" s="189">
        <v>0.214</v>
      </c>
      <c r="S8" s="189">
        <v>7.2999999999999995E-2</v>
      </c>
      <c r="T8" s="189">
        <v>8.8999999999999996E-2</v>
      </c>
      <c r="U8" s="189">
        <v>6.0000000000000001E-3</v>
      </c>
      <c r="V8" s="189">
        <v>1.0999999999999999E-2</v>
      </c>
      <c r="W8" s="189">
        <v>0.56100000000000005</v>
      </c>
      <c r="X8" s="189">
        <v>0.59099999999999997</v>
      </c>
      <c r="Y8" s="189">
        <v>1.4999999999999999E-2</v>
      </c>
      <c r="Z8" s="189">
        <v>2.3E-2</v>
      </c>
      <c r="AA8" s="189">
        <v>2.9000000000000001E-2</v>
      </c>
      <c r="AB8" s="189">
        <v>0.04</v>
      </c>
      <c r="AC8" s="12"/>
    </row>
    <row r="9" spans="1:30" x14ac:dyDescent="0.25">
      <c r="A9" s="94" t="s">
        <v>1526</v>
      </c>
      <c r="B9" s="189">
        <v>0.30234315948601664</v>
      </c>
      <c r="C9" s="189">
        <v>0.18820861678004536</v>
      </c>
      <c r="D9" s="189">
        <v>0.2199546485260771</v>
      </c>
      <c r="E9" s="189">
        <v>0.1345427059712774</v>
      </c>
      <c r="F9" s="189">
        <v>1.0582010582010581E-2</v>
      </c>
      <c r="G9" s="189">
        <v>0.10430839002267574</v>
      </c>
      <c r="H9" s="189">
        <v>3.0234315948601664E-3</v>
      </c>
      <c r="I9" s="189">
        <v>3.7037037037037035E-2</v>
      </c>
      <c r="J9" s="188">
        <v>1</v>
      </c>
      <c r="K9" s="190">
        <v>1323</v>
      </c>
      <c r="L9" s="94"/>
      <c r="M9" s="189">
        <v>0.27800000000000002</v>
      </c>
      <c r="N9" s="189">
        <v>0.32800000000000001</v>
      </c>
      <c r="O9" s="189">
        <v>0.16800000000000001</v>
      </c>
      <c r="P9" s="189">
        <v>0.21</v>
      </c>
      <c r="Q9" s="189">
        <v>0.19800000000000001</v>
      </c>
      <c r="R9" s="189">
        <v>0.24299999999999999</v>
      </c>
      <c r="S9" s="189">
        <v>0.11700000000000001</v>
      </c>
      <c r="T9" s="189">
        <v>0.154</v>
      </c>
      <c r="U9" s="189">
        <v>6.0000000000000001E-3</v>
      </c>
      <c r="V9" s="189">
        <v>1.7999999999999999E-2</v>
      </c>
      <c r="W9" s="189">
        <v>8.8999999999999996E-2</v>
      </c>
      <c r="X9" s="189">
        <v>0.122</v>
      </c>
      <c r="Y9" s="189">
        <v>1E-3</v>
      </c>
      <c r="Z9" s="189">
        <v>8.0000000000000002E-3</v>
      </c>
      <c r="AA9" s="189">
        <v>2.8000000000000001E-2</v>
      </c>
      <c r="AB9" s="189">
        <v>4.9000000000000002E-2</v>
      </c>
      <c r="AC9" s="12"/>
    </row>
    <row r="10" spans="1:30" x14ac:dyDescent="0.25">
      <c r="A10" s="94" t="s">
        <v>1527</v>
      </c>
      <c r="B10" s="189">
        <v>0.18731754784301005</v>
      </c>
      <c r="C10" s="189">
        <v>1.6217969510217321E-3</v>
      </c>
      <c r="D10" s="189">
        <v>0.54573467401881282</v>
      </c>
      <c r="E10" s="189">
        <v>0.18423613363606878</v>
      </c>
      <c r="F10" s="189">
        <v>6.8115471942912743E-3</v>
      </c>
      <c r="G10" s="189">
        <v>9.2442426208238729E-3</v>
      </c>
      <c r="H10" s="189" t="s">
        <v>143</v>
      </c>
      <c r="I10" s="189">
        <v>6.5034057735971457E-2</v>
      </c>
      <c r="J10" s="188">
        <v>1</v>
      </c>
      <c r="K10" s="190">
        <v>6166</v>
      </c>
      <c r="L10" s="94"/>
      <c r="M10" s="189">
        <v>0.17799999999999999</v>
      </c>
      <c r="N10" s="189">
        <v>0.19700000000000001</v>
      </c>
      <c r="O10" s="189">
        <v>1E-3</v>
      </c>
      <c r="P10" s="189">
        <v>3.0000000000000001E-3</v>
      </c>
      <c r="Q10" s="189">
        <v>0.53300000000000003</v>
      </c>
      <c r="R10" s="189">
        <v>0.55800000000000005</v>
      </c>
      <c r="S10" s="189">
        <v>0.17499999999999999</v>
      </c>
      <c r="T10" s="189">
        <v>0.19400000000000001</v>
      </c>
      <c r="U10" s="189">
        <v>5.0000000000000001E-3</v>
      </c>
      <c r="V10" s="189">
        <v>8.9999999999999993E-3</v>
      </c>
      <c r="W10" s="189">
        <v>7.0000000000000001E-3</v>
      </c>
      <c r="X10" s="189">
        <v>1.2E-2</v>
      </c>
      <c r="Y10" s="189" t="s">
        <v>143</v>
      </c>
      <c r="Z10" s="189" t="s">
        <v>143</v>
      </c>
      <c r="AA10" s="189">
        <v>5.8999999999999997E-2</v>
      </c>
      <c r="AB10" s="189">
        <v>7.0999999999999994E-2</v>
      </c>
      <c r="AC10" s="12"/>
    </row>
    <row r="11" spans="1:30" x14ac:dyDescent="0.25">
      <c r="A11" s="94" t="s">
        <v>1528</v>
      </c>
      <c r="B11" s="189">
        <v>6.82324001405646E-2</v>
      </c>
      <c r="C11" s="189">
        <v>0.27351528640037481</v>
      </c>
      <c r="D11" s="189">
        <v>0.24387958299168327</v>
      </c>
      <c r="E11" s="189">
        <v>9.0312756237554179E-2</v>
      </c>
      <c r="F11" s="189">
        <v>3.4672601616492917E-2</v>
      </c>
      <c r="G11" s="189">
        <v>0.26086447229705984</v>
      </c>
      <c r="H11" s="189">
        <v>4.0998008668150406E-3</v>
      </c>
      <c r="I11" s="189">
        <v>2.4423099449455313E-2</v>
      </c>
      <c r="J11" s="188">
        <v>1</v>
      </c>
      <c r="K11" s="190">
        <v>17074</v>
      </c>
      <c r="L11" s="94"/>
      <c r="M11" s="189">
        <v>6.5000000000000002E-2</v>
      </c>
      <c r="N11" s="189">
        <v>7.1999999999999995E-2</v>
      </c>
      <c r="O11" s="189">
        <v>0.26700000000000002</v>
      </c>
      <c r="P11" s="189">
        <v>0.28000000000000003</v>
      </c>
      <c r="Q11" s="189">
        <v>0.23699999999999999</v>
      </c>
      <c r="R11" s="189">
        <v>0.25</v>
      </c>
      <c r="S11" s="189">
        <v>8.5999999999999993E-2</v>
      </c>
      <c r="T11" s="189">
        <v>9.5000000000000001E-2</v>
      </c>
      <c r="U11" s="189">
        <v>3.2000000000000001E-2</v>
      </c>
      <c r="V11" s="189">
        <v>3.7999999999999999E-2</v>
      </c>
      <c r="W11" s="189">
        <v>0.254</v>
      </c>
      <c r="X11" s="189">
        <v>0.26800000000000002</v>
      </c>
      <c r="Y11" s="189">
        <v>3.0000000000000001E-3</v>
      </c>
      <c r="Z11" s="189">
        <v>5.0000000000000001E-3</v>
      </c>
      <c r="AA11" s="189">
        <v>2.1999999999999999E-2</v>
      </c>
      <c r="AB11" s="189">
        <v>2.7E-2</v>
      </c>
      <c r="AC11" s="12"/>
    </row>
    <row r="12" spans="1:30" x14ac:dyDescent="0.25">
      <c r="A12" s="94" t="s">
        <v>1529</v>
      </c>
      <c r="B12" s="189">
        <v>0.48159246575342468</v>
      </c>
      <c r="C12" s="189">
        <v>0.21832191780821919</v>
      </c>
      <c r="D12" s="189">
        <v>0.1309931506849315</v>
      </c>
      <c r="E12" s="189">
        <v>6.0787671232876712E-2</v>
      </c>
      <c r="F12" s="189">
        <v>4.2808219178082189E-4</v>
      </c>
      <c r="G12" s="189">
        <v>1.1986301369863013E-2</v>
      </c>
      <c r="H12" s="189" t="s">
        <v>143</v>
      </c>
      <c r="I12" s="189">
        <v>9.5890410958904104E-2</v>
      </c>
      <c r="J12" s="188">
        <v>1.0000000000000002</v>
      </c>
      <c r="K12" s="190">
        <v>2336</v>
      </c>
      <c r="L12" s="94"/>
      <c r="M12" s="189">
        <v>0.46100000000000002</v>
      </c>
      <c r="N12" s="189">
        <v>0.502</v>
      </c>
      <c r="O12" s="189">
        <v>0.20200000000000001</v>
      </c>
      <c r="P12" s="189">
        <v>0.23599999999999999</v>
      </c>
      <c r="Q12" s="189">
        <v>0.11799999999999999</v>
      </c>
      <c r="R12" s="189">
        <v>0.14499999999999999</v>
      </c>
      <c r="S12" s="189">
        <v>5.1999999999999998E-2</v>
      </c>
      <c r="T12" s="189">
        <v>7.0999999999999994E-2</v>
      </c>
      <c r="U12" s="189">
        <v>0</v>
      </c>
      <c r="V12" s="189">
        <v>2E-3</v>
      </c>
      <c r="W12" s="189">
        <v>8.0000000000000002E-3</v>
      </c>
      <c r="X12" s="189">
        <v>1.7000000000000001E-2</v>
      </c>
      <c r="Y12" s="189" t="s">
        <v>143</v>
      </c>
      <c r="Z12" s="189" t="s">
        <v>143</v>
      </c>
      <c r="AA12" s="189">
        <v>8.5000000000000006E-2</v>
      </c>
      <c r="AB12" s="189">
        <v>0.109</v>
      </c>
      <c r="AC12" s="12"/>
    </row>
    <row r="13" spans="1:30" x14ac:dyDescent="0.25">
      <c r="A13" s="94" t="s">
        <v>1530</v>
      </c>
      <c r="B13" s="189">
        <v>0.29229791809207312</v>
      </c>
      <c r="C13" s="189">
        <v>0.49486853679992182</v>
      </c>
      <c r="D13" s="189">
        <v>0.10492620467207507</v>
      </c>
      <c r="E13" s="189">
        <v>2.9518131169973611E-2</v>
      </c>
      <c r="F13" s="189">
        <v>1.3195191085915356E-3</v>
      </c>
      <c r="G13" s="189">
        <v>4.7062848206431432E-2</v>
      </c>
      <c r="H13" s="189">
        <v>2.4924249828951225E-3</v>
      </c>
      <c r="I13" s="189">
        <v>2.7514416968038316E-2</v>
      </c>
      <c r="J13" s="188">
        <v>1</v>
      </c>
      <c r="K13" s="190">
        <v>20462</v>
      </c>
      <c r="L13" s="94"/>
      <c r="M13" s="189">
        <v>0.28599999999999998</v>
      </c>
      <c r="N13" s="189">
        <v>0.29899999999999999</v>
      </c>
      <c r="O13" s="189">
        <v>0.48799999999999999</v>
      </c>
      <c r="P13" s="189">
        <v>0.502</v>
      </c>
      <c r="Q13" s="189">
        <v>0.10100000000000001</v>
      </c>
      <c r="R13" s="189">
        <v>0.109</v>
      </c>
      <c r="S13" s="189">
        <v>2.7E-2</v>
      </c>
      <c r="T13" s="189">
        <v>3.2000000000000001E-2</v>
      </c>
      <c r="U13" s="189">
        <v>1E-3</v>
      </c>
      <c r="V13" s="189">
        <v>2E-3</v>
      </c>
      <c r="W13" s="189">
        <v>4.3999999999999997E-2</v>
      </c>
      <c r="X13" s="189">
        <v>0.05</v>
      </c>
      <c r="Y13" s="189">
        <v>2E-3</v>
      </c>
      <c r="Z13" s="189">
        <v>3.0000000000000001E-3</v>
      </c>
      <c r="AA13" s="189">
        <v>2.5000000000000001E-2</v>
      </c>
      <c r="AB13" s="189">
        <v>0.03</v>
      </c>
      <c r="AC13" s="12"/>
    </row>
    <row r="14" spans="1:30" x14ac:dyDescent="0.25">
      <c r="A14" s="94" t="s">
        <v>1531</v>
      </c>
      <c r="B14" s="189" t="s">
        <v>143</v>
      </c>
      <c r="C14" s="189">
        <v>0.41272727272727272</v>
      </c>
      <c r="D14" s="189">
        <v>0.31090909090909091</v>
      </c>
      <c r="E14" s="189">
        <v>0.14181818181818182</v>
      </c>
      <c r="F14" s="189">
        <v>9.0909090909090905E-3</v>
      </c>
      <c r="G14" s="189">
        <v>0.1</v>
      </c>
      <c r="H14" s="189">
        <v>3.6363636363636364E-3</v>
      </c>
      <c r="I14" s="189">
        <v>2.181818181818182E-2</v>
      </c>
      <c r="J14" s="188">
        <v>1</v>
      </c>
      <c r="K14" s="190">
        <v>1100</v>
      </c>
      <c r="L14" s="94"/>
      <c r="M14" s="189" t="s">
        <v>143</v>
      </c>
      <c r="N14" s="189" t="s">
        <v>143</v>
      </c>
      <c r="O14" s="189">
        <v>0.38400000000000001</v>
      </c>
      <c r="P14" s="189">
        <v>0.442</v>
      </c>
      <c r="Q14" s="189">
        <v>0.28399999999999997</v>
      </c>
      <c r="R14" s="189">
        <v>0.33900000000000002</v>
      </c>
      <c r="S14" s="189">
        <v>0.122</v>
      </c>
      <c r="T14" s="189">
        <v>0.16400000000000001</v>
      </c>
      <c r="U14" s="189">
        <v>5.0000000000000001E-3</v>
      </c>
      <c r="V14" s="189">
        <v>1.7000000000000001E-2</v>
      </c>
      <c r="W14" s="189">
        <v>8.4000000000000005E-2</v>
      </c>
      <c r="X14" s="189">
        <v>0.11899999999999999</v>
      </c>
      <c r="Y14" s="189">
        <v>1E-3</v>
      </c>
      <c r="Z14" s="189">
        <v>8.9999999999999993E-3</v>
      </c>
      <c r="AA14" s="189">
        <v>1.4999999999999999E-2</v>
      </c>
      <c r="AB14" s="189">
        <v>3.2000000000000001E-2</v>
      </c>
      <c r="AC14" s="12"/>
    </row>
    <row r="15" spans="1:30" x14ac:dyDescent="0.25">
      <c r="A15" s="94" t="s">
        <v>1532</v>
      </c>
      <c r="B15" s="189" t="s">
        <v>143</v>
      </c>
      <c r="C15" s="189">
        <v>0.28102189781021897</v>
      </c>
      <c r="D15" s="189">
        <v>0.354014598540146</v>
      </c>
      <c r="E15" s="189">
        <v>0.20802919708029197</v>
      </c>
      <c r="F15" s="189">
        <v>7.2992700729927005E-3</v>
      </c>
      <c r="G15" s="189">
        <v>0.13138686131386862</v>
      </c>
      <c r="H15" s="189" t="s">
        <v>143</v>
      </c>
      <c r="I15" s="189">
        <v>1.824817518248175E-2</v>
      </c>
      <c r="J15" s="188">
        <v>1</v>
      </c>
      <c r="K15" s="190">
        <v>274</v>
      </c>
      <c r="L15" s="94"/>
      <c r="M15" s="189" t="s">
        <v>143</v>
      </c>
      <c r="N15" s="189" t="s">
        <v>143</v>
      </c>
      <c r="O15" s="189">
        <v>0.23100000000000001</v>
      </c>
      <c r="P15" s="189">
        <v>0.33700000000000002</v>
      </c>
      <c r="Q15" s="189">
        <v>0.3</v>
      </c>
      <c r="R15" s="189">
        <v>0.41199999999999998</v>
      </c>
      <c r="S15" s="189">
        <v>0.16400000000000001</v>
      </c>
      <c r="T15" s="189">
        <v>0.26</v>
      </c>
      <c r="U15" s="189">
        <v>2E-3</v>
      </c>
      <c r="V15" s="189">
        <v>2.5999999999999999E-2</v>
      </c>
      <c r="W15" s="189">
        <v>9.6000000000000002E-2</v>
      </c>
      <c r="X15" s="189">
        <v>0.17699999999999999</v>
      </c>
      <c r="Y15" s="189" t="s">
        <v>143</v>
      </c>
      <c r="Z15" s="189" t="s">
        <v>143</v>
      </c>
      <c r="AA15" s="189">
        <v>8.0000000000000002E-3</v>
      </c>
      <c r="AB15" s="189">
        <v>4.2000000000000003E-2</v>
      </c>
      <c r="AC15" s="12"/>
    </row>
    <row r="16" spans="1:30" x14ac:dyDescent="0.25">
      <c r="A16" s="94" t="s">
        <v>1533</v>
      </c>
      <c r="B16" s="189" t="s">
        <v>143</v>
      </c>
      <c r="C16" s="189">
        <v>0.37155963302752293</v>
      </c>
      <c r="D16" s="189">
        <v>0.19571865443425077</v>
      </c>
      <c r="E16" s="189">
        <v>0.34633027522935778</v>
      </c>
      <c r="F16" s="189">
        <v>7.6452599388379203E-3</v>
      </c>
      <c r="G16" s="189">
        <v>6.1162079510703363E-2</v>
      </c>
      <c r="H16" s="189">
        <v>1.5290519877675841E-3</v>
      </c>
      <c r="I16" s="189">
        <v>1.6055045871559634E-2</v>
      </c>
      <c r="J16" s="188">
        <v>0.99999999999999989</v>
      </c>
      <c r="K16" s="190">
        <v>1308</v>
      </c>
      <c r="L16" s="94"/>
      <c r="M16" s="189" t="s">
        <v>143</v>
      </c>
      <c r="N16" s="189" t="s">
        <v>143</v>
      </c>
      <c r="O16" s="189">
        <v>0.34599999999999997</v>
      </c>
      <c r="P16" s="189">
        <v>0.39800000000000002</v>
      </c>
      <c r="Q16" s="189">
        <v>0.17499999999999999</v>
      </c>
      <c r="R16" s="189">
        <v>0.218</v>
      </c>
      <c r="S16" s="189">
        <v>0.32100000000000001</v>
      </c>
      <c r="T16" s="189">
        <v>0.373</v>
      </c>
      <c r="U16" s="189">
        <v>4.0000000000000001E-3</v>
      </c>
      <c r="V16" s="189">
        <v>1.4E-2</v>
      </c>
      <c r="W16" s="189">
        <v>4.9000000000000002E-2</v>
      </c>
      <c r="X16" s="189">
        <v>7.4999999999999997E-2</v>
      </c>
      <c r="Y16" s="189">
        <v>0</v>
      </c>
      <c r="Z16" s="189">
        <v>6.0000000000000001E-3</v>
      </c>
      <c r="AA16" s="189">
        <v>1.0999999999999999E-2</v>
      </c>
      <c r="AB16" s="189">
        <v>2.4E-2</v>
      </c>
      <c r="AC16" s="12"/>
    </row>
    <row r="17" spans="1:29" x14ac:dyDescent="0.25">
      <c r="A17" s="94" t="s">
        <v>1534</v>
      </c>
      <c r="B17" s="189" t="s">
        <v>143</v>
      </c>
      <c r="C17" s="189">
        <v>0.51945854483925546</v>
      </c>
      <c r="D17" s="189">
        <v>0.23942470389170897</v>
      </c>
      <c r="E17" s="189">
        <v>0.13282571912013535</v>
      </c>
      <c r="F17" s="189">
        <v>7.6142131979695434E-3</v>
      </c>
      <c r="G17" s="189">
        <v>7.952622673434856E-2</v>
      </c>
      <c r="H17" s="189" t="s">
        <v>143</v>
      </c>
      <c r="I17" s="189">
        <v>2.1150592216582064E-2</v>
      </c>
      <c r="J17" s="188">
        <v>1</v>
      </c>
      <c r="K17" s="190">
        <v>1182</v>
      </c>
      <c r="L17" s="94"/>
      <c r="M17" s="189" t="s">
        <v>143</v>
      </c>
      <c r="N17" s="189" t="s">
        <v>143</v>
      </c>
      <c r="O17" s="189">
        <v>0.49099999999999999</v>
      </c>
      <c r="P17" s="189">
        <v>0.54800000000000004</v>
      </c>
      <c r="Q17" s="189">
        <v>0.216</v>
      </c>
      <c r="R17" s="189">
        <v>0.26500000000000001</v>
      </c>
      <c r="S17" s="189">
        <v>0.115</v>
      </c>
      <c r="T17" s="189">
        <v>0.153</v>
      </c>
      <c r="U17" s="189">
        <v>4.0000000000000001E-3</v>
      </c>
      <c r="V17" s="189">
        <v>1.4E-2</v>
      </c>
      <c r="W17" s="189">
        <v>6.5000000000000002E-2</v>
      </c>
      <c r="X17" s="189">
        <v>9.6000000000000002E-2</v>
      </c>
      <c r="Y17" s="189" t="s">
        <v>143</v>
      </c>
      <c r="Z17" s="189" t="s">
        <v>143</v>
      </c>
      <c r="AA17" s="189">
        <v>1.4E-2</v>
      </c>
      <c r="AB17" s="189">
        <v>3.1E-2</v>
      </c>
      <c r="AC17" s="12"/>
    </row>
    <row r="18" spans="1:29" x14ac:dyDescent="0.25">
      <c r="A18" s="94" t="s">
        <v>1535</v>
      </c>
      <c r="B18" s="189" t="s">
        <v>143</v>
      </c>
      <c r="C18" s="189">
        <v>0.37872340425531914</v>
      </c>
      <c r="D18" s="189">
        <v>0.3202127659574468</v>
      </c>
      <c r="E18" s="189">
        <v>0.17659574468085107</v>
      </c>
      <c r="F18" s="189">
        <v>7.4468085106382982E-3</v>
      </c>
      <c r="G18" s="189">
        <v>9.2553191489361697E-2</v>
      </c>
      <c r="H18" s="189">
        <v>1.0638297872340426E-3</v>
      </c>
      <c r="I18" s="189">
        <v>2.3404255319148935E-2</v>
      </c>
      <c r="J18" s="188">
        <v>0.99999999999999989</v>
      </c>
      <c r="K18" s="190">
        <v>940</v>
      </c>
      <c r="L18" s="94"/>
      <c r="M18" s="189" t="s">
        <v>143</v>
      </c>
      <c r="N18" s="189" t="s">
        <v>143</v>
      </c>
      <c r="O18" s="189">
        <v>0.34799999999999998</v>
      </c>
      <c r="P18" s="189">
        <v>0.41</v>
      </c>
      <c r="Q18" s="189">
        <v>0.29099999999999998</v>
      </c>
      <c r="R18" s="189">
        <v>0.35099999999999998</v>
      </c>
      <c r="S18" s="189">
        <v>0.154</v>
      </c>
      <c r="T18" s="189">
        <v>0.20200000000000001</v>
      </c>
      <c r="U18" s="189">
        <v>4.0000000000000001E-3</v>
      </c>
      <c r="V18" s="189">
        <v>1.4999999999999999E-2</v>
      </c>
      <c r="W18" s="189">
        <v>7.5999999999999998E-2</v>
      </c>
      <c r="X18" s="189">
        <v>0.113</v>
      </c>
      <c r="Y18" s="189">
        <v>0</v>
      </c>
      <c r="Z18" s="189">
        <v>6.0000000000000001E-3</v>
      </c>
      <c r="AA18" s="189">
        <v>1.6E-2</v>
      </c>
      <c r="AB18" s="189">
        <v>3.5000000000000003E-2</v>
      </c>
      <c r="AC18" s="12"/>
    </row>
    <row r="19" spans="1:29" x14ac:dyDescent="0.25">
      <c r="A19" s="94" t="s">
        <v>1536</v>
      </c>
      <c r="B19" s="189" t="s">
        <v>143</v>
      </c>
      <c r="C19" s="189">
        <v>0.19293218720152819</v>
      </c>
      <c r="D19" s="189">
        <v>0.51862464183381085</v>
      </c>
      <c r="E19" s="189">
        <v>0.15950334288443171</v>
      </c>
      <c r="F19" s="189">
        <v>1.2416427889207259E-2</v>
      </c>
      <c r="G19" s="189">
        <v>8.3094555873925502E-2</v>
      </c>
      <c r="H19" s="189">
        <v>9.5510983763132757E-4</v>
      </c>
      <c r="I19" s="189">
        <v>3.2473734479465138E-2</v>
      </c>
      <c r="J19" s="188">
        <v>1</v>
      </c>
      <c r="K19" s="190">
        <v>1047</v>
      </c>
      <c r="L19" s="94"/>
      <c r="M19" s="189" t="s">
        <v>143</v>
      </c>
      <c r="N19" s="189" t="s">
        <v>143</v>
      </c>
      <c r="O19" s="189">
        <v>0.17</v>
      </c>
      <c r="P19" s="189">
        <v>0.218</v>
      </c>
      <c r="Q19" s="189">
        <v>0.48799999999999999</v>
      </c>
      <c r="R19" s="189">
        <v>0.54900000000000004</v>
      </c>
      <c r="S19" s="189">
        <v>0.13900000000000001</v>
      </c>
      <c r="T19" s="189">
        <v>0.183</v>
      </c>
      <c r="U19" s="189">
        <v>7.0000000000000001E-3</v>
      </c>
      <c r="V19" s="189">
        <v>2.1000000000000001E-2</v>
      </c>
      <c r="W19" s="189">
        <v>6.8000000000000005E-2</v>
      </c>
      <c r="X19" s="189">
        <v>0.10100000000000001</v>
      </c>
      <c r="Y19" s="189">
        <v>0</v>
      </c>
      <c r="Z19" s="189">
        <v>5.0000000000000001E-3</v>
      </c>
      <c r="AA19" s="189">
        <v>2.3E-2</v>
      </c>
      <c r="AB19" s="189">
        <v>4.4999999999999998E-2</v>
      </c>
      <c r="AC19" s="12"/>
    </row>
    <row r="20" spans="1:29" x14ac:dyDescent="0.25">
      <c r="A20" s="94" t="s">
        <v>1537</v>
      </c>
      <c r="B20" s="189" t="s">
        <v>143</v>
      </c>
      <c r="C20" s="189">
        <v>0.30146082337317398</v>
      </c>
      <c r="D20" s="189">
        <v>0.34528552456839312</v>
      </c>
      <c r="E20" s="189">
        <v>0.14209827357237717</v>
      </c>
      <c r="F20" s="189">
        <v>1.3280212483399735E-2</v>
      </c>
      <c r="G20" s="189">
        <v>0.16865869853917662</v>
      </c>
      <c r="H20" s="189">
        <v>1.3280212483399733E-3</v>
      </c>
      <c r="I20" s="189">
        <v>2.7888446215139442E-2</v>
      </c>
      <c r="J20" s="188">
        <v>1</v>
      </c>
      <c r="K20" s="190">
        <v>753</v>
      </c>
      <c r="L20" s="94"/>
      <c r="M20" s="189" t="s">
        <v>143</v>
      </c>
      <c r="N20" s="189" t="s">
        <v>143</v>
      </c>
      <c r="O20" s="189">
        <v>0.27</v>
      </c>
      <c r="P20" s="189">
        <v>0.33500000000000002</v>
      </c>
      <c r="Q20" s="189">
        <v>0.312</v>
      </c>
      <c r="R20" s="189">
        <v>0.38</v>
      </c>
      <c r="S20" s="189">
        <v>0.11899999999999999</v>
      </c>
      <c r="T20" s="189">
        <v>0.16900000000000001</v>
      </c>
      <c r="U20" s="189">
        <v>7.0000000000000001E-3</v>
      </c>
      <c r="V20" s="189">
        <v>2.4E-2</v>
      </c>
      <c r="W20" s="189">
        <v>0.14399999999999999</v>
      </c>
      <c r="X20" s="189">
        <v>0.19700000000000001</v>
      </c>
      <c r="Y20" s="189">
        <v>0</v>
      </c>
      <c r="Z20" s="189">
        <v>7.0000000000000001E-3</v>
      </c>
      <c r="AA20" s="189">
        <v>1.7999999999999999E-2</v>
      </c>
      <c r="AB20" s="189">
        <v>4.2000000000000003E-2</v>
      </c>
      <c r="AC20" s="12"/>
    </row>
    <row r="21" spans="1:29" x14ac:dyDescent="0.25">
      <c r="A21" s="94" t="s">
        <v>1538</v>
      </c>
      <c r="B21" s="189" t="s">
        <v>143</v>
      </c>
      <c r="C21" s="189">
        <v>0.23270951993490643</v>
      </c>
      <c r="D21" s="189">
        <v>0.29292107404393813</v>
      </c>
      <c r="E21" s="189">
        <v>0.19012747491185245</v>
      </c>
      <c r="F21" s="189">
        <v>1.0577705451586655E-2</v>
      </c>
      <c r="G21" s="189">
        <v>0.24464334147002983</v>
      </c>
      <c r="H21" s="189">
        <v>5.6956875508543531E-3</v>
      </c>
      <c r="I21" s="189">
        <v>2.3325196636832114E-2</v>
      </c>
      <c r="J21" s="188">
        <v>1</v>
      </c>
      <c r="K21" s="190">
        <v>3687</v>
      </c>
      <c r="L21" s="94"/>
      <c r="M21" s="189" t="s">
        <v>143</v>
      </c>
      <c r="N21" s="189" t="s">
        <v>143</v>
      </c>
      <c r="O21" s="189">
        <v>0.219</v>
      </c>
      <c r="P21" s="189">
        <v>0.247</v>
      </c>
      <c r="Q21" s="189">
        <v>0.27800000000000002</v>
      </c>
      <c r="R21" s="189">
        <v>0.308</v>
      </c>
      <c r="S21" s="189">
        <v>0.17799999999999999</v>
      </c>
      <c r="T21" s="189">
        <v>0.20300000000000001</v>
      </c>
      <c r="U21" s="189">
        <v>8.0000000000000002E-3</v>
      </c>
      <c r="V21" s="189">
        <v>1.4E-2</v>
      </c>
      <c r="W21" s="189">
        <v>0.23100000000000001</v>
      </c>
      <c r="X21" s="189">
        <v>0.25900000000000001</v>
      </c>
      <c r="Y21" s="189">
        <v>4.0000000000000001E-3</v>
      </c>
      <c r="Z21" s="189">
        <v>8.9999999999999993E-3</v>
      </c>
      <c r="AA21" s="189">
        <v>1.9E-2</v>
      </c>
      <c r="AB21" s="189">
        <v>2.9000000000000001E-2</v>
      </c>
      <c r="AC21" s="12"/>
    </row>
    <row r="22" spans="1:29" x14ac:dyDescent="0.25">
      <c r="A22" s="94" t="s">
        <v>1539</v>
      </c>
      <c r="B22" s="189" t="s">
        <v>143</v>
      </c>
      <c r="C22" s="189">
        <v>3.9417309340188521E-2</v>
      </c>
      <c r="D22" s="189">
        <v>0.27077977720651242</v>
      </c>
      <c r="E22" s="189">
        <v>0.13538988860325621</v>
      </c>
      <c r="F22" s="189">
        <v>2.7420736932305057E-2</v>
      </c>
      <c r="G22" s="189">
        <v>0.50556983718937443</v>
      </c>
      <c r="H22" s="189" t="s">
        <v>143</v>
      </c>
      <c r="I22" s="189">
        <v>2.1422450728363324E-2</v>
      </c>
      <c r="J22" s="188">
        <v>1</v>
      </c>
      <c r="K22" s="190">
        <v>1167</v>
      </c>
      <c r="L22" s="94"/>
      <c r="M22" s="189" t="s">
        <v>143</v>
      </c>
      <c r="N22" s="189" t="s">
        <v>143</v>
      </c>
      <c r="O22" s="189">
        <v>0.03</v>
      </c>
      <c r="P22" s="189">
        <v>5.1999999999999998E-2</v>
      </c>
      <c r="Q22" s="189">
        <v>0.246</v>
      </c>
      <c r="R22" s="189">
        <v>0.29699999999999999</v>
      </c>
      <c r="S22" s="189">
        <v>0.11700000000000001</v>
      </c>
      <c r="T22" s="189">
        <v>0.156</v>
      </c>
      <c r="U22" s="189">
        <v>1.9E-2</v>
      </c>
      <c r="V22" s="189">
        <v>3.7999999999999999E-2</v>
      </c>
      <c r="W22" s="189">
        <v>0.47699999999999998</v>
      </c>
      <c r="X22" s="189">
        <v>0.53400000000000003</v>
      </c>
      <c r="Y22" s="189" t="s">
        <v>143</v>
      </c>
      <c r="Z22" s="189" t="s">
        <v>143</v>
      </c>
      <c r="AA22" s="189">
        <v>1.4999999999999999E-2</v>
      </c>
      <c r="AB22" s="189">
        <v>3.1E-2</v>
      </c>
      <c r="AC22" s="12"/>
    </row>
    <row r="23" spans="1:29" x14ac:dyDescent="0.25">
      <c r="A23" s="94" t="s">
        <v>1540</v>
      </c>
      <c r="B23" s="189" t="s">
        <v>143</v>
      </c>
      <c r="C23" s="189">
        <v>0.12659033078880408</v>
      </c>
      <c r="D23" s="189">
        <v>0.44402035623409669</v>
      </c>
      <c r="E23" s="189">
        <v>0.12531806615776081</v>
      </c>
      <c r="F23" s="189">
        <v>1.2722646310432569E-2</v>
      </c>
      <c r="G23" s="189">
        <v>0.22709923664122136</v>
      </c>
      <c r="H23" s="189">
        <v>6.3613231552162846E-3</v>
      </c>
      <c r="I23" s="189">
        <v>5.788804071246819E-2</v>
      </c>
      <c r="J23" s="188">
        <v>0.99999999999999989</v>
      </c>
      <c r="K23" s="190">
        <v>1572</v>
      </c>
      <c r="L23" s="94"/>
      <c r="M23" s="189" t="s">
        <v>143</v>
      </c>
      <c r="N23" s="189" t="s">
        <v>143</v>
      </c>
      <c r="O23" s="189">
        <v>0.111</v>
      </c>
      <c r="P23" s="189">
        <v>0.14399999999999999</v>
      </c>
      <c r="Q23" s="189">
        <v>0.42</v>
      </c>
      <c r="R23" s="189">
        <v>0.46899999999999997</v>
      </c>
      <c r="S23" s="189">
        <v>0.11</v>
      </c>
      <c r="T23" s="189">
        <v>0.14299999999999999</v>
      </c>
      <c r="U23" s="189">
        <v>8.0000000000000002E-3</v>
      </c>
      <c r="V23" s="189">
        <v>0.02</v>
      </c>
      <c r="W23" s="189">
        <v>0.20699999999999999</v>
      </c>
      <c r="X23" s="189">
        <v>0.248</v>
      </c>
      <c r="Y23" s="189">
        <v>3.0000000000000001E-3</v>
      </c>
      <c r="Z23" s="189">
        <v>1.2E-2</v>
      </c>
      <c r="AA23" s="189">
        <v>4.7E-2</v>
      </c>
      <c r="AB23" s="189">
        <v>7.0999999999999994E-2</v>
      </c>
      <c r="AC23" s="12"/>
    </row>
    <row r="24" spans="1:29" x14ac:dyDescent="0.25">
      <c r="A24" s="94" t="s">
        <v>1541</v>
      </c>
      <c r="B24" s="189" t="s">
        <v>143</v>
      </c>
      <c r="C24" s="189">
        <v>6.5180102915951971E-2</v>
      </c>
      <c r="D24" s="189">
        <v>0.25900514579759865</v>
      </c>
      <c r="E24" s="189">
        <v>0.13036020583190394</v>
      </c>
      <c r="F24" s="189">
        <v>3.6020583190394515E-2</v>
      </c>
      <c r="G24" s="189">
        <v>0.47855917667238423</v>
      </c>
      <c r="H24" s="189">
        <v>5.1457975986277877E-3</v>
      </c>
      <c r="I24" s="189">
        <v>2.5728987993138937E-2</v>
      </c>
      <c r="J24" s="188">
        <v>1</v>
      </c>
      <c r="K24" s="190">
        <v>583</v>
      </c>
      <c r="L24" s="94"/>
      <c r="M24" s="189" t="s">
        <v>143</v>
      </c>
      <c r="N24" s="189" t="s">
        <v>143</v>
      </c>
      <c r="O24" s="189">
        <v>4.8000000000000001E-2</v>
      </c>
      <c r="P24" s="189">
        <v>8.7999999999999995E-2</v>
      </c>
      <c r="Q24" s="189">
        <v>0.22500000000000001</v>
      </c>
      <c r="R24" s="189">
        <v>0.29599999999999999</v>
      </c>
      <c r="S24" s="189">
        <v>0.105</v>
      </c>
      <c r="T24" s="189">
        <v>0.16</v>
      </c>
      <c r="U24" s="189">
        <v>2.4E-2</v>
      </c>
      <c r="V24" s="189">
        <v>5.3999999999999999E-2</v>
      </c>
      <c r="W24" s="189">
        <v>0.438</v>
      </c>
      <c r="X24" s="189">
        <v>0.51900000000000002</v>
      </c>
      <c r="Y24" s="189">
        <v>2E-3</v>
      </c>
      <c r="Z24" s="189">
        <v>1.4999999999999999E-2</v>
      </c>
      <c r="AA24" s="189">
        <v>1.6E-2</v>
      </c>
      <c r="AB24" s="189">
        <v>4.2000000000000003E-2</v>
      </c>
      <c r="AC24" s="12"/>
    </row>
    <row r="25" spans="1:29" x14ac:dyDescent="0.25">
      <c r="A25" s="94" t="s">
        <v>1542</v>
      </c>
      <c r="B25" s="189" t="s">
        <v>143</v>
      </c>
      <c r="C25" s="189">
        <v>9.3998234774933798E-2</v>
      </c>
      <c r="D25" s="189">
        <v>0.27316857899382169</v>
      </c>
      <c r="E25" s="189">
        <v>0.13724624889673434</v>
      </c>
      <c r="F25" s="189">
        <v>1.8976169461606355E-2</v>
      </c>
      <c r="G25" s="189">
        <v>0.44395410414827891</v>
      </c>
      <c r="H25" s="189">
        <v>3.9717563989408646E-3</v>
      </c>
      <c r="I25" s="189">
        <v>2.8684907325684024E-2</v>
      </c>
      <c r="J25" s="188">
        <v>1</v>
      </c>
      <c r="K25" s="190">
        <v>2266</v>
      </c>
      <c r="L25" s="94"/>
      <c r="M25" s="189" t="s">
        <v>143</v>
      </c>
      <c r="N25" s="189" t="s">
        <v>143</v>
      </c>
      <c r="O25" s="189">
        <v>8.3000000000000004E-2</v>
      </c>
      <c r="P25" s="189">
        <v>0.107</v>
      </c>
      <c r="Q25" s="189">
        <v>0.255</v>
      </c>
      <c r="R25" s="189">
        <v>0.29199999999999998</v>
      </c>
      <c r="S25" s="189">
        <v>0.124</v>
      </c>
      <c r="T25" s="189">
        <v>0.152</v>
      </c>
      <c r="U25" s="189">
        <v>1.4E-2</v>
      </c>
      <c r="V25" s="189">
        <v>2.5000000000000001E-2</v>
      </c>
      <c r="W25" s="189">
        <v>0.42399999999999999</v>
      </c>
      <c r="X25" s="189">
        <v>0.46400000000000002</v>
      </c>
      <c r="Y25" s="189">
        <v>2E-3</v>
      </c>
      <c r="Z25" s="189">
        <v>8.0000000000000002E-3</v>
      </c>
      <c r="AA25" s="189">
        <v>2.3E-2</v>
      </c>
      <c r="AB25" s="189">
        <v>3.5999999999999997E-2</v>
      </c>
      <c r="AC25" s="12"/>
    </row>
    <row r="26" spans="1:29" x14ac:dyDescent="0.25">
      <c r="A26" s="94" t="s">
        <v>1543</v>
      </c>
      <c r="B26" s="189" t="s">
        <v>143</v>
      </c>
      <c r="C26" s="189">
        <v>0.29466941203385955</v>
      </c>
      <c r="D26" s="189">
        <v>0.19418897277510866</v>
      </c>
      <c r="E26" s="189">
        <v>0.12230610844200412</v>
      </c>
      <c r="F26" s="189">
        <v>1.4824982841455045E-2</v>
      </c>
      <c r="G26" s="189">
        <v>0.35030885380919696</v>
      </c>
      <c r="H26" s="189">
        <v>6.5431251429878745E-3</v>
      </c>
      <c r="I26" s="189">
        <v>1.7158544955387784E-2</v>
      </c>
      <c r="J26" s="188">
        <v>1</v>
      </c>
      <c r="K26" s="190">
        <v>21855</v>
      </c>
      <c r="L26" s="94"/>
      <c r="M26" s="189" t="s">
        <v>143</v>
      </c>
      <c r="N26" s="189" t="s">
        <v>143</v>
      </c>
      <c r="O26" s="189">
        <v>0.28899999999999998</v>
      </c>
      <c r="P26" s="189">
        <v>0.30099999999999999</v>
      </c>
      <c r="Q26" s="189">
        <v>0.189</v>
      </c>
      <c r="R26" s="189">
        <v>0.19900000000000001</v>
      </c>
      <c r="S26" s="189">
        <v>0.11799999999999999</v>
      </c>
      <c r="T26" s="189">
        <v>0.127</v>
      </c>
      <c r="U26" s="189">
        <v>1.2999999999999999E-2</v>
      </c>
      <c r="V26" s="189">
        <v>1.7000000000000001E-2</v>
      </c>
      <c r="W26" s="189">
        <v>0.34399999999999997</v>
      </c>
      <c r="X26" s="189">
        <v>0.35699999999999998</v>
      </c>
      <c r="Y26" s="189">
        <v>6.0000000000000001E-3</v>
      </c>
      <c r="Z26" s="189">
        <v>8.0000000000000002E-3</v>
      </c>
      <c r="AA26" s="189">
        <v>1.6E-2</v>
      </c>
      <c r="AB26" s="189">
        <v>1.9E-2</v>
      </c>
      <c r="AC26" s="12"/>
    </row>
    <row r="27" spans="1:29" x14ac:dyDescent="0.25">
      <c r="A27" s="94" t="s">
        <v>1544</v>
      </c>
      <c r="B27" s="189" t="s">
        <v>143</v>
      </c>
      <c r="C27" s="189">
        <v>0.66165413533834583</v>
      </c>
      <c r="D27" s="189">
        <v>0.20300751879699247</v>
      </c>
      <c r="E27" s="189">
        <v>3.007518796992481E-2</v>
      </c>
      <c r="F27" s="189" t="s">
        <v>143</v>
      </c>
      <c r="G27" s="189">
        <v>7.5187969924812026E-2</v>
      </c>
      <c r="H27" s="189" t="s">
        <v>143</v>
      </c>
      <c r="I27" s="189">
        <v>3.007518796992481E-2</v>
      </c>
      <c r="J27" s="188">
        <v>0.99999999999999989</v>
      </c>
      <c r="K27" s="190">
        <v>133</v>
      </c>
      <c r="L27" s="94"/>
      <c r="M27" s="189" t="s">
        <v>143</v>
      </c>
      <c r="N27" s="189" t="s">
        <v>143</v>
      </c>
      <c r="O27" s="189">
        <v>0.57799999999999996</v>
      </c>
      <c r="P27" s="189">
        <v>0.73699999999999999</v>
      </c>
      <c r="Q27" s="189">
        <v>0.14299999999999999</v>
      </c>
      <c r="R27" s="189">
        <v>0.27900000000000003</v>
      </c>
      <c r="S27" s="189">
        <v>1.2E-2</v>
      </c>
      <c r="T27" s="189">
        <v>7.4999999999999997E-2</v>
      </c>
      <c r="U27" s="189" t="s">
        <v>143</v>
      </c>
      <c r="V27" s="189" t="s">
        <v>143</v>
      </c>
      <c r="W27" s="189">
        <v>4.1000000000000002E-2</v>
      </c>
      <c r="X27" s="189">
        <v>0.13300000000000001</v>
      </c>
      <c r="Y27" s="189" t="s">
        <v>143</v>
      </c>
      <c r="Z27" s="189" t="s">
        <v>143</v>
      </c>
      <c r="AA27" s="189">
        <v>1.2E-2</v>
      </c>
      <c r="AB27" s="189">
        <v>7.4999999999999997E-2</v>
      </c>
      <c r="AC27" s="12"/>
    </row>
    <row r="28" spans="1:29" x14ac:dyDescent="0.25">
      <c r="A28" s="94" t="s">
        <v>1545</v>
      </c>
      <c r="B28" s="189" t="s">
        <v>143</v>
      </c>
      <c r="C28" s="189">
        <v>0.49723374827109268</v>
      </c>
      <c r="D28" s="189">
        <v>0.31881051175656983</v>
      </c>
      <c r="E28" s="189">
        <v>7.7109266943291843E-2</v>
      </c>
      <c r="F28" s="189">
        <v>6.0511756569847858E-3</v>
      </c>
      <c r="G28" s="189">
        <v>2.6106500691562933E-2</v>
      </c>
      <c r="H28" s="189">
        <v>1.7289073305670817E-4</v>
      </c>
      <c r="I28" s="189">
        <v>7.4515905947441216E-2</v>
      </c>
      <c r="J28" s="188">
        <v>0.99999999999999989</v>
      </c>
      <c r="K28" s="190">
        <v>5784</v>
      </c>
      <c r="L28" s="94"/>
      <c r="M28" s="189" t="s">
        <v>143</v>
      </c>
      <c r="N28" s="189" t="s">
        <v>143</v>
      </c>
      <c r="O28" s="189">
        <v>0.48399999999999999</v>
      </c>
      <c r="P28" s="189">
        <v>0.51</v>
      </c>
      <c r="Q28" s="189">
        <v>0.307</v>
      </c>
      <c r="R28" s="189">
        <v>0.33100000000000002</v>
      </c>
      <c r="S28" s="189">
        <v>7.0999999999999994E-2</v>
      </c>
      <c r="T28" s="189">
        <v>8.4000000000000005E-2</v>
      </c>
      <c r="U28" s="189">
        <v>4.0000000000000001E-3</v>
      </c>
      <c r="V28" s="189">
        <v>8.0000000000000002E-3</v>
      </c>
      <c r="W28" s="189">
        <v>2.1999999999999999E-2</v>
      </c>
      <c r="X28" s="189">
        <v>3.1E-2</v>
      </c>
      <c r="Y28" s="189">
        <v>0</v>
      </c>
      <c r="Z28" s="189">
        <v>1E-3</v>
      </c>
      <c r="AA28" s="189">
        <v>6.8000000000000005E-2</v>
      </c>
      <c r="AB28" s="189">
        <v>8.2000000000000003E-2</v>
      </c>
      <c r="AC28" s="12"/>
    </row>
    <row r="29" spans="1:29" x14ac:dyDescent="0.25">
      <c r="A29" s="94" t="s">
        <v>1546</v>
      </c>
      <c r="B29" s="189" t="s">
        <v>143</v>
      </c>
      <c r="C29" s="189">
        <v>5.8548009367681503E-3</v>
      </c>
      <c r="D29" s="189">
        <v>0.31967213114754101</v>
      </c>
      <c r="E29" s="189">
        <v>0.24004683840749413</v>
      </c>
      <c r="F29" s="189">
        <v>3.6299765807962528E-2</v>
      </c>
      <c r="G29" s="189">
        <v>0.37119437939110073</v>
      </c>
      <c r="H29" s="189">
        <v>1.288056206088993E-2</v>
      </c>
      <c r="I29" s="189">
        <v>1.405152224824356E-2</v>
      </c>
      <c r="J29" s="188">
        <v>1</v>
      </c>
      <c r="K29" s="190">
        <v>854</v>
      </c>
      <c r="L29" s="94"/>
      <c r="M29" s="189" t="s">
        <v>143</v>
      </c>
      <c r="N29" s="189" t="s">
        <v>143</v>
      </c>
      <c r="O29" s="189">
        <v>3.0000000000000001E-3</v>
      </c>
      <c r="P29" s="189">
        <v>1.4E-2</v>
      </c>
      <c r="Q29" s="189">
        <v>0.28899999999999998</v>
      </c>
      <c r="R29" s="189">
        <v>0.35199999999999998</v>
      </c>
      <c r="S29" s="189">
        <v>0.21299999999999999</v>
      </c>
      <c r="T29" s="189">
        <v>0.27</v>
      </c>
      <c r="U29" s="189">
        <v>2.5999999999999999E-2</v>
      </c>
      <c r="V29" s="189">
        <v>5.0999999999999997E-2</v>
      </c>
      <c r="W29" s="189">
        <v>0.33900000000000002</v>
      </c>
      <c r="X29" s="189">
        <v>0.40400000000000003</v>
      </c>
      <c r="Y29" s="189">
        <v>7.0000000000000001E-3</v>
      </c>
      <c r="Z29" s="189">
        <v>2.3E-2</v>
      </c>
      <c r="AA29" s="189">
        <v>8.0000000000000002E-3</v>
      </c>
      <c r="AB29" s="189">
        <v>2.4E-2</v>
      </c>
      <c r="AC29" s="12"/>
    </row>
    <row r="30" spans="1:29" x14ac:dyDescent="0.25">
      <c r="A30" s="94" t="s">
        <v>1547</v>
      </c>
      <c r="B30" s="189" t="s">
        <v>143</v>
      </c>
      <c r="C30" s="189">
        <v>0.24338624338624337</v>
      </c>
      <c r="D30" s="189">
        <v>0.21252204585537918</v>
      </c>
      <c r="E30" s="189">
        <v>0.16049382716049382</v>
      </c>
      <c r="F30" s="189">
        <v>2.5573192239858905E-2</v>
      </c>
      <c r="G30" s="189">
        <v>0.3439153439153439</v>
      </c>
      <c r="H30" s="189">
        <v>8.8183421516754845E-4</v>
      </c>
      <c r="I30" s="189">
        <v>1.3227513227513227E-2</v>
      </c>
      <c r="J30" s="188">
        <v>0.99999999999999978</v>
      </c>
      <c r="K30" s="190">
        <v>1134</v>
      </c>
      <c r="L30" s="94"/>
      <c r="M30" s="189" t="s">
        <v>143</v>
      </c>
      <c r="N30" s="189" t="s">
        <v>143</v>
      </c>
      <c r="O30" s="189">
        <v>0.219</v>
      </c>
      <c r="P30" s="189">
        <v>0.26900000000000002</v>
      </c>
      <c r="Q30" s="189">
        <v>0.19</v>
      </c>
      <c r="R30" s="189">
        <v>0.23699999999999999</v>
      </c>
      <c r="S30" s="189">
        <v>0.14000000000000001</v>
      </c>
      <c r="T30" s="189">
        <v>0.183</v>
      </c>
      <c r="U30" s="189">
        <v>1.7999999999999999E-2</v>
      </c>
      <c r="V30" s="189">
        <v>3.5999999999999997E-2</v>
      </c>
      <c r="W30" s="189">
        <v>0.317</v>
      </c>
      <c r="X30" s="189">
        <v>0.372</v>
      </c>
      <c r="Y30" s="189">
        <v>0</v>
      </c>
      <c r="Z30" s="189">
        <v>5.0000000000000001E-3</v>
      </c>
      <c r="AA30" s="189">
        <v>8.0000000000000002E-3</v>
      </c>
      <c r="AB30" s="189">
        <v>2.1999999999999999E-2</v>
      </c>
      <c r="AC30" s="12"/>
    </row>
    <row r="31" spans="1:29" x14ac:dyDescent="0.25">
      <c r="A31" s="94" t="s">
        <v>1548</v>
      </c>
      <c r="B31" s="189" t="s">
        <v>143</v>
      </c>
      <c r="C31" s="189">
        <v>0.13592233009708737</v>
      </c>
      <c r="D31" s="189">
        <v>0.32955771305285869</v>
      </c>
      <c r="E31" s="189">
        <v>0.13969795037756202</v>
      </c>
      <c r="F31" s="189">
        <v>1.6720604099244876E-2</v>
      </c>
      <c r="G31" s="189">
        <v>0.35167206040992449</v>
      </c>
      <c r="H31" s="189">
        <v>4.8543689320388345E-3</v>
      </c>
      <c r="I31" s="189">
        <v>2.1574973031283712E-2</v>
      </c>
      <c r="J31" s="188">
        <v>1</v>
      </c>
      <c r="K31" s="190">
        <v>1854</v>
      </c>
      <c r="L31" s="94"/>
      <c r="M31" s="189" t="s">
        <v>143</v>
      </c>
      <c r="N31" s="189" t="s">
        <v>143</v>
      </c>
      <c r="O31" s="189">
        <v>0.121</v>
      </c>
      <c r="P31" s="189">
        <v>0.152</v>
      </c>
      <c r="Q31" s="189">
        <v>0.309</v>
      </c>
      <c r="R31" s="189">
        <v>0.35099999999999998</v>
      </c>
      <c r="S31" s="189">
        <v>0.125</v>
      </c>
      <c r="T31" s="189">
        <v>0.156</v>
      </c>
      <c r="U31" s="189">
        <v>1.2E-2</v>
      </c>
      <c r="V31" s="189">
        <v>2.4E-2</v>
      </c>
      <c r="W31" s="189">
        <v>0.33</v>
      </c>
      <c r="X31" s="189">
        <v>0.374</v>
      </c>
      <c r="Y31" s="189">
        <v>3.0000000000000001E-3</v>
      </c>
      <c r="Z31" s="189">
        <v>8.9999999999999993E-3</v>
      </c>
      <c r="AA31" s="189">
        <v>1.6E-2</v>
      </c>
      <c r="AB31" s="189">
        <v>2.9000000000000001E-2</v>
      </c>
      <c r="AC31" s="12"/>
    </row>
    <row r="32" spans="1:29" x14ac:dyDescent="0.25">
      <c r="A32" s="94" t="s">
        <v>1549</v>
      </c>
      <c r="B32" s="189" t="s">
        <v>143</v>
      </c>
      <c r="C32" s="189">
        <v>0.20719453376205788</v>
      </c>
      <c r="D32" s="189">
        <v>0.33822347266881031</v>
      </c>
      <c r="E32" s="189">
        <v>0.13685691318327975</v>
      </c>
      <c r="F32" s="189">
        <v>1.9292604501607719E-2</v>
      </c>
      <c r="G32" s="189">
        <v>0.26105305466237944</v>
      </c>
      <c r="H32" s="189">
        <v>1.8086816720257234E-3</v>
      </c>
      <c r="I32" s="189">
        <v>3.5570739549839227E-2</v>
      </c>
      <c r="J32" s="188">
        <v>1.0000000000000002</v>
      </c>
      <c r="K32" s="190">
        <v>4976</v>
      </c>
      <c r="L32" s="94"/>
      <c r="M32" s="189" t="s">
        <v>143</v>
      </c>
      <c r="N32" s="189" t="s">
        <v>143</v>
      </c>
      <c r="O32" s="189">
        <v>0.19600000000000001</v>
      </c>
      <c r="P32" s="189">
        <v>0.219</v>
      </c>
      <c r="Q32" s="189">
        <v>0.32500000000000001</v>
      </c>
      <c r="R32" s="189">
        <v>0.35099999999999998</v>
      </c>
      <c r="S32" s="189">
        <v>0.128</v>
      </c>
      <c r="T32" s="189">
        <v>0.14699999999999999</v>
      </c>
      <c r="U32" s="189">
        <v>1.6E-2</v>
      </c>
      <c r="V32" s="189">
        <v>2.4E-2</v>
      </c>
      <c r="W32" s="189">
        <v>0.249</v>
      </c>
      <c r="X32" s="189">
        <v>0.27300000000000002</v>
      </c>
      <c r="Y32" s="189">
        <v>1E-3</v>
      </c>
      <c r="Z32" s="189">
        <v>3.0000000000000001E-3</v>
      </c>
      <c r="AA32" s="189">
        <v>3.1E-2</v>
      </c>
      <c r="AB32" s="189">
        <v>4.1000000000000002E-2</v>
      </c>
      <c r="AC32" s="12"/>
    </row>
    <row r="33" spans="1:29" x14ac:dyDescent="0.25">
      <c r="A33" s="94" t="s">
        <v>1550</v>
      </c>
      <c r="B33" s="189" t="s">
        <v>143</v>
      </c>
      <c r="C33" s="189">
        <v>0.37444933920704848</v>
      </c>
      <c r="D33" s="189">
        <v>0.20239843367596672</v>
      </c>
      <c r="E33" s="189">
        <v>8.4434654919236421E-2</v>
      </c>
      <c r="F33" s="189">
        <v>0.10572687224669604</v>
      </c>
      <c r="G33" s="189">
        <v>0.20631424375917767</v>
      </c>
      <c r="H33" s="189">
        <v>3.9158100832109646E-3</v>
      </c>
      <c r="I33" s="189">
        <v>2.276064610866373E-2</v>
      </c>
      <c r="J33" s="188">
        <v>1</v>
      </c>
      <c r="K33" s="190">
        <v>4086</v>
      </c>
      <c r="L33" s="94"/>
      <c r="M33" s="189" t="s">
        <v>143</v>
      </c>
      <c r="N33" s="189" t="s">
        <v>143</v>
      </c>
      <c r="O33" s="189">
        <v>0.36</v>
      </c>
      <c r="P33" s="189">
        <v>0.38900000000000001</v>
      </c>
      <c r="Q33" s="189">
        <v>0.19</v>
      </c>
      <c r="R33" s="189">
        <v>0.215</v>
      </c>
      <c r="S33" s="189">
        <v>7.5999999999999998E-2</v>
      </c>
      <c r="T33" s="189">
        <v>9.2999999999999999E-2</v>
      </c>
      <c r="U33" s="189">
        <v>9.7000000000000003E-2</v>
      </c>
      <c r="V33" s="189">
        <v>0.11600000000000001</v>
      </c>
      <c r="W33" s="189">
        <v>0.19400000000000001</v>
      </c>
      <c r="X33" s="189">
        <v>0.219</v>
      </c>
      <c r="Y33" s="189">
        <v>2E-3</v>
      </c>
      <c r="Z33" s="189">
        <v>6.0000000000000001E-3</v>
      </c>
      <c r="AA33" s="189">
        <v>1.9E-2</v>
      </c>
      <c r="AB33" s="189">
        <v>2.8000000000000001E-2</v>
      </c>
      <c r="AC33" s="12"/>
    </row>
    <row r="34" spans="1:29" x14ac:dyDescent="0.25">
      <c r="A34" s="94" t="s">
        <v>1551</v>
      </c>
      <c r="B34" s="189" t="s">
        <v>143</v>
      </c>
      <c r="C34" s="189">
        <v>0.16319444444444445</v>
      </c>
      <c r="D34" s="189">
        <v>0.390625</v>
      </c>
      <c r="E34" s="189">
        <v>0.20833333333333334</v>
      </c>
      <c r="F34" s="189">
        <v>2.4305555555555556E-2</v>
      </c>
      <c r="G34" s="189">
        <v>0.1892361111111111</v>
      </c>
      <c r="H34" s="189">
        <v>3.472222222222222E-3</v>
      </c>
      <c r="I34" s="189">
        <v>2.0833333333333332E-2</v>
      </c>
      <c r="J34" s="188">
        <v>1</v>
      </c>
      <c r="K34" s="190">
        <v>576</v>
      </c>
      <c r="L34" s="94"/>
      <c r="M34" s="189" t="s">
        <v>143</v>
      </c>
      <c r="N34" s="189" t="s">
        <v>143</v>
      </c>
      <c r="O34" s="189">
        <v>0.13500000000000001</v>
      </c>
      <c r="P34" s="189">
        <v>0.19600000000000001</v>
      </c>
      <c r="Q34" s="189">
        <v>0.35199999999999998</v>
      </c>
      <c r="R34" s="189">
        <v>0.43099999999999999</v>
      </c>
      <c r="S34" s="189">
        <v>0.17699999999999999</v>
      </c>
      <c r="T34" s="189">
        <v>0.24299999999999999</v>
      </c>
      <c r="U34" s="189">
        <v>1.4999999999999999E-2</v>
      </c>
      <c r="V34" s="189">
        <v>0.04</v>
      </c>
      <c r="W34" s="189">
        <v>0.159</v>
      </c>
      <c r="X34" s="189">
        <v>0.223</v>
      </c>
      <c r="Y34" s="189">
        <v>1E-3</v>
      </c>
      <c r="Z34" s="189">
        <v>1.2999999999999999E-2</v>
      </c>
      <c r="AA34" s="189">
        <v>1.2E-2</v>
      </c>
      <c r="AB34" s="189">
        <v>3.5999999999999997E-2</v>
      </c>
      <c r="AC34" s="12"/>
    </row>
    <row r="35" spans="1:29" x14ac:dyDescent="0.25">
      <c r="A35" s="94" t="s">
        <v>1552</v>
      </c>
      <c r="B35" s="189" t="s">
        <v>143</v>
      </c>
      <c r="C35" s="189" t="s">
        <v>143</v>
      </c>
      <c r="D35" s="189">
        <v>0.4053295932678822</v>
      </c>
      <c r="E35" s="189">
        <v>0.36746143057503505</v>
      </c>
      <c r="F35" s="189">
        <v>2.1037868162692847E-2</v>
      </c>
      <c r="G35" s="189">
        <v>0.18092566619915848</v>
      </c>
      <c r="H35" s="189">
        <v>4.2075736325385693E-3</v>
      </c>
      <c r="I35" s="189">
        <v>2.1037868162692847E-2</v>
      </c>
      <c r="J35" s="188">
        <v>0.99999999999999989</v>
      </c>
      <c r="K35" s="190">
        <v>713</v>
      </c>
      <c r="L35" s="94"/>
      <c r="M35" s="189" t="s">
        <v>143</v>
      </c>
      <c r="N35" s="189" t="s">
        <v>143</v>
      </c>
      <c r="O35" s="189" t="s">
        <v>143</v>
      </c>
      <c r="P35" s="189" t="s">
        <v>143</v>
      </c>
      <c r="Q35" s="189">
        <v>0.37</v>
      </c>
      <c r="R35" s="189">
        <v>0.442</v>
      </c>
      <c r="S35" s="189">
        <v>0.33300000000000002</v>
      </c>
      <c r="T35" s="189">
        <v>0.40300000000000002</v>
      </c>
      <c r="U35" s="189">
        <v>1.2999999999999999E-2</v>
      </c>
      <c r="V35" s="189">
        <v>3.4000000000000002E-2</v>
      </c>
      <c r="W35" s="189">
        <v>0.154</v>
      </c>
      <c r="X35" s="189">
        <v>0.21099999999999999</v>
      </c>
      <c r="Y35" s="189">
        <v>1E-3</v>
      </c>
      <c r="Z35" s="189">
        <v>1.2E-2</v>
      </c>
      <c r="AA35" s="189">
        <v>1.2999999999999999E-2</v>
      </c>
      <c r="AB35" s="189">
        <v>3.4000000000000002E-2</v>
      </c>
      <c r="AC35" s="12"/>
    </row>
    <row r="36" spans="1:29" x14ac:dyDescent="0.25">
      <c r="A36" s="94" t="s">
        <v>1553</v>
      </c>
      <c r="B36" s="189" t="s">
        <v>143</v>
      </c>
      <c r="C36" s="189">
        <v>9.5046854082998664E-2</v>
      </c>
      <c r="D36" s="189">
        <v>0.39759036144578314</v>
      </c>
      <c r="E36" s="189">
        <v>0.12449799196787148</v>
      </c>
      <c r="F36" s="189">
        <v>2.0080321285140562E-2</v>
      </c>
      <c r="G36" s="189">
        <v>0.33467202141900937</v>
      </c>
      <c r="H36" s="189">
        <v>5.3547523427041497E-3</v>
      </c>
      <c r="I36" s="189">
        <v>2.2757697456492636E-2</v>
      </c>
      <c r="J36" s="188">
        <v>1</v>
      </c>
      <c r="K36" s="190">
        <v>747</v>
      </c>
      <c r="L36" s="94"/>
      <c r="M36" s="189" t="s">
        <v>143</v>
      </c>
      <c r="N36" s="189" t="s">
        <v>143</v>
      </c>
      <c r="O36" s="189">
        <v>7.5999999999999998E-2</v>
      </c>
      <c r="P36" s="189">
        <v>0.11799999999999999</v>
      </c>
      <c r="Q36" s="189">
        <v>0.36299999999999999</v>
      </c>
      <c r="R36" s="189">
        <v>0.433</v>
      </c>
      <c r="S36" s="189">
        <v>0.10299999999999999</v>
      </c>
      <c r="T36" s="189">
        <v>0.15</v>
      </c>
      <c r="U36" s="189">
        <v>1.2E-2</v>
      </c>
      <c r="V36" s="189">
        <v>3.3000000000000002E-2</v>
      </c>
      <c r="W36" s="189">
        <v>0.30199999999999999</v>
      </c>
      <c r="X36" s="189">
        <v>0.36899999999999999</v>
      </c>
      <c r="Y36" s="189">
        <v>2E-3</v>
      </c>
      <c r="Z36" s="189">
        <v>1.4E-2</v>
      </c>
      <c r="AA36" s="189">
        <v>1.4E-2</v>
      </c>
      <c r="AB36" s="189">
        <v>3.5999999999999997E-2</v>
      </c>
      <c r="AC36" s="12"/>
    </row>
    <row r="37" spans="1:29" x14ac:dyDescent="0.25">
      <c r="A37" s="94" t="s">
        <v>1554</v>
      </c>
      <c r="B37" s="189">
        <v>1.2195121951219512E-3</v>
      </c>
      <c r="C37" s="189">
        <v>0.12896341463414634</v>
      </c>
      <c r="D37" s="189">
        <v>0.28292682926829266</v>
      </c>
      <c r="E37" s="189">
        <v>0.19420731707317074</v>
      </c>
      <c r="F37" s="189">
        <v>2.2256097560975609E-2</v>
      </c>
      <c r="G37" s="189">
        <v>0.33536585365853661</v>
      </c>
      <c r="H37" s="189">
        <v>6.7073170731707316E-3</v>
      </c>
      <c r="I37" s="189">
        <v>2.8353658536585367E-2</v>
      </c>
      <c r="J37" s="188">
        <v>0.99999999999999989</v>
      </c>
      <c r="K37" s="190">
        <v>3280</v>
      </c>
      <c r="L37" s="94"/>
      <c r="M37" s="189">
        <v>0</v>
      </c>
      <c r="N37" s="189">
        <v>3.0000000000000001E-3</v>
      </c>
      <c r="O37" s="189">
        <v>0.11799999999999999</v>
      </c>
      <c r="P37" s="189">
        <v>0.14099999999999999</v>
      </c>
      <c r="Q37" s="189">
        <v>0.26800000000000002</v>
      </c>
      <c r="R37" s="189">
        <v>0.29899999999999999</v>
      </c>
      <c r="S37" s="189">
        <v>0.18099999999999999</v>
      </c>
      <c r="T37" s="189">
        <v>0.20799999999999999</v>
      </c>
      <c r="U37" s="189">
        <v>1.7999999999999999E-2</v>
      </c>
      <c r="V37" s="189">
        <v>2.8000000000000001E-2</v>
      </c>
      <c r="W37" s="189">
        <v>0.31900000000000001</v>
      </c>
      <c r="X37" s="189">
        <v>0.35199999999999998</v>
      </c>
      <c r="Y37" s="189">
        <v>4.0000000000000001E-3</v>
      </c>
      <c r="Z37" s="189">
        <v>0.01</v>
      </c>
      <c r="AA37" s="189">
        <v>2.3E-2</v>
      </c>
      <c r="AB37" s="189">
        <v>3.5000000000000003E-2</v>
      </c>
      <c r="AC37" s="12"/>
    </row>
    <row r="38" spans="1:29" x14ac:dyDescent="0.25">
      <c r="A38" s="94" t="s">
        <v>1555</v>
      </c>
      <c r="B38" s="189" t="s">
        <v>143</v>
      </c>
      <c r="C38" s="189">
        <v>0.3005249343832021</v>
      </c>
      <c r="D38" s="189">
        <v>0.22080052493438321</v>
      </c>
      <c r="E38" s="189">
        <v>0.13451443569553806</v>
      </c>
      <c r="F38" s="189">
        <v>2.2637795275590553E-2</v>
      </c>
      <c r="G38" s="189">
        <v>0.28838582677165353</v>
      </c>
      <c r="H38" s="189">
        <v>6.889763779527559E-3</v>
      </c>
      <c r="I38" s="189">
        <v>2.6246719160104987E-2</v>
      </c>
      <c r="J38" s="188">
        <v>1</v>
      </c>
      <c r="K38" s="190">
        <v>3048</v>
      </c>
      <c r="L38" s="94"/>
      <c r="M38" s="189" t="s">
        <v>143</v>
      </c>
      <c r="N38" s="189" t="s">
        <v>143</v>
      </c>
      <c r="O38" s="189">
        <v>0.28499999999999998</v>
      </c>
      <c r="P38" s="189">
        <v>0.317</v>
      </c>
      <c r="Q38" s="189">
        <v>0.20599999999999999</v>
      </c>
      <c r="R38" s="189">
        <v>0.23599999999999999</v>
      </c>
      <c r="S38" s="189">
        <v>0.123</v>
      </c>
      <c r="T38" s="189">
        <v>0.14699999999999999</v>
      </c>
      <c r="U38" s="189">
        <v>1.7999999999999999E-2</v>
      </c>
      <c r="V38" s="189">
        <v>2.9000000000000001E-2</v>
      </c>
      <c r="W38" s="189">
        <v>0.27300000000000002</v>
      </c>
      <c r="X38" s="189">
        <v>0.30499999999999999</v>
      </c>
      <c r="Y38" s="189">
        <v>5.0000000000000001E-3</v>
      </c>
      <c r="Z38" s="189">
        <v>1.0999999999999999E-2</v>
      </c>
      <c r="AA38" s="189">
        <v>2.1000000000000001E-2</v>
      </c>
      <c r="AB38" s="189">
        <v>3.3000000000000002E-2</v>
      </c>
      <c r="AC38" s="12"/>
    </row>
    <row r="39" spans="1:29" x14ac:dyDescent="0.25">
      <c r="A39" s="94" t="s">
        <v>1556</v>
      </c>
      <c r="B39" s="189" t="s">
        <v>143</v>
      </c>
      <c r="C39" s="189">
        <v>0.12106741573033708</v>
      </c>
      <c r="D39" s="189">
        <v>0.2247191011235955</v>
      </c>
      <c r="E39" s="189">
        <v>0.12668539325842695</v>
      </c>
      <c r="F39" s="189">
        <v>2.3876404494382022E-2</v>
      </c>
      <c r="G39" s="189">
        <v>0.4705056179775281</v>
      </c>
      <c r="H39" s="189">
        <v>5.8988764044943824E-3</v>
      </c>
      <c r="I39" s="189">
        <v>2.7247191011235954E-2</v>
      </c>
      <c r="J39" s="188">
        <v>1</v>
      </c>
      <c r="K39" s="190">
        <v>3560</v>
      </c>
      <c r="L39" s="94"/>
      <c r="M39" s="189" t="s">
        <v>143</v>
      </c>
      <c r="N39" s="189" t="s">
        <v>143</v>
      </c>
      <c r="O39" s="189">
        <v>0.111</v>
      </c>
      <c r="P39" s="189">
        <v>0.13200000000000001</v>
      </c>
      <c r="Q39" s="189">
        <v>0.21099999999999999</v>
      </c>
      <c r="R39" s="189">
        <v>0.23899999999999999</v>
      </c>
      <c r="S39" s="189">
        <v>0.11600000000000001</v>
      </c>
      <c r="T39" s="189">
        <v>0.13800000000000001</v>
      </c>
      <c r="U39" s="189">
        <v>1.9E-2</v>
      </c>
      <c r="V39" s="189">
        <v>2.9000000000000001E-2</v>
      </c>
      <c r="W39" s="189">
        <v>0.45400000000000001</v>
      </c>
      <c r="X39" s="189">
        <v>0.48699999999999999</v>
      </c>
      <c r="Y39" s="189">
        <v>4.0000000000000001E-3</v>
      </c>
      <c r="Z39" s="189">
        <v>8.9999999999999993E-3</v>
      </c>
      <c r="AA39" s="189">
        <v>2.1999999999999999E-2</v>
      </c>
      <c r="AB39" s="189">
        <v>3.3000000000000002E-2</v>
      </c>
      <c r="AC39" s="12"/>
    </row>
    <row r="40" spans="1:29" x14ac:dyDescent="0.25">
      <c r="A40" s="94" t="s">
        <v>1557</v>
      </c>
      <c r="B40" s="189" t="s">
        <v>143</v>
      </c>
      <c r="C40" s="189">
        <v>0.32487309644670048</v>
      </c>
      <c r="D40" s="189">
        <v>0.40881073241479332</v>
      </c>
      <c r="E40" s="189">
        <v>0.10853275320280396</v>
      </c>
      <c r="F40" s="189">
        <v>2.2782209330432682E-2</v>
      </c>
      <c r="G40" s="189">
        <v>9.9830795262267347E-2</v>
      </c>
      <c r="H40" s="189">
        <v>2.7797921198936429E-3</v>
      </c>
      <c r="I40" s="189">
        <v>3.2390621223108533E-2</v>
      </c>
      <c r="J40" s="188">
        <v>1</v>
      </c>
      <c r="K40" s="190">
        <v>16548</v>
      </c>
      <c r="L40" s="94"/>
      <c r="M40" s="189" t="s">
        <v>143</v>
      </c>
      <c r="N40" s="189" t="s">
        <v>143</v>
      </c>
      <c r="O40" s="189">
        <v>0.318</v>
      </c>
      <c r="P40" s="189">
        <v>0.33200000000000002</v>
      </c>
      <c r="Q40" s="189">
        <v>0.40100000000000002</v>
      </c>
      <c r="R40" s="189">
        <v>0.41599999999999998</v>
      </c>
      <c r="S40" s="189">
        <v>0.104</v>
      </c>
      <c r="T40" s="189">
        <v>0.113</v>
      </c>
      <c r="U40" s="189">
        <v>2.1000000000000001E-2</v>
      </c>
      <c r="V40" s="189">
        <v>2.5000000000000001E-2</v>
      </c>
      <c r="W40" s="189">
        <v>9.5000000000000001E-2</v>
      </c>
      <c r="X40" s="189">
        <v>0.104</v>
      </c>
      <c r="Y40" s="189">
        <v>2E-3</v>
      </c>
      <c r="Z40" s="189">
        <v>4.0000000000000001E-3</v>
      </c>
      <c r="AA40" s="189">
        <v>0.03</v>
      </c>
      <c r="AB40" s="189">
        <v>3.5000000000000003E-2</v>
      </c>
      <c r="AC40" s="12"/>
    </row>
    <row r="41" spans="1:29" x14ac:dyDescent="0.25">
      <c r="A41" s="94" t="s">
        <v>1558</v>
      </c>
      <c r="B41" s="189" t="s">
        <v>143</v>
      </c>
      <c r="C41" s="189">
        <v>9.6916299559471369E-2</v>
      </c>
      <c r="D41" s="189">
        <v>0.30396475770925108</v>
      </c>
      <c r="E41" s="189">
        <v>0.25550660792951541</v>
      </c>
      <c r="F41" s="189">
        <v>3.5242290748898682E-2</v>
      </c>
      <c r="G41" s="189">
        <v>0.29515418502202645</v>
      </c>
      <c r="H41" s="189" t="s">
        <v>143</v>
      </c>
      <c r="I41" s="189">
        <v>1.3215859030837005E-2</v>
      </c>
      <c r="J41" s="188">
        <v>1.0000000000000002</v>
      </c>
      <c r="K41" s="190">
        <v>227</v>
      </c>
      <c r="L41" s="94"/>
      <c r="M41" s="189" t="s">
        <v>143</v>
      </c>
      <c r="N41" s="189" t="s">
        <v>143</v>
      </c>
      <c r="O41" s="189">
        <v>6.5000000000000002E-2</v>
      </c>
      <c r="P41" s="189">
        <v>0.14199999999999999</v>
      </c>
      <c r="Q41" s="189">
        <v>0.248</v>
      </c>
      <c r="R41" s="189">
        <v>0.36699999999999999</v>
      </c>
      <c r="S41" s="189">
        <v>0.20300000000000001</v>
      </c>
      <c r="T41" s="189">
        <v>0.316</v>
      </c>
      <c r="U41" s="189">
        <v>1.7999999999999999E-2</v>
      </c>
      <c r="V41" s="189">
        <v>6.8000000000000005E-2</v>
      </c>
      <c r="W41" s="189">
        <v>0.24</v>
      </c>
      <c r="X41" s="189">
        <v>0.35799999999999998</v>
      </c>
      <c r="Y41" s="189" t="s">
        <v>143</v>
      </c>
      <c r="Z41" s="189" t="s">
        <v>143</v>
      </c>
      <c r="AA41" s="189">
        <v>5.0000000000000001E-3</v>
      </c>
      <c r="AB41" s="189">
        <v>3.7999999999999999E-2</v>
      </c>
      <c r="AC41" s="12"/>
    </row>
    <row r="42" spans="1:29" x14ac:dyDescent="0.25">
      <c r="A42" s="94" t="s">
        <v>1559</v>
      </c>
      <c r="B42" s="189" t="s">
        <v>143</v>
      </c>
      <c r="C42" s="189">
        <v>0.18661257606490872</v>
      </c>
      <c r="D42" s="189">
        <v>0.39046653144016225</v>
      </c>
      <c r="E42" s="189">
        <v>0.17849898580121704</v>
      </c>
      <c r="F42" s="189">
        <v>1.7241379310344827E-2</v>
      </c>
      <c r="G42" s="189">
        <v>0.18458417849898581</v>
      </c>
      <c r="H42" s="189">
        <v>1.0141987829614604E-3</v>
      </c>
      <c r="I42" s="189">
        <v>4.1582150101419878E-2</v>
      </c>
      <c r="J42" s="188">
        <v>1</v>
      </c>
      <c r="K42" s="190">
        <v>986</v>
      </c>
      <c r="L42" s="94"/>
      <c r="M42" s="189" t="s">
        <v>143</v>
      </c>
      <c r="N42" s="189" t="s">
        <v>143</v>
      </c>
      <c r="O42" s="189">
        <v>0.16400000000000001</v>
      </c>
      <c r="P42" s="189">
        <v>0.21199999999999999</v>
      </c>
      <c r="Q42" s="189">
        <v>0.36</v>
      </c>
      <c r="R42" s="189">
        <v>0.42099999999999999</v>
      </c>
      <c r="S42" s="189">
        <v>0.156</v>
      </c>
      <c r="T42" s="189">
        <v>0.20399999999999999</v>
      </c>
      <c r="U42" s="189">
        <v>1.0999999999999999E-2</v>
      </c>
      <c r="V42" s="189">
        <v>2.7E-2</v>
      </c>
      <c r="W42" s="189">
        <v>0.16200000000000001</v>
      </c>
      <c r="X42" s="189">
        <v>0.21</v>
      </c>
      <c r="Y42" s="189">
        <v>0</v>
      </c>
      <c r="Z42" s="189">
        <v>6.0000000000000001E-3</v>
      </c>
      <c r="AA42" s="189">
        <v>3.1E-2</v>
      </c>
      <c r="AB42" s="189">
        <v>5.6000000000000001E-2</v>
      </c>
      <c r="AC42" s="12"/>
    </row>
    <row r="43" spans="1:29" x14ac:dyDescent="0.25">
      <c r="A43" s="94" t="s">
        <v>1560</v>
      </c>
      <c r="B43" s="189" t="s">
        <v>143</v>
      </c>
      <c r="C43" s="189">
        <v>0.2295903330386089</v>
      </c>
      <c r="D43" s="189">
        <v>0.24196875921013852</v>
      </c>
      <c r="E43" s="189">
        <v>9.7553787208959616E-2</v>
      </c>
      <c r="F43" s="189">
        <v>7.7512525788387854E-2</v>
      </c>
      <c r="G43" s="189">
        <v>0.32449160035366931</v>
      </c>
      <c r="H43" s="189">
        <v>4.715590922487474E-3</v>
      </c>
      <c r="I43" s="189">
        <v>2.4167403477748307E-2</v>
      </c>
      <c r="J43" s="188">
        <v>1</v>
      </c>
      <c r="K43" s="190">
        <v>3393</v>
      </c>
      <c r="L43" s="94"/>
      <c r="M43" s="189" t="s">
        <v>143</v>
      </c>
      <c r="N43" s="189" t="s">
        <v>143</v>
      </c>
      <c r="O43" s="189">
        <v>0.216</v>
      </c>
      <c r="P43" s="189">
        <v>0.24399999999999999</v>
      </c>
      <c r="Q43" s="189">
        <v>0.22800000000000001</v>
      </c>
      <c r="R43" s="189">
        <v>0.25700000000000001</v>
      </c>
      <c r="S43" s="189">
        <v>8.7999999999999995E-2</v>
      </c>
      <c r="T43" s="189">
        <v>0.108</v>
      </c>
      <c r="U43" s="189">
        <v>6.9000000000000006E-2</v>
      </c>
      <c r="V43" s="189">
        <v>8.6999999999999994E-2</v>
      </c>
      <c r="W43" s="189">
        <v>0.309</v>
      </c>
      <c r="X43" s="189">
        <v>0.34</v>
      </c>
      <c r="Y43" s="189">
        <v>3.0000000000000001E-3</v>
      </c>
      <c r="Z43" s="189">
        <v>8.0000000000000002E-3</v>
      </c>
      <c r="AA43" s="189">
        <v>0.02</v>
      </c>
      <c r="AB43" s="189">
        <v>0.03</v>
      </c>
      <c r="AC43" s="12"/>
    </row>
    <row r="44" spans="1:29" x14ac:dyDescent="0.25">
      <c r="A44" s="94" t="s">
        <v>1561</v>
      </c>
      <c r="B44" s="189" t="s">
        <v>143</v>
      </c>
      <c r="C44" s="189">
        <v>0.54387990762124716</v>
      </c>
      <c r="D44" s="189">
        <v>0.20323325635103925</v>
      </c>
      <c r="E44" s="189">
        <v>9.3533487297921478E-2</v>
      </c>
      <c r="F44" s="189">
        <v>1.5011547344110854E-2</v>
      </c>
      <c r="G44" s="189">
        <v>9.237875288683603E-2</v>
      </c>
      <c r="H44" s="189" t="s">
        <v>143</v>
      </c>
      <c r="I44" s="189">
        <v>5.1963048498845268E-2</v>
      </c>
      <c r="J44" s="188">
        <v>1</v>
      </c>
      <c r="K44" s="190">
        <v>866</v>
      </c>
      <c r="L44" s="94"/>
      <c r="M44" s="189" t="s">
        <v>143</v>
      </c>
      <c r="N44" s="189" t="s">
        <v>143</v>
      </c>
      <c r="O44" s="189">
        <v>0.51100000000000001</v>
      </c>
      <c r="P44" s="189">
        <v>0.57699999999999996</v>
      </c>
      <c r="Q44" s="189">
        <v>0.17799999999999999</v>
      </c>
      <c r="R44" s="189">
        <v>0.23100000000000001</v>
      </c>
      <c r="S44" s="189">
        <v>7.5999999999999998E-2</v>
      </c>
      <c r="T44" s="189">
        <v>0.115</v>
      </c>
      <c r="U44" s="189">
        <v>8.9999999999999993E-3</v>
      </c>
      <c r="V44" s="189">
        <v>2.5999999999999999E-2</v>
      </c>
      <c r="W44" s="189">
        <v>7.4999999999999997E-2</v>
      </c>
      <c r="X44" s="189">
        <v>0.114</v>
      </c>
      <c r="Y44" s="189" t="s">
        <v>143</v>
      </c>
      <c r="Z44" s="189" t="s">
        <v>143</v>
      </c>
      <c r="AA44" s="189">
        <v>3.9E-2</v>
      </c>
      <c r="AB44" s="189">
        <v>6.9000000000000006E-2</v>
      </c>
      <c r="AC44" s="12"/>
    </row>
    <row r="45" spans="1:29" x14ac:dyDescent="0.25">
      <c r="A45" s="94" t="s">
        <v>1562</v>
      </c>
      <c r="B45" s="189" t="s">
        <v>143</v>
      </c>
      <c r="C45" s="189">
        <v>0.49129471351693577</v>
      </c>
      <c r="D45" s="189">
        <v>0.28964862298195632</v>
      </c>
      <c r="E45" s="189">
        <v>8.9268755935422606E-2</v>
      </c>
      <c r="F45" s="189">
        <v>8.5470085470085479E-3</v>
      </c>
      <c r="G45" s="189">
        <v>8.8319088319088315E-2</v>
      </c>
      <c r="H45" s="189">
        <v>2.5324469768914213E-3</v>
      </c>
      <c r="I45" s="189">
        <v>3.0389363722697058E-2</v>
      </c>
      <c r="J45" s="188">
        <v>0.99999999999999989</v>
      </c>
      <c r="K45" s="190">
        <v>3159</v>
      </c>
      <c r="L45" s="94"/>
      <c r="M45" s="189" t="s">
        <v>143</v>
      </c>
      <c r="N45" s="189" t="s">
        <v>143</v>
      </c>
      <c r="O45" s="189">
        <v>0.47399999999999998</v>
      </c>
      <c r="P45" s="189">
        <v>0.50900000000000001</v>
      </c>
      <c r="Q45" s="189">
        <v>0.27400000000000002</v>
      </c>
      <c r="R45" s="189">
        <v>0.30599999999999999</v>
      </c>
      <c r="S45" s="189">
        <v>0.08</v>
      </c>
      <c r="T45" s="189">
        <v>0.1</v>
      </c>
      <c r="U45" s="189">
        <v>6.0000000000000001E-3</v>
      </c>
      <c r="V45" s="189">
        <v>1.2E-2</v>
      </c>
      <c r="W45" s="189">
        <v>7.9000000000000001E-2</v>
      </c>
      <c r="X45" s="189">
        <v>9.9000000000000005E-2</v>
      </c>
      <c r="Y45" s="189">
        <v>1E-3</v>
      </c>
      <c r="Z45" s="189">
        <v>5.0000000000000001E-3</v>
      </c>
      <c r="AA45" s="189">
        <v>2.5000000000000001E-2</v>
      </c>
      <c r="AB45" s="189">
        <v>3.6999999999999998E-2</v>
      </c>
      <c r="AC45" s="12"/>
    </row>
    <row r="46" spans="1:29" x14ac:dyDescent="0.25">
      <c r="A46" s="94" t="s">
        <v>1563</v>
      </c>
      <c r="B46" s="189" t="s">
        <v>143</v>
      </c>
      <c r="C46" s="189">
        <v>0.34920634920634919</v>
      </c>
      <c r="D46" s="189">
        <v>0.43209876543209874</v>
      </c>
      <c r="E46" s="189">
        <v>0.12345679012345678</v>
      </c>
      <c r="F46" s="189">
        <v>1.4109347442680775E-2</v>
      </c>
      <c r="G46" s="189">
        <v>6.7019400352733682E-2</v>
      </c>
      <c r="H46" s="189" t="s">
        <v>143</v>
      </c>
      <c r="I46" s="189">
        <v>1.4109347442680775E-2</v>
      </c>
      <c r="J46" s="188">
        <v>1</v>
      </c>
      <c r="K46" s="190">
        <v>567</v>
      </c>
      <c r="L46" s="94"/>
      <c r="M46" s="189" t="s">
        <v>143</v>
      </c>
      <c r="N46" s="189" t="s">
        <v>143</v>
      </c>
      <c r="O46" s="189">
        <v>0.311</v>
      </c>
      <c r="P46" s="189">
        <v>0.38900000000000001</v>
      </c>
      <c r="Q46" s="189">
        <v>0.39200000000000002</v>
      </c>
      <c r="R46" s="189">
        <v>0.47299999999999998</v>
      </c>
      <c r="S46" s="189">
        <v>9.9000000000000005E-2</v>
      </c>
      <c r="T46" s="189">
        <v>0.153</v>
      </c>
      <c r="U46" s="189">
        <v>7.0000000000000001E-3</v>
      </c>
      <c r="V46" s="189">
        <v>2.8000000000000001E-2</v>
      </c>
      <c r="W46" s="189">
        <v>4.9000000000000002E-2</v>
      </c>
      <c r="X46" s="189">
        <v>9.0999999999999998E-2</v>
      </c>
      <c r="Y46" s="189" t="s">
        <v>143</v>
      </c>
      <c r="Z46" s="189" t="s">
        <v>143</v>
      </c>
      <c r="AA46" s="189">
        <v>7.0000000000000001E-3</v>
      </c>
      <c r="AB46" s="189">
        <v>2.8000000000000001E-2</v>
      </c>
      <c r="AC46" s="12"/>
    </row>
    <row r="47" spans="1:29" x14ac:dyDescent="0.25">
      <c r="A47" s="94" t="s">
        <v>1564</v>
      </c>
      <c r="B47" s="189">
        <v>6.0341353228421733E-2</v>
      </c>
      <c r="C47" s="189">
        <v>0.33880854414066525</v>
      </c>
      <c r="D47" s="189">
        <v>0.23889102377850469</v>
      </c>
      <c r="E47" s="189">
        <v>9.8413204240203195E-2</v>
      </c>
      <c r="F47" s="189">
        <v>2.079330415303722E-2</v>
      </c>
      <c r="G47" s="189">
        <v>0.21269436607837441</v>
      </c>
      <c r="H47" s="189">
        <v>3.43040311922994E-3</v>
      </c>
      <c r="I47" s="189">
        <v>2.6627801261563552E-2</v>
      </c>
      <c r="J47" s="188">
        <v>1</v>
      </c>
      <c r="K47" s="190">
        <v>213386</v>
      </c>
      <c r="L47" s="94"/>
      <c r="M47" s="189">
        <v>5.8999999999999997E-2</v>
      </c>
      <c r="N47" s="189">
        <v>6.0999999999999999E-2</v>
      </c>
      <c r="O47" s="189">
        <v>0.33700000000000002</v>
      </c>
      <c r="P47" s="189">
        <v>0.34100000000000003</v>
      </c>
      <c r="Q47" s="189">
        <v>0.23699999999999999</v>
      </c>
      <c r="R47" s="189">
        <v>0.24099999999999999</v>
      </c>
      <c r="S47" s="189">
        <v>9.7000000000000003E-2</v>
      </c>
      <c r="T47" s="189">
        <v>0.1</v>
      </c>
      <c r="U47" s="189">
        <v>0.02</v>
      </c>
      <c r="V47" s="189">
        <v>2.1000000000000001E-2</v>
      </c>
      <c r="W47" s="189">
        <v>0.21099999999999999</v>
      </c>
      <c r="X47" s="189">
        <v>0.214</v>
      </c>
      <c r="Y47" s="189">
        <v>3.0000000000000001E-3</v>
      </c>
      <c r="Z47" s="189">
        <v>4.0000000000000001E-3</v>
      </c>
      <c r="AA47" s="189">
        <v>2.5999999999999999E-2</v>
      </c>
      <c r="AB47" s="189">
        <v>2.7E-2</v>
      </c>
      <c r="AC47" s="12"/>
    </row>
    <row r="48" spans="1:29" x14ac:dyDescent="0.25">
      <c r="A48" s="94" t="s">
        <v>1565</v>
      </c>
      <c r="B48" s="189" t="s">
        <v>143</v>
      </c>
      <c r="C48" s="189">
        <v>0.39434325484969646</v>
      </c>
      <c r="D48" s="189">
        <v>0.23545091070635274</v>
      </c>
      <c r="E48" s="189">
        <v>0.15711535613801272</v>
      </c>
      <c r="F48" s="189">
        <v>2.3841255738190435E-2</v>
      </c>
      <c r="G48" s="189">
        <v>0.16970235450910706</v>
      </c>
      <c r="H48" s="189">
        <v>1.9250703391085443E-3</v>
      </c>
      <c r="I48" s="189">
        <v>1.762179771953206E-2</v>
      </c>
      <c r="J48" s="188">
        <v>1</v>
      </c>
      <c r="K48" s="190">
        <v>6753</v>
      </c>
      <c r="L48" s="94"/>
      <c r="M48" s="189" t="s">
        <v>143</v>
      </c>
      <c r="N48" s="189" t="s">
        <v>143</v>
      </c>
      <c r="O48" s="189">
        <v>0.38300000000000001</v>
      </c>
      <c r="P48" s="189">
        <v>0.40600000000000003</v>
      </c>
      <c r="Q48" s="189">
        <v>0.22500000000000001</v>
      </c>
      <c r="R48" s="189">
        <v>0.246</v>
      </c>
      <c r="S48" s="189">
        <v>0.14899999999999999</v>
      </c>
      <c r="T48" s="189">
        <v>0.16600000000000001</v>
      </c>
      <c r="U48" s="189">
        <v>0.02</v>
      </c>
      <c r="V48" s="189">
        <v>2.8000000000000001E-2</v>
      </c>
      <c r="W48" s="189">
        <v>0.161</v>
      </c>
      <c r="X48" s="189">
        <v>0.17899999999999999</v>
      </c>
      <c r="Y48" s="189">
        <v>1E-3</v>
      </c>
      <c r="Z48" s="189">
        <v>3.0000000000000001E-3</v>
      </c>
      <c r="AA48" s="189">
        <v>1.4999999999999999E-2</v>
      </c>
      <c r="AB48" s="189">
        <v>2.1000000000000001E-2</v>
      </c>
      <c r="AC48" s="12"/>
    </row>
    <row r="49" spans="1:29" x14ac:dyDescent="0.25">
      <c r="A49" s="94" t="s">
        <v>1566</v>
      </c>
      <c r="B49" s="189" t="s">
        <v>143</v>
      </c>
      <c r="C49" s="189">
        <v>0.2652557319223986</v>
      </c>
      <c r="D49" s="189">
        <v>0.44091710758377423</v>
      </c>
      <c r="E49" s="189">
        <v>0.21869488536155202</v>
      </c>
      <c r="F49" s="189">
        <v>1.4814814814814815E-2</v>
      </c>
      <c r="G49" s="189">
        <v>4.4444444444444446E-2</v>
      </c>
      <c r="H49" s="189" t="s">
        <v>143</v>
      </c>
      <c r="I49" s="189">
        <v>1.5873015873015872E-2</v>
      </c>
      <c r="J49" s="188">
        <v>1</v>
      </c>
      <c r="K49" s="190">
        <v>2835</v>
      </c>
      <c r="L49" s="94"/>
      <c r="M49" s="189" t="s">
        <v>143</v>
      </c>
      <c r="N49" s="189" t="s">
        <v>143</v>
      </c>
      <c r="O49" s="189">
        <v>0.249</v>
      </c>
      <c r="P49" s="189">
        <v>0.28199999999999997</v>
      </c>
      <c r="Q49" s="189">
        <v>0.42299999999999999</v>
      </c>
      <c r="R49" s="189">
        <v>0.45900000000000002</v>
      </c>
      <c r="S49" s="189">
        <v>0.20399999999999999</v>
      </c>
      <c r="T49" s="189">
        <v>0.23400000000000001</v>
      </c>
      <c r="U49" s="189">
        <v>1.0999999999999999E-2</v>
      </c>
      <c r="V49" s="189">
        <v>0.02</v>
      </c>
      <c r="W49" s="189">
        <v>3.6999999999999998E-2</v>
      </c>
      <c r="X49" s="189">
        <v>5.2999999999999999E-2</v>
      </c>
      <c r="Y49" s="189" t="s">
        <v>143</v>
      </c>
      <c r="Z49" s="189" t="s">
        <v>143</v>
      </c>
      <c r="AA49" s="189">
        <v>1.2E-2</v>
      </c>
      <c r="AB49" s="189">
        <v>2.1000000000000001E-2</v>
      </c>
      <c r="AC49" s="12"/>
    </row>
    <row r="50" spans="1:29" x14ac:dyDescent="0.25">
      <c r="A50" s="94" t="s">
        <v>1567</v>
      </c>
      <c r="B50" s="189" t="s">
        <v>143</v>
      </c>
      <c r="C50" s="189">
        <v>1.0514963602049069E-2</v>
      </c>
      <c r="D50" s="189">
        <v>0.1687786465354543</v>
      </c>
      <c r="E50" s="189">
        <v>0.10407117821515233</v>
      </c>
      <c r="F50" s="189">
        <v>3.6128336478835267E-2</v>
      </c>
      <c r="G50" s="189">
        <v>0.65866810461040715</v>
      </c>
      <c r="H50" s="189">
        <v>4.3138312213534648E-3</v>
      </c>
      <c r="I50" s="189">
        <v>1.7524939336748448E-2</v>
      </c>
      <c r="J50" s="188">
        <v>1</v>
      </c>
      <c r="K50" s="190">
        <v>3709</v>
      </c>
      <c r="L50" s="94"/>
      <c r="M50" s="189" t="s">
        <v>143</v>
      </c>
      <c r="N50" s="189" t="s">
        <v>143</v>
      </c>
      <c r="O50" s="189">
        <v>8.0000000000000002E-3</v>
      </c>
      <c r="P50" s="189">
        <v>1.4E-2</v>
      </c>
      <c r="Q50" s="189">
        <v>0.157</v>
      </c>
      <c r="R50" s="189">
        <v>0.18099999999999999</v>
      </c>
      <c r="S50" s="189">
        <v>9.5000000000000001E-2</v>
      </c>
      <c r="T50" s="189">
        <v>0.114</v>
      </c>
      <c r="U50" s="189">
        <v>3.1E-2</v>
      </c>
      <c r="V50" s="189">
        <v>4.2999999999999997E-2</v>
      </c>
      <c r="W50" s="189">
        <v>0.64300000000000002</v>
      </c>
      <c r="X50" s="189">
        <v>0.67400000000000004</v>
      </c>
      <c r="Y50" s="189">
        <v>3.0000000000000001E-3</v>
      </c>
      <c r="Z50" s="189">
        <v>7.0000000000000001E-3</v>
      </c>
      <c r="AA50" s="189">
        <v>1.4E-2</v>
      </c>
      <c r="AB50" s="189">
        <v>2.1999999999999999E-2</v>
      </c>
      <c r="AC50" s="12"/>
    </row>
    <row r="51" spans="1:29" x14ac:dyDescent="0.25">
      <c r="A51" s="94" t="s">
        <v>1568</v>
      </c>
      <c r="B51" s="189" t="s">
        <v>143</v>
      </c>
      <c r="C51" s="189">
        <v>0.1071759975255181</v>
      </c>
      <c r="D51" s="189">
        <v>0.20244355088153418</v>
      </c>
      <c r="E51" s="189">
        <v>7.4234457160532008E-2</v>
      </c>
      <c r="F51" s="189">
        <v>1.2527064645839777E-2</v>
      </c>
      <c r="G51" s="189">
        <v>0.55443860191772343</v>
      </c>
      <c r="H51" s="189">
        <v>1.562016702752861E-2</v>
      </c>
      <c r="I51" s="189">
        <v>3.3560160841323849E-2</v>
      </c>
      <c r="J51" s="188">
        <v>1</v>
      </c>
      <c r="K51" s="190">
        <v>6466</v>
      </c>
      <c r="L51" s="94"/>
      <c r="M51" s="189" t="s">
        <v>143</v>
      </c>
      <c r="N51" s="189" t="s">
        <v>143</v>
      </c>
      <c r="O51" s="189">
        <v>0.1</v>
      </c>
      <c r="P51" s="189">
        <v>0.115</v>
      </c>
      <c r="Q51" s="189">
        <v>0.193</v>
      </c>
      <c r="R51" s="189">
        <v>0.21199999999999999</v>
      </c>
      <c r="S51" s="189">
        <v>6.8000000000000005E-2</v>
      </c>
      <c r="T51" s="189">
        <v>8.1000000000000003E-2</v>
      </c>
      <c r="U51" s="189">
        <v>0.01</v>
      </c>
      <c r="V51" s="189">
        <v>1.6E-2</v>
      </c>
      <c r="W51" s="189">
        <v>0.54200000000000004</v>
      </c>
      <c r="X51" s="189">
        <v>0.56699999999999995</v>
      </c>
      <c r="Y51" s="189">
        <v>1.2999999999999999E-2</v>
      </c>
      <c r="Z51" s="189">
        <v>1.9E-2</v>
      </c>
      <c r="AA51" s="189">
        <v>2.9000000000000001E-2</v>
      </c>
      <c r="AB51" s="189">
        <v>3.7999999999999999E-2</v>
      </c>
      <c r="AC51" s="12"/>
    </row>
    <row r="52" spans="1:29" x14ac:dyDescent="0.25">
      <c r="A52" s="94" t="s">
        <v>1569</v>
      </c>
      <c r="B52" s="189">
        <v>0.27157129881925524</v>
      </c>
      <c r="C52" s="189">
        <v>0.18619436875567666</v>
      </c>
      <c r="D52" s="189">
        <v>0.28337874659400547</v>
      </c>
      <c r="E52" s="189">
        <v>9.9455040871934602E-2</v>
      </c>
      <c r="F52" s="189">
        <v>3.224341507720254E-2</v>
      </c>
      <c r="G52" s="189">
        <v>9.9455040871934602E-2</v>
      </c>
      <c r="H52" s="189">
        <v>4.5413260672116256E-4</v>
      </c>
      <c r="I52" s="189">
        <v>2.7247956403269755E-2</v>
      </c>
      <c r="J52" s="188">
        <v>0.99999999999999989</v>
      </c>
      <c r="K52" s="190">
        <v>2202</v>
      </c>
      <c r="L52" s="94"/>
      <c r="M52" s="189">
        <v>0.253</v>
      </c>
      <c r="N52" s="189">
        <v>0.29099999999999998</v>
      </c>
      <c r="O52" s="189">
        <v>0.17</v>
      </c>
      <c r="P52" s="189">
        <v>0.20300000000000001</v>
      </c>
      <c r="Q52" s="189">
        <v>0.26500000000000001</v>
      </c>
      <c r="R52" s="189">
        <v>0.30299999999999999</v>
      </c>
      <c r="S52" s="189">
        <v>8.7999999999999995E-2</v>
      </c>
      <c r="T52" s="189">
        <v>0.113</v>
      </c>
      <c r="U52" s="189">
        <v>2.5999999999999999E-2</v>
      </c>
      <c r="V52" s="189">
        <v>0.04</v>
      </c>
      <c r="W52" s="189">
        <v>8.7999999999999995E-2</v>
      </c>
      <c r="X52" s="189">
        <v>0.113</v>
      </c>
      <c r="Y52" s="189">
        <v>0</v>
      </c>
      <c r="Z52" s="189">
        <v>3.0000000000000001E-3</v>
      </c>
      <c r="AA52" s="189">
        <v>2.1000000000000001E-2</v>
      </c>
      <c r="AB52" s="189">
        <v>3.5000000000000003E-2</v>
      </c>
      <c r="AC52" s="12"/>
    </row>
    <row r="53" spans="1:29" x14ac:dyDescent="0.25">
      <c r="A53" s="94" t="s">
        <v>1570</v>
      </c>
      <c r="B53" s="189">
        <v>0.2666966696669667</v>
      </c>
      <c r="C53" s="189">
        <v>1.17011701170117E-3</v>
      </c>
      <c r="D53" s="189">
        <v>0.48294329432943295</v>
      </c>
      <c r="E53" s="189">
        <v>0.15193519351935195</v>
      </c>
      <c r="F53" s="189">
        <v>6.548154815481548E-2</v>
      </c>
      <c r="G53" s="189">
        <v>8.0108010801080102E-3</v>
      </c>
      <c r="H53" s="189" t="s">
        <v>143</v>
      </c>
      <c r="I53" s="189">
        <v>2.3762376237623763E-2</v>
      </c>
      <c r="J53" s="188">
        <v>1</v>
      </c>
      <c r="K53" s="190">
        <v>22220</v>
      </c>
      <c r="L53" s="94"/>
      <c r="M53" s="189">
        <v>0.26100000000000001</v>
      </c>
      <c r="N53" s="189">
        <v>0.27300000000000002</v>
      </c>
      <c r="O53" s="189">
        <v>1E-3</v>
      </c>
      <c r="P53" s="189">
        <v>2E-3</v>
      </c>
      <c r="Q53" s="189">
        <v>0.47599999999999998</v>
      </c>
      <c r="R53" s="189">
        <v>0.49</v>
      </c>
      <c r="S53" s="189">
        <v>0.14699999999999999</v>
      </c>
      <c r="T53" s="189">
        <v>0.157</v>
      </c>
      <c r="U53" s="189">
        <v>6.2E-2</v>
      </c>
      <c r="V53" s="189">
        <v>6.9000000000000006E-2</v>
      </c>
      <c r="W53" s="189">
        <v>7.0000000000000001E-3</v>
      </c>
      <c r="X53" s="189">
        <v>8.9999999999999993E-3</v>
      </c>
      <c r="Y53" s="189" t="s">
        <v>143</v>
      </c>
      <c r="Z53" s="189" t="s">
        <v>143</v>
      </c>
      <c r="AA53" s="189">
        <v>2.1999999999999999E-2</v>
      </c>
      <c r="AB53" s="189">
        <v>2.5999999999999999E-2</v>
      </c>
      <c r="AC53" s="12"/>
    </row>
    <row r="54" spans="1:29" x14ac:dyDescent="0.25">
      <c r="A54" s="94" t="s">
        <v>1571</v>
      </c>
      <c r="B54" s="189">
        <v>7.8692729180429799E-2</v>
      </c>
      <c r="C54" s="189">
        <v>0.31247814090856096</v>
      </c>
      <c r="D54" s="189">
        <v>0.23157035712897836</v>
      </c>
      <c r="E54" s="189">
        <v>7.6127929118252821E-2</v>
      </c>
      <c r="F54" s="189">
        <v>3.6800994831539272E-2</v>
      </c>
      <c r="G54" s="189">
        <v>0.23751603000038859</v>
      </c>
      <c r="H54" s="189">
        <v>3.1865697742198733E-3</v>
      </c>
      <c r="I54" s="189">
        <v>2.3627249057630278E-2</v>
      </c>
      <c r="J54" s="188">
        <v>0.99999999999999989</v>
      </c>
      <c r="K54" s="190">
        <v>25733</v>
      </c>
      <c r="L54" s="94"/>
      <c r="M54" s="189">
        <v>7.4999999999999997E-2</v>
      </c>
      <c r="N54" s="189">
        <v>8.2000000000000003E-2</v>
      </c>
      <c r="O54" s="189">
        <v>0.307</v>
      </c>
      <c r="P54" s="189">
        <v>0.318</v>
      </c>
      <c r="Q54" s="189">
        <v>0.22600000000000001</v>
      </c>
      <c r="R54" s="189">
        <v>0.23699999999999999</v>
      </c>
      <c r="S54" s="189">
        <v>7.2999999999999995E-2</v>
      </c>
      <c r="T54" s="189">
        <v>7.9000000000000001E-2</v>
      </c>
      <c r="U54" s="189">
        <v>3.5000000000000003E-2</v>
      </c>
      <c r="V54" s="189">
        <v>3.9E-2</v>
      </c>
      <c r="W54" s="189">
        <v>0.23200000000000001</v>
      </c>
      <c r="X54" s="189">
        <v>0.24299999999999999</v>
      </c>
      <c r="Y54" s="189">
        <v>3.0000000000000001E-3</v>
      </c>
      <c r="Z54" s="189">
        <v>4.0000000000000001E-3</v>
      </c>
      <c r="AA54" s="189">
        <v>2.1999999999999999E-2</v>
      </c>
      <c r="AB54" s="189">
        <v>2.5999999999999999E-2</v>
      </c>
      <c r="AC54" s="12"/>
    </row>
    <row r="55" spans="1:29" x14ac:dyDescent="0.25">
      <c r="A55" s="94" t="s">
        <v>1572</v>
      </c>
      <c r="B55" s="189">
        <v>0.61538461538461542</v>
      </c>
      <c r="C55" s="189">
        <v>0.17932386085252328</v>
      </c>
      <c r="D55" s="189">
        <v>0.102890739833415</v>
      </c>
      <c r="E55" s="189">
        <v>4.8260656540911315E-2</v>
      </c>
      <c r="F55" s="189">
        <v>4.4096031357177858E-3</v>
      </c>
      <c r="G55" s="189">
        <v>5.3895149436550714E-3</v>
      </c>
      <c r="H55" s="189" t="s">
        <v>143</v>
      </c>
      <c r="I55" s="189">
        <v>4.4341009309162176E-2</v>
      </c>
      <c r="J55" s="188">
        <v>1</v>
      </c>
      <c r="K55" s="190">
        <v>4082</v>
      </c>
      <c r="L55" s="94"/>
      <c r="M55" s="189">
        <v>0.6</v>
      </c>
      <c r="N55" s="189">
        <v>0.63</v>
      </c>
      <c r="O55" s="189">
        <v>0.16800000000000001</v>
      </c>
      <c r="P55" s="189">
        <v>0.191</v>
      </c>
      <c r="Q55" s="189">
        <v>9.4E-2</v>
      </c>
      <c r="R55" s="189">
        <v>0.113</v>
      </c>
      <c r="S55" s="189">
        <v>4.2000000000000003E-2</v>
      </c>
      <c r="T55" s="189">
        <v>5.5E-2</v>
      </c>
      <c r="U55" s="189">
        <v>3.0000000000000001E-3</v>
      </c>
      <c r="V55" s="189">
        <v>7.0000000000000001E-3</v>
      </c>
      <c r="W55" s="189">
        <v>4.0000000000000001E-3</v>
      </c>
      <c r="X55" s="189">
        <v>8.0000000000000002E-3</v>
      </c>
      <c r="Y55" s="189" t="s">
        <v>143</v>
      </c>
      <c r="Z55" s="189" t="s">
        <v>143</v>
      </c>
      <c r="AA55" s="189">
        <v>3.7999999999999999E-2</v>
      </c>
      <c r="AB55" s="189">
        <v>5.0999999999999997E-2</v>
      </c>
      <c r="AC55" s="12"/>
    </row>
    <row r="56" spans="1:29" x14ac:dyDescent="0.25">
      <c r="A56" s="94" t="s">
        <v>1573</v>
      </c>
      <c r="B56" s="189">
        <v>0.3144084701549793</v>
      </c>
      <c r="C56" s="189">
        <v>0.47908546877397573</v>
      </c>
      <c r="D56" s="189">
        <v>0.10471075648304434</v>
      </c>
      <c r="E56" s="189">
        <v>3.1179990793309804E-2</v>
      </c>
      <c r="F56" s="189">
        <v>9.8204695411999382E-4</v>
      </c>
      <c r="G56" s="189">
        <v>3.9711523707227254E-2</v>
      </c>
      <c r="H56" s="189">
        <v>2.5778732545649837E-3</v>
      </c>
      <c r="I56" s="189">
        <v>2.7343869878778577E-2</v>
      </c>
      <c r="J56" s="188">
        <v>0.99999999999999989</v>
      </c>
      <c r="K56" s="190">
        <v>32585</v>
      </c>
      <c r="L56" s="94"/>
      <c r="M56" s="189">
        <v>0.309</v>
      </c>
      <c r="N56" s="189">
        <v>0.31900000000000001</v>
      </c>
      <c r="O56" s="189">
        <v>0.47399999999999998</v>
      </c>
      <c r="P56" s="189">
        <v>0.48499999999999999</v>
      </c>
      <c r="Q56" s="189">
        <v>0.10100000000000001</v>
      </c>
      <c r="R56" s="189">
        <v>0.108</v>
      </c>
      <c r="S56" s="189">
        <v>2.9000000000000001E-2</v>
      </c>
      <c r="T56" s="189">
        <v>3.3000000000000002E-2</v>
      </c>
      <c r="U56" s="189">
        <v>1E-3</v>
      </c>
      <c r="V56" s="189">
        <v>1E-3</v>
      </c>
      <c r="W56" s="189">
        <v>3.7999999999999999E-2</v>
      </c>
      <c r="X56" s="189">
        <v>4.2000000000000003E-2</v>
      </c>
      <c r="Y56" s="189">
        <v>2E-3</v>
      </c>
      <c r="Z56" s="189">
        <v>3.0000000000000001E-3</v>
      </c>
      <c r="AA56" s="189">
        <v>2.5999999999999999E-2</v>
      </c>
      <c r="AB56" s="189">
        <v>2.9000000000000001E-2</v>
      </c>
      <c r="AC56" s="12"/>
    </row>
    <row r="57" spans="1:29" x14ac:dyDescent="0.25">
      <c r="A57" s="94" t="s">
        <v>1574</v>
      </c>
      <c r="B57" s="189" t="s">
        <v>143</v>
      </c>
      <c r="C57" s="189">
        <v>0.45730824891461652</v>
      </c>
      <c r="D57" s="189">
        <v>0.33574529667149061</v>
      </c>
      <c r="E57" s="189">
        <v>8.9725036179450074E-2</v>
      </c>
      <c r="F57" s="189">
        <v>7.9594790159189573E-3</v>
      </c>
      <c r="G57" s="189">
        <v>9.4066570188133136E-2</v>
      </c>
      <c r="H57" s="189">
        <v>3.6179450072358899E-3</v>
      </c>
      <c r="I57" s="189">
        <v>1.1577424023154847E-2</v>
      </c>
      <c r="J57" s="188">
        <v>1</v>
      </c>
      <c r="K57" s="190">
        <v>1382</v>
      </c>
      <c r="L57" s="94"/>
      <c r="M57" s="189" t="s">
        <v>143</v>
      </c>
      <c r="N57" s="189" t="s">
        <v>143</v>
      </c>
      <c r="O57" s="189">
        <v>0.43099999999999999</v>
      </c>
      <c r="P57" s="189">
        <v>0.48399999999999999</v>
      </c>
      <c r="Q57" s="189">
        <v>0.311</v>
      </c>
      <c r="R57" s="189">
        <v>0.36099999999999999</v>
      </c>
      <c r="S57" s="189">
        <v>7.5999999999999998E-2</v>
      </c>
      <c r="T57" s="189">
        <v>0.106</v>
      </c>
      <c r="U57" s="189">
        <v>4.0000000000000001E-3</v>
      </c>
      <c r="V57" s="189">
        <v>1.4E-2</v>
      </c>
      <c r="W57" s="189">
        <v>0.08</v>
      </c>
      <c r="X57" s="189">
        <v>0.111</v>
      </c>
      <c r="Y57" s="189">
        <v>2E-3</v>
      </c>
      <c r="Z57" s="189">
        <v>8.0000000000000002E-3</v>
      </c>
      <c r="AA57" s="189">
        <v>7.0000000000000001E-3</v>
      </c>
      <c r="AB57" s="189">
        <v>1.9E-2</v>
      </c>
      <c r="AC57" s="12"/>
    </row>
    <row r="58" spans="1:29" x14ac:dyDescent="0.25">
      <c r="A58" s="94" t="s">
        <v>1575</v>
      </c>
      <c r="B58" s="189" t="s">
        <v>143</v>
      </c>
      <c r="C58" s="189">
        <v>0.32089552238805968</v>
      </c>
      <c r="D58" s="189">
        <v>0.33582089552238809</v>
      </c>
      <c r="E58" s="189">
        <v>0.1890547263681592</v>
      </c>
      <c r="F58" s="189">
        <v>9.9502487562189053E-3</v>
      </c>
      <c r="G58" s="189">
        <v>0.11691542288557213</v>
      </c>
      <c r="H58" s="189">
        <v>4.9751243781094526E-3</v>
      </c>
      <c r="I58" s="189">
        <v>2.2388059701492536E-2</v>
      </c>
      <c r="J58" s="188">
        <v>0.99999999999999989</v>
      </c>
      <c r="K58" s="190">
        <v>402</v>
      </c>
      <c r="L58" s="94"/>
      <c r="M58" s="189" t="s">
        <v>143</v>
      </c>
      <c r="N58" s="189" t="s">
        <v>143</v>
      </c>
      <c r="O58" s="189">
        <v>0.27700000000000002</v>
      </c>
      <c r="P58" s="189">
        <v>0.36799999999999999</v>
      </c>
      <c r="Q58" s="189">
        <v>0.29099999999999998</v>
      </c>
      <c r="R58" s="189">
        <v>0.38300000000000001</v>
      </c>
      <c r="S58" s="189">
        <v>0.154</v>
      </c>
      <c r="T58" s="189">
        <v>0.23</v>
      </c>
      <c r="U58" s="189">
        <v>4.0000000000000001E-3</v>
      </c>
      <c r="V58" s="189">
        <v>2.5000000000000001E-2</v>
      </c>
      <c r="W58" s="189">
        <v>8.8999999999999996E-2</v>
      </c>
      <c r="X58" s="189">
        <v>0.152</v>
      </c>
      <c r="Y58" s="189">
        <v>1E-3</v>
      </c>
      <c r="Z58" s="189">
        <v>1.7999999999999999E-2</v>
      </c>
      <c r="AA58" s="189">
        <v>1.2E-2</v>
      </c>
      <c r="AB58" s="189">
        <v>4.2000000000000003E-2</v>
      </c>
      <c r="AC58" s="12"/>
    </row>
    <row r="59" spans="1:29" x14ac:dyDescent="0.25">
      <c r="A59" s="94" t="s">
        <v>1576</v>
      </c>
      <c r="B59" s="189" t="s">
        <v>143</v>
      </c>
      <c r="C59" s="189">
        <v>0.40011068068622024</v>
      </c>
      <c r="D59" s="189">
        <v>0.19811842833425566</v>
      </c>
      <c r="E59" s="189">
        <v>0.33591588267847261</v>
      </c>
      <c r="F59" s="189">
        <v>5.5340343110127279E-3</v>
      </c>
      <c r="G59" s="189">
        <v>4.7592695074709465E-2</v>
      </c>
      <c r="H59" s="189">
        <v>5.5340343110127279E-4</v>
      </c>
      <c r="I59" s="189">
        <v>1.2174875484228001E-2</v>
      </c>
      <c r="J59" s="188">
        <v>0.99999999999999989</v>
      </c>
      <c r="K59" s="190">
        <v>1807</v>
      </c>
      <c r="L59" s="94"/>
      <c r="M59" s="189" t="s">
        <v>143</v>
      </c>
      <c r="N59" s="189" t="s">
        <v>143</v>
      </c>
      <c r="O59" s="189">
        <v>0.378</v>
      </c>
      <c r="P59" s="189">
        <v>0.42299999999999999</v>
      </c>
      <c r="Q59" s="189">
        <v>0.18</v>
      </c>
      <c r="R59" s="189">
        <v>0.217</v>
      </c>
      <c r="S59" s="189">
        <v>0.315</v>
      </c>
      <c r="T59" s="189">
        <v>0.35799999999999998</v>
      </c>
      <c r="U59" s="189">
        <v>3.0000000000000001E-3</v>
      </c>
      <c r="V59" s="189">
        <v>0.01</v>
      </c>
      <c r="W59" s="189">
        <v>3.9E-2</v>
      </c>
      <c r="X59" s="189">
        <v>5.8000000000000003E-2</v>
      </c>
      <c r="Y59" s="189">
        <v>0</v>
      </c>
      <c r="Z59" s="189">
        <v>3.0000000000000001E-3</v>
      </c>
      <c r="AA59" s="189">
        <v>8.0000000000000002E-3</v>
      </c>
      <c r="AB59" s="189">
        <v>1.7999999999999999E-2</v>
      </c>
      <c r="AC59" s="12"/>
    </row>
    <row r="60" spans="1:29" x14ac:dyDescent="0.25">
      <c r="A60" s="94" t="s">
        <v>1577</v>
      </c>
      <c r="B60" s="189" t="s">
        <v>143</v>
      </c>
      <c r="C60" s="189">
        <v>0.5733911785972523</v>
      </c>
      <c r="D60" s="189">
        <v>0.22415039768618944</v>
      </c>
      <c r="E60" s="189">
        <v>0.11858279103398409</v>
      </c>
      <c r="F60" s="189">
        <v>1.2292118582791034E-2</v>
      </c>
      <c r="G60" s="189">
        <v>5.6399132321041212E-2</v>
      </c>
      <c r="H60" s="189" t="s">
        <v>143</v>
      </c>
      <c r="I60" s="189">
        <v>1.5184381778741865E-2</v>
      </c>
      <c r="J60" s="188">
        <v>0.99999999999999978</v>
      </c>
      <c r="K60" s="190">
        <v>1383</v>
      </c>
      <c r="L60" s="94"/>
      <c r="M60" s="189" t="s">
        <v>143</v>
      </c>
      <c r="N60" s="189" t="s">
        <v>143</v>
      </c>
      <c r="O60" s="189">
        <v>0.54700000000000004</v>
      </c>
      <c r="P60" s="189">
        <v>0.59899999999999998</v>
      </c>
      <c r="Q60" s="189">
        <v>0.20300000000000001</v>
      </c>
      <c r="R60" s="189">
        <v>0.247</v>
      </c>
      <c r="S60" s="189">
        <v>0.10299999999999999</v>
      </c>
      <c r="T60" s="189">
        <v>0.13700000000000001</v>
      </c>
      <c r="U60" s="189">
        <v>8.0000000000000002E-3</v>
      </c>
      <c r="V60" s="189">
        <v>0.02</v>
      </c>
      <c r="W60" s="189">
        <v>4.4999999999999998E-2</v>
      </c>
      <c r="X60" s="189">
        <v>7.0000000000000007E-2</v>
      </c>
      <c r="Y60" s="189" t="s">
        <v>143</v>
      </c>
      <c r="Z60" s="189" t="s">
        <v>143</v>
      </c>
      <c r="AA60" s="189">
        <v>0.01</v>
      </c>
      <c r="AB60" s="189">
        <v>2.3E-2</v>
      </c>
      <c r="AC60" s="12"/>
    </row>
    <row r="61" spans="1:29" x14ac:dyDescent="0.25">
      <c r="A61" s="94" t="s">
        <v>1578</v>
      </c>
      <c r="B61" s="189" t="s">
        <v>143</v>
      </c>
      <c r="C61" s="189">
        <v>0.34197324414715718</v>
      </c>
      <c r="D61" s="189">
        <v>0.3403010033444816</v>
      </c>
      <c r="E61" s="189">
        <v>0.20066889632107024</v>
      </c>
      <c r="F61" s="189">
        <v>5.016722408026756E-3</v>
      </c>
      <c r="G61" s="189">
        <v>8.2775919732441472E-2</v>
      </c>
      <c r="H61" s="189">
        <v>1.6722408026755853E-3</v>
      </c>
      <c r="I61" s="189">
        <v>2.7591973244147156E-2</v>
      </c>
      <c r="J61" s="188">
        <v>1</v>
      </c>
      <c r="K61" s="190">
        <v>1196</v>
      </c>
      <c r="L61" s="94"/>
      <c r="M61" s="189" t="s">
        <v>143</v>
      </c>
      <c r="N61" s="189" t="s">
        <v>143</v>
      </c>
      <c r="O61" s="189">
        <v>0.316</v>
      </c>
      <c r="P61" s="189">
        <v>0.36899999999999999</v>
      </c>
      <c r="Q61" s="189">
        <v>0.314</v>
      </c>
      <c r="R61" s="189">
        <v>0.36799999999999999</v>
      </c>
      <c r="S61" s="189">
        <v>0.17899999999999999</v>
      </c>
      <c r="T61" s="189">
        <v>0.224</v>
      </c>
      <c r="U61" s="189">
        <v>2E-3</v>
      </c>
      <c r="V61" s="189">
        <v>1.0999999999999999E-2</v>
      </c>
      <c r="W61" s="189">
        <v>6.8000000000000005E-2</v>
      </c>
      <c r="X61" s="189">
        <v>0.1</v>
      </c>
      <c r="Y61" s="189">
        <v>0</v>
      </c>
      <c r="Z61" s="189">
        <v>6.0000000000000001E-3</v>
      </c>
      <c r="AA61" s="189">
        <v>0.02</v>
      </c>
      <c r="AB61" s="189">
        <v>3.7999999999999999E-2</v>
      </c>
      <c r="AC61" s="12"/>
    </row>
    <row r="62" spans="1:29" x14ac:dyDescent="0.25">
      <c r="A62" s="94" t="s">
        <v>1579</v>
      </c>
      <c r="B62" s="189" t="s">
        <v>143</v>
      </c>
      <c r="C62" s="189">
        <v>0.18443113772455089</v>
      </c>
      <c r="D62" s="189">
        <v>0.5245508982035928</v>
      </c>
      <c r="E62" s="189">
        <v>0.17904191616766468</v>
      </c>
      <c r="F62" s="189">
        <v>7.784431137724551E-3</v>
      </c>
      <c r="G62" s="189">
        <v>5.5089820359281436E-2</v>
      </c>
      <c r="H62" s="189">
        <v>5.9880239520958083E-4</v>
      </c>
      <c r="I62" s="189">
        <v>4.8502994011976046E-2</v>
      </c>
      <c r="J62" s="188">
        <v>1</v>
      </c>
      <c r="K62" s="190">
        <v>1670</v>
      </c>
      <c r="L62" s="94"/>
      <c r="M62" s="189" t="s">
        <v>143</v>
      </c>
      <c r="N62" s="189" t="s">
        <v>143</v>
      </c>
      <c r="O62" s="189">
        <v>0.16700000000000001</v>
      </c>
      <c r="P62" s="189">
        <v>0.20399999999999999</v>
      </c>
      <c r="Q62" s="189">
        <v>0.501</v>
      </c>
      <c r="R62" s="189">
        <v>0.54800000000000004</v>
      </c>
      <c r="S62" s="189">
        <v>0.161</v>
      </c>
      <c r="T62" s="189">
        <v>0.19800000000000001</v>
      </c>
      <c r="U62" s="189">
        <v>5.0000000000000001E-3</v>
      </c>
      <c r="V62" s="189">
        <v>1.2999999999999999E-2</v>
      </c>
      <c r="W62" s="189">
        <v>4.4999999999999998E-2</v>
      </c>
      <c r="X62" s="189">
        <v>6.7000000000000004E-2</v>
      </c>
      <c r="Y62" s="189">
        <v>0</v>
      </c>
      <c r="Z62" s="189">
        <v>3.0000000000000001E-3</v>
      </c>
      <c r="AA62" s="189">
        <v>3.9E-2</v>
      </c>
      <c r="AB62" s="189">
        <v>0.06</v>
      </c>
      <c r="AC62" s="12"/>
    </row>
    <row r="63" spans="1:29" x14ac:dyDescent="0.25">
      <c r="A63" s="94" t="s">
        <v>1580</v>
      </c>
      <c r="B63" s="189" t="s">
        <v>143</v>
      </c>
      <c r="C63" s="189">
        <v>0.38966365873666942</v>
      </c>
      <c r="D63" s="189">
        <v>0.2945036915504512</v>
      </c>
      <c r="E63" s="189">
        <v>0.11566858080393766</v>
      </c>
      <c r="F63" s="189">
        <v>9.0237899917965554E-3</v>
      </c>
      <c r="G63" s="189">
        <v>0.15586546349466776</v>
      </c>
      <c r="H63" s="189">
        <v>8.2034454470877774E-4</v>
      </c>
      <c r="I63" s="189">
        <v>3.4454470877768664E-2</v>
      </c>
      <c r="J63" s="188">
        <v>1.0000000000000002</v>
      </c>
      <c r="K63" s="190">
        <v>1219</v>
      </c>
      <c r="L63" s="94"/>
      <c r="M63" s="189" t="s">
        <v>143</v>
      </c>
      <c r="N63" s="189" t="s">
        <v>143</v>
      </c>
      <c r="O63" s="189">
        <v>0.36299999999999999</v>
      </c>
      <c r="P63" s="189">
        <v>0.41699999999999998</v>
      </c>
      <c r="Q63" s="189">
        <v>0.27</v>
      </c>
      <c r="R63" s="189">
        <v>0.32100000000000001</v>
      </c>
      <c r="S63" s="189">
        <v>9.9000000000000005E-2</v>
      </c>
      <c r="T63" s="189">
        <v>0.13500000000000001</v>
      </c>
      <c r="U63" s="189">
        <v>5.0000000000000001E-3</v>
      </c>
      <c r="V63" s="189">
        <v>1.6E-2</v>
      </c>
      <c r="W63" s="189">
        <v>0.13700000000000001</v>
      </c>
      <c r="X63" s="189">
        <v>0.17699999999999999</v>
      </c>
      <c r="Y63" s="189">
        <v>0</v>
      </c>
      <c r="Z63" s="189">
        <v>5.0000000000000001E-3</v>
      </c>
      <c r="AA63" s="189">
        <v>2.5999999999999999E-2</v>
      </c>
      <c r="AB63" s="189">
        <v>4.5999999999999999E-2</v>
      </c>
      <c r="AC63" s="12"/>
    </row>
    <row r="64" spans="1:29" x14ac:dyDescent="0.25">
      <c r="A64" s="94" t="s">
        <v>1581</v>
      </c>
      <c r="B64" s="189" t="s">
        <v>143</v>
      </c>
      <c r="C64" s="189">
        <v>0.24812167857797324</v>
      </c>
      <c r="D64" s="189">
        <v>0.27286054608759391</v>
      </c>
      <c r="E64" s="189">
        <v>0.17683708997617739</v>
      </c>
      <c r="F64" s="189">
        <v>1.4476818764889134E-2</v>
      </c>
      <c r="G64" s="189">
        <v>0.25984973428623787</v>
      </c>
      <c r="H64" s="189">
        <v>4.0315191497159609E-3</v>
      </c>
      <c r="I64" s="189">
        <v>2.3822613157412499E-2</v>
      </c>
      <c r="J64" s="188">
        <v>1</v>
      </c>
      <c r="K64" s="190">
        <v>5457</v>
      </c>
      <c r="L64" s="94"/>
      <c r="M64" s="189" t="s">
        <v>143</v>
      </c>
      <c r="N64" s="189" t="s">
        <v>143</v>
      </c>
      <c r="O64" s="189">
        <v>0.23699999999999999</v>
      </c>
      <c r="P64" s="189">
        <v>0.26</v>
      </c>
      <c r="Q64" s="189">
        <v>0.26100000000000001</v>
      </c>
      <c r="R64" s="189">
        <v>0.28499999999999998</v>
      </c>
      <c r="S64" s="189">
        <v>0.16700000000000001</v>
      </c>
      <c r="T64" s="189">
        <v>0.187</v>
      </c>
      <c r="U64" s="189">
        <v>1.2E-2</v>
      </c>
      <c r="V64" s="189">
        <v>1.7999999999999999E-2</v>
      </c>
      <c r="W64" s="189">
        <v>0.248</v>
      </c>
      <c r="X64" s="189">
        <v>0.27200000000000002</v>
      </c>
      <c r="Y64" s="189">
        <v>3.0000000000000001E-3</v>
      </c>
      <c r="Z64" s="189">
        <v>6.0000000000000001E-3</v>
      </c>
      <c r="AA64" s="189">
        <v>0.02</v>
      </c>
      <c r="AB64" s="189">
        <v>2.8000000000000001E-2</v>
      </c>
      <c r="AC64" s="12"/>
    </row>
    <row r="65" spans="1:29" x14ac:dyDescent="0.25">
      <c r="A65" s="94" t="s">
        <v>1582</v>
      </c>
      <c r="B65" s="189" t="s">
        <v>143</v>
      </c>
      <c r="C65" s="189">
        <v>2.1956087824351298E-2</v>
      </c>
      <c r="D65" s="189">
        <v>0.26097804391217566</v>
      </c>
      <c r="E65" s="189">
        <v>0.15069860279441119</v>
      </c>
      <c r="F65" s="189">
        <v>3.4930139720558882E-2</v>
      </c>
      <c r="G65" s="189">
        <v>0.51497005988023947</v>
      </c>
      <c r="H65" s="189">
        <v>9.9800399201596798E-4</v>
      </c>
      <c r="I65" s="189">
        <v>1.5469061876247504E-2</v>
      </c>
      <c r="J65" s="188">
        <v>1</v>
      </c>
      <c r="K65" s="190">
        <v>2004</v>
      </c>
      <c r="L65" s="94"/>
      <c r="M65" s="189" t="s">
        <v>143</v>
      </c>
      <c r="N65" s="189" t="s">
        <v>143</v>
      </c>
      <c r="O65" s="189">
        <v>1.6E-2</v>
      </c>
      <c r="P65" s="189">
        <v>2.9000000000000001E-2</v>
      </c>
      <c r="Q65" s="189">
        <v>0.24199999999999999</v>
      </c>
      <c r="R65" s="189">
        <v>0.28100000000000003</v>
      </c>
      <c r="S65" s="189">
        <v>0.13600000000000001</v>
      </c>
      <c r="T65" s="189">
        <v>0.16700000000000001</v>
      </c>
      <c r="U65" s="189">
        <v>2.8000000000000001E-2</v>
      </c>
      <c r="V65" s="189">
        <v>4.3999999999999997E-2</v>
      </c>
      <c r="W65" s="189">
        <v>0.49299999999999999</v>
      </c>
      <c r="X65" s="189">
        <v>0.53700000000000003</v>
      </c>
      <c r="Y65" s="189">
        <v>0</v>
      </c>
      <c r="Z65" s="189">
        <v>4.0000000000000001E-3</v>
      </c>
      <c r="AA65" s="189">
        <v>1.0999999999999999E-2</v>
      </c>
      <c r="AB65" s="189">
        <v>2.1999999999999999E-2</v>
      </c>
      <c r="AC65" s="12"/>
    </row>
    <row r="66" spans="1:29" x14ac:dyDescent="0.25">
      <c r="A66" s="94" t="s">
        <v>1583</v>
      </c>
      <c r="B66" s="189" t="s">
        <v>143</v>
      </c>
      <c r="C66" s="189">
        <v>0.13905579399141632</v>
      </c>
      <c r="D66" s="189">
        <v>0.45450643776824035</v>
      </c>
      <c r="E66" s="189">
        <v>0.12317596566523605</v>
      </c>
      <c r="F66" s="189">
        <v>6.0085836909871248E-3</v>
      </c>
      <c r="G66" s="189">
        <v>0.20386266094420602</v>
      </c>
      <c r="H66" s="189">
        <v>4.2918454935622317E-3</v>
      </c>
      <c r="I66" s="189">
        <v>6.9098712446351934E-2</v>
      </c>
      <c r="J66" s="188">
        <v>1</v>
      </c>
      <c r="K66" s="190">
        <v>2330</v>
      </c>
      <c r="L66" s="94"/>
      <c r="M66" s="189" t="s">
        <v>143</v>
      </c>
      <c r="N66" s="189" t="s">
        <v>143</v>
      </c>
      <c r="O66" s="189">
        <v>0.126</v>
      </c>
      <c r="P66" s="189">
        <v>0.154</v>
      </c>
      <c r="Q66" s="189">
        <v>0.434</v>
      </c>
      <c r="R66" s="189">
        <v>0.47499999999999998</v>
      </c>
      <c r="S66" s="189">
        <v>0.11</v>
      </c>
      <c r="T66" s="189">
        <v>0.13700000000000001</v>
      </c>
      <c r="U66" s="189">
        <v>4.0000000000000001E-3</v>
      </c>
      <c r="V66" s="189">
        <v>0.01</v>
      </c>
      <c r="W66" s="189">
        <v>0.188</v>
      </c>
      <c r="X66" s="189">
        <v>0.221</v>
      </c>
      <c r="Y66" s="189">
        <v>2E-3</v>
      </c>
      <c r="Z66" s="189">
        <v>8.0000000000000002E-3</v>
      </c>
      <c r="AA66" s="189">
        <v>5.8999999999999997E-2</v>
      </c>
      <c r="AB66" s="189">
        <v>0.08</v>
      </c>
      <c r="AC66" s="12"/>
    </row>
    <row r="67" spans="1:29" x14ac:dyDescent="0.25">
      <c r="A67" s="94" t="s">
        <v>1584</v>
      </c>
      <c r="B67" s="189" t="s">
        <v>143</v>
      </c>
      <c r="C67" s="189">
        <v>6.1878453038674036E-2</v>
      </c>
      <c r="D67" s="189">
        <v>0.24861878453038674</v>
      </c>
      <c r="E67" s="189">
        <v>0.12596685082872927</v>
      </c>
      <c r="F67" s="189">
        <v>5.6353591160220998E-2</v>
      </c>
      <c r="G67" s="189">
        <v>0.47734806629834253</v>
      </c>
      <c r="H67" s="189">
        <v>4.4198895027624313E-3</v>
      </c>
      <c r="I67" s="189">
        <v>2.541436464088398E-2</v>
      </c>
      <c r="J67" s="188">
        <v>0.99999999999999989</v>
      </c>
      <c r="K67" s="190">
        <v>905</v>
      </c>
      <c r="L67" s="94"/>
      <c r="M67" s="189" t="s">
        <v>143</v>
      </c>
      <c r="N67" s="189" t="s">
        <v>143</v>
      </c>
      <c r="O67" s="189">
        <v>4.8000000000000001E-2</v>
      </c>
      <c r="P67" s="189">
        <v>0.08</v>
      </c>
      <c r="Q67" s="189">
        <v>0.222</v>
      </c>
      <c r="R67" s="189">
        <v>0.27800000000000002</v>
      </c>
      <c r="S67" s="189">
        <v>0.106</v>
      </c>
      <c r="T67" s="189">
        <v>0.14899999999999999</v>
      </c>
      <c r="U67" s="189">
        <v>4.2999999999999997E-2</v>
      </c>
      <c r="V67" s="189">
        <v>7.2999999999999995E-2</v>
      </c>
      <c r="W67" s="189">
        <v>0.44500000000000001</v>
      </c>
      <c r="X67" s="189">
        <v>0.51</v>
      </c>
      <c r="Y67" s="189">
        <v>2E-3</v>
      </c>
      <c r="Z67" s="189">
        <v>1.0999999999999999E-2</v>
      </c>
      <c r="AA67" s="189">
        <v>1.7000000000000001E-2</v>
      </c>
      <c r="AB67" s="189">
        <v>3.7999999999999999E-2</v>
      </c>
      <c r="AC67" s="12"/>
    </row>
    <row r="68" spans="1:29" x14ac:dyDescent="0.25">
      <c r="A68" s="94" t="s">
        <v>1585</v>
      </c>
      <c r="B68" s="189" t="s">
        <v>143</v>
      </c>
      <c r="C68" s="189">
        <v>0.12918486171761281</v>
      </c>
      <c r="D68" s="189">
        <v>0.23944687045123728</v>
      </c>
      <c r="E68" s="189">
        <v>0.13646288209606988</v>
      </c>
      <c r="F68" s="189">
        <v>2.0014556040756915E-2</v>
      </c>
      <c r="G68" s="189">
        <v>0.44541484716157204</v>
      </c>
      <c r="H68" s="189">
        <v>6.9141193595342069E-3</v>
      </c>
      <c r="I68" s="189">
        <v>2.2561863173216887E-2</v>
      </c>
      <c r="J68" s="188">
        <v>1</v>
      </c>
      <c r="K68" s="190">
        <v>2748</v>
      </c>
      <c r="L68" s="94"/>
      <c r="M68" s="189" t="s">
        <v>143</v>
      </c>
      <c r="N68" s="189" t="s">
        <v>143</v>
      </c>
      <c r="O68" s="189">
        <v>0.11700000000000001</v>
      </c>
      <c r="P68" s="189">
        <v>0.14199999999999999</v>
      </c>
      <c r="Q68" s="189">
        <v>0.224</v>
      </c>
      <c r="R68" s="189">
        <v>0.25600000000000001</v>
      </c>
      <c r="S68" s="189">
        <v>0.124</v>
      </c>
      <c r="T68" s="189">
        <v>0.15</v>
      </c>
      <c r="U68" s="189">
        <v>1.4999999999999999E-2</v>
      </c>
      <c r="V68" s="189">
        <v>2.5999999999999999E-2</v>
      </c>
      <c r="W68" s="189">
        <v>0.42699999999999999</v>
      </c>
      <c r="X68" s="189">
        <v>0.46400000000000002</v>
      </c>
      <c r="Y68" s="189">
        <v>4.0000000000000001E-3</v>
      </c>
      <c r="Z68" s="189">
        <v>1.0999999999999999E-2</v>
      </c>
      <c r="AA68" s="189">
        <v>1.7999999999999999E-2</v>
      </c>
      <c r="AB68" s="189">
        <v>2.9000000000000001E-2</v>
      </c>
      <c r="AC68" s="12"/>
    </row>
    <row r="69" spans="1:29" x14ac:dyDescent="0.25">
      <c r="A69" s="94" t="s">
        <v>1586</v>
      </c>
      <c r="B69" s="189" t="s">
        <v>143</v>
      </c>
      <c r="C69" s="189">
        <v>0.31252373357636515</v>
      </c>
      <c r="D69" s="189">
        <v>0.19765322396901344</v>
      </c>
      <c r="E69" s="189">
        <v>8.8592693855851751E-2</v>
      </c>
      <c r="F69" s="189">
        <v>1.5531252373357637E-2</v>
      </c>
      <c r="G69" s="189">
        <v>0.36154780891622995</v>
      </c>
      <c r="H69" s="189">
        <v>4.7467152730310625E-3</v>
      </c>
      <c r="I69" s="189">
        <v>1.9404572036150983E-2</v>
      </c>
      <c r="J69" s="188">
        <v>1</v>
      </c>
      <c r="K69" s="190">
        <v>26334</v>
      </c>
      <c r="L69" s="94"/>
      <c r="M69" s="189" t="s">
        <v>143</v>
      </c>
      <c r="N69" s="189" t="s">
        <v>143</v>
      </c>
      <c r="O69" s="189">
        <v>0.307</v>
      </c>
      <c r="P69" s="189">
        <v>0.318</v>
      </c>
      <c r="Q69" s="189">
        <v>0.193</v>
      </c>
      <c r="R69" s="189">
        <v>0.20300000000000001</v>
      </c>
      <c r="S69" s="189">
        <v>8.5000000000000006E-2</v>
      </c>
      <c r="T69" s="189">
        <v>9.1999999999999998E-2</v>
      </c>
      <c r="U69" s="189">
        <v>1.4E-2</v>
      </c>
      <c r="V69" s="189">
        <v>1.7000000000000001E-2</v>
      </c>
      <c r="W69" s="189">
        <v>0.35599999999999998</v>
      </c>
      <c r="X69" s="189">
        <v>0.36699999999999999</v>
      </c>
      <c r="Y69" s="189">
        <v>4.0000000000000001E-3</v>
      </c>
      <c r="Z69" s="189">
        <v>6.0000000000000001E-3</v>
      </c>
      <c r="AA69" s="189">
        <v>1.7999999999999999E-2</v>
      </c>
      <c r="AB69" s="189">
        <v>2.1000000000000001E-2</v>
      </c>
      <c r="AC69" s="12"/>
    </row>
    <row r="70" spans="1:29" x14ac:dyDescent="0.25">
      <c r="A70" s="94" t="s">
        <v>1587</v>
      </c>
      <c r="B70" s="189" t="s">
        <v>143</v>
      </c>
      <c r="C70" s="189">
        <v>0.71499999999999997</v>
      </c>
      <c r="D70" s="189">
        <v>0.14499999999999999</v>
      </c>
      <c r="E70" s="189">
        <v>0.04</v>
      </c>
      <c r="F70" s="189">
        <v>5.0000000000000001E-3</v>
      </c>
      <c r="G70" s="189">
        <v>7.4999999999999997E-2</v>
      </c>
      <c r="H70" s="189" t="s">
        <v>143</v>
      </c>
      <c r="I70" s="189">
        <v>0.02</v>
      </c>
      <c r="J70" s="188">
        <v>1</v>
      </c>
      <c r="K70" s="190">
        <v>200</v>
      </c>
      <c r="L70" s="94"/>
      <c r="M70" s="189" t="s">
        <v>143</v>
      </c>
      <c r="N70" s="189" t="s">
        <v>143</v>
      </c>
      <c r="O70" s="189">
        <v>0.64900000000000002</v>
      </c>
      <c r="P70" s="189">
        <v>0.77300000000000002</v>
      </c>
      <c r="Q70" s="189">
        <v>0.10299999999999999</v>
      </c>
      <c r="R70" s="189">
        <v>0.2</v>
      </c>
      <c r="S70" s="189">
        <v>0.02</v>
      </c>
      <c r="T70" s="189">
        <v>7.6999999999999999E-2</v>
      </c>
      <c r="U70" s="189">
        <v>1E-3</v>
      </c>
      <c r="V70" s="189">
        <v>2.8000000000000001E-2</v>
      </c>
      <c r="W70" s="189">
        <v>4.5999999999999999E-2</v>
      </c>
      <c r="X70" s="189">
        <v>0.12</v>
      </c>
      <c r="Y70" s="189" t="s">
        <v>143</v>
      </c>
      <c r="Z70" s="189" t="s">
        <v>143</v>
      </c>
      <c r="AA70" s="189">
        <v>8.0000000000000002E-3</v>
      </c>
      <c r="AB70" s="189">
        <v>0.05</v>
      </c>
      <c r="AC70" s="12"/>
    </row>
    <row r="71" spans="1:29" x14ac:dyDescent="0.25">
      <c r="A71" s="94" t="s">
        <v>1588</v>
      </c>
      <c r="B71" s="189" t="s">
        <v>143</v>
      </c>
      <c r="C71" s="189">
        <v>0.54345088161209065</v>
      </c>
      <c r="D71" s="189">
        <v>0.28639798488664986</v>
      </c>
      <c r="E71" s="189">
        <v>6.0453400503778336E-2</v>
      </c>
      <c r="F71" s="189">
        <v>3.6523929471032747E-3</v>
      </c>
      <c r="G71" s="189">
        <v>2.1284634760705291E-2</v>
      </c>
      <c r="H71" s="189">
        <v>2.5188916876574307E-4</v>
      </c>
      <c r="I71" s="189">
        <v>8.4508816120906799E-2</v>
      </c>
      <c r="J71" s="188">
        <v>0.99999999999999989</v>
      </c>
      <c r="K71" s="190">
        <v>7940</v>
      </c>
      <c r="L71" s="94"/>
      <c r="M71" s="189" t="s">
        <v>143</v>
      </c>
      <c r="N71" s="189" t="s">
        <v>143</v>
      </c>
      <c r="O71" s="189">
        <v>0.53200000000000003</v>
      </c>
      <c r="P71" s="189">
        <v>0.55400000000000005</v>
      </c>
      <c r="Q71" s="189">
        <v>0.27700000000000002</v>
      </c>
      <c r="R71" s="189">
        <v>0.29599999999999999</v>
      </c>
      <c r="S71" s="189">
        <v>5.5E-2</v>
      </c>
      <c r="T71" s="189">
        <v>6.6000000000000003E-2</v>
      </c>
      <c r="U71" s="189">
        <v>3.0000000000000001E-3</v>
      </c>
      <c r="V71" s="189">
        <v>5.0000000000000001E-3</v>
      </c>
      <c r="W71" s="189">
        <v>1.7999999999999999E-2</v>
      </c>
      <c r="X71" s="189">
        <v>2.5000000000000001E-2</v>
      </c>
      <c r="Y71" s="189">
        <v>0</v>
      </c>
      <c r="Z71" s="189">
        <v>1E-3</v>
      </c>
      <c r="AA71" s="189">
        <v>7.9000000000000001E-2</v>
      </c>
      <c r="AB71" s="189">
        <v>9.0999999999999998E-2</v>
      </c>
      <c r="AC71" s="12"/>
    </row>
    <row r="72" spans="1:29" x14ac:dyDescent="0.25">
      <c r="A72" s="94" t="s">
        <v>1589</v>
      </c>
      <c r="B72" s="189" t="s">
        <v>143</v>
      </c>
      <c r="C72" s="189">
        <v>4.0214477211796247E-3</v>
      </c>
      <c r="D72" s="189">
        <v>0.29222520107238603</v>
      </c>
      <c r="E72" s="189">
        <v>0.18565683646112602</v>
      </c>
      <c r="F72" s="189">
        <v>3.1501340482573727E-2</v>
      </c>
      <c r="G72" s="189">
        <v>0.46246648793565681</v>
      </c>
      <c r="H72" s="189">
        <v>4.6916890080428951E-3</v>
      </c>
      <c r="I72" s="189">
        <v>1.9436997319034852E-2</v>
      </c>
      <c r="J72" s="188">
        <v>0.99999999999999989</v>
      </c>
      <c r="K72" s="190">
        <v>1492</v>
      </c>
      <c r="L72" s="94"/>
      <c r="M72" s="189" t="s">
        <v>143</v>
      </c>
      <c r="N72" s="189" t="s">
        <v>143</v>
      </c>
      <c r="O72" s="189">
        <v>2E-3</v>
      </c>
      <c r="P72" s="189">
        <v>8.9999999999999993E-3</v>
      </c>
      <c r="Q72" s="189">
        <v>0.27</v>
      </c>
      <c r="R72" s="189">
        <v>0.316</v>
      </c>
      <c r="S72" s="189">
        <v>0.16700000000000001</v>
      </c>
      <c r="T72" s="189">
        <v>0.20599999999999999</v>
      </c>
      <c r="U72" s="189">
        <v>2.4E-2</v>
      </c>
      <c r="V72" s="189">
        <v>4.2000000000000003E-2</v>
      </c>
      <c r="W72" s="189">
        <v>0.437</v>
      </c>
      <c r="X72" s="189">
        <v>0.48799999999999999</v>
      </c>
      <c r="Y72" s="189">
        <v>2E-3</v>
      </c>
      <c r="Z72" s="189">
        <v>0.01</v>
      </c>
      <c r="AA72" s="189">
        <v>1.4E-2</v>
      </c>
      <c r="AB72" s="189">
        <v>2.8000000000000001E-2</v>
      </c>
      <c r="AC72" s="12"/>
    </row>
    <row r="73" spans="1:29" x14ac:dyDescent="0.25">
      <c r="A73" s="94" t="s">
        <v>1590</v>
      </c>
      <c r="B73" s="189" t="s">
        <v>143</v>
      </c>
      <c r="C73" s="189">
        <v>0.26336375488917863</v>
      </c>
      <c r="D73" s="189">
        <v>0.23142112125162972</v>
      </c>
      <c r="E73" s="189">
        <v>0.13885267275097785</v>
      </c>
      <c r="F73" s="189">
        <v>1.6297262059973925E-2</v>
      </c>
      <c r="G73" s="189">
        <v>0.33833116036505867</v>
      </c>
      <c r="H73" s="189" t="s">
        <v>143</v>
      </c>
      <c r="I73" s="189">
        <v>1.1734028683181226E-2</v>
      </c>
      <c r="J73" s="188">
        <v>1.0000000000000002</v>
      </c>
      <c r="K73" s="190">
        <v>1534</v>
      </c>
      <c r="L73" s="94"/>
      <c r="M73" s="189" t="s">
        <v>143</v>
      </c>
      <c r="N73" s="189" t="s">
        <v>143</v>
      </c>
      <c r="O73" s="189">
        <v>0.24199999999999999</v>
      </c>
      <c r="P73" s="189">
        <v>0.28599999999999998</v>
      </c>
      <c r="Q73" s="189">
        <v>0.21099999999999999</v>
      </c>
      <c r="R73" s="189">
        <v>0.253</v>
      </c>
      <c r="S73" s="189">
        <v>0.122</v>
      </c>
      <c r="T73" s="189">
        <v>0.157</v>
      </c>
      <c r="U73" s="189">
        <v>1.0999999999999999E-2</v>
      </c>
      <c r="V73" s="189">
        <v>2.4E-2</v>
      </c>
      <c r="W73" s="189">
        <v>0.315</v>
      </c>
      <c r="X73" s="189">
        <v>0.36199999999999999</v>
      </c>
      <c r="Y73" s="189" t="s">
        <v>143</v>
      </c>
      <c r="Z73" s="189" t="s">
        <v>143</v>
      </c>
      <c r="AA73" s="189">
        <v>7.0000000000000001E-3</v>
      </c>
      <c r="AB73" s="189">
        <v>1.7999999999999999E-2</v>
      </c>
      <c r="AC73" s="12"/>
    </row>
    <row r="74" spans="1:29" x14ac:dyDescent="0.25">
      <c r="A74" s="94" t="s">
        <v>1591</v>
      </c>
      <c r="B74" s="189" t="s">
        <v>143</v>
      </c>
      <c r="C74" s="189">
        <v>0.2026086956521739</v>
      </c>
      <c r="D74" s="189">
        <v>0.34869565217391302</v>
      </c>
      <c r="E74" s="189">
        <v>0.11681159420289855</v>
      </c>
      <c r="F74" s="189">
        <v>1.1304347826086957E-2</v>
      </c>
      <c r="G74" s="189">
        <v>0.30811594202898551</v>
      </c>
      <c r="H74" s="189">
        <v>3.4782608695652175E-3</v>
      </c>
      <c r="I74" s="189">
        <v>8.9855072463768115E-3</v>
      </c>
      <c r="J74" s="188">
        <v>1</v>
      </c>
      <c r="K74" s="190">
        <v>3450</v>
      </c>
      <c r="L74" s="94"/>
      <c r="M74" s="189" t="s">
        <v>143</v>
      </c>
      <c r="N74" s="189" t="s">
        <v>143</v>
      </c>
      <c r="O74" s="189">
        <v>0.19</v>
      </c>
      <c r="P74" s="189">
        <v>0.216</v>
      </c>
      <c r="Q74" s="189">
        <v>0.33300000000000002</v>
      </c>
      <c r="R74" s="189">
        <v>0.36499999999999999</v>
      </c>
      <c r="S74" s="189">
        <v>0.107</v>
      </c>
      <c r="T74" s="189">
        <v>0.128</v>
      </c>
      <c r="U74" s="189">
        <v>8.0000000000000002E-3</v>
      </c>
      <c r="V74" s="189">
        <v>1.4999999999999999E-2</v>
      </c>
      <c r="W74" s="189">
        <v>0.29299999999999998</v>
      </c>
      <c r="X74" s="189">
        <v>0.32400000000000001</v>
      </c>
      <c r="Y74" s="189">
        <v>2E-3</v>
      </c>
      <c r="Z74" s="189">
        <v>6.0000000000000001E-3</v>
      </c>
      <c r="AA74" s="189">
        <v>6.0000000000000001E-3</v>
      </c>
      <c r="AB74" s="189">
        <v>1.2999999999999999E-2</v>
      </c>
      <c r="AC74" s="12"/>
    </row>
    <row r="75" spans="1:29" x14ac:dyDescent="0.25">
      <c r="A75" s="94" t="s">
        <v>1592</v>
      </c>
      <c r="B75" s="189" t="s">
        <v>143</v>
      </c>
      <c r="C75" s="189">
        <v>0.24719743765728666</v>
      </c>
      <c r="D75" s="189">
        <v>0.32955845344314805</v>
      </c>
      <c r="E75" s="189">
        <v>0.12171127888355067</v>
      </c>
      <c r="F75" s="189">
        <v>1.3383665065202471E-2</v>
      </c>
      <c r="G75" s="189">
        <v>0.25337451384122628</v>
      </c>
      <c r="H75" s="189">
        <v>1.4870738961336079E-3</v>
      </c>
      <c r="I75" s="189">
        <v>3.3287577213452296E-2</v>
      </c>
      <c r="J75" s="188">
        <v>1</v>
      </c>
      <c r="K75" s="190">
        <v>8742</v>
      </c>
      <c r="L75" s="94"/>
      <c r="M75" s="189" t="s">
        <v>143</v>
      </c>
      <c r="N75" s="189" t="s">
        <v>143</v>
      </c>
      <c r="O75" s="189">
        <v>0.23799999999999999</v>
      </c>
      <c r="P75" s="189">
        <v>0.25600000000000001</v>
      </c>
      <c r="Q75" s="189">
        <v>0.32</v>
      </c>
      <c r="R75" s="189">
        <v>0.33900000000000002</v>
      </c>
      <c r="S75" s="189">
        <v>0.115</v>
      </c>
      <c r="T75" s="189">
        <v>0.129</v>
      </c>
      <c r="U75" s="189">
        <v>1.0999999999999999E-2</v>
      </c>
      <c r="V75" s="189">
        <v>1.6E-2</v>
      </c>
      <c r="W75" s="189">
        <v>0.24399999999999999</v>
      </c>
      <c r="X75" s="189">
        <v>0.26300000000000001</v>
      </c>
      <c r="Y75" s="189">
        <v>1E-3</v>
      </c>
      <c r="Z75" s="189">
        <v>3.0000000000000001E-3</v>
      </c>
      <c r="AA75" s="189">
        <v>0.03</v>
      </c>
      <c r="AB75" s="189">
        <v>3.6999999999999998E-2</v>
      </c>
      <c r="AC75" s="12"/>
    </row>
    <row r="76" spans="1:29" x14ac:dyDescent="0.25">
      <c r="A76" s="94" t="s">
        <v>1593</v>
      </c>
      <c r="B76" s="189" t="s">
        <v>143</v>
      </c>
      <c r="C76" s="189">
        <v>0.44059577416002771</v>
      </c>
      <c r="D76" s="189">
        <v>0.19812954624177348</v>
      </c>
      <c r="E76" s="189">
        <v>6.6505022514721165E-2</v>
      </c>
      <c r="F76" s="189">
        <v>8.0533425701420164E-2</v>
      </c>
      <c r="G76" s="189">
        <v>0.19050917907862833</v>
      </c>
      <c r="H76" s="189">
        <v>3.1174229303775544E-3</v>
      </c>
      <c r="I76" s="189">
        <v>2.0609629373051611E-2</v>
      </c>
      <c r="J76" s="188">
        <v>1</v>
      </c>
      <c r="K76" s="190">
        <v>5774</v>
      </c>
      <c r="L76" s="94"/>
      <c r="M76" s="189" t="s">
        <v>143</v>
      </c>
      <c r="N76" s="189" t="s">
        <v>143</v>
      </c>
      <c r="O76" s="189">
        <v>0.42799999999999999</v>
      </c>
      <c r="P76" s="189">
        <v>0.45300000000000001</v>
      </c>
      <c r="Q76" s="189">
        <v>0.188</v>
      </c>
      <c r="R76" s="189">
        <v>0.20899999999999999</v>
      </c>
      <c r="S76" s="189">
        <v>0.06</v>
      </c>
      <c r="T76" s="189">
        <v>7.2999999999999995E-2</v>
      </c>
      <c r="U76" s="189">
        <v>7.3999999999999996E-2</v>
      </c>
      <c r="V76" s="189">
        <v>8.7999999999999995E-2</v>
      </c>
      <c r="W76" s="189">
        <v>0.18099999999999999</v>
      </c>
      <c r="X76" s="189">
        <v>0.20100000000000001</v>
      </c>
      <c r="Y76" s="189">
        <v>2E-3</v>
      </c>
      <c r="Z76" s="189">
        <v>5.0000000000000001E-3</v>
      </c>
      <c r="AA76" s="189">
        <v>1.7000000000000001E-2</v>
      </c>
      <c r="AB76" s="189">
        <v>2.5000000000000001E-2</v>
      </c>
      <c r="AC76" s="12"/>
    </row>
    <row r="77" spans="1:29" x14ac:dyDescent="0.25">
      <c r="A77" s="94" t="s">
        <v>1594</v>
      </c>
      <c r="B77" s="189" t="s">
        <v>143</v>
      </c>
      <c r="C77" s="189">
        <v>0.18588235294117647</v>
      </c>
      <c r="D77" s="189">
        <v>0.34823529411764703</v>
      </c>
      <c r="E77" s="189">
        <v>0.26</v>
      </c>
      <c r="F77" s="189">
        <v>2.823529411764706E-2</v>
      </c>
      <c r="G77" s="189">
        <v>0.16</v>
      </c>
      <c r="H77" s="189">
        <v>2.352941176470588E-3</v>
      </c>
      <c r="I77" s="189">
        <v>1.5294117647058824E-2</v>
      </c>
      <c r="J77" s="188">
        <v>0.99999999999999989</v>
      </c>
      <c r="K77" s="190">
        <v>850</v>
      </c>
      <c r="L77" s="94"/>
      <c r="M77" s="189" t="s">
        <v>143</v>
      </c>
      <c r="N77" s="189" t="s">
        <v>143</v>
      </c>
      <c r="O77" s="189">
        <v>0.161</v>
      </c>
      <c r="P77" s="189">
        <v>0.21299999999999999</v>
      </c>
      <c r="Q77" s="189">
        <v>0.317</v>
      </c>
      <c r="R77" s="189">
        <v>0.38100000000000001</v>
      </c>
      <c r="S77" s="189">
        <v>0.23200000000000001</v>
      </c>
      <c r="T77" s="189">
        <v>0.29099999999999998</v>
      </c>
      <c r="U77" s="189">
        <v>1.9E-2</v>
      </c>
      <c r="V77" s="189">
        <v>4.2000000000000003E-2</v>
      </c>
      <c r="W77" s="189">
        <v>0.13700000000000001</v>
      </c>
      <c r="X77" s="189">
        <v>0.186</v>
      </c>
      <c r="Y77" s="189">
        <v>1E-3</v>
      </c>
      <c r="Z77" s="189">
        <v>8.9999999999999993E-3</v>
      </c>
      <c r="AA77" s="189">
        <v>8.9999999999999993E-3</v>
      </c>
      <c r="AB77" s="189">
        <v>2.5999999999999999E-2</v>
      </c>
      <c r="AC77" s="12"/>
    </row>
    <row r="78" spans="1:29" x14ac:dyDescent="0.25">
      <c r="A78" s="94" t="s">
        <v>1595</v>
      </c>
      <c r="B78" s="189" t="s">
        <v>143</v>
      </c>
      <c r="C78" s="189">
        <v>8.5543199315654401E-4</v>
      </c>
      <c r="D78" s="189">
        <v>0.40547476475620187</v>
      </c>
      <c r="E78" s="189">
        <v>0.32164242942686055</v>
      </c>
      <c r="F78" s="189">
        <v>3.2506415739948676E-2</v>
      </c>
      <c r="G78" s="189">
        <v>0.22241231822070145</v>
      </c>
      <c r="H78" s="189">
        <v>2.5662959794696323E-3</v>
      </c>
      <c r="I78" s="189">
        <v>1.4542343883661249E-2</v>
      </c>
      <c r="J78" s="188">
        <v>1</v>
      </c>
      <c r="K78" s="190">
        <v>1169</v>
      </c>
      <c r="L78" s="94"/>
      <c r="M78" s="189" t="s">
        <v>143</v>
      </c>
      <c r="N78" s="189" t="s">
        <v>143</v>
      </c>
      <c r="O78" s="189">
        <v>0</v>
      </c>
      <c r="P78" s="189">
        <v>5.0000000000000001E-3</v>
      </c>
      <c r="Q78" s="189">
        <v>0.378</v>
      </c>
      <c r="R78" s="189">
        <v>0.434</v>
      </c>
      <c r="S78" s="189">
        <v>0.29499999999999998</v>
      </c>
      <c r="T78" s="189">
        <v>0.34899999999999998</v>
      </c>
      <c r="U78" s="189">
        <v>2.4E-2</v>
      </c>
      <c r="V78" s="189">
        <v>4.3999999999999997E-2</v>
      </c>
      <c r="W78" s="189">
        <v>0.2</v>
      </c>
      <c r="X78" s="189">
        <v>0.247</v>
      </c>
      <c r="Y78" s="189">
        <v>1E-3</v>
      </c>
      <c r="Z78" s="189">
        <v>8.0000000000000002E-3</v>
      </c>
      <c r="AA78" s="189">
        <v>8.9999999999999993E-3</v>
      </c>
      <c r="AB78" s="189">
        <v>2.3E-2</v>
      </c>
      <c r="AC78" s="12"/>
    </row>
    <row r="79" spans="1:29" x14ac:dyDescent="0.25">
      <c r="A79" s="94" t="s">
        <v>1596</v>
      </c>
      <c r="B79" s="189" t="s">
        <v>143</v>
      </c>
      <c r="C79" s="189">
        <v>9.4094094094094097E-2</v>
      </c>
      <c r="D79" s="189">
        <v>0.44944944944944942</v>
      </c>
      <c r="E79" s="189">
        <v>0.13213213213213212</v>
      </c>
      <c r="F79" s="189">
        <v>1.9019019019019021E-2</v>
      </c>
      <c r="G79" s="189">
        <v>0.27927927927927926</v>
      </c>
      <c r="H79" s="189">
        <v>6.006006006006006E-3</v>
      </c>
      <c r="I79" s="189">
        <v>2.002002002002002E-2</v>
      </c>
      <c r="J79" s="188">
        <v>0.99999999999999989</v>
      </c>
      <c r="K79" s="190">
        <v>999</v>
      </c>
      <c r="L79" s="94"/>
      <c r="M79" s="189" t="s">
        <v>143</v>
      </c>
      <c r="N79" s="189" t="s">
        <v>143</v>
      </c>
      <c r="O79" s="189">
        <v>7.8E-2</v>
      </c>
      <c r="P79" s="189">
        <v>0.114</v>
      </c>
      <c r="Q79" s="189">
        <v>0.41899999999999998</v>
      </c>
      <c r="R79" s="189">
        <v>0.48</v>
      </c>
      <c r="S79" s="189">
        <v>0.113</v>
      </c>
      <c r="T79" s="189">
        <v>0.155</v>
      </c>
      <c r="U79" s="189">
        <v>1.2E-2</v>
      </c>
      <c r="V79" s="189">
        <v>0.03</v>
      </c>
      <c r="W79" s="189">
        <v>0.252</v>
      </c>
      <c r="X79" s="189">
        <v>0.308</v>
      </c>
      <c r="Y79" s="189">
        <v>3.0000000000000001E-3</v>
      </c>
      <c r="Z79" s="189">
        <v>1.2999999999999999E-2</v>
      </c>
      <c r="AA79" s="189">
        <v>1.2999999999999999E-2</v>
      </c>
      <c r="AB79" s="189">
        <v>3.1E-2</v>
      </c>
      <c r="AC79" s="12"/>
    </row>
    <row r="80" spans="1:29" x14ac:dyDescent="0.25">
      <c r="A80" s="94" t="s">
        <v>1597</v>
      </c>
      <c r="B80" s="189">
        <v>1.530221882172915E-3</v>
      </c>
      <c r="C80" s="189">
        <v>0.15531752104055088</v>
      </c>
      <c r="D80" s="189">
        <v>0.29705432287681716</v>
      </c>
      <c r="E80" s="189">
        <v>0.16947207345065035</v>
      </c>
      <c r="F80" s="189">
        <v>2.2379495026778884E-2</v>
      </c>
      <c r="G80" s="189">
        <v>0.32268553940321348</v>
      </c>
      <c r="H80" s="189">
        <v>7.0772762050497319E-3</v>
      </c>
      <c r="I80" s="189">
        <v>2.448355011476664E-2</v>
      </c>
      <c r="J80" s="188">
        <v>1</v>
      </c>
      <c r="K80" s="190">
        <v>5228</v>
      </c>
      <c r="L80" s="94"/>
      <c r="M80" s="189">
        <v>1E-3</v>
      </c>
      <c r="N80" s="189">
        <v>3.0000000000000001E-3</v>
      </c>
      <c r="O80" s="189">
        <v>0.14599999999999999</v>
      </c>
      <c r="P80" s="189">
        <v>0.16500000000000001</v>
      </c>
      <c r="Q80" s="189">
        <v>0.28499999999999998</v>
      </c>
      <c r="R80" s="189">
        <v>0.31</v>
      </c>
      <c r="S80" s="189">
        <v>0.16</v>
      </c>
      <c r="T80" s="189">
        <v>0.18</v>
      </c>
      <c r="U80" s="189">
        <v>1.9E-2</v>
      </c>
      <c r="V80" s="189">
        <v>2.7E-2</v>
      </c>
      <c r="W80" s="189">
        <v>0.31</v>
      </c>
      <c r="X80" s="189">
        <v>0.33500000000000002</v>
      </c>
      <c r="Y80" s="189">
        <v>5.0000000000000001E-3</v>
      </c>
      <c r="Z80" s="189">
        <v>0.01</v>
      </c>
      <c r="AA80" s="189">
        <v>2.1000000000000001E-2</v>
      </c>
      <c r="AB80" s="189">
        <v>2.9000000000000001E-2</v>
      </c>
      <c r="AC80" s="12"/>
    </row>
    <row r="81" spans="1:29" x14ac:dyDescent="0.25">
      <c r="A81" s="94" t="s">
        <v>1598</v>
      </c>
      <c r="B81" s="189" t="s">
        <v>143</v>
      </c>
      <c r="C81" s="189">
        <v>0.29348986125933829</v>
      </c>
      <c r="D81" s="189">
        <v>0.26061899679829242</v>
      </c>
      <c r="E81" s="189">
        <v>0.11504802561366062</v>
      </c>
      <c r="F81" s="189">
        <v>1.6648879402347917E-2</v>
      </c>
      <c r="G81" s="189">
        <v>0.28175026680896476</v>
      </c>
      <c r="H81" s="189">
        <v>4.4823906083244396E-3</v>
      </c>
      <c r="I81" s="189">
        <v>2.7961579509071504E-2</v>
      </c>
      <c r="J81" s="188">
        <v>1</v>
      </c>
      <c r="K81" s="190">
        <v>4685</v>
      </c>
      <c r="L81" s="94"/>
      <c r="M81" s="189" t="s">
        <v>143</v>
      </c>
      <c r="N81" s="189" t="s">
        <v>143</v>
      </c>
      <c r="O81" s="189">
        <v>0.28100000000000003</v>
      </c>
      <c r="P81" s="189">
        <v>0.307</v>
      </c>
      <c r="Q81" s="189">
        <v>0.248</v>
      </c>
      <c r="R81" s="189">
        <v>0.27300000000000002</v>
      </c>
      <c r="S81" s="189">
        <v>0.106</v>
      </c>
      <c r="T81" s="189">
        <v>0.125</v>
      </c>
      <c r="U81" s="189">
        <v>1.2999999999999999E-2</v>
      </c>
      <c r="V81" s="189">
        <v>2.1000000000000001E-2</v>
      </c>
      <c r="W81" s="189">
        <v>0.26900000000000002</v>
      </c>
      <c r="X81" s="189">
        <v>0.29499999999999998</v>
      </c>
      <c r="Y81" s="189">
        <v>3.0000000000000001E-3</v>
      </c>
      <c r="Z81" s="189">
        <v>7.0000000000000001E-3</v>
      </c>
      <c r="AA81" s="189">
        <v>2.4E-2</v>
      </c>
      <c r="AB81" s="189">
        <v>3.3000000000000002E-2</v>
      </c>
      <c r="AC81" s="12"/>
    </row>
    <row r="82" spans="1:29" x14ac:dyDescent="0.25">
      <c r="A82" s="94" t="s">
        <v>1599</v>
      </c>
      <c r="B82" s="189" t="s">
        <v>143</v>
      </c>
      <c r="C82" s="189">
        <v>0.15611372754229896</v>
      </c>
      <c r="D82" s="189">
        <v>0.22431536717251002</v>
      </c>
      <c r="E82" s="189">
        <v>9.9598813884528167E-2</v>
      </c>
      <c r="F82" s="189">
        <v>2.8257456828885402E-2</v>
      </c>
      <c r="G82" s="189">
        <v>0.46432932147217859</v>
      </c>
      <c r="H82" s="189">
        <v>5.9305773591487873E-3</v>
      </c>
      <c r="I82" s="189">
        <v>2.1454735740450027E-2</v>
      </c>
      <c r="J82" s="188">
        <v>0.99999999999999989</v>
      </c>
      <c r="K82" s="190">
        <v>5733</v>
      </c>
      <c r="L82" s="94"/>
      <c r="M82" s="189" t="s">
        <v>143</v>
      </c>
      <c r="N82" s="189" t="s">
        <v>143</v>
      </c>
      <c r="O82" s="189">
        <v>0.14699999999999999</v>
      </c>
      <c r="P82" s="189">
        <v>0.16600000000000001</v>
      </c>
      <c r="Q82" s="189">
        <v>0.214</v>
      </c>
      <c r="R82" s="189">
        <v>0.23499999999999999</v>
      </c>
      <c r="S82" s="189">
        <v>9.1999999999999998E-2</v>
      </c>
      <c r="T82" s="189">
        <v>0.108</v>
      </c>
      <c r="U82" s="189">
        <v>2.4E-2</v>
      </c>
      <c r="V82" s="189">
        <v>3.3000000000000002E-2</v>
      </c>
      <c r="W82" s="189">
        <v>0.45100000000000001</v>
      </c>
      <c r="X82" s="189">
        <v>0.47699999999999998</v>
      </c>
      <c r="Y82" s="189">
        <v>4.0000000000000001E-3</v>
      </c>
      <c r="Z82" s="189">
        <v>8.0000000000000002E-3</v>
      </c>
      <c r="AA82" s="189">
        <v>1.7999999999999999E-2</v>
      </c>
      <c r="AB82" s="189">
        <v>2.5999999999999999E-2</v>
      </c>
      <c r="AC82" s="12"/>
    </row>
    <row r="83" spans="1:29" x14ac:dyDescent="0.25">
      <c r="A83" s="94" t="s">
        <v>1600</v>
      </c>
      <c r="B83" s="189" t="s">
        <v>143</v>
      </c>
      <c r="C83" s="189">
        <v>0.41620929381631905</v>
      </c>
      <c r="D83" s="189">
        <v>0.3160629345042078</v>
      </c>
      <c r="E83" s="189">
        <v>0.13183315038419319</v>
      </c>
      <c r="F83" s="189">
        <v>2.7918038785217709E-2</v>
      </c>
      <c r="G83" s="189">
        <v>8.3424807903402856E-2</v>
      </c>
      <c r="H83" s="189">
        <v>2.4515184778631542E-3</v>
      </c>
      <c r="I83" s="189">
        <v>2.2100256128796195E-2</v>
      </c>
      <c r="J83" s="188">
        <v>1</v>
      </c>
      <c r="K83" s="190">
        <v>27330</v>
      </c>
      <c r="L83" s="94"/>
      <c r="M83" s="189" t="s">
        <v>143</v>
      </c>
      <c r="N83" s="189" t="s">
        <v>143</v>
      </c>
      <c r="O83" s="189">
        <v>0.41</v>
      </c>
      <c r="P83" s="189">
        <v>0.42199999999999999</v>
      </c>
      <c r="Q83" s="189">
        <v>0.311</v>
      </c>
      <c r="R83" s="189">
        <v>0.32200000000000001</v>
      </c>
      <c r="S83" s="189">
        <v>0.128</v>
      </c>
      <c r="T83" s="189">
        <v>0.13600000000000001</v>
      </c>
      <c r="U83" s="189">
        <v>2.5999999999999999E-2</v>
      </c>
      <c r="V83" s="189">
        <v>0.03</v>
      </c>
      <c r="W83" s="189">
        <v>0.08</v>
      </c>
      <c r="X83" s="189">
        <v>8.6999999999999994E-2</v>
      </c>
      <c r="Y83" s="189">
        <v>2E-3</v>
      </c>
      <c r="Z83" s="189">
        <v>3.0000000000000001E-3</v>
      </c>
      <c r="AA83" s="189">
        <v>0.02</v>
      </c>
      <c r="AB83" s="189">
        <v>2.4E-2</v>
      </c>
      <c r="AC83" s="12"/>
    </row>
    <row r="84" spans="1:29" x14ac:dyDescent="0.25">
      <c r="A84" s="94" t="s">
        <v>1601</v>
      </c>
      <c r="B84" s="189" t="s">
        <v>143</v>
      </c>
      <c r="C84" s="189">
        <v>0.13535911602209943</v>
      </c>
      <c r="D84" s="189">
        <v>0.37845303867403313</v>
      </c>
      <c r="E84" s="189">
        <v>0.19613259668508287</v>
      </c>
      <c r="F84" s="189">
        <v>4.9723756906077346E-2</v>
      </c>
      <c r="G84" s="189">
        <v>0.21546961325966851</v>
      </c>
      <c r="H84" s="189">
        <v>2.7624309392265192E-3</v>
      </c>
      <c r="I84" s="189">
        <v>2.2099447513812154E-2</v>
      </c>
      <c r="J84" s="188">
        <v>1</v>
      </c>
      <c r="K84" s="190">
        <v>362</v>
      </c>
      <c r="L84" s="94"/>
      <c r="M84" s="189" t="s">
        <v>143</v>
      </c>
      <c r="N84" s="189" t="s">
        <v>143</v>
      </c>
      <c r="O84" s="189">
        <v>0.104</v>
      </c>
      <c r="P84" s="189">
        <v>0.17399999999999999</v>
      </c>
      <c r="Q84" s="189">
        <v>0.33</v>
      </c>
      <c r="R84" s="189">
        <v>0.42899999999999999</v>
      </c>
      <c r="S84" s="189">
        <v>0.159</v>
      </c>
      <c r="T84" s="189">
        <v>0.24</v>
      </c>
      <c r="U84" s="189">
        <v>3.2000000000000001E-2</v>
      </c>
      <c r="V84" s="189">
        <v>7.6999999999999999E-2</v>
      </c>
      <c r="W84" s="189">
        <v>0.17599999999999999</v>
      </c>
      <c r="X84" s="189">
        <v>0.26100000000000001</v>
      </c>
      <c r="Y84" s="189">
        <v>0</v>
      </c>
      <c r="Z84" s="189">
        <v>1.4999999999999999E-2</v>
      </c>
      <c r="AA84" s="189">
        <v>1.0999999999999999E-2</v>
      </c>
      <c r="AB84" s="189">
        <v>4.2999999999999997E-2</v>
      </c>
      <c r="AC84" s="12"/>
    </row>
    <row r="85" spans="1:29" x14ac:dyDescent="0.25">
      <c r="A85" s="94" t="s">
        <v>1602</v>
      </c>
      <c r="B85" s="189" t="s">
        <v>143</v>
      </c>
      <c r="C85" s="189">
        <v>0.21641791044776118</v>
      </c>
      <c r="D85" s="189">
        <v>0.36940298507462688</v>
      </c>
      <c r="E85" s="189">
        <v>0.14987562189054726</v>
      </c>
      <c r="F85" s="189">
        <v>1.2437810945273632E-2</v>
      </c>
      <c r="G85" s="189">
        <v>0.20708955223880596</v>
      </c>
      <c r="H85" s="189">
        <v>6.2189054726368158E-4</v>
      </c>
      <c r="I85" s="189">
        <v>4.4154228855721393E-2</v>
      </c>
      <c r="J85" s="188">
        <v>1</v>
      </c>
      <c r="K85" s="190">
        <v>1608</v>
      </c>
      <c r="L85" s="94"/>
      <c r="M85" s="189" t="s">
        <v>143</v>
      </c>
      <c r="N85" s="189" t="s">
        <v>143</v>
      </c>
      <c r="O85" s="189">
        <v>0.19700000000000001</v>
      </c>
      <c r="P85" s="189">
        <v>0.23699999999999999</v>
      </c>
      <c r="Q85" s="189">
        <v>0.34599999999999997</v>
      </c>
      <c r="R85" s="189">
        <v>0.39300000000000002</v>
      </c>
      <c r="S85" s="189">
        <v>0.13300000000000001</v>
      </c>
      <c r="T85" s="189">
        <v>0.16800000000000001</v>
      </c>
      <c r="U85" s="189">
        <v>8.0000000000000002E-3</v>
      </c>
      <c r="V85" s="189">
        <v>1.9E-2</v>
      </c>
      <c r="W85" s="189">
        <v>0.188</v>
      </c>
      <c r="X85" s="189">
        <v>0.22800000000000001</v>
      </c>
      <c r="Y85" s="189">
        <v>0</v>
      </c>
      <c r="Z85" s="189">
        <v>4.0000000000000001E-3</v>
      </c>
      <c r="AA85" s="189">
        <v>3.5000000000000003E-2</v>
      </c>
      <c r="AB85" s="189">
        <v>5.5E-2</v>
      </c>
      <c r="AC85" s="12"/>
    </row>
    <row r="86" spans="1:29" x14ac:dyDescent="0.25">
      <c r="A86" s="94" t="s">
        <v>1603</v>
      </c>
      <c r="B86" s="189" t="s">
        <v>143</v>
      </c>
      <c r="C86" s="189">
        <v>0.30753005695001057</v>
      </c>
      <c r="D86" s="189">
        <v>0.22210504113056317</v>
      </c>
      <c r="E86" s="189">
        <v>7.4456865640160297E-2</v>
      </c>
      <c r="F86" s="189">
        <v>6.8129086690571605E-2</v>
      </c>
      <c r="G86" s="189">
        <v>0.30373338958025731</v>
      </c>
      <c r="H86" s="189">
        <v>2.9529635098080572E-3</v>
      </c>
      <c r="I86" s="189">
        <v>2.109259649862898E-2</v>
      </c>
      <c r="J86" s="188">
        <v>0.99999999999999989</v>
      </c>
      <c r="K86" s="190">
        <v>4741</v>
      </c>
      <c r="L86" s="94"/>
      <c r="M86" s="189" t="s">
        <v>143</v>
      </c>
      <c r="N86" s="189" t="s">
        <v>143</v>
      </c>
      <c r="O86" s="189">
        <v>0.29499999999999998</v>
      </c>
      <c r="P86" s="189">
        <v>0.32100000000000001</v>
      </c>
      <c r="Q86" s="189">
        <v>0.21099999999999999</v>
      </c>
      <c r="R86" s="189">
        <v>0.23400000000000001</v>
      </c>
      <c r="S86" s="189">
        <v>6.7000000000000004E-2</v>
      </c>
      <c r="T86" s="189">
        <v>8.2000000000000003E-2</v>
      </c>
      <c r="U86" s="189">
        <v>6.0999999999999999E-2</v>
      </c>
      <c r="V86" s="189">
        <v>7.5999999999999998E-2</v>
      </c>
      <c r="W86" s="189">
        <v>0.29099999999999998</v>
      </c>
      <c r="X86" s="189">
        <v>0.317</v>
      </c>
      <c r="Y86" s="189">
        <v>2E-3</v>
      </c>
      <c r="Z86" s="189">
        <v>5.0000000000000001E-3</v>
      </c>
      <c r="AA86" s="189">
        <v>1.7000000000000001E-2</v>
      </c>
      <c r="AB86" s="189">
        <v>2.5999999999999999E-2</v>
      </c>
      <c r="AC86" s="12"/>
    </row>
    <row r="87" spans="1:29" x14ac:dyDescent="0.25">
      <c r="A87" s="94" t="s">
        <v>1604</v>
      </c>
      <c r="B87" s="189" t="s">
        <v>143</v>
      </c>
      <c r="C87" s="189">
        <v>0.60331173506119506</v>
      </c>
      <c r="D87" s="189">
        <v>0.1742260619150468</v>
      </c>
      <c r="E87" s="189">
        <v>9.5032397408207347E-2</v>
      </c>
      <c r="F87" s="189">
        <v>1.5838732901367891E-2</v>
      </c>
      <c r="G87" s="189">
        <v>6.9834413246940244E-2</v>
      </c>
      <c r="H87" s="189">
        <v>7.1994240460763136E-4</v>
      </c>
      <c r="I87" s="189">
        <v>4.1036717062634988E-2</v>
      </c>
      <c r="J87" s="188">
        <v>1</v>
      </c>
      <c r="K87" s="190">
        <v>1389</v>
      </c>
      <c r="L87" s="94"/>
      <c r="M87" s="189" t="s">
        <v>143</v>
      </c>
      <c r="N87" s="189" t="s">
        <v>143</v>
      </c>
      <c r="O87" s="189">
        <v>0.57699999999999996</v>
      </c>
      <c r="P87" s="189">
        <v>0.629</v>
      </c>
      <c r="Q87" s="189">
        <v>0.155</v>
      </c>
      <c r="R87" s="189">
        <v>0.19500000000000001</v>
      </c>
      <c r="S87" s="189">
        <v>8.1000000000000003E-2</v>
      </c>
      <c r="T87" s="189">
        <v>0.112</v>
      </c>
      <c r="U87" s="189">
        <v>0.01</v>
      </c>
      <c r="V87" s="189">
        <v>2.4E-2</v>
      </c>
      <c r="W87" s="189">
        <v>5.8000000000000003E-2</v>
      </c>
      <c r="X87" s="189">
        <v>8.4000000000000005E-2</v>
      </c>
      <c r="Y87" s="189">
        <v>0</v>
      </c>
      <c r="Z87" s="189">
        <v>4.0000000000000001E-3</v>
      </c>
      <c r="AA87" s="189">
        <v>3.2000000000000001E-2</v>
      </c>
      <c r="AB87" s="189">
        <v>5.2999999999999999E-2</v>
      </c>
      <c r="AC87" s="12"/>
    </row>
    <row r="88" spans="1:29" x14ac:dyDescent="0.25">
      <c r="A88" s="94" t="s">
        <v>1605</v>
      </c>
      <c r="B88" s="189" t="s">
        <v>143</v>
      </c>
      <c r="C88" s="189">
        <v>0.50431545100693853</v>
      </c>
      <c r="D88" s="189">
        <v>0.29954306989338297</v>
      </c>
      <c r="E88" s="189">
        <v>7.9201218480284316E-2</v>
      </c>
      <c r="F88" s="189">
        <v>6.4308681672025723E-3</v>
      </c>
      <c r="G88" s="189">
        <v>7.9878151971568792E-2</v>
      </c>
      <c r="H88" s="189">
        <v>1.8615671010323235E-3</v>
      </c>
      <c r="I88" s="189">
        <v>2.8769673379590455E-2</v>
      </c>
      <c r="J88" s="188">
        <v>1</v>
      </c>
      <c r="K88" s="190">
        <v>5909</v>
      </c>
      <c r="L88" s="94"/>
      <c r="M88" s="189" t="s">
        <v>143</v>
      </c>
      <c r="N88" s="189" t="s">
        <v>143</v>
      </c>
      <c r="O88" s="189">
        <v>0.49199999999999999</v>
      </c>
      <c r="P88" s="189">
        <v>0.51700000000000002</v>
      </c>
      <c r="Q88" s="189">
        <v>0.28799999999999998</v>
      </c>
      <c r="R88" s="189">
        <v>0.311</v>
      </c>
      <c r="S88" s="189">
        <v>7.2999999999999995E-2</v>
      </c>
      <c r="T88" s="189">
        <v>8.5999999999999993E-2</v>
      </c>
      <c r="U88" s="189">
        <v>5.0000000000000001E-3</v>
      </c>
      <c r="V88" s="189">
        <v>8.9999999999999993E-3</v>
      </c>
      <c r="W88" s="189">
        <v>7.2999999999999995E-2</v>
      </c>
      <c r="X88" s="189">
        <v>8.6999999999999994E-2</v>
      </c>
      <c r="Y88" s="189">
        <v>1E-3</v>
      </c>
      <c r="Z88" s="189">
        <v>3.0000000000000001E-3</v>
      </c>
      <c r="AA88" s="189">
        <v>2.5000000000000001E-2</v>
      </c>
      <c r="AB88" s="189">
        <v>3.3000000000000002E-2</v>
      </c>
      <c r="AC88" s="12"/>
    </row>
    <row r="89" spans="1:29" x14ac:dyDescent="0.25">
      <c r="A89" s="94" t="s">
        <v>1606</v>
      </c>
      <c r="B89" s="189" t="s">
        <v>143</v>
      </c>
      <c r="C89" s="189">
        <v>0.41705069124423966</v>
      </c>
      <c r="D89" s="189">
        <v>0.36290322580645162</v>
      </c>
      <c r="E89" s="189">
        <v>0.12211981566820276</v>
      </c>
      <c r="F89" s="189">
        <v>2.304147465437788E-3</v>
      </c>
      <c r="G89" s="189">
        <v>6.6820276497695855E-2</v>
      </c>
      <c r="H89" s="189">
        <v>3.4562211981566822E-3</v>
      </c>
      <c r="I89" s="189">
        <v>2.5345622119815669E-2</v>
      </c>
      <c r="J89" s="188">
        <v>1</v>
      </c>
      <c r="K89" s="190">
        <v>868</v>
      </c>
      <c r="L89" s="94"/>
      <c r="M89" s="189" t="s">
        <v>143</v>
      </c>
      <c r="N89" s="189" t="s">
        <v>143</v>
      </c>
      <c r="O89" s="189">
        <v>0.38500000000000001</v>
      </c>
      <c r="P89" s="189">
        <v>0.45</v>
      </c>
      <c r="Q89" s="189">
        <v>0.33200000000000002</v>
      </c>
      <c r="R89" s="189">
        <v>0.39500000000000002</v>
      </c>
      <c r="S89" s="189">
        <v>0.10199999999999999</v>
      </c>
      <c r="T89" s="189">
        <v>0.14599999999999999</v>
      </c>
      <c r="U89" s="189">
        <v>1E-3</v>
      </c>
      <c r="V89" s="189">
        <v>8.0000000000000002E-3</v>
      </c>
      <c r="W89" s="189">
        <v>5.1999999999999998E-2</v>
      </c>
      <c r="X89" s="189">
        <v>8.5000000000000006E-2</v>
      </c>
      <c r="Y89" s="189">
        <v>1E-3</v>
      </c>
      <c r="Z89" s="189">
        <v>0.01</v>
      </c>
      <c r="AA89" s="189">
        <v>1.7000000000000001E-2</v>
      </c>
      <c r="AB89" s="189">
        <v>3.7999999999999999E-2</v>
      </c>
      <c r="AC89" s="12"/>
    </row>
    <row r="90" spans="1:29" x14ac:dyDescent="0.25">
      <c r="A90" s="94" t="s">
        <v>1607</v>
      </c>
      <c r="B90" s="189">
        <v>5.6033054333516769E-2</v>
      </c>
      <c r="C90" s="189">
        <v>0.30880506395308183</v>
      </c>
      <c r="D90" s="189">
        <v>0.28041457771507966</v>
      </c>
      <c r="E90" s="189">
        <v>8.4575556454138334E-2</v>
      </c>
      <c r="F90" s="189">
        <v>2.3173301146503785E-2</v>
      </c>
      <c r="G90" s="189">
        <v>0.2007187310930246</v>
      </c>
      <c r="H90" s="189">
        <v>3.0099144758644384E-4</v>
      </c>
      <c r="I90" s="189">
        <v>4.5978723857068589E-2</v>
      </c>
      <c r="J90" s="188">
        <v>1</v>
      </c>
      <c r="K90" s="190">
        <v>328913</v>
      </c>
      <c r="L90" s="94"/>
      <c r="M90" s="189">
        <v>5.5E-2</v>
      </c>
      <c r="N90" s="189">
        <v>5.7000000000000002E-2</v>
      </c>
      <c r="O90" s="189">
        <v>0.307</v>
      </c>
      <c r="P90" s="189">
        <v>0.31</v>
      </c>
      <c r="Q90" s="189">
        <v>0.27900000000000003</v>
      </c>
      <c r="R90" s="189">
        <v>0.28199999999999997</v>
      </c>
      <c r="S90" s="189">
        <v>8.4000000000000005E-2</v>
      </c>
      <c r="T90" s="189">
        <v>8.5999999999999993E-2</v>
      </c>
      <c r="U90" s="189">
        <v>2.3E-2</v>
      </c>
      <c r="V90" s="189">
        <v>2.4E-2</v>
      </c>
      <c r="W90" s="189">
        <v>0.19900000000000001</v>
      </c>
      <c r="X90" s="189">
        <v>0.20200000000000001</v>
      </c>
      <c r="Y90" s="189">
        <v>0</v>
      </c>
      <c r="Z90" s="189">
        <v>0</v>
      </c>
      <c r="AA90" s="189">
        <v>4.4999999999999998E-2</v>
      </c>
      <c r="AB90" s="189">
        <v>4.7E-2</v>
      </c>
      <c r="AC90" s="12"/>
    </row>
    <row r="91" spans="1:29" x14ac:dyDescent="0.25">
      <c r="A91" s="94" t="s">
        <v>1608</v>
      </c>
      <c r="B91" s="189" t="s">
        <v>143</v>
      </c>
      <c r="C91" s="189">
        <v>0.35342333654773384</v>
      </c>
      <c r="D91" s="189">
        <v>0.29672131147540981</v>
      </c>
      <c r="E91" s="189">
        <v>0.11600771456123433</v>
      </c>
      <c r="F91" s="189">
        <v>2.9411764705882353E-2</v>
      </c>
      <c r="G91" s="189">
        <v>0.17107039537126326</v>
      </c>
      <c r="H91" s="189">
        <v>1.9286403085824494E-4</v>
      </c>
      <c r="I91" s="189">
        <v>3.3172613307618129E-2</v>
      </c>
      <c r="J91" s="188">
        <v>1</v>
      </c>
      <c r="K91" s="190">
        <v>10370</v>
      </c>
      <c r="L91" s="94"/>
      <c r="M91" s="189" t="s">
        <v>143</v>
      </c>
      <c r="N91" s="189" t="s">
        <v>143</v>
      </c>
      <c r="O91" s="189">
        <v>0.34399999999999997</v>
      </c>
      <c r="P91" s="189">
        <v>0.36299999999999999</v>
      </c>
      <c r="Q91" s="189">
        <v>0.28799999999999998</v>
      </c>
      <c r="R91" s="189">
        <v>0.30599999999999999</v>
      </c>
      <c r="S91" s="189">
        <v>0.11</v>
      </c>
      <c r="T91" s="189">
        <v>0.122</v>
      </c>
      <c r="U91" s="189">
        <v>2.5999999999999999E-2</v>
      </c>
      <c r="V91" s="189">
        <v>3.3000000000000002E-2</v>
      </c>
      <c r="W91" s="189">
        <v>0.16400000000000001</v>
      </c>
      <c r="X91" s="189">
        <v>0.17799999999999999</v>
      </c>
      <c r="Y91" s="189">
        <v>0</v>
      </c>
      <c r="Z91" s="189">
        <v>1E-3</v>
      </c>
      <c r="AA91" s="189">
        <v>0.03</v>
      </c>
      <c r="AB91" s="189">
        <v>3.6999999999999998E-2</v>
      </c>
      <c r="AC91" s="12"/>
    </row>
    <row r="92" spans="1:29" x14ac:dyDescent="0.25">
      <c r="A92" s="94" t="s">
        <v>1609</v>
      </c>
      <c r="B92" s="189" t="s">
        <v>143</v>
      </c>
      <c r="C92" s="189">
        <v>0.2526077097505669</v>
      </c>
      <c r="D92" s="189">
        <v>0.49682539682539684</v>
      </c>
      <c r="E92" s="189">
        <v>0.13492063492063491</v>
      </c>
      <c r="F92" s="189">
        <v>3.3106575963718819E-2</v>
      </c>
      <c r="G92" s="189">
        <v>4.8526077097505671E-2</v>
      </c>
      <c r="H92" s="189" t="s">
        <v>143</v>
      </c>
      <c r="I92" s="189">
        <v>3.4013605442176874E-2</v>
      </c>
      <c r="J92" s="188">
        <v>1</v>
      </c>
      <c r="K92" s="190">
        <v>4410</v>
      </c>
      <c r="L92" s="94"/>
      <c r="M92" s="189" t="s">
        <v>143</v>
      </c>
      <c r="N92" s="189" t="s">
        <v>143</v>
      </c>
      <c r="O92" s="189">
        <v>0.24</v>
      </c>
      <c r="P92" s="189">
        <v>0.26600000000000001</v>
      </c>
      <c r="Q92" s="189">
        <v>0.48199999999999998</v>
      </c>
      <c r="R92" s="189">
        <v>0.51200000000000001</v>
      </c>
      <c r="S92" s="189">
        <v>0.125</v>
      </c>
      <c r="T92" s="189">
        <v>0.14499999999999999</v>
      </c>
      <c r="U92" s="189">
        <v>2.8000000000000001E-2</v>
      </c>
      <c r="V92" s="189">
        <v>3.9E-2</v>
      </c>
      <c r="W92" s="189">
        <v>4.2999999999999997E-2</v>
      </c>
      <c r="X92" s="189">
        <v>5.5E-2</v>
      </c>
      <c r="Y92" s="189" t="s">
        <v>143</v>
      </c>
      <c r="Z92" s="189" t="s">
        <v>143</v>
      </c>
      <c r="AA92" s="189">
        <v>2.9000000000000001E-2</v>
      </c>
      <c r="AB92" s="189">
        <v>0.04</v>
      </c>
      <c r="AC92" s="12"/>
    </row>
    <row r="93" spans="1:29" x14ac:dyDescent="0.25">
      <c r="A93" s="94" t="s">
        <v>1610</v>
      </c>
      <c r="B93" s="189" t="s">
        <v>143</v>
      </c>
      <c r="C93" s="189">
        <v>9.0763481046449539E-3</v>
      </c>
      <c r="D93" s="189">
        <v>0.21409503470368393</v>
      </c>
      <c r="E93" s="189">
        <v>0.1404164442071543</v>
      </c>
      <c r="F93" s="189">
        <v>4.9474995550809753E-2</v>
      </c>
      <c r="G93" s="189">
        <v>0.5508097526250223</v>
      </c>
      <c r="H93" s="189" t="s">
        <v>143</v>
      </c>
      <c r="I93" s="189">
        <v>3.6127424808684819E-2</v>
      </c>
      <c r="J93" s="188">
        <v>1.0000000000000002</v>
      </c>
      <c r="K93" s="190">
        <v>5619</v>
      </c>
      <c r="L93" s="94"/>
      <c r="M93" s="189" t="s">
        <v>143</v>
      </c>
      <c r="N93" s="189" t="s">
        <v>143</v>
      </c>
      <c r="O93" s="189">
        <v>7.0000000000000001E-3</v>
      </c>
      <c r="P93" s="189">
        <v>1.2E-2</v>
      </c>
      <c r="Q93" s="189">
        <v>0.20399999999999999</v>
      </c>
      <c r="R93" s="189">
        <v>0.22500000000000001</v>
      </c>
      <c r="S93" s="189">
        <v>0.13200000000000001</v>
      </c>
      <c r="T93" s="189">
        <v>0.15</v>
      </c>
      <c r="U93" s="189">
        <v>4.3999999999999997E-2</v>
      </c>
      <c r="V93" s="189">
        <v>5.5E-2</v>
      </c>
      <c r="W93" s="189">
        <v>0.53800000000000003</v>
      </c>
      <c r="X93" s="189">
        <v>0.56399999999999995</v>
      </c>
      <c r="Y93" s="189" t="s">
        <v>143</v>
      </c>
      <c r="Z93" s="189" t="s">
        <v>143</v>
      </c>
      <c r="AA93" s="189">
        <v>3.2000000000000001E-2</v>
      </c>
      <c r="AB93" s="189">
        <v>4.1000000000000002E-2</v>
      </c>
      <c r="AC93" s="12"/>
    </row>
    <row r="94" spans="1:29" x14ac:dyDescent="0.25">
      <c r="A94" s="94" t="s">
        <v>1611</v>
      </c>
      <c r="B94" s="189" t="s">
        <v>143</v>
      </c>
      <c r="C94" s="189">
        <v>9.7306430772289038E-2</v>
      </c>
      <c r="D94" s="189">
        <v>0.20425405029321142</v>
      </c>
      <c r="E94" s="189">
        <v>6.5202266176324422E-2</v>
      </c>
      <c r="F94" s="189">
        <v>1.3020574495576981E-2</v>
      </c>
      <c r="G94" s="189">
        <v>0.5634628764536328</v>
      </c>
      <c r="H94" s="189">
        <v>9.9393698439518945E-4</v>
      </c>
      <c r="I94" s="189">
        <v>5.575986482457012E-2</v>
      </c>
      <c r="J94" s="188">
        <v>1</v>
      </c>
      <c r="K94" s="190">
        <v>10061</v>
      </c>
      <c r="L94" s="94"/>
      <c r="M94" s="189" t="s">
        <v>143</v>
      </c>
      <c r="N94" s="189" t="s">
        <v>143</v>
      </c>
      <c r="O94" s="189">
        <v>9.1999999999999998E-2</v>
      </c>
      <c r="P94" s="189">
        <v>0.10299999999999999</v>
      </c>
      <c r="Q94" s="189">
        <v>0.19600000000000001</v>
      </c>
      <c r="R94" s="189">
        <v>0.21199999999999999</v>
      </c>
      <c r="S94" s="189">
        <v>6.0999999999999999E-2</v>
      </c>
      <c r="T94" s="189">
        <v>7.0000000000000007E-2</v>
      </c>
      <c r="U94" s="189">
        <v>1.0999999999999999E-2</v>
      </c>
      <c r="V94" s="189">
        <v>1.4999999999999999E-2</v>
      </c>
      <c r="W94" s="189">
        <v>0.55400000000000005</v>
      </c>
      <c r="X94" s="189">
        <v>0.57299999999999995</v>
      </c>
      <c r="Y94" s="189">
        <v>1E-3</v>
      </c>
      <c r="Z94" s="189">
        <v>2E-3</v>
      </c>
      <c r="AA94" s="189">
        <v>5.0999999999999997E-2</v>
      </c>
      <c r="AB94" s="189">
        <v>0.06</v>
      </c>
      <c r="AC94" s="12"/>
    </row>
    <row r="95" spans="1:29" x14ac:dyDescent="0.25">
      <c r="A95" s="94" t="s">
        <v>1612</v>
      </c>
      <c r="B95" s="189">
        <v>0.24041122973507315</v>
      </c>
      <c r="C95" s="189">
        <v>0.19454329774614473</v>
      </c>
      <c r="D95" s="189">
        <v>0.3080268880980625</v>
      </c>
      <c r="E95" s="189">
        <v>0.10834321866350335</v>
      </c>
      <c r="F95" s="189">
        <v>9.4899169632265724E-3</v>
      </c>
      <c r="G95" s="189">
        <v>9.8853301700276786E-2</v>
      </c>
      <c r="H95" s="189">
        <v>3.9541320680110717E-4</v>
      </c>
      <c r="I95" s="189">
        <v>3.9936733886911824E-2</v>
      </c>
      <c r="J95" s="188">
        <v>1.0000000000000002</v>
      </c>
      <c r="K95" s="190">
        <v>2529</v>
      </c>
      <c r="L95" s="94"/>
      <c r="M95" s="189">
        <v>0.224</v>
      </c>
      <c r="N95" s="189">
        <v>0.25700000000000001</v>
      </c>
      <c r="O95" s="189">
        <v>0.18</v>
      </c>
      <c r="P95" s="189">
        <v>0.21</v>
      </c>
      <c r="Q95" s="189">
        <v>0.28999999999999998</v>
      </c>
      <c r="R95" s="189">
        <v>0.32600000000000001</v>
      </c>
      <c r="S95" s="189">
        <v>9.7000000000000003E-2</v>
      </c>
      <c r="T95" s="189">
        <v>0.121</v>
      </c>
      <c r="U95" s="189">
        <v>6.0000000000000001E-3</v>
      </c>
      <c r="V95" s="189">
        <v>1.4E-2</v>
      </c>
      <c r="W95" s="189">
        <v>8.7999999999999995E-2</v>
      </c>
      <c r="X95" s="189">
        <v>0.111</v>
      </c>
      <c r="Y95" s="189">
        <v>0</v>
      </c>
      <c r="Z95" s="189">
        <v>2E-3</v>
      </c>
      <c r="AA95" s="189">
        <v>3.3000000000000002E-2</v>
      </c>
      <c r="AB95" s="189">
        <v>4.8000000000000001E-2</v>
      </c>
      <c r="AC95" s="12"/>
    </row>
    <row r="96" spans="1:29" x14ac:dyDescent="0.25">
      <c r="A96" s="94" t="s">
        <v>1613</v>
      </c>
      <c r="B96" s="189">
        <v>0.20974926023983803</v>
      </c>
      <c r="C96" s="189">
        <v>1.0278772776826039E-3</v>
      </c>
      <c r="D96" s="189">
        <v>0.46045787260551319</v>
      </c>
      <c r="E96" s="189">
        <v>0.27643669210403365</v>
      </c>
      <c r="F96" s="189">
        <v>1.7598504905777915E-2</v>
      </c>
      <c r="G96" s="189">
        <v>5.5754555365207913E-3</v>
      </c>
      <c r="H96" s="189" t="s">
        <v>143</v>
      </c>
      <c r="I96" s="189">
        <v>2.9154337330633856E-2</v>
      </c>
      <c r="J96" s="188">
        <v>1</v>
      </c>
      <c r="K96" s="190">
        <v>32105</v>
      </c>
      <c r="L96" s="94"/>
      <c r="M96" s="189">
        <v>0.20499999999999999</v>
      </c>
      <c r="N96" s="189">
        <v>0.214</v>
      </c>
      <c r="O96" s="189">
        <v>1E-3</v>
      </c>
      <c r="P96" s="189">
        <v>1E-3</v>
      </c>
      <c r="Q96" s="189">
        <v>0.45500000000000002</v>
      </c>
      <c r="R96" s="189">
        <v>0.46600000000000003</v>
      </c>
      <c r="S96" s="189">
        <v>0.27200000000000002</v>
      </c>
      <c r="T96" s="189">
        <v>0.28100000000000003</v>
      </c>
      <c r="U96" s="189">
        <v>1.6E-2</v>
      </c>
      <c r="V96" s="189">
        <v>1.9E-2</v>
      </c>
      <c r="W96" s="189">
        <v>5.0000000000000001E-3</v>
      </c>
      <c r="X96" s="189">
        <v>6.0000000000000001E-3</v>
      </c>
      <c r="Y96" s="189" t="s">
        <v>143</v>
      </c>
      <c r="Z96" s="189" t="s">
        <v>143</v>
      </c>
      <c r="AA96" s="189">
        <v>2.7E-2</v>
      </c>
      <c r="AB96" s="189">
        <v>3.1E-2</v>
      </c>
      <c r="AC96" s="12"/>
    </row>
    <row r="97" spans="1:29" x14ac:dyDescent="0.25">
      <c r="A97" s="94" t="s">
        <v>1614</v>
      </c>
      <c r="B97" s="189">
        <v>7.8853924329619199E-2</v>
      </c>
      <c r="C97" s="189">
        <v>0.27177666217705398</v>
      </c>
      <c r="D97" s="189">
        <v>0.26979306967062566</v>
      </c>
      <c r="E97" s="189">
        <v>6.4674911228113141E-2</v>
      </c>
      <c r="F97" s="189">
        <v>4.1190155503856983E-2</v>
      </c>
      <c r="G97" s="189">
        <v>0.23504346761356679</v>
      </c>
      <c r="H97" s="189">
        <v>3.1835435288355579E-4</v>
      </c>
      <c r="I97" s="189">
        <v>3.8349455124280639E-2</v>
      </c>
      <c r="J97" s="188">
        <v>0.99999999999999989</v>
      </c>
      <c r="K97" s="190">
        <v>40835</v>
      </c>
      <c r="L97" s="94"/>
      <c r="M97" s="189">
        <v>7.5999999999999998E-2</v>
      </c>
      <c r="N97" s="189">
        <v>8.2000000000000003E-2</v>
      </c>
      <c r="O97" s="189">
        <v>0.26700000000000002</v>
      </c>
      <c r="P97" s="189">
        <v>0.27600000000000002</v>
      </c>
      <c r="Q97" s="189">
        <v>0.26600000000000001</v>
      </c>
      <c r="R97" s="189">
        <v>0.27400000000000002</v>
      </c>
      <c r="S97" s="189">
        <v>6.2E-2</v>
      </c>
      <c r="T97" s="189">
        <v>6.7000000000000004E-2</v>
      </c>
      <c r="U97" s="189">
        <v>3.9E-2</v>
      </c>
      <c r="V97" s="189">
        <v>4.2999999999999997E-2</v>
      </c>
      <c r="W97" s="189">
        <v>0.23100000000000001</v>
      </c>
      <c r="X97" s="189">
        <v>0.23899999999999999</v>
      </c>
      <c r="Y97" s="189">
        <v>0</v>
      </c>
      <c r="Z97" s="189">
        <v>1E-3</v>
      </c>
      <c r="AA97" s="189">
        <v>3.6999999999999998E-2</v>
      </c>
      <c r="AB97" s="189">
        <v>0.04</v>
      </c>
      <c r="AC97" s="12"/>
    </row>
    <row r="98" spans="1:29" x14ac:dyDescent="0.25">
      <c r="A98" s="94" t="s">
        <v>1615</v>
      </c>
      <c r="B98" s="189">
        <v>0.56009538950715421</v>
      </c>
      <c r="C98" s="189">
        <v>0.16645468998410176</v>
      </c>
      <c r="D98" s="189">
        <v>0.13402225755166933</v>
      </c>
      <c r="E98" s="189">
        <v>4.6581875993640699E-2</v>
      </c>
      <c r="F98" s="189">
        <v>3.8155802861685214E-3</v>
      </c>
      <c r="G98" s="189">
        <v>1.0969793322734499E-2</v>
      </c>
      <c r="H98" s="189" t="s">
        <v>143</v>
      </c>
      <c r="I98" s="189">
        <v>7.8060413354530997E-2</v>
      </c>
      <c r="J98" s="188">
        <v>1</v>
      </c>
      <c r="K98" s="190">
        <v>6290</v>
      </c>
      <c r="L98" s="94"/>
      <c r="M98" s="189">
        <v>0.54800000000000004</v>
      </c>
      <c r="N98" s="189">
        <v>0.57199999999999995</v>
      </c>
      <c r="O98" s="189">
        <v>0.157</v>
      </c>
      <c r="P98" s="189">
        <v>0.17599999999999999</v>
      </c>
      <c r="Q98" s="189">
        <v>0.126</v>
      </c>
      <c r="R98" s="189">
        <v>0.14299999999999999</v>
      </c>
      <c r="S98" s="189">
        <v>4.2000000000000003E-2</v>
      </c>
      <c r="T98" s="189">
        <v>5.1999999999999998E-2</v>
      </c>
      <c r="U98" s="189">
        <v>3.0000000000000001E-3</v>
      </c>
      <c r="V98" s="189">
        <v>6.0000000000000001E-3</v>
      </c>
      <c r="W98" s="189">
        <v>8.9999999999999993E-3</v>
      </c>
      <c r="X98" s="189">
        <v>1.4E-2</v>
      </c>
      <c r="Y98" s="189" t="s">
        <v>143</v>
      </c>
      <c r="Z98" s="189" t="s">
        <v>143</v>
      </c>
      <c r="AA98" s="189">
        <v>7.1999999999999995E-2</v>
      </c>
      <c r="AB98" s="189">
        <v>8.5000000000000006E-2</v>
      </c>
      <c r="AC98" s="12"/>
    </row>
    <row r="99" spans="1:29" x14ac:dyDescent="0.25">
      <c r="A99" s="94" t="s">
        <v>1616</v>
      </c>
      <c r="B99" s="189">
        <v>0.28737986450291475</v>
      </c>
      <c r="C99" s="189">
        <v>0.47971482590200093</v>
      </c>
      <c r="D99" s="189">
        <v>0.11781156451867024</v>
      </c>
      <c r="E99" s="189">
        <v>2.6173782889554121E-2</v>
      </c>
      <c r="F99" s="189">
        <v>1.4770757838348826E-3</v>
      </c>
      <c r="G99" s="189">
        <v>3.6001260438002204E-2</v>
      </c>
      <c r="H99" s="189">
        <v>1.7724909406018592E-4</v>
      </c>
      <c r="I99" s="189">
        <v>5.1264376870962657E-2</v>
      </c>
      <c r="J99" s="188">
        <v>0.99999999999999989</v>
      </c>
      <c r="K99" s="190">
        <v>50776</v>
      </c>
      <c r="L99" s="94"/>
      <c r="M99" s="189">
        <v>0.28299999999999997</v>
      </c>
      <c r="N99" s="189">
        <v>0.29099999999999998</v>
      </c>
      <c r="O99" s="189">
        <v>0.47499999999999998</v>
      </c>
      <c r="P99" s="189">
        <v>0.48399999999999999</v>
      </c>
      <c r="Q99" s="189">
        <v>0.115</v>
      </c>
      <c r="R99" s="189">
        <v>0.121</v>
      </c>
      <c r="S99" s="189">
        <v>2.5000000000000001E-2</v>
      </c>
      <c r="T99" s="189">
        <v>2.8000000000000001E-2</v>
      </c>
      <c r="U99" s="189">
        <v>1E-3</v>
      </c>
      <c r="V99" s="189">
        <v>2E-3</v>
      </c>
      <c r="W99" s="189">
        <v>3.4000000000000002E-2</v>
      </c>
      <c r="X99" s="189">
        <v>3.7999999999999999E-2</v>
      </c>
      <c r="Y99" s="189">
        <v>0</v>
      </c>
      <c r="Z99" s="189">
        <v>0</v>
      </c>
      <c r="AA99" s="189">
        <v>4.9000000000000002E-2</v>
      </c>
      <c r="AB99" s="189">
        <v>5.2999999999999999E-2</v>
      </c>
      <c r="AC99" s="12"/>
    </row>
    <row r="100" spans="1:29" x14ac:dyDescent="0.25">
      <c r="A100" s="94" t="s">
        <v>1617</v>
      </c>
      <c r="B100" s="189" t="s">
        <v>143</v>
      </c>
      <c r="C100" s="189">
        <v>0.37355371900826445</v>
      </c>
      <c r="D100" s="189">
        <v>0.40385674931129478</v>
      </c>
      <c r="E100" s="189">
        <v>9.1460055096418733E-2</v>
      </c>
      <c r="F100" s="189">
        <v>9.3663911845730027E-3</v>
      </c>
      <c r="G100" s="189">
        <v>9.0909090909090912E-2</v>
      </c>
      <c r="H100" s="189" t="s">
        <v>143</v>
      </c>
      <c r="I100" s="189">
        <v>3.0853994490358128E-2</v>
      </c>
      <c r="J100" s="188">
        <v>1.0000000000000002</v>
      </c>
      <c r="K100" s="190">
        <v>1815</v>
      </c>
      <c r="L100" s="94"/>
      <c r="M100" s="189" t="s">
        <v>143</v>
      </c>
      <c r="N100" s="189" t="s">
        <v>143</v>
      </c>
      <c r="O100" s="189">
        <v>0.35199999999999998</v>
      </c>
      <c r="P100" s="189">
        <v>0.39600000000000002</v>
      </c>
      <c r="Q100" s="189">
        <v>0.38200000000000001</v>
      </c>
      <c r="R100" s="189">
        <v>0.42699999999999999</v>
      </c>
      <c r="S100" s="189">
        <v>7.9000000000000001E-2</v>
      </c>
      <c r="T100" s="189">
        <v>0.106</v>
      </c>
      <c r="U100" s="189">
        <v>6.0000000000000001E-3</v>
      </c>
      <c r="V100" s="189">
        <v>1.4999999999999999E-2</v>
      </c>
      <c r="W100" s="189">
        <v>7.9000000000000001E-2</v>
      </c>
      <c r="X100" s="189">
        <v>0.105</v>
      </c>
      <c r="Y100" s="189" t="s">
        <v>143</v>
      </c>
      <c r="Z100" s="189" t="s">
        <v>143</v>
      </c>
      <c r="AA100" s="189">
        <v>2.4E-2</v>
      </c>
      <c r="AB100" s="189">
        <v>0.04</v>
      </c>
      <c r="AC100" s="12"/>
    </row>
    <row r="101" spans="1:29" x14ac:dyDescent="0.25">
      <c r="A101" s="94" t="s">
        <v>1618</v>
      </c>
      <c r="B101" s="189" t="s">
        <v>143</v>
      </c>
      <c r="C101" s="189">
        <v>0.27916666666666667</v>
      </c>
      <c r="D101" s="189">
        <v>0.44444444444444442</v>
      </c>
      <c r="E101" s="189">
        <v>0.15416666666666667</v>
      </c>
      <c r="F101" s="189">
        <v>5.5555555555555558E-3</v>
      </c>
      <c r="G101" s="189">
        <v>8.0555555555555561E-2</v>
      </c>
      <c r="H101" s="189" t="s">
        <v>143</v>
      </c>
      <c r="I101" s="189">
        <v>3.6111111111111108E-2</v>
      </c>
      <c r="J101" s="188">
        <v>1</v>
      </c>
      <c r="K101" s="190">
        <v>720</v>
      </c>
      <c r="L101" s="94"/>
      <c r="M101" s="189" t="s">
        <v>143</v>
      </c>
      <c r="N101" s="189" t="s">
        <v>143</v>
      </c>
      <c r="O101" s="189">
        <v>0.248</v>
      </c>
      <c r="P101" s="189">
        <v>0.313</v>
      </c>
      <c r="Q101" s="189">
        <v>0.40899999999999997</v>
      </c>
      <c r="R101" s="189">
        <v>0.48099999999999998</v>
      </c>
      <c r="S101" s="189">
        <v>0.13</v>
      </c>
      <c r="T101" s="189">
        <v>0.182</v>
      </c>
      <c r="U101" s="189">
        <v>2E-3</v>
      </c>
      <c r="V101" s="189">
        <v>1.4E-2</v>
      </c>
      <c r="W101" s="189">
        <v>6.3E-2</v>
      </c>
      <c r="X101" s="189">
        <v>0.10299999999999999</v>
      </c>
      <c r="Y101" s="189" t="s">
        <v>143</v>
      </c>
      <c r="Z101" s="189" t="s">
        <v>143</v>
      </c>
      <c r="AA101" s="189">
        <v>2.5000000000000001E-2</v>
      </c>
      <c r="AB101" s="189">
        <v>5.1999999999999998E-2</v>
      </c>
      <c r="AC101" s="12"/>
    </row>
    <row r="102" spans="1:29" x14ac:dyDescent="0.25">
      <c r="A102" s="94" t="s">
        <v>1619</v>
      </c>
      <c r="B102" s="189" t="s">
        <v>143</v>
      </c>
      <c r="C102" s="189">
        <v>0.34865744507729862</v>
      </c>
      <c r="D102" s="189">
        <v>0.2754271765663141</v>
      </c>
      <c r="E102" s="189">
        <v>0.28885272579332794</v>
      </c>
      <c r="F102" s="189">
        <v>7.3230268510984537E-3</v>
      </c>
      <c r="G102" s="189">
        <v>4.3938161106590726E-2</v>
      </c>
      <c r="H102" s="189">
        <v>1.2205044751830757E-3</v>
      </c>
      <c r="I102" s="189">
        <v>3.4580960130187147E-2</v>
      </c>
      <c r="J102" s="188">
        <v>1</v>
      </c>
      <c r="K102" s="190">
        <v>2458</v>
      </c>
      <c r="L102" s="94"/>
      <c r="M102" s="189" t="s">
        <v>143</v>
      </c>
      <c r="N102" s="189" t="s">
        <v>143</v>
      </c>
      <c r="O102" s="189">
        <v>0.33</v>
      </c>
      <c r="P102" s="189">
        <v>0.36799999999999999</v>
      </c>
      <c r="Q102" s="189">
        <v>0.25800000000000001</v>
      </c>
      <c r="R102" s="189">
        <v>0.29299999999999998</v>
      </c>
      <c r="S102" s="189">
        <v>0.27100000000000002</v>
      </c>
      <c r="T102" s="189">
        <v>0.307</v>
      </c>
      <c r="U102" s="189">
        <v>5.0000000000000001E-3</v>
      </c>
      <c r="V102" s="189">
        <v>1.2E-2</v>
      </c>
      <c r="W102" s="189">
        <v>3.6999999999999998E-2</v>
      </c>
      <c r="X102" s="189">
        <v>5.2999999999999999E-2</v>
      </c>
      <c r="Y102" s="189">
        <v>0</v>
      </c>
      <c r="Z102" s="189">
        <v>4.0000000000000001E-3</v>
      </c>
      <c r="AA102" s="189">
        <v>2.8000000000000001E-2</v>
      </c>
      <c r="AB102" s="189">
        <v>4.2999999999999997E-2</v>
      </c>
      <c r="AC102" s="12"/>
    </row>
    <row r="103" spans="1:29" x14ac:dyDescent="0.25">
      <c r="A103" s="94" t="s">
        <v>1620</v>
      </c>
      <c r="B103" s="189" t="s">
        <v>143</v>
      </c>
      <c r="C103" s="189">
        <v>0.48095238095238096</v>
      </c>
      <c r="D103" s="189">
        <v>0.30142857142857143</v>
      </c>
      <c r="E103" s="189">
        <v>9.8571428571428574E-2</v>
      </c>
      <c r="F103" s="189">
        <v>1.2380952380952381E-2</v>
      </c>
      <c r="G103" s="189">
        <v>5.1428571428571428E-2</v>
      </c>
      <c r="H103" s="189">
        <v>4.7619047619047619E-4</v>
      </c>
      <c r="I103" s="189">
        <v>5.4761904761904762E-2</v>
      </c>
      <c r="J103" s="188">
        <v>1</v>
      </c>
      <c r="K103" s="190">
        <v>2100</v>
      </c>
      <c r="L103" s="94"/>
      <c r="M103" s="189" t="s">
        <v>143</v>
      </c>
      <c r="N103" s="189" t="s">
        <v>143</v>
      </c>
      <c r="O103" s="189">
        <v>0.46</v>
      </c>
      <c r="P103" s="189">
        <v>0.502</v>
      </c>
      <c r="Q103" s="189">
        <v>0.28199999999999997</v>
      </c>
      <c r="R103" s="189">
        <v>0.32100000000000001</v>
      </c>
      <c r="S103" s="189">
        <v>8.6999999999999994E-2</v>
      </c>
      <c r="T103" s="189">
        <v>0.112</v>
      </c>
      <c r="U103" s="189">
        <v>8.0000000000000002E-3</v>
      </c>
      <c r="V103" s="189">
        <v>1.7999999999999999E-2</v>
      </c>
      <c r="W103" s="189">
        <v>4.2999999999999997E-2</v>
      </c>
      <c r="X103" s="189">
        <v>6.2E-2</v>
      </c>
      <c r="Y103" s="189">
        <v>0</v>
      </c>
      <c r="Z103" s="189">
        <v>3.0000000000000001E-3</v>
      </c>
      <c r="AA103" s="189">
        <v>4.5999999999999999E-2</v>
      </c>
      <c r="AB103" s="189">
        <v>6.5000000000000002E-2</v>
      </c>
      <c r="AC103" s="12"/>
    </row>
    <row r="104" spans="1:29" x14ac:dyDescent="0.25">
      <c r="A104" s="94" t="s">
        <v>1621</v>
      </c>
      <c r="B104" s="189" t="s">
        <v>143</v>
      </c>
      <c r="C104" s="189">
        <v>0.31732641142115509</v>
      </c>
      <c r="D104" s="189">
        <v>0.38221933809214798</v>
      </c>
      <c r="E104" s="189">
        <v>0.15963659961064244</v>
      </c>
      <c r="F104" s="189">
        <v>1.0382868267358857E-2</v>
      </c>
      <c r="G104" s="189">
        <v>8.6307592472420508E-2</v>
      </c>
      <c r="H104" s="189">
        <v>1.2978585334198572E-3</v>
      </c>
      <c r="I104" s="189">
        <v>4.2829331602855292E-2</v>
      </c>
      <c r="J104" s="188">
        <v>1</v>
      </c>
      <c r="K104" s="190">
        <v>1541</v>
      </c>
      <c r="L104" s="94"/>
      <c r="M104" s="189" t="s">
        <v>143</v>
      </c>
      <c r="N104" s="189" t="s">
        <v>143</v>
      </c>
      <c r="O104" s="189">
        <v>0.29499999999999998</v>
      </c>
      <c r="P104" s="189">
        <v>0.34100000000000003</v>
      </c>
      <c r="Q104" s="189">
        <v>0.35799999999999998</v>
      </c>
      <c r="R104" s="189">
        <v>0.40699999999999997</v>
      </c>
      <c r="S104" s="189">
        <v>0.14199999999999999</v>
      </c>
      <c r="T104" s="189">
        <v>0.17899999999999999</v>
      </c>
      <c r="U104" s="189">
        <v>6.0000000000000001E-3</v>
      </c>
      <c r="V104" s="189">
        <v>1.7000000000000001E-2</v>
      </c>
      <c r="W104" s="189">
        <v>7.2999999999999995E-2</v>
      </c>
      <c r="X104" s="189">
        <v>0.10100000000000001</v>
      </c>
      <c r="Y104" s="189">
        <v>0</v>
      </c>
      <c r="Z104" s="189">
        <v>5.0000000000000001E-3</v>
      </c>
      <c r="AA104" s="189">
        <v>3.4000000000000002E-2</v>
      </c>
      <c r="AB104" s="189">
        <v>5.3999999999999999E-2</v>
      </c>
      <c r="AC104" s="12"/>
    </row>
    <row r="105" spans="1:29" x14ac:dyDescent="0.25">
      <c r="A105" s="94" t="s">
        <v>1622</v>
      </c>
      <c r="B105" s="189" t="s">
        <v>143</v>
      </c>
      <c r="C105" s="189">
        <v>0.19121140142517815</v>
      </c>
      <c r="D105" s="189">
        <v>0.53523357086302459</v>
      </c>
      <c r="E105" s="189">
        <v>0.12984956452889945</v>
      </c>
      <c r="F105" s="189">
        <v>1.5439429928741092E-2</v>
      </c>
      <c r="G105" s="189">
        <v>5.3840063341250986E-2</v>
      </c>
      <c r="H105" s="189">
        <v>3.9588281868566902E-4</v>
      </c>
      <c r="I105" s="189">
        <v>7.4030087094220112E-2</v>
      </c>
      <c r="J105" s="188">
        <v>1.0000000000000002</v>
      </c>
      <c r="K105" s="190">
        <v>2526</v>
      </c>
      <c r="L105" s="94"/>
      <c r="M105" s="189" t="s">
        <v>143</v>
      </c>
      <c r="N105" s="189" t="s">
        <v>143</v>
      </c>
      <c r="O105" s="189">
        <v>0.17599999999999999</v>
      </c>
      <c r="P105" s="189">
        <v>0.20699999999999999</v>
      </c>
      <c r="Q105" s="189">
        <v>0.51600000000000001</v>
      </c>
      <c r="R105" s="189">
        <v>0.55500000000000005</v>
      </c>
      <c r="S105" s="189">
        <v>0.11700000000000001</v>
      </c>
      <c r="T105" s="189">
        <v>0.14399999999999999</v>
      </c>
      <c r="U105" s="189">
        <v>1.0999999999999999E-2</v>
      </c>
      <c r="V105" s="189">
        <v>2.1000000000000001E-2</v>
      </c>
      <c r="W105" s="189">
        <v>4.5999999999999999E-2</v>
      </c>
      <c r="X105" s="189">
        <v>6.3E-2</v>
      </c>
      <c r="Y105" s="189">
        <v>0</v>
      </c>
      <c r="Z105" s="189">
        <v>2E-3</v>
      </c>
      <c r="AA105" s="189">
        <v>6.4000000000000001E-2</v>
      </c>
      <c r="AB105" s="189">
        <v>8.5000000000000006E-2</v>
      </c>
      <c r="AC105" s="12"/>
    </row>
    <row r="106" spans="1:29" x14ac:dyDescent="0.25">
      <c r="A106" s="94" t="s">
        <v>1623</v>
      </c>
      <c r="B106" s="189" t="s">
        <v>143</v>
      </c>
      <c r="C106" s="189">
        <v>0.29424307036247332</v>
      </c>
      <c r="D106" s="189">
        <v>0.37313432835820898</v>
      </c>
      <c r="E106" s="189">
        <v>0.10607675906183368</v>
      </c>
      <c r="F106" s="189">
        <v>1.9722814498933903E-2</v>
      </c>
      <c r="G106" s="189">
        <v>0.15618336886993603</v>
      </c>
      <c r="H106" s="189" t="s">
        <v>143</v>
      </c>
      <c r="I106" s="189">
        <v>5.0639658848614072E-2</v>
      </c>
      <c r="J106" s="188">
        <v>1</v>
      </c>
      <c r="K106" s="190">
        <v>1876</v>
      </c>
      <c r="L106" s="94"/>
      <c r="M106" s="189" t="s">
        <v>143</v>
      </c>
      <c r="N106" s="189" t="s">
        <v>143</v>
      </c>
      <c r="O106" s="189">
        <v>0.27400000000000002</v>
      </c>
      <c r="P106" s="189">
        <v>0.315</v>
      </c>
      <c r="Q106" s="189">
        <v>0.35199999999999998</v>
      </c>
      <c r="R106" s="189">
        <v>0.39500000000000002</v>
      </c>
      <c r="S106" s="189">
        <v>9.2999999999999999E-2</v>
      </c>
      <c r="T106" s="189">
        <v>0.121</v>
      </c>
      <c r="U106" s="189">
        <v>1.4E-2</v>
      </c>
      <c r="V106" s="189">
        <v>2.7E-2</v>
      </c>
      <c r="W106" s="189">
        <v>0.14000000000000001</v>
      </c>
      <c r="X106" s="189">
        <v>0.17299999999999999</v>
      </c>
      <c r="Y106" s="189" t="s">
        <v>143</v>
      </c>
      <c r="Z106" s="189" t="s">
        <v>143</v>
      </c>
      <c r="AA106" s="189">
        <v>4.2000000000000003E-2</v>
      </c>
      <c r="AB106" s="189">
        <v>6.2E-2</v>
      </c>
      <c r="AC106" s="12"/>
    </row>
    <row r="107" spans="1:29" x14ac:dyDescent="0.25">
      <c r="A107" s="94" t="s">
        <v>1624</v>
      </c>
      <c r="B107" s="189" t="s">
        <v>143</v>
      </c>
      <c r="C107" s="189">
        <v>0.22494305239179954</v>
      </c>
      <c r="D107" s="189">
        <v>0.32961275626423692</v>
      </c>
      <c r="E107" s="189">
        <v>0.15535307517084282</v>
      </c>
      <c r="F107" s="189">
        <v>2.357630979498861E-2</v>
      </c>
      <c r="G107" s="189">
        <v>0.22824601366742597</v>
      </c>
      <c r="H107" s="189">
        <v>2.2779043280182233E-4</v>
      </c>
      <c r="I107" s="189">
        <v>3.8041002277904329E-2</v>
      </c>
      <c r="J107" s="188">
        <v>1</v>
      </c>
      <c r="K107" s="190">
        <v>8780</v>
      </c>
      <c r="L107" s="94"/>
      <c r="M107" s="189" t="s">
        <v>143</v>
      </c>
      <c r="N107" s="189" t="s">
        <v>143</v>
      </c>
      <c r="O107" s="189">
        <v>0.216</v>
      </c>
      <c r="P107" s="189">
        <v>0.23400000000000001</v>
      </c>
      <c r="Q107" s="189">
        <v>0.32</v>
      </c>
      <c r="R107" s="189">
        <v>0.34</v>
      </c>
      <c r="S107" s="189">
        <v>0.14799999999999999</v>
      </c>
      <c r="T107" s="189">
        <v>0.16300000000000001</v>
      </c>
      <c r="U107" s="189">
        <v>2.1000000000000001E-2</v>
      </c>
      <c r="V107" s="189">
        <v>2.7E-2</v>
      </c>
      <c r="W107" s="189">
        <v>0.22</v>
      </c>
      <c r="X107" s="189">
        <v>0.23699999999999999</v>
      </c>
      <c r="Y107" s="189">
        <v>0</v>
      </c>
      <c r="Z107" s="189">
        <v>1E-3</v>
      </c>
      <c r="AA107" s="189">
        <v>3.4000000000000002E-2</v>
      </c>
      <c r="AB107" s="189">
        <v>4.2000000000000003E-2</v>
      </c>
      <c r="AC107" s="12"/>
    </row>
    <row r="108" spans="1:29" x14ac:dyDescent="0.25">
      <c r="A108" s="94" t="s">
        <v>1625</v>
      </c>
      <c r="B108" s="189" t="s">
        <v>143</v>
      </c>
      <c r="C108" s="189">
        <v>2.3755287992190042E-2</v>
      </c>
      <c r="D108" s="189">
        <v>0.26358607224210867</v>
      </c>
      <c r="E108" s="189">
        <v>0.10901399284087211</v>
      </c>
      <c r="F108" s="189">
        <v>3.9700618288317606E-2</v>
      </c>
      <c r="G108" s="189">
        <v>0.52131467621217054</v>
      </c>
      <c r="H108" s="189" t="s">
        <v>143</v>
      </c>
      <c r="I108" s="189">
        <v>4.2629352424341037E-2</v>
      </c>
      <c r="J108" s="188">
        <v>1</v>
      </c>
      <c r="K108" s="190">
        <v>3073</v>
      </c>
      <c r="L108" s="94"/>
      <c r="M108" s="189" t="s">
        <v>143</v>
      </c>
      <c r="N108" s="189" t="s">
        <v>143</v>
      </c>
      <c r="O108" s="189">
        <v>1.9E-2</v>
      </c>
      <c r="P108" s="189">
        <v>0.03</v>
      </c>
      <c r="Q108" s="189">
        <v>0.248</v>
      </c>
      <c r="R108" s="189">
        <v>0.27900000000000003</v>
      </c>
      <c r="S108" s="189">
        <v>9.8000000000000004E-2</v>
      </c>
      <c r="T108" s="189">
        <v>0.121</v>
      </c>
      <c r="U108" s="189">
        <v>3.3000000000000002E-2</v>
      </c>
      <c r="V108" s="189">
        <v>4.7E-2</v>
      </c>
      <c r="W108" s="189">
        <v>0.504</v>
      </c>
      <c r="X108" s="189">
        <v>0.53900000000000003</v>
      </c>
      <c r="Y108" s="189" t="s">
        <v>143</v>
      </c>
      <c r="Z108" s="189" t="s">
        <v>143</v>
      </c>
      <c r="AA108" s="189">
        <v>3.5999999999999997E-2</v>
      </c>
      <c r="AB108" s="189">
        <v>0.05</v>
      </c>
      <c r="AC108" s="12"/>
    </row>
    <row r="109" spans="1:29" x14ac:dyDescent="0.25">
      <c r="A109" s="94" t="s">
        <v>1626</v>
      </c>
      <c r="B109" s="189" t="s">
        <v>143</v>
      </c>
      <c r="C109" s="189">
        <v>0.14178022615250796</v>
      </c>
      <c r="D109" s="189">
        <v>0.52305015946651201</v>
      </c>
      <c r="E109" s="189">
        <v>9.5389968106697587E-2</v>
      </c>
      <c r="F109" s="189">
        <v>7.2484778196578717E-3</v>
      </c>
      <c r="G109" s="189">
        <v>0.13946071325021744</v>
      </c>
      <c r="H109" s="189">
        <v>2.8993911278631486E-4</v>
      </c>
      <c r="I109" s="189">
        <v>9.278051609162076E-2</v>
      </c>
      <c r="J109" s="188">
        <v>0.99999999999999989</v>
      </c>
      <c r="K109" s="190">
        <v>3449</v>
      </c>
      <c r="L109" s="94"/>
      <c r="M109" s="189" t="s">
        <v>143</v>
      </c>
      <c r="N109" s="189" t="s">
        <v>143</v>
      </c>
      <c r="O109" s="189">
        <v>0.13100000000000001</v>
      </c>
      <c r="P109" s="189">
        <v>0.154</v>
      </c>
      <c r="Q109" s="189">
        <v>0.50600000000000001</v>
      </c>
      <c r="R109" s="189">
        <v>0.54</v>
      </c>
      <c r="S109" s="189">
        <v>8.5999999999999993E-2</v>
      </c>
      <c r="T109" s="189">
        <v>0.106</v>
      </c>
      <c r="U109" s="189">
        <v>5.0000000000000001E-3</v>
      </c>
      <c r="V109" s="189">
        <v>1.0999999999999999E-2</v>
      </c>
      <c r="W109" s="189">
        <v>0.128</v>
      </c>
      <c r="X109" s="189">
        <v>0.151</v>
      </c>
      <c r="Y109" s="189">
        <v>0</v>
      </c>
      <c r="Z109" s="189">
        <v>2E-3</v>
      </c>
      <c r="AA109" s="189">
        <v>8.4000000000000005E-2</v>
      </c>
      <c r="AB109" s="189">
        <v>0.10299999999999999</v>
      </c>
      <c r="AC109" s="12"/>
    </row>
    <row r="110" spans="1:29" x14ac:dyDescent="0.25">
      <c r="A110" s="94" t="s">
        <v>1627</v>
      </c>
      <c r="B110" s="189" t="s">
        <v>143</v>
      </c>
      <c r="C110" s="189">
        <v>5.6358381502890173E-2</v>
      </c>
      <c r="D110" s="189">
        <v>0.26372832369942195</v>
      </c>
      <c r="E110" s="189">
        <v>8.4537572254335266E-2</v>
      </c>
      <c r="F110" s="189">
        <v>5.4913294797687862E-2</v>
      </c>
      <c r="G110" s="189">
        <v>0.48410404624277459</v>
      </c>
      <c r="H110" s="189" t="s">
        <v>143</v>
      </c>
      <c r="I110" s="189">
        <v>5.6358381502890173E-2</v>
      </c>
      <c r="J110" s="188">
        <v>1</v>
      </c>
      <c r="K110" s="190">
        <v>1384</v>
      </c>
      <c r="L110" s="94"/>
      <c r="M110" s="189" t="s">
        <v>143</v>
      </c>
      <c r="N110" s="189" t="s">
        <v>143</v>
      </c>
      <c r="O110" s="189">
        <v>4.4999999999999998E-2</v>
      </c>
      <c r="P110" s="189">
        <v>7.0000000000000007E-2</v>
      </c>
      <c r="Q110" s="189">
        <v>0.24099999999999999</v>
      </c>
      <c r="R110" s="189">
        <v>0.28799999999999998</v>
      </c>
      <c r="S110" s="189">
        <v>7.0999999999999994E-2</v>
      </c>
      <c r="T110" s="189">
        <v>0.1</v>
      </c>
      <c r="U110" s="189">
        <v>4.3999999999999997E-2</v>
      </c>
      <c r="V110" s="189">
        <v>6.8000000000000005E-2</v>
      </c>
      <c r="W110" s="189">
        <v>0.45800000000000002</v>
      </c>
      <c r="X110" s="189">
        <v>0.51</v>
      </c>
      <c r="Y110" s="189" t="s">
        <v>143</v>
      </c>
      <c r="Z110" s="189" t="s">
        <v>143</v>
      </c>
      <c r="AA110" s="189">
        <v>4.4999999999999998E-2</v>
      </c>
      <c r="AB110" s="189">
        <v>7.0000000000000007E-2</v>
      </c>
      <c r="AC110" s="12"/>
    </row>
    <row r="111" spans="1:29" x14ac:dyDescent="0.25">
      <c r="A111" s="94" t="s">
        <v>1628</v>
      </c>
      <c r="B111" s="189" t="s">
        <v>143</v>
      </c>
      <c r="C111" s="189">
        <v>0.10484749455337691</v>
      </c>
      <c r="D111" s="189">
        <v>0.28567538126361658</v>
      </c>
      <c r="E111" s="189">
        <v>0.11928104575163399</v>
      </c>
      <c r="F111" s="189">
        <v>2.2875816993464051E-2</v>
      </c>
      <c r="G111" s="189">
        <v>0.42156862745098039</v>
      </c>
      <c r="H111" s="189">
        <v>8.1699346405228761E-4</v>
      </c>
      <c r="I111" s="189">
        <v>4.4934640522875817E-2</v>
      </c>
      <c r="J111" s="188">
        <v>1.0000000000000002</v>
      </c>
      <c r="K111" s="190">
        <v>3672</v>
      </c>
      <c r="L111" s="94"/>
      <c r="M111" s="189" t="s">
        <v>143</v>
      </c>
      <c r="N111" s="189" t="s">
        <v>143</v>
      </c>
      <c r="O111" s="189">
        <v>9.5000000000000001E-2</v>
      </c>
      <c r="P111" s="189">
        <v>0.115</v>
      </c>
      <c r="Q111" s="189">
        <v>0.27100000000000002</v>
      </c>
      <c r="R111" s="189">
        <v>0.30099999999999999</v>
      </c>
      <c r="S111" s="189">
        <v>0.109</v>
      </c>
      <c r="T111" s="189">
        <v>0.13</v>
      </c>
      <c r="U111" s="189">
        <v>1.9E-2</v>
      </c>
      <c r="V111" s="189">
        <v>2.8000000000000001E-2</v>
      </c>
      <c r="W111" s="189">
        <v>0.40600000000000003</v>
      </c>
      <c r="X111" s="189">
        <v>0.438</v>
      </c>
      <c r="Y111" s="189">
        <v>0</v>
      </c>
      <c r="Z111" s="189">
        <v>2E-3</v>
      </c>
      <c r="AA111" s="189">
        <v>3.9E-2</v>
      </c>
      <c r="AB111" s="189">
        <v>5.1999999999999998E-2</v>
      </c>
      <c r="AC111" s="12"/>
    </row>
    <row r="112" spans="1:29" x14ac:dyDescent="0.25">
      <c r="A112" s="94" t="s">
        <v>1629</v>
      </c>
      <c r="B112" s="189" t="s">
        <v>143</v>
      </c>
      <c r="C112" s="189">
        <v>0.24278169486072759</v>
      </c>
      <c r="D112" s="189">
        <v>0.23985952119246132</v>
      </c>
      <c r="E112" s="189">
        <v>0.11404519986059355</v>
      </c>
      <c r="F112" s="189">
        <v>2.0857349668909682E-2</v>
      </c>
      <c r="G112" s="189">
        <v>0.35178681536688022</v>
      </c>
      <c r="H112" s="189">
        <v>2.6808932736387765E-4</v>
      </c>
      <c r="I112" s="189">
        <v>3.0401329723063725E-2</v>
      </c>
      <c r="J112" s="188">
        <v>1</v>
      </c>
      <c r="K112" s="190">
        <v>37301</v>
      </c>
      <c r="L112" s="94"/>
      <c r="M112" s="189" t="s">
        <v>143</v>
      </c>
      <c r="N112" s="189" t="s">
        <v>143</v>
      </c>
      <c r="O112" s="189">
        <v>0.23799999999999999</v>
      </c>
      <c r="P112" s="189">
        <v>0.247</v>
      </c>
      <c r="Q112" s="189">
        <v>0.23599999999999999</v>
      </c>
      <c r="R112" s="189">
        <v>0.24399999999999999</v>
      </c>
      <c r="S112" s="189">
        <v>0.111</v>
      </c>
      <c r="T112" s="189">
        <v>0.11700000000000001</v>
      </c>
      <c r="U112" s="189">
        <v>1.9E-2</v>
      </c>
      <c r="V112" s="189">
        <v>2.1999999999999999E-2</v>
      </c>
      <c r="W112" s="189">
        <v>0.34699999999999998</v>
      </c>
      <c r="X112" s="189">
        <v>0.35699999999999998</v>
      </c>
      <c r="Y112" s="189">
        <v>0</v>
      </c>
      <c r="Z112" s="189">
        <v>0</v>
      </c>
      <c r="AA112" s="189">
        <v>2.9000000000000001E-2</v>
      </c>
      <c r="AB112" s="189">
        <v>3.2000000000000001E-2</v>
      </c>
      <c r="AC112" s="12"/>
    </row>
    <row r="113" spans="1:29" x14ac:dyDescent="0.25">
      <c r="A113" s="94" t="s">
        <v>1630</v>
      </c>
      <c r="B113" s="189" t="s">
        <v>143</v>
      </c>
      <c r="C113" s="189">
        <v>0.71039603960396036</v>
      </c>
      <c r="D113" s="189">
        <v>0.18316831683168316</v>
      </c>
      <c r="E113" s="189">
        <v>2.4752475247524754E-2</v>
      </c>
      <c r="F113" s="189">
        <v>2.4752475247524753E-3</v>
      </c>
      <c r="G113" s="189">
        <v>5.4455445544554455E-2</v>
      </c>
      <c r="H113" s="189" t="s">
        <v>143</v>
      </c>
      <c r="I113" s="189">
        <v>2.4752475247524754E-2</v>
      </c>
      <c r="J113" s="188">
        <v>1</v>
      </c>
      <c r="K113" s="190">
        <v>404</v>
      </c>
      <c r="L113" s="94"/>
      <c r="M113" s="189" t="s">
        <v>143</v>
      </c>
      <c r="N113" s="189" t="s">
        <v>143</v>
      </c>
      <c r="O113" s="189">
        <v>0.66400000000000003</v>
      </c>
      <c r="P113" s="189">
        <v>0.752</v>
      </c>
      <c r="Q113" s="189">
        <v>0.14799999999999999</v>
      </c>
      <c r="R113" s="189">
        <v>0.224</v>
      </c>
      <c r="S113" s="189">
        <v>1.2999999999999999E-2</v>
      </c>
      <c r="T113" s="189">
        <v>4.4999999999999998E-2</v>
      </c>
      <c r="U113" s="189">
        <v>0</v>
      </c>
      <c r="V113" s="189">
        <v>1.4E-2</v>
      </c>
      <c r="W113" s="189">
        <v>3.5999999999999997E-2</v>
      </c>
      <c r="X113" s="189">
        <v>8.1000000000000003E-2</v>
      </c>
      <c r="Y113" s="189" t="s">
        <v>143</v>
      </c>
      <c r="Z113" s="189" t="s">
        <v>143</v>
      </c>
      <c r="AA113" s="189">
        <v>1.2999999999999999E-2</v>
      </c>
      <c r="AB113" s="189">
        <v>4.4999999999999998E-2</v>
      </c>
      <c r="AC113" s="12"/>
    </row>
    <row r="114" spans="1:29" x14ac:dyDescent="0.25">
      <c r="A114" s="94" t="s">
        <v>1631</v>
      </c>
      <c r="B114" s="189" t="s">
        <v>143</v>
      </c>
      <c r="C114" s="189">
        <v>0.49443912499079323</v>
      </c>
      <c r="D114" s="189">
        <v>0.33276865286882229</v>
      </c>
      <c r="E114" s="189">
        <v>5.5240480223908081E-2</v>
      </c>
      <c r="F114" s="189">
        <v>6.03962583781395E-3</v>
      </c>
      <c r="G114" s="189">
        <v>1.5614642409958017E-2</v>
      </c>
      <c r="H114" s="189">
        <v>7.365397363187744E-5</v>
      </c>
      <c r="I114" s="189">
        <v>9.5823819695072546E-2</v>
      </c>
      <c r="J114" s="188">
        <v>1</v>
      </c>
      <c r="K114" s="190">
        <v>13577</v>
      </c>
      <c r="L114" s="94"/>
      <c r="M114" s="189" t="s">
        <v>143</v>
      </c>
      <c r="N114" s="189" t="s">
        <v>143</v>
      </c>
      <c r="O114" s="189">
        <v>0.48599999999999999</v>
      </c>
      <c r="P114" s="189">
        <v>0.503</v>
      </c>
      <c r="Q114" s="189">
        <v>0.32500000000000001</v>
      </c>
      <c r="R114" s="189">
        <v>0.34100000000000003</v>
      </c>
      <c r="S114" s="189">
        <v>5.1999999999999998E-2</v>
      </c>
      <c r="T114" s="189">
        <v>5.8999999999999997E-2</v>
      </c>
      <c r="U114" s="189">
        <v>5.0000000000000001E-3</v>
      </c>
      <c r="V114" s="189">
        <v>7.0000000000000001E-3</v>
      </c>
      <c r="W114" s="189">
        <v>1.4E-2</v>
      </c>
      <c r="X114" s="189">
        <v>1.7999999999999999E-2</v>
      </c>
      <c r="Y114" s="189">
        <v>0</v>
      </c>
      <c r="Z114" s="189">
        <v>0</v>
      </c>
      <c r="AA114" s="189">
        <v>9.0999999999999998E-2</v>
      </c>
      <c r="AB114" s="189">
        <v>0.10100000000000001</v>
      </c>
      <c r="AC114" s="12"/>
    </row>
    <row r="115" spans="1:29" x14ac:dyDescent="0.25">
      <c r="A115" s="94" t="s">
        <v>1632</v>
      </c>
      <c r="B115" s="189" t="s">
        <v>143</v>
      </c>
      <c r="C115" s="189">
        <v>5.598320503848845E-3</v>
      </c>
      <c r="D115" s="189">
        <v>0.33030090972708187</v>
      </c>
      <c r="E115" s="189">
        <v>0.11441567529741077</v>
      </c>
      <c r="F115" s="189">
        <v>3.5339398180545836E-2</v>
      </c>
      <c r="G115" s="189">
        <v>0.47375787263820851</v>
      </c>
      <c r="H115" s="189">
        <v>3.4989503149055281E-4</v>
      </c>
      <c r="I115" s="189">
        <v>4.0237928621413573E-2</v>
      </c>
      <c r="J115" s="188">
        <v>0.99999999999999989</v>
      </c>
      <c r="K115" s="190">
        <v>2858</v>
      </c>
      <c r="L115" s="94"/>
      <c r="M115" s="189" t="s">
        <v>143</v>
      </c>
      <c r="N115" s="189" t="s">
        <v>143</v>
      </c>
      <c r="O115" s="189">
        <v>3.0000000000000001E-3</v>
      </c>
      <c r="P115" s="189">
        <v>8.9999999999999993E-3</v>
      </c>
      <c r="Q115" s="189">
        <v>0.313</v>
      </c>
      <c r="R115" s="189">
        <v>0.34799999999999998</v>
      </c>
      <c r="S115" s="189">
        <v>0.10299999999999999</v>
      </c>
      <c r="T115" s="189">
        <v>0.127</v>
      </c>
      <c r="U115" s="189">
        <v>2.9000000000000001E-2</v>
      </c>
      <c r="V115" s="189">
        <v>4.2999999999999997E-2</v>
      </c>
      <c r="W115" s="189">
        <v>0.45500000000000002</v>
      </c>
      <c r="X115" s="189">
        <v>0.49199999999999999</v>
      </c>
      <c r="Y115" s="189">
        <v>0</v>
      </c>
      <c r="Z115" s="189">
        <v>2E-3</v>
      </c>
      <c r="AA115" s="189">
        <v>3.4000000000000002E-2</v>
      </c>
      <c r="AB115" s="189">
        <v>4.8000000000000001E-2</v>
      </c>
      <c r="AC115" s="12"/>
    </row>
    <row r="116" spans="1:29" x14ac:dyDescent="0.25">
      <c r="A116" s="94" t="s">
        <v>1633</v>
      </c>
      <c r="B116" s="189" t="s">
        <v>143</v>
      </c>
      <c r="C116" s="189">
        <v>0.18499012508229098</v>
      </c>
      <c r="D116" s="189">
        <v>0.28308097432521395</v>
      </c>
      <c r="E116" s="189">
        <v>0.15898617511520738</v>
      </c>
      <c r="F116" s="189">
        <v>1.9749835418038184E-2</v>
      </c>
      <c r="G116" s="189">
        <v>0.33607636603028307</v>
      </c>
      <c r="H116" s="189" t="s">
        <v>143</v>
      </c>
      <c r="I116" s="189">
        <v>1.7116524028966424E-2</v>
      </c>
      <c r="J116" s="188">
        <v>1</v>
      </c>
      <c r="K116" s="190">
        <v>3038</v>
      </c>
      <c r="L116" s="94"/>
      <c r="M116" s="189" t="s">
        <v>143</v>
      </c>
      <c r="N116" s="189" t="s">
        <v>143</v>
      </c>
      <c r="O116" s="189">
        <v>0.17199999999999999</v>
      </c>
      <c r="P116" s="189">
        <v>0.19900000000000001</v>
      </c>
      <c r="Q116" s="189">
        <v>0.26700000000000002</v>
      </c>
      <c r="R116" s="189">
        <v>0.29899999999999999</v>
      </c>
      <c r="S116" s="189">
        <v>0.14599999999999999</v>
      </c>
      <c r="T116" s="189">
        <v>0.17199999999999999</v>
      </c>
      <c r="U116" s="189">
        <v>1.4999999999999999E-2</v>
      </c>
      <c r="V116" s="189">
        <v>2.5000000000000001E-2</v>
      </c>
      <c r="W116" s="189">
        <v>0.31900000000000001</v>
      </c>
      <c r="X116" s="189">
        <v>0.35299999999999998</v>
      </c>
      <c r="Y116" s="189" t="s">
        <v>143</v>
      </c>
      <c r="Z116" s="189" t="s">
        <v>143</v>
      </c>
      <c r="AA116" s="189">
        <v>1.2999999999999999E-2</v>
      </c>
      <c r="AB116" s="189">
        <v>2.1999999999999999E-2</v>
      </c>
      <c r="AC116" s="12"/>
    </row>
    <row r="117" spans="1:29" x14ac:dyDescent="0.25">
      <c r="A117" s="94" t="s">
        <v>1634</v>
      </c>
      <c r="B117" s="189" t="s">
        <v>143</v>
      </c>
      <c r="C117" s="189">
        <v>0.12250598563447726</v>
      </c>
      <c r="D117" s="189">
        <v>0.40063846767757383</v>
      </c>
      <c r="E117" s="189">
        <v>0.10654429369513169</v>
      </c>
      <c r="F117" s="189">
        <v>1.9553072625698324E-2</v>
      </c>
      <c r="G117" s="189">
        <v>0.31564245810055863</v>
      </c>
      <c r="H117" s="189" t="s">
        <v>143</v>
      </c>
      <c r="I117" s="189">
        <v>3.5115722266560255E-2</v>
      </c>
      <c r="J117" s="188">
        <v>0.99999999999999989</v>
      </c>
      <c r="K117" s="190">
        <v>5012</v>
      </c>
      <c r="L117" s="94"/>
      <c r="M117" s="189" t="s">
        <v>143</v>
      </c>
      <c r="N117" s="189" t="s">
        <v>143</v>
      </c>
      <c r="O117" s="189">
        <v>0.114</v>
      </c>
      <c r="P117" s="189">
        <v>0.13200000000000001</v>
      </c>
      <c r="Q117" s="189">
        <v>0.38700000000000001</v>
      </c>
      <c r="R117" s="189">
        <v>0.41399999999999998</v>
      </c>
      <c r="S117" s="189">
        <v>9.8000000000000004E-2</v>
      </c>
      <c r="T117" s="189">
        <v>0.115</v>
      </c>
      <c r="U117" s="189">
        <v>1.6E-2</v>
      </c>
      <c r="V117" s="189">
        <v>2.4E-2</v>
      </c>
      <c r="W117" s="189">
        <v>0.30299999999999999</v>
      </c>
      <c r="X117" s="189">
        <v>0.32900000000000001</v>
      </c>
      <c r="Y117" s="189" t="s">
        <v>143</v>
      </c>
      <c r="Z117" s="189" t="s">
        <v>143</v>
      </c>
      <c r="AA117" s="189">
        <v>0.03</v>
      </c>
      <c r="AB117" s="189">
        <v>4.1000000000000002E-2</v>
      </c>
      <c r="AC117" s="12"/>
    </row>
    <row r="118" spans="1:29" x14ac:dyDescent="0.25">
      <c r="A118" s="94" t="s">
        <v>1635</v>
      </c>
      <c r="B118" s="189" t="s">
        <v>143</v>
      </c>
      <c r="C118" s="189">
        <v>0.20351533283470455</v>
      </c>
      <c r="D118" s="189">
        <v>0.37359760658189978</v>
      </c>
      <c r="E118" s="189">
        <v>9.7681376215407623E-2</v>
      </c>
      <c r="F118" s="189">
        <v>1.9596110695587136E-2</v>
      </c>
      <c r="G118" s="189">
        <v>0.25729244577412119</v>
      </c>
      <c r="H118" s="189">
        <v>7.4794315632011971E-5</v>
      </c>
      <c r="I118" s="189">
        <v>4.824233358264772E-2</v>
      </c>
      <c r="J118" s="188">
        <v>1</v>
      </c>
      <c r="K118" s="190">
        <v>13370</v>
      </c>
      <c r="L118" s="94"/>
      <c r="M118" s="189" t="s">
        <v>143</v>
      </c>
      <c r="N118" s="189" t="s">
        <v>143</v>
      </c>
      <c r="O118" s="189">
        <v>0.19700000000000001</v>
      </c>
      <c r="P118" s="189">
        <v>0.21</v>
      </c>
      <c r="Q118" s="189">
        <v>0.36499999999999999</v>
      </c>
      <c r="R118" s="189">
        <v>0.38200000000000001</v>
      </c>
      <c r="S118" s="189">
        <v>9.2999999999999999E-2</v>
      </c>
      <c r="T118" s="189">
        <v>0.10299999999999999</v>
      </c>
      <c r="U118" s="189">
        <v>1.7000000000000001E-2</v>
      </c>
      <c r="V118" s="189">
        <v>2.1999999999999999E-2</v>
      </c>
      <c r="W118" s="189">
        <v>0.25</v>
      </c>
      <c r="X118" s="189">
        <v>0.26500000000000001</v>
      </c>
      <c r="Y118" s="189">
        <v>0</v>
      </c>
      <c r="Z118" s="189">
        <v>0</v>
      </c>
      <c r="AA118" s="189">
        <v>4.4999999999999998E-2</v>
      </c>
      <c r="AB118" s="189">
        <v>5.1999999999999998E-2</v>
      </c>
      <c r="AC118" s="12"/>
    </row>
    <row r="119" spans="1:29" x14ac:dyDescent="0.25">
      <c r="A119" s="94" t="s">
        <v>1636</v>
      </c>
      <c r="B119" s="189" t="s">
        <v>143</v>
      </c>
      <c r="C119" s="189">
        <v>0.40153216219786025</v>
      </c>
      <c r="D119" s="189">
        <v>0.20063399815083874</v>
      </c>
      <c r="E119" s="189">
        <v>5.8644828952582224E-2</v>
      </c>
      <c r="F119" s="189">
        <v>9.9194294016642454E-2</v>
      </c>
      <c r="G119" s="189">
        <v>0.20010566635847313</v>
      </c>
      <c r="H119" s="189">
        <v>2.6416589618280279E-4</v>
      </c>
      <c r="I119" s="189">
        <v>3.9624884427420418E-2</v>
      </c>
      <c r="J119" s="188">
        <v>1.0000000000000002</v>
      </c>
      <c r="K119" s="190">
        <v>7571</v>
      </c>
      <c r="L119" s="94"/>
      <c r="M119" s="189" t="s">
        <v>143</v>
      </c>
      <c r="N119" s="189" t="s">
        <v>143</v>
      </c>
      <c r="O119" s="189">
        <v>0.39100000000000001</v>
      </c>
      <c r="P119" s="189">
        <v>0.41299999999999998</v>
      </c>
      <c r="Q119" s="189">
        <v>0.192</v>
      </c>
      <c r="R119" s="189">
        <v>0.21</v>
      </c>
      <c r="S119" s="189">
        <v>5.3999999999999999E-2</v>
      </c>
      <c r="T119" s="189">
        <v>6.4000000000000001E-2</v>
      </c>
      <c r="U119" s="189">
        <v>9.2999999999999999E-2</v>
      </c>
      <c r="V119" s="189">
        <v>0.106</v>
      </c>
      <c r="W119" s="189">
        <v>0.191</v>
      </c>
      <c r="X119" s="189">
        <v>0.20899999999999999</v>
      </c>
      <c r="Y119" s="189">
        <v>0</v>
      </c>
      <c r="Z119" s="189">
        <v>1E-3</v>
      </c>
      <c r="AA119" s="189">
        <v>3.5000000000000003E-2</v>
      </c>
      <c r="AB119" s="189">
        <v>4.3999999999999997E-2</v>
      </c>
      <c r="AC119" s="12"/>
    </row>
    <row r="120" spans="1:29" x14ac:dyDescent="0.25">
      <c r="A120" s="94" t="s">
        <v>1637</v>
      </c>
      <c r="B120" s="189" t="s">
        <v>143</v>
      </c>
      <c r="C120" s="189">
        <v>0.18620227729403885</v>
      </c>
      <c r="D120" s="189">
        <v>0.38914936369725384</v>
      </c>
      <c r="E120" s="189">
        <v>0.20294708640321502</v>
      </c>
      <c r="F120" s="189">
        <v>3.2150033489618215E-2</v>
      </c>
      <c r="G120" s="189">
        <v>0.16141995981245813</v>
      </c>
      <c r="H120" s="189" t="s">
        <v>143</v>
      </c>
      <c r="I120" s="189">
        <v>2.813127930341594E-2</v>
      </c>
      <c r="J120" s="188">
        <v>1</v>
      </c>
      <c r="K120" s="190">
        <v>1493</v>
      </c>
      <c r="L120" s="94"/>
      <c r="M120" s="189" t="s">
        <v>143</v>
      </c>
      <c r="N120" s="189" t="s">
        <v>143</v>
      </c>
      <c r="O120" s="189">
        <v>0.16700000000000001</v>
      </c>
      <c r="P120" s="189">
        <v>0.20699999999999999</v>
      </c>
      <c r="Q120" s="189">
        <v>0.36499999999999999</v>
      </c>
      <c r="R120" s="189">
        <v>0.41399999999999998</v>
      </c>
      <c r="S120" s="189">
        <v>0.183</v>
      </c>
      <c r="T120" s="189">
        <v>0.224</v>
      </c>
      <c r="U120" s="189">
        <v>2.4E-2</v>
      </c>
      <c r="V120" s="189">
        <v>4.2000000000000003E-2</v>
      </c>
      <c r="W120" s="189">
        <v>0.14399999999999999</v>
      </c>
      <c r="X120" s="189">
        <v>0.18099999999999999</v>
      </c>
      <c r="Y120" s="189" t="s">
        <v>143</v>
      </c>
      <c r="Z120" s="189" t="s">
        <v>143</v>
      </c>
      <c r="AA120" s="189">
        <v>2.1000000000000001E-2</v>
      </c>
      <c r="AB120" s="189">
        <v>3.7999999999999999E-2</v>
      </c>
      <c r="AC120" s="12"/>
    </row>
    <row r="121" spans="1:29" x14ac:dyDescent="0.25">
      <c r="A121" s="94" t="s">
        <v>1638</v>
      </c>
      <c r="B121" s="189" t="s">
        <v>143</v>
      </c>
      <c r="C121" s="189">
        <v>3.0932390631904553E-3</v>
      </c>
      <c r="D121" s="189">
        <v>0.5338046840477243</v>
      </c>
      <c r="E121" s="189">
        <v>0.18250110472823686</v>
      </c>
      <c r="F121" s="189">
        <v>2.3862129916040652E-2</v>
      </c>
      <c r="G121" s="189">
        <v>0.2001767565178966</v>
      </c>
      <c r="H121" s="189" t="s">
        <v>143</v>
      </c>
      <c r="I121" s="189">
        <v>5.6562085726911182E-2</v>
      </c>
      <c r="J121" s="188">
        <v>1</v>
      </c>
      <c r="K121" s="190">
        <v>2263</v>
      </c>
      <c r="L121" s="94"/>
      <c r="M121" s="189" t="s">
        <v>143</v>
      </c>
      <c r="N121" s="189" t="s">
        <v>143</v>
      </c>
      <c r="O121" s="189">
        <v>1E-3</v>
      </c>
      <c r="P121" s="189">
        <v>6.0000000000000001E-3</v>
      </c>
      <c r="Q121" s="189">
        <v>0.51300000000000001</v>
      </c>
      <c r="R121" s="189">
        <v>0.55400000000000005</v>
      </c>
      <c r="S121" s="189">
        <v>0.16700000000000001</v>
      </c>
      <c r="T121" s="189">
        <v>0.19900000000000001</v>
      </c>
      <c r="U121" s="189">
        <v>1.7999999999999999E-2</v>
      </c>
      <c r="V121" s="189">
        <v>3.1E-2</v>
      </c>
      <c r="W121" s="189">
        <v>0.184</v>
      </c>
      <c r="X121" s="189">
        <v>0.217</v>
      </c>
      <c r="Y121" s="189" t="s">
        <v>143</v>
      </c>
      <c r="Z121" s="189" t="s">
        <v>143</v>
      </c>
      <c r="AA121" s="189">
        <v>4.8000000000000001E-2</v>
      </c>
      <c r="AB121" s="189">
        <v>6.7000000000000004E-2</v>
      </c>
      <c r="AC121" s="12"/>
    </row>
    <row r="122" spans="1:29" x14ac:dyDescent="0.25">
      <c r="A122" s="94" t="s">
        <v>1639</v>
      </c>
      <c r="B122" s="189" t="s">
        <v>143</v>
      </c>
      <c r="C122" s="189">
        <v>5.9914407988587728E-2</v>
      </c>
      <c r="D122" s="189">
        <v>0.46718972895863053</v>
      </c>
      <c r="E122" s="189">
        <v>0.11340941512125535</v>
      </c>
      <c r="F122" s="189">
        <v>1.9258202567760341E-2</v>
      </c>
      <c r="G122" s="189">
        <v>0.28958630527817403</v>
      </c>
      <c r="H122" s="189" t="s">
        <v>143</v>
      </c>
      <c r="I122" s="189">
        <v>5.0641940085592009E-2</v>
      </c>
      <c r="J122" s="188">
        <v>1</v>
      </c>
      <c r="K122" s="190">
        <v>1402</v>
      </c>
      <c r="L122" s="94"/>
      <c r="M122" s="189" t="s">
        <v>143</v>
      </c>
      <c r="N122" s="189" t="s">
        <v>143</v>
      </c>
      <c r="O122" s="189">
        <v>4.9000000000000002E-2</v>
      </c>
      <c r="P122" s="189">
        <v>7.3999999999999996E-2</v>
      </c>
      <c r="Q122" s="189">
        <v>0.441</v>
      </c>
      <c r="R122" s="189">
        <v>0.49299999999999999</v>
      </c>
      <c r="S122" s="189">
        <v>9.8000000000000004E-2</v>
      </c>
      <c r="T122" s="189">
        <v>0.13100000000000001</v>
      </c>
      <c r="U122" s="189">
        <v>1.2999999999999999E-2</v>
      </c>
      <c r="V122" s="189">
        <v>2.8000000000000001E-2</v>
      </c>
      <c r="W122" s="189">
        <v>0.26600000000000001</v>
      </c>
      <c r="X122" s="189">
        <v>0.314</v>
      </c>
      <c r="Y122" s="189" t="s">
        <v>143</v>
      </c>
      <c r="Z122" s="189" t="s">
        <v>143</v>
      </c>
      <c r="AA122" s="189">
        <v>0.04</v>
      </c>
      <c r="AB122" s="189">
        <v>6.3E-2</v>
      </c>
      <c r="AC122" s="12"/>
    </row>
    <row r="123" spans="1:29" x14ac:dyDescent="0.25">
      <c r="A123" s="94" t="s">
        <v>1640</v>
      </c>
      <c r="B123" s="189">
        <v>1.3333333333333333E-3</v>
      </c>
      <c r="C123" s="189">
        <v>0.14693333333333333</v>
      </c>
      <c r="D123" s="189">
        <v>0.31386666666666668</v>
      </c>
      <c r="E123" s="189">
        <v>0.15079999999999999</v>
      </c>
      <c r="F123" s="189">
        <v>2.8133333333333333E-2</v>
      </c>
      <c r="G123" s="189">
        <v>0.30946666666666667</v>
      </c>
      <c r="H123" s="189">
        <v>8.0000000000000004E-4</v>
      </c>
      <c r="I123" s="189">
        <v>4.8666666666666664E-2</v>
      </c>
      <c r="J123" s="188">
        <v>1</v>
      </c>
      <c r="K123" s="190">
        <v>7500</v>
      </c>
      <c r="L123" s="94"/>
      <c r="M123" s="189">
        <v>1E-3</v>
      </c>
      <c r="N123" s="189">
        <v>2E-3</v>
      </c>
      <c r="O123" s="189">
        <v>0.13900000000000001</v>
      </c>
      <c r="P123" s="189">
        <v>0.155</v>
      </c>
      <c r="Q123" s="189">
        <v>0.30299999999999999</v>
      </c>
      <c r="R123" s="189">
        <v>0.32400000000000001</v>
      </c>
      <c r="S123" s="189">
        <v>0.14299999999999999</v>
      </c>
      <c r="T123" s="189">
        <v>0.159</v>
      </c>
      <c r="U123" s="189">
        <v>2.5000000000000001E-2</v>
      </c>
      <c r="V123" s="189">
        <v>3.2000000000000001E-2</v>
      </c>
      <c r="W123" s="189">
        <v>0.29899999999999999</v>
      </c>
      <c r="X123" s="189">
        <v>0.32</v>
      </c>
      <c r="Y123" s="189">
        <v>0</v>
      </c>
      <c r="Z123" s="189">
        <v>2E-3</v>
      </c>
      <c r="AA123" s="189">
        <v>4.3999999999999997E-2</v>
      </c>
      <c r="AB123" s="189">
        <v>5.3999999999999999E-2</v>
      </c>
      <c r="AC123" s="12"/>
    </row>
    <row r="124" spans="1:29" x14ac:dyDescent="0.25">
      <c r="A124" s="94" t="s">
        <v>1641</v>
      </c>
      <c r="B124" s="189" t="s">
        <v>143</v>
      </c>
      <c r="C124" s="189">
        <v>0.27986303173976029</v>
      </c>
      <c r="D124" s="189">
        <v>0.28473594099828792</v>
      </c>
      <c r="E124" s="189">
        <v>9.4297379165020415E-2</v>
      </c>
      <c r="F124" s="189">
        <v>1.6462531278809429E-2</v>
      </c>
      <c r="G124" s="189">
        <v>0.27999473198999081</v>
      </c>
      <c r="H124" s="189">
        <v>2.634005004609509E-4</v>
      </c>
      <c r="I124" s="189">
        <v>4.4382984327670225E-2</v>
      </c>
      <c r="J124" s="188">
        <v>1.0000000000000002</v>
      </c>
      <c r="K124" s="190">
        <v>7593</v>
      </c>
      <c r="L124" s="94"/>
      <c r="M124" s="189" t="s">
        <v>143</v>
      </c>
      <c r="N124" s="189" t="s">
        <v>143</v>
      </c>
      <c r="O124" s="189">
        <v>0.27</v>
      </c>
      <c r="P124" s="189">
        <v>0.28999999999999998</v>
      </c>
      <c r="Q124" s="189">
        <v>0.27500000000000002</v>
      </c>
      <c r="R124" s="189">
        <v>0.29499999999999998</v>
      </c>
      <c r="S124" s="189">
        <v>8.7999999999999995E-2</v>
      </c>
      <c r="T124" s="189">
        <v>0.10100000000000001</v>
      </c>
      <c r="U124" s="189">
        <v>1.4E-2</v>
      </c>
      <c r="V124" s="189">
        <v>0.02</v>
      </c>
      <c r="W124" s="189">
        <v>0.27</v>
      </c>
      <c r="X124" s="189">
        <v>0.28999999999999998</v>
      </c>
      <c r="Y124" s="189">
        <v>0</v>
      </c>
      <c r="Z124" s="189">
        <v>1E-3</v>
      </c>
      <c r="AA124" s="189">
        <v>0.04</v>
      </c>
      <c r="AB124" s="189">
        <v>4.9000000000000002E-2</v>
      </c>
      <c r="AC124" s="12"/>
    </row>
    <row r="125" spans="1:29" x14ac:dyDescent="0.25">
      <c r="A125" s="94" t="s">
        <v>1642</v>
      </c>
      <c r="B125" s="189" t="s">
        <v>143</v>
      </c>
      <c r="C125" s="189">
        <v>0.15746333045729077</v>
      </c>
      <c r="D125" s="189">
        <v>0.2215271786022433</v>
      </c>
      <c r="E125" s="189">
        <v>8.4016393442622947E-2</v>
      </c>
      <c r="F125" s="189">
        <v>3.7100949094046591E-2</v>
      </c>
      <c r="G125" s="189">
        <v>0.45232959447799825</v>
      </c>
      <c r="H125" s="189">
        <v>1.4020707506471096E-3</v>
      </c>
      <c r="I125" s="189">
        <v>4.6160483175150993E-2</v>
      </c>
      <c r="J125" s="188">
        <v>1</v>
      </c>
      <c r="K125" s="190">
        <v>9272</v>
      </c>
      <c r="L125" s="94"/>
      <c r="M125" s="189" t="s">
        <v>143</v>
      </c>
      <c r="N125" s="189" t="s">
        <v>143</v>
      </c>
      <c r="O125" s="189">
        <v>0.15</v>
      </c>
      <c r="P125" s="189">
        <v>0.16500000000000001</v>
      </c>
      <c r="Q125" s="189">
        <v>0.21299999999999999</v>
      </c>
      <c r="R125" s="189">
        <v>0.23</v>
      </c>
      <c r="S125" s="189">
        <v>7.9000000000000001E-2</v>
      </c>
      <c r="T125" s="189">
        <v>0.09</v>
      </c>
      <c r="U125" s="189">
        <v>3.3000000000000002E-2</v>
      </c>
      <c r="V125" s="189">
        <v>4.1000000000000002E-2</v>
      </c>
      <c r="W125" s="189">
        <v>0.442</v>
      </c>
      <c r="X125" s="189">
        <v>0.46200000000000002</v>
      </c>
      <c r="Y125" s="189">
        <v>1E-3</v>
      </c>
      <c r="Z125" s="189">
        <v>2E-3</v>
      </c>
      <c r="AA125" s="189">
        <v>4.2000000000000003E-2</v>
      </c>
      <c r="AB125" s="189">
        <v>5.0999999999999997E-2</v>
      </c>
      <c r="AC125" s="12"/>
    </row>
    <row r="126" spans="1:29" x14ac:dyDescent="0.25">
      <c r="A126" s="94" t="s">
        <v>1643</v>
      </c>
      <c r="B126" s="189" t="s">
        <v>143</v>
      </c>
      <c r="C126" s="189">
        <v>0.37075238878693917</v>
      </c>
      <c r="D126" s="189">
        <v>0.41304393680524792</v>
      </c>
      <c r="E126" s="189">
        <v>8.1988651943723762E-2</v>
      </c>
      <c r="F126" s="189">
        <v>1.9806365879896221E-2</v>
      </c>
      <c r="G126" s="189">
        <v>6.7645383787888369E-2</v>
      </c>
      <c r="H126" s="189">
        <v>1.8983737265076251E-4</v>
      </c>
      <c r="I126" s="189">
        <v>4.6573435423653733E-2</v>
      </c>
      <c r="J126" s="188">
        <v>1</v>
      </c>
      <c r="K126" s="190">
        <v>47409</v>
      </c>
      <c r="L126" s="94"/>
      <c r="M126" s="189" t="s">
        <v>143</v>
      </c>
      <c r="N126" s="189" t="s">
        <v>143</v>
      </c>
      <c r="O126" s="189">
        <v>0.36599999999999999</v>
      </c>
      <c r="P126" s="189">
        <v>0.375</v>
      </c>
      <c r="Q126" s="189">
        <v>0.40899999999999997</v>
      </c>
      <c r="R126" s="189">
        <v>0.41699999999999998</v>
      </c>
      <c r="S126" s="189">
        <v>0.08</v>
      </c>
      <c r="T126" s="189">
        <v>8.4000000000000005E-2</v>
      </c>
      <c r="U126" s="189">
        <v>1.9E-2</v>
      </c>
      <c r="V126" s="189">
        <v>2.1000000000000001E-2</v>
      </c>
      <c r="W126" s="189">
        <v>6.5000000000000002E-2</v>
      </c>
      <c r="X126" s="189">
        <v>7.0000000000000007E-2</v>
      </c>
      <c r="Y126" s="189">
        <v>0</v>
      </c>
      <c r="Z126" s="189">
        <v>0</v>
      </c>
      <c r="AA126" s="189">
        <v>4.4999999999999998E-2</v>
      </c>
      <c r="AB126" s="189">
        <v>4.9000000000000002E-2</v>
      </c>
      <c r="AC126" s="12"/>
    </row>
    <row r="127" spans="1:29" x14ac:dyDescent="0.25">
      <c r="A127" s="94" t="s">
        <v>1644</v>
      </c>
      <c r="B127" s="189" t="s">
        <v>143</v>
      </c>
      <c r="C127" s="189">
        <v>9.4517958412098299E-2</v>
      </c>
      <c r="D127" s="189">
        <v>0.27410207939508507</v>
      </c>
      <c r="E127" s="189">
        <v>0.33459357277882795</v>
      </c>
      <c r="F127" s="189">
        <v>3.9697542533081283E-2</v>
      </c>
      <c r="G127" s="189">
        <v>0.1890359168241966</v>
      </c>
      <c r="H127" s="189" t="s">
        <v>143</v>
      </c>
      <c r="I127" s="189">
        <v>6.8052930056710773E-2</v>
      </c>
      <c r="J127" s="188">
        <v>1.0000000000000002</v>
      </c>
      <c r="K127" s="190">
        <v>529</v>
      </c>
      <c r="L127" s="94"/>
      <c r="M127" s="189" t="s">
        <v>143</v>
      </c>
      <c r="N127" s="189" t="s">
        <v>143</v>
      </c>
      <c r="O127" s="189">
        <v>7.1999999999999995E-2</v>
      </c>
      <c r="P127" s="189">
        <v>0.122</v>
      </c>
      <c r="Q127" s="189">
        <v>0.23799999999999999</v>
      </c>
      <c r="R127" s="189">
        <v>0.314</v>
      </c>
      <c r="S127" s="189">
        <v>0.29599999999999999</v>
      </c>
      <c r="T127" s="189">
        <v>0.376</v>
      </c>
      <c r="U127" s="189">
        <v>2.5999999999999999E-2</v>
      </c>
      <c r="V127" s="189">
        <v>0.06</v>
      </c>
      <c r="W127" s="189">
        <v>0.158</v>
      </c>
      <c r="X127" s="189">
        <v>0.22500000000000001</v>
      </c>
      <c r="Y127" s="189" t="s">
        <v>143</v>
      </c>
      <c r="Z127" s="189" t="s">
        <v>143</v>
      </c>
      <c r="AA127" s="189">
        <v>0.05</v>
      </c>
      <c r="AB127" s="189">
        <v>9.2999999999999999E-2</v>
      </c>
      <c r="AC127" s="12"/>
    </row>
    <row r="128" spans="1:29" x14ac:dyDescent="0.25">
      <c r="A128" s="94" t="s">
        <v>1645</v>
      </c>
      <c r="B128" s="189" t="s">
        <v>143</v>
      </c>
      <c r="C128" s="189">
        <v>0.1887905604719764</v>
      </c>
      <c r="D128" s="189">
        <v>0.36086529006882989</v>
      </c>
      <c r="E128" s="189">
        <v>0.14945919370698132</v>
      </c>
      <c r="F128" s="189">
        <v>1.9174041297935103E-2</v>
      </c>
      <c r="G128" s="189">
        <v>0.21140609636184857</v>
      </c>
      <c r="H128" s="189" t="s">
        <v>143</v>
      </c>
      <c r="I128" s="189">
        <v>7.0304818092428709E-2</v>
      </c>
      <c r="J128" s="188">
        <v>1</v>
      </c>
      <c r="K128" s="190">
        <v>2034</v>
      </c>
      <c r="L128" s="94"/>
      <c r="M128" s="189" t="s">
        <v>143</v>
      </c>
      <c r="N128" s="189" t="s">
        <v>143</v>
      </c>
      <c r="O128" s="189">
        <v>0.17199999999999999</v>
      </c>
      <c r="P128" s="189">
        <v>0.20599999999999999</v>
      </c>
      <c r="Q128" s="189">
        <v>0.34</v>
      </c>
      <c r="R128" s="189">
        <v>0.38200000000000001</v>
      </c>
      <c r="S128" s="189">
        <v>0.13500000000000001</v>
      </c>
      <c r="T128" s="189">
        <v>0.16600000000000001</v>
      </c>
      <c r="U128" s="189">
        <v>1.4E-2</v>
      </c>
      <c r="V128" s="189">
        <v>2.5999999999999999E-2</v>
      </c>
      <c r="W128" s="189">
        <v>0.19400000000000001</v>
      </c>
      <c r="X128" s="189">
        <v>0.23</v>
      </c>
      <c r="Y128" s="189" t="s">
        <v>143</v>
      </c>
      <c r="Z128" s="189" t="s">
        <v>143</v>
      </c>
      <c r="AA128" s="189">
        <v>0.06</v>
      </c>
      <c r="AB128" s="189">
        <v>8.2000000000000003E-2</v>
      </c>
      <c r="AC128" s="12"/>
    </row>
    <row r="129" spans="1:29" x14ac:dyDescent="0.25">
      <c r="A129" s="94" t="s">
        <v>1646</v>
      </c>
      <c r="B129" s="189" t="s">
        <v>143</v>
      </c>
      <c r="C129" s="189">
        <v>0.26872516050137574</v>
      </c>
      <c r="D129" s="189">
        <v>0.22256190767349435</v>
      </c>
      <c r="E129" s="189">
        <v>6.6187710180372977E-2</v>
      </c>
      <c r="F129" s="189">
        <v>8.5753592173647197E-2</v>
      </c>
      <c r="G129" s="189">
        <v>0.31335982879853258</v>
      </c>
      <c r="H129" s="189">
        <v>7.6429226536227455E-4</v>
      </c>
      <c r="I129" s="189">
        <v>4.2647508407214922E-2</v>
      </c>
      <c r="J129" s="188">
        <v>0.99999999999999989</v>
      </c>
      <c r="K129" s="190">
        <v>6542</v>
      </c>
      <c r="L129" s="94"/>
      <c r="M129" s="189" t="s">
        <v>143</v>
      </c>
      <c r="N129" s="189" t="s">
        <v>143</v>
      </c>
      <c r="O129" s="189">
        <v>0.25800000000000001</v>
      </c>
      <c r="P129" s="189">
        <v>0.28000000000000003</v>
      </c>
      <c r="Q129" s="189">
        <v>0.21299999999999999</v>
      </c>
      <c r="R129" s="189">
        <v>0.23300000000000001</v>
      </c>
      <c r="S129" s="189">
        <v>0.06</v>
      </c>
      <c r="T129" s="189">
        <v>7.1999999999999995E-2</v>
      </c>
      <c r="U129" s="189">
        <v>7.9000000000000001E-2</v>
      </c>
      <c r="V129" s="189">
        <v>9.2999999999999999E-2</v>
      </c>
      <c r="W129" s="189">
        <v>0.30199999999999999</v>
      </c>
      <c r="X129" s="189">
        <v>0.32500000000000001</v>
      </c>
      <c r="Y129" s="189">
        <v>0</v>
      </c>
      <c r="Z129" s="189">
        <v>2E-3</v>
      </c>
      <c r="AA129" s="189">
        <v>3.7999999999999999E-2</v>
      </c>
      <c r="AB129" s="189">
        <v>4.8000000000000001E-2</v>
      </c>
      <c r="AC129" s="12"/>
    </row>
    <row r="130" spans="1:29" x14ac:dyDescent="0.25">
      <c r="A130" s="94" t="s">
        <v>1647</v>
      </c>
      <c r="B130" s="189" t="s">
        <v>143</v>
      </c>
      <c r="C130" s="189">
        <v>0.55576470588235294</v>
      </c>
      <c r="D130" s="189">
        <v>0.19576470588235295</v>
      </c>
      <c r="E130" s="189">
        <v>7.1529411764705883E-2</v>
      </c>
      <c r="F130" s="189">
        <v>2.1647058823529412E-2</v>
      </c>
      <c r="G130" s="189">
        <v>8.0470588235294113E-2</v>
      </c>
      <c r="H130" s="189" t="s">
        <v>143</v>
      </c>
      <c r="I130" s="189">
        <v>7.4823529411764705E-2</v>
      </c>
      <c r="J130" s="188">
        <v>1</v>
      </c>
      <c r="K130" s="190">
        <v>2125</v>
      </c>
      <c r="L130" s="94"/>
      <c r="M130" s="189" t="s">
        <v>143</v>
      </c>
      <c r="N130" s="189" t="s">
        <v>143</v>
      </c>
      <c r="O130" s="189">
        <v>0.53500000000000003</v>
      </c>
      <c r="P130" s="189">
        <v>0.57699999999999996</v>
      </c>
      <c r="Q130" s="189">
        <v>0.17899999999999999</v>
      </c>
      <c r="R130" s="189">
        <v>0.21299999999999999</v>
      </c>
      <c r="S130" s="189">
        <v>6.0999999999999999E-2</v>
      </c>
      <c r="T130" s="189">
        <v>8.3000000000000004E-2</v>
      </c>
      <c r="U130" s="189">
        <v>1.6E-2</v>
      </c>
      <c r="V130" s="189">
        <v>2.9000000000000001E-2</v>
      </c>
      <c r="W130" s="189">
        <v>7.0000000000000007E-2</v>
      </c>
      <c r="X130" s="189">
        <v>9.2999999999999999E-2</v>
      </c>
      <c r="Y130" s="189" t="s">
        <v>143</v>
      </c>
      <c r="Z130" s="189" t="s">
        <v>143</v>
      </c>
      <c r="AA130" s="189">
        <v>6.4000000000000001E-2</v>
      </c>
      <c r="AB130" s="189">
        <v>8.6999999999999994E-2</v>
      </c>
      <c r="AC130" s="12"/>
    </row>
    <row r="131" spans="1:29" x14ac:dyDescent="0.25">
      <c r="A131" s="94" t="s">
        <v>1648</v>
      </c>
      <c r="B131" s="189" t="s">
        <v>143</v>
      </c>
      <c r="C131" s="189">
        <v>0.49817968291250736</v>
      </c>
      <c r="D131" s="189">
        <v>0.32836171462125663</v>
      </c>
      <c r="E131" s="189">
        <v>5.5431591309453902E-2</v>
      </c>
      <c r="F131" s="189">
        <v>7.5161479741632413E-3</v>
      </c>
      <c r="G131" s="189">
        <v>6.7527891955372871E-2</v>
      </c>
      <c r="H131" s="189" t="s">
        <v>143</v>
      </c>
      <c r="I131" s="189">
        <v>4.2982971227246036E-2</v>
      </c>
      <c r="J131" s="188">
        <v>1</v>
      </c>
      <c r="K131" s="190">
        <v>8515</v>
      </c>
      <c r="L131" s="94"/>
      <c r="M131" s="189" t="s">
        <v>143</v>
      </c>
      <c r="N131" s="189" t="s">
        <v>143</v>
      </c>
      <c r="O131" s="189">
        <v>0.48799999999999999</v>
      </c>
      <c r="P131" s="189">
        <v>0.50900000000000001</v>
      </c>
      <c r="Q131" s="189">
        <v>0.318</v>
      </c>
      <c r="R131" s="189">
        <v>0.33800000000000002</v>
      </c>
      <c r="S131" s="189">
        <v>5.0999999999999997E-2</v>
      </c>
      <c r="T131" s="189">
        <v>0.06</v>
      </c>
      <c r="U131" s="189">
        <v>6.0000000000000001E-3</v>
      </c>
      <c r="V131" s="189">
        <v>0.01</v>
      </c>
      <c r="W131" s="189">
        <v>6.2E-2</v>
      </c>
      <c r="X131" s="189">
        <v>7.2999999999999995E-2</v>
      </c>
      <c r="Y131" s="189" t="s">
        <v>143</v>
      </c>
      <c r="Z131" s="189" t="s">
        <v>143</v>
      </c>
      <c r="AA131" s="189">
        <v>3.9E-2</v>
      </c>
      <c r="AB131" s="189">
        <v>4.8000000000000001E-2</v>
      </c>
      <c r="AC131" s="12"/>
    </row>
    <row r="132" spans="1:29" x14ac:dyDescent="0.25">
      <c r="A132" s="94" t="s">
        <v>1649</v>
      </c>
      <c r="B132" s="189" t="s">
        <v>143</v>
      </c>
      <c r="C132" s="189">
        <v>0.38665447897623401</v>
      </c>
      <c r="D132" s="189">
        <v>0.39031078610603293</v>
      </c>
      <c r="E132" s="189">
        <v>9.5063985374771481E-2</v>
      </c>
      <c r="F132" s="189">
        <v>1.1882998171846435E-2</v>
      </c>
      <c r="G132" s="189">
        <v>6.6727605118829983E-2</v>
      </c>
      <c r="H132" s="189">
        <v>1.8281535648994515E-3</v>
      </c>
      <c r="I132" s="189">
        <v>4.7531992687385741E-2</v>
      </c>
      <c r="J132" s="188">
        <v>1</v>
      </c>
      <c r="K132" s="190">
        <v>1094</v>
      </c>
      <c r="L132" s="94"/>
      <c r="M132" s="189" t="s">
        <v>143</v>
      </c>
      <c r="N132" s="189" t="s">
        <v>143</v>
      </c>
      <c r="O132" s="189">
        <v>0.35799999999999998</v>
      </c>
      <c r="P132" s="189">
        <v>0.41599999999999998</v>
      </c>
      <c r="Q132" s="189">
        <v>0.36199999999999999</v>
      </c>
      <c r="R132" s="189">
        <v>0.42</v>
      </c>
      <c r="S132" s="189">
        <v>7.9000000000000001E-2</v>
      </c>
      <c r="T132" s="189">
        <v>0.114</v>
      </c>
      <c r="U132" s="189">
        <v>7.0000000000000001E-3</v>
      </c>
      <c r="V132" s="189">
        <v>0.02</v>
      </c>
      <c r="W132" s="189">
        <v>5.2999999999999999E-2</v>
      </c>
      <c r="X132" s="189">
        <v>8.3000000000000004E-2</v>
      </c>
      <c r="Y132" s="189">
        <v>1E-3</v>
      </c>
      <c r="Z132" s="189">
        <v>7.0000000000000001E-3</v>
      </c>
      <c r="AA132" s="189">
        <v>3.5999999999999997E-2</v>
      </c>
      <c r="AB132" s="189">
        <v>6.2E-2</v>
      </c>
      <c r="AC132" s="12"/>
    </row>
    <row r="133" spans="1:29" x14ac:dyDescent="0.25">
      <c r="A133" s="94" t="s">
        <v>1650</v>
      </c>
      <c r="B133" s="189">
        <v>5.4518862215049424E-2</v>
      </c>
      <c r="C133" s="189">
        <v>0.3365694976800484</v>
      </c>
      <c r="D133" s="189">
        <v>0.2795037320960258</v>
      </c>
      <c r="E133" s="189">
        <v>5.6145350010086748E-2</v>
      </c>
      <c r="F133" s="189">
        <v>2.0791305224934435E-2</v>
      </c>
      <c r="G133" s="189">
        <v>0.22279100262255397</v>
      </c>
      <c r="H133" s="189">
        <v>1.9416986080290498E-3</v>
      </c>
      <c r="I133" s="189">
        <v>2.7738551543272139E-2</v>
      </c>
      <c r="J133" s="188">
        <v>1</v>
      </c>
      <c r="K133" s="190">
        <v>79312</v>
      </c>
      <c r="L133" s="94"/>
      <c r="M133" s="189">
        <v>5.2999999999999999E-2</v>
      </c>
      <c r="N133" s="189">
        <v>5.6000000000000001E-2</v>
      </c>
      <c r="O133" s="189">
        <v>0.33300000000000002</v>
      </c>
      <c r="P133" s="189">
        <v>0.34</v>
      </c>
      <c r="Q133" s="189">
        <v>0.27600000000000002</v>
      </c>
      <c r="R133" s="189">
        <v>0.28299999999999997</v>
      </c>
      <c r="S133" s="189">
        <v>5.5E-2</v>
      </c>
      <c r="T133" s="189">
        <v>5.8000000000000003E-2</v>
      </c>
      <c r="U133" s="189">
        <v>0.02</v>
      </c>
      <c r="V133" s="189">
        <v>2.1999999999999999E-2</v>
      </c>
      <c r="W133" s="189">
        <v>0.22</v>
      </c>
      <c r="X133" s="189">
        <v>0.22600000000000001</v>
      </c>
      <c r="Y133" s="189">
        <v>2E-3</v>
      </c>
      <c r="Z133" s="189">
        <v>2E-3</v>
      </c>
      <c r="AA133" s="189">
        <v>2.7E-2</v>
      </c>
      <c r="AB133" s="189">
        <v>2.9000000000000001E-2</v>
      </c>
      <c r="AC133" s="12"/>
    </row>
    <row r="134" spans="1:29" x14ac:dyDescent="0.25">
      <c r="A134" s="94" t="s">
        <v>1651</v>
      </c>
      <c r="B134" s="189" t="s">
        <v>143</v>
      </c>
      <c r="C134" s="189">
        <v>0.28953945019635846</v>
      </c>
      <c r="D134" s="189">
        <v>0.40378436272759727</v>
      </c>
      <c r="E134" s="189">
        <v>7.4616208496965375E-2</v>
      </c>
      <c r="F134" s="189">
        <v>5.3552302749018205E-2</v>
      </c>
      <c r="G134" s="189">
        <v>0.1553016779721528</v>
      </c>
      <c r="H134" s="189">
        <v>1.0710460549803642E-3</v>
      </c>
      <c r="I134" s="189">
        <v>2.2134951802927526E-2</v>
      </c>
      <c r="J134" s="188">
        <v>1</v>
      </c>
      <c r="K134" s="190">
        <v>2801</v>
      </c>
      <c r="L134" s="94"/>
      <c r="M134" s="189" t="s">
        <v>143</v>
      </c>
      <c r="N134" s="189" t="s">
        <v>143</v>
      </c>
      <c r="O134" s="189">
        <v>0.27300000000000002</v>
      </c>
      <c r="P134" s="189">
        <v>0.307</v>
      </c>
      <c r="Q134" s="189">
        <v>0.38600000000000001</v>
      </c>
      <c r="R134" s="189">
        <v>0.42199999999999999</v>
      </c>
      <c r="S134" s="189">
        <v>6.5000000000000002E-2</v>
      </c>
      <c r="T134" s="189">
        <v>8.5000000000000006E-2</v>
      </c>
      <c r="U134" s="189">
        <v>4.5999999999999999E-2</v>
      </c>
      <c r="V134" s="189">
        <v>6.3E-2</v>
      </c>
      <c r="W134" s="189">
        <v>0.14199999999999999</v>
      </c>
      <c r="X134" s="189">
        <v>0.16900000000000001</v>
      </c>
      <c r="Y134" s="189">
        <v>0</v>
      </c>
      <c r="Z134" s="189">
        <v>3.0000000000000001E-3</v>
      </c>
      <c r="AA134" s="189">
        <v>1.7000000000000001E-2</v>
      </c>
      <c r="AB134" s="189">
        <v>2.8000000000000001E-2</v>
      </c>
      <c r="AC134" s="12"/>
    </row>
    <row r="135" spans="1:29" x14ac:dyDescent="0.25">
      <c r="A135" s="94" t="s">
        <v>1652</v>
      </c>
      <c r="B135" s="189" t="s">
        <v>143</v>
      </c>
      <c r="C135" s="189">
        <v>0.10951526032315978</v>
      </c>
      <c r="D135" s="189">
        <v>0.67504488330341117</v>
      </c>
      <c r="E135" s="189">
        <v>0.10323159784560143</v>
      </c>
      <c r="F135" s="189">
        <v>3.4111310592459608E-2</v>
      </c>
      <c r="G135" s="189">
        <v>5.565529622980251E-2</v>
      </c>
      <c r="H135" s="189" t="s">
        <v>143</v>
      </c>
      <c r="I135" s="189">
        <v>2.244165170556553E-2</v>
      </c>
      <c r="J135" s="188">
        <v>1</v>
      </c>
      <c r="K135" s="190">
        <v>1114</v>
      </c>
      <c r="L135" s="94"/>
      <c r="M135" s="189" t="s">
        <v>143</v>
      </c>
      <c r="N135" s="189" t="s">
        <v>143</v>
      </c>
      <c r="O135" s="189">
        <v>9.2999999999999999E-2</v>
      </c>
      <c r="P135" s="189">
        <v>0.129</v>
      </c>
      <c r="Q135" s="189">
        <v>0.64700000000000002</v>
      </c>
      <c r="R135" s="189">
        <v>0.70199999999999996</v>
      </c>
      <c r="S135" s="189">
        <v>8.6999999999999994E-2</v>
      </c>
      <c r="T135" s="189">
        <v>0.122</v>
      </c>
      <c r="U135" s="189">
        <v>2.5000000000000001E-2</v>
      </c>
      <c r="V135" s="189">
        <v>4.5999999999999999E-2</v>
      </c>
      <c r="W135" s="189">
        <v>4.3999999999999997E-2</v>
      </c>
      <c r="X135" s="189">
        <v>7.0999999999999994E-2</v>
      </c>
      <c r="Y135" s="189" t="s">
        <v>143</v>
      </c>
      <c r="Z135" s="189" t="s">
        <v>143</v>
      </c>
      <c r="AA135" s="189">
        <v>1.4999999999999999E-2</v>
      </c>
      <c r="AB135" s="189">
        <v>3.3000000000000002E-2</v>
      </c>
      <c r="AC135" s="12"/>
    </row>
    <row r="136" spans="1:29" x14ac:dyDescent="0.25">
      <c r="A136" s="94" t="s">
        <v>1653</v>
      </c>
      <c r="B136" s="189" t="s">
        <v>143</v>
      </c>
      <c r="C136" s="189">
        <v>1.018808777429467E-2</v>
      </c>
      <c r="D136" s="189">
        <v>0.17633228840125392</v>
      </c>
      <c r="E136" s="189">
        <v>0.10266457680250783</v>
      </c>
      <c r="F136" s="189">
        <v>2.9780564263322883E-2</v>
      </c>
      <c r="G136" s="189">
        <v>0.65752351097178685</v>
      </c>
      <c r="H136" s="189">
        <v>2.3510971786833857E-3</v>
      </c>
      <c r="I136" s="189">
        <v>2.115987460815047E-2</v>
      </c>
      <c r="J136" s="188">
        <v>1</v>
      </c>
      <c r="K136" s="190">
        <v>1276</v>
      </c>
      <c r="L136" s="94"/>
      <c r="M136" s="189" t="s">
        <v>143</v>
      </c>
      <c r="N136" s="189" t="s">
        <v>143</v>
      </c>
      <c r="O136" s="189">
        <v>6.0000000000000001E-3</v>
      </c>
      <c r="P136" s="189">
        <v>1.7000000000000001E-2</v>
      </c>
      <c r="Q136" s="189">
        <v>0.156</v>
      </c>
      <c r="R136" s="189">
        <v>0.19800000000000001</v>
      </c>
      <c r="S136" s="189">
        <v>8.6999999999999994E-2</v>
      </c>
      <c r="T136" s="189">
        <v>0.121</v>
      </c>
      <c r="U136" s="189">
        <v>2.1999999999999999E-2</v>
      </c>
      <c r="V136" s="189">
        <v>4.1000000000000002E-2</v>
      </c>
      <c r="W136" s="189">
        <v>0.63100000000000001</v>
      </c>
      <c r="X136" s="189">
        <v>0.68300000000000005</v>
      </c>
      <c r="Y136" s="189">
        <v>1E-3</v>
      </c>
      <c r="Z136" s="189">
        <v>7.0000000000000001E-3</v>
      </c>
      <c r="AA136" s="189">
        <v>1.4999999999999999E-2</v>
      </c>
      <c r="AB136" s="189">
        <v>3.1E-2</v>
      </c>
      <c r="AC136" s="12"/>
    </row>
    <row r="137" spans="1:29" x14ac:dyDescent="0.25">
      <c r="A137" s="94" t="s">
        <v>1654</v>
      </c>
      <c r="B137" s="189" t="s">
        <v>143</v>
      </c>
      <c r="C137" s="189">
        <v>0.11607142857142858</v>
      </c>
      <c r="D137" s="189">
        <v>0.1976461038961039</v>
      </c>
      <c r="E137" s="189">
        <v>3.6931818181818184E-2</v>
      </c>
      <c r="F137" s="189">
        <v>1.6233766233766232E-2</v>
      </c>
      <c r="G137" s="189">
        <v>0.5714285714285714</v>
      </c>
      <c r="H137" s="189">
        <v>1.74512987012987E-2</v>
      </c>
      <c r="I137" s="189">
        <v>4.4237012987012984E-2</v>
      </c>
      <c r="J137" s="188">
        <v>0.99999999999999989</v>
      </c>
      <c r="K137" s="190">
        <v>2464</v>
      </c>
      <c r="L137" s="94"/>
      <c r="M137" s="189" t="s">
        <v>143</v>
      </c>
      <c r="N137" s="189" t="s">
        <v>143</v>
      </c>
      <c r="O137" s="189">
        <v>0.104</v>
      </c>
      <c r="P137" s="189">
        <v>0.129</v>
      </c>
      <c r="Q137" s="189">
        <v>0.182</v>
      </c>
      <c r="R137" s="189">
        <v>0.214</v>
      </c>
      <c r="S137" s="189">
        <v>0.03</v>
      </c>
      <c r="T137" s="189">
        <v>4.4999999999999998E-2</v>
      </c>
      <c r="U137" s="189">
        <v>1.2E-2</v>
      </c>
      <c r="V137" s="189">
        <v>2.1999999999999999E-2</v>
      </c>
      <c r="W137" s="189">
        <v>0.55200000000000005</v>
      </c>
      <c r="X137" s="189">
        <v>0.59099999999999997</v>
      </c>
      <c r="Y137" s="189">
        <v>1.2999999999999999E-2</v>
      </c>
      <c r="Z137" s="189">
        <v>2.3E-2</v>
      </c>
      <c r="AA137" s="189">
        <v>3.6999999999999998E-2</v>
      </c>
      <c r="AB137" s="189">
        <v>5.2999999999999999E-2</v>
      </c>
      <c r="AC137" s="12"/>
    </row>
    <row r="138" spans="1:29" x14ac:dyDescent="0.25">
      <c r="A138" s="94" t="s">
        <v>1655</v>
      </c>
      <c r="B138" s="189">
        <v>0.26282853566958697</v>
      </c>
      <c r="C138" s="189">
        <v>0.17772215269086358</v>
      </c>
      <c r="D138" s="189">
        <v>0.3379224030037547</v>
      </c>
      <c r="E138" s="189">
        <v>3.1289111389236547E-2</v>
      </c>
      <c r="F138" s="189">
        <v>2.7534418022528161E-2</v>
      </c>
      <c r="G138" s="189">
        <v>0.1214017521902378</v>
      </c>
      <c r="H138" s="189" t="s">
        <v>143</v>
      </c>
      <c r="I138" s="189">
        <v>4.130162703379224E-2</v>
      </c>
      <c r="J138" s="188">
        <v>1</v>
      </c>
      <c r="K138" s="190">
        <v>799</v>
      </c>
      <c r="L138" s="94"/>
      <c r="M138" s="189">
        <v>0.23300000000000001</v>
      </c>
      <c r="N138" s="189">
        <v>0.29399999999999998</v>
      </c>
      <c r="O138" s="189">
        <v>0.153</v>
      </c>
      <c r="P138" s="189">
        <v>0.20599999999999999</v>
      </c>
      <c r="Q138" s="189">
        <v>0.30599999999999999</v>
      </c>
      <c r="R138" s="189">
        <v>0.371</v>
      </c>
      <c r="S138" s="189">
        <v>2.1000000000000001E-2</v>
      </c>
      <c r="T138" s="189">
        <v>4.5999999999999999E-2</v>
      </c>
      <c r="U138" s="189">
        <v>1.7999999999999999E-2</v>
      </c>
      <c r="V138" s="189">
        <v>4.1000000000000002E-2</v>
      </c>
      <c r="W138" s="189">
        <v>0.10100000000000001</v>
      </c>
      <c r="X138" s="189">
        <v>0.14599999999999999</v>
      </c>
      <c r="Y138" s="189" t="s">
        <v>143</v>
      </c>
      <c r="Z138" s="189" t="s">
        <v>143</v>
      </c>
      <c r="AA138" s="189">
        <v>0.03</v>
      </c>
      <c r="AB138" s="189">
        <v>5.7000000000000002E-2</v>
      </c>
      <c r="AC138" s="12"/>
    </row>
    <row r="139" spans="1:29" x14ac:dyDescent="0.25">
      <c r="A139" s="94" t="s">
        <v>1656</v>
      </c>
      <c r="B139" s="189">
        <v>0.12984907072471</v>
      </c>
      <c r="C139" s="189">
        <v>9.9787950604964459E-4</v>
      </c>
      <c r="D139" s="189">
        <v>0.75963577398029192</v>
      </c>
      <c r="E139" s="189">
        <v>2.1204939503554947E-2</v>
      </c>
      <c r="F139" s="189">
        <v>4.2534613945366097E-2</v>
      </c>
      <c r="G139" s="189">
        <v>6.7356866658351E-3</v>
      </c>
      <c r="H139" s="189" t="s">
        <v>143</v>
      </c>
      <c r="I139" s="189">
        <v>3.9042035674192344E-2</v>
      </c>
      <c r="J139" s="188">
        <v>1</v>
      </c>
      <c r="K139" s="190">
        <v>8017</v>
      </c>
      <c r="L139" s="94"/>
      <c r="M139" s="189">
        <v>0.123</v>
      </c>
      <c r="N139" s="189">
        <v>0.13700000000000001</v>
      </c>
      <c r="O139" s="189">
        <v>1E-3</v>
      </c>
      <c r="P139" s="189">
        <v>2E-3</v>
      </c>
      <c r="Q139" s="189">
        <v>0.75</v>
      </c>
      <c r="R139" s="189">
        <v>0.76900000000000002</v>
      </c>
      <c r="S139" s="189">
        <v>1.7999999999999999E-2</v>
      </c>
      <c r="T139" s="189">
        <v>2.5000000000000001E-2</v>
      </c>
      <c r="U139" s="189">
        <v>3.7999999999999999E-2</v>
      </c>
      <c r="V139" s="189">
        <v>4.7E-2</v>
      </c>
      <c r="W139" s="189">
        <v>5.0000000000000001E-3</v>
      </c>
      <c r="X139" s="189">
        <v>8.9999999999999993E-3</v>
      </c>
      <c r="Y139" s="189" t="s">
        <v>143</v>
      </c>
      <c r="Z139" s="189" t="s">
        <v>143</v>
      </c>
      <c r="AA139" s="189">
        <v>3.5000000000000003E-2</v>
      </c>
      <c r="AB139" s="189">
        <v>4.3999999999999997E-2</v>
      </c>
      <c r="AC139" s="12"/>
    </row>
    <row r="140" spans="1:29" x14ac:dyDescent="0.25">
      <c r="A140" s="94" t="s">
        <v>1657</v>
      </c>
      <c r="B140" s="189">
        <v>7.9557428872497366E-2</v>
      </c>
      <c r="C140" s="189">
        <v>0.30621707060063225</v>
      </c>
      <c r="D140" s="189">
        <v>0.26290832455216018</v>
      </c>
      <c r="E140" s="189">
        <v>4.8366701791359323E-2</v>
      </c>
      <c r="F140" s="189">
        <v>3.5616438356164383E-2</v>
      </c>
      <c r="G140" s="189">
        <v>0.24541622760800844</v>
      </c>
      <c r="H140" s="189">
        <v>2.0021074815595365E-3</v>
      </c>
      <c r="I140" s="189">
        <v>1.9915700737618548E-2</v>
      </c>
      <c r="J140" s="188">
        <v>0.99999999999999989</v>
      </c>
      <c r="K140" s="190">
        <v>9490</v>
      </c>
      <c r="L140" s="94"/>
      <c r="M140" s="189">
        <v>7.3999999999999996E-2</v>
      </c>
      <c r="N140" s="189">
        <v>8.5000000000000006E-2</v>
      </c>
      <c r="O140" s="189">
        <v>0.29699999999999999</v>
      </c>
      <c r="P140" s="189">
        <v>0.316</v>
      </c>
      <c r="Q140" s="189">
        <v>0.254</v>
      </c>
      <c r="R140" s="189">
        <v>0.27200000000000002</v>
      </c>
      <c r="S140" s="189">
        <v>4.3999999999999997E-2</v>
      </c>
      <c r="T140" s="189">
        <v>5.2999999999999999E-2</v>
      </c>
      <c r="U140" s="189">
        <v>3.2000000000000001E-2</v>
      </c>
      <c r="V140" s="189">
        <v>0.04</v>
      </c>
      <c r="W140" s="189">
        <v>0.23699999999999999</v>
      </c>
      <c r="X140" s="189">
        <v>0.254</v>
      </c>
      <c r="Y140" s="189">
        <v>1E-3</v>
      </c>
      <c r="Z140" s="189">
        <v>3.0000000000000001E-3</v>
      </c>
      <c r="AA140" s="189">
        <v>1.7000000000000001E-2</v>
      </c>
      <c r="AB140" s="189">
        <v>2.3E-2</v>
      </c>
      <c r="AC140" s="12"/>
    </row>
    <row r="141" spans="1:29" x14ac:dyDescent="0.25">
      <c r="A141" s="94" t="s">
        <v>1658</v>
      </c>
      <c r="B141" s="189">
        <v>0.58618233618233617</v>
      </c>
      <c r="C141" s="189">
        <v>0.19017094017094016</v>
      </c>
      <c r="D141" s="189">
        <v>0.11823361823361823</v>
      </c>
      <c r="E141" s="189">
        <v>3.6324786324786328E-2</v>
      </c>
      <c r="F141" s="189">
        <v>1.4245014245014246E-3</v>
      </c>
      <c r="G141" s="189">
        <v>5.6980056980056983E-3</v>
      </c>
      <c r="H141" s="189" t="s">
        <v>143</v>
      </c>
      <c r="I141" s="189">
        <v>6.1965811965811968E-2</v>
      </c>
      <c r="J141" s="188">
        <v>1</v>
      </c>
      <c r="K141" s="190">
        <v>1404</v>
      </c>
      <c r="L141" s="94"/>
      <c r="M141" s="189">
        <v>0.56000000000000005</v>
      </c>
      <c r="N141" s="189">
        <v>0.61199999999999999</v>
      </c>
      <c r="O141" s="189">
        <v>0.17</v>
      </c>
      <c r="P141" s="189">
        <v>0.21199999999999999</v>
      </c>
      <c r="Q141" s="189">
        <v>0.10199999999999999</v>
      </c>
      <c r="R141" s="189">
        <v>0.13600000000000001</v>
      </c>
      <c r="S141" s="189">
        <v>2.8000000000000001E-2</v>
      </c>
      <c r="T141" s="189">
        <v>4.7E-2</v>
      </c>
      <c r="U141" s="189">
        <v>0</v>
      </c>
      <c r="V141" s="189">
        <v>5.0000000000000001E-3</v>
      </c>
      <c r="W141" s="189">
        <v>3.0000000000000001E-3</v>
      </c>
      <c r="X141" s="189">
        <v>1.0999999999999999E-2</v>
      </c>
      <c r="Y141" s="189" t="s">
        <v>143</v>
      </c>
      <c r="Z141" s="189" t="s">
        <v>143</v>
      </c>
      <c r="AA141" s="189">
        <v>5.0999999999999997E-2</v>
      </c>
      <c r="AB141" s="189">
        <v>7.5999999999999998E-2</v>
      </c>
      <c r="AC141" s="12"/>
    </row>
    <row r="142" spans="1:29" x14ac:dyDescent="0.25">
      <c r="A142" s="94" t="s">
        <v>1659</v>
      </c>
      <c r="B142" s="189">
        <v>0.29861234655755203</v>
      </c>
      <c r="C142" s="189">
        <v>0.51948051948051943</v>
      </c>
      <c r="D142" s="189">
        <v>9.562355452766412E-2</v>
      </c>
      <c r="E142" s="189">
        <v>1.9658423768012807E-2</v>
      </c>
      <c r="F142" s="189">
        <v>1.0674257249599715E-3</v>
      </c>
      <c r="G142" s="189">
        <v>4.1006938267212238E-2</v>
      </c>
      <c r="H142" s="189">
        <v>2.134851449919943E-3</v>
      </c>
      <c r="I142" s="189">
        <v>2.2415940224159402E-2</v>
      </c>
      <c r="J142" s="188">
        <v>1.0000000000000002</v>
      </c>
      <c r="K142" s="190">
        <v>11242</v>
      </c>
      <c r="L142" s="94"/>
      <c r="M142" s="189">
        <v>0.28999999999999998</v>
      </c>
      <c r="N142" s="189">
        <v>0.307</v>
      </c>
      <c r="O142" s="189">
        <v>0.51</v>
      </c>
      <c r="P142" s="189">
        <v>0.52900000000000003</v>
      </c>
      <c r="Q142" s="189">
        <v>0.09</v>
      </c>
      <c r="R142" s="189">
        <v>0.10100000000000001</v>
      </c>
      <c r="S142" s="189">
        <v>1.7000000000000001E-2</v>
      </c>
      <c r="T142" s="189">
        <v>2.1999999999999999E-2</v>
      </c>
      <c r="U142" s="189">
        <v>1E-3</v>
      </c>
      <c r="V142" s="189">
        <v>2E-3</v>
      </c>
      <c r="W142" s="189">
        <v>3.6999999999999998E-2</v>
      </c>
      <c r="X142" s="189">
        <v>4.4999999999999998E-2</v>
      </c>
      <c r="Y142" s="189">
        <v>1E-3</v>
      </c>
      <c r="Z142" s="189">
        <v>3.0000000000000001E-3</v>
      </c>
      <c r="AA142" s="189">
        <v>0.02</v>
      </c>
      <c r="AB142" s="189">
        <v>2.5000000000000001E-2</v>
      </c>
      <c r="AC142" s="12"/>
    </row>
    <row r="143" spans="1:29" x14ac:dyDescent="0.25">
      <c r="A143" s="94" t="s">
        <v>1660</v>
      </c>
      <c r="B143" s="189" t="s">
        <v>143</v>
      </c>
      <c r="C143" s="189">
        <v>0.40035906642728902</v>
      </c>
      <c r="D143" s="189">
        <v>0.42908438061041293</v>
      </c>
      <c r="E143" s="189">
        <v>3.949730700179533E-2</v>
      </c>
      <c r="F143" s="189">
        <v>1.0771992818671455E-2</v>
      </c>
      <c r="G143" s="189">
        <v>0.10412926391382406</v>
      </c>
      <c r="H143" s="189" t="s">
        <v>143</v>
      </c>
      <c r="I143" s="189">
        <v>1.615798922800718E-2</v>
      </c>
      <c r="J143" s="188">
        <v>0.99999999999999989</v>
      </c>
      <c r="K143" s="190">
        <v>557</v>
      </c>
      <c r="L143" s="94"/>
      <c r="M143" s="189" t="s">
        <v>143</v>
      </c>
      <c r="N143" s="189" t="s">
        <v>143</v>
      </c>
      <c r="O143" s="189">
        <v>0.36</v>
      </c>
      <c r="P143" s="189">
        <v>0.442</v>
      </c>
      <c r="Q143" s="189">
        <v>0.38900000000000001</v>
      </c>
      <c r="R143" s="189">
        <v>0.47099999999999997</v>
      </c>
      <c r="S143" s="189">
        <v>2.5999999999999999E-2</v>
      </c>
      <c r="T143" s="189">
        <v>5.8999999999999997E-2</v>
      </c>
      <c r="U143" s="189">
        <v>5.0000000000000001E-3</v>
      </c>
      <c r="V143" s="189">
        <v>2.3E-2</v>
      </c>
      <c r="W143" s="189">
        <v>8.1000000000000003E-2</v>
      </c>
      <c r="X143" s="189">
        <v>0.13200000000000001</v>
      </c>
      <c r="Y143" s="189" t="s">
        <v>143</v>
      </c>
      <c r="Z143" s="189" t="s">
        <v>143</v>
      </c>
      <c r="AA143" s="189">
        <v>8.9999999999999993E-3</v>
      </c>
      <c r="AB143" s="189">
        <v>0.03</v>
      </c>
      <c r="AC143" s="12"/>
    </row>
    <row r="144" spans="1:29" x14ac:dyDescent="0.25">
      <c r="A144" s="94" t="s">
        <v>1661</v>
      </c>
      <c r="B144" s="189" t="s">
        <v>143</v>
      </c>
      <c r="C144" s="189">
        <v>0.36315789473684212</v>
      </c>
      <c r="D144" s="189">
        <v>0.4263157894736842</v>
      </c>
      <c r="E144" s="189">
        <v>7.8947368421052627E-2</v>
      </c>
      <c r="F144" s="189">
        <v>1.0526315789473684E-2</v>
      </c>
      <c r="G144" s="189">
        <v>7.8947368421052627E-2</v>
      </c>
      <c r="H144" s="189" t="s">
        <v>143</v>
      </c>
      <c r="I144" s="189">
        <v>4.2105263157894736E-2</v>
      </c>
      <c r="J144" s="188">
        <v>1</v>
      </c>
      <c r="K144" s="190">
        <v>190</v>
      </c>
      <c r="L144" s="94"/>
      <c r="M144" s="189" t="s">
        <v>143</v>
      </c>
      <c r="N144" s="189" t="s">
        <v>143</v>
      </c>
      <c r="O144" s="189">
        <v>0.29799999999999999</v>
      </c>
      <c r="P144" s="189">
        <v>0.434</v>
      </c>
      <c r="Q144" s="189">
        <v>0.35799999999999998</v>
      </c>
      <c r="R144" s="189">
        <v>0.497</v>
      </c>
      <c r="S144" s="189">
        <v>4.8000000000000001E-2</v>
      </c>
      <c r="T144" s="189">
        <v>0.126</v>
      </c>
      <c r="U144" s="189">
        <v>3.0000000000000001E-3</v>
      </c>
      <c r="V144" s="189">
        <v>3.7999999999999999E-2</v>
      </c>
      <c r="W144" s="189">
        <v>4.8000000000000001E-2</v>
      </c>
      <c r="X144" s="189">
        <v>0.126</v>
      </c>
      <c r="Y144" s="189" t="s">
        <v>143</v>
      </c>
      <c r="Z144" s="189" t="s">
        <v>143</v>
      </c>
      <c r="AA144" s="189">
        <v>2.1000000000000001E-2</v>
      </c>
      <c r="AB144" s="189">
        <v>8.1000000000000003E-2</v>
      </c>
      <c r="AC144" s="12"/>
    </row>
    <row r="145" spans="1:29" x14ac:dyDescent="0.25">
      <c r="A145" s="94" t="s">
        <v>1662</v>
      </c>
      <c r="B145" s="189" t="s">
        <v>143</v>
      </c>
      <c r="C145" s="189">
        <v>0.43290734824281152</v>
      </c>
      <c r="D145" s="189">
        <v>0.20766773162939298</v>
      </c>
      <c r="E145" s="189">
        <v>0.29552715654952078</v>
      </c>
      <c r="F145" s="189">
        <v>6.3897763578274758E-3</v>
      </c>
      <c r="G145" s="189">
        <v>4.472843450479233E-2</v>
      </c>
      <c r="H145" s="189" t="s">
        <v>143</v>
      </c>
      <c r="I145" s="189">
        <v>1.2779552715654952E-2</v>
      </c>
      <c r="J145" s="188">
        <v>1</v>
      </c>
      <c r="K145" s="190">
        <v>626</v>
      </c>
      <c r="L145" s="94"/>
      <c r="M145" s="189" t="s">
        <v>143</v>
      </c>
      <c r="N145" s="189" t="s">
        <v>143</v>
      </c>
      <c r="O145" s="189">
        <v>0.39500000000000002</v>
      </c>
      <c r="P145" s="189">
        <v>0.47199999999999998</v>
      </c>
      <c r="Q145" s="189">
        <v>0.17799999999999999</v>
      </c>
      <c r="R145" s="189">
        <v>0.24099999999999999</v>
      </c>
      <c r="S145" s="189">
        <v>0.26100000000000001</v>
      </c>
      <c r="T145" s="189">
        <v>0.33200000000000002</v>
      </c>
      <c r="U145" s="189">
        <v>2E-3</v>
      </c>
      <c r="V145" s="189">
        <v>1.6E-2</v>
      </c>
      <c r="W145" s="189">
        <v>3.1E-2</v>
      </c>
      <c r="X145" s="189">
        <v>6.4000000000000001E-2</v>
      </c>
      <c r="Y145" s="189" t="s">
        <v>143</v>
      </c>
      <c r="Z145" s="189" t="s">
        <v>143</v>
      </c>
      <c r="AA145" s="189">
        <v>6.0000000000000001E-3</v>
      </c>
      <c r="AB145" s="189">
        <v>2.5000000000000001E-2</v>
      </c>
      <c r="AC145" s="12"/>
    </row>
    <row r="146" spans="1:29" x14ac:dyDescent="0.25">
      <c r="A146" s="94" t="s">
        <v>1663</v>
      </c>
      <c r="B146" s="189" t="s">
        <v>143</v>
      </c>
      <c r="C146" s="189">
        <v>0.54263565891472865</v>
      </c>
      <c r="D146" s="189">
        <v>0.30620155038759689</v>
      </c>
      <c r="E146" s="189">
        <v>7.170542635658915E-2</v>
      </c>
      <c r="F146" s="189">
        <v>5.8139534883720929E-3</v>
      </c>
      <c r="G146" s="189">
        <v>5.4263565891472867E-2</v>
      </c>
      <c r="H146" s="189" t="s">
        <v>143</v>
      </c>
      <c r="I146" s="189">
        <v>1.937984496124031E-2</v>
      </c>
      <c r="J146" s="188">
        <v>1</v>
      </c>
      <c r="K146" s="190">
        <v>516</v>
      </c>
      <c r="L146" s="94"/>
      <c r="M146" s="189" t="s">
        <v>143</v>
      </c>
      <c r="N146" s="189" t="s">
        <v>143</v>
      </c>
      <c r="O146" s="189">
        <v>0.499</v>
      </c>
      <c r="P146" s="189">
        <v>0.58499999999999996</v>
      </c>
      <c r="Q146" s="189">
        <v>0.26800000000000002</v>
      </c>
      <c r="R146" s="189">
        <v>0.34699999999999998</v>
      </c>
      <c r="S146" s="189">
        <v>5.1999999999999998E-2</v>
      </c>
      <c r="T146" s="189">
        <v>9.7000000000000003E-2</v>
      </c>
      <c r="U146" s="189">
        <v>2E-3</v>
      </c>
      <c r="V146" s="189">
        <v>1.7000000000000001E-2</v>
      </c>
      <c r="W146" s="189">
        <v>3.7999999999999999E-2</v>
      </c>
      <c r="X146" s="189">
        <v>7.6999999999999999E-2</v>
      </c>
      <c r="Y146" s="189" t="s">
        <v>143</v>
      </c>
      <c r="Z146" s="189" t="s">
        <v>143</v>
      </c>
      <c r="AA146" s="189">
        <v>1.0999999999999999E-2</v>
      </c>
      <c r="AB146" s="189">
        <v>3.5000000000000003E-2</v>
      </c>
      <c r="AC146" s="12"/>
    </row>
    <row r="147" spans="1:29" x14ac:dyDescent="0.25">
      <c r="A147" s="94" t="s">
        <v>1664</v>
      </c>
      <c r="B147" s="189" t="s">
        <v>143</v>
      </c>
      <c r="C147" s="189">
        <v>0.36815920398009949</v>
      </c>
      <c r="D147" s="189">
        <v>0.36318407960199006</v>
      </c>
      <c r="E147" s="189">
        <v>0.14427860696517414</v>
      </c>
      <c r="F147" s="189">
        <v>1.4925373134328358E-2</v>
      </c>
      <c r="G147" s="189">
        <v>7.9601990049751242E-2</v>
      </c>
      <c r="H147" s="189">
        <v>2.4875621890547263E-3</v>
      </c>
      <c r="I147" s="189">
        <v>2.736318407960199E-2</v>
      </c>
      <c r="J147" s="188">
        <v>1</v>
      </c>
      <c r="K147" s="190">
        <v>402</v>
      </c>
      <c r="L147" s="94"/>
      <c r="M147" s="189" t="s">
        <v>143</v>
      </c>
      <c r="N147" s="189" t="s">
        <v>143</v>
      </c>
      <c r="O147" s="189">
        <v>0.32200000000000001</v>
      </c>
      <c r="P147" s="189">
        <v>0.41599999999999998</v>
      </c>
      <c r="Q147" s="189">
        <v>0.318</v>
      </c>
      <c r="R147" s="189">
        <v>0.41099999999999998</v>
      </c>
      <c r="S147" s="189">
        <v>0.113</v>
      </c>
      <c r="T147" s="189">
        <v>0.182</v>
      </c>
      <c r="U147" s="189">
        <v>7.0000000000000001E-3</v>
      </c>
      <c r="V147" s="189">
        <v>3.2000000000000001E-2</v>
      </c>
      <c r="W147" s="189">
        <v>5.7000000000000002E-2</v>
      </c>
      <c r="X147" s="189">
        <v>0.11</v>
      </c>
      <c r="Y147" s="189">
        <v>0</v>
      </c>
      <c r="Z147" s="189">
        <v>1.4E-2</v>
      </c>
      <c r="AA147" s="189">
        <v>1.4999999999999999E-2</v>
      </c>
      <c r="AB147" s="189">
        <v>4.8000000000000001E-2</v>
      </c>
      <c r="AC147" s="12"/>
    </row>
    <row r="148" spans="1:29" x14ac:dyDescent="0.25">
      <c r="A148" s="94" t="s">
        <v>1665</v>
      </c>
      <c r="B148" s="189" t="s">
        <v>143</v>
      </c>
      <c r="C148" s="189">
        <v>0.18166939443535188</v>
      </c>
      <c r="D148" s="189">
        <v>0.61047463175122751</v>
      </c>
      <c r="E148" s="189">
        <v>9.8199672667757767E-2</v>
      </c>
      <c r="F148" s="189">
        <v>9.8199672667757774E-3</v>
      </c>
      <c r="G148" s="189">
        <v>6.8739770867430439E-2</v>
      </c>
      <c r="H148" s="189" t="s">
        <v>143</v>
      </c>
      <c r="I148" s="189">
        <v>3.1096563011456628E-2</v>
      </c>
      <c r="J148" s="188">
        <v>1</v>
      </c>
      <c r="K148" s="190">
        <v>611</v>
      </c>
      <c r="L148" s="94"/>
      <c r="M148" s="189" t="s">
        <v>143</v>
      </c>
      <c r="N148" s="189" t="s">
        <v>143</v>
      </c>
      <c r="O148" s="189">
        <v>0.153</v>
      </c>
      <c r="P148" s="189">
        <v>0.214</v>
      </c>
      <c r="Q148" s="189">
        <v>0.57099999999999995</v>
      </c>
      <c r="R148" s="189">
        <v>0.64800000000000002</v>
      </c>
      <c r="S148" s="189">
        <v>7.6999999999999999E-2</v>
      </c>
      <c r="T148" s="189">
        <v>0.124</v>
      </c>
      <c r="U148" s="189">
        <v>5.0000000000000001E-3</v>
      </c>
      <c r="V148" s="189">
        <v>2.1000000000000001E-2</v>
      </c>
      <c r="W148" s="189">
        <v>5.0999999999999997E-2</v>
      </c>
      <c r="X148" s="189">
        <v>9.1999999999999998E-2</v>
      </c>
      <c r="Y148" s="189" t="s">
        <v>143</v>
      </c>
      <c r="Z148" s="189" t="s">
        <v>143</v>
      </c>
      <c r="AA148" s="189">
        <v>0.02</v>
      </c>
      <c r="AB148" s="189">
        <v>4.8000000000000001E-2</v>
      </c>
      <c r="AC148" s="12"/>
    </row>
    <row r="149" spans="1:29" x14ac:dyDescent="0.25">
      <c r="A149" s="94" t="s">
        <v>1666</v>
      </c>
      <c r="B149" s="189" t="s">
        <v>143</v>
      </c>
      <c r="C149" s="189">
        <v>0.37057220708446864</v>
      </c>
      <c r="D149" s="189">
        <v>0.35149863760217986</v>
      </c>
      <c r="E149" s="189">
        <v>7.901907356948229E-2</v>
      </c>
      <c r="F149" s="189">
        <v>1.6348773841961851E-2</v>
      </c>
      <c r="G149" s="189">
        <v>0.16076294277929154</v>
      </c>
      <c r="H149" s="189" t="s">
        <v>143</v>
      </c>
      <c r="I149" s="189">
        <v>2.1798365122615803E-2</v>
      </c>
      <c r="J149" s="188">
        <v>1.0000000000000002</v>
      </c>
      <c r="K149" s="190">
        <v>367</v>
      </c>
      <c r="L149" s="94"/>
      <c r="M149" s="189" t="s">
        <v>143</v>
      </c>
      <c r="N149" s="189" t="s">
        <v>143</v>
      </c>
      <c r="O149" s="189">
        <v>0.32300000000000001</v>
      </c>
      <c r="P149" s="189">
        <v>0.42099999999999999</v>
      </c>
      <c r="Q149" s="189">
        <v>0.30399999999999999</v>
      </c>
      <c r="R149" s="189">
        <v>0.40200000000000002</v>
      </c>
      <c r="S149" s="189">
        <v>5.6000000000000001E-2</v>
      </c>
      <c r="T149" s="189">
        <v>0.111</v>
      </c>
      <c r="U149" s="189">
        <v>8.0000000000000002E-3</v>
      </c>
      <c r="V149" s="189">
        <v>3.5000000000000003E-2</v>
      </c>
      <c r="W149" s="189">
        <v>0.127</v>
      </c>
      <c r="X149" s="189">
        <v>0.20200000000000001</v>
      </c>
      <c r="Y149" s="189" t="s">
        <v>143</v>
      </c>
      <c r="Z149" s="189" t="s">
        <v>143</v>
      </c>
      <c r="AA149" s="189">
        <v>1.0999999999999999E-2</v>
      </c>
      <c r="AB149" s="189">
        <v>4.2000000000000003E-2</v>
      </c>
      <c r="AC149" s="12"/>
    </row>
    <row r="150" spans="1:29" x14ac:dyDescent="0.25">
      <c r="A150" s="94" t="s">
        <v>1667</v>
      </c>
      <c r="B150" s="189" t="s">
        <v>143</v>
      </c>
      <c r="C150" s="189">
        <v>0.26519097222222221</v>
      </c>
      <c r="D150" s="189">
        <v>0.34852430555555558</v>
      </c>
      <c r="E150" s="189">
        <v>8.59375E-2</v>
      </c>
      <c r="F150" s="189">
        <v>2.2569444444444444E-2</v>
      </c>
      <c r="G150" s="189">
        <v>0.24652777777777779</v>
      </c>
      <c r="H150" s="189">
        <v>1.3020833333333333E-3</v>
      </c>
      <c r="I150" s="189">
        <v>2.9947916666666668E-2</v>
      </c>
      <c r="J150" s="188">
        <v>1</v>
      </c>
      <c r="K150" s="190">
        <v>2304</v>
      </c>
      <c r="L150" s="94"/>
      <c r="M150" s="189" t="s">
        <v>143</v>
      </c>
      <c r="N150" s="189" t="s">
        <v>143</v>
      </c>
      <c r="O150" s="189">
        <v>0.248</v>
      </c>
      <c r="P150" s="189">
        <v>0.28399999999999997</v>
      </c>
      <c r="Q150" s="189">
        <v>0.32900000000000001</v>
      </c>
      <c r="R150" s="189">
        <v>0.36799999999999999</v>
      </c>
      <c r="S150" s="189">
        <v>7.4999999999999997E-2</v>
      </c>
      <c r="T150" s="189">
        <v>9.8000000000000004E-2</v>
      </c>
      <c r="U150" s="189">
        <v>1.7000000000000001E-2</v>
      </c>
      <c r="V150" s="189">
        <v>2.9000000000000001E-2</v>
      </c>
      <c r="W150" s="189">
        <v>0.22900000000000001</v>
      </c>
      <c r="X150" s="189">
        <v>0.26500000000000001</v>
      </c>
      <c r="Y150" s="189">
        <v>0</v>
      </c>
      <c r="Z150" s="189">
        <v>4.0000000000000001E-3</v>
      </c>
      <c r="AA150" s="189">
        <v>2.4E-2</v>
      </c>
      <c r="AB150" s="189">
        <v>3.7999999999999999E-2</v>
      </c>
      <c r="AC150" s="12"/>
    </row>
    <row r="151" spans="1:29" x14ac:dyDescent="0.25">
      <c r="A151" s="94" t="s">
        <v>1668</v>
      </c>
      <c r="B151" s="189" t="s">
        <v>143</v>
      </c>
      <c r="C151" s="189">
        <v>3.7974683544303799E-2</v>
      </c>
      <c r="D151" s="189">
        <v>0.27144866385372712</v>
      </c>
      <c r="E151" s="189">
        <v>6.8917018284106887E-2</v>
      </c>
      <c r="F151" s="189">
        <v>3.6568213783403657E-2</v>
      </c>
      <c r="G151" s="189">
        <v>0.57243319268635728</v>
      </c>
      <c r="H151" s="189" t="s">
        <v>143</v>
      </c>
      <c r="I151" s="189">
        <v>1.2658227848101266E-2</v>
      </c>
      <c r="J151" s="188">
        <v>0.99999999999999989</v>
      </c>
      <c r="K151" s="190">
        <v>711</v>
      </c>
      <c r="L151" s="94"/>
      <c r="M151" s="189" t="s">
        <v>143</v>
      </c>
      <c r="N151" s="189" t="s">
        <v>143</v>
      </c>
      <c r="O151" s="189">
        <v>2.5999999999999999E-2</v>
      </c>
      <c r="P151" s="189">
        <v>5.5E-2</v>
      </c>
      <c r="Q151" s="189">
        <v>0.24</v>
      </c>
      <c r="R151" s="189">
        <v>0.30499999999999999</v>
      </c>
      <c r="S151" s="189">
        <v>5.2999999999999999E-2</v>
      </c>
      <c r="T151" s="189">
        <v>0.09</v>
      </c>
      <c r="U151" s="189">
        <v>2.5000000000000001E-2</v>
      </c>
      <c r="V151" s="189">
        <v>5.2999999999999999E-2</v>
      </c>
      <c r="W151" s="189">
        <v>0.53600000000000003</v>
      </c>
      <c r="X151" s="189">
        <v>0.60799999999999998</v>
      </c>
      <c r="Y151" s="189" t="s">
        <v>143</v>
      </c>
      <c r="Z151" s="189" t="s">
        <v>143</v>
      </c>
      <c r="AA151" s="189">
        <v>7.0000000000000001E-3</v>
      </c>
      <c r="AB151" s="189">
        <v>2.4E-2</v>
      </c>
      <c r="AC151" s="12"/>
    </row>
    <row r="152" spans="1:29" x14ac:dyDescent="0.25">
      <c r="A152" s="94" t="s">
        <v>1669</v>
      </c>
      <c r="B152" s="189" t="s">
        <v>143</v>
      </c>
      <c r="C152" s="189">
        <v>0.19220549158547387</v>
      </c>
      <c r="D152" s="189">
        <v>0.48981399468556247</v>
      </c>
      <c r="E152" s="189">
        <v>5.3144375553587246E-2</v>
      </c>
      <c r="F152" s="189">
        <v>4.4286979627989375E-3</v>
      </c>
      <c r="G152" s="189">
        <v>0.14791851195748451</v>
      </c>
      <c r="H152" s="189">
        <v>1.7714791851195749E-3</v>
      </c>
      <c r="I152" s="189">
        <v>0.11071744906997343</v>
      </c>
      <c r="J152" s="188">
        <v>1</v>
      </c>
      <c r="K152" s="190">
        <v>1129</v>
      </c>
      <c r="L152" s="94"/>
      <c r="M152" s="189" t="s">
        <v>143</v>
      </c>
      <c r="N152" s="189" t="s">
        <v>143</v>
      </c>
      <c r="O152" s="189">
        <v>0.17</v>
      </c>
      <c r="P152" s="189">
        <v>0.216</v>
      </c>
      <c r="Q152" s="189">
        <v>0.46100000000000002</v>
      </c>
      <c r="R152" s="189">
        <v>0.51900000000000002</v>
      </c>
      <c r="S152" s="189">
        <v>4.2000000000000003E-2</v>
      </c>
      <c r="T152" s="189">
        <v>6.8000000000000005E-2</v>
      </c>
      <c r="U152" s="189">
        <v>2E-3</v>
      </c>
      <c r="V152" s="189">
        <v>0.01</v>
      </c>
      <c r="W152" s="189">
        <v>0.128</v>
      </c>
      <c r="X152" s="189">
        <v>0.17</v>
      </c>
      <c r="Y152" s="189">
        <v>0</v>
      </c>
      <c r="Z152" s="189">
        <v>6.0000000000000001E-3</v>
      </c>
      <c r="AA152" s="189">
        <v>9.4E-2</v>
      </c>
      <c r="AB152" s="189">
        <v>0.13</v>
      </c>
      <c r="AC152" s="12"/>
    </row>
    <row r="153" spans="1:29" x14ac:dyDescent="0.25">
      <c r="A153" s="94" t="s">
        <v>1670</v>
      </c>
      <c r="B153" s="189" t="s">
        <v>143</v>
      </c>
      <c r="C153" s="189">
        <v>5.9016393442622953E-2</v>
      </c>
      <c r="D153" s="189">
        <v>0.29180327868852457</v>
      </c>
      <c r="E153" s="189">
        <v>3.6065573770491806E-2</v>
      </c>
      <c r="F153" s="189">
        <v>5.2459016393442623E-2</v>
      </c>
      <c r="G153" s="189">
        <v>0.52131147540983602</v>
      </c>
      <c r="H153" s="189">
        <v>3.2786885245901639E-3</v>
      </c>
      <c r="I153" s="189">
        <v>3.6065573770491806E-2</v>
      </c>
      <c r="J153" s="188">
        <v>0.99999999999999989</v>
      </c>
      <c r="K153" s="190">
        <v>305</v>
      </c>
      <c r="L153" s="94"/>
      <c r="M153" s="189" t="s">
        <v>143</v>
      </c>
      <c r="N153" s="189" t="s">
        <v>143</v>
      </c>
      <c r="O153" s="189">
        <v>3.7999999999999999E-2</v>
      </c>
      <c r="P153" s="189">
        <v>9.0999999999999998E-2</v>
      </c>
      <c r="Q153" s="189">
        <v>0.24399999999999999</v>
      </c>
      <c r="R153" s="189">
        <v>0.34499999999999997</v>
      </c>
      <c r="S153" s="189">
        <v>0.02</v>
      </c>
      <c r="T153" s="189">
        <v>6.3E-2</v>
      </c>
      <c r="U153" s="189">
        <v>3.3000000000000002E-2</v>
      </c>
      <c r="V153" s="189">
        <v>8.4000000000000005E-2</v>
      </c>
      <c r="W153" s="189">
        <v>0.46500000000000002</v>
      </c>
      <c r="X153" s="189">
        <v>0.57699999999999996</v>
      </c>
      <c r="Y153" s="189">
        <v>1E-3</v>
      </c>
      <c r="Z153" s="189">
        <v>1.7999999999999999E-2</v>
      </c>
      <c r="AA153" s="189">
        <v>0.02</v>
      </c>
      <c r="AB153" s="189">
        <v>6.3E-2</v>
      </c>
      <c r="AC153" s="12"/>
    </row>
    <row r="154" spans="1:29" x14ac:dyDescent="0.25">
      <c r="A154" s="94" t="s">
        <v>1671</v>
      </c>
      <c r="B154" s="189" t="s">
        <v>143</v>
      </c>
      <c r="C154" s="189">
        <v>0.13729308666017526</v>
      </c>
      <c r="D154" s="189">
        <v>0.25511197663096397</v>
      </c>
      <c r="E154" s="189">
        <v>6.2317429406037003E-2</v>
      </c>
      <c r="F154" s="189">
        <v>1.5579357351509251E-2</v>
      </c>
      <c r="G154" s="189">
        <v>0.50048685491723466</v>
      </c>
      <c r="H154" s="189">
        <v>9.7370983446932818E-4</v>
      </c>
      <c r="I154" s="189">
        <v>2.8237585199610515E-2</v>
      </c>
      <c r="J154" s="188">
        <v>0.99999999999999989</v>
      </c>
      <c r="K154" s="190">
        <v>1027</v>
      </c>
      <c r="L154" s="94"/>
      <c r="M154" s="189" t="s">
        <v>143</v>
      </c>
      <c r="N154" s="189" t="s">
        <v>143</v>
      </c>
      <c r="O154" s="189">
        <v>0.11799999999999999</v>
      </c>
      <c r="P154" s="189">
        <v>0.16</v>
      </c>
      <c r="Q154" s="189">
        <v>0.22900000000000001</v>
      </c>
      <c r="R154" s="189">
        <v>0.28299999999999997</v>
      </c>
      <c r="S154" s="189">
        <v>4.9000000000000002E-2</v>
      </c>
      <c r="T154" s="189">
        <v>7.9000000000000001E-2</v>
      </c>
      <c r="U154" s="189">
        <v>0.01</v>
      </c>
      <c r="V154" s="189">
        <v>2.5000000000000001E-2</v>
      </c>
      <c r="W154" s="189">
        <v>0.47</v>
      </c>
      <c r="X154" s="189">
        <v>0.53100000000000003</v>
      </c>
      <c r="Y154" s="189">
        <v>0</v>
      </c>
      <c r="Z154" s="189">
        <v>5.0000000000000001E-3</v>
      </c>
      <c r="AA154" s="189">
        <v>0.02</v>
      </c>
      <c r="AB154" s="189">
        <v>0.04</v>
      </c>
      <c r="AC154" s="12"/>
    </row>
    <row r="155" spans="1:29" x14ac:dyDescent="0.25">
      <c r="A155" s="94" t="s">
        <v>1672</v>
      </c>
      <c r="B155" s="189" t="s">
        <v>143</v>
      </c>
      <c r="C155" s="189">
        <v>0.34191910030836203</v>
      </c>
      <c r="D155" s="189">
        <v>0.19272628333031017</v>
      </c>
      <c r="E155" s="189">
        <v>5.6502811536368582E-2</v>
      </c>
      <c r="F155" s="189">
        <v>1.2334482133139851E-2</v>
      </c>
      <c r="G155" s="189">
        <v>0.37456920007255579</v>
      </c>
      <c r="H155" s="189">
        <v>1.4511155450752766E-3</v>
      </c>
      <c r="I155" s="189">
        <v>2.0497007074188282E-2</v>
      </c>
      <c r="J155" s="188">
        <v>1</v>
      </c>
      <c r="K155" s="190">
        <v>11026</v>
      </c>
      <c r="L155" s="94"/>
      <c r="M155" s="189" t="s">
        <v>143</v>
      </c>
      <c r="N155" s="189" t="s">
        <v>143</v>
      </c>
      <c r="O155" s="189">
        <v>0.33300000000000002</v>
      </c>
      <c r="P155" s="189">
        <v>0.35099999999999998</v>
      </c>
      <c r="Q155" s="189">
        <v>0.185</v>
      </c>
      <c r="R155" s="189">
        <v>0.2</v>
      </c>
      <c r="S155" s="189">
        <v>5.1999999999999998E-2</v>
      </c>
      <c r="T155" s="189">
        <v>6.0999999999999999E-2</v>
      </c>
      <c r="U155" s="189">
        <v>0.01</v>
      </c>
      <c r="V155" s="189">
        <v>1.4999999999999999E-2</v>
      </c>
      <c r="W155" s="189">
        <v>0.36599999999999999</v>
      </c>
      <c r="X155" s="189">
        <v>0.38400000000000001</v>
      </c>
      <c r="Y155" s="189">
        <v>1E-3</v>
      </c>
      <c r="Z155" s="189">
        <v>2E-3</v>
      </c>
      <c r="AA155" s="189">
        <v>1.7999999999999999E-2</v>
      </c>
      <c r="AB155" s="189">
        <v>2.3E-2</v>
      </c>
      <c r="AC155" s="12"/>
    </row>
    <row r="156" spans="1:29" x14ac:dyDescent="0.25">
      <c r="A156" s="94" t="s">
        <v>1673</v>
      </c>
      <c r="B156" s="189" t="s">
        <v>143</v>
      </c>
      <c r="C156" s="189">
        <v>0.49480326651818857</v>
      </c>
      <c r="D156" s="189">
        <v>0.35968819599109131</v>
      </c>
      <c r="E156" s="189">
        <v>3.6748329621380846E-2</v>
      </c>
      <c r="F156" s="189">
        <v>4.8255382331106158E-3</v>
      </c>
      <c r="G156" s="189">
        <v>1.6332590942835932E-2</v>
      </c>
      <c r="H156" s="189" t="s">
        <v>143</v>
      </c>
      <c r="I156" s="189">
        <v>8.7602078693392718E-2</v>
      </c>
      <c r="J156" s="188">
        <v>1</v>
      </c>
      <c r="K156" s="190">
        <v>2694</v>
      </c>
      <c r="L156" s="94"/>
      <c r="M156" s="189" t="s">
        <v>143</v>
      </c>
      <c r="N156" s="189" t="s">
        <v>143</v>
      </c>
      <c r="O156" s="189">
        <v>0.47599999999999998</v>
      </c>
      <c r="P156" s="189">
        <v>0.51400000000000001</v>
      </c>
      <c r="Q156" s="189">
        <v>0.34200000000000003</v>
      </c>
      <c r="R156" s="189">
        <v>0.378</v>
      </c>
      <c r="S156" s="189">
        <v>0.03</v>
      </c>
      <c r="T156" s="189">
        <v>4.4999999999999998E-2</v>
      </c>
      <c r="U156" s="189">
        <v>3.0000000000000001E-3</v>
      </c>
      <c r="V156" s="189">
        <v>8.0000000000000002E-3</v>
      </c>
      <c r="W156" s="189">
        <v>1.2E-2</v>
      </c>
      <c r="X156" s="189">
        <v>2.1999999999999999E-2</v>
      </c>
      <c r="Y156" s="189" t="s">
        <v>143</v>
      </c>
      <c r="Z156" s="189" t="s">
        <v>143</v>
      </c>
      <c r="AA156" s="189">
        <v>7.8E-2</v>
      </c>
      <c r="AB156" s="189">
        <v>9.9000000000000005E-2</v>
      </c>
      <c r="AC156" s="12"/>
    </row>
    <row r="157" spans="1:29" x14ac:dyDescent="0.25">
      <c r="A157" s="94" t="s">
        <v>1674</v>
      </c>
      <c r="B157" s="189" t="s">
        <v>143</v>
      </c>
      <c r="C157" s="189">
        <v>7.9207920792079209E-3</v>
      </c>
      <c r="D157" s="189">
        <v>0.39405940594059408</v>
      </c>
      <c r="E157" s="189">
        <v>0.11683168316831684</v>
      </c>
      <c r="F157" s="189">
        <v>4.5544554455445543E-2</v>
      </c>
      <c r="G157" s="189">
        <v>0.38811881188118813</v>
      </c>
      <c r="H157" s="189">
        <v>3.9603960396039604E-3</v>
      </c>
      <c r="I157" s="189">
        <v>4.3564356435643561E-2</v>
      </c>
      <c r="J157" s="188">
        <v>1</v>
      </c>
      <c r="K157" s="190">
        <v>505</v>
      </c>
      <c r="L157" s="94"/>
      <c r="M157" s="189" t="s">
        <v>143</v>
      </c>
      <c r="N157" s="189" t="s">
        <v>143</v>
      </c>
      <c r="O157" s="189">
        <v>3.0000000000000001E-3</v>
      </c>
      <c r="P157" s="189">
        <v>0.02</v>
      </c>
      <c r="Q157" s="189">
        <v>0.35199999999999998</v>
      </c>
      <c r="R157" s="189">
        <v>0.437</v>
      </c>
      <c r="S157" s="189">
        <v>9.1999999999999998E-2</v>
      </c>
      <c r="T157" s="189">
        <v>0.14799999999999999</v>
      </c>
      <c r="U157" s="189">
        <v>3.1E-2</v>
      </c>
      <c r="V157" s="189">
        <v>6.7000000000000004E-2</v>
      </c>
      <c r="W157" s="189">
        <v>0.34699999999999998</v>
      </c>
      <c r="X157" s="189">
        <v>0.43099999999999999</v>
      </c>
      <c r="Y157" s="189">
        <v>1E-3</v>
      </c>
      <c r="Z157" s="189">
        <v>1.4E-2</v>
      </c>
      <c r="AA157" s="189">
        <v>2.9000000000000001E-2</v>
      </c>
      <c r="AB157" s="189">
        <v>6.5000000000000002E-2</v>
      </c>
      <c r="AC157" s="12"/>
    </row>
    <row r="158" spans="1:29" x14ac:dyDescent="0.25">
      <c r="A158" s="94" t="s">
        <v>1675</v>
      </c>
      <c r="B158" s="189" t="s">
        <v>143</v>
      </c>
      <c r="C158" s="189">
        <v>0.31412103746397696</v>
      </c>
      <c r="D158" s="189">
        <v>0.25072046109510088</v>
      </c>
      <c r="E158" s="189">
        <v>7.7809798270893377E-2</v>
      </c>
      <c r="F158" s="189">
        <v>2.3054755043227664E-2</v>
      </c>
      <c r="G158" s="189">
        <v>0.32853025936599423</v>
      </c>
      <c r="H158" s="189" t="s">
        <v>143</v>
      </c>
      <c r="I158" s="189">
        <v>5.763688760806916E-3</v>
      </c>
      <c r="J158" s="188">
        <v>1</v>
      </c>
      <c r="K158" s="190">
        <v>694</v>
      </c>
      <c r="L158" s="94"/>
      <c r="M158" s="189" t="s">
        <v>143</v>
      </c>
      <c r="N158" s="189" t="s">
        <v>143</v>
      </c>
      <c r="O158" s="189">
        <v>0.28100000000000003</v>
      </c>
      <c r="P158" s="189">
        <v>0.35</v>
      </c>
      <c r="Q158" s="189">
        <v>0.22</v>
      </c>
      <c r="R158" s="189">
        <v>0.28399999999999997</v>
      </c>
      <c r="S158" s="189">
        <v>0.06</v>
      </c>
      <c r="T158" s="189">
        <v>0.1</v>
      </c>
      <c r="U158" s="189">
        <v>1.4E-2</v>
      </c>
      <c r="V158" s="189">
        <v>3.6999999999999998E-2</v>
      </c>
      <c r="W158" s="189">
        <v>0.29499999999999998</v>
      </c>
      <c r="X158" s="189">
        <v>0.36399999999999999</v>
      </c>
      <c r="Y158" s="189" t="s">
        <v>143</v>
      </c>
      <c r="Z158" s="189" t="s">
        <v>143</v>
      </c>
      <c r="AA158" s="189">
        <v>2E-3</v>
      </c>
      <c r="AB158" s="189">
        <v>1.4999999999999999E-2</v>
      </c>
      <c r="AC158" s="12"/>
    </row>
    <row r="159" spans="1:29" x14ac:dyDescent="0.25">
      <c r="A159" s="94" t="s">
        <v>1676</v>
      </c>
      <c r="B159" s="189" t="s">
        <v>143</v>
      </c>
      <c r="C159" s="189">
        <v>0.20894308943089432</v>
      </c>
      <c r="D159" s="189">
        <v>0.3878048780487805</v>
      </c>
      <c r="E159" s="189">
        <v>5.8536585365853662E-2</v>
      </c>
      <c r="F159" s="189">
        <v>2.032520325203252E-2</v>
      </c>
      <c r="G159" s="189">
        <v>0.31138211382113823</v>
      </c>
      <c r="H159" s="189">
        <v>8.1300813008130081E-4</v>
      </c>
      <c r="I159" s="189">
        <v>1.2195121951219513E-2</v>
      </c>
      <c r="J159" s="188">
        <v>1.0000000000000002</v>
      </c>
      <c r="K159" s="190">
        <v>1230</v>
      </c>
      <c r="L159" s="94"/>
      <c r="M159" s="189" t="s">
        <v>143</v>
      </c>
      <c r="N159" s="189" t="s">
        <v>143</v>
      </c>
      <c r="O159" s="189">
        <v>0.187</v>
      </c>
      <c r="P159" s="189">
        <v>0.23300000000000001</v>
      </c>
      <c r="Q159" s="189">
        <v>0.36099999999999999</v>
      </c>
      <c r="R159" s="189">
        <v>0.41499999999999998</v>
      </c>
      <c r="S159" s="189">
        <v>4.7E-2</v>
      </c>
      <c r="T159" s="189">
        <v>7.2999999999999995E-2</v>
      </c>
      <c r="U159" s="189">
        <v>1.4E-2</v>
      </c>
      <c r="V159" s="189">
        <v>0.03</v>
      </c>
      <c r="W159" s="189">
        <v>0.28599999999999998</v>
      </c>
      <c r="X159" s="189">
        <v>0.33800000000000002</v>
      </c>
      <c r="Y159" s="189">
        <v>0</v>
      </c>
      <c r="Z159" s="189">
        <v>5.0000000000000001E-3</v>
      </c>
      <c r="AA159" s="189">
        <v>7.0000000000000001E-3</v>
      </c>
      <c r="AB159" s="189">
        <v>0.02</v>
      </c>
      <c r="AC159" s="12"/>
    </row>
    <row r="160" spans="1:29" x14ac:dyDescent="0.25">
      <c r="A160" s="94" t="s">
        <v>1677</v>
      </c>
      <c r="B160" s="189" t="s">
        <v>143</v>
      </c>
      <c r="C160" s="189">
        <v>0.25952875952875953</v>
      </c>
      <c r="D160" s="189">
        <v>0.36971586971586973</v>
      </c>
      <c r="E160" s="189">
        <v>6.7914067914067913E-2</v>
      </c>
      <c r="F160" s="189">
        <v>1.5939015939015939E-2</v>
      </c>
      <c r="G160" s="189">
        <v>0.26230076230076232</v>
      </c>
      <c r="H160" s="189" t="s">
        <v>143</v>
      </c>
      <c r="I160" s="189">
        <v>2.4601524601524601E-2</v>
      </c>
      <c r="J160" s="188">
        <v>1</v>
      </c>
      <c r="K160" s="190">
        <v>2886</v>
      </c>
      <c r="L160" s="94"/>
      <c r="M160" s="189" t="s">
        <v>143</v>
      </c>
      <c r="N160" s="189" t="s">
        <v>143</v>
      </c>
      <c r="O160" s="189">
        <v>0.24399999999999999</v>
      </c>
      <c r="P160" s="189">
        <v>0.27600000000000002</v>
      </c>
      <c r="Q160" s="189">
        <v>0.35199999999999998</v>
      </c>
      <c r="R160" s="189">
        <v>0.38700000000000001</v>
      </c>
      <c r="S160" s="189">
        <v>5.8999999999999997E-2</v>
      </c>
      <c r="T160" s="189">
        <v>7.8E-2</v>
      </c>
      <c r="U160" s="189">
        <v>1.2E-2</v>
      </c>
      <c r="V160" s="189">
        <v>2.1000000000000001E-2</v>
      </c>
      <c r="W160" s="189">
        <v>0.247</v>
      </c>
      <c r="X160" s="189">
        <v>0.27900000000000003</v>
      </c>
      <c r="Y160" s="189" t="s">
        <v>143</v>
      </c>
      <c r="Z160" s="189" t="s">
        <v>143</v>
      </c>
      <c r="AA160" s="189">
        <v>0.02</v>
      </c>
      <c r="AB160" s="189">
        <v>3.1E-2</v>
      </c>
      <c r="AC160" s="12"/>
    </row>
    <row r="161" spans="1:29" x14ac:dyDescent="0.25">
      <c r="A161" s="94" t="s">
        <v>1678</v>
      </c>
      <c r="B161" s="189" t="s">
        <v>143</v>
      </c>
      <c r="C161" s="189">
        <v>0.42506024096385542</v>
      </c>
      <c r="D161" s="189">
        <v>0.22168674698795179</v>
      </c>
      <c r="E161" s="189">
        <v>4.0481927710843371E-2</v>
      </c>
      <c r="F161" s="189">
        <v>7.7108433734939766E-2</v>
      </c>
      <c r="G161" s="189">
        <v>0.21349397590361446</v>
      </c>
      <c r="H161" s="189">
        <v>1.4457831325301205E-3</v>
      </c>
      <c r="I161" s="189">
        <v>2.0722891566265059E-2</v>
      </c>
      <c r="J161" s="188">
        <v>0.99999999999999989</v>
      </c>
      <c r="K161" s="190">
        <v>2075</v>
      </c>
      <c r="L161" s="94"/>
      <c r="M161" s="189" t="s">
        <v>143</v>
      </c>
      <c r="N161" s="189" t="s">
        <v>143</v>
      </c>
      <c r="O161" s="189">
        <v>0.40400000000000003</v>
      </c>
      <c r="P161" s="189">
        <v>0.44600000000000001</v>
      </c>
      <c r="Q161" s="189">
        <v>0.20399999999999999</v>
      </c>
      <c r="R161" s="189">
        <v>0.24</v>
      </c>
      <c r="S161" s="189">
        <v>3.3000000000000002E-2</v>
      </c>
      <c r="T161" s="189">
        <v>0.05</v>
      </c>
      <c r="U161" s="189">
        <v>6.6000000000000003E-2</v>
      </c>
      <c r="V161" s="189">
        <v>8.8999999999999996E-2</v>
      </c>
      <c r="W161" s="189">
        <v>0.19600000000000001</v>
      </c>
      <c r="X161" s="189">
        <v>0.23200000000000001</v>
      </c>
      <c r="Y161" s="189">
        <v>0</v>
      </c>
      <c r="Z161" s="189">
        <v>4.0000000000000001E-3</v>
      </c>
      <c r="AA161" s="189">
        <v>1.4999999999999999E-2</v>
      </c>
      <c r="AB161" s="189">
        <v>2.8000000000000001E-2</v>
      </c>
      <c r="AC161" s="12"/>
    </row>
    <row r="162" spans="1:29" x14ac:dyDescent="0.25">
      <c r="A162" s="94" t="s">
        <v>1679</v>
      </c>
      <c r="B162" s="189" t="s">
        <v>143</v>
      </c>
      <c r="C162" s="189">
        <v>0.13721804511278196</v>
      </c>
      <c r="D162" s="189">
        <v>0.48872180451127817</v>
      </c>
      <c r="E162" s="189">
        <v>0.12218045112781954</v>
      </c>
      <c r="F162" s="189">
        <v>2.4436090225563908E-2</v>
      </c>
      <c r="G162" s="189">
        <v>0.20864661654135339</v>
      </c>
      <c r="H162" s="189" t="s">
        <v>143</v>
      </c>
      <c r="I162" s="189">
        <v>1.8796992481203006E-2</v>
      </c>
      <c r="J162" s="188">
        <v>1</v>
      </c>
      <c r="K162" s="190">
        <v>532</v>
      </c>
      <c r="L162" s="94"/>
      <c r="M162" s="189" t="s">
        <v>143</v>
      </c>
      <c r="N162" s="189" t="s">
        <v>143</v>
      </c>
      <c r="O162" s="189">
        <v>0.111</v>
      </c>
      <c r="P162" s="189">
        <v>0.16900000000000001</v>
      </c>
      <c r="Q162" s="189">
        <v>0.44600000000000001</v>
      </c>
      <c r="R162" s="189">
        <v>0.53100000000000003</v>
      </c>
      <c r="S162" s="189">
        <v>9.7000000000000003E-2</v>
      </c>
      <c r="T162" s="189">
        <v>0.153</v>
      </c>
      <c r="U162" s="189">
        <v>1.4E-2</v>
      </c>
      <c r="V162" s="189">
        <v>4.1000000000000002E-2</v>
      </c>
      <c r="W162" s="189">
        <v>0.17599999999999999</v>
      </c>
      <c r="X162" s="189">
        <v>0.245</v>
      </c>
      <c r="Y162" s="189" t="s">
        <v>143</v>
      </c>
      <c r="Z162" s="189" t="s">
        <v>143</v>
      </c>
      <c r="AA162" s="189">
        <v>0.01</v>
      </c>
      <c r="AB162" s="189">
        <v>3.4000000000000002E-2</v>
      </c>
      <c r="AC162" s="12"/>
    </row>
    <row r="163" spans="1:29" x14ac:dyDescent="0.25">
      <c r="A163" s="94" t="s">
        <v>1680</v>
      </c>
      <c r="B163" s="189" t="s">
        <v>143</v>
      </c>
      <c r="C163" s="189">
        <v>2.4509803921568627E-3</v>
      </c>
      <c r="D163" s="189">
        <v>0.6029411764705882</v>
      </c>
      <c r="E163" s="189">
        <v>0.15931372549019607</v>
      </c>
      <c r="F163" s="189">
        <v>1.2254901960784314E-2</v>
      </c>
      <c r="G163" s="189">
        <v>0.19852941176470587</v>
      </c>
      <c r="H163" s="189" t="s">
        <v>143</v>
      </c>
      <c r="I163" s="189">
        <v>2.4509803921568627E-2</v>
      </c>
      <c r="J163" s="188">
        <v>0.99999999999999989</v>
      </c>
      <c r="K163" s="190">
        <v>408</v>
      </c>
      <c r="L163" s="94"/>
      <c r="M163" s="189" t="s">
        <v>143</v>
      </c>
      <c r="N163" s="189" t="s">
        <v>143</v>
      </c>
      <c r="O163" s="189">
        <v>0</v>
      </c>
      <c r="P163" s="189">
        <v>1.4E-2</v>
      </c>
      <c r="Q163" s="189">
        <v>0.55500000000000005</v>
      </c>
      <c r="R163" s="189">
        <v>0.64900000000000002</v>
      </c>
      <c r="S163" s="189">
        <v>0.127</v>
      </c>
      <c r="T163" s="189">
        <v>0.19800000000000001</v>
      </c>
      <c r="U163" s="189">
        <v>5.0000000000000001E-3</v>
      </c>
      <c r="V163" s="189">
        <v>2.8000000000000001E-2</v>
      </c>
      <c r="W163" s="189">
        <v>0.16300000000000001</v>
      </c>
      <c r="X163" s="189">
        <v>0.24</v>
      </c>
      <c r="Y163" s="189" t="s">
        <v>143</v>
      </c>
      <c r="Z163" s="189" t="s">
        <v>143</v>
      </c>
      <c r="AA163" s="189">
        <v>1.2999999999999999E-2</v>
      </c>
      <c r="AB163" s="189">
        <v>4.4999999999999998E-2</v>
      </c>
      <c r="AC163" s="12"/>
    </row>
    <row r="164" spans="1:29" x14ac:dyDescent="0.25">
      <c r="A164" s="94" t="s">
        <v>1681</v>
      </c>
      <c r="B164" s="189" t="s">
        <v>143</v>
      </c>
      <c r="C164" s="189">
        <v>7.1895424836601302E-2</v>
      </c>
      <c r="D164" s="189">
        <v>0.57516339869281041</v>
      </c>
      <c r="E164" s="189">
        <v>6.2091503267973858E-2</v>
      </c>
      <c r="F164" s="189">
        <v>1.3071895424836602E-2</v>
      </c>
      <c r="G164" s="189">
        <v>0.2581699346405229</v>
      </c>
      <c r="H164" s="189" t="s">
        <v>143</v>
      </c>
      <c r="I164" s="189">
        <v>1.9607843137254902E-2</v>
      </c>
      <c r="J164" s="188">
        <v>0.99999999999999989</v>
      </c>
      <c r="K164" s="190">
        <v>306</v>
      </c>
      <c r="L164" s="94"/>
      <c r="M164" s="189" t="s">
        <v>143</v>
      </c>
      <c r="N164" s="189" t="s">
        <v>143</v>
      </c>
      <c r="O164" s="189">
        <v>4.8000000000000001E-2</v>
      </c>
      <c r="P164" s="189">
        <v>0.106</v>
      </c>
      <c r="Q164" s="189">
        <v>0.51900000000000002</v>
      </c>
      <c r="R164" s="189">
        <v>0.629</v>
      </c>
      <c r="S164" s="189">
        <v>0.04</v>
      </c>
      <c r="T164" s="189">
        <v>9.5000000000000001E-2</v>
      </c>
      <c r="U164" s="189">
        <v>5.0000000000000001E-3</v>
      </c>
      <c r="V164" s="189">
        <v>3.3000000000000002E-2</v>
      </c>
      <c r="W164" s="189">
        <v>0.21199999999999999</v>
      </c>
      <c r="X164" s="189">
        <v>0.31</v>
      </c>
      <c r="Y164" s="189" t="s">
        <v>143</v>
      </c>
      <c r="Z164" s="189" t="s">
        <v>143</v>
      </c>
      <c r="AA164" s="189">
        <v>8.9999999999999993E-3</v>
      </c>
      <c r="AB164" s="189">
        <v>4.2000000000000003E-2</v>
      </c>
      <c r="AC164" s="12"/>
    </row>
    <row r="165" spans="1:29" x14ac:dyDescent="0.25">
      <c r="A165" s="94" t="s">
        <v>1682</v>
      </c>
      <c r="B165" s="189">
        <v>1.1661807580174927E-3</v>
      </c>
      <c r="C165" s="189">
        <v>0.17201166180758018</v>
      </c>
      <c r="D165" s="189">
        <v>0.34693877551020408</v>
      </c>
      <c r="E165" s="189">
        <v>0.10787172011661808</v>
      </c>
      <c r="F165" s="189">
        <v>2.2157434402332362E-2</v>
      </c>
      <c r="G165" s="189">
        <v>0.3160349854227405</v>
      </c>
      <c r="H165" s="189">
        <v>3.4985422740524781E-3</v>
      </c>
      <c r="I165" s="189">
        <v>3.0320699708454812E-2</v>
      </c>
      <c r="J165" s="188">
        <v>0.99999999999999989</v>
      </c>
      <c r="K165" s="190">
        <v>1715</v>
      </c>
      <c r="L165" s="94"/>
      <c r="M165" s="189">
        <v>0</v>
      </c>
      <c r="N165" s="189">
        <v>4.0000000000000001E-3</v>
      </c>
      <c r="O165" s="189">
        <v>0.155</v>
      </c>
      <c r="P165" s="189">
        <v>0.191</v>
      </c>
      <c r="Q165" s="189">
        <v>0.32500000000000001</v>
      </c>
      <c r="R165" s="189">
        <v>0.37</v>
      </c>
      <c r="S165" s="189">
        <v>9.4E-2</v>
      </c>
      <c r="T165" s="189">
        <v>0.123</v>
      </c>
      <c r="U165" s="189">
        <v>1.6E-2</v>
      </c>
      <c r="V165" s="189">
        <v>0.03</v>
      </c>
      <c r="W165" s="189">
        <v>0.29399999999999998</v>
      </c>
      <c r="X165" s="189">
        <v>0.33800000000000002</v>
      </c>
      <c r="Y165" s="189">
        <v>2E-3</v>
      </c>
      <c r="Z165" s="189">
        <v>8.0000000000000002E-3</v>
      </c>
      <c r="AA165" s="189">
        <v>2.3E-2</v>
      </c>
      <c r="AB165" s="189">
        <v>0.04</v>
      </c>
      <c r="AC165" s="12"/>
    </row>
    <row r="166" spans="1:29" x14ac:dyDescent="0.25">
      <c r="A166" s="94" t="s">
        <v>1683</v>
      </c>
      <c r="B166" s="189" t="s">
        <v>143</v>
      </c>
      <c r="C166" s="189">
        <v>0.35792880258899679</v>
      </c>
      <c r="D166" s="189">
        <v>0.24854368932038834</v>
      </c>
      <c r="E166" s="189">
        <v>7.4433656957928807E-2</v>
      </c>
      <c r="F166" s="189">
        <v>2.0711974110032363E-2</v>
      </c>
      <c r="G166" s="189">
        <v>0.27572815533980582</v>
      </c>
      <c r="H166" s="189">
        <v>1.9417475728155339E-3</v>
      </c>
      <c r="I166" s="189">
        <v>2.0711974110032363E-2</v>
      </c>
      <c r="J166" s="188">
        <v>0.99999999999999989</v>
      </c>
      <c r="K166" s="190">
        <v>1545</v>
      </c>
      <c r="L166" s="94"/>
      <c r="M166" s="189" t="s">
        <v>143</v>
      </c>
      <c r="N166" s="189" t="s">
        <v>143</v>
      </c>
      <c r="O166" s="189">
        <v>0.33400000000000002</v>
      </c>
      <c r="P166" s="189">
        <v>0.38200000000000001</v>
      </c>
      <c r="Q166" s="189">
        <v>0.22800000000000001</v>
      </c>
      <c r="R166" s="189">
        <v>0.27100000000000002</v>
      </c>
      <c r="S166" s="189">
        <v>6.2E-2</v>
      </c>
      <c r="T166" s="189">
        <v>8.8999999999999996E-2</v>
      </c>
      <c r="U166" s="189">
        <v>1.4999999999999999E-2</v>
      </c>
      <c r="V166" s="189">
        <v>2.9000000000000001E-2</v>
      </c>
      <c r="W166" s="189">
        <v>0.254</v>
      </c>
      <c r="X166" s="189">
        <v>0.29899999999999999</v>
      </c>
      <c r="Y166" s="189">
        <v>1E-3</v>
      </c>
      <c r="Z166" s="189">
        <v>6.0000000000000001E-3</v>
      </c>
      <c r="AA166" s="189">
        <v>1.4999999999999999E-2</v>
      </c>
      <c r="AB166" s="189">
        <v>2.9000000000000001E-2</v>
      </c>
      <c r="AC166" s="12"/>
    </row>
    <row r="167" spans="1:29" x14ac:dyDescent="0.25">
      <c r="A167" s="94" t="s">
        <v>1684</v>
      </c>
      <c r="B167" s="189" t="s">
        <v>143</v>
      </c>
      <c r="C167" s="189">
        <v>0.18837097549255166</v>
      </c>
      <c r="D167" s="189">
        <v>0.19557904853435848</v>
      </c>
      <c r="E167" s="189">
        <v>5.4781355117731863E-2</v>
      </c>
      <c r="F167" s="189">
        <v>2.6910139356078808E-2</v>
      </c>
      <c r="G167" s="189">
        <v>0.51177318596828447</v>
      </c>
      <c r="H167" s="189">
        <v>1.9221528111484864E-3</v>
      </c>
      <c r="I167" s="189">
        <v>2.0663142719846227E-2</v>
      </c>
      <c r="J167" s="188">
        <v>1</v>
      </c>
      <c r="K167" s="190">
        <v>2081</v>
      </c>
      <c r="L167" s="94"/>
      <c r="M167" s="189" t="s">
        <v>143</v>
      </c>
      <c r="N167" s="189" t="s">
        <v>143</v>
      </c>
      <c r="O167" s="189">
        <v>0.17199999999999999</v>
      </c>
      <c r="P167" s="189">
        <v>0.20599999999999999</v>
      </c>
      <c r="Q167" s="189">
        <v>0.17899999999999999</v>
      </c>
      <c r="R167" s="189">
        <v>0.21299999999999999</v>
      </c>
      <c r="S167" s="189">
        <v>4.5999999999999999E-2</v>
      </c>
      <c r="T167" s="189">
        <v>6.5000000000000002E-2</v>
      </c>
      <c r="U167" s="189">
        <v>2.1000000000000001E-2</v>
      </c>
      <c r="V167" s="189">
        <v>3.5000000000000003E-2</v>
      </c>
      <c r="W167" s="189">
        <v>0.49</v>
      </c>
      <c r="X167" s="189">
        <v>0.53300000000000003</v>
      </c>
      <c r="Y167" s="189">
        <v>1E-3</v>
      </c>
      <c r="Z167" s="189">
        <v>5.0000000000000001E-3</v>
      </c>
      <c r="AA167" s="189">
        <v>1.4999999999999999E-2</v>
      </c>
      <c r="AB167" s="189">
        <v>2.8000000000000001E-2</v>
      </c>
      <c r="AC167" s="12"/>
    </row>
    <row r="168" spans="1:29" x14ac:dyDescent="0.25">
      <c r="A168" s="94" t="s">
        <v>1685</v>
      </c>
      <c r="B168" s="189" t="s">
        <v>143</v>
      </c>
      <c r="C168" s="189">
        <v>0.36032037054906879</v>
      </c>
      <c r="D168" s="189">
        <v>0.45498407796969992</v>
      </c>
      <c r="E168" s="189">
        <v>6.1082698060407219E-2</v>
      </c>
      <c r="F168" s="189">
        <v>1.350960146675673E-2</v>
      </c>
      <c r="G168" s="189">
        <v>7.8355688507189034E-2</v>
      </c>
      <c r="H168" s="189">
        <v>7.7197722667181324E-4</v>
      </c>
      <c r="I168" s="189">
        <v>3.0975586220206505E-2</v>
      </c>
      <c r="J168" s="188">
        <v>0.99999999999999989</v>
      </c>
      <c r="K168" s="190">
        <v>10363</v>
      </c>
      <c r="L168" s="94"/>
      <c r="M168" s="189" t="s">
        <v>143</v>
      </c>
      <c r="N168" s="189" t="s">
        <v>143</v>
      </c>
      <c r="O168" s="189">
        <v>0.35099999999999998</v>
      </c>
      <c r="P168" s="189">
        <v>0.37</v>
      </c>
      <c r="Q168" s="189">
        <v>0.44500000000000001</v>
      </c>
      <c r="R168" s="189">
        <v>0.46500000000000002</v>
      </c>
      <c r="S168" s="189">
        <v>5.7000000000000002E-2</v>
      </c>
      <c r="T168" s="189">
        <v>6.6000000000000003E-2</v>
      </c>
      <c r="U168" s="189">
        <v>1.0999999999999999E-2</v>
      </c>
      <c r="V168" s="189">
        <v>1.6E-2</v>
      </c>
      <c r="W168" s="189">
        <v>7.2999999999999995E-2</v>
      </c>
      <c r="X168" s="189">
        <v>8.4000000000000005E-2</v>
      </c>
      <c r="Y168" s="189">
        <v>0</v>
      </c>
      <c r="Z168" s="189">
        <v>2E-3</v>
      </c>
      <c r="AA168" s="189">
        <v>2.8000000000000001E-2</v>
      </c>
      <c r="AB168" s="189">
        <v>3.4000000000000002E-2</v>
      </c>
      <c r="AC168" s="12"/>
    </row>
    <row r="169" spans="1:29" x14ac:dyDescent="0.25">
      <c r="A169" s="94" t="s">
        <v>1686</v>
      </c>
      <c r="B169" s="189" t="s">
        <v>143</v>
      </c>
      <c r="C169" s="189">
        <v>8.7999999999999995E-2</v>
      </c>
      <c r="D169" s="189">
        <v>0.432</v>
      </c>
      <c r="E169" s="189">
        <v>0.192</v>
      </c>
      <c r="F169" s="189">
        <v>3.2000000000000001E-2</v>
      </c>
      <c r="G169" s="189">
        <v>0.224</v>
      </c>
      <c r="H169" s="189" t="s">
        <v>143</v>
      </c>
      <c r="I169" s="189">
        <v>3.2000000000000001E-2</v>
      </c>
      <c r="J169" s="188">
        <v>1</v>
      </c>
      <c r="K169" s="190">
        <v>125</v>
      </c>
      <c r="L169" s="94"/>
      <c r="M169" s="189" t="s">
        <v>143</v>
      </c>
      <c r="N169" s="189" t="s">
        <v>143</v>
      </c>
      <c r="O169" s="189">
        <v>0.05</v>
      </c>
      <c r="P169" s="189">
        <v>0.151</v>
      </c>
      <c r="Q169" s="189">
        <v>0.34799999999999998</v>
      </c>
      <c r="R169" s="189">
        <v>0.52</v>
      </c>
      <c r="S169" s="189">
        <v>0.13300000000000001</v>
      </c>
      <c r="T169" s="189">
        <v>0.27</v>
      </c>
      <c r="U169" s="189">
        <v>1.2999999999999999E-2</v>
      </c>
      <c r="V169" s="189">
        <v>7.9000000000000001E-2</v>
      </c>
      <c r="W169" s="189">
        <v>0.16</v>
      </c>
      <c r="X169" s="189">
        <v>0.30499999999999999</v>
      </c>
      <c r="Y169" s="189" t="s">
        <v>143</v>
      </c>
      <c r="Z169" s="189" t="s">
        <v>143</v>
      </c>
      <c r="AA169" s="189">
        <v>1.2999999999999999E-2</v>
      </c>
      <c r="AB169" s="189">
        <v>7.9000000000000001E-2</v>
      </c>
      <c r="AC169" s="12"/>
    </row>
    <row r="170" spans="1:29" x14ac:dyDescent="0.25">
      <c r="A170" s="94" t="s">
        <v>1687</v>
      </c>
      <c r="B170" s="189" t="s">
        <v>143</v>
      </c>
      <c r="C170" s="189">
        <v>0.25585023400936036</v>
      </c>
      <c r="D170" s="189">
        <v>0.35725429017160687</v>
      </c>
      <c r="E170" s="189">
        <v>7.8003120124804995E-2</v>
      </c>
      <c r="F170" s="189">
        <v>1.7160686427457099E-2</v>
      </c>
      <c r="G170" s="189">
        <v>0.24492979719188768</v>
      </c>
      <c r="H170" s="189">
        <v>1.5600624024960999E-3</v>
      </c>
      <c r="I170" s="189">
        <v>4.5241809672386897E-2</v>
      </c>
      <c r="J170" s="188">
        <v>0.99999999999999989</v>
      </c>
      <c r="K170" s="190">
        <v>641</v>
      </c>
      <c r="L170" s="94"/>
      <c r="M170" s="189" t="s">
        <v>143</v>
      </c>
      <c r="N170" s="189" t="s">
        <v>143</v>
      </c>
      <c r="O170" s="189">
        <v>0.224</v>
      </c>
      <c r="P170" s="189">
        <v>0.29099999999999998</v>
      </c>
      <c r="Q170" s="189">
        <v>0.32100000000000001</v>
      </c>
      <c r="R170" s="189">
        <v>0.39500000000000002</v>
      </c>
      <c r="S170" s="189">
        <v>0.06</v>
      </c>
      <c r="T170" s="189">
        <v>0.10100000000000001</v>
      </c>
      <c r="U170" s="189">
        <v>0.01</v>
      </c>
      <c r="V170" s="189">
        <v>0.03</v>
      </c>
      <c r="W170" s="189">
        <v>0.21299999999999999</v>
      </c>
      <c r="X170" s="189">
        <v>0.28000000000000003</v>
      </c>
      <c r="Y170" s="189">
        <v>0</v>
      </c>
      <c r="Z170" s="189">
        <v>8.9999999999999993E-3</v>
      </c>
      <c r="AA170" s="189">
        <v>3.2000000000000001E-2</v>
      </c>
      <c r="AB170" s="189">
        <v>6.4000000000000001E-2</v>
      </c>
      <c r="AC170" s="12"/>
    </row>
    <row r="171" spans="1:29" x14ac:dyDescent="0.25">
      <c r="A171" s="94" t="s">
        <v>1688</v>
      </c>
      <c r="B171" s="189" t="s">
        <v>143</v>
      </c>
      <c r="C171" s="189">
        <v>0.29134720700985761</v>
      </c>
      <c r="D171" s="189">
        <v>0.20810514786418402</v>
      </c>
      <c r="E171" s="189">
        <v>4.1621029572836803E-2</v>
      </c>
      <c r="F171" s="189">
        <v>8.3789704271631987E-2</v>
      </c>
      <c r="G171" s="189">
        <v>0.34665936473165387</v>
      </c>
      <c r="H171" s="189">
        <v>4.3811610076670317E-3</v>
      </c>
      <c r="I171" s="189">
        <v>2.4096385542168676E-2</v>
      </c>
      <c r="J171" s="188">
        <v>1</v>
      </c>
      <c r="K171" s="190">
        <v>1826</v>
      </c>
      <c r="L171" s="94"/>
      <c r="M171" s="189" t="s">
        <v>143</v>
      </c>
      <c r="N171" s="189" t="s">
        <v>143</v>
      </c>
      <c r="O171" s="189">
        <v>0.27100000000000002</v>
      </c>
      <c r="P171" s="189">
        <v>0.313</v>
      </c>
      <c r="Q171" s="189">
        <v>0.19</v>
      </c>
      <c r="R171" s="189">
        <v>0.22700000000000001</v>
      </c>
      <c r="S171" s="189">
        <v>3.3000000000000002E-2</v>
      </c>
      <c r="T171" s="189">
        <v>5.1999999999999998E-2</v>
      </c>
      <c r="U171" s="189">
        <v>7.1999999999999995E-2</v>
      </c>
      <c r="V171" s="189">
        <v>9.7000000000000003E-2</v>
      </c>
      <c r="W171" s="189">
        <v>0.32500000000000001</v>
      </c>
      <c r="X171" s="189">
        <v>0.36899999999999999</v>
      </c>
      <c r="Y171" s="189">
        <v>2E-3</v>
      </c>
      <c r="Z171" s="189">
        <v>8.9999999999999993E-3</v>
      </c>
      <c r="AA171" s="189">
        <v>1.7999999999999999E-2</v>
      </c>
      <c r="AB171" s="189">
        <v>3.2000000000000001E-2</v>
      </c>
      <c r="AC171" s="12"/>
    </row>
    <row r="172" spans="1:29" x14ac:dyDescent="0.25">
      <c r="A172" s="94" t="s">
        <v>1689</v>
      </c>
      <c r="B172" s="189" t="s">
        <v>143</v>
      </c>
      <c r="C172" s="189">
        <v>0.63124999999999998</v>
      </c>
      <c r="D172" s="189">
        <v>0.16041666666666668</v>
      </c>
      <c r="E172" s="189">
        <v>4.583333333333333E-2</v>
      </c>
      <c r="F172" s="189">
        <v>1.8749999999999999E-2</v>
      </c>
      <c r="G172" s="189">
        <v>0.11041666666666666</v>
      </c>
      <c r="H172" s="189" t="s">
        <v>143</v>
      </c>
      <c r="I172" s="189">
        <v>3.3333333333333333E-2</v>
      </c>
      <c r="J172" s="188">
        <v>0.99999999999999989</v>
      </c>
      <c r="K172" s="190">
        <v>480</v>
      </c>
      <c r="L172" s="94"/>
      <c r="M172" s="189" t="s">
        <v>143</v>
      </c>
      <c r="N172" s="189" t="s">
        <v>143</v>
      </c>
      <c r="O172" s="189">
        <v>0.58699999999999997</v>
      </c>
      <c r="P172" s="189">
        <v>0.67300000000000004</v>
      </c>
      <c r="Q172" s="189">
        <v>0.13</v>
      </c>
      <c r="R172" s="189">
        <v>0.19600000000000001</v>
      </c>
      <c r="S172" s="189">
        <v>0.03</v>
      </c>
      <c r="T172" s="189">
        <v>6.8000000000000005E-2</v>
      </c>
      <c r="U172" s="189">
        <v>0.01</v>
      </c>
      <c r="V172" s="189">
        <v>3.5000000000000003E-2</v>
      </c>
      <c r="W172" s="189">
        <v>8.5000000000000006E-2</v>
      </c>
      <c r="X172" s="189">
        <v>0.14199999999999999</v>
      </c>
      <c r="Y172" s="189" t="s">
        <v>143</v>
      </c>
      <c r="Z172" s="189" t="s">
        <v>143</v>
      </c>
      <c r="AA172" s="189">
        <v>2.1000000000000001E-2</v>
      </c>
      <c r="AB172" s="189">
        <v>5.2999999999999999E-2</v>
      </c>
      <c r="AC172" s="12"/>
    </row>
    <row r="173" spans="1:29" x14ac:dyDescent="0.25">
      <c r="A173" s="94" t="s">
        <v>1690</v>
      </c>
      <c r="B173" s="189" t="s">
        <v>143</v>
      </c>
      <c r="C173" s="189">
        <v>0.49092741935483869</v>
      </c>
      <c r="D173" s="189">
        <v>0.33417338709677419</v>
      </c>
      <c r="E173" s="189">
        <v>4.1330645161290321E-2</v>
      </c>
      <c r="F173" s="189">
        <v>2.1673387096774195E-2</v>
      </c>
      <c r="G173" s="189">
        <v>8.0645161290322578E-2</v>
      </c>
      <c r="H173" s="189">
        <v>2.0161290322580645E-3</v>
      </c>
      <c r="I173" s="189">
        <v>2.9233870967741934E-2</v>
      </c>
      <c r="J173" s="188">
        <v>1.0000000000000002</v>
      </c>
      <c r="K173" s="190">
        <v>1984</v>
      </c>
      <c r="L173" s="94"/>
      <c r="M173" s="189" t="s">
        <v>143</v>
      </c>
      <c r="N173" s="189" t="s">
        <v>143</v>
      </c>
      <c r="O173" s="189">
        <v>0.46899999999999997</v>
      </c>
      <c r="P173" s="189">
        <v>0.51300000000000001</v>
      </c>
      <c r="Q173" s="189">
        <v>0.314</v>
      </c>
      <c r="R173" s="189">
        <v>0.35499999999999998</v>
      </c>
      <c r="S173" s="189">
        <v>3.3000000000000002E-2</v>
      </c>
      <c r="T173" s="189">
        <v>5.0999999999999997E-2</v>
      </c>
      <c r="U173" s="189">
        <v>1.6E-2</v>
      </c>
      <c r="V173" s="189">
        <v>2.9000000000000001E-2</v>
      </c>
      <c r="W173" s="189">
        <v>6.9000000000000006E-2</v>
      </c>
      <c r="X173" s="189">
        <v>9.2999999999999999E-2</v>
      </c>
      <c r="Y173" s="189">
        <v>1E-3</v>
      </c>
      <c r="Z173" s="189">
        <v>5.0000000000000001E-3</v>
      </c>
      <c r="AA173" s="189">
        <v>2.3E-2</v>
      </c>
      <c r="AB173" s="189">
        <v>3.7999999999999999E-2</v>
      </c>
      <c r="AC173" s="12"/>
    </row>
    <row r="174" spans="1:29" x14ac:dyDescent="0.25">
      <c r="A174" s="94" t="s">
        <v>1691</v>
      </c>
      <c r="B174" s="189" t="s">
        <v>143</v>
      </c>
      <c r="C174" s="189">
        <v>0.42560553633217996</v>
      </c>
      <c r="D174" s="189">
        <v>0.40138408304498269</v>
      </c>
      <c r="E174" s="189">
        <v>6.228373702422145E-2</v>
      </c>
      <c r="F174" s="189">
        <v>1.384083044982699E-2</v>
      </c>
      <c r="G174" s="189">
        <v>7.6124567474048443E-2</v>
      </c>
      <c r="H174" s="189" t="s">
        <v>143</v>
      </c>
      <c r="I174" s="189">
        <v>2.0761245674740483E-2</v>
      </c>
      <c r="J174" s="188">
        <v>0.99999999999999989</v>
      </c>
      <c r="K174" s="190">
        <v>289</v>
      </c>
      <c r="L174" s="94"/>
      <c r="M174" s="189" t="s">
        <v>143</v>
      </c>
      <c r="N174" s="189" t="s">
        <v>143</v>
      </c>
      <c r="O174" s="189">
        <v>0.37</v>
      </c>
      <c r="P174" s="189">
        <v>0.48299999999999998</v>
      </c>
      <c r="Q174" s="189">
        <v>0.34699999999999998</v>
      </c>
      <c r="R174" s="189">
        <v>0.45900000000000002</v>
      </c>
      <c r="S174" s="189">
        <v>0.04</v>
      </c>
      <c r="T174" s="189">
        <v>9.6000000000000002E-2</v>
      </c>
      <c r="U174" s="189">
        <v>5.0000000000000001E-3</v>
      </c>
      <c r="V174" s="189">
        <v>3.5000000000000003E-2</v>
      </c>
      <c r="W174" s="189">
        <v>5.0999999999999997E-2</v>
      </c>
      <c r="X174" s="189">
        <v>0.113</v>
      </c>
      <c r="Y174" s="189" t="s">
        <v>143</v>
      </c>
      <c r="Z174" s="189" t="s">
        <v>143</v>
      </c>
      <c r="AA174" s="189">
        <v>0.01</v>
      </c>
      <c r="AB174" s="189">
        <v>4.4999999999999998E-2</v>
      </c>
      <c r="AC174" s="12"/>
    </row>
    <row r="175" spans="1:29" x14ac:dyDescent="0.25">
      <c r="A175" s="94" t="s">
        <v>1692</v>
      </c>
      <c r="B175" s="189">
        <v>5.226502963590178E-2</v>
      </c>
      <c r="C175" s="189">
        <v>0.29554403048264183</v>
      </c>
      <c r="D175" s="189">
        <v>0.26452159187129554</v>
      </c>
      <c r="E175" s="189">
        <v>0.10107959356477561</v>
      </c>
      <c r="F175" s="189">
        <v>2.0014817950889077E-2</v>
      </c>
      <c r="G175" s="189">
        <v>0.21579170194750211</v>
      </c>
      <c r="H175" s="189">
        <v>6.8691786621507198E-3</v>
      </c>
      <c r="I175" s="189">
        <v>4.3914055884843352E-2</v>
      </c>
      <c r="J175" s="188">
        <v>1</v>
      </c>
      <c r="K175" s="190">
        <v>94480</v>
      </c>
      <c r="L175" s="94"/>
      <c r="M175" s="189">
        <v>5.0999999999999997E-2</v>
      </c>
      <c r="N175" s="189">
        <v>5.3999999999999999E-2</v>
      </c>
      <c r="O175" s="189">
        <v>0.29299999999999998</v>
      </c>
      <c r="P175" s="189">
        <v>0.29799999999999999</v>
      </c>
      <c r="Q175" s="189">
        <v>0.26200000000000001</v>
      </c>
      <c r="R175" s="189">
        <v>0.26700000000000002</v>
      </c>
      <c r="S175" s="189">
        <v>9.9000000000000005E-2</v>
      </c>
      <c r="T175" s="189">
        <v>0.10299999999999999</v>
      </c>
      <c r="U175" s="189">
        <v>1.9E-2</v>
      </c>
      <c r="V175" s="189">
        <v>2.1000000000000001E-2</v>
      </c>
      <c r="W175" s="189">
        <v>0.21299999999999999</v>
      </c>
      <c r="X175" s="189">
        <v>0.218</v>
      </c>
      <c r="Y175" s="189">
        <v>6.0000000000000001E-3</v>
      </c>
      <c r="Z175" s="189">
        <v>7.0000000000000001E-3</v>
      </c>
      <c r="AA175" s="189">
        <v>4.2999999999999997E-2</v>
      </c>
      <c r="AB175" s="189">
        <v>4.4999999999999998E-2</v>
      </c>
      <c r="AC175" s="12"/>
    </row>
    <row r="176" spans="1:29" x14ac:dyDescent="0.25">
      <c r="A176" s="94" t="s">
        <v>1693</v>
      </c>
      <c r="B176" s="189" t="s">
        <v>143</v>
      </c>
      <c r="C176" s="189">
        <v>0.35707817687896165</v>
      </c>
      <c r="D176" s="189">
        <v>0.24690612737699968</v>
      </c>
      <c r="E176" s="189">
        <v>0.13613039541201327</v>
      </c>
      <c r="F176" s="189">
        <v>3.2900694234832481E-2</v>
      </c>
      <c r="G176" s="189">
        <v>0.18955629338967703</v>
      </c>
      <c r="H176" s="189">
        <v>7.5460307878056146E-3</v>
      </c>
      <c r="I176" s="189">
        <v>2.9882281919710232E-2</v>
      </c>
      <c r="J176" s="188">
        <v>0.99999999999999989</v>
      </c>
      <c r="K176" s="190">
        <v>3313</v>
      </c>
      <c r="L176" s="94"/>
      <c r="M176" s="189" t="s">
        <v>143</v>
      </c>
      <c r="N176" s="189" t="s">
        <v>143</v>
      </c>
      <c r="O176" s="189">
        <v>0.34100000000000003</v>
      </c>
      <c r="P176" s="189">
        <v>0.374</v>
      </c>
      <c r="Q176" s="189">
        <v>0.23300000000000001</v>
      </c>
      <c r="R176" s="189">
        <v>0.26200000000000001</v>
      </c>
      <c r="S176" s="189">
        <v>0.125</v>
      </c>
      <c r="T176" s="189">
        <v>0.14799999999999999</v>
      </c>
      <c r="U176" s="189">
        <v>2.7E-2</v>
      </c>
      <c r="V176" s="189">
        <v>0.04</v>
      </c>
      <c r="W176" s="189">
        <v>0.17699999999999999</v>
      </c>
      <c r="X176" s="189">
        <v>0.20300000000000001</v>
      </c>
      <c r="Y176" s="189">
        <v>5.0000000000000001E-3</v>
      </c>
      <c r="Z176" s="189">
        <v>1.0999999999999999E-2</v>
      </c>
      <c r="AA176" s="189">
        <v>2.5000000000000001E-2</v>
      </c>
      <c r="AB176" s="189">
        <v>3.5999999999999997E-2</v>
      </c>
      <c r="AC176" s="12"/>
    </row>
    <row r="177" spans="1:29" x14ac:dyDescent="0.25">
      <c r="A177" s="94" t="s">
        <v>1694</v>
      </c>
      <c r="B177" s="189" t="s">
        <v>143</v>
      </c>
      <c r="C177" s="189">
        <v>0.19429778247096094</v>
      </c>
      <c r="D177" s="189">
        <v>0.42977824709609291</v>
      </c>
      <c r="E177" s="189">
        <v>0.18004223864836325</v>
      </c>
      <c r="F177" s="189">
        <v>0.10454065469904963</v>
      </c>
      <c r="G177" s="189">
        <v>6.2829989440337908E-2</v>
      </c>
      <c r="H177" s="189" t="s">
        <v>143</v>
      </c>
      <c r="I177" s="189">
        <v>2.8511087645195353E-2</v>
      </c>
      <c r="J177" s="188">
        <v>1</v>
      </c>
      <c r="K177" s="190">
        <v>1894</v>
      </c>
      <c r="L177" s="94"/>
      <c r="M177" s="189" t="s">
        <v>143</v>
      </c>
      <c r="N177" s="189" t="s">
        <v>143</v>
      </c>
      <c r="O177" s="189">
        <v>0.17699999999999999</v>
      </c>
      <c r="P177" s="189">
        <v>0.21299999999999999</v>
      </c>
      <c r="Q177" s="189">
        <v>0.40799999999999997</v>
      </c>
      <c r="R177" s="189">
        <v>0.45200000000000001</v>
      </c>
      <c r="S177" s="189">
        <v>0.16300000000000001</v>
      </c>
      <c r="T177" s="189">
        <v>0.19800000000000001</v>
      </c>
      <c r="U177" s="189">
        <v>9.1999999999999998E-2</v>
      </c>
      <c r="V177" s="189">
        <v>0.11899999999999999</v>
      </c>
      <c r="W177" s="189">
        <v>5.2999999999999999E-2</v>
      </c>
      <c r="X177" s="189">
        <v>7.4999999999999997E-2</v>
      </c>
      <c r="Y177" s="189" t="s">
        <v>143</v>
      </c>
      <c r="Z177" s="189" t="s">
        <v>143</v>
      </c>
      <c r="AA177" s="189">
        <v>2.1999999999999999E-2</v>
      </c>
      <c r="AB177" s="189">
        <v>3.6999999999999998E-2</v>
      </c>
      <c r="AC177" s="12"/>
    </row>
    <row r="178" spans="1:29" x14ac:dyDescent="0.25">
      <c r="A178" s="94" t="s">
        <v>1695</v>
      </c>
      <c r="B178" s="189" t="s">
        <v>143</v>
      </c>
      <c r="C178" s="189">
        <v>5.3655264922870555E-3</v>
      </c>
      <c r="D178" s="189">
        <v>0.15157612340710933</v>
      </c>
      <c r="E178" s="189">
        <v>0.17102615694164991</v>
      </c>
      <c r="F178" s="189">
        <v>3.9570757880617036E-2</v>
      </c>
      <c r="G178" s="189">
        <v>0.5714285714285714</v>
      </c>
      <c r="H178" s="189">
        <v>1.1401743796109993E-2</v>
      </c>
      <c r="I178" s="189">
        <v>4.9631120053655262E-2</v>
      </c>
      <c r="J178" s="188">
        <v>1</v>
      </c>
      <c r="K178" s="190">
        <v>1491</v>
      </c>
      <c r="L178" s="94"/>
      <c r="M178" s="189" t="s">
        <v>143</v>
      </c>
      <c r="N178" s="189" t="s">
        <v>143</v>
      </c>
      <c r="O178" s="189">
        <v>3.0000000000000001E-3</v>
      </c>
      <c r="P178" s="189">
        <v>1.0999999999999999E-2</v>
      </c>
      <c r="Q178" s="189">
        <v>0.13400000000000001</v>
      </c>
      <c r="R178" s="189">
        <v>0.17100000000000001</v>
      </c>
      <c r="S178" s="189">
        <v>0.153</v>
      </c>
      <c r="T178" s="189">
        <v>0.191</v>
      </c>
      <c r="U178" s="189">
        <v>3.1E-2</v>
      </c>
      <c r="V178" s="189">
        <v>5.0999999999999997E-2</v>
      </c>
      <c r="W178" s="189">
        <v>0.54600000000000004</v>
      </c>
      <c r="X178" s="189">
        <v>0.59599999999999997</v>
      </c>
      <c r="Y178" s="189">
        <v>7.0000000000000001E-3</v>
      </c>
      <c r="Z178" s="189">
        <v>1.7999999999999999E-2</v>
      </c>
      <c r="AA178" s="189">
        <v>0.04</v>
      </c>
      <c r="AB178" s="189">
        <v>6.2E-2</v>
      </c>
      <c r="AC178" s="12"/>
    </row>
    <row r="179" spans="1:29" x14ac:dyDescent="0.25">
      <c r="A179" s="94" t="s">
        <v>1696</v>
      </c>
      <c r="B179" s="189" t="s">
        <v>143</v>
      </c>
      <c r="C179" s="189">
        <v>7.6273937033430703E-2</v>
      </c>
      <c r="D179" s="189">
        <v>0.18825056799740345</v>
      </c>
      <c r="E179" s="189">
        <v>7.8870496592015574E-2</v>
      </c>
      <c r="F179" s="189">
        <v>1.5579357351509251E-2</v>
      </c>
      <c r="G179" s="189">
        <v>0.55923401493021752</v>
      </c>
      <c r="H179" s="189">
        <v>3.2132424537487832E-2</v>
      </c>
      <c r="I179" s="189">
        <v>4.9659201557935732E-2</v>
      </c>
      <c r="J179" s="188">
        <v>1</v>
      </c>
      <c r="K179" s="190">
        <v>3081</v>
      </c>
      <c r="L179" s="94"/>
      <c r="M179" s="189" t="s">
        <v>143</v>
      </c>
      <c r="N179" s="189" t="s">
        <v>143</v>
      </c>
      <c r="O179" s="189">
        <v>6.7000000000000004E-2</v>
      </c>
      <c r="P179" s="189">
        <v>8.5999999999999993E-2</v>
      </c>
      <c r="Q179" s="189">
        <v>0.17499999999999999</v>
      </c>
      <c r="R179" s="189">
        <v>0.20200000000000001</v>
      </c>
      <c r="S179" s="189">
        <v>7.0000000000000007E-2</v>
      </c>
      <c r="T179" s="189">
        <v>8.8999999999999996E-2</v>
      </c>
      <c r="U179" s="189">
        <v>1.2E-2</v>
      </c>
      <c r="V179" s="189">
        <v>2.1000000000000001E-2</v>
      </c>
      <c r="W179" s="189">
        <v>0.54200000000000004</v>
      </c>
      <c r="X179" s="189">
        <v>0.57699999999999996</v>
      </c>
      <c r="Y179" s="189">
        <v>2.5999999999999999E-2</v>
      </c>
      <c r="Z179" s="189">
        <v>3.9E-2</v>
      </c>
      <c r="AA179" s="189">
        <v>4.2999999999999997E-2</v>
      </c>
      <c r="AB179" s="189">
        <v>5.8000000000000003E-2</v>
      </c>
      <c r="AC179" s="12"/>
    </row>
    <row r="180" spans="1:29" x14ac:dyDescent="0.25">
      <c r="A180" s="94" t="s">
        <v>1697</v>
      </c>
      <c r="B180" s="189">
        <v>0.18446601941747573</v>
      </c>
      <c r="C180" s="189">
        <v>0.16920943134535368</v>
      </c>
      <c r="D180" s="189">
        <v>0.32732316227461861</v>
      </c>
      <c r="E180" s="189">
        <v>0.15811373092926492</v>
      </c>
      <c r="F180" s="189">
        <v>8.321775312066574E-3</v>
      </c>
      <c r="G180" s="189">
        <v>0.11095700416088766</v>
      </c>
      <c r="H180" s="189">
        <v>2.7739251040221915E-3</v>
      </c>
      <c r="I180" s="189">
        <v>3.8834951456310676E-2</v>
      </c>
      <c r="J180" s="188">
        <v>1</v>
      </c>
      <c r="K180" s="190">
        <v>721</v>
      </c>
      <c r="L180" s="94"/>
      <c r="M180" s="189">
        <v>0.158</v>
      </c>
      <c r="N180" s="189">
        <v>0.214</v>
      </c>
      <c r="O180" s="189">
        <v>0.14399999999999999</v>
      </c>
      <c r="P180" s="189">
        <v>0.19800000000000001</v>
      </c>
      <c r="Q180" s="189">
        <v>0.29399999999999998</v>
      </c>
      <c r="R180" s="189">
        <v>0.36199999999999999</v>
      </c>
      <c r="S180" s="189">
        <v>0.13300000000000001</v>
      </c>
      <c r="T180" s="189">
        <v>0.187</v>
      </c>
      <c r="U180" s="189">
        <v>4.0000000000000001E-3</v>
      </c>
      <c r="V180" s="189">
        <v>1.7999999999999999E-2</v>
      </c>
      <c r="W180" s="189">
        <v>0.09</v>
      </c>
      <c r="X180" s="189">
        <v>0.13600000000000001</v>
      </c>
      <c r="Y180" s="189">
        <v>1E-3</v>
      </c>
      <c r="Z180" s="189">
        <v>0.01</v>
      </c>
      <c r="AA180" s="189">
        <v>2.7E-2</v>
      </c>
      <c r="AB180" s="189">
        <v>5.6000000000000001E-2</v>
      </c>
      <c r="AC180" s="12"/>
    </row>
    <row r="181" spans="1:29" x14ac:dyDescent="0.25">
      <c r="A181" s="94" t="s">
        <v>1698</v>
      </c>
      <c r="B181" s="189">
        <v>0.35553441167142402</v>
      </c>
      <c r="C181" s="189">
        <v>1.2686330478908975E-3</v>
      </c>
      <c r="D181" s="189">
        <v>0.35283856644465589</v>
      </c>
      <c r="E181" s="189">
        <v>0.23485569299080242</v>
      </c>
      <c r="F181" s="189">
        <v>6.5017443704408501E-3</v>
      </c>
      <c r="G181" s="189">
        <v>6.6603235014272124E-3</v>
      </c>
      <c r="H181" s="189" t="s">
        <v>143</v>
      </c>
      <c r="I181" s="189">
        <v>4.2340627973358705E-2</v>
      </c>
      <c r="J181" s="188">
        <v>0.99999999999999989</v>
      </c>
      <c r="K181" s="190">
        <v>6306</v>
      </c>
      <c r="L181" s="94"/>
      <c r="M181" s="189">
        <v>0.34399999999999997</v>
      </c>
      <c r="N181" s="189">
        <v>0.36699999999999999</v>
      </c>
      <c r="O181" s="189">
        <v>1E-3</v>
      </c>
      <c r="P181" s="189">
        <v>3.0000000000000001E-3</v>
      </c>
      <c r="Q181" s="189">
        <v>0.34100000000000003</v>
      </c>
      <c r="R181" s="189">
        <v>0.36499999999999999</v>
      </c>
      <c r="S181" s="189">
        <v>0.22500000000000001</v>
      </c>
      <c r="T181" s="189">
        <v>0.245</v>
      </c>
      <c r="U181" s="189">
        <v>5.0000000000000001E-3</v>
      </c>
      <c r="V181" s="189">
        <v>8.9999999999999993E-3</v>
      </c>
      <c r="W181" s="189">
        <v>5.0000000000000001E-3</v>
      </c>
      <c r="X181" s="189">
        <v>8.9999999999999993E-3</v>
      </c>
      <c r="Y181" s="189" t="s">
        <v>143</v>
      </c>
      <c r="Z181" s="189" t="s">
        <v>143</v>
      </c>
      <c r="AA181" s="189">
        <v>3.7999999999999999E-2</v>
      </c>
      <c r="AB181" s="189">
        <v>4.8000000000000001E-2</v>
      </c>
      <c r="AC181" s="12"/>
    </row>
    <row r="182" spans="1:29" x14ac:dyDescent="0.25">
      <c r="A182" s="94" t="s">
        <v>1699</v>
      </c>
      <c r="B182" s="189">
        <v>7.0035062483143035E-2</v>
      </c>
      <c r="C182" s="189">
        <v>0.25334891665917469</v>
      </c>
      <c r="D182" s="189">
        <v>0.26710419850759687</v>
      </c>
      <c r="E182" s="189">
        <v>9.4848512092061493E-2</v>
      </c>
      <c r="F182" s="189">
        <v>2.7420659893913513E-2</v>
      </c>
      <c r="G182" s="189">
        <v>0.2485840151038389</v>
      </c>
      <c r="H182" s="189">
        <v>6.8326890227456624E-3</v>
      </c>
      <c r="I182" s="189">
        <v>3.1825946237525847E-2</v>
      </c>
      <c r="J182" s="188">
        <v>1</v>
      </c>
      <c r="K182" s="190">
        <v>11123</v>
      </c>
      <c r="L182" s="94"/>
      <c r="M182" s="189">
        <v>6.5000000000000002E-2</v>
      </c>
      <c r="N182" s="189">
        <v>7.4999999999999997E-2</v>
      </c>
      <c r="O182" s="189">
        <v>0.245</v>
      </c>
      <c r="P182" s="189">
        <v>0.26200000000000001</v>
      </c>
      <c r="Q182" s="189">
        <v>0.25900000000000001</v>
      </c>
      <c r="R182" s="189">
        <v>0.27500000000000002</v>
      </c>
      <c r="S182" s="189">
        <v>0.09</v>
      </c>
      <c r="T182" s="189">
        <v>0.1</v>
      </c>
      <c r="U182" s="189">
        <v>2.5000000000000001E-2</v>
      </c>
      <c r="V182" s="189">
        <v>3.1E-2</v>
      </c>
      <c r="W182" s="189">
        <v>0.24099999999999999</v>
      </c>
      <c r="X182" s="189">
        <v>0.25700000000000001</v>
      </c>
      <c r="Y182" s="189">
        <v>5.0000000000000001E-3</v>
      </c>
      <c r="Z182" s="189">
        <v>8.9999999999999993E-3</v>
      </c>
      <c r="AA182" s="189">
        <v>2.9000000000000001E-2</v>
      </c>
      <c r="AB182" s="189">
        <v>3.5000000000000003E-2</v>
      </c>
      <c r="AC182" s="12"/>
    </row>
    <row r="183" spans="1:29" x14ac:dyDescent="0.25">
      <c r="A183" s="94" t="s">
        <v>1700</v>
      </c>
      <c r="B183" s="189">
        <v>0.55536912751677847</v>
      </c>
      <c r="C183" s="189">
        <v>0.1616331096196868</v>
      </c>
      <c r="D183" s="189">
        <v>0.14821029082774048</v>
      </c>
      <c r="E183" s="189">
        <v>3.5234899328859058E-2</v>
      </c>
      <c r="F183" s="189">
        <v>5.5928411633109618E-4</v>
      </c>
      <c r="G183" s="189">
        <v>1.1185682326621925E-2</v>
      </c>
      <c r="H183" s="189" t="s">
        <v>143</v>
      </c>
      <c r="I183" s="189">
        <v>8.7807606263982096E-2</v>
      </c>
      <c r="J183" s="188">
        <v>0.99999999999999989</v>
      </c>
      <c r="K183" s="190">
        <v>1788</v>
      </c>
      <c r="L183" s="94"/>
      <c r="M183" s="189">
        <v>0.53200000000000003</v>
      </c>
      <c r="N183" s="189">
        <v>0.57799999999999996</v>
      </c>
      <c r="O183" s="189">
        <v>0.14499999999999999</v>
      </c>
      <c r="P183" s="189">
        <v>0.17899999999999999</v>
      </c>
      <c r="Q183" s="189">
        <v>0.13200000000000001</v>
      </c>
      <c r="R183" s="189">
        <v>0.16500000000000001</v>
      </c>
      <c r="S183" s="189">
        <v>2.8000000000000001E-2</v>
      </c>
      <c r="T183" s="189">
        <v>4.4999999999999998E-2</v>
      </c>
      <c r="U183" s="189">
        <v>0</v>
      </c>
      <c r="V183" s="189">
        <v>3.0000000000000001E-3</v>
      </c>
      <c r="W183" s="189">
        <v>7.0000000000000001E-3</v>
      </c>
      <c r="X183" s="189">
        <v>1.7000000000000001E-2</v>
      </c>
      <c r="Y183" s="189" t="s">
        <v>143</v>
      </c>
      <c r="Z183" s="189" t="s">
        <v>143</v>
      </c>
      <c r="AA183" s="189">
        <v>7.5999999999999998E-2</v>
      </c>
      <c r="AB183" s="189">
        <v>0.10199999999999999</v>
      </c>
      <c r="AC183" s="12"/>
    </row>
    <row r="184" spans="1:29" x14ac:dyDescent="0.25">
      <c r="A184" s="94" t="s">
        <v>1701</v>
      </c>
      <c r="B184" s="189">
        <v>0.2856230031948882</v>
      </c>
      <c r="C184" s="189">
        <v>0.45772097976570819</v>
      </c>
      <c r="D184" s="189">
        <v>0.13248136315228967</v>
      </c>
      <c r="E184" s="189">
        <v>2.4565140220092298E-2</v>
      </c>
      <c r="F184" s="189">
        <v>1.774937877174299E-3</v>
      </c>
      <c r="G184" s="189">
        <v>4.1178558750443732E-2</v>
      </c>
      <c r="H184" s="189">
        <v>4.7568335108271213E-3</v>
      </c>
      <c r="I184" s="189">
        <v>5.1899183528576497E-2</v>
      </c>
      <c r="J184" s="188">
        <v>0.99999999999999989</v>
      </c>
      <c r="K184" s="190">
        <v>14085</v>
      </c>
      <c r="L184" s="94"/>
      <c r="M184" s="189">
        <v>0.27800000000000002</v>
      </c>
      <c r="N184" s="189">
        <v>0.29299999999999998</v>
      </c>
      <c r="O184" s="189">
        <v>0.45</v>
      </c>
      <c r="P184" s="189">
        <v>0.46600000000000003</v>
      </c>
      <c r="Q184" s="189">
        <v>0.127</v>
      </c>
      <c r="R184" s="189">
        <v>0.13800000000000001</v>
      </c>
      <c r="S184" s="189">
        <v>2.1999999999999999E-2</v>
      </c>
      <c r="T184" s="189">
        <v>2.7E-2</v>
      </c>
      <c r="U184" s="189">
        <v>1E-3</v>
      </c>
      <c r="V184" s="189">
        <v>3.0000000000000001E-3</v>
      </c>
      <c r="W184" s="189">
        <v>3.7999999999999999E-2</v>
      </c>
      <c r="X184" s="189">
        <v>4.4999999999999998E-2</v>
      </c>
      <c r="Y184" s="189">
        <v>4.0000000000000001E-3</v>
      </c>
      <c r="Z184" s="189">
        <v>6.0000000000000001E-3</v>
      </c>
      <c r="AA184" s="189">
        <v>4.8000000000000001E-2</v>
      </c>
      <c r="AB184" s="189">
        <v>5.6000000000000001E-2</v>
      </c>
      <c r="AC184" s="12"/>
    </row>
    <row r="185" spans="1:29" x14ac:dyDescent="0.25">
      <c r="A185" s="94" t="s">
        <v>1702</v>
      </c>
      <c r="B185" s="189" t="s">
        <v>143</v>
      </c>
      <c r="C185" s="189">
        <v>0.3931297709923664</v>
      </c>
      <c r="D185" s="189">
        <v>0.37213740458015265</v>
      </c>
      <c r="E185" s="189">
        <v>8.7786259541984726E-2</v>
      </c>
      <c r="F185" s="189">
        <v>7.6335877862595417E-3</v>
      </c>
      <c r="G185" s="189">
        <v>0.10877862595419847</v>
      </c>
      <c r="H185" s="189">
        <v>3.8167938931297708E-3</v>
      </c>
      <c r="I185" s="189">
        <v>2.6717557251908396E-2</v>
      </c>
      <c r="J185" s="188">
        <v>1</v>
      </c>
      <c r="K185" s="190">
        <v>524</v>
      </c>
      <c r="L185" s="94"/>
      <c r="M185" s="189" t="s">
        <v>143</v>
      </c>
      <c r="N185" s="189" t="s">
        <v>143</v>
      </c>
      <c r="O185" s="189">
        <v>0.35199999999999998</v>
      </c>
      <c r="P185" s="189">
        <v>0.436</v>
      </c>
      <c r="Q185" s="189">
        <v>0.33200000000000002</v>
      </c>
      <c r="R185" s="189">
        <v>0.41399999999999998</v>
      </c>
      <c r="S185" s="189">
        <v>6.6000000000000003E-2</v>
      </c>
      <c r="T185" s="189">
        <v>0.115</v>
      </c>
      <c r="U185" s="189">
        <v>3.0000000000000001E-3</v>
      </c>
      <c r="V185" s="189">
        <v>1.9E-2</v>
      </c>
      <c r="W185" s="189">
        <v>8.5000000000000006E-2</v>
      </c>
      <c r="X185" s="189">
        <v>0.13800000000000001</v>
      </c>
      <c r="Y185" s="189">
        <v>1E-3</v>
      </c>
      <c r="Z185" s="189">
        <v>1.4E-2</v>
      </c>
      <c r="AA185" s="189">
        <v>1.6E-2</v>
      </c>
      <c r="AB185" s="189">
        <v>4.3999999999999997E-2</v>
      </c>
      <c r="AC185" s="12"/>
    </row>
    <row r="186" spans="1:29" x14ac:dyDescent="0.25">
      <c r="A186" s="94" t="s">
        <v>1703</v>
      </c>
      <c r="B186" s="189" t="s">
        <v>143</v>
      </c>
      <c r="C186" s="189">
        <v>0.27480916030534353</v>
      </c>
      <c r="D186" s="189">
        <v>0.35114503816793891</v>
      </c>
      <c r="E186" s="189">
        <v>0.17557251908396945</v>
      </c>
      <c r="F186" s="189" t="s">
        <v>143</v>
      </c>
      <c r="G186" s="189">
        <v>0.16030534351145037</v>
      </c>
      <c r="H186" s="189">
        <v>7.6335877862595417E-3</v>
      </c>
      <c r="I186" s="189">
        <v>3.0534351145038167E-2</v>
      </c>
      <c r="J186" s="188">
        <v>0.99999999999999989</v>
      </c>
      <c r="K186" s="190">
        <v>131</v>
      </c>
      <c r="L186" s="94"/>
      <c r="M186" s="189" t="s">
        <v>143</v>
      </c>
      <c r="N186" s="189" t="s">
        <v>143</v>
      </c>
      <c r="O186" s="189">
        <v>0.20599999999999999</v>
      </c>
      <c r="P186" s="189">
        <v>0.35699999999999998</v>
      </c>
      <c r="Q186" s="189">
        <v>0.27500000000000002</v>
      </c>
      <c r="R186" s="189">
        <v>0.436</v>
      </c>
      <c r="S186" s="189">
        <v>0.12</v>
      </c>
      <c r="T186" s="189">
        <v>0.25</v>
      </c>
      <c r="U186" s="189" t="s">
        <v>143</v>
      </c>
      <c r="V186" s="189" t="s">
        <v>143</v>
      </c>
      <c r="W186" s="189">
        <v>0.107</v>
      </c>
      <c r="X186" s="189">
        <v>0.23300000000000001</v>
      </c>
      <c r="Y186" s="189">
        <v>1E-3</v>
      </c>
      <c r="Z186" s="189">
        <v>4.2000000000000003E-2</v>
      </c>
      <c r="AA186" s="189">
        <v>1.2E-2</v>
      </c>
      <c r="AB186" s="189">
        <v>7.5999999999999998E-2</v>
      </c>
      <c r="AC186" s="12"/>
    </row>
    <row r="187" spans="1:29" x14ac:dyDescent="0.25">
      <c r="A187" s="94" t="s">
        <v>1704</v>
      </c>
      <c r="B187" s="189" t="s">
        <v>143</v>
      </c>
      <c r="C187" s="189">
        <v>0.39748953974895396</v>
      </c>
      <c r="D187" s="189">
        <v>0.24825662482566249</v>
      </c>
      <c r="E187" s="189">
        <v>0.26220362622036264</v>
      </c>
      <c r="F187" s="189">
        <v>8.368200836820083E-3</v>
      </c>
      <c r="G187" s="189">
        <v>5.1603905160390519E-2</v>
      </c>
      <c r="H187" s="189">
        <v>2.7894002789400278E-3</v>
      </c>
      <c r="I187" s="189">
        <v>2.9288702928870293E-2</v>
      </c>
      <c r="J187" s="188">
        <v>1</v>
      </c>
      <c r="K187" s="190">
        <v>717</v>
      </c>
      <c r="L187" s="94"/>
      <c r="M187" s="189" t="s">
        <v>143</v>
      </c>
      <c r="N187" s="189" t="s">
        <v>143</v>
      </c>
      <c r="O187" s="189">
        <v>0.36199999999999999</v>
      </c>
      <c r="P187" s="189">
        <v>0.434</v>
      </c>
      <c r="Q187" s="189">
        <v>0.218</v>
      </c>
      <c r="R187" s="189">
        <v>0.28100000000000003</v>
      </c>
      <c r="S187" s="189">
        <v>0.23100000000000001</v>
      </c>
      <c r="T187" s="189">
        <v>0.29599999999999999</v>
      </c>
      <c r="U187" s="189">
        <v>4.0000000000000001E-3</v>
      </c>
      <c r="V187" s="189">
        <v>1.7999999999999999E-2</v>
      </c>
      <c r="W187" s="189">
        <v>3.7999999999999999E-2</v>
      </c>
      <c r="X187" s="189">
        <v>7.0000000000000007E-2</v>
      </c>
      <c r="Y187" s="189">
        <v>1E-3</v>
      </c>
      <c r="Z187" s="189">
        <v>0.01</v>
      </c>
      <c r="AA187" s="189">
        <v>1.9E-2</v>
      </c>
      <c r="AB187" s="189">
        <v>4.3999999999999997E-2</v>
      </c>
      <c r="AC187" s="12"/>
    </row>
    <row r="188" spans="1:29" x14ac:dyDescent="0.25">
      <c r="A188" s="94" t="s">
        <v>1705</v>
      </c>
      <c r="B188" s="189" t="s">
        <v>143</v>
      </c>
      <c r="C188" s="189">
        <v>0.48861646234676009</v>
      </c>
      <c r="D188" s="189">
        <v>0.30297723292469353</v>
      </c>
      <c r="E188" s="189">
        <v>8.0560420315236428E-2</v>
      </c>
      <c r="F188" s="189">
        <v>1.4010507880910683E-2</v>
      </c>
      <c r="G188" s="189">
        <v>5.4290718038528897E-2</v>
      </c>
      <c r="H188" s="189" t="s">
        <v>143</v>
      </c>
      <c r="I188" s="189">
        <v>5.9544658493870403E-2</v>
      </c>
      <c r="J188" s="188">
        <v>1.0000000000000002</v>
      </c>
      <c r="K188" s="190">
        <v>571</v>
      </c>
      <c r="L188" s="94"/>
      <c r="M188" s="189" t="s">
        <v>143</v>
      </c>
      <c r="N188" s="189" t="s">
        <v>143</v>
      </c>
      <c r="O188" s="189">
        <v>0.44800000000000001</v>
      </c>
      <c r="P188" s="189">
        <v>0.53</v>
      </c>
      <c r="Q188" s="189">
        <v>0.26700000000000002</v>
      </c>
      <c r="R188" s="189">
        <v>0.34200000000000003</v>
      </c>
      <c r="S188" s="189">
        <v>6.0999999999999999E-2</v>
      </c>
      <c r="T188" s="189">
        <v>0.106</v>
      </c>
      <c r="U188" s="189">
        <v>7.0000000000000001E-3</v>
      </c>
      <c r="V188" s="189">
        <v>2.7E-2</v>
      </c>
      <c r="W188" s="189">
        <v>3.9E-2</v>
      </c>
      <c r="X188" s="189">
        <v>7.5999999999999998E-2</v>
      </c>
      <c r="Y188" s="189" t="s">
        <v>143</v>
      </c>
      <c r="Z188" s="189" t="s">
        <v>143</v>
      </c>
      <c r="AA188" s="189">
        <v>4.2999999999999997E-2</v>
      </c>
      <c r="AB188" s="189">
        <v>8.2000000000000003E-2</v>
      </c>
      <c r="AC188" s="12"/>
    </row>
    <row r="189" spans="1:29" x14ac:dyDescent="0.25">
      <c r="A189" s="94" t="s">
        <v>1706</v>
      </c>
      <c r="B189" s="189" t="s">
        <v>143</v>
      </c>
      <c r="C189" s="189">
        <v>0.29979035639412999</v>
      </c>
      <c r="D189" s="189">
        <v>0.38574423480083858</v>
      </c>
      <c r="E189" s="189">
        <v>0.17400419287211741</v>
      </c>
      <c r="F189" s="189">
        <v>8.385744234800839E-3</v>
      </c>
      <c r="G189" s="189">
        <v>9.6436058700209645E-2</v>
      </c>
      <c r="H189" s="189">
        <v>4.1928721174004195E-3</v>
      </c>
      <c r="I189" s="189">
        <v>3.1446540880503145E-2</v>
      </c>
      <c r="J189" s="188">
        <v>1.0000000000000002</v>
      </c>
      <c r="K189" s="190">
        <v>477</v>
      </c>
      <c r="L189" s="94"/>
      <c r="M189" s="189" t="s">
        <v>143</v>
      </c>
      <c r="N189" s="189" t="s">
        <v>143</v>
      </c>
      <c r="O189" s="189">
        <v>0.26</v>
      </c>
      <c r="P189" s="189">
        <v>0.34200000000000003</v>
      </c>
      <c r="Q189" s="189">
        <v>0.34300000000000003</v>
      </c>
      <c r="R189" s="189">
        <v>0.43</v>
      </c>
      <c r="S189" s="189">
        <v>0.14299999999999999</v>
      </c>
      <c r="T189" s="189">
        <v>0.21099999999999999</v>
      </c>
      <c r="U189" s="189">
        <v>3.0000000000000001E-3</v>
      </c>
      <c r="V189" s="189">
        <v>2.1000000000000001E-2</v>
      </c>
      <c r="W189" s="189">
        <v>7.2999999999999995E-2</v>
      </c>
      <c r="X189" s="189">
        <v>0.126</v>
      </c>
      <c r="Y189" s="189">
        <v>1E-3</v>
      </c>
      <c r="Z189" s="189">
        <v>1.4999999999999999E-2</v>
      </c>
      <c r="AA189" s="189">
        <v>1.9E-2</v>
      </c>
      <c r="AB189" s="189">
        <v>5.0999999999999997E-2</v>
      </c>
      <c r="AC189" s="12"/>
    </row>
    <row r="190" spans="1:29" x14ac:dyDescent="0.25">
      <c r="A190" s="94" t="s">
        <v>1707</v>
      </c>
      <c r="B190" s="189" t="s">
        <v>143</v>
      </c>
      <c r="C190" s="189">
        <v>0.15052508751458576</v>
      </c>
      <c r="D190" s="189">
        <v>0.55309218203033839</v>
      </c>
      <c r="E190" s="189">
        <v>0.17969661610268378</v>
      </c>
      <c r="F190" s="189">
        <v>1.5169194865810968E-2</v>
      </c>
      <c r="G190" s="189">
        <v>6.1843640606767794E-2</v>
      </c>
      <c r="H190" s="189">
        <v>1.1668611435239206E-3</v>
      </c>
      <c r="I190" s="189">
        <v>3.8506417736289385E-2</v>
      </c>
      <c r="J190" s="188">
        <v>1</v>
      </c>
      <c r="K190" s="190">
        <v>857</v>
      </c>
      <c r="L190" s="94"/>
      <c r="M190" s="189" t="s">
        <v>143</v>
      </c>
      <c r="N190" s="189" t="s">
        <v>143</v>
      </c>
      <c r="O190" s="189">
        <v>0.128</v>
      </c>
      <c r="P190" s="189">
        <v>0.17599999999999999</v>
      </c>
      <c r="Q190" s="189">
        <v>0.52</v>
      </c>
      <c r="R190" s="189">
        <v>0.58599999999999997</v>
      </c>
      <c r="S190" s="189">
        <v>0.155</v>
      </c>
      <c r="T190" s="189">
        <v>0.20699999999999999</v>
      </c>
      <c r="U190" s="189">
        <v>8.9999999999999993E-3</v>
      </c>
      <c r="V190" s="189">
        <v>2.5999999999999999E-2</v>
      </c>
      <c r="W190" s="189">
        <v>4.8000000000000001E-2</v>
      </c>
      <c r="X190" s="189">
        <v>0.08</v>
      </c>
      <c r="Y190" s="189">
        <v>0</v>
      </c>
      <c r="Z190" s="189">
        <v>7.0000000000000001E-3</v>
      </c>
      <c r="AA190" s="189">
        <v>2.8000000000000001E-2</v>
      </c>
      <c r="AB190" s="189">
        <v>5.3999999999999999E-2</v>
      </c>
      <c r="AC190" s="12"/>
    </row>
    <row r="191" spans="1:29" x14ac:dyDescent="0.25">
      <c r="A191" s="94" t="s">
        <v>1708</v>
      </c>
      <c r="B191" s="189" t="s">
        <v>143</v>
      </c>
      <c r="C191" s="189">
        <v>0.27419354838709675</v>
      </c>
      <c r="D191" s="189">
        <v>0.34677419354838712</v>
      </c>
      <c r="E191" s="189">
        <v>0.13911290322580644</v>
      </c>
      <c r="F191" s="189">
        <v>3.6290322580645164E-2</v>
      </c>
      <c r="G191" s="189">
        <v>0.15120967741935484</v>
      </c>
      <c r="H191" s="189" t="s">
        <v>143</v>
      </c>
      <c r="I191" s="189">
        <v>5.2419354838709679E-2</v>
      </c>
      <c r="J191" s="188">
        <v>0.99999999999999989</v>
      </c>
      <c r="K191" s="190">
        <v>496</v>
      </c>
      <c r="L191" s="94"/>
      <c r="M191" s="189" t="s">
        <v>143</v>
      </c>
      <c r="N191" s="189" t="s">
        <v>143</v>
      </c>
      <c r="O191" s="189">
        <v>0.23699999999999999</v>
      </c>
      <c r="P191" s="189">
        <v>0.315</v>
      </c>
      <c r="Q191" s="189">
        <v>0.30599999999999999</v>
      </c>
      <c r="R191" s="189">
        <v>0.39</v>
      </c>
      <c r="S191" s="189">
        <v>0.111</v>
      </c>
      <c r="T191" s="189">
        <v>0.17199999999999999</v>
      </c>
      <c r="U191" s="189">
        <v>2.3E-2</v>
      </c>
      <c r="V191" s="189">
        <v>5.7000000000000002E-2</v>
      </c>
      <c r="W191" s="189">
        <v>0.122</v>
      </c>
      <c r="X191" s="189">
        <v>0.185</v>
      </c>
      <c r="Y191" s="189" t="s">
        <v>143</v>
      </c>
      <c r="Z191" s="189" t="s">
        <v>143</v>
      </c>
      <c r="AA191" s="189">
        <v>3.5999999999999997E-2</v>
      </c>
      <c r="AB191" s="189">
        <v>7.5999999999999998E-2</v>
      </c>
      <c r="AC191" s="12"/>
    </row>
    <row r="192" spans="1:29" x14ac:dyDescent="0.25">
      <c r="A192" s="94" t="s">
        <v>1709</v>
      </c>
      <c r="B192" s="189" t="s">
        <v>143</v>
      </c>
      <c r="C192" s="189">
        <v>0.2219261515036163</v>
      </c>
      <c r="D192" s="189">
        <v>0.30186524552721739</v>
      </c>
      <c r="E192" s="189">
        <v>0.18271792919680244</v>
      </c>
      <c r="F192" s="189">
        <v>1.9794442329653598E-2</v>
      </c>
      <c r="G192" s="189">
        <v>0.23258469737342977</v>
      </c>
      <c r="H192" s="189">
        <v>7.2325846973734301E-3</v>
      </c>
      <c r="I192" s="189">
        <v>3.3878949371907122E-2</v>
      </c>
      <c r="J192" s="188">
        <v>1</v>
      </c>
      <c r="K192" s="190">
        <v>2627</v>
      </c>
      <c r="L192" s="94"/>
      <c r="M192" s="189" t="s">
        <v>143</v>
      </c>
      <c r="N192" s="189" t="s">
        <v>143</v>
      </c>
      <c r="O192" s="189">
        <v>0.20599999999999999</v>
      </c>
      <c r="P192" s="189">
        <v>0.23799999999999999</v>
      </c>
      <c r="Q192" s="189">
        <v>0.28499999999999998</v>
      </c>
      <c r="R192" s="189">
        <v>0.32</v>
      </c>
      <c r="S192" s="189">
        <v>0.16800000000000001</v>
      </c>
      <c r="T192" s="189">
        <v>0.19800000000000001</v>
      </c>
      <c r="U192" s="189">
        <v>1.4999999999999999E-2</v>
      </c>
      <c r="V192" s="189">
        <v>2.5999999999999999E-2</v>
      </c>
      <c r="W192" s="189">
        <v>0.217</v>
      </c>
      <c r="X192" s="189">
        <v>0.249</v>
      </c>
      <c r="Y192" s="189">
        <v>5.0000000000000001E-3</v>
      </c>
      <c r="Z192" s="189">
        <v>1.0999999999999999E-2</v>
      </c>
      <c r="AA192" s="189">
        <v>2.8000000000000001E-2</v>
      </c>
      <c r="AB192" s="189">
        <v>4.2000000000000003E-2</v>
      </c>
      <c r="AC192" s="12"/>
    </row>
    <row r="193" spans="1:29" x14ac:dyDescent="0.25">
      <c r="A193" s="94" t="s">
        <v>1710</v>
      </c>
      <c r="B193" s="189" t="s">
        <v>143</v>
      </c>
      <c r="C193" s="189">
        <v>1.8730489073881373E-2</v>
      </c>
      <c r="D193" s="189">
        <v>0.23933402705515089</v>
      </c>
      <c r="E193" s="189">
        <v>0.14880332986472425</v>
      </c>
      <c r="F193" s="189">
        <v>3.3298647242455778E-2</v>
      </c>
      <c r="G193" s="189">
        <v>0.52445369406867848</v>
      </c>
      <c r="H193" s="189">
        <v>1.0405827263267431E-3</v>
      </c>
      <c r="I193" s="189">
        <v>3.4339229968782518E-2</v>
      </c>
      <c r="J193" s="188">
        <v>1</v>
      </c>
      <c r="K193" s="190">
        <v>961</v>
      </c>
      <c r="L193" s="94"/>
      <c r="M193" s="189" t="s">
        <v>143</v>
      </c>
      <c r="N193" s="189" t="s">
        <v>143</v>
      </c>
      <c r="O193" s="189">
        <v>1.2E-2</v>
      </c>
      <c r="P193" s="189">
        <v>2.9000000000000001E-2</v>
      </c>
      <c r="Q193" s="189">
        <v>0.21299999999999999</v>
      </c>
      <c r="R193" s="189">
        <v>0.26700000000000002</v>
      </c>
      <c r="S193" s="189">
        <v>0.128</v>
      </c>
      <c r="T193" s="189">
        <v>0.17299999999999999</v>
      </c>
      <c r="U193" s="189">
        <v>2.4E-2</v>
      </c>
      <c r="V193" s="189">
        <v>4.7E-2</v>
      </c>
      <c r="W193" s="189">
        <v>0.49299999999999999</v>
      </c>
      <c r="X193" s="189">
        <v>0.55600000000000005</v>
      </c>
      <c r="Y193" s="189">
        <v>0</v>
      </c>
      <c r="Z193" s="189">
        <v>6.0000000000000001E-3</v>
      </c>
      <c r="AA193" s="189">
        <v>2.5000000000000001E-2</v>
      </c>
      <c r="AB193" s="189">
        <v>4.8000000000000001E-2</v>
      </c>
      <c r="AC193" s="12"/>
    </row>
    <row r="194" spans="1:29" x14ac:dyDescent="0.25">
      <c r="A194" s="94" t="s">
        <v>1711</v>
      </c>
      <c r="B194" s="189" t="s">
        <v>143</v>
      </c>
      <c r="C194" s="189">
        <v>9.7839898348157567E-2</v>
      </c>
      <c r="D194" s="189">
        <v>0.53748411689961884</v>
      </c>
      <c r="E194" s="189">
        <v>0.11054637865311309</v>
      </c>
      <c r="F194" s="189">
        <v>7.6238881829733167E-3</v>
      </c>
      <c r="G194" s="189">
        <v>0.17789072426937738</v>
      </c>
      <c r="H194" s="189">
        <v>1.1435832274459974E-2</v>
      </c>
      <c r="I194" s="189">
        <v>5.7179161372299871E-2</v>
      </c>
      <c r="J194" s="188">
        <v>1</v>
      </c>
      <c r="K194" s="190">
        <v>787</v>
      </c>
      <c r="L194" s="94"/>
      <c r="M194" s="189" t="s">
        <v>143</v>
      </c>
      <c r="N194" s="189" t="s">
        <v>143</v>
      </c>
      <c r="O194" s="189">
        <v>7.9000000000000001E-2</v>
      </c>
      <c r="P194" s="189">
        <v>0.121</v>
      </c>
      <c r="Q194" s="189">
        <v>0.503</v>
      </c>
      <c r="R194" s="189">
        <v>0.57199999999999995</v>
      </c>
      <c r="S194" s="189">
        <v>9.0999999999999998E-2</v>
      </c>
      <c r="T194" s="189">
        <v>0.13400000000000001</v>
      </c>
      <c r="U194" s="189">
        <v>3.0000000000000001E-3</v>
      </c>
      <c r="V194" s="189">
        <v>1.7000000000000001E-2</v>
      </c>
      <c r="W194" s="189">
        <v>0.153</v>
      </c>
      <c r="X194" s="189">
        <v>0.20599999999999999</v>
      </c>
      <c r="Y194" s="189">
        <v>6.0000000000000001E-3</v>
      </c>
      <c r="Z194" s="189">
        <v>2.1999999999999999E-2</v>
      </c>
      <c r="AA194" s="189">
        <v>4.2999999999999997E-2</v>
      </c>
      <c r="AB194" s="189">
        <v>7.5999999999999998E-2</v>
      </c>
      <c r="AC194" s="12"/>
    </row>
    <row r="195" spans="1:29" x14ac:dyDescent="0.25">
      <c r="A195" s="94" t="s">
        <v>1712</v>
      </c>
      <c r="B195" s="189" t="s">
        <v>143</v>
      </c>
      <c r="C195" s="189">
        <v>8.0568720379146919E-2</v>
      </c>
      <c r="D195" s="189">
        <v>0.19431279620853081</v>
      </c>
      <c r="E195" s="189">
        <v>0.15165876777251186</v>
      </c>
      <c r="F195" s="189">
        <v>8.2938388625592413E-2</v>
      </c>
      <c r="G195" s="189">
        <v>0.44312796208530808</v>
      </c>
      <c r="H195" s="189">
        <v>7.1090047393364926E-3</v>
      </c>
      <c r="I195" s="189">
        <v>4.0284360189573459E-2</v>
      </c>
      <c r="J195" s="188">
        <v>1</v>
      </c>
      <c r="K195" s="190">
        <v>422</v>
      </c>
      <c r="L195" s="94"/>
      <c r="M195" s="189" t="s">
        <v>143</v>
      </c>
      <c r="N195" s="189" t="s">
        <v>143</v>
      </c>
      <c r="O195" s="189">
        <v>5.8000000000000003E-2</v>
      </c>
      <c r="P195" s="189">
        <v>0.11</v>
      </c>
      <c r="Q195" s="189">
        <v>0.159</v>
      </c>
      <c r="R195" s="189">
        <v>0.23499999999999999</v>
      </c>
      <c r="S195" s="189">
        <v>0.121</v>
      </c>
      <c r="T195" s="189">
        <v>0.189</v>
      </c>
      <c r="U195" s="189">
        <v>0.06</v>
      </c>
      <c r="V195" s="189">
        <v>0.113</v>
      </c>
      <c r="W195" s="189">
        <v>0.39600000000000002</v>
      </c>
      <c r="X195" s="189">
        <v>0.49099999999999999</v>
      </c>
      <c r="Y195" s="189">
        <v>2E-3</v>
      </c>
      <c r="Z195" s="189">
        <v>2.1000000000000001E-2</v>
      </c>
      <c r="AA195" s="189">
        <v>2.5000000000000001E-2</v>
      </c>
      <c r="AB195" s="189">
        <v>6.4000000000000001E-2</v>
      </c>
      <c r="AC195" s="12"/>
    </row>
    <row r="196" spans="1:29" x14ac:dyDescent="0.25">
      <c r="A196" s="94" t="s">
        <v>1713</v>
      </c>
      <c r="B196" s="189" t="s">
        <v>143</v>
      </c>
      <c r="C196" s="189">
        <v>0.10501419110690634</v>
      </c>
      <c r="D196" s="189">
        <v>0.22421948912015138</v>
      </c>
      <c r="E196" s="189">
        <v>0.1532639545884579</v>
      </c>
      <c r="F196" s="189">
        <v>2.4597918637653739E-2</v>
      </c>
      <c r="G196" s="189">
        <v>0.44749290444654682</v>
      </c>
      <c r="H196" s="189">
        <v>1.1352885525070956E-2</v>
      </c>
      <c r="I196" s="189">
        <v>3.405865657521287E-2</v>
      </c>
      <c r="J196" s="188">
        <v>1</v>
      </c>
      <c r="K196" s="190">
        <v>1057</v>
      </c>
      <c r="L196" s="94"/>
      <c r="M196" s="189" t="s">
        <v>143</v>
      </c>
      <c r="N196" s="189" t="s">
        <v>143</v>
      </c>
      <c r="O196" s="189">
        <v>8.7999999999999995E-2</v>
      </c>
      <c r="P196" s="189">
        <v>0.125</v>
      </c>
      <c r="Q196" s="189">
        <v>0.2</v>
      </c>
      <c r="R196" s="189">
        <v>0.25</v>
      </c>
      <c r="S196" s="189">
        <v>0.13300000000000001</v>
      </c>
      <c r="T196" s="189">
        <v>0.17599999999999999</v>
      </c>
      <c r="U196" s="189">
        <v>1.7000000000000001E-2</v>
      </c>
      <c r="V196" s="189">
        <v>3.5999999999999997E-2</v>
      </c>
      <c r="W196" s="189">
        <v>0.41799999999999998</v>
      </c>
      <c r="X196" s="189">
        <v>0.47799999999999998</v>
      </c>
      <c r="Y196" s="189">
        <v>7.0000000000000001E-3</v>
      </c>
      <c r="Z196" s="189">
        <v>0.02</v>
      </c>
      <c r="AA196" s="189">
        <v>2.5000000000000001E-2</v>
      </c>
      <c r="AB196" s="189">
        <v>4.7E-2</v>
      </c>
      <c r="AC196" s="12"/>
    </row>
    <row r="197" spans="1:29" x14ac:dyDescent="0.25">
      <c r="A197" s="94" t="s">
        <v>1714</v>
      </c>
      <c r="B197" s="189" t="s">
        <v>143</v>
      </c>
      <c r="C197" s="189">
        <v>0.25106194690265488</v>
      </c>
      <c r="D197" s="189">
        <v>0.21168141592920353</v>
      </c>
      <c r="E197" s="189">
        <v>0.1031858407079646</v>
      </c>
      <c r="F197" s="189">
        <v>2.2035398230088495E-2</v>
      </c>
      <c r="G197" s="189">
        <v>0.37061946902654869</v>
      </c>
      <c r="H197" s="189">
        <v>8.6725663716814162E-3</v>
      </c>
      <c r="I197" s="189">
        <v>3.2743362831858407E-2</v>
      </c>
      <c r="J197" s="188">
        <v>1</v>
      </c>
      <c r="K197" s="190">
        <v>11300</v>
      </c>
      <c r="L197" s="94"/>
      <c r="M197" s="189" t="s">
        <v>143</v>
      </c>
      <c r="N197" s="189" t="s">
        <v>143</v>
      </c>
      <c r="O197" s="189">
        <v>0.24299999999999999</v>
      </c>
      <c r="P197" s="189">
        <v>0.25900000000000001</v>
      </c>
      <c r="Q197" s="189">
        <v>0.20399999999999999</v>
      </c>
      <c r="R197" s="189">
        <v>0.219</v>
      </c>
      <c r="S197" s="189">
        <v>9.8000000000000004E-2</v>
      </c>
      <c r="T197" s="189">
        <v>0.109</v>
      </c>
      <c r="U197" s="189">
        <v>1.9E-2</v>
      </c>
      <c r="V197" s="189">
        <v>2.5000000000000001E-2</v>
      </c>
      <c r="W197" s="189">
        <v>0.36199999999999999</v>
      </c>
      <c r="X197" s="189">
        <v>0.38</v>
      </c>
      <c r="Y197" s="189">
        <v>7.0000000000000001E-3</v>
      </c>
      <c r="Z197" s="189">
        <v>1.0999999999999999E-2</v>
      </c>
      <c r="AA197" s="189">
        <v>0.03</v>
      </c>
      <c r="AB197" s="189">
        <v>3.5999999999999997E-2</v>
      </c>
      <c r="AC197" s="12"/>
    </row>
    <row r="198" spans="1:29" x14ac:dyDescent="0.25">
      <c r="A198" s="94" t="s">
        <v>1715</v>
      </c>
      <c r="B198" s="189" t="s">
        <v>143</v>
      </c>
      <c r="C198" s="189">
        <v>0.52915169936446527</v>
      </c>
      <c r="D198" s="189">
        <v>0.29206963249516443</v>
      </c>
      <c r="E198" s="189">
        <v>5.3329649074329924E-2</v>
      </c>
      <c r="F198" s="189">
        <v>3.3158331030671458E-3</v>
      </c>
      <c r="G198" s="189">
        <v>2.3487151146725616E-2</v>
      </c>
      <c r="H198" s="189">
        <v>1.3815971262779773E-3</v>
      </c>
      <c r="I198" s="189">
        <v>9.7264437689969604E-2</v>
      </c>
      <c r="J198" s="188">
        <v>1</v>
      </c>
      <c r="K198" s="190">
        <v>3619</v>
      </c>
      <c r="L198" s="94"/>
      <c r="M198" s="189" t="s">
        <v>143</v>
      </c>
      <c r="N198" s="189" t="s">
        <v>143</v>
      </c>
      <c r="O198" s="189">
        <v>0.51300000000000001</v>
      </c>
      <c r="P198" s="189">
        <v>0.54500000000000004</v>
      </c>
      <c r="Q198" s="189">
        <v>0.27700000000000002</v>
      </c>
      <c r="R198" s="189">
        <v>0.307</v>
      </c>
      <c r="S198" s="189">
        <v>4.5999999999999999E-2</v>
      </c>
      <c r="T198" s="189">
        <v>6.0999999999999999E-2</v>
      </c>
      <c r="U198" s="189">
        <v>2E-3</v>
      </c>
      <c r="V198" s="189">
        <v>6.0000000000000001E-3</v>
      </c>
      <c r="W198" s="189">
        <v>1.9E-2</v>
      </c>
      <c r="X198" s="189">
        <v>2.9000000000000001E-2</v>
      </c>
      <c r="Y198" s="189">
        <v>1E-3</v>
      </c>
      <c r="Z198" s="189">
        <v>3.0000000000000001E-3</v>
      </c>
      <c r="AA198" s="189">
        <v>8.7999999999999995E-2</v>
      </c>
      <c r="AB198" s="189">
        <v>0.107</v>
      </c>
      <c r="AC198" s="12"/>
    </row>
    <row r="199" spans="1:29" x14ac:dyDescent="0.25">
      <c r="A199" s="94" t="s">
        <v>1716</v>
      </c>
      <c r="B199" s="189" t="s">
        <v>143</v>
      </c>
      <c r="C199" s="189" t="s">
        <v>143</v>
      </c>
      <c r="D199" s="189">
        <v>0.24314442413162707</v>
      </c>
      <c r="E199" s="189">
        <v>0.29798903107861058</v>
      </c>
      <c r="F199" s="189">
        <v>4.2047531992687383E-2</v>
      </c>
      <c r="G199" s="189">
        <v>0.37842778793418647</v>
      </c>
      <c r="H199" s="189">
        <v>1.0968921389396709E-2</v>
      </c>
      <c r="I199" s="189">
        <v>2.7422303473491772E-2</v>
      </c>
      <c r="J199" s="188">
        <v>0.99999999999999989</v>
      </c>
      <c r="K199" s="190">
        <v>547</v>
      </c>
      <c r="L199" s="94"/>
      <c r="M199" s="189" t="s">
        <v>143</v>
      </c>
      <c r="N199" s="189" t="s">
        <v>143</v>
      </c>
      <c r="O199" s="189" t="s">
        <v>143</v>
      </c>
      <c r="P199" s="189" t="s">
        <v>143</v>
      </c>
      <c r="Q199" s="189">
        <v>0.20899999999999999</v>
      </c>
      <c r="R199" s="189">
        <v>0.28100000000000003</v>
      </c>
      <c r="S199" s="189">
        <v>0.26100000000000001</v>
      </c>
      <c r="T199" s="189">
        <v>0.33800000000000002</v>
      </c>
      <c r="U199" s="189">
        <v>2.8000000000000001E-2</v>
      </c>
      <c r="V199" s="189">
        <v>6.2E-2</v>
      </c>
      <c r="W199" s="189">
        <v>0.33900000000000002</v>
      </c>
      <c r="X199" s="189">
        <v>0.42</v>
      </c>
      <c r="Y199" s="189">
        <v>5.0000000000000001E-3</v>
      </c>
      <c r="Z199" s="189">
        <v>2.4E-2</v>
      </c>
      <c r="AA199" s="189">
        <v>1.7000000000000001E-2</v>
      </c>
      <c r="AB199" s="189">
        <v>4.4999999999999998E-2</v>
      </c>
      <c r="AC199" s="12"/>
    </row>
    <row r="200" spans="1:29" x14ac:dyDescent="0.25">
      <c r="A200" s="94" t="s">
        <v>1717</v>
      </c>
      <c r="B200" s="189" t="s">
        <v>143</v>
      </c>
      <c r="C200" s="189">
        <v>0.20707070707070707</v>
      </c>
      <c r="D200" s="189">
        <v>0.24141414141414141</v>
      </c>
      <c r="E200" s="189">
        <v>0.16363636363636364</v>
      </c>
      <c r="F200" s="189">
        <v>3.4343434343434343E-2</v>
      </c>
      <c r="G200" s="189">
        <v>0.33535353535353535</v>
      </c>
      <c r="H200" s="189">
        <v>3.0303030303030303E-3</v>
      </c>
      <c r="I200" s="189">
        <v>1.5151515151515152E-2</v>
      </c>
      <c r="J200" s="188">
        <v>0.99999999999999989</v>
      </c>
      <c r="K200" s="190">
        <v>990</v>
      </c>
      <c r="L200" s="94"/>
      <c r="M200" s="189" t="s">
        <v>143</v>
      </c>
      <c r="N200" s="189" t="s">
        <v>143</v>
      </c>
      <c r="O200" s="189">
        <v>0.183</v>
      </c>
      <c r="P200" s="189">
        <v>0.23300000000000001</v>
      </c>
      <c r="Q200" s="189">
        <v>0.216</v>
      </c>
      <c r="R200" s="189">
        <v>0.26900000000000002</v>
      </c>
      <c r="S200" s="189">
        <v>0.14199999999999999</v>
      </c>
      <c r="T200" s="189">
        <v>0.188</v>
      </c>
      <c r="U200" s="189">
        <v>2.5000000000000001E-2</v>
      </c>
      <c r="V200" s="189">
        <v>4.8000000000000001E-2</v>
      </c>
      <c r="W200" s="189">
        <v>0.307</v>
      </c>
      <c r="X200" s="189">
        <v>0.36499999999999999</v>
      </c>
      <c r="Y200" s="189">
        <v>1E-3</v>
      </c>
      <c r="Z200" s="189">
        <v>8.9999999999999993E-3</v>
      </c>
      <c r="AA200" s="189">
        <v>8.9999999999999993E-3</v>
      </c>
      <c r="AB200" s="189">
        <v>2.5000000000000001E-2</v>
      </c>
      <c r="AC200" s="12"/>
    </row>
    <row r="201" spans="1:29" x14ac:dyDescent="0.25">
      <c r="A201" s="94" t="s">
        <v>1718</v>
      </c>
      <c r="B201" s="189" t="s">
        <v>143</v>
      </c>
      <c r="C201" s="189">
        <v>0.11187214611872145</v>
      </c>
      <c r="D201" s="189">
        <v>0.32496194824961949</v>
      </c>
      <c r="E201" s="189">
        <v>0.11948249619482496</v>
      </c>
      <c r="F201" s="189">
        <v>2.3592085235920851E-2</v>
      </c>
      <c r="G201" s="189">
        <v>0.38051750380517502</v>
      </c>
      <c r="H201" s="189">
        <v>9.1324200913242004E-3</v>
      </c>
      <c r="I201" s="189">
        <v>3.0441400304414001E-2</v>
      </c>
      <c r="J201" s="188">
        <v>1</v>
      </c>
      <c r="K201" s="190">
        <v>1314</v>
      </c>
      <c r="L201" s="94"/>
      <c r="M201" s="189" t="s">
        <v>143</v>
      </c>
      <c r="N201" s="189" t="s">
        <v>143</v>
      </c>
      <c r="O201" s="189">
        <v>9.6000000000000002E-2</v>
      </c>
      <c r="P201" s="189">
        <v>0.13</v>
      </c>
      <c r="Q201" s="189">
        <v>0.3</v>
      </c>
      <c r="R201" s="189">
        <v>0.35099999999999998</v>
      </c>
      <c r="S201" s="189">
        <v>0.10299999999999999</v>
      </c>
      <c r="T201" s="189">
        <v>0.13800000000000001</v>
      </c>
      <c r="U201" s="189">
        <v>1.7000000000000001E-2</v>
      </c>
      <c r="V201" s="189">
        <v>3.3000000000000002E-2</v>
      </c>
      <c r="W201" s="189">
        <v>0.35499999999999998</v>
      </c>
      <c r="X201" s="189">
        <v>0.40699999999999997</v>
      </c>
      <c r="Y201" s="189">
        <v>5.0000000000000001E-3</v>
      </c>
      <c r="Z201" s="189">
        <v>1.6E-2</v>
      </c>
      <c r="AA201" s="189">
        <v>2.1999999999999999E-2</v>
      </c>
      <c r="AB201" s="189">
        <v>4.1000000000000002E-2</v>
      </c>
      <c r="AC201" s="12"/>
    </row>
    <row r="202" spans="1:29" x14ac:dyDescent="0.25">
      <c r="A202" s="94" t="s">
        <v>1719</v>
      </c>
      <c r="B202" s="189" t="s">
        <v>143</v>
      </c>
      <c r="C202" s="189">
        <v>0.1788116591928251</v>
      </c>
      <c r="D202" s="189">
        <v>0.35285874439461884</v>
      </c>
      <c r="E202" s="189">
        <v>0.13200672645739911</v>
      </c>
      <c r="F202" s="189">
        <v>2.382286995515695E-2</v>
      </c>
      <c r="G202" s="189">
        <v>0.25840807174887892</v>
      </c>
      <c r="H202" s="189">
        <v>1.4013452914798206E-3</v>
      </c>
      <c r="I202" s="189">
        <v>5.2690582959641255E-2</v>
      </c>
      <c r="J202" s="188">
        <v>1</v>
      </c>
      <c r="K202" s="190">
        <v>3568</v>
      </c>
      <c r="L202" s="94"/>
      <c r="M202" s="189" t="s">
        <v>143</v>
      </c>
      <c r="N202" s="189" t="s">
        <v>143</v>
      </c>
      <c r="O202" s="189">
        <v>0.16700000000000001</v>
      </c>
      <c r="P202" s="189">
        <v>0.192</v>
      </c>
      <c r="Q202" s="189">
        <v>0.33700000000000002</v>
      </c>
      <c r="R202" s="189">
        <v>0.36899999999999999</v>
      </c>
      <c r="S202" s="189">
        <v>0.121</v>
      </c>
      <c r="T202" s="189">
        <v>0.14399999999999999</v>
      </c>
      <c r="U202" s="189">
        <v>1.9E-2</v>
      </c>
      <c r="V202" s="189">
        <v>2.9000000000000001E-2</v>
      </c>
      <c r="W202" s="189">
        <v>0.24399999999999999</v>
      </c>
      <c r="X202" s="189">
        <v>0.27300000000000002</v>
      </c>
      <c r="Y202" s="189">
        <v>1E-3</v>
      </c>
      <c r="Z202" s="189">
        <v>3.0000000000000001E-3</v>
      </c>
      <c r="AA202" s="189">
        <v>4.5999999999999999E-2</v>
      </c>
      <c r="AB202" s="189">
        <v>6.0999999999999999E-2</v>
      </c>
      <c r="AC202" s="12"/>
    </row>
    <row r="203" spans="1:29" x14ac:dyDescent="0.25">
      <c r="A203" s="94" t="s">
        <v>1720</v>
      </c>
      <c r="B203" s="189" t="s">
        <v>143</v>
      </c>
      <c r="C203" s="189">
        <v>0.38744075829383884</v>
      </c>
      <c r="D203" s="189">
        <v>0.19589257503949448</v>
      </c>
      <c r="E203" s="189">
        <v>9.2417061611374404E-2</v>
      </c>
      <c r="F203" s="189">
        <v>8.2543443917851497E-2</v>
      </c>
      <c r="G203" s="189">
        <v>0.20379146919431279</v>
      </c>
      <c r="H203" s="189">
        <v>3.5545023696682463E-3</v>
      </c>
      <c r="I203" s="189">
        <v>3.4360189573459717E-2</v>
      </c>
      <c r="J203" s="188">
        <v>1</v>
      </c>
      <c r="K203" s="190">
        <v>2532</v>
      </c>
      <c r="L203" s="94"/>
      <c r="M203" s="189" t="s">
        <v>143</v>
      </c>
      <c r="N203" s="189" t="s">
        <v>143</v>
      </c>
      <c r="O203" s="189">
        <v>0.36899999999999999</v>
      </c>
      <c r="P203" s="189">
        <v>0.40699999999999997</v>
      </c>
      <c r="Q203" s="189">
        <v>0.18099999999999999</v>
      </c>
      <c r="R203" s="189">
        <v>0.21199999999999999</v>
      </c>
      <c r="S203" s="189">
        <v>8.2000000000000003E-2</v>
      </c>
      <c r="T203" s="189">
        <v>0.104</v>
      </c>
      <c r="U203" s="189">
        <v>7.1999999999999995E-2</v>
      </c>
      <c r="V203" s="189">
        <v>9.4E-2</v>
      </c>
      <c r="W203" s="189">
        <v>0.189</v>
      </c>
      <c r="X203" s="189">
        <v>0.22</v>
      </c>
      <c r="Y203" s="189">
        <v>2E-3</v>
      </c>
      <c r="Z203" s="189">
        <v>7.0000000000000001E-3</v>
      </c>
      <c r="AA203" s="189">
        <v>2.8000000000000001E-2</v>
      </c>
      <c r="AB203" s="189">
        <v>4.2000000000000003E-2</v>
      </c>
      <c r="AC203" s="12"/>
    </row>
    <row r="204" spans="1:29" x14ac:dyDescent="0.25">
      <c r="A204" s="94" t="s">
        <v>1721</v>
      </c>
      <c r="B204" s="189" t="s">
        <v>143</v>
      </c>
      <c r="C204" s="189">
        <v>0.14136125654450263</v>
      </c>
      <c r="D204" s="189">
        <v>0.38743455497382201</v>
      </c>
      <c r="E204" s="189">
        <v>0.2356020942408377</v>
      </c>
      <c r="F204" s="189">
        <v>2.6178010471204188E-2</v>
      </c>
      <c r="G204" s="189">
        <v>0.18324607329842932</v>
      </c>
      <c r="H204" s="189">
        <v>2.617801047120419E-3</v>
      </c>
      <c r="I204" s="189">
        <v>2.356020942408377E-2</v>
      </c>
      <c r="J204" s="188">
        <v>1</v>
      </c>
      <c r="K204" s="190">
        <v>382</v>
      </c>
      <c r="L204" s="94"/>
      <c r="M204" s="189" t="s">
        <v>143</v>
      </c>
      <c r="N204" s="189" t="s">
        <v>143</v>
      </c>
      <c r="O204" s="189">
        <v>0.11</v>
      </c>
      <c r="P204" s="189">
        <v>0.18</v>
      </c>
      <c r="Q204" s="189">
        <v>0.34</v>
      </c>
      <c r="R204" s="189">
        <v>0.437</v>
      </c>
      <c r="S204" s="189">
        <v>0.19600000000000001</v>
      </c>
      <c r="T204" s="189">
        <v>0.28100000000000003</v>
      </c>
      <c r="U204" s="189">
        <v>1.4E-2</v>
      </c>
      <c r="V204" s="189">
        <v>4.8000000000000001E-2</v>
      </c>
      <c r="W204" s="189">
        <v>0.14799999999999999</v>
      </c>
      <c r="X204" s="189">
        <v>0.22500000000000001</v>
      </c>
      <c r="Y204" s="189">
        <v>0</v>
      </c>
      <c r="Z204" s="189">
        <v>1.4999999999999999E-2</v>
      </c>
      <c r="AA204" s="189">
        <v>1.2E-2</v>
      </c>
      <c r="AB204" s="189">
        <v>4.3999999999999997E-2</v>
      </c>
      <c r="AC204" s="12"/>
    </row>
    <row r="205" spans="1:29" x14ac:dyDescent="0.25">
      <c r="A205" s="94" t="s">
        <v>1722</v>
      </c>
      <c r="B205" s="189" t="s">
        <v>143</v>
      </c>
      <c r="C205" s="189">
        <v>2.5445292620865142E-3</v>
      </c>
      <c r="D205" s="189">
        <v>0.3944020356234097</v>
      </c>
      <c r="E205" s="189">
        <v>0.35114503816793891</v>
      </c>
      <c r="F205" s="189">
        <v>2.2900763358778626E-2</v>
      </c>
      <c r="G205" s="189">
        <v>0.18320610687022901</v>
      </c>
      <c r="H205" s="189">
        <v>2.5445292620865142E-3</v>
      </c>
      <c r="I205" s="189">
        <v>4.3256997455470736E-2</v>
      </c>
      <c r="J205" s="188">
        <v>1</v>
      </c>
      <c r="K205" s="190">
        <v>393</v>
      </c>
      <c r="L205" s="94"/>
      <c r="M205" s="189" t="s">
        <v>143</v>
      </c>
      <c r="N205" s="189" t="s">
        <v>143</v>
      </c>
      <c r="O205" s="189">
        <v>0</v>
      </c>
      <c r="P205" s="189">
        <v>1.4E-2</v>
      </c>
      <c r="Q205" s="189">
        <v>0.34699999999999998</v>
      </c>
      <c r="R205" s="189">
        <v>0.44400000000000001</v>
      </c>
      <c r="S205" s="189">
        <v>0.30599999999999999</v>
      </c>
      <c r="T205" s="189">
        <v>0.4</v>
      </c>
      <c r="U205" s="189">
        <v>1.2E-2</v>
      </c>
      <c r="V205" s="189">
        <v>4.2999999999999997E-2</v>
      </c>
      <c r="W205" s="189">
        <v>0.14799999999999999</v>
      </c>
      <c r="X205" s="189">
        <v>0.224</v>
      </c>
      <c r="Y205" s="189">
        <v>0</v>
      </c>
      <c r="Z205" s="189">
        <v>1.4E-2</v>
      </c>
      <c r="AA205" s="189">
        <v>2.7E-2</v>
      </c>
      <c r="AB205" s="189">
        <v>6.8000000000000005E-2</v>
      </c>
      <c r="AC205" s="12"/>
    </row>
    <row r="206" spans="1:29" x14ac:dyDescent="0.25">
      <c r="A206" s="94" t="s">
        <v>1723</v>
      </c>
      <c r="B206" s="189" t="s">
        <v>143</v>
      </c>
      <c r="C206" s="189">
        <v>5.5793991416309016E-2</v>
      </c>
      <c r="D206" s="189">
        <v>0.44635193133047213</v>
      </c>
      <c r="E206" s="189">
        <v>0.14377682403433475</v>
      </c>
      <c r="F206" s="189">
        <v>1.5021459227467811E-2</v>
      </c>
      <c r="G206" s="189">
        <v>0.29399141630901288</v>
      </c>
      <c r="H206" s="189">
        <v>1.2875536480686695E-2</v>
      </c>
      <c r="I206" s="189">
        <v>3.2188841201716736E-2</v>
      </c>
      <c r="J206" s="188">
        <v>1.0000000000000002</v>
      </c>
      <c r="K206" s="190">
        <v>466</v>
      </c>
      <c r="L206" s="94"/>
      <c r="M206" s="189" t="s">
        <v>143</v>
      </c>
      <c r="N206" s="189" t="s">
        <v>143</v>
      </c>
      <c r="O206" s="189">
        <v>3.7999999999999999E-2</v>
      </c>
      <c r="P206" s="189">
        <v>0.08</v>
      </c>
      <c r="Q206" s="189">
        <v>0.40200000000000002</v>
      </c>
      <c r="R206" s="189">
        <v>0.49199999999999999</v>
      </c>
      <c r="S206" s="189">
        <v>0.115</v>
      </c>
      <c r="T206" s="189">
        <v>0.17899999999999999</v>
      </c>
      <c r="U206" s="189">
        <v>7.0000000000000001E-3</v>
      </c>
      <c r="V206" s="189">
        <v>3.1E-2</v>
      </c>
      <c r="W206" s="189">
        <v>0.254</v>
      </c>
      <c r="X206" s="189">
        <v>0.33700000000000002</v>
      </c>
      <c r="Y206" s="189">
        <v>6.0000000000000001E-3</v>
      </c>
      <c r="Z206" s="189">
        <v>2.8000000000000001E-2</v>
      </c>
      <c r="AA206" s="189">
        <v>0.02</v>
      </c>
      <c r="AB206" s="189">
        <v>5.1999999999999998E-2</v>
      </c>
      <c r="AC206" s="12"/>
    </row>
    <row r="207" spans="1:29" x14ac:dyDescent="0.25">
      <c r="A207" s="94" t="s">
        <v>1724</v>
      </c>
      <c r="B207" s="189">
        <v>1.4058106841611997E-3</v>
      </c>
      <c r="C207" s="189">
        <v>0.12886597938144329</v>
      </c>
      <c r="D207" s="189">
        <v>0.30318650421743204</v>
      </c>
      <c r="E207" s="189">
        <v>0.18837863167760074</v>
      </c>
      <c r="F207" s="189">
        <v>3.0459231490159326E-2</v>
      </c>
      <c r="G207" s="189">
        <v>0.3013120899718838</v>
      </c>
      <c r="H207" s="189">
        <v>1.499531396438613E-2</v>
      </c>
      <c r="I207" s="189">
        <v>3.139643861293346E-2</v>
      </c>
      <c r="J207" s="188">
        <v>1</v>
      </c>
      <c r="K207" s="190">
        <v>2134</v>
      </c>
      <c r="L207" s="94"/>
      <c r="M207" s="189">
        <v>0</v>
      </c>
      <c r="N207" s="189">
        <v>4.0000000000000001E-3</v>
      </c>
      <c r="O207" s="189">
        <v>0.115</v>
      </c>
      <c r="P207" s="189">
        <v>0.14399999999999999</v>
      </c>
      <c r="Q207" s="189">
        <v>0.28399999999999997</v>
      </c>
      <c r="R207" s="189">
        <v>0.32300000000000001</v>
      </c>
      <c r="S207" s="189">
        <v>0.17199999999999999</v>
      </c>
      <c r="T207" s="189">
        <v>0.20599999999999999</v>
      </c>
      <c r="U207" s="189">
        <v>2.4E-2</v>
      </c>
      <c r="V207" s="189">
        <v>3.9E-2</v>
      </c>
      <c r="W207" s="189">
        <v>0.28199999999999997</v>
      </c>
      <c r="X207" s="189">
        <v>0.32100000000000001</v>
      </c>
      <c r="Y207" s="189">
        <v>1.0999999999999999E-2</v>
      </c>
      <c r="Z207" s="189">
        <v>2.1000000000000001E-2</v>
      </c>
      <c r="AA207" s="189">
        <v>2.5000000000000001E-2</v>
      </c>
      <c r="AB207" s="189">
        <v>0.04</v>
      </c>
      <c r="AC207" s="12"/>
    </row>
    <row r="208" spans="1:29" x14ac:dyDescent="0.25">
      <c r="A208" s="94" t="s">
        <v>1725</v>
      </c>
      <c r="B208" s="189" t="s">
        <v>143</v>
      </c>
      <c r="C208" s="189">
        <v>0.27929220468675275</v>
      </c>
      <c r="D208" s="189">
        <v>0.24677187948350071</v>
      </c>
      <c r="E208" s="189">
        <v>0.1209947393591583</v>
      </c>
      <c r="F208" s="189">
        <v>2.0564323290291727E-2</v>
      </c>
      <c r="G208" s="189">
        <v>0.27642276422764228</v>
      </c>
      <c r="H208" s="189">
        <v>9.5648015303682454E-3</v>
      </c>
      <c r="I208" s="189">
        <v>4.6389287422285985E-2</v>
      </c>
      <c r="J208" s="188">
        <v>1</v>
      </c>
      <c r="K208" s="190">
        <v>2091</v>
      </c>
      <c r="L208" s="94"/>
      <c r="M208" s="189" t="s">
        <v>143</v>
      </c>
      <c r="N208" s="189" t="s">
        <v>143</v>
      </c>
      <c r="O208" s="189">
        <v>0.26</v>
      </c>
      <c r="P208" s="189">
        <v>0.29899999999999999</v>
      </c>
      <c r="Q208" s="189">
        <v>0.22900000000000001</v>
      </c>
      <c r="R208" s="189">
        <v>0.26600000000000001</v>
      </c>
      <c r="S208" s="189">
        <v>0.108</v>
      </c>
      <c r="T208" s="189">
        <v>0.13600000000000001</v>
      </c>
      <c r="U208" s="189">
        <v>1.4999999999999999E-2</v>
      </c>
      <c r="V208" s="189">
        <v>2.8000000000000001E-2</v>
      </c>
      <c r="W208" s="189">
        <v>0.25800000000000001</v>
      </c>
      <c r="X208" s="189">
        <v>0.29599999999999999</v>
      </c>
      <c r="Y208" s="189">
        <v>6.0000000000000001E-3</v>
      </c>
      <c r="Z208" s="189">
        <v>1.4999999999999999E-2</v>
      </c>
      <c r="AA208" s="189">
        <v>3.7999999999999999E-2</v>
      </c>
      <c r="AB208" s="189">
        <v>5.6000000000000001E-2</v>
      </c>
      <c r="AC208" s="12"/>
    </row>
    <row r="209" spans="1:29" x14ac:dyDescent="0.25">
      <c r="A209" s="94" t="s">
        <v>1726</v>
      </c>
      <c r="B209" s="189" t="s">
        <v>143</v>
      </c>
      <c r="C209" s="189">
        <v>0.11722912966252221</v>
      </c>
      <c r="D209" s="189">
        <v>0.1911190053285968</v>
      </c>
      <c r="E209" s="189">
        <v>0.11580817051509769</v>
      </c>
      <c r="F209" s="189">
        <v>3.0195381882770871E-2</v>
      </c>
      <c r="G209" s="189">
        <v>0.49591474245115452</v>
      </c>
      <c r="H209" s="189">
        <v>9.5914742451154531E-3</v>
      </c>
      <c r="I209" s="189">
        <v>4.0142095914742451E-2</v>
      </c>
      <c r="J209" s="188">
        <v>1</v>
      </c>
      <c r="K209" s="190">
        <v>2815</v>
      </c>
      <c r="L209" s="94"/>
      <c r="M209" s="189" t="s">
        <v>143</v>
      </c>
      <c r="N209" s="189" t="s">
        <v>143</v>
      </c>
      <c r="O209" s="189">
        <v>0.106</v>
      </c>
      <c r="P209" s="189">
        <v>0.13</v>
      </c>
      <c r="Q209" s="189">
        <v>0.17699999999999999</v>
      </c>
      <c r="R209" s="189">
        <v>0.20599999999999999</v>
      </c>
      <c r="S209" s="189">
        <v>0.105</v>
      </c>
      <c r="T209" s="189">
        <v>0.128</v>
      </c>
      <c r="U209" s="189">
        <v>2.4E-2</v>
      </c>
      <c r="V209" s="189">
        <v>3.6999999999999998E-2</v>
      </c>
      <c r="W209" s="189">
        <v>0.47699999999999998</v>
      </c>
      <c r="X209" s="189">
        <v>0.51400000000000001</v>
      </c>
      <c r="Y209" s="189">
        <v>7.0000000000000001E-3</v>
      </c>
      <c r="Z209" s="189">
        <v>1.4E-2</v>
      </c>
      <c r="AA209" s="189">
        <v>3.3000000000000002E-2</v>
      </c>
      <c r="AB209" s="189">
        <v>4.8000000000000001E-2</v>
      </c>
      <c r="AC209" s="12"/>
    </row>
    <row r="210" spans="1:29" x14ac:dyDescent="0.25">
      <c r="A210" s="94" t="s">
        <v>1727</v>
      </c>
      <c r="B210" s="189" t="s">
        <v>143</v>
      </c>
      <c r="C210" s="189">
        <v>0.35582386363636365</v>
      </c>
      <c r="D210" s="189">
        <v>0.39573863636363638</v>
      </c>
      <c r="E210" s="189">
        <v>0.1</v>
      </c>
      <c r="F210" s="189">
        <v>8.7357954545454544E-3</v>
      </c>
      <c r="G210" s="189">
        <v>8.7002840909090912E-2</v>
      </c>
      <c r="H210" s="189">
        <v>3.7642045454545454E-3</v>
      </c>
      <c r="I210" s="189">
        <v>4.8934659090909091E-2</v>
      </c>
      <c r="J210" s="188">
        <v>1</v>
      </c>
      <c r="K210" s="190">
        <v>14080</v>
      </c>
      <c r="L210" s="94"/>
      <c r="M210" s="189" t="s">
        <v>143</v>
      </c>
      <c r="N210" s="189" t="s">
        <v>143</v>
      </c>
      <c r="O210" s="189">
        <v>0.34799999999999998</v>
      </c>
      <c r="P210" s="189">
        <v>0.36399999999999999</v>
      </c>
      <c r="Q210" s="189">
        <v>0.38800000000000001</v>
      </c>
      <c r="R210" s="189">
        <v>0.40400000000000003</v>
      </c>
      <c r="S210" s="189">
        <v>9.5000000000000001E-2</v>
      </c>
      <c r="T210" s="189">
        <v>0.105</v>
      </c>
      <c r="U210" s="189">
        <v>7.0000000000000001E-3</v>
      </c>
      <c r="V210" s="189">
        <v>0.01</v>
      </c>
      <c r="W210" s="189">
        <v>8.2000000000000003E-2</v>
      </c>
      <c r="X210" s="189">
        <v>9.1999999999999998E-2</v>
      </c>
      <c r="Y210" s="189">
        <v>3.0000000000000001E-3</v>
      </c>
      <c r="Z210" s="189">
        <v>5.0000000000000001E-3</v>
      </c>
      <c r="AA210" s="189">
        <v>4.4999999999999998E-2</v>
      </c>
      <c r="AB210" s="189">
        <v>5.2999999999999999E-2</v>
      </c>
      <c r="AC210" s="12"/>
    </row>
    <row r="211" spans="1:29" x14ac:dyDescent="0.25">
      <c r="A211" s="94" t="s">
        <v>1728</v>
      </c>
      <c r="B211" s="189" t="s">
        <v>143</v>
      </c>
      <c r="C211" s="189">
        <v>8.8607594936708861E-2</v>
      </c>
      <c r="D211" s="189">
        <v>0.310126582278481</v>
      </c>
      <c r="E211" s="189">
        <v>0.36075949367088606</v>
      </c>
      <c r="F211" s="189">
        <v>2.5316455696202531E-2</v>
      </c>
      <c r="G211" s="189">
        <v>0.15189873417721519</v>
      </c>
      <c r="H211" s="189">
        <v>1.2658227848101266E-2</v>
      </c>
      <c r="I211" s="189">
        <v>5.0632911392405063E-2</v>
      </c>
      <c r="J211" s="188">
        <v>1</v>
      </c>
      <c r="K211" s="190">
        <v>158</v>
      </c>
      <c r="L211" s="94"/>
      <c r="M211" s="189" t="s">
        <v>143</v>
      </c>
      <c r="N211" s="189" t="s">
        <v>143</v>
      </c>
      <c r="O211" s="189">
        <v>5.3999999999999999E-2</v>
      </c>
      <c r="P211" s="189">
        <v>0.14299999999999999</v>
      </c>
      <c r="Q211" s="189">
        <v>0.24299999999999999</v>
      </c>
      <c r="R211" s="189">
        <v>0.38600000000000001</v>
      </c>
      <c r="S211" s="189">
        <v>0.28999999999999998</v>
      </c>
      <c r="T211" s="189">
        <v>0.438</v>
      </c>
      <c r="U211" s="189">
        <v>0.01</v>
      </c>
      <c r="V211" s="189">
        <v>6.3E-2</v>
      </c>
      <c r="W211" s="189">
        <v>0.104</v>
      </c>
      <c r="X211" s="189">
        <v>0.216</v>
      </c>
      <c r="Y211" s="189">
        <v>3.0000000000000001E-3</v>
      </c>
      <c r="Z211" s="189">
        <v>4.4999999999999998E-2</v>
      </c>
      <c r="AA211" s="189">
        <v>2.5999999999999999E-2</v>
      </c>
      <c r="AB211" s="189">
        <v>9.7000000000000003E-2</v>
      </c>
      <c r="AC211" s="12"/>
    </row>
    <row r="212" spans="1:29" x14ac:dyDescent="0.25">
      <c r="A212" s="94" t="s">
        <v>1729</v>
      </c>
      <c r="B212" s="189" t="s">
        <v>143</v>
      </c>
      <c r="C212" s="189">
        <v>0.1140625</v>
      </c>
      <c r="D212" s="189">
        <v>0.35468749999999999</v>
      </c>
      <c r="E212" s="189">
        <v>0.21562500000000001</v>
      </c>
      <c r="F212" s="189">
        <v>2.34375E-2</v>
      </c>
      <c r="G212" s="189">
        <v>0.20937500000000001</v>
      </c>
      <c r="H212" s="189">
        <v>4.6874999999999998E-3</v>
      </c>
      <c r="I212" s="189">
        <v>7.8125E-2</v>
      </c>
      <c r="J212" s="188">
        <v>0.99999999999999989</v>
      </c>
      <c r="K212" s="190">
        <v>640</v>
      </c>
      <c r="L212" s="94"/>
      <c r="M212" s="189" t="s">
        <v>143</v>
      </c>
      <c r="N212" s="189" t="s">
        <v>143</v>
      </c>
      <c r="O212" s="189">
        <v>9.1999999999999998E-2</v>
      </c>
      <c r="P212" s="189">
        <v>0.14099999999999999</v>
      </c>
      <c r="Q212" s="189">
        <v>0.31900000000000001</v>
      </c>
      <c r="R212" s="189">
        <v>0.39300000000000002</v>
      </c>
      <c r="S212" s="189">
        <v>0.186</v>
      </c>
      <c r="T212" s="189">
        <v>0.249</v>
      </c>
      <c r="U212" s="189">
        <v>1.4E-2</v>
      </c>
      <c r="V212" s="189">
        <v>3.7999999999999999E-2</v>
      </c>
      <c r="W212" s="189">
        <v>0.18</v>
      </c>
      <c r="X212" s="189">
        <v>0.24299999999999999</v>
      </c>
      <c r="Y212" s="189">
        <v>2E-3</v>
      </c>
      <c r="Z212" s="189">
        <v>1.4E-2</v>
      </c>
      <c r="AA212" s="189">
        <v>0.06</v>
      </c>
      <c r="AB212" s="189">
        <v>0.10199999999999999</v>
      </c>
      <c r="AC212" s="12"/>
    </row>
    <row r="213" spans="1:29" x14ac:dyDescent="0.25">
      <c r="A213" s="94" t="s">
        <v>1730</v>
      </c>
      <c r="B213" s="189" t="s">
        <v>143</v>
      </c>
      <c r="C213" s="189">
        <v>0.2445086705202312</v>
      </c>
      <c r="D213" s="189">
        <v>0.23179190751445086</v>
      </c>
      <c r="E213" s="189">
        <v>9.8843930635838156E-2</v>
      </c>
      <c r="F213" s="189">
        <v>5.6647398843930635E-2</v>
      </c>
      <c r="G213" s="189">
        <v>0.31849710982658958</v>
      </c>
      <c r="H213" s="189">
        <v>8.0924855491329474E-3</v>
      </c>
      <c r="I213" s="189">
        <v>4.161849710982659E-2</v>
      </c>
      <c r="J213" s="188">
        <v>1.0000000000000002</v>
      </c>
      <c r="K213" s="190">
        <v>1730</v>
      </c>
      <c r="L213" s="94"/>
      <c r="M213" s="189" t="s">
        <v>143</v>
      </c>
      <c r="N213" s="189" t="s">
        <v>143</v>
      </c>
      <c r="O213" s="189">
        <v>0.22500000000000001</v>
      </c>
      <c r="P213" s="189">
        <v>0.26500000000000001</v>
      </c>
      <c r="Q213" s="189">
        <v>0.21299999999999999</v>
      </c>
      <c r="R213" s="189">
        <v>0.252</v>
      </c>
      <c r="S213" s="189">
        <v>8.5999999999999993E-2</v>
      </c>
      <c r="T213" s="189">
        <v>0.114</v>
      </c>
      <c r="U213" s="189">
        <v>4.7E-2</v>
      </c>
      <c r="V213" s="189">
        <v>6.9000000000000006E-2</v>
      </c>
      <c r="W213" s="189">
        <v>0.29699999999999999</v>
      </c>
      <c r="X213" s="189">
        <v>0.34100000000000003</v>
      </c>
      <c r="Y213" s="189">
        <v>5.0000000000000001E-3</v>
      </c>
      <c r="Z213" s="189">
        <v>1.4E-2</v>
      </c>
      <c r="AA213" s="189">
        <v>3.3000000000000002E-2</v>
      </c>
      <c r="AB213" s="189">
        <v>5.1999999999999998E-2</v>
      </c>
      <c r="AC213" s="12"/>
    </row>
    <row r="214" spans="1:29" x14ac:dyDescent="0.25">
      <c r="A214" s="94" t="s">
        <v>1731</v>
      </c>
      <c r="B214" s="189" t="s">
        <v>143</v>
      </c>
      <c r="C214" s="189">
        <v>0.57305194805194803</v>
      </c>
      <c r="D214" s="189">
        <v>0.18181818181818182</v>
      </c>
      <c r="E214" s="189">
        <v>6.6558441558441553E-2</v>
      </c>
      <c r="F214" s="189">
        <v>3.5714285714285712E-2</v>
      </c>
      <c r="G214" s="189">
        <v>7.792207792207792E-2</v>
      </c>
      <c r="H214" s="189">
        <v>3.246753246753247E-3</v>
      </c>
      <c r="I214" s="189">
        <v>6.1688311688311688E-2</v>
      </c>
      <c r="J214" s="188">
        <v>1.0000000000000002</v>
      </c>
      <c r="K214" s="190">
        <v>616</v>
      </c>
      <c r="L214" s="94"/>
      <c r="M214" s="189" t="s">
        <v>143</v>
      </c>
      <c r="N214" s="189" t="s">
        <v>143</v>
      </c>
      <c r="O214" s="189">
        <v>0.53400000000000003</v>
      </c>
      <c r="P214" s="189">
        <v>0.61199999999999999</v>
      </c>
      <c r="Q214" s="189">
        <v>0.153</v>
      </c>
      <c r="R214" s="189">
        <v>0.214</v>
      </c>
      <c r="S214" s="189">
        <v>4.9000000000000002E-2</v>
      </c>
      <c r="T214" s="189">
        <v>8.8999999999999996E-2</v>
      </c>
      <c r="U214" s="189">
        <v>2.4E-2</v>
      </c>
      <c r="V214" s="189">
        <v>5.2999999999999999E-2</v>
      </c>
      <c r="W214" s="189">
        <v>5.8999999999999997E-2</v>
      </c>
      <c r="X214" s="189">
        <v>0.10199999999999999</v>
      </c>
      <c r="Y214" s="189">
        <v>1E-3</v>
      </c>
      <c r="Z214" s="189">
        <v>1.2E-2</v>
      </c>
      <c r="AA214" s="189">
        <v>4.4999999999999998E-2</v>
      </c>
      <c r="AB214" s="189">
        <v>8.4000000000000005E-2</v>
      </c>
      <c r="AC214" s="12"/>
    </row>
    <row r="215" spans="1:29" x14ac:dyDescent="0.25">
      <c r="A215" s="94" t="s">
        <v>1732</v>
      </c>
      <c r="B215" s="189" t="s">
        <v>143</v>
      </c>
      <c r="C215" s="189">
        <v>0.44967032967032966</v>
      </c>
      <c r="D215" s="189">
        <v>0.3098901098901099</v>
      </c>
      <c r="E215" s="189">
        <v>7.8241758241758247E-2</v>
      </c>
      <c r="F215" s="189">
        <v>1.5384615384615385E-2</v>
      </c>
      <c r="G215" s="189">
        <v>9.0549450549450544E-2</v>
      </c>
      <c r="H215" s="189">
        <v>8.3516483516483525E-3</v>
      </c>
      <c r="I215" s="189">
        <v>4.7912087912087911E-2</v>
      </c>
      <c r="J215" s="188">
        <v>1</v>
      </c>
      <c r="K215" s="190">
        <v>2275</v>
      </c>
      <c r="L215" s="94"/>
      <c r="M215" s="189" t="s">
        <v>143</v>
      </c>
      <c r="N215" s="189" t="s">
        <v>143</v>
      </c>
      <c r="O215" s="189">
        <v>0.42899999999999999</v>
      </c>
      <c r="P215" s="189">
        <v>0.47</v>
      </c>
      <c r="Q215" s="189">
        <v>0.29099999999999998</v>
      </c>
      <c r="R215" s="189">
        <v>0.32900000000000001</v>
      </c>
      <c r="S215" s="189">
        <v>6.8000000000000005E-2</v>
      </c>
      <c r="T215" s="189">
        <v>0.09</v>
      </c>
      <c r="U215" s="189">
        <v>1.0999999999999999E-2</v>
      </c>
      <c r="V215" s="189">
        <v>2.1000000000000001E-2</v>
      </c>
      <c r="W215" s="189">
        <v>7.9000000000000001E-2</v>
      </c>
      <c r="X215" s="189">
        <v>0.10299999999999999</v>
      </c>
      <c r="Y215" s="189">
        <v>5.0000000000000001E-3</v>
      </c>
      <c r="Z215" s="189">
        <v>1.2999999999999999E-2</v>
      </c>
      <c r="AA215" s="189">
        <v>0.04</v>
      </c>
      <c r="AB215" s="189">
        <v>5.7000000000000002E-2</v>
      </c>
      <c r="AC215" s="12"/>
    </row>
    <row r="216" spans="1:29" x14ac:dyDescent="0.25">
      <c r="A216" s="94" t="s">
        <v>1733</v>
      </c>
      <c r="B216" s="189" t="s">
        <v>143</v>
      </c>
      <c r="C216" s="189">
        <v>0.38198757763975155</v>
      </c>
      <c r="D216" s="189">
        <v>0.32298136645962733</v>
      </c>
      <c r="E216" s="189">
        <v>9.3167701863354033E-2</v>
      </c>
      <c r="F216" s="189">
        <v>1.8633540372670808E-2</v>
      </c>
      <c r="G216" s="189">
        <v>0.10869565217391304</v>
      </c>
      <c r="H216" s="189">
        <v>3.105590062111801E-3</v>
      </c>
      <c r="I216" s="189">
        <v>7.1428571428571425E-2</v>
      </c>
      <c r="J216" s="188">
        <v>1</v>
      </c>
      <c r="K216" s="190">
        <v>322</v>
      </c>
      <c r="L216" s="94"/>
      <c r="M216" s="189" t="s">
        <v>143</v>
      </c>
      <c r="N216" s="189" t="s">
        <v>143</v>
      </c>
      <c r="O216" s="189">
        <v>0.33100000000000002</v>
      </c>
      <c r="P216" s="189">
        <v>0.436</v>
      </c>
      <c r="Q216" s="189">
        <v>0.27400000000000002</v>
      </c>
      <c r="R216" s="189">
        <v>0.376</v>
      </c>
      <c r="S216" s="189">
        <v>6.6000000000000003E-2</v>
      </c>
      <c r="T216" s="189">
        <v>0.13</v>
      </c>
      <c r="U216" s="189">
        <v>8.9999999999999993E-3</v>
      </c>
      <c r="V216" s="189">
        <v>0.04</v>
      </c>
      <c r="W216" s="189">
        <v>7.9000000000000001E-2</v>
      </c>
      <c r="X216" s="189">
        <v>0.14699999999999999</v>
      </c>
      <c r="Y216" s="189">
        <v>1E-3</v>
      </c>
      <c r="Z216" s="189">
        <v>1.7000000000000001E-2</v>
      </c>
      <c r="AA216" s="189">
        <v>4.8000000000000001E-2</v>
      </c>
      <c r="AB216" s="189">
        <v>0.105</v>
      </c>
      <c r="AC216" s="12"/>
    </row>
    <row r="217" spans="1:29" x14ac:dyDescent="0.25">
      <c r="A217" s="94" t="s">
        <v>1734</v>
      </c>
      <c r="B217" s="189">
        <v>5.3683196918632645E-2</v>
      </c>
      <c r="C217" s="189">
        <v>0.32803374432186894</v>
      </c>
      <c r="D217" s="189">
        <v>0.24992150049193024</v>
      </c>
      <c r="E217" s="189">
        <v>9.1990956856670358E-2</v>
      </c>
      <c r="F217" s="189">
        <v>2.3675451633836428E-2</v>
      </c>
      <c r="G217" s="189">
        <v>0.22455045948378724</v>
      </c>
      <c r="H217" s="189">
        <v>3.7051767808921731E-3</v>
      </c>
      <c r="I217" s="189">
        <v>2.4439513512381991E-2</v>
      </c>
      <c r="J217" s="188">
        <v>1.0000000000000002</v>
      </c>
      <c r="K217" s="190">
        <v>95542</v>
      </c>
      <c r="L217" s="94"/>
      <c r="M217" s="189">
        <v>5.1999999999999998E-2</v>
      </c>
      <c r="N217" s="189">
        <v>5.5E-2</v>
      </c>
      <c r="O217" s="189">
        <v>0.32500000000000001</v>
      </c>
      <c r="P217" s="189">
        <v>0.33100000000000002</v>
      </c>
      <c r="Q217" s="189">
        <v>0.247</v>
      </c>
      <c r="R217" s="189">
        <v>0.253</v>
      </c>
      <c r="S217" s="189">
        <v>0.09</v>
      </c>
      <c r="T217" s="189">
        <v>9.4E-2</v>
      </c>
      <c r="U217" s="189">
        <v>2.3E-2</v>
      </c>
      <c r="V217" s="189">
        <v>2.5000000000000001E-2</v>
      </c>
      <c r="W217" s="189">
        <v>0.222</v>
      </c>
      <c r="X217" s="189">
        <v>0.22700000000000001</v>
      </c>
      <c r="Y217" s="189">
        <v>3.0000000000000001E-3</v>
      </c>
      <c r="Z217" s="189">
        <v>4.0000000000000001E-3</v>
      </c>
      <c r="AA217" s="189">
        <v>2.3E-2</v>
      </c>
      <c r="AB217" s="189">
        <v>2.5000000000000001E-2</v>
      </c>
      <c r="AC217" s="12"/>
    </row>
    <row r="218" spans="1:29" x14ac:dyDescent="0.25">
      <c r="A218" s="94" t="s">
        <v>1735</v>
      </c>
      <c r="B218" s="189" t="s">
        <v>143</v>
      </c>
      <c r="C218" s="189">
        <v>0.38744212962962965</v>
      </c>
      <c r="D218" s="189">
        <v>0.25318287037037035</v>
      </c>
      <c r="E218" s="189">
        <v>0.12557870370370369</v>
      </c>
      <c r="F218" s="189">
        <v>3.9351851851851853E-2</v>
      </c>
      <c r="G218" s="189">
        <v>0.17418981481481483</v>
      </c>
      <c r="H218" s="189">
        <v>2.6041666666666665E-3</v>
      </c>
      <c r="I218" s="189">
        <v>1.7650462962962962E-2</v>
      </c>
      <c r="J218" s="188">
        <v>1</v>
      </c>
      <c r="K218" s="190">
        <v>3456</v>
      </c>
      <c r="L218" s="94"/>
      <c r="M218" s="189" t="s">
        <v>143</v>
      </c>
      <c r="N218" s="189" t="s">
        <v>143</v>
      </c>
      <c r="O218" s="189">
        <v>0.371</v>
      </c>
      <c r="P218" s="189">
        <v>0.40400000000000003</v>
      </c>
      <c r="Q218" s="189">
        <v>0.23899999999999999</v>
      </c>
      <c r="R218" s="189">
        <v>0.26800000000000002</v>
      </c>
      <c r="S218" s="189">
        <v>0.115</v>
      </c>
      <c r="T218" s="189">
        <v>0.13700000000000001</v>
      </c>
      <c r="U218" s="189">
        <v>3.3000000000000002E-2</v>
      </c>
      <c r="V218" s="189">
        <v>4.5999999999999999E-2</v>
      </c>
      <c r="W218" s="189">
        <v>0.16200000000000001</v>
      </c>
      <c r="X218" s="189">
        <v>0.187</v>
      </c>
      <c r="Y218" s="189">
        <v>1E-3</v>
      </c>
      <c r="Z218" s="189">
        <v>5.0000000000000001E-3</v>
      </c>
      <c r="AA218" s="189">
        <v>1.4E-2</v>
      </c>
      <c r="AB218" s="189">
        <v>2.3E-2</v>
      </c>
      <c r="AC218" s="12"/>
    </row>
    <row r="219" spans="1:29" x14ac:dyDescent="0.25">
      <c r="A219" s="94" t="s">
        <v>1736</v>
      </c>
      <c r="B219" s="189" t="s">
        <v>143</v>
      </c>
      <c r="C219" s="189">
        <v>0.21968787515006002</v>
      </c>
      <c r="D219" s="189">
        <v>0.50600240096038418</v>
      </c>
      <c r="E219" s="189">
        <v>0.14525810324129651</v>
      </c>
      <c r="F219" s="189">
        <v>3.9015606242496996E-2</v>
      </c>
      <c r="G219" s="189">
        <v>7.202881152460984E-2</v>
      </c>
      <c r="H219" s="189" t="s">
        <v>143</v>
      </c>
      <c r="I219" s="189">
        <v>1.800720288115246E-2</v>
      </c>
      <c r="J219" s="188">
        <v>1</v>
      </c>
      <c r="K219" s="190">
        <v>1666</v>
      </c>
      <c r="L219" s="94"/>
      <c r="M219" s="189" t="s">
        <v>143</v>
      </c>
      <c r="N219" s="189" t="s">
        <v>143</v>
      </c>
      <c r="O219" s="189">
        <v>0.2</v>
      </c>
      <c r="P219" s="189">
        <v>0.24</v>
      </c>
      <c r="Q219" s="189">
        <v>0.48199999999999998</v>
      </c>
      <c r="R219" s="189">
        <v>0.53</v>
      </c>
      <c r="S219" s="189">
        <v>0.129</v>
      </c>
      <c r="T219" s="189">
        <v>0.16300000000000001</v>
      </c>
      <c r="U219" s="189">
        <v>3.1E-2</v>
      </c>
      <c r="V219" s="189">
        <v>4.9000000000000002E-2</v>
      </c>
      <c r="W219" s="189">
        <v>6.0999999999999999E-2</v>
      </c>
      <c r="X219" s="189">
        <v>8.5000000000000006E-2</v>
      </c>
      <c r="Y219" s="189" t="s">
        <v>143</v>
      </c>
      <c r="Z219" s="189" t="s">
        <v>143</v>
      </c>
      <c r="AA219" s="189">
        <v>1.2999999999999999E-2</v>
      </c>
      <c r="AB219" s="189">
        <v>2.5999999999999999E-2</v>
      </c>
      <c r="AC219" s="12"/>
    </row>
    <row r="220" spans="1:29" x14ac:dyDescent="0.25">
      <c r="A220" s="94" t="s">
        <v>1737</v>
      </c>
      <c r="B220" s="189" t="s">
        <v>143</v>
      </c>
      <c r="C220" s="189">
        <v>1.7374517374517374E-2</v>
      </c>
      <c r="D220" s="189">
        <v>0.16537966537966539</v>
      </c>
      <c r="E220" s="189">
        <v>0.17760617760617761</v>
      </c>
      <c r="F220" s="189">
        <v>5.4697554697554697E-2</v>
      </c>
      <c r="G220" s="189">
        <v>0.55791505791505791</v>
      </c>
      <c r="H220" s="189">
        <v>5.1480051480051478E-3</v>
      </c>
      <c r="I220" s="189">
        <v>2.1879021879021878E-2</v>
      </c>
      <c r="J220" s="188">
        <v>1</v>
      </c>
      <c r="K220" s="190">
        <v>1554</v>
      </c>
      <c r="L220" s="94"/>
      <c r="M220" s="189" t="s">
        <v>143</v>
      </c>
      <c r="N220" s="189" t="s">
        <v>143</v>
      </c>
      <c r="O220" s="189">
        <v>1.2E-2</v>
      </c>
      <c r="P220" s="189">
        <v>2.5000000000000001E-2</v>
      </c>
      <c r="Q220" s="189">
        <v>0.14799999999999999</v>
      </c>
      <c r="R220" s="189">
        <v>0.185</v>
      </c>
      <c r="S220" s="189">
        <v>0.159</v>
      </c>
      <c r="T220" s="189">
        <v>0.19700000000000001</v>
      </c>
      <c r="U220" s="189">
        <v>4.3999999999999997E-2</v>
      </c>
      <c r="V220" s="189">
        <v>6.7000000000000004E-2</v>
      </c>
      <c r="W220" s="189">
        <v>0.53300000000000003</v>
      </c>
      <c r="X220" s="189">
        <v>0.58199999999999996</v>
      </c>
      <c r="Y220" s="189">
        <v>3.0000000000000001E-3</v>
      </c>
      <c r="Z220" s="189">
        <v>0.01</v>
      </c>
      <c r="AA220" s="189">
        <v>1.6E-2</v>
      </c>
      <c r="AB220" s="189">
        <v>0.03</v>
      </c>
      <c r="AC220" s="12"/>
    </row>
    <row r="221" spans="1:29" x14ac:dyDescent="0.25">
      <c r="A221" s="94" t="s">
        <v>1738</v>
      </c>
      <c r="B221" s="189" t="s">
        <v>143</v>
      </c>
      <c r="C221" s="189">
        <v>0.1032305978462681</v>
      </c>
      <c r="D221" s="189">
        <v>0.17786854808763461</v>
      </c>
      <c r="E221" s="189">
        <v>6.9067953954697364E-2</v>
      </c>
      <c r="F221" s="189">
        <v>1.2253991830672113E-2</v>
      </c>
      <c r="G221" s="189">
        <v>0.57965094689936869</v>
      </c>
      <c r="H221" s="189">
        <v>1.7823988117341254E-2</v>
      </c>
      <c r="I221" s="189">
        <v>4.0103973264017823E-2</v>
      </c>
      <c r="J221" s="188">
        <v>0.99999999999999989</v>
      </c>
      <c r="K221" s="190">
        <v>2693</v>
      </c>
      <c r="L221" s="94"/>
      <c r="M221" s="189" t="s">
        <v>143</v>
      </c>
      <c r="N221" s="189" t="s">
        <v>143</v>
      </c>
      <c r="O221" s="189">
        <v>9.1999999999999998E-2</v>
      </c>
      <c r="P221" s="189">
        <v>0.115</v>
      </c>
      <c r="Q221" s="189">
        <v>0.16400000000000001</v>
      </c>
      <c r="R221" s="189">
        <v>0.193</v>
      </c>
      <c r="S221" s="189">
        <v>0.06</v>
      </c>
      <c r="T221" s="189">
        <v>7.9000000000000001E-2</v>
      </c>
      <c r="U221" s="189">
        <v>8.9999999999999993E-3</v>
      </c>
      <c r="V221" s="189">
        <v>1.7000000000000001E-2</v>
      </c>
      <c r="W221" s="189">
        <v>0.56100000000000005</v>
      </c>
      <c r="X221" s="189">
        <v>0.59799999999999998</v>
      </c>
      <c r="Y221" s="189">
        <v>1.2999999999999999E-2</v>
      </c>
      <c r="Z221" s="189">
        <v>2.4E-2</v>
      </c>
      <c r="AA221" s="189">
        <v>3.3000000000000002E-2</v>
      </c>
      <c r="AB221" s="189">
        <v>4.8000000000000001E-2</v>
      </c>
      <c r="AC221" s="12"/>
    </row>
    <row r="222" spans="1:29" x14ac:dyDescent="0.25">
      <c r="A222" s="94" t="s">
        <v>1739</v>
      </c>
      <c r="B222" s="189">
        <v>0.285132382892057</v>
      </c>
      <c r="C222" s="189">
        <v>0.22606924643584522</v>
      </c>
      <c r="D222" s="189">
        <v>0.32179226069246436</v>
      </c>
      <c r="E222" s="189">
        <v>5.4989816700610997E-2</v>
      </c>
      <c r="F222" s="189">
        <v>8.1466395112016286E-3</v>
      </c>
      <c r="G222" s="189">
        <v>8.7576374745417518E-2</v>
      </c>
      <c r="H222" s="189">
        <v>1.0183299389002036E-3</v>
      </c>
      <c r="I222" s="189">
        <v>1.5274949083503055E-2</v>
      </c>
      <c r="J222" s="188">
        <v>0.99999999999999989</v>
      </c>
      <c r="K222" s="190">
        <v>982</v>
      </c>
      <c r="L222" s="94"/>
      <c r="M222" s="189">
        <v>0.25800000000000001</v>
      </c>
      <c r="N222" s="189">
        <v>0.314</v>
      </c>
      <c r="O222" s="189">
        <v>0.20100000000000001</v>
      </c>
      <c r="P222" s="189">
        <v>0.253</v>
      </c>
      <c r="Q222" s="189">
        <v>0.29299999999999998</v>
      </c>
      <c r="R222" s="189">
        <v>0.35199999999999998</v>
      </c>
      <c r="S222" s="189">
        <v>4.2000000000000003E-2</v>
      </c>
      <c r="T222" s="189">
        <v>7.0999999999999994E-2</v>
      </c>
      <c r="U222" s="189">
        <v>4.0000000000000001E-3</v>
      </c>
      <c r="V222" s="189">
        <v>1.6E-2</v>
      </c>
      <c r="W222" s="189">
        <v>7.0999999999999994E-2</v>
      </c>
      <c r="X222" s="189">
        <v>0.107</v>
      </c>
      <c r="Y222" s="189">
        <v>0</v>
      </c>
      <c r="Z222" s="189">
        <v>6.0000000000000001E-3</v>
      </c>
      <c r="AA222" s="189">
        <v>8.9999999999999993E-3</v>
      </c>
      <c r="AB222" s="189">
        <v>2.5000000000000001E-2</v>
      </c>
      <c r="AC222" s="12"/>
    </row>
    <row r="223" spans="1:29" x14ac:dyDescent="0.25">
      <c r="A223" s="94" t="s">
        <v>1740</v>
      </c>
      <c r="B223" s="189">
        <v>0.105498509440212</v>
      </c>
      <c r="C223" s="189">
        <v>2.4842663133487911E-3</v>
      </c>
      <c r="D223" s="189">
        <v>0.76184166942696252</v>
      </c>
      <c r="E223" s="189">
        <v>6.459092414706856E-2</v>
      </c>
      <c r="F223" s="189">
        <v>3.3123550844650546E-2</v>
      </c>
      <c r="G223" s="189">
        <v>1.093077177873468E-2</v>
      </c>
      <c r="H223" s="189" t="s">
        <v>143</v>
      </c>
      <c r="I223" s="189">
        <v>2.1530308049022857E-2</v>
      </c>
      <c r="J223" s="188">
        <v>1</v>
      </c>
      <c r="K223" s="190">
        <v>6038</v>
      </c>
      <c r="L223" s="94"/>
      <c r="M223" s="189">
        <v>9.8000000000000004E-2</v>
      </c>
      <c r="N223" s="189">
        <v>0.113</v>
      </c>
      <c r="O223" s="189">
        <v>2E-3</v>
      </c>
      <c r="P223" s="189">
        <v>4.0000000000000001E-3</v>
      </c>
      <c r="Q223" s="189">
        <v>0.751</v>
      </c>
      <c r="R223" s="189">
        <v>0.77200000000000002</v>
      </c>
      <c r="S223" s="189">
        <v>5.8999999999999997E-2</v>
      </c>
      <c r="T223" s="189">
        <v>7.0999999999999994E-2</v>
      </c>
      <c r="U223" s="189">
        <v>2.9000000000000001E-2</v>
      </c>
      <c r="V223" s="189">
        <v>3.7999999999999999E-2</v>
      </c>
      <c r="W223" s="189">
        <v>8.9999999999999993E-3</v>
      </c>
      <c r="X223" s="189">
        <v>1.4E-2</v>
      </c>
      <c r="Y223" s="189" t="s">
        <v>143</v>
      </c>
      <c r="Z223" s="189" t="s">
        <v>143</v>
      </c>
      <c r="AA223" s="189">
        <v>1.7999999999999999E-2</v>
      </c>
      <c r="AB223" s="189">
        <v>2.5999999999999999E-2</v>
      </c>
      <c r="AC223" s="12"/>
    </row>
    <row r="224" spans="1:29" x14ac:dyDescent="0.25">
      <c r="A224" s="94" t="s">
        <v>1741</v>
      </c>
      <c r="B224" s="189">
        <v>7.8031106398020508E-2</v>
      </c>
      <c r="C224" s="189">
        <v>0.28623188405797101</v>
      </c>
      <c r="D224" s="189">
        <v>0.24655355249204666</v>
      </c>
      <c r="E224" s="189">
        <v>8.5807705903145987E-2</v>
      </c>
      <c r="F224" s="189">
        <v>3.2608695652173912E-2</v>
      </c>
      <c r="G224" s="189">
        <v>0.24814422057264052</v>
      </c>
      <c r="H224" s="189">
        <v>3.2697066101095794E-3</v>
      </c>
      <c r="I224" s="189">
        <v>1.9353128313891833E-2</v>
      </c>
      <c r="J224" s="188">
        <v>1.0000000000000002</v>
      </c>
      <c r="K224" s="190">
        <v>11316</v>
      </c>
      <c r="L224" s="94"/>
      <c r="M224" s="189">
        <v>7.2999999999999995E-2</v>
      </c>
      <c r="N224" s="189">
        <v>8.3000000000000004E-2</v>
      </c>
      <c r="O224" s="189">
        <v>0.27800000000000002</v>
      </c>
      <c r="P224" s="189">
        <v>0.29499999999999998</v>
      </c>
      <c r="Q224" s="189">
        <v>0.23899999999999999</v>
      </c>
      <c r="R224" s="189">
        <v>0.255</v>
      </c>
      <c r="S224" s="189">
        <v>8.1000000000000003E-2</v>
      </c>
      <c r="T224" s="189">
        <v>9.0999999999999998E-2</v>
      </c>
      <c r="U224" s="189">
        <v>2.9000000000000001E-2</v>
      </c>
      <c r="V224" s="189">
        <v>3.5999999999999997E-2</v>
      </c>
      <c r="W224" s="189">
        <v>0.24</v>
      </c>
      <c r="X224" s="189">
        <v>0.25600000000000001</v>
      </c>
      <c r="Y224" s="189">
        <v>2E-3</v>
      </c>
      <c r="Z224" s="189">
        <v>5.0000000000000001E-3</v>
      </c>
      <c r="AA224" s="189">
        <v>1.7000000000000001E-2</v>
      </c>
      <c r="AB224" s="189">
        <v>2.1999999999999999E-2</v>
      </c>
      <c r="AC224" s="12"/>
    </row>
    <row r="225" spans="1:29" x14ac:dyDescent="0.25">
      <c r="A225" s="94" t="s">
        <v>1742</v>
      </c>
      <c r="B225" s="189">
        <v>0.49199231262011534</v>
      </c>
      <c r="C225" s="189">
        <v>0.19026265214606022</v>
      </c>
      <c r="D225" s="189">
        <v>0.1313260730301089</v>
      </c>
      <c r="E225" s="189">
        <v>4.9327354260089683E-2</v>
      </c>
      <c r="F225" s="189">
        <v>4.4843049327354259E-3</v>
      </c>
      <c r="G225" s="189">
        <v>1.3452914798206279E-2</v>
      </c>
      <c r="H225" s="189" t="s">
        <v>143</v>
      </c>
      <c r="I225" s="189">
        <v>0.11915438821268418</v>
      </c>
      <c r="J225" s="188">
        <v>1</v>
      </c>
      <c r="K225" s="190">
        <v>1561</v>
      </c>
      <c r="L225" s="94"/>
      <c r="M225" s="189">
        <v>0.46700000000000003</v>
      </c>
      <c r="N225" s="189">
        <v>0.51700000000000002</v>
      </c>
      <c r="O225" s="189">
        <v>0.17199999999999999</v>
      </c>
      <c r="P225" s="189">
        <v>0.21</v>
      </c>
      <c r="Q225" s="189">
        <v>0.115</v>
      </c>
      <c r="R225" s="189">
        <v>0.14899999999999999</v>
      </c>
      <c r="S225" s="189">
        <v>0.04</v>
      </c>
      <c r="T225" s="189">
        <v>6.0999999999999999E-2</v>
      </c>
      <c r="U225" s="189">
        <v>2E-3</v>
      </c>
      <c r="V225" s="189">
        <v>8.9999999999999993E-3</v>
      </c>
      <c r="W225" s="189">
        <v>8.9999999999999993E-3</v>
      </c>
      <c r="X225" s="189">
        <v>0.02</v>
      </c>
      <c r="Y225" s="189" t="s">
        <v>143</v>
      </c>
      <c r="Z225" s="189" t="s">
        <v>143</v>
      </c>
      <c r="AA225" s="189">
        <v>0.104</v>
      </c>
      <c r="AB225" s="189">
        <v>0.13600000000000001</v>
      </c>
      <c r="AC225" s="12"/>
    </row>
    <row r="226" spans="1:29" x14ac:dyDescent="0.25">
      <c r="A226" s="94" t="s">
        <v>1743</v>
      </c>
      <c r="B226" s="189">
        <v>0.28914344082883409</v>
      </c>
      <c r="C226" s="189">
        <v>0.5160513643659711</v>
      </c>
      <c r="D226" s="189">
        <v>9.2076462862979713E-2</v>
      </c>
      <c r="E226" s="189">
        <v>2.7068437180796732E-2</v>
      </c>
      <c r="F226" s="189">
        <v>2.6995476433678682E-3</v>
      </c>
      <c r="G226" s="189">
        <v>4.618415292572596E-2</v>
      </c>
      <c r="H226" s="189">
        <v>2.4806654020137165E-3</v>
      </c>
      <c r="I226" s="189">
        <v>2.4295928790310811E-2</v>
      </c>
      <c r="J226" s="188">
        <v>1.0000000000000002</v>
      </c>
      <c r="K226" s="190">
        <v>13706</v>
      </c>
      <c r="L226" s="94"/>
      <c r="M226" s="189">
        <v>0.28199999999999997</v>
      </c>
      <c r="N226" s="189">
        <v>0.29699999999999999</v>
      </c>
      <c r="O226" s="189">
        <v>0.50800000000000001</v>
      </c>
      <c r="P226" s="189">
        <v>0.52400000000000002</v>
      </c>
      <c r="Q226" s="189">
        <v>8.6999999999999994E-2</v>
      </c>
      <c r="R226" s="189">
        <v>9.7000000000000003E-2</v>
      </c>
      <c r="S226" s="189">
        <v>2.4E-2</v>
      </c>
      <c r="T226" s="189">
        <v>0.03</v>
      </c>
      <c r="U226" s="189">
        <v>2E-3</v>
      </c>
      <c r="V226" s="189">
        <v>4.0000000000000001E-3</v>
      </c>
      <c r="W226" s="189">
        <v>4.2999999999999997E-2</v>
      </c>
      <c r="X226" s="189">
        <v>0.05</v>
      </c>
      <c r="Y226" s="189">
        <v>2E-3</v>
      </c>
      <c r="Z226" s="189">
        <v>3.0000000000000001E-3</v>
      </c>
      <c r="AA226" s="189">
        <v>2.1999999999999999E-2</v>
      </c>
      <c r="AB226" s="189">
        <v>2.7E-2</v>
      </c>
      <c r="AC226" s="12"/>
    </row>
    <row r="227" spans="1:29" x14ac:dyDescent="0.25">
      <c r="A227" s="94" t="s">
        <v>1744</v>
      </c>
      <c r="B227" s="189" t="s">
        <v>143</v>
      </c>
      <c r="C227" s="189">
        <v>0.37664233576642336</v>
      </c>
      <c r="D227" s="189">
        <v>0.36204379562043798</v>
      </c>
      <c r="E227" s="189">
        <v>9.1970802919708022E-2</v>
      </c>
      <c r="F227" s="189">
        <v>8.7591240875912416E-3</v>
      </c>
      <c r="G227" s="189">
        <v>0.13722627737226278</v>
      </c>
      <c r="H227" s="189">
        <v>1.4598540145985401E-3</v>
      </c>
      <c r="I227" s="189">
        <v>2.1897810218978103E-2</v>
      </c>
      <c r="J227" s="188">
        <v>1.0000000000000002</v>
      </c>
      <c r="K227" s="190">
        <v>685</v>
      </c>
      <c r="L227" s="94"/>
      <c r="M227" s="189" t="s">
        <v>143</v>
      </c>
      <c r="N227" s="189" t="s">
        <v>143</v>
      </c>
      <c r="O227" s="189">
        <v>0.34100000000000003</v>
      </c>
      <c r="P227" s="189">
        <v>0.41399999999999998</v>
      </c>
      <c r="Q227" s="189">
        <v>0.32700000000000001</v>
      </c>
      <c r="R227" s="189">
        <v>0.39900000000000002</v>
      </c>
      <c r="S227" s="189">
        <v>7.2999999999999995E-2</v>
      </c>
      <c r="T227" s="189">
        <v>0.11600000000000001</v>
      </c>
      <c r="U227" s="189">
        <v>4.0000000000000001E-3</v>
      </c>
      <c r="V227" s="189">
        <v>1.9E-2</v>
      </c>
      <c r="W227" s="189">
        <v>0.113</v>
      </c>
      <c r="X227" s="189">
        <v>0.16500000000000001</v>
      </c>
      <c r="Y227" s="189">
        <v>0</v>
      </c>
      <c r="Z227" s="189">
        <v>8.0000000000000002E-3</v>
      </c>
      <c r="AA227" s="189">
        <v>1.2999999999999999E-2</v>
      </c>
      <c r="AB227" s="189">
        <v>3.5999999999999997E-2</v>
      </c>
      <c r="AC227" s="12"/>
    </row>
    <row r="228" spans="1:29" x14ac:dyDescent="0.25">
      <c r="A228" s="94" t="s">
        <v>1745</v>
      </c>
      <c r="B228" s="189" t="s">
        <v>143</v>
      </c>
      <c r="C228" s="189">
        <v>0.26506024096385544</v>
      </c>
      <c r="D228" s="189">
        <v>0.39156626506024095</v>
      </c>
      <c r="E228" s="189">
        <v>0.13253012048192772</v>
      </c>
      <c r="F228" s="189">
        <v>3.0120481927710843E-2</v>
      </c>
      <c r="G228" s="189">
        <v>0.16867469879518071</v>
      </c>
      <c r="H228" s="189">
        <v>6.024096385542169E-3</v>
      </c>
      <c r="I228" s="189">
        <v>6.024096385542169E-3</v>
      </c>
      <c r="J228" s="188">
        <v>0.99999999999999989</v>
      </c>
      <c r="K228" s="190">
        <v>166</v>
      </c>
      <c r="L228" s="94"/>
      <c r="M228" s="189" t="s">
        <v>143</v>
      </c>
      <c r="N228" s="189" t="s">
        <v>143</v>
      </c>
      <c r="O228" s="189">
        <v>0.20399999999999999</v>
      </c>
      <c r="P228" s="189">
        <v>0.33700000000000002</v>
      </c>
      <c r="Q228" s="189">
        <v>0.32100000000000001</v>
      </c>
      <c r="R228" s="189">
        <v>0.46700000000000003</v>
      </c>
      <c r="S228" s="189">
        <v>8.8999999999999996E-2</v>
      </c>
      <c r="T228" s="189">
        <v>0.193</v>
      </c>
      <c r="U228" s="189">
        <v>1.2999999999999999E-2</v>
      </c>
      <c r="V228" s="189">
        <v>6.9000000000000006E-2</v>
      </c>
      <c r="W228" s="189">
        <v>0.11899999999999999</v>
      </c>
      <c r="X228" s="189">
        <v>0.23300000000000001</v>
      </c>
      <c r="Y228" s="189">
        <v>1E-3</v>
      </c>
      <c r="Z228" s="189">
        <v>3.3000000000000002E-2</v>
      </c>
      <c r="AA228" s="189">
        <v>1E-3</v>
      </c>
      <c r="AB228" s="189">
        <v>3.3000000000000002E-2</v>
      </c>
      <c r="AC228" s="12"/>
    </row>
    <row r="229" spans="1:29" x14ac:dyDescent="0.25">
      <c r="A229" s="94" t="s">
        <v>1746</v>
      </c>
      <c r="B229" s="189" t="s">
        <v>143</v>
      </c>
      <c r="C229" s="189">
        <v>0.43859649122807015</v>
      </c>
      <c r="D229" s="189">
        <v>0.20818713450292398</v>
      </c>
      <c r="E229" s="189">
        <v>0.24444444444444444</v>
      </c>
      <c r="F229" s="189">
        <v>9.3567251461988306E-3</v>
      </c>
      <c r="G229" s="189">
        <v>6.6666666666666666E-2</v>
      </c>
      <c r="H229" s="189">
        <v>1.1695906432748538E-3</v>
      </c>
      <c r="I229" s="189">
        <v>3.1578947368421054E-2</v>
      </c>
      <c r="J229" s="188">
        <v>0.99999999999999989</v>
      </c>
      <c r="K229" s="190">
        <v>855</v>
      </c>
      <c r="L229" s="94"/>
      <c r="M229" s="189" t="s">
        <v>143</v>
      </c>
      <c r="N229" s="189" t="s">
        <v>143</v>
      </c>
      <c r="O229" s="189">
        <v>0.40600000000000003</v>
      </c>
      <c r="P229" s="189">
        <v>0.47199999999999998</v>
      </c>
      <c r="Q229" s="189">
        <v>0.182</v>
      </c>
      <c r="R229" s="189">
        <v>0.23699999999999999</v>
      </c>
      <c r="S229" s="189">
        <v>0.217</v>
      </c>
      <c r="T229" s="189">
        <v>0.27400000000000002</v>
      </c>
      <c r="U229" s="189">
        <v>5.0000000000000001E-3</v>
      </c>
      <c r="V229" s="189">
        <v>1.7999999999999999E-2</v>
      </c>
      <c r="W229" s="189">
        <v>5.1999999999999998E-2</v>
      </c>
      <c r="X229" s="189">
        <v>8.5000000000000006E-2</v>
      </c>
      <c r="Y229" s="189">
        <v>0</v>
      </c>
      <c r="Z229" s="189">
        <v>7.0000000000000001E-3</v>
      </c>
      <c r="AA229" s="189">
        <v>2.1999999999999999E-2</v>
      </c>
      <c r="AB229" s="189">
        <v>4.5999999999999999E-2</v>
      </c>
      <c r="AC229" s="12"/>
    </row>
    <row r="230" spans="1:29" x14ac:dyDescent="0.25">
      <c r="A230" s="94" t="s">
        <v>1747</v>
      </c>
      <c r="B230" s="189" t="s">
        <v>143</v>
      </c>
      <c r="C230" s="189">
        <v>0.51232876712328768</v>
      </c>
      <c r="D230" s="189">
        <v>0.28356164383561644</v>
      </c>
      <c r="E230" s="189">
        <v>8.6301369863013705E-2</v>
      </c>
      <c r="F230" s="189">
        <v>1.0958904109589041E-2</v>
      </c>
      <c r="G230" s="189">
        <v>8.0821917808219179E-2</v>
      </c>
      <c r="H230" s="189">
        <v>1.3698630136986301E-3</v>
      </c>
      <c r="I230" s="189">
        <v>2.4657534246575342E-2</v>
      </c>
      <c r="J230" s="188">
        <v>1</v>
      </c>
      <c r="K230" s="190">
        <v>730</v>
      </c>
      <c r="L230" s="94"/>
      <c r="M230" s="189" t="s">
        <v>143</v>
      </c>
      <c r="N230" s="189" t="s">
        <v>143</v>
      </c>
      <c r="O230" s="189">
        <v>0.47599999999999998</v>
      </c>
      <c r="P230" s="189">
        <v>0.54800000000000004</v>
      </c>
      <c r="Q230" s="189">
        <v>0.252</v>
      </c>
      <c r="R230" s="189">
        <v>0.317</v>
      </c>
      <c r="S230" s="189">
        <v>6.8000000000000005E-2</v>
      </c>
      <c r="T230" s="189">
        <v>0.109</v>
      </c>
      <c r="U230" s="189">
        <v>6.0000000000000001E-3</v>
      </c>
      <c r="V230" s="189">
        <v>2.1000000000000001E-2</v>
      </c>
      <c r="W230" s="189">
        <v>6.3E-2</v>
      </c>
      <c r="X230" s="189">
        <v>0.10299999999999999</v>
      </c>
      <c r="Y230" s="189">
        <v>0</v>
      </c>
      <c r="Z230" s="189">
        <v>8.0000000000000002E-3</v>
      </c>
      <c r="AA230" s="189">
        <v>1.6E-2</v>
      </c>
      <c r="AB230" s="189">
        <v>3.9E-2</v>
      </c>
      <c r="AC230" s="12"/>
    </row>
    <row r="231" spans="1:29" x14ac:dyDescent="0.25">
      <c r="A231" s="94" t="s">
        <v>1748</v>
      </c>
      <c r="B231" s="189" t="s">
        <v>143</v>
      </c>
      <c r="C231" s="189">
        <v>0.36777583187390545</v>
      </c>
      <c r="D231" s="189">
        <v>0.35026269702276708</v>
      </c>
      <c r="E231" s="189">
        <v>0.14360770577933449</v>
      </c>
      <c r="F231" s="189">
        <v>1.9264448336252189E-2</v>
      </c>
      <c r="G231" s="189">
        <v>0.10507880910683012</v>
      </c>
      <c r="H231" s="189" t="s">
        <v>143</v>
      </c>
      <c r="I231" s="189">
        <v>1.4010507880910683E-2</v>
      </c>
      <c r="J231" s="188">
        <v>1</v>
      </c>
      <c r="K231" s="190">
        <v>571</v>
      </c>
      <c r="L231" s="94"/>
      <c r="M231" s="189" t="s">
        <v>143</v>
      </c>
      <c r="N231" s="189" t="s">
        <v>143</v>
      </c>
      <c r="O231" s="189">
        <v>0.32900000000000001</v>
      </c>
      <c r="P231" s="189">
        <v>0.40799999999999997</v>
      </c>
      <c r="Q231" s="189">
        <v>0.312</v>
      </c>
      <c r="R231" s="189">
        <v>0.39</v>
      </c>
      <c r="S231" s="189">
        <v>0.11700000000000001</v>
      </c>
      <c r="T231" s="189">
        <v>0.17499999999999999</v>
      </c>
      <c r="U231" s="189">
        <v>1.0999999999999999E-2</v>
      </c>
      <c r="V231" s="189">
        <v>3.4000000000000002E-2</v>
      </c>
      <c r="W231" s="189">
        <v>8.3000000000000004E-2</v>
      </c>
      <c r="X231" s="189">
        <v>0.13300000000000001</v>
      </c>
      <c r="Y231" s="189" t="s">
        <v>143</v>
      </c>
      <c r="Z231" s="189" t="s">
        <v>143</v>
      </c>
      <c r="AA231" s="189">
        <v>7.0000000000000001E-3</v>
      </c>
      <c r="AB231" s="189">
        <v>2.7E-2</v>
      </c>
      <c r="AC231" s="12"/>
    </row>
    <row r="232" spans="1:29" x14ac:dyDescent="0.25">
      <c r="A232" s="94" t="s">
        <v>1749</v>
      </c>
      <c r="B232" s="189" t="s">
        <v>143</v>
      </c>
      <c r="C232" s="189">
        <v>0.1896186440677966</v>
      </c>
      <c r="D232" s="189">
        <v>0.54661016949152541</v>
      </c>
      <c r="E232" s="189">
        <v>0.12923728813559321</v>
      </c>
      <c r="F232" s="189">
        <v>1.9067796610169493E-2</v>
      </c>
      <c r="G232" s="189">
        <v>8.6864406779661021E-2</v>
      </c>
      <c r="H232" s="189" t="s">
        <v>143</v>
      </c>
      <c r="I232" s="189">
        <v>2.8601694915254237E-2</v>
      </c>
      <c r="J232" s="188">
        <v>0.99999999999999989</v>
      </c>
      <c r="K232" s="190">
        <v>944</v>
      </c>
      <c r="L232" s="94"/>
      <c r="M232" s="189" t="s">
        <v>143</v>
      </c>
      <c r="N232" s="189" t="s">
        <v>143</v>
      </c>
      <c r="O232" s="189">
        <v>0.16600000000000001</v>
      </c>
      <c r="P232" s="189">
        <v>0.216</v>
      </c>
      <c r="Q232" s="189">
        <v>0.51500000000000001</v>
      </c>
      <c r="R232" s="189">
        <v>0.57799999999999996</v>
      </c>
      <c r="S232" s="189">
        <v>0.109</v>
      </c>
      <c r="T232" s="189">
        <v>0.152</v>
      </c>
      <c r="U232" s="189">
        <v>1.2E-2</v>
      </c>
      <c r="V232" s="189">
        <v>0.03</v>
      </c>
      <c r="W232" s="189">
        <v>7.0999999999999994E-2</v>
      </c>
      <c r="X232" s="189">
        <v>0.107</v>
      </c>
      <c r="Y232" s="189" t="s">
        <v>143</v>
      </c>
      <c r="Z232" s="189" t="s">
        <v>143</v>
      </c>
      <c r="AA232" s="189">
        <v>0.02</v>
      </c>
      <c r="AB232" s="189">
        <v>4.1000000000000002E-2</v>
      </c>
      <c r="AC232" s="12"/>
    </row>
    <row r="233" spans="1:29" x14ac:dyDescent="0.25">
      <c r="A233" s="94" t="s">
        <v>1750</v>
      </c>
      <c r="B233" s="189" t="s">
        <v>143</v>
      </c>
      <c r="C233" s="189">
        <v>0.36175115207373271</v>
      </c>
      <c r="D233" s="189">
        <v>0.32488479262672809</v>
      </c>
      <c r="E233" s="189">
        <v>0.10829493087557604</v>
      </c>
      <c r="F233" s="189">
        <v>1.8433179723502304E-2</v>
      </c>
      <c r="G233" s="189">
        <v>0.15668202764976957</v>
      </c>
      <c r="H233" s="189">
        <v>2.304147465437788E-3</v>
      </c>
      <c r="I233" s="189">
        <v>2.7649769585253458E-2</v>
      </c>
      <c r="J233" s="188">
        <v>1.0000000000000002</v>
      </c>
      <c r="K233" s="190">
        <v>434</v>
      </c>
      <c r="L233" s="94"/>
      <c r="M233" s="189" t="s">
        <v>143</v>
      </c>
      <c r="N233" s="189" t="s">
        <v>143</v>
      </c>
      <c r="O233" s="189">
        <v>0.318</v>
      </c>
      <c r="P233" s="189">
        <v>0.40799999999999997</v>
      </c>
      <c r="Q233" s="189">
        <v>0.28299999999999997</v>
      </c>
      <c r="R233" s="189">
        <v>0.37</v>
      </c>
      <c r="S233" s="189">
        <v>8.2000000000000003E-2</v>
      </c>
      <c r="T233" s="189">
        <v>0.14099999999999999</v>
      </c>
      <c r="U233" s="189">
        <v>8.9999999999999993E-3</v>
      </c>
      <c r="V233" s="189">
        <v>3.5999999999999997E-2</v>
      </c>
      <c r="W233" s="189">
        <v>0.126</v>
      </c>
      <c r="X233" s="189">
        <v>0.19400000000000001</v>
      </c>
      <c r="Y233" s="189">
        <v>0</v>
      </c>
      <c r="Z233" s="189">
        <v>1.2999999999999999E-2</v>
      </c>
      <c r="AA233" s="189">
        <v>1.6E-2</v>
      </c>
      <c r="AB233" s="189">
        <v>4.8000000000000001E-2</v>
      </c>
      <c r="AC233" s="12"/>
    </row>
    <row r="234" spans="1:29" x14ac:dyDescent="0.25">
      <c r="A234" s="94" t="s">
        <v>1751</v>
      </c>
      <c r="B234" s="189" t="s">
        <v>143</v>
      </c>
      <c r="C234" s="189">
        <v>0.24647603705195328</v>
      </c>
      <c r="D234" s="189">
        <v>0.26701570680628273</v>
      </c>
      <c r="E234" s="189">
        <v>0.15827627869512687</v>
      </c>
      <c r="F234" s="189">
        <v>2.738622633910592E-2</v>
      </c>
      <c r="G234" s="189">
        <v>0.27144583165525576</v>
      </c>
      <c r="H234" s="189">
        <v>7.6520338300443014E-3</v>
      </c>
      <c r="I234" s="189">
        <v>2.1747885622231171E-2</v>
      </c>
      <c r="J234" s="188">
        <v>1</v>
      </c>
      <c r="K234" s="190">
        <v>2483</v>
      </c>
      <c r="L234" s="94"/>
      <c r="M234" s="189" t="s">
        <v>143</v>
      </c>
      <c r="N234" s="189" t="s">
        <v>143</v>
      </c>
      <c r="O234" s="189">
        <v>0.23</v>
      </c>
      <c r="P234" s="189">
        <v>0.26400000000000001</v>
      </c>
      <c r="Q234" s="189">
        <v>0.25</v>
      </c>
      <c r="R234" s="189">
        <v>0.28499999999999998</v>
      </c>
      <c r="S234" s="189">
        <v>0.14399999999999999</v>
      </c>
      <c r="T234" s="189">
        <v>0.17299999999999999</v>
      </c>
      <c r="U234" s="189">
        <v>2.1999999999999999E-2</v>
      </c>
      <c r="V234" s="189">
        <v>3.5000000000000003E-2</v>
      </c>
      <c r="W234" s="189">
        <v>0.254</v>
      </c>
      <c r="X234" s="189">
        <v>0.28899999999999998</v>
      </c>
      <c r="Y234" s="189">
        <v>5.0000000000000001E-3</v>
      </c>
      <c r="Z234" s="189">
        <v>1.2E-2</v>
      </c>
      <c r="AA234" s="189">
        <v>1.7000000000000001E-2</v>
      </c>
      <c r="AB234" s="189">
        <v>2.8000000000000001E-2</v>
      </c>
      <c r="AC234" s="12"/>
    </row>
    <row r="235" spans="1:29" x14ac:dyDescent="0.25">
      <c r="A235" s="94" t="s">
        <v>1752</v>
      </c>
      <c r="B235" s="189" t="s">
        <v>143</v>
      </c>
      <c r="C235" s="189">
        <v>3.8666666666666669E-2</v>
      </c>
      <c r="D235" s="189">
        <v>0.20533333333333334</v>
      </c>
      <c r="E235" s="189">
        <v>0.12133333333333333</v>
      </c>
      <c r="F235" s="189">
        <v>3.8666666666666669E-2</v>
      </c>
      <c r="G235" s="189">
        <v>0.56933333333333336</v>
      </c>
      <c r="H235" s="189">
        <v>1.3333333333333333E-3</v>
      </c>
      <c r="I235" s="189">
        <v>2.5333333333333333E-2</v>
      </c>
      <c r="J235" s="188">
        <v>1</v>
      </c>
      <c r="K235" s="190">
        <v>750</v>
      </c>
      <c r="L235" s="94"/>
      <c r="M235" s="189" t="s">
        <v>143</v>
      </c>
      <c r="N235" s="189" t="s">
        <v>143</v>
      </c>
      <c r="O235" s="189">
        <v>2.7E-2</v>
      </c>
      <c r="P235" s="189">
        <v>5.5E-2</v>
      </c>
      <c r="Q235" s="189">
        <v>0.17799999999999999</v>
      </c>
      <c r="R235" s="189">
        <v>0.23599999999999999</v>
      </c>
      <c r="S235" s="189">
        <v>0.1</v>
      </c>
      <c r="T235" s="189">
        <v>0.14699999999999999</v>
      </c>
      <c r="U235" s="189">
        <v>2.7E-2</v>
      </c>
      <c r="V235" s="189">
        <v>5.5E-2</v>
      </c>
      <c r="W235" s="189">
        <v>0.53400000000000003</v>
      </c>
      <c r="X235" s="189">
        <v>0.60399999999999998</v>
      </c>
      <c r="Y235" s="189">
        <v>0</v>
      </c>
      <c r="Z235" s="189">
        <v>8.0000000000000002E-3</v>
      </c>
      <c r="AA235" s="189">
        <v>1.6E-2</v>
      </c>
      <c r="AB235" s="189">
        <v>3.9E-2</v>
      </c>
      <c r="AC235" s="12"/>
    </row>
    <row r="236" spans="1:29" x14ac:dyDescent="0.25">
      <c r="A236" s="94" t="s">
        <v>1753</v>
      </c>
      <c r="B236" s="189" t="s">
        <v>143</v>
      </c>
      <c r="C236" s="189">
        <v>0.15114068441064638</v>
      </c>
      <c r="D236" s="189">
        <v>0.49334600760456276</v>
      </c>
      <c r="E236" s="189">
        <v>9.6958174904942962E-2</v>
      </c>
      <c r="F236" s="189">
        <v>1.1406844106463879E-2</v>
      </c>
      <c r="G236" s="189">
        <v>0.21197718631178708</v>
      </c>
      <c r="H236" s="189">
        <v>6.653992395437262E-3</v>
      </c>
      <c r="I236" s="189">
        <v>2.8517110266159697E-2</v>
      </c>
      <c r="J236" s="188">
        <v>1</v>
      </c>
      <c r="K236" s="190">
        <v>1052</v>
      </c>
      <c r="L236" s="94"/>
      <c r="M236" s="189" t="s">
        <v>143</v>
      </c>
      <c r="N236" s="189" t="s">
        <v>143</v>
      </c>
      <c r="O236" s="189">
        <v>0.13100000000000001</v>
      </c>
      <c r="P236" s="189">
        <v>0.17399999999999999</v>
      </c>
      <c r="Q236" s="189">
        <v>0.46300000000000002</v>
      </c>
      <c r="R236" s="189">
        <v>0.52400000000000002</v>
      </c>
      <c r="S236" s="189">
        <v>8.1000000000000003E-2</v>
      </c>
      <c r="T236" s="189">
        <v>0.11600000000000001</v>
      </c>
      <c r="U236" s="189">
        <v>7.0000000000000001E-3</v>
      </c>
      <c r="V236" s="189">
        <v>0.02</v>
      </c>
      <c r="W236" s="189">
        <v>0.188</v>
      </c>
      <c r="X236" s="189">
        <v>0.23799999999999999</v>
      </c>
      <c r="Y236" s="189">
        <v>3.0000000000000001E-3</v>
      </c>
      <c r="Z236" s="189">
        <v>1.4E-2</v>
      </c>
      <c r="AA236" s="189">
        <v>0.02</v>
      </c>
      <c r="AB236" s="189">
        <v>0.04</v>
      </c>
      <c r="AC236" s="12"/>
    </row>
    <row r="237" spans="1:29" x14ac:dyDescent="0.25">
      <c r="A237" s="94" t="s">
        <v>1754</v>
      </c>
      <c r="B237" s="189" t="s">
        <v>143</v>
      </c>
      <c r="C237" s="189">
        <v>9.1152815013404831E-2</v>
      </c>
      <c r="D237" s="189">
        <v>0.21179624664879357</v>
      </c>
      <c r="E237" s="189">
        <v>9.3833780160857902E-2</v>
      </c>
      <c r="F237" s="189">
        <v>2.6809651474530832E-2</v>
      </c>
      <c r="G237" s="189">
        <v>0.54959785522788207</v>
      </c>
      <c r="H237" s="189" t="s">
        <v>143</v>
      </c>
      <c r="I237" s="189">
        <v>2.6809651474530832E-2</v>
      </c>
      <c r="J237" s="188">
        <v>1</v>
      </c>
      <c r="K237" s="190">
        <v>373</v>
      </c>
      <c r="L237" s="94"/>
      <c r="M237" s="189" t="s">
        <v>143</v>
      </c>
      <c r="N237" s="189" t="s">
        <v>143</v>
      </c>
      <c r="O237" s="189">
        <v>6.6000000000000003E-2</v>
      </c>
      <c r="P237" s="189">
        <v>0.125</v>
      </c>
      <c r="Q237" s="189">
        <v>0.17299999999999999</v>
      </c>
      <c r="R237" s="189">
        <v>0.25600000000000001</v>
      </c>
      <c r="S237" s="189">
        <v>6.8000000000000005E-2</v>
      </c>
      <c r="T237" s="189">
        <v>0.128</v>
      </c>
      <c r="U237" s="189">
        <v>1.4999999999999999E-2</v>
      </c>
      <c r="V237" s="189">
        <v>4.9000000000000002E-2</v>
      </c>
      <c r="W237" s="189">
        <v>0.499</v>
      </c>
      <c r="X237" s="189">
        <v>0.59899999999999998</v>
      </c>
      <c r="Y237" s="189" t="s">
        <v>143</v>
      </c>
      <c r="Z237" s="189" t="s">
        <v>143</v>
      </c>
      <c r="AA237" s="189">
        <v>1.4999999999999999E-2</v>
      </c>
      <c r="AB237" s="189">
        <v>4.9000000000000002E-2</v>
      </c>
      <c r="AC237" s="12"/>
    </row>
    <row r="238" spans="1:29" x14ac:dyDescent="0.25">
      <c r="A238" s="94" t="s">
        <v>1755</v>
      </c>
      <c r="B238" s="189" t="s">
        <v>143</v>
      </c>
      <c r="C238" s="189">
        <v>0.13472222222222222</v>
      </c>
      <c r="D238" s="189">
        <v>0.20624999999999999</v>
      </c>
      <c r="E238" s="189">
        <v>0.12986111111111112</v>
      </c>
      <c r="F238" s="189">
        <v>1.8055555555555554E-2</v>
      </c>
      <c r="G238" s="189">
        <v>0.47916666666666669</v>
      </c>
      <c r="H238" s="189">
        <v>4.8611111111111112E-3</v>
      </c>
      <c r="I238" s="189">
        <v>2.7083333333333334E-2</v>
      </c>
      <c r="J238" s="188">
        <v>1</v>
      </c>
      <c r="K238" s="190">
        <v>1440</v>
      </c>
      <c r="L238" s="94"/>
      <c r="M238" s="189" t="s">
        <v>143</v>
      </c>
      <c r="N238" s="189" t="s">
        <v>143</v>
      </c>
      <c r="O238" s="189">
        <v>0.11799999999999999</v>
      </c>
      <c r="P238" s="189">
        <v>0.153</v>
      </c>
      <c r="Q238" s="189">
        <v>0.186</v>
      </c>
      <c r="R238" s="189">
        <v>0.22800000000000001</v>
      </c>
      <c r="S238" s="189">
        <v>0.113</v>
      </c>
      <c r="T238" s="189">
        <v>0.14799999999999999</v>
      </c>
      <c r="U238" s="189">
        <v>1.2E-2</v>
      </c>
      <c r="V238" s="189">
        <v>2.5999999999999999E-2</v>
      </c>
      <c r="W238" s="189">
        <v>0.45300000000000001</v>
      </c>
      <c r="X238" s="189">
        <v>0.505</v>
      </c>
      <c r="Y238" s="189">
        <v>2E-3</v>
      </c>
      <c r="Z238" s="189">
        <v>0.01</v>
      </c>
      <c r="AA238" s="189">
        <v>0.02</v>
      </c>
      <c r="AB238" s="189">
        <v>3.6999999999999998E-2</v>
      </c>
      <c r="AC238" s="12"/>
    </row>
    <row r="239" spans="1:29" x14ac:dyDescent="0.25">
      <c r="A239" s="94" t="s">
        <v>1756</v>
      </c>
      <c r="B239" s="189" t="s">
        <v>143</v>
      </c>
      <c r="C239" s="189">
        <v>0.30697464449627565</v>
      </c>
      <c r="D239" s="189">
        <v>0.17989617034083213</v>
      </c>
      <c r="E239" s="189">
        <v>9.2769543299977428E-2</v>
      </c>
      <c r="F239" s="189">
        <v>1.8884959747197352E-2</v>
      </c>
      <c r="G239" s="189">
        <v>0.37295914528628393</v>
      </c>
      <c r="H239" s="189">
        <v>5.8686329094876236E-3</v>
      </c>
      <c r="I239" s="189">
        <v>2.2646903919945827E-2</v>
      </c>
      <c r="J239" s="188">
        <v>1</v>
      </c>
      <c r="K239" s="190">
        <v>13291</v>
      </c>
      <c r="L239" s="94"/>
      <c r="M239" s="189" t="s">
        <v>143</v>
      </c>
      <c r="N239" s="189" t="s">
        <v>143</v>
      </c>
      <c r="O239" s="189">
        <v>0.29899999999999999</v>
      </c>
      <c r="P239" s="189">
        <v>0.315</v>
      </c>
      <c r="Q239" s="189">
        <v>0.17299999999999999</v>
      </c>
      <c r="R239" s="189">
        <v>0.187</v>
      </c>
      <c r="S239" s="189">
        <v>8.7999999999999995E-2</v>
      </c>
      <c r="T239" s="189">
        <v>9.8000000000000004E-2</v>
      </c>
      <c r="U239" s="189">
        <v>1.7000000000000001E-2</v>
      </c>
      <c r="V239" s="189">
        <v>2.1000000000000001E-2</v>
      </c>
      <c r="W239" s="189">
        <v>0.36499999999999999</v>
      </c>
      <c r="X239" s="189">
        <v>0.38100000000000001</v>
      </c>
      <c r="Y239" s="189">
        <v>5.0000000000000001E-3</v>
      </c>
      <c r="Z239" s="189">
        <v>7.0000000000000001E-3</v>
      </c>
      <c r="AA239" s="189">
        <v>0.02</v>
      </c>
      <c r="AB239" s="189">
        <v>2.5000000000000001E-2</v>
      </c>
      <c r="AC239" s="12"/>
    </row>
    <row r="240" spans="1:29" x14ac:dyDescent="0.25">
      <c r="A240" s="94" t="s">
        <v>1757</v>
      </c>
      <c r="B240" s="189" t="s">
        <v>143</v>
      </c>
      <c r="C240" s="189">
        <v>0.5187764237751803</v>
      </c>
      <c r="D240" s="189">
        <v>0.32753046505844319</v>
      </c>
      <c r="E240" s="189">
        <v>6.2670977368813732E-2</v>
      </c>
      <c r="F240" s="189">
        <v>1.2683412086545635E-2</v>
      </c>
      <c r="G240" s="189">
        <v>2.3128574981347922E-2</v>
      </c>
      <c r="H240" s="189" t="s">
        <v>143</v>
      </c>
      <c r="I240" s="189">
        <v>5.5210146729669236E-2</v>
      </c>
      <c r="J240" s="188">
        <v>1</v>
      </c>
      <c r="K240" s="190">
        <v>4021</v>
      </c>
      <c r="L240" s="94"/>
      <c r="M240" s="189" t="s">
        <v>143</v>
      </c>
      <c r="N240" s="189" t="s">
        <v>143</v>
      </c>
      <c r="O240" s="189">
        <v>0.503</v>
      </c>
      <c r="P240" s="189">
        <v>0.53400000000000003</v>
      </c>
      <c r="Q240" s="189">
        <v>0.313</v>
      </c>
      <c r="R240" s="189">
        <v>0.34200000000000003</v>
      </c>
      <c r="S240" s="189">
        <v>5.6000000000000001E-2</v>
      </c>
      <c r="T240" s="189">
        <v>7.0999999999999994E-2</v>
      </c>
      <c r="U240" s="189">
        <v>0.01</v>
      </c>
      <c r="V240" s="189">
        <v>1.7000000000000001E-2</v>
      </c>
      <c r="W240" s="189">
        <v>1.9E-2</v>
      </c>
      <c r="X240" s="189">
        <v>2.8000000000000001E-2</v>
      </c>
      <c r="Y240" s="189" t="s">
        <v>143</v>
      </c>
      <c r="Z240" s="189" t="s">
        <v>143</v>
      </c>
      <c r="AA240" s="189">
        <v>4.9000000000000002E-2</v>
      </c>
      <c r="AB240" s="189">
        <v>6.3E-2</v>
      </c>
      <c r="AC240" s="12"/>
    </row>
    <row r="241" spans="1:29" x14ac:dyDescent="0.25">
      <c r="A241" s="94" t="s">
        <v>1758</v>
      </c>
      <c r="B241" s="189" t="s">
        <v>143</v>
      </c>
      <c r="C241" s="189">
        <v>1.1160714285714286E-2</v>
      </c>
      <c r="D241" s="189">
        <v>0.27232142857142855</v>
      </c>
      <c r="E241" s="189">
        <v>0.17410714285714285</v>
      </c>
      <c r="F241" s="189">
        <v>8.0357142857142863E-2</v>
      </c>
      <c r="G241" s="189">
        <v>0.43080357142857145</v>
      </c>
      <c r="H241" s="189">
        <v>6.6964285714285711E-3</v>
      </c>
      <c r="I241" s="189">
        <v>2.4553571428571428E-2</v>
      </c>
      <c r="J241" s="188">
        <v>1</v>
      </c>
      <c r="K241" s="190">
        <v>448</v>
      </c>
      <c r="L241" s="94"/>
      <c r="M241" s="189" t="s">
        <v>143</v>
      </c>
      <c r="N241" s="189" t="s">
        <v>143</v>
      </c>
      <c r="O241" s="189">
        <v>5.0000000000000001E-3</v>
      </c>
      <c r="P241" s="189">
        <v>2.5999999999999999E-2</v>
      </c>
      <c r="Q241" s="189">
        <v>0.23300000000000001</v>
      </c>
      <c r="R241" s="189">
        <v>0.315</v>
      </c>
      <c r="S241" s="189">
        <v>0.14199999999999999</v>
      </c>
      <c r="T241" s="189">
        <v>0.21199999999999999</v>
      </c>
      <c r="U241" s="189">
        <v>5.8999999999999997E-2</v>
      </c>
      <c r="V241" s="189">
        <v>0.109</v>
      </c>
      <c r="W241" s="189">
        <v>0.38600000000000001</v>
      </c>
      <c r="X241" s="189">
        <v>0.47699999999999998</v>
      </c>
      <c r="Y241" s="189">
        <v>2E-3</v>
      </c>
      <c r="Z241" s="189">
        <v>0.02</v>
      </c>
      <c r="AA241" s="189">
        <v>1.4E-2</v>
      </c>
      <c r="AB241" s="189">
        <v>4.2999999999999997E-2</v>
      </c>
      <c r="AC241" s="12"/>
    </row>
    <row r="242" spans="1:29" x14ac:dyDescent="0.25">
      <c r="A242" s="94" t="s">
        <v>1759</v>
      </c>
      <c r="B242" s="189" t="s">
        <v>143</v>
      </c>
      <c r="C242" s="189">
        <v>0.24078947368421053</v>
      </c>
      <c r="D242" s="189">
        <v>0.23157894736842105</v>
      </c>
      <c r="E242" s="189">
        <v>0.15394736842105264</v>
      </c>
      <c r="F242" s="189">
        <v>1.4473684210526316E-2</v>
      </c>
      <c r="G242" s="189">
        <v>0.34342105263157896</v>
      </c>
      <c r="H242" s="189" t="s">
        <v>143</v>
      </c>
      <c r="I242" s="189">
        <v>1.5789473684210527E-2</v>
      </c>
      <c r="J242" s="188">
        <v>1</v>
      </c>
      <c r="K242" s="190">
        <v>760</v>
      </c>
      <c r="L242" s="94"/>
      <c r="M242" s="189" t="s">
        <v>143</v>
      </c>
      <c r="N242" s="189" t="s">
        <v>143</v>
      </c>
      <c r="O242" s="189">
        <v>0.21199999999999999</v>
      </c>
      <c r="P242" s="189">
        <v>0.27200000000000002</v>
      </c>
      <c r="Q242" s="189">
        <v>0.20300000000000001</v>
      </c>
      <c r="R242" s="189">
        <v>0.26300000000000001</v>
      </c>
      <c r="S242" s="189">
        <v>0.13</v>
      </c>
      <c r="T242" s="189">
        <v>0.18099999999999999</v>
      </c>
      <c r="U242" s="189">
        <v>8.0000000000000002E-3</v>
      </c>
      <c r="V242" s="189">
        <v>2.5999999999999999E-2</v>
      </c>
      <c r="W242" s="189">
        <v>0.311</v>
      </c>
      <c r="X242" s="189">
        <v>0.378</v>
      </c>
      <c r="Y242" s="189" t="s">
        <v>143</v>
      </c>
      <c r="Z242" s="189" t="s">
        <v>143</v>
      </c>
      <c r="AA242" s="189">
        <v>8.9999999999999993E-3</v>
      </c>
      <c r="AB242" s="189">
        <v>2.7E-2</v>
      </c>
      <c r="AC242" s="12"/>
    </row>
    <row r="243" spans="1:29" x14ac:dyDescent="0.25">
      <c r="A243" s="94" t="s">
        <v>1760</v>
      </c>
      <c r="B243" s="189" t="s">
        <v>143</v>
      </c>
      <c r="C243" s="189">
        <v>0.12866817155756208</v>
      </c>
      <c r="D243" s="189">
        <v>0.37095560571858538</v>
      </c>
      <c r="E243" s="189">
        <v>0.1143717080511663</v>
      </c>
      <c r="F243" s="189">
        <v>1.5048908954100828E-2</v>
      </c>
      <c r="G243" s="189">
        <v>0.35214446952595935</v>
      </c>
      <c r="H243" s="189">
        <v>3.0097817908201654E-3</v>
      </c>
      <c r="I243" s="189">
        <v>1.580135440180587E-2</v>
      </c>
      <c r="J243" s="188">
        <v>0.99999999999999989</v>
      </c>
      <c r="K243" s="190">
        <v>1329</v>
      </c>
      <c r="L243" s="94"/>
      <c r="M243" s="189" t="s">
        <v>143</v>
      </c>
      <c r="N243" s="189" t="s">
        <v>143</v>
      </c>
      <c r="O243" s="189">
        <v>0.112</v>
      </c>
      <c r="P243" s="189">
        <v>0.14799999999999999</v>
      </c>
      <c r="Q243" s="189">
        <v>0.34499999999999997</v>
      </c>
      <c r="R243" s="189">
        <v>0.39700000000000002</v>
      </c>
      <c r="S243" s="189">
        <v>9.8000000000000004E-2</v>
      </c>
      <c r="T243" s="189">
        <v>0.13300000000000001</v>
      </c>
      <c r="U243" s="189">
        <v>0.01</v>
      </c>
      <c r="V243" s="189">
        <v>2.3E-2</v>
      </c>
      <c r="W243" s="189">
        <v>0.32700000000000001</v>
      </c>
      <c r="X243" s="189">
        <v>0.378</v>
      </c>
      <c r="Y243" s="189">
        <v>1E-3</v>
      </c>
      <c r="Z243" s="189">
        <v>8.0000000000000002E-3</v>
      </c>
      <c r="AA243" s="189">
        <v>0.01</v>
      </c>
      <c r="AB243" s="189">
        <v>2.4E-2</v>
      </c>
      <c r="AC243" s="12"/>
    </row>
    <row r="244" spans="1:29" x14ac:dyDescent="0.25">
      <c r="A244" s="94" t="s">
        <v>1761</v>
      </c>
      <c r="B244" s="189" t="s">
        <v>143</v>
      </c>
      <c r="C244" s="189">
        <v>0.20275014628437682</v>
      </c>
      <c r="D244" s="189">
        <v>0.36102984201287303</v>
      </c>
      <c r="E244" s="189">
        <v>0.133703920421299</v>
      </c>
      <c r="F244" s="189">
        <v>2.1064950263311878E-2</v>
      </c>
      <c r="G244" s="189">
        <v>0.25365710942071384</v>
      </c>
      <c r="H244" s="189">
        <v>1.1702750146284377E-3</v>
      </c>
      <c r="I244" s="189">
        <v>2.6623756582796958E-2</v>
      </c>
      <c r="J244" s="188">
        <v>0.99999999999999989</v>
      </c>
      <c r="K244" s="190">
        <v>3418</v>
      </c>
      <c r="L244" s="94"/>
      <c r="M244" s="189" t="s">
        <v>143</v>
      </c>
      <c r="N244" s="189" t="s">
        <v>143</v>
      </c>
      <c r="O244" s="189">
        <v>0.19</v>
      </c>
      <c r="P244" s="189">
        <v>0.217</v>
      </c>
      <c r="Q244" s="189">
        <v>0.34499999999999997</v>
      </c>
      <c r="R244" s="189">
        <v>0.377</v>
      </c>
      <c r="S244" s="189">
        <v>0.123</v>
      </c>
      <c r="T244" s="189">
        <v>0.14599999999999999</v>
      </c>
      <c r="U244" s="189">
        <v>1.7000000000000001E-2</v>
      </c>
      <c r="V244" s="189">
        <v>2.5999999999999999E-2</v>
      </c>
      <c r="W244" s="189">
        <v>0.23899999999999999</v>
      </c>
      <c r="X244" s="189">
        <v>0.26900000000000002</v>
      </c>
      <c r="Y244" s="189">
        <v>0</v>
      </c>
      <c r="Z244" s="189">
        <v>3.0000000000000001E-3</v>
      </c>
      <c r="AA244" s="189">
        <v>2.1999999999999999E-2</v>
      </c>
      <c r="AB244" s="189">
        <v>3.3000000000000002E-2</v>
      </c>
      <c r="AC244" s="12"/>
    </row>
    <row r="245" spans="1:29" x14ac:dyDescent="0.25">
      <c r="A245" s="94" t="s">
        <v>1762</v>
      </c>
      <c r="B245" s="189" t="s">
        <v>143</v>
      </c>
      <c r="C245" s="189">
        <v>0.40830449826989618</v>
      </c>
      <c r="D245" s="189">
        <v>0.20795847750865051</v>
      </c>
      <c r="E245" s="189">
        <v>7.0934256055363326E-2</v>
      </c>
      <c r="F245" s="189">
        <v>7.6470588235294124E-2</v>
      </c>
      <c r="G245" s="189">
        <v>0.21107266435986158</v>
      </c>
      <c r="H245" s="189">
        <v>6.9204152249134946E-4</v>
      </c>
      <c r="I245" s="189">
        <v>2.4567474048442908E-2</v>
      </c>
      <c r="J245" s="188">
        <v>1</v>
      </c>
      <c r="K245" s="190">
        <v>2890</v>
      </c>
      <c r="L245" s="94"/>
      <c r="M245" s="189" t="s">
        <v>143</v>
      </c>
      <c r="N245" s="189" t="s">
        <v>143</v>
      </c>
      <c r="O245" s="189">
        <v>0.39100000000000001</v>
      </c>
      <c r="P245" s="189">
        <v>0.42599999999999999</v>
      </c>
      <c r="Q245" s="189">
        <v>0.19400000000000001</v>
      </c>
      <c r="R245" s="189">
        <v>0.223</v>
      </c>
      <c r="S245" s="189">
        <v>6.2E-2</v>
      </c>
      <c r="T245" s="189">
        <v>8.1000000000000003E-2</v>
      </c>
      <c r="U245" s="189">
        <v>6.7000000000000004E-2</v>
      </c>
      <c r="V245" s="189">
        <v>8.6999999999999994E-2</v>
      </c>
      <c r="W245" s="189">
        <v>0.19700000000000001</v>
      </c>
      <c r="X245" s="189">
        <v>0.22600000000000001</v>
      </c>
      <c r="Y245" s="189">
        <v>0</v>
      </c>
      <c r="Z245" s="189">
        <v>3.0000000000000001E-3</v>
      </c>
      <c r="AA245" s="189">
        <v>0.02</v>
      </c>
      <c r="AB245" s="189">
        <v>3.1E-2</v>
      </c>
      <c r="AC245" s="12"/>
    </row>
    <row r="246" spans="1:29" x14ac:dyDescent="0.25">
      <c r="A246" s="94" t="s">
        <v>1763</v>
      </c>
      <c r="B246" s="189" t="s">
        <v>143</v>
      </c>
      <c r="C246" s="189">
        <v>0.21563981042654029</v>
      </c>
      <c r="D246" s="189">
        <v>0.36966824644549762</v>
      </c>
      <c r="E246" s="189">
        <v>0.1895734597156398</v>
      </c>
      <c r="F246" s="189">
        <v>3.3175355450236969E-2</v>
      </c>
      <c r="G246" s="189">
        <v>0.1872037914691943</v>
      </c>
      <c r="H246" s="189" t="s">
        <v>143</v>
      </c>
      <c r="I246" s="189">
        <v>4.7393364928909956E-3</v>
      </c>
      <c r="J246" s="188">
        <v>1</v>
      </c>
      <c r="K246" s="190">
        <v>422</v>
      </c>
      <c r="L246" s="94"/>
      <c r="M246" s="189" t="s">
        <v>143</v>
      </c>
      <c r="N246" s="189" t="s">
        <v>143</v>
      </c>
      <c r="O246" s="189">
        <v>0.17899999999999999</v>
      </c>
      <c r="P246" s="189">
        <v>0.25700000000000001</v>
      </c>
      <c r="Q246" s="189">
        <v>0.32500000000000001</v>
      </c>
      <c r="R246" s="189">
        <v>0.41699999999999998</v>
      </c>
      <c r="S246" s="189">
        <v>0.155</v>
      </c>
      <c r="T246" s="189">
        <v>0.23</v>
      </c>
      <c r="U246" s="189">
        <v>0.02</v>
      </c>
      <c r="V246" s="189">
        <v>5.5E-2</v>
      </c>
      <c r="W246" s="189">
        <v>0.153</v>
      </c>
      <c r="X246" s="189">
        <v>0.22700000000000001</v>
      </c>
      <c r="Y246" s="189" t="s">
        <v>143</v>
      </c>
      <c r="Z246" s="189" t="s">
        <v>143</v>
      </c>
      <c r="AA246" s="189">
        <v>1E-3</v>
      </c>
      <c r="AB246" s="189">
        <v>1.7000000000000001E-2</v>
      </c>
      <c r="AC246" s="12"/>
    </row>
    <row r="247" spans="1:29" x14ac:dyDescent="0.25">
      <c r="A247" s="94" t="s">
        <v>1764</v>
      </c>
      <c r="B247" s="189" t="s">
        <v>143</v>
      </c>
      <c r="C247" s="189">
        <v>2.5839793281653748E-3</v>
      </c>
      <c r="D247" s="189">
        <v>0.30490956072351422</v>
      </c>
      <c r="E247" s="189">
        <v>0.36175710594315247</v>
      </c>
      <c r="F247" s="189">
        <v>7.7519379844961239E-2</v>
      </c>
      <c r="G247" s="189">
        <v>0.23514211886304909</v>
      </c>
      <c r="H247" s="189">
        <v>2.5839793281653748E-3</v>
      </c>
      <c r="I247" s="189">
        <v>1.5503875968992248E-2</v>
      </c>
      <c r="J247" s="188">
        <v>1</v>
      </c>
      <c r="K247" s="190">
        <v>387</v>
      </c>
      <c r="L247" s="94"/>
      <c r="M247" s="189" t="s">
        <v>143</v>
      </c>
      <c r="N247" s="189" t="s">
        <v>143</v>
      </c>
      <c r="O247" s="189">
        <v>0</v>
      </c>
      <c r="P247" s="189">
        <v>1.4E-2</v>
      </c>
      <c r="Q247" s="189">
        <v>0.26100000000000001</v>
      </c>
      <c r="R247" s="189">
        <v>0.35299999999999998</v>
      </c>
      <c r="S247" s="189">
        <v>0.315</v>
      </c>
      <c r="T247" s="189">
        <v>0.41099999999999998</v>
      </c>
      <c r="U247" s="189">
        <v>5.5E-2</v>
      </c>
      <c r="V247" s="189">
        <v>0.109</v>
      </c>
      <c r="W247" s="189">
        <v>0.19600000000000001</v>
      </c>
      <c r="X247" s="189">
        <v>0.28000000000000003</v>
      </c>
      <c r="Y247" s="189">
        <v>0</v>
      </c>
      <c r="Z247" s="189">
        <v>1.4E-2</v>
      </c>
      <c r="AA247" s="189">
        <v>7.0000000000000001E-3</v>
      </c>
      <c r="AB247" s="189">
        <v>3.3000000000000002E-2</v>
      </c>
      <c r="AC247" s="12"/>
    </row>
    <row r="248" spans="1:29" x14ac:dyDescent="0.25">
      <c r="A248" s="94" t="s">
        <v>1765</v>
      </c>
      <c r="B248" s="189" t="s">
        <v>143</v>
      </c>
      <c r="C248" s="189">
        <v>8.7527352297592995E-2</v>
      </c>
      <c r="D248" s="189">
        <v>0.36542669584245074</v>
      </c>
      <c r="E248" s="189">
        <v>0.15317286652078774</v>
      </c>
      <c r="F248" s="189">
        <v>1.3129102844638949E-2</v>
      </c>
      <c r="G248" s="189">
        <v>0.34354485776805249</v>
      </c>
      <c r="H248" s="189">
        <v>4.3763676148796497E-3</v>
      </c>
      <c r="I248" s="189">
        <v>3.2822757111597371E-2</v>
      </c>
      <c r="J248" s="188">
        <v>0.99999999999999989</v>
      </c>
      <c r="K248" s="190">
        <v>457</v>
      </c>
      <c r="L248" s="94"/>
      <c r="M248" s="189" t="s">
        <v>143</v>
      </c>
      <c r="N248" s="189" t="s">
        <v>143</v>
      </c>
      <c r="O248" s="189">
        <v>6.5000000000000002E-2</v>
      </c>
      <c r="P248" s="189">
        <v>0.11700000000000001</v>
      </c>
      <c r="Q248" s="189">
        <v>0.32300000000000001</v>
      </c>
      <c r="R248" s="189">
        <v>0.41099999999999998</v>
      </c>
      <c r="S248" s="189">
        <v>0.123</v>
      </c>
      <c r="T248" s="189">
        <v>0.189</v>
      </c>
      <c r="U248" s="189">
        <v>6.0000000000000001E-3</v>
      </c>
      <c r="V248" s="189">
        <v>2.8000000000000001E-2</v>
      </c>
      <c r="W248" s="189">
        <v>0.30099999999999999</v>
      </c>
      <c r="X248" s="189">
        <v>0.38800000000000001</v>
      </c>
      <c r="Y248" s="189">
        <v>1E-3</v>
      </c>
      <c r="Z248" s="189">
        <v>1.6E-2</v>
      </c>
      <c r="AA248" s="189">
        <v>0.02</v>
      </c>
      <c r="AB248" s="189">
        <v>5.2999999999999999E-2</v>
      </c>
      <c r="AC248" s="12"/>
    </row>
    <row r="249" spans="1:29" x14ac:dyDescent="0.25">
      <c r="A249" s="94" t="s">
        <v>1766</v>
      </c>
      <c r="B249" s="189">
        <v>1.3239187996469551E-3</v>
      </c>
      <c r="C249" s="189">
        <v>0.15622241835834069</v>
      </c>
      <c r="D249" s="189">
        <v>0.29170344218887906</v>
      </c>
      <c r="E249" s="189">
        <v>0.17696381288614299</v>
      </c>
      <c r="F249" s="189">
        <v>2.7802294792586054E-2</v>
      </c>
      <c r="G249" s="189">
        <v>0.31465136804942628</v>
      </c>
      <c r="H249" s="189">
        <v>9.7087378640776691E-3</v>
      </c>
      <c r="I249" s="189">
        <v>2.1624007060900265E-2</v>
      </c>
      <c r="J249" s="188">
        <v>0.99999999999999989</v>
      </c>
      <c r="K249" s="190">
        <v>2266</v>
      </c>
      <c r="L249" s="94"/>
      <c r="M249" s="189">
        <v>0</v>
      </c>
      <c r="N249" s="189">
        <v>4.0000000000000001E-3</v>
      </c>
      <c r="O249" s="189">
        <v>0.14199999999999999</v>
      </c>
      <c r="P249" s="189">
        <v>0.17199999999999999</v>
      </c>
      <c r="Q249" s="189">
        <v>0.27300000000000002</v>
      </c>
      <c r="R249" s="189">
        <v>0.311</v>
      </c>
      <c r="S249" s="189">
        <v>0.16200000000000001</v>
      </c>
      <c r="T249" s="189">
        <v>0.193</v>
      </c>
      <c r="U249" s="189">
        <v>2.1999999999999999E-2</v>
      </c>
      <c r="V249" s="189">
        <v>3.5000000000000003E-2</v>
      </c>
      <c r="W249" s="189">
        <v>0.29599999999999999</v>
      </c>
      <c r="X249" s="189">
        <v>0.33400000000000002</v>
      </c>
      <c r="Y249" s="189">
        <v>6.0000000000000001E-3</v>
      </c>
      <c r="Z249" s="189">
        <v>1.4999999999999999E-2</v>
      </c>
      <c r="AA249" s="189">
        <v>1.6E-2</v>
      </c>
      <c r="AB249" s="189">
        <v>2.8000000000000001E-2</v>
      </c>
      <c r="AC249" s="12"/>
    </row>
    <row r="250" spans="1:29" x14ac:dyDescent="0.25">
      <c r="A250" s="94" t="s">
        <v>1767</v>
      </c>
      <c r="B250" s="189" t="s">
        <v>143</v>
      </c>
      <c r="C250" s="189">
        <v>0.27177033492822966</v>
      </c>
      <c r="D250" s="189">
        <v>0.27464114832535885</v>
      </c>
      <c r="E250" s="189">
        <v>0.12248803827751197</v>
      </c>
      <c r="F250" s="189">
        <v>2.0574162679425839E-2</v>
      </c>
      <c r="G250" s="189">
        <v>0.28708133971291866</v>
      </c>
      <c r="H250" s="189">
        <v>3.3492822966507177E-3</v>
      </c>
      <c r="I250" s="189">
        <v>2.0095693779904306E-2</v>
      </c>
      <c r="J250" s="188">
        <v>0.99999999999999989</v>
      </c>
      <c r="K250" s="190">
        <v>2090</v>
      </c>
      <c r="L250" s="94"/>
      <c r="M250" s="189" t="s">
        <v>143</v>
      </c>
      <c r="N250" s="189" t="s">
        <v>143</v>
      </c>
      <c r="O250" s="189">
        <v>0.253</v>
      </c>
      <c r="P250" s="189">
        <v>0.29099999999999998</v>
      </c>
      <c r="Q250" s="189">
        <v>0.25600000000000001</v>
      </c>
      <c r="R250" s="189">
        <v>0.29399999999999998</v>
      </c>
      <c r="S250" s="189">
        <v>0.109</v>
      </c>
      <c r="T250" s="189">
        <v>0.13700000000000001</v>
      </c>
      <c r="U250" s="189">
        <v>1.4999999999999999E-2</v>
      </c>
      <c r="V250" s="189">
        <v>2.8000000000000001E-2</v>
      </c>
      <c r="W250" s="189">
        <v>0.26800000000000002</v>
      </c>
      <c r="X250" s="189">
        <v>0.307</v>
      </c>
      <c r="Y250" s="189">
        <v>2E-3</v>
      </c>
      <c r="Z250" s="189">
        <v>7.0000000000000001E-3</v>
      </c>
      <c r="AA250" s="189">
        <v>1.4999999999999999E-2</v>
      </c>
      <c r="AB250" s="189">
        <v>2.7E-2</v>
      </c>
      <c r="AC250" s="12"/>
    </row>
    <row r="251" spans="1:29" x14ac:dyDescent="0.25">
      <c r="A251" s="94" t="s">
        <v>1768</v>
      </c>
      <c r="B251" s="189" t="s">
        <v>143</v>
      </c>
      <c r="C251" s="189">
        <v>0.1677445432497979</v>
      </c>
      <c r="D251" s="189">
        <v>0.18674211802748586</v>
      </c>
      <c r="E251" s="189">
        <v>0.10347615198059822</v>
      </c>
      <c r="F251" s="189">
        <v>2.5060630557801132E-2</v>
      </c>
      <c r="G251" s="189">
        <v>0.47413096200485044</v>
      </c>
      <c r="H251" s="189">
        <v>8.0840743734842367E-3</v>
      </c>
      <c r="I251" s="189">
        <v>3.4761519805982216E-2</v>
      </c>
      <c r="J251" s="188">
        <v>1</v>
      </c>
      <c r="K251" s="190">
        <v>2474</v>
      </c>
      <c r="L251" s="94"/>
      <c r="M251" s="189" t="s">
        <v>143</v>
      </c>
      <c r="N251" s="189" t="s">
        <v>143</v>
      </c>
      <c r="O251" s="189">
        <v>0.154</v>
      </c>
      <c r="P251" s="189">
        <v>0.183</v>
      </c>
      <c r="Q251" s="189">
        <v>0.17199999999999999</v>
      </c>
      <c r="R251" s="189">
        <v>0.20300000000000001</v>
      </c>
      <c r="S251" s="189">
        <v>9.1999999999999998E-2</v>
      </c>
      <c r="T251" s="189">
        <v>0.11600000000000001</v>
      </c>
      <c r="U251" s="189">
        <v>0.02</v>
      </c>
      <c r="V251" s="189">
        <v>3.2000000000000001E-2</v>
      </c>
      <c r="W251" s="189">
        <v>0.45500000000000002</v>
      </c>
      <c r="X251" s="189">
        <v>0.49399999999999999</v>
      </c>
      <c r="Y251" s="189">
        <v>5.0000000000000001E-3</v>
      </c>
      <c r="Z251" s="189">
        <v>1.2E-2</v>
      </c>
      <c r="AA251" s="189">
        <v>2.8000000000000001E-2</v>
      </c>
      <c r="AB251" s="189">
        <v>4.2999999999999997E-2</v>
      </c>
      <c r="AC251" s="12"/>
    </row>
    <row r="252" spans="1:29" x14ac:dyDescent="0.25">
      <c r="A252" s="94" t="s">
        <v>1769</v>
      </c>
      <c r="B252" s="189" t="s">
        <v>143</v>
      </c>
      <c r="C252" s="189">
        <v>0.35952462380300959</v>
      </c>
      <c r="D252" s="189">
        <v>0.39398084815321477</v>
      </c>
      <c r="E252" s="189">
        <v>9.2937756497948013E-2</v>
      </c>
      <c r="F252" s="189">
        <v>2.8898768809849523E-2</v>
      </c>
      <c r="G252" s="189">
        <v>0.10268467852257182</v>
      </c>
      <c r="H252" s="189">
        <v>1.7954856361149111E-3</v>
      </c>
      <c r="I252" s="189">
        <v>2.0177838577291381E-2</v>
      </c>
      <c r="J252" s="188">
        <v>1</v>
      </c>
      <c r="K252" s="190">
        <v>11696</v>
      </c>
      <c r="L252" s="94"/>
      <c r="M252" s="189" t="s">
        <v>143</v>
      </c>
      <c r="N252" s="189" t="s">
        <v>143</v>
      </c>
      <c r="O252" s="189">
        <v>0.35099999999999998</v>
      </c>
      <c r="P252" s="189">
        <v>0.36799999999999999</v>
      </c>
      <c r="Q252" s="189">
        <v>0.38500000000000001</v>
      </c>
      <c r="R252" s="189">
        <v>0.40300000000000002</v>
      </c>
      <c r="S252" s="189">
        <v>8.7999999999999995E-2</v>
      </c>
      <c r="T252" s="189">
        <v>9.8000000000000004E-2</v>
      </c>
      <c r="U252" s="189">
        <v>2.5999999999999999E-2</v>
      </c>
      <c r="V252" s="189">
        <v>3.2000000000000001E-2</v>
      </c>
      <c r="W252" s="189">
        <v>9.7000000000000003E-2</v>
      </c>
      <c r="X252" s="189">
        <v>0.108</v>
      </c>
      <c r="Y252" s="189">
        <v>1E-3</v>
      </c>
      <c r="Z252" s="189">
        <v>3.0000000000000001E-3</v>
      </c>
      <c r="AA252" s="189">
        <v>1.7999999999999999E-2</v>
      </c>
      <c r="AB252" s="189">
        <v>2.3E-2</v>
      </c>
      <c r="AC252" s="12"/>
    </row>
    <row r="253" spans="1:29" x14ac:dyDescent="0.25">
      <c r="A253" s="94" t="s">
        <v>1770</v>
      </c>
      <c r="B253" s="189" t="s">
        <v>143</v>
      </c>
      <c r="C253" s="189">
        <v>0.1419753086419753</v>
      </c>
      <c r="D253" s="189">
        <v>0.34567901234567899</v>
      </c>
      <c r="E253" s="189">
        <v>0.1419753086419753</v>
      </c>
      <c r="F253" s="189">
        <v>6.1728395061728392E-2</v>
      </c>
      <c r="G253" s="189">
        <v>0.29012345679012347</v>
      </c>
      <c r="H253" s="189" t="s">
        <v>143</v>
      </c>
      <c r="I253" s="189">
        <v>1.8518518518518517E-2</v>
      </c>
      <c r="J253" s="188">
        <v>0.99999999999999989</v>
      </c>
      <c r="K253" s="190">
        <v>162</v>
      </c>
      <c r="L253" s="94"/>
      <c r="M253" s="189" t="s">
        <v>143</v>
      </c>
      <c r="N253" s="189" t="s">
        <v>143</v>
      </c>
      <c r="O253" s="189">
        <v>9.7000000000000003E-2</v>
      </c>
      <c r="P253" s="189">
        <v>0.20399999999999999</v>
      </c>
      <c r="Q253" s="189">
        <v>0.27700000000000002</v>
      </c>
      <c r="R253" s="189">
        <v>0.42199999999999999</v>
      </c>
      <c r="S253" s="189">
        <v>9.7000000000000003E-2</v>
      </c>
      <c r="T253" s="189">
        <v>0.20399999999999999</v>
      </c>
      <c r="U253" s="189">
        <v>3.4000000000000002E-2</v>
      </c>
      <c r="V253" s="189">
        <v>0.11</v>
      </c>
      <c r="W253" s="189">
        <v>0.22600000000000001</v>
      </c>
      <c r="X253" s="189">
        <v>0.36399999999999999</v>
      </c>
      <c r="Y253" s="189" t="s">
        <v>143</v>
      </c>
      <c r="Z253" s="189" t="s">
        <v>143</v>
      </c>
      <c r="AA253" s="189">
        <v>6.0000000000000001E-3</v>
      </c>
      <c r="AB253" s="189">
        <v>5.2999999999999999E-2</v>
      </c>
      <c r="AC253" s="12"/>
    </row>
    <row r="254" spans="1:29" x14ac:dyDescent="0.25">
      <c r="A254" s="94" t="s">
        <v>1771</v>
      </c>
      <c r="B254" s="189" t="s">
        <v>143</v>
      </c>
      <c r="C254" s="189">
        <v>0.19054652880354506</v>
      </c>
      <c r="D254" s="189">
        <v>0.41063515509601184</v>
      </c>
      <c r="E254" s="189">
        <v>0.13293943870014771</v>
      </c>
      <c r="F254" s="189">
        <v>2.8064992614475627E-2</v>
      </c>
      <c r="G254" s="189">
        <v>0.19202363367799113</v>
      </c>
      <c r="H254" s="189" t="s">
        <v>143</v>
      </c>
      <c r="I254" s="189">
        <v>4.5790251107828653E-2</v>
      </c>
      <c r="J254" s="188">
        <v>1</v>
      </c>
      <c r="K254" s="190">
        <v>677</v>
      </c>
      <c r="L254" s="94"/>
      <c r="M254" s="189" t="s">
        <v>143</v>
      </c>
      <c r="N254" s="189" t="s">
        <v>143</v>
      </c>
      <c r="O254" s="189">
        <v>0.16300000000000001</v>
      </c>
      <c r="P254" s="189">
        <v>0.222</v>
      </c>
      <c r="Q254" s="189">
        <v>0.374</v>
      </c>
      <c r="R254" s="189">
        <v>0.44800000000000001</v>
      </c>
      <c r="S254" s="189">
        <v>0.109</v>
      </c>
      <c r="T254" s="189">
        <v>0.161</v>
      </c>
      <c r="U254" s="189">
        <v>1.7999999999999999E-2</v>
      </c>
      <c r="V254" s="189">
        <v>4.2999999999999997E-2</v>
      </c>
      <c r="W254" s="189">
        <v>0.16400000000000001</v>
      </c>
      <c r="X254" s="189">
        <v>0.223</v>
      </c>
      <c r="Y254" s="189" t="s">
        <v>143</v>
      </c>
      <c r="Z254" s="189" t="s">
        <v>143</v>
      </c>
      <c r="AA254" s="189">
        <v>3.2000000000000001E-2</v>
      </c>
      <c r="AB254" s="189">
        <v>6.4000000000000001E-2</v>
      </c>
      <c r="AC254" s="12"/>
    </row>
    <row r="255" spans="1:29" x14ac:dyDescent="0.25">
      <c r="A255" s="94" t="s">
        <v>1772</v>
      </c>
      <c r="B255" s="189" t="s">
        <v>143</v>
      </c>
      <c r="C255" s="189">
        <v>0.25524646168862858</v>
      </c>
      <c r="D255" s="189">
        <v>0.23474865788189361</v>
      </c>
      <c r="E255" s="189">
        <v>8.3455344070278187E-2</v>
      </c>
      <c r="F255" s="189">
        <v>8.0039043435822355E-2</v>
      </c>
      <c r="G255" s="189">
        <v>0.31771595900439237</v>
      </c>
      <c r="H255" s="189">
        <v>3.9043435822352368E-3</v>
      </c>
      <c r="I255" s="189">
        <v>2.4890190336749635E-2</v>
      </c>
      <c r="J255" s="188">
        <v>1</v>
      </c>
      <c r="K255" s="190">
        <v>2049</v>
      </c>
      <c r="L255" s="94"/>
      <c r="M255" s="189" t="s">
        <v>143</v>
      </c>
      <c r="N255" s="189" t="s">
        <v>143</v>
      </c>
      <c r="O255" s="189">
        <v>0.23699999999999999</v>
      </c>
      <c r="P255" s="189">
        <v>0.27500000000000002</v>
      </c>
      <c r="Q255" s="189">
        <v>0.217</v>
      </c>
      <c r="R255" s="189">
        <v>0.254</v>
      </c>
      <c r="S255" s="189">
        <v>7.1999999999999995E-2</v>
      </c>
      <c r="T255" s="189">
        <v>9.6000000000000002E-2</v>
      </c>
      <c r="U255" s="189">
        <v>6.9000000000000006E-2</v>
      </c>
      <c r="V255" s="189">
        <v>9.2999999999999999E-2</v>
      </c>
      <c r="W255" s="189">
        <v>0.29799999999999999</v>
      </c>
      <c r="X255" s="189">
        <v>0.33800000000000002</v>
      </c>
      <c r="Y255" s="189">
        <v>2E-3</v>
      </c>
      <c r="Z255" s="189">
        <v>8.0000000000000002E-3</v>
      </c>
      <c r="AA255" s="189">
        <v>1.9E-2</v>
      </c>
      <c r="AB255" s="189">
        <v>3.3000000000000002E-2</v>
      </c>
      <c r="AC255" s="12"/>
    </row>
    <row r="256" spans="1:29" x14ac:dyDescent="0.25">
      <c r="A256" s="94" t="s">
        <v>1773</v>
      </c>
      <c r="B256" s="189" t="s">
        <v>143</v>
      </c>
      <c r="C256" s="189">
        <v>0.63461538461538458</v>
      </c>
      <c r="D256" s="189">
        <v>0.15384615384615385</v>
      </c>
      <c r="E256" s="189">
        <v>7.2115384615384609E-2</v>
      </c>
      <c r="F256" s="189">
        <v>2.403846153846154E-2</v>
      </c>
      <c r="G256" s="189">
        <v>8.4935897435897439E-2</v>
      </c>
      <c r="H256" s="189" t="s">
        <v>143</v>
      </c>
      <c r="I256" s="189">
        <v>3.0448717948717948E-2</v>
      </c>
      <c r="J256" s="188">
        <v>1</v>
      </c>
      <c r="K256" s="190">
        <v>624</v>
      </c>
      <c r="L256" s="94"/>
      <c r="M256" s="189" t="s">
        <v>143</v>
      </c>
      <c r="N256" s="189" t="s">
        <v>143</v>
      </c>
      <c r="O256" s="189">
        <v>0.59599999999999997</v>
      </c>
      <c r="P256" s="189">
        <v>0.67100000000000004</v>
      </c>
      <c r="Q256" s="189">
        <v>0.128</v>
      </c>
      <c r="R256" s="189">
        <v>0.184</v>
      </c>
      <c r="S256" s="189">
        <v>5.3999999999999999E-2</v>
      </c>
      <c r="T256" s="189">
        <v>9.5000000000000001E-2</v>
      </c>
      <c r="U256" s="189">
        <v>1.4999999999999999E-2</v>
      </c>
      <c r="V256" s="189">
        <v>3.9E-2</v>
      </c>
      <c r="W256" s="189">
        <v>6.6000000000000003E-2</v>
      </c>
      <c r="X256" s="189">
        <v>0.109</v>
      </c>
      <c r="Y256" s="189" t="s">
        <v>143</v>
      </c>
      <c r="Z256" s="189" t="s">
        <v>143</v>
      </c>
      <c r="AA256" s="189">
        <v>0.02</v>
      </c>
      <c r="AB256" s="189">
        <v>4.7E-2</v>
      </c>
      <c r="AC256" s="12"/>
    </row>
    <row r="257" spans="1:29" x14ac:dyDescent="0.25">
      <c r="A257" s="94" t="s">
        <v>1774</v>
      </c>
      <c r="B257" s="189" t="s">
        <v>143</v>
      </c>
      <c r="C257" s="189">
        <v>0.4989561586638831</v>
      </c>
      <c r="D257" s="189">
        <v>0.31106471816283926</v>
      </c>
      <c r="E257" s="189">
        <v>7.0146137787056362E-2</v>
      </c>
      <c r="F257" s="189">
        <v>9.1858037578288095E-3</v>
      </c>
      <c r="G257" s="189">
        <v>8.643006263048017E-2</v>
      </c>
      <c r="H257" s="189">
        <v>5.0104384133611689E-3</v>
      </c>
      <c r="I257" s="189">
        <v>1.9206680584551147E-2</v>
      </c>
      <c r="J257" s="188">
        <v>0.99999999999999989</v>
      </c>
      <c r="K257" s="190">
        <v>2395</v>
      </c>
      <c r="L257" s="94"/>
      <c r="M257" s="189" t="s">
        <v>143</v>
      </c>
      <c r="N257" s="189" t="s">
        <v>143</v>
      </c>
      <c r="O257" s="189">
        <v>0.47899999999999998</v>
      </c>
      <c r="P257" s="189">
        <v>0.51900000000000002</v>
      </c>
      <c r="Q257" s="189">
        <v>0.29299999999999998</v>
      </c>
      <c r="R257" s="189">
        <v>0.33</v>
      </c>
      <c r="S257" s="189">
        <v>6.0999999999999999E-2</v>
      </c>
      <c r="T257" s="189">
        <v>8.1000000000000003E-2</v>
      </c>
      <c r="U257" s="189">
        <v>6.0000000000000001E-3</v>
      </c>
      <c r="V257" s="189">
        <v>1.4E-2</v>
      </c>
      <c r="W257" s="189">
        <v>7.5999999999999998E-2</v>
      </c>
      <c r="X257" s="189">
        <v>9.8000000000000004E-2</v>
      </c>
      <c r="Y257" s="189">
        <v>3.0000000000000001E-3</v>
      </c>
      <c r="Z257" s="189">
        <v>8.9999999999999993E-3</v>
      </c>
      <c r="AA257" s="189">
        <v>1.4E-2</v>
      </c>
      <c r="AB257" s="189">
        <v>2.5999999999999999E-2</v>
      </c>
      <c r="AC257" s="12"/>
    </row>
    <row r="258" spans="1:29" x14ac:dyDescent="0.25">
      <c r="A258" s="94" t="s">
        <v>1775</v>
      </c>
      <c r="B258" s="189" t="s">
        <v>143</v>
      </c>
      <c r="C258" s="189">
        <v>0.39428571428571429</v>
      </c>
      <c r="D258" s="189">
        <v>0.40285714285714286</v>
      </c>
      <c r="E258" s="189">
        <v>0.10571428571428572</v>
      </c>
      <c r="F258" s="189">
        <v>0.02</v>
      </c>
      <c r="G258" s="189">
        <v>5.7142857142857141E-2</v>
      </c>
      <c r="H258" s="189">
        <v>2.8571428571428571E-3</v>
      </c>
      <c r="I258" s="189">
        <v>1.7142857142857144E-2</v>
      </c>
      <c r="J258" s="188">
        <v>1.0000000000000002</v>
      </c>
      <c r="K258" s="190">
        <v>350</v>
      </c>
      <c r="L258" s="94"/>
      <c r="M258" s="189" t="s">
        <v>143</v>
      </c>
      <c r="N258" s="189" t="s">
        <v>143</v>
      </c>
      <c r="O258" s="189">
        <v>0.34499999999999997</v>
      </c>
      <c r="P258" s="189">
        <v>0.44600000000000001</v>
      </c>
      <c r="Q258" s="189">
        <v>0.35299999999999998</v>
      </c>
      <c r="R258" s="189">
        <v>0.45500000000000002</v>
      </c>
      <c r="S258" s="189">
        <v>7.8E-2</v>
      </c>
      <c r="T258" s="189">
        <v>0.14199999999999999</v>
      </c>
      <c r="U258" s="189">
        <v>0.01</v>
      </c>
      <c r="V258" s="189">
        <v>4.1000000000000002E-2</v>
      </c>
      <c r="W258" s="189">
        <v>3.6999999999999998E-2</v>
      </c>
      <c r="X258" s="189">
        <v>8.6999999999999994E-2</v>
      </c>
      <c r="Y258" s="189">
        <v>1E-3</v>
      </c>
      <c r="Z258" s="189">
        <v>1.6E-2</v>
      </c>
      <c r="AA258" s="189">
        <v>8.0000000000000002E-3</v>
      </c>
      <c r="AB258" s="189">
        <v>3.6999999999999998E-2</v>
      </c>
      <c r="AC258" s="12"/>
    </row>
    <row r="259" spans="1:29" x14ac:dyDescent="0.25">
      <c r="A259" s="94" t="s">
        <v>1776</v>
      </c>
      <c r="B259" s="189">
        <v>5.0268115734235654E-2</v>
      </c>
      <c r="C259" s="189">
        <v>0.2910991311329682</v>
      </c>
      <c r="D259" s="189">
        <v>0.26731282080692798</v>
      </c>
      <c r="E259" s="189">
        <v>0.10651506896452843</v>
      </c>
      <c r="F259" s="189">
        <v>2.0273564075359161E-2</v>
      </c>
      <c r="G259" s="189">
        <v>0.23586298855848364</v>
      </c>
      <c r="H259" s="189">
        <v>3.1184584062168442E-3</v>
      </c>
      <c r="I259" s="189">
        <v>2.5549852321280073E-2</v>
      </c>
      <c r="J259" s="188">
        <v>1</v>
      </c>
      <c r="K259" s="190">
        <v>139492</v>
      </c>
      <c r="L259" s="94"/>
      <c r="M259" s="189">
        <v>4.9000000000000002E-2</v>
      </c>
      <c r="N259" s="189">
        <v>5.0999999999999997E-2</v>
      </c>
      <c r="O259" s="189">
        <v>0.28899999999999998</v>
      </c>
      <c r="P259" s="189">
        <v>0.29299999999999998</v>
      </c>
      <c r="Q259" s="189">
        <v>0.26500000000000001</v>
      </c>
      <c r="R259" s="189">
        <v>0.27</v>
      </c>
      <c r="S259" s="189">
        <v>0.105</v>
      </c>
      <c r="T259" s="189">
        <v>0.108</v>
      </c>
      <c r="U259" s="189">
        <v>0.02</v>
      </c>
      <c r="V259" s="189">
        <v>2.1000000000000001E-2</v>
      </c>
      <c r="W259" s="189">
        <v>0.23400000000000001</v>
      </c>
      <c r="X259" s="189">
        <v>0.23799999999999999</v>
      </c>
      <c r="Y259" s="189">
        <v>3.0000000000000001E-3</v>
      </c>
      <c r="Z259" s="189">
        <v>3.0000000000000001E-3</v>
      </c>
      <c r="AA259" s="189">
        <v>2.5000000000000001E-2</v>
      </c>
      <c r="AB259" s="189">
        <v>2.5999999999999999E-2</v>
      </c>
      <c r="AC259" s="12"/>
    </row>
    <row r="260" spans="1:29" x14ac:dyDescent="0.25">
      <c r="A260" s="94" t="s">
        <v>1777</v>
      </c>
      <c r="B260" s="189" t="s">
        <v>143</v>
      </c>
      <c r="C260" s="189">
        <v>0.28193249503639972</v>
      </c>
      <c r="D260" s="189">
        <v>0.33421575115817337</v>
      </c>
      <c r="E260" s="189">
        <v>0.13677476285020956</v>
      </c>
      <c r="F260" s="189">
        <v>1.8971983234061327E-2</v>
      </c>
      <c r="G260" s="189">
        <v>0.20758879329362454</v>
      </c>
      <c r="H260" s="189">
        <v>1.9854401058901389E-3</v>
      </c>
      <c r="I260" s="189">
        <v>1.8530774321641297E-2</v>
      </c>
      <c r="J260" s="188">
        <v>1</v>
      </c>
      <c r="K260" s="190">
        <v>4533</v>
      </c>
      <c r="L260" s="94"/>
      <c r="M260" s="189" t="s">
        <v>143</v>
      </c>
      <c r="N260" s="189" t="s">
        <v>143</v>
      </c>
      <c r="O260" s="189">
        <v>0.26900000000000002</v>
      </c>
      <c r="P260" s="189">
        <v>0.29499999999999998</v>
      </c>
      <c r="Q260" s="189">
        <v>0.32100000000000001</v>
      </c>
      <c r="R260" s="189">
        <v>0.34799999999999998</v>
      </c>
      <c r="S260" s="189">
        <v>0.127</v>
      </c>
      <c r="T260" s="189">
        <v>0.14699999999999999</v>
      </c>
      <c r="U260" s="189">
        <v>1.4999999999999999E-2</v>
      </c>
      <c r="V260" s="189">
        <v>2.3E-2</v>
      </c>
      <c r="W260" s="189">
        <v>0.19600000000000001</v>
      </c>
      <c r="X260" s="189">
        <v>0.22</v>
      </c>
      <c r="Y260" s="189">
        <v>1E-3</v>
      </c>
      <c r="Z260" s="189">
        <v>4.0000000000000001E-3</v>
      </c>
      <c r="AA260" s="189">
        <v>1.4999999999999999E-2</v>
      </c>
      <c r="AB260" s="189">
        <v>2.3E-2</v>
      </c>
      <c r="AC260" s="12"/>
    </row>
    <row r="261" spans="1:29" x14ac:dyDescent="0.25">
      <c r="A261" s="94" t="s">
        <v>1778</v>
      </c>
      <c r="B261" s="189" t="s">
        <v>143</v>
      </c>
      <c r="C261" s="189">
        <v>0.17024726388325903</v>
      </c>
      <c r="D261" s="189">
        <v>0.55046615322253745</v>
      </c>
      <c r="E261" s="189">
        <v>0.16173490068909607</v>
      </c>
      <c r="F261" s="189">
        <v>2.2294284556141061E-2</v>
      </c>
      <c r="G261" s="189">
        <v>8.2691528171868672E-2</v>
      </c>
      <c r="H261" s="189" t="s">
        <v>143</v>
      </c>
      <c r="I261" s="189">
        <v>1.256586947709769E-2</v>
      </c>
      <c r="J261" s="188">
        <v>0.99999999999999989</v>
      </c>
      <c r="K261" s="190">
        <v>2467</v>
      </c>
      <c r="L261" s="94"/>
      <c r="M261" s="189" t="s">
        <v>143</v>
      </c>
      <c r="N261" s="189" t="s">
        <v>143</v>
      </c>
      <c r="O261" s="189">
        <v>0.156</v>
      </c>
      <c r="P261" s="189">
        <v>0.186</v>
      </c>
      <c r="Q261" s="189">
        <v>0.53100000000000003</v>
      </c>
      <c r="R261" s="189">
        <v>0.56999999999999995</v>
      </c>
      <c r="S261" s="189">
        <v>0.14799999999999999</v>
      </c>
      <c r="T261" s="189">
        <v>0.17699999999999999</v>
      </c>
      <c r="U261" s="189">
        <v>1.7000000000000001E-2</v>
      </c>
      <c r="V261" s="189">
        <v>2.9000000000000001E-2</v>
      </c>
      <c r="W261" s="189">
        <v>7.1999999999999995E-2</v>
      </c>
      <c r="X261" s="189">
        <v>9.4E-2</v>
      </c>
      <c r="Y261" s="189" t="s">
        <v>143</v>
      </c>
      <c r="Z261" s="189" t="s">
        <v>143</v>
      </c>
      <c r="AA261" s="189">
        <v>8.9999999999999993E-3</v>
      </c>
      <c r="AB261" s="189">
        <v>1.7999999999999999E-2</v>
      </c>
      <c r="AC261" s="12"/>
    </row>
    <row r="262" spans="1:29" x14ac:dyDescent="0.25">
      <c r="A262" s="94" t="s">
        <v>1779</v>
      </c>
      <c r="B262" s="189" t="s">
        <v>143</v>
      </c>
      <c r="C262" s="189">
        <v>1.4981273408239701E-2</v>
      </c>
      <c r="D262" s="189">
        <v>0.1560549313358302</v>
      </c>
      <c r="E262" s="189">
        <v>0.25176862255513943</v>
      </c>
      <c r="F262" s="189">
        <v>3.204327923429047E-2</v>
      </c>
      <c r="G262" s="189">
        <v>0.52309612983770282</v>
      </c>
      <c r="H262" s="189">
        <v>3.7453183520599251E-3</v>
      </c>
      <c r="I262" s="189">
        <v>1.8310445276737412E-2</v>
      </c>
      <c r="J262" s="188">
        <v>0.99999999999999989</v>
      </c>
      <c r="K262" s="190">
        <v>2403</v>
      </c>
      <c r="L262" s="94"/>
      <c r="M262" s="189" t="s">
        <v>143</v>
      </c>
      <c r="N262" s="189" t="s">
        <v>143</v>
      </c>
      <c r="O262" s="189">
        <v>1.0999999999999999E-2</v>
      </c>
      <c r="P262" s="189">
        <v>2.1000000000000001E-2</v>
      </c>
      <c r="Q262" s="189">
        <v>0.14199999999999999</v>
      </c>
      <c r="R262" s="189">
        <v>0.17100000000000001</v>
      </c>
      <c r="S262" s="189">
        <v>0.23499999999999999</v>
      </c>
      <c r="T262" s="189">
        <v>0.27</v>
      </c>
      <c r="U262" s="189">
        <v>2.5999999999999999E-2</v>
      </c>
      <c r="V262" s="189">
        <v>0.04</v>
      </c>
      <c r="W262" s="189">
        <v>0.503</v>
      </c>
      <c r="X262" s="189">
        <v>0.54300000000000004</v>
      </c>
      <c r="Y262" s="189">
        <v>2E-3</v>
      </c>
      <c r="Z262" s="189">
        <v>7.0000000000000001E-3</v>
      </c>
      <c r="AA262" s="189">
        <v>1.4E-2</v>
      </c>
      <c r="AB262" s="189">
        <v>2.4E-2</v>
      </c>
      <c r="AC262" s="12"/>
    </row>
    <row r="263" spans="1:29" x14ac:dyDescent="0.25">
      <c r="A263" s="94" t="s">
        <v>1780</v>
      </c>
      <c r="B263" s="189" t="s">
        <v>143</v>
      </c>
      <c r="C263" s="189">
        <v>8.3526085839115902E-2</v>
      </c>
      <c r="D263" s="189">
        <v>0.18658442559753277</v>
      </c>
      <c r="E263" s="189">
        <v>7.4016962220508867E-2</v>
      </c>
      <c r="F263" s="189">
        <v>1.0023130300693909E-2</v>
      </c>
      <c r="G263" s="189">
        <v>0.59316371112824462</v>
      </c>
      <c r="H263" s="189">
        <v>1.8247237214083781E-2</v>
      </c>
      <c r="I263" s="189">
        <v>3.4438447699820095E-2</v>
      </c>
      <c r="J263" s="188">
        <v>1</v>
      </c>
      <c r="K263" s="190">
        <v>3891</v>
      </c>
      <c r="L263" s="94"/>
      <c r="M263" s="189" t="s">
        <v>143</v>
      </c>
      <c r="N263" s="189" t="s">
        <v>143</v>
      </c>
      <c r="O263" s="189">
        <v>7.4999999999999997E-2</v>
      </c>
      <c r="P263" s="189">
        <v>9.2999999999999999E-2</v>
      </c>
      <c r="Q263" s="189">
        <v>0.17499999999999999</v>
      </c>
      <c r="R263" s="189">
        <v>0.19900000000000001</v>
      </c>
      <c r="S263" s="189">
        <v>6.6000000000000003E-2</v>
      </c>
      <c r="T263" s="189">
        <v>8.3000000000000004E-2</v>
      </c>
      <c r="U263" s="189">
        <v>7.0000000000000001E-3</v>
      </c>
      <c r="V263" s="189">
        <v>1.4E-2</v>
      </c>
      <c r="W263" s="189">
        <v>0.57799999999999996</v>
      </c>
      <c r="X263" s="189">
        <v>0.60899999999999999</v>
      </c>
      <c r="Y263" s="189">
        <v>1.4E-2</v>
      </c>
      <c r="Z263" s="189">
        <v>2.3E-2</v>
      </c>
      <c r="AA263" s="189">
        <v>2.9000000000000001E-2</v>
      </c>
      <c r="AB263" s="189">
        <v>4.1000000000000002E-2</v>
      </c>
      <c r="AC263" s="12"/>
    </row>
    <row r="264" spans="1:29" x14ac:dyDescent="0.25">
      <c r="A264" s="94" t="s">
        <v>1781</v>
      </c>
      <c r="B264" s="189">
        <v>0.32840236686390534</v>
      </c>
      <c r="C264" s="189">
        <v>0.17899408284023668</v>
      </c>
      <c r="D264" s="189">
        <v>0.24704142011834321</v>
      </c>
      <c r="E264" s="189">
        <v>6.9526627218934905E-2</v>
      </c>
      <c r="F264" s="189">
        <v>3.6242603550295856E-2</v>
      </c>
      <c r="G264" s="189">
        <v>0.12647928994082841</v>
      </c>
      <c r="H264" s="189">
        <v>1.4792899408284023E-3</v>
      </c>
      <c r="I264" s="189">
        <v>1.1834319526627219E-2</v>
      </c>
      <c r="J264" s="188">
        <v>0.99999999999999978</v>
      </c>
      <c r="K264" s="190">
        <v>1352</v>
      </c>
      <c r="L264" s="94"/>
      <c r="M264" s="189">
        <v>0.30399999999999999</v>
      </c>
      <c r="N264" s="189">
        <v>0.35399999999999998</v>
      </c>
      <c r="O264" s="189">
        <v>0.159</v>
      </c>
      <c r="P264" s="189">
        <v>0.2</v>
      </c>
      <c r="Q264" s="189">
        <v>0.22500000000000001</v>
      </c>
      <c r="R264" s="189">
        <v>0.27100000000000002</v>
      </c>
      <c r="S264" s="189">
        <v>5.7000000000000002E-2</v>
      </c>
      <c r="T264" s="189">
        <v>8.4000000000000005E-2</v>
      </c>
      <c r="U264" s="189">
        <v>2.8000000000000001E-2</v>
      </c>
      <c r="V264" s="189">
        <v>4.8000000000000001E-2</v>
      </c>
      <c r="W264" s="189">
        <v>0.11</v>
      </c>
      <c r="X264" s="189">
        <v>0.14499999999999999</v>
      </c>
      <c r="Y264" s="189">
        <v>0</v>
      </c>
      <c r="Z264" s="189">
        <v>5.0000000000000001E-3</v>
      </c>
      <c r="AA264" s="189">
        <v>7.0000000000000001E-3</v>
      </c>
      <c r="AB264" s="189">
        <v>1.9E-2</v>
      </c>
      <c r="AC264" s="12"/>
    </row>
    <row r="265" spans="1:29" x14ac:dyDescent="0.25">
      <c r="A265" s="94" t="s">
        <v>1782</v>
      </c>
      <c r="B265" s="189">
        <v>0.24709989863723392</v>
      </c>
      <c r="C265" s="189">
        <v>1.914630025903818E-3</v>
      </c>
      <c r="D265" s="189">
        <v>0.52021624056763149</v>
      </c>
      <c r="E265" s="189">
        <v>9.6069377182115098E-2</v>
      </c>
      <c r="F265" s="189">
        <v>7.8387205766415141E-2</v>
      </c>
      <c r="G265" s="189">
        <v>1.0924653677215903E-2</v>
      </c>
      <c r="H265" s="189" t="s">
        <v>143</v>
      </c>
      <c r="I265" s="189">
        <v>4.5387994143484628E-2</v>
      </c>
      <c r="J265" s="188">
        <v>0.99999999999999989</v>
      </c>
      <c r="K265" s="190">
        <v>8879</v>
      </c>
      <c r="L265" s="94"/>
      <c r="M265" s="189">
        <v>0.23799999999999999</v>
      </c>
      <c r="N265" s="189">
        <v>0.25600000000000001</v>
      </c>
      <c r="O265" s="189">
        <v>1E-3</v>
      </c>
      <c r="P265" s="189">
        <v>3.0000000000000001E-3</v>
      </c>
      <c r="Q265" s="189">
        <v>0.51</v>
      </c>
      <c r="R265" s="189">
        <v>0.53100000000000003</v>
      </c>
      <c r="S265" s="189">
        <v>0.09</v>
      </c>
      <c r="T265" s="189">
        <v>0.10199999999999999</v>
      </c>
      <c r="U265" s="189">
        <v>7.2999999999999995E-2</v>
      </c>
      <c r="V265" s="189">
        <v>8.4000000000000005E-2</v>
      </c>
      <c r="W265" s="189">
        <v>8.9999999999999993E-3</v>
      </c>
      <c r="X265" s="189">
        <v>1.2999999999999999E-2</v>
      </c>
      <c r="Y265" s="189" t="s">
        <v>143</v>
      </c>
      <c r="Z265" s="189" t="s">
        <v>143</v>
      </c>
      <c r="AA265" s="189">
        <v>4.1000000000000002E-2</v>
      </c>
      <c r="AB265" s="189">
        <v>0.05</v>
      </c>
      <c r="AC265" s="12"/>
    </row>
    <row r="266" spans="1:29" x14ac:dyDescent="0.25">
      <c r="A266" s="94" t="s">
        <v>1783</v>
      </c>
      <c r="B266" s="189">
        <v>6.4314590224182289E-2</v>
      </c>
      <c r="C266" s="189">
        <v>0.26099473232880066</v>
      </c>
      <c r="D266" s="189">
        <v>0.26558863163052798</v>
      </c>
      <c r="E266" s="189">
        <v>9.2796765894891581E-2</v>
      </c>
      <c r="F266" s="189">
        <v>3.2402303074849932E-2</v>
      </c>
      <c r="G266" s="189">
        <v>0.2587284086732819</v>
      </c>
      <c r="H266" s="189">
        <v>2.8788435624157783E-3</v>
      </c>
      <c r="I266" s="189">
        <v>2.2295724611049859E-2</v>
      </c>
      <c r="J266" s="188">
        <v>1</v>
      </c>
      <c r="K266" s="190">
        <v>16326</v>
      </c>
      <c r="L266" s="94"/>
      <c r="M266" s="189">
        <v>6.0999999999999999E-2</v>
      </c>
      <c r="N266" s="189">
        <v>6.8000000000000005E-2</v>
      </c>
      <c r="O266" s="189">
        <v>0.254</v>
      </c>
      <c r="P266" s="189">
        <v>0.26800000000000002</v>
      </c>
      <c r="Q266" s="189">
        <v>0.25900000000000001</v>
      </c>
      <c r="R266" s="189">
        <v>0.27200000000000002</v>
      </c>
      <c r="S266" s="189">
        <v>8.7999999999999995E-2</v>
      </c>
      <c r="T266" s="189">
        <v>9.7000000000000003E-2</v>
      </c>
      <c r="U266" s="189">
        <v>0.03</v>
      </c>
      <c r="V266" s="189">
        <v>3.5000000000000003E-2</v>
      </c>
      <c r="W266" s="189">
        <v>0.252</v>
      </c>
      <c r="X266" s="189">
        <v>0.26600000000000001</v>
      </c>
      <c r="Y266" s="189">
        <v>2E-3</v>
      </c>
      <c r="Z266" s="189">
        <v>4.0000000000000001E-3</v>
      </c>
      <c r="AA266" s="189">
        <v>0.02</v>
      </c>
      <c r="AB266" s="189">
        <v>2.5000000000000001E-2</v>
      </c>
      <c r="AC266" s="12"/>
    </row>
    <row r="267" spans="1:29" x14ac:dyDescent="0.25">
      <c r="A267" s="94" t="s">
        <v>1784</v>
      </c>
      <c r="B267" s="189">
        <v>0.48872820076563167</v>
      </c>
      <c r="C267" s="189">
        <v>0.19608677158655891</v>
      </c>
      <c r="D267" s="189">
        <v>0.13866439812845596</v>
      </c>
      <c r="E267" s="189">
        <v>5.572096980008507E-2</v>
      </c>
      <c r="F267" s="189">
        <v>1.2760527435133986E-3</v>
      </c>
      <c r="G267" s="189">
        <v>1.4887282007656316E-2</v>
      </c>
      <c r="H267" s="189" t="s">
        <v>143</v>
      </c>
      <c r="I267" s="189">
        <v>0.10463632496809869</v>
      </c>
      <c r="J267" s="188">
        <v>1</v>
      </c>
      <c r="K267" s="190">
        <v>2351</v>
      </c>
      <c r="L267" s="94"/>
      <c r="M267" s="189">
        <v>0.46899999999999997</v>
      </c>
      <c r="N267" s="189">
        <v>0.50900000000000001</v>
      </c>
      <c r="O267" s="189">
        <v>0.18099999999999999</v>
      </c>
      <c r="P267" s="189">
        <v>0.21299999999999999</v>
      </c>
      <c r="Q267" s="189">
        <v>0.125</v>
      </c>
      <c r="R267" s="189">
        <v>0.153</v>
      </c>
      <c r="S267" s="189">
        <v>4.7E-2</v>
      </c>
      <c r="T267" s="189">
        <v>6.6000000000000003E-2</v>
      </c>
      <c r="U267" s="189">
        <v>0</v>
      </c>
      <c r="V267" s="189">
        <v>4.0000000000000001E-3</v>
      </c>
      <c r="W267" s="189">
        <v>1.0999999999999999E-2</v>
      </c>
      <c r="X267" s="189">
        <v>2.1000000000000001E-2</v>
      </c>
      <c r="Y267" s="189" t="s">
        <v>143</v>
      </c>
      <c r="Z267" s="189" t="s">
        <v>143</v>
      </c>
      <c r="AA267" s="189">
        <v>9.2999999999999999E-2</v>
      </c>
      <c r="AB267" s="189">
        <v>0.11799999999999999</v>
      </c>
      <c r="AC267" s="12"/>
    </row>
    <row r="268" spans="1:29" x14ac:dyDescent="0.25">
      <c r="A268" s="94" t="s">
        <v>1785</v>
      </c>
      <c r="B268" s="189">
        <v>0.28080448065173114</v>
      </c>
      <c r="C268" s="189">
        <v>0.49638492871690426</v>
      </c>
      <c r="D268" s="189">
        <v>0.10860488798370672</v>
      </c>
      <c r="E268" s="189">
        <v>3.3910386965376779E-2</v>
      </c>
      <c r="F268" s="189">
        <v>1.7820773930753565E-3</v>
      </c>
      <c r="G268" s="189">
        <v>4.8268839103869657E-2</v>
      </c>
      <c r="H268" s="189">
        <v>1.8329938900203666E-3</v>
      </c>
      <c r="I268" s="189">
        <v>2.8411405295315682E-2</v>
      </c>
      <c r="J268" s="188">
        <v>0.99999999999999989</v>
      </c>
      <c r="K268" s="190">
        <v>19640</v>
      </c>
      <c r="L268" s="94"/>
      <c r="M268" s="189">
        <v>0.27500000000000002</v>
      </c>
      <c r="N268" s="189">
        <v>0.28699999999999998</v>
      </c>
      <c r="O268" s="189">
        <v>0.48899999999999999</v>
      </c>
      <c r="P268" s="189">
        <v>0.503</v>
      </c>
      <c r="Q268" s="189">
        <v>0.104</v>
      </c>
      <c r="R268" s="189">
        <v>0.113</v>
      </c>
      <c r="S268" s="189">
        <v>3.1E-2</v>
      </c>
      <c r="T268" s="189">
        <v>3.6999999999999998E-2</v>
      </c>
      <c r="U268" s="189">
        <v>1E-3</v>
      </c>
      <c r="V268" s="189">
        <v>2E-3</v>
      </c>
      <c r="W268" s="189">
        <v>4.4999999999999998E-2</v>
      </c>
      <c r="X268" s="189">
        <v>5.0999999999999997E-2</v>
      </c>
      <c r="Y268" s="189">
        <v>1E-3</v>
      </c>
      <c r="Z268" s="189">
        <v>3.0000000000000001E-3</v>
      </c>
      <c r="AA268" s="189">
        <v>2.5999999999999999E-2</v>
      </c>
      <c r="AB268" s="189">
        <v>3.1E-2</v>
      </c>
      <c r="AC268" s="12"/>
    </row>
    <row r="269" spans="1:29" x14ac:dyDescent="0.25">
      <c r="A269" s="94" t="s">
        <v>1786</v>
      </c>
      <c r="B269" s="189" t="s">
        <v>143</v>
      </c>
      <c r="C269" s="189">
        <v>0.38766891891891891</v>
      </c>
      <c r="D269" s="189">
        <v>0.38175675675675674</v>
      </c>
      <c r="E269" s="189">
        <v>9.2060810810810814E-2</v>
      </c>
      <c r="F269" s="189">
        <v>6.7567567567567571E-3</v>
      </c>
      <c r="G269" s="189">
        <v>0.11570945945945946</v>
      </c>
      <c r="H269" s="189" t="s">
        <v>143</v>
      </c>
      <c r="I269" s="189">
        <v>1.6047297297297296E-2</v>
      </c>
      <c r="J269" s="188">
        <v>1</v>
      </c>
      <c r="K269" s="190">
        <v>1184</v>
      </c>
      <c r="L269" s="94"/>
      <c r="M269" s="189" t="s">
        <v>143</v>
      </c>
      <c r="N269" s="189" t="s">
        <v>143</v>
      </c>
      <c r="O269" s="189">
        <v>0.36</v>
      </c>
      <c r="P269" s="189">
        <v>0.41599999999999998</v>
      </c>
      <c r="Q269" s="189">
        <v>0.35499999999999998</v>
      </c>
      <c r="R269" s="189">
        <v>0.41</v>
      </c>
      <c r="S269" s="189">
        <v>7.6999999999999999E-2</v>
      </c>
      <c r="T269" s="189">
        <v>0.11</v>
      </c>
      <c r="U269" s="189">
        <v>3.0000000000000001E-3</v>
      </c>
      <c r="V269" s="189">
        <v>1.2999999999999999E-2</v>
      </c>
      <c r="W269" s="189">
        <v>9.9000000000000005E-2</v>
      </c>
      <c r="X269" s="189">
        <v>0.13500000000000001</v>
      </c>
      <c r="Y269" s="189" t="s">
        <v>143</v>
      </c>
      <c r="Z269" s="189" t="s">
        <v>143</v>
      </c>
      <c r="AA269" s="189">
        <v>0.01</v>
      </c>
      <c r="AB269" s="189">
        <v>2.5000000000000001E-2</v>
      </c>
      <c r="AC269" s="12"/>
    </row>
    <row r="270" spans="1:29" x14ac:dyDescent="0.25">
      <c r="A270" s="94" t="s">
        <v>1787</v>
      </c>
      <c r="B270" s="189" t="s">
        <v>143</v>
      </c>
      <c r="C270" s="189">
        <v>0.31316725978647686</v>
      </c>
      <c r="D270" s="189">
        <v>0.35231316725978645</v>
      </c>
      <c r="E270" s="189">
        <v>0.16725978647686832</v>
      </c>
      <c r="F270" s="189">
        <v>1.4234875444839857E-2</v>
      </c>
      <c r="G270" s="189">
        <v>0.14590747330960854</v>
      </c>
      <c r="H270" s="189" t="s">
        <v>143</v>
      </c>
      <c r="I270" s="189">
        <v>7.1174377224199285E-3</v>
      </c>
      <c r="J270" s="188">
        <v>0.99999999999999989</v>
      </c>
      <c r="K270" s="190">
        <v>281</v>
      </c>
      <c r="L270" s="94"/>
      <c r="M270" s="189" t="s">
        <v>143</v>
      </c>
      <c r="N270" s="189" t="s">
        <v>143</v>
      </c>
      <c r="O270" s="189">
        <v>0.26200000000000001</v>
      </c>
      <c r="P270" s="189">
        <v>0.37</v>
      </c>
      <c r="Q270" s="189">
        <v>0.29899999999999999</v>
      </c>
      <c r="R270" s="189">
        <v>0.41</v>
      </c>
      <c r="S270" s="189">
        <v>0.128</v>
      </c>
      <c r="T270" s="189">
        <v>0.215</v>
      </c>
      <c r="U270" s="189">
        <v>6.0000000000000001E-3</v>
      </c>
      <c r="V270" s="189">
        <v>3.5999999999999997E-2</v>
      </c>
      <c r="W270" s="189">
        <v>0.109</v>
      </c>
      <c r="X270" s="189">
        <v>0.192</v>
      </c>
      <c r="Y270" s="189" t="s">
        <v>143</v>
      </c>
      <c r="Z270" s="189" t="s">
        <v>143</v>
      </c>
      <c r="AA270" s="189">
        <v>2E-3</v>
      </c>
      <c r="AB270" s="189">
        <v>2.5999999999999999E-2</v>
      </c>
      <c r="AC270" s="12"/>
    </row>
    <row r="271" spans="1:29" x14ac:dyDescent="0.25">
      <c r="A271" s="94" t="s">
        <v>1788</v>
      </c>
      <c r="B271" s="189" t="s">
        <v>143</v>
      </c>
      <c r="C271" s="189">
        <v>0.37161198288159769</v>
      </c>
      <c r="D271" s="189">
        <v>0.27532097004279599</v>
      </c>
      <c r="E271" s="189">
        <v>0.25606276747503565</v>
      </c>
      <c r="F271" s="189">
        <v>7.1326676176890159E-3</v>
      </c>
      <c r="G271" s="189">
        <v>7.6319543509272461E-2</v>
      </c>
      <c r="H271" s="189">
        <v>1.4265335235378032E-3</v>
      </c>
      <c r="I271" s="189">
        <v>1.2125534950071327E-2</v>
      </c>
      <c r="J271" s="188">
        <v>1</v>
      </c>
      <c r="K271" s="190">
        <v>1402</v>
      </c>
      <c r="L271" s="94"/>
      <c r="M271" s="189" t="s">
        <v>143</v>
      </c>
      <c r="N271" s="189" t="s">
        <v>143</v>
      </c>
      <c r="O271" s="189">
        <v>0.34699999999999998</v>
      </c>
      <c r="P271" s="189">
        <v>0.39700000000000002</v>
      </c>
      <c r="Q271" s="189">
        <v>0.253</v>
      </c>
      <c r="R271" s="189">
        <v>0.29899999999999999</v>
      </c>
      <c r="S271" s="189">
        <v>0.23400000000000001</v>
      </c>
      <c r="T271" s="189">
        <v>0.28000000000000003</v>
      </c>
      <c r="U271" s="189">
        <v>4.0000000000000001E-3</v>
      </c>
      <c r="V271" s="189">
        <v>1.2999999999999999E-2</v>
      </c>
      <c r="W271" s="189">
        <v>6.4000000000000001E-2</v>
      </c>
      <c r="X271" s="189">
        <v>9.0999999999999998E-2</v>
      </c>
      <c r="Y271" s="189">
        <v>0</v>
      </c>
      <c r="Z271" s="189">
        <v>5.0000000000000001E-3</v>
      </c>
      <c r="AA271" s="189">
        <v>8.0000000000000002E-3</v>
      </c>
      <c r="AB271" s="189">
        <v>1.9E-2</v>
      </c>
      <c r="AC271" s="12"/>
    </row>
    <row r="272" spans="1:29" x14ac:dyDescent="0.25">
      <c r="A272" s="94" t="s">
        <v>1789</v>
      </c>
      <c r="B272" s="189" t="s">
        <v>143</v>
      </c>
      <c r="C272" s="189">
        <v>0.50665399239543729</v>
      </c>
      <c r="D272" s="189">
        <v>0.29087452471482889</v>
      </c>
      <c r="E272" s="189">
        <v>8.7452471482889732E-2</v>
      </c>
      <c r="F272" s="189">
        <v>5.7034220532319393E-3</v>
      </c>
      <c r="G272" s="189">
        <v>8.9353612167300381E-2</v>
      </c>
      <c r="H272" s="189" t="s">
        <v>143</v>
      </c>
      <c r="I272" s="189">
        <v>1.9961977186311788E-2</v>
      </c>
      <c r="J272" s="188">
        <v>1</v>
      </c>
      <c r="K272" s="190">
        <v>1052</v>
      </c>
      <c r="L272" s="94"/>
      <c r="M272" s="189" t="s">
        <v>143</v>
      </c>
      <c r="N272" s="189" t="s">
        <v>143</v>
      </c>
      <c r="O272" s="189">
        <v>0.47599999999999998</v>
      </c>
      <c r="P272" s="189">
        <v>0.53700000000000003</v>
      </c>
      <c r="Q272" s="189">
        <v>0.26400000000000001</v>
      </c>
      <c r="R272" s="189">
        <v>0.31900000000000001</v>
      </c>
      <c r="S272" s="189">
        <v>7.1999999999999995E-2</v>
      </c>
      <c r="T272" s="189">
        <v>0.106</v>
      </c>
      <c r="U272" s="189">
        <v>3.0000000000000001E-3</v>
      </c>
      <c r="V272" s="189">
        <v>1.2E-2</v>
      </c>
      <c r="W272" s="189">
        <v>7.3999999999999996E-2</v>
      </c>
      <c r="X272" s="189">
        <v>0.108</v>
      </c>
      <c r="Y272" s="189" t="s">
        <v>143</v>
      </c>
      <c r="Z272" s="189" t="s">
        <v>143</v>
      </c>
      <c r="AA272" s="189">
        <v>1.2999999999999999E-2</v>
      </c>
      <c r="AB272" s="189">
        <v>0.03</v>
      </c>
      <c r="AC272" s="12"/>
    </row>
    <row r="273" spans="1:29" x14ac:dyDescent="0.25">
      <c r="A273" s="94" t="s">
        <v>1790</v>
      </c>
      <c r="B273" s="189" t="s">
        <v>143</v>
      </c>
      <c r="C273" s="189">
        <v>0.33549083063646168</v>
      </c>
      <c r="D273" s="189">
        <v>0.35382955771305286</v>
      </c>
      <c r="E273" s="189">
        <v>0.16181229773462782</v>
      </c>
      <c r="F273" s="189">
        <v>1.0787486515641856E-2</v>
      </c>
      <c r="G273" s="189">
        <v>0.10571736785329018</v>
      </c>
      <c r="H273" s="189">
        <v>1.0787486515641855E-3</v>
      </c>
      <c r="I273" s="189">
        <v>3.1283710895361382E-2</v>
      </c>
      <c r="J273" s="188">
        <v>1</v>
      </c>
      <c r="K273" s="190">
        <v>927</v>
      </c>
      <c r="L273" s="94"/>
      <c r="M273" s="189" t="s">
        <v>143</v>
      </c>
      <c r="N273" s="189" t="s">
        <v>143</v>
      </c>
      <c r="O273" s="189">
        <v>0.30599999999999999</v>
      </c>
      <c r="P273" s="189">
        <v>0.36699999999999999</v>
      </c>
      <c r="Q273" s="189">
        <v>0.32400000000000001</v>
      </c>
      <c r="R273" s="189">
        <v>0.38500000000000001</v>
      </c>
      <c r="S273" s="189">
        <v>0.14000000000000001</v>
      </c>
      <c r="T273" s="189">
        <v>0.187</v>
      </c>
      <c r="U273" s="189">
        <v>6.0000000000000001E-3</v>
      </c>
      <c r="V273" s="189">
        <v>0.02</v>
      </c>
      <c r="W273" s="189">
        <v>8.7999999999999995E-2</v>
      </c>
      <c r="X273" s="189">
        <v>0.127</v>
      </c>
      <c r="Y273" s="189">
        <v>0</v>
      </c>
      <c r="Z273" s="189">
        <v>6.0000000000000001E-3</v>
      </c>
      <c r="AA273" s="189">
        <v>2.1999999999999999E-2</v>
      </c>
      <c r="AB273" s="189">
        <v>4.4999999999999998E-2</v>
      </c>
      <c r="AC273" s="12"/>
    </row>
    <row r="274" spans="1:29" x14ac:dyDescent="0.25">
      <c r="A274" s="94" t="s">
        <v>1791</v>
      </c>
      <c r="B274" s="189" t="s">
        <v>143</v>
      </c>
      <c r="C274" s="189">
        <v>0.13584905660377358</v>
      </c>
      <c r="D274" s="189">
        <v>0.61886792452830186</v>
      </c>
      <c r="E274" s="189">
        <v>0.14716981132075471</v>
      </c>
      <c r="F274" s="189">
        <v>8.3018867924528304E-3</v>
      </c>
      <c r="G274" s="189">
        <v>5.3584905660377359E-2</v>
      </c>
      <c r="H274" s="189">
        <v>7.5471698113207543E-4</v>
      </c>
      <c r="I274" s="189">
        <v>3.547169811320755E-2</v>
      </c>
      <c r="J274" s="188">
        <v>0.99999999999999978</v>
      </c>
      <c r="K274" s="190">
        <v>1325</v>
      </c>
      <c r="L274" s="94"/>
      <c r="M274" s="189" t="s">
        <v>143</v>
      </c>
      <c r="N274" s="189" t="s">
        <v>143</v>
      </c>
      <c r="O274" s="189">
        <v>0.11799999999999999</v>
      </c>
      <c r="P274" s="189">
        <v>0.155</v>
      </c>
      <c r="Q274" s="189">
        <v>0.59199999999999997</v>
      </c>
      <c r="R274" s="189">
        <v>0.64500000000000002</v>
      </c>
      <c r="S274" s="189">
        <v>0.129</v>
      </c>
      <c r="T274" s="189">
        <v>0.16700000000000001</v>
      </c>
      <c r="U274" s="189">
        <v>5.0000000000000001E-3</v>
      </c>
      <c r="V274" s="189">
        <v>1.4999999999999999E-2</v>
      </c>
      <c r="W274" s="189">
        <v>4.2999999999999997E-2</v>
      </c>
      <c r="X274" s="189">
        <v>6.7000000000000004E-2</v>
      </c>
      <c r="Y274" s="189">
        <v>0</v>
      </c>
      <c r="Z274" s="189">
        <v>4.0000000000000001E-3</v>
      </c>
      <c r="AA274" s="189">
        <v>2.7E-2</v>
      </c>
      <c r="AB274" s="189">
        <v>4.7E-2</v>
      </c>
      <c r="AC274" s="12"/>
    </row>
    <row r="275" spans="1:29" x14ac:dyDescent="0.25">
      <c r="A275" s="94" t="s">
        <v>1792</v>
      </c>
      <c r="B275" s="189" t="s">
        <v>143</v>
      </c>
      <c r="C275" s="189">
        <v>0.33333333333333331</v>
      </c>
      <c r="D275" s="189">
        <v>0.30739299610894943</v>
      </c>
      <c r="E275" s="189">
        <v>0.14267185473411154</v>
      </c>
      <c r="F275" s="189">
        <v>1.2970168612191959E-2</v>
      </c>
      <c r="G275" s="189">
        <v>0.17250324254215305</v>
      </c>
      <c r="H275" s="189" t="s">
        <v>143</v>
      </c>
      <c r="I275" s="189">
        <v>3.1128404669260701E-2</v>
      </c>
      <c r="J275" s="188">
        <v>0.99999999999999989</v>
      </c>
      <c r="K275" s="190">
        <v>771</v>
      </c>
      <c r="L275" s="94"/>
      <c r="M275" s="189" t="s">
        <v>143</v>
      </c>
      <c r="N275" s="189" t="s">
        <v>143</v>
      </c>
      <c r="O275" s="189">
        <v>0.30099999999999999</v>
      </c>
      <c r="P275" s="189">
        <v>0.36699999999999999</v>
      </c>
      <c r="Q275" s="189">
        <v>0.27600000000000002</v>
      </c>
      <c r="R275" s="189">
        <v>0.34100000000000003</v>
      </c>
      <c r="S275" s="189">
        <v>0.12</v>
      </c>
      <c r="T275" s="189">
        <v>0.16900000000000001</v>
      </c>
      <c r="U275" s="189">
        <v>7.0000000000000001E-3</v>
      </c>
      <c r="V275" s="189">
        <v>2.4E-2</v>
      </c>
      <c r="W275" s="189">
        <v>0.14699999999999999</v>
      </c>
      <c r="X275" s="189">
        <v>0.20100000000000001</v>
      </c>
      <c r="Y275" s="189" t="s">
        <v>143</v>
      </c>
      <c r="Z275" s="189" t="s">
        <v>143</v>
      </c>
      <c r="AA275" s="189">
        <v>2.1000000000000001E-2</v>
      </c>
      <c r="AB275" s="189">
        <v>4.5999999999999999E-2</v>
      </c>
      <c r="AC275" s="12"/>
    </row>
    <row r="276" spans="1:29" x14ac:dyDescent="0.25">
      <c r="A276" s="94" t="s">
        <v>1793</v>
      </c>
      <c r="B276" s="189" t="s">
        <v>143</v>
      </c>
      <c r="C276" s="189">
        <v>0.21460823373173971</v>
      </c>
      <c r="D276" s="189">
        <v>0.30889774236387785</v>
      </c>
      <c r="E276" s="189">
        <v>0.17928286852589642</v>
      </c>
      <c r="F276" s="189">
        <v>8.4993359893758298E-3</v>
      </c>
      <c r="G276" s="189">
        <v>0.26294820717131473</v>
      </c>
      <c r="H276" s="189">
        <v>2.6560424966799467E-3</v>
      </c>
      <c r="I276" s="189">
        <v>2.3107569721115537E-2</v>
      </c>
      <c r="J276" s="188">
        <v>1</v>
      </c>
      <c r="K276" s="190">
        <v>3765</v>
      </c>
      <c r="L276" s="94"/>
      <c r="M276" s="189" t="s">
        <v>143</v>
      </c>
      <c r="N276" s="189" t="s">
        <v>143</v>
      </c>
      <c r="O276" s="189">
        <v>0.20200000000000001</v>
      </c>
      <c r="P276" s="189">
        <v>0.22800000000000001</v>
      </c>
      <c r="Q276" s="189">
        <v>0.29399999999999998</v>
      </c>
      <c r="R276" s="189">
        <v>0.32400000000000001</v>
      </c>
      <c r="S276" s="189">
        <v>0.16700000000000001</v>
      </c>
      <c r="T276" s="189">
        <v>0.192</v>
      </c>
      <c r="U276" s="189">
        <v>6.0000000000000001E-3</v>
      </c>
      <c r="V276" s="189">
        <v>1.2E-2</v>
      </c>
      <c r="W276" s="189">
        <v>0.249</v>
      </c>
      <c r="X276" s="189">
        <v>0.27700000000000002</v>
      </c>
      <c r="Y276" s="189">
        <v>1E-3</v>
      </c>
      <c r="Z276" s="189">
        <v>5.0000000000000001E-3</v>
      </c>
      <c r="AA276" s="189">
        <v>1.9E-2</v>
      </c>
      <c r="AB276" s="189">
        <v>2.8000000000000001E-2</v>
      </c>
      <c r="AC276" s="12"/>
    </row>
    <row r="277" spans="1:29" x14ac:dyDescent="0.25">
      <c r="A277" s="94" t="s">
        <v>1794</v>
      </c>
      <c r="B277" s="189" t="s">
        <v>143</v>
      </c>
      <c r="C277" s="189">
        <v>4.2132416165090281E-2</v>
      </c>
      <c r="D277" s="189">
        <v>0.19862424763542563</v>
      </c>
      <c r="E277" s="189">
        <v>0.11435941530524506</v>
      </c>
      <c r="F277" s="189">
        <v>6.4488392089423904E-2</v>
      </c>
      <c r="G277" s="189">
        <v>0.5520206362854686</v>
      </c>
      <c r="H277" s="189">
        <v>1.7196904557179708E-3</v>
      </c>
      <c r="I277" s="189">
        <v>2.6655202063628546E-2</v>
      </c>
      <c r="J277" s="188">
        <v>1</v>
      </c>
      <c r="K277" s="190">
        <v>1163</v>
      </c>
      <c r="L277" s="94"/>
      <c r="M277" s="189" t="s">
        <v>143</v>
      </c>
      <c r="N277" s="189" t="s">
        <v>143</v>
      </c>
      <c r="O277" s="189">
        <v>3.2000000000000001E-2</v>
      </c>
      <c r="P277" s="189">
        <v>5.5E-2</v>
      </c>
      <c r="Q277" s="189">
        <v>0.17699999999999999</v>
      </c>
      <c r="R277" s="189">
        <v>0.223</v>
      </c>
      <c r="S277" s="189">
        <v>9.7000000000000003E-2</v>
      </c>
      <c r="T277" s="189">
        <v>0.13400000000000001</v>
      </c>
      <c r="U277" s="189">
        <v>5.1999999999999998E-2</v>
      </c>
      <c r="V277" s="189">
        <v>0.08</v>
      </c>
      <c r="W277" s="189">
        <v>0.52300000000000002</v>
      </c>
      <c r="X277" s="189">
        <v>0.57999999999999996</v>
      </c>
      <c r="Y277" s="189">
        <v>0</v>
      </c>
      <c r="Z277" s="189">
        <v>6.0000000000000001E-3</v>
      </c>
      <c r="AA277" s="189">
        <v>1.9E-2</v>
      </c>
      <c r="AB277" s="189">
        <v>3.7999999999999999E-2</v>
      </c>
      <c r="AC277" s="12"/>
    </row>
    <row r="278" spans="1:29" x14ac:dyDescent="0.25">
      <c r="A278" s="94" t="s">
        <v>1795</v>
      </c>
      <c r="B278" s="189" t="s">
        <v>143</v>
      </c>
      <c r="C278" s="189">
        <v>0.18581341557440248</v>
      </c>
      <c r="D278" s="189">
        <v>0.43716268311488049</v>
      </c>
      <c r="E278" s="189">
        <v>0.12875867386276021</v>
      </c>
      <c r="F278" s="189">
        <v>1.0794140323824209E-2</v>
      </c>
      <c r="G278" s="189">
        <v>0.212798766383963</v>
      </c>
      <c r="H278" s="189">
        <v>3.8550501156515036E-3</v>
      </c>
      <c r="I278" s="189">
        <v>2.081727062451812E-2</v>
      </c>
      <c r="J278" s="188">
        <v>0.99999999999999989</v>
      </c>
      <c r="K278" s="190">
        <v>1297</v>
      </c>
      <c r="L278" s="94"/>
      <c r="M278" s="189" t="s">
        <v>143</v>
      </c>
      <c r="N278" s="189" t="s">
        <v>143</v>
      </c>
      <c r="O278" s="189">
        <v>0.16600000000000001</v>
      </c>
      <c r="P278" s="189">
        <v>0.20799999999999999</v>
      </c>
      <c r="Q278" s="189">
        <v>0.41</v>
      </c>
      <c r="R278" s="189">
        <v>0.46400000000000002</v>
      </c>
      <c r="S278" s="189">
        <v>0.112</v>
      </c>
      <c r="T278" s="189">
        <v>0.14799999999999999</v>
      </c>
      <c r="U278" s="189">
        <v>6.0000000000000001E-3</v>
      </c>
      <c r="V278" s="189">
        <v>1.7999999999999999E-2</v>
      </c>
      <c r="W278" s="189">
        <v>0.191</v>
      </c>
      <c r="X278" s="189">
        <v>0.23599999999999999</v>
      </c>
      <c r="Y278" s="189">
        <v>2E-3</v>
      </c>
      <c r="Z278" s="189">
        <v>8.9999999999999993E-3</v>
      </c>
      <c r="AA278" s="189">
        <v>1.4E-2</v>
      </c>
      <c r="AB278" s="189">
        <v>0.03</v>
      </c>
      <c r="AC278" s="12"/>
    </row>
    <row r="279" spans="1:29" x14ac:dyDescent="0.25">
      <c r="A279" s="94" t="s">
        <v>1796</v>
      </c>
      <c r="B279" s="189" t="s">
        <v>143</v>
      </c>
      <c r="C279" s="189">
        <v>7.3959938366718034E-2</v>
      </c>
      <c r="D279" s="189">
        <v>0.20647149460708783</v>
      </c>
      <c r="E279" s="189">
        <v>8.9368258859784278E-2</v>
      </c>
      <c r="F279" s="189">
        <v>7.24191063174114E-2</v>
      </c>
      <c r="G279" s="189">
        <v>0.52234206471494604</v>
      </c>
      <c r="H279" s="189">
        <v>3.0816640986132513E-3</v>
      </c>
      <c r="I279" s="189">
        <v>3.2357473035439135E-2</v>
      </c>
      <c r="J279" s="188">
        <v>0.99999999999999989</v>
      </c>
      <c r="K279" s="190">
        <v>649</v>
      </c>
      <c r="L279" s="94"/>
      <c r="M279" s="189" t="s">
        <v>143</v>
      </c>
      <c r="N279" s="189" t="s">
        <v>143</v>
      </c>
      <c r="O279" s="189">
        <v>5.6000000000000001E-2</v>
      </c>
      <c r="P279" s="189">
        <v>9.7000000000000003E-2</v>
      </c>
      <c r="Q279" s="189">
        <v>0.17699999999999999</v>
      </c>
      <c r="R279" s="189">
        <v>0.23899999999999999</v>
      </c>
      <c r="S279" s="189">
        <v>7.0000000000000007E-2</v>
      </c>
      <c r="T279" s="189">
        <v>0.114</v>
      </c>
      <c r="U279" s="189">
        <v>5.5E-2</v>
      </c>
      <c r="V279" s="189">
        <v>9.5000000000000001E-2</v>
      </c>
      <c r="W279" s="189">
        <v>0.48399999999999999</v>
      </c>
      <c r="X279" s="189">
        <v>0.56100000000000005</v>
      </c>
      <c r="Y279" s="189">
        <v>1E-3</v>
      </c>
      <c r="Z279" s="189">
        <v>1.0999999999999999E-2</v>
      </c>
      <c r="AA279" s="189">
        <v>2.1000000000000001E-2</v>
      </c>
      <c r="AB279" s="189">
        <v>4.9000000000000002E-2</v>
      </c>
      <c r="AC279" s="12"/>
    </row>
    <row r="280" spans="1:29" x14ac:dyDescent="0.25">
      <c r="A280" s="94" t="s">
        <v>1797</v>
      </c>
      <c r="B280" s="189" t="s">
        <v>143</v>
      </c>
      <c r="C280" s="189">
        <v>0.10511129431162407</v>
      </c>
      <c r="D280" s="189">
        <v>0.24361088211046991</v>
      </c>
      <c r="E280" s="189">
        <v>0.12943116240725475</v>
      </c>
      <c r="F280" s="189">
        <v>1.6488046166529265E-2</v>
      </c>
      <c r="G280" s="189">
        <v>0.47568013190436931</v>
      </c>
      <c r="H280" s="189">
        <v>5.3586150041220115E-3</v>
      </c>
      <c r="I280" s="189">
        <v>2.4319868095630668E-2</v>
      </c>
      <c r="J280" s="188">
        <v>1</v>
      </c>
      <c r="K280" s="190">
        <v>2426</v>
      </c>
      <c r="L280" s="94"/>
      <c r="M280" s="189" t="s">
        <v>143</v>
      </c>
      <c r="N280" s="189" t="s">
        <v>143</v>
      </c>
      <c r="O280" s="189">
        <v>9.4E-2</v>
      </c>
      <c r="P280" s="189">
        <v>0.11799999999999999</v>
      </c>
      <c r="Q280" s="189">
        <v>0.22700000000000001</v>
      </c>
      <c r="R280" s="189">
        <v>0.26100000000000001</v>
      </c>
      <c r="S280" s="189">
        <v>0.11700000000000001</v>
      </c>
      <c r="T280" s="189">
        <v>0.14299999999999999</v>
      </c>
      <c r="U280" s="189">
        <v>1.2E-2</v>
      </c>
      <c r="V280" s="189">
        <v>2.1999999999999999E-2</v>
      </c>
      <c r="W280" s="189">
        <v>0.45600000000000002</v>
      </c>
      <c r="X280" s="189">
        <v>0.496</v>
      </c>
      <c r="Y280" s="189">
        <v>3.0000000000000001E-3</v>
      </c>
      <c r="Z280" s="189">
        <v>8.9999999999999993E-3</v>
      </c>
      <c r="AA280" s="189">
        <v>1.9E-2</v>
      </c>
      <c r="AB280" s="189">
        <v>3.1E-2</v>
      </c>
      <c r="AC280" s="12"/>
    </row>
    <row r="281" spans="1:29" x14ac:dyDescent="0.25">
      <c r="A281" s="94" t="s">
        <v>1798</v>
      </c>
      <c r="B281" s="189" t="s">
        <v>143</v>
      </c>
      <c r="C281" s="189">
        <v>0.24494712889840717</v>
      </c>
      <c r="D281" s="189">
        <v>0.21813233391335385</v>
      </c>
      <c r="E281" s="189">
        <v>0.12439209387409093</v>
      </c>
      <c r="F281" s="189">
        <v>1.7177530897247134E-2</v>
      </c>
      <c r="G281" s="189">
        <v>0.37076696560032124</v>
      </c>
      <c r="H281" s="189">
        <v>4.238611520099942E-3</v>
      </c>
      <c r="I281" s="189">
        <v>2.0345335296479722E-2</v>
      </c>
      <c r="J281" s="188">
        <v>1</v>
      </c>
      <c r="K281" s="190">
        <v>22413</v>
      </c>
      <c r="L281" s="94"/>
      <c r="M281" s="189" t="s">
        <v>143</v>
      </c>
      <c r="N281" s="189" t="s">
        <v>143</v>
      </c>
      <c r="O281" s="189">
        <v>0.23899999999999999</v>
      </c>
      <c r="P281" s="189">
        <v>0.251</v>
      </c>
      <c r="Q281" s="189">
        <v>0.21299999999999999</v>
      </c>
      <c r="R281" s="189">
        <v>0.224</v>
      </c>
      <c r="S281" s="189">
        <v>0.12</v>
      </c>
      <c r="T281" s="189">
        <v>0.129</v>
      </c>
      <c r="U281" s="189">
        <v>1.6E-2</v>
      </c>
      <c r="V281" s="189">
        <v>1.9E-2</v>
      </c>
      <c r="W281" s="189">
        <v>0.36399999999999999</v>
      </c>
      <c r="X281" s="189">
        <v>0.377</v>
      </c>
      <c r="Y281" s="189">
        <v>3.0000000000000001E-3</v>
      </c>
      <c r="Z281" s="189">
        <v>5.0000000000000001E-3</v>
      </c>
      <c r="AA281" s="189">
        <v>1.9E-2</v>
      </c>
      <c r="AB281" s="189">
        <v>2.1999999999999999E-2</v>
      </c>
      <c r="AC281" s="12"/>
    </row>
    <row r="282" spans="1:29" x14ac:dyDescent="0.25">
      <c r="A282" s="94" t="s">
        <v>1799</v>
      </c>
      <c r="B282" s="189">
        <v>6.8965517241379309E-3</v>
      </c>
      <c r="C282" s="189">
        <v>0.64827586206896548</v>
      </c>
      <c r="D282" s="189">
        <v>0.19310344827586207</v>
      </c>
      <c r="E282" s="189">
        <v>4.8275862068965517E-2</v>
      </c>
      <c r="F282" s="189">
        <v>6.8965517241379309E-3</v>
      </c>
      <c r="G282" s="189">
        <v>7.586206896551724E-2</v>
      </c>
      <c r="H282" s="189" t="s">
        <v>143</v>
      </c>
      <c r="I282" s="189">
        <v>2.0689655172413793E-2</v>
      </c>
      <c r="J282" s="188">
        <v>1</v>
      </c>
      <c r="K282" s="190">
        <v>145</v>
      </c>
      <c r="L282" s="94"/>
      <c r="M282" s="189">
        <v>1E-3</v>
      </c>
      <c r="N282" s="189">
        <v>3.7999999999999999E-2</v>
      </c>
      <c r="O282" s="189">
        <v>0.56799999999999995</v>
      </c>
      <c r="P282" s="189">
        <v>0.72099999999999997</v>
      </c>
      <c r="Q282" s="189">
        <v>0.13700000000000001</v>
      </c>
      <c r="R282" s="189">
        <v>0.26500000000000001</v>
      </c>
      <c r="S282" s="189">
        <v>2.4E-2</v>
      </c>
      <c r="T282" s="189">
        <v>9.6000000000000002E-2</v>
      </c>
      <c r="U282" s="189">
        <v>1E-3</v>
      </c>
      <c r="V282" s="189">
        <v>3.7999999999999999E-2</v>
      </c>
      <c r="W282" s="189">
        <v>4.2999999999999997E-2</v>
      </c>
      <c r="X282" s="189">
        <v>0.13100000000000001</v>
      </c>
      <c r="Y282" s="189" t="s">
        <v>143</v>
      </c>
      <c r="Z282" s="189" t="s">
        <v>143</v>
      </c>
      <c r="AA282" s="189">
        <v>7.0000000000000001E-3</v>
      </c>
      <c r="AB282" s="189">
        <v>5.8999999999999997E-2</v>
      </c>
      <c r="AC282" s="12"/>
    </row>
    <row r="283" spans="1:29" x14ac:dyDescent="0.25">
      <c r="A283" s="94" t="s">
        <v>1800</v>
      </c>
      <c r="B283" s="189" t="s">
        <v>143</v>
      </c>
      <c r="C283" s="189">
        <v>0.49903825603761487</v>
      </c>
      <c r="D283" s="189">
        <v>0.33938875828168413</v>
      </c>
      <c r="E283" s="189">
        <v>6.6467193844838637E-2</v>
      </c>
      <c r="F283" s="189">
        <v>4.7018593716606112E-3</v>
      </c>
      <c r="G283" s="189">
        <v>2.4364180380423168E-2</v>
      </c>
      <c r="H283" s="189">
        <v>4.2744176106005556E-4</v>
      </c>
      <c r="I283" s="189">
        <v>6.5612310322718526E-2</v>
      </c>
      <c r="J283" s="188">
        <v>1</v>
      </c>
      <c r="K283" s="190">
        <v>4679</v>
      </c>
      <c r="L283" s="94"/>
      <c r="M283" s="189" t="s">
        <v>143</v>
      </c>
      <c r="N283" s="189" t="s">
        <v>143</v>
      </c>
      <c r="O283" s="189">
        <v>0.48499999999999999</v>
      </c>
      <c r="P283" s="189">
        <v>0.51300000000000001</v>
      </c>
      <c r="Q283" s="189">
        <v>0.32600000000000001</v>
      </c>
      <c r="R283" s="189">
        <v>0.35299999999999998</v>
      </c>
      <c r="S283" s="189">
        <v>0.06</v>
      </c>
      <c r="T283" s="189">
        <v>7.3999999999999996E-2</v>
      </c>
      <c r="U283" s="189">
        <v>3.0000000000000001E-3</v>
      </c>
      <c r="V283" s="189">
        <v>7.0000000000000001E-3</v>
      </c>
      <c r="W283" s="189">
        <v>0.02</v>
      </c>
      <c r="X283" s="189">
        <v>2.9000000000000001E-2</v>
      </c>
      <c r="Y283" s="189">
        <v>0</v>
      </c>
      <c r="Z283" s="189">
        <v>2E-3</v>
      </c>
      <c r="AA283" s="189">
        <v>5.8999999999999997E-2</v>
      </c>
      <c r="AB283" s="189">
        <v>7.2999999999999995E-2</v>
      </c>
      <c r="AC283" s="12"/>
    </row>
    <row r="284" spans="1:29" x14ac:dyDescent="0.25">
      <c r="A284" s="94" t="s">
        <v>1801</v>
      </c>
      <c r="B284" s="189" t="s">
        <v>143</v>
      </c>
      <c r="C284" s="189">
        <v>4.5248868778280547E-3</v>
      </c>
      <c r="D284" s="189">
        <v>0.31108597285067874</v>
      </c>
      <c r="E284" s="189">
        <v>0.3235294117647059</v>
      </c>
      <c r="F284" s="189">
        <v>1.9230769230769232E-2</v>
      </c>
      <c r="G284" s="189">
        <v>0.32805429864253394</v>
      </c>
      <c r="H284" s="189">
        <v>4.5248868778280547E-3</v>
      </c>
      <c r="I284" s="189">
        <v>9.0497737556561094E-3</v>
      </c>
      <c r="J284" s="188">
        <v>1</v>
      </c>
      <c r="K284" s="190">
        <v>884</v>
      </c>
      <c r="L284" s="94"/>
      <c r="M284" s="189" t="s">
        <v>143</v>
      </c>
      <c r="N284" s="189" t="s">
        <v>143</v>
      </c>
      <c r="O284" s="189">
        <v>2E-3</v>
      </c>
      <c r="P284" s="189">
        <v>1.2E-2</v>
      </c>
      <c r="Q284" s="189">
        <v>0.28100000000000003</v>
      </c>
      <c r="R284" s="189">
        <v>0.34200000000000003</v>
      </c>
      <c r="S284" s="189">
        <v>0.29399999999999998</v>
      </c>
      <c r="T284" s="189">
        <v>0.35499999999999998</v>
      </c>
      <c r="U284" s="189">
        <v>1.2E-2</v>
      </c>
      <c r="V284" s="189">
        <v>3.1E-2</v>
      </c>
      <c r="W284" s="189">
        <v>0.29799999999999999</v>
      </c>
      <c r="X284" s="189">
        <v>0.36</v>
      </c>
      <c r="Y284" s="189">
        <v>2E-3</v>
      </c>
      <c r="Z284" s="189">
        <v>1.2E-2</v>
      </c>
      <c r="AA284" s="189">
        <v>5.0000000000000001E-3</v>
      </c>
      <c r="AB284" s="189">
        <v>1.7999999999999999E-2</v>
      </c>
      <c r="AC284" s="12"/>
    </row>
    <row r="285" spans="1:29" x14ac:dyDescent="0.25">
      <c r="A285" s="94" t="s">
        <v>1802</v>
      </c>
      <c r="B285" s="189" t="s">
        <v>143</v>
      </c>
      <c r="C285" s="189">
        <v>0.17545454545454545</v>
      </c>
      <c r="D285" s="189">
        <v>0.28818181818181821</v>
      </c>
      <c r="E285" s="189">
        <v>0.2</v>
      </c>
      <c r="F285" s="189">
        <v>1.3636363636363636E-2</v>
      </c>
      <c r="G285" s="189">
        <v>0.30545454545454548</v>
      </c>
      <c r="H285" s="189">
        <v>1.8181818181818182E-3</v>
      </c>
      <c r="I285" s="189">
        <v>1.5454545454545455E-2</v>
      </c>
      <c r="J285" s="188">
        <v>1</v>
      </c>
      <c r="K285" s="190">
        <v>1100</v>
      </c>
      <c r="L285" s="94"/>
      <c r="M285" s="189" t="s">
        <v>143</v>
      </c>
      <c r="N285" s="189" t="s">
        <v>143</v>
      </c>
      <c r="O285" s="189">
        <v>0.154</v>
      </c>
      <c r="P285" s="189">
        <v>0.19900000000000001</v>
      </c>
      <c r="Q285" s="189">
        <v>0.26200000000000001</v>
      </c>
      <c r="R285" s="189">
        <v>0.316</v>
      </c>
      <c r="S285" s="189">
        <v>0.17699999999999999</v>
      </c>
      <c r="T285" s="189">
        <v>0.22500000000000001</v>
      </c>
      <c r="U285" s="189">
        <v>8.0000000000000002E-3</v>
      </c>
      <c r="V285" s="189">
        <v>2.1999999999999999E-2</v>
      </c>
      <c r="W285" s="189">
        <v>0.27900000000000003</v>
      </c>
      <c r="X285" s="189">
        <v>0.33300000000000002</v>
      </c>
      <c r="Y285" s="189">
        <v>0</v>
      </c>
      <c r="Z285" s="189">
        <v>7.0000000000000001E-3</v>
      </c>
      <c r="AA285" s="189">
        <v>0.01</v>
      </c>
      <c r="AB285" s="189">
        <v>2.5000000000000001E-2</v>
      </c>
      <c r="AC285" s="12"/>
    </row>
    <row r="286" spans="1:29" x14ac:dyDescent="0.25">
      <c r="A286" s="94" t="s">
        <v>1803</v>
      </c>
      <c r="B286" s="189" t="s">
        <v>143</v>
      </c>
      <c r="C286" s="189">
        <v>0.14568764568764569</v>
      </c>
      <c r="D286" s="189">
        <v>0.32750582750582752</v>
      </c>
      <c r="E286" s="189">
        <v>0.14277389277389277</v>
      </c>
      <c r="F286" s="189">
        <v>1.6317016317016316E-2</v>
      </c>
      <c r="G286" s="189">
        <v>0.34498834498834496</v>
      </c>
      <c r="H286" s="189">
        <v>3.4965034965034965E-3</v>
      </c>
      <c r="I286" s="189">
        <v>1.9230769230769232E-2</v>
      </c>
      <c r="J286" s="188">
        <v>1</v>
      </c>
      <c r="K286" s="190">
        <v>1716</v>
      </c>
      <c r="L286" s="94"/>
      <c r="M286" s="189" t="s">
        <v>143</v>
      </c>
      <c r="N286" s="189" t="s">
        <v>143</v>
      </c>
      <c r="O286" s="189">
        <v>0.13</v>
      </c>
      <c r="P286" s="189">
        <v>0.16300000000000001</v>
      </c>
      <c r="Q286" s="189">
        <v>0.30599999999999999</v>
      </c>
      <c r="R286" s="189">
        <v>0.35</v>
      </c>
      <c r="S286" s="189">
        <v>0.127</v>
      </c>
      <c r="T286" s="189">
        <v>0.16</v>
      </c>
      <c r="U286" s="189">
        <v>1.0999999999999999E-2</v>
      </c>
      <c r="V286" s="189">
        <v>2.3E-2</v>
      </c>
      <c r="W286" s="189">
        <v>0.32300000000000001</v>
      </c>
      <c r="X286" s="189">
        <v>0.36799999999999999</v>
      </c>
      <c r="Y286" s="189">
        <v>2E-3</v>
      </c>
      <c r="Z286" s="189">
        <v>8.0000000000000002E-3</v>
      </c>
      <c r="AA286" s="189">
        <v>1.4E-2</v>
      </c>
      <c r="AB286" s="189">
        <v>2.7E-2</v>
      </c>
      <c r="AC286" s="12"/>
    </row>
    <row r="287" spans="1:29" x14ac:dyDescent="0.25">
      <c r="A287" s="94" t="s">
        <v>1804</v>
      </c>
      <c r="B287" s="189" t="s">
        <v>143</v>
      </c>
      <c r="C287" s="189">
        <v>0.20907340038519154</v>
      </c>
      <c r="D287" s="189">
        <v>0.33468863684998928</v>
      </c>
      <c r="E287" s="189">
        <v>0.13417504814894071</v>
      </c>
      <c r="F287" s="189">
        <v>2.0329552749839504E-2</v>
      </c>
      <c r="G287" s="189">
        <v>0.26963406805050288</v>
      </c>
      <c r="H287" s="189">
        <v>1.0699764605178687E-3</v>
      </c>
      <c r="I287" s="189">
        <v>3.1029317355018189E-2</v>
      </c>
      <c r="J287" s="188">
        <v>1</v>
      </c>
      <c r="K287" s="190">
        <v>4673</v>
      </c>
      <c r="L287" s="94"/>
      <c r="M287" s="189" t="s">
        <v>143</v>
      </c>
      <c r="N287" s="189" t="s">
        <v>143</v>
      </c>
      <c r="O287" s="189">
        <v>0.19800000000000001</v>
      </c>
      <c r="P287" s="189">
        <v>0.221</v>
      </c>
      <c r="Q287" s="189">
        <v>0.32100000000000001</v>
      </c>
      <c r="R287" s="189">
        <v>0.34799999999999998</v>
      </c>
      <c r="S287" s="189">
        <v>0.125</v>
      </c>
      <c r="T287" s="189">
        <v>0.14399999999999999</v>
      </c>
      <c r="U287" s="189">
        <v>1.7000000000000001E-2</v>
      </c>
      <c r="V287" s="189">
        <v>2.5000000000000001E-2</v>
      </c>
      <c r="W287" s="189">
        <v>0.25700000000000001</v>
      </c>
      <c r="X287" s="189">
        <v>0.28299999999999997</v>
      </c>
      <c r="Y287" s="189">
        <v>0</v>
      </c>
      <c r="Z287" s="189">
        <v>3.0000000000000001E-3</v>
      </c>
      <c r="AA287" s="189">
        <v>2.5999999999999999E-2</v>
      </c>
      <c r="AB287" s="189">
        <v>3.5999999999999997E-2</v>
      </c>
      <c r="AC287" s="12"/>
    </row>
    <row r="288" spans="1:29" x14ac:dyDescent="0.25">
      <c r="A288" s="94" t="s">
        <v>1805</v>
      </c>
      <c r="B288" s="189" t="s">
        <v>143</v>
      </c>
      <c r="C288" s="189">
        <v>0.34431960049937577</v>
      </c>
      <c r="D288" s="189">
        <v>0.21423220973782772</v>
      </c>
      <c r="E288" s="189">
        <v>8.1897627965043698E-2</v>
      </c>
      <c r="F288" s="189">
        <v>9.7128589263420731E-2</v>
      </c>
      <c r="G288" s="189">
        <v>0.23270911360799001</v>
      </c>
      <c r="H288" s="189">
        <v>3.7453183520599251E-3</v>
      </c>
      <c r="I288" s="189">
        <v>2.5967540574282147E-2</v>
      </c>
      <c r="J288" s="188">
        <v>1</v>
      </c>
      <c r="K288" s="190">
        <v>4005</v>
      </c>
      <c r="L288" s="94"/>
      <c r="M288" s="189" t="s">
        <v>143</v>
      </c>
      <c r="N288" s="189" t="s">
        <v>143</v>
      </c>
      <c r="O288" s="189">
        <v>0.33</v>
      </c>
      <c r="P288" s="189">
        <v>0.35899999999999999</v>
      </c>
      <c r="Q288" s="189">
        <v>0.20200000000000001</v>
      </c>
      <c r="R288" s="189">
        <v>0.22700000000000001</v>
      </c>
      <c r="S288" s="189">
        <v>7.3999999999999996E-2</v>
      </c>
      <c r="T288" s="189">
        <v>9.0999999999999998E-2</v>
      </c>
      <c r="U288" s="189">
        <v>8.7999999999999995E-2</v>
      </c>
      <c r="V288" s="189">
        <v>0.107</v>
      </c>
      <c r="W288" s="189">
        <v>0.22</v>
      </c>
      <c r="X288" s="189">
        <v>0.246</v>
      </c>
      <c r="Y288" s="189">
        <v>2E-3</v>
      </c>
      <c r="Z288" s="189">
        <v>6.0000000000000001E-3</v>
      </c>
      <c r="AA288" s="189">
        <v>2.1000000000000001E-2</v>
      </c>
      <c r="AB288" s="189">
        <v>3.1E-2</v>
      </c>
      <c r="AC288" s="12"/>
    </row>
    <row r="289" spans="1:29" x14ac:dyDescent="0.25">
      <c r="A289" s="94" t="s">
        <v>1806</v>
      </c>
      <c r="B289" s="189" t="s">
        <v>143</v>
      </c>
      <c r="C289" s="189">
        <v>0.20151515151515151</v>
      </c>
      <c r="D289" s="189">
        <v>0.35454545454545455</v>
      </c>
      <c r="E289" s="189">
        <v>0.2106060606060606</v>
      </c>
      <c r="F289" s="189">
        <v>7.575757575757576E-3</v>
      </c>
      <c r="G289" s="189">
        <v>0.21212121212121213</v>
      </c>
      <c r="H289" s="189">
        <v>3.0303030303030303E-3</v>
      </c>
      <c r="I289" s="189">
        <v>1.0606060606060607E-2</v>
      </c>
      <c r="J289" s="188">
        <v>1</v>
      </c>
      <c r="K289" s="190">
        <v>660</v>
      </c>
      <c r="L289" s="94"/>
      <c r="M289" s="189" t="s">
        <v>143</v>
      </c>
      <c r="N289" s="189" t="s">
        <v>143</v>
      </c>
      <c r="O289" s="189">
        <v>0.17299999999999999</v>
      </c>
      <c r="P289" s="189">
        <v>0.23400000000000001</v>
      </c>
      <c r="Q289" s="189">
        <v>0.31900000000000001</v>
      </c>
      <c r="R289" s="189">
        <v>0.39200000000000002</v>
      </c>
      <c r="S289" s="189">
        <v>0.18099999999999999</v>
      </c>
      <c r="T289" s="189">
        <v>0.24299999999999999</v>
      </c>
      <c r="U289" s="189">
        <v>3.0000000000000001E-3</v>
      </c>
      <c r="V289" s="189">
        <v>1.7999999999999999E-2</v>
      </c>
      <c r="W289" s="189">
        <v>0.183</v>
      </c>
      <c r="X289" s="189">
        <v>0.245</v>
      </c>
      <c r="Y289" s="189">
        <v>1E-3</v>
      </c>
      <c r="Z289" s="189">
        <v>1.0999999999999999E-2</v>
      </c>
      <c r="AA289" s="189">
        <v>5.0000000000000001E-3</v>
      </c>
      <c r="AB289" s="189">
        <v>2.1999999999999999E-2</v>
      </c>
      <c r="AC289" s="12"/>
    </row>
    <row r="290" spans="1:29" x14ac:dyDescent="0.25">
      <c r="A290" s="94" t="s">
        <v>1807</v>
      </c>
      <c r="B290" s="189" t="s">
        <v>143</v>
      </c>
      <c r="C290" s="189">
        <v>3.4802784222737818E-3</v>
      </c>
      <c r="D290" s="189">
        <v>0.39211136890951276</v>
      </c>
      <c r="E290" s="189">
        <v>0.39791183294663574</v>
      </c>
      <c r="F290" s="189">
        <v>1.2761020881670533E-2</v>
      </c>
      <c r="G290" s="189">
        <v>0.17633410672853828</v>
      </c>
      <c r="H290" s="189">
        <v>1.1600928074245939E-3</v>
      </c>
      <c r="I290" s="189">
        <v>1.6241299303944315E-2</v>
      </c>
      <c r="J290" s="188">
        <v>1</v>
      </c>
      <c r="K290" s="190">
        <v>862</v>
      </c>
      <c r="L290" s="94"/>
      <c r="M290" s="189" t="s">
        <v>143</v>
      </c>
      <c r="N290" s="189" t="s">
        <v>143</v>
      </c>
      <c r="O290" s="189">
        <v>1E-3</v>
      </c>
      <c r="P290" s="189">
        <v>0.01</v>
      </c>
      <c r="Q290" s="189">
        <v>0.36</v>
      </c>
      <c r="R290" s="189">
        <v>0.42499999999999999</v>
      </c>
      <c r="S290" s="189">
        <v>0.36599999999999999</v>
      </c>
      <c r="T290" s="189">
        <v>0.43099999999999999</v>
      </c>
      <c r="U290" s="189">
        <v>7.0000000000000001E-3</v>
      </c>
      <c r="V290" s="189">
        <v>2.3E-2</v>
      </c>
      <c r="W290" s="189">
        <v>0.152</v>
      </c>
      <c r="X290" s="189">
        <v>0.20300000000000001</v>
      </c>
      <c r="Y290" s="189">
        <v>0</v>
      </c>
      <c r="Z290" s="189">
        <v>7.0000000000000001E-3</v>
      </c>
      <c r="AA290" s="189">
        <v>0.01</v>
      </c>
      <c r="AB290" s="189">
        <v>2.7E-2</v>
      </c>
      <c r="AC290" s="12"/>
    </row>
    <row r="291" spans="1:29" x14ac:dyDescent="0.25">
      <c r="A291" s="94" t="s">
        <v>1808</v>
      </c>
      <c r="B291" s="189" t="s">
        <v>143</v>
      </c>
      <c r="C291" s="189">
        <v>0.10064935064935066</v>
      </c>
      <c r="D291" s="189">
        <v>0.39772727272727271</v>
      </c>
      <c r="E291" s="189">
        <v>0.12175324675324675</v>
      </c>
      <c r="F291" s="189">
        <v>2.4350649350649352E-2</v>
      </c>
      <c r="G291" s="189">
        <v>0.31980519480519481</v>
      </c>
      <c r="H291" s="189">
        <v>8.1168831168831161E-3</v>
      </c>
      <c r="I291" s="189">
        <v>2.7597402597402596E-2</v>
      </c>
      <c r="J291" s="188">
        <v>0.99999999999999989</v>
      </c>
      <c r="K291" s="190">
        <v>616</v>
      </c>
      <c r="L291" s="94"/>
      <c r="M291" s="189" t="s">
        <v>143</v>
      </c>
      <c r="N291" s="189" t="s">
        <v>143</v>
      </c>
      <c r="O291" s="189">
        <v>7.9000000000000001E-2</v>
      </c>
      <c r="P291" s="189">
        <v>0.127</v>
      </c>
      <c r="Q291" s="189">
        <v>0.36</v>
      </c>
      <c r="R291" s="189">
        <v>0.437</v>
      </c>
      <c r="S291" s="189">
        <v>9.8000000000000004E-2</v>
      </c>
      <c r="T291" s="189">
        <v>0.15</v>
      </c>
      <c r="U291" s="189">
        <v>1.4999999999999999E-2</v>
      </c>
      <c r="V291" s="189">
        <v>0.04</v>
      </c>
      <c r="W291" s="189">
        <v>0.28399999999999997</v>
      </c>
      <c r="X291" s="189">
        <v>0.35799999999999998</v>
      </c>
      <c r="Y291" s="189">
        <v>3.0000000000000001E-3</v>
      </c>
      <c r="Z291" s="189">
        <v>1.9E-2</v>
      </c>
      <c r="AA291" s="189">
        <v>1.7000000000000001E-2</v>
      </c>
      <c r="AB291" s="189">
        <v>4.3999999999999997E-2</v>
      </c>
      <c r="AC291" s="12"/>
    </row>
    <row r="292" spans="1:29" x14ac:dyDescent="0.25">
      <c r="A292" s="94" t="s">
        <v>1809</v>
      </c>
      <c r="B292" s="189">
        <v>5.6100981767180928E-4</v>
      </c>
      <c r="C292" s="189">
        <v>0.13772791023842917</v>
      </c>
      <c r="D292" s="189">
        <v>0.30154277699859749</v>
      </c>
      <c r="E292" s="189">
        <v>0.17587657784011221</v>
      </c>
      <c r="F292" s="189">
        <v>1.991584852734923E-2</v>
      </c>
      <c r="G292" s="189">
        <v>0.33632538569424963</v>
      </c>
      <c r="H292" s="189">
        <v>5.6100981767180924E-3</v>
      </c>
      <c r="I292" s="189">
        <v>2.244039270687237E-2</v>
      </c>
      <c r="J292" s="188">
        <v>1</v>
      </c>
      <c r="K292" s="190">
        <v>3565</v>
      </c>
      <c r="L292" s="94"/>
      <c r="M292" s="189">
        <v>0</v>
      </c>
      <c r="N292" s="189">
        <v>2E-3</v>
      </c>
      <c r="O292" s="189">
        <v>0.127</v>
      </c>
      <c r="P292" s="189">
        <v>0.14899999999999999</v>
      </c>
      <c r="Q292" s="189">
        <v>0.28699999999999998</v>
      </c>
      <c r="R292" s="189">
        <v>0.317</v>
      </c>
      <c r="S292" s="189">
        <v>0.16400000000000001</v>
      </c>
      <c r="T292" s="189">
        <v>0.189</v>
      </c>
      <c r="U292" s="189">
        <v>1.6E-2</v>
      </c>
      <c r="V292" s="189">
        <v>2.5000000000000001E-2</v>
      </c>
      <c r="W292" s="189">
        <v>0.32100000000000001</v>
      </c>
      <c r="X292" s="189">
        <v>0.35199999999999998</v>
      </c>
      <c r="Y292" s="189">
        <v>4.0000000000000001E-3</v>
      </c>
      <c r="Z292" s="189">
        <v>8.9999999999999993E-3</v>
      </c>
      <c r="AA292" s="189">
        <v>1.7999999999999999E-2</v>
      </c>
      <c r="AB292" s="189">
        <v>2.8000000000000001E-2</v>
      </c>
      <c r="AC292" s="12"/>
    </row>
    <row r="293" spans="1:29" x14ac:dyDescent="0.25">
      <c r="A293" s="94" t="s">
        <v>1810</v>
      </c>
      <c r="B293" s="189" t="s">
        <v>143</v>
      </c>
      <c r="C293" s="189">
        <v>0.24684975767366721</v>
      </c>
      <c r="D293" s="189">
        <v>0.29079159935379645</v>
      </c>
      <c r="E293" s="189">
        <v>0.14281098546042004</v>
      </c>
      <c r="F293" s="189">
        <v>1.3570274636510501E-2</v>
      </c>
      <c r="G293" s="189">
        <v>0.27237479806138931</v>
      </c>
      <c r="H293" s="189">
        <v>1.9386106623586429E-3</v>
      </c>
      <c r="I293" s="189">
        <v>3.1663974151857836E-2</v>
      </c>
      <c r="J293" s="188">
        <v>1</v>
      </c>
      <c r="K293" s="190">
        <v>3095</v>
      </c>
      <c r="L293" s="94"/>
      <c r="M293" s="189" t="s">
        <v>143</v>
      </c>
      <c r="N293" s="189" t="s">
        <v>143</v>
      </c>
      <c r="O293" s="189">
        <v>0.23200000000000001</v>
      </c>
      <c r="P293" s="189">
        <v>0.26200000000000001</v>
      </c>
      <c r="Q293" s="189">
        <v>0.27500000000000002</v>
      </c>
      <c r="R293" s="189">
        <v>0.307</v>
      </c>
      <c r="S293" s="189">
        <v>0.13100000000000001</v>
      </c>
      <c r="T293" s="189">
        <v>0.156</v>
      </c>
      <c r="U293" s="189">
        <v>0.01</v>
      </c>
      <c r="V293" s="189">
        <v>1.7999999999999999E-2</v>
      </c>
      <c r="W293" s="189">
        <v>0.25700000000000001</v>
      </c>
      <c r="X293" s="189">
        <v>0.28799999999999998</v>
      </c>
      <c r="Y293" s="189">
        <v>1E-3</v>
      </c>
      <c r="Z293" s="189">
        <v>4.0000000000000001E-3</v>
      </c>
      <c r="AA293" s="189">
        <v>2.5999999999999999E-2</v>
      </c>
      <c r="AB293" s="189">
        <v>3.7999999999999999E-2</v>
      </c>
      <c r="AC293" s="12"/>
    </row>
    <row r="294" spans="1:29" x14ac:dyDescent="0.25">
      <c r="A294" s="94" t="s">
        <v>1811</v>
      </c>
      <c r="B294" s="189" t="s">
        <v>143</v>
      </c>
      <c r="C294" s="189">
        <v>0.13986849970113568</v>
      </c>
      <c r="D294" s="189">
        <v>0.18768679019725046</v>
      </c>
      <c r="E294" s="189">
        <v>0.10818888224745965</v>
      </c>
      <c r="F294" s="189">
        <v>2.5702331141661684E-2</v>
      </c>
      <c r="G294" s="189">
        <v>0.51315002988643155</v>
      </c>
      <c r="H294" s="189">
        <v>4.1841004184100415E-3</v>
      </c>
      <c r="I294" s="189">
        <v>2.1219366407650927E-2</v>
      </c>
      <c r="J294" s="188">
        <v>0.99999999999999989</v>
      </c>
      <c r="K294" s="190">
        <v>3346</v>
      </c>
      <c r="L294" s="94"/>
      <c r="M294" s="189" t="s">
        <v>143</v>
      </c>
      <c r="N294" s="189" t="s">
        <v>143</v>
      </c>
      <c r="O294" s="189">
        <v>0.129</v>
      </c>
      <c r="P294" s="189">
        <v>0.152</v>
      </c>
      <c r="Q294" s="189">
        <v>0.17499999999999999</v>
      </c>
      <c r="R294" s="189">
        <v>0.20100000000000001</v>
      </c>
      <c r="S294" s="189">
        <v>9.8000000000000004E-2</v>
      </c>
      <c r="T294" s="189">
        <v>0.11899999999999999</v>
      </c>
      <c r="U294" s="189">
        <v>2.1000000000000001E-2</v>
      </c>
      <c r="V294" s="189">
        <v>3.2000000000000001E-2</v>
      </c>
      <c r="W294" s="189">
        <v>0.496</v>
      </c>
      <c r="X294" s="189">
        <v>0.53</v>
      </c>
      <c r="Y294" s="189">
        <v>2E-3</v>
      </c>
      <c r="Z294" s="189">
        <v>7.0000000000000001E-3</v>
      </c>
      <c r="AA294" s="189">
        <v>1.7000000000000001E-2</v>
      </c>
      <c r="AB294" s="189">
        <v>2.7E-2</v>
      </c>
      <c r="AC294" s="12"/>
    </row>
    <row r="295" spans="1:29" x14ac:dyDescent="0.25">
      <c r="A295" s="94" t="s">
        <v>1812</v>
      </c>
      <c r="B295" s="189" t="s">
        <v>143</v>
      </c>
      <c r="C295" s="189">
        <v>0.3291679554593257</v>
      </c>
      <c r="D295" s="189">
        <v>0.42604392205381997</v>
      </c>
      <c r="E295" s="189">
        <v>9.8051345499536036E-2</v>
      </c>
      <c r="F295" s="189">
        <v>2.0476337766780081E-2</v>
      </c>
      <c r="G295" s="189">
        <v>0.10089699969068976</v>
      </c>
      <c r="H295" s="189">
        <v>1.9177234766470769E-3</v>
      </c>
      <c r="I295" s="189">
        <v>2.3445716053201362E-2</v>
      </c>
      <c r="J295" s="188">
        <v>1</v>
      </c>
      <c r="K295" s="190">
        <v>16165</v>
      </c>
      <c r="L295" s="94"/>
      <c r="M295" s="189" t="s">
        <v>143</v>
      </c>
      <c r="N295" s="189" t="s">
        <v>143</v>
      </c>
      <c r="O295" s="189">
        <v>0.32200000000000001</v>
      </c>
      <c r="P295" s="189">
        <v>0.33600000000000002</v>
      </c>
      <c r="Q295" s="189">
        <v>0.41799999999999998</v>
      </c>
      <c r="R295" s="189">
        <v>0.434</v>
      </c>
      <c r="S295" s="189">
        <v>9.4E-2</v>
      </c>
      <c r="T295" s="189">
        <v>0.10299999999999999</v>
      </c>
      <c r="U295" s="189">
        <v>1.7999999999999999E-2</v>
      </c>
      <c r="V295" s="189">
        <v>2.3E-2</v>
      </c>
      <c r="W295" s="189">
        <v>9.6000000000000002E-2</v>
      </c>
      <c r="X295" s="189">
        <v>0.106</v>
      </c>
      <c r="Y295" s="189">
        <v>1E-3</v>
      </c>
      <c r="Z295" s="189">
        <v>3.0000000000000001E-3</v>
      </c>
      <c r="AA295" s="189">
        <v>2.1000000000000001E-2</v>
      </c>
      <c r="AB295" s="189">
        <v>2.5999999999999999E-2</v>
      </c>
      <c r="AC295" s="12"/>
    </row>
    <row r="296" spans="1:29" x14ac:dyDescent="0.25">
      <c r="A296" s="94" t="s">
        <v>1813</v>
      </c>
      <c r="B296" s="189" t="s">
        <v>143</v>
      </c>
      <c r="C296" s="189">
        <v>7.9365079365079361E-2</v>
      </c>
      <c r="D296" s="189">
        <v>0.38492063492063494</v>
      </c>
      <c r="E296" s="189">
        <v>0.23809523809523808</v>
      </c>
      <c r="F296" s="189">
        <v>7.1428571428571425E-2</v>
      </c>
      <c r="G296" s="189">
        <v>0.1984126984126984</v>
      </c>
      <c r="H296" s="189" t="s">
        <v>143</v>
      </c>
      <c r="I296" s="189">
        <v>2.7777777777777776E-2</v>
      </c>
      <c r="J296" s="188">
        <v>0.99999999999999989</v>
      </c>
      <c r="K296" s="190">
        <v>252</v>
      </c>
      <c r="L296" s="94"/>
      <c r="M296" s="189" t="s">
        <v>143</v>
      </c>
      <c r="N296" s="189" t="s">
        <v>143</v>
      </c>
      <c r="O296" s="189">
        <v>5.1999999999999998E-2</v>
      </c>
      <c r="P296" s="189">
        <v>0.11899999999999999</v>
      </c>
      <c r="Q296" s="189">
        <v>0.32700000000000001</v>
      </c>
      <c r="R296" s="189">
        <v>0.44600000000000001</v>
      </c>
      <c r="S296" s="189">
        <v>0.19</v>
      </c>
      <c r="T296" s="189">
        <v>0.29399999999999998</v>
      </c>
      <c r="U296" s="189">
        <v>4.5999999999999999E-2</v>
      </c>
      <c r="V296" s="189">
        <v>0.11</v>
      </c>
      <c r="W296" s="189">
        <v>0.154</v>
      </c>
      <c r="X296" s="189">
        <v>0.252</v>
      </c>
      <c r="Y296" s="189" t="s">
        <v>143</v>
      </c>
      <c r="Z296" s="189" t="s">
        <v>143</v>
      </c>
      <c r="AA296" s="189">
        <v>1.4E-2</v>
      </c>
      <c r="AB296" s="189">
        <v>5.6000000000000001E-2</v>
      </c>
      <c r="AC296" s="12"/>
    </row>
    <row r="297" spans="1:29" x14ac:dyDescent="0.25">
      <c r="A297" s="94" t="s">
        <v>1814</v>
      </c>
      <c r="B297" s="189" t="s">
        <v>143</v>
      </c>
      <c r="C297" s="189">
        <v>0.2076271186440678</v>
      </c>
      <c r="D297" s="189">
        <v>0.3739406779661017</v>
      </c>
      <c r="E297" s="189">
        <v>0.13029661016949154</v>
      </c>
      <c r="F297" s="189">
        <v>8.4745762711864406E-3</v>
      </c>
      <c r="G297" s="189">
        <v>0.23305084745762711</v>
      </c>
      <c r="H297" s="189">
        <v>1.0593220338983051E-3</v>
      </c>
      <c r="I297" s="189">
        <v>4.5550847457627115E-2</v>
      </c>
      <c r="J297" s="188">
        <v>1.0000000000000002</v>
      </c>
      <c r="K297" s="190">
        <v>944</v>
      </c>
      <c r="L297" s="94"/>
      <c r="M297" s="189" t="s">
        <v>143</v>
      </c>
      <c r="N297" s="189" t="s">
        <v>143</v>
      </c>
      <c r="O297" s="189">
        <v>0.183</v>
      </c>
      <c r="P297" s="189">
        <v>0.23499999999999999</v>
      </c>
      <c r="Q297" s="189">
        <v>0.34399999999999997</v>
      </c>
      <c r="R297" s="189">
        <v>0.40500000000000003</v>
      </c>
      <c r="S297" s="189">
        <v>0.11</v>
      </c>
      <c r="T297" s="189">
        <v>0.153</v>
      </c>
      <c r="U297" s="189">
        <v>4.0000000000000001E-3</v>
      </c>
      <c r="V297" s="189">
        <v>1.7000000000000001E-2</v>
      </c>
      <c r="W297" s="189">
        <v>0.20699999999999999</v>
      </c>
      <c r="X297" s="189">
        <v>0.26100000000000001</v>
      </c>
      <c r="Y297" s="189">
        <v>0</v>
      </c>
      <c r="Z297" s="189">
        <v>6.0000000000000001E-3</v>
      </c>
      <c r="AA297" s="189">
        <v>3.4000000000000002E-2</v>
      </c>
      <c r="AB297" s="189">
        <v>6.0999999999999999E-2</v>
      </c>
      <c r="AC297" s="12"/>
    </row>
    <row r="298" spans="1:29" x14ac:dyDescent="0.25">
      <c r="A298" s="94" t="s">
        <v>1815</v>
      </c>
      <c r="B298" s="189" t="s">
        <v>143</v>
      </c>
      <c r="C298" s="189">
        <v>0.2297505389590391</v>
      </c>
      <c r="D298" s="189">
        <v>0.25069294733600245</v>
      </c>
      <c r="E298" s="189">
        <v>9.793655682168155E-2</v>
      </c>
      <c r="F298" s="189">
        <v>5.9439482599322455E-2</v>
      </c>
      <c r="G298" s="189">
        <v>0.33661841700030798</v>
      </c>
      <c r="H298" s="189">
        <v>4.0036957191253468E-3</v>
      </c>
      <c r="I298" s="189">
        <v>2.1558361564521098E-2</v>
      </c>
      <c r="J298" s="188">
        <v>0.99999999999999989</v>
      </c>
      <c r="K298" s="190">
        <v>3247</v>
      </c>
      <c r="L298" s="94"/>
      <c r="M298" s="189" t="s">
        <v>143</v>
      </c>
      <c r="N298" s="189" t="s">
        <v>143</v>
      </c>
      <c r="O298" s="189">
        <v>0.216</v>
      </c>
      <c r="P298" s="189">
        <v>0.245</v>
      </c>
      <c r="Q298" s="189">
        <v>0.23599999999999999</v>
      </c>
      <c r="R298" s="189">
        <v>0.26600000000000001</v>
      </c>
      <c r="S298" s="189">
        <v>8.7999999999999995E-2</v>
      </c>
      <c r="T298" s="189">
        <v>0.109</v>
      </c>
      <c r="U298" s="189">
        <v>5.1999999999999998E-2</v>
      </c>
      <c r="V298" s="189">
        <v>6.8000000000000005E-2</v>
      </c>
      <c r="W298" s="189">
        <v>0.32100000000000001</v>
      </c>
      <c r="X298" s="189">
        <v>0.35299999999999998</v>
      </c>
      <c r="Y298" s="189">
        <v>2E-3</v>
      </c>
      <c r="Z298" s="189">
        <v>7.0000000000000001E-3</v>
      </c>
      <c r="AA298" s="189">
        <v>1.7000000000000001E-2</v>
      </c>
      <c r="AB298" s="189">
        <v>2.7E-2</v>
      </c>
      <c r="AC298" s="12"/>
    </row>
    <row r="299" spans="1:29" x14ac:dyDescent="0.25">
      <c r="A299" s="94" t="s">
        <v>1816</v>
      </c>
      <c r="B299" s="189" t="s">
        <v>143</v>
      </c>
      <c r="C299" s="189">
        <v>0.53806047966631909</v>
      </c>
      <c r="D299" s="189">
        <v>0.20750782064650677</v>
      </c>
      <c r="E299" s="189">
        <v>0.10531803962460896</v>
      </c>
      <c r="F299" s="189">
        <v>2.0855057351407715E-2</v>
      </c>
      <c r="G299" s="189">
        <v>8.1334723670490092E-2</v>
      </c>
      <c r="H299" s="189" t="s">
        <v>143</v>
      </c>
      <c r="I299" s="189">
        <v>4.692387904066736E-2</v>
      </c>
      <c r="J299" s="188">
        <v>1</v>
      </c>
      <c r="K299" s="190">
        <v>959</v>
      </c>
      <c r="L299" s="94"/>
      <c r="M299" s="189" t="s">
        <v>143</v>
      </c>
      <c r="N299" s="189" t="s">
        <v>143</v>
      </c>
      <c r="O299" s="189">
        <v>0.50600000000000001</v>
      </c>
      <c r="P299" s="189">
        <v>0.56899999999999995</v>
      </c>
      <c r="Q299" s="189">
        <v>0.183</v>
      </c>
      <c r="R299" s="189">
        <v>0.23400000000000001</v>
      </c>
      <c r="S299" s="189">
        <v>8.6999999999999994E-2</v>
      </c>
      <c r="T299" s="189">
        <v>0.126</v>
      </c>
      <c r="U299" s="189">
        <v>1.4E-2</v>
      </c>
      <c r="V299" s="189">
        <v>3.2000000000000001E-2</v>
      </c>
      <c r="W299" s="189">
        <v>6.6000000000000003E-2</v>
      </c>
      <c r="X299" s="189">
        <v>0.1</v>
      </c>
      <c r="Y299" s="189" t="s">
        <v>143</v>
      </c>
      <c r="Z299" s="189" t="s">
        <v>143</v>
      </c>
      <c r="AA299" s="189">
        <v>3.5000000000000003E-2</v>
      </c>
      <c r="AB299" s="189">
        <v>6.2E-2</v>
      </c>
      <c r="AC299" s="12"/>
    </row>
    <row r="300" spans="1:29" x14ac:dyDescent="0.25">
      <c r="A300" s="94" t="s">
        <v>1817</v>
      </c>
      <c r="B300" s="189" t="s">
        <v>143</v>
      </c>
      <c r="C300" s="189">
        <v>0.42600189334174821</v>
      </c>
      <c r="D300" s="189">
        <v>0.34995266645629536</v>
      </c>
      <c r="E300" s="189">
        <v>8.8355948248658889E-2</v>
      </c>
      <c r="F300" s="189">
        <v>6.3111391606184919E-3</v>
      </c>
      <c r="G300" s="189">
        <v>9.940044177974125E-2</v>
      </c>
      <c r="H300" s="189">
        <v>2.5244556642473968E-3</v>
      </c>
      <c r="I300" s="189">
        <v>2.7453455348690439E-2</v>
      </c>
      <c r="J300" s="188">
        <v>1</v>
      </c>
      <c r="K300" s="190">
        <v>3169</v>
      </c>
      <c r="L300" s="94"/>
      <c r="M300" s="189" t="s">
        <v>143</v>
      </c>
      <c r="N300" s="189" t="s">
        <v>143</v>
      </c>
      <c r="O300" s="189">
        <v>0.40899999999999997</v>
      </c>
      <c r="P300" s="189">
        <v>0.443</v>
      </c>
      <c r="Q300" s="189">
        <v>0.33400000000000002</v>
      </c>
      <c r="R300" s="189">
        <v>0.36699999999999999</v>
      </c>
      <c r="S300" s="189">
        <v>7.9000000000000001E-2</v>
      </c>
      <c r="T300" s="189">
        <v>9.9000000000000005E-2</v>
      </c>
      <c r="U300" s="189">
        <v>4.0000000000000001E-3</v>
      </c>
      <c r="V300" s="189">
        <v>0.01</v>
      </c>
      <c r="W300" s="189">
        <v>8.8999999999999996E-2</v>
      </c>
      <c r="X300" s="189">
        <v>0.11</v>
      </c>
      <c r="Y300" s="189">
        <v>1E-3</v>
      </c>
      <c r="Z300" s="189">
        <v>5.0000000000000001E-3</v>
      </c>
      <c r="AA300" s="189">
        <v>2.1999999999999999E-2</v>
      </c>
      <c r="AB300" s="189">
        <v>3.4000000000000002E-2</v>
      </c>
      <c r="AC300" s="12"/>
    </row>
    <row r="301" spans="1:29" x14ac:dyDescent="0.25">
      <c r="A301" s="94" t="s">
        <v>1818</v>
      </c>
      <c r="B301" s="189" t="s">
        <v>143</v>
      </c>
      <c r="C301" s="189">
        <v>0.34280303030303028</v>
      </c>
      <c r="D301" s="189">
        <v>0.43939393939393939</v>
      </c>
      <c r="E301" s="189">
        <v>9.6590909090909088E-2</v>
      </c>
      <c r="F301" s="189">
        <v>9.46969696969697E-3</v>
      </c>
      <c r="G301" s="189">
        <v>7.575757575757576E-2</v>
      </c>
      <c r="H301" s="189">
        <v>7.575757575757576E-3</v>
      </c>
      <c r="I301" s="189">
        <v>2.8409090909090908E-2</v>
      </c>
      <c r="J301" s="188">
        <v>1</v>
      </c>
      <c r="K301" s="190">
        <v>528</v>
      </c>
      <c r="L301" s="94"/>
      <c r="M301" s="189" t="s">
        <v>143</v>
      </c>
      <c r="N301" s="189" t="s">
        <v>143</v>
      </c>
      <c r="O301" s="189">
        <v>0.30399999999999999</v>
      </c>
      <c r="P301" s="189">
        <v>0.38400000000000001</v>
      </c>
      <c r="Q301" s="189">
        <v>0.39800000000000002</v>
      </c>
      <c r="R301" s="189">
        <v>0.48199999999999998</v>
      </c>
      <c r="S301" s="189">
        <v>7.3999999999999996E-2</v>
      </c>
      <c r="T301" s="189">
        <v>0.125</v>
      </c>
      <c r="U301" s="189">
        <v>4.0000000000000001E-3</v>
      </c>
      <c r="V301" s="189">
        <v>2.1999999999999999E-2</v>
      </c>
      <c r="W301" s="189">
        <v>5.6000000000000001E-2</v>
      </c>
      <c r="X301" s="189">
        <v>0.10199999999999999</v>
      </c>
      <c r="Y301" s="189">
        <v>3.0000000000000001E-3</v>
      </c>
      <c r="Z301" s="189">
        <v>1.9E-2</v>
      </c>
      <c r="AA301" s="189">
        <v>1.7000000000000001E-2</v>
      </c>
      <c r="AB301" s="189">
        <v>4.5999999999999999E-2</v>
      </c>
      <c r="AC301" s="12"/>
    </row>
    <row r="302" spans="1:29" x14ac:dyDescent="0.25">
      <c r="A302" s="94" t="s">
        <v>1819</v>
      </c>
      <c r="B302" s="189">
        <v>4.4524808075063975E-2</v>
      </c>
      <c r="C302" s="189">
        <v>0.25317209269263574</v>
      </c>
      <c r="D302" s="189">
        <v>0.27137830537389823</v>
      </c>
      <c r="E302" s="189">
        <v>0.10852644299118568</v>
      </c>
      <c r="F302" s="189">
        <v>2.2560065396644867E-2</v>
      </c>
      <c r="G302" s="189">
        <v>0.24096353426215525</v>
      </c>
      <c r="H302" s="189">
        <v>6.7706852431049193E-3</v>
      </c>
      <c r="I302" s="189">
        <v>5.2104065965311343E-2</v>
      </c>
      <c r="J302" s="188">
        <v>1</v>
      </c>
      <c r="K302" s="190">
        <v>112544</v>
      </c>
      <c r="L302" s="94"/>
      <c r="M302" s="189">
        <v>4.2999999999999997E-2</v>
      </c>
      <c r="N302" s="189">
        <v>4.5999999999999999E-2</v>
      </c>
      <c r="O302" s="189">
        <v>0.251</v>
      </c>
      <c r="P302" s="189">
        <v>0.25600000000000001</v>
      </c>
      <c r="Q302" s="189">
        <v>0.26900000000000002</v>
      </c>
      <c r="R302" s="189">
        <v>0.27400000000000002</v>
      </c>
      <c r="S302" s="189">
        <v>0.107</v>
      </c>
      <c r="T302" s="189">
        <v>0.11</v>
      </c>
      <c r="U302" s="189">
        <v>2.1999999999999999E-2</v>
      </c>
      <c r="V302" s="189">
        <v>2.3E-2</v>
      </c>
      <c r="W302" s="189">
        <v>0.23799999999999999</v>
      </c>
      <c r="X302" s="189">
        <v>0.24299999999999999</v>
      </c>
      <c r="Y302" s="189">
        <v>6.0000000000000001E-3</v>
      </c>
      <c r="Z302" s="189">
        <v>7.0000000000000001E-3</v>
      </c>
      <c r="AA302" s="189">
        <v>5.0999999999999997E-2</v>
      </c>
      <c r="AB302" s="189">
        <v>5.2999999999999999E-2</v>
      </c>
      <c r="AC302" s="12"/>
    </row>
    <row r="303" spans="1:29" x14ac:dyDescent="0.25">
      <c r="A303" s="94" t="s">
        <v>1820</v>
      </c>
      <c r="B303" s="189" t="s">
        <v>143</v>
      </c>
      <c r="C303" s="189">
        <v>0.26232558139534884</v>
      </c>
      <c r="D303" s="189">
        <v>0.30015503875968991</v>
      </c>
      <c r="E303" s="189">
        <v>0.12558139534883722</v>
      </c>
      <c r="F303" s="189">
        <v>2.8527131782945737E-2</v>
      </c>
      <c r="G303" s="189">
        <v>0.24031007751937986</v>
      </c>
      <c r="H303" s="189">
        <v>6.8217054263565889E-3</v>
      </c>
      <c r="I303" s="189">
        <v>3.6279069767441857E-2</v>
      </c>
      <c r="J303" s="188">
        <v>1</v>
      </c>
      <c r="K303" s="190">
        <v>3225</v>
      </c>
      <c r="L303" s="94"/>
      <c r="M303" s="189" t="s">
        <v>143</v>
      </c>
      <c r="N303" s="189" t="s">
        <v>143</v>
      </c>
      <c r="O303" s="189">
        <v>0.247</v>
      </c>
      <c r="P303" s="189">
        <v>0.27800000000000002</v>
      </c>
      <c r="Q303" s="189">
        <v>0.28499999999999998</v>
      </c>
      <c r="R303" s="189">
        <v>0.316</v>
      </c>
      <c r="S303" s="189">
        <v>0.115</v>
      </c>
      <c r="T303" s="189">
        <v>0.13700000000000001</v>
      </c>
      <c r="U303" s="189">
        <v>2.3E-2</v>
      </c>
      <c r="V303" s="189">
        <v>3.5000000000000003E-2</v>
      </c>
      <c r="W303" s="189">
        <v>0.22600000000000001</v>
      </c>
      <c r="X303" s="189">
        <v>0.255</v>
      </c>
      <c r="Y303" s="189">
        <v>5.0000000000000001E-3</v>
      </c>
      <c r="Z303" s="189">
        <v>0.01</v>
      </c>
      <c r="AA303" s="189">
        <v>0.03</v>
      </c>
      <c r="AB303" s="189">
        <v>4.2999999999999997E-2</v>
      </c>
      <c r="AC303" s="12"/>
    </row>
    <row r="304" spans="1:29" x14ac:dyDescent="0.25">
      <c r="A304" s="94" t="s">
        <v>1821</v>
      </c>
      <c r="B304" s="189" t="s">
        <v>143</v>
      </c>
      <c r="C304" s="189">
        <v>0.24714481498401097</v>
      </c>
      <c r="D304" s="189">
        <v>0.43261763362265876</v>
      </c>
      <c r="E304" s="189">
        <v>0.14938328003654636</v>
      </c>
      <c r="F304" s="189">
        <v>3.7003197807217905E-2</v>
      </c>
      <c r="G304" s="189">
        <v>9.5934216537231609E-2</v>
      </c>
      <c r="H304" s="189" t="s">
        <v>143</v>
      </c>
      <c r="I304" s="189">
        <v>3.7916857012334403E-2</v>
      </c>
      <c r="J304" s="188">
        <v>1.0000000000000002</v>
      </c>
      <c r="K304" s="190">
        <v>2189</v>
      </c>
      <c r="L304" s="94"/>
      <c r="M304" s="189" t="s">
        <v>143</v>
      </c>
      <c r="N304" s="189" t="s">
        <v>143</v>
      </c>
      <c r="O304" s="189">
        <v>0.23</v>
      </c>
      <c r="P304" s="189">
        <v>0.26600000000000001</v>
      </c>
      <c r="Q304" s="189">
        <v>0.41199999999999998</v>
      </c>
      <c r="R304" s="189">
        <v>0.45300000000000001</v>
      </c>
      <c r="S304" s="189">
        <v>0.13500000000000001</v>
      </c>
      <c r="T304" s="189">
        <v>0.16500000000000001</v>
      </c>
      <c r="U304" s="189">
        <v>0.03</v>
      </c>
      <c r="V304" s="189">
        <v>4.5999999999999999E-2</v>
      </c>
      <c r="W304" s="189">
        <v>8.4000000000000005E-2</v>
      </c>
      <c r="X304" s="189">
        <v>0.109</v>
      </c>
      <c r="Y304" s="189" t="s">
        <v>143</v>
      </c>
      <c r="Z304" s="189" t="s">
        <v>143</v>
      </c>
      <c r="AA304" s="189">
        <v>3.1E-2</v>
      </c>
      <c r="AB304" s="189">
        <v>4.7E-2</v>
      </c>
      <c r="AC304" s="12"/>
    </row>
    <row r="305" spans="1:29" x14ac:dyDescent="0.25">
      <c r="A305" s="94" t="s">
        <v>1822</v>
      </c>
      <c r="B305" s="189" t="s">
        <v>143</v>
      </c>
      <c r="C305" s="189">
        <v>9.8253275109170309E-3</v>
      </c>
      <c r="D305" s="189">
        <v>0.14519650655021835</v>
      </c>
      <c r="E305" s="189">
        <v>0.125</v>
      </c>
      <c r="F305" s="189">
        <v>6.1681222707423579E-2</v>
      </c>
      <c r="G305" s="189">
        <v>0.60316593886462877</v>
      </c>
      <c r="H305" s="189">
        <v>1.2554585152838428E-2</v>
      </c>
      <c r="I305" s="189">
        <v>4.2576419213973801E-2</v>
      </c>
      <c r="J305" s="188">
        <v>1</v>
      </c>
      <c r="K305" s="190">
        <v>1832</v>
      </c>
      <c r="L305" s="94"/>
      <c r="M305" s="189" t="s">
        <v>143</v>
      </c>
      <c r="N305" s="189" t="s">
        <v>143</v>
      </c>
      <c r="O305" s="189">
        <v>6.0000000000000001E-3</v>
      </c>
      <c r="P305" s="189">
        <v>1.4999999999999999E-2</v>
      </c>
      <c r="Q305" s="189">
        <v>0.13</v>
      </c>
      <c r="R305" s="189">
        <v>0.16200000000000001</v>
      </c>
      <c r="S305" s="189">
        <v>0.111</v>
      </c>
      <c r="T305" s="189">
        <v>0.14099999999999999</v>
      </c>
      <c r="U305" s="189">
        <v>5.1999999999999998E-2</v>
      </c>
      <c r="V305" s="189">
        <v>7.3999999999999996E-2</v>
      </c>
      <c r="W305" s="189">
        <v>0.58099999999999996</v>
      </c>
      <c r="X305" s="189">
        <v>0.625</v>
      </c>
      <c r="Y305" s="189">
        <v>8.0000000000000002E-3</v>
      </c>
      <c r="Z305" s="189">
        <v>1.9E-2</v>
      </c>
      <c r="AA305" s="189">
        <v>3.4000000000000002E-2</v>
      </c>
      <c r="AB305" s="189">
        <v>5.2999999999999999E-2</v>
      </c>
      <c r="AC305" s="12"/>
    </row>
    <row r="306" spans="1:29" x14ac:dyDescent="0.25">
      <c r="A306" s="94" t="s">
        <v>1823</v>
      </c>
      <c r="B306" s="189" t="s">
        <v>143</v>
      </c>
      <c r="C306" s="189">
        <v>8.7066246056782329E-2</v>
      </c>
      <c r="D306" s="189">
        <v>0.17476340694006309</v>
      </c>
      <c r="E306" s="189">
        <v>7.5078864353312305E-2</v>
      </c>
      <c r="F306" s="189">
        <v>1.3564668769716088E-2</v>
      </c>
      <c r="G306" s="189">
        <v>0.56277602523659309</v>
      </c>
      <c r="H306" s="189">
        <v>2.5867507886435333E-2</v>
      </c>
      <c r="I306" s="189">
        <v>6.0883280757097792E-2</v>
      </c>
      <c r="J306" s="188">
        <v>1</v>
      </c>
      <c r="K306" s="190">
        <v>3170</v>
      </c>
      <c r="L306" s="94"/>
      <c r="M306" s="189" t="s">
        <v>143</v>
      </c>
      <c r="N306" s="189" t="s">
        <v>143</v>
      </c>
      <c r="O306" s="189">
        <v>7.8E-2</v>
      </c>
      <c r="P306" s="189">
        <v>9.7000000000000003E-2</v>
      </c>
      <c r="Q306" s="189">
        <v>0.16200000000000001</v>
      </c>
      <c r="R306" s="189">
        <v>0.188</v>
      </c>
      <c r="S306" s="189">
        <v>6.6000000000000003E-2</v>
      </c>
      <c r="T306" s="189">
        <v>8.5000000000000006E-2</v>
      </c>
      <c r="U306" s="189">
        <v>0.01</v>
      </c>
      <c r="V306" s="189">
        <v>1.7999999999999999E-2</v>
      </c>
      <c r="W306" s="189">
        <v>0.54500000000000004</v>
      </c>
      <c r="X306" s="189">
        <v>0.57999999999999996</v>
      </c>
      <c r="Y306" s="189">
        <v>2.1000000000000001E-2</v>
      </c>
      <c r="Z306" s="189">
        <v>3.2000000000000001E-2</v>
      </c>
      <c r="AA306" s="189">
        <v>5.2999999999999999E-2</v>
      </c>
      <c r="AB306" s="189">
        <v>7.0000000000000007E-2</v>
      </c>
      <c r="AC306" s="12"/>
    </row>
    <row r="307" spans="1:29" x14ac:dyDescent="0.25">
      <c r="A307" s="94" t="s">
        <v>1824</v>
      </c>
      <c r="B307" s="189">
        <v>0.17312894499549145</v>
      </c>
      <c r="C307" s="189">
        <v>0.15599639314697927</v>
      </c>
      <c r="D307" s="189">
        <v>0.35978358881875566</v>
      </c>
      <c r="E307" s="189">
        <v>9.2876465284039672E-2</v>
      </c>
      <c r="F307" s="189">
        <v>2.8854824165915238E-2</v>
      </c>
      <c r="G307" s="189">
        <v>0.10820559062218214</v>
      </c>
      <c r="H307" s="189">
        <v>2.7051397655545538E-3</v>
      </c>
      <c r="I307" s="189">
        <v>7.8449053201082058E-2</v>
      </c>
      <c r="J307" s="188">
        <v>1</v>
      </c>
      <c r="K307" s="190">
        <v>1109</v>
      </c>
      <c r="L307" s="94"/>
      <c r="M307" s="189">
        <v>0.152</v>
      </c>
      <c r="N307" s="189">
        <v>0.19700000000000001</v>
      </c>
      <c r="O307" s="189">
        <v>0.13600000000000001</v>
      </c>
      <c r="P307" s="189">
        <v>0.17899999999999999</v>
      </c>
      <c r="Q307" s="189">
        <v>0.33200000000000002</v>
      </c>
      <c r="R307" s="189">
        <v>0.38800000000000001</v>
      </c>
      <c r="S307" s="189">
        <v>7.6999999999999999E-2</v>
      </c>
      <c r="T307" s="189">
        <v>0.111</v>
      </c>
      <c r="U307" s="189">
        <v>2.1000000000000001E-2</v>
      </c>
      <c r="V307" s="189">
        <v>0.04</v>
      </c>
      <c r="W307" s="189">
        <v>9.0999999999999998E-2</v>
      </c>
      <c r="X307" s="189">
        <v>0.128</v>
      </c>
      <c r="Y307" s="189">
        <v>1E-3</v>
      </c>
      <c r="Z307" s="189">
        <v>8.0000000000000002E-3</v>
      </c>
      <c r="AA307" s="189">
        <v>6.4000000000000001E-2</v>
      </c>
      <c r="AB307" s="189">
        <v>9.6000000000000002E-2</v>
      </c>
      <c r="AC307" s="12"/>
    </row>
    <row r="308" spans="1:29" x14ac:dyDescent="0.25">
      <c r="A308" s="94" t="s">
        <v>1825</v>
      </c>
      <c r="B308" s="189">
        <v>0.11320564516129032</v>
      </c>
      <c r="C308" s="189">
        <v>1.4112903225806451E-3</v>
      </c>
      <c r="D308" s="189">
        <v>0.66078629032258063</v>
      </c>
      <c r="E308" s="189">
        <v>6.8346774193548385E-2</v>
      </c>
      <c r="F308" s="189">
        <v>3.497983870967742E-2</v>
      </c>
      <c r="G308" s="189">
        <v>1.2600806451612902E-2</v>
      </c>
      <c r="H308" s="189" t="s">
        <v>143</v>
      </c>
      <c r="I308" s="189">
        <v>0.10866935483870968</v>
      </c>
      <c r="J308" s="188">
        <v>1</v>
      </c>
      <c r="K308" s="190">
        <v>9920</v>
      </c>
      <c r="L308" s="94"/>
      <c r="M308" s="189">
        <v>0.107</v>
      </c>
      <c r="N308" s="189">
        <v>0.12</v>
      </c>
      <c r="O308" s="189">
        <v>1E-3</v>
      </c>
      <c r="P308" s="189">
        <v>2E-3</v>
      </c>
      <c r="Q308" s="189">
        <v>0.65100000000000002</v>
      </c>
      <c r="R308" s="189">
        <v>0.67</v>
      </c>
      <c r="S308" s="189">
        <v>6.4000000000000001E-2</v>
      </c>
      <c r="T308" s="189">
        <v>7.2999999999999995E-2</v>
      </c>
      <c r="U308" s="189">
        <v>3.2000000000000001E-2</v>
      </c>
      <c r="V308" s="189">
        <v>3.9E-2</v>
      </c>
      <c r="W308" s="189">
        <v>1.0999999999999999E-2</v>
      </c>
      <c r="X308" s="189">
        <v>1.4999999999999999E-2</v>
      </c>
      <c r="Y308" s="189" t="s">
        <v>143</v>
      </c>
      <c r="Z308" s="189" t="s">
        <v>143</v>
      </c>
      <c r="AA308" s="189">
        <v>0.10299999999999999</v>
      </c>
      <c r="AB308" s="189">
        <v>0.115</v>
      </c>
      <c r="AC308" s="12"/>
    </row>
    <row r="309" spans="1:29" x14ac:dyDescent="0.25">
      <c r="A309" s="94" t="s">
        <v>1826</v>
      </c>
      <c r="B309" s="189">
        <v>5.1326990485728592E-2</v>
      </c>
      <c r="C309" s="189">
        <v>0.2582206643298281</v>
      </c>
      <c r="D309" s="189">
        <v>0.25062593890836254</v>
      </c>
      <c r="E309" s="189">
        <v>7.56134201301953E-2</v>
      </c>
      <c r="F309" s="189">
        <v>3.4301452178267404E-2</v>
      </c>
      <c r="G309" s="189">
        <v>0.2816725087631447</v>
      </c>
      <c r="H309" s="189">
        <v>8.4293106326155907E-3</v>
      </c>
      <c r="I309" s="189">
        <v>3.9809714571857786E-2</v>
      </c>
      <c r="J309" s="188">
        <v>1</v>
      </c>
      <c r="K309" s="190">
        <v>11982</v>
      </c>
      <c r="L309" s="94"/>
      <c r="M309" s="189">
        <v>4.8000000000000001E-2</v>
      </c>
      <c r="N309" s="189">
        <v>5.5E-2</v>
      </c>
      <c r="O309" s="189">
        <v>0.25</v>
      </c>
      <c r="P309" s="189">
        <v>0.26600000000000001</v>
      </c>
      <c r="Q309" s="189">
        <v>0.24299999999999999</v>
      </c>
      <c r="R309" s="189">
        <v>0.25800000000000001</v>
      </c>
      <c r="S309" s="189">
        <v>7.0999999999999994E-2</v>
      </c>
      <c r="T309" s="189">
        <v>0.08</v>
      </c>
      <c r="U309" s="189">
        <v>3.1E-2</v>
      </c>
      <c r="V309" s="189">
        <v>3.7999999999999999E-2</v>
      </c>
      <c r="W309" s="189">
        <v>0.27400000000000002</v>
      </c>
      <c r="X309" s="189">
        <v>0.28999999999999998</v>
      </c>
      <c r="Y309" s="189">
        <v>7.0000000000000001E-3</v>
      </c>
      <c r="Z309" s="189">
        <v>0.01</v>
      </c>
      <c r="AA309" s="189">
        <v>3.5999999999999997E-2</v>
      </c>
      <c r="AB309" s="189">
        <v>4.2999999999999997E-2</v>
      </c>
      <c r="AC309" s="12"/>
    </row>
    <row r="310" spans="1:29" x14ac:dyDescent="0.25">
      <c r="A310" s="94" t="s">
        <v>1827</v>
      </c>
      <c r="B310" s="189">
        <v>0.48137931034482756</v>
      </c>
      <c r="C310" s="189">
        <v>0.16183908045977011</v>
      </c>
      <c r="D310" s="189">
        <v>0.20183908045977011</v>
      </c>
      <c r="E310" s="189">
        <v>4.8735632183908043E-2</v>
      </c>
      <c r="F310" s="189">
        <v>2.7586206896551722E-3</v>
      </c>
      <c r="G310" s="189">
        <v>1.4252873563218391E-2</v>
      </c>
      <c r="H310" s="189" t="s">
        <v>143</v>
      </c>
      <c r="I310" s="189">
        <v>8.9195402298850576E-2</v>
      </c>
      <c r="J310" s="188">
        <v>0.99999999999999989</v>
      </c>
      <c r="K310" s="190">
        <v>2175</v>
      </c>
      <c r="L310" s="94"/>
      <c r="M310" s="189">
        <v>0.46</v>
      </c>
      <c r="N310" s="189">
        <v>0.502</v>
      </c>
      <c r="O310" s="189">
        <v>0.14699999999999999</v>
      </c>
      <c r="P310" s="189">
        <v>0.17799999999999999</v>
      </c>
      <c r="Q310" s="189">
        <v>0.186</v>
      </c>
      <c r="R310" s="189">
        <v>0.219</v>
      </c>
      <c r="S310" s="189">
        <v>0.04</v>
      </c>
      <c r="T310" s="189">
        <v>5.8999999999999997E-2</v>
      </c>
      <c r="U310" s="189">
        <v>1E-3</v>
      </c>
      <c r="V310" s="189">
        <v>6.0000000000000001E-3</v>
      </c>
      <c r="W310" s="189">
        <v>0.01</v>
      </c>
      <c r="X310" s="189">
        <v>0.02</v>
      </c>
      <c r="Y310" s="189" t="s">
        <v>143</v>
      </c>
      <c r="Z310" s="189" t="s">
        <v>143</v>
      </c>
      <c r="AA310" s="189">
        <v>7.8E-2</v>
      </c>
      <c r="AB310" s="189">
        <v>0.10199999999999999</v>
      </c>
      <c r="AC310" s="12"/>
    </row>
    <row r="311" spans="1:29" x14ac:dyDescent="0.25">
      <c r="A311" s="94" t="s">
        <v>1828</v>
      </c>
      <c r="B311" s="189">
        <v>0.23781212841854935</v>
      </c>
      <c r="C311" s="189">
        <v>0.42098408923617009</v>
      </c>
      <c r="D311" s="189">
        <v>0.18090708340411074</v>
      </c>
      <c r="E311" s="189">
        <v>3.6407904422173148E-2</v>
      </c>
      <c r="F311" s="189">
        <v>2.0950116074967442E-3</v>
      </c>
      <c r="G311" s="189">
        <v>5.6395447596398848E-2</v>
      </c>
      <c r="H311" s="189">
        <v>4.2466451503312382E-3</v>
      </c>
      <c r="I311" s="189">
        <v>6.1151690164769831E-2</v>
      </c>
      <c r="J311" s="188">
        <v>0.99999999999999989</v>
      </c>
      <c r="K311" s="190">
        <v>17661</v>
      </c>
      <c r="L311" s="94"/>
      <c r="M311" s="189">
        <v>0.23200000000000001</v>
      </c>
      <c r="N311" s="189">
        <v>0.24399999999999999</v>
      </c>
      <c r="O311" s="189">
        <v>0.41399999999999998</v>
      </c>
      <c r="P311" s="189">
        <v>0.42799999999999999</v>
      </c>
      <c r="Q311" s="189">
        <v>0.17499999999999999</v>
      </c>
      <c r="R311" s="189">
        <v>0.187</v>
      </c>
      <c r="S311" s="189">
        <v>3.4000000000000002E-2</v>
      </c>
      <c r="T311" s="189">
        <v>3.9E-2</v>
      </c>
      <c r="U311" s="189">
        <v>2E-3</v>
      </c>
      <c r="V311" s="189">
        <v>3.0000000000000001E-3</v>
      </c>
      <c r="W311" s="189">
        <v>5.2999999999999999E-2</v>
      </c>
      <c r="X311" s="189">
        <v>0.06</v>
      </c>
      <c r="Y311" s="189">
        <v>3.0000000000000001E-3</v>
      </c>
      <c r="Z311" s="189">
        <v>5.0000000000000001E-3</v>
      </c>
      <c r="AA311" s="189">
        <v>5.8000000000000003E-2</v>
      </c>
      <c r="AB311" s="189">
        <v>6.5000000000000002E-2</v>
      </c>
      <c r="AC311" s="12"/>
    </row>
    <row r="312" spans="1:29" x14ac:dyDescent="0.25">
      <c r="A312" s="94" t="s">
        <v>1829</v>
      </c>
      <c r="B312" s="189" t="s">
        <v>143</v>
      </c>
      <c r="C312" s="189">
        <v>0.35098522167487683</v>
      </c>
      <c r="D312" s="189">
        <v>0.33620689655172414</v>
      </c>
      <c r="E312" s="189">
        <v>0.11576354679802955</v>
      </c>
      <c r="F312" s="189">
        <v>3.6945812807881772E-3</v>
      </c>
      <c r="G312" s="189">
        <v>0.1539408866995074</v>
      </c>
      <c r="H312" s="189">
        <v>3.6945812807881772E-3</v>
      </c>
      <c r="I312" s="189">
        <v>3.5714285714285712E-2</v>
      </c>
      <c r="J312" s="188">
        <v>1</v>
      </c>
      <c r="K312" s="190">
        <v>812</v>
      </c>
      <c r="L312" s="94"/>
      <c r="M312" s="189" t="s">
        <v>143</v>
      </c>
      <c r="N312" s="189" t="s">
        <v>143</v>
      </c>
      <c r="O312" s="189">
        <v>0.31900000000000001</v>
      </c>
      <c r="P312" s="189">
        <v>0.38400000000000001</v>
      </c>
      <c r="Q312" s="189">
        <v>0.30499999999999999</v>
      </c>
      <c r="R312" s="189">
        <v>0.36899999999999999</v>
      </c>
      <c r="S312" s="189">
        <v>9.6000000000000002E-2</v>
      </c>
      <c r="T312" s="189">
        <v>0.14000000000000001</v>
      </c>
      <c r="U312" s="189">
        <v>1E-3</v>
      </c>
      <c r="V312" s="189">
        <v>1.0999999999999999E-2</v>
      </c>
      <c r="W312" s="189">
        <v>0.13100000000000001</v>
      </c>
      <c r="X312" s="189">
        <v>0.18</v>
      </c>
      <c r="Y312" s="189">
        <v>1E-3</v>
      </c>
      <c r="Z312" s="189">
        <v>1.0999999999999999E-2</v>
      </c>
      <c r="AA312" s="189">
        <v>2.5000000000000001E-2</v>
      </c>
      <c r="AB312" s="189">
        <v>5.0999999999999997E-2</v>
      </c>
      <c r="AC312" s="12"/>
    </row>
    <row r="313" spans="1:29" x14ac:dyDescent="0.25">
      <c r="A313" s="94" t="s">
        <v>1830</v>
      </c>
      <c r="B313" s="189" t="s">
        <v>143</v>
      </c>
      <c r="C313" s="189">
        <v>0.25980392156862747</v>
      </c>
      <c r="D313" s="189">
        <v>0.26960784313725489</v>
      </c>
      <c r="E313" s="189">
        <v>0.20098039215686275</v>
      </c>
      <c r="F313" s="189" t="s">
        <v>143</v>
      </c>
      <c r="G313" s="189">
        <v>0.20588235294117646</v>
      </c>
      <c r="H313" s="189">
        <v>4.9019607843137254E-3</v>
      </c>
      <c r="I313" s="189">
        <v>5.8823529411764705E-2</v>
      </c>
      <c r="J313" s="188">
        <v>1</v>
      </c>
      <c r="K313" s="190">
        <v>204</v>
      </c>
      <c r="L313" s="94"/>
      <c r="M313" s="189" t="s">
        <v>143</v>
      </c>
      <c r="N313" s="189" t="s">
        <v>143</v>
      </c>
      <c r="O313" s="189">
        <v>0.20399999999999999</v>
      </c>
      <c r="P313" s="189">
        <v>0.32400000000000001</v>
      </c>
      <c r="Q313" s="189">
        <v>0.21299999999999999</v>
      </c>
      <c r="R313" s="189">
        <v>0.33400000000000002</v>
      </c>
      <c r="S313" s="189">
        <v>0.152</v>
      </c>
      <c r="T313" s="189">
        <v>0.26100000000000001</v>
      </c>
      <c r="U313" s="189" t="s">
        <v>143</v>
      </c>
      <c r="V313" s="189" t="s">
        <v>143</v>
      </c>
      <c r="W313" s="189">
        <v>0.156</v>
      </c>
      <c r="X313" s="189">
        <v>0.26700000000000002</v>
      </c>
      <c r="Y313" s="189">
        <v>1E-3</v>
      </c>
      <c r="Z313" s="189">
        <v>2.7E-2</v>
      </c>
      <c r="AA313" s="189">
        <v>3.4000000000000002E-2</v>
      </c>
      <c r="AB313" s="189">
        <v>0.1</v>
      </c>
      <c r="AC313" s="12"/>
    </row>
    <row r="314" spans="1:29" x14ac:dyDescent="0.25">
      <c r="A314" s="94" t="s">
        <v>1831</v>
      </c>
      <c r="B314" s="189" t="s">
        <v>143</v>
      </c>
      <c r="C314" s="189">
        <v>0.26350710900473934</v>
      </c>
      <c r="D314" s="189">
        <v>0.23886255924170616</v>
      </c>
      <c r="E314" s="189">
        <v>0.29383886255924169</v>
      </c>
      <c r="F314" s="189">
        <v>9.4786729857819912E-3</v>
      </c>
      <c r="G314" s="189">
        <v>0.13364928909952606</v>
      </c>
      <c r="H314" s="189">
        <v>9.4786729857819908E-4</v>
      </c>
      <c r="I314" s="189">
        <v>5.9715639810426539E-2</v>
      </c>
      <c r="J314" s="188">
        <v>1</v>
      </c>
      <c r="K314" s="190">
        <v>1055</v>
      </c>
      <c r="L314" s="94"/>
      <c r="M314" s="189" t="s">
        <v>143</v>
      </c>
      <c r="N314" s="189" t="s">
        <v>143</v>
      </c>
      <c r="O314" s="189">
        <v>0.23799999999999999</v>
      </c>
      <c r="P314" s="189">
        <v>0.29099999999999998</v>
      </c>
      <c r="Q314" s="189">
        <v>0.214</v>
      </c>
      <c r="R314" s="189">
        <v>0.26600000000000001</v>
      </c>
      <c r="S314" s="189">
        <v>0.26700000000000002</v>
      </c>
      <c r="T314" s="189">
        <v>0.32200000000000001</v>
      </c>
      <c r="U314" s="189">
        <v>5.0000000000000001E-3</v>
      </c>
      <c r="V314" s="189">
        <v>1.7000000000000001E-2</v>
      </c>
      <c r="W314" s="189">
        <v>0.114</v>
      </c>
      <c r="X314" s="189">
        <v>0.156</v>
      </c>
      <c r="Y314" s="189">
        <v>0</v>
      </c>
      <c r="Z314" s="189">
        <v>5.0000000000000001E-3</v>
      </c>
      <c r="AA314" s="189">
        <v>4.7E-2</v>
      </c>
      <c r="AB314" s="189">
        <v>7.5999999999999998E-2</v>
      </c>
      <c r="AC314" s="12"/>
    </row>
    <row r="315" spans="1:29" x14ac:dyDescent="0.25">
      <c r="A315" s="94" t="s">
        <v>1832</v>
      </c>
      <c r="B315" s="189" t="s">
        <v>143</v>
      </c>
      <c r="C315" s="189">
        <v>0.44163150492264414</v>
      </c>
      <c r="D315" s="189">
        <v>0.27144866385372712</v>
      </c>
      <c r="E315" s="189">
        <v>0.15471167369901548</v>
      </c>
      <c r="F315" s="189">
        <v>7.0323488045007029E-3</v>
      </c>
      <c r="G315" s="189">
        <v>7.8762306610407881E-2</v>
      </c>
      <c r="H315" s="189" t="s">
        <v>143</v>
      </c>
      <c r="I315" s="189">
        <v>4.6413502109704644E-2</v>
      </c>
      <c r="J315" s="188">
        <v>0.99999999999999989</v>
      </c>
      <c r="K315" s="190">
        <v>711</v>
      </c>
      <c r="L315" s="94"/>
      <c r="M315" s="189" t="s">
        <v>143</v>
      </c>
      <c r="N315" s="189" t="s">
        <v>143</v>
      </c>
      <c r="O315" s="189">
        <v>0.40600000000000003</v>
      </c>
      <c r="P315" s="189">
        <v>0.47799999999999998</v>
      </c>
      <c r="Q315" s="189">
        <v>0.24</v>
      </c>
      <c r="R315" s="189">
        <v>0.30499999999999999</v>
      </c>
      <c r="S315" s="189">
        <v>0.13</v>
      </c>
      <c r="T315" s="189">
        <v>0.183</v>
      </c>
      <c r="U315" s="189">
        <v>3.0000000000000001E-3</v>
      </c>
      <c r="V315" s="189">
        <v>1.6E-2</v>
      </c>
      <c r="W315" s="189">
        <v>6.0999999999999999E-2</v>
      </c>
      <c r="X315" s="189">
        <v>0.10100000000000001</v>
      </c>
      <c r="Y315" s="189" t="s">
        <v>143</v>
      </c>
      <c r="Z315" s="189" t="s">
        <v>143</v>
      </c>
      <c r="AA315" s="189">
        <v>3.3000000000000002E-2</v>
      </c>
      <c r="AB315" s="189">
        <v>6.4000000000000001E-2</v>
      </c>
      <c r="AC315" s="12"/>
    </row>
    <row r="316" spans="1:29" x14ac:dyDescent="0.25">
      <c r="A316" s="94" t="s">
        <v>1833</v>
      </c>
      <c r="B316" s="189" t="s">
        <v>143</v>
      </c>
      <c r="C316" s="189">
        <v>0.26431181485992694</v>
      </c>
      <c r="D316" s="189">
        <v>0.36906211936662608</v>
      </c>
      <c r="E316" s="189">
        <v>0.15834348355663824</v>
      </c>
      <c r="F316" s="189">
        <v>1.3398294762484775E-2</v>
      </c>
      <c r="G316" s="189">
        <v>0.13032886723507917</v>
      </c>
      <c r="H316" s="189">
        <v>3.6540803897685747E-3</v>
      </c>
      <c r="I316" s="189">
        <v>6.090133982947625E-2</v>
      </c>
      <c r="J316" s="188">
        <v>0.99999999999999989</v>
      </c>
      <c r="K316" s="190">
        <v>821</v>
      </c>
      <c r="L316" s="94"/>
      <c r="M316" s="189" t="s">
        <v>143</v>
      </c>
      <c r="N316" s="189" t="s">
        <v>143</v>
      </c>
      <c r="O316" s="189">
        <v>0.23499999999999999</v>
      </c>
      <c r="P316" s="189">
        <v>0.29599999999999999</v>
      </c>
      <c r="Q316" s="189">
        <v>0.33700000000000002</v>
      </c>
      <c r="R316" s="189">
        <v>0.40300000000000002</v>
      </c>
      <c r="S316" s="189">
        <v>0.13500000000000001</v>
      </c>
      <c r="T316" s="189">
        <v>0.185</v>
      </c>
      <c r="U316" s="189">
        <v>7.0000000000000001E-3</v>
      </c>
      <c r="V316" s="189">
        <v>2.4E-2</v>
      </c>
      <c r="W316" s="189">
        <v>0.109</v>
      </c>
      <c r="X316" s="189">
        <v>0.155</v>
      </c>
      <c r="Y316" s="189">
        <v>1E-3</v>
      </c>
      <c r="Z316" s="189">
        <v>1.0999999999999999E-2</v>
      </c>
      <c r="AA316" s="189">
        <v>4.5999999999999999E-2</v>
      </c>
      <c r="AB316" s="189">
        <v>7.9000000000000001E-2</v>
      </c>
      <c r="AC316" s="12"/>
    </row>
    <row r="317" spans="1:29" x14ac:dyDescent="0.25">
      <c r="A317" s="94" t="s">
        <v>1834</v>
      </c>
      <c r="B317" s="189" t="s">
        <v>143</v>
      </c>
      <c r="C317" s="189">
        <v>0.1773049645390071</v>
      </c>
      <c r="D317" s="189">
        <v>0.49929078014184397</v>
      </c>
      <c r="E317" s="189">
        <v>0.15460992907801419</v>
      </c>
      <c r="F317" s="189">
        <v>6.382978723404255E-3</v>
      </c>
      <c r="G317" s="189">
        <v>9.2907801418439712E-2</v>
      </c>
      <c r="H317" s="189">
        <v>7.0921985815602842E-4</v>
      </c>
      <c r="I317" s="189">
        <v>6.8794326241134754E-2</v>
      </c>
      <c r="J317" s="188">
        <v>0.99999999999999989</v>
      </c>
      <c r="K317" s="190">
        <v>1410</v>
      </c>
      <c r="L317" s="94"/>
      <c r="M317" s="189" t="s">
        <v>143</v>
      </c>
      <c r="N317" s="189" t="s">
        <v>143</v>
      </c>
      <c r="O317" s="189">
        <v>0.158</v>
      </c>
      <c r="P317" s="189">
        <v>0.19800000000000001</v>
      </c>
      <c r="Q317" s="189">
        <v>0.47299999999999998</v>
      </c>
      <c r="R317" s="189">
        <v>0.52500000000000002</v>
      </c>
      <c r="S317" s="189">
        <v>0.13700000000000001</v>
      </c>
      <c r="T317" s="189">
        <v>0.17399999999999999</v>
      </c>
      <c r="U317" s="189">
        <v>3.0000000000000001E-3</v>
      </c>
      <c r="V317" s="189">
        <v>1.2E-2</v>
      </c>
      <c r="W317" s="189">
        <v>7.9000000000000001E-2</v>
      </c>
      <c r="X317" s="189">
        <v>0.109</v>
      </c>
      <c r="Y317" s="189">
        <v>0</v>
      </c>
      <c r="Z317" s="189">
        <v>4.0000000000000001E-3</v>
      </c>
      <c r="AA317" s="189">
        <v>5.7000000000000002E-2</v>
      </c>
      <c r="AB317" s="189">
        <v>8.3000000000000004E-2</v>
      </c>
      <c r="AC317" s="12"/>
    </row>
    <row r="318" spans="1:29" x14ac:dyDescent="0.25">
      <c r="A318" s="94" t="s">
        <v>1835</v>
      </c>
      <c r="B318" s="189" t="s">
        <v>143</v>
      </c>
      <c r="C318" s="189">
        <v>0.26437941473259335</v>
      </c>
      <c r="D318" s="189">
        <v>0.31180625630676084</v>
      </c>
      <c r="E318" s="189">
        <v>0.12310797174571141</v>
      </c>
      <c r="F318" s="189">
        <v>2.3208879919273461E-2</v>
      </c>
      <c r="G318" s="189">
        <v>0.18768920282542886</v>
      </c>
      <c r="H318" s="189" t="s">
        <v>143</v>
      </c>
      <c r="I318" s="189">
        <v>8.9808274470232083E-2</v>
      </c>
      <c r="J318" s="188">
        <v>1</v>
      </c>
      <c r="K318" s="190">
        <v>991</v>
      </c>
      <c r="L318" s="94"/>
      <c r="M318" s="189" t="s">
        <v>143</v>
      </c>
      <c r="N318" s="189" t="s">
        <v>143</v>
      </c>
      <c r="O318" s="189">
        <v>0.23799999999999999</v>
      </c>
      <c r="P318" s="189">
        <v>0.29299999999999998</v>
      </c>
      <c r="Q318" s="189">
        <v>0.28399999999999997</v>
      </c>
      <c r="R318" s="189">
        <v>0.34100000000000003</v>
      </c>
      <c r="S318" s="189">
        <v>0.104</v>
      </c>
      <c r="T318" s="189">
        <v>0.14499999999999999</v>
      </c>
      <c r="U318" s="189">
        <v>1.6E-2</v>
      </c>
      <c r="V318" s="189">
        <v>3.5000000000000003E-2</v>
      </c>
      <c r="W318" s="189">
        <v>0.16500000000000001</v>
      </c>
      <c r="X318" s="189">
        <v>0.21299999999999999</v>
      </c>
      <c r="Y318" s="189" t="s">
        <v>143</v>
      </c>
      <c r="Z318" s="189" t="s">
        <v>143</v>
      </c>
      <c r="AA318" s="189">
        <v>7.3999999999999996E-2</v>
      </c>
      <c r="AB318" s="189">
        <v>0.109</v>
      </c>
      <c r="AC318" s="12"/>
    </row>
    <row r="319" spans="1:29" x14ac:dyDescent="0.25">
      <c r="A319" s="94" t="s">
        <v>1836</v>
      </c>
      <c r="B319" s="189" t="s">
        <v>143</v>
      </c>
      <c r="C319" s="189">
        <v>0.16614200769499826</v>
      </c>
      <c r="D319" s="189">
        <v>0.32179083595662822</v>
      </c>
      <c r="E319" s="189">
        <v>0.22245540398740818</v>
      </c>
      <c r="F319" s="189">
        <v>1.8537950332284014E-2</v>
      </c>
      <c r="G319" s="189">
        <v>0.22630290311297657</v>
      </c>
      <c r="H319" s="189">
        <v>6.2959076600209865E-3</v>
      </c>
      <c r="I319" s="189">
        <v>3.8474991255683808E-2</v>
      </c>
      <c r="J319" s="188">
        <v>1</v>
      </c>
      <c r="K319" s="190">
        <v>2859</v>
      </c>
      <c r="L319" s="94"/>
      <c r="M319" s="189" t="s">
        <v>143</v>
      </c>
      <c r="N319" s="189" t="s">
        <v>143</v>
      </c>
      <c r="O319" s="189">
        <v>0.153</v>
      </c>
      <c r="P319" s="189">
        <v>0.18</v>
      </c>
      <c r="Q319" s="189">
        <v>0.30499999999999999</v>
      </c>
      <c r="R319" s="189">
        <v>0.33900000000000002</v>
      </c>
      <c r="S319" s="189">
        <v>0.20799999999999999</v>
      </c>
      <c r="T319" s="189">
        <v>0.23799999999999999</v>
      </c>
      <c r="U319" s="189">
        <v>1.4E-2</v>
      </c>
      <c r="V319" s="189">
        <v>2.4E-2</v>
      </c>
      <c r="W319" s="189">
        <v>0.21099999999999999</v>
      </c>
      <c r="X319" s="189">
        <v>0.24199999999999999</v>
      </c>
      <c r="Y319" s="189">
        <v>4.0000000000000001E-3</v>
      </c>
      <c r="Z319" s="189">
        <v>0.01</v>
      </c>
      <c r="AA319" s="189">
        <v>3.2000000000000001E-2</v>
      </c>
      <c r="AB319" s="189">
        <v>4.5999999999999999E-2</v>
      </c>
      <c r="AC319" s="12"/>
    </row>
    <row r="320" spans="1:29" x14ac:dyDescent="0.25">
      <c r="A320" s="94" t="s">
        <v>1837</v>
      </c>
      <c r="B320" s="189" t="s">
        <v>143</v>
      </c>
      <c r="C320" s="189">
        <v>2.1404109589041095E-2</v>
      </c>
      <c r="D320" s="189">
        <v>0.19777397260273974</v>
      </c>
      <c r="E320" s="189">
        <v>0.12243150684931507</v>
      </c>
      <c r="F320" s="189">
        <v>4.8801369863013699E-2</v>
      </c>
      <c r="G320" s="189">
        <v>0.54537671232876717</v>
      </c>
      <c r="H320" s="189">
        <v>5.1369863013698627E-3</v>
      </c>
      <c r="I320" s="189">
        <v>5.9075342465753425E-2</v>
      </c>
      <c r="J320" s="188">
        <v>1</v>
      </c>
      <c r="K320" s="190">
        <v>1168</v>
      </c>
      <c r="L320" s="94"/>
      <c r="M320" s="189" t="s">
        <v>143</v>
      </c>
      <c r="N320" s="189" t="s">
        <v>143</v>
      </c>
      <c r="O320" s="189">
        <v>1.4999999999999999E-2</v>
      </c>
      <c r="P320" s="189">
        <v>3.1E-2</v>
      </c>
      <c r="Q320" s="189">
        <v>0.17599999999999999</v>
      </c>
      <c r="R320" s="189">
        <v>0.222</v>
      </c>
      <c r="S320" s="189">
        <v>0.105</v>
      </c>
      <c r="T320" s="189">
        <v>0.14199999999999999</v>
      </c>
      <c r="U320" s="189">
        <v>3.7999999999999999E-2</v>
      </c>
      <c r="V320" s="189">
        <v>6.3E-2</v>
      </c>
      <c r="W320" s="189">
        <v>0.51700000000000002</v>
      </c>
      <c r="X320" s="189">
        <v>0.57399999999999995</v>
      </c>
      <c r="Y320" s="189">
        <v>2E-3</v>
      </c>
      <c r="Z320" s="189">
        <v>1.0999999999999999E-2</v>
      </c>
      <c r="AA320" s="189">
        <v>4.7E-2</v>
      </c>
      <c r="AB320" s="189">
        <v>7.3999999999999996E-2</v>
      </c>
      <c r="AC320" s="12"/>
    </row>
    <row r="321" spans="1:29" x14ac:dyDescent="0.25">
      <c r="A321" s="94" t="s">
        <v>1838</v>
      </c>
      <c r="B321" s="189" t="s">
        <v>143</v>
      </c>
      <c r="C321" s="189">
        <v>0.19293218720152819</v>
      </c>
      <c r="D321" s="189">
        <v>0.41165234001910217</v>
      </c>
      <c r="E321" s="189">
        <v>0.1174785100286533</v>
      </c>
      <c r="F321" s="189">
        <v>2.0057306590257881E-2</v>
      </c>
      <c r="G321" s="189">
        <v>0.18242597898758356</v>
      </c>
      <c r="H321" s="189">
        <v>4.7755491881566383E-3</v>
      </c>
      <c r="I321" s="189">
        <v>7.0678127984718245E-2</v>
      </c>
      <c r="J321" s="188">
        <v>1</v>
      </c>
      <c r="K321" s="190">
        <v>1047</v>
      </c>
      <c r="L321" s="94"/>
      <c r="M321" s="189" t="s">
        <v>143</v>
      </c>
      <c r="N321" s="189" t="s">
        <v>143</v>
      </c>
      <c r="O321" s="189">
        <v>0.17</v>
      </c>
      <c r="P321" s="189">
        <v>0.218</v>
      </c>
      <c r="Q321" s="189">
        <v>0.38200000000000001</v>
      </c>
      <c r="R321" s="189">
        <v>0.442</v>
      </c>
      <c r="S321" s="189">
        <v>9.9000000000000005E-2</v>
      </c>
      <c r="T321" s="189">
        <v>0.13800000000000001</v>
      </c>
      <c r="U321" s="189">
        <v>1.2999999999999999E-2</v>
      </c>
      <c r="V321" s="189">
        <v>0.03</v>
      </c>
      <c r="W321" s="189">
        <v>0.16</v>
      </c>
      <c r="X321" s="189">
        <v>0.20699999999999999</v>
      </c>
      <c r="Y321" s="189">
        <v>2E-3</v>
      </c>
      <c r="Z321" s="189">
        <v>1.0999999999999999E-2</v>
      </c>
      <c r="AA321" s="189">
        <v>5.7000000000000002E-2</v>
      </c>
      <c r="AB321" s="189">
        <v>8.7999999999999995E-2</v>
      </c>
      <c r="AC321" s="12"/>
    </row>
    <row r="322" spans="1:29" x14ac:dyDescent="0.25">
      <c r="A322" s="94" t="s">
        <v>1839</v>
      </c>
      <c r="B322" s="189" t="s">
        <v>143</v>
      </c>
      <c r="C322" s="189">
        <v>5.3019145802650956E-2</v>
      </c>
      <c r="D322" s="189">
        <v>0.15758468335787923</v>
      </c>
      <c r="E322" s="189">
        <v>0.10456553755522828</v>
      </c>
      <c r="F322" s="189">
        <v>0.13549337260677466</v>
      </c>
      <c r="G322" s="189">
        <v>0.48011782032400591</v>
      </c>
      <c r="H322" s="189" t="s">
        <v>143</v>
      </c>
      <c r="I322" s="189">
        <v>6.9219440353460976E-2</v>
      </c>
      <c r="J322" s="188">
        <v>1</v>
      </c>
      <c r="K322" s="190">
        <v>679</v>
      </c>
      <c r="L322" s="94"/>
      <c r="M322" s="189" t="s">
        <v>143</v>
      </c>
      <c r="N322" s="189" t="s">
        <v>143</v>
      </c>
      <c r="O322" s="189">
        <v>3.9E-2</v>
      </c>
      <c r="P322" s="189">
        <v>7.2999999999999995E-2</v>
      </c>
      <c r="Q322" s="189">
        <v>0.13200000000000001</v>
      </c>
      <c r="R322" s="189">
        <v>0.187</v>
      </c>
      <c r="S322" s="189">
        <v>8.4000000000000005E-2</v>
      </c>
      <c r="T322" s="189">
        <v>0.13</v>
      </c>
      <c r="U322" s="189">
        <v>0.112</v>
      </c>
      <c r="V322" s="189">
        <v>0.16300000000000001</v>
      </c>
      <c r="W322" s="189">
        <v>0.443</v>
      </c>
      <c r="X322" s="189">
        <v>0.51800000000000002</v>
      </c>
      <c r="Y322" s="189" t="s">
        <v>143</v>
      </c>
      <c r="Z322" s="189" t="s">
        <v>143</v>
      </c>
      <c r="AA322" s="189">
        <v>5.1999999999999998E-2</v>
      </c>
      <c r="AB322" s="189">
        <v>9.0999999999999998E-2</v>
      </c>
      <c r="AC322" s="12"/>
    </row>
    <row r="323" spans="1:29" x14ac:dyDescent="0.25">
      <c r="A323" s="94" t="s">
        <v>1840</v>
      </c>
      <c r="B323" s="189" t="s">
        <v>143</v>
      </c>
      <c r="C323" s="189">
        <v>6.6559312936124534E-2</v>
      </c>
      <c r="D323" s="189">
        <v>0.22705314009661837</v>
      </c>
      <c r="E323" s="189">
        <v>0.17122920021470747</v>
      </c>
      <c r="F323" s="189">
        <v>2.147074610842727E-2</v>
      </c>
      <c r="G323" s="189">
        <v>0.46269457863660762</v>
      </c>
      <c r="H323" s="189">
        <v>1.2345679012345678E-2</v>
      </c>
      <c r="I323" s="189">
        <v>3.864734299516908E-2</v>
      </c>
      <c r="J323" s="188">
        <v>1</v>
      </c>
      <c r="K323" s="190">
        <v>1863</v>
      </c>
      <c r="L323" s="94"/>
      <c r="M323" s="189" t="s">
        <v>143</v>
      </c>
      <c r="N323" s="189" t="s">
        <v>143</v>
      </c>
      <c r="O323" s="189">
        <v>5.6000000000000001E-2</v>
      </c>
      <c r="P323" s="189">
        <v>7.9000000000000001E-2</v>
      </c>
      <c r="Q323" s="189">
        <v>0.20899999999999999</v>
      </c>
      <c r="R323" s="189">
        <v>0.247</v>
      </c>
      <c r="S323" s="189">
        <v>0.155</v>
      </c>
      <c r="T323" s="189">
        <v>0.189</v>
      </c>
      <c r="U323" s="189">
        <v>1.6E-2</v>
      </c>
      <c r="V323" s="189">
        <v>2.9000000000000001E-2</v>
      </c>
      <c r="W323" s="189">
        <v>0.44</v>
      </c>
      <c r="X323" s="189">
        <v>0.48499999999999999</v>
      </c>
      <c r="Y323" s="189">
        <v>8.0000000000000002E-3</v>
      </c>
      <c r="Z323" s="189">
        <v>1.7999999999999999E-2</v>
      </c>
      <c r="AA323" s="189">
        <v>3.1E-2</v>
      </c>
      <c r="AB323" s="189">
        <v>4.8000000000000001E-2</v>
      </c>
      <c r="AC323" s="12"/>
    </row>
    <row r="324" spans="1:29" x14ac:dyDescent="0.25">
      <c r="A324" s="94" t="s">
        <v>1841</v>
      </c>
      <c r="B324" s="189" t="s">
        <v>143</v>
      </c>
      <c r="C324" s="189">
        <v>0.19465092045849253</v>
      </c>
      <c r="D324" s="189">
        <v>0.21222646752344565</v>
      </c>
      <c r="E324" s="189">
        <v>0.12712747481764503</v>
      </c>
      <c r="F324" s="189">
        <v>1.7922889892323723E-2</v>
      </c>
      <c r="G324" s="189">
        <v>0.40389023966655091</v>
      </c>
      <c r="H324" s="189">
        <v>1.0906564779437305E-2</v>
      </c>
      <c r="I324" s="189">
        <v>3.3275442862104897E-2</v>
      </c>
      <c r="J324" s="188">
        <v>1</v>
      </c>
      <c r="K324" s="190">
        <v>14395</v>
      </c>
      <c r="L324" s="94"/>
      <c r="M324" s="189" t="s">
        <v>143</v>
      </c>
      <c r="N324" s="189" t="s">
        <v>143</v>
      </c>
      <c r="O324" s="189">
        <v>0.188</v>
      </c>
      <c r="P324" s="189">
        <v>0.20100000000000001</v>
      </c>
      <c r="Q324" s="189">
        <v>0.20599999999999999</v>
      </c>
      <c r="R324" s="189">
        <v>0.219</v>
      </c>
      <c r="S324" s="189">
        <v>0.122</v>
      </c>
      <c r="T324" s="189">
        <v>0.13300000000000001</v>
      </c>
      <c r="U324" s="189">
        <v>1.6E-2</v>
      </c>
      <c r="V324" s="189">
        <v>0.02</v>
      </c>
      <c r="W324" s="189">
        <v>0.39600000000000002</v>
      </c>
      <c r="X324" s="189">
        <v>0.41199999999999998</v>
      </c>
      <c r="Y324" s="189">
        <v>8.9999999999999993E-3</v>
      </c>
      <c r="Z324" s="189">
        <v>1.2999999999999999E-2</v>
      </c>
      <c r="AA324" s="189">
        <v>0.03</v>
      </c>
      <c r="AB324" s="189">
        <v>3.5999999999999997E-2</v>
      </c>
      <c r="AC324" s="12"/>
    </row>
    <row r="325" spans="1:29" x14ac:dyDescent="0.25">
      <c r="A325" s="94" t="s">
        <v>1842</v>
      </c>
      <c r="B325" s="189" t="s">
        <v>143</v>
      </c>
      <c r="C325" s="189">
        <v>0.54098360655737709</v>
      </c>
      <c r="D325" s="189">
        <v>0.26229508196721313</v>
      </c>
      <c r="E325" s="189">
        <v>6.5573770491803282E-2</v>
      </c>
      <c r="F325" s="189" t="s">
        <v>143</v>
      </c>
      <c r="G325" s="189">
        <v>4.9180327868852458E-2</v>
      </c>
      <c r="H325" s="189" t="s">
        <v>143</v>
      </c>
      <c r="I325" s="189">
        <v>8.1967213114754092E-2</v>
      </c>
      <c r="J325" s="188">
        <v>0.99999999999999989</v>
      </c>
      <c r="K325" s="190">
        <v>122</v>
      </c>
      <c r="L325" s="94"/>
      <c r="M325" s="189" t="s">
        <v>143</v>
      </c>
      <c r="N325" s="189" t="s">
        <v>143</v>
      </c>
      <c r="O325" s="189">
        <v>0.45300000000000001</v>
      </c>
      <c r="P325" s="189">
        <v>0.627</v>
      </c>
      <c r="Q325" s="189">
        <v>0.192</v>
      </c>
      <c r="R325" s="189">
        <v>0.34699999999999998</v>
      </c>
      <c r="S325" s="189">
        <v>3.4000000000000002E-2</v>
      </c>
      <c r="T325" s="189">
        <v>0.124</v>
      </c>
      <c r="U325" s="189" t="s">
        <v>143</v>
      </c>
      <c r="V325" s="189" t="s">
        <v>143</v>
      </c>
      <c r="W325" s="189">
        <v>2.3E-2</v>
      </c>
      <c r="X325" s="189">
        <v>0.10299999999999999</v>
      </c>
      <c r="Y325" s="189" t="s">
        <v>143</v>
      </c>
      <c r="Z325" s="189" t="s">
        <v>143</v>
      </c>
      <c r="AA325" s="189">
        <v>4.4999999999999998E-2</v>
      </c>
      <c r="AB325" s="189">
        <v>0.14399999999999999</v>
      </c>
      <c r="AC325" s="12"/>
    </row>
    <row r="326" spans="1:29" x14ac:dyDescent="0.25">
      <c r="A326" s="94" t="s">
        <v>1843</v>
      </c>
      <c r="B326" s="189" t="s">
        <v>143</v>
      </c>
      <c r="C326" s="189">
        <v>0.46390068605031037</v>
      </c>
      <c r="D326" s="189">
        <v>0.32146357399542635</v>
      </c>
      <c r="E326" s="189">
        <v>8.4612871610584769E-2</v>
      </c>
      <c r="F326" s="189">
        <v>7.1871937275400193E-3</v>
      </c>
      <c r="G326" s="189">
        <v>3.4955896765762821E-2</v>
      </c>
      <c r="H326" s="189">
        <v>2.2868343678536427E-3</v>
      </c>
      <c r="I326" s="189">
        <v>8.5592943482522055E-2</v>
      </c>
      <c r="J326" s="188">
        <v>1</v>
      </c>
      <c r="K326" s="190">
        <v>3061</v>
      </c>
      <c r="L326" s="94"/>
      <c r="M326" s="189" t="s">
        <v>143</v>
      </c>
      <c r="N326" s="189" t="s">
        <v>143</v>
      </c>
      <c r="O326" s="189">
        <v>0.44600000000000001</v>
      </c>
      <c r="P326" s="189">
        <v>0.48199999999999998</v>
      </c>
      <c r="Q326" s="189">
        <v>0.30499999999999999</v>
      </c>
      <c r="R326" s="189">
        <v>0.33800000000000002</v>
      </c>
      <c r="S326" s="189">
        <v>7.4999999999999997E-2</v>
      </c>
      <c r="T326" s="189">
        <v>9.5000000000000001E-2</v>
      </c>
      <c r="U326" s="189">
        <v>5.0000000000000001E-3</v>
      </c>
      <c r="V326" s="189">
        <v>1.0999999999999999E-2</v>
      </c>
      <c r="W326" s="189">
        <v>2.9000000000000001E-2</v>
      </c>
      <c r="X326" s="189">
        <v>4.2000000000000003E-2</v>
      </c>
      <c r="Y326" s="189">
        <v>1E-3</v>
      </c>
      <c r="Z326" s="189">
        <v>5.0000000000000001E-3</v>
      </c>
      <c r="AA326" s="189">
        <v>7.5999999999999998E-2</v>
      </c>
      <c r="AB326" s="189">
        <v>9.6000000000000002E-2</v>
      </c>
      <c r="AC326" s="12"/>
    </row>
    <row r="327" spans="1:29" x14ac:dyDescent="0.25">
      <c r="A327" s="94" t="s">
        <v>1844</v>
      </c>
      <c r="B327" s="189" t="s">
        <v>143</v>
      </c>
      <c r="C327" s="189">
        <v>6.8306010928961746E-3</v>
      </c>
      <c r="D327" s="189">
        <v>0.2896174863387978</v>
      </c>
      <c r="E327" s="189">
        <v>0.17896174863387979</v>
      </c>
      <c r="F327" s="189">
        <v>6.6939890710382519E-2</v>
      </c>
      <c r="G327" s="189">
        <v>0.42076502732240439</v>
      </c>
      <c r="H327" s="189">
        <v>1.3661202185792349E-2</v>
      </c>
      <c r="I327" s="189">
        <v>2.3224043715846996E-2</v>
      </c>
      <c r="J327" s="188">
        <v>1</v>
      </c>
      <c r="K327" s="190">
        <v>732</v>
      </c>
      <c r="L327" s="94"/>
      <c r="M327" s="189" t="s">
        <v>143</v>
      </c>
      <c r="N327" s="189" t="s">
        <v>143</v>
      </c>
      <c r="O327" s="189">
        <v>3.0000000000000001E-3</v>
      </c>
      <c r="P327" s="189">
        <v>1.6E-2</v>
      </c>
      <c r="Q327" s="189">
        <v>0.25800000000000001</v>
      </c>
      <c r="R327" s="189">
        <v>0.32400000000000001</v>
      </c>
      <c r="S327" s="189">
        <v>0.153</v>
      </c>
      <c r="T327" s="189">
        <v>0.20799999999999999</v>
      </c>
      <c r="U327" s="189">
        <v>5.0999999999999997E-2</v>
      </c>
      <c r="V327" s="189">
        <v>8.6999999999999994E-2</v>
      </c>
      <c r="W327" s="189">
        <v>0.38600000000000001</v>
      </c>
      <c r="X327" s="189">
        <v>0.45700000000000002</v>
      </c>
      <c r="Y327" s="189">
        <v>7.0000000000000001E-3</v>
      </c>
      <c r="Z327" s="189">
        <v>2.5000000000000001E-2</v>
      </c>
      <c r="AA327" s="189">
        <v>1.4999999999999999E-2</v>
      </c>
      <c r="AB327" s="189">
        <v>3.6999999999999998E-2</v>
      </c>
      <c r="AC327" s="12"/>
    </row>
    <row r="328" spans="1:29" x14ac:dyDescent="0.25">
      <c r="A328" s="94" t="s">
        <v>1845</v>
      </c>
      <c r="B328" s="189" t="s">
        <v>143</v>
      </c>
      <c r="C328" s="189">
        <v>0.11798396334478808</v>
      </c>
      <c r="D328" s="189">
        <v>0.19473081328751432</v>
      </c>
      <c r="E328" s="189">
        <v>0.2016036655211913</v>
      </c>
      <c r="F328" s="189">
        <v>1.0309278350515464E-2</v>
      </c>
      <c r="G328" s="189">
        <v>0.44100801832760594</v>
      </c>
      <c r="H328" s="189">
        <v>6.8728522336769758E-3</v>
      </c>
      <c r="I328" s="189">
        <v>2.7491408934707903E-2</v>
      </c>
      <c r="J328" s="188">
        <v>0.99999999999999989</v>
      </c>
      <c r="K328" s="190">
        <v>873</v>
      </c>
      <c r="L328" s="94"/>
      <c r="M328" s="189" t="s">
        <v>143</v>
      </c>
      <c r="N328" s="189" t="s">
        <v>143</v>
      </c>
      <c r="O328" s="189">
        <v>9.8000000000000004E-2</v>
      </c>
      <c r="P328" s="189">
        <v>0.14099999999999999</v>
      </c>
      <c r="Q328" s="189">
        <v>0.17</v>
      </c>
      <c r="R328" s="189">
        <v>0.222</v>
      </c>
      <c r="S328" s="189">
        <v>0.17599999999999999</v>
      </c>
      <c r="T328" s="189">
        <v>0.22900000000000001</v>
      </c>
      <c r="U328" s="189">
        <v>5.0000000000000001E-3</v>
      </c>
      <c r="V328" s="189">
        <v>1.9E-2</v>
      </c>
      <c r="W328" s="189">
        <v>0.40799999999999997</v>
      </c>
      <c r="X328" s="189">
        <v>0.47399999999999998</v>
      </c>
      <c r="Y328" s="189">
        <v>3.0000000000000001E-3</v>
      </c>
      <c r="Z328" s="189">
        <v>1.4999999999999999E-2</v>
      </c>
      <c r="AA328" s="189">
        <v>1.9E-2</v>
      </c>
      <c r="AB328" s="189">
        <v>4.1000000000000002E-2</v>
      </c>
      <c r="AC328" s="12"/>
    </row>
    <row r="329" spans="1:29" x14ac:dyDescent="0.25">
      <c r="A329" s="94" t="s">
        <v>1846</v>
      </c>
      <c r="B329" s="189" t="s">
        <v>143</v>
      </c>
      <c r="C329" s="189">
        <v>0.12216566404442387</v>
      </c>
      <c r="D329" s="189">
        <v>0.34937528921795463</v>
      </c>
      <c r="E329" s="189">
        <v>0.13558537714021288</v>
      </c>
      <c r="F329" s="189">
        <v>1.6196205460434984E-2</v>
      </c>
      <c r="G329" s="189">
        <v>0.32531235539102266</v>
      </c>
      <c r="H329" s="189">
        <v>5.0902360018509948E-3</v>
      </c>
      <c r="I329" s="189">
        <v>4.6274872744099957E-2</v>
      </c>
      <c r="J329" s="188">
        <v>0.99999999999999989</v>
      </c>
      <c r="K329" s="190">
        <v>2161</v>
      </c>
      <c r="L329" s="94"/>
      <c r="M329" s="189" t="s">
        <v>143</v>
      </c>
      <c r="N329" s="189" t="s">
        <v>143</v>
      </c>
      <c r="O329" s="189">
        <v>0.109</v>
      </c>
      <c r="P329" s="189">
        <v>0.13700000000000001</v>
      </c>
      <c r="Q329" s="189">
        <v>0.33</v>
      </c>
      <c r="R329" s="189">
        <v>0.37</v>
      </c>
      <c r="S329" s="189">
        <v>0.122</v>
      </c>
      <c r="T329" s="189">
        <v>0.151</v>
      </c>
      <c r="U329" s="189">
        <v>1.2E-2</v>
      </c>
      <c r="V329" s="189">
        <v>2.1999999999999999E-2</v>
      </c>
      <c r="W329" s="189">
        <v>0.30599999999999999</v>
      </c>
      <c r="X329" s="189">
        <v>0.34499999999999997</v>
      </c>
      <c r="Y329" s="189">
        <v>3.0000000000000001E-3</v>
      </c>
      <c r="Z329" s="189">
        <v>8.9999999999999993E-3</v>
      </c>
      <c r="AA329" s="189">
        <v>3.7999999999999999E-2</v>
      </c>
      <c r="AB329" s="189">
        <v>5.6000000000000001E-2</v>
      </c>
      <c r="AC329" s="12"/>
    </row>
    <row r="330" spans="1:29" x14ac:dyDescent="0.25">
      <c r="A330" s="94" t="s">
        <v>1847</v>
      </c>
      <c r="B330" s="189" t="s">
        <v>143</v>
      </c>
      <c r="C330" s="189">
        <v>0.17563621193158113</v>
      </c>
      <c r="D330" s="189">
        <v>0.3091364205256571</v>
      </c>
      <c r="E330" s="189">
        <v>0.12974551522736755</v>
      </c>
      <c r="F330" s="189">
        <v>2.1693783896537339E-2</v>
      </c>
      <c r="G330" s="189">
        <v>0.29119732999582809</v>
      </c>
      <c r="H330" s="189">
        <v>2.0859407592824365E-3</v>
      </c>
      <c r="I330" s="189">
        <v>7.0504797663746344E-2</v>
      </c>
      <c r="J330" s="188">
        <v>1</v>
      </c>
      <c r="K330" s="190">
        <v>4794</v>
      </c>
      <c r="L330" s="94"/>
      <c r="M330" s="189" t="s">
        <v>143</v>
      </c>
      <c r="N330" s="189" t="s">
        <v>143</v>
      </c>
      <c r="O330" s="189">
        <v>0.16500000000000001</v>
      </c>
      <c r="P330" s="189">
        <v>0.187</v>
      </c>
      <c r="Q330" s="189">
        <v>0.29599999999999999</v>
      </c>
      <c r="R330" s="189">
        <v>0.32200000000000001</v>
      </c>
      <c r="S330" s="189">
        <v>0.121</v>
      </c>
      <c r="T330" s="189">
        <v>0.14000000000000001</v>
      </c>
      <c r="U330" s="189">
        <v>1.7999999999999999E-2</v>
      </c>
      <c r="V330" s="189">
        <v>2.5999999999999999E-2</v>
      </c>
      <c r="W330" s="189">
        <v>0.27900000000000003</v>
      </c>
      <c r="X330" s="189">
        <v>0.30399999999999999</v>
      </c>
      <c r="Y330" s="189">
        <v>1E-3</v>
      </c>
      <c r="Z330" s="189">
        <v>4.0000000000000001E-3</v>
      </c>
      <c r="AA330" s="189">
        <v>6.4000000000000001E-2</v>
      </c>
      <c r="AB330" s="189">
        <v>7.8E-2</v>
      </c>
      <c r="AC330" s="12"/>
    </row>
    <row r="331" spans="1:29" x14ac:dyDescent="0.25">
      <c r="A331" s="94" t="s">
        <v>1848</v>
      </c>
      <c r="B331" s="189" t="s">
        <v>143</v>
      </c>
      <c r="C331" s="189">
        <v>0.33588761174968074</v>
      </c>
      <c r="D331" s="189">
        <v>0.21711366538952745</v>
      </c>
      <c r="E331" s="189">
        <v>7.577692635163899E-2</v>
      </c>
      <c r="F331" s="189">
        <v>6.7688378033205626E-2</v>
      </c>
      <c r="G331" s="189">
        <v>0.25840783312047677</v>
      </c>
      <c r="H331" s="189">
        <v>8.0885483184333761E-3</v>
      </c>
      <c r="I331" s="189">
        <v>3.7037037037037035E-2</v>
      </c>
      <c r="J331" s="188">
        <v>1</v>
      </c>
      <c r="K331" s="190">
        <v>2349</v>
      </c>
      <c r="L331" s="94"/>
      <c r="M331" s="189" t="s">
        <v>143</v>
      </c>
      <c r="N331" s="189" t="s">
        <v>143</v>
      </c>
      <c r="O331" s="189">
        <v>0.317</v>
      </c>
      <c r="P331" s="189">
        <v>0.35499999999999998</v>
      </c>
      <c r="Q331" s="189">
        <v>0.20100000000000001</v>
      </c>
      <c r="R331" s="189">
        <v>0.23400000000000001</v>
      </c>
      <c r="S331" s="189">
        <v>6.6000000000000003E-2</v>
      </c>
      <c r="T331" s="189">
        <v>8.6999999999999994E-2</v>
      </c>
      <c r="U331" s="189">
        <v>5.8000000000000003E-2</v>
      </c>
      <c r="V331" s="189">
        <v>7.9000000000000001E-2</v>
      </c>
      <c r="W331" s="189">
        <v>0.24099999999999999</v>
      </c>
      <c r="X331" s="189">
        <v>0.27600000000000002</v>
      </c>
      <c r="Y331" s="189">
        <v>5.0000000000000001E-3</v>
      </c>
      <c r="Z331" s="189">
        <v>1.2999999999999999E-2</v>
      </c>
      <c r="AA331" s="189">
        <v>0.03</v>
      </c>
      <c r="AB331" s="189">
        <v>4.4999999999999998E-2</v>
      </c>
      <c r="AC331" s="12"/>
    </row>
    <row r="332" spans="1:29" x14ac:dyDescent="0.25">
      <c r="A332" s="94" t="s">
        <v>1849</v>
      </c>
      <c r="B332" s="189" t="s">
        <v>143</v>
      </c>
      <c r="C332" s="189">
        <v>0.10393258426966293</v>
      </c>
      <c r="D332" s="189">
        <v>0.40168539325842695</v>
      </c>
      <c r="E332" s="189">
        <v>0.21348314606741572</v>
      </c>
      <c r="F332" s="189">
        <v>4.2134831460674156E-2</v>
      </c>
      <c r="G332" s="189">
        <v>0.21629213483146068</v>
      </c>
      <c r="H332" s="189" t="s">
        <v>143</v>
      </c>
      <c r="I332" s="189">
        <v>2.247191011235955E-2</v>
      </c>
      <c r="J332" s="188">
        <v>1</v>
      </c>
      <c r="K332" s="190">
        <v>356</v>
      </c>
      <c r="L332" s="94"/>
      <c r="M332" s="189" t="s">
        <v>143</v>
      </c>
      <c r="N332" s="189" t="s">
        <v>143</v>
      </c>
      <c r="O332" s="189">
        <v>7.5999999999999998E-2</v>
      </c>
      <c r="P332" s="189">
        <v>0.14000000000000001</v>
      </c>
      <c r="Q332" s="189">
        <v>0.35199999999999998</v>
      </c>
      <c r="R332" s="189">
        <v>0.45300000000000001</v>
      </c>
      <c r="S332" s="189">
        <v>0.17399999999999999</v>
      </c>
      <c r="T332" s="189">
        <v>0.25900000000000001</v>
      </c>
      <c r="U332" s="189">
        <v>2.5999999999999999E-2</v>
      </c>
      <c r="V332" s="189">
        <v>6.8000000000000005E-2</v>
      </c>
      <c r="W332" s="189">
        <v>0.17699999999999999</v>
      </c>
      <c r="X332" s="189">
        <v>0.26200000000000001</v>
      </c>
      <c r="Y332" s="189" t="s">
        <v>143</v>
      </c>
      <c r="Z332" s="189" t="s">
        <v>143</v>
      </c>
      <c r="AA332" s="189">
        <v>1.0999999999999999E-2</v>
      </c>
      <c r="AB332" s="189">
        <v>4.3999999999999997E-2</v>
      </c>
      <c r="AC332" s="12"/>
    </row>
    <row r="333" spans="1:29" x14ac:dyDescent="0.25">
      <c r="A333" s="94" t="s">
        <v>1850</v>
      </c>
      <c r="B333" s="189" t="s">
        <v>143</v>
      </c>
      <c r="C333" s="189">
        <v>2.3060796645702306E-2</v>
      </c>
      <c r="D333" s="189">
        <v>0.41928721174004191</v>
      </c>
      <c r="E333" s="189">
        <v>0.2180293501048218</v>
      </c>
      <c r="F333" s="189">
        <v>6.2893081761006289E-2</v>
      </c>
      <c r="G333" s="189">
        <v>0.23689727463312368</v>
      </c>
      <c r="H333" s="189">
        <v>2.0964360587002098E-3</v>
      </c>
      <c r="I333" s="189">
        <v>3.7735849056603772E-2</v>
      </c>
      <c r="J333" s="188">
        <v>1</v>
      </c>
      <c r="K333" s="190">
        <v>477</v>
      </c>
      <c r="L333" s="94"/>
      <c r="M333" s="189" t="s">
        <v>143</v>
      </c>
      <c r="N333" s="189" t="s">
        <v>143</v>
      </c>
      <c r="O333" s="189">
        <v>1.2999999999999999E-2</v>
      </c>
      <c r="P333" s="189">
        <v>4.1000000000000002E-2</v>
      </c>
      <c r="Q333" s="189">
        <v>0.376</v>
      </c>
      <c r="R333" s="189">
        <v>0.46400000000000002</v>
      </c>
      <c r="S333" s="189">
        <v>0.183</v>
      </c>
      <c r="T333" s="189">
        <v>0.25700000000000001</v>
      </c>
      <c r="U333" s="189">
        <v>4.3999999999999997E-2</v>
      </c>
      <c r="V333" s="189">
        <v>8.7999999999999995E-2</v>
      </c>
      <c r="W333" s="189">
        <v>0.20100000000000001</v>
      </c>
      <c r="X333" s="189">
        <v>0.27700000000000002</v>
      </c>
      <c r="Y333" s="189">
        <v>0</v>
      </c>
      <c r="Z333" s="189">
        <v>1.2E-2</v>
      </c>
      <c r="AA333" s="189">
        <v>2.4E-2</v>
      </c>
      <c r="AB333" s="189">
        <v>5.8999999999999997E-2</v>
      </c>
      <c r="AC333" s="12"/>
    </row>
    <row r="334" spans="1:29" x14ac:dyDescent="0.25">
      <c r="A334" s="94" t="s">
        <v>1851</v>
      </c>
      <c r="B334" s="189" t="s">
        <v>143</v>
      </c>
      <c r="C334" s="189">
        <v>7.6779026217228458E-2</v>
      </c>
      <c r="D334" s="189">
        <v>0.34269662921348315</v>
      </c>
      <c r="E334" s="189">
        <v>0.15168539325842698</v>
      </c>
      <c r="F334" s="189">
        <v>2.4344569288389514E-2</v>
      </c>
      <c r="G334" s="189">
        <v>0.3539325842696629</v>
      </c>
      <c r="H334" s="189">
        <v>1.8726591760299626E-3</v>
      </c>
      <c r="I334" s="189">
        <v>4.8689138576779027E-2</v>
      </c>
      <c r="J334" s="188">
        <v>1</v>
      </c>
      <c r="K334" s="190">
        <v>534</v>
      </c>
      <c r="L334" s="94"/>
      <c r="M334" s="189" t="s">
        <v>143</v>
      </c>
      <c r="N334" s="189" t="s">
        <v>143</v>
      </c>
      <c r="O334" s="189">
        <v>5.7000000000000002E-2</v>
      </c>
      <c r="P334" s="189">
        <v>0.10299999999999999</v>
      </c>
      <c r="Q334" s="189">
        <v>0.30399999999999999</v>
      </c>
      <c r="R334" s="189">
        <v>0.38400000000000001</v>
      </c>
      <c r="S334" s="189">
        <v>0.124</v>
      </c>
      <c r="T334" s="189">
        <v>0.185</v>
      </c>
      <c r="U334" s="189">
        <v>1.4E-2</v>
      </c>
      <c r="V334" s="189">
        <v>4.1000000000000002E-2</v>
      </c>
      <c r="W334" s="189">
        <v>0.315</v>
      </c>
      <c r="X334" s="189">
        <v>0.39500000000000002</v>
      </c>
      <c r="Y334" s="189">
        <v>0</v>
      </c>
      <c r="Z334" s="189">
        <v>1.0999999999999999E-2</v>
      </c>
      <c r="AA334" s="189">
        <v>3.3000000000000002E-2</v>
      </c>
      <c r="AB334" s="189">
        <v>7.0000000000000007E-2</v>
      </c>
      <c r="AC334" s="12"/>
    </row>
    <row r="335" spans="1:29" x14ac:dyDescent="0.25">
      <c r="A335" s="94" t="s">
        <v>1852</v>
      </c>
      <c r="B335" s="189">
        <v>1.3360053440213762E-3</v>
      </c>
      <c r="C335" s="189">
        <v>0.11690046760187041</v>
      </c>
      <c r="D335" s="189">
        <v>0.27788911155644624</v>
      </c>
      <c r="E335" s="189">
        <v>0.18804275217100869</v>
      </c>
      <c r="F335" s="189">
        <v>3.1062124248496994E-2</v>
      </c>
      <c r="G335" s="189">
        <v>0.30995323981295925</v>
      </c>
      <c r="H335" s="189">
        <v>8.3500334001336014E-3</v>
      </c>
      <c r="I335" s="189">
        <v>6.6466265865063462E-2</v>
      </c>
      <c r="J335" s="188">
        <v>1</v>
      </c>
      <c r="K335" s="190">
        <v>2994</v>
      </c>
      <c r="L335" s="94"/>
      <c r="M335" s="189">
        <v>1E-3</v>
      </c>
      <c r="N335" s="189">
        <v>3.0000000000000001E-3</v>
      </c>
      <c r="O335" s="189">
        <v>0.106</v>
      </c>
      <c r="P335" s="189">
        <v>0.129</v>
      </c>
      <c r="Q335" s="189">
        <v>0.26200000000000001</v>
      </c>
      <c r="R335" s="189">
        <v>0.29399999999999998</v>
      </c>
      <c r="S335" s="189">
        <v>0.17399999999999999</v>
      </c>
      <c r="T335" s="189">
        <v>0.20200000000000001</v>
      </c>
      <c r="U335" s="189">
        <v>2.5000000000000001E-2</v>
      </c>
      <c r="V335" s="189">
        <v>3.7999999999999999E-2</v>
      </c>
      <c r="W335" s="189">
        <v>0.29399999999999998</v>
      </c>
      <c r="X335" s="189">
        <v>0.32700000000000001</v>
      </c>
      <c r="Y335" s="189">
        <v>6.0000000000000001E-3</v>
      </c>
      <c r="Z335" s="189">
        <v>1.2E-2</v>
      </c>
      <c r="AA335" s="189">
        <v>5.8000000000000003E-2</v>
      </c>
      <c r="AB335" s="189">
        <v>7.5999999999999998E-2</v>
      </c>
      <c r="AC335" s="12"/>
    </row>
    <row r="336" spans="1:29" x14ac:dyDescent="0.25">
      <c r="A336" s="94" t="s">
        <v>1853</v>
      </c>
      <c r="B336" s="189" t="s">
        <v>143</v>
      </c>
      <c r="C336" s="189">
        <v>0.2232283464566929</v>
      </c>
      <c r="D336" s="189">
        <v>0.24803149606299213</v>
      </c>
      <c r="E336" s="189">
        <v>0.15354330708661418</v>
      </c>
      <c r="F336" s="189">
        <v>1.5354330708661417E-2</v>
      </c>
      <c r="G336" s="189">
        <v>0.29527559055118108</v>
      </c>
      <c r="H336" s="189">
        <v>1.2204724409448819E-2</v>
      </c>
      <c r="I336" s="189">
        <v>5.2362204724409452E-2</v>
      </c>
      <c r="J336" s="188">
        <v>0.99999999999999989</v>
      </c>
      <c r="K336" s="190">
        <v>2540</v>
      </c>
      <c r="L336" s="94"/>
      <c r="M336" s="189" t="s">
        <v>143</v>
      </c>
      <c r="N336" s="189" t="s">
        <v>143</v>
      </c>
      <c r="O336" s="189">
        <v>0.20699999999999999</v>
      </c>
      <c r="P336" s="189">
        <v>0.24</v>
      </c>
      <c r="Q336" s="189">
        <v>0.23200000000000001</v>
      </c>
      <c r="R336" s="189">
        <v>0.26500000000000001</v>
      </c>
      <c r="S336" s="189">
        <v>0.14000000000000001</v>
      </c>
      <c r="T336" s="189">
        <v>0.16800000000000001</v>
      </c>
      <c r="U336" s="189">
        <v>1.0999999999999999E-2</v>
      </c>
      <c r="V336" s="189">
        <v>2.1000000000000001E-2</v>
      </c>
      <c r="W336" s="189">
        <v>0.27800000000000002</v>
      </c>
      <c r="X336" s="189">
        <v>0.313</v>
      </c>
      <c r="Y336" s="189">
        <v>8.9999999999999993E-3</v>
      </c>
      <c r="Z336" s="189">
        <v>1.7000000000000001E-2</v>
      </c>
      <c r="AA336" s="189">
        <v>4.3999999999999997E-2</v>
      </c>
      <c r="AB336" s="189">
        <v>6.2E-2</v>
      </c>
      <c r="AC336" s="12"/>
    </row>
    <row r="337" spans="1:29" x14ac:dyDescent="0.25">
      <c r="A337" s="94" t="s">
        <v>1854</v>
      </c>
      <c r="B337" s="189" t="s">
        <v>143</v>
      </c>
      <c r="C337" s="189">
        <v>0.11064380459398253</v>
      </c>
      <c r="D337" s="189">
        <v>0.19670009705596894</v>
      </c>
      <c r="E337" s="189">
        <v>0.11193788417987706</v>
      </c>
      <c r="F337" s="189">
        <v>2.8146230993206081E-2</v>
      </c>
      <c r="G337" s="189">
        <v>0.4930443222258169</v>
      </c>
      <c r="H337" s="189">
        <v>1.7793594306049824E-2</v>
      </c>
      <c r="I337" s="189">
        <v>4.1734066645098676E-2</v>
      </c>
      <c r="J337" s="188">
        <v>1</v>
      </c>
      <c r="K337" s="190">
        <v>3091</v>
      </c>
      <c r="L337" s="94"/>
      <c r="M337" s="189" t="s">
        <v>143</v>
      </c>
      <c r="N337" s="189" t="s">
        <v>143</v>
      </c>
      <c r="O337" s="189">
        <v>0.1</v>
      </c>
      <c r="P337" s="189">
        <v>0.122</v>
      </c>
      <c r="Q337" s="189">
        <v>0.183</v>
      </c>
      <c r="R337" s="189">
        <v>0.21099999999999999</v>
      </c>
      <c r="S337" s="189">
        <v>0.10100000000000001</v>
      </c>
      <c r="T337" s="189">
        <v>0.124</v>
      </c>
      <c r="U337" s="189">
        <v>2.3E-2</v>
      </c>
      <c r="V337" s="189">
        <v>3.5000000000000003E-2</v>
      </c>
      <c r="W337" s="189">
        <v>0.47499999999999998</v>
      </c>
      <c r="X337" s="189">
        <v>0.51100000000000001</v>
      </c>
      <c r="Y337" s="189">
        <v>1.4E-2</v>
      </c>
      <c r="Z337" s="189">
        <v>2.3E-2</v>
      </c>
      <c r="AA337" s="189">
        <v>3.5000000000000003E-2</v>
      </c>
      <c r="AB337" s="189">
        <v>4.9000000000000002E-2</v>
      </c>
      <c r="AC337" s="12"/>
    </row>
    <row r="338" spans="1:29" x14ac:dyDescent="0.25">
      <c r="A338" s="94" t="s">
        <v>1855</v>
      </c>
      <c r="B338" s="189" t="s">
        <v>143</v>
      </c>
      <c r="C338" s="189">
        <v>0.27730287902619161</v>
      </c>
      <c r="D338" s="189">
        <v>0.43014429323668196</v>
      </c>
      <c r="E338" s="189">
        <v>0.11133146413184709</v>
      </c>
      <c r="F338" s="189">
        <v>2.509744922382548E-2</v>
      </c>
      <c r="G338" s="189">
        <v>9.8953703070505369E-2</v>
      </c>
      <c r="H338" s="189">
        <v>2.1199480270806263E-3</v>
      </c>
      <c r="I338" s="189">
        <v>5.5050263283867883E-2</v>
      </c>
      <c r="J338" s="188">
        <v>1</v>
      </c>
      <c r="K338" s="190">
        <v>14623</v>
      </c>
      <c r="L338" s="94"/>
      <c r="M338" s="189" t="s">
        <v>143</v>
      </c>
      <c r="N338" s="189" t="s">
        <v>143</v>
      </c>
      <c r="O338" s="189">
        <v>0.27</v>
      </c>
      <c r="P338" s="189">
        <v>0.28499999999999998</v>
      </c>
      <c r="Q338" s="189">
        <v>0.42199999999999999</v>
      </c>
      <c r="R338" s="189">
        <v>0.438</v>
      </c>
      <c r="S338" s="189">
        <v>0.106</v>
      </c>
      <c r="T338" s="189">
        <v>0.11700000000000001</v>
      </c>
      <c r="U338" s="189">
        <v>2.3E-2</v>
      </c>
      <c r="V338" s="189">
        <v>2.8000000000000001E-2</v>
      </c>
      <c r="W338" s="189">
        <v>9.4E-2</v>
      </c>
      <c r="X338" s="189">
        <v>0.104</v>
      </c>
      <c r="Y338" s="189">
        <v>1E-3</v>
      </c>
      <c r="Z338" s="189">
        <v>3.0000000000000001E-3</v>
      </c>
      <c r="AA338" s="189">
        <v>5.0999999999999997E-2</v>
      </c>
      <c r="AB338" s="189">
        <v>5.8999999999999997E-2</v>
      </c>
      <c r="AC338" s="12"/>
    </row>
    <row r="339" spans="1:29" x14ac:dyDescent="0.25">
      <c r="A339" s="94" t="s">
        <v>1856</v>
      </c>
      <c r="B339" s="189" t="s">
        <v>143</v>
      </c>
      <c r="C339" s="189">
        <v>0.1254125412541254</v>
      </c>
      <c r="D339" s="189">
        <v>0.20792079207920791</v>
      </c>
      <c r="E339" s="189">
        <v>0.33993399339933994</v>
      </c>
      <c r="F339" s="189">
        <v>4.9504950495049507E-2</v>
      </c>
      <c r="G339" s="189">
        <v>0.19801980198019803</v>
      </c>
      <c r="H339" s="189">
        <v>3.3003300330033004E-3</v>
      </c>
      <c r="I339" s="189">
        <v>7.590759075907591E-2</v>
      </c>
      <c r="J339" s="188">
        <v>1</v>
      </c>
      <c r="K339" s="190">
        <v>303</v>
      </c>
      <c r="L339" s="94"/>
      <c r="M339" s="189" t="s">
        <v>143</v>
      </c>
      <c r="N339" s="189" t="s">
        <v>143</v>
      </c>
      <c r="O339" s="189">
        <v>9.2999999999999999E-2</v>
      </c>
      <c r="P339" s="189">
        <v>0.16700000000000001</v>
      </c>
      <c r="Q339" s="189">
        <v>0.16600000000000001</v>
      </c>
      <c r="R339" s="189">
        <v>0.25700000000000001</v>
      </c>
      <c r="S339" s="189">
        <v>0.28899999999999998</v>
      </c>
      <c r="T339" s="189">
        <v>0.39500000000000002</v>
      </c>
      <c r="U339" s="189">
        <v>0.03</v>
      </c>
      <c r="V339" s="189">
        <v>0.08</v>
      </c>
      <c r="W339" s="189">
        <v>0.157</v>
      </c>
      <c r="X339" s="189">
        <v>0.247</v>
      </c>
      <c r="Y339" s="189">
        <v>1E-3</v>
      </c>
      <c r="Z339" s="189">
        <v>1.7999999999999999E-2</v>
      </c>
      <c r="AA339" s="189">
        <v>5.0999999999999997E-2</v>
      </c>
      <c r="AB339" s="189">
        <v>0.111</v>
      </c>
      <c r="AC339" s="12"/>
    </row>
    <row r="340" spans="1:29" x14ac:dyDescent="0.25">
      <c r="A340" s="94" t="s">
        <v>1857</v>
      </c>
      <c r="B340" s="189" t="s">
        <v>143</v>
      </c>
      <c r="C340" s="189">
        <v>0.16331360946745563</v>
      </c>
      <c r="D340" s="189">
        <v>0.36568047337278109</v>
      </c>
      <c r="E340" s="189">
        <v>0.18224852071005918</v>
      </c>
      <c r="F340" s="189">
        <v>8.2840236686390536E-3</v>
      </c>
      <c r="G340" s="189">
        <v>0.18224852071005918</v>
      </c>
      <c r="H340" s="189">
        <v>7.100591715976331E-3</v>
      </c>
      <c r="I340" s="189">
        <v>9.1124260355029588E-2</v>
      </c>
      <c r="J340" s="188">
        <v>1</v>
      </c>
      <c r="K340" s="190">
        <v>845</v>
      </c>
      <c r="L340" s="94"/>
      <c r="M340" s="189" t="s">
        <v>143</v>
      </c>
      <c r="N340" s="189" t="s">
        <v>143</v>
      </c>
      <c r="O340" s="189">
        <v>0.14000000000000001</v>
      </c>
      <c r="P340" s="189">
        <v>0.19</v>
      </c>
      <c r="Q340" s="189">
        <v>0.33400000000000002</v>
      </c>
      <c r="R340" s="189">
        <v>0.39900000000000002</v>
      </c>
      <c r="S340" s="189">
        <v>0.158</v>
      </c>
      <c r="T340" s="189">
        <v>0.21</v>
      </c>
      <c r="U340" s="189">
        <v>4.0000000000000001E-3</v>
      </c>
      <c r="V340" s="189">
        <v>1.7000000000000001E-2</v>
      </c>
      <c r="W340" s="189">
        <v>0.158</v>
      </c>
      <c r="X340" s="189">
        <v>0.21</v>
      </c>
      <c r="Y340" s="189">
        <v>3.0000000000000001E-3</v>
      </c>
      <c r="Z340" s="189">
        <v>1.4999999999999999E-2</v>
      </c>
      <c r="AA340" s="189">
        <v>7.3999999999999996E-2</v>
      </c>
      <c r="AB340" s="189">
        <v>0.112</v>
      </c>
      <c r="AC340" s="12"/>
    </row>
    <row r="341" spans="1:29" x14ac:dyDescent="0.25">
      <c r="A341" s="94" t="s">
        <v>1858</v>
      </c>
      <c r="B341" s="189" t="s">
        <v>143</v>
      </c>
      <c r="C341" s="189">
        <v>0.18858654572940287</v>
      </c>
      <c r="D341" s="189">
        <v>0.23091458805744519</v>
      </c>
      <c r="E341" s="189">
        <v>8.2766439909297052E-2</v>
      </c>
      <c r="F341" s="189">
        <v>6.7271352985638702E-2</v>
      </c>
      <c r="G341" s="189">
        <v>0.37377173091458804</v>
      </c>
      <c r="H341" s="189">
        <v>1.1337868480725623E-2</v>
      </c>
      <c r="I341" s="189">
        <v>4.5351473922902494E-2</v>
      </c>
      <c r="J341" s="188">
        <v>0.99999999999999989</v>
      </c>
      <c r="K341" s="190">
        <v>2646</v>
      </c>
      <c r="L341" s="94"/>
      <c r="M341" s="189" t="s">
        <v>143</v>
      </c>
      <c r="N341" s="189" t="s">
        <v>143</v>
      </c>
      <c r="O341" s="189">
        <v>0.17399999999999999</v>
      </c>
      <c r="P341" s="189">
        <v>0.20399999999999999</v>
      </c>
      <c r="Q341" s="189">
        <v>0.215</v>
      </c>
      <c r="R341" s="189">
        <v>0.247</v>
      </c>
      <c r="S341" s="189">
        <v>7.2999999999999995E-2</v>
      </c>
      <c r="T341" s="189">
        <v>9.4E-2</v>
      </c>
      <c r="U341" s="189">
        <v>5.8000000000000003E-2</v>
      </c>
      <c r="V341" s="189">
        <v>7.6999999999999999E-2</v>
      </c>
      <c r="W341" s="189">
        <v>0.35599999999999998</v>
      </c>
      <c r="X341" s="189">
        <v>0.39200000000000002</v>
      </c>
      <c r="Y341" s="189">
        <v>8.0000000000000002E-3</v>
      </c>
      <c r="Z341" s="189">
        <v>1.6E-2</v>
      </c>
      <c r="AA341" s="189">
        <v>3.7999999999999999E-2</v>
      </c>
      <c r="AB341" s="189">
        <v>5.3999999999999999E-2</v>
      </c>
      <c r="AC341" s="12"/>
    </row>
    <row r="342" spans="1:29" x14ac:dyDescent="0.25">
      <c r="A342" s="94" t="s">
        <v>1859</v>
      </c>
      <c r="B342" s="189" t="s">
        <v>143</v>
      </c>
      <c r="C342" s="189">
        <v>0.40066964285714285</v>
      </c>
      <c r="D342" s="189">
        <v>0.17633928571428573</v>
      </c>
      <c r="E342" s="189">
        <v>0.1484375</v>
      </c>
      <c r="F342" s="189">
        <v>5.6919642857142856E-2</v>
      </c>
      <c r="G342" s="189">
        <v>0.12276785714285714</v>
      </c>
      <c r="H342" s="189" t="s">
        <v>143</v>
      </c>
      <c r="I342" s="189">
        <v>9.4866071428571425E-2</v>
      </c>
      <c r="J342" s="188">
        <v>1</v>
      </c>
      <c r="K342" s="190">
        <v>896</v>
      </c>
      <c r="L342" s="94"/>
      <c r="M342" s="189" t="s">
        <v>143</v>
      </c>
      <c r="N342" s="189" t="s">
        <v>143</v>
      </c>
      <c r="O342" s="189">
        <v>0.36899999999999999</v>
      </c>
      <c r="P342" s="189">
        <v>0.433</v>
      </c>
      <c r="Q342" s="189">
        <v>0.153</v>
      </c>
      <c r="R342" s="189">
        <v>0.20300000000000001</v>
      </c>
      <c r="S342" s="189">
        <v>0.127</v>
      </c>
      <c r="T342" s="189">
        <v>0.17299999999999999</v>
      </c>
      <c r="U342" s="189">
        <v>4.3999999999999997E-2</v>
      </c>
      <c r="V342" s="189">
        <v>7.3999999999999996E-2</v>
      </c>
      <c r="W342" s="189">
        <v>0.10299999999999999</v>
      </c>
      <c r="X342" s="189">
        <v>0.14599999999999999</v>
      </c>
      <c r="Y342" s="189" t="s">
        <v>143</v>
      </c>
      <c r="Z342" s="189" t="s">
        <v>143</v>
      </c>
      <c r="AA342" s="189">
        <v>7.6999999999999999E-2</v>
      </c>
      <c r="AB342" s="189">
        <v>0.11600000000000001</v>
      </c>
      <c r="AC342" s="12"/>
    </row>
    <row r="343" spans="1:29" x14ac:dyDescent="0.25">
      <c r="A343" s="94" t="s">
        <v>1860</v>
      </c>
      <c r="B343" s="189" t="s">
        <v>143</v>
      </c>
      <c r="C343" s="189">
        <v>0.41803542673107891</v>
      </c>
      <c r="D343" s="189">
        <v>0.32785829307568437</v>
      </c>
      <c r="E343" s="189">
        <v>8.727858293075684E-2</v>
      </c>
      <c r="F343" s="189">
        <v>9.9838969404186795E-3</v>
      </c>
      <c r="G343" s="189">
        <v>0.10144927536231885</v>
      </c>
      <c r="H343" s="189">
        <v>9.6618357487922703E-4</v>
      </c>
      <c r="I343" s="189">
        <v>5.4428341384863126E-2</v>
      </c>
      <c r="J343" s="188">
        <v>0.99999999999999989</v>
      </c>
      <c r="K343" s="190">
        <v>3105</v>
      </c>
      <c r="L343" s="94"/>
      <c r="M343" s="189" t="s">
        <v>143</v>
      </c>
      <c r="N343" s="189" t="s">
        <v>143</v>
      </c>
      <c r="O343" s="189">
        <v>0.40100000000000002</v>
      </c>
      <c r="P343" s="189">
        <v>0.435</v>
      </c>
      <c r="Q343" s="189">
        <v>0.312</v>
      </c>
      <c r="R343" s="189">
        <v>0.34499999999999997</v>
      </c>
      <c r="S343" s="189">
        <v>7.8E-2</v>
      </c>
      <c r="T343" s="189">
        <v>9.8000000000000004E-2</v>
      </c>
      <c r="U343" s="189">
        <v>7.0000000000000001E-3</v>
      </c>
      <c r="V343" s="189">
        <v>1.4E-2</v>
      </c>
      <c r="W343" s="189">
        <v>9.0999999999999998E-2</v>
      </c>
      <c r="X343" s="189">
        <v>0.113</v>
      </c>
      <c r="Y343" s="189">
        <v>0</v>
      </c>
      <c r="Z343" s="189">
        <v>3.0000000000000001E-3</v>
      </c>
      <c r="AA343" s="189">
        <v>4.7E-2</v>
      </c>
      <c r="AB343" s="189">
        <v>6.3E-2</v>
      </c>
      <c r="AC343" s="12"/>
    </row>
    <row r="344" spans="1:29" x14ac:dyDescent="0.25">
      <c r="A344" s="94" t="s">
        <v>1861</v>
      </c>
      <c r="B344" s="189" t="s">
        <v>143</v>
      </c>
      <c r="C344" s="189">
        <v>0.34431137724550898</v>
      </c>
      <c r="D344" s="189">
        <v>0.37425149700598803</v>
      </c>
      <c r="E344" s="189">
        <v>0.12874251497005987</v>
      </c>
      <c r="F344" s="189">
        <v>1.1976047904191617E-2</v>
      </c>
      <c r="G344" s="189">
        <v>0.10479041916167664</v>
      </c>
      <c r="H344" s="189" t="s">
        <v>143</v>
      </c>
      <c r="I344" s="189">
        <v>3.5928143712574849E-2</v>
      </c>
      <c r="J344" s="188">
        <v>0.99999999999999989</v>
      </c>
      <c r="K344" s="190">
        <v>334</v>
      </c>
      <c r="L344" s="94"/>
      <c r="M344" s="189" t="s">
        <v>143</v>
      </c>
      <c r="N344" s="189" t="s">
        <v>143</v>
      </c>
      <c r="O344" s="189">
        <v>0.29499999999999998</v>
      </c>
      <c r="P344" s="189">
        <v>0.39700000000000002</v>
      </c>
      <c r="Q344" s="189">
        <v>0.32400000000000001</v>
      </c>
      <c r="R344" s="189">
        <v>0.42699999999999999</v>
      </c>
      <c r="S344" s="189">
        <v>9.7000000000000003E-2</v>
      </c>
      <c r="T344" s="189">
        <v>0.16900000000000001</v>
      </c>
      <c r="U344" s="189">
        <v>5.0000000000000001E-3</v>
      </c>
      <c r="V344" s="189">
        <v>0.03</v>
      </c>
      <c r="W344" s="189">
        <v>7.5999999999999998E-2</v>
      </c>
      <c r="X344" s="189">
        <v>0.14199999999999999</v>
      </c>
      <c r="Y344" s="189" t="s">
        <v>143</v>
      </c>
      <c r="Z344" s="189" t="s">
        <v>143</v>
      </c>
      <c r="AA344" s="189">
        <v>2.1000000000000001E-2</v>
      </c>
      <c r="AB344" s="189">
        <v>6.2E-2</v>
      </c>
      <c r="AC344" s="12"/>
    </row>
    <row r="345" spans="1:29" x14ac:dyDescent="0.25">
      <c r="A345" s="94" t="s">
        <v>1862</v>
      </c>
      <c r="B345" s="189">
        <v>4.9469693481297296E-2</v>
      </c>
      <c r="C345" s="189">
        <v>0.23775536829826097</v>
      </c>
      <c r="D345" s="189">
        <v>0.28207548617826278</v>
      </c>
      <c r="E345" s="189">
        <v>0.11461834814507836</v>
      </c>
      <c r="F345" s="189">
        <v>1.9124802382158371E-2</v>
      </c>
      <c r="G345" s="189">
        <v>0.22338874307378245</v>
      </c>
      <c r="H345" s="189">
        <v>7.881690227318076E-3</v>
      </c>
      <c r="I345" s="189">
        <v>6.5685868213841689E-2</v>
      </c>
      <c r="J345" s="188">
        <v>1</v>
      </c>
      <c r="K345" s="190">
        <v>130302</v>
      </c>
      <c r="L345" s="94"/>
      <c r="M345" s="189">
        <v>4.8000000000000001E-2</v>
      </c>
      <c r="N345" s="189">
        <v>5.0999999999999997E-2</v>
      </c>
      <c r="O345" s="189">
        <v>0.23499999999999999</v>
      </c>
      <c r="P345" s="189">
        <v>0.24</v>
      </c>
      <c r="Q345" s="189">
        <v>0.28000000000000003</v>
      </c>
      <c r="R345" s="189">
        <v>0.28499999999999998</v>
      </c>
      <c r="S345" s="189">
        <v>0.113</v>
      </c>
      <c r="T345" s="189">
        <v>0.11600000000000001</v>
      </c>
      <c r="U345" s="189">
        <v>1.7999999999999999E-2</v>
      </c>
      <c r="V345" s="189">
        <v>0.02</v>
      </c>
      <c r="W345" s="189">
        <v>0.221</v>
      </c>
      <c r="X345" s="189">
        <v>0.22600000000000001</v>
      </c>
      <c r="Y345" s="189">
        <v>7.0000000000000001E-3</v>
      </c>
      <c r="Z345" s="189">
        <v>8.0000000000000002E-3</v>
      </c>
      <c r="AA345" s="189">
        <v>6.4000000000000001E-2</v>
      </c>
      <c r="AB345" s="189">
        <v>6.7000000000000004E-2</v>
      </c>
      <c r="AC345" s="12"/>
    </row>
    <row r="346" spans="1:29" x14ac:dyDescent="0.25">
      <c r="A346" s="94" t="s">
        <v>1863</v>
      </c>
      <c r="B346" s="189" t="s">
        <v>143</v>
      </c>
      <c r="C346" s="189">
        <v>0.27702881311128735</v>
      </c>
      <c r="D346" s="189">
        <v>0.31324345757335448</v>
      </c>
      <c r="E346" s="189">
        <v>0.11868887126619085</v>
      </c>
      <c r="F346" s="189">
        <v>1.6917790113666401E-2</v>
      </c>
      <c r="G346" s="189">
        <v>0.21490880253766853</v>
      </c>
      <c r="H346" s="189">
        <v>8.9875759978852755E-3</v>
      </c>
      <c r="I346" s="189">
        <v>5.0224689399947134E-2</v>
      </c>
      <c r="J346" s="188">
        <v>1</v>
      </c>
      <c r="K346" s="190">
        <v>3783</v>
      </c>
      <c r="L346" s="94"/>
      <c r="M346" s="189" t="s">
        <v>143</v>
      </c>
      <c r="N346" s="189" t="s">
        <v>143</v>
      </c>
      <c r="O346" s="189">
        <v>0.26300000000000001</v>
      </c>
      <c r="P346" s="189">
        <v>0.29199999999999998</v>
      </c>
      <c r="Q346" s="189">
        <v>0.29899999999999999</v>
      </c>
      <c r="R346" s="189">
        <v>0.32800000000000001</v>
      </c>
      <c r="S346" s="189">
        <v>0.109</v>
      </c>
      <c r="T346" s="189">
        <v>0.129</v>
      </c>
      <c r="U346" s="189">
        <v>1.2999999999999999E-2</v>
      </c>
      <c r="V346" s="189">
        <v>2.1999999999999999E-2</v>
      </c>
      <c r="W346" s="189">
        <v>0.20200000000000001</v>
      </c>
      <c r="X346" s="189">
        <v>0.22800000000000001</v>
      </c>
      <c r="Y346" s="189">
        <v>6.0000000000000001E-3</v>
      </c>
      <c r="Z346" s="189">
        <v>1.2999999999999999E-2</v>
      </c>
      <c r="AA346" s="189">
        <v>4.3999999999999997E-2</v>
      </c>
      <c r="AB346" s="189">
        <v>5.8000000000000003E-2</v>
      </c>
      <c r="AC346" s="12"/>
    </row>
    <row r="347" spans="1:29" x14ac:dyDescent="0.25">
      <c r="A347" s="94" t="s">
        <v>1864</v>
      </c>
      <c r="B347" s="189" t="s">
        <v>143</v>
      </c>
      <c r="C347" s="189">
        <v>0.16541070082893744</v>
      </c>
      <c r="D347" s="189">
        <v>0.50452147701582517</v>
      </c>
      <c r="E347" s="189">
        <v>0.16465712132629992</v>
      </c>
      <c r="F347" s="189">
        <v>1.6201959306706856E-2</v>
      </c>
      <c r="G347" s="189">
        <v>9.8718914845516204E-2</v>
      </c>
      <c r="H347" s="189" t="s">
        <v>143</v>
      </c>
      <c r="I347" s="189">
        <v>5.0489826676714394E-2</v>
      </c>
      <c r="J347" s="188">
        <v>1</v>
      </c>
      <c r="K347" s="190">
        <v>2654</v>
      </c>
      <c r="L347" s="94"/>
      <c r="M347" s="189" t="s">
        <v>143</v>
      </c>
      <c r="N347" s="189" t="s">
        <v>143</v>
      </c>
      <c r="O347" s="189">
        <v>0.152</v>
      </c>
      <c r="P347" s="189">
        <v>0.18</v>
      </c>
      <c r="Q347" s="189">
        <v>0.48599999999999999</v>
      </c>
      <c r="R347" s="189">
        <v>0.52400000000000002</v>
      </c>
      <c r="S347" s="189">
        <v>0.151</v>
      </c>
      <c r="T347" s="189">
        <v>0.17899999999999999</v>
      </c>
      <c r="U347" s="189">
        <v>1.2E-2</v>
      </c>
      <c r="V347" s="189">
        <v>2.1999999999999999E-2</v>
      </c>
      <c r="W347" s="189">
        <v>8.7999999999999995E-2</v>
      </c>
      <c r="X347" s="189">
        <v>0.111</v>
      </c>
      <c r="Y347" s="189" t="s">
        <v>143</v>
      </c>
      <c r="Z347" s="189" t="s">
        <v>143</v>
      </c>
      <c r="AA347" s="189">
        <v>4.2999999999999997E-2</v>
      </c>
      <c r="AB347" s="189">
        <v>5.8999999999999997E-2</v>
      </c>
      <c r="AC347" s="12"/>
    </row>
    <row r="348" spans="1:29" x14ac:dyDescent="0.25">
      <c r="A348" s="94" t="s">
        <v>1865</v>
      </c>
      <c r="B348" s="189" t="s">
        <v>143</v>
      </c>
      <c r="C348" s="189">
        <v>1.3692946058091286E-2</v>
      </c>
      <c r="D348" s="189">
        <v>0.18423236514522823</v>
      </c>
      <c r="E348" s="189">
        <v>0.15435684647302905</v>
      </c>
      <c r="F348" s="189">
        <v>4.6887966804979253E-2</v>
      </c>
      <c r="G348" s="189">
        <v>0.53651452282157674</v>
      </c>
      <c r="H348" s="189">
        <v>1.3692946058091286E-2</v>
      </c>
      <c r="I348" s="189">
        <v>5.062240663900415E-2</v>
      </c>
      <c r="J348" s="188">
        <v>1</v>
      </c>
      <c r="K348" s="190">
        <v>2410</v>
      </c>
      <c r="L348" s="94"/>
      <c r="M348" s="189" t="s">
        <v>143</v>
      </c>
      <c r="N348" s="189" t="s">
        <v>143</v>
      </c>
      <c r="O348" s="189">
        <v>0.01</v>
      </c>
      <c r="P348" s="189">
        <v>1.9E-2</v>
      </c>
      <c r="Q348" s="189">
        <v>0.16900000000000001</v>
      </c>
      <c r="R348" s="189">
        <v>0.2</v>
      </c>
      <c r="S348" s="189">
        <v>0.14000000000000001</v>
      </c>
      <c r="T348" s="189">
        <v>0.16900000000000001</v>
      </c>
      <c r="U348" s="189">
        <v>3.9E-2</v>
      </c>
      <c r="V348" s="189">
        <v>5.6000000000000001E-2</v>
      </c>
      <c r="W348" s="189">
        <v>0.51700000000000002</v>
      </c>
      <c r="X348" s="189">
        <v>0.55600000000000005</v>
      </c>
      <c r="Y348" s="189">
        <v>0.01</v>
      </c>
      <c r="Z348" s="189">
        <v>1.9E-2</v>
      </c>
      <c r="AA348" s="189">
        <v>4.2999999999999997E-2</v>
      </c>
      <c r="AB348" s="189">
        <v>0.06</v>
      </c>
      <c r="AC348" s="12"/>
    </row>
    <row r="349" spans="1:29" x14ac:dyDescent="0.25">
      <c r="A349" s="94" t="s">
        <v>1866</v>
      </c>
      <c r="B349" s="189" t="s">
        <v>143</v>
      </c>
      <c r="C349" s="189">
        <v>7.441860465116279E-2</v>
      </c>
      <c r="D349" s="189">
        <v>0.19680232558139535</v>
      </c>
      <c r="E349" s="189">
        <v>8.9825581395348839E-2</v>
      </c>
      <c r="F349" s="189">
        <v>9.883720930232558E-3</v>
      </c>
      <c r="G349" s="189">
        <v>0.54244186046511633</v>
      </c>
      <c r="H349" s="189">
        <v>3.0813953488372094E-2</v>
      </c>
      <c r="I349" s="189">
        <v>5.5813953488372092E-2</v>
      </c>
      <c r="J349" s="188">
        <v>1</v>
      </c>
      <c r="K349" s="190">
        <v>3440</v>
      </c>
      <c r="L349" s="94"/>
      <c r="M349" s="189" t="s">
        <v>143</v>
      </c>
      <c r="N349" s="189" t="s">
        <v>143</v>
      </c>
      <c r="O349" s="189">
        <v>6.6000000000000003E-2</v>
      </c>
      <c r="P349" s="189">
        <v>8.4000000000000005E-2</v>
      </c>
      <c r="Q349" s="189">
        <v>0.184</v>
      </c>
      <c r="R349" s="189">
        <v>0.21</v>
      </c>
      <c r="S349" s="189">
        <v>8.1000000000000003E-2</v>
      </c>
      <c r="T349" s="189">
        <v>0.1</v>
      </c>
      <c r="U349" s="189">
        <v>7.0000000000000001E-3</v>
      </c>
      <c r="V349" s="189">
        <v>1.4E-2</v>
      </c>
      <c r="W349" s="189">
        <v>0.52600000000000002</v>
      </c>
      <c r="X349" s="189">
        <v>0.55900000000000005</v>
      </c>
      <c r="Y349" s="189">
        <v>2.5999999999999999E-2</v>
      </c>
      <c r="Z349" s="189">
        <v>3.6999999999999998E-2</v>
      </c>
      <c r="AA349" s="189">
        <v>4.9000000000000002E-2</v>
      </c>
      <c r="AB349" s="189">
        <v>6.4000000000000001E-2</v>
      </c>
      <c r="AC349" s="12"/>
    </row>
    <row r="350" spans="1:29" x14ac:dyDescent="0.25">
      <c r="A350" s="94" t="s">
        <v>1867</v>
      </c>
      <c r="B350" s="189">
        <v>0.13877207737594618</v>
      </c>
      <c r="C350" s="189">
        <v>0.1631623212783852</v>
      </c>
      <c r="D350" s="189">
        <v>0.40790580319596298</v>
      </c>
      <c r="E350" s="189">
        <v>8.6627417998317913E-2</v>
      </c>
      <c r="F350" s="189">
        <v>2.3549201009251473E-2</v>
      </c>
      <c r="G350" s="189">
        <v>0.10597140454163162</v>
      </c>
      <c r="H350" s="189">
        <v>1.6820857863751051E-3</v>
      </c>
      <c r="I350" s="189">
        <v>7.2329688814129517E-2</v>
      </c>
      <c r="J350" s="188">
        <v>0.99999999999999989</v>
      </c>
      <c r="K350" s="190">
        <v>1189</v>
      </c>
      <c r="L350" s="94"/>
      <c r="M350" s="189">
        <v>0.12</v>
      </c>
      <c r="N350" s="189">
        <v>0.16</v>
      </c>
      <c r="O350" s="189">
        <v>0.14299999999999999</v>
      </c>
      <c r="P350" s="189">
        <v>0.185</v>
      </c>
      <c r="Q350" s="189">
        <v>0.38</v>
      </c>
      <c r="R350" s="189">
        <v>0.436</v>
      </c>
      <c r="S350" s="189">
        <v>7.1999999999999995E-2</v>
      </c>
      <c r="T350" s="189">
        <v>0.104</v>
      </c>
      <c r="U350" s="189">
        <v>1.6E-2</v>
      </c>
      <c r="V350" s="189">
        <v>3.4000000000000002E-2</v>
      </c>
      <c r="W350" s="189">
        <v>0.09</v>
      </c>
      <c r="X350" s="189">
        <v>0.125</v>
      </c>
      <c r="Y350" s="189">
        <v>0</v>
      </c>
      <c r="Z350" s="189">
        <v>6.0000000000000001E-3</v>
      </c>
      <c r="AA350" s="189">
        <v>5.8999999999999997E-2</v>
      </c>
      <c r="AB350" s="189">
        <v>8.7999999999999995E-2</v>
      </c>
      <c r="AC350" s="12"/>
    </row>
    <row r="351" spans="1:29" x14ac:dyDescent="0.25">
      <c r="A351" s="94" t="s">
        <v>1868</v>
      </c>
      <c r="B351" s="189">
        <v>8.471605515307315E-2</v>
      </c>
      <c r="C351" s="189">
        <v>1.0516475812105631E-3</v>
      </c>
      <c r="D351" s="189">
        <v>0.70752512269221779</v>
      </c>
      <c r="E351" s="189">
        <v>6.9525590091142786E-2</v>
      </c>
      <c r="F351" s="189">
        <v>7.8055620472072915E-2</v>
      </c>
      <c r="G351" s="189">
        <v>1.682636129936901E-2</v>
      </c>
      <c r="H351" s="189" t="s">
        <v>143</v>
      </c>
      <c r="I351" s="189">
        <v>4.2299602710913764E-2</v>
      </c>
      <c r="J351" s="188">
        <v>1</v>
      </c>
      <c r="K351" s="190">
        <v>8558</v>
      </c>
      <c r="L351" s="94"/>
      <c r="M351" s="189">
        <v>7.9000000000000001E-2</v>
      </c>
      <c r="N351" s="189">
        <v>9.0999999999999998E-2</v>
      </c>
      <c r="O351" s="189">
        <v>1E-3</v>
      </c>
      <c r="P351" s="189">
        <v>2E-3</v>
      </c>
      <c r="Q351" s="189">
        <v>0.69799999999999995</v>
      </c>
      <c r="R351" s="189">
        <v>0.71699999999999997</v>
      </c>
      <c r="S351" s="189">
        <v>6.4000000000000001E-2</v>
      </c>
      <c r="T351" s="189">
        <v>7.4999999999999997E-2</v>
      </c>
      <c r="U351" s="189">
        <v>7.2999999999999995E-2</v>
      </c>
      <c r="V351" s="189">
        <v>8.4000000000000005E-2</v>
      </c>
      <c r="W351" s="189">
        <v>1.4E-2</v>
      </c>
      <c r="X351" s="189">
        <v>0.02</v>
      </c>
      <c r="Y351" s="189" t="s">
        <v>143</v>
      </c>
      <c r="Z351" s="189" t="s">
        <v>143</v>
      </c>
      <c r="AA351" s="189">
        <v>3.7999999999999999E-2</v>
      </c>
      <c r="AB351" s="189">
        <v>4.7E-2</v>
      </c>
      <c r="AC351" s="12"/>
    </row>
    <row r="352" spans="1:29" x14ac:dyDescent="0.25">
      <c r="A352" s="94" t="s">
        <v>1869</v>
      </c>
      <c r="B352" s="189">
        <v>7.0709836402217813E-2</v>
      </c>
      <c r="C352" s="189">
        <v>0.22438223013211034</v>
      </c>
      <c r="D352" s="189">
        <v>0.26045588335957287</v>
      </c>
      <c r="E352" s="189">
        <v>8.7548771305359707E-2</v>
      </c>
      <c r="F352" s="189">
        <v>3.1282086385105073E-2</v>
      </c>
      <c r="G352" s="189">
        <v>0.26565815593127523</v>
      </c>
      <c r="H352" s="189">
        <v>9.2408789102607983E-3</v>
      </c>
      <c r="I352" s="189">
        <v>5.0722157574098162E-2</v>
      </c>
      <c r="J352" s="188">
        <v>1.0000000000000002</v>
      </c>
      <c r="K352" s="190">
        <v>14609</v>
      </c>
      <c r="L352" s="94"/>
      <c r="M352" s="189">
        <v>6.7000000000000004E-2</v>
      </c>
      <c r="N352" s="189">
        <v>7.4999999999999997E-2</v>
      </c>
      <c r="O352" s="189">
        <v>0.218</v>
      </c>
      <c r="P352" s="189">
        <v>0.23100000000000001</v>
      </c>
      <c r="Q352" s="189">
        <v>0.253</v>
      </c>
      <c r="R352" s="189">
        <v>0.26800000000000002</v>
      </c>
      <c r="S352" s="189">
        <v>8.3000000000000004E-2</v>
      </c>
      <c r="T352" s="189">
        <v>9.1999999999999998E-2</v>
      </c>
      <c r="U352" s="189">
        <v>2.9000000000000001E-2</v>
      </c>
      <c r="V352" s="189">
        <v>3.4000000000000002E-2</v>
      </c>
      <c r="W352" s="189">
        <v>0.25900000000000001</v>
      </c>
      <c r="X352" s="189">
        <v>0.27300000000000002</v>
      </c>
      <c r="Y352" s="189">
        <v>8.0000000000000002E-3</v>
      </c>
      <c r="Z352" s="189">
        <v>1.0999999999999999E-2</v>
      </c>
      <c r="AA352" s="189">
        <v>4.7E-2</v>
      </c>
      <c r="AB352" s="189">
        <v>5.3999999999999999E-2</v>
      </c>
      <c r="AC352" s="12"/>
    </row>
    <row r="353" spans="1:29" x14ac:dyDescent="0.25">
      <c r="A353" s="94" t="s">
        <v>1870</v>
      </c>
      <c r="B353" s="189">
        <v>0.48543067563240472</v>
      </c>
      <c r="C353" s="189">
        <v>0.1722702529618956</v>
      </c>
      <c r="D353" s="189">
        <v>0.1722702529618956</v>
      </c>
      <c r="E353" s="189">
        <v>6.5321805955811718E-2</v>
      </c>
      <c r="F353" s="189">
        <v>2.5616394492475182E-3</v>
      </c>
      <c r="G353" s="189">
        <v>1.0566762728146013E-2</v>
      </c>
      <c r="H353" s="189" t="s">
        <v>143</v>
      </c>
      <c r="I353" s="189">
        <v>9.1578610310598788E-2</v>
      </c>
      <c r="J353" s="188">
        <v>0.99999999999999989</v>
      </c>
      <c r="K353" s="190">
        <v>3123</v>
      </c>
      <c r="L353" s="94"/>
      <c r="M353" s="189">
        <v>0.46800000000000003</v>
      </c>
      <c r="N353" s="189">
        <v>0.503</v>
      </c>
      <c r="O353" s="189">
        <v>0.159</v>
      </c>
      <c r="P353" s="189">
        <v>0.186</v>
      </c>
      <c r="Q353" s="189">
        <v>0.159</v>
      </c>
      <c r="R353" s="189">
        <v>0.186</v>
      </c>
      <c r="S353" s="189">
        <v>5.7000000000000002E-2</v>
      </c>
      <c r="T353" s="189">
        <v>7.4999999999999997E-2</v>
      </c>
      <c r="U353" s="189">
        <v>1E-3</v>
      </c>
      <c r="V353" s="189">
        <v>5.0000000000000001E-3</v>
      </c>
      <c r="W353" s="189">
        <v>8.0000000000000002E-3</v>
      </c>
      <c r="X353" s="189">
        <v>1.4999999999999999E-2</v>
      </c>
      <c r="Y353" s="189" t="s">
        <v>143</v>
      </c>
      <c r="Z353" s="189" t="s">
        <v>143</v>
      </c>
      <c r="AA353" s="189">
        <v>8.2000000000000003E-2</v>
      </c>
      <c r="AB353" s="189">
        <v>0.10199999999999999</v>
      </c>
      <c r="AC353" s="12"/>
    </row>
    <row r="354" spans="1:29" x14ac:dyDescent="0.25">
      <c r="A354" s="94" t="s">
        <v>1871</v>
      </c>
      <c r="B354" s="189">
        <v>0.24475785737636016</v>
      </c>
      <c r="C354" s="189">
        <v>0.42413487133984029</v>
      </c>
      <c r="D354" s="189">
        <v>0.15644701816653434</v>
      </c>
      <c r="E354" s="189">
        <v>4.2824452435436415E-2</v>
      </c>
      <c r="F354" s="189">
        <v>2.8487367487040581E-3</v>
      </c>
      <c r="G354" s="189">
        <v>4.6700602437771445E-2</v>
      </c>
      <c r="H354" s="189">
        <v>4.9502638584037733E-3</v>
      </c>
      <c r="I354" s="189">
        <v>7.7336197636949516E-2</v>
      </c>
      <c r="J354" s="188">
        <v>1</v>
      </c>
      <c r="K354" s="190">
        <v>21413</v>
      </c>
      <c r="L354" s="94"/>
      <c r="M354" s="189">
        <v>0.23899999999999999</v>
      </c>
      <c r="N354" s="189">
        <v>0.251</v>
      </c>
      <c r="O354" s="189">
        <v>0.41799999999999998</v>
      </c>
      <c r="P354" s="189">
        <v>0.43099999999999999</v>
      </c>
      <c r="Q354" s="189">
        <v>0.152</v>
      </c>
      <c r="R354" s="189">
        <v>0.161</v>
      </c>
      <c r="S354" s="189">
        <v>0.04</v>
      </c>
      <c r="T354" s="189">
        <v>4.5999999999999999E-2</v>
      </c>
      <c r="U354" s="189">
        <v>2E-3</v>
      </c>
      <c r="V354" s="189">
        <v>4.0000000000000001E-3</v>
      </c>
      <c r="W354" s="189">
        <v>4.3999999999999997E-2</v>
      </c>
      <c r="X354" s="189">
        <v>0.05</v>
      </c>
      <c r="Y354" s="189">
        <v>4.0000000000000001E-3</v>
      </c>
      <c r="Z354" s="189">
        <v>6.0000000000000001E-3</v>
      </c>
      <c r="AA354" s="189">
        <v>7.3999999999999996E-2</v>
      </c>
      <c r="AB354" s="189">
        <v>8.1000000000000003E-2</v>
      </c>
      <c r="AC354" s="12"/>
    </row>
    <row r="355" spans="1:29" x14ac:dyDescent="0.25">
      <c r="A355" s="94" t="s">
        <v>1872</v>
      </c>
      <c r="B355" s="189" t="s">
        <v>143</v>
      </c>
      <c r="C355" s="189">
        <v>0.25157894736842107</v>
      </c>
      <c r="D355" s="189">
        <v>0.40842105263157896</v>
      </c>
      <c r="E355" s="189">
        <v>0.14736842105263157</v>
      </c>
      <c r="F355" s="189">
        <v>7.3684210526315788E-3</v>
      </c>
      <c r="G355" s="189">
        <v>0.13263157894736843</v>
      </c>
      <c r="H355" s="189">
        <v>3.1578947368421052E-3</v>
      </c>
      <c r="I355" s="189">
        <v>4.9473684210526316E-2</v>
      </c>
      <c r="J355" s="188">
        <v>1</v>
      </c>
      <c r="K355" s="190">
        <v>950</v>
      </c>
      <c r="L355" s="94"/>
      <c r="M355" s="189" t="s">
        <v>143</v>
      </c>
      <c r="N355" s="189" t="s">
        <v>143</v>
      </c>
      <c r="O355" s="189">
        <v>0.22500000000000001</v>
      </c>
      <c r="P355" s="189">
        <v>0.28000000000000003</v>
      </c>
      <c r="Q355" s="189">
        <v>0.378</v>
      </c>
      <c r="R355" s="189">
        <v>0.44</v>
      </c>
      <c r="S355" s="189">
        <v>0.126</v>
      </c>
      <c r="T355" s="189">
        <v>0.17100000000000001</v>
      </c>
      <c r="U355" s="189">
        <v>4.0000000000000001E-3</v>
      </c>
      <c r="V355" s="189">
        <v>1.4999999999999999E-2</v>
      </c>
      <c r="W355" s="189">
        <v>0.113</v>
      </c>
      <c r="X355" s="189">
        <v>0.156</v>
      </c>
      <c r="Y355" s="189">
        <v>1E-3</v>
      </c>
      <c r="Z355" s="189">
        <v>8.9999999999999993E-3</v>
      </c>
      <c r="AA355" s="189">
        <v>3.6999999999999998E-2</v>
      </c>
      <c r="AB355" s="189">
        <v>6.5000000000000002E-2</v>
      </c>
      <c r="AC355" s="12"/>
    </row>
    <row r="356" spans="1:29" x14ac:dyDescent="0.25">
      <c r="A356" s="94" t="s">
        <v>1873</v>
      </c>
      <c r="B356" s="189" t="s">
        <v>143</v>
      </c>
      <c r="C356" s="189">
        <v>0.12328767123287671</v>
      </c>
      <c r="D356" s="189">
        <v>0.33333333333333331</v>
      </c>
      <c r="E356" s="189">
        <v>0.29223744292237441</v>
      </c>
      <c r="F356" s="189">
        <v>9.1324200913242004E-3</v>
      </c>
      <c r="G356" s="189">
        <v>0.17808219178082191</v>
      </c>
      <c r="H356" s="189">
        <v>1.3698630136986301E-2</v>
      </c>
      <c r="I356" s="189">
        <v>5.0228310502283102E-2</v>
      </c>
      <c r="J356" s="188">
        <v>1</v>
      </c>
      <c r="K356" s="190">
        <v>219</v>
      </c>
      <c r="L356" s="94"/>
      <c r="M356" s="189" t="s">
        <v>143</v>
      </c>
      <c r="N356" s="189" t="s">
        <v>143</v>
      </c>
      <c r="O356" s="189">
        <v>8.5999999999999993E-2</v>
      </c>
      <c r="P356" s="189">
        <v>0.17299999999999999</v>
      </c>
      <c r="Q356" s="189">
        <v>0.27400000000000002</v>
      </c>
      <c r="R356" s="189">
        <v>0.39800000000000002</v>
      </c>
      <c r="S356" s="189">
        <v>0.23599999999999999</v>
      </c>
      <c r="T356" s="189">
        <v>0.35599999999999998</v>
      </c>
      <c r="U356" s="189">
        <v>3.0000000000000001E-3</v>
      </c>
      <c r="V356" s="189">
        <v>3.3000000000000002E-2</v>
      </c>
      <c r="W356" s="189">
        <v>0.13300000000000001</v>
      </c>
      <c r="X356" s="189">
        <v>0.23400000000000001</v>
      </c>
      <c r="Y356" s="189">
        <v>5.0000000000000001E-3</v>
      </c>
      <c r="Z356" s="189">
        <v>3.9E-2</v>
      </c>
      <c r="AA356" s="189">
        <v>2.8000000000000001E-2</v>
      </c>
      <c r="AB356" s="189">
        <v>8.7999999999999995E-2</v>
      </c>
      <c r="AC356" s="12"/>
    </row>
    <row r="357" spans="1:29" x14ac:dyDescent="0.25">
      <c r="A357" s="94" t="s">
        <v>1874</v>
      </c>
      <c r="B357" s="189" t="s">
        <v>143</v>
      </c>
      <c r="C357" s="189">
        <v>0.27248322147651005</v>
      </c>
      <c r="D357" s="189">
        <v>0.26375838926174494</v>
      </c>
      <c r="E357" s="189">
        <v>0.31476510067114094</v>
      </c>
      <c r="F357" s="189">
        <v>8.0536912751677861E-3</v>
      </c>
      <c r="G357" s="189">
        <v>7.5167785234899323E-2</v>
      </c>
      <c r="H357" s="189">
        <v>4.0268456375838931E-3</v>
      </c>
      <c r="I357" s="189">
        <v>6.174496644295302E-2</v>
      </c>
      <c r="J357" s="188">
        <v>1</v>
      </c>
      <c r="K357" s="190">
        <v>1490</v>
      </c>
      <c r="L357" s="94"/>
      <c r="M357" s="189" t="s">
        <v>143</v>
      </c>
      <c r="N357" s="189" t="s">
        <v>143</v>
      </c>
      <c r="O357" s="189">
        <v>0.25</v>
      </c>
      <c r="P357" s="189">
        <v>0.29599999999999999</v>
      </c>
      <c r="Q357" s="189">
        <v>0.24199999999999999</v>
      </c>
      <c r="R357" s="189">
        <v>0.28699999999999998</v>
      </c>
      <c r="S357" s="189">
        <v>0.29199999999999998</v>
      </c>
      <c r="T357" s="189">
        <v>0.33900000000000002</v>
      </c>
      <c r="U357" s="189">
        <v>5.0000000000000001E-3</v>
      </c>
      <c r="V357" s="189">
        <v>1.4E-2</v>
      </c>
      <c r="W357" s="189">
        <v>6.3E-2</v>
      </c>
      <c r="X357" s="189">
        <v>0.09</v>
      </c>
      <c r="Y357" s="189">
        <v>2E-3</v>
      </c>
      <c r="Z357" s="189">
        <v>8.9999999999999993E-3</v>
      </c>
      <c r="AA357" s="189">
        <v>5.0999999999999997E-2</v>
      </c>
      <c r="AB357" s="189">
        <v>7.4999999999999997E-2</v>
      </c>
      <c r="AC357" s="12"/>
    </row>
    <row r="358" spans="1:29" x14ac:dyDescent="0.25">
      <c r="A358" s="94" t="s">
        <v>1875</v>
      </c>
      <c r="B358" s="189" t="s">
        <v>143</v>
      </c>
      <c r="C358" s="189">
        <v>0.3528773072747014</v>
      </c>
      <c r="D358" s="189">
        <v>0.28664495114006516</v>
      </c>
      <c r="E358" s="189">
        <v>0.19218241042345277</v>
      </c>
      <c r="F358" s="189">
        <v>8.6862106406080351E-3</v>
      </c>
      <c r="G358" s="189">
        <v>8.7947882736156349E-2</v>
      </c>
      <c r="H358" s="189">
        <v>1.0857763300760044E-3</v>
      </c>
      <c r="I358" s="189">
        <v>7.0575461454940286E-2</v>
      </c>
      <c r="J358" s="188">
        <v>1</v>
      </c>
      <c r="K358" s="190">
        <v>921</v>
      </c>
      <c r="L358" s="94"/>
      <c r="M358" s="189" t="s">
        <v>143</v>
      </c>
      <c r="N358" s="189" t="s">
        <v>143</v>
      </c>
      <c r="O358" s="189">
        <v>0.32300000000000001</v>
      </c>
      <c r="P358" s="189">
        <v>0.38400000000000001</v>
      </c>
      <c r="Q358" s="189">
        <v>0.25800000000000001</v>
      </c>
      <c r="R358" s="189">
        <v>0.317</v>
      </c>
      <c r="S358" s="189">
        <v>0.16800000000000001</v>
      </c>
      <c r="T358" s="189">
        <v>0.219</v>
      </c>
      <c r="U358" s="189">
        <v>4.0000000000000001E-3</v>
      </c>
      <c r="V358" s="189">
        <v>1.7000000000000001E-2</v>
      </c>
      <c r="W358" s="189">
        <v>7.0999999999999994E-2</v>
      </c>
      <c r="X358" s="189">
        <v>0.108</v>
      </c>
      <c r="Y358" s="189">
        <v>0</v>
      </c>
      <c r="Z358" s="189">
        <v>6.0000000000000001E-3</v>
      </c>
      <c r="AA358" s="189">
        <v>5.6000000000000001E-2</v>
      </c>
      <c r="AB358" s="189">
        <v>8.8999999999999996E-2</v>
      </c>
      <c r="AC358" s="12"/>
    </row>
    <row r="359" spans="1:29" x14ac:dyDescent="0.25">
      <c r="A359" s="94" t="s">
        <v>1876</v>
      </c>
      <c r="B359" s="189" t="s">
        <v>143</v>
      </c>
      <c r="C359" s="189">
        <v>0.22273781902552203</v>
      </c>
      <c r="D359" s="189">
        <v>0.34686774941995357</v>
      </c>
      <c r="E359" s="189">
        <v>0.25290023201856149</v>
      </c>
      <c r="F359" s="189">
        <v>6.9605568445475635E-3</v>
      </c>
      <c r="G359" s="189">
        <v>0.1136890951276102</v>
      </c>
      <c r="H359" s="189">
        <v>1.1600928074245939E-3</v>
      </c>
      <c r="I359" s="189">
        <v>5.5684454756380508E-2</v>
      </c>
      <c r="J359" s="188">
        <v>0.99999999999999989</v>
      </c>
      <c r="K359" s="190">
        <v>862</v>
      </c>
      <c r="L359" s="94"/>
      <c r="M359" s="189" t="s">
        <v>143</v>
      </c>
      <c r="N359" s="189" t="s">
        <v>143</v>
      </c>
      <c r="O359" s="189">
        <v>0.19600000000000001</v>
      </c>
      <c r="P359" s="189">
        <v>0.252</v>
      </c>
      <c r="Q359" s="189">
        <v>0.316</v>
      </c>
      <c r="R359" s="189">
        <v>0.379</v>
      </c>
      <c r="S359" s="189">
        <v>0.22500000000000001</v>
      </c>
      <c r="T359" s="189">
        <v>0.28299999999999997</v>
      </c>
      <c r="U359" s="189">
        <v>3.0000000000000001E-3</v>
      </c>
      <c r="V359" s="189">
        <v>1.4999999999999999E-2</v>
      </c>
      <c r="W359" s="189">
        <v>9.4E-2</v>
      </c>
      <c r="X359" s="189">
        <v>0.13700000000000001</v>
      </c>
      <c r="Y359" s="189">
        <v>0</v>
      </c>
      <c r="Z359" s="189">
        <v>7.0000000000000001E-3</v>
      </c>
      <c r="AA359" s="189">
        <v>4.2000000000000003E-2</v>
      </c>
      <c r="AB359" s="189">
        <v>7.2999999999999995E-2</v>
      </c>
      <c r="AC359" s="12"/>
    </row>
    <row r="360" spans="1:29" x14ac:dyDescent="0.25">
      <c r="A360" s="94" t="s">
        <v>1877</v>
      </c>
      <c r="B360" s="189" t="s">
        <v>143</v>
      </c>
      <c r="C360" s="189">
        <v>0.14022140221402213</v>
      </c>
      <c r="D360" s="189">
        <v>0.49261992619926198</v>
      </c>
      <c r="E360" s="189">
        <v>0.18388683886838869</v>
      </c>
      <c r="F360" s="189">
        <v>1.2300123001230012E-2</v>
      </c>
      <c r="G360" s="189">
        <v>6.4575645756457564E-2</v>
      </c>
      <c r="H360" s="189">
        <v>1.8450184501845018E-3</v>
      </c>
      <c r="I360" s="189">
        <v>0.1045510455104551</v>
      </c>
      <c r="J360" s="188">
        <v>1</v>
      </c>
      <c r="K360" s="190">
        <v>1626</v>
      </c>
      <c r="L360" s="94"/>
      <c r="M360" s="189" t="s">
        <v>143</v>
      </c>
      <c r="N360" s="189" t="s">
        <v>143</v>
      </c>
      <c r="O360" s="189">
        <v>0.124</v>
      </c>
      <c r="P360" s="189">
        <v>0.158</v>
      </c>
      <c r="Q360" s="189">
        <v>0.46800000000000003</v>
      </c>
      <c r="R360" s="189">
        <v>0.51700000000000002</v>
      </c>
      <c r="S360" s="189">
        <v>0.16600000000000001</v>
      </c>
      <c r="T360" s="189">
        <v>0.20300000000000001</v>
      </c>
      <c r="U360" s="189">
        <v>8.0000000000000002E-3</v>
      </c>
      <c r="V360" s="189">
        <v>1.9E-2</v>
      </c>
      <c r="W360" s="189">
        <v>5.3999999999999999E-2</v>
      </c>
      <c r="X360" s="189">
        <v>7.8E-2</v>
      </c>
      <c r="Y360" s="189">
        <v>1E-3</v>
      </c>
      <c r="Z360" s="189">
        <v>5.0000000000000001E-3</v>
      </c>
      <c r="AA360" s="189">
        <v>9.0999999999999998E-2</v>
      </c>
      <c r="AB360" s="189">
        <v>0.12</v>
      </c>
      <c r="AC360" s="12"/>
    </row>
    <row r="361" spans="1:29" x14ac:dyDescent="0.25">
      <c r="A361" s="94" t="s">
        <v>1878</v>
      </c>
      <c r="B361" s="189" t="s">
        <v>143</v>
      </c>
      <c r="C361" s="189">
        <v>0.21470588235294116</v>
      </c>
      <c r="D361" s="189">
        <v>0.31372549019607843</v>
      </c>
      <c r="E361" s="189">
        <v>0.16862745098039217</v>
      </c>
      <c r="F361" s="189">
        <v>1.5686274509803921E-2</v>
      </c>
      <c r="G361" s="189">
        <v>0.18529411764705883</v>
      </c>
      <c r="H361" s="189">
        <v>1.9607843137254902E-3</v>
      </c>
      <c r="I361" s="189">
        <v>0.1</v>
      </c>
      <c r="J361" s="188">
        <v>0.99999999999999989</v>
      </c>
      <c r="K361" s="190">
        <v>1020</v>
      </c>
      <c r="L361" s="94"/>
      <c r="M361" s="189" t="s">
        <v>143</v>
      </c>
      <c r="N361" s="189" t="s">
        <v>143</v>
      </c>
      <c r="O361" s="189">
        <v>0.191</v>
      </c>
      <c r="P361" s="189">
        <v>0.24099999999999999</v>
      </c>
      <c r="Q361" s="189">
        <v>0.28599999999999998</v>
      </c>
      <c r="R361" s="189">
        <v>0.34300000000000003</v>
      </c>
      <c r="S361" s="189">
        <v>0.14699999999999999</v>
      </c>
      <c r="T361" s="189">
        <v>0.193</v>
      </c>
      <c r="U361" s="189">
        <v>0.01</v>
      </c>
      <c r="V361" s="189">
        <v>2.5000000000000001E-2</v>
      </c>
      <c r="W361" s="189">
        <v>0.16300000000000001</v>
      </c>
      <c r="X361" s="189">
        <v>0.21</v>
      </c>
      <c r="Y361" s="189">
        <v>1E-3</v>
      </c>
      <c r="Z361" s="189">
        <v>7.0000000000000001E-3</v>
      </c>
      <c r="AA361" s="189">
        <v>8.3000000000000004E-2</v>
      </c>
      <c r="AB361" s="189">
        <v>0.12</v>
      </c>
      <c r="AC361" s="12"/>
    </row>
    <row r="362" spans="1:29" x14ac:dyDescent="0.25">
      <c r="A362" s="94" t="s">
        <v>1879</v>
      </c>
      <c r="B362" s="189" t="s">
        <v>143</v>
      </c>
      <c r="C362" s="189">
        <v>0.16989703210175652</v>
      </c>
      <c r="D362" s="189">
        <v>0.30496668685645062</v>
      </c>
      <c r="E362" s="189">
        <v>0.21895820714718353</v>
      </c>
      <c r="F362" s="189">
        <v>1.6656571774682011E-2</v>
      </c>
      <c r="G362" s="189">
        <v>0.23228346456692914</v>
      </c>
      <c r="H362" s="189">
        <v>1.2113870381586917E-2</v>
      </c>
      <c r="I362" s="189">
        <v>4.5124167171411267E-2</v>
      </c>
      <c r="J362" s="188">
        <v>1</v>
      </c>
      <c r="K362" s="190">
        <v>3302</v>
      </c>
      <c r="L362" s="94"/>
      <c r="M362" s="189" t="s">
        <v>143</v>
      </c>
      <c r="N362" s="189" t="s">
        <v>143</v>
      </c>
      <c r="O362" s="189">
        <v>0.157</v>
      </c>
      <c r="P362" s="189">
        <v>0.183</v>
      </c>
      <c r="Q362" s="189">
        <v>0.28899999999999998</v>
      </c>
      <c r="R362" s="189">
        <v>0.32100000000000001</v>
      </c>
      <c r="S362" s="189">
        <v>0.20499999999999999</v>
      </c>
      <c r="T362" s="189">
        <v>0.23300000000000001</v>
      </c>
      <c r="U362" s="189">
        <v>1.2999999999999999E-2</v>
      </c>
      <c r="V362" s="189">
        <v>2.1999999999999999E-2</v>
      </c>
      <c r="W362" s="189">
        <v>0.218</v>
      </c>
      <c r="X362" s="189">
        <v>0.247</v>
      </c>
      <c r="Y362" s="189">
        <v>8.9999999999999993E-3</v>
      </c>
      <c r="Z362" s="189">
        <v>1.6E-2</v>
      </c>
      <c r="AA362" s="189">
        <v>3.9E-2</v>
      </c>
      <c r="AB362" s="189">
        <v>5.2999999999999999E-2</v>
      </c>
      <c r="AC362" s="12"/>
    </row>
    <row r="363" spans="1:29" x14ac:dyDescent="0.25">
      <c r="A363" s="94" t="s">
        <v>1880</v>
      </c>
      <c r="B363" s="189" t="s">
        <v>143</v>
      </c>
      <c r="C363" s="189">
        <v>1.984732824427481E-2</v>
      </c>
      <c r="D363" s="189">
        <v>0.22748091603053436</v>
      </c>
      <c r="E363" s="189">
        <v>0.11526717557251909</v>
      </c>
      <c r="F363" s="189">
        <v>2.4427480916030534E-2</v>
      </c>
      <c r="G363" s="189">
        <v>0.53435114503816794</v>
      </c>
      <c r="H363" s="189">
        <v>9.1603053435114507E-3</v>
      </c>
      <c r="I363" s="189">
        <v>6.9465648854961828E-2</v>
      </c>
      <c r="J363" s="188">
        <v>1</v>
      </c>
      <c r="K363" s="190">
        <v>1310</v>
      </c>
      <c r="L363" s="94"/>
      <c r="M363" s="189" t="s">
        <v>143</v>
      </c>
      <c r="N363" s="189" t="s">
        <v>143</v>
      </c>
      <c r="O363" s="189">
        <v>1.4E-2</v>
      </c>
      <c r="P363" s="189">
        <v>2.9000000000000001E-2</v>
      </c>
      <c r="Q363" s="189">
        <v>0.20599999999999999</v>
      </c>
      <c r="R363" s="189">
        <v>0.251</v>
      </c>
      <c r="S363" s="189">
        <v>9.9000000000000005E-2</v>
      </c>
      <c r="T363" s="189">
        <v>0.13400000000000001</v>
      </c>
      <c r="U363" s="189">
        <v>1.7000000000000001E-2</v>
      </c>
      <c r="V363" s="189">
        <v>3.4000000000000002E-2</v>
      </c>
      <c r="W363" s="189">
        <v>0.50700000000000001</v>
      </c>
      <c r="X363" s="189">
        <v>0.56100000000000005</v>
      </c>
      <c r="Y363" s="189">
        <v>5.0000000000000001E-3</v>
      </c>
      <c r="Z363" s="189">
        <v>1.6E-2</v>
      </c>
      <c r="AA363" s="189">
        <v>5.7000000000000002E-2</v>
      </c>
      <c r="AB363" s="189">
        <v>8.5000000000000006E-2</v>
      </c>
      <c r="AC363" s="12"/>
    </row>
    <row r="364" spans="1:29" x14ac:dyDescent="0.25">
      <c r="A364" s="94" t="s">
        <v>1881</v>
      </c>
      <c r="B364" s="189" t="s">
        <v>143</v>
      </c>
      <c r="C364" s="189">
        <v>0.12844759653270291</v>
      </c>
      <c r="D364" s="189">
        <v>0.48620961386918832</v>
      </c>
      <c r="E364" s="189">
        <v>0.10795902285263988</v>
      </c>
      <c r="F364" s="189">
        <v>1.1820330969267139E-2</v>
      </c>
      <c r="G364" s="189">
        <v>0.19779353821907014</v>
      </c>
      <c r="H364" s="189">
        <v>1.103230890464933E-2</v>
      </c>
      <c r="I364" s="189">
        <v>5.6737588652482268E-2</v>
      </c>
      <c r="J364" s="188">
        <v>1.0000000000000002</v>
      </c>
      <c r="K364" s="190">
        <v>1269</v>
      </c>
      <c r="L364" s="94"/>
      <c r="M364" s="189" t="s">
        <v>143</v>
      </c>
      <c r="N364" s="189" t="s">
        <v>143</v>
      </c>
      <c r="O364" s="189">
        <v>0.111</v>
      </c>
      <c r="P364" s="189">
        <v>0.14799999999999999</v>
      </c>
      <c r="Q364" s="189">
        <v>0.45900000000000002</v>
      </c>
      <c r="R364" s="189">
        <v>0.51400000000000001</v>
      </c>
      <c r="S364" s="189">
        <v>9.1999999999999998E-2</v>
      </c>
      <c r="T364" s="189">
        <v>0.126</v>
      </c>
      <c r="U364" s="189">
        <v>7.0000000000000001E-3</v>
      </c>
      <c r="V364" s="189">
        <v>1.9E-2</v>
      </c>
      <c r="W364" s="189">
        <v>0.17699999999999999</v>
      </c>
      <c r="X364" s="189">
        <v>0.221</v>
      </c>
      <c r="Y364" s="189">
        <v>7.0000000000000001E-3</v>
      </c>
      <c r="Z364" s="189">
        <v>1.7999999999999999E-2</v>
      </c>
      <c r="AA364" s="189">
        <v>4.4999999999999998E-2</v>
      </c>
      <c r="AB364" s="189">
        <v>7.0999999999999994E-2</v>
      </c>
      <c r="AC364" s="12"/>
    </row>
    <row r="365" spans="1:29" x14ac:dyDescent="0.25">
      <c r="A365" s="94" t="s">
        <v>1882</v>
      </c>
      <c r="B365" s="189" t="s">
        <v>143</v>
      </c>
      <c r="C365" s="189">
        <v>5.9332509270704575E-2</v>
      </c>
      <c r="D365" s="189">
        <v>0.19777503090234858</v>
      </c>
      <c r="E365" s="189">
        <v>9.8887515451174288E-2</v>
      </c>
      <c r="F365" s="189">
        <v>0.10630407911001236</v>
      </c>
      <c r="G365" s="189">
        <v>0.46353522867737951</v>
      </c>
      <c r="H365" s="189" t="s">
        <v>143</v>
      </c>
      <c r="I365" s="189">
        <v>7.4165636588380712E-2</v>
      </c>
      <c r="J365" s="188">
        <v>1</v>
      </c>
      <c r="K365" s="190">
        <v>809</v>
      </c>
      <c r="L365" s="94"/>
      <c r="M365" s="189" t="s">
        <v>143</v>
      </c>
      <c r="N365" s="189" t="s">
        <v>143</v>
      </c>
      <c r="O365" s="189">
        <v>4.4999999999999998E-2</v>
      </c>
      <c r="P365" s="189">
        <v>7.8E-2</v>
      </c>
      <c r="Q365" s="189">
        <v>0.17199999999999999</v>
      </c>
      <c r="R365" s="189">
        <v>0.22700000000000001</v>
      </c>
      <c r="S365" s="189">
        <v>0.08</v>
      </c>
      <c r="T365" s="189">
        <v>0.121</v>
      </c>
      <c r="U365" s="189">
        <v>8.6999999999999994E-2</v>
      </c>
      <c r="V365" s="189">
        <v>0.129</v>
      </c>
      <c r="W365" s="189">
        <v>0.42899999999999999</v>
      </c>
      <c r="X365" s="189">
        <v>0.498</v>
      </c>
      <c r="Y365" s="189" t="s">
        <v>143</v>
      </c>
      <c r="Z365" s="189" t="s">
        <v>143</v>
      </c>
      <c r="AA365" s="189">
        <v>5.8000000000000003E-2</v>
      </c>
      <c r="AB365" s="189">
        <v>9.4E-2</v>
      </c>
      <c r="AC365" s="12"/>
    </row>
    <row r="366" spans="1:29" x14ac:dyDescent="0.25">
      <c r="A366" s="94" t="s">
        <v>1883</v>
      </c>
      <c r="B366" s="189" t="s">
        <v>143</v>
      </c>
      <c r="C366" s="189">
        <v>5.7000000000000002E-2</v>
      </c>
      <c r="D366" s="189">
        <v>0.24099999999999999</v>
      </c>
      <c r="E366" s="189">
        <v>0.184</v>
      </c>
      <c r="F366" s="189">
        <v>2.1499999999999998E-2</v>
      </c>
      <c r="G366" s="189">
        <v>0.4335</v>
      </c>
      <c r="H366" s="189">
        <v>1.7500000000000002E-2</v>
      </c>
      <c r="I366" s="189">
        <v>4.5499999999999999E-2</v>
      </c>
      <c r="J366" s="188">
        <v>0.99999999999999989</v>
      </c>
      <c r="K366" s="190">
        <v>2000</v>
      </c>
      <c r="L366" s="94"/>
      <c r="M366" s="189" t="s">
        <v>143</v>
      </c>
      <c r="N366" s="189" t="s">
        <v>143</v>
      </c>
      <c r="O366" s="189">
        <v>4.8000000000000001E-2</v>
      </c>
      <c r="P366" s="189">
        <v>6.8000000000000005E-2</v>
      </c>
      <c r="Q366" s="189">
        <v>0.223</v>
      </c>
      <c r="R366" s="189">
        <v>0.26</v>
      </c>
      <c r="S366" s="189">
        <v>0.16800000000000001</v>
      </c>
      <c r="T366" s="189">
        <v>0.20200000000000001</v>
      </c>
      <c r="U366" s="189">
        <v>1.6E-2</v>
      </c>
      <c r="V366" s="189">
        <v>2.9000000000000001E-2</v>
      </c>
      <c r="W366" s="189">
        <v>0.41199999999999998</v>
      </c>
      <c r="X366" s="189">
        <v>0.45500000000000002</v>
      </c>
      <c r="Y366" s="189">
        <v>1.2999999999999999E-2</v>
      </c>
      <c r="Z366" s="189">
        <v>2.4E-2</v>
      </c>
      <c r="AA366" s="189">
        <v>3.6999999999999998E-2</v>
      </c>
      <c r="AB366" s="189">
        <v>5.6000000000000001E-2</v>
      </c>
      <c r="AC366" s="12"/>
    </row>
    <row r="367" spans="1:29" x14ac:dyDescent="0.25">
      <c r="A367" s="94" t="s">
        <v>1884</v>
      </c>
      <c r="B367" s="189" t="s">
        <v>143</v>
      </c>
      <c r="C367" s="189">
        <v>0.15271066393062818</v>
      </c>
      <c r="D367" s="189">
        <v>0.2395578208777388</v>
      </c>
      <c r="E367" s="189">
        <v>0.144634937446217</v>
      </c>
      <c r="F367" s="189">
        <v>1.628384192758324E-2</v>
      </c>
      <c r="G367" s="189">
        <v>0.39478387502482293</v>
      </c>
      <c r="H367" s="189">
        <v>1.2312173164758059E-2</v>
      </c>
      <c r="I367" s="189">
        <v>3.9716687628251805E-2</v>
      </c>
      <c r="J367" s="188">
        <v>1</v>
      </c>
      <c r="K367" s="190">
        <v>15107</v>
      </c>
      <c r="L367" s="94"/>
      <c r="M367" s="189" t="s">
        <v>143</v>
      </c>
      <c r="N367" s="189" t="s">
        <v>143</v>
      </c>
      <c r="O367" s="189">
        <v>0.14699999999999999</v>
      </c>
      <c r="P367" s="189">
        <v>0.159</v>
      </c>
      <c r="Q367" s="189">
        <v>0.23300000000000001</v>
      </c>
      <c r="R367" s="189">
        <v>0.246</v>
      </c>
      <c r="S367" s="189">
        <v>0.13900000000000001</v>
      </c>
      <c r="T367" s="189">
        <v>0.15</v>
      </c>
      <c r="U367" s="189">
        <v>1.4E-2</v>
      </c>
      <c r="V367" s="189">
        <v>1.7999999999999999E-2</v>
      </c>
      <c r="W367" s="189">
        <v>0.38700000000000001</v>
      </c>
      <c r="X367" s="189">
        <v>0.40300000000000002</v>
      </c>
      <c r="Y367" s="189">
        <v>1.0999999999999999E-2</v>
      </c>
      <c r="Z367" s="189">
        <v>1.4E-2</v>
      </c>
      <c r="AA367" s="189">
        <v>3.6999999999999998E-2</v>
      </c>
      <c r="AB367" s="189">
        <v>4.2999999999999997E-2</v>
      </c>
      <c r="AC367" s="12"/>
    </row>
    <row r="368" spans="1:29" x14ac:dyDescent="0.25">
      <c r="A368" s="94" t="s">
        <v>1885</v>
      </c>
      <c r="B368" s="189" t="s">
        <v>143</v>
      </c>
      <c r="C368" s="189">
        <v>0.57999999999999996</v>
      </c>
      <c r="D368" s="189">
        <v>0.19333333333333333</v>
      </c>
      <c r="E368" s="189">
        <v>0.06</v>
      </c>
      <c r="F368" s="189">
        <v>6.6666666666666671E-3</v>
      </c>
      <c r="G368" s="189">
        <v>8.666666666666667E-2</v>
      </c>
      <c r="H368" s="189">
        <v>6.6666666666666671E-3</v>
      </c>
      <c r="I368" s="189">
        <v>6.6666666666666666E-2</v>
      </c>
      <c r="J368" s="188">
        <v>1</v>
      </c>
      <c r="K368" s="190">
        <v>150</v>
      </c>
      <c r="L368" s="94"/>
      <c r="M368" s="189" t="s">
        <v>143</v>
      </c>
      <c r="N368" s="189" t="s">
        <v>143</v>
      </c>
      <c r="O368" s="189">
        <v>0.5</v>
      </c>
      <c r="P368" s="189">
        <v>0.65600000000000003</v>
      </c>
      <c r="Q368" s="189">
        <v>0.13800000000000001</v>
      </c>
      <c r="R368" s="189">
        <v>0.26400000000000001</v>
      </c>
      <c r="S368" s="189">
        <v>3.2000000000000001E-2</v>
      </c>
      <c r="T368" s="189">
        <v>0.11</v>
      </c>
      <c r="U368" s="189">
        <v>1E-3</v>
      </c>
      <c r="V368" s="189">
        <v>3.6999999999999998E-2</v>
      </c>
      <c r="W368" s="189">
        <v>5.0999999999999997E-2</v>
      </c>
      <c r="X368" s="189">
        <v>0.14299999999999999</v>
      </c>
      <c r="Y368" s="189">
        <v>1E-3</v>
      </c>
      <c r="Z368" s="189">
        <v>3.6999999999999998E-2</v>
      </c>
      <c r="AA368" s="189">
        <v>3.6999999999999998E-2</v>
      </c>
      <c r="AB368" s="189">
        <v>0.11799999999999999</v>
      </c>
      <c r="AC368" s="12"/>
    </row>
    <row r="369" spans="1:29" x14ac:dyDescent="0.25">
      <c r="A369" s="94" t="s">
        <v>1886</v>
      </c>
      <c r="B369" s="189" t="s">
        <v>143</v>
      </c>
      <c r="C369" s="189">
        <v>0.37026304057066428</v>
      </c>
      <c r="D369" s="189">
        <v>0.40102541239411504</v>
      </c>
      <c r="E369" s="189">
        <v>7.0218457423094072E-2</v>
      </c>
      <c r="F369" s="189">
        <v>4.90414623272403E-3</v>
      </c>
      <c r="G369" s="189">
        <v>3.9679001337494427E-2</v>
      </c>
      <c r="H369" s="189">
        <v>2.8979045920641999E-3</v>
      </c>
      <c r="I369" s="189">
        <v>0.11101203744984396</v>
      </c>
      <c r="J369" s="188">
        <v>1</v>
      </c>
      <c r="K369" s="190">
        <v>4486</v>
      </c>
      <c r="L369" s="94"/>
      <c r="M369" s="189" t="s">
        <v>143</v>
      </c>
      <c r="N369" s="189" t="s">
        <v>143</v>
      </c>
      <c r="O369" s="189">
        <v>0.35599999999999998</v>
      </c>
      <c r="P369" s="189">
        <v>0.38400000000000001</v>
      </c>
      <c r="Q369" s="189">
        <v>0.38700000000000001</v>
      </c>
      <c r="R369" s="189">
        <v>0.41499999999999998</v>
      </c>
      <c r="S369" s="189">
        <v>6.3E-2</v>
      </c>
      <c r="T369" s="189">
        <v>7.8E-2</v>
      </c>
      <c r="U369" s="189">
        <v>3.0000000000000001E-3</v>
      </c>
      <c r="V369" s="189">
        <v>7.0000000000000001E-3</v>
      </c>
      <c r="W369" s="189">
        <v>3.4000000000000002E-2</v>
      </c>
      <c r="X369" s="189">
        <v>4.5999999999999999E-2</v>
      </c>
      <c r="Y369" s="189">
        <v>2E-3</v>
      </c>
      <c r="Z369" s="189">
        <v>5.0000000000000001E-3</v>
      </c>
      <c r="AA369" s="189">
        <v>0.10199999999999999</v>
      </c>
      <c r="AB369" s="189">
        <v>0.121</v>
      </c>
      <c r="AC369" s="12"/>
    </row>
    <row r="370" spans="1:29" x14ac:dyDescent="0.25">
      <c r="A370" s="94" t="s">
        <v>1887</v>
      </c>
      <c r="B370" s="189" t="s">
        <v>143</v>
      </c>
      <c r="C370" s="189">
        <v>4.1928721174004195E-3</v>
      </c>
      <c r="D370" s="189">
        <v>0.28616352201257861</v>
      </c>
      <c r="E370" s="189">
        <v>0.23375262054507337</v>
      </c>
      <c r="F370" s="189">
        <v>5.8700209643605873E-2</v>
      </c>
      <c r="G370" s="189">
        <v>0.36582809224318658</v>
      </c>
      <c r="H370" s="189">
        <v>8.385744234800839E-3</v>
      </c>
      <c r="I370" s="189">
        <v>4.2976939203354297E-2</v>
      </c>
      <c r="J370" s="188">
        <v>1</v>
      </c>
      <c r="K370" s="190">
        <v>954</v>
      </c>
      <c r="L370" s="94"/>
      <c r="M370" s="189" t="s">
        <v>143</v>
      </c>
      <c r="N370" s="189" t="s">
        <v>143</v>
      </c>
      <c r="O370" s="189">
        <v>2E-3</v>
      </c>
      <c r="P370" s="189">
        <v>1.0999999999999999E-2</v>
      </c>
      <c r="Q370" s="189">
        <v>0.25800000000000001</v>
      </c>
      <c r="R370" s="189">
        <v>0.316</v>
      </c>
      <c r="S370" s="189">
        <v>0.20799999999999999</v>
      </c>
      <c r="T370" s="189">
        <v>0.26200000000000001</v>
      </c>
      <c r="U370" s="189">
        <v>4.4999999999999998E-2</v>
      </c>
      <c r="V370" s="189">
        <v>7.4999999999999997E-2</v>
      </c>
      <c r="W370" s="189">
        <v>0.33600000000000002</v>
      </c>
      <c r="X370" s="189">
        <v>0.39700000000000002</v>
      </c>
      <c r="Y370" s="189">
        <v>4.0000000000000001E-3</v>
      </c>
      <c r="Z370" s="189">
        <v>1.6E-2</v>
      </c>
      <c r="AA370" s="189">
        <v>3.2000000000000001E-2</v>
      </c>
      <c r="AB370" s="189">
        <v>5.8000000000000003E-2</v>
      </c>
      <c r="AC370" s="12"/>
    </row>
    <row r="371" spans="1:29" x14ac:dyDescent="0.25">
      <c r="A371" s="94" t="s">
        <v>1888</v>
      </c>
      <c r="B371" s="189" t="s">
        <v>143</v>
      </c>
      <c r="C371" s="189">
        <v>0.10843373493975904</v>
      </c>
      <c r="D371" s="189">
        <v>0.28433734939759037</v>
      </c>
      <c r="E371" s="189">
        <v>0.15421686746987953</v>
      </c>
      <c r="F371" s="189">
        <v>1.9277108433734941E-2</v>
      </c>
      <c r="G371" s="189">
        <v>0.38072289156626504</v>
      </c>
      <c r="H371" s="189">
        <v>1.2048192771084338E-3</v>
      </c>
      <c r="I371" s="189">
        <v>5.1807228915662654E-2</v>
      </c>
      <c r="J371" s="188">
        <v>1</v>
      </c>
      <c r="K371" s="190">
        <v>830</v>
      </c>
      <c r="L371" s="94"/>
      <c r="M371" s="189" t="s">
        <v>143</v>
      </c>
      <c r="N371" s="189" t="s">
        <v>143</v>
      </c>
      <c r="O371" s="189">
        <v>8.8999999999999996E-2</v>
      </c>
      <c r="P371" s="189">
        <v>0.13100000000000001</v>
      </c>
      <c r="Q371" s="189">
        <v>0.255</v>
      </c>
      <c r="R371" s="189">
        <v>0.316</v>
      </c>
      <c r="S371" s="189">
        <v>0.13100000000000001</v>
      </c>
      <c r="T371" s="189">
        <v>0.18</v>
      </c>
      <c r="U371" s="189">
        <v>1.2E-2</v>
      </c>
      <c r="V371" s="189">
        <v>3.1E-2</v>
      </c>
      <c r="W371" s="189">
        <v>0.34799999999999998</v>
      </c>
      <c r="X371" s="189">
        <v>0.41399999999999998</v>
      </c>
      <c r="Y371" s="189">
        <v>0</v>
      </c>
      <c r="Z371" s="189">
        <v>7.0000000000000001E-3</v>
      </c>
      <c r="AA371" s="189">
        <v>3.9E-2</v>
      </c>
      <c r="AB371" s="189">
        <v>6.9000000000000006E-2</v>
      </c>
      <c r="AC371" s="12"/>
    </row>
    <row r="372" spans="1:29" x14ac:dyDescent="0.25">
      <c r="A372" s="94" t="s">
        <v>1889</v>
      </c>
      <c r="B372" s="189" t="s">
        <v>143</v>
      </c>
      <c r="C372" s="189">
        <v>0.12607099143206854</v>
      </c>
      <c r="D372" s="189">
        <v>0.32517339861281108</v>
      </c>
      <c r="E372" s="189">
        <v>0.14035087719298245</v>
      </c>
      <c r="F372" s="189">
        <v>1.2647898816809465E-2</v>
      </c>
      <c r="G372" s="189">
        <v>0.33618931048551609</v>
      </c>
      <c r="H372" s="189">
        <v>4.0799673602611181E-3</v>
      </c>
      <c r="I372" s="189">
        <v>5.5487556099551201E-2</v>
      </c>
      <c r="J372" s="188">
        <v>1</v>
      </c>
      <c r="K372" s="190">
        <v>2451</v>
      </c>
      <c r="L372" s="94"/>
      <c r="M372" s="189" t="s">
        <v>143</v>
      </c>
      <c r="N372" s="189" t="s">
        <v>143</v>
      </c>
      <c r="O372" s="189">
        <v>0.114</v>
      </c>
      <c r="P372" s="189">
        <v>0.14000000000000001</v>
      </c>
      <c r="Q372" s="189">
        <v>0.307</v>
      </c>
      <c r="R372" s="189">
        <v>0.34399999999999997</v>
      </c>
      <c r="S372" s="189">
        <v>0.127</v>
      </c>
      <c r="T372" s="189">
        <v>0.155</v>
      </c>
      <c r="U372" s="189">
        <v>8.9999999999999993E-3</v>
      </c>
      <c r="V372" s="189">
        <v>1.7999999999999999E-2</v>
      </c>
      <c r="W372" s="189">
        <v>0.318</v>
      </c>
      <c r="X372" s="189">
        <v>0.35499999999999998</v>
      </c>
      <c r="Y372" s="189">
        <v>2E-3</v>
      </c>
      <c r="Z372" s="189">
        <v>7.0000000000000001E-3</v>
      </c>
      <c r="AA372" s="189">
        <v>4.7E-2</v>
      </c>
      <c r="AB372" s="189">
        <v>6.5000000000000002E-2</v>
      </c>
      <c r="AC372" s="12"/>
    </row>
    <row r="373" spans="1:29" x14ac:dyDescent="0.25">
      <c r="A373" s="94" t="s">
        <v>1890</v>
      </c>
      <c r="B373" s="189" t="s">
        <v>143</v>
      </c>
      <c r="C373" s="189">
        <v>0.15211320052131819</v>
      </c>
      <c r="D373" s="189">
        <v>0.31912120647924036</v>
      </c>
      <c r="E373" s="189">
        <v>0.15192701545336065</v>
      </c>
      <c r="F373" s="189">
        <v>1.7873766523924781E-2</v>
      </c>
      <c r="G373" s="189">
        <v>0.27629864084900391</v>
      </c>
      <c r="H373" s="189">
        <v>5.9579221746415938E-3</v>
      </c>
      <c r="I373" s="189">
        <v>7.6708247998510518E-2</v>
      </c>
      <c r="J373" s="188">
        <v>1</v>
      </c>
      <c r="K373" s="190">
        <v>5371</v>
      </c>
      <c r="L373" s="94"/>
      <c r="M373" s="189" t="s">
        <v>143</v>
      </c>
      <c r="N373" s="189" t="s">
        <v>143</v>
      </c>
      <c r="O373" s="189">
        <v>0.14299999999999999</v>
      </c>
      <c r="P373" s="189">
        <v>0.16200000000000001</v>
      </c>
      <c r="Q373" s="189">
        <v>0.307</v>
      </c>
      <c r="R373" s="189">
        <v>0.33200000000000002</v>
      </c>
      <c r="S373" s="189">
        <v>0.14299999999999999</v>
      </c>
      <c r="T373" s="189">
        <v>0.16200000000000001</v>
      </c>
      <c r="U373" s="189">
        <v>1.4999999999999999E-2</v>
      </c>
      <c r="V373" s="189">
        <v>2.1999999999999999E-2</v>
      </c>
      <c r="W373" s="189">
        <v>0.26500000000000001</v>
      </c>
      <c r="X373" s="189">
        <v>0.28799999999999998</v>
      </c>
      <c r="Y373" s="189">
        <v>4.0000000000000001E-3</v>
      </c>
      <c r="Z373" s="189">
        <v>8.0000000000000002E-3</v>
      </c>
      <c r="AA373" s="189">
        <v>7.0000000000000007E-2</v>
      </c>
      <c r="AB373" s="189">
        <v>8.4000000000000005E-2</v>
      </c>
      <c r="AC373" s="12"/>
    </row>
    <row r="374" spans="1:29" x14ac:dyDescent="0.25">
      <c r="A374" s="94" t="s">
        <v>1891</v>
      </c>
      <c r="B374" s="189" t="s">
        <v>143</v>
      </c>
      <c r="C374" s="189">
        <v>0.26305683563748078</v>
      </c>
      <c r="D374" s="189">
        <v>0.24769585253456222</v>
      </c>
      <c r="E374" s="189">
        <v>8.755760368663594E-2</v>
      </c>
      <c r="F374" s="189">
        <v>0.10023041474654378</v>
      </c>
      <c r="G374" s="189">
        <v>0.24231950844854069</v>
      </c>
      <c r="H374" s="189">
        <v>6.1443932411674347E-3</v>
      </c>
      <c r="I374" s="189">
        <v>5.2995391705069124E-2</v>
      </c>
      <c r="J374" s="188">
        <v>1</v>
      </c>
      <c r="K374" s="190">
        <v>2604</v>
      </c>
      <c r="L374" s="94"/>
      <c r="M374" s="189" t="s">
        <v>143</v>
      </c>
      <c r="N374" s="189" t="s">
        <v>143</v>
      </c>
      <c r="O374" s="189">
        <v>0.247</v>
      </c>
      <c r="P374" s="189">
        <v>0.28000000000000003</v>
      </c>
      <c r="Q374" s="189">
        <v>0.23100000000000001</v>
      </c>
      <c r="R374" s="189">
        <v>0.26500000000000001</v>
      </c>
      <c r="S374" s="189">
        <v>7.6999999999999999E-2</v>
      </c>
      <c r="T374" s="189">
        <v>9.9000000000000005E-2</v>
      </c>
      <c r="U374" s="189">
        <v>8.8999999999999996E-2</v>
      </c>
      <c r="V374" s="189">
        <v>0.112</v>
      </c>
      <c r="W374" s="189">
        <v>0.22600000000000001</v>
      </c>
      <c r="X374" s="189">
        <v>0.25900000000000001</v>
      </c>
      <c r="Y374" s="189">
        <v>4.0000000000000001E-3</v>
      </c>
      <c r="Z374" s="189">
        <v>0.01</v>
      </c>
      <c r="AA374" s="189">
        <v>4.4999999999999998E-2</v>
      </c>
      <c r="AB374" s="189">
        <v>6.2E-2</v>
      </c>
      <c r="AC374" s="12"/>
    </row>
    <row r="375" spans="1:29" x14ac:dyDescent="0.25">
      <c r="A375" s="94" t="s">
        <v>1892</v>
      </c>
      <c r="B375" s="189" t="s">
        <v>143</v>
      </c>
      <c r="C375" s="189">
        <v>0.16226415094339622</v>
      </c>
      <c r="D375" s="189">
        <v>0.35849056603773582</v>
      </c>
      <c r="E375" s="189">
        <v>0.20377358490566039</v>
      </c>
      <c r="F375" s="189">
        <v>1.8867924528301886E-2</v>
      </c>
      <c r="G375" s="189">
        <v>0.18301886792452829</v>
      </c>
      <c r="H375" s="189">
        <v>3.7735849056603774E-3</v>
      </c>
      <c r="I375" s="189">
        <v>6.981132075471698E-2</v>
      </c>
      <c r="J375" s="188">
        <v>1</v>
      </c>
      <c r="K375" s="190">
        <v>530</v>
      </c>
      <c r="L375" s="94"/>
      <c r="M375" s="189" t="s">
        <v>143</v>
      </c>
      <c r="N375" s="189" t="s">
        <v>143</v>
      </c>
      <c r="O375" s="189">
        <v>0.13300000000000001</v>
      </c>
      <c r="P375" s="189">
        <v>0.19600000000000001</v>
      </c>
      <c r="Q375" s="189">
        <v>0.31900000000000001</v>
      </c>
      <c r="R375" s="189">
        <v>0.4</v>
      </c>
      <c r="S375" s="189">
        <v>0.17199999999999999</v>
      </c>
      <c r="T375" s="189">
        <v>0.24</v>
      </c>
      <c r="U375" s="189">
        <v>0.01</v>
      </c>
      <c r="V375" s="189">
        <v>3.4000000000000002E-2</v>
      </c>
      <c r="W375" s="189">
        <v>0.152</v>
      </c>
      <c r="X375" s="189">
        <v>0.218</v>
      </c>
      <c r="Y375" s="189">
        <v>1E-3</v>
      </c>
      <c r="Z375" s="189">
        <v>1.4E-2</v>
      </c>
      <c r="AA375" s="189">
        <v>5.0999999999999997E-2</v>
      </c>
      <c r="AB375" s="189">
        <v>9.5000000000000001E-2</v>
      </c>
      <c r="AC375" s="12"/>
    </row>
    <row r="376" spans="1:29" x14ac:dyDescent="0.25">
      <c r="A376" s="94" t="s">
        <v>1893</v>
      </c>
      <c r="B376" s="189" t="s">
        <v>143</v>
      </c>
      <c r="C376" s="189">
        <v>1.5366430260047281E-2</v>
      </c>
      <c r="D376" s="189">
        <v>0.41016548463356972</v>
      </c>
      <c r="E376" s="189">
        <v>0.2978723404255319</v>
      </c>
      <c r="F376" s="189">
        <v>3.9007092198581561E-2</v>
      </c>
      <c r="G376" s="189">
        <v>0.18203309692671396</v>
      </c>
      <c r="H376" s="189">
        <v>1.1820330969267139E-3</v>
      </c>
      <c r="I376" s="189">
        <v>5.4373522458628844E-2</v>
      </c>
      <c r="J376" s="188">
        <v>0.99999999999999989</v>
      </c>
      <c r="K376" s="190">
        <v>846</v>
      </c>
      <c r="L376" s="94"/>
      <c r="M376" s="189" t="s">
        <v>143</v>
      </c>
      <c r="N376" s="189" t="s">
        <v>143</v>
      </c>
      <c r="O376" s="189">
        <v>8.9999999999999993E-3</v>
      </c>
      <c r="P376" s="189">
        <v>2.5999999999999999E-2</v>
      </c>
      <c r="Q376" s="189">
        <v>0.377</v>
      </c>
      <c r="R376" s="189">
        <v>0.44400000000000001</v>
      </c>
      <c r="S376" s="189">
        <v>0.26800000000000002</v>
      </c>
      <c r="T376" s="189">
        <v>0.33</v>
      </c>
      <c r="U376" s="189">
        <v>2.8000000000000001E-2</v>
      </c>
      <c r="V376" s="189">
        <v>5.3999999999999999E-2</v>
      </c>
      <c r="W376" s="189">
        <v>0.157</v>
      </c>
      <c r="X376" s="189">
        <v>0.20899999999999999</v>
      </c>
      <c r="Y376" s="189">
        <v>0</v>
      </c>
      <c r="Z376" s="189">
        <v>7.0000000000000001E-3</v>
      </c>
      <c r="AA376" s="189">
        <v>4.1000000000000002E-2</v>
      </c>
      <c r="AB376" s="189">
        <v>7.1999999999999995E-2</v>
      </c>
      <c r="AC376" s="12"/>
    </row>
    <row r="377" spans="1:29" x14ac:dyDescent="0.25">
      <c r="A377" s="94" t="s">
        <v>1894</v>
      </c>
      <c r="B377" s="189" t="s">
        <v>143</v>
      </c>
      <c r="C377" s="189">
        <v>7.6305220883534142E-2</v>
      </c>
      <c r="D377" s="189">
        <v>0.38821954484605087</v>
      </c>
      <c r="E377" s="189">
        <v>0.12851405622489959</v>
      </c>
      <c r="F377" s="189">
        <v>1.7402945113788489E-2</v>
      </c>
      <c r="G377" s="189">
        <v>0.33199464524765732</v>
      </c>
      <c r="H377" s="189">
        <v>5.3547523427041497E-3</v>
      </c>
      <c r="I377" s="189">
        <v>5.2208835341365459E-2</v>
      </c>
      <c r="J377" s="188">
        <v>1</v>
      </c>
      <c r="K377" s="190">
        <v>747</v>
      </c>
      <c r="L377" s="94"/>
      <c r="M377" s="189" t="s">
        <v>143</v>
      </c>
      <c r="N377" s="189" t="s">
        <v>143</v>
      </c>
      <c r="O377" s="189">
        <v>5.8999999999999997E-2</v>
      </c>
      <c r="P377" s="189">
        <v>9.8000000000000004E-2</v>
      </c>
      <c r="Q377" s="189">
        <v>0.35399999999999998</v>
      </c>
      <c r="R377" s="189">
        <v>0.42399999999999999</v>
      </c>
      <c r="S377" s="189">
        <v>0.106</v>
      </c>
      <c r="T377" s="189">
        <v>0.154</v>
      </c>
      <c r="U377" s="189">
        <v>0.01</v>
      </c>
      <c r="V377" s="189">
        <v>0.03</v>
      </c>
      <c r="W377" s="189">
        <v>0.29899999999999999</v>
      </c>
      <c r="X377" s="189">
        <v>0.36699999999999999</v>
      </c>
      <c r="Y377" s="189">
        <v>2E-3</v>
      </c>
      <c r="Z377" s="189">
        <v>1.4E-2</v>
      </c>
      <c r="AA377" s="189">
        <v>3.7999999999999999E-2</v>
      </c>
      <c r="AB377" s="189">
        <v>7.0999999999999994E-2</v>
      </c>
      <c r="AC377" s="12"/>
    </row>
    <row r="378" spans="1:29" x14ac:dyDescent="0.25">
      <c r="A378" s="94" t="s">
        <v>1895</v>
      </c>
      <c r="B378" s="189">
        <v>2.0202020202020202E-3</v>
      </c>
      <c r="C378" s="189">
        <v>0.11024531024531024</v>
      </c>
      <c r="D378" s="189">
        <v>0.28802308802308801</v>
      </c>
      <c r="E378" s="189">
        <v>0.20606060606060606</v>
      </c>
      <c r="F378" s="189">
        <v>2.9725829725829725E-2</v>
      </c>
      <c r="G378" s="189">
        <v>0.28773448773448773</v>
      </c>
      <c r="H378" s="189">
        <v>8.658008658008658E-3</v>
      </c>
      <c r="I378" s="189">
        <v>6.7532467532467527E-2</v>
      </c>
      <c r="J378" s="188">
        <v>1</v>
      </c>
      <c r="K378" s="190">
        <v>3465</v>
      </c>
      <c r="L378" s="94"/>
      <c r="M378" s="189">
        <v>1E-3</v>
      </c>
      <c r="N378" s="189">
        <v>4.0000000000000001E-3</v>
      </c>
      <c r="O378" s="189">
        <v>0.1</v>
      </c>
      <c r="P378" s="189">
        <v>0.121</v>
      </c>
      <c r="Q378" s="189">
        <v>0.27300000000000002</v>
      </c>
      <c r="R378" s="189">
        <v>0.30299999999999999</v>
      </c>
      <c r="S378" s="189">
        <v>0.193</v>
      </c>
      <c r="T378" s="189">
        <v>0.22</v>
      </c>
      <c r="U378" s="189">
        <v>2.5000000000000001E-2</v>
      </c>
      <c r="V378" s="189">
        <v>3.5999999999999997E-2</v>
      </c>
      <c r="W378" s="189">
        <v>0.27300000000000002</v>
      </c>
      <c r="X378" s="189">
        <v>0.30299999999999999</v>
      </c>
      <c r="Y378" s="189">
        <v>6.0000000000000001E-3</v>
      </c>
      <c r="Z378" s="189">
        <v>1.2E-2</v>
      </c>
      <c r="AA378" s="189">
        <v>0.06</v>
      </c>
      <c r="AB378" s="189">
        <v>7.5999999999999998E-2</v>
      </c>
      <c r="AC378" s="12"/>
    </row>
    <row r="379" spans="1:29" x14ac:dyDescent="0.25">
      <c r="A379" s="94" t="s">
        <v>1896</v>
      </c>
      <c r="B379" s="189" t="s">
        <v>143</v>
      </c>
      <c r="C379" s="189">
        <v>0.21814475025484201</v>
      </c>
      <c r="D379" s="189">
        <v>0.25654094461433913</v>
      </c>
      <c r="E379" s="189">
        <v>0.16275908936459396</v>
      </c>
      <c r="F379" s="189">
        <v>1.1892626571525655E-2</v>
      </c>
      <c r="G379" s="189">
        <v>0.27454977913693512</v>
      </c>
      <c r="H379" s="189">
        <v>9.5141012572205232E-3</v>
      </c>
      <c r="I379" s="189">
        <v>6.6598708800543666E-2</v>
      </c>
      <c r="J379" s="188">
        <v>1</v>
      </c>
      <c r="K379" s="190">
        <v>2943</v>
      </c>
      <c r="L379" s="94"/>
      <c r="M379" s="189" t="s">
        <v>143</v>
      </c>
      <c r="N379" s="189" t="s">
        <v>143</v>
      </c>
      <c r="O379" s="189">
        <v>0.20399999999999999</v>
      </c>
      <c r="P379" s="189">
        <v>0.23300000000000001</v>
      </c>
      <c r="Q379" s="189">
        <v>0.24099999999999999</v>
      </c>
      <c r="R379" s="189">
        <v>0.27300000000000002</v>
      </c>
      <c r="S379" s="189">
        <v>0.15</v>
      </c>
      <c r="T379" s="189">
        <v>0.17699999999999999</v>
      </c>
      <c r="U379" s="189">
        <v>8.9999999999999993E-3</v>
      </c>
      <c r="V379" s="189">
        <v>1.6E-2</v>
      </c>
      <c r="W379" s="189">
        <v>0.25900000000000001</v>
      </c>
      <c r="X379" s="189">
        <v>0.29099999999999998</v>
      </c>
      <c r="Y379" s="189">
        <v>7.0000000000000001E-3</v>
      </c>
      <c r="Z379" s="189">
        <v>1.4E-2</v>
      </c>
      <c r="AA379" s="189">
        <v>5.8000000000000003E-2</v>
      </c>
      <c r="AB379" s="189">
        <v>7.5999999999999998E-2</v>
      </c>
      <c r="AC379" s="12"/>
    </row>
    <row r="380" spans="1:29" x14ac:dyDescent="0.25">
      <c r="A380" s="94" t="s">
        <v>1897</v>
      </c>
      <c r="B380" s="189" t="s">
        <v>143</v>
      </c>
      <c r="C380" s="189">
        <v>9.6214966772609073E-2</v>
      </c>
      <c r="D380" s="189">
        <v>0.22681305980930366</v>
      </c>
      <c r="E380" s="189">
        <v>0.13233169604160647</v>
      </c>
      <c r="F380" s="189">
        <v>2.7737648078590003E-2</v>
      </c>
      <c r="G380" s="189">
        <v>0.4553597226235192</v>
      </c>
      <c r="H380" s="189">
        <v>1.6180294712510836E-2</v>
      </c>
      <c r="I380" s="189">
        <v>4.5362611961860734E-2</v>
      </c>
      <c r="J380" s="188">
        <v>1</v>
      </c>
      <c r="K380" s="190">
        <v>3461</v>
      </c>
      <c r="L380" s="94"/>
      <c r="M380" s="189" t="s">
        <v>143</v>
      </c>
      <c r="N380" s="189" t="s">
        <v>143</v>
      </c>
      <c r="O380" s="189">
        <v>8.6999999999999994E-2</v>
      </c>
      <c r="P380" s="189">
        <v>0.106</v>
      </c>
      <c r="Q380" s="189">
        <v>0.21299999999999999</v>
      </c>
      <c r="R380" s="189">
        <v>0.24099999999999999</v>
      </c>
      <c r="S380" s="189">
        <v>0.121</v>
      </c>
      <c r="T380" s="189">
        <v>0.14399999999999999</v>
      </c>
      <c r="U380" s="189">
        <v>2.3E-2</v>
      </c>
      <c r="V380" s="189">
        <v>3.4000000000000002E-2</v>
      </c>
      <c r="W380" s="189">
        <v>0.439</v>
      </c>
      <c r="X380" s="189">
        <v>0.47199999999999998</v>
      </c>
      <c r="Y380" s="189">
        <v>1.2E-2</v>
      </c>
      <c r="Z380" s="189">
        <v>2.1000000000000001E-2</v>
      </c>
      <c r="AA380" s="189">
        <v>3.9E-2</v>
      </c>
      <c r="AB380" s="189">
        <v>5.2999999999999999E-2</v>
      </c>
      <c r="AC380" s="12"/>
    </row>
    <row r="381" spans="1:29" x14ac:dyDescent="0.25">
      <c r="A381" s="94" t="s">
        <v>1898</v>
      </c>
      <c r="B381" s="189" t="s">
        <v>143</v>
      </c>
      <c r="C381" s="189">
        <v>0.26678529062870698</v>
      </c>
      <c r="D381" s="189">
        <v>0.43137603795966784</v>
      </c>
      <c r="E381" s="189">
        <v>9.8279952550415189E-2</v>
      </c>
      <c r="F381" s="189">
        <v>8.1257413997627512E-3</v>
      </c>
      <c r="G381" s="189">
        <v>0.1066429418742586</v>
      </c>
      <c r="H381" s="189">
        <v>3.7959667852906285E-3</v>
      </c>
      <c r="I381" s="189">
        <v>8.4994068801897985E-2</v>
      </c>
      <c r="J381" s="188">
        <v>0.99999999999999989</v>
      </c>
      <c r="K381" s="190">
        <v>16860</v>
      </c>
      <c r="L381" s="94"/>
      <c r="M381" s="189" t="s">
        <v>143</v>
      </c>
      <c r="N381" s="189" t="s">
        <v>143</v>
      </c>
      <c r="O381" s="189">
        <v>0.26</v>
      </c>
      <c r="P381" s="189">
        <v>0.27400000000000002</v>
      </c>
      <c r="Q381" s="189">
        <v>0.42399999999999999</v>
      </c>
      <c r="R381" s="189">
        <v>0.439</v>
      </c>
      <c r="S381" s="189">
        <v>9.4E-2</v>
      </c>
      <c r="T381" s="189">
        <v>0.10299999999999999</v>
      </c>
      <c r="U381" s="189">
        <v>7.0000000000000001E-3</v>
      </c>
      <c r="V381" s="189">
        <v>0.01</v>
      </c>
      <c r="W381" s="189">
        <v>0.10199999999999999</v>
      </c>
      <c r="X381" s="189">
        <v>0.111</v>
      </c>
      <c r="Y381" s="189">
        <v>3.0000000000000001E-3</v>
      </c>
      <c r="Z381" s="189">
        <v>5.0000000000000001E-3</v>
      </c>
      <c r="AA381" s="189">
        <v>8.1000000000000003E-2</v>
      </c>
      <c r="AB381" s="189">
        <v>8.8999999999999996E-2</v>
      </c>
      <c r="AC381" s="12"/>
    </row>
    <row r="382" spans="1:29" x14ac:dyDescent="0.25">
      <c r="A382" s="94" t="s">
        <v>1899</v>
      </c>
      <c r="B382" s="189" t="s">
        <v>143</v>
      </c>
      <c r="C382" s="189">
        <v>9.627329192546584E-2</v>
      </c>
      <c r="D382" s="189">
        <v>0.2484472049689441</v>
      </c>
      <c r="E382" s="189">
        <v>0.2857142857142857</v>
      </c>
      <c r="F382" s="189">
        <v>6.8322981366459631E-2</v>
      </c>
      <c r="G382" s="189">
        <v>0.16770186335403728</v>
      </c>
      <c r="H382" s="189" t="s">
        <v>143</v>
      </c>
      <c r="I382" s="189">
        <v>0.13354037267080746</v>
      </c>
      <c r="J382" s="188">
        <v>0.99999999999999989</v>
      </c>
      <c r="K382" s="190">
        <v>322</v>
      </c>
      <c r="L382" s="94"/>
      <c r="M382" s="189" t="s">
        <v>143</v>
      </c>
      <c r="N382" s="189" t="s">
        <v>143</v>
      </c>
      <c r="O382" s="189">
        <v>6.9000000000000006E-2</v>
      </c>
      <c r="P382" s="189">
        <v>0.13300000000000001</v>
      </c>
      <c r="Q382" s="189">
        <v>0.20399999999999999</v>
      </c>
      <c r="R382" s="189">
        <v>0.29799999999999999</v>
      </c>
      <c r="S382" s="189">
        <v>0.23899999999999999</v>
      </c>
      <c r="T382" s="189">
        <v>0.33700000000000002</v>
      </c>
      <c r="U382" s="189">
        <v>4.5999999999999999E-2</v>
      </c>
      <c r="V382" s="189">
        <v>0.10100000000000001</v>
      </c>
      <c r="W382" s="189">
        <v>0.13100000000000001</v>
      </c>
      <c r="X382" s="189">
        <v>0.21199999999999999</v>
      </c>
      <c r="Y382" s="189" t="s">
        <v>143</v>
      </c>
      <c r="Z382" s="189" t="s">
        <v>143</v>
      </c>
      <c r="AA382" s="189">
        <v>0.10100000000000001</v>
      </c>
      <c r="AB382" s="189">
        <v>0.17499999999999999</v>
      </c>
      <c r="AC382" s="12"/>
    </row>
    <row r="383" spans="1:29" x14ac:dyDescent="0.25">
      <c r="A383" s="94" t="s">
        <v>1900</v>
      </c>
      <c r="B383" s="189" t="s">
        <v>143</v>
      </c>
      <c r="C383" s="189">
        <v>0.16024340770791076</v>
      </c>
      <c r="D383" s="189">
        <v>0.32454361054766734</v>
      </c>
      <c r="E383" s="189">
        <v>0.15415821501014199</v>
      </c>
      <c r="F383" s="189">
        <v>3.2454361054766734E-2</v>
      </c>
      <c r="G383" s="189">
        <v>0.1926977687626775</v>
      </c>
      <c r="H383" s="189">
        <v>6.0851926977687626E-3</v>
      </c>
      <c r="I383" s="189">
        <v>0.12981744421906694</v>
      </c>
      <c r="J383" s="188">
        <v>1</v>
      </c>
      <c r="K383" s="190">
        <v>986</v>
      </c>
      <c r="L383" s="94"/>
      <c r="M383" s="189" t="s">
        <v>143</v>
      </c>
      <c r="N383" s="189" t="s">
        <v>143</v>
      </c>
      <c r="O383" s="189">
        <v>0.13900000000000001</v>
      </c>
      <c r="P383" s="189">
        <v>0.184</v>
      </c>
      <c r="Q383" s="189">
        <v>0.29599999999999999</v>
      </c>
      <c r="R383" s="189">
        <v>0.35399999999999998</v>
      </c>
      <c r="S383" s="189">
        <v>0.13300000000000001</v>
      </c>
      <c r="T383" s="189">
        <v>0.17799999999999999</v>
      </c>
      <c r="U383" s="189">
        <v>2.3E-2</v>
      </c>
      <c r="V383" s="189">
        <v>4.4999999999999998E-2</v>
      </c>
      <c r="W383" s="189">
        <v>0.16900000000000001</v>
      </c>
      <c r="X383" s="189">
        <v>0.218</v>
      </c>
      <c r="Y383" s="189">
        <v>3.0000000000000001E-3</v>
      </c>
      <c r="Z383" s="189">
        <v>1.2999999999999999E-2</v>
      </c>
      <c r="AA383" s="189">
        <v>0.11</v>
      </c>
      <c r="AB383" s="189">
        <v>0.152</v>
      </c>
      <c r="AC383" s="12"/>
    </row>
    <row r="384" spans="1:29" x14ac:dyDescent="0.25">
      <c r="A384" s="94" t="s">
        <v>1901</v>
      </c>
      <c r="B384" s="189" t="s">
        <v>143</v>
      </c>
      <c r="C384" s="189">
        <v>0.15912576687116564</v>
      </c>
      <c r="D384" s="189">
        <v>0.26226993865030673</v>
      </c>
      <c r="E384" s="189">
        <v>9.8926380368098157E-2</v>
      </c>
      <c r="F384" s="189">
        <v>7.783742331288343E-2</v>
      </c>
      <c r="G384" s="189">
        <v>0.33473926380368096</v>
      </c>
      <c r="H384" s="189">
        <v>9.9693251533742328E-3</v>
      </c>
      <c r="I384" s="189">
        <v>5.7131901840490801E-2</v>
      </c>
      <c r="J384" s="188">
        <v>0.99999999999999989</v>
      </c>
      <c r="K384" s="190">
        <v>2608</v>
      </c>
      <c r="L384" s="94"/>
      <c r="M384" s="189" t="s">
        <v>143</v>
      </c>
      <c r="N384" s="189" t="s">
        <v>143</v>
      </c>
      <c r="O384" s="189">
        <v>0.14599999999999999</v>
      </c>
      <c r="P384" s="189">
        <v>0.17399999999999999</v>
      </c>
      <c r="Q384" s="189">
        <v>0.246</v>
      </c>
      <c r="R384" s="189">
        <v>0.27900000000000003</v>
      </c>
      <c r="S384" s="189">
        <v>8.7999999999999995E-2</v>
      </c>
      <c r="T384" s="189">
        <v>0.111</v>
      </c>
      <c r="U384" s="189">
        <v>6.8000000000000005E-2</v>
      </c>
      <c r="V384" s="189">
        <v>8.8999999999999996E-2</v>
      </c>
      <c r="W384" s="189">
        <v>0.317</v>
      </c>
      <c r="X384" s="189">
        <v>0.35299999999999998</v>
      </c>
      <c r="Y384" s="189">
        <v>7.0000000000000001E-3</v>
      </c>
      <c r="Z384" s="189">
        <v>1.4999999999999999E-2</v>
      </c>
      <c r="AA384" s="189">
        <v>4.9000000000000002E-2</v>
      </c>
      <c r="AB384" s="189">
        <v>6.7000000000000004E-2</v>
      </c>
      <c r="AC384" s="12"/>
    </row>
    <row r="385" spans="1:29" x14ac:dyDescent="0.25">
      <c r="A385" s="94" t="s">
        <v>1902</v>
      </c>
      <c r="B385" s="189" t="s">
        <v>143</v>
      </c>
      <c r="C385" s="189">
        <v>0.38940520446096655</v>
      </c>
      <c r="D385" s="189">
        <v>0.16449814126394052</v>
      </c>
      <c r="E385" s="189">
        <v>0.16728624535315986</v>
      </c>
      <c r="F385" s="189">
        <v>6.4126394052044608E-2</v>
      </c>
      <c r="G385" s="189">
        <v>9.4795539033457249E-2</v>
      </c>
      <c r="H385" s="189">
        <v>9.2936802973977691E-4</v>
      </c>
      <c r="I385" s="189">
        <v>0.11895910780669144</v>
      </c>
      <c r="J385" s="188">
        <v>1</v>
      </c>
      <c r="K385" s="190">
        <v>1076</v>
      </c>
      <c r="L385" s="94"/>
      <c r="M385" s="189" t="s">
        <v>143</v>
      </c>
      <c r="N385" s="189" t="s">
        <v>143</v>
      </c>
      <c r="O385" s="189">
        <v>0.36099999999999999</v>
      </c>
      <c r="P385" s="189">
        <v>0.41899999999999998</v>
      </c>
      <c r="Q385" s="189">
        <v>0.14399999999999999</v>
      </c>
      <c r="R385" s="189">
        <v>0.188</v>
      </c>
      <c r="S385" s="189">
        <v>0.14599999999999999</v>
      </c>
      <c r="T385" s="189">
        <v>0.191</v>
      </c>
      <c r="U385" s="189">
        <v>5.0999999999999997E-2</v>
      </c>
      <c r="V385" s="189">
        <v>0.08</v>
      </c>
      <c r="W385" s="189">
        <v>7.9000000000000001E-2</v>
      </c>
      <c r="X385" s="189">
        <v>0.114</v>
      </c>
      <c r="Y385" s="189">
        <v>0</v>
      </c>
      <c r="Z385" s="189">
        <v>5.0000000000000001E-3</v>
      </c>
      <c r="AA385" s="189">
        <v>0.10100000000000001</v>
      </c>
      <c r="AB385" s="189">
        <v>0.14000000000000001</v>
      </c>
      <c r="AC385" s="12"/>
    </row>
    <row r="386" spans="1:29" x14ac:dyDescent="0.25">
      <c r="A386" s="94" t="s">
        <v>1903</v>
      </c>
      <c r="B386" s="189" t="s">
        <v>143</v>
      </c>
      <c r="C386" s="189">
        <v>0.42294117647058821</v>
      </c>
      <c r="D386" s="189">
        <v>0.34382352941176469</v>
      </c>
      <c r="E386" s="189">
        <v>7.8529411764705889E-2</v>
      </c>
      <c r="F386" s="189">
        <v>1.088235294117647E-2</v>
      </c>
      <c r="G386" s="189">
        <v>8.8529411764705884E-2</v>
      </c>
      <c r="H386" s="189">
        <v>6.1764705882352937E-3</v>
      </c>
      <c r="I386" s="189">
        <v>4.911764705882353E-2</v>
      </c>
      <c r="J386" s="188">
        <v>0.99999999999999989</v>
      </c>
      <c r="K386" s="190">
        <v>3400</v>
      </c>
      <c r="L386" s="94"/>
      <c r="M386" s="189" t="s">
        <v>143</v>
      </c>
      <c r="N386" s="189" t="s">
        <v>143</v>
      </c>
      <c r="O386" s="189">
        <v>0.40600000000000003</v>
      </c>
      <c r="P386" s="189">
        <v>0.44</v>
      </c>
      <c r="Q386" s="189">
        <v>0.32800000000000001</v>
      </c>
      <c r="R386" s="189">
        <v>0.36</v>
      </c>
      <c r="S386" s="189">
        <v>7.0000000000000007E-2</v>
      </c>
      <c r="T386" s="189">
        <v>8.7999999999999995E-2</v>
      </c>
      <c r="U386" s="189">
        <v>8.0000000000000002E-3</v>
      </c>
      <c r="V386" s="189">
        <v>1.4999999999999999E-2</v>
      </c>
      <c r="W386" s="189">
        <v>7.9000000000000001E-2</v>
      </c>
      <c r="X386" s="189">
        <v>9.9000000000000005E-2</v>
      </c>
      <c r="Y386" s="189">
        <v>4.0000000000000001E-3</v>
      </c>
      <c r="Z386" s="189">
        <v>8.9999999999999993E-3</v>
      </c>
      <c r="AA386" s="189">
        <v>4.2000000000000003E-2</v>
      </c>
      <c r="AB386" s="189">
        <v>5.7000000000000002E-2</v>
      </c>
      <c r="AC386" s="12"/>
    </row>
    <row r="387" spans="1:29" x14ac:dyDescent="0.25">
      <c r="A387" s="94" t="s">
        <v>1904</v>
      </c>
      <c r="B387" s="189" t="s">
        <v>143</v>
      </c>
      <c r="C387" s="189">
        <v>0.32782369146005508</v>
      </c>
      <c r="D387" s="189">
        <v>0.39118457300275483</v>
      </c>
      <c r="E387" s="189">
        <v>0.12947658402203857</v>
      </c>
      <c r="F387" s="189">
        <v>8.2644628099173556E-3</v>
      </c>
      <c r="G387" s="189">
        <v>9.0909090909090912E-2</v>
      </c>
      <c r="H387" s="189">
        <v>2.7548209366391185E-3</v>
      </c>
      <c r="I387" s="189">
        <v>4.9586776859504134E-2</v>
      </c>
      <c r="J387" s="188">
        <v>1</v>
      </c>
      <c r="K387" s="190">
        <v>363</v>
      </c>
      <c r="L387" s="94"/>
      <c r="M387" s="189" t="s">
        <v>143</v>
      </c>
      <c r="N387" s="189" t="s">
        <v>143</v>
      </c>
      <c r="O387" s="189">
        <v>0.28199999999999997</v>
      </c>
      <c r="P387" s="189">
        <v>0.378</v>
      </c>
      <c r="Q387" s="189">
        <v>0.34200000000000003</v>
      </c>
      <c r="R387" s="189">
        <v>0.442</v>
      </c>
      <c r="S387" s="189">
        <v>9.9000000000000005E-2</v>
      </c>
      <c r="T387" s="189">
        <v>0.16800000000000001</v>
      </c>
      <c r="U387" s="189">
        <v>3.0000000000000001E-3</v>
      </c>
      <c r="V387" s="189">
        <v>2.4E-2</v>
      </c>
      <c r="W387" s="189">
        <v>6.5000000000000002E-2</v>
      </c>
      <c r="X387" s="189">
        <v>0.125</v>
      </c>
      <c r="Y387" s="189">
        <v>0</v>
      </c>
      <c r="Z387" s="189">
        <v>1.4999999999999999E-2</v>
      </c>
      <c r="AA387" s="189">
        <v>3.2000000000000001E-2</v>
      </c>
      <c r="AB387" s="189">
        <v>7.6999999999999999E-2</v>
      </c>
      <c r="AC387" s="12"/>
    </row>
    <row r="388" spans="1:29" x14ac:dyDescent="0.25">
      <c r="A388" s="94" t="s">
        <v>1905</v>
      </c>
      <c r="B388" s="189">
        <v>5.4359818855496088E-2</v>
      </c>
      <c r="C388" s="189">
        <v>0.3472265678605736</v>
      </c>
      <c r="D388" s="189">
        <v>0.23603677782352134</v>
      </c>
      <c r="E388" s="189">
        <v>8.96555509811994E-2</v>
      </c>
      <c r="F388" s="189">
        <v>2.3373130231919857E-2</v>
      </c>
      <c r="G388" s="189">
        <v>0.22516261836146562</v>
      </c>
      <c r="H388" s="189">
        <v>1.2515438452037875E-3</v>
      </c>
      <c r="I388" s="189">
        <v>2.2933992040620282E-2</v>
      </c>
      <c r="J388" s="188">
        <v>1</v>
      </c>
      <c r="K388" s="190">
        <v>182175</v>
      </c>
      <c r="L388" s="94"/>
      <c r="M388" s="189">
        <v>5.2999999999999999E-2</v>
      </c>
      <c r="N388" s="189">
        <v>5.5E-2</v>
      </c>
      <c r="O388" s="189">
        <v>0.34499999999999997</v>
      </c>
      <c r="P388" s="189">
        <v>0.34899999999999998</v>
      </c>
      <c r="Q388" s="189">
        <v>0.23400000000000001</v>
      </c>
      <c r="R388" s="189">
        <v>0.23799999999999999</v>
      </c>
      <c r="S388" s="189">
        <v>8.7999999999999995E-2</v>
      </c>
      <c r="T388" s="189">
        <v>9.0999999999999998E-2</v>
      </c>
      <c r="U388" s="189">
        <v>2.3E-2</v>
      </c>
      <c r="V388" s="189">
        <v>2.4E-2</v>
      </c>
      <c r="W388" s="189">
        <v>0.223</v>
      </c>
      <c r="X388" s="189">
        <v>0.22700000000000001</v>
      </c>
      <c r="Y388" s="189">
        <v>1E-3</v>
      </c>
      <c r="Z388" s="189">
        <v>1E-3</v>
      </c>
      <c r="AA388" s="189">
        <v>2.1999999999999999E-2</v>
      </c>
      <c r="AB388" s="189">
        <v>2.4E-2</v>
      </c>
      <c r="AC388" s="12"/>
    </row>
    <row r="389" spans="1:29" x14ac:dyDescent="0.25">
      <c r="A389" s="94" t="s">
        <v>1906</v>
      </c>
      <c r="B389" s="189" t="s">
        <v>143</v>
      </c>
      <c r="C389" s="189">
        <v>0.40945568736915561</v>
      </c>
      <c r="D389" s="189">
        <v>0.24563852058618282</v>
      </c>
      <c r="E389" s="189">
        <v>0.12718073970690857</v>
      </c>
      <c r="F389" s="189">
        <v>3.087927424982554E-2</v>
      </c>
      <c r="G389" s="189">
        <v>0.17184228890439637</v>
      </c>
      <c r="H389" s="189">
        <v>6.9783670621074664E-4</v>
      </c>
      <c r="I389" s="189">
        <v>1.4305652477320307E-2</v>
      </c>
      <c r="J389" s="188">
        <v>0.99999999999999989</v>
      </c>
      <c r="K389" s="190">
        <v>5732</v>
      </c>
      <c r="L389" s="94"/>
      <c r="M389" s="189" t="s">
        <v>143</v>
      </c>
      <c r="N389" s="189" t="s">
        <v>143</v>
      </c>
      <c r="O389" s="189">
        <v>0.39700000000000002</v>
      </c>
      <c r="P389" s="189">
        <v>0.42199999999999999</v>
      </c>
      <c r="Q389" s="189">
        <v>0.23499999999999999</v>
      </c>
      <c r="R389" s="189">
        <v>0.25700000000000001</v>
      </c>
      <c r="S389" s="189">
        <v>0.11899999999999999</v>
      </c>
      <c r="T389" s="189">
        <v>0.13600000000000001</v>
      </c>
      <c r="U389" s="189">
        <v>2.7E-2</v>
      </c>
      <c r="V389" s="189">
        <v>3.5999999999999997E-2</v>
      </c>
      <c r="W389" s="189">
        <v>0.16200000000000001</v>
      </c>
      <c r="X389" s="189">
        <v>0.182</v>
      </c>
      <c r="Y389" s="189">
        <v>0</v>
      </c>
      <c r="Z389" s="189">
        <v>2E-3</v>
      </c>
      <c r="AA389" s="189">
        <v>1.2E-2</v>
      </c>
      <c r="AB389" s="189">
        <v>1.7999999999999999E-2</v>
      </c>
      <c r="AC389" s="12"/>
    </row>
    <row r="390" spans="1:29" x14ac:dyDescent="0.25">
      <c r="A390" s="94" t="s">
        <v>1907</v>
      </c>
      <c r="B390" s="189" t="s">
        <v>143</v>
      </c>
      <c r="C390" s="189">
        <v>0.14391143911439114</v>
      </c>
      <c r="D390" s="189">
        <v>0.6068060680606806</v>
      </c>
      <c r="E390" s="189">
        <v>0.15375153751537515</v>
      </c>
      <c r="F390" s="189">
        <v>3.0340303403034029E-2</v>
      </c>
      <c r="G390" s="189">
        <v>5.2480524805248049E-2</v>
      </c>
      <c r="H390" s="189" t="s">
        <v>143</v>
      </c>
      <c r="I390" s="189">
        <v>1.2710127101271012E-2</v>
      </c>
      <c r="J390" s="188">
        <v>1</v>
      </c>
      <c r="K390" s="190">
        <v>2439</v>
      </c>
      <c r="L390" s="94"/>
      <c r="M390" s="189" t="s">
        <v>143</v>
      </c>
      <c r="N390" s="189" t="s">
        <v>143</v>
      </c>
      <c r="O390" s="189">
        <v>0.13100000000000001</v>
      </c>
      <c r="P390" s="189">
        <v>0.158</v>
      </c>
      <c r="Q390" s="189">
        <v>0.58699999999999997</v>
      </c>
      <c r="R390" s="189">
        <v>0.626</v>
      </c>
      <c r="S390" s="189">
        <v>0.14000000000000001</v>
      </c>
      <c r="T390" s="189">
        <v>0.16900000000000001</v>
      </c>
      <c r="U390" s="189">
        <v>2.4E-2</v>
      </c>
      <c r="V390" s="189">
        <v>3.7999999999999999E-2</v>
      </c>
      <c r="W390" s="189">
        <v>4.3999999999999997E-2</v>
      </c>
      <c r="X390" s="189">
        <v>6.2E-2</v>
      </c>
      <c r="Y390" s="189" t="s">
        <v>143</v>
      </c>
      <c r="Z390" s="189" t="s">
        <v>143</v>
      </c>
      <c r="AA390" s="189">
        <v>8.9999999999999993E-3</v>
      </c>
      <c r="AB390" s="189">
        <v>1.7999999999999999E-2</v>
      </c>
      <c r="AC390" s="12"/>
    </row>
    <row r="391" spans="1:29" x14ac:dyDescent="0.25">
      <c r="A391" s="94" t="s">
        <v>1908</v>
      </c>
      <c r="B391" s="189" t="s">
        <v>143</v>
      </c>
      <c r="C391" s="189">
        <v>1.3846673421141506E-2</v>
      </c>
      <c r="D391" s="189">
        <v>0.20330969267139479</v>
      </c>
      <c r="E391" s="189">
        <v>0.15704154002026344</v>
      </c>
      <c r="F391" s="189">
        <v>3.3434650455927049E-2</v>
      </c>
      <c r="G391" s="189">
        <v>0.56838905775075987</v>
      </c>
      <c r="H391" s="189">
        <v>3.3772374197906115E-4</v>
      </c>
      <c r="I391" s="189">
        <v>2.3640661938534278E-2</v>
      </c>
      <c r="J391" s="188">
        <v>1</v>
      </c>
      <c r="K391" s="190">
        <v>2961</v>
      </c>
      <c r="L391" s="94"/>
      <c r="M391" s="189" t="s">
        <v>143</v>
      </c>
      <c r="N391" s="189" t="s">
        <v>143</v>
      </c>
      <c r="O391" s="189">
        <v>0.01</v>
      </c>
      <c r="P391" s="189">
        <v>1.9E-2</v>
      </c>
      <c r="Q391" s="189">
        <v>0.189</v>
      </c>
      <c r="R391" s="189">
        <v>0.218</v>
      </c>
      <c r="S391" s="189">
        <v>0.14399999999999999</v>
      </c>
      <c r="T391" s="189">
        <v>0.17100000000000001</v>
      </c>
      <c r="U391" s="189">
        <v>2.8000000000000001E-2</v>
      </c>
      <c r="V391" s="189">
        <v>4.1000000000000002E-2</v>
      </c>
      <c r="W391" s="189">
        <v>0.55000000000000004</v>
      </c>
      <c r="X391" s="189">
        <v>0.58599999999999997</v>
      </c>
      <c r="Y391" s="189">
        <v>0</v>
      </c>
      <c r="Z391" s="189">
        <v>2E-3</v>
      </c>
      <c r="AA391" s="189">
        <v>1.9E-2</v>
      </c>
      <c r="AB391" s="189">
        <v>0.03</v>
      </c>
      <c r="AC391" s="12"/>
    </row>
    <row r="392" spans="1:29" x14ac:dyDescent="0.25">
      <c r="A392" s="94" t="s">
        <v>1909</v>
      </c>
      <c r="B392" s="189" t="s">
        <v>143</v>
      </c>
      <c r="C392" s="189">
        <v>0.12364786154102179</v>
      </c>
      <c r="D392" s="189">
        <v>0.17823265102346481</v>
      </c>
      <c r="E392" s="189">
        <v>6.3072058578798468E-2</v>
      </c>
      <c r="F392" s="189">
        <v>1.3646197370610751E-2</v>
      </c>
      <c r="G392" s="189">
        <v>0.58196039274421696</v>
      </c>
      <c r="H392" s="189">
        <v>7.655183890830421E-3</v>
      </c>
      <c r="I392" s="189">
        <v>3.1785654851056749E-2</v>
      </c>
      <c r="J392" s="188">
        <v>1</v>
      </c>
      <c r="K392" s="190">
        <v>6009</v>
      </c>
      <c r="L392" s="94"/>
      <c r="M392" s="189" t="s">
        <v>143</v>
      </c>
      <c r="N392" s="189" t="s">
        <v>143</v>
      </c>
      <c r="O392" s="189">
        <v>0.11600000000000001</v>
      </c>
      <c r="P392" s="189">
        <v>0.13200000000000001</v>
      </c>
      <c r="Q392" s="189">
        <v>0.16900000000000001</v>
      </c>
      <c r="R392" s="189">
        <v>0.188</v>
      </c>
      <c r="S392" s="189">
        <v>5.7000000000000002E-2</v>
      </c>
      <c r="T392" s="189">
        <v>7.0000000000000007E-2</v>
      </c>
      <c r="U392" s="189">
        <v>1.0999999999999999E-2</v>
      </c>
      <c r="V392" s="189">
        <v>1.7000000000000001E-2</v>
      </c>
      <c r="W392" s="189">
        <v>0.56899999999999995</v>
      </c>
      <c r="X392" s="189">
        <v>0.59399999999999997</v>
      </c>
      <c r="Y392" s="189">
        <v>6.0000000000000001E-3</v>
      </c>
      <c r="Z392" s="189">
        <v>0.01</v>
      </c>
      <c r="AA392" s="189">
        <v>2.8000000000000001E-2</v>
      </c>
      <c r="AB392" s="189">
        <v>3.6999999999999998E-2</v>
      </c>
      <c r="AC392" s="12"/>
    </row>
    <row r="393" spans="1:29" x14ac:dyDescent="0.25">
      <c r="A393" s="94" t="s">
        <v>1910</v>
      </c>
      <c r="B393" s="189">
        <v>0.31719817767653757</v>
      </c>
      <c r="C393" s="189">
        <v>0.2072892938496583</v>
      </c>
      <c r="D393" s="189">
        <v>0.23576309794988609</v>
      </c>
      <c r="E393" s="189">
        <v>0.11788154897494305</v>
      </c>
      <c r="F393" s="189">
        <v>6.2642369020501137E-3</v>
      </c>
      <c r="G393" s="189">
        <v>9.7949886104783598E-2</v>
      </c>
      <c r="H393" s="189">
        <v>1.1389521640091116E-3</v>
      </c>
      <c r="I393" s="189">
        <v>1.6514806378132119E-2</v>
      </c>
      <c r="J393" s="188">
        <v>1</v>
      </c>
      <c r="K393" s="190">
        <v>1756</v>
      </c>
      <c r="L393" s="94"/>
      <c r="M393" s="189">
        <v>0.29599999999999999</v>
      </c>
      <c r="N393" s="189">
        <v>0.33900000000000002</v>
      </c>
      <c r="O393" s="189">
        <v>0.189</v>
      </c>
      <c r="P393" s="189">
        <v>0.22700000000000001</v>
      </c>
      <c r="Q393" s="189">
        <v>0.216</v>
      </c>
      <c r="R393" s="189">
        <v>0.25600000000000001</v>
      </c>
      <c r="S393" s="189">
        <v>0.104</v>
      </c>
      <c r="T393" s="189">
        <v>0.13400000000000001</v>
      </c>
      <c r="U393" s="189">
        <v>4.0000000000000001E-3</v>
      </c>
      <c r="V393" s="189">
        <v>1.0999999999999999E-2</v>
      </c>
      <c r="W393" s="189">
        <v>8.5000000000000006E-2</v>
      </c>
      <c r="X393" s="189">
        <v>0.113</v>
      </c>
      <c r="Y393" s="189">
        <v>0</v>
      </c>
      <c r="Z393" s="189">
        <v>4.0000000000000001E-3</v>
      </c>
      <c r="AA393" s="189">
        <v>1.2E-2</v>
      </c>
      <c r="AB393" s="189">
        <v>2.4E-2</v>
      </c>
      <c r="AC393" s="12"/>
    </row>
    <row r="394" spans="1:29" x14ac:dyDescent="0.25">
      <c r="A394" s="94" t="s">
        <v>1911</v>
      </c>
      <c r="B394" s="189">
        <v>0.31911918909472214</v>
      </c>
      <c r="C394" s="189">
        <v>8.9878663803864779E-4</v>
      </c>
      <c r="D394" s="189">
        <v>0.41753632595995405</v>
      </c>
      <c r="E394" s="189">
        <v>0.22200029959554601</v>
      </c>
      <c r="F394" s="189">
        <v>2.2469665950966195E-3</v>
      </c>
      <c r="G394" s="189">
        <v>9.5870574724122443E-3</v>
      </c>
      <c r="H394" s="189" t="s">
        <v>143</v>
      </c>
      <c r="I394" s="189">
        <v>2.8611374644230289E-2</v>
      </c>
      <c r="J394" s="188">
        <v>1</v>
      </c>
      <c r="K394" s="190">
        <v>20027</v>
      </c>
      <c r="L394" s="94"/>
      <c r="M394" s="189">
        <v>0.313</v>
      </c>
      <c r="N394" s="189">
        <v>0.32600000000000001</v>
      </c>
      <c r="O394" s="189">
        <v>1E-3</v>
      </c>
      <c r="P394" s="189">
        <v>1E-3</v>
      </c>
      <c r="Q394" s="189">
        <v>0.41099999999999998</v>
      </c>
      <c r="R394" s="189">
        <v>0.42399999999999999</v>
      </c>
      <c r="S394" s="189">
        <v>0.216</v>
      </c>
      <c r="T394" s="189">
        <v>0.22800000000000001</v>
      </c>
      <c r="U394" s="189">
        <v>2E-3</v>
      </c>
      <c r="V394" s="189">
        <v>3.0000000000000001E-3</v>
      </c>
      <c r="W394" s="189">
        <v>8.0000000000000002E-3</v>
      </c>
      <c r="X394" s="189">
        <v>1.0999999999999999E-2</v>
      </c>
      <c r="Y394" s="189" t="s">
        <v>143</v>
      </c>
      <c r="Z394" s="189" t="s">
        <v>143</v>
      </c>
      <c r="AA394" s="189">
        <v>2.5999999999999999E-2</v>
      </c>
      <c r="AB394" s="189">
        <v>3.1E-2</v>
      </c>
      <c r="AC394" s="12"/>
    </row>
    <row r="395" spans="1:29" x14ac:dyDescent="0.25">
      <c r="A395" s="94" t="s">
        <v>1912</v>
      </c>
      <c r="B395" s="189">
        <v>8.3799132495640125E-2</v>
      </c>
      <c r="C395" s="189">
        <v>0.31900907749407503</v>
      </c>
      <c r="D395" s="189">
        <v>0.21495327102803738</v>
      </c>
      <c r="E395" s="189">
        <v>7.9193310378750617E-2</v>
      </c>
      <c r="F395" s="189">
        <v>5.5225148683092605E-2</v>
      </c>
      <c r="G395" s="189">
        <v>0.2319009077494075</v>
      </c>
      <c r="H395" s="189">
        <v>1.2073514286991907E-3</v>
      </c>
      <c r="I395" s="189">
        <v>1.4711800742297545E-2</v>
      </c>
      <c r="J395" s="188">
        <v>1</v>
      </c>
      <c r="K395" s="190">
        <v>22363</v>
      </c>
      <c r="L395" s="94"/>
      <c r="M395" s="189">
        <v>0.08</v>
      </c>
      <c r="N395" s="189">
        <v>8.7999999999999995E-2</v>
      </c>
      <c r="O395" s="189">
        <v>0.313</v>
      </c>
      <c r="P395" s="189">
        <v>0.32500000000000001</v>
      </c>
      <c r="Q395" s="189">
        <v>0.21</v>
      </c>
      <c r="R395" s="189">
        <v>0.22</v>
      </c>
      <c r="S395" s="189">
        <v>7.5999999999999998E-2</v>
      </c>
      <c r="T395" s="189">
        <v>8.3000000000000004E-2</v>
      </c>
      <c r="U395" s="189">
        <v>5.1999999999999998E-2</v>
      </c>
      <c r="V395" s="189">
        <v>5.8000000000000003E-2</v>
      </c>
      <c r="W395" s="189">
        <v>0.22600000000000001</v>
      </c>
      <c r="X395" s="189">
        <v>0.23699999999999999</v>
      </c>
      <c r="Y395" s="189">
        <v>1E-3</v>
      </c>
      <c r="Z395" s="189">
        <v>2E-3</v>
      </c>
      <c r="AA395" s="189">
        <v>1.2999999999999999E-2</v>
      </c>
      <c r="AB395" s="189">
        <v>1.6E-2</v>
      </c>
      <c r="AC395" s="12"/>
    </row>
    <row r="396" spans="1:29" x14ac:dyDescent="0.25">
      <c r="A396" s="94" t="s">
        <v>1913</v>
      </c>
      <c r="B396" s="189">
        <v>0.57992923769700866</v>
      </c>
      <c r="C396" s="189">
        <v>0.1843036346091991</v>
      </c>
      <c r="D396" s="189">
        <v>0.11418462528144098</v>
      </c>
      <c r="E396" s="189">
        <v>5.2750080411707943E-2</v>
      </c>
      <c r="F396" s="189">
        <v>8.362817626246381E-3</v>
      </c>
      <c r="G396" s="189">
        <v>1.1579285944033452E-2</v>
      </c>
      <c r="H396" s="189" t="s">
        <v>143</v>
      </c>
      <c r="I396" s="189">
        <v>4.8890318430363462E-2</v>
      </c>
      <c r="J396" s="188">
        <v>1</v>
      </c>
      <c r="K396" s="190">
        <v>3109</v>
      </c>
      <c r="L396" s="94"/>
      <c r="M396" s="189">
        <v>0.56200000000000006</v>
      </c>
      <c r="N396" s="189">
        <v>0.59699999999999998</v>
      </c>
      <c r="O396" s="189">
        <v>0.17100000000000001</v>
      </c>
      <c r="P396" s="189">
        <v>0.19800000000000001</v>
      </c>
      <c r="Q396" s="189">
        <v>0.10299999999999999</v>
      </c>
      <c r="R396" s="189">
        <v>0.126</v>
      </c>
      <c r="S396" s="189">
        <v>4.4999999999999998E-2</v>
      </c>
      <c r="T396" s="189">
        <v>6.0999999999999999E-2</v>
      </c>
      <c r="U396" s="189">
        <v>6.0000000000000001E-3</v>
      </c>
      <c r="V396" s="189">
        <v>1.2E-2</v>
      </c>
      <c r="W396" s="189">
        <v>8.0000000000000002E-3</v>
      </c>
      <c r="X396" s="189">
        <v>1.6E-2</v>
      </c>
      <c r="Y396" s="189" t="s">
        <v>143</v>
      </c>
      <c r="Z396" s="189" t="s">
        <v>143</v>
      </c>
      <c r="AA396" s="189">
        <v>4.2000000000000003E-2</v>
      </c>
      <c r="AB396" s="189">
        <v>5.7000000000000002E-2</v>
      </c>
      <c r="AC396" s="12"/>
    </row>
    <row r="397" spans="1:29" x14ac:dyDescent="0.25">
      <c r="A397" s="94" t="s">
        <v>1914</v>
      </c>
      <c r="B397" s="189">
        <v>0.29613325401546697</v>
      </c>
      <c r="C397" s="189">
        <v>0.53650604798730916</v>
      </c>
      <c r="D397" s="189">
        <v>7.5312314098750749E-2</v>
      </c>
      <c r="E397" s="189">
        <v>2.5580011897679951E-2</v>
      </c>
      <c r="F397" s="189">
        <v>1.2294269284156257E-3</v>
      </c>
      <c r="G397" s="189">
        <v>4.1562561967083085E-2</v>
      </c>
      <c r="H397" s="189">
        <v>1.5070394606385088E-3</v>
      </c>
      <c r="I397" s="189">
        <v>2.2169343644655958E-2</v>
      </c>
      <c r="J397" s="188">
        <v>1</v>
      </c>
      <c r="K397" s="190">
        <v>25215</v>
      </c>
      <c r="L397" s="94"/>
      <c r="M397" s="189">
        <v>0.29099999999999998</v>
      </c>
      <c r="N397" s="189">
        <v>0.30199999999999999</v>
      </c>
      <c r="O397" s="189">
        <v>0.53</v>
      </c>
      <c r="P397" s="189">
        <v>0.54300000000000004</v>
      </c>
      <c r="Q397" s="189">
        <v>7.1999999999999995E-2</v>
      </c>
      <c r="R397" s="189">
        <v>7.9000000000000001E-2</v>
      </c>
      <c r="S397" s="189">
        <v>2.4E-2</v>
      </c>
      <c r="T397" s="189">
        <v>2.8000000000000001E-2</v>
      </c>
      <c r="U397" s="189">
        <v>1E-3</v>
      </c>
      <c r="V397" s="189">
        <v>2E-3</v>
      </c>
      <c r="W397" s="189">
        <v>3.9E-2</v>
      </c>
      <c r="X397" s="189">
        <v>4.3999999999999997E-2</v>
      </c>
      <c r="Y397" s="189">
        <v>1E-3</v>
      </c>
      <c r="Z397" s="189">
        <v>2E-3</v>
      </c>
      <c r="AA397" s="189">
        <v>0.02</v>
      </c>
      <c r="AB397" s="189">
        <v>2.4E-2</v>
      </c>
      <c r="AC397" s="12"/>
    </row>
    <row r="398" spans="1:29" x14ac:dyDescent="0.25">
      <c r="A398" s="94" t="s">
        <v>1915</v>
      </c>
      <c r="B398" s="189" t="s">
        <v>143</v>
      </c>
      <c r="C398" s="189">
        <v>0.45666666666666667</v>
      </c>
      <c r="D398" s="189">
        <v>0.34266666666666667</v>
      </c>
      <c r="E398" s="189">
        <v>9.1333333333333336E-2</v>
      </c>
      <c r="F398" s="189">
        <v>1.2666666666666666E-2</v>
      </c>
      <c r="G398" s="189">
        <v>9.0666666666666673E-2</v>
      </c>
      <c r="H398" s="189">
        <v>6.6666666666666664E-4</v>
      </c>
      <c r="I398" s="189">
        <v>5.3333333333333332E-3</v>
      </c>
      <c r="J398" s="188">
        <v>1.0000000000000002</v>
      </c>
      <c r="K398" s="190">
        <v>1500</v>
      </c>
      <c r="L398" s="94"/>
      <c r="M398" s="189" t="s">
        <v>143</v>
      </c>
      <c r="N398" s="189" t="s">
        <v>143</v>
      </c>
      <c r="O398" s="189">
        <v>0.432</v>
      </c>
      <c r="P398" s="189">
        <v>0.48199999999999998</v>
      </c>
      <c r="Q398" s="189">
        <v>0.31900000000000001</v>
      </c>
      <c r="R398" s="189">
        <v>0.36699999999999999</v>
      </c>
      <c r="S398" s="189">
        <v>7.8E-2</v>
      </c>
      <c r="T398" s="189">
        <v>0.107</v>
      </c>
      <c r="U398" s="189">
        <v>8.0000000000000002E-3</v>
      </c>
      <c r="V398" s="189">
        <v>0.02</v>
      </c>
      <c r="W398" s="189">
        <v>7.6999999999999999E-2</v>
      </c>
      <c r="X398" s="189">
        <v>0.106</v>
      </c>
      <c r="Y398" s="189">
        <v>0</v>
      </c>
      <c r="Z398" s="189">
        <v>4.0000000000000001E-3</v>
      </c>
      <c r="AA398" s="189">
        <v>3.0000000000000001E-3</v>
      </c>
      <c r="AB398" s="189">
        <v>0.01</v>
      </c>
      <c r="AC398" s="12"/>
    </row>
    <row r="399" spans="1:29" x14ac:dyDescent="0.25">
      <c r="A399" s="94" t="s">
        <v>1916</v>
      </c>
      <c r="B399" s="189" t="s">
        <v>143</v>
      </c>
      <c r="C399" s="189">
        <v>0.35869565217391303</v>
      </c>
      <c r="D399" s="189">
        <v>0.33478260869565218</v>
      </c>
      <c r="E399" s="189">
        <v>0.14347826086956522</v>
      </c>
      <c r="F399" s="189">
        <v>2.1739130434782608E-2</v>
      </c>
      <c r="G399" s="189">
        <v>0.11739130434782609</v>
      </c>
      <c r="H399" s="189" t="s">
        <v>143</v>
      </c>
      <c r="I399" s="189">
        <v>2.391304347826087E-2</v>
      </c>
      <c r="J399" s="188">
        <v>0.99999999999999989</v>
      </c>
      <c r="K399" s="190">
        <v>460</v>
      </c>
      <c r="L399" s="94"/>
      <c r="M399" s="189" t="s">
        <v>143</v>
      </c>
      <c r="N399" s="189" t="s">
        <v>143</v>
      </c>
      <c r="O399" s="189">
        <v>0.316</v>
      </c>
      <c r="P399" s="189">
        <v>0.40400000000000003</v>
      </c>
      <c r="Q399" s="189">
        <v>0.29299999999999998</v>
      </c>
      <c r="R399" s="189">
        <v>0.379</v>
      </c>
      <c r="S399" s="189">
        <v>0.114</v>
      </c>
      <c r="T399" s="189">
        <v>0.17799999999999999</v>
      </c>
      <c r="U399" s="189">
        <v>1.2E-2</v>
      </c>
      <c r="V399" s="189">
        <v>0.04</v>
      </c>
      <c r="W399" s="189">
        <v>9.0999999999999998E-2</v>
      </c>
      <c r="X399" s="189">
        <v>0.15</v>
      </c>
      <c r="Y399" s="189" t="s">
        <v>143</v>
      </c>
      <c r="Z399" s="189" t="s">
        <v>143</v>
      </c>
      <c r="AA399" s="189">
        <v>1.2999999999999999E-2</v>
      </c>
      <c r="AB399" s="189">
        <v>4.2000000000000003E-2</v>
      </c>
      <c r="AC399" s="12"/>
    </row>
    <row r="400" spans="1:29" x14ac:dyDescent="0.25">
      <c r="A400" s="94" t="s">
        <v>1917</v>
      </c>
      <c r="B400" s="189" t="s">
        <v>143</v>
      </c>
      <c r="C400" s="189">
        <v>0.47024952015355087</v>
      </c>
      <c r="D400" s="189">
        <v>0.18554062699936019</v>
      </c>
      <c r="E400" s="189">
        <v>0.27383237364043506</v>
      </c>
      <c r="F400" s="189">
        <v>1.2795905310300703E-2</v>
      </c>
      <c r="G400" s="189">
        <v>3.8387715930902108E-2</v>
      </c>
      <c r="H400" s="189">
        <v>6.3979526551503517E-4</v>
      </c>
      <c r="I400" s="189">
        <v>1.8554062699936022E-2</v>
      </c>
      <c r="J400" s="188">
        <v>1</v>
      </c>
      <c r="K400" s="190">
        <v>1563</v>
      </c>
      <c r="L400" s="94"/>
      <c r="M400" s="189" t="s">
        <v>143</v>
      </c>
      <c r="N400" s="189" t="s">
        <v>143</v>
      </c>
      <c r="O400" s="189">
        <v>0.44600000000000001</v>
      </c>
      <c r="P400" s="189">
        <v>0.495</v>
      </c>
      <c r="Q400" s="189">
        <v>0.16700000000000001</v>
      </c>
      <c r="R400" s="189">
        <v>0.20599999999999999</v>
      </c>
      <c r="S400" s="189">
        <v>0.252</v>
      </c>
      <c r="T400" s="189">
        <v>0.29599999999999999</v>
      </c>
      <c r="U400" s="189">
        <v>8.0000000000000002E-3</v>
      </c>
      <c r="V400" s="189">
        <v>0.02</v>
      </c>
      <c r="W400" s="189">
        <v>0.03</v>
      </c>
      <c r="X400" s="189">
        <v>4.9000000000000002E-2</v>
      </c>
      <c r="Y400" s="189">
        <v>0</v>
      </c>
      <c r="Z400" s="189">
        <v>4.0000000000000001E-3</v>
      </c>
      <c r="AA400" s="189">
        <v>1.2999999999999999E-2</v>
      </c>
      <c r="AB400" s="189">
        <v>2.7E-2</v>
      </c>
      <c r="AC400" s="12"/>
    </row>
    <row r="401" spans="1:29" x14ac:dyDescent="0.25">
      <c r="A401" s="94" t="s">
        <v>1918</v>
      </c>
      <c r="B401" s="189" t="s">
        <v>143</v>
      </c>
      <c r="C401" s="189">
        <v>0.55053598774885149</v>
      </c>
      <c r="D401" s="189">
        <v>0.26493108728943338</v>
      </c>
      <c r="E401" s="189">
        <v>9.1883614088820828E-2</v>
      </c>
      <c r="F401" s="189">
        <v>9.1883614088820835E-3</v>
      </c>
      <c r="G401" s="189">
        <v>6.5084226646248092E-2</v>
      </c>
      <c r="H401" s="189" t="s">
        <v>143</v>
      </c>
      <c r="I401" s="189">
        <v>1.8376722817764167E-2</v>
      </c>
      <c r="J401" s="188">
        <v>1.0000000000000002</v>
      </c>
      <c r="K401" s="190">
        <v>1306</v>
      </c>
      <c r="L401" s="94"/>
      <c r="M401" s="189" t="s">
        <v>143</v>
      </c>
      <c r="N401" s="189" t="s">
        <v>143</v>
      </c>
      <c r="O401" s="189">
        <v>0.52300000000000002</v>
      </c>
      <c r="P401" s="189">
        <v>0.57699999999999996</v>
      </c>
      <c r="Q401" s="189">
        <v>0.24199999999999999</v>
      </c>
      <c r="R401" s="189">
        <v>0.28999999999999998</v>
      </c>
      <c r="S401" s="189">
        <v>7.6999999999999999E-2</v>
      </c>
      <c r="T401" s="189">
        <v>0.109</v>
      </c>
      <c r="U401" s="189">
        <v>5.0000000000000001E-3</v>
      </c>
      <c r="V401" s="189">
        <v>1.6E-2</v>
      </c>
      <c r="W401" s="189">
        <v>5.2999999999999999E-2</v>
      </c>
      <c r="X401" s="189">
        <v>0.08</v>
      </c>
      <c r="Y401" s="189" t="s">
        <v>143</v>
      </c>
      <c r="Z401" s="189" t="s">
        <v>143</v>
      </c>
      <c r="AA401" s="189">
        <v>1.2E-2</v>
      </c>
      <c r="AB401" s="189">
        <v>2.7E-2</v>
      </c>
      <c r="AC401" s="12"/>
    </row>
    <row r="402" spans="1:29" x14ac:dyDescent="0.25">
      <c r="A402" s="94" t="s">
        <v>1919</v>
      </c>
      <c r="B402" s="189" t="s">
        <v>143</v>
      </c>
      <c r="C402" s="189">
        <v>0.39774859287054409</v>
      </c>
      <c r="D402" s="189">
        <v>0.33489681050656661</v>
      </c>
      <c r="E402" s="189">
        <v>0.15478424015009382</v>
      </c>
      <c r="F402" s="189">
        <v>1.0318949343339587E-2</v>
      </c>
      <c r="G402" s="189">
        <v>8.3489681050656656E-2</v>
      </c>
      <c r="H402" s="189" t="s">
        <v>143</v>
      </c>
      <c r="I402" s="189">
        <v>1.8761726078799251E-2</v>
      </c>
      <c r="J402" s="188">
        <v>1</v>
      </c>
      <c r="K402" s="190">
        <v>1066</v>
      </c>
      <c r="L402" s="94"/>
      <c r="M402" s="189" t="s">
        <v>143</v>
      </c>
      <c r="N402" s="189" t="s">
        <v>143</v>
      </c>
      <c r="O402" s="189">
        <v>0.36899999999999999</v>
      </c>
      <c r="P402" s="189">
        <v>0.42699999999999999</v>
      </c>
      <c r="Q402" s="189">
        <v>0.307</v>
      </c>
      <c r="R402" s="189">
        <v>0.36399999999999999</v>
      </c>
      <c r="S402" s="189">
        <v>0.13400000000000001</v>
      </c>
      <c r="T402" s="189">
        <v>0.17799999999999999</v>
      </c>
      <c r="U402" s="189">
        <v>6.0000000000000001E-3</v>
      </c>
      <c r="V402" s="189">
        <v>1.7999999999999999E-2</v>
      </c>
      <c r="W402" s="189">
        <v>6.8000000000000005E-2</v>
      </c>
      <c r="X402" s="189">
        <v>0.10199999999999999</v>
      </c>
      <c r="Y402" s="189" t="s">
        <v>143</v>
      </c>
      <c r="Z402" s="189" t="s">
        <v>143</v>
      </c>
      <c r="AA402" s="189">
        <v>1.2E-2</v>
      </c>
      <c r="AB402" s="189">
        <v>2.9000000000000001E-2</v>
      </c>
      <c r="AC402" s="12"/>
    </row>
    <row r="403" spans="1:29" x14ac:dyDescent="0.25">
      <c r="A403" s="94" t="s">
        <v>1920</v>
      </c>
      <c r="B403" s="189" t="s">
        <v>143</v>
      </c>
      <c r="C403" s="189">
        <v>0.19614361702127658</v>
      </c>
      <c r="D403" s="189">
        <v>0.54920212765957444</v>
      </c>
      <c r="E403" s="189">
        <v>0.16489361702127658</v>
      </c>
      <c r="F403" s="189">
        <v>1.1968085106382979E-2</v>
      </c>
      <c r="G403" s="189">
        <v>5.7180851063829786E-2</v>
      </c>
      <c r="H403" s="189" t="s">
        <v>143</v>
      </c>
      <c r="I403" s="189">
        <v>2.0611702127659573E-2</v>
      </c>
      <c r="J403" s="188">
        <v>1</v>
      </c>
      <c r="K403" s="190">
        <v>1504</v>
      </c>
      <c r="L403" s="94"/>
      <c r="M403" s="189" t="s">
        <v>143</v>
      </c>
      <c r="N403" s="189" t="s">
        <v>143</v>
      </c>
      <c r="O403" s="189">
        <v>0.17699999999999999</v>
      </c>
      <c r="P403" s="189">
        <v>0.217</v>
      </c>
      <c r="Q403" s="189">
        <v>0.52400000000000002</v>
      </c>
      <c r="R403" s="189">
        <v>0.57399999999999995</v>
      </c>
      <c r="S403" s="189">
        <v>0.14699999999999999</v>
      </c>
      <c r="T403" s="189">
        <v>0.184</v>
      </c>
      <c r="U403" s="189">
        <v>8.0000000000000002E-3</v>
      </c>
      <c r="V403" s="189">
        <v>1.9E-2</v>
      </c>
      <c r="W403" s="189">
        <v>4.7E-2</v>
      </c>
      <c r="X403" s="189">
        <v>7.0000000000000007E-2</v>
      </c>
      <c r="Y403" s="189" t="s">
        <v>143</v>
      </c>
      <c r="Z403" s="189" t="s">
        <v>143</v>
      </c>
      <c r="AA403" s="189">
        <v>1.4999999999999999E-2</v>
      </c>
      <c r="AB403" s="189">
        <v>2.9000000000000001E-2</v>
      </c>
      <c r="AC403" s="12"/>
    </row>
    <row r="404" spans="1:29" x14ac:dyDescent="0.25">
      <c r="A404" s="94" t="s">
        <v>1921</v>
      </c>
      <c r="B404" s="189" t="s">
        <v>143</v>
      </c>
      <c r="C404" s="189">
        <v>0.36565420560747663</v>
      </c>
      <c r="D404" s="189">
        <v>0.32593457943925236</v>
      </c>
      <c r="E404" s="189">
        <v>9.9299065420560745E-2</v>
      </c>
      <c r="F404" s="189">
        <v>2.1028037383177569E-2</v>
      </c>
      <c r="G404" s="189">
        <v>0.17523364485981308</v>
      </c>
      <c r="H404" s="189" t="s">
        <v>143</v>
      </c>
      <c r="I404" s="189">
        <v>1.2850467289719626E-2</v>
      </c>
      <c r="J404" s="188">
        <v>1.0000000000000002</v>
      </c>
      <c r="K404" s="190">
        <v>856</v>
      </c>
      <c r="L404" s="94"/>
      <c r="M404" s="189" t="s">
        <v>143</v>
      </c>
      <c r="N404" s="189" t="s">
        <v>143</v>
      </c>
      <c r="O404" s="189">
        <v>0.33400000000000002</v>
      </c>
      <c r="P404" s="189">
        <v>0.39800000000000002</v>
      </c>
      <c r="Q404" s="189">
        <v>0.29499999999999998</v>
      </c>
      <c r="R404" s="189">
        <v>0.35799999999999998</v>
      </c>
      <c r="S404" s="189">
        <v>8.1000000000000003E-2</v>
      </c>
      <c r="T404" s="189">
        <v>0.121</v>
      </c>
      <c r="U404" s="189">
        <v>1.2999999999999999E-2</v>
      </c>
      <c r="V404" s="189">
        <v>3.3000000000000002E-2</v>
      </c>
      <c r="W404" s="189">
        <v>0.151</v>
      </c>
      <c r="X404" s="189">
        <v>0.20200000000000001</v>
      </c>
      <c r="Y404" s="189" t="s">
        <v>143</v>
      </c>
      <c r="Z404" s="189" t="s">
        <v>143</v>
      </c>
      <c r="AA404" s="189">
        <v>7.0000000000000001E-3</v>
      </c>
      <c r="AB404" s="189">
        <v>2.3E-2</v>
      </c>
      <c r="AC404" s="12"/>
    </row>
    <row r="405" spans="1:29" x14ac:dyDescent="0.25">
      <c r="A405" s="94" t="s">
        <v>1922</v>
      </c>
      <c r="B405" s="189" t="s">
        <v>143</v>
      </c>
      <c r="C405" s="189">
        <v>0.28658652928830375</v>
      </c>
      <c r="D405" s="189">
        <v>0.28811295554283534</v>
      </c>
      <c r="E405" s="189">
        <v>0.13737836290784203</v>
      </c>
      <c r="F405" s="189">
        <v>2.4232016790688801E-2</v>
      </c>
      <c r="G405" s="189">
        <v>0.24003052852509063</v>
      </c>
      <c r="H405" s="189">
        <v>7.6321312726578894E-4</v>
      </c>
      <c r="I405" s="189">
        <v>2.2896393817973669E-2</v>
      </c>
      <c r="J405" s="188">
        <v>1</v>
      </c>
      <c r="K405" s="190">
        <v>5241</v>
      </c>
      <c r="L405" s="94"/>
      <c r="M405" s="189" t="s">
        <v>143</v>
      </c>
      <c r="N405" s="189" t="s">
        <v>143</v>
      </c>
      <c r="O405" s="189">
        <v>0.27500000000000002</v>
      </c>
      <c r="P405" s="189">
        <v>0.29899999999999999</v>
      </c>
      <c r="Q405" s="189">
        <v>0.27600000000000002</v>
      </c>
      <c r="R405" s="189">
        <v>0.30099999999999999</v>
      </c>
      <c r="S405" s="189">
        <v>0.128</v>
      </c>
      <c r="T405" s="189">
        <v>0.14699999999999999</v>
      </c>
      <c r="U405" s="189">
        <v>0.02</v>
      </c>
      <c r="V405" s="189">
        <v>2.9000000000000001E-2</v>
      </c>
      <c r="W405" s="189">
        <v>0.22900000000000001</v>
      </c>
      <c r="X405" s="189">
        <v>0.252</v>
      </c>
      <c r="Y405" s="189">
        <v>0</v>
      </c>
      <c r="Z405" s="189">
        <v>2E-3</v>
      </c>
      <c r="AA405" s="189">
        <v>1.9E-2</v>
      </c>
      <c r="AB405" s="189">
        <v>2.7E-2</v>
      </c>
      <c r="AC405" s="12"/>
    </row>
    <row r="406" spans="1:29" x14ac:dyDescent="0.25">
      <c r="A406" s="94" t="s">
        <v>1923</v>
      </c>
      <c r="B406" s="189" t="s">
        <v>143</v>
      </c>
      <c r="C406" s="189">
        <v>1.5306122448979591E-2</v>
      </c>
      <c r="D406" s="189">
        <v>0.24170918367346939</v>
      </c>
      <c r="E406" s="189">
        <v>0.13456632653061223</v>
      </c>
      <c r="F406" s="189">
        <v>4.2091836734693876E-2</v>
      </c>
      <c r="G406" s="189">
        <v>0.53890306122448983</v>
      </c>
      <c r="H406" s="189">
        <v>1.2755102040816326E-3</v>
      </c>
      <c r="I406" s="189">
        <v>2.6147959183673471E-2</v>
      </c>
      <c r="J406" s="188">
        <v>1</v>
      </c>
      <c r="K406" s="190">
        <v>1568</v>
      </c>
      <c r="L406" s="94"/>
      <c r="M406" s="189" t="s">
        <v>143</v>
      </c>
      <c r="N406" s="189" t="s">
        <v>143</v>
      </c>
      <c r="O406" s="189">
        <v>0.01</v>
      </c>
      <c r="P406" s="189">
        <v>2.3E-2</v>
      </c>
      <c r="Q406" s="189">
        <v>0.221</v>
      </c>
      <c r="R406" s="189">
        <v>0.26400000000000001</v>
      </c>
      <c r="S406" s="189">
        <v>0.11899999999999999</v>
      </c>
      <c r="T406" s="189">
        <v>0.152</v>
      </c>
      <c r="U406" s="189">
        <v>3.3000000000000002E-2</v>
      </c>
      <c r="V406" s="189">
        <v>5.2999999999999999E-2</v>
      </c>
      <c r="W406" s="189">
        <v>0.51400000000000001</v>
      </c>
      <c r="X406" s="189">
        <v>0.56299999999999994</v>
      </c>
      <c r="Y406" s="189">
        <v>0</v>
      </c>
      <c r="Z406" s="189">
        <v>5.0000000000000001E-3</v>
      </c>
      <c r="AA406" s="189">
        <v>1.9E-2</v>
      </c>
      <c r="AB406" s="189">
        <v>3.5000000000000003E-2</v>
      </c>
      <c r="AC406" s="12"/>
    </row>
    <row r="407" spans="1:29" x14ac:dyDescent="0.25">
      <c r="A407" s="94" t="s">
        <v>1924</v>
      </c>
      <c r="B407" s="189" t="s">
        <v>143</v>
      </c>
      <c r="C407" s="189">
        <v>0.17619603267211201</v>
      </c>
      <c r="D407" s="189">
        <v>0.45507584597432904</v>
      </c>
      <c r="E407" s="189">
        <v>9.9766627771295219E-2</v>
      </c>
      <c r="F407" s="189">
        <v>1.1085180863477246E-2</v>
      </c>
      <c r="G407" s="189">
        <v>0.16219369894982497</v>
      </c>
      <c r="H407" s="189">
        <v>5.8343057176196028E-4</v>
      </c>
      <c r="I407" s="189">
        <v>9.5099183197199538E-2</v>
      </c>
      <c r="J407" s="188">
        <v>0.99999999999999989</v>
      </c>
      <c r="K407" s="190">
        <v>1714</v>
      </c>
      <c r="L407" s="94"/>
      <c r="M407" s="189" t="s">
        <v>143</v>
      </c>
      <c r="N407" s="189" t="s">
        <v>143</v>
      </c>
      <c r="O407" s="189">
        <v>0.159</v>
      </c>
      <c r="P407" s="189">
        <v>0.19500000000000001</v>
      </c>
      <c r="Q407" s="189">
        <v>0.432</v>
      </c>
      <c r="R407" s="189">
        <v>0.47899999999999998</v>
      </c>
      <c r="S407" s="189">
        <v>8.5999999999999993E-2</v>
      </c>
      <c r="T407" s="189">
        <v>0.115</v>
      </c>
      <c r="U407" s="189">
        <v>7.0000000000000001E-3</v>
      </c>
      <c r="V407" s="189">
        <v>1.7000000000000001E-2</v>
      </c>
      <c r="W407" s="189">
        <v>0.14599999999999999</v>
      </c>
      <c r="X407" s="189">
        <v>0.18</v>
      </c>
      <c r="Y407" s="189">
        <v>0</v>
      </c>
      <c r="Z407" s="189">
        <v>3.0000000000000001E-3</v>
      </c>
      <c r="AA407" s="189">
        <v>8.2000000000000003E-2</v>
      </c>
      <c r="AB407" s="189">
        <v>0.11</v>
      </c>
      <c r="AC407" s="12"/>
    </row>
    <row r="408" spans="1:29" x14ac:dyDescent="0.25">
      <c r="A408" s="94" t="s">
        <v>1925</v>
      </c>
      <c r="B408" s="189" t="s">
        <v>143</v>
      </c>
      <c r="C408" s="189">
        <v>6.0606060606060608E-2</v>
      </c>
      <c r="D408" s="189">
        <v>0.22366522366522368</v>
      </c>
      <c r="E408" s="189">
        <v>9.6681096681096687E-2</v>
      </c>
      <c r="F408" s="189">
        <v>4.4733044733044736E-2</v>
      </c>
      <c r="G408" s="189">
        <v>0.53679653679653683</v>
      </c>
      <c r="H408" s="189">
        <v>1.443001443001443E-3</v>
      </c>
      <c r="I408" s="189">
        <v>3.6075036075036072E-2</v>
      </c>
      <c r="J408" s="188">
        <v>1</v>
      </c>
      <c r="K408" s="190">
        <v>693</v>
      </c>
      <c r="L408" s="94"/>
      <c r="M408" s="189" t="s">
        <v>143</v>
      </c>
      <c r="N408" s="189" t="s">
        <v>143</v>
      </c>
      <c r="O408" s="189">
        <v>4.4999999999999998E-2</v>
      </c>
      <c r="P408" s="189">
        <v>8.1000000000000003E-2</v>
      </c>
      <c r="Q408" s="189">
        <v>0.19400000000000001</v>
      </c>
      <c r="R408" s="189">
        <v>0.25600000000000001</v>
      </c>
      <c r="S408" s="189">
        <v>7.6999999999999999E-2</v>
      </c>
      <c r="T408" s="189">
        <v>0.121</v>
      </c>
      <c r="U408" s="189">
        <v>3.2000000000000001E-2</v>
      </c>
      <c r="V408" s="189">
        <v>6.3E-2</v>
      </c>
      <c r="W408" s="189">
        <v>0.5</v>
      </c>
      <c r="X408" s="189">
        <v>0.57399999999999995</v>
      </c>
      <c r="Y408" s="189">
        <v>0</v>
      </c>
      <c r="Z408" s="189">
        <v>8.0000000000000002E-3</v>
      </c>
      <c r="AA408" s="189">
        <v>2.5000000000000001E-2</v>
      </c>
      <c r="AB408" s="189">
        <v>5.2999999999999999E-2</v>
      </c>
      <c r="AC408" s="12"/>
    </row>
    <row r="409" spans="1:29" x14ac:dyDescent="0.25">
      <c r="A409" s="94" t="s">
        <v>1926</v>
      </c>
      <c r="B409" s="189" t="s">
        <v>143</v>
      </c>
      <c r="C409" s="189">
        <v>0.13960216998191682</v>
      </c>
      <c r="D409" s="189">
        <v>0.22929475587703435</v>
      </c>
      <c r="E409" s="189">
        <v>0.14538878842676312</v>
      </c>
      <c r="F409" s="189">
        <v>1.6636528028933093E-2</v>
      </c>
      <c r="G409" s="189">
        <v>0.43942133815551537</v>
      </c>
      <c r="H409" s="189">
        <v>3.2549728752260397E-3</v>
      </c>
      <c r="I409" s="189">
        <v>2.6401446654611211E-2</v>
      </c>
      <c r="J409" s="188">
        <v>1</v>
      </c>
      <c r="K409" s="190">
        <v>2765</v>
      </c>
      <c r="L409" s="94"/>
      <c r="M409" s="189" t="s">
        <v>143</v>
      </c>
      <c r="N409" s="189" t="s">
        <v>143</v>
      </c>
      <c r="O409" s="189">
        <v>0.127</v>
      </c>
      <c r="P409" s="189">
        <v>0.153</v>
      </c>
      <c r="Q409" s="189">
        <v>0.214</v>
      </c>
      <c r="R409" s="189">
        <v>0.245</v>
      </c>
      <c r="S409" s="189">
        <v>0.13300000000000001</v>
      </c>
      <c r="T409" s="189">
        <v>0.159</v>
      </c>
      <c r="U409" s="189">
        <v>1.2E-2</v>
      </c>
      <c r="V409" s="189">
        <v>2.1999999999999999E-2</v>
      </c>
      <c r="W409" s="189">
        <v>0.42099999999999999</v>
      </c>
      <c r="X409" s="189">
        <v>0.45800000000000002</v>
      </c>
      <c r="Y409" s="189">
        <v>2E-3</v>
      </c>
      <c r="Z409" s="189">
        <v>6.0000000000000001E-3</v>
      </c>
      <c r="AA409" s="189">
        <v>2.1000000000000001E-2</v>
      </c>
      <c r="AB409" s="189">
        <v>3.3000000000000002E-2</v>
      </c>
      <c r="AC409" s="12"/>
    </row>
    <row r="410" spans="1:29" x14ac:dyDescent="0.25">
      <c r="A410" s="94" t="s">
        <v>1927</v>
      </c>
      <c r="B410" s="189" t="s">
        <v>143</v>
      </c>
      <c r="C410" s="189">
        <v>0.30473548642758075</v>
      </c>
      <c r="D410" s="189">
        <v>0.20424674724258635</v>
      </c>
      <c r="E410" s="189">
        <v>9.3421834753318805E-2</v>
      </c>
      <c r="F410" s="189">
        <v>1.3407304669440592E-2</v>
      </c>
      <c r="G410" s="189">
        <v>0.36255861567928144</v>
      </c>
      <c r="H410" s="189">
        <v>1.0567333729608348E-3</v>
      </c>
      <c r="I410" s="189">
        <v>2.0573277854831252E-2</v>
      </c>
      <c r="J410" s="188">
        <v>1</v>
      </c>
      <c r="K410" s="190">
        <v>30282</v>
      </c>
      <c r="L410" s="94"/>
      <c r="M410" s="189" t="s">
        <v>143</v>
      </c>
      <c r="N410" s="189" t="s">
        <v>143</v>
      </c>
      <c r="O410" s="189">
        <v>0.3</v>
      </c>
      <c r="P410" s="189">
        <v>0.31</v>
      </c>
      <c r="Q410" s="189">
        <v>0.2</v>
      </c>
      <c r="R410" s="189">
        <v>0.20899999999999999</v>
      </c>
      <c r="S410" s="189">
        <v>0.09</v>
      </c>
      <c r="T410" s="189">
        <v>9.7000000000000003E-2</v>
      </c>
      <c r="U410" s="189">
        <v>1.2E-2</v>
      </c>
      <c r="V410" s="189">
        <v>1.4999999999999999E-2</v>
      </c>
      <c r="W410" s="189">
        <v>0.35699999999999998</v>
      </c>
      <c r="X410" s="189">
        <v>0.36799999999999999</v>
      </c>
      <c r="Y410" s="189">
        <v>1E-3</v>
      </c>
      <c r="Z410" s="189">
        <v>1E-3</v>
      </c>
      <c r="AA410" s="189">
        <v>1.9E-2</v>
      </c>
      <c r="AB410" s="189">
        <v>2.1999999999999999E-2</v>
      </c>
      <c r="AC410" s="12"/>
    </row>
    <row r="411" spans="1:29" x14ac:dyDescent="0.25">
      <c r="A411" s="94" t="s">
        <v>1928</v>
      </c>
      <c r="B411" s="189" t="s">
        <v>143</v>
      </c>
      <c r="C411" s="189">
        <v>0.72777777777777775</v>
      </c>
      <c r="D411" s="189">
        <v>0.17222222222222222</v>
      </c>
      <c r="E411" s="189">
        <v>3.3333333333333333E-2</v>
      </c>
      <c r="F411" s="189">
        <v>5.5555555555555558E-3</v>
      </c>
      <c r="G411" s="189">
        <v>4.4444444444444446E-2</v>
      </c>
      <c r="H411" s="189" t="s">
        <v>143</v>
      </c>
      <c r="I411" s="189">
        <v>1.6666666666666666E-2</v>
      </c>
      <c r="J411" s="188">
        <v>0.99999999999999989</v>
      </c>
      <c r="K411" s="190">
        <v>180</v>
      </c>
      <c r="L411" s="94"/>
      <c r="M411" s="189" t="s">
        <v>143</v>
      </c>
      <c r="N411" s="189" t="s">
        <v>143</v>
      </c>
      <c r="O411" s="189">
        <v>0.65900000000000003</v>
      </c>
      <c r="P411" s="189">
        <v>0.78800000000000003</v>
      </c>
      <c r="Q411" s="189">
        <v>0.124</v>
      </c>
      <c r="R411" s="189">
        <v>0.23400000000000001</v>
      </c>
      <c r="S411" s="189">
        <v>1.4999999999999999E-2</v>
      </c>
      <c r="T411" s="189">
        <v>7.0999999999999994E-2</v>
      </c>
      <c r="U411" s="189">
        <v>1E-3</v>
      </c>
      <c r="V411" s="189">
        <v>3.1E-2</v>
      </c>
      <c r="W411" s="189">
        <v>2.3E-2</v>
      </c>
      <c r="X411" s="189">
        <v>8.5000000000000006E-2</v>
      </c>
      <c r="Y411" s="189" t="s">
        <v>143</v>
      </c>
      <c r="Z411" s="189" t="s">
        <v>143</v>
      </c>
      <c r="AA411" s="189">
        <v>6.0000000000000001E-3</v>
      </c>
      <c r="AB411" s="189">
        <v>4.8000000000000001E-2</v>
      </c>
      <c r="AC411" s="12"/>
    </row>
    <row r="412" spans="1:29" x14ac:dyDescent="0.25">
      <c r="A412" s="94" t="s">
        <v>1929</v>
      </c>
      <c r="B412" s="189" t="s">
        <v>143</v>
      </c>
      <c r="C412" s="189">
        <v>0.54506371871641335</v>
      </c>
      <c r="D412" s="189">
        <v>0.2967910333179794</v>
      </c>
      <c r="E412" s="189">
        <v>6.2643942883463838E-2</v>
      </c>
      <c r="F412" s="189">
        <v>5.0667894979272224E-3</v>
      </c>
      <c r="G412" s="189">
        <v>2.0574236143098418E-2</v>
      </c>
      <c r="H412" s="189">
        <v>1.5353907569476432E-4</v>
      </c>
      <c r="I412" s="189">
        <v>6.9706740365423001E-2</v>
      </c>
      <c r="J412" s="188">
        <v>1</v>
      </c>
      <c r="K412" s="190">
        <v>6513</v>
      </c>
      <c r="L412" s="94"/>
      <c r="M412" s="189" t="s">
        <v>143</v>
      </c>
      <c r="N412" s="189" t="s">
        <v>143</v>
      </c>
      <c r="O412" s="189">
        <v>0.53300000000000003</v>
      </c>
      <c r="P412" s="189">
        <v>0.55700000000000005</v>
      </c>
      <c r="Q412" s="189">
        <v>0.28599999999999998</v>
      </c>
      <c r="R412" s="189">
        <v>0.308</v>
      </c>
      <c r="S412" s="189">
        <v>5.7000000000000002E-2</v>
      </c>
      <c r="T412" s="189">
        <v>6.9000000000000006E-2</v>
      </c>
      <c r="U412" s="189">
        <v>4.0000000000000001E-3</v>
      </c>
      <c r="V412" s="189">
        <v>7.0000000000000001E-3</v>
      </c>
      <c r="W412" s="189">
        <v>1.7000000000000001E-2</v>
      </c>
      <c r="X412" s="189">
        <v>2.4E-2</v>
      </c>
      <c r="Y412" s="189">
        <v>0</v>
      </c>
      <c r="Z412" s="189">
        <v>1E-3</v>
      </c>
      <c r="AA412" s="189">
        <v>6.4000000000000001E-2</v>
      </c>
      <c r="AB412" s="189">
        <v>7.5999999999999998E-2</v>
      </c>
      <c r="AC412" s="12"/>
    </row>
    <row r="413" spans="1:29" x14ac:dyDescent="0.25">
      <c r="A413" s="94" t="s">
        <v>1930</v>
      </c>
      <c r="B413" s="189" t="s">
        <v>143</v>
      </c>
      <c r="C413" s="189">
        <v>6.4360418342719224E-3</v>
      </c>
      <c r="D413" s="189">
        <v>0.40547063555913115</v>
      </c>
      <c r="E413" s="189">
        <v>0.1906677393403057</v>
      </c>
      <c r="F413" s="189">
        <v>2.413515687851971E-2</v>
      </c>
      <c r="G413" s="189">
        <v>0.33708769106999198</v>
      </c>
      <c r="H413" s="189">
        <v>3.2180209171359612E-3</v>
      </c>
      <c r="I413" s="189">
        <v>3.2984714400643607E-2</v>
      </c>
      <c r="J413" s="188">
        <v>1.0000000000000002</v>
      </c>
      <c r="K413" s="190">
        <v>1243</v>
      </c>
      <c r="L413" s="94"/>
      <c r="M413" s="189" t="s">
        <v>143</v>
      </c>
      <c r="N413" s="189" t="s">
        <v>143</v>
      </c>
      <c r="O413" s="189">
        <v>3.0000000000000001E-3</v>
      </c>
      <c r="P413" s="189">
        <v>1.2999999999999999E-2</v>
      </c>
      <c r="Q413" s="189">
        <v>0.379</v>
      </c>
      <c r="R413" s="189">
        <v>0.433</v>
      </c>
      <c r="S413" s="189">
        <v>0.17</v>
      </c>
      <c r="T413" s="189">
        <v>0.21299999999999999</v>
      </c>
      <c r="U413" s="189">
        <v>1.7000000000000001E-2</v>
      </c>
      <c r="V413" s="189">
        <v>3.4000000000000002E-2</v>
      </c>
      <c r="W413" s="189">
        <v>0.311</v>
      </c>
      <c r="X413" s="189">
        <v>0.36399999999999999</v>
      </c>
      <c r="Y413" s="189">
        <v>1E-3</v>
      </c>
      <c r="Z413" s="189">
        <v>8.0000000000000002E-3</v>
      </c>
      <c r="AA413" s="189">
        <v>2.4E-2</v>
      </c>
      <c r="AB413" s="189">
        <v>4.3999999999999997E-2</v>
      </c>
      <c r="AC413" s="12"/>
    </row>
    <row r="414" spans="1:29" x14ac:dyDescent="0.25">
      <c r="A414" s="94" t="s">
        <v>1931</v>
      </c>
      <c r="B414" s="189" t="s">
        <v>143</v>
      </c>
      <c r="C414" s="189">
        <v>0.2419855222337125</v>
      </c>
      <c r="D414" s="189">
        <v>0.25646328852119959</v>
      </c>
      <c r="E414" s="189">
        <v>0.13598759048603928</v>
      </c>
      <c r="F414" s="189">
        <v>1.9131334022750777E-2</v>
      </c>
      <c r="G414" s="189">
        <v>0.33092037228541882</v>
      </c>
      <c r="H414" s="189" t="s">
        <v>143</v>
      </c>
      <c r="I414" s="189">
        <v>1.5511892450879007E-2</v>
      </c>
      <c r="J414" s="188">
        <v>1</v>
      </c>
      <c r="K414" s="190">
        <v>1934</v>
      </c>
      <c r="L414" s="94"/>
      <c r="M414" s="189" t="s">
        <v>143</v>
      </c>
      <c r="N414" s="189" t="s">
        <v>143</v>
      </c>
      <c r="O414" s="189">
        <v>0.223</v>
      </c>
      <c r="P414" s="189">
        <v>0.26200000000000001</v>
      </c>
      <c r="Q414" s="189">
        <v>0.23699999999999999</v>
      </c>
      <c r="R414" s="189">
        <v>0.27600000000000002</v>
      </c>
      <c r="S414" s="189">
        <v>0.121</v>
      </c>
      <c r="T414" s="189">
        <v>0.152</v>
      </c>
      <c r="U414" s="189">
        <v>1.4E-2</v>
      </c>
      <c r="V414" s="189">
        <v>2.5999999999999999E-2</v>
      </c>
      <c r="W414" s="189">
        <v>0.31</v>
      </c>
      <c r="X414" s="189">
        <v>0.35199999999999998</v>
      </c>
      <c r="Y414" s="189" t="s">
        <v>143</v>
      </c>
      <c r="Z414" s="189" t="s">
        <v>143</v>
      </c>
      <c r="AA414" s="189">
        <v>1.0999999999999999E-2</v>
      </c>
      <c r="AB414" s="189">
        <v>2.1999999999999999E-2</v>
      </c>
      <c r="AC414" s="12"/>
    </row>
    <row r="415" spans="1:29" x14ac:dyDescent="0.25">
      <c r="A415" s="94" t="s">
        <v>1932</v>
      </c>
      <c r="B415" s="189" t="s">
        <v>143</v>
      </c>
      <c r="C415" s="189">
        <v>0.16004962779156329</v>
      </c>
      <c r="D415" s="189">
        <v>0.35525227460711334</v>
      </c>
      <c r="E415" s="189">
        <v>9.3879239040529361E-2</v>
      </c>
      <c r="F415" s="189">
        <v>2.3159636062861869E-2</v>
      </c>
      <c r="G415" s="189">
        <v>0.34904880066170391</v>
      </c>
      <c r="H415" s="189">
        <v>2.0678246484698098E-3</v>
      </c>
      <c r="I415" s="189">
        <v>1.6542597187758478E-2</v>
      </c>
      <c r="J415" s="188">
        <v>1</v>
      </c>
      <c r="K415" s="190">
        <v>2418</v>
      </c>
      <c r="L415" s="94"/>
      <c r="M415" s="189" t="s">
        <v>143</v>
      </c>
      <c r="N415" s="189" t="s">
        <v>143</v>
      </c>
      <c r="O415" s="189">
        <v>0.14599999999999999</v>
      </c>
      <c r="P415" s="189">
        <v>0.17499999999999999</v>
      </c>
      <c r="Q415" s="189">
        <v>0.33600000000000002</v>
      </c>
      <c r="R415" s="189">
        <v>0.375</v>
      </c>
      <c r="S415" s="189">
        <v>8.3000000000000004E-2</v>
      </c>
      <c r="T415" s="189">
        <v>0.106</v>
      </c>
      <c r="U415" s="189">
        <v>1.7999999999999999E-2</v>
      </c>
      <c r="V415" s="189">
        <v>0.03</v>
      </c>
      <c r="W415" s="189">
        <v>0.33</v>
      </c>
      <c r="X415" s="189">
        <v>0.36799999999999999</v>
      </c>
      <c r="Y415" s="189">
        <v>1E-3</v>
      </c>
      <c r="Z415" s="189">
        <v>5.0000000000000001E-3</v>
      </c>
      <c r="AA415" s="189">
        <v>1.2E-2</v>
      </c>
      <c r="AB415" s="189">
        <v>2.1999999999999999E-2</v>
      </c>
      <c r="AC415" s="12"/>
    </row>
    <row r="416" spans="1:29" x14ac:dyDescent="0.25">
      <c r="A416" s="94" t="s">
        <v>1933</v>
      </c>
      <c r="B416" s="189" t="s">
        <v>143</v>
      </c>
      <c r="C416" s="189">
        <v>0.23583093179634967</v>
      </c>
      <c r="D416" s="189">
        <v>0.34165866154338775</v>
      </c>
      <c r="E416" s="189">
        <v>0.11255203330131285</v>
      </c>
      <c r="F416" s="189">
        <v>2.0172910662824207E-2</v>
      </c>
      <c r="G416" s="189">
        <v>0.26625040025616392</v>
      </c>
      <c r="H416" s="189" t="s">
        <v>143</v>
      </c>
      <c r="I416" s="189">
        <v>2.3535062439961577E-2</v>
      </c>
      <c r="J416" s="188">
        <v>1</v>
      </c>
      <c r="K416" s="190">
        <v>6246</v>
      </c>
      <c r="L416" s="94"/>
      <c r="M416" s="189" t="s">
        <v>143</v>
      </c>
      <c r="N416" s="189" t="s">
        <v>143</v>
      </c>
      <c r="O416" s="189">
        <v>0.22500000000000001</v>
      </c>
      <c r="P416" s="189">
        <v>0.247</v>
      </c>
      <c r="Q416" s="189">
        <v>0.33</v>
      </c>
      <c r="R416" s="189">
        <v>0.35399999999999998</v>
      </c>
      <c r="S416" s="189">
        <v>0.105</v>
      </c>
      <c r="T416" s="189">
        <v>0.121</v>
      </c>
      <c r="U416" s="189">
        <v>1.7000000000000001E-2</v>
      </c>
      <c r="V416" s="189">
        <v>2.4E-2</v>
      </c>
      <c r="W416" s="189">
        <v>0.255</v>
      </c>
      <c r="X416" s="189">
        <v>0.27700000000000002</v>
      </c>
      <c r="Y416" s="189" t="s">
        <v>143</v>
      </c>
      <c r="Z416" s="189" t="s">
        <v>143</v>
      </c>
      <c r="AA416" s="189">
        <v>0.02</v>
      </c>
      <c r="AB416" s="189">
        <v>2.8000000000000001E-2</v>
      </c>
      <c r="AC416" s="12"/>
    </row>
    <row r="417" spans="1:29" x14ac:dyDescent="0.25">
      <c r="A417" s="94" t="s">
        <v>1934</v>
      </c>
      <c r="B417" s="189" t="s">
        <v>143</v>
      </c>
      <c r="C417" s="189">
        <v>0.46683325761017719</v>
      </c>
      <c r="D417" s="189">
        <v>0.16924125397546569</v>
      </c>
      <c r="E417" s="189">
        <v>6.8605179463880048E-2</v>
      </c>
      <c r="F417" s="189">
        <v>8.9050431621990001E-2</v>
      </c>
      <c r="G417" s="189">
        <v>0.18968650613357566</v>
      </c>
      <c r="H417" s="189">
        <v>1.3630168105406633E-3</v>
      </c>
      <c r="I417" s="189">
        <v>1.522035438437074E-2</v>
      </c>
      <c r="J417" s="188">
        <v>0.99999999999999989</v>
      </c>
      <c r="K417" s="190">
        <v>4402</v>
      </c>
      <c r="L417" s="94"/>
      <c r="M417" s="189" t="s">
        <v>143</v>
      </c>
      <c r="N417" s="189" t="s">
        <v>143</v>
      </c>
      <c r="O417" s="189">
        <v>0.45200000000000001</v>
      </c>
      <c r="P417" s="189">
        <v>0.48199999999999998</v>
      </c>
      <c r="Q417" s="189">
        <v>0.158</v>
      </c>
      <c r="R417" s="189">
        <v>0.18099999999999999</v>
      </c>
      <c r="S417" s="189">
        <v>6.2E-2</v>
      </c>
      <c r="T417" s="189">
        <v>7.5999999999999998E-2</v>
      </c>
      <c r="U417" s="189">
        <v>8.1000000000000003E-2</v>
      </c>
      <c r="V417" s="189">
        <v>9.8000000000000004E-2</v>
      </c>
      <c r="W417" s="189">
        <v>0.17799999999999999</v>
      </c>
      <c r="X417" s="189">
        <v>0.20200000000000001</v>
      </c>
      <c r="Y417" s="189">
        <v>1E-3</v>
      </c>
      <c r="Z417" s="189">
        <v>3.0000000000000001E-3</v>
      </c>
      <c r="AA417" s="189">
        <v>1.2E-2</v>
      </c>
      <c r="AB417" s="189">
        <v>1.9E-2</v>
      </c>
      <c r="AC417" s="12"/>
    </row>
    <row r="418" spans="1:29" x14ac:dyDescent="0.25">
      <c r="A418" s="94" t="s">
        <v>1935</v>
      </c>
      <c r="B418" s="189" t="s">
        <v>143</v>
      </c>
      <c r="C418" s="189">
        <v>0.21163490471414242</v>
      </c>
      <c r="D418" s="189">
        <v>0.36509528585757273</v>
      </c>
      <c r="E418" s="189">
        <v>0.19859578736208625</v>
      </c>
      <c r="F418" s="189">
        <v>2.8084252758274825E-2</v>
      </c>
      <c r="G418" s="189">
        <v>0.18254764292878636</v>
      </c>
      <c r="H418" s="189">
        <v>1.0030090270812437E-3</v>
      </c>
      <c r="I418" s="189">
        <v>1.3039117352056168E-2</v>
      </c>
      <c r="J418" s="188">
        <v>1</v>
      </c>
      <c r="K418" s="190">
        <v>997</v>
      </c>
      <c r="L418" s="94"/>
      <c r="M418" s="189" t="s">
        <v>143</v>
      </c>
      <c r="N418" s="189" t="s">
        <v>143</v>
      </c>
      <c r="O418" s="189">
        <v>0.187</v>
      </c>
      <c r="P418" s="189">
        <v>0.23799999999999999</v>
      </c>
      <c r="Q418" s="189">
        <v>0.33600000000000002</v>
      </c>
      <c r="R418" s="189">
        <v>0.39500000000000002</v>
      </c>
      <c r="S418" s="189">
        <v>0.17499999999999999</v>
      </c>
      <c r="T418" s="189">
        <v>0.224</v>
      </c>
      <c r="U418" s="189">
        <v>0.02</v>
      </c>
      <c r="V418" s="189">
        <v>0.04</v>
      </c>
      <c r="W418" s="189">
        <v>0.16</v>
      </c>
      <c r="X418" s="189">
        <v>0.20799999999999999</v>
      </c>
      <c r="Y418" s="189">
        <v>0</v>
      </c>
      <c r="Z418" s="189">
        <v>6.0000000000000001E-3</v>
      </c>
      <c r="AA418" s="189">
        <v>8.0000000000000002E-3</v>
      </c>
      <c r="AB418" s="189">
        <v>2.1999999999999999E-2</v>
      </c>
      <c r="AC418" s="12"/>
    </row>
    <row r="419" spans="1:29" x14ac:dyDescent="0.25">
      <c r="A419" s="94" t="s">
        <v>1936</v>
      </c>
      <c r="B419" s="189" t="s">
        <v>143</v>
      </c>
      <c r="C419" s="189">
        <v>6.2240663900414933E-3</v>
      </c>
      <c r="D419" s="189">
        <v>0.53941908713692943</v>
      </c>
      <c r="E419" s="189">
        <v>0.20020746887966806</v>
      </c>
      <c r="F419" s="189">
        <v>2.8008298755186723E-2</v>
      </c>
      <c r="G419" s="189">
        <v>0.18879668049792531</v>
      </c>
      <c r="H419" s="189">
        <v>1.037344398340249E-3</v>
      </c>
      <c r="I419" s="189">
        <v>3.6307053941908717E-2</v>
      </c>
      <c r="J419" s="188">
        <v>1</v>
      </c>
      <c r="K419" s="190">
        <v>964</v>
      </c>
      <c r="L419" s="94"/>
      <c r="M419" s="189" t="s">
        <v>143</v>
      </c>
      <c r="N419" s="189" t="s">
        <v>143</v>
      </c>
      <c r="O419" s="189">
        <v>3.0000000000000001E-3</v>
      </c>
      <c r="P419" s="189">
        <v>1.4E-2</v>
      </c>
      <c r="Q419" s="189">
        <v>0.50800000000000001</v>
      </c>
      <c r="R419" s="189">
        <v>0.57099999999999995</v>
      </c>
      <c r="S419" s="189">
        <v>0.17599999999999999</v>
      </c>
      <c r="T419" s="189">
        <v>0.22700000000000001</v>
      </c>
      <c r="U419" s="189">
        <v>1.9E-2</v>
      </c>
      <c r="V419" s="189">
        <v>0.04</v>
      </c>
      <c r="W419" s="189">
        <v>0.16500000000000001</v>
      </c>
      <c r="X419" s="189">
        <v>0.215</v>
      </c>
      <c r="Y419" s="189">
        <v>0</v>
      </c>
      <c r="Z419" s="189">
        <v>6.0000000000000001E-3</v>
      </c>
      <c r="AA419" s="189">
        <v>2.5999999999999999E-2</v>
      </c>
      <c r="AB419" s="189">
        <v>0.05</v>
      </c>
      <c r="AC419" s="12"/>
    </row>
    <row r="420" spans="1:29" x14ac:dyDescent="0.25">
      <c r="A420" s="94" t="s">
        <v>1937</v>
      </c>
      <c r="B420" s="189" t="s">
        <v>143</v>
      </c>
      <c r="C420" s="189">
        <v>0.11094224924012158</v>
      </c>
      <c r="D420" s="189">
        <v>0.44680851063829785</v>
      </c>
      <c r="E420" s="189">
        <v>0.10334346504559271</v>
      </c>
      <c r="F420" s="189">
        <v>1.3677811550151976E-2</v>
      </c>
      <c r="G420" s="189">
        <v>0.28267477203647418</v>
      </c>
      <c r="H420" s="189">
        <v>4.559270516717325E-3</v>
      </c>
      <c r="I420" s="189">
        <v>3.7993920972644375E-2</v>
      </c>
      <c r="J420" s="188">
        <v>1</v>
      </c>
      <c r="K420" s="190">
        <v>658</v>
      </c>
      <c r="L420" s="94"/>
      <c r="M420" s="189" t="s">
        <v>143</v>
      </c>
      <c r="N420" s="189" t="s">
        <v>143</v>
      </c>
      <c r="O420" s="189">
        <v>8.8999999999999996E-2</v>
      </c>
      <c r="P420" s="189">
        <v>0.13700000000000001</v>
      </c>
      <c r="Q420" s="189">
        <v>0.40899999999999997</v>
      </c>
      <c r="R420" s="189">
        <v>0.48499999999999999</v>
      </c>
      <c r="S420" s="189">
        <v>8.2000000000000003E-2</v>
      </c>
      <c r="T420" s="189">
        <v>0.129</v>
      </c>
      <c r="U420" s="189">
        <v>7.0000000000000001E-3</v>
      </c>
      <c r="V420" s="189">
        <v>2.5999999999999999E-2</v>
      </c>
      <c r="W420" s="189">
        <v>0.25</v>
      </c>
      <c r="X420" s="189">
        <v>0.318</v>
      </c>
      <c r="Y420" s="189">
        <v>2E-3</v>
      </c>
      <c r="Z420" s="189">
        <v>1.2999999999999999E-2</v>
      </c>
      <c r="AA420" s="189">
        <v>2.5999999999999999E-2</v>
      </c>
      <c r="AB420" s="189">
        <v>5.5E-2</v>
      </c>
      <c r="AC420" s="12"/>
    </row>
    <row r="421" spans="1:29" x14ac:dyDescent="0.25">
      <c r="A421" s="94" t="s">
        <v>1938</v>
      </c>
      <c r="B421" s="189">
        <v>1.2162490878131842E-3</v>
      </c>
      <c r="C421" s="189">
        <v>0.16589637557771833</v>
      </c>
      <c r="D421" s="189">
        <v>0.30187302359523233</v>
      </c>
      <c r="E421" s="189">
        <v>0.14449039163220628</v>
      </c>
      <c r="F421" s="189">
        <v>2.7730479202140598E-2</v>
      </c>
      <c r="G421" s="189">
        <v>0.33033325225006083</v>
      </c>
      <c r="H421" s="189">
        <v>3.1622476283142786E-3</v>
      </c>
      <c r="I421" s="189">
        <v>2.5297981026514229E-2</v>
      </c>
      <c r="J421" s="188">
        <v>1</v>
      </c>
      <c r="K421" s="190">
        <v>4111</v>
      </c>
      <c r="L421" s="94"/>
      <c r="M421" s="189">
        <v>1E-3</v>
      </c>
      <c r="N421" s="189">
        <v>3.0000000000000001E-3</v>
      </c>
      <c r="O421" s="189">
        <v>0.155</v>
      </c>
      <c r="P421" s="189">
        <v>0.17799999999999999</v>
      </c>
      <c r="Q421" s="189">
        <v>0.28799999999999998</v>
      </c>
      <c r="R421" s="189">
        <v>0.316</v>
      </c>
      <c r="S421" s="189">
        <v>0.13400000000000001</v>
      </c>
      <c r="T421" s="189">
        <v>0.156</v>
      </c>
      <c r="U421" s="189">
        <v>2.3E-2</v>
      </c>
      <c r="V421" s="189">
        <v>3.3000000000000002E-2</v>
      </c>
      <c r="W421" s="189">
        <v>0.316</v>
      </c>
      <c r="X421" s="189">
        <v>0.34499999999999997</v>
      </c>
      <c r="Y421" s="189">
        <v>2E-3</v>
      </c>
      <c r="Z421" s="189">
        <v>5.0000000000000001E-3</v>
      </c>
      <c r="AA421" s="189">
        <v>2.1000000000000001E-2</v>
      </c>
      <c r="AB421" s="189">
        <v>3.1E-2</v>
      </c>
      <c r="AC421" s="12"/>
    </row>
    <row r="422" spans="1:29" x14ac:dyDescent="0.25">
      <c r="A422" s="94" t="s">
        <v>1939</v>
      </c>
      <c r="B422" s="189" t="s">
        <v>143</v>
      </c>
      <c r="C422" s="189">
        <v>0.31074701471813387</v>
      </c>
      <c r="D422" s="189">
        <v>0.26242710358233823</v>
      </c>
      <c r="E422" s="189">
        <v>0.12246598167175785</v>
      </c>
      <c r="F422" s="189">
        <v>1.1663426825881699E-2</v>
      </c>
      <c r="G422" s="189">
        <v>0.27103582338239379</v>
      </c>
      <c r="H422" s="189">
        <v>1.1108025548458762E-3</v>
      </c>
      <c r="I422" s="189">
        <v>2.0549847264648709E-2</v>
      </c>
      <c r="J422" s="188">
        <v>1.0000000000000002</v>
      </c>
      <c r="K422" s="190">
        <v>3601</v>
      </c>
      <c r="L422" s="94"/>
      <c r="M422" s="189" t="s">
        <v>143</v>
      </c>
      <c r="N422" s="189" t="s">
        <v>143</v>
      </c>
      <c r="O422" s="189">
        <v>0.29599999999999999</v>
      </c>
      <c r="P422" s="189">
        <v>0.32600000000000001</v>
      </c>
      <c r="Q422" s="189">
        <v>0.248</v>
      </c>
      <c r="R422" s="189">
        <v>0.27700000000000002</v>
      </c>
      <c r="S422" s="189">
        <v>0.112</v>
      </c>
      <c r="T422" s="189">
        <v>0.13400000000000001</v>
      </c>
      <c r="U422" s="189">
        <v>8.9999999999999993E-3</v>
      </c>
      <c r="V422" s="189">
        <v>1.6E-2</v>
      </c>
      <c r="W422" s="189">
        <v>0.25700000000000001</v>
      </c>
      <c r="X422" s="189">
        <v>0.28599999999999998</v>
      </c>
      <c r="Y422" s="189">
        <v>0</v>
      </c>
      <c r="Z422" s="189">
        <v>3.0000000000000001E-3</v>
      </c>
      <c r="AA422" s="189">
        <v>1.6E-2</v>
      </c>
      <c r="AB422" s="189">
        <v>2.5999999999999999E-2</v>
      </c>
      <c r="AC422" s="12"/>
    </row>
    <row r="423" spans="1:29" x14ac:dyDescent="0.25">
      <c r="A423" s="94" t="s">
        <v>1940</v>
      </c>
      <c r="B423" s="189" t="s">
        <v>143</v>
      </c>
      <c r="C423" s="189">
        <v>0.17622170509837107</v>
      </c>
      <c r="D423" s="189">
        <v>0.20858895705521471</v>
      </c>
      <c r="E423" s="189">
        <v>9.8371059868838581E-2</v>
      </c>
      <c r="F423" s="189">
        <v>2.7924687962767081E-2</v>
      </c>
      <c r="G423" s="189">
        <v>0.46625766871165641</v>
      </c>
      <c r="H423" s="189">
        <v>1.0577533319229956E-3</v>
      </c>
      <c r="I423" s="189">
        <v>2.157816797122911E-2</v>
      </c>
      <c r="J423" s="188">
        <v>1</v>
      </c>
      <c r="K423" s="190">
        <v>4727</v>
      </c>
      <c r="L423" s="94"/>
      <c r="M423" s="189" t="s">
        <v>143</v>
      </c>
      <c r="N423" s="189" t="s">
        <v>143</v>
      </c>
      <c r="O423" s="189">
        <v>0.16600000000000001</v>
      </c>
      <c r="P423" s="189">
        <v>0.187</v>
      </c>
      <c r="Q423" s="189">
        <v>0.19700000000000001</v>
      </c>
      <c r="R423" s="189">
        <v>0.22</v>
      </c>
      <c r="S423" s="189">
        <v>0.09</v>
      </c>
      <c r="T423" s="189">
        <v>0.107</v>
      </c>
      <c r="U423" s="189">
        <v>2.4E-2</v>
      </c>
      <c r="V423" s="189">
        <v>3.3000000000000002E-2</v>
      </c>
      <c r="W423" s="189">
        <v>0.45200000000000001</v>
      </c>
      <c r="X423" s="189">
        <v>0.48099999999999998</v>
      </c>
      <c r="Y423" s="189">
        <v>0</v>
      </c>
      <c r="Z423" s="189">
        <v>2E-3</v>
      </c>
      <c r="AA423" s="189">
        <v>1.7999999999999999E-2</v>
      </c>
      <c r="AB423" s="189">
        <v>2.5999999999999999E-2</v>
      </c>
      <c r="AC423" s="12"/>
    </row>
    <row r="424" spans="1:29" x14ac:dyDescent="0.25">
      <c r="A424" s="94" t="s">
        <v>1941</v>
      </c>
      <c r="B424" s="189" t="s">
        <v>143</v>
      </c>
      <c r="C424" s="189">
        <v>0.43017745513208311</v>
      </c>
      <c r="D424" s="189">
        <v>0.35733010687638639</v>
      </c>
      <c r="E424" s="189">
        <v>9.029038112522686E-2</v>
      </c>
      <c r="F424" s="189">
        <v>1.8350473885864086E-2</v>
      </c>
      <c r="G424" s="189">
        <v>8.1770518249647109E-2</v>
      </c>
      <c r="H424" s="189">
        <v>6.553740673522888E-4</v>
      </c>
      <c r="I424" s="189">
        <v>2.142569066344021E-2</v>
      </c>
      <c r="J424" s="188">
        <v>1</v>
      </c>
      <c r="K424" s="190">
        <v>19836</v>
      </c>
      <c r="L424" s="94"/>
      <c r="M424" s="189" t="s">
        <v>143</v>
      </c>
      <c r="N424" s="189" t="s">
        <v>143</v>
      </c>
      <c r="O424" s="189">
        <v>0.42299999999999999</v>
      </c>
      <c r="P424" s="189">
        <v>0.437</v>
      </c>
      <c r="Q424" s="189">
        <v>0.35099999999999998</v>
      </c>
      <c r="R424" s="189">
        <v>0.36399999999999999</v>
      </c>
      <c r="S424" s="189">
        <v>8.5999999999999993E-2</v>
      </c>
      <c r="T424" s="189">
        <v>9.4E-2</v>
      </c>
      <c r="U424" s="189">
        <v>1.7000000000000001E-2</v>
      </c>
      <c r="V424" s="189">
        <v>0.02</v>
      </c>
      <c r="W424" s="189">
        <v>7.8E-2</v>
      </c>
      <c r="X424" s="189">
        <v>8.5999999999999993E-2</v>
      </c>
      <c r="Y424" s="189">
        <v>0</v>
      </c>
      <c r="Z424" s="189">
        <v>1E-3</v>
      </c>
      <c r="AA424" s="189">
        <v>0.02</v>
      </c>
      <c r="AB424" s="189">
        <v>2.4E-2</v>
      </c>
      <c r="AC424" s="12"/>
    </row>
    <row r="425" spans="1:29" x14ac:dyDescent="0.25">
      <c r="A425" s="94" t="s">
        <v>1942</v>
      </c>
      <c r="B425" s="189" t="s">
        <v>143</v>
      </c>
      <c r="C425" s="189">
        <v>0.14007782101167315</v>
      </c>
      <c r="D425" s="189">
        <v>0.42412451361867703</v>
      </c>
      <c r="E425" s="189">
        <v>0.15953307392996108</v>
      </c>
      <c r="F425" s="189">
        <v>3.1128404669260701E-2</v>
      </c>
      <c r="G425" s="189">
        <v>0.22568093385214008</v>
      </c>
      <c r="H425" s="189" t="s">
        <v>143</v>
      </c>
      <c r="I425" s="189">
        <v>1.9455252918287938E-2</v>
      </c>
      <c r="J425" s="188">
        <v>1</v>
      </c>
      <c r="K425" s="190">
        <v>257</v>
      </c>
      <c r="L425" s="94"/>
      <c r="M425" s="189" t="s">
        <v>143</v>
      </c>
      <c r="N425" s="189" t="s">
        <v>143</v>
      </c>
      <c r="O425" s="189">
        <v>0.10299999999999999</v>
      </c>
      <c r="P425" s="189">
        <v>0.188</v>
      </c>
      <c r="Q425" s="189">
        <v>0.36499999999999999</v>
      </c>
      <c r="R425" s="189">
        <v>0.48499999999999999</v>
      </c>
      <c r="S425" s="189">
        <v>0.12</v>
      </c>
      <c r="T425" s="189">
        <v>0.20899999999999999</v>
      </c>
      <c r="U425" s="189">
        <v>1.6E-2</v>
      </c>
      <c r="V425" s="189">
        <v>0.06</v>
      </c>
      <c r="W425" s="189">
        <v>0.17899999999999999</v>
      </c>
      <c r="X425" s="189">
        <v>0.28100000000000003</v>
      </c>
      <c r="Y425" s="189" t="s">
        <v>143</v>
      </c>
      <c r="Z425" s="189" t="s">
        <v>143</v>
      </c>
      <c r="AA425" s="189">
        <v>8.0000000000000002E-3</v>
      </c>
      <c r="AB425" s="189">
        <v>4.4999999999999998E-2</v>
      </c>
      <c r="AC425" s="12"/>
    </row>
    <row r="426" spans="1:29" x14ac:dyDescent="0.25">
      <c r="A426" s="94" t="s">
        <v>1943</v>
      </c>
      <c r="B426" s="189" t="s">
        <v>143</v>
      </c>
      <c r="C426" s="189">
        <v>0.22136871508379888</v>
      </c>
      <c r="D426" s="189">
        <v>0.41410614525139666</v>
      </c>
      <c r="E426" s="189">
        <v>0.10893854748603352</v>
      </c>
      <c r="F426" s="189">
        <v>1.4664804469273743E-2</v>
      </c>
      <c r="G426" s="189">
        <v>0.20391061452513967</v>
      </c>
      <c r="H426" s="189">
        <v>6.9832402234636874E-4</v>
      </c>
      <c r="I426" s="189">
        <v>3.6312849162011177E-2</v>
      </c>
      <c r="J426" s="188">
        <v>1</v>
      </c>
      <c r="K426" s="190">
        <v>1432</v>
      </c>
      <c r="L426" s="94"/>
      <c r="M426" s="189" t="s">
        <v>143</v>
      </c>
      <c r="N426" s="189" t="s">
        <v>143</v>
      </c>
      <c r="O426" s="189">
        <v>0.20100000000000001</v>
      </c>
      <c r="P426" s="189">
        <v>0.24399999999999999</v>
      </c>
      <c r="Q426" s="189">
        <v>0.38900000000000001</v>
      </c>
      <c r="R426" s="189">
        <v>0.44</v>
      </c>
      <c r="S426" s="189">
        <v>9.4E-2</v>
      </c>
      <c r="T426" s="189">
        <v>0.126</v>
      </c>
      <c r="U426" s="189">
        <v>0.01</v>
      </c>
      <c r="V426" s="189">
        <v>2.1999999999999999E-2</v>
      </c>
      <c r="W426" s="189">
        <v>0.184</v>
      </c>
      <c r="X426" s="189">
        <v>0.22600000000000001</v>
      </c>
      <c r="Y426" s="189">
        <v>0</v>
      </c>
      <c r="Z426" s="189">
        <v>4.0000000000000001E-3</v>
      </c>
      <c r="AA426" s="189">
        <v>2.8000000000000001E-2</v>
      </c>
      <c r="AB426" s="189">
        <v>4.7E-2</v>
      </c>
      <c r="AC426" s="12"/>
    </row>
    <row r="427" spans="1:29" x14ac:dyDescent="0.25">
      <c r="A427" s="94" t="s">
        <v>1944</v>
      </c>
      <c r="B427" s="189" t="s">
        <v>143</v>
      </c>
      <c r="C427" s="189">
        <v>0.29989440337909185</v>
      </c>
      <c r="D427" s="189">
        <v>0.20147835269271383</v>
      </c>
      <c r="E427" s="189">
        <v>7.8775079197465681E-2</v>
      </c>
      <c r="F427" s="189">
        <v>8.5955649419218585E-2</v>
      </c>
      <c r="G427" s="189">
        <v>0.31425554382259768</v>
      </c>
      <c r="H427" s="189">
        <v>1.2671594508975714E-3</v>
      </c>
      <c r="I427" s="189">
        <v>1.8373812038014782E-2</v>
      </c>
      <c r="J427" s="188">
        <v>1</v>
      </c>
      <c r="K427" s="190">
        <v>4735</v>
      </c>
      <c r="L427" s="94"/>
      <c r="M427" s="189" t="s">
        <v>143</v>
      </c>
      <c r="N427" s="189" t="s">
        <v>143</v>
      </c>
      <c r="O427" s="189">
        <v>0.28699999999999998</v>
      </c>
      <c r="P427" s="189">
        <v>0.313</v>
      </c>
      <c r="Q427" s="189">
        <v>0.19</v>
      </c>
      <c r="R427" s="189">
        <v>0.21299999999999999</v>
      </c>
      <c r="S427" s="189">
        <v>7.0999999999999994E-2</v>
      </c>
      <c r="T427" s="189">
        <v>8.6999999999999994E-2</v>
      </c>
      <c r="U427" s="189">
        <v>7.8E-2</v>
      </c>
      <c r="V427" s="189">
        <v>9.4E-2</v>
      </c>
      <c r="W427" s="189">
        <v>0.30099999999999999</v>
      </c>
      <c r="X427" s="189">
        <v>0.32800000000000001</v>
      </c>
      <c r="Y427" s="189">
        <v>1E-3</v>
      </c>
      <c r="Z427" s="189">
        <v>3.0000000000000001E-3</v>
      </c>
      <c r="AA427" s="189">
        <v>1.4999999999999999E-2</v>
      </c>
      <c r="AB427" s="189">
        <v>2.3E-2</v>
      </c>
      <c r="AC427" s="12"/>
    </row>
    <row r="428" spans="1:29" x14ac:dyDescent="0.25">
      <c r="A428" s="94" t="s">
        <v>1945</v>
      </c>
      <c r="B428" s="189" t="s">
        <v>143</v>
      </c>
      <c r="C428" s="189">
        <v>0.60299625468164797</v>
      </c>
      <c r="D428" s="189">
        <v>0.16666666666666666</v>
      </c>
      <c r="E428" s="189">
        <v>8.3333333333333329E-2</v>
      </c>
      <c r="F428" s="189">
        <v>2.3408239700374533E-2</v>
      </c>
      <c r="G428" s="189">
        <v>9.7378277153558054E-2</v>
      </c>
      <c r="H428" s="189" t="s">
        <v>143</v>
      </c>
      <c r="I428" s="189">
        <v>2.6217228464419477E-2</v>
      </c>
      <c r="J428" s="188">
        <v>1</v>
      </c>
      <c r="K428" s="190">
        <v>1068</v>
      </c>
      <c r="L428" s="94"/>
      <c r="M428" s="189" t="s">
        <v>143</v>
      </c>
      <c r="N428" s="189" t="s">
        <v>143</v>
      </c>
      <c r="O428" s="189">
        <v>0.57299999999999995</v>
      </c>
      <c r="P428" s="189">
        <v>0.63200000000000001</v>
      </c>
      <c r="Q428" s="189">
        <v>0.14599999999999999</v>
      </c>
      <c r="R428" s="189">
        <v>0.19</v>
      </c>
      <c r="S428" s="189">
        <v>6.8000000000000005E-2</v>
      </c>
      <c r="T428" s="189">
        <v>0.10100000000000001</v>
      </c>
      <c r="U428" s="189">
        <v>1.6E-2</v>
      </c>
      <c r="V428" s="189">
        <v>3.4000000000000002E-2</v>
      </c>
      <c r="W428" s="189">
        <v>8.1000000000000003E-2</v>
      </c>
      <c r="X428" s="189">
        <v>0.11700000000000001</v>
      </c>
      <c r="Y428" s="189" t="s">
        <v>143</v>
      </c>
      <c r="Z428" s="189" t="s">
        <v>143</v>
      </c>
      <c r="AA428" s="189">
        <v>1.7999999999999999E-2</v>
      </c>
      <c r="AB428" s="189">
        <v>3.7999999999999999E-2</v>
      </c>
      <c r="AC428" s="12"/>
    </row>
    <row r="429" spans="1:29" x14ac:dyDescent="0.25">
      <c r="A429" s="94" t="s">
        <v>1946</v>
      </c>
      <c r="B429" s="189" t="s">
        <v>143</v>
      </c>
      <c r="C429" s="189">
        <v>0.52457776657423749</v>
      </c>
      <c r="D429" s="189">
        <v>0.30047895134862618</v>
      </c>
      <c r="E429" s="189">
        <v>7.4615578522813211E-2</v>
      </c>
      <c r="F429" s="189">
        <v>5.2936728006049913E-3</v>
      </c>
      <c r="G429" s="189">
        <v>7.3859339551298211E-2</v>
      </c>
      <c r="H429" s="189">
        <v>2.5207965717166626E-4</v>
      </c>
      <c r="I429" s="189">
        <v>2.0922611545248299E-2</v>
      </c>
      <c r="J429" s="188">
        <v>1</v>
      </c>
      <c r="K429" s="190">
        <v>3967</v>
      </c>
      <c r="L429" s="94"/>
      <c r="M429" s="189" t="s">
        <v>143</v>
      </c>
      <c r="N429" s="189" t="s">
        <v>143</v>
      </c>
      <c r="O429" s="189">
        <v>0.50900000000000001</v>
      </c>
      <c r="P429" s="189">
        <v>0.54</v>
      </c>
      <c r="Q429" s="189">
        <v>0.28599999999999998</v>
      </c>
      <c r="R429" s="189">
        <v>0.315</v>
      </c>
      <c r="S429" s="189">
        <v>6.7000000000000004E-2</v>
      </c>
      <c r="T429" s="189">
        <v>8.3000000000000004E-2</v>
      </c>
      <c r="U429" s="189">
        <v>3.0000000000000001E-3</v>
      </c>
      <c r="V429" s="189">
        <v>8.0000000000000002E-3</v>
      </c>
      <c r="W429" s="189">
        <v>6.6000000000000003E-2</v>
      </c>
      <c r="X429" s="189">
        <v>8.2000000000000003E-2</v>
      </c>
      <c r="Y429" s="189">
        <v>0</v>
      </c>
      <c r="Z429" s="189">
        <v>1E-3</v>
      </c>
      <c r="AA429" s="189">
        <v>1.7000000000000001E-2</v>
      </c>
      <c r="AB429" s="189">
        <v>2.5999999999999999E-2</v>
      </c>
      <c r="AC429" s="12"/>
    </row>
    <row r="430" spans="1:29" x14ac:dyDescent="0.25">
      <c r="A430" s="94" t="s">
        <v>1947</v>
      </c>
      <c r="B430" s="189" t="s">
        <v>143</v>
      </c>
      <c r="C430" s="189">
        <v>0.40212443095599393</v>
      </c>
      <c r="D430" s="189">
        <v>0.41122913505311076</v>
      </c>
      <c r="E430" s="189">
        <v>0.10166919575113809</v>
      </c>
      <c r="F430" s="189">
        <v>4.552352048558422E-3</v>
      </c>
      <c r="G430" s="189">
        <v>6.525037936267071E-2</v>
      </c>
      <c r="H430" s="189" t="s">
        <v>143</v>
      </c>
      <c r="I430" s="189">
        <v>1.5174506828528073E-2</v>
      </c>
      <c r="J430" s="188">
        <v>1</v>
      </c>
      <c r="K430" s="190">
        <v>659</v>
      </c>
      <c r="L430" s="94"/>
      <c r="M430" s="189" t="s">
        <v>143</v>
      </c>
      <c r="N430" s="189" t="s">
        <v>143</v>
      </c>
      <c r="O430" s="189">
        <v>0.36499999999999999</v>
      </c>
      <c r="P430" s="189">
        <v>0.44</v>
      </c>
      <c r="Q430" s="189">
        <v>0.374</v>
      </c>
      <c r="R430" s="189">
        <v>0.44900000000000001</v>
      </c>
      <c r="S430" s="189">
        <v>8.1000000000000003E-2</v>
      </c>
      <c r="T430" s="189">
        <v>0.127</v>
      </c>
      <c r="U430" s="189">
        <v>2E-3</v>
      </c>
      <c r="V430" s="189">
        <v>1.2999999999999999E-2</v>
      </c>
      <c r="W430" s="189">
        <v>4.9000000000000002E-2</v>
      </c>
      <c r="X430" s="189">
        <v>8.6999999999999994E-2</v>
      </c>
      <c r="Y430" s="189" t="s">
        <v>143</v>
      </c>
      <c r="Z430" s="189" t="s">
        <v>143</v>
      </c>
      <c r="AA430" s="189">
        <v>8.0000000000000002E-3</v>
      </c>
      <c r="AB430" s="189">
        <v>2.8000000000000001E-2</v>
      </c>
      <c r="AC430" s="12"/>
    </row>
    <row r="431" spans="1:29" x14ac:dyDescent="0.25">
      <c r="A431" s="94" t="s">
        <v>1948</v>
      </c>
      <c r="B431" s="189">
        <v>5.2556044035897247E-2</v>
      </c>
      <c r="C431" s="189">
        <v>0.35124259710060679</v>
      </c>
      <c r="D431" s="189">
        <v>0.2447861788322494</v>
      </c>
      <c r="E431" s="189">
        <v>9.9562184354903174E-2</v>
      </c>
      <c r="F431" s="189">
        <v>2.1345783526505104E-2</v>
      </c>
      <c r="G431" s="189">
        <v>0.19785270501035498</v>
      </c>
      <c r="H431" s="189">
        <v>4.6324891908585547E-3</v>
      </c>
      <c r="I431" s="189">
        <v>2.8022017948624786E-2</v>
      </c>
      <c r="J431" s="188">
        <v>1</v>
      </c>
      <c r="K431" s="190">
        <v>110092</v>
      </c>
      <c r="L431" s="94"/>
      <c r="M431" s="189">
        <v>5.0999999999999997E-2</v>
      </c>
      <c r="N431" s="189">
        <v>5.3999999999999999E-2</v>
      </c>
      <c r="O431" s="189">
        <v>0.34799999999999998</v>
      </c>
      <c r="P431" s="189">
        <v>0.35399999999999998</v>
      </c>
      <c r="Q431" s="189">
        <v>0.24199999999999999</v>
      </c>
      <c r="R431" s="189">
        <v>0.247</v>
      </c>
      <c r="S431" s="189">
        <v>9.8000000000000004E-2</v>
      </c>
      <c r="T431" s="189">
        <v>0.10100000000000001</v>
      </c>
      <c r="U431" s="189">
        <v>2.1000000000000001E-2</v>
      </c>
      <c r="V431" s="189">
        <v>2.1999999999999999E-2</v>
      </c>
      <c r="W431" s="189">
        <v>0.19600000000000001</v>
      </c>
      <c r="X431" s="189">
        <v>0.2</v>
      </c>
      <c r="Y431" s="189">
        <v>4.0000000000000001E-3</v>
      </c>
      <c r="Z431" s="189">
        <v>5.0000000000000001E-3</v>
      </c>
      <c r="AA431" s="189">
        <v>2.7E-2</v>
      </c>
      <c r="AB431" s="189">
        <v>2.9000000000000001E-2</v>
      </c>
      <c r="AC431" s="12"/>
    </row>
    <row r="432" spans="1:29" x14ac:dyDescent="0.25">
      <c r="A432" s="94" t="s">
        <v>1949</v>
      </c>
      <c r="B432" s="189" t="s">
        <v>143</v>
      </c>
      <c r="C432" s="189">
        <v>0.40832328106151988</v>
      </c>
      <c r="D432" s="189">
        <v>0.23492159227985523</v>
      </c>
      <c r="E432" s="189">
        <v>0.14324487334137515</v>
      </c>
      <c r="F432" s="189">
        <v>2.8045838359469239E-2</v>
      </c>
      <c r="G432" s="189">
        <v>0.16254523522316044</v>
      </c>
      <c r="H432" s="189">
        <v>5.1266586248492159E-3</v>
      </c>
      <c r="I432" s="189">
        <v>1.7792521109770809E-2</v>
      </c>
      <c r="J432" s="188">
        <v>1</v>
      </c>
      <c r="K432" s="190">
        <v>3316</v>
      </c>
      <c r="L432" s="94"/>
      <c r="M432" s="189" t="s">
        <v>143</v>
      </c>
      <c r="N432" s="189" t="s">
        <v>143</v>
      </c>
      <c r="O432" s="189">
        <v>0.39200000000000002</v>
      </c>
      <c r="P432" s="189">
        <v>0.42499999999999999</v>
      </c>
      <c r="Q432" s="189">
        <v>0.221</v>
      </c>
      <c r="R432" s="189">
        <v>0.25</v>
      </c>
      <c r="S432" s="189">
        <v>0.13200000000000001</v>
      </c>
      <c r="T432" s="189">
        <v>0.156</v>
      </c>
      <c r="U432" s="189">
        <v>2.3E-2</v>
      </c>
      <c r="V432" s="189">
        <v>3.4000000000000002E-2</v>
      </c>
      <c r="W432" s="189">
        <v>0.15</v>
      </c>
      <c r="X432" s="189">
        <v>0.17499999999999999</v>
      </c>
      <c r="Y432" s="189">
        <v>3.0000000000000001E-3</v>
      </c>
      <c r="Z432" s="189">
        <v>8.0000000000000002E-3</v>
      </c>
      <c r="AA432" s="189">
        <v>1.4E-2</v>
      </c>
      <c r="AB432" s="189">
        <v>2.3E-2</v>
      </c>
      <c r="AC432" s="12"/>
    </row>
    <row r="433" spans="1:29" x14ac:dyDescent="0.25">
      <c r="A433" s="94" t="s">
        <v>1950</v>
      </c>
      <c r="B433" s="189" t="s">
        <v>143</v>
      </c>
      <c r="C433" s="189">
        <v>0.14584891548242335</v>
      </c>
      <c r="D433" s="189">
        <v>0.54450261780104714</v>
      </c>
      <c r="E433" s="189">
        <v>0.22213911742707554</v>
      </c>
      <c r="F433" s="189">
        <v>3.3657442034405384E-2</v>
      </c>
      <c r="G433" s="189">
        <v>4.3380703066566939E-2</v>
      </c>
      <c r="H433" s="189" t="s">
        <v>143</v>
      </c>
      <c r="I433" s="189">
        <v>1.0471204188481676E-2</v>
      </c>
      <c r="J433" s="188">
        <v>0.99999999999999989</v>
      </c>
      <c r="K433" s="190">
        <v>1337</v>
      </c>
      <c r="L433" s="94"/>
      <c r="M433" s="189" t="s">
        <v>143</v>
      </c>
      <c r="N433" s="189" t="s">
        <v>143</v>
      </c>
      <c r="O433" s="189">
        <v>0.128</v>
      </c>
      <c r="P433" s="189">
        <v>0.16600000000000001</v>
      </c>
      <c r="Q433" s="189">
        <v>0.51800000000000002</v>
      </c>
      <c r="R433" s="189">
        <v>0.57099999999999995</v>
      </c>
      <c r="S433" s="189">
        <v>0.20100000000000001</v>
      </c>
      <c r="T433" s="189">
        <v>0.245</v>
      </c>
      <c r="U433" s="189">
        <v>2.5000000000000001E-2</v>
      </c>
      <c r="V433" s="189">
        <v>4.4999999999999998E-2</v>
      </c>
      <c r="W433" s="189">
        <v>3.4000000000000002E-2</v>
      </c>
      <c r="X433" s="189">
        <v>5.6000000000000001E-2</v>
      </c>
      <c r="Y433" s="189" t="s">
        <v>143</v>
      </c>
      <c r="Z433" s="189" t="s">
        <v>143</v>
      </c>
      <c r="AA433" s="189">
        <v>6.0000000000000001E-3</v>
      </c>
      <c r="AB433" s="189">
        <v>1.7000000000000001E-2</v>
      </c>
      <c r="AC433" s="12"/>
    </row>
    <row r="434" spans="1:29" x14ac:dyDescent="0.25">
      <c r="A434" s="94" t="s">
        <v>1951</v>
      </c>
      <c r="B434" s="189" t="s">
        <v>143</v>
      </c>
      <c r="C434" s="189">
        <v>1.6949152542372881E-2</v>
      </c>
      <c r="D434" s="189">
        <v>0.22298728813559321</v>
      </c>
      <c r="E434" s="189">
        <v>0.17108050847457626</v>
      </c>
      <c r="F434" s="189">
        <v>2.1186440677966101E-2</v>
      </c>
      <c r="G434" s="189">
        <v>0.54502118644067798</v>
      </c>
      <c r="H434" s="189">
        <v>3.1779661016949155E-3</v>
      </c>
      <c r="I434" s="189">
        <v>1.9597457627118644E-2</v>
      </c>
      <c r="J434" s="188">
        <v>1</v>
      </c>
      <c r="K434" s="190">
        <v>1888</v>
      </c>
      <c r="L434" s="94"/>
      <c r="M434" s="189" t="s">
        <v>143</v>
      </c>
      <c r="N434" s="189" t="s">
        <v>143</v>
      </c>
      <c r="O434" s="189">
        <v>1.2E-2</v>
      </c>
      <c r="P434" s="189">
        <v>2.4E-2</v>
      </c>
      <c r="Q434" s="189">
        <v>0.20499999999999999</v>
      </c>
      <c r="R434" s="189">
        <v>0.24199999999999999</v>
      </c>
      <c r="S434" s="189">
        <v>0.155</v>
      </c>
      <c r="T434" s="189">
        <v>0.189</v>
      </c>
      <c r="U434" s="189">
        <v>1.6E-2</v>
      </c>
      <c r="V434" s="189">
        <v>2.9000000000000001E-2</v>
      </c>
      <c r="W434" s="189">
        <v>0.52200000000000002</v>
      </c>
      <c r="X434" s="189">
        <v>0.56699999999999995</v>
      </c>
      <c r="Y434" s="189">
        <v>1E-3</v>
      </c>
      <c r="Z434" s="189">
        <v>7.0000000000000001E-3</v>
      </c>
      <c r="AA434" s="189">
        <v>1.4E-2</v>
      </c>
      <c r="AB434" s="189">
        <v>2.7E-2</v>
      </c>
      <c r="AC434" s="12"/>
    </row>
    <row r="435" spans="1:29" x14ac:dyDescent="0.25">
      <c r="A435" s="94" t="s">
        <v>1952</v>
      </c>
      <c r="B435" s="189" t="s">
        <v>143</v>
      </c>
      <c r="C435" s="189">
        <v>0.10850327048864948</v>
      </c>
      <c r="D435" s="189">
        <v>0.20238553289726818</v>
      </c>
      <c r="E435" s="189">
        <v>8.2339361292804919E-2</v>
      </c>
      <c r="F435" s="189">
        <v>2.1931512120046171E-2</v>
      </c>
      <c r="G435" s="189">
        <v>0.51596767987687575</v>
      </c>
      <c r="H435" s="189">
        <v>2.6933435936898807E-2</v>
      </c>
      <c r="I435" s="189">
        <v>4.1939207387456712E-2</v>
      </c>
      <c r="J435" s="188">
        <v>1</v>
      </c>
      <c r="K435" s="190">
        <v>2599</v>
      </c>
      <c r="L435" s="94"/>
      <c r="M435" s="189" t="s">
        <v>143</v>
      </c>
      <c r="N435" s="189" t="s">
        <v>143</v>
      </c>
      <c r="O435" s="189">
        <v>9.7000000000000003E-2</v>
      </c>
      <c r="P435" s="189">
        <v>0.121</v>
      </c>
      <c r="Q435" s="189">
        <v>0.187</v>
      </c>
      <c r="R435" s="189">
        <v>0.218</v>
      </c>
      <c r="S435" s="189">
        <v>7.1999999999999995E-2</v>
      </c>
      <c r="T435" s="189">
        <v>9.4E-2</v>
      </c>
      <c r="U435" s="189">
        <v>1.7000000000000001E-2</v>
      </c>
      <c r="V435" s="189">
        <v>2.8000000000000001E-2</v>
      </c>
      <c r="W435" s="189">
        <v>0.497</v>
      </c>
      <c r="X435" s="189">
        <v>0.53500000000000003</v>
      </c>
      <c r="Y435" s="189">
        <v>2.1000000000000001E-2</v>
      </c>
      <c r="Z435" s="189">
        <v>3.4000000000000002E-2</v>
      </c>
      <c r="AA435" s="189">
        <v>3.5000000000000003E-2</v>
      </c>
      <c r="AB435" s="189">
        <v>0.05</v>
      </c>
      <c r="AC435" s="12"/>
    </row>
    <row r="436" spans="1:29" x14ac:dyDescent="0.25">
      <c r="A436" s="94" t="s">
        <v>1953</v>
      </c>
      <c r="B436" s="189">
        <v>0.14014251781472684</v>
      </c>
      <c r="C436" s="189">
        <v>0.25534441805225655</v>
      </c>
      <c r="D436" s="189">
        <v>0.3836104513064133</v>
      </c>
      <c r="E436" s="189">
        <v>9.9762470308788598E-2</v>
      </c>
      <c r="F436" s="189">
        <v>1.3064133016627079E-2</v>
      </c>
      <c r="G436" s="189">
        <v>9.0261282660332537E-2</v>
      </c>
      <c r="H436" s="189">
        <v>1.1876484560570072E-3</v>
      </c>
      <c r="I436" s="189">
        <v>1.66270783847981E-2</v>
      </c>
      <c r="J436" s="188">
        <v>1</v>
      </c>
      <c r="K436" s="190">
        <v>842</v>
      </c>
      <c r="L436" s="94"/>
      <c r="M436" s="189">
        <v>0.11799999999999999</v>
      </c>
      <c r="N436" s="189">
        <v>0.16500000000000001</v>
      </c>
      <c r="O436" s="189">
        <v>0.22700000000000001</v>
      </c>
      <c r="P436" s="189">
        <v>0.28599999999999998</v>
      </c>
      <c r="Q436" s="189">
        <v>0.35099999999999998</v>
      </c>
      <c r="R436" s="189">
        <v>0.41699999999999998</v>
      </c>
      <c r="S436" s="189">
        <v>8.1000000000000003E-2</v>
      </c>
      <c r="T436" s="189">
        <v>0.122</v>
      </c>
      <c r="U436" s="189">
        <v>7.0000000000000001E-3</v>
      </c>
      <c r="V436" s="189">
        <v>2.3E-2</v>
      </c>
      <c r="W436" s="189">
        <v>7.2999999999999995E-2</v>
      </c>
      <c r="X436" s="189">
        <v>0.112</v>
      </c>
      <c r="Y436" s="189">
        <v>0</v>
      </c>
      <c r="Z436" s="189">
        <v>7.0000000000000001E-3</v>
      </c>
      <c r="AA436" s="189">
        <v>0.01</v>
      </c>
      <c r="AB436" s="189">
        <v>2.8000000000000001E-2</v>
      </c>
      <c r="AC436" s="12"/>
    </row>
    <row r="437" spans="1:29" x14ac:dyDescent="0.25">
      <c r="A437" s="94" t="s">
        <v>1954</v>
      </c>
      <c r="B437" s="189">
        <v>1.1393229166666666E-2</v>
      </c>
      <c r="C437" s="189">
        <v>1.4105902777777778E-3</v>
      </c>
      <c r="D437" s="189">
        <v>0.73676215277777779</v>
      </c>
      <c r="E437" s="189">
        <v>0.21788194444444445</v>
      </c>
      <c r="F437" s="189">
        <v>7.052951388888889E-3</v>
      </c>
      <c r="G437" s="189">
        <v>4.7743055555555559E-3</v>
      </c>
      <c r="H437" s="189" t="s">
        <v>143</v>
      </c>
      <c r="I437" s="189">
        <v>2.0724826388888888E-2</v>
      </c>
      <c r="J437" s="188">
        <v>0.99999999999999989</v>
      </c>
      <c r="K437" s="190">
        <v>9216</v>
      </c>
      <c r="L437" s="94"/>
      <c r="M437" s="189">
        <v>8.9999999999999993E-3</v>
      </c>
      <c r="N437" s="189">
        <v>1.4E-2</v>
      </c>
      <c r="O437" s="189">
        <v>1E-3</v>
      </c>
      <c r="P437" s="189">
        <v>2E-3</v>
      </c>
      <c r="Q437" s="189">
        <v>0.72799999999999998</v>
      </c>
      <c r="R437" s="189">
        <v>0.746</v>
      </c>
      <c r="S437" s="189">
        <v>0.21</v>
      </c>
      <c r="T437" s="189">
        <v>0.22600000000000001</v>
      </c>
      <c r="U437" s="189">
        <v>6.0000000000000001E-3</v>
      </c>
      <c r="V437" s="189">
        <v>8.9999999999999993E-3</v>
      </c>
      <c r="W437" s="189">
        <v>4.0000000000000001E-3</v>
      </c>
      <c r="X437" s="189">
        <v>6.0000000000000001E-3</v>
      </c>
      <c r="Y437" s="189" t="s">
        <v>143</v>
      </c>
      <c r="Z437" s="189" t="s">
        <v>143</v>
      </c>
      <c r="AA437" s="189">
        <v>1.7999999999999999E-2</v>
      </c>
      <c r="AB437" s="189">
        <v>2.4E-2</v>
      </c>
      <c r="AC437" s="12"/>
    </row>
    <row r="438" spans="1:29" x14ac:dyDescent="0.25">
      <c r="A438" s="94" t="s">
        <v>1955</v>
      </c>
      <c r="B438" s="189">
        <v>7.1604223925936641E-2</v>
      </c>
      <c r="C438" s="189">
        <v>0.33545493996817588</v>
      </c>
      <c r="D438" s="189">
        <v>0.21539129176913063</v>
      </c>
      <c r="E438" s="189">
        <v>9.4532041082019388E-2</v>
      </c>
      <c r="F438" s="189">
        <v>3.1390134529147982E-2</v>
      </c>
      <c r="G438" s="189">
        <v>0.22501084912483726</v>
      </c>
      <c r="H438" s="189">
        <v>4.8459424273108636E-3</v>
      </c>
      <c r="I438" s="189">
        <v>2.1770577173441344E-2</v>
      </c>
      <c r="J438" s="188">
        <v>0.99999999999999989</v>
      </c>
      <c r="K438" s="190">
        <v>13826</v>
      </c>
      <c r="L438" s="94"/>
      <c r="M438" s="189">
        <v>6.7000000000000004E-2</v>
      </c>
      <c r="N438" s="189">
        <v>7.5999999999999998E-2</v>
      </c>
      <c r="O438" s="189">
        <v>0.32800000000000001</v>
      </c>
      <c r="P438" s="189">
        <v>0.34300000000000003</v>
      </c>
      <c r="Q438" s="189">
        <v>0.20899999999999999</v>
      </c>
      <c r="R438" s="189">
        <v>0.222</v>
      </c>
      <c r="S438" s="189">
        <v>0.09</v>
      </c>
      <c r="T438" s="189">
        <v>0.1</v>
      </c>
      <c r="U438" s="189">
        <v>2.9000000000000001E-2</v>
      </c>
      <c r="V438" s="189">
        <v>3.4000000000000002E-2</v>
      </c>
      <c r="W438" s="189">
        <v>0.218</v>
      </c>
      <c r="X438" s="189">
        <v>0.23200000000000001</v>
      </c>
      <c r="Y438" s="189">
        <v>4.0000000000000001E-3</v>
      </c>
      <c r="Z438" s="189">
        <v>6.0000000000000001E-3</v>
      </c>
      <c r="AA438" s="189">
        <v>1.9E-2</v>
      </c>
      <c r="AB438" s="189">
        <v>2.4E-2</v>
      </c>
      <c r="AC438" s="12"/>
    </row>
    <row r="439" spans="1:29" x14ac:dyDescent="0.25">
      <c r="A439" s="94" t="s">
        <v>1956</v>
      </c>
      <c r="B439" s="189">
        <v>0.5489548954895489</v>
      </c>
      <c r="C439" s="189">
        <v>0.18115144847818115</v>
      </c>
      <c r="D439" s="189">
        <v>0.11624495782911624</v>
      </c>
      <c r="E439" s="189">
        <v>7.6640997433076646E-2</v>
      </c>
      <c r="F439" s="189">
        <v>4.0337367070040339E-3</v>
      </c>
      <c r="G439" s="189">
        <v>4.4004400440044002E-3</v>
      </c>
      <c r="H439" s="189" t="s">
        <v>143</v>
      </c>
      <c r="I439" s="189">
        <v>6.8573524019068577E-2</v>
      </c>
      <c r="J439" s="188">
        <v>0.99999999999999989</v>
      </c>
      <c r="K439" s="190">
        <v>2727</v>
      </c>
      <c r="L439" s="94"/>
      <c r="M439" s="189">
        <v>0.53</v>
      </c>
      <c r="N439" s="189">
        <v>0.56799999999999995</v>
      </c>
      <c r="O439" s="189">
        <v>0.16700000000000001</v>
      </c>
      <c r="P439" s="189">
        <v>0.19600000000000001</v>
      </c>
      <c r="Q439" s="189">
        <v>0.105</v>
      </c>
      <c r="R439" s="189">
        <v>0.129</v>
      </c>
      <c r="S439" s="189">
        <v>6.7000000000000004E-2</v>
      </c>
      <c r="T439" s="189">
        <v>8.6999999999999994E-2</v>
      </c>
      <c r="U439" s="189">
        <v>2E-3</v>
      </c>
      <c r="V439" s="189">
        <v>7.0000000000000001E-3</v>
      </c>
      <c r="W439" s="189">
        <v>3.0000000000000001E-3</v>
      </c>
      <c r="X439" s="189">
        <v>8.0000000000000002E-3</v>
      </c>
      <c r="Y439" s="189" t="s">
        <v>143</v>
      </c>
      <c r="Z439" s="189" t="s">
        <v>143</v>
      </c>
      <c r="AA439" s="189">
        <v>0.06</v>
      </c>
      <c r="AB439" s="189">
        <v>7.9000000000000001E-2</v>
      </c>
      <c r="AC439" s="12"/>
    </row>
    <row r="440" spans="1:29" x14ac:dyDescent="0.25">
      <c r="A440" s="94" t="s">
        <v>1957</v>
      </c>
      <c r="B440" s="189">
        <v>0.28808437153077587</v>
      </c>
      <c r="C440" s="189">
        <v>0.50666091032441096</v>
      </c>
      <c r="D440" s="189">
        <v>9.4486246453682005E-2</v>
      </c>
      <c r="E440" s="189">
        <v>3.6141606019489333E-2</v>
      </c>
      <c r="F440" s="189">
        <v>1.4802022943135563E-3</v>
      </c>
      <c r="G440" s="189">
        <v>4.539287035894906E-2</v>
      </c>
      <c r="H440" s="189">
        <v>4.3172566917478719E-3</v>
      </c>
      <c r="I440" s="189">
        <v>2.3436536326631306E-2</v>
      </c>
      <c r="J440" s="188">
        <v>0.99999999999999989</v>
      </c>
      <c r="K440" s="190">
        <v>16214</v>
      </c>
      <c r="L440" s="94"/>
      <c r="M440" s="189">
        <v>0.28100000000000003</v>
      </c>
      <c r="N440" s="189">
        <v>0.29499999999999998</v>
      </c>
      <c r="O440" s="189">
        <v>0.499</v>
      </c>
      <c r="P440" s="189">
        <v>0.51400000000000001</v>
      </c>
      <c r="Q440" s="189">
        <v>0.09</v>
      </c>
      <c r="R440" s="189">
        <v>9.9000000000000005E-2</v>
      </c>
      <c r="S440" s="189">
        <v>3.3000000000000002E-2</v>
      </c>
      <c r="T440" s="189">
        <v>3.9E-2</v>
      </c>
      <c r="U440" s="189">
        <v>1E-3</v>
      </c>
      <c r="V440" s="189">
        <v>2E-3</v>
      </c>
      <c r="W440" s="189">
        <v>4.2000000000000003E-2</v>
      </c>
      <c r="X440" s="189">
        <v>4.9000000000000002E-2</v>
      </c>
      <c r="Y440" s="189">
        <v>3.0000000000000001E-3</v>
      </c>
      <c r="Z440" s="189">
        <v>5.0000000000000001E-3</v>
      </c>
      <c r="AA440" s="189">
        <v>2.1000000000000001E-2</v>
      </c>
      <c r="AB440" s="189">
        <v>2.5999999999999999E-2</v>
      </c>
      <c r="AC440" s="12"/>
    </row>
    <row r="441" spans="1:29" x14ac:dyDescent="0.25">
      <c r="A441" s="94" t="s">
        <v>1958</v>
      </c>
      <c r="B441" s="189" t="s">
        <v>143</v>
      </c>
      <c r="C441" s="189">
        <v>0.4300168634064081</v>
      </c>
      <c r="D441" s="189">
        <v>0.36424957841483979</v>
      </c>
      <c r="E441" s="189">
        <v>9.7807757166947729E-2</v>
      </c>
      <c r="F441" s="189">
        <v>8.4317032040472171E-3</v>
      </c>
      <c r="G441" s="189">
        <v>8.9376053962900506E-2</v>
      </c>
      <c r="H441" s="189">
        <v>1.6863406408094434E-3</v>
      </c>
      <c r="I441" s="189">
        <v>8.4317032040472171E-3</v>
      </c>
      <c r="J441" s="188">
        <v>1</v>
      </c>
      <c r="K441" s="190">
        <v>593</v>
      </c>
      <c r="L441" s="94"/>
      <c r="M441" s="189" t="s">
        <v>143</v>
      </c>
      <c r="N441" s="189" t="s">
        <v>143</v>
      </c>
      <c r="O441" s="189">
        <v>0.39100000000000001</v>
      </c>
      <c r="P441" s="189">
        <v>0.47</v>
      </c>
      <c r="Q441" s="189">
        <v>0.32700000000000001</v>
      </c>
      <c r="R441" s="189">
        <v>0.40400000000000003</v>
      </c>
      <c r="S441" s="189">
        <v>7.5999999999999998E-2</v>
      </c>
      <c r="T441" s="189">
        <v>0.124</v>
      </c>
      <c r="U441" s="189">
        <v>4.0000000000000001E-3</v>
      </c>
      <c r="V441" s="189">
        <v>0.02</v>
      </c>
      <c r="W441" s="189">
        <v>6.9000000000000006E-2</v>
      </c>
      <c r="X441" s="189">
        <v>0.115</v>
      </c>
      <c r="Y441" s="189">
        <v>0</v>
      </c>
      <c r="Z441" s="189">
        <v>8.9999999999999993E-3</v>
      </c>
      <c r="AA441" s="189">
        <v>4.0000000000000001E-3</v>
      </c>
      <c r="AB441" s="189">
        <v>0.02</v>
      </c>
      <c r="AC441" s="12"/>
    </row>
    <row r="442" spans="1:29" x14ac:dyDescent="0.25">
      <c r="A442" s="94" t="s">
        <v>1959</v>
      </c>
      <c r="B442" s="189" t="s">
        <v>143</v>
      </c>
      <c r="C442" s="189">
        <v>0.35874439461883406</v>
      </c>
      <c r="D442" s="189">
        <v>0.34977578475336324</v>
      </c>
      <c r="E442" s="189">
        <v>0.14349775784753363</v>
      </c>
      <c r="F442" s="189">
        <v>4.4843049327354259E-3</v>
      </c>
      <c r="G442" s="189">
        <v>0.11210762331838565</v>
      </c>
      <c r="H442" s="189">
        <v>4.4843049327354259E-3</v>
      </c>
      <c r="I442" s="189">
        <v>2.6905829596412557E-2</v>
      </c>
      <c r="J442" s="188">
        <v>1</v>
      </c>
      <c r="K442" s="190">
        <v>223</v>
      </c>
      <c r="L442" s="94"/>
      <c r="M442" s="189" t="s">
        <v>143</v>
      </c>
      <c r="N442" s="189" t="s">
        <v>143</v>
      </c>
      <c r="O442" s="189">
        <v>0.29899999999999999</v>
      </c>
      <c r="P442" s="189">
        <v>0.42399999999999999</v>
      </c>
      <c r="Q442" s="189">
        <v>0.28999999999999998</v>
      </c>
      <c r="R442" s="189">
        <v>0.41399999999999998</v>
      </c>
      <c r="S442" s="189">
        <v>0.104</v>
      </c>
      <c r="T442" s="189">
        <v>0.19600000000000001</v>
      </c>
      <c r="U442" s="189">
        <v>1E-3</v>
      </c>
      <c r="V442" s="189">
        <v>2.5000000000000001E-2</v>
      </c>
      <c r="W442" s="189">
        <v>7.6999999999999999E-2</v>
      </c>
      <c r="X442" s="189">
        <v>0.16</v>
      </c>
      <c r="Y442" s="189">
        <v>1E-3</v>
      </c>
      <c r="Z442" s="189">
        <v>2.5000000000000001E-2</v>
      </c>
      <c r="AA442" s="189">
        <v>1.2E-2</v>
      </c>
      <c r="AB442" s="189">
        <v>5.7000000000000002E-2</v>
      </c>
      <c r="AC442" s="12"/>
    </row>
    <row r="443" spans="1:29" x14ac:dyDescent="0.25">
      <c r="A443" s="94" t="s">
        <v>1960</v>
      </c>
      <c r="B443" s="189" t="s">
        <v>143</v>
      </c>
      <c r="C443" s="189">
        <v>0.38111888111888109</v>
      </c>
      <c r="D443" s="189">
        <v>0.32051282051282054</v>
      </c>
      <c r="E443" s="189">
        <v>0.21095571095571095</v>
      </c>
      <c r="F443" s="189">
        <v>3.4965034965034965E-3</v>
      </c>
      <c r="G443" s="189">
        <v>5.944055944055944E-2</v>
      </c>
      <c r="H443" s="189">
        <v>2.331002331002331E-3</v>
      </c>
      <c r="I443" s="189">
        <v>2.2144522144522144E-2</v>
      </c>
      <c r="J443" s="188">
        <v>1.0000000000000002</v>
      </c>
      <c r="K443" s="190">
        <v>858</v>
      </c>
      <c r="L443" s="94"/>
      <c r="M443" s="189" t="s">
        <v>143</v>
      </c>
      <c r="N443" s="189" t="s">
        <v>143</v>
      </c>
      <c r="O443" s="189">
        <v>0.34899999999999998</v>
      </c>
      <c r="P443" s="189">
        <v>0.41399999999999998</v>
      </c>
      <c r="Q443" s="189">
        <v>0.28999999999999998</v>
      </c>
      <c r="R443" s="189">
        <v>0.35199999999999998</v>
      </c>
      <c r="S443" s="189">
        <v>0.185</v>
      </c>
      <c r="T443" s="189">
        <v>0.24</v>
      </c>
      <c r="U443" s="189">
        <v>1E-3</v>
      </c>
      <c r="V443" s="189">
        <v>0.01</v>
      </c>
      <c r="W443" s="189">
        <v>4.4999999999999998E-2</v>
      </c>
      <c r="X443" s="189">
        <v>7.6999999999999999E-2</v>
      </c>
      <c r="Y443" s="189">
        <v>1E-3</v>
      </c>
      <c r="Z443" s="189">
        <v>8.0000000000000002E-3</v>
      </c>
      <c r="AA443" s="189">
        <v>1.4E-2</v>
      </c>
      <c r="AB443" s="189">
        <v>3.4000000000000002E-2</v>
      </c>
      <c r="AC443" s="12"/>
    </row>
    <row r="444" spans="1:29" x14ac:dyDescent="0.25">
      <c r="A444" s="94" t="s">
        <v>1961</v>
      </c>
      <c r="B444" s="189" t="s">
        <v>143</v>
      </c>
      <c r="C444" s="189">
        <v>0.56726768377253811</v>
      </c>
      <c r="D444" s="189">
        <v>0.27461858529819694</v>
      </c>
      <c r="E444" s="189">
        <v>6.9348127600554782E-2</v>
      </c>
      <c r="F444" s="189">
        <v>1.5256588072122053E-2</v>
      </c>
      <c r="G444" s="189">
        <v>5.5478502080443831E-2</v>
      </c>
      <c r="H444" s="189">
        <v>1.3869625520110957E-3</v>
      </c>
      <c r="I444" s="189">
        <v>1.6643550624133148E-2</v>
      </c>
      <c r="J444" s="188">
        <v>0.99999999999999989</v>
      </c>
      <c r="K444" s="190">
        <v>721</v>
      </c>
      <c r="L444" s="94"/>
      <c r="M444" s="189" t="s">
        <v>143</v>
      </c>
      <c r="N444" s="189" t="s">
        <v>143</v>
      </c>
      <c r="O444" s="189">
        <v>0.53100000000000003</v>
      </c>
      <c r="P444" s="189">
        <v>0.60299999999999998</v>
      </c>
      <c r="Q444" s="189">
        <v>0.24299999999999999</v>
      </c>
      <c r="R444" s="189">
        <v>0.308</v>
      </c>
      <c r="S444" s="189">
        <v>5.2999999999999999E-2</v>
      </c>
      <c r="T444" s="189">
        <v>0.09</v>
      </c>
      <c r="U444" s="189">
        <v>8.9999999999999993E-3</v>
      </c>
      <c r="V444" s="189">
        <v>2.7E-2</v>
      </c>
      <c r="W444" s="189">
        <v>4.1000000000000002E-2</v>
      </c>
      <c r="X444" s="189">
        <v>7.4999999999999997E-2</v>
      </c>
      <c r="Y444" s="189">
        <v>0</v>
      </c>
      <c r="Z444" s="189">
        <v>8.0000000000000002E-3</v>
      </c>
      <c r="AA444" s="189">
        <v>0.01</v>
      </c>
      <c r="AB444" s="189">
        <v>2.9000000000000001E-2</v>
      </c>
      <c r="AC444" s="12"/>
    </row>
    <row r="445" spans="1:29" x14ac:dyDescent="0.25">
      <c r="A445" s="94" t="s">
        <v>1962</v>
      </c>
      <c r="B445" s="189" t="s">
        <v>143</v>
      </c>
      <c r="C445" s="189">
        <v>0.38373983739837397</v>
      </c>
      <c r="D445" s="189">
        <v>0.37235772357723579</v>
      </c>
      <c r="E445" s="189">
        <v>0.14308943089430895</v>
      </c>
      <c r="F445" s="189">
        <v>3.2520325203252032E-3</v>
      </c>
      <c r="G445" s="189">
        <v>7.9674796747967486E-2</v>
      </c>
      <c r="H445" s="189">
        <v>1.6260162601626016E-3</v>
      </c>
      <c r="I445" s="189">
        <v>1.6260162601626018E-2</v>
      </c>
      <c r="J445" s="188">
        <v>1</v>
      </c>
      <c r="K445" s="190">
        <v>615</v>
      </c>
      <c r="L445" s="94"/>
      <c r="M445" s="189" t="s">
        <v>143</v>
      </c>
      <c r="N445" s="189" t="s">
        <v>143</v>
      </c>
      <c r="O445" s="189">
        <v>0.34599999999999997</v>
      </c>
      <c r="P445" s="189">
        <v>0.42299999999999999</v>
      </c>
      <c r="Q445" s="189">
        <v>0.33500000000000002</v>
      </c>
      <c r="R445" s="189">
        <v>0.41099999999999998</v>
      </c>
      <c r="S445" s="189">
        <v>0.11799999999999999</v>
      </c>
      <c r="T445" s="189">
        <v>0.17299999999999999</v>
      </c>
      <c r="U445" s="189">
        <v>1E-3</v>
      </c>
      <c r="V445" s="189">
        <v>1.2E-2</v>
      </c>
      <c r="W445" s="189">
        <v>6.0999999999999999E-2</v>
      </c>
      <c r="X445" s="189">
        <v>0.104</v>
      </c>
      <c r="Y445" s="189">
        <v>0</v>
      </c>
      <c r="Z445" s="189">
        <v>8.9999999999999993E-3</v>
      </c>
      <c r="AA445" s="189">
        <v>8.9999999999999993E-3</v>
      </c>
      <c r="AB445" s="189">
        <v>0.03</v>
      </c>
      <c r="AC445" s="12"/>
    </row>
    <row r="446" spans="1:29" x14ac:dyDescent="0.25">
      <c r="A446" s="94" t="s">
        <v>1963</v>
      </c>
      <c r="B446" s="189" t="s">
        <v>143</v>
      </c>
      <c r="C446" s="189">
        <v>0.24085365853658536</v>
      </c>
      <c r="D446" s="189">
        <v>0.48932926829268292</v>
      </c>
      <c r="E446" s="189">
        <v>0.1722560975609756</v>
      </c>
      <c r="F446" s="189">
        <v>1.524390243902439E-2</v>
      </c>
      <c r="G446" s="189">
        <v>5.6402439024390245E-2</v>
      </c>
      <c r="H446" s="189" t="s">
        <v>143</v>
      </c>
      <c r="I446" s="189">
        <v>2.5914634146341462E-2</v>
      </c>
      <c r="J446" s="188">
        <v>1</v>
      </c>
      <c r="K446" s="190">
        <v>656</v>
      </c>
      <c r="L446" s="94"/>
      <c r="M446" s="189" t="s">
        <v>143</v>
      </c>
      <c r="N446" s="189" t="s">
        <v>143</v>
      </c>
      <c r="O446" s="189">
        <v>0.21</v>
      </c>
      <c r="P446" s="189">
        <v>0.27500000000000002</v>
      </c>
      <c r="Q446" s="189">
        <v>0.45100000000000001</v>
      </c>
      <c r="R446" s="189">
        <v>0.52800000000000002</v>
      </c>
      <c r="S446" s="189">
        <v>0.14499999999999999</v>
      </c>
      <c r="T446" s="189">
        <v>0.20300000000000001</v>
      </c>
      <c r="U446" s="189">
        <v>8.0000000000000002E-3</v>
      </c>
      <c r="V446" s="189">
        <v>2.8000000000000001E-2</v>
      </c>
      <c r="W446" s="189">
        <v>4.1000000000000002E-2</v>
      </c>
      <c r="X446" s="189">
        <v>7.6999999999999999E-2</v>
      </c>
      <c r="Y446" s="189" t="s">
        <v>143</v>
      </c>
      <c r="Z446" s="189" t="s">
        <v>143</v>
      </c>
      <c r="AA446" s="189">
        <v>1.6E-2</v>
      </c>
      <c r="AB446" s="189">
        <v>4.1000000000000002E-2</v>
      </c>
      <c r="AC446" s="12"/>
    </row>
    <row r="447" spans="1:29" x14ac:dyDescent="0.25">
      <c r="A447" s="94" t="s">
        <v>1964</v>
      </c>
      <c r="B447" s="189" t="s">
        <v>143</v>
      </c>
      <c r="C447" s="189">
        <v>0.39428571428571429</v>
      </c>
      <c r="D447" s="189">
        <v>0.29142857142857143</v>
      </c>
      <c r="E447" s="189">
        <v>0.11238095238095239</v>
      </c>
      <c r="F447" s="189">
        <v>1.5238095238095238E-2</v>
      </c>
      <c r="G447" s="189">
        <v>0.16952380952380952</v>
      </c>
      <c r="H447" s="189" t="s">
        <v>143</v>
      </c>
      <c r="I447" s="189">
        <v>1.7142857142857144E-2</v>
      </c>
      <c r="J447" s="188">
        <v>1</v>
      </c>
      <c r="K447" s="190">
        <v>525</v>
      </c>
      <c r="L447" s="94"/>
      <c r="M447" s="189" t="s">
        <v>143</v>
      </c>
      <c r="N447" s="189" t="s">
        <v>143</v>
      </c>
      <c r="O447" s="189">
        <v>0.35299999999999998</v>
      </c>
      <c r="P447" s="189">
        <v>0.437</v>
      </c>
      <c r="Q447" s="189">
        <v>0.254</v>
      </c>
      <c r="R447" s="189">
        <v>0.33200000000000002</v>
      </c>
      <c r="S447" s="189">
        <v>8.7999999999999995E-2</v>
      </c>
      <c r="T447" s="189">
        <v>0.14199999999999999</v>
      </c>
      <c r="U447" s="189">
        <v>8.0000000000000002E-3</v>
      </c>
      <c r="V447" s="189">
        <v>0.03</v>
      </c>
      <c r="W447" s="189">
        <v>0.14000000000000001</v>
      </c>
      <c r="X447" s="189">
        <v>0.20399999999999999</v>
      </c>
      <c r="Y447" s="189" t="s">
        <v>143</v>
      </c>
      <c r="Z447" s="189" t="s">
        <v>143</v>
      </c>
      <c r="AA447" s="189">
        <v>8.9999999999999993E-3</v>
      </c>
      <c r="AB447" s="189">
        <v>3.2000000000000001E-2</v>
      </c>
      <c r="AC447" s="12"/>
    </row>
    <row r="448" spans="1:29" x14ac:dyDescent="0.25">
      <c r="A448" s="94" t="s">
        <v>1965</v>
      </c>
      <c r="B448" s="189" t="s">
        <v>143</v>
      </c>
      <c r="C448" s="189">
        <v>0.27314958191390526</v>
      </c>
      <c r="D448" s="189">
        <v>0.27345927531743575</v>
      </c>
      <c r="E448" s="189">
        <v>0.161969650046454</v>
      </c>
      <c r="F448" s="189">
        <v>1.8891297615360791E-2</v>
      </c>
      <c r="G448" s="189">
        <v>0.24620625580675132</v>
      </c>
      <c r="H448" s="189">
        <v>3.4066274388355527E-3</v>
      </c>
      <c r="I448" s="189">
        <v>2.2917311861257356E-2</v>
      </c>
      <c r="J448" s="188">
        <v>1</v>
      </c>
      <c r="K448" s="190">
        <v>3229</v>
      </c>
      <c r="L448" s="94"/>
      <c r="M448" s="189" t="s">
        <v>143</v>
      </c>
      <c r="N448" s="189" t="s">
        <v>143</v>
      </c>
      <c r="O448" s="189">
        <v>0.25800000000000001</v>
      </c>
      <c r="P448" s="189">
        <v>0.28899999999999998</v>
      </c>
      <c r="Q448" s="189">
        <v>0.25800000000000001</v>
      </c>
      <c r="R448" s="189">
        <v>0.28899999999999998</v>
      </c>
      <c r="S448" s="189">
        <v>0.15</v>
      </c>
      <c r="T448" s="189">
        <v>0.17499999999999999</v>
      </c>
      <c r="U448" s="189">
        <v>1.4999999999999999E-2</v>
      </c>
      <c r="V448" s="189">
        <v>2.4E-2</v>
      </c>
      <c r="W448" s="189">
        <v>0.23200000000000001</v>
      </c>
      <c r="X448" s="189">
        <v>0.26100000000000001</v>
      </c>
      <c r="Y448" s="189">
        <v>2E-3</v>
      </c>
      <c r="Z448" s="189">
        <v>6.0000000000000001E-3</v>
      </c>
      <c r="AA448" s="189">
        <v>1.7999999999999999E-2</v>
      </c>
      <c r="AB448" s="189">
        <v>2.9000000000000001E-2</v>
      </c>
      <c r="AC448" s="12"/>
    </row>
    <row r="449" spans="1:29" x14ac:dyDescent="0.25">
      <c r="A449" s="94" t="s">
        <v>1966</v>
      </c>
      <c r="B449" s="189" t="s">
        <v>143</v>
      </c>
      <c r="C449" s="189">
        <v>2.6624068157614485E-2</v>
      </c>
      <c r="D449" s="189">
        <v>0.26091586794462196</v>
      </c>
      <c r="E449" s="189">
        <v>0.13631522896698617</v>
      </c>
      <c r="F449" s="189">
        <v>5.0053248136315232E-2</v>
      </c>
      <c r="G449" s="189">
        <v>0.48242811501597443</v>
      </c>
      <c r="H449" s="189">
        <v>5.3248136315228968E-3</v>
      </c>
      <c r="I449" s="189">
        <v>3.8338658146964855E-2</v>
      </c>
      <c r="J449" s="188">
        <v>1</v>
      </c>
      <c r="K449" s="190">
        <v>939</v>
      </c>
      <c r="L449" s="94"/>
      <c r="M449" s="189" t="s">
        <v>143</v>
      </c>
      <c r="N449" s="189" t="s">
        <v>143</v>
      </c>
      <c r="O449" s="189">
        <v>1.7999999999999999E-2</v>
      </c>
      <c r="P449" s="189">
        <v>3.9E-2</v>
      </c>
      <c r="Q449" s="189">
        <v>0.23400000000000001</v>
      </c>
      <c r="R449" s="189">
        <v>0.28999999999999998</v>
      </c>
      <c r="S449" s="189">
        <v>0.11600000000000001</v>
      </c>
      <c r="T449" s="189">
        <v>0.16</v>
      </c>
      <c r="U449" s="189">
        <v>3.7999999999999999E-2</v>
      </c>
      <c r="V449" s="189">
        <v>6.6000000000000003E-2</v>
      </c>
      <c r="W449" s="189">
        <v>0.45100000000000001</v>
      </c>
      <c r="X449" s="189">
        <v>0.51400000000000001</v>
      </c>
      <c r="Y449" s="189">
        <v>2E-3</v>
      </c>
      <c r="Z449" s="189">
        <v>1.2E-2</v>
      </c>
      <c r="AA449" s="189">
        <v>2.8000000000000001E-2</v>
      </c>
      <c r="AB449" s="189">
        <v>5.2999999999999999E-2</v>
      </c>
      <c r="AC449" s="12"/>
    </row>
    <row r="450" spans="1:29" x14ac:dyDescent="0.25">
      <c r="A450" s="94" t="s">
        <v>1967</v>
      </c>
      <c r="B450" s="189" t="s">
        <v>143</v>
      </c>
      <c r="C450" s="189">
        <v>0.10038022813688213</v>
      </c>
      <c r="D450" s="189">
        <v>0.4220532319391635</v>
      </c>
      <c r="E450" s="189">
        <v>0.12623574144486693</v>
      </c>
      <c r="F450" s="189">
        <v>1.5209125475285171E-2</v>
      </c>
      <c r="G450" s="189">
        <v>0.267680608365019</v>
      </c>
      <c r="H450" s="189">
        <v>3.8022813688212928E-3</v>
      </c>
      <c r="I450" s="189">
        <v>6.4638783269961975E-2</v>
      </c>
      <c r="J450" s="188">
        <v>1</v>
      </c>
      <c r="K450" s="190">
        <v>1315</v>
      </c>
      <c r="L450" s="94"/>
      <c r="M450" s="189" t="s">
        <v>143</v>
      </c>
      <c r="N450" s="189" t="s">
        <v>143</v>
      </c>
      <c r="O450" s="189">
        <v>8.5000000000000006E-2</v>
      </c>
      <c r="P450" s="189">
        <v>0.11799999999999999</v>
      </c>
      <c r="Q450" s="189">
        <v>0.39600000000000002</v>
      </c>
      <c r="R450" s="189">
        <v>0.44900000000000001</v>
      </c>
      <c r="S450" s="189">
        <v>0.109</v>
      </c>
      <c r="T450" s="189">
        <v>0.14499999999999999</v>
      </c>
      <c r="U450" s="189">
        <v>0.01</v>
      </c>
      <c r="V450" s="189">
        <v>2.3E-2</v>
      </c>
      <c r="W450" s="189">
        <v>0.24399999999999999</v>
      </c>
      <c r="X450" s="189">
        <v>0.29199999999999998</v>
      </c>
      <c r="Y450" s="189">
        <v>2E-3</v>
      </c>
      <c r="Z450" s="189">
        <v>8.9999999999999993E-3</v>
      </c>
      <c r="AA450" s="189">
        <v>5.2999999999999999E-2</v>
      </c>
      <c r="AB450" s="189">
        <v>7.9000000000000001E-2</v>
      </c>
      <c r="AC450" s="12"/>
    </row>
    <row r="451" spans="1:29" x14ac:dyDescent="0.25">
      <c r="A451" s="94" t="s">
        <v>1968</v>
      </c>
      <c r="B451" s="189" t="s">
        <v>143</v>
      </c>
      <c r="C451" s="189">
        <v>5.0251256281407038E-2</v>
      </c>
      <c r="D451" s="189">
        <v>0.2613065326633166</v>
      </c>
      <c r="E451" s="189">
        <v>0.11306532663316583</v>
      </c>
      <c r="F451" s="189">
        <v>6.030150753768844E-2</v>
      </c>
      <c r="G451" s="189">
        <v>0.47236180904522612</v>
      </c>
      <c r="H451" s="189">
        <v>1.0050251256281407E-2</v>
      </c>
      <c r="I451" s="189">
        <v>3.2663316582914576E-2</v>
      </c>
      <c r="J451" s="188">
        <v>1</v>
      </c>
      <c r="K451" s="190">
        <v>398</v>
      </c>
      <c r="L451" s="94"/>
      <c r="M451" s="189" t="s">
        <v>143</v>
      </c>
      <c r="N451" s="189" t="s">
        <v>143</v>
      </c>
      <c r="O451" s="189">
        <v>3.3000000000000002E-2</v>
      </c>
      <c r="P451" s="189">
        <v>7.5999999999999998E-2</v>
      </c>
      <c r="Q451" s="189">
        <v>0.221</v>
      </c>
      <c r="R451" s="189">
        <v>0.307</v>
      </c>
      <c r="S451" s="189">
        <v>8.5999999999999993E-2</v>
      </c>
      <c r="T451" s="189">
        <v>0.14799999999999999</v>
      </c>
      <c r="U451" s="189">
        <v>4.1000000000000002E-2</v>
      </c>
      <c r="V451" s="189">
        <v>8.7999999999999995E-2</v>
      </c>
      <c r="W451" s="189">
        <v>0.42399999999999999</v>
      </c>
      <c r="X451" s="189">
        <v>0.52100000000000002</v>
      </c>
      <c r="Y451" s="189">
        <v>4.0000000000000001E-3</v>
      </c>
      <c r="Z451" s="189">
        <v>2.5999999999999999E-2</v>
      </c>
      <c r="AA451" s="189">
        <v>1.9E-2</v>
      </c>
      <c r="AB451" s="189">
        <v>5.5E-2</v>
      </c>
      <c r="AC451" s="12"/>
    </row>
    <row r="452" spans="1:29" x14ac:dyDescent="0.25">
      <c r="A452" s="94" t="s">
        <v>1969</v>
      </c>
      <c r="B452" s="189" t="s">
        <v>143</v>
      </c>
      <c r="C452" s="189">
        <v>0.11216859279401767</v>
      </c>
      <c r="D452" s="189">
        <v>0.27056424201223656</v>
      </c>
      <c r="E452" s="189">
        <v>0.18354860639021073</v>
      </c>
      <c r="F452" s="189">
        <v>3.3310673011556761E-2</v>
      </c>
      <c r="G452" s="189">
        <v>0.36165873555404487</v>
      </c>
      <c r="H452" s="189">
        <v>7.4779061862678452E-3</v>
      </c>
      <c r="I452" s="189">
        <v>3.1271244051665537E-2</v>
      </c>
      <c r="J452" s="188">
        <v>1</v>
      </c>
      <c r="K452" s="190">
        <v>1471</v>
      </c>
      <c r="L452" s="94"/>
      <c r="M452" s="189" t="s">
        <v>143</v>
      </c>
      <c r="N452" s="189" t="s">
        <v>143</v>
      </c>
      <c r="O452" s="189">
        <v>9.7000000000000003E-2</v>
      </c>
      <c r="P452" s="189">
        <v>0.129</v>
      </c>
      <c r="Q452" s="189">
        <v>0.248</v>
      </c>
      <c r="R452" s="189">
        <v>0.29399999999999998</v>
      </c>
      <c r="S452" s="189">
        <v>0.16500000000000001</v>
      </c>
      <c r="T452" s="189">
        <v>0.20399999999999999</v>
      </c>
      <c r="U452" s="189">
        <v>2.5000000000000001E-2</v>
      </c>
      <c r="V452" s="189">
        <v>4.3999999999999997E-2</v>
      </c>
      <c r="W452" s="189">
        <v>0.33700000000000002</v>
      </c>
      <c r="X452" s="189">
        <v>0.38700000000000001</v>
      </c>
      <c r="Y452" s="189">
        <v>4.0000000000000001E-3</v>
      </c>
      <c r="Z452" s="189">
        <v>1.2999999999999999E-2</v>
      </c>
      <c r="AA452" s="189">
        <v>2.4E-2</v>
      </c>
      <c r="AB452" s="189">
        <v>4.1000000000000002E-2</v>
      </c>
      <c r="AC452" s="12"/>
    </row>
    <row r="453" spans="1:29" x14ac:dyDescent="0.25">
      <c r="A453" s="94" t="s">
        <v>1970</v>
      </c>
      <c r="B453" s="189" t="s">
        <v>143</v>
      </c>
      <c r="C453" s="189">
        <v>0.32255136562422643</v>
      </c>
      <c r="D453" s="189">
        <v>0.18928954534202491</v>
      </c>
      <c r="E453" s="189">
        <v>9.6295073850977797E-2</v>
      </c>
      <c r="F453" s="189">
        <v>1.7080617212641307E-2</v>
      </c>
      <c r="G453" s="189">
        <v>0.34532552190774818</v>
      </c>
      <c r="H453" s="189">
        <v>5.1159336578925655E-3</v>
      </c>
      <c r="I453" s="189">
        <v>2.4341942404488819E-2</v>
      </c>
      <c r="J453" s="188">
        <v>1</v>
      </c>
      <c r="K453" s="190">
        <v>12119</v>
      </c>
      <c r="L453" s="94"/>
      <c r="M453" s="189" t="s">
        <v>143</v>
      </c>
      <c r="N453" s="189" t="s">
        <v>143</v>
      </c>
      <c r="O453" s="189">
        <v>0.314</v>
      </c>
      <c r="P453" s="189">
        <v>0.33100000000000002</v>
      </c>
      <c r="Q453" s="189">
        <v>0.182</v>
      </c>
      <c r="R453" s="189">
        <v>0.19600000000000001</v>
      </c>
      <c r="S453" s="189">
        <v>9.0999999999999998E-2</v>
      </c>
      <c r="T453" s="189">
        <v>0.10199999999999999</v>
      </c>
      <c r="U453" s="189">
        <v>1.4999999999999999E-2</v>
      </c>
      <c r="V453" s="189">
        <v>0.02</v>
      </c>
      <c r="W453" s="189">
        <v>0.33700000000000002</v>
      </c>
      <c r="X453" s="189">
        <v>0.35399999999999998</v>
      </c>
      <c r="Y453" s="189">
        <v>4.0000000000000001E-3</v>
      </c>
      <c r="Z453" s="189">
        <v>7.0000000000000001E-3</v>
      </c>
      <c r="AA453" s="189">
        <v>2.1999999999999999E-2</v>
      </c>
      <c r="AB453" s="189">
        <v>2.7E-2</v>
      </c>
      <c r="AC453" s="12"/>
    </row>
    <row r="454" spans="1:29" x14ac:dyDescent="0.25">
      <c r="A454" s="94" t="s">
        <v>1971</v>
      </c>
      <c r="B454" s="189" t="s">
        <v>143</v>
      </c>
      <c r="C454" s="189">
        <v>0.72549019607843135</v>
      </c>
      <c r="D454" s="189">
        <v>0.18627450980392157</v>
      </c>
      <c r="E454" s="189">
        <v>1.9607843137254902E-2</v>
      </c>
      <c r="F454" s="189">
        <v>9.8039215686274508E-3</v>
      </c>
      <c r="G454" s="189">
        <v>3.9215686274509803E-2</v>
      </c>
      <c r="H454" s="189" t="s">
        <v>143</v>
      </c>
      <c r="I454" s="189">
        <v>1.9607843137254902E-2</v>
      </c>
      <c r="J454" s="188">
        <v>1</v>
      </c>
      <c r="K454" s="190">
        <v>102</v>
      </c>
      <c r="L454" s="94"/>
      <c r="M454" s="189" t="s">
        <v>143</v>
      </c>
      <c r="N454" s="189" t="s">
        <v>143</v>
      </c>
      <c r="O454" s="189">
        <v>0.63200000000000001</v>
      </c>
      <c r="P454" s="189">
        <v>0.80300000000000005</v>
      </c>
      <c r="Q454" s="189">
        <v>0.123</v>
      </c>
      <c r="R454" s="189">
        <v>0.27300000000000002</v>
      </c>
      <c r="S454" s="189">
        <v>5.0000000000000001E-3</v>
      </c>
      <c r="T454" s="189">
        <v>6.9000000000000006E-2</v>
      </c>
      <c r="U454" s="189">
        <v>2E-3</v>
      </c>
      <c r="V454" s="189">
        <v>5.2999999999999999E-2</v>
      </c>
      <c r="W454" s="189">
        <v>1.4999999999999999E-2</v>
      </c>
      <c r="X454" s="189">
        <v>9.7000000000000003E-2</v>
      </c>
      <c r="Y454" s="189" t="s">
        <v>143</v>
      </c>
      <c r="Z454" s="189" t="s">
        <v>143</v>
      </c>
      <c r="AA454" s="189">
        <v>5.0000000000000001E-3</v>
      </c>
      <c r="AB454" s="189">
        <v>6.9000000000000006E-2</v>
      </c>
      <c r="AC454" s="12"/>
    </row>
    <row r="455" spans="1:29" x14ac:dyDescent="0.25">
      <c r="A455" s="94" t="s">
        <v>1972</v>
      </c>
      <c r="B455" s="189" t="s">
        <v>143</v>
      </c>
      <c r="C455" s="189">
        <v>0.52590420332355814</v>
      </c>
      <c r="D455" s="189">
        <v>0.30482241772564356</v>
      </c>
      <c r="E455" s="189">
        <v>6.1257738677093519E-2</v>
      </c>
      <c r="F455" s="189">
        <v>9.2864125122189643E-3</v>
      </c>
      <c r="G455" s="189">
        <v>1.9550342130987292E-2</v>
      </c>
      <c r="H455" s="189">
        <v>6.5167807103290974E-4</v>
      </c>
      <c r="I455" s="189">
        <v>7.8527207559465628E-2</v>
      </c>
      <c r="J455" s="188">
        <v>1</v>
      </c>
      <c r="K455" s="190">
        <v>6138</v>
      </c>
      <c r="L455" s="94"/>
      <c r="M455" s="189" t="s">
        <v>143</v>
      </c>
      <c r="N455" s="189" t="s">
        <v>143</v>
      </c>
      <c r="O455" s="189">
        <v>0.51300000000000001</v>
      </c>
      <c r="P455" s="189">
        <v>0.53800000000000003</v>
      </c>
      <c r="Q455" s="189">
        <v>0.29299999999999998</v>
      </c>
      <c r="R455" s="189">
        <v>0.316</v>
      </c>
      <c r="S455" s="189">
        <v>5.6000000000000001E-2</v>
      </c>
      <c r="T455" s="189">
        <v>6.8000000000000005E-2</v>
      </c>
      <c r="U455" s="189">
        <v>7.0000000000000001E-3</v>
      </c>
      <c r="V455" s="189">
        <v>1.2E-2</v>
      </c>
      <c r="W455" s="189">
        <v>1.6E-2</v>
      </c>
      <c r="X455" s="189">
        <v>2.3E-2</v>
      </c>
      <c r="Y455" s="189">
        <v>0</v>
      </c>
      <c r="Z455" s="189">
        <v>2E-3</v>
      </c>
      <c r="AA455" s="189">
        <v>7.1999999999999995E-2</v>
      </c>
      <c r="AB455" s="189">
        <v>8.5999999999999993E-2</v>
      </c>
      <c r="AC455" s="12"/>
    </row>
    <row r="456" spans="1:29" x14ac:dyDescent="0.25">
      <c r="A456" s="94" t="s">
        <v>1973</v>
      </c>
      <c r="B456" s="189" t="s">
        <v>143</v>
      </c>
      <c r="C456" s="189">
        <v>6.6079295154185024E-3</v>
      </c>
      <c r="D456" s="189">
        <v>0.34361233480176212</v>
      </c>
      <c r="E456" s="189">
        <v>0.16666666666666666</v>
      </c>
      <c r="F456" s="189">
        <v>1.2481644640234948E-2</v>
      </c>
      <c r="G456" s="189">
        <v>0.40675477239353891</v>
      </c>
      <c r="H456" s="189">
        <v>4.4052863436123352E-3</v>
      </c>
      <c r="I456" s="189">
        <v>5.9471365638766517E-2</v>
      </c>
      <c r="J456" s="188">
        <v>1</v>
      </c>
      <c r="K456" s="190">
        <v>1362</v>
      </c>
      <c r="L456" s="94"/>
      <c r="M456" s="189" t="s">
        <v>143</v>
      </c>
      <c r="N456" s="189" t="s">
        <v>143</v>
      </c>
      <c r="O456" s="189">
        <v>3.0000000000000001E-3</v>
      </c>
      <c r="P456" s="189">
        <v>1.2999999999999999E-2</v>
      </c>
      <c r="Q456" s="189">
        <v>0.31900000000000001</v>
      </c>
      <c r="R456" s="189">
        <v>0.36899999999999999</v>
      </c>
      <c r="S456" s="189">
        <v>0.14799999999999999</v>
      </c>
      <c r="T456" s="189">
        <v>0.187</v>
      </c>
      <c r="U456" s="189">
        <v>8.0000000000000002E-3</v>
      </c>
      <c r="V456" s="189">
        <v>0.02</v>
      </c>
      <c r="W456" s="189">
        <v>0.38100000000000001</v>
      </c>
      <c r="X456" s="189">
        <v>0.433</v>
      </c>
      <c r="Y456" s="189">
        <v>2E-3</v>
      </c>
      <c r="Z456" s="189">
        <v>0.01</v>
      </c>
      <c r="AA456" s="189">
        <v>4.8000000000000001E-2</v>
      </c>
      <c r="AB456" s="189">
        <v>7.2999999999999995E-2</v>
      </c>
      <c r="AC456" s="12"/>
    </row>
    <row r="457" spans="1:29" x14ac:dyDescent="0.25">
      <c r="A457" s="94" t="s">
        <v>1974</v>
      </c>
      <c r="B457" s="189" t="s">
        <v>143</v>
      </c>
      <c r="C457" s="189">
        <v>0.30042462845010615</v>
      </c>
      <c r="D457" s="189">
        <v>0.2494692144373673</v>
      </c>
      <c r="E457" s="189">
        <v>0.16878980891719744</v>
      </c>
      <c r="F457" s="189">
        <v>2.0169851380042462E-2</v>
      </c>
      <c r="G457" s="189">
        <v>0.24734607218683652</v>
      </c>
      <c r="H457" s="189">
        <v>1.0615711252653928E-3</v>
      </c>
      <c r="I457" s="189">
        <v>1.2738853503184714E-2</v>
      </c>
      <c r="J457" s="188">
        <v>0.99999999999999989</v>
      </c>
      <c r="K457" s="190">
        <v>942</v>
      </c>
      <c r="L457" s="94"/>
      <c r="M457" s="189" t="s">
        <v>143</v>
      </c>
      <c r="N457" s="189" t="s">
        <v>143</v>
      </c>
      <c r="O457" s="189">
        <v>0.27200000000000002</v>
      </c>
      <c r="P457" s="189">
        <v>0.33</v>
      </c>
      <c r="Q457" s="189">
        <v>0.223</v>
      </c>
      <c r="R457" s="189">
        <v>0.27800000000000002</v>
      </c>
      <c r="S457" s="189">
        <v>0.14599999999999999</v>
      </c>
      <c r="T457" s="189">
        <v>0.19400000000000001</v>
      </c>
      <c r="U457" s="189">
        <v>1.2999999999999999E-2</v>
      </c>
      <c r="V457" s="189">
        <v>3.1E-2</v>
      </c>
      <c r="W457" s="189">
        <v>0.221</v>
      </c>
      <c r="X457" s="189">
        <v>0.27600000000000002</v>
      </c>
      <c r="Y457" s="189">
        <v>0</v>
      </c>
      <c r="Z457" s="189">
        <v>6.0000000000000001E-3</v>
      </c>
      <c r="AA457" s="189">
        <v>7.0000000000000001E-3</v>
      </c>
      <c r="AB457" s="189">
        <v>2.1999999999999999E-2</v>
      </c>
      <c r="AC457" s="12"/>
    </row>
    <row r="458" spans="1:29" x14ac:dyDescent="0.25">
      <c r="A458" s="94" t="s">
        <v>1975</v>
      </c>
      <c r="B458" s="189" t="s">
        <v>143</v>
      </c>
      <c r="C458" s="189">
        <v>0.15948275862068967</v>
      </c>
      <c r="D458" s="189">
        <v>0.32943349753694579</v>
      </c>
      <c r="E458" s="189">
        <v>9.7290640394088676E-2</v>
      </c>
      <c r="F458" s="189">
        <v>1.416256157635468E-2</v>
      </c>
      <c r="G458" s="189">
        <v>0.38300492610837439</v>
      </c>
      <c r="H458" s="189">
        <v>4.3103448275862068E-3</v>
      </c>
      <c r="I458" s="189">
        <v>1.2315270935960592E-2</v>
      </c>
      <c r="J458" s="188">
        <v>0.99999999999999989</v>
      </c>
      <c r="K458" s="190">
        <v>1624</v>
      </c>
      <c r="L458" s="94"/>
      <c r="M458" s="189" t="s">
        <v>143</v>
      </c>
      <c r="N458" s="189" t="s">
        <v>143</v>
      </c>
      <c r="O458" s="189">
        <v>0.14199999999999999</v>
      </c>
      <c r="P458" s="189">
        <v>0.17799999999999999</v>
      </c>
      <c r="Q458" s="189">
        <v>0.307</v>
      </c>
      <c r="R458" s="189">
        <v>0.35299999999999998</v>
      </c>
      <c r="S458" s="189">
        <v>8.4000000000000005E-2</v>
      </c>
      <c r="T458" s="189">
        <v>0.113</v>
      </c>
      <c r="U458" s="189">
        <v>8.9999999999999993E-3</v>
      </c>
      <c r="V458" s="189">
        <v>2.1000000000000001E-2</v>
      </c>
      <c r="W458" s="189">
        <v>0.36</v>
      </c>
      <c r="X458" s="189">
        <v>0.40699999999999997</v>
      </c>
      <c r="Y458" s="189">
        <v>2E-3</v>
      </c>
      <c r="Z458" s="189">
        <v>8.9999999999999993E-3</v>
      </c>
      <c r="AA458" s="189">
        <v>8.0000000000000002E-3</v>
      </c>
      <c r="AB458" s="189">
        <v>1.9E-2</v>
      </c>
      <c r="AC458" s="12"/>
    </row>
    <row r="459" spans="1:29" x14ac:dyDescent="0.25">
      <c r="A459" s="94" t="s">
        <v>1976</v>
      </c>
      <c r="B459" s="189" t="s">
        <v>143</v>
      </c>
      <c r="C459" s="189">
        <v>0.26442526124488869</v>
      </c>
      <c r="D459" s="189">
        <v>0.31440254429804632</v>
      </c>
      <c r="E459" s="189">
        <v>0.11472058155383916</v>
      </c>
      <c r="F459" s="189">
        <v>2.4307133121308496E-2</v>
      </c>
      <c r="G459" s="189">
        <v>0.25238527941844618</v>
      </c>
      <c r="H459" s="189">
        <v>2.0445252158109951E-3</v>
      </c>
      <c r="I459" s="189">
        <v>2.7714675147660156E-2</v>
      </c>
      <c r="J459" s="188">
        <v>0.99999999999999989</v>
      </c>
      <c r="K459" s="190">
        <v>4402</v>
      </c>
      <c r="L459" s="94"/>
      <c r="M459" s="189" t="s">
        <v>143</v>
      </c>
      <c r="N459" s="189" t="s">
        <v>143</v>
      </c>
      <c r="O459" s="189">
        <v>0.252</v>
      </c>
      <c r="P459" s="189">
        <v>0.27800000000000002</v>
      </c>
      <c r="Q459" s="189">
        <v>0.30099999999999999</v>
      </c>
      <c r="R459" s="189">
        <v>0.32800000000000001</v>
      </c>
      <c r="S459" s="189">
        <v>0.106</v>
      </c>
      <c r="T459" s="189">
        <v>0.124</v>
      </c>
      <c r="U459" s="189">
        <v>0.02</v>
      </c>
      <c r="V459" s="189">
        <v>2.9000000000000001E-2</v>
      </c>
      <c r="W459" s="189">
        <v>0.24</v>
      </c>
      <c r="X459" s="189">
        <v>0.26500000000000001</v>
      </c>
      <c r="Y459" s="189">
        <v>1E-3</v>
      </c>
      <c r="Z459" s="189">
        <v>4.0000000000000001E-3</v>
      </c>
      <c r="AA459" s="189">
        <v>2.3E-2</v>
      </c>
      <c r="AB459" s="189">
        <v>3.3000000000000002E-2</v>
      </c>
      <c r="AC459" s="12"/>
    </row>
    <row r="460" spans="1:29" x14ac:dyDescent="0.25">
      <c r="A460" s="94" t="s">
        <v>1977</v>
      </c>
      <c r="B460" s="189" t="s">
        <v>143</v>
      </c>
      <c r="C460" s="189">
        <v>0.41829583179638508</v>
      </c>
      <c r="D460" s="189">
        <v>0.16008852821836961</v>
      </c>
      <c r="E460" s="189">
        <v>9.9963113242345997E-2</v>
      </c>
      <c r="F460" s="189">
        <v>9.6274437476945779E-2</v>
      </c>
      <c r="G460" s="189">
        <v>0.20619697528587236</v>
      </c>
      <c r="H460" s="189">
        <v>3.6886757654002213E-3</v>
      </c>
      <c r="I460" s="189">
        <v>1.549243821468093E-2</v>
      </c>
      <c r="J460" s="188">
        <v>0.99999999999999989</v>
      </c>
      <c r="K460" s="190">
        <v>2711</v>
      </c>
      <c r="L460" s="94"/>
      <c r="M460" s="189" t="s">
        <v>143</v>
      </c>
      <c r="N460" s="189" t="s">
        <v>143</v>
      </c>
      <c r="O460" s="189">
        <v>0.4</v>
      </c>
      <c r="P460" s="189">
        <v>0.437</v>
      </c>
      <c r="Q460" s="189">
        <v>0.14699999999999999</v>
      </c>
      <c r="R460" s="189">
        <v>0.17399999999999999</v>
      </c>
      <c r="S460" s="189">
        <v>8.8999999999999996E-2</v>
      </c>
      <c r="T460" s="189">
        <v>0.112</v>
      </c>
      <c r="U460" s="189">
        <v>8.5999999999999993E-2</v>
      </c>
      <c r="V460" s="189">
        <v>0.108</v>
      </c>
      <c r="W460" s="189">
        <v>0.191</v>
      </c>
      <c r="X460" s="189">
        <v>0.222</v>
      </c>
      <c r="Y460" s="189">
        <v>2E-3</v>
      </c>
      <c r="Z460" s="189">
        <v>7.0000000000000001E-3</v>
      </c>
      <c r="AA460" s="189">
        <v>1.0999999999999999E-2</v>
      </c>
      <c r="AB460" s="189">
        <v>2.1000000000000001E-2</v>
      </c>
      <c r="AC460" s="12"/>
    </row>
    <row r="461" spans="1:29" x14ac:dyDescent="0.25">
      <c r="A461" s="94" t="s">
        <v>1978</v>
      </c>
      <c r="B461" s="189" t="s">
        <v>143</v>
      </c>
      <c r="C461" s="189">
        <v>0.19917864476386038</v>
      </c>
      <c r="D461" s="189">
        <v>0.34702258726899382</v>
      </c>
      <c r="E461" s="189">
        <v>0.26078028747433263</v>
      </c>
      <c r="F461" s="189">
        <v>2.6694045174537988E-2</v>
      </c>
      <c r="G461" s="189">
        <v>0.15195071868583163</v>
      </c>
      <c r="H461" s="189">
        <v>2.0533880903490761E-3</v>
      </c>
      <c r="I461" s="189">
        <v>1.2320328542094456E-2</v>
      </c>
      <c r="J461" s="188">
        <v>0.99999999999999989</v>
      </c>
      <c r="K461" s="190">
        <v>487</v>
      </c>
      <c r="L461" s="94"/>
      <c r="M461" s="189" t="s">
        <v>143</v>
      </c>
      <c r="N461" s="189" t="s">
        <v>143</v>
      </c>
      <c r="O461" s="189">
        <v>0.16600000000000001</v>
      </c>
      <c r="P461" s="189">
        <v>0.23699999999999999</v>
      </c>
      <c r="Q461" s="189">
        <v>0.30599999999999999</v>
      </c>
      <c r="R461" s="189">
        <v>0.39</v>
      </c>
      <c r="S461" s="189">
        <v>0.224</v>
      </c>
      <c r="T461" s="189">
        <v>0.30199999999999999</v>
      </c>
      <c r="U461" s="189">
        <v>1.6E-2</v>
      </c>
      <c r="V461" s="189">
        <v>4.4999999999999998E-2</v>
      </c>
      <c r="W461" s="189">
        <v>0.123</v>
      </c>
      <c r="X461" s="189">
        <v>0.187</v>
      </c>
      <c r="Y461" s="189">
        <v>0</v>
      </c>
      <c r="Z461" s="189">
        <v>1.2E-2</v>
      </c>
      <c r="AA461" s="189">
        <v>6.0000000000000001E-3</v>
      </c>
      <c r="AB461" s="189">
        <v>2.7E-2</v>
      </c>
      <c r="AC461" s="12"/>
    </row>
    <row r="462" spans="1:29" x14ac:dyDescent="0.25">
      <c r="A462" s="94" t="s">
        <v>1979</v>
      </c>
      <c r="B462" s="189" t="s">
        <v>143</v>
      </c>
      <c r="C462" s="189">
        <v>3.9113428943937422E-3</v>
      </c>
      <c r="D462" s="189">
        <v>0.46675358539765321</v>
      </c>
      <c r="E462" s="189">
        <v>0.30247718383311606</v>
      </c>
      <c r="F462" s="189">
        <v>1.6949152542372881E-2</v>
      </c>
      <c r="G462" s="189">
        <v>0.1760104302477184</v>
      </c>
      <c r="H462" s="189" t="s">
        <v>143</v>
      </c>
      <c r="I462" s="189">
        <v>3.3898305084745763E-2</v>
      </c>
      <c r="J462" s="188">
        <v>1</v>
      </c>
      <c r="K462" s="190">
        <v>767</v>
      </c>
      <c r="L462" s="94"/>
      <c r="M462" s="189" t="s">
        <v>143</v>
      </c>
      <c r="N462" s="189" t="s">
        <v>143</v>
      </c>
      <c r="O462" s="189">
        <v>1E-3</v>
      </c>
      <c r="P462" s="189">
        <v>1.0999999999999999E-2</v>
      </c>
      <c r="Q462" s="189">
        <v>0.432</v>
      </c>
      <c r="R462" s="189">
        <v>0.502</v>
      </c>
      <c r="S462" s="189">
        <v>0.27100000000000002</v>
      </c>
      <c r="T462" s="189">
        <v>0.33600000000000002</v>
      </c>
      <c r="U462" s="189">
        <v>0.01</v>
      </c>
      <c r="V462" s="189">
        <v>2.9000000000000001E-2</v>
      </c>
      <c r="W462" s="189">
        <v>0.151</v>
      </c>
      <c r="X462" s="189">
        <v>0.20499999999999999</v>
      </c>
      <c r="Y462" s="189" t="s">
        <v>143</v>
      </c>
      <c r="Z462" s="189" t="s">
        <v>143</v>
      </c>
      <c r="AA462" s="189">
        <v>2.3E-2</v>
      </c>
      <c r="AB462" s="189">
        <v>4.9000000000000002E-2</v>
      </c>
      <c r="AC462" s="12"/>
    </row>
    <row r="463" spans="1:29" x14ac:dyDescent="0.25">
      <c r="A463" s="94" t="s">
        <v>1980</v>
      </c>
      <c r="B463" s="189" t="s">
        <v>143</v>
      </c>
      <c r="C463" s="189">
        <v>0.12369597615499255</v>
      </c>
      <c r="D463" s="189">
        <v>0.42771982116244411</v>
      </c>
      <c r="E463" s="189">
        <v>0.12071535022354694</v>
      </c>
      <c r="F463" s="189">
        <v>2.3845007451564829E-2</v>
      </c>
      <c r="G463" s="189">
        <v>0.28017883755588674</v>
      </c>
      <c r="H463" s="189">
        <v>4.4709388971684054E-3</v>
      </c>
      <c r="I463" s="189">
        <v>1.9374068554396422E-2</v>
      </c>
      <c r="J463" s="188">
        <v>1</v>
      </c>
      <c r="K463" s="190">
        <v>671</v>
      </c>
      <c r="L463" s="94"/>
      <c r="M463" s="189" t="s">
        <v>143</v>
      </c>
      <c r="N463" s="189" t="s">
        <v>143</v>
      </c>
      <c r="O463" s="189">
        <v>0.10100000000000001</v>
      </c>
      <c r="P463" s="189">
        <v>0.151</v>
      </c>
      <c r="Q463" s="189">
        <v>0.39100000000000001</v>
      </c>
      <c r="R463" s="189">
        <v>0.46500000000000002</v>
      </c>
      <c r="S463" s="189">
        <v>9.8000000000000004E-2</v>
      </c>
      <c r="T463" s="189">
        <v>0.14799999999999999</v>
      </c>
      <c r="U463" s="189">
        <v>1.4999999999999999E-2</v>
      </c>
      <c r="V463" s="189">
        <v>3.7999999999999999E-2</v>
      </c>
      <c r="W463" s="189">
        <v>0.248</v>
      </c>
      <c r="X463" s="189">
        <v>0.315</v>
      </c>
      <c r="Y463" s="189">
        <v>2E-3</v>
      </c>
      <c r="Z463" s="189">
        <v>1.2999999999999999E-2</v>
      </c>
      <c r="AA463" s="189">
        <v>1.0999999999999999E-2</v>
      </c>
      <c r="AB463" s="189">
        <v>3.3000000000000002E-2</v>
      </c>
      <c r="AC463" s="12"/>
    </row>
    <row r="464" spans="1:29" x14ac:dyDescent="0.25">
      <c r="A464" s="94" t="s">
        <v>1981</v>
      </c>
      <c r="B464" s="189">
        <v>2.2624434389140274E-3</v>
      </c>
      <c r="C464" s="189">
        <v>0.16677440206851971</v>
      </c>
      <c r="D464" s="189">
        <v>0.28021978021978022</v>
      </c>
      <c r="E464" s="189">
        <v>0.17388493859082094</v>
      </c>
      <c r="F464" s="189">
        <v>2.6826115061409177E-2</v>
      </c>
      <c r="G464" s="189">
        <v>0.30898513251454429</v>
      </c>
      <c r="H464" s="189">
        <v>1.4544279250161603E-2</v>
      </c>
      <c r="I464" s="189">
        <v>2.6502908855850032E-2</v>
      </c>
      <c r="J464" s="188">
        <v>1</v>
      </c>
      <c r="K464" s="190">
        <v>3094</v>
      </c>
      <c r="L464" s="94"/>
      <c r="M464" s="189">
        <v>1E-3</v>
      </c>
      <c r="N464" s="189">
        <v>5.0000000000000001E-3</v>
      </c>
      <c r="O464" s="189">
        <v>0.154</v>
      </c>
      <c r="P464" s="189">
        <v>0.18</v>
      </c>
      <c r="Q464" s="189">
        <v>0.26500000000000001</v>
      </c>
      <c r="R464" s="189">
        <v>0.29599999999999999</v>
      </c>
      <c r="S464" s="189">
        <v>0.161</v>
      </c>
      <c r="T464" s="189">
        <v>0.188</v>
      </c>
      <c r="U464" s="189">
        <v>2.1999999999999999E-2</v>
      </c>
      <c r="V464" s="189">
        <v>3.3000000000000002E-2</v>
      </c>
      <c r="W464" s="189">
        <v>0.29299999999999998</v>
      </c>
      <c r="X464" s="189">
        <v>0.32500000000000001</v>
      </c>
      <c r="Y464" s="189">
        <v>1.0999999999999999E-2</v>
      </c>
      <c r="Z464" s="189">
        <v>1.9E-2</v>
      </c>
      <c r="AA464" s="189">
        <v>2.1000000000000001E-2</v>
      </c>
      <c r="AB464" s="189">
        <v>3.3000000000000002E-2</v>
      </c>
      <c r="AC464" s="12"/>
    </row>
    <row r="465" spans="1:29" x14ac:dyDescent="0.25">
      <c r="A465" s="94" t="s">
        <v>1982</v>
      </c>
      <c r="B465" s="189" t="s">
        <v>143</v>
      </c>
      <c r="C465" s="189">
        <v>0.34036838066001535</v>
      </c>
      <c r="D465" s="189">
        <v>0.22985418265541058</v>
      </c>
      <c r="E465" s="189">
        <v>0.10015349194167306</v>
      </c>
      <c r="F465" s="189">
        <v>1.1128165771297006E-2</v>
      </c>
      <c r="G465" s="189">
        <v>0.28626247122026094</v>
      </c>
      <c r="H465" s="189">
        <v>7.6745970836531079E-3</v>
      </c>
      <c r="I465" s="189">
        <v>2.4558710667689946E-2</v>
      </c>
      <c r="J465" s="188">
        <v>1</v>
      </c>
      <c r="K465" s="190">
        <v>2606</v>
      </c>
      <c r="L465" s="94"/>
      <c r="M465" s="189" t="s">
        <v>143</v>
      </c>
      <c r="N465" s="189" t="s">
        <v>143</v>
      </c>
      <c r="O465" s="189">
        <v>0.32200000000000001</v>
      </c>
      <c r="P465" s="189">
        <v>0.35899999999999999</v>
      </c>
      <c r="Q465" s="189">
        <v>0.214</v>
      </c>
      <c r="R465" s="189">
        <v>0.246</v>
      </c>
      <c r="S465" s="189">
        <v>8.8999999999999996E-2</v>
      </c>
      <c r="T465" s="189">
        <v>0.112</v>
      </c>
      <c r="U465" s="189">
        <v>8.0000000000000002E-3</v>
      </c>
      <c r="V465" s="189">
        <v>1.6E-2</v>
      </c>
      <c r="W465" s="189">
        <v>0.26900000000000002</v>
      </c>
      <c r="X465" s="189">
        <v>0.30399999999999999</v>
      </c>
      <c r="Y465" s="189">
        <v>5.0000000000000001E-3</v>
      </c>
      <c r="Z465" s="189">
        <v>1.2E-2</v>
      </c>
      <c r="AA465" s="189">
        <v>1.9E-2</v>
      </c>
      <c r="AB465" s="189">
        <v>3.1E-2</v>
      </c>
      <c r="AC465" s="12"/>
    </row>
    <row r="466" spans="1:29" x14ac:dyDescent="0.25">
      <c r="A466" s="94" t="s">
        <v>1983</v>
      </c>
      <c r="B466" s="189" t="s">
        <v>143</v>
      </c>
      <c r="C466" s="189">
        <v>0.15815485996705106</v>
      </c>
      <c r="D466" s="189">
        <v>0.24217462932454695</v>
      </c>
      <c r="E466" s="189">
        <v>0.10543657331136738</v>
      </c>
      <c r="F466" s="189">
        <v>3.6902800658978586E-2</v>
      </c>
      <c r="G466" s="189">
        <v>0.42767710049423396</v>
      </c>
      <c r="H466" s="189">
        <v>6.5897858319604614E-3</v>
      </c>
      <c r="I466" s="189">
        <v>2.3064250411861616E-2</v>
      </c>
      <c r="J466" s="188">
        <v>1</v>
      </c>
      <c r="K466" s="190">
        <v>3035</v>
      </c>
      <c r="L466" s="94"/>
      <c r="M466" s="189" t="s">
        <v>143</v>
      </c>
      <c r="N466" s="189" t="s">
        <v>143</v>
      </c>
      <c r="O466" s="189">
        <v>0.14599999999999999</v>
      </c>
      <c r="P466" s="189">
        <v>0.17199999999999999</v>
      </c>
      <c r="Q466" s="189">
        <v>0.22700000000000001</v>
      </c>
      <c r="R466" s="189">
        <v>0.25800000000000001</v>
      </c>
      <c r="S466" s="189">
        <v>9.5000000000000001E-2</v>
      </c>
      <c r="T466" s="189">
        <v>0.11700000000000001</v>
      </c>
      <c r="U466" s="189">
        <v>3.1E-2</v>
      </c>
      <c r="V466" s="189">
        <v>4.3999999999999997E-2</v>
      </c>
      <c r="W466" s="189">
        <v>0.41</v>
      </c>
      <c r="X466" s="189">
        <v>0.44500000000000001</v>
      </c>
      <c r="Y466" s="189">
        <v>4.0000000000000001E-3</v>
      </c>
      <c r="Z466" s="189">
        <v>0.01</v>
      </c>
      <c r="AA466" s="189">
        <v>1.7999999999999999E-2</v>
      </c>
      <c r="AB466" s="189">
        <v>2.9000000000000001E-2</v>
      </c>
      <c r="AC466" s="12"/>
    </row>
    <row r="467" spans="1:29" x14ac:dyDescent="0.25">
      <c r="A467" s="94" t="s">
        <v>1984</v>
      </c>
      <c r="B467" s="189" t="s">
        <v>143</v>
      </c>
      <c r="C467" s="189">
        <v>0.38413820704375667</v>
      </c>
      <c r="D467" s="189">
        <v>0.36786286019210246</v>
      </c>
      <c r="E467" s="189">
        <v>0.11225987193169691</v>
      </c>
      <c r="F467" s="189">
        <v>1.8209711846318036E-2</v>
      </c>
      <c r="G467" s="189">
        <v>8.5979188900747058E-2</v>
      </c>
      <c r="H467" s="189">
        <v>2.4012806830309499E-3</v>
      </c>
      <c r="I467" s="189">
        <v>2.9148879402347918E-2</v>
      </c>
      <c r="J467" s="188">
        <v>1</v>
      </c>
      <c r="K467" s="190">
        <v>14992</v>
      </c>
      <c r="L467" s="94"/>
      <c r="M467" s="189" t="s">
        <v>143</v>
      </c>
      <c r="N467" s="189" t="s">
        <v>143</v>
      </c>
      <c r="O467" s="189">
        <v>0.376</v>
      </c>
      <c r="P467" s="189">
        <v>0.39200000000000002</v>
      </c>
      <c r="Q467" s="189">
        <v>0.36</v>
      </c>
      <c r="R467" s="189">
        <v>0.376</v>
      </c>
      <c r="S467" s="189">
        <v>0.107</v>
      </c>
      <c r="T467" s="189">
        <v>0.11700000000000001</v>
      </c>
      <c r="U467" s="189">
        <v>1.6E-2</v>
      </c>
      <c r="V467" s="189">
        <v>0.02</v>
      </c>
      <c r="W467" s="189">
        <v>8.2000000000000003E-2</v>
      </c>
      <c r="X467" s="189">
        <v>9.0999999999999998E-2</v>
      </c>
      <c r="Y467" s="189">
        <v>2E-3</v>
      </c>
      <c r="Z467" s="189">
        <v>3.0000000000000001E-3</v>
      </c>
      <c r="AA467" s="189">
        <v>2.7E-2</v>
      </c>
      <c r="AB467" s="189">
        <v>3.2000000000000001E-2</v>
      </c>
      <c r="AC467" s="12"/>
    </row>
    <row r="468" spans="1:29" x14ac:dyDescent="0.25">
      <c r="A468" s="94" t="s">
        <v>1985</v>
      </c>
      <c r="B468" s="189" t="s">
        <v>143</v>
      </c>
      <c r="C468" s="189">
        <v>0.14838709677419354</v>
      </c>
      <c r="D468" s="189">
        <v>0.36129032258064514</v>
      </c>
      <c r="E468" s="189">
        <v>0.16129032258064516</v>
      </c>
      <c r="F468" s="189">
        <v>6.4516129032258063E-2</v>
      </c>
      <c r="G468" s="189">
        <v>0.24516129032258063</v>
      </c>
      <c r="H468" s="189">
        <v>6.4516129032258064E-3</v>
      </c>
      <c r="I468" s="189">
        <v>1.2903225806451613E-2</v>
      </c>
      <c r="J468" s="188">
        <v>0.99999999999999989</v>
      </c>
      <c r="K468" s="190">
        <v>155</v>
      </c>
      <c r="L468" s="94"/>
      <c r="M468" s="189" t="s">
        <v>143</v>
      </c>
      <c r="N468" s="189" t="s">
        <v>143</v>
      </c>
      <c r="O468" s="189">
        <v>0.10100000000000001</v>
      </c>
      <c r="P468" s="189">
        <v>0.21299999999999999</v>
      </c>
      <c r="Q468" s="189">
        <v>0.28999999999999998</v>
      </c>
      <c r="R468" s="189">
        <v>0.439</v>
      </c>
      <c r="S468" s="189">
        <v>0.112</v>
      </c>
      <c r="T468" s="189">
        <v>0.22700000000000001</v>
      </c>
      <c r="U468" s="189">
        <v>3.5000000000000003E-2</v>
      </c>
      <c r="V468" s="189">
        <v>0.115</v>
      </c>
      <c r="W468" s="189">
        <v>0.184</v>
      </c>
      <c r="X468" s="189">
        <v>0.31900000000000001</v>
      </c>
      <c r="Y468" s="189">
        <v>1E-3</v>
      </c>
      <c r="Z468" s="189">
        <v>3.5999999999999997E-2</v>
      </c>
      <c r="AA468" s="189">
        <v>4.0000000000000001E-3</v>
      </c>
      <c r="AB468" s="189">
        <v>4.5999999999999999E-2</v>
      </c>
      <c r="AC468" s="12"/>
    </row>
    <row r="469" spans="1:29" x14ac:dyDescent="0.25">
      <c r="A469" s="94" t="s">
        <v>1986</v>
      </c>
      <c r="B469" s="189" t="s">
        <v>143</v>
      </c>
      <c r="C469" s="189">
        <v>0.27961579509071505</v>
      </c>
      <c r="D469" s="189">
        <v>0.33511205976520814</v>
      </c>
      <c r="E469" s="189">
        <v>0.11419423692636073</v>
      </c>
      <c r="F469" s="189">
        <v>2.5613660618996798E-2</v>
      </c>
      <c r="G469" s="189">
        <v>0.17395944503735325</v>
      </c>
      <c r="H469" s="189">
        <v>3.2017075773745998E-3</v>
      </c>
      <c r="I469" s="189">
        <v>6.8303094983991466E-2</v>
      </c>
      <c r="J469" s="188">
        <v>1.0000000000000002</v>
      </c>
      <c r="K469" s="190">
        <v>937</v>
      </c>
      <c r="L469" s="94"/>
      <c r="M469" s="189" t="s">
        <v>143</v>
      </c>
      <c r="N469" s="189" t="s">
        <v>143</v>
      </c>
      <c r="O469" s="189">
        <v>0.252</v>
      </c>
      <c r="P469" s="189">
        <v>0.309</v>
      </c>
      <c r="Q469" s="189">
        <v>0.30599999999999999</v>
      </c>
      <c r="R469" s="189">
        <v>0.36599999999999999</v>
      </c>
      <c r="S469" s="189">
        <v>9.5000000000000001E-2</v>
      </c>
      <c r="T469" s="189">
        <v>0.13600000000000001</v>
      </c>
      <c r="U469" s="189">
        <v>1.7000000000000001E-2</v>
      </c>
      <c r="V469" s="189">
        <v>3.7999999999999999E-2</v>
      </c>
      <c r="W469" s="189">
        <v>0.151</v>
      </c>
      <c r="X469" s="189">
        <v>0.2</v>
      </c>
      <c r="Y469" s="189">
        <v>1E-3</v>
      </c>
      <c r="Z469" s="189">
        <v>8.9999999999999993E-3</v>
      </c>
      <c r="AA469" s="189">
        <v>5.3999999999999999E-2</v>
      </c>
      <c r="AB469" s="189">
        <v>8.5999999999999993E-2</v>
      </c>
      <c r="AC469" s="12"/>
    </row>
    <row r="470" spans="1:29" x14ac:dyDescent="0.25">
      <c r="A470" s="94" t="s">
        <v>1987</v>
      </c>
      <c r="B470" s="189" t="s">
        <v>143</v>
      </c>
      <c r="C470" s="189">
        <v>0.31720172496406324</v>
      </c>
      <c r="D470" s="189">
        <v>0.19118351701006228</v>
      </c>
      <c r="E470" s="189">
        <v>9.7747963584092004E-2</v>
      </c>
      <c r="F470" s="189">
        <v>8.6248203162434117E-2</v>
      </c>
      <c r="G470" s="189">
        <v>0.2774317201724964</v>
      </c>
      <c r="H470" s="189">
        <v>4.3124101581217059E-3</v>
      </c>
      <c r="I470" s="189">
        <v>2.5874460948730235E-2</v>
      </c>
      <c r="J470" s="188">
        <v>0.99999999999999989</v>
      </c>
      <c r="K470" s="190">
        <v>2087</v>
      </c>
      <c r="L470" s="94"/>
      <c r="M470" s="189" t="s">
        <v>143</v>
      </c>
      <c r="N470" s="189" t="s">
        <v>143</v>
      </c>
      <c r="O470" s="189">
        <v>0.29799999999999999</v>
      </c>
      <c r="P470" s="189">
        <v>0.33700000000000002</v>
      </c>
      <c r="Q470" s="189">
        <v>0.17499999999999999</v>
      </c>
      <c r="R470" s="189">
        <v>0.20899999999999999</v>
      </c>
      <c r="S470" s="189">
        <v>8.5999999999999993E-2</v>
      </c>
      <c r="T470" s="189">
        <v>0.111</v>
      </c>
      <c r="U470" s="189">
        <v>7.4999999999999997E-2</v>
      </c>
      <c r="V470" s="189">
        <v>9.9000000000000005E-2</v>
      </c>
      <c r="W470" s="189">
        <v>0.25900000000000001</v>
      </c>
      <c r="X470" s="189">
        <v>0.29699999999999999</v>
      </c>
      <c r="Y470" s="189">
        <v>2E-3</v>
      </c>
      <c r="Z470" s="189">
        <v>8.0000000000000002E-3</v>
      </c>
      <c r="AA470" s="189">
        <v>0.02</v>
      </c>
      <c r="AB470" s="189">
        <v>3.4000000000000002E-2</v>
      </c>
      <c r="AC470" s="12"/>
    </row>
    <row r="471" spans="1:29" x14ac:dyDescent="0.25">
      <c r="A471" s="94" t="s">
        <v>1988</v>
      </c>
      <c r="B471" s="189" t="s">
        <v>143</v>
      </c>
      <c r="C471" s="189">
        <v>0.65415986949429039</v>
      </c>
      <c r="D471" s="189">
        <v>0.14518760195758565</v>
      </c>
      <c r="E471" s="189">
        <v>8.6460032626427402E-2</v>
      </c>
      <c r="F471" s="189">
        <v>2.4469820554649267E-2</v>
      </c>
      <c r="G471" s="189">
        <v>7.5040783034257749E-2</v>
      </c>
      <c r="H471" s="189">
        <v>1.6313213703099511E-3</v>
      </c>
      <c r="I471" s="189">
        <v>1.3050570962479609E-2</v>
      </c>
      <c r="J471" s="188">
        <v>1</v>
      </c>
      <c r="K471" s="190">
        <v>613</v>
      </c>
      <c r="L471" s="94"/>
      <c r="M471" s="189" t="s">
        <v>143</v>
      </c>
      <c r="N471" s="189" t="s">
        <v>143</v>
      </c>
      <c r="O471" s="189">
        <v>0.61599999999999999</v>
      </c>
      <c r="P471" s="189">
        <v>0.69099999999999995</v>
      </c>
      <c r="Q471" s="189">
        <v>0.12</v>
      </c>
      <c r="R471" s="189">
        <v>0.17499999999999999</v>
      </c>
      <c r="S471" s="189">
        <v>6.7000000000000004E-2</v>
      </c>
      <c r="T471" s="189">
        <v>0.111</v>
      </c>
      <c r="U471" s="189">
        <v>1.4999999999999999E-2</v>
      </c>
      <c r="V471" s="189">
        <v>0.04</v>
      </c>
      <c r="W471" s="189">
        <v>5.7000000000000002E-2</v>
      </c>
      <c r="X471" s="189">
        <v>9.9000000000000005E-2</v>
      </c>
      <c r="Y471" s="189">
        <v>0</v>
      </c>
      <c r="Z471" s="189">
        <v>8.9999999999999993E-3</v>
      </c>
      <c r="AA471" s="189">
        <v>7.0000000000000001E-3</v>
      </c>
      <c r="AB471" s="189">
        <v>2.5999999999999999E-2</v>
      </c>
      <c r="AC471" s="12"/>
    </row>
    <row r="472" spans="1:29" x14ac:dyDescent="0.25">
      <c r="A472" s="94" t="s">
        <v>1989</v>
      </c>
      <c r="B472" s="189" t="s">
        <v>143</v>
      </c>
      <c r="C472" s="189">
        <v>0.56644804970659302</v>
      </c>
      <c r="D472" s="189">
        <v>0.27856403175699002</v>
      </c>
      <c r="E472" s="189">
        <v>6.1442871936486017E-2</v>
      </c>
      <c r="F472" s="189">
        <v>7.5940628236106315E-3</v>
      </c>
      <c r="G472" s="189">
        <v>6.0407317915084573E-2</v>
      </c>
      <c r="H472" s="189">
        <v>1.380738695201933E-3</v>
      </c>
      <c r="I472" s="189">
        <v>2.416292716603383E-2</v>
      </c>
      <c r="J472" s="188">
        <v>1</v>
      </c>
      <c r="K472" s="190">
        <v>2897</v>
      </c>
      <c r="L472" s="94"/>
      <c r="M472" s="189" t="s">
        <v>143</v>
      </c>
      <c r="N472" s="189" t="s">
        <v>143</v>
      </c>
      <c r="O472" s="189">
        <v>0.54800000000000004</v>
      </c>
      <c r="P472" s="189">
        <v>0.58399999999999996</v>
      </c>
      <c r="Q472" s="189">
        <v>0.26300000000000001</v>
      </c>
      <c r="R472" s="189">
        <v>0.29499999999999998</v>
      </c>
      <c r="S472" s="189">
        <v>5.2999999999999999E-2</v>
      </c>
      <c r="T472" s="189">
        <v>7.0999999999999994E-2</v>
      </c>
      <c r="U472" s="189">
        <v>5.0000000000000001E-3</v>
      </c>
      <c r="V472" s="189">
        <v>1.0999999999999999E-2</v>
      </c>
      <c r="W472" s="189">
        <v>5.1999999999999998E-2</v>
      </c>
      <c r="X472" s="189">
        <v>7.0000000000000007E-2</v>
      </c>
      <c r="Y472" s="189">
        <v>1E-3</v>
      </c>
      <c r="Z472" s="189">
        <v>4.0000000000000001E-3</v>
      </c>
      <c r="AA472" s="189">
        <v>1.9E-2</v>
      </c>
      <c r="AB472" s="189">
        <v>0.03</v>
      </c>
      <c r="AC472" s="12"/>
    </row>
    <row r="473" spans="1:29" x14ac:dyDescent="0.25">
      <c r="A473" s="94" t="s">
        <v>1990</v>
      </c>
      <c r="B473" s="189" t="s">
        <v>143</v>
      </c>
      <c r="C473" s="189">
        <v>0.40509259259259262</v>
      </c>
      <c r="D473" s="189">
        <v>0.34953703703703703</v>
      </c>
      <c r="E473" s="189">
        <v>0.13425925925925927</v>
      </c>
      <c r="F473" s="189">
        <v>4.6296296296296294E-3</v>
      </c>
      <c r="G473" s="189">
        <v>7.1759259259259259E-2</v>
      </c>
      <c r="H473" s="189">
        <v>6.9444444444444441E-3</v>
      </c>
      <c r="I473" s="189">
        <v>2.7777777777777776E-2</v>
      </c>
      <c r="J473" s="188">
        <v>1</v>
      </c>
      <c r="K473" s="190">
        <v>432</v>
      </c>
      <c r="L473" s="94"/>
      <c r="M473" s="189" t="s">
        <v>143</v>
      </c>
      <c r="N473" s="189" t="s">
        <v>143</v>
      </c>
      <c r="O473" s="189">
        <v>0.36</v>
      </c>
      <c r="P473" s="189">
        <v>0.45200000000000001</v>
      </c>
      <c r="Q473" s="189">
        <v>0.30599999999999999</v>
      </c>
      <c r="R473" s="189">
        <v>0.39600000000000002</v>
      </c>
      <c r="S473" s="189">
        <v>0.105</v>
      </c>
      <c r="T473" s="189">
        <v>0.17</v>
      </c>
      <c r="U473" s="189">
        <v>1E-3</v>
      </c>
      <c r="V473" s="189">
        <v>1.7000000000000001E-2</v>
      </c>
      <c r="W473" s="189">
        <v>5.0999999999999997E-2</v>
      </c>
      <c r="X473" s="189">
        <v>0.1</v>
      </c>
      <c r="Y473" s="189">
        <v>2E-3</v>
      </c>
      <c r="Z473" s="189">
        <v>0.02</v>
      </c>
      <c r="AA473" s="189">
        <v>1.6E-2</v>
      </c>
      <c r="AB473" s="189">
        <v>4.8000000000000001E-2</v>
      </c>
      <c r="AC473" s="12"/>
    </row>
    <row r="474" spans="1:29" x14ac:dyDescent="0.25">
      <c r="A474" s="94" t="s">
        <v>1991</v>
      </c>
      <c r="B474" s="189">
        <v>5.9075951033302619E-2</v>
      </c>
      <c r="C474" s="189">
        <v>0.31900092141634856</v>
      </c>
      <c r="D474" s="189">
        <v>0.2522903777807029</v>
      </c>
      <c r="E474" s="189">
        <v>9.0601553244701857E-2</v>
      </c>
      <c r="F474" s="189">
        <v>2.8353297354218772E-2</v>
      </c>
      <c r="G474" s="189">
        <v>0.20763459260234304</v>
      </c>
      <c r="H474" s="189">
        <v>3.8831117546399897E-3</v>
      </c>
      <c r="I474" s="189">
        <v>3.9160194813742263E-2</v>
      </c>
      <c r="J474" s="188">
        <v>1</v>
      </c>
      <c r="K474" s="190">
        <v>151940</v>
      </c>
      <c r="L474" s="94"/>
      <c r="M474" s="189">
        <v>5.8000000000000003E-2</v>
      </c>
      <c r="N474" s="189">
        <v>0.06</v>
      </c>
      <c r="O474" s="189">
        <v>0.317</v>
      </c>
      <c r="P474" s="189">
        <v>0.32100000000000001</v>
      </c>
      <c r="Q474" s="189">
        <v>0.25</v>
      </c>
      <c r="R474" s="189">
        <v>0.254</v>
      </c>
      <c r="S474" s="189">
        <v>8.8999999999999996E-2</v>
      </c>
      <c r="T474" s="189">
        <v>9.1999999999999998E-2</v>
      </c>
      <c r="U474" s="189">
        <v>2.8000000000000001E-2</v>
      </c>
      <c r="V474" s="189">
        <v>2.9000000000000001E-2</v>
      </c>
      <c r="W474" s="189">
        <v>0.20599999999999999</v>
      </c>
      <c r="X474" s="189">
        <v>0.21</v>
      </c>
      <c r="Y474" s="189">
        <v>4.0000000000000001E-3</v>
      </c>
      <c r="Z474" s="189">
        <v>4.0000000000000001E-3</v>
      </c>
      <c r="AA474" s="189">
        <v>3.7999999999999999E-2</v>
      </c>
      <c r="AB474" s="189">
        <v>0.04</v>
      </c>
      <c r="AC474" s="12"/>
    </row>
    <row r="475" spans="1:29" x14ac:dyDescent="0.25">
      <c r="A475" s="94" t="s">
        <v>1992</v>
      </c>
      <c r="B475" s="189" t="s">
        <v>143</v>
      </c>
      <c r="C475" s="189">
        <v>0.38393977415307401</v>
      </c>
      <c r="D475" s="189">
        <v>0.26139690506064406</v>
      </c>
      <c r="E475" s="189">
        <v>0.1246340443329151</v>
      </c>
      <c r="F475" s="189">
        <v>2.2375575073191132E-2</v>
      </c>
      <c r="G475" s="189">
        <v>0.17482225010455876</v>
      </c>
      <c r="H475" s="189">
        <v>3.9732329569217902E-3</v>
      </c>
      <c r="I475" s="189">
        <v>2.8858218318695106E-2</v>
      </c>
      <c r="J475" s="188">
        <v>0.99999999999999989</v>
      </c>
      <c r="K475" s="190">
        <v>4782</v>
      </c>
      <c r="L475" s="94"/>
      <c r="M475" s="189" t="s">
        <v>143</v>
      </c>
      <c r="N475" s="189" t="s">
        <v>143</v>
      </c>
      <c r="O475" s="189">
        <v>0.37</v>
      </c>
      <c r="P475" s="189">
        <v>0.39800000000000002</v>
      </c>
      <c r="Q475" s="189">
        <v>0.249</v>
      </c>
      <c r="R475" s="189">
        <v>0.27400000000000002</v>
      </c>
      <c r="S475" s="189">
        <v>0.11600000000000001</v>
      </c>
      <c r="T475" s="189">
        <v>0.13400000000000001</v>
      </c>
      <c r="U475" s="189">
        <v>1.9E-2</v>
      </c>
      <c r="V475" s="189">
        <v>2.7E-2</v>
      </c>
      <c r="W475" s="189">
        <v>0.16400000000000001</v>
      </c>
      <c r="X475" s="189">
        <v>0.186</v>
      </c>
      <c r="Y475" s="189">
        <v>3.0000000000000001E-3</v>
      </c>
      <c r="Z475" s="189">
        <v>6.0000000000000001E-3</v>
      </c>
      <c r="AA475" s="189">
        <v>2.4E-2</v>
      </c>
      <c r="AB475" s="189">
        <v>3.4000000000000002E-2</v>
      </c>
      <c r="AC475" s="12"/>
    </row>
    <row r="476" spans="1:29" x14ac:dyDescent="0.25">
      <c r="A476" s="94" t="s">
        <v>1993</v>
      </c>
      <c r="B476" s="189" t="s">
        <v>143</v>
      </c>
      <c r="C476" s="189">
        <v>0.18711511132164851</v>
      </c>
      <c r="D476" s="189">
        <v>0.52913311226906679</v>
      </c>
      <c r="E476" s="189">
        <v>0.18948365703458075</v>
      </c>
      <c r="F476" s="189">
        <v>1.9422074846044527E-2</v>
      </c>
      <c r="G476" s="189">
        <v>5.1160587399336807E-2</v>
      </c>
      <c r="H476" s="189" t="s">
        <v>143</v>
      </c>
      <c r="I476" s="189">
        <v>2.3685457129322594E-2</v>
      </c>
      <c r="J476" s="188">
        <v>1</v>
      </c>
      <c r="K476" s="190">
        <v>2111</v>
      </c>
      <c r="L476" s="94"/>
      <c r="M476" s="189" t="s">
        <v>143</v>
      </c>
      <c r="N476" s="189" t="s">
        <v>143</v>
      </c>
      <c r="O476" s="189">
        <v>0.17100000000000001</v>
      </c>
      <c r="P476" s="189">
        <v>0.20399999999999999</v>
      </c>
      <c r="Q476" s="189">
        <v>0.50800000000000001</v>
      </c>
      <c r="R476" s="189">
        <v>0.55000000000000004</v>
      </c>
      <c r="S476" s="189">
        <v>0.17299999999999999</v>
      </c>
      <c r="T476" s="189">
        <v>0.20699999999999999</v>
      </c>
      <c r="U476" s="189">
        <v>1.4E-2</v>
      </c>
      <c r="V476" s="189">
        <v>2.5999999999999999E-2</v>
      </c>
      <c r="W476" s="189">
        <v>4.2999999999999997E-2</v>
      </c>
      <c r="X476" s="189">
        <v>6.0999999999999999E-2</v>
      </c>
      <c r="Y476" s="189" t="s">
        <v>143</v>
      </c>
      <c r="Z476" s="189" t="s">
        <v>143</v>
      </c>
      <c r="AA476" s="189">
        <v>1.7999999999999999E-2</v>
      </c>
      <c r="AB476" s="189">
        <v>3.1E-2</v>
      </c>
      <c r="AC476" s="12"/>
    </row>
    <row r="477" spans="1:29" x14ac:dyDescent="0.25">
      <c r="A477" s="94" t="s">
        <v>1994</v>
      </c>
      <c r="B477" s="189" t="s">
        <v>143</v>
      </c>
      <c r="C477" s="189">
        <v>9.7597597597597601E-3</v>
      </c>
      <c r="D477" s="189">
        <v>0.17492492492492492</v>
      </c>
      <c r="E477" s="189">
        <v>0.1373873873873874</v>
      </c>
      <c r="F477" s="189">
        <v>2.9279279279279279E-2</v>
      </c>
      <c r="G477" s="189">
        <v>0.62387387387387383</v>
      </c>
      <c r="H477" s="189">
        <v>3.3783783783783786E-3</v>
      </c>
      <c r="I477" s="189">
        <v>2.1396396396396396E-2</v>
      </c>
      <c r="J477" s="188">
        <v>0.99999999999999989</v>
      </c>
      <c r="K477" s="190">
        <v>2664</v>
      </c>
      <c r="L477" s="94"/>
      <c r="M477" s="189" t="s">
        <v>143</v>
      </c>
      <c r="N477" s="189" t="s">
        <v>143</v>
      </c>
      <c r="O477" s="189">
        <v>7.0000000000000001E-3</v>
      </c>
      <c r="P477" s="189">
        <v>1.4E-2</v>
      </c>
      <c r="Q477" s="189">
        <v>0.161</v>
      </c>
      <c r="R477" s="189">
        <v>0.19</v>
      </c>
      <c r="S477" s="189">
        <v>0.125</v>
      </c>
      <c r="T477" s="189">
        <v>0.151</v>
      </c>
      <c r="U477" s="189">
        <v>2.4E-2</v>
      </c>
      <c r="V477" s="189">
        <v>3.5999999999999997E-2</v>
      </c>
      <c r="W477" s="189">
        <v>0.60499999999999998</v>
      </c>
      <c r="X477" s="189">
        <v>0.64200000000000002</v>
      </c>
      <c r="Y477" s="189">
        <v>2E-3</v>
      </c>
      <c r="Z477" s="189">
        <v>6.0000000000000001E-3</v>
      </c>
      <c r="AA477" s="189">
        <v>1.7000000000000001E-2</v>
      </c>
      <c r="AB477" s="189">
        <v>2.8000000000000001E-2</v>
      </c>
      <c r="AC477" s="12"/>
    </row>
    <row r="478" spans="1:29" x14ac:dyDescent="0.25">
      <c r="A478" s="94" t="s">
        <v>1995</v>
      </c>
      <c r="B478" s="189" t="s">
        <v>143</v>
      </c>
      <c r="C478" s="189">
        <v>0.10252100840336134</v>
      </c>
      <c r="D478" s="189">
        <v>0.20896358543417368</v>
      </c>
      <c r="E478" s="189">
        <v>7.1148459383753498E-2</v>
      </c>
      <c r="F478" s="189">
        <v>1.5126050420168067E-2</v>
      </c>
      <c r="G478" s="189">
        <v>0.53921568627450978</v>
      </c>
      <c r="H478" s="189">
        <v>2.3249299719887956E-2</v>
      </c>
      <c r="I478" s="189">
        <v>3.9775910364145656E-2</v>
      </c>
      <c r="J478" s="188">
        <v>1</v>
      </c>
      <c r="K478" s="190">
        <v>3570</v>
      </c>
      <c r="L478" s="94"/>
      <c r="M478" s="189" t="s">
        <v>143</v>
      </c>
      <c r="N478" s="189" t="s">
        <v>143</v>
      </c>
      <c r="O478" s="189">
        <v>9.2999999999999999E-2</v>
      </c>
      <c r="P478" s="189">
        <v>0.113</v>
      </c>
      <c r="Q478" s="189">
        <v>0.19600000000000001</v>
      </c>
      <c r="R478" s="189">
        <v>0.223</v>
      </c>
      <c r="S478" s="189">
        <v>6.3E-2</v>
      </c>
      <c r="T478" s="189">
        <v>0.08</v>
      </c>
      <c r="U478" s="189">
        <v>1.2E-2</v>
      </c>
      <c r="V478" s="189">
        <v>0.02</v>
      </c>
      <c r="W478" s="189">
        <v>0.52300000000000002</v>
      </c>
      <c r="X478" s="189">
        <v>0.55600000000000005</v>
      </c>
      <c r="Y478" s="189">
        <v>1.9E-2</v>
      </c>
      <c r="Z478" s="189">
        <v>2.9000000000000001E-2</v>
      </c>
      <c r="AA478" s="189">
        <v>3.4000000000000002E-2</v>
      </c>
      <c r="AB478" s="189">
        <v>4.7E-2</v>
      </c>
      <c r="AC478" s="12"/>
    </row>
    <row r="479" spans="1:29" x14ac:dyDescent="0.25">
      <c r="A479" s="94" t="s">
        <v>1996</v>
      </c>
      <c r="B479" s="189">
        <v>0.30895420369104581</v>
      </c>
      <c r="C479" s="189">
        <v>0.17908407382091593</v>
      </c>
      <c r="D479" s="189">
        <v>0.27682843472317159</v>
      </c>
      <c r="E479" s="189">
        <v>0.10936431989063568</v>
      </c>
      <c r="F479" s="189">
        <v>6.1517429938482571E-3</v>
      </c>
      <c r="G479" s="189">
        <v>9.3643198906356806E-2</v>
      </c>
      <c r="H479" s="189">
        <v>1.3670539986329461E-3</v>
      </c>
      <c r="I479" s="189">
        <v>2.4606971975393029E-2</v>
      </c>
      <c r="J479" s="188">
        <v>1</v>
      </c>
      <c r="K479" s="190">
        <v>1463</v>
      </c>
      <c r="L479" s="94"/>
      <c r="M479" s="189">
        <v>0.28599999999999998</v>
      </c>
      <c r="N479" s="189">
        <v>0.33300000000000002</v>
      </c>
      <c r="O479" s="189">
        <v>0.16</v>
      </c>
      <c r="P479" s="189">
        <v>0.2</v>
      </c>
      <c r="Q479" s="189">
        <v>0.255</v>
      </c>
      <c r="R479" s="189">
        <v>0.3</v>
      </c>
      <c r="S479" s="189">
        <v>9.4E-2</v>
      </c>
      <c r="T479" s="189">
        <v>0.126</v>
      </c>
      <c r="U479" s="189">
        <v>3.0000000000000001E-3</v>
      </c>
      <c r="V479" s="189">
        <v>1.2E-2</v>
      </c>
      <c r="W479" s="189">
        <v>0.08</v>
      </c>
      <c r="X479" s="189">
        <v>0.11</v>
      </c>
      <c r="Y479" s="189">
        <v>0</v>
      </c>
      <c r="Z479" s="189">
        <v>5.0000000000000001E-3</v>
      </c>
      <c r="AA479" s="189">
        <v>1.7999999999999999E-2</v>
      </c>
      <c r="AB479" s="189">
        <v>3.4000000000000002E-2</v>
      </c>
      <c r="AC479" s="12"/>
    </row>
    <row r="480" spans="1:29" x14ac:dyDescent="0.25">
      <c r="A480" s="94" t="s">
        <v>1997</v>
      </c>
      <c r="B480" s="189">
        <v>0.24102403996253513</v>
      </c>
      <c r="C480" s="189">
        <v>1.4829847018420232E-3</v>
      </c>
      <c r="D480" s="189">
        <v>0.49094598813612239</v>
      </c>
      <c r="E480" s="189">
        <v>0.24078988448329691</v>
      </c>
      <c r="F480" s="189">
        <v>3.3562285357477367E-3</v>
      </c>
      <c r="G480" s="189">
        <v>6.1660942866063068E-3</v>
      </c>
      <c r="H480" s="189" t="s">
        <v>143</v>
      </c>
      <c r="I480" s="189">
        <v>1.6234779893849517E-2</v>
      </c>
      <c r="J480" s="188">
        <v>0.99999999999999989</v>
      </c>
      <c r="K480" s="190">
        <v>12812</v>
      </c>
      <c r="L480" s="94"/>
      <c r="M480" s="189">
        <v>0.23400000000000001</v>
      </c>
      <c r="N480" s="189">
        <v>0.249</v>
      </c>
      <c r="O480" s="189">
        <v>1E-3</v>
      </c>
      <c r="P480" s="189">
        <v>2E-3</v>
      </c>
      <c r="Q480" s="189">
        <v>0.48199999999999998</v>
      </c>
      <c r="R480" s="189">
        <v>0.5</v>
      </c>
      <c r="S480" s="189">
        <v>0.23300000000000001</v>
      </c>
      <c r="T480" s="189">
        <v>0.248</v>
      </c>
      <c r="U480" s="189">
        <v>2E-3</v>
      </c>
      <c r="V480" s="189">
        <v>5.0000000000000001E-3</v>
      </c>
      <c r="W480" s="189">
        <v>5.0000000000000001E-3</v>
      </c>
      <c r="X480" s="189">
        <v>8.0000000000000002E-3</v>
      </c>
      <c r="Y480" s="189" t="s">
        <v>143</v>
      </c>
      <c r="Z480" s="189" t="s">
        <v>143</v>
      </c>
      <c r="AA480" s="189">
        <v>1.4E-2</v>
      </c>
      <c r="AB480" s="189">
        <v>1.9E-2</v>
      </c>
      <c r="AC480" s="12"/>
    </row>
    <row r="481" spans="1:29" x14ac:dyDescent="0.25">
      <c r="A481" s="94" t="s">
        <v>1998</v>
      </c>
      <c r="B481" s="189">
        <v>7.2307450651866584E-2</v>
      </c>
      <c r="C481" s="189">
        <v>0.30839310958688937</v>
      </c>
      <c r="D481" s="189">
        <v>0.20922561390648725</v>
      </c>
      <c r="E481" s="189">
        <v>7.7176815540080629E-2</v>
      </c>
      <c r="F481" s="189">
        <v>5.7280485889313573E-2</v>
      </c>
      <c r="G481" s="189">
        <v>0.23959369600502645</v>
      </c>
      <c r="H481" s="189">
        <v>4.0839834546311325E-3</v>
      </c>
      <c r="I481" s="189">
        <v>3.193884496570501E-2</v>
      </c>
      <c r="J481" s="188">
        <v>1</v>
      </c>
      <c r="K481" s="190">
        <v>19099</v>
      </c>
      <c r="L481" s="94"/>
      <c r="M481" s="189">
        <v>6.9000000000000006E-2</v>
      </c>
      <c r="N481" s="189">
        <v>7.5999999999999998E-2</v>
      </c>
      <c r="O481" s="189">
        <v>0.30199999999999999</v>
      </c>
      <c r="P481" s="189">
        <v>0.315</v>
      </c>
      <c r="Q481" s="189">
        <v>0.20399999999999999</v>
      </c>
      <c r="R481" s="189">
        <v>0.215</v>
      </c>
      <c r="S481" s="189">
        <v>7.2999999999999995E-2</v>
      </c>
      <c r="T481" s="189">
        <v>8.1000000000000003E-2</v>
      </c>
      <c r="U481" s="189">
        <v>5.3999999999999999E-2</v>
      </c>
      <c r="V481" s="189">
        <v>6.0999999999999999E-2</v>
      </c>
      <c r="W481" s="189">
        <v>0.23400000000000001</v>
      </c>
      <c r="X481" s="189">
        <v>0.246</v>
      </c>
      <c r="Y481" s="189">
        <v>3.0000000000000001E-3</v>
      </c>
      <c r="Z481" s="189">
        <v>5.0000000000000001E-3</v>
      </c>
      <c r="AA481" s="189">
        <v>0.03</v>
      </c>
      <c r="AB481" s="189">
        <v>3.5000000000000003E-2</v>
      </c>
      <c r="AC481" s="12"/>
    </row>
    <row r="482" spans="1:29" x14ac:dyDescent="0.25">
      <c r="A482" s="94" t="s">
        <v>1999</v>
      </c>
      <c r="B482" s="189">
        <v>0.51795535425428663</v>
      </c>
      <c r="C482" s="189">
        <v>0.18149466192170818</v>
      </c>
      <c r="D482" s="189">
        <v>0.14590747330960854</v>
      </c>
      <c r="E482" s="189">
        <v>7.020381753477839E-2</v>
      </c>
      <c r="F482" s="189">
        <v>6.7939178259462957E-3</v>
      </c>
      <c r="G482" s="189">
        <v>1.0999676480103526E-2</v>
      </c>
      <c r="H482" s="189" t="s">
        <v>143</v>
      </c>
      <c r="I482" s="189">
        <v>6.6645098673568423E-2</v>
      </c>
      <c r="J482" s="188">
        <v>0.99999999999999989</v>
      </c>
      <c r="K482" s="190">
        <v>3091</v>
      </c>
      <c r="L482" s="94"/>
      <c r="M482" s="189">
        <v>0.5</v>
      </c>
      <c r="N482" s="189">
        <v>0.53600000000000003</v>
      </c>
      <c r="O482" s="189">
        <v>0.16800000000000001</v>
      </c>
      <c r="P482" s="189">
        <v>0.19500000000000001</v>
      </c>
      <c r="Q482" s="189">
        <v>0.13400000000000001</v>
      </c>
      <c r="R482" s="189">
        <v>0.159</v>
      </c>
      <c r="S482" s="189">
        <v>6.2E-2</v>
      </c>
      <c r="T482" s="189">
        <v>0.08</v>
      </c>
      <c r="U482" s="189">
        <v>4.0000000000000001E-3</v>
      </c>
      <c r="V482" s="189">
        <v>0.01</v>
      </c>
      <c r="W482" s="189">
        <v>8.0000000000000002E-3</v>
      </c>
      <c r="X482" s="189">
        <v>1.4999999999999999E-2</v>
      </c>
      <c r="Y482" s="189" t="s">
        <v>143</v>
      </c>
      <c r="Z482" s="189" t="s">
        <v>143</v>
      </c>
      <c r="AA482" s="189">
        <v>5.8000000000000003E-2</v>
      </c>
      <c r="AB482" s="189">
        <v>7.5999999999999998E-2</v>
      </c>
      <c r="AC482" s="12"/>
    </row>
    <row r="483" spans="1:29" x14ac:dyDescent="0.25">
      <c r="A483" s="94" t="s">
        <v>2000</v>
      </c>
      <c r="B483" s="189">
        <v>0.29699138612625359</v>
      </c>
      <c r="C483" s="189">
        <v>0.46931047397112063</v>
      </c>
      <c r="D483" s="189">
        <v>0.11318713328617203</v>
      </c>
      <c r="E483" s="189">
        <v>3.0252590404061419E-2</v>
      </c>
      <c r="F483" s="189">
        <v>2.371936249011693E-3</v>
      </c>
      <c r="G483" s="189">
        <v>4.2861304148807788E-2</v>
      </c>
      <c r="H483" s="189">
        <v>2.7048395822063167E-3</v>
      </c>
      <c r="I483" s="189">
        <v>4.2320336232366529E-2</v>
      </c>
      <c r="J483" s="188">
        <v>1</v>
      </c>
      <c r="K483" s="190">
        <v>24031</v>
      </c>
      <c r="L483" s="94"/>
      <c r="M483" s="189">
        <v>0.29099999999999998</v>
      </c>
      <c r="N483" s="189">
        <v>0.30299999999999999</v>
      </c>
      <c r="O483" s="189">
        <v>0.46300000000000002</v>
      </c>
      <c r="P483" s="189">
        <v>0.47599999999999998</v>
      </c>
      <c r="Q483" s="189">
        <v>0.109</v>
      </c>
      <c r="R483" s="189">
        <v>0.11700000000000001</v>
      </c>
      <c r="S483" s="189">
        <v>2.8000000000000001E-2</v>
      </c>
      <c r="T483" s="189">
        <v>3.2000000000000001E-2</v>
      </c>
      <c r="U483" s="189">
        <v>2E-3</v>
      </c>
      <c r="V483" s="189">
        <v>3.0000000000000001E-3</v>
      </c>
      <c r="W483" s="189">
        <v>0.04</v>
      </c>
      <c r="X483" s="189">
        <v>4.4999999999999998E-2</v>
      </c>
      <c r="Y483" s="189">
        <v>2E-3</v>
      </c>
      <c r="Z483" s="189">
        <v>3.0000000000000001E-3</v>
      </c>
      <c r="AA483" s="189">
        <v>0.04</v>
      </c>
      <c r="AB483" s="189">
        <v>4.4999999999999998E-2</v>
      </c>
      <c r="AC483" s="12"/>
    </row>
    <row r="484" spans="1:29" x14ac:dyDescent="0.25">
      <c r="A484" s="94" t="s">
        <v>2001</v>
      </c>
      <c r="B484" s="189" t="s">
        <v>143</v>
      </c>
      <c r="C484" s="189">
        <v>0.43521594684385384</v>
      </c>
      <c r="D484" s="189">
        <v>0.33997785160575861</v>
      </c>
      <c r="E484" s="189">
        <v>8.416389811738649E-2</v>
      </c>
      <c r="F484" s="189">
        <v>2.6578073089700997E-2</v>
      </c>
      <c r="G484" s="189">
        <v>0.10077519379844961</v>
      </c>
      <c r="H484" s="189">
        <v>2.2148394241417496E-3</v>
      </c>
      <c r="I484" s="189">
        <v>1.1074197120708749E-2</v>
      </c>
      <c r="J484" s="188">
        <v>1</v>
      </c>
      <c r="K484" s="190">
        <v>903</v>
      </c>
      <c r="L484" s="94"/>
      <c r="M484" s="189" t="s">
        <v>143</v>
      </c>
      <c r="N484" s="189" t="s">
        <v>143</v>
      </c>
      <c r="O484" s="189">
        <v>0.40300000000000002</v>
      </c>
      <c r="P484" s="189">
        <v>0.46800000000000003</v>
      </c>
      <c r="Q484" s="189">
        <v>0.31</v>
      </c>
      <c r="R484" s="189">
        <v>0.371</v>
      </c>
      <c r="S484" s="189">
        <v>6.8000000000000005E-2</v>
      </c>
      <c r="T484" s="189">
        <v>0.104</v>
      </c>
      <c r="U484" s="189">
        <v>1.7999999999999999E-2</v>
      </c>
      <c r="V484" s="189">
        <v>3.9E-2</v>
      </c>
      <c r="W484" s="189">
        <v>8.3000000000000004E-2</v>
      </c>
      <c r="X484" s="189">
        <v>0.122</v>
      </c>
      <c r="Y484" s="189">
        <v>1E-3</v>
      </c>
      <c r="Z484" s="189">
        <v>8.0000000000000002E-3</v>
      </c>
      <c r="AA484" s="189">
        <v>6.0000000000000001E-3</v>
      </c>
      <c r="AB484" s="189">
        <v>0.02</v>
      </c>
      <c r="AC484" s="12"/>
    </row>
    <row r="485" spans="1:29" x14ac:dyDescent="0.25">
      <c r="A485" s="94" t="s">
        <v>2002</v>
      </c>
      <c r="B485" s="189" t="s">
        <v>143</v>
      </c>
      <c r="C485" s="189">
        <v>0.2910958904109589</v>
      </c>
      <c r="D485" s="189">
        <v>0.40753424657534248</v>
      </c>
      <c r="E485" s="189">
        <v>0.14726027397260275</v>
      </c>
      <c r="F485" s="189">
        <v>1.3698630136986301E-2</v>
      </c>
      <c r="G485" s="189">
        <v>0.11301369863013698</v>
      </c>
      <c r="H485" s="189" t="s">
        <v>143</v>
      </c>
      <c r="I485" s="189">
        <v>2.7397260273972601E-2</v>
      </c>
      <c r="J485" s="188">
        <v>1</v>
      </c>
      <c r="K485" s="190">
        <v>292</v>
      </c>
      <c r="L485" s="94"/>
      <c r="M485" s="189" t="s">
        <v>143</v>
      </c>
      <c r="N485" s="189" t="s">
        <v>143</v>
      </c>
      <c r="O485" s="189">
        <v>0.24199999999999999</v>
      </c>
      <c r="P485" s="189">
        <v>0.34599999999999997</v>
      </c>
      <c r="Q485" s="189">
        <v>0.35299999999999998</v>
      </c>
      <c r="R485" s="189">
        <v>0.46500000000000002</v>
      </c>
      <c r="S485" s="189">
        <v>0.111</v>
      </c>
      <c r="T485" s="189">
        <v>0.192</v>
      </c>
      <c r="U485" s="189">
        <v>5.0000000000000001E-3</v>
      </c>
      <c r="V485" s="189">
        <v>3.5000000000000003E-2</v>
      </c>
      <c r="W485" s="189">
        <v>8.2000000000000003E-2</v>
      </c>
      <c r="X485" s="189">
        <v>0.154</v>
      </c>
      <c r="Y485" s="189" t="s">
        <v>143</v>
      </c>
      <c r="Z485" s="189" t="s">
        <v>143</v>
      </c>
      <c r="AA485" s="189">
        <v>1.4E-2</v>
      </c>
      <c r="AB485" s="189">
        <v>5.2999999999999999E-2</v>
      </c>
      <c r="AC485" s="12"/>
    </row>
    <row r="486" spans="1:29" x14ac:dyDescent="0.25">
      <c r="A486" s="94" t="s">
        <v>2003</v>
      </c>
      <c r="B486" s="189" t="s">
        <v>143</v>
      </c>
      <c r="C486" s="189">
        <v>0.34819897084048029</v>
      </c>
      <c r="D486" s="189">
        <v>0.274442538593482</v>
      </c>
      <c r="E486" s="189">
        <v>0.29416809605488853</v>
      </c>
      <c r="F486" s="189">
        <v>6.0034305317324182E-3</v>
      </c>
      <c r="G486" s="189">
        <v>4.1166380789022301E-2</v>
      </c>
      <c r="H486" s="189">
        <v>2.5728987993138938E-3</v>
      </c>
      <c r="I486" s="189">
        <v>3.3447684391080618E-2</v>
      </c>
      <c r="J486" s="188">
        <v>1.0000000000000002</v>
      </c>
      <c r="K486" s="190">
        <v>1166</v>
      </c>
      <c r="L486" s="94"/>
      <c r="M486" s="189" t="s">
        <v>143</v>
      </c>
      <c r="N486" s="189" t="s">
        <v>143</v>
      </c>
      <c r="O486" s="189">
        <v>0.32100000000000001</v>
      </c>
      <c r="P486" s="189">
        <v>0.376</v>
      </c>
      <c r="Q486" s="189">
        <v>0.25</v>
      </c>
      <c r="R486" s="189">
        <v>0.30099999999999999</v>
      </c>
      <c r="S486" s="189">
        <v>0.26900000000000002</v>
      </c>
      <c r="T486" s="189">
        <v>0.32100000000000001</v>
      </c>
      <c r="U486" s="189">
        <v>3.0000000000000001E-3</v>
      </c>
      <c r="V486" s="189">
        <v>1.2E-2</v>
      </c>
      <c r="W486" s="189">
        <v>3.1E-2</v>
      </c>
      <c r="X486" s="189">
        <v>5.3999999999999999E-2</v>
      </c>
      <c r="Y486" s="189">
        <v>1E-3</v>
      </c>
      <c r="Z486" s="189">
        <v>8.0000000000000002E-3</v>
      </c>
      <c r="AA486" s="189">
        <v>2.5000000000000001E-2</v>
      </c>
      <c r="AB486" s="189">
        <v>4.4999999999999998E-2</v>
      </c>
      <c r="AC486" s="12"/>
    </row>
    <row r="487" spans="1:29" x14ac:dyDescent="0.25">
      <c r="A487" s="94" t="s">
        <v>2004</v>
      </c>
      <c r="B487" s="189" t="s">
        <v>143</v>
      </c>
      <c r="C487" s="189">
        <v>0.51920965971459931</v>
      </c>
      <c r="D487" s="189">
        <v>0.29308452250274425</v>
      </c>
      <c r="E487" s="189">
        <v>8.4522502744237102E-2</v>
      </c>
      <c r="F487" s="189">
        <v>1.4270032930845226E-2</v>
      </c>
      <c r="G487" s="189">
        <v>5.7080131723380903E-2</v>
      </c>
      <c r="H487" s="189">
        <v>1.0976948408342481E-3</v>
      </c>
      <c r="I487" s="189">
        <v>3.0735455543358946E-2</v>
      </c>
      <c r="J487" s="188">
        <v>1</v>
      </c>
      <c r="K487" s="190">
        <v>911</v>
      </c>
      <c r="L487" s="94"/>
      <c r="M487" s="189" t="s">
        <v>143</v>
      </c>
      <c r="N487" s="189" t="s">
        <v>143</v>
      </c>
      <c r="O487" s="189">
        <v>0.48699999999999999</v>
      </c>
      <c r="P487" s="189">
        <v>0.55200000000000005</v>
      </c>
      <c r="Q487" s="189">
        <v>0.26400000000000001</v>
      </c>
      <c r="R487" s="189">
        <v>0.32300000000000001</v>
      </c>
      <c r="S487" s="189">
        <v>6.8000000000000005E-2</v>
      </c>
      <c r="T487" s="189">
        <v>0.104</v>
      </c>
      <c r="U487" s="189">
        <v>8.0000000000000002E-3</v>
      </c>
      <c r="V487" s="189">
        <v>2.4E-2</v>
      </c>
      <c r="W487" s="189">
        <v>4.3999999999999997E-2</v>
      </c>
      <c r="X487" s="189">
        <v>7.3999999999999996E-2</v>
      </c>
      <c r="Y487" s="189">
        <v>0</v>
      </c>
      <c r="Z487" s="189">
        <v>6.0000000000000001E-3</v>
      </c>
      <c r="AA487" s="189">
        <v>2.1000000000000001E-2</v>
      </c>
      <c r="AB487" s="189">
        <v>4.3999999999999997E-2</v>
      </c>
      <c r="AC487" s="12"/>
    </row>
    <row r="488" spans="1:29" x14ac:dyDescent="0.25">
      <c r="A488" s="94" t="s">
        <v>2005</v>
      </c>
      <c r="B488" s="189" t="s">
        <v>143</v>
      </c>
      <c r="C488" s="189">
        <v>0.31226765799256506</v>
      </c>
      <c r="D488" s="189">
        <v>0.39900867410161089</v>
      </c>
      <c r="E488" s="189">
        <v>0.16728624535315986</v>
      </c>
      <c r="F488" s="189">
        <v>1.1152416356877323E-2</v>
      </c>
      <c r="G488" s="189">
        <v>7.434944237918216E-2</v>
      </c>
      <c r="H488" s="189" t="s">
        <v>143</v>
      </c>
      <c r="I488" s="189">
        <v>3.5935563816604711E-2</v>
      </c>
      <c r="J488" s="188">
        <v>1</v>
      </c>
      <c r="K488" s="190">
        <v>807</v>
      </c>
      <c r="L488" s="94"/>
      <c r="M488" s="189" t="s">
        <v>143</v>
      </c>
      <c r="N488" s="189" t="s">
        <v>143</v>
      </c>
      <c r="O488" s="189">
        <v>0.28100000000000003</v>
      </c>
      <c r="P488" s="189">
        <v>0.34499999999999997</v>
      </c>
      <c r="Q488" s="189">
        <v>0.36599999999999999</v>
      </c>
      <c r="R488" s="189">
        <v>0.433</v>
      </c>
      <c r="S488" s="189">
        <v>0.14299999999999999</v>
      </c>
      <c r="T488" s="189">
        <v>0.19500000000000001</v>
      </c>
      <c r="U488" s="189">
        <v>6.0000000000000001E-3</v>
      </c>
      <c r="V488" s="189">
        <v>2.1000000000000001E-2</v>
      </c>
      <c r="W488" s="189">
        <v>5.8000000000000003E-2</v>
      </c>
      <c r="X488" s="189">
        <v>9.5000000000000001E-2</v>
      </c>
      <c r="Y488" s="189" t="s">
        <v>143</v>
      </c>
      <c r="Z488" s="189" t="s">
        <v>143</v>
      </c>
      <c r="AA488" s="189">
        <v>2.5000000000000001E-2</v>
      </c>
      <c r="AB488" s="189">
        <v>5.0999999999999997E-2</v>
      </c>
      <c r="AC488" s="12"/>
    </row>
    <row r="489" spans="1:29" x14ac:dyDescent="0.25">
      <c r="A489" s="94" t="s">
        <v>2006</v>
      </c>
      <c r="B489" s="189" t="s">
        <v>143</v>
      </c>
      <c r="C489" s="189">
        <v>0.18149146451033243</v>
      </c>
      <c r="D489" s="189">
        <v>0.47439353099730458</v>
      </c>
      <c r="E489" s="189">
        <v>0.18059299191374664</v>
      </c>
      <c r="F489" s="189">
        <v>1.4375561545372867E-2</v>
      </c>
      <c r="G489" s="189">
        <v>7.7268643306379156E-2</v>
      </c>
      <c r="H489" s="189">
        <v>2.6954177897574125E-3</v>
      </c>
      <c r="I489" s="189">
        <v>6.9182389937106917E-2</v>
      </c>
      <c r="J489" s="188">
        <v>1.0000000000000002</v>
      </c>
      <c r="K489" s="190">
        <v>1113</v>
      </c>
      <c r="L489" s="94"/>
      <c r="M489" s="189" t="s">
        <v>143</v>
      </c>
      <c r="N489" s="189" t="s">
        <v>143</v>
      </c>
      <c r="O489" s="189">
        <v>0.16</v>
      </c>
      <c r="P489" s="189">
        <v>0.20499999999999999</v>
      </c>
      <c r="Q489" s="189">
        <v>0.44500000000000001</v>
      </c>
      <c r="R489" s="189">
        <v>0.504</v>
      </c>
      <c r="S489" s="189">
        <v>0.159</v>
      </c>
      <c r="T489" s="189">
        <v>0.20399999999999999</v>
      </c>
      <c r="U489" s="189">
        <v>8.9999999999999993E-3</v>
      </c>
      <c r="V489" s="189">
        <v>2.3E-2</v>
      </c>
      <c r="W489" s="189">
        <v>6.3E-2</v>
      </c>
      <c r="X489" s="189">
        <v>9.4E-2</v>
      </c>
      <c r="Y489" s="189">
        <v>1E-3</v>
      </c>
      <c r="Z489" s="189">
        <v>8.0000000000000002E-3</v>
      </c>
      <c r="AA489" s="189">
        <v>5.6000000000000001E-2</v>
      </c>
      <c r="AB489" s="189">
        <v>8.5999999999999993E-2</v>
      </c>
      <c r="AC489" s="12"/>
    </row>
    <row r="490" spans="1:29" x14ac:dyDescent="0.25">
      <c r="A490" s="94" t="s">
        <v>2007</v>
      </c>
      <c r="B490" s="189" t="s">
        <v>143</v>
      </c>
      <c r="C490" s="189">
        <v>0.38854296388542964</v>
      </c>
      <c r="D490" s="189">
        <v>0.3125778331257783</v>
      </c>
      <c r="E490" s="189">
        <v>6.8493150684931503E-2</v>
      </c>
      <c r="F490" s="189">
        <v>2.6151930261519303E-2</v>
      </c>
      <c r="G490" s="189">
        <v>0.17185554171855541</v>
      </c>
      <c r="H490" s="189" t="s">
        <v>143</v>
      </c>
      <c r="I490" s="189">
        <v>3.2378580323785801E-2</v>
      </c>
      <c r="J490" s="188">
        <v>1</v>
      </c>
      <c r="K490" s="190">
        <v>803</v>
      </c>
      <c r="L490" s="94"/>
      <c r="M490" s="189" t="s">
        <v>143</v>
      </c>
      <c r="N490" s="189" t="s">
        <v>143</v>
      </c>
      <c r="O490" s="189">
        <v>0.35499999999999998</v>
      </c>
      <c r="P490" s="189">
        <v>0.42299999999999999</v>
      </c>
      <c r="Q490" s="189">
        <v>0.28100000000000003</v>
      </c>
      <c r="R490" s="189">
        <v>0.34499999999999997</v>
      </c>
      <c r="S490" s="189">
        <v>5.2999999999999999E-2</v>
      </c>
      <c r="T490" s="189">
        <v>8.7999999999999995E-2</v>
      </c>
      <c r="U490" s="189">
        <v>1.7000000000000001E-2</v>
      </c>
      <c r="V490" s="189">
        <v>0.04</v>
      </c>
      <c r="W490" s="189">
        <v>0.14699999999999999</v>
      </c>
      <c r="X490" s="189">
        <v>0.19900000000000001</v>
      </c>
      <c r="Y490" s="189" t="s">
        <v>143</v>
      </c>
      <c r="Z490" s="189" t="s">
        <v>143</v>
      </c>
      <c r="AA490" s="189">
        <v>2.1999999999999999E-2</v>
      </c>
      <c r="AB490" s="189">
        <v>4.7E-2</v>
      </c>
      <c r="AC490" s="12"/>
    </row>
    <row r="491" spans="1:29" x14ac:dyDescent="0.25">
      <c r="A491" s="94" t="s">
        <v>2008</v>
      </c>
      <c r="B491" s="189" t="s">
        <v>143</v>
      </c>
      <c r="C491" s="189">
        <v>0.24027939464493597</v>
      </c>
      <c r="D491" s="189">
        <v>0.29476135040745055</v>
      </c>
      <c r="E491" s="189">
        <v>0.17159487776484283</v>
      </c>
      <c r="F491" s="189">
        <v>1.6996507566938299E-2</v>
      </c>
      <c r="G491" s="189">
        <v>0.24004656577415601</v>
      </c>
      <c r="H491" s="189">
        <v>4.4237485448195574E-3</v>
      </c>
      <c r="I491" s="189">
        <v>3.1897555296856811E-2</v>
      </c>
      <c r="J491" s="188">
        <v>1</v>
      </c>
      <c r="K491" s="190">
        <v>4295</v>
      </c>
      <c r="L491" s="94"/>
      <c r="M491" s="189" t="s">
        <v>143</v>
      </c>
      <c r="N491" s="189" t="s">
        <v>143</v>
      </c>
      <c r="O491" s="189">
        <v>0.22800000000000001</v>
      </c>
      <c r="P491" s="189">
        <v>0.253</v>
      </c>
      <c r="Q491" s="189">
        <v>0.28100000000000003</v>
      </c>
      <c r="R491" s="189">
        <v>0.309</v>
      </c>
      <c r="S491" s="189">
        <v>0.161</v>
      </c>
      <c r="T491" s="189">
        <v>0.183</v>
      </c>
      <c r="U491" s="189">
        <v>1.4E-2</v>
      </c>
      <c r="V491" s="189">
        <v>2.1000000000000001E-2</v>
      </c>
      <c r="W491" s="189">
        <v>0.22800000000000001</v>
      </c>
      <c r="X491" s="189">
        <v>0.253</v>
      </c>
      <c r="Y491" s="189">
        <v>3.0000000000000001E-3</v>
      </c>
      <c r="Z491" s="189">
        <v>7.0000000000000001E-3</v>
      </c>
      <c r="AA491" s="189">
        <v>2.7E-2</v>
      </c>
      <c r="AB491" s="189">
        <v>3.7999999999999999E-2</v>
      </c>
      <c r="AC491" s="12"/>
    </row>
    <row r="492" spans="1:29" x14ac:dyDescent="0.25">
      <c r="A492" s="94" t="s">
        <v>2009</v>
      </c>
      <c r="B492" s="189" t="s">
        <v>143</v>
      </c>
      <c r="C492" s="189">
        <v>3.643724696356275E-2</v>
      </c>
      <c r="D492" s="189">
        <v>0.24372469635627531</v>
      </c>
      <c r="E492" s="189">
        <v>0.12226720647773279</v>
      </c>
      <c r="F492" s="189">
        <v>5.4251012145748991E-2</v>
      </c>
      <c r="G492" s="189">
        <v>0.52955465587044537</v>
      </c>
      <c r="H492" s="189">
        <v>8.0971659919028337E-4</v>
      </c>
      <c r="I492" s="189">
        <v>1.2955465587044534E-2</v>
      </c>
      <c r="J492" s="188">
        <v>1</v>
      </c>
      <c r="K492" s="190">
        <v>1235</v>
      </c>
      <c r="L492" s="94"/>
      <c r="M492" s="189" t="s">
        <v>143</v>
      </c>
      <c r="N492" s="189" t="s">
        <v>143</v>
      </c>
      <c r="O492" s="189">
        <v>2.7E-2</v>
      </c>
      <c r="P492" s="189">
        <v>4.8000000000000001E-2</v>
      </c>
      <c r="Q492" s="189">
        <v>0.221</v>
      </c>
      <c r="R492" s="189">
        <v>0.26800000000000002</v>
      </c>
      <c r="S492" s="189">
        <v>0.105</v>
      </c>
      <c r="T492" s="189">
        <v>0.14199999999999999</v>
      </c>
      <c r="U492" s="189">
        <v>4.2999999999999997E-2</v>
      </c>
      <c r="V492" s="189">
        <v>6.8000000000000005E-2</v>
      </c>
      <c r="W492" s="189">
        <v>0.502</v>
      </c>
      <c r="X492" s="189">
        <v>0.55700000000000005</v>
      </c>
      <c r="Y492" s="189">
        <v>0</v>
      </c>
      <c r="Z492" s="189">
        <v>5.0000000000000001E-3</v>
      </c>
      <c r="AA492" s="189">
        <v>8.0000000000000002E-3</v>
      </c>
      <c r="AB492" s="189">
        <v>2.1000000000000001E-2</v>
      </c>
      <c r="AC492" s="12"/>
    </row>
    <row r="493" spans="1:29" x14ac:dyDescent="0.25">
      <c r="A493" s="94" t="s">
        <v>2010</v>
      </c>
      <c r="B493" s="189" t="s">
        <v>143</v>
      </c>
      <c r="C493" s="189">
        <v>7.9975201487910721E-2</v>
      </c>
      <c r="D493" s="189">
        <v>0.42901425914445135</v>
      </c>
      <c r="E493" s="189">
        <v>0.10043397396156231</v>
      </c>
      <c r="F493" s="189">
        <v>2.2318660880347178E-2</v>
      </c>
      <c r="G493" s="189">
        <v>0.28890266584004959</v>
      </c>
      <c r="H493" s="189">
        <v>6.8195908245505272E-3</v>
      </c>
      <c r="I493" s="189">
        <v>7.253564786112833E-2</v>
      </c>
      <c r="J493" s="188">
        <v>1</v>
      </c>
      <c r="K493" s="190">
        <v>1613</v>
      </c>
      <c r="L493" s="94"/>
      <c r="M493" s="189" t="s">
        <v>143</v>
      </c>
      <c r="N493" s="189" t="s">
        <v>143</v>
      </c>
      <c r="O493" s="189">
        <v>6.8000000000000005E-2</v>
      </c>
      <c r="P493" s="189">
        <v>9.4E-2</v>
      </c>
      <c r="Q493" s="189">
        <v>0.40500000000000003</v>
      </c>
      <c r="R493" s="189">
        <v>0.45300000000000001</v>
      </c>
      <c r="S493" s="189">
        <v>8.6999999999999994E-2</v>
      </c>
      <c r="T493" s="189">
        <v>0.11600000000000001</v>
      </c>
      <c r="U493" s="189">
        <v>1.6E-2</v>
      </c>
      <c r="V493" s="189">
        <v>3.1E-2</v>
      </c>
      <c r="W493" s="189">
        <v>0.26700000000000002</v>
      </c>
      <c r="X493" s="189">
        <v>0.312</v>
      </c>
      <c r="Y493" s="189">
        <v>4.0000000000000001E-3</v>
      </c>
      <c r="Z493" s="189">
        <v>1.2E-2</v>
      </c>
      <c r="AA493" s="189">
        <v>6.0999999999999999E-2</v>
      </c>
      <c r="AB493" s="189">
        <v>8.5999999999999993E-2</v>
      </c>
      <c r="AC493" s="12"/>
    </row>
    <row r="494" spans="1:29" x14ac:dyDescent="0.25">
      <c r="A494" s="94" t="s">
        <v>2011</v>
      </c>
      <c r="B494" s="189" t="s">
        <v>143</v>
      </c>
      <c r="C494" s="189">
        <v>8.0174927113702624E-2</v>
      </c>
      <c r="D494" s="189">
        <v>0.21428571428571427</v>
      </c>
      <c r="E494" s="189">
        <v>9.0379008746355682E-2</v>
      </c>
      <c r="F494" s="189">
        <v>6.2682215743440239E-2</v>
      </c>
      <c r="G494" s="189">
        <v>0.52478134110787167</v>
      </c>
      <c r="H494" s="189">
        <v>4.3731778425655978E-3</v>
      </c>
      <c r="I494" s="189">
        <v>2.3323615160349854E-2</v>
      </c>
      <c r="J494" s="188">
        <v>1</v>
      </c>
      <c r="K494" s="190">
        <v>686</v>
      </c>
      <c r="L494" s="94"/>
      <c r="M494" s="189" t="s">
        <v>143</v>
      </c>
      <c r="N494" s="189" t="s">
        <v>143</v>
      </c>
      <c r="O494" s="189">
        <v>6.2E-2</v>
      </c>
      <c r="P494" s="189">
        <v>0.10299999999999999</v>
      </c>
      <c r="Q494" s="189">
        <v>0.185</v>
      </c>
      <c r="R494" s="189">
        <v>0.247</v>
      </c>
      <c r="S494" s="189">
        <v>7.0999999999999994E-2</v>
      </c>
      <c r="T494" s="189">
        <v>0.114</v>
      </c>
      <c r="U494" s="189">
        <v>4.7E-2</v>
      </c>
      <c r="V494" s="189">
        <v>8.3000000000000004E-2</v>
      </c>
      <c r="W494" s="189">
        <v>0.48699999999999999</v>
      </c>
      <c r="X494" s="189">
        <v>0.56200000000000006</v>
      </c>
      <c r="Y494" s="189">
        <v>1E-3</v>
      </c>
      <c r="Z494" s="189">
        <v>1.2999999999999999E-2</v>
      </c>
      <c r="AA494" s="189">
        <v>1.4E-2</v>
      </c>
      <c r="AB494" s="189">
        <v>3.7999999999999999E-2</v>
      </c>
      <c r="AC494" s="12"/>
    </row>
    <row r="495" spans="1:29" x14ac:dyDescent="0.25">
      <c r="A495" s="94" t="s">
        <v>2012</v>
      </c>
      <c r="B495" s="189" t="s">
        <v>143</v>
      </c>
      <c r="C495" s="189">
        <v>0.12698412698412698</v>
      </c>
      <c r="D495" s="189">
        <v>0.22171018945212492</v>
      </c>
      <c r="E495" s="189">
        <v>0.15002560163850487</v>
      </c>
      <c r="F495" s="189">
        <v>1.9969278033794162E-2</v>
      </c>
      <c r="G495" s="189">
        <v>0.44393241167434716</v>
      </c>
      <c r="H495" s="189">
        <v>8.1925243215565796E-3</v>
      </c>
      <c r="I495" s="189">
        <v>2.9185867895545316E-2</v>
      </c>
      <c r="J495" s="188">
        <v>1</v>
      </c>
      <c r="K495" s="190">
        <v>1953</v>
      </c>
      <c r="L495" s="94"/>
      <c r="M495" s="189" t="s">
        <v>143</v>
      </c>
      <c r="N495" s="189" t="s">
        <v>143</v>
      </c>
      <c r="O495" s="189">
        <v>0.113</v>
      </c>
      <c r="P495" s="189">
        <v>0.14199999999999999</v>
      </c>
      <c r="Q495" s="189">
        <v>0.20399999999999999</v>
      </c>
      <c r="R495" s="189">
        <v>0.24099999999999999</v>
      </c>
      <c r="S495" s="189">
        <v>0.13500000000000001</v>
      </c>
      <c r="T495" s="189">
        <v>0.16700000000000001</v>
      </c>
      <c r="U495" s="189">
        <v>1.4999999999999999E-2</v>
      </c>
      <c r="V495" s="189">
        <v>2.7E-2</v>
      </c>
      <c r="W495" s="189">
        <v>0.42199999999999999</v>
      </c>
      <c r="X495" s="189">
        <v>0.46600000000000003</v>
      </c>
      <c r="Y495" s="189">
        <v>5.0000000000000001E-3</v>
      </c>
      <c r="Z495" s="189">
        <v>1.2999999999999999E-2</v>
      </c>
      <c r="AA495" s="189">
        <v>2.3E-2</v>
      </c>
      <c r="AB495" s="189">
        <v>3.7999999999999999E-2</v>
      </c>
      <c r="AC495" s="12"/>
    </row>
    <row r="496" spans="1:29" x14ac:dyDescent="0.25">
      <c r="A496" s="94" t="s">
        <v>2013</v>
      </c>
      <c r="B496" s="189" t="s">
        <v>143</v>
      </c>
      <c r="C496" s="189">
        <v>0.28975979772439947</v>
      </c>
      <c r="D496" s="189">
        <v>0.20916561314791404</v>
      </c>
      <c r="E496" s="189">
        <v>9.0202275600505685E-2</v>
      </c>
      <c r="F496" s="189">
        <v>1.7762326169405814E-2</v>
      </c>
      <c r="G496" s="189">
        <v>0.3634007585335019</v>
      </c>
      <c r="H496" s="189">
        <v>4.6144121365360308E-3</v>
      </c>
      <c r="I496" s="189">
        <v>2.5094816687737043E-2</v>
      </c>
      <c r="J496" s="188">
        <v>1</v>
      </c>
      <c r="K496" s="190">
        <v>15820</v>
      </c>
      <c r="L496" s="94"/>
      <c r="M496" s="189" t="s">
        <v>143</v>
      </c>
      <c r="N496" s="189" t="s">
        <v>143</v>
      </c>
      <c r="O496" s="189">
        <v>0.28299999999999997</v>
      </c>
      <c r="P496" s="189">
        <v>0.29699999999999999</v>
      </c>
      <c r="Q496" s="189">
        <v>0.20300000000000001</v>
      </c>
      <c r="R496" s="189">
        <v>0.216</v>
      </c>
      <c r="S496" s="189">
        <v>8.5999999999999993E-2</v>
      </c>
      <c r="T496" s="189">
        <v>9.5000000000000001E-2</v>
      </c>
      <c r="U496" s="189">
        <v>1.6E-2</v>
      </c>
      <c r="V496" s="189">
        <v>0.02</v>
      </c>
      <c r="W496" s="189">
        <v>0.35599999999999998</v>
      </c>
      <c r="X496" s="189">
        <v>0.371</v>
      </c>
      <c r="Y496" s="189">
        <v>4.0000000000000001E-3</v>
      </c>
      <c r="Z496" s="189">
        <v>6.0000000000000001E-3</v>
      </c>
      <c r="AA496" s="189">
        <v>2.3E-2</v>
      </c>
      <c r="AB496" s="189">
        <v>2.8000000000000001E-2</v>
      </c>
      <c r="AC496" s="12"/>
    </row>
    <row r="497" spans="1:29" x14ac:dyDescent="0.25">
      <c r="A497" s="94" t="s">
        <v>2014</v>
      </c>
      <c r="B497" s="189">
        <v>2.7322404371584699E-2</v>
      </c>
      <c r="C497" s="189">
        <v>0.55191256830601088</v>
      </c>
      <c r="D497" s="189">
        <v>0.27322404371584702</v>
      </c>
      <c r="E497" s="189">
        <v>3.825136612021858E-2</v>
      </c>
      <c r="F497" s="189">
        <v>5.4644808743169399E-3</v>
      </c>
      <c r="G497" s="189">
        <v>6.5573770491803282E-2</v>
      </c>
      <c r="H497" s="189" t="s">
        <v>143</v>
      </c>
      <c r="I497" s="189">
        <v>3.825136612021858E-2</v>
      </c>
      <c r="J497" s="188">
        <v>1</v>
      </c>
      <c r="K497" s="190">
        <v>183</v>
      </c>
      <c r="L497" s="94"/>
      <c r="M497" s="189">
        <v>1.2E-2</v>
      </c>
      <c r="N497" s="189">
        <v>6.2E-2</v>
      </c>
      <c r="O497" s="189">
        <v>0.48</v>
      </c>
      <c r="P497" s="189">
        <v>0.622</v>
      </c>
      <c r="Q497" s="189">
        <v>0.214</v>
      </c>
      <c r="R497" s="189">
        <v>0.34200000000000003</v>
      </c>
      <c r="S497" s="189">
        <v>1.9E-2</v>
      </c>
      <c r="T497" s="189">
        <v>7.6999999999999999E-2</v>
      </c>
      <c r="U497" s="189">
        <v>1E-3</v>
      </c>
      <c r="V497" s="189">
        <v>0.03</v>
      </c>
      <c r="W497" s="189">
        <v>3.7999999999999999E-2</v>
      </c>
      <c r="X497" s="189">
        <v>0.111</v>
      </c>
      <c r="Y497" s="189" t="s">
        <v>143</v>
      </c>
      <c r="Z497" s="189" t="s">
        <v>143</v>
      </c>
      <c r="AA497" s="189">
        <v>1.9E-2</v>
      </c>
      <c r="AB497" s="189">
        <v>7.6999999999999999E-2</v>
      </c>
      <c r="AC497" s="12"/>
    </row>
    <row r="498" spans="1:29" x14ac:dyDescent="0.25">
      <c r="A498" s="94" t="s">
        <v>2015</v>
      </c>
      <c r="B498" s="189" t="s">
        <v>143</v>
      </c>
      <c r="C498" s="189">
        <v>0.48706958136876699</v>
      </c>
      <c r="D498" s="189">
        <v>0.32004572081725963</v>
      </c>
      <c r="E498" s="189">
        <v>6.6295185026432349E-2</v>
      </c>
      <c r="F498" s="189">
        <v>6.5723674810687239E-3</v>
      </c>
      <c r="G498" s="189">
        <v>2.4003429061294469E-2</v>
      </c>
      <c r="H498" s="189">
        <v>5.7151021574510647E-4</v>
      </c>
      <c r="I498" s="189">
        <v>9.5442206029432777E-2</v>
      </c>
      <c r="J498" s="188">
        <v>1.0000000000000002</v>
      </c>
      <c r="K498" s="190">
        <v>6999</v>
      </c>
      <c r="L498" s="94"/>
      <c r="M498" s="189" t="s">
        <v>143</v>
      </c>
      <c r="N498" s="189" t="s">
        <v>143</v>
      </c>
      <c r="O498" s="189">
        <v>0.47499999999999998</v>
      </c>
      <c r="P498" s="189">
        <v>0.499</v>
      </c>
      <c r="Q498" s="189">
        <v>0.309</v>
      </c>
      <c r="R498" s="189">
        <v>0.33100000000000002</v>
      </c>
      <c r="S498" s="189">
        <v>6.0999999999999999E-2</v>
      </c>
      <c r="T498" s="189">
        <v>7.1999999999999995E-2</v>
      </c>
      <c r="U498" s="189">
        <v>5.0000000000000001E-3</v>
      </c>
      <c r="V498" s="189">
        <v>8.9999999999999993E-3</v>
      </c>
      <c r="W498" s="189">
        <v>2.1000000000000001E-2</v>
      </c>
      <c r="X498" s="189">
        <v>2.8000000000000001E-2</v>
      </c>
      <c r="Y498" s="189">
        <v>0</v>
      </c>
      <c r="Z498" s="189">
        <v>1E-3</v>
      </c>
      <c r="AA498" s="189">
        <v>8.8999999999999996E-2</v>
      </c>
      <c r="AB498" s="189">
        <v>0.10299999999999999</v>
      </c>
      <c r="AC498" s="12"/>
    </row>
    <row r="499" spans="1:29" x14ac:dyDescent="0.25">
      <c r="A499" s="94" t="s">
        <v>2016</v>
      </c>
      <c r="B499" s="189" t="s">
        <v>143</v>
      </c>
      <c r="C499" s="189">
        <v>4.849660523763337E-3</v>
      </c>
      <c r="D499" s="189">
        <v>0.27255092143549953</v>
      </c>
      <c r="E499" s="189">
        <v>0.16391852570320078</v>
      </c>
      <c r="F499" s="189">
        <v>2.4248302618816681E-2</v>
      </c>
      <c r="G499" s="189">
        <v>0.51406401551891368</v>
      </c>
      <c r="H499" s="189">
        <v>6.7895247332686714E-3</v>
      </c>
      <c r="I499" s="189">
        <v>1.3579049466537343E-2</v>
      </c>
      <c r="J499" s="188">
        <v>0.99999999999999989</v>
      </c>
      <c r="K499" s="190">
        <v>1031</v>
      </c>
      <c r="L499" s="94"/>
      <c r="M499" s="189" t="s">
        <v>143</v>
      </c>
      <c r="N499" s="189" t="s">
        <v>143</v>
      </c>
      <c r="O499" s="189">
        <v>2E-3</v>
      </c>
      <c r="P499" s="189">
        <v>1.0999999999999999E-2</v>
      </c>
      <c r="Q499" s="189">
        <v>0.246</v>
      </c>
      <c r="R499" s="189">
        <v>0.30099999999999999</v>
      </c>
      <c r="S499" s="189">
        <v>0.14299999999999999</v>
      </c>
      <c r="T499" s="189">
        <v>0.188</v>
      </c>
      <c r="U499" s="189">
        <v>1.6E-2</v>
      </c>
      <c r="V499" s="189">
        <v>3.5999999999999997E-2</v>
      </c>
      <c r="W499" s="189">
        <v>0.48399999999999999</v>
      </c>
      <c r="X499" s="189">
        <v>0.54400000000000004</v>
      </c>
      <c r="Y499" s="189">
        <v>3.0000000000000001E-3</v>
      </c>
      <c r="Z499" s="189">
        <v>1.4E-2</v>
      </c>
      <c r="AA499" s="189">
        <v>8.0000000000000002E-3</v>
      </c>
      <c r="AB499" s="189">
        <v>2.3E-2</v>
      </c>
      <c r="AC499" s="12"/>
    </row>
    <row r="500" spans="1:29" x14ac:dyDescent="0.25">
      <c r="A500" s="94" t="s">
        <v>2017</v>
      </c>
      <c r="B500" s="189" t="s">
        <v>143</v>
      </c>
      <c r="C500" s="189">
        <v>0.22341302555647155</v>
      </c>
      <c r="D500" s="189">
        <v>0.28524319868095632</v>
      </c>
      <c r="E500" s="189">
        <v>0.11788953009068426</v>
      </c>
      <c r="F500" s="189">
        <v>3.1327287716405604E-2</v>
      </c>
      <c r="G500" s="189">
        <v>0.31904369332234128</v>
      </c>
      <c r="H500" s="189">
        <v>2.4732069249793899E-3</v>
      </c>
      <c r="I500" s="189">
        <v>2.0610057708161583E-2</v>
      </c>
      <c r="J500" s="188">
        <v>1</v>
      </c>
      <c r="K500" s="190">
        <v>1213</v>
      </c>
      <c r="L500" s="94"/>
      <c r="M500" s="189" t="s">
        <v>143</v>
      </c>
      <c r="N500" s="189" t="s">
        <v>143</v>
      </c>
      <c r="O500" s="189">
        <v>0.20100000000000001</v>
      </c>
      <c r="P500" s="189">
        <v>0.248</v>
      </c>
      <c r="Q500" s="189">
        <v>0.26100000000000001</v>
      </c>
      <c r="R500" s="189">
        <v>0.311</v>
      </c>
      <c r="S500" s="189">
        <v>0.10100000000000001</v>
      </c>
      <c r="T500" s="189">
        <v>0.13700000000000001</v>
      </c>
      <c r="U500" s="189">
        <v>2.3E-2</v>
      </c>
      <c r="V500" s="189">
        <v>4.2999999999999997E-2</v>
      </c>
      <c r="W500" s="189">
        <v>0.29299999999999998</v>
      </c>
      <c r="X500" s="189">
        <v>0.34599999999999997</v>
      </c>
      <c r="Y500" s="189">
        <v>1E-3</v>
      </c>
      <c r="Z500" s="189">
        <v>7.0000000000000001E-3</v>
      </c>
      <c r="AA500" s="189">
        <v>1.4E-2</v>
      </c>
      <c r="AB500" s="189">
        <v>0.03</v>
      </c>
      <c r="AC500" s="12"/>
    </row>
    <row r="501" spans="1:29" x14ac:dyDescent="0.25">
      <c r="A501" s="94" t="s">
        <v>2018</v>
      </c>
      <c r="B501" s="189" t="s">
        <v>143</v>
      </c>
      <c r="C501" s="189">
        <v>0.17558139534883721</v>
      </c>
      <c r="D501" s="189">
        <v>0.35193798449612401</v>
      </c>
      <c r="E501" s="189">
        <v>8.3720930232558138E-2</v>
      </c>
      <c r="F501" s="189">
        <v>2.0155038759689922E-2</v>
      </c>
      <c r="G501" s="189">
        <v>0.34961240310077518</v>
      </c>
      <c r="H501" s="189">
        <v>2.7131782945736434E-3</v>
      </c>
      <c r="I501" s="189">
        <v>1.627906976744186E-2</v>
      </c>
      <c r="J501" s="188">
        <v>1</v>
      </c>
      <c r="K501" s="190">
        <v>2580</v>
      </c>
      <c r="L501" s="94"/>
      <c r="M501" s="189" t="s">
        <v>143</v>
      </c>
      <c r="N501" s="189" t="s">
        <v>143</v>
      </c>
      <c r="O501" s="189">
        <v>0.161</v>
      </c>
      <c r="P501" s="189">
        <v>0.191</v>
      </c>
      <c r="Q501" s="189">
        <v>0.33400000000000002</v>
      </c>
      <c r="R501" s="189">
        <v>0.371</v>
      </c>
      <c r="S501" s="189">
        <v>7.3999999999999996E-2</v>
      </c>
      <c r="T501" s="189">
        <v>9.5000000000000001E-2</v>
      </c>
      <c r="U501" s="189">
        <v>1.4999999999999999E-2</v>
      </c>
      <c r="V501" s="189">
        <v>2.5999999999999999E-2</v>
      </c>
      <c r="W501" s="189">
        <v>0.33100000000000002</v>
      </c>
      <c r="X501" s="189">
        <v>0.36799999999999999</v>
      </c>
      <c r="Y501" s="189">
        <v>1E-3</v>
      </c>
      <c r="Z501" s="189">
        <v>6.0000000000000001E-3</v>
      </c>
      <c r="AA501" s="189">
        <v>1.2E-2</v>
      </c>
      <c r="AB501" s="189">
        <v>2.1999999999999999E-2</v>
      </c>
      <c r="AC501" s="12"/>
    </row>
    <row r="502" spans="1:29" x14ac:dyDescent="0.25">
      <c r="A502" s="94" t="s">
        <v>2019</v>
      </c>
      <c r="B502" s="189" t="s">
        <v>143</v>
      </c>
      <c r="C502" s="189">
        <v>0.22089694656488548</v>
      </c>
      <c r="D502" s="189">
        <v>0.34621501272264632</v>
      </c>
      <c r="E502" s="189">
        <v>0.10512086513994912</v>
      </c>
      <c r="F502" s="189">
        <v>2.5763358778625955E-2</v>
      </c>
      <c r="G502" s="189">
        <v>0.2589058524173028</v>
      </c>
      <c r="H502" s="189">
        <v>1.1132315521628498E-3</v>
      </c>
      <c r="I502" s="189">
        <v>4.1984732824427481E-2</v>
      </c>
      <c r="J502" s="188">
        <v>0.99999999999999989</v>
      </c>
      <c r="K502" s="190">
        <v>6288</v>
      </c>
      <c r="L502" s="94"/>
      <c r="M502" s="189" t="s">
        <v>143</v>
      </c>
      <c r="N502" s="189" t="s">
        <v>143</v>
      </c>
      <c r="O502" s="189">
        <v>0.21099999999999999</v>
      </c>
      <c r="P502" s="189">
        <v>0.23100000000000001</v>
      </c>
      <c r="Q502" s="189">
        <v>0.33500000000000002</v>
      </c>
      <c r="R502" s="189">
        <v>0.35799999999999998</v>
      </c>
      <c r="S502" s="189">
        <v>9.8000000000000004E-2</v>
      </c>
      <c r="T502" s="189">
        <v>0.113</v>
      </c>
      <c r="U502" s="189">
        <v>2.1999999999999999E-2</v>
      </c>
      <c r="V502" s="189">
        <v>0.03</v>
      </c>
      <c r="W502" s="189">
        <v>0.248</v>
      </c>
      <c r="X502" s="189">
        <v>0.27</v>
      </c>
      <c r="Y502" s="189">
        <v>1E-3</v>
      </c>
      <c r="Z502" s="189">
        <v>2E-3</v>
      </c>
      <c r="AA502" s="189">
        <v>3.6999999999999998E-2</v>
      </c>
      <c r="AB502" s="189">
        <v>4.7E-2</v>
      </c>
      <c r="AC502" s="12"/>
    </row>
    <row r="503" spans="1:29" x14ac:dyDescent="0.25">
      <c r="A503" s="94" t="s">
        <v>2020</v>
      </c>
      <c r="B503" s="189" t="s">
        <v>143</v>
      </c>
      <c r="C503" s="189">
        <v>0.40268456375838924</v>
      </c>
      <c r="D503" s="189">
        <v>0.15114093959731545</v>
      </c>
      <c r="E503" s="189">
        <v>7.2483221476510068E-2</v>
      </c>
      <c r="F503" s="189">
        <v>0.13932885906040268</v>
      </c>
      <c r="G503" s="189">
        <v>0.20402684563758389</v>
      </c>
      <c r="H503" s="189">
        <v>2.9530201342281878E-3</v>
      </c>
      <c r="I503" s="189">
        <v>2.7382550335570469E-2</v>
      </c>
      <c r="J503" s="188">
        <v>1</v>
      </c>
      <c r="K503" s="190">
        <v>3725</v>
      </c>
      <c r="L503" s="94"/>
      <c r="M503" s="189" t="s">
        <v>143</v>
      </c>
      <c r="N503" s="189" t="s">
        <v>143</v>
      </c>
      <c r="O503" s="189">
        <v>0.38700000000000001</v>
      </c>
      <c r="P503" s="189">
        <v>0.41899999999999998</v>
      </c>
      <c r="Q503" s="189">
        <v>0.14000000000000001</v>
      </c>
      <c r="R503" s="189">
        <v>0.16300000000000001</v>
      </c>
      <c r="S503" s="189">
        <v>6.5000000000000002E-2</v>
      </c>
      <c r="T503" s="189">
        <v>8.1000000000000003E-2</v>
      </c>
      <c r="U503" s="189">
        <v>0.129</v>
      </c>
      <c r="V503" s="189">
        <v>0.151</v>
      </c>
      <c r="W503" s="189">
        <v>0.191</v>
      </c>
      <c r="X503" s="189">
        <v>0.217</v>
      </c>
      <c r="Y503" s="189">
        <v>2E-3</v>
      </c>
      <c r="Z503" s="189">
        <v>5.0000000000000001E-3</v>
      </c>
      <c r="AA503" s="189">
        <v>2.3E-2</v>
      </c>
      <c r="AB503" s="189">
        <v>3.3000000000000002E-2</v>
      </c>
      <c r="AC503" s="12"/>
    </row>
    <row r="504" spans="1:29" x14ac:dyDescent="0.25">
      <c r="A504" s="94" t="s">
        <v>2021</v>
      </c>
      <c r="B504" s="189" t="s">
        <v>143</v>
      </c>
      <c r="C504" s="189">
        <v>0.16899441340782123</v>
      </c>
      <c r="D504" s="189">
        <v>0.36452513966480449</v>
      </c>
      <c r="E504" s="189">
        <v>0.23463687150837989</v>
      </c>
      <c r="F504" s="189">
        <v>2.23463687150838E-2</v>
      </c>
      <c r="G504" s="189">
        <v>0.16061452513966482</v>
      </c>
      <c r="H504" s="189">
        <v>2.7932960893854749E-3</v>
      </c>
      <c r="I504" s="189">
        <v>4.6089385474860335E-2</v>
      </c>
      <c r="J504" s="188">
        <v>1</v>
      </c>
      <c r="K504" s="190">
        <v>716</v>
      </c>
      <c r="L504" s="94"/>
      <c r="M504" s="189" t="s">
        <v>143</v>
      </c>
      <c r="N504" s="189" t="s">
        <v>143</v>
      </c>
      <c r="O504" s="189">
        <v>0.14299999999999999</v>
      </c>
      <c r="P504" s="189">
        <v>0.19800000000000001</v>
      </c>
      <c r="Q504" s="189">
        <v>0.33</v>
      </c>
      <c r="R504" s="189">
        <v>0.4</v>
      </c>
      <c r="S504" s="189">
        <v>0.20499999999999999</v>
      </c>
      <c r="T504" s="189">
        <v>0.26700000000000002</v>
      </c>
      <c r="U504" s="189">
        <v>1.4E-2</v>
      </c>
      <c r="V504" s="189">
        <v>3.5999999999999997E-2</v>
      </c>
      <c r="W504" s="189">
        <v>0.13600000000000001</v>
      </c>
      <c r="X504" s="189">
        <v>0.189</v>
      </c>
      <c r="Y504" s="189">
        <v>1E-3</v>
      </c>
      <c r="Z504" s="189">
        <v>0.01</v>
      </c>
      <c r="AA504" s="189">
        <v>3.3000000000000002E-2</v>
      </c>
      <c r="AB504" s="189">
        <v>6.4000000000000001E-2</v>
      </c>
      <c r="AC504" s="12"/>
    </row>
    <row r="505" spans="1:29" x14ac:dyDescent="0.25">
      <c r="A505" s="94" t="s">
        <v>2022</v>
      </c>
      <c r="B505" s="189" t="s">
        <v>143</v>
      </c>
      <c r="C505" s="189">
        <v>2.4783147459727386E-3</v>
      </c>
      <c r="D505" s="189">
        <v>0.43494423791821563</v>
      </c>
      <c r="E505" s="189">
        <v>0.22924411400247832</v>
      </c>
      <c r="F505" s="189">
        <v>4.9566294919454773E-2</v>
      </c>
      <c r="G505" s="189">
        <v>0.26022304832713755</v>
      </c>
      <c r="H505" s="189" t="s">
        <v>143</v>
      </c>
      <c r="I505" s="189">
        <v>2.3543990086741014E-2</v>
      </c>
      <c r="J505" s="188">
        <v>1</v>
      </c>
      <c r="K505" s="190">
        <v>807</v>
      </c>
      <c r="L505" s="94"/>
      <c r="M505" s="189" t="s">
        <v>143</v>
      </c>
      <c r="N505" s="189" t="s">
        <v>143</v>
      </c>
      <c r="O505" s="189">
        <v>1E-3</v>
      </c>
      <c r="P505" s="189">
        <v>8.9999999999999993E-3</v>
      </c>
      <c r="Q505" s="189">
        <v>0.40100000000000002</v>
      </c>
      <c r="R505" s="189">
        <v>0.46899999999999997</v>
      </c>
      <c r="S505" s="189">
        <v>0.20200000000000001</v>
      </c>
      <c r="T505" s="189">
        <v>0.25900000000000001</v>
      </c>
      <c r="U505" s="189">
        <v>3.6999999999999998E-2</v>
      </c>
      <c r="V505" s="189">
        <v>6.7000000000000004E-2</v>
      </c>
      <c r="W505" s="189">
        <v>0.23100000000000001</v>
      </c>
      <c r="X505" s="189">
        <v>0.29199999999999998</v>
      </c>
      <c r="Y505" s="189" t="s">
        <v>143</v>
      </c>
      <c r="Z505" s="189" t="s">
        <v>143</v>
      </c>
      <c r="AA505" s="189">
        <v>1.4999999999999999E-2</v>
      </c>
      <c r="AB505" s="189">
        <v>3.5999999999999997E-2</v>
      </c>
      <c r="AC505" s="12"/>
    </row>
    <row r="506" spans="1:29" x14ac:dyDescent="0.25">
      <c r="A506" s="94" t="s">
        <v>2023</v>
      </c>
      <c r="B506" s="189" t="s">
        <v>143</v>
      </c>
      <c r="C506" s="189">
        <v>8.7356321839080459E-2</v>
      </c>
      <c r="D506" s="189">
        <v>0.43793103448275861</v>
      </c>
      <c r="E506" s="189">
        <v>8.0459770114942528E-2</v>
      </c>
      <c r="F506" s="189">
        <v>3.4482758620689655E-2</v>
      </c>
      <c r="G506" s="189">
        <v>0.31149425287356319</v>
      </c>
      <c r="H506" s="189">
        <v>3.4482758620689655E-3</v>
      </c>
      <c r="I506" s="189">
        <v>4.4827586206896551E-2</v>
      </c>
      <c r="J506" s="188">
        <v>0.99999999999999989</v>
      </c>
      <c r="K506" s="190">
        <v>870</v>
      </c>
      <c r="L506" s="94"/>
      <c r="M506" s="189" t="s">
        <v>143</v>
      </c>
      <c r="N506" s="189" t="s">
        <v>143</v>
      </c>
      <c r="O506" s="189">
        <v>7.0000000000000007E-2</v>
      </c>
      <c r="P506" s="189">
        <v>0.108</v>
      </c>
      <c r="Q506" s="189">
        <v>0.40500000000000003</v>
      </c>
      <c r="R506" s="189">
        <v>0.47099999999999997</v>
      </c>
      <c r="S506" s="189">
        <v>6.4000000000000001E-2</v>
      </c>
      <c r="T506" s="189">
        <v>0.1</v>
      </c>
      <c r="U506" s="189">
        <v>2.4E-2</v>
      </c>
      <c r="V506" s="189">
        <v>4.9000000000000002E-2</v>
      </c>
      <c r="W506" s="189">
        <v>0.28199999999999997</v>
      </c>
      <c r="X506" s="189">
        <v>0.34300000000000003</v>
      </c>
      <c r="Y506" s="189">
        <v>1E-3</v>
      </c>
      <c r="Z506" s="189">
        <v>0.01</v>
      </c>
      <c r="AA506" s="189">
        <v>3.3000000000000002E-2</v>
      </c>
      <c r="AB506" s="189">
        <v>6.0999999999999999E-2</v>
      </c>
      <c r="AC506" s="12"/>
    </row>
    <row r="507" spans="1:29" x14ac:dyDescent="0.25">
      <c r="A507" s="94" t="s">
        <v>2024</v>
      </c>
      <c r="B507" s="189">
        <v>2.5886616619207872E-4</v>
      </c>
      <c r="C507" s="189">
        <v>0.16567434636293035</v>
      </c>
      <c r="D507" s="189">
        <v>0.28423505047890241</v>
      </c>
      <c r="E507" s="189">
        <v>0.15946155837432047</v>
      </c>
      <c r="F507" s="189">
        <v>3.3652601604970231E-2</v>
      </c>
      <c r="G507" s="189">
        <v>0.31659332125291223</v>
      </c>
      <c r="H507" s="189">
        <v>8.5425834843385964E-3</v>
      </c>
      <c r="I507" s="189">
        <v>3.1581672275433598E-2</v>
      </c>
      <c r="J507" s="188">
        <v>0.99999999999999989</v>
      </c>
      <c r="K507" s="190">
        <v>3863</v>
      </c>
      <c r="L507" s="94"/>
      <c r="M507" s="189">
        <v>0</v>
      </c>
      <c r="N507" s="189">
        <v>1E-3</v>
      </c>
      <c r="O507" s="189">
        <v>0.154</v>
      </c>
      <c r="P507" s="189">
        <v>0.17799999999999999</v>
      </c>
      <c r="Q507" s="189">
        <v>0.27</v>
      </c>
      <c r="R507" s="189">
        <v>0.29899999999999999</v>
      </c>
      <c r="S507" s="189">
        <v>0.14799999999999999</v>
      </c>
      <c r="T507" s="189">
        <v>0.17100000000000001</v>
      </c>
      <c r="U507" s="189">
        <v>2.8000000000000001E-2</v>
      </c>
      <c r="V507" s="189">
        <v>0.04</v>
      </c>
      <c r="W507" s="189">
        <v>0.30199999999999999</v>
      </c>
      <c r="X507" s="189">
        <v>0.33100000000000002</v>
      </c>
      <c r="Y507" s="189">
        <v>6.0000000000000001E-3</v>
      </c>
      <c r="Z507" s="189">
        <v>1.2E-2</v>
      </c>
      <c r="AA507" s="189">
        <v>2.7E-2</v>
      </c>
      <c r="AB507" s="189">
        <v>3.7999999999999999E-2</v>
      </c>
      <c r="AC507" s="12"/>
    </row>
    <row r="508" spans="1:29" x14ac:dyDescent="0.25">
      <c r="A508" s="94" t="s">
        <v>2025</v>
      </c>
      <c r="B508" s="189" t="s">
        <v>143</v>
      </c>
      <c r="C508" s="189">
        <v>0.28655486907914091</v>
      </c>
      <c r="D508" s="189">
        <v>0.25625183877611063</v>
      </c>
      <c r="E508" s="189">
        <v>0.11003236245954692</v>
      </c>
      <c r="F508" s="189">
        <v>2.4418946749043838E-2</v>
      </c>
      <c r="G508" s="189">
        <v>0.28449543983524567</v>
      </c>
      <c r="H508" s="189">
        <v>5.0014710208884962E-3</v>
      </c>
      <c r="I508" s="189">
        <v>3.3245072080023537E-2</v>
      </c>
      <c r="J508" s="188">
        <v>1</v>
      </c>
      <c r="K508" s="190">
        <v>3399</v>
      </c>
      <c r="L508" s="94"/>
      <c r="M508" s="189" t="s">
        <v>143</v>
      </c>
      <c r="N508" s="189" t="s">
        <v>143</v>
      </c>
      <c r="O508" s="189">
        <v>0.27200000000000002</v>
      </c>
      <c r="P508" s="189">
        <v>0.30199999999999999</v>
      </c>
      <c r="Q508" s="189">
        <v>0.24199999999999999</v>
      </c>
      <c r="R508" s="189">
        <v>0.27100000000000002</v>
      </c>
      <c r="S508" s="189">
        <v>0.1</v>
      </c>
      <c r="T508" s="189">
        <v>0.121</v>
      </c>
      <c r="U508" s="189">
        <v>0.02</v>
      </c>
      <c r="V508" s="189">
        <v>0.03</v>
      </c>
      <c r="W508" s="189">
        <v>0.27</v>
      </c>
      <c r="X508" s="189">
        <v>0.3</v>
      </c>
      <c r="Y508" s="189">
        <v>3.0000000000000001E-3</v>
      </c>
      <c r="Z508" s="189">
        <v>8.0000000000000002E-3</v>
      </c>
      <c r="AA508" s="189">
        <v>2.8000000000000001E-2</v>
      </c>
      <c r="AB508" s="189">
        <v>0.04</v>
      </c>
      <c r="AC508" s="12"/>
    </row>
    <row r="509" spans="1:29" x14ac:dyDescent="0.25">
      <c r="A509" s="94" t="s">
        <v>2026</v>
      </c>
      <c r="B509" s="189" t="s">
        <v>143</v>
      </c>
      <c r="C509" s="189">
        <v>0.17238912732474965</v>
      </c>
      <c r="D509" s="189">
        <v>0.18693371483071053</v>
      </c>
      <c r="E509" s="189">
        <v>9.9666189794945154E-2</v>
      </c>
      <c r="F509" s="189">
        <v>3.5288507391511681E-2</v>
      </c>
      <c r="G509" s="189">
        <v>0.46709585121602287</v>
      </c>
      <c r="H509" s="189">
        <v>6.6762041010968052E-3</v>
      </c>
      <c r="I509" s="189">
        <v>3.195040534096328E-2</v>
      </c>
      <c r="J509" s="188">
        <v>0.99999999999999989</v>
      </c>
      <c r="K509" s="190">
        <v>4194</v>
      </c>
      <c r="L509" s="94"/>
      <c r="M509" s="189" t="s">
        <v>143</v>
      </c>
      <c r="N509" s="189" t="s">
        <v>143</v>
      </c>
      <c r="O509" s="189">
        <v>0.161</v>
      </c>
      <c r="P509" s="189">
        <v>0.184</v>
      </c>
      <c r="Q509" s="189">
        <v>0.17499999999999999</v>
      </c>
      <c r="R509" s="189">
        <v>0.19900000000000001</v>
      </c>
      <c r="S509" s="189">
        <v>9.0999999999999998E-2</v>
      </c>
      <c r="T509" s="189">
        <v>0.109</v>
      </c>
      <c r="U509" s="189">
        <v>0.03</v>
      </c>
      <c r="V509" s="189">
        <v>4.1000000000000002E-2</v>
      </c>
      <c r="W509" s="189">
        <v>0.45200000000000001</v>
      </c>
      <c r="X509" s="189">
        <v>0.48199999999999998</v>
      </c>
      <c r="Y509" s="189">
        <v>5.0000000000000001E-3</v>
      </c>
      <c r="Z509" s="189">
        <v>0.01</v>
      </c>
      <c r="AA509" s="189">
        <v>2.7E-2</v>
      </c>
      <c r="AB509" s="189">
        <v>3.7999999999999999E-2</v>
      </c>
      <c r="AC509" s="12"/>
    </row>
    <row r="510" spans="1:29" x14ac:dyDescent="0.25">
      <c r="A510" s="94" t="s">
        <v>2027</v>
      </c>
      <c r="B510" s="189" t="s">
        <v>143</v>
      </c>
      <c r="C510" s="189">
        <v>0.33708345200797496</v>
      </c>
      <c r="D510" s="189">
        <v>0.38407861008259753</v>
      </c>
      <c r="E510" s="189">
        <v>0.10519320231652901</v>
      </c>
      <c r="F510" s="189">
        <v>2.6915408715465678E-2</v>
      </c>
      <c r="G510" s="189">
        <v>9.2803569733219404E-2</v>
      </c>
      <c r="H510" s="189">
        <v>2.3734928320516472E-3</v>
      </c>
      <c r="I510" s="189">
        <v>5.1552264312161776E-2</v>
      </c>
      <c r="J510" s="188">
        <v>1.0000000000000002</v>
      </c>
      <c r="K510" s="190">
        <v>21066</v>
      </c>
      <c r="L510" s="94"/>
      <c r="M510" s="189" t="s">
        <v>143</v>
      </c>
      <c r="N510" s="189" t="s">
        <v>143</v>
      </c>
      <c r="O510" s="189">
        <v>0.33100000000000002</v>
      </c>
      <c r="P510" s="189">
        <v>0.34300000000000003</v>
      </c>
      <c r="Q510" s="189">
        <v>0.378</v>
      </c>
      <c r="R510" s="189">
        <v>0.39100000000000001</v>
      </c>
      <c r="S510" s="189">
        <v>0.10100000000000001</v>
      </c>
      <c r="T510" s="189">
        <v>0.109</v>
      </c>
      <c r="U510" s="189">
        <v>2.5000000000000001E-2</v>
      </c>
      <c r="V510" s="189">
        <v>2.9000000000000001E-2</v>
      </c>
      <c r="W510" s="189">
        <v>8.8999999999999996E-2</v>
      </c>
      <c r="X510" s="189">
        <v>9.7000000000000003E-2</v>
      </c>
      <c r="Y510" s="189">
        <v>2E-3</v>
      </c>
      <c r="Z510" s="189">
        <v>3.0000000000000001E-3</v>
      </c>
      <c r="AA510" s="189">
        <v>4.9000000000000002E-2</v>
      </c>
      <c r="AB510" s="189">
        <v>5.5E-2</v>
      </c>
      <c r="AC510" s="12"/>
    </row>
    <row r="511" spans="1:29" x14ac:dyDescent="0.25">
      <c r="A511" s="94" t="s">
        <v>2028</v>
      </c>
      <c r="B511" s="189" t="s">
        <v>143</v>
      </c>
      <c r="C511" s="189">
        <v>0.11486486486486487</v>
      </c>
      <c r="D511" s="189">
        <v>0.36486486486486486</v>
      </c>
      <c r="E511" s="189">
        <v>0.1891891891891892</v>
      </c>
      <c r="F511" s="189">
        <v>6.0810810810810814E-2</v>
      </c>
      <c r="G511" s="189">
        <v>0.24324324324324326</v>
      </c>
      <c r="H511" s="189" t="s">
        <v>143</v>
      </c>
      <c r="I511" s="189">
        <v>2.7027027027027029E-2</v>
      </c>
      <c r="J511" s="188">
        <v>1</v>
      </c>
      <c r="K511" s="190">
        <v>296</v>
      </c>
      <c r="L511" s="94"/>
      <c r="M511" s="189" t="s">
        <v>143</v>
      </c>
      <c r="N511" s="189" t="s">
        <v>143</v>
      </c>
      <c r="O511" s="189">
        <v>8.3000000000000004E-2</v>
      </c>
      <c r="P511" s="189">
        <v>0.156</v>
      </c>
      <c r="Q511" s="189">
        <v>0.312</v>
      </c>
      <c r="R511" s="189">
        <v>0.42099999999999999</v>
      </c>
      <c r="S511" s="189">
        <v>0.14899999999999999</v>
      </c>
      <c r="T511" s="189">
        <v>0.23799999999999999</v>
      </c>
      <c r="U511" s="189">
        <v>3.9E-2</v>
      </c>
      <c r="V511" s="189">
        <v>9.4E-2</v>
      </c>
      <c r="W511" s="189">
        <v>0.19800000000000001</v>
      </c>
      <c r="X511" s="189">
        <v>0.29499999999999998</v>
      </c>
      <c r="Y511" s="189" t="s">
        <v>143</v>
      </c>
      <c r="Z511" s="189" t="s">
        <v>143</v>
      </c>
      <c r="AA511" s="189">
        <v>1.4E-2</v>
      </c>
      <c r="AB511" s="189">
        <v>5.1999999999999998E-2</v>
      </c>
      <c r="AC511" s="12"/>
    </row>
    <row r="512" spans="1:29" x14ac:dyDescent="0.25">
      <c r="A512" s="94" t="s">
        <v>2029</v>
      </c>
      <c r="B512" s="189" t="s">
        <v>143</v>
      </c>
      <c r="C512" s="189">
        <v>0.20125293657008614</v>
      </c>
      <c r="D512" s="189">
        <v>0.40172278778386844</v>
      </c>
      <c r="E512" s="189">
        <v>0.13234142521534847</v>
      </c>
      <c r="F512" s="189">
        <v>3.0540328895849646E-2</v>
      </c>
      <c r="G512" s="189">
        <v>0.17854346123727485</v>
      </c>
      <c r="H512" s="189">
        <v>2.3492560689115116E-3</v>
      </c>
      <c r="I512" s="189">
        <v>5.3249804228660921E-2</v>
      </c>
      <c r="J512" s="188">
        <v>1.0000000000000002</v>
      </c>
      <c r="K512" s="190">
        <v>1277</v>
      </c>
      <c r="L512" s="94"/>
      <c r="M512" s="189" t="s">
        <v>143</v>
      </c>
      <c r="N512" s="189" t="s">
        <v>143</v>
      </c>
      <c r="O512" s="189">
        <v>0.18</v>
      </c>
      <c r="P512" s="189">
        <v>0.224</v>
      </c>
      <c r="Q512" s="189">
        <v>0.375</v>
      </c>
      <c r="R512" s="189">
        <v>0.42899999999999999</v>
      </c>
      <c r="S512" s="189">
        <v>0.115</v>
      </c>
      <c r="T512" s="189">
        <v>0.152</v>
      </c>
      <c r="U512" s="189">
        <v>2.1999999999999999E-2</v>
      </c>
      <c r="V512" s="189">
        <v>4.1000000000000002E-2</v>
      </c>
      <c r="W512" s="189">
        <v>0.159</v>
      </c>
      <c r="X512" s="189">
        <v>0.20100000000000001</v>
      </c>
      <c r="Y512" s="189">
        <v>1E-3</v>
      </c>
      <c r="Z512" s="189">
        <v>7.0000000000000001E-3</v>
      </c>
      <c r="AA512" s="189">
        <v>4.2000000000000003E-2</v>
      </c>
      <c r="AB512" s="189">
        <v>6.7000000000000004E-2</v>
      </c>
      <c r="AC512" s="12"/>
    </row>
    <row r="513" spans="1:29" x14ac:dyDescent="0.25">
      <c r="A513" s="94" t="s">
        <v>2030</v>
      </c>
      <c r="B513" s="189" t="s">
        <v>143</v>
      </c>
      <c r="C513" s="189">
        <v>0.26993416239941476</v>
      </c>
      <c r="D513" s="189">
        <v>0.17922457937088515</v>
      </c>
      <c r="E513" s="189">
        <v>7.5347476225310905E-2</v>
      </c>
      <c r="F513" s="189">
        <v>0.13057790782735917</v>
      </c>
      <c r="G513" s="189">
        <v>0.30687637161667886</v>
      </c>
      <c r="H513" s="189">
        <v>7.3152889539136795E-3</v>
      </c>
      <c r="I513" s="189">
        <v>3.0724213606437453E-2</v>
      </c>
      <c r="J513" s="188">
        <v>1</v>
      </c>
      <c r="K513" s="190">
        <v>2734</v>
      </c>
      <c r="L513" s="94"/>
      <c r="M513" s="189" t="s">
        <v>143</v>
      </c>
      <c r="N513" s="189" t="s">
        <v>143</v>
      </c>
      <c r="O513" s="189">
        <v>0.254</v>
      </c>
      <c r="P513" s="189">
        <v>0.28699999999999998</v>
      </c>
      <c r="Q513" s="189">
        <v>0.16500000000000001</v>
      </c>
      <c r="R513" s="189">
        <v>0.19400000000000001</v>
      </c>
      <c r="S513" s="189">
        <v>6.6000000000000003E-2</v>
      </c>
      <c r="T513" s="189">
        <v>8.5999999999999993E-2</v>
      </c>
      <c r="U513" s="189">
        <v>0.11799999999999999</v>
      </c>
      <c r="V513" s="189">
        <v>0.14399999999999999</v>
      </c>
      <c r="W513" s="189">
        <v>0.28999999999999998</v>
      </c>
      <c r="X513" s="189">
        <v>0.32400000000000001</v>
      </c>
      <c r="Y513" s="189">
        <v>5.0000000000000001E-3</v>
      </c>
      <c r="Z513" s="189">
        <v>1.0999999999999999E-2</v>
      </c>
      <c r="AA513" s="189">
        <v>2.5000000000000001E-2</v>
      </c>
      <c r="AB513" s="189">
        <v>3.7999999999999999E-2</v>
      </c>
      <c r="AC513" s="12"/>
    </row>
    <row r="514" spans="1:29" x14ac:dyDescent="0.25">
      <c r="A514" s="94" t="s">
        <v>2031</v>
      </c>
      <c r="B514" s="189" t="s">
        <v>143</v>
      </c>
      <c r="C514" s="189">
        <v>0.53701968134957823</v>
      </c>
      <c r="D514" s="189">
        <v>0.18931583880037489</v>
      </c>
      <c r="E514" s="189">
        <v>9.1846298031865045E-2</v>
      </c>
      <c r="F514" s="189">
        <v>3.4676663542642927E-2</v>
      </c>
      <c r="G514" s="189">
        <v>8.9971883786316778E-2</v>
      </c>
      <c r="H514" s="189" t="s">
        <v>143</v>
      </c>
      <c r="I514" s="189">
        <v>5.7169634489222118E-2</v>
      </c>
      <c r="J514" s="188">
        <v>1</v>
      </c>
      <c r="K514" s="190">
        <v>1067</v>
      </c>
      <c r="L514" s="94"/>
      <c r="M514" s="189" t="s">
        <v>143</v>
      </c>
      <c r="N514" s="189" t="s">
        <v>143</v>
      </c>
      <c r="O514" s="189">
        <v>0.50700000000000001</v>
      </c>
      <c r="P514" s="189">
        <v>0.56699999999999995</v>
      </c>
      <c r="Q514" s="189">
        <v>0.16700000000000001</v>
      </c>
      <c r="R514" s="189">
        <v>0.214</v>
      </c>
      <c r="S514" s="189">
        <v>7.5999999999999998E-2</v>
      </c>
      <c r="T514" s="189">
        <v>0.111</v>
      </c>
      <c r="U514" s="189">
        <v>2.5000000000000001E-2</v>
      </c>
      <c r="V514" s="189">
        <v>4.7E-2</v>
      </c>
      <c r="W514" s="189">
        <v>7.3999999999999996E-2</v>
      </c>
      <c r="X514" s="189">
        <v>0.109</v>
      </c>
      <c r="Y514" s="189" t="s">
        <v>143</v>
      </c>
      <c r="Z514" s="189" t="s">
        <v>143</v>
      </c>
      <c r="AA514" s="189">
        <v>4.4999999999999998E-2</v>
      </c>
      <c r="AB514" s="189">
        <v>7.2999999999999995E-2</v>
      </c>
      <c r="AC514" s="12"/>
    </row>
    <row r="515" spans="1:29" x14ac:dyDescent="0.25">
      <c r="A515" s="94" t="s">
        <v>2032</v>
      </c>
      <c r="B515" s="189" t="s">
        <v>143</v>
      </c>
      <c r="C515" s="189">
        <v>0.50625159479459048</v>
      </c>
      <c r="D515" s="189">
        <v>0.31411074253636134</v>
      </c>
      <c r="E515" s="189">
        <v>5.8433273794335293E-2</v>
      </c>
      <c r="F515" s="189">
        <v>8.930849706557796E-3</v>
      </c>
      <c r="G515" s="189">
        <v>7.5529471804031648E-2</v>
      </c>
      <c r="H515" s="189">
        <v>4.3378412860423576E-3</v>
      </c>
      <c r="I515" s="189">
        <v>3.2406226078081142E-2</v>
      </c>
      <c r="J515" s="188">
        <v>1</v>
      </c>
      <c r="K515" s="190">
        <v>3919</v>
      </c>
      <c r="L515" s="94"/>
      <c r="M515" s="189" t="s">
        <v>143</v>
      </c>
      <c r="N515" s="189" t="s">
        <v>143</v>
      </c>
      <c r="O515" s="189">
        <v>0.49099999999999999</v>
      </c>
      <c r="P515" s="189">
        <v>0.52200000000000002</v>
      </c>
      <c r="Q515" s="189">
        <v>0.3</v>
      </c>
      <c r="R515" s="189">
        <v>0.32900000000000001</v>
      </c>
      <c r="S515" s="189">
        <v>5.1999999999999998E-2</v>
      </c>
      <c r="T515" s="189">
        <v>6.6000000000000003E-2</v>
      </c>
      <c r="U515" s="189">
        <v>6.0000000000000001E-3</v>
      </c>
      <c r="V515" s="189">
        <v>1.2E-2</v>
      </c>
      <c r="W515" s="189">
        <v>6.8000000000000005E-2</v>
      </c>
      <c r="X515" s="189">
        <v>8.4000000000000005E-2</v>
      </c>
      <c r="Y515" s="189">
        <v>3.0000000000000001E-3</v>
      </c>
      <c r="Z515" s="189">
        <v>7.0000000000000001E-3</v>
      </c>
      <c r="AA515" s="189">
        <v>2.7E-2</v>
      </c>
      <c r="AB515" s="189">
        <v>3.7999999999999999E-2</v>
      </c>
      <c r="AC515" s="12"/>
    </row>
    <row r="516" spans="1:29" x14ac:dyDescent="0.25">
      <c r="A516" s="94" t="s">
        <v>2033</v>
      </c>
      <c r="B516" s="189" t="s">
        <v>143</v>
      </c>
      <c r="C516" s="189">
        <v>0.42589437819420783</v>
      </c>
      <c r="D516" s="189">
        <v>0.36115843270868825</v>
      </c>
      <c r="E516" s="189">
        <v>0.11754684838160136</v>
      </c>
      <c r="F516" s="189">
        <v>5.1107325383304937E-3</v>
      </c>
      <c r="G516" s="189">
        <v>6.3032367972742753E-2</v>
      </c>
      <c r="H516" s="189">
        <v>1.7035775127768314E-3</v>
      </c>
      <c r="I516" s="189">
        <v>2.5553662691652469E-2</v>
      </c>
      <c r="J516" s="188">
        <v>1</v>
      </c>
      <c r="K516" s="190">
        <v>587</v>
      </c>
      <c r="L516" s="94"/>
      <c r="M516" s="189" t="s">
        <v>143</v>
      </c>
      <c r="N516" s="189" t="s">
        <v>143</v>
      </c>
      <c r="O516" s="189">
        <v>0.38700000000000001</v>
      </c>
      <c r="P516" s="189">
        <v>0.46600000000000003</v>
      </c>
      <c r="Q516" s="189">
        <v>0.32300000000000001</v>
      </c>
      <c r="R516" s="189">
        <v>0.40100000000000002</v>
      </c>
      <c r="S516" s="189">
        <v>9.4E-2</v>
      </c>
      <c r="T516" s="189">
        <v>0.14599999999999999</v>
      </c>
      <c r="U516" s="189">
        <v>2E-3</v>
      </c>
      <c r="V516" s="189">
        <v>1.4999999999999999E-2</v>
      </c>
      <c r="W516" s="189">
        <v>4.5999999999999999E-2</v>
      </c>
      <c r="X516" s="189">
        <v>8.5999999999999993E-2</v>
      </c>
      <c r="Y516" s="189">
        <v>0</v>
      </c>
      <c r="Z516" s="189">
        <v>0.01</v>
      </c>
      <c r="AA516" s="189">
        <v>1.6E-2</v>
      </c>
      <c r="AB516" s="189">
        <v>4.2000000000000003E-2</v>
      </c>
      <c r="AC516" s="12"/>
    </row>
    <row r="517" spans="1:29" x14ac:dyDescent="0.25">
      <c r="A517" s="94" t="s">
        <v>2034</v>
      </c>
      <c r="B517" s="189">
        <v>4.3898208785622436E-2</v>
      </c>
      <c r="C517" s="189">
        <v>0.2873867408271284</v>
      </c>
      <c r="D517" s="189">
        <v>0.2782362967614605</v>
      </c>
      <c r="E517" s="189">
        <v>9.9817589186926223E-2</v>
      </c>
      <c r="F517" s="189">
        <v>1.7284172124039352E-2</v>
      </c>
      <c r="G517" s="189">
        <v>0.22533716097006667</v>
      </c>
      <c r="H517" s="189">
        <v>6.2348613976854761E-3</v>
      </c>
      <c r="I517" s="189">
        <v>4.1804969947070961E-2</v>
      </c>
      <c r="J517" s="188">
        <v>0.99999999999999989</v>
      </c>
      <c r="K517" s="190">
        <v>66882</v>
      </c>
      <c r="L517" s="94"/>
      <c r="M517" s="189">
        <v>4.2000000000000003E-2</v>
      </c>
      <c r="N517" s="189">
        <v>4.4999999999999998E-2</v>
      </c>
      <c r="O517" s="189">
        <v>0.28399999999999997</v>
      </c>
      <c r="P517" s="189">
        <v>0.29099999999999998</v>
      </c>
      <c r="Q517" s="189">
        <v>0.27500000000000002</v>
      </c>
      <c r="R517" s="189">
        <v>0.28199999999999997</v>
      </c>
      <c r="S517" s="189">
        <v>9.8000000000000004E-2</v>
      </c>
      <c r="T517" s="189">
        <v>0.10199999999999999</v>
      </c>
      <c r="U517" s="189">
        <v>1.6E-2</v>
      </c>
      <c r="V517" s="189">
        <v>1.7999999999999999E-2</v>
      </c>
      <c r="W517" s="189">
        <v>0.222</v>
      </c>
      <c r="X517" s="189">
        <v>0.22900000000000001</v>
      </c>
      <c r="Y517" s="189">
        <v>6.0000000000000001E-3</v>
      </c>
      <c r="Z517" s="189">
        <v>7.0000000000000001E-3</v>
      </c>
      <c r="AA517" s="189">
        <v>0.04</v>
      </c>
      <c r="AB517" s="189">
        <v>4.2999999999999997E-2</v>
      </c>
      <c r="AC517" s="12"/>
    </row>
    <row r="518" spans="1:29" x14ac:dyDescent="0.25">
      <c r="A518" s="94" t="s">
        <v>2035</v>
      </c>
      <c r="B518" s="189" t="s">
        <v>143</v>
      </c>
      <c r="C518" s="189">
        <v>0.28366336633663364</v>
      </c>
      <c r="D518" s="189">
        <v>0.33316831683168319</v>
      </c>
      <c r="E518" s="189">
        <v>0.11782178217821782</v>
      </c>
      <c r="F518" s="189">
        <v>1.5346534653465346E-2</v>
      </c>
      <c r="G518" s="189">
        <v>0.21782178217821782</v>
      </c>
      <c r="H518" s="189">
        <v>3.9603960396039604E-3</v>
      </c>
      <c r="I518" s="189">
        <v>2.8217821782178219E-2</v>
      </c>
      <c r="J518" s="188">
        <v>1</v>
      </c>
      <c r="K518" s="190">
        <v>2020</v>
      </c>
      <c r="L518" s="94"/>
      <c r="M518" s="189" t="s">
        <v>143</v>
      </c>
      <c r="N518" s="189" t="s">
        <v>143</v>
      </c>
      <c r="O518" s="189">
        <v>0.26400000000000001</v>
      </c>
      <c r="P518" s="189">
        <v>0.30399999999999999</v>
      </c>
      <c r="Q518" s="189">
        <v>0.313</v>
      </c>
      <c r="R518" s="189">
        <v>0.35399999999999998</v>
      </c>
      <c r="S518" s="189">
        <v>0.104</v>
      </c>
      <c r="T518" s="189">
        <v>0.13300000000000001</v>
      </c>
      <c r="U518" s="189">
        <v>1.0999999999999999E-2</v>
      </c>
      <c r="V518" s="189">
        <v>2.1999999999999999E-2</v>
      </c>
      <c r="W518" s="189">
        <v>0.2</v>
      </c>
      <c r="X518" s="189">
        <v>0.23599999999999999</v>
      </c>
      <c r="Y518" s="189">
        <v>2E-3</v>
      </c>
      <c r="Z518" s="189">
        <v>8.0000000000000002E-3</v>
      </c>
      <c r="AA518" s="189">
        <v>2.1999999999999999E-2</v>
      </c>
      <c r="AB518" s="189">
        <v>3.5999999999999997E-2</v>
      </c>
      <c r="AC518" s="12"/>
    </row>
    <row r="519" spans="1:29" x14ac:dyDescent="0.25">
      <c r="A519" s="94" t="s">
        <v>2036</v>
      </c>
      <c r="B519" s="189" t="s">
        <v>143</v>
      </c>
      <c r="C519" s="189">
        <v>0.15594855305466238</v>
      </c>
      <c r="D519" s="189">
        <v>0.5313504823151125</v>
      </c>
      <c r="E519" s="189">
        <v>0.16077170418006431</v>
      </c>
      <c r="F519" s="189">
        <v>2.2508038585209004E-2</v>
      </c>
      <c r="G519" s="189">
        <v>8.3601286173633438E-2</v>
      </c>
      <c r="H519" s="189" t="s">
        <v>143</v>
      </c>
      <c r="I519" s="189">
        <v>4.5819935691318328E-2</v>
      </c>
      <c r="J519" s="188">
        <v>1</v>
      </c>
      <c r="K519" s="190">
        <v>1244</v>
      </c>
      <c r="L519" s="94"/>
      <c r="M519" s="189" t="s">
        <v>143</v>
      </c>
      <c r="N519" s="189" t="s">
        <v>143</v>
      </c>
      <c r="O519" s="189">
        <v>0.13700000000000001</v>
      </c>
      <c r="P519" s="189">
        <v>0.17699999999999999</v>
      </c>
      <c r="Q519" s="189">
        <v>0.504</v>
      </c>
      <c r="R519" s="189">
        <v>0.55900000000000005</v>
      </c>
      <c r="S519" s="189">
        <v>0.14099999999999999</v>
      </c>
      <c r="T519" s="189">
        <v>0.182</v>
      </c>
      <c r="U519" s="189">
        <v>1.6E-2</v>
      </c>
      <c r="V519" s="189">
        <v>3.2000000000000001E-2</v>
      </c>
      <c r="W519" s="189">
        <v>6.9000000000000006E-2</v>
      </c>
      <c r="X519" s="189">
        <v>0.1</v>
      </c>
      <c r="Y519" s="189" t="s">
        <v>143</v>
      </c>
      <c r="Z519" s="189" t="s">
        <v>143</v>
      </c>
      <c r="AA519" s="189">
        <v>3.5999999999999997E-2</v>
      </c>
      <c r="AB519" s="189">
        <v>5.8999999999999997E-2</v>
      </c>
      <c r="AC519" s="12"/>
    </row>
    <row r="520" spans="1:29" x14ac:dyDescent="0.25">
      <c r="A520" s="94" t="s">
        <v>2037</v>
      </c>
      <c r="B520" s="189" t="s">
        <v>143</v>
      </c>
      <c r="C520" s="189">
        <v>1.0889292196007259E-2</v>
      </c>
      <c r="D520" s="189">
        <v>0.16333938294010888</v>
      </c>
      <c r="E520" s="189">
        <v>0.1560798548094374</v>
      </c>
      <c r="F520" s="189">
        <v>4.26497277676951E-2</v>
      </c>
      <c r="G520" s="189">
        <v>0.58076225045372054</v>
      </c>
      <c r="H520" s="189">
        <v>1.0889292196007259E-2</v>
      </c>
      <c r="I520" s="189">
        <v>3.5390199637023591E-2</v>
      </c>
      <c r="J520" s="188">
        <v>1</v>
      </c>
      <c r="K520" s="190">
        <v>1102</v>
      </c>
      <c r="L520" s="94"/>
      <c r="M520" s="189" t="s">
        <v>143</v>
      </c>
      <c r="N520" s="189" t="s">
        <v>143</v>
      </c>
      <c r="O520" s="189">
        <v>6.0000000000000001E-3</v>
      </c>
      <c r="P520" s="189">
        <v>1.9E-2</v>
      </c>
      <c r="Q520" s="189">
        <v>0.14299999999999999</v>
      </c>
      <c r="R520" s="189">
        <v>0.186</v>
      </c>
      <c r="S520" s="189">
        <v>0.13600000000000001</v>
      </c>
      <c r="T520" s="189">
        <v>0.17899999999999999</v>
      </c>
      <c r="U520" s="189">
        <v>3.2000000000000001E-2</v>
      </c>
      <c r="V520" s="189">
        <v>5.6000000000000001E-2</v>
      </c>
      <c r="W520" s="189">
        <v>0.55100000000000005</v>
      </c>
      <c r="X520" s="189">
        <v>0.61</v>
      </c>
      <c r="Y520" s="189">
        <v>6.0000000000000001E-3</v>
      </c>
      <c r="Z520" s="189">
        <v>1.9E-2</v>
      </c>
      <c r="AA520" s="189">
        <v>2.5999999999999999E-2</v>
      </c>
      <c r="AB520" s="189">
        <v>4.8000000000000001E-2</v>
      </c>
      <c r="AC520" s="12"/>
    </row>
    <row r="521" spans="1:29" x14ac:dyDescent="0.25">
      <c r="A521" s="94" t="s">
        <v>2038</v>
      </c>
      <c r="B521" s="189" t="s">
        <v>143</v>
      </c>
      <c r="C521" s="189">
        <v>7.2153928380545157E-2</v>
      </c>
      <c r="D521" s="189">
        <v>0.21004810261892037</v>
      </c>
      <c r="E521" s="189">
        <v>8.9257081774452171E-2</v>
      </c>
      <c r="F521" s="189">
        <v>1.1223944414751471E-2</v>
      </c>
      <c r="G521" s="189">
        <v>0.55371459112773913</v>
      </c>
      <c r="H521" s="189">
        <v>2.2982362373062535E-2</v>
      </c>
      <c r="I521" s="189">
        <v>4.0619989310529125E-2</v>
      </c>
      <c r="J521" s="188">
        <v>0.99999999999999989</v>
      </c>
      <c r="K521" s="190">
        <v>1871</v>
      </c>
      <c r="L521" s="94"/>
      <c r="M521" s="189" t="s">
        <v>143</v>
      </c>
      <c r="N521" s="189" t="s">
        <v>143</v>
      </c>
      <c r="O521" s="189">
        <v>6.0999999999999999E-2</v>
      </c>
      <c r="P521" s="189">
        <v>8.5000000000000006E-2</v>
      </c>
      <c r="Q521" s="189">
        <v>0.192</v>
      </c>
      <c r="R521" s="189">
        <v>0.22900000000000001</v>
      </c>
      <c r="S521" s="189">
        <v>7.6999999999999999E-2</v>
      </c>
      <c r="T521" s="189">
        <v>0.10299999999999999</v>
      </c>
      <c r="U521" s="189">
        <v>7.0000000000000001E-3</v>
      </c>
      <c r="V521" s="189">
        <v>1.7000000000000001E-2</v>
      </c>
      <c r="W521" s="189">
        <v>0.53100000000000003</v>
      </c>
      <c r="X521" s="189">
        <v>0.57599999999999996</v>
      </c>
      <c r="Y521" s="189">
        <v>1.7000000000000001E-2</v>
      </c>
      <c r="Z521" s="189">
        <v>3.1E-2</v>
      </c>
      <c r="AA521" s="189">
        <v>3.3000000000000002E-2</v>
      </c>
      <c r="AB521" s="189">
        <v>5.0999999999999997E-2</v>
      </c>
      <c r="AC521" s="12"/>
    </row>
    <row r="522" spans="1:29" x14ac:dyDescent="0.25">
      <c r="A522" s="94" t="s">
        <v>2039</v>
      </c>
      <c r="B522" s="189">
        <v>0.13868613138686131</v>
      </c>
      <c r="C522" s="189">
        <v>0.17810218978102191</v>
      </c>
      <c r="D522" s="189">
        <v>0.38540145985401458</v>
      </c>
      <c r="E522" s="189">
        <v>0.10948905109489052</v>
      </c>
      <c r="F522" s="189">
        <v>2.9197080291970802E-2</v>
      </c>
      <c r="G522" s="189">
        <v>9.9270072992700728E-2</v>
      </c>
      <c r="H522" s="189">
        <v>1.4598540145985401E-3</v>
      </c>
      <c r="I522" s="189">
        <v>5.8394160583941604E-2</v>
      </c>
      <c r="J522" s="188">
        <v>1</v>
      </c>
      <c r="K522" s="190">
        <v>685</v>
      </c>
      <c r="L522" s="94"/>
      <c r="M522" s="189">
        <v>0.115</v>
      </c>
      <c r="N522" s="189">
        <v>0.16700000000000001</v>
      </c>
      <c r="O522" s="189">
        <v>0.151</v>
      </c>
      <c r="P522" s="189">
        <v>0.20899999999999999</v>
      </c>
      <c r="Q522" s="189">
        <v>0.35</v>
      </c>
      <c r="R522" s="189">
        <v>0.42199999999999999</v>
      </c>
      <c r="S522" s="189">
        <v>8.7999999999999995E-2</v>
      </c>
      <c r="T522" s="189">
        <v>0.13500000000000001</v>
      </c>
      <c r="U522" s="189">
        <v>1.9E-2</v>
      </c>
      <c r="V522" s="189">
        <v>4.4999999999999998E-2</v>
      </c>
      <c r="W522" s="189">
        <v>7.9000000000000001E-2</v>
      </c>
      <c r="X522" s="189">
        <v>0.124</v>
      </c>
      <c r="Y522" s="189">
        <v>0</v>
      </c>
      <c r="Z522" s="189">
        <v>8.0000000000000002E-3</v>
      </c>
      <c r="AA522" s="189">
        <v>4.2999999999999997E-2</v>
      </c>
      <c r="AB522" s="189">
        <v>7.9000000000000001E-2</v>
      </c>
      <c r="AC522" s="12"/>
    </row>
    <row r="523" spans="1:29" x14ac:dyDescent="0.25">
      <c r="A523" s="94" t="s">
        <v>2040</v>
      </c>
      <c r="B523" s="189">
        <v>6.3474791439970986E-3</v>
      </c>
      <c r="C523" s="189">
        <v>7.2542618788538264E-4</v>
      </c>
      <c r="D523" s="189">
        <v>0.72451940515052593</v>
      </c>
      <c r="E523" s="189">
        <v>0.15415306492564382</v>
      </c>
      <c r="F523" s="189">
        <v>5.7490025389916578E-2</v>
      </c>
      <c r="G523" s="189">
        <v>1.1062749365252086E-2</v>
      </c>
      <c r="H523" s="189" t="s">
        <v>143</v>
      </c>
      <c r="I523" s="189">
        <v>4.5701849836779107E-2</v>
      </c>
      <c r="J523" s="188">
        <v>1</v>
      </c>
      <c r="K523" s="190">
        <v>5514</v>
      </c>
      <c r="L523" s="94"/>
      <c r="M523" s="189">
        <v>5.0000000000000001E-3</v>
      </c>
      <c r="N523" s="189">
        <v>8.9999999999999993E-3</v>
      </c>
      <c r="O523" s="189">
        <v>0</v>
      </c>
      <c r="P523" s="189">
        <v>2E-3</v>
      </c>
      <c r="Q523" s="189">
        <v>0.71299999999999997</v>
      </c>
      <c r="R523" s="189">
        <v>0.73599999999999999</v>
      </c>
      <c r="S523" s="189">
        <v>0.14499999999999999</v>
      </c>
      <c r="T523" s="189">
        <v>0.16400000000000001</v>
      </c>
      <c r="U523" s="189">
        <v>5.1999999999999998E-2</v>
      </c>
      <c r="V523" s="189">
        <v>6.4000000000000001E-2</v>
      </c>
      <c r="W523" s="189">
        <v>8.9999999999999993E-3</v>
      </c>
      <c r="X523" s="189">
        <v>1.4E-2</v>
      </c>
      <c r="Y523" s="189" t="s">
        <v>143</v>
      </c>
      <c r="Z523" s="189" t="s">
        <v>143</v>
      </c>
      <c r="AA523" s="189">
        <v>0.04</v>
      </c>
      <c r="AB523" s="189">
        <v>5.1999999999999998E-2</v>
      </c>
      <c r="AC523" s="12"/>
    </row>
    <row r="524" spans="1:29" x14ac:dyDescent="0.25">
      <c r="A524" s="94" t="s">
        <v>2041</v>
      </c>
      <c r="B524" s="189">
        <v>4.4979367262723523E-2</v>
      </c>
      <c r="C524" s="189">
        <v>0.27097661623108665</v>
      </c>
      <c r="D524" s="189">
        <v>0.27193947730398899</v>
      </c>
      <c r="E524" s="189">
        <v>7.6341127922971111E-2</v>
      </c>
      <c r="F524" s="189">
        <v>2.9160935350756534E-2</v>
      </c>
      <c r="G524" s="189">
        <v>0.26905089408528199</v>
      </c>
      <c r="H524" s="189">
        <v>5.2269601100412653E-3</v>
      </c>
      <c r="I524" s="189">
        <v>3.2324621733149934E-2</v>
      </c>
      <c r="J524" s="188">
        <v>1</v>
      </c>
      <c r="K524" s="190">
        <v>7270</v>
      </c>
      <c r="L524" s="94"/>
      <c r="M524" s="189">
        <v>0.04</v>
      </c>
      <c r="N524" s="189">
        <v>0.05</v>
      </c>
      <c r="O524" s="189">
        <v>0.26100000000000001</v>
      </c>
      <c r="P524" s="189">
        <v>0.28100000000000003</v>
      </c>
      <c r="Q524" s="189">
        <v>0.26200000000000001</v>
      </c>
      <c r="R524" s="189">
        <v>0.28199999999999997</v>
      </c>
      <c r="S524" s="189">
        <v>7.0000000000000007E-2</v>
      </c>
      <c r="T524" s="189">
        <v>8.3000000000000004E-2</v>
      </c>
      <c r="U524" s="189">
        <v>2.5999999999999999E-2</v>
      </c>
      <c r="V524" s="189">
        <v>3.3000000000000002E-2</v>
      </c>
      <c r="W524" s="189">
        <v>0.25900000000000001</v>
      </c>
      <c r="X524" s="189">
        <v>0.27900000000000003</v>
      </c>
      <c r="Y524" s="189">
        <v>4.0000000000000001E-3</v>
      </c>
      <c r="Z524" s="189">
        <v>7.0000000000000001E-3</v>
      </c>
      <c r="AA524" s="189">
        <v>2.8000000000000001E-2</v>
      </c>
      <c r="AB524" s="189">
        <v>3.6999999999999998E-2</v>
      </c>
      <c r="AC524" s="12"/>
    </row>
    <row r="525" spans="1:29" x14ac:dyDescent="0.25">
      <c r="A525" s="94" t="s">
        <v>2042</v>
      </c>
      <c r="B525" s="189">
        <v>0.50936037441497661</v>
      </c>
      <c r="C525" s="189">
        <v>0.19266770670826833</v>
      </c>
      <c r="D525" s="189">
        <v>0.15288611544461778</v>
      </c>
      <c r="E525" s="189">
        <v>5.1482059282371297E-2</v>
      </c>
      <c r="F525" s="189" t="s">
        <v>143</v>
      </c>
      <c r="G525" s="189">
        <v>1.1700468018720749E-2</v>
      </c>
      <c r="H525" s="189" t="s">
        <v>143</v>
      </c>
      <c r="I525" s="189">
        <v>8.1903276131045241E-2</v>
      </c>
      <c r="J525" s="188">
        <v>0.99999999999999978</v>
      </c>
      <c r="K525" s="190">
        <v>1282</v>
      </c>
      <c r="L525" s="94"/>
      <c r="M525" s="189">
        <v>0.48199999999999998</v>
      </c>
      <c r="N525" s="189">
        <v>0.53700000000000003</v>
      </c>
      <c r="O525" s="189">
        <v>0.17199999999999999</v>
      </c>
      <c r="P525" s="189">
        <v>0.215</v>
      </c>
      <c r="Q525" s="189">
        <v>0.13400000000000001</v>
      </c>
      <c r="R525" s="189">
        <v>0.17399999999999999</v>
      </c>
      <c r="S525" s="189">
        <v>4.1000000000000002E-2</v>
      </c>
      <c r="T525" s="189">
        <v>6.5000000000000002E-2</v>
      </c>
      <c r="U525" s="189" t="s">
        <v>143</v>
      </c>
      <c r="V525" s="189" t="s">
        <v>143</v>
      </c>
      <c r="W525" s="189">
        <v>7.0000000000000001E-3</v>
      </c>
      <c r="X525" s="189">
        <v>1.9E-2</v>
      </c>
      <c r="Y525" s="189" t="s">
        <v>143</v>
      </c>
      <c r="Z525" s="189" t="s">
        <v>143</v>
      </c>
      <c r="AA525" s="189">
        <v>6.8000000000000005E-2</v>
      </c>
      <c r="AB525" s="189">
        <v>9.8000000000000004E-2</v>
      </c>
      <c r="AC525" s="12"/>
    </row>
    <row r="526" spans="1:29" x14ac:dyDescent="0.25">
      <c r="A526" s="94" t="s">
        <v>2043</v>
      </c>
      <c r="B526" s="189">
        <v>0.24548030880484706</v>
      </c>
      <c r="C526" s="189">
        <v>0.47161145314179614</v>
      </c>
      <c r="D526" s="189">
        <v>0.13925535033714453</v>
      </c>
      <c r="E526" s="189">
        <v>3.9089221147268642E-2</v>
      </c>
      <c r="F526" s="189">
        <v>2.8339685331769766E-3</v>
      </c>
      <c r="G526" s="189">
        <v>4.4854881266490766E-2</v>
      </c>
      <c r="H526" s="189">
        <v>3.7134760089905208E-3</v>
      </c>
      <c r="I526" s="189">
        <v>5.316134076028535E-2</v>
      </c>
      <c r="J526" s="188">
        <v>1</v>
      </c>
      <c r="K526" s="190">
        <v>10233</v>
      </c>
      <c r="L526" s="94"/>
      <c r="M526" s="189">
        <v>0.23699999999999999</v>
      </c>
      <c r="N526" s="189">
        <v>0.254</v>
      </c>
      <c r="O526" s="189">
        <v>0.46200000000000002</v>
      </c>
      <c r="P526" s="189">
        <v>0.48099999999999998</v>
      </c>
      <c r="Q526" s="189">
        <v>0.13300000000000001</v>
      </c>
      <c r="R526" s="189">
        <v>0.14599999999999999</v>
      </c>
      <c r="S526" s="189">
        <v>3.5999999999999997E-2</v>
      </c>
      <c r="T526" s="189">
        <v>4.2999999999999997E-2</v>
      </c>
      <c r="U526" s="189">
        <v>2E-3</v>
      </c>
      <c r="V526" s="189">
        <v>4.0000000000000001E-3</v>
      </c>
      <c r="W526" s="189">
        <v>4.1000000000000002E-2</v>
      </c>
      <c r="X526" s="189">
        <v>4.9000000000000002E-2</v>
      </c>
      <c r="Y526" s="189">
        <v>3.0000000000000001E-3</v>
      </c>
      <c r="Z526" s="189">
        <v>5.0000000000000001E-3</v>
      </c>
      <c r="AA526" s="189">
        <v>4.9000000000000002E-2</v>
      </c>
      <c r="AB526" s="189">
        <v>5.8000000000000003E-2</v>
      </c>
      <c r="AC526" s="12"/>
    </row>
    <row r="527" spans="1:29" x14ac:dyDescent="0.25">
      <c r="A527" s="94" t="s">
        <v>2044</v>
      </c>
      <c r="B527" s="189" t="s">
        <v>143</v>
      </c>
      <c r="C527" s="189">
        <v>0.33601609657947684</v>
      </c>
      <c r="D527" s="189">
        <v>0.3903420523138833</v>
      </c>
      <c r="E527" s="189">
        <v>7.847082494969819E-2</v>
      </c>
      <c r="F527" s="189">
        <v>1.2072434607645875E-2</v>
      </c>
      <c r="G527" s="189">
        <v>0.16096579476861167</v>
      </c>
      <c r="H527" s="189" t="s">
        <v>143</v>
      </c>
      <c r="I527" s="189">
        <v>2.2132796780684104E-2</v>
      </c>
      <c r="J527" s="188">
        <v>1</v>
      </c>
      <c r="K527" s="190">
        <v>497</v>
      </c>
      <c r="L527" s="94"/>
      <c r="M527" s="189" t="s">
        <v>143</v>
      </c>
      <c r="N527" s="189" t="s">
        <v>143</v>
      </c>
      <c r="O527" s="189">
        <v>0.29599999999999999</v>
      </c>
      <c r="P527" s="189">
        <v>0.379</v>
      </c>
      <c r="Q527" s="189">
        <v>0.34799999999999998</v>
      </c>
      <c r="R527" s="189">
        <v>0.434</v>
      </c>
      <c r="S527" s="189">
        <v>5.8000000000000003E-2</v>
      </c>
      <c r="T527" s="189">
        <v>0.105</v>
      </c>
      <c r="U527" s="189">
        <v>6.0000000000000001E-3</v>
      </c>
      <c r="V527" s="189">
        <v>2.5999999999999999E-2</v>
      </c>
      <c r="W527" s="189">
        <v>0.13100000000000001</v>
      </c>
      <c r="X527" s="189">
        <v>0.19600000000000001</v>
      </c>
      <c r="Y527" s="189" t="s">
        <v>143</v>
      </c>
      <c r="Z527" s="189" t="s">
        <v>143</v>
      </c>
      <c r="AA527" s="189">
        <v>1.2E-2</v>
      </c>
      <c r="AB527" s="189">
        <v>3.9E-2</v>
      </c>
      <c r="AC527" s="12"/>
    </row>
    <row r="528" spans="1:29" x14ac:dyDescent="0.25">
      <c r="A528" s="94" t="s">
        <v>2045</v>
      </c>
      <c r="B528" s="189" t="s">
        <v>143</v>
      </c>
      <c r="C528" s="189">
        <v>0.26486486486486488</v>
      </c>
      <c r="D528" s="189">
        <v>0.25405405405405407</v>
      </c>
      <c r="E528" s="189">
        <v>0.34774774774774775</v>
      </c>
      <c r="F528" s="189">
        <v>1.0810810810810811E-2</v>
      </c>
      <c r="G528" s="189">
        <v>7.0270270270270274E-2</v>
      </c>
      <c r="H528" s="189">
        <v>1.8018018018018018E-3</v>
      </c>
      <c r="I528" s="189">
        <v>5.0450450450450449E-2</v>
      </c>
      <c r="J528" s="188">
        <v>1</v>
      </c>
      <c r="K528" s="190">
        <v>555</v>
      </c>
      <c r="L528" s="94"/>
      <c r="M528" s="189" t="s">
        <v>143</v>
      </c>
      <c r="N528" s="189" t="s">
        <v>143</v>
      </c>
      <c r="O528" s="189">
        <v>0.23</v>
      </c>
      <c r="P528" s="189">
        <v>0.30299999999999999</v>
      </c>
      <c r="Q528" s="189">
        <v>0.22</v>
      </c>
      <c r="R528" s="189">
        <v>0.29199999999999998</v>
      </c>
      <c r="S528" s="189">
        <v>0.309</v>
      </c>
      <c r="T528" s="189">
        <v>0.38800000000000001</v>
      </c>
      <c r="U528" s="189">
        <v>5.0000000000000001E-3</v>
      </c>
      <c r="V528" s="189">
        <v>2.3E-2</v>
      </c>
      <c r="W528" s="189">
        <v>5.1999999999999998E-2</v>
      </c>
      <c r="X528" s="189">
        <v>9.5000000000000001E-2</v>
      </c>
      <c r="Y528" s="189">
        <v>0</v>
      </c>
      <c r="Z528" s="189">
        <v>0.01</v>
      </c>
      <c r="AA528" s="189">
        <v>3.5000000000000003E-2</v>
      </c>
      <c r="AB528" s="189">
        <v>7.1999999999999995E-2</v>
      </c>
      <c r="AC528" s="12"/>
    </row>
    <row r="529" spans="1:29" x14ac:dyDescent="0.25">
      <c r="A529" s="94" t="s">
        <v>2046</v>
      </c>
      <c r="B529" s="189" t="s">
        <v>143</v>
      </c>
      <c r="C529" s="189">
        <v>0.43496801705756932</v>
      </c>
      <c r="D529" s="189">
        <v>0.30277185501066101</v>
      </c>
      <c r="E529" s="189">
        <v>0.12153518123667377</v>
      </c>
      <c r="F529" s="189">
        <v>4.2643923240938165E-3</v>
      </c>
      <c r="G529" s="189">
        <v>8.9552238805970144E-2</v>
      </c>
      <c r="H529" s="189">
        <v>2.1321961620469083E-3</v>
      </c>
      <c r="I529" s="189">
        <v>4.4776119402985072E-2</v>
      </c>
      <c r="J529" s="188">
        <v>1</v>
      </c>
      <c r="K529" s="190">
        <v>469</v>
      </c>
      <c r="L529" s="94"/>
      <c r="M529" s="189" t="s">
        <v>143</v>
      </c>
      <c r="N529" s="189" t="s">
        <v>143</v>
      </c>
      <c r="O529" s="189">
        <v>0.39100000000000001</v>
      </c>
      <c r="P529" s="189">
        <v>0.48</v>
      </c>
      <c r="Q529" s="189">
        <v>0.26300000000000001</v>
      </c>
      <c r="R529" s="189">
        <v>0.34599999999999997</v>
      </c>
      <c r="S529" s="189">
        <v>9.5000000000000001E-2</v>
      </c>
      <c r="T529" s="189">
        <v>0.154</v>
      </c>
      <c r="U529" s="189">
        <v>1E-3</v>
      </c>
      <c r="V529" s="189">
        <v>1.4999999999999999E-2</v>
      </c>
      <c r="W529" s="189">
        <v>6.7000000000000004E-2</v>
      </c>
      <c r="X529" s="189">
        <v>0.11899999999999999</v>
      </c>
      <c r="Y529" s="189">
        <v>0</v>
      </c>
      <c r="Z529" s="189">
        <v>1.2E-2</v>
      </c>
      <c r="AA529" s="189">
        <v>2.9000000000000001E-2</v>
      </c>
      <c r="AB529" s="189">
        <v>6.7000000000000004E-2</v>
      </c>
      <c r="AC529" s="12"/>
    </row>
    <row r="530" spans="1:29" x14ac:dyDescent="0.25">
      <c r="A530" s="94" t="s">
        <v>2047</v>
      </c>
      <c r="B530" s="189" t="s">
        <v>143</v>
      </c>
      <c r="C530" s="189">
        <v>0.28601694915254239</v>
      </c>
      <c r="D530" s="189">
        <v>0.40677966101694918</v>
      </c>
      <c r="E530" s="189">
        <v>0.1864406779661017</v>
      </c>
      <c r="F530" s="189">
        <v>6.3559322033898309E-3</v>
      </c>
      <c r="G530" s="189">
        <v>7.6271186440677971E-2</v>
      </c>
      <c r="H530" s="189" t="s">
        <v>143</v>
      </c>
      <c r="I530" s="189">
        <v>3.8135593220338986E-2</v>
      </c>
      <c r="J530" s="188">
        <v>1</v>
      </c>
      <c r="K530" s="190">
        <v>472</v>
      </c>
      <c r="L530" s="94"/>
      <c r="M530" s="189" t="s">
        <v>143</v>
      </c>
      <c r="N530" s="189" t="s">
        <v>143</v>
      </c>
      <c r="O530" s="189">
        <v>0.247</v>
      </c>
      <c r="P530" s="189">
        <v>0.32800000000000001</v>
      </c>
      <c r="Q530" s="189">
        <v>0.36299999999999999</v>
      </c>
      <c r="R530" s="189">
        <v>0.45200000000000001</v>
      </c>
      <c r="S530" s="189">
        <v>0.154</v>
      </c>
      <c r="T530" s="189">
        <v>0.224</v>
      </c>
      <c r="U530" s="189">
        <v>2E-3</v>
      </c>
      <c r="V530" s="189">
        <v>1.9E-2</v>
      </c>
      <c r="W530" s="189">
        <v>5.6000000000000001E-2</v>
      </c>
      <c r="X530" s="189">
        <v>0.104</v>
      </c>
      <c r="Y530" s="189" t="s">
        <v>143</v>
      </c>
      <c r="Z530" s="189" t="s">
        <v>143</v>
      </c>
      <c r="AA530" s="189">
        <v>2.4E-2</v>
      </c>
      <c r="AB530" s="189">
        <v>5.8999999999999997E-2</v>
      </c>
      <c r="AC530" s="12"/>
    </row>
    <row r="531" spans="1:29" x14ac:dyDescent="0.25">
      <c r="A531" s="94" t="s">
        <v>2048</v>
      </c>
      <c r="B531" s="189" t="s">
        <v>143</v>
      </c>
      <c r="C531" s="189">
        <v>0.15156249999999999</v>
      </c>
      <c r="D531" s="189">
        <v>0.54374999999999996</v>
      </c>
      <c r="E531" s="189">
        <v>0.12968750000000001</v>
      </c>
      <c r="F531" s="189">
        <v>1.7187500000000001E-2</v>
      </c>
      <c r="G531" s="189">
        <v>9.0624999999999997E-2</v>
      </c>
      <c r="H531" s="189">
        <v>4.6874999999999998E-3</v>
      </c>
      <c r="I531" s="189">
        <v>6.25E-2</v>
      </c>
      <c r="J531" s="188">
        <v>0.99999999999999989</v>
      </c>
      <c r="K531" s="190">
        <v>640</v>
      </c>
      <c r="L531" s="94"/>
      <c r="M531" s="189" t="s">
        <v>143</v>
      </c>
      <c r="N531" s="189" t="s">
        <v>143</v>
      </c>
      <c r="O531" s="189">
        <v>0.126</v>
      </c>
      <c r="P531" s="189">
        <v>0.18099999999999999</v>
      </c>
      <c r="Q531" s="189">
        <v>0.505</v>
      </c>
      <c r="R531" s="189">
        <v>0.58199999999999996</v>
      </c>
      <c r="S531" s="189">
        <v>0.106</v>
      </c>
      <c r="T531" s="189">
        <v>0.158</v>
      </c>
      <c r="U531" s="189">
        <v>0.01</v>
      </c>
      <c r="V531" s="189">
        <v>3.1E-2</v>
      </c>
      <c r="W531" s="189">
        <v>7.0999999999999994E-2</v>
      </c>
      <c r="X531" s="189">
        <v>0.115</v>
      </c>
      <c r="Y531" s="189">
        <v>2E-3</v>
      </c>
      <c r="Z531" s="189">
        <v>1.4E-2</v>
      </c>
      <c r="AA531" s="189">
        <v>4.5999999999999999E-2</v>
      </c>
      <c r="AB531" s="189">
        <v>8.4000000000000005E-2</v>
      </c>
      <c r="AC531" s="12"/>
    </row>
    <row r="532" spans="1:29" x14ac:dyDescent="0.25">
      <c r="A532" s="94" t="s">
        <v>2049</v>
      </c>
      <c r="B532" s="189" t="s">
        <v>143</v>
      </c>
      <c r="C532" s="189">
        <v>0.27672955974842767</v>
      </c>
      <c r="D532" s="189">
        <v>0.32075471698113206</v>
      </c>
      <c r="E532" s="189">
        <v>0.12997903563941299</v>
      </c>
      <c r="F532" s="189">
        <v>1.8867924528301886E-2</v>
      </c>
      <c r="G532" s="189">
        <v>0.18448637316561844</v>
      </c>
      <c r="H532" s="189" t="s">
        <v>143</v>
      </c>
      <c r="I532" s="189">
        <v>6.9182389937106917E-2</v>
      </c>
      <c r="J532" s="188">
        <v>0.99999999999999989</v>
      </c>
      <c r="K532" s="190">
        <v>477</v>
      </c>
      <c r="L532" s="94"/>
      <c r="M532" s="189" t="s">
        <v>143</v>
      </c>
      <c r="N532" s="189" t="s">
        <v>143</v>
      </c>
      <c r="O532" s="189">
        <v>0.23799999999999999</v>
      </c>
      <c r="P532" s="189">
        <v>0.31900000000000001</v>
      </c>
      <c r="Q532" s="189">
        <v>0.28000000000000003</v>
      </c>
      <c r="R532" s="189">
        <v>0.36399999999999999</v>
      </c>
      <c r="S532" s="189">
        <v>0.10299999999999999</v>
      </c>
      <c r="T532" s="189">
        <v>0.16300000000000001</v>
      </c>
      <c r="U532" s="189">
        <v>0.01</v>
      </c>
      <c r="V532" s="189">
        <v>3.5000000000000003E-2</v>
      </c>
      <c r="W532" s="189">
        <v>0.152</v>
      </c>
      <c r="X532" s="189">
        <v>0.222</v>
      </c>
      <c r="Y532" s="189" t="s">
        <v>143</v>
      </c>
      <c r="Z532" s="189" t="s">
        <v>143</v>
      </c>
      <c r="AA532" s="189">
        <v>0.05</v>
      </c>
      <c r="AB532" s="189">
        <v>9.6000000000000002E-2</v>
      </c>
      <c r="AC532" s="12"/>
    </row>
    <row r="533" spans="1:29" x14ac:dyDescent="0.25">
      <c r="A533" s="94" t="s">
        <v>2050</v>
      </c>
      <c r="B533" s="189" t="s">
        <v>143</v>
      </c>
      <c r="C533" s="189">
        <v>0.19818181818181818</v>
      </c>
      <c r="D533" s="189">
        <v>0.31696969696969696</v>
      </c>
      <c r="E533" s="189">
        <v>0.19515151515151516</v>
      </c>
      <c r="F533" s="189">
        <v>1.5757575757575758E-2</v>
      </c>
      <c r="G533" s="189">
        <v>0.23757575757575758</v>
      </c>
      <c r="H533" s="189">
        <v>9.696969696969697E-3</v>
      </c>
      <c r="I533" s="189">
        <v>2.6666666666666668E-2</v>
      </c>
      <c r="J533" s="188">
        <v>0.99999999999999989</v>
      </c>
      <c r="K533" s="190">
        <v>1650</v>
      </c>
      <c r="L533" s="94"/>
      <c r="M533" s="189" t="s">
        <v>143</v>
      </c>
      <c r="N533" s="189" t="s">
        <v>143</v>
      </c>
      <c r="O533" s="189">
        <v>0.18</v>
      </c>
      <c r="P533" s="189">
        <v>0.218</v>
      </c>
      <c r="Q533" s="189">
        <v>0.29499999999999998</v>
      </c>
      <c r="R533" s="189">
        <v>0.34</v>
      </c>
      <c r="S533" s="189">
        <v>0.17699999999999999</v>
      </c>
      <c r="T533" s="189">
        <v>0.215</v>
      </c>
      <c r="U533" s="189">
        <v>1.0999999999999999E-2</v>
      </c>
      <c r="V533" s="189">
        <v>2.3E-2</v>
      </c>
      <c r="W533" s="189">
        <v>0.218</v>
      </c>
      <c r="X533" s="189">
        <v>0.25900000000000001</v>
      </c>
      <c r="Y533" s="189">
        <v>6.0000000000000001E-3</v>
      </c>
      <c r="Z533" s="189">
        <v>1.6E-2</v>
      </c>
      <c r="AA533" s="189">
        <v>0.02</v>
      </c>
      <c r="AB533" s="189">
        <v>3.5999999999999997E-2</v>
      </c>
      <c r="AC533" s="12"/>
    </row>
    <row r="534" spans="1:29" x14ac:dyDescent="0.25">
      <c r="A534" s="94" t="s">
        <v>2051</v>
      </c>
      <c r="B534" s="189" t="s">
        <v>143</v>
      </c>
      <c r="C534" s="189">
        <v>2.6562499999999999E-2</v>
      </c>
      <c r="D534" s="189">
        <v>0.24374999999999999</v>
      </c>
      <c r="E534" s="189">
        <v>0.14218749999999999</v>
      </c>
      <c r="F534" s="189">
        <v>5.3124999999999999E-2</v>
      </c>
      <c r="G534" s="189">
        <v>0.4921875</v>
      </c>
      <c r="H534" s="189">
        <v>4.6874999999999998E-3</v>
      </c>
      <c r="I534" s="189">
        <v>3.7499999999999999E-2</v>
      </c>
      <c r="J534" s="188">
        <v>0.99999999999999989</v>
      </c>
      <c r="K534" s="190">
        <v>640</v>
      </c>
      <c r="L534" s="94"/>
      <c r="M534" s="189" t="s">
        <v>143</v>
      </c>
      <c r="N534" s="189" t="s">
        <v>143</v>
      </c>
      <c r="O534" s="189">
        <v>1.7000000000000001E-2</v>
      </c>
      <c r="P534" s="189">
        <v>4.2000000000000003E-2</v>
      </c>
      <c r="Q534" s="189">
        <v>0.21199999999999999</v>
      </c>
      <c r="R534" s="189">
        <v>0.27800000000000002</v>
      </c>
      <c r="S534" s="189">
        <v>0.11700000000000001</v>
      </c>
      <c r="T534" s="189">
        <v>0.17100000000000001</v>
      </c>
      <c r="U534" s="189">
        <v>3.7999999999999999E-2</v>
      </c>
      <c r="V534" s="189">
        <v>7.2999999999999995E-2</v>
      </c>
      <c r="W534" s="189">
        <v>0.45400000000000001</v>
      </c>
      <c r="X534" s="189">
        <v>0.53100000000000003</v>
      </c>
      <c r="Y534" s="189">
        <v>2E-3</v>
      </c>
      <c r="Z534" s="189">
        <v>1.4E-2</v>
      </c>
      <c r="AA534" s="189">
        <v>2.5000000000000001E-2</v>
      </c>
      <c r="AB534" s="189">
        <v>5.5E-2</v>
      </c>
      <c r="AC534" s="12"/>
    </row>
    <row r="535" spans="1:29" x14ac:dyDescent="0.25">
      <c r="A535" s="94" t="s">
        <v>2052</v>
      </c>
      <c r="B535" s="189" t="s">
        <v>143</v>
      </c>
      <c r="C535" s="189">
        <v>0.19298245614035087</v>
      </c>
      <c r="D535" s="189">
        <v>0.47192982456140353</v>
      </c>
      <c r="E535" s="189">
        <v>0.10701754385964912</v>
      </c>
      <c r="F535" s="189">
        <v>1.7543859649122807E-3</v>
      </c>
      <c r="G535" s="189">
        <v>0.16315789473684211</v>
      </c>
      <c r="H535" s="189">
        <v>5.263157894736842E-3</v>
      </c>
      <c r="I535" s="189">
        <v>5.7894736842105263E-2</v>
      </c>
      <c r="J535" s="188">
        <v>1</v>
      </c>
      <c r="K535" s="190">
        <v>570</v>
      </c>
      <c r="L535" s="94"/>
      <c r="M535" s="189" t="s">
        <v>143</v>
      </c>
      <c r="N535" s="189" t="s">
        <v>143</v>
      </c>
      <c r="O535" s="189">
        <v>0.16300000000000001</v>
      </c>
      <c r="P535" s="189">
        <v>0.22700000000000001</v>
      </c>
      <c r="Q535" s="189">
        <v>0.43099999999999999</v>
      </c>
      <c r="R535" s="189">
        <v>0.51300000000000001</v>
      </c>
      <c r="S535" s="189">
        <v>8.4000000000000005E-2</v>
      </c>
      <c r="T535" s="189">
        <v>0.13500000000000001</v>
      </c>
      <c r="U535" s="189">
        <v>0</v>
      </c>
      <c r="V535" s="189">
        <v>0.01</v>
      </c>
      <c r="W535" s="189">
        <v>0.13500000000000001</v>
      </c>
      <c r="X535" s="189">
        <v>0.19600000000000001</v>
      </c>
      <c r="Y535" s="189">
        <v>2E-3</v>
      </c>
      <c r="Z535" s="189">
        <v>1.4999999999999999E-2</v>
      </c>
      <c r="AA535" s="189">
        <v>4.2000000000000003E-2</v>
      </c>
      <c r="AB535" s="189">
        <v>0.08</v>
      </c>
      <c r="AC535" s="12"/>
    </row>
    <row r="536" spans="1:29" x14ac:dyDescent="0.25">
      <c r="A536" s="94" t="s">
        <v>2053</v>
      </c>
      <c r="B536" s="189" t="s">
        <v>143</v>
      </c>
      <c r="C536" s="189">
        <v>5.9523809523809521E-2</v>
      </c>
      <c r="D536" s="189">
        <v>0.23511904761904762</v>
      </c>
      <c r="E536" s="189">
        <v>0.10416666666666667</v>
      </c>
      <c r="F536" s="189">
        <v>0.11607142857142858</v>
      </c>
      <c r="G536" s="189">
        <v>0.4375</v>
      </c>
      <c r="H536" s="189">
        <v>5.9523809523809521E-3</v>
      </c>
      <c r="I536" s="189">
        <v>4.1666666666666664E-2</v>
      </c>
      <c r="J536" s="188">
        <v>1</v>
      </c>
      <c r="K536" s="190">
        <v>336</v>
      </c>
      <c r="L536" s="94"/>
      <c r="M536" s="189" t="s">
        <v>143</v>
      </c>
      <c r="N536" s="189" t="s">
        <v>143</v>
      </c>
      <c r="O536" s="189">
        <v>3.9E-2</v>
      </c>
      <c r="P536" s="189">
        <v>0.09</v>
      </c>
      <c r="Q536" s="189">
        <v>0.193</v>
      </c>
      <c r="R536" s="189">
        <v>0.28299999999999997</v>
      </c>
      <c r="S536" s="189">
        <v>7.5999999999999998E-2</v>
      </c>
      <c r="T536" s="189">
        <v>0.14099999999999999</v>
      </c>
      <c r="U536" s="189">
        <v>8.5999999999999993E-2</v>
      </c>
      <c r="V536" s="189">
        <v>0.155</v>
      </c>
      <c r="W536" s="189">
        <v>0.38500000000000001</v>
      </c>
      <c r="X536" s="189">
        <v>0.49099999999999999</v>
      </c>
      <c r="Y536" s="189">
        <v>2E-3</v>
      </c>
      <c r="Z536" s="189">
        <v>2.1000000000000001E-2</v>
      </c>
      <c r="AA536" s="189">
        <v>2.5000000000000001E-2</v>
      </c>
      <c r="AB536" s="189">
        <v>6.9000000000000006E-2</v>
      </c>
      <c r="AC536" s="12"/>
    </row>
    <row r="537" spans="1:29" x14ac:dyDescent="0.25">
      <c r="A537" s="94" t="s">
        <v>2054</v>
      </c>
      <c r="B537" s="189" t="s">
        <v>143</v>
      </c>
      <c r="C537" s="189">
        <v>9.8901098901098897E-2</v>
      </c>
      <c r="D537" s="189">
        <v>0.24675324675324675</v>
      </c>
      <c r="E537" s="189">
        <v>0.16383616383616384</v>
      </c>
      <c r="F537" s="189">
        <v>1.998001998001998E-2</v>
      </c>
      <c r="G537" s="189">
        <v>0.42657342657342656</v>
      </c>
      <c r="H537" s="189">
        <v>8.9910089910089919E-3</v>
      </c>
      <c r="I537" s="189">
        <v>3.4965034965034968E-2</v>
      </c>
      <c r="J537" s="188">
        <v>1</v>
      </c>
      <c r="K537" s="190">
        <v>1001</v>
      </c>
      <c r="L537" s="94"/>
      <c r="M537" s="189" t="s">
        <v>143</v>
      </c>
      <c r="N537" s="189" t="s">
        <v>143</v>
      </c>
      <c r="O537" s="189">
        <v>8.2000000000000003E-2</v>
      </c>
      <c r="P537" s="189">
        <v>0.11899999999999999</v>
      </c>
      <c r="Q537" s="189">
        <v>0.221</v>
      </c>
      <c r="R537" s="189">
        <v>0.27400000000000002</v>
      </c>
      <c r="S537" s="189">
        <v>0.14199999999999999</v>
      </c>
      <c r="T537" s="189">
        <v>0.188</v>
      </c>
      <c r="U537" s="189">
        <v>1.2999999999999999E-2</v>
      </c>
      <c r="V537" s="189">
        <v>3.1E-2</v>
      </c>
      <c r="W537" s="189">
        <v>0.39600000000000002</v>
      </c>
      <c r="X537" s="189">
        <v>0.45700000000000002</v>
      </c>
      <c r="Y537" s="189">
        <v>5.0000000000000001E-3</v>
      </c>
      <c r="Z537" s="189">
        <v>1.7000000000000001E-2</v>
      </c>
      <c r="AA537" s="189">
        <v>2.5000000000000001E-2</v>
      </c>
      <c r="AB537" s="189">
        <v>4.8000000000000001E-2</v>
      </c>
      <c r="AC537" s="12"/>
    </row>
    <row r="538" spans="1:29" x14ac:dyDescent="0.25">
      <c r="A538" s="94" t="s">
        <v>2055</v>
      </c>
      <c r="B538" s="189" t="s">
        <v>143</v>
      </c>
      <c r="C538" s="189">
        <v>0.21520886222017077</v>
      </c>
      <c r="D538" s="189">
        <v>0.23505654281098545</v>
      </c>
      <c r="E538" s="189">
        <v>0.11377798292176321</v>
      </c>
      <c r="F538" s="189">
        <v>1.6501269328409878E-2</v>
      </c>
      <c r="G538" s="189">
        <v>0.38299099930763902</v>
      </c>
      <c r="H538" s="189">
        <v>1.0731594738056774E-2</v>
      </c>
      <c r="I538" s="189">
        <v>2.5732748672974846E-2</v>
      </c>
      <c r="J538" s="188">
        <v>0.99999999999999989</v>
      </c>
      <c r="K538" s="190">
        <v>8666</v>
      </c>
      <c r="L538" s="94"/>
      <c r="M538" s="189" t="s">
        <v>143</v>
      </c>
      <c r="N538" s="189" t="s">
        <v>143</v>
      </c>
      <c r="O538" s="189">
        <v>0.20699999999999999</v>
      </c>
      <c r="P538" s="189">
        <v>0.224</v>
      </c>
      <c r="Q538" s="189">
        <v>0.22600000000000001</v>
      </c>
      <c r="R538" s="189">
        <v>0.24399999999999999</v>
      </c>
      <c r="S538" s="189">
        <v>0.107</v>
      </c>
      <c r="T538" s="189">
        <v>0.121</v>
      </c>
      <c r="U538" s="189">
        <v>1.4E-2</v>
      </c>
      <c r="V538" s="189">
        <v>1.9E-2</v>
      </c>
      <c r="W538" s="189">
        <v>0.373</v>
      </c>
      <c r="X538" s="189">
        <v>0.39300000000000002</v>
      </c>
      <c r="Y538" s="189">
        <v>8.9999999999999993E-3</v>
      </c>
      <c r="Z538" s="189">
        <v>1.2999999999999999E-2</v>
      </c>
      <c r="AA538" s="189">
        <v>2.3E-2</v>
      </c>
      <c r="AB538" s="189">
        <v>2.9000000000000001E-2</v>
      </c>
      <c r="AC538" s="12"/>
    </row>
    <row r="539" spans="1:29" x14ac:dyDescent="0.25">
      <c r="A539" s="94" t="s">
        <v>2056</v>
      </c>
      <c r="B539" s="189" t="s">
        <v>143</v>
      </c>
      <c r="C539" s="189">
        <v>0.48961578400830735</v>
      </c>
      <c r="D539" s="189">
        <v>0.32035306334371755</v>
      </c>
      <c r="E539" s="189">
        <v>7.476635514018691E-2</v>
      </c>
      <c r="F539" s="189">
        <v>8.8265835929387335E-3</v>
      </c>
      <c r="G539" s="189">
        <v>2.8037383177570093E-2</v>
      </c>
      <c r="H539" s="189">
        <v>1.557632398753894E-3</v>
      </c>
      <c r="I539" s="189">
        <v>7.6843198338525445E-2</v>
      </c>
      <c r="J539" s="188">
        <v>1</v>
      </c>
      <c r="K539" s="190">
        <v>1926</v>
      </c>
      <c r="L539" s="94"/>
      <c r="M539" s="189" t="s">
        <v>143</v>
      </c>
      <c r="N539" s="189" t="s">
        <v>143</v>
      </c>
      <c r="O539" s="189">
        <v>0.46700000000000003</v>
      </c>
      <c r="P539" s="189">
        <v>0.51200000000000001</v>
      </c>
      <c r="Q539" s="189">
        <v>0.3</v>
      </c>
      <c r="R539" s="189">
        <v>0.34200000000000003</v>
      </c>
      <c r="S539" s="189">
        <v>6.4000000000000001E-2</v>
      </c>
      <c r="T539" s="189">
        <v>8.6999999999999994E-2</v>
      </c>
      <c r="U539" s="189">
        <v>6.0000000000000001E-3</v>
      </c>
      <c r="V539" s="189">
        <v>1.4E-2</v>
      </c>
      <c r="W539" s="189">
        <v>2.1999999999999999E-2</v>
      </c>
      <c r="X539" s="189">
        <v>3.5999999999999997E-2</v>
      </c>
      <c r="Y539" s="189">
        <v>1E-3</v>
      </c>
      <c r="Z539" s="189">
        <v>5.0000000000000001E-3</v>
      </c>
      <c r="AA539" s="189">
        <v>6.6000000000000003E-2</v>
      </c>
      <c r="AB539" s="189">
        <v>0.09</v>
      </c>
      <c r="AC539" s="12"/>
    </row>
    <row r="540" spans="1:29" x14ac:dyDescent="0.25">
      <c r="A540" s="94" t="s">
        <v>2057</v>
      </c>
      <c r="B540" s="189" t="s">
        <v>143</v>
      </c>
      <c r="C540" s="189">
        <v>4.0322580645161289E-3</v>
      </c>
      <c r="D540" s="189">
        <v>0.27419354838709675</v>
      </c>
      <c r="E540" s="189">
        <v>0.24596774193548387</v>
      </c>
      <c r="F540" s="189">
        <v>1.6129032258064516E-2</v>
      </c>
      <c r="G540" s="189">
        <v>0.4213709677419355</v>
      </c>
      <c r="H540" s="189">
        <v>1.8145161290322582E-2</v>
      </c>
      <c r="I540" s="189">
        <v>2.0161290322580645E-2</v>
      </c>
      <c r="J540" s="188">
        <v>1</v>
      </c>
      <c r="K540" s="190">
        <v>496</v>
      </c>
      <c r="L540" s="94"/>
      <c r="M540" s="189" t="s">
        <v>143</v>
      </c>
      <c r="N540" s="189" t="s">
        <v>143</v>
      </c>
      <c r="O540" s="189">
        <v>1E-3</v>
      </c>
      <c r="P540" s="189">
        <v>1.4999999999999999E-2</v>
      </c>
      <c r="Q540" s="189">
        <v>0.23699999999999999</v>
      </c>
      <c r="R540" s="189">
        <v>0.315</v>
      </c>
      <c r="S540" s="189">
        <v>0.21</v>
      </c>
      <c r="T540" s="189">
        <v>0.28599999999999998</v>
      </c>
      <c r="U540" s="189">
        <v>8.0000000000000002E-3</v>
      </c>
      <c r="V540" s="189">
        <v>3.2000000000000001E-2</v>
      </c>
      <c r="W540" s="189">
        <v>0.379</v>
      </c>
      <c r="X540" s="189">
        <v>0.46500000000000002</v>
      </c>
      <c r="Y540" s="189">
        <v>0.01</v>
      </c>
      <c r="Z540" s="189">
        <v>3.4000000000000002E-2</v>
      </c>
      <c r="AA540" s="189">
        <v>1.0999999999999999E-2</v>
      </c>
      <c r="AB540" s="189">
        <v>3.6999999999999998E-2</v>
      </c>
      <c r="AC540" s="12"/>
    </row>
    <row r="541" spans="1:29" x14ac:dyDescent="0.25">
      <c r="A541" s="94" t="s">
        <v>2058</v>
      </c>
      <c r="B541" s="189" t="s">
        <v>143</v>
      </c>
      <c r="C541" s="189">
        <v>0.20338983050847459</v>
      </c>
      <c r="D541" s="189">
        <v>0.26930320150659132</v>
      </c>
      <c r="E541" s="189">
        <v>0.16384180790960451</v>
      </c>
      <c r="F541" s="189">
        <v>2.6365348399246705E-2</v>
      </c>
      <c r="G541" s="189">
        <v>0.31450094161958569</v>
      </c>
      <c r="H541" s="189">
        <v>1.8832391713747645E-3</v>
      </c>
      <c r="I541" s="189">
        <v>2.0715630885122412E-2</v>
      </c>
      <c r="J541" s="188">
        <v>1</v>
      </c>
      <c r="K541" s="190">
        <v>531</v>
      </c>
      <c r="L541" s="94"/>
      <c r="M541" s="189" t="s">
        <v>143</v>
      </c>
      <c r="N541" s="189" t="s">
        <v>143</v>
      </c>
      <c r="O541" s="189">
        <v>0.17100000000000001</v>
      </c>
      <c r="P541" s="189">
        <v>0.24</v>
      </c>
      <c r="Q541" s="189">
        <v>0.23300000000000001</v>
      </c>
      <c r="R541" s="189">
        <v>0.309</v>
      </c>
      <c r="S541" s="189">
        <v>0.13500000000000001</v>
      </c>
      <c r="T541" s="189">
        <v>0.19800000000000001</v>
      </c>
      <c r="U541" s="189">
        <v>1.6E-2</v>
      </c>
      <c r="V541" s="189">
        <v>4.3999999999999997E-2</v>
      </c>
      <c r="W541" s="189">
        <v>0.27600000000000002</v>
      </c>
      <c r="X541" s="189">
        <v>0.35499999999999998</v>
      </c>
      <c r="Y541" s="189">
        <v>0</v>
      </c>
      <c r="Z541" s="189">
        <v>1.0999999999999999E-2</v>
      </c>
      <c r="AA541" s="189">
        <v>1.2E-2</v>
      </c>
      <c r="AB541" s="189">
        <v>3.6999999999999998E-2</v>
      </c>
      <c r="AC541" s="12"/>
    </row>
    <row r="542" spans="1:29" x14ac:dyDescent="0.25">
      <c r="A542" s="94" t="s">
        <v>2059</v>
      </c>
      <c r="B542" s="189" t="s">
        <v>143</v>
      </c>
      <c r="C542" s="189">
        <v>0.15849387040280211</v>
      </c>
      <c r="D542" s="189">
        <v>0.35288966725043786</v>
      </c>
      <c r="E542" s="189">
        <v>0.11295971978984239</v>
      </c>
      <c r="F542" s="189">
        <v>1.4886164623467601E-2</v>
      </c>
      <c r="G542" s="189">
        <v>0.32924693520140103</v>
      </c>
      <c r="H542" s="189">
        <v>5.2539404553415062E-3</v>
      </c>
      <c r="I542" s="189">
        <v>2.6269702276707531E-2</v>
      </c>
      <c r="J542" s="188">
        <v>1</v>
      </c>
      <c r="K542" s="190">
        <v>1142</v>
      </c>
      <c r="L542" s="94"/>
      <c r="M542" s="189" t="s">
        <v>143</v>
      </c>
      <c r="N542" s="189" t="s">
        <v>143</v>
      </c>
      <c r="O542" s="189">
        <v>0.13800000000000001</v>
      </c>
      <c r="P542" s="189">
        <v>0.18099999999999999</v>
      </c>
      <c r="Q542" s="189">
        <v>0.32600000000000001</v>
      </c>
      <c r="R542" s="189">
        <v>0.38100000000000001</v>
      </c>
      <c r="S542" s="189">
        <v>9.6000000000000002E-2</v>
      </c>
      <c r="T542" s="189">
        <v>0.13300000000000001</v>
      </c>
      <c r="U542" s="189">
        <v>8.9999999999999993E-3</v>
      </c>
      <c r="V542" s="189">
        <v>2.4E-2</v>
      </c>
      <c r="W542" s="189">
        <v>0.30299999999999999</v>
      </c>
      <c r="X542" s="189">
        <v>0.35699999999999998</v>
      </c>
      <c r="Y542" s="189">
        <v>2E-3</v>
      </c>
      <c r="Z542" s="189">
        <v>1.0999999999999999E-2</v>
      </c>
      <c r="AA542" s="189">
        <v>1.7999999999999999E-2</v>
      </c>
      <c r="AB542" s="189">
        <v>3.6999999999999998E-2</v>
      </c>
      <c r="AC542" s="12"/>
    </row>
    <row r="543" spans="1:29" x14ac:dyDescent="0.25">
      <c r="A543" s="94" t="s">
        <v>2060</v>
      </c>
      <c r="B543" s="189" t="s">
        <v>143</v>
      </c>
      <c r="C543" s="189">
        <v>0.19248291571753987</v>
      </c>
      <c r="D543" s="189">
        <v>0.34927866362946092</v>
      </c>
      <c r="E543" s="189">
        <v>0.12300683371298406</v>
      </c>
      <c r="F543" s="189">
        <v>1.9362186788154899E-2</v>
      </c>
      <c r="G543" s="189">
        <v>0.25664388762338647</v>
      </c>
      <c r="H543" s="189">
        <v>3.0372057706909645E-3</v>
      </c>
      <c r="I543" s="189">
        <v>5.6188306757782837E-2</v>
      </c>
      <c r="J543" s="188">
        <v>1</v>
      </c>
      <c r="K543" s="190">
        <v>2634</v>
      </c>
      <c r="L543" s="94"/>
      <c r="M543" s="189" t="s">
        <v>143</v>
      </c>
      <c r="N543" s="189" t="s">
        <v>143</v>
      </c>
      <c r="O543" s="189">
        <v>0.17799999999999999</v>
      </c>
      <c r="P543" s="189">
        <v>0.20799999999999999</v>
      </c>
      <c r="Q543" s="189">
        <v>0.33100000000000002</v>
      </c>
      <c r="R543" s="189">
        <v>0.36799999999999999</v>
      </c>
      <c r="S543" s="189">
        <v>0.111</v>
      </c>
      <c r="T543" s="189">
        <v>0.13600000000000001</v>
      </c>
      <c r="U543" s="189">
        <v>1.4999999999999999E-2</v>
      </c>
      <c r="V543" s="189">
        <v>2.5000000000000001E-2</v>
      </c>
      <c r="W543" s="189">
        <v>0.24</v>
      </c>
      <c r="X543" s="189">
        <v>0.27400000000000002</v>
      </c>
      <c r="Y543" s="189">
        <v>2E-3</v>
      </c>
      <c r="Z543" s="189">
        <v>6.0000000000000001E-3</v>
      </c>
      <c r="AA543" s="189">
        <v>4.8000000000000001E-2</v>
      </c>
      <c r="AB543" s="189">
        <v>6.6000000000000003E-2</v>
      </c>
      <c r="AC543" s="12"/>
    </row>
    <row r="544" spans="1:29" x14ac:dyDescent="0.25">
      <c r="A544" s="94" t="s">
        <v>2061</v>
      </c>
      <c r="B544" s="189" t="s">
        <v>143</v>
      </c>
      <c r="C544" s="189">
        <v>0.37821380243572394</v>
      </c>
      <c r="D544" s="189">
        <v>0.21515561569688768</v>
      </c>
      <c r="E544" s="189">
        <v>5.2774018944519621E-2</v>
      </c>
      <c r="F544" s="189">
        <v>7.2395128552097426E-2</v>
      </c>
      <c r="G544" s="189">
        <v>0.2327469553450609</v>
      </c>
      <c r="H544" s="189">
        <v>1.1502029769959404E-2</v>
      </c>
      <c r="I544" s="189">
        <v>3.7212449255751012E-2</v>
      </c>
      <c r="J544" s="188">
        <v>1</v>
      </c>
      <c r="K544" s="190">
        <v>1478</v>
      </c>
      <c r="L544" s="94"/>
      <c r="M544" s="189" t="s">
        <v>143</v>
      </c>
      <c r="N544" s="189" t="s">
        <v>143</v>
      </c>
      <c r="O544" s="189">
        <v>0.35399999999999998</v>
      </c>
      <c r="P544" s="189">
        <v>0.40300000000000002</v>
      </c>
      <c r="Q544" s="189">
        <v>0.19500000000000001</v>
      </c>
      <c r="R544" s="189">
        <v>0.23699999999999999</v>
      </c>
      <c r="S544" s="189">
        <v>4.2000000000000003E-2</v>
      </c>
      <c r="T544" s="189">
        <v>6.5000000000000002E-2</v>
      </c>
      <c r="U544" s="189">
        <v>0.06</v>
      </c>
      <c r="V544" s="189">
        <v>8.6999999999999994E-2</v>
      </c>
      <c r="W544" s="189">
        <v>0.21199999999999999</v>
      </c>
      <c r="X544" s="189">
        <v>0.255</v>
      </c>
      <c r="Y544" s="189">
        <v>7.0000000000000001E-3</v>
      </c>
      <c r="Z544" s="189">
        <v>1.7999999999999999E-2</v>
      </c>
      <c r="AA544" s="189">
        <v>2.9000000000000001E-2</v>
      </c>
      <c r="AB544" s="189">
        <v>4.8000000000000001E-2</v>
      </c>
      <c r="AC544" s="12"/>
    </row>
    <row r="545" spans="1:29" x14ac:dyDescent="0.25">
      <c r="A545" s="94" t="s">
        <v>2062</v>
      </c>
      <c r="B545" s="189" t="s">
        <v>143</v>
      </c>
      <c r="C545" s="189">
        <v>0.17624521072796934</v>
      </c>
      <c r="D545" s="189">
        <v>0.39846743295019155</v>
      </c>
      <c r="E545" s="189">
        <v>0.1417624521072797</v>
      </c>
      <c r="F545" s="189">
        <v>3.4482758620689655E-2</v>
      </c>
      <c r="G545" s="189">
        <v>0.21839080459770116</v>
      </c>
      <c r="H545" s="189">
        <v>7.6628352490421452E-3</v>
      </c>
      <c r="I545" s="189">
        <v>2.2988505747126436E-2</v>
      </c>
      <c r="J545" s="188">
        <v>0.99999999999999989</v>
      </c>
      <c r="K545" s="190">
        <v>261</v>
      </c>
      <c r="L545" s="94"/>
      <c r="M545" s="189" t="s">
        <v>143</v>
      </c>
      <c r="N545" s="189" t="s">
        <v>143</v>
      </c>
      <c r="O545" s="189">
        <v>0.13500000000000001</v>
      </c>
      <c r="P545" s="189">
        <v>0.22700000000000001</v>
      </c>
      <c r="Q545" s="189">
        <v>0.34100000000000003</v>
      </c>
      <c r="R545" s="189">
        <v>0.45900000000000002</v>
      </c>
      <c r="S545" s="189">
        <v>0.105</v>
      </c>
      <c r="T545" s="189">
        <v>0.189</v>
      </c>
      <c r="U545" s="189">
        <v>1.7999999999999999E-2</v>
      </c>
      <c r="V545" s="189">
        <v>6.4000000000000001E-2</v>
      </c>
      <c r="W545" s="189">
        <v>0.17299999999999999</v>
      </c>
      <c r="X545" s="189">
        <v>0.27200000000000002</v>
      </c>
      <c r="Y545" s="189">
        <v>2E-3</v>
      </c>
      <c r="Z545" s="189">
        <v>2.8000000000000001E-2</v>
      </c>
      <c r="AA545" s="189">
        <v>1.0999999999999999E-2</v>
      </c>
      <c r="AB545" s="189">
        <v>4.9000000000000002E-2</v>
      </c>
      <c r="AC545" s="12"/>
    </row>
    <row r="546" spans="1:29" x14ac:dyDescent="0.25">
      <c r="A546" s="94" t="s">
        <v>2063</v>
      </c>
      <c r="B546" s="189" t="s">
        <v>143</v>
      </c>
      <c r="C546" s="189">
        <v>2.7027027027027029E-3</v>
      </c>
      <c r="D546" s="189">
        <v>0.44864864864864867</v>
      </c>
      <c r="E546" s="189">
        <v>0.2810810810810811</v>
      </c>
      <c r="F546" s="189">
        <v>3.2432432432432434E-2</v>
      </c>
      <c r="G546" s="189">
        <v>0.20540540540540542</v>
      </c>
      <c r="H546" s="189">
        <v>1.3513513513513514E-2</v>
      </c>
      <c r="I546" s="189">
        <v>1.6216216216216217E-2</v>
      </c>
      <c r="J546" s="188">
        <v>1</v>
      </c>
      <c r="K546" s="190">
        <v>370</v>
      </c>
      <c r="L546" s="94"/>
      <c r="M546" s="189" t="s">
        <v>143</v>
      </c>
      <c r="N546" s="189" t="s">
        <v>143</v>
      </c>
      <c r="O546" s="189">
        <v>0</v>
      </c>
      <c r="P546" s="189">
        <v>1.4999999999999999E-2</v>
      </c>
      <c r="Q546" s="189">
        <v>0.39900000000000002</v>
      </c>
      <c r="R546" s="189">
        <v>0.5</v>
      </c>
      <c r="S546" s="189">
        <v>0.23799999999999999</v>
      </c>
      <c r="T546" s="189">
        <v>0.32900000000000001</v>
      </c>
      <c r="U546" s="189">
        <v>1.9E-2</v>
      </c>
      <c r="V546" s="189">
        <v>5.6000000000000001E-2</v>
      </c>
      <c r="W546" s="189">
        <v>0.16700000000000001</v>
      </c>
      <c r="X546" s="189">
        <v>0.249</v>
      </c>
      <c r="Y546" s="189">
        <v>6.0000000000000001E-3</v>
      </c>
      <c r="Z546" s="189">
        <v>3.1E-2</v>
      </c>
      <c r="AA546" s="189">
        <v>7.0000000000000001E-3</v>
      </c>
      <c r="AB546" s="189">
        <v>3.5000000000000003E-2</v>
      </c>
      <c r="AC546" s="12"/>
    </row>
    <row r="547" spans="1:29" x14ac:dyDescent="0.25">
      <c r="A547" s="94" t="s">
        <v>2064</v>
      </c>
      <c r="B547" s="189" t="s">
        <v>143</v>
      </c>
      <c r="C547" s="189">
        <v>6.7226890756302518E-2</v>
      </c>
      <c r="D547" s="189">
        <v>0.46498599439775912</v>
      </c>
      <c r="E547" s="189">
        <v>0.12885154061624648</v>
      </c>
      <c r="F547" s="189">
        <v>1.680672268907563E-2</v>
      </c>
      <c r="G547" s="189">
        <v>0.28011204481792717</v>
      </c>
      <c r="H547" s="189">
        <v>2.8011204481792717E-3</v>
      </c>
      <c r="I547" s="189">
        <v>3.9215686274509803E-2</v>
      </c>
      <c r="J547" s="188">
        <v>1</v>
      </c>
      <c r="K547" s="190">
        <v>357</v>
      </c>
      <c r="L547" s="94"/>
      <c r="M547" s="189" t="s">
        <v>143</v>
      </c>
      <c r="N547" s="189" t="s">
        <v>143</v>
      </c>
      <c r="O547" s="189">
        <v>4.5999999999999999E-2</v>
      </c>
      <c r="P547" s="189">
        <v>9.8000000000000004E-2</v>
      </c>
      <c r="Q547" s="189">
        <v>0.41399999999999998</v>
      </c>
      <c r="R547" s="189">
        <v>0.51700000000000002</v>
      </c>
      <c r="S547" s="189">
        <v>9.8000000000000004E-2</v>
      </c>
      <c r="T547" s="189">
        <v>0.16800000000000001</v>
      </c>
      <c r="U547" s="189">
        <v>8.0000000000000002E-3</v>
      </c>
      <c r="V547" s="189">
        <v>3.5999999999999997E-2</v>
      </c>
      <c r="W547" s="189">
        <v>0.23599999999999999</v>
      </c>
      <c r="X547" s="189">
        <v>0.32900000000000001</v>
      </c>
      <c r="Y547" s="189">
        <v>0</v>
      </c>
      <c r="Z547" s="189">
        <v>1.6E-2</v>
      </c>
      <c r="AA547" s="189">
        <v>2.4E-2</v>
      </c>
      <c r="AB547" s="189">
        <v>6.5000000000000002E-2</v>
      </c>
      <c r="AC547" s="12"/>
    </row>
    <row r="548" spans="1:29" x14ac:dyDescent="0.25">
      <c r="A548" s="94" t="s">
        <v>2065</v>
      </c>
      <c r="B548" s="189">
        <v>1.0875475802066339E-3</v>
      </c>
      <c r="C548" s="189">
        <v>0.11528004350190321</v>
      </c>
      <c r="D548" s="189">
        <v>0.30505709624796085</v>
      </c>
      <c r="E548" s="189">
        <v>0.18651441000543773</v>
      </c>
      <c r="F548" s="189">
        <v>2.2294725394235999E-2</v>
      </c>
      <c r="G548" s="189">
        <v>0.30777596519847744</v>
      </c>
      <c r="H548" s="189">
        <v>7.0690592713431215E-3</v>
      </c>
      <c r="I548" s="189">
        <v>5.4921152800435018E-2</v>
      </c>
      <c r="J548" s="188">
        <v>1</v>
      </c>
      <c r="K548" s="190">
        <v>1839</v>
      </c>
      <c r="L548" s="94"/>
      <c r="M548" s="189">
        <v>0</v>
      </c>
      <c r="N548" s="189">
        <v>4.0000000000000001E-3</v>
      </c>
      <c r="O548" s="189">
        <v>0.10100000000000001</v>
      </c>
      <c r="P548" s="189">
        <v>0.13100000000000001</v>
      </c>
      <c r="Q548" s="189">
        <v>0.28399999999999997</v>
      </c>
      <c r="R548" s="189">
        <v>0.32600000000000001</v>
      </c>
      <c r="S548" s="189">
        <v>0.16900000000000001</v>
      </c>
      <c r="T548" s="189">
        <v>0.20499999999999999</v>
      </c>
      <c r="U548" s="189">
        <v>1.6E-2</v>
      </c>
      <c r="V548" s="189">
        <v>0.03</v>
      </c>
      <c r="W548" s="189">
        <v>0.28699999999999998</v>
      </c>
      <c r="X548" s="189">
        <v>0.32900000000000001</v>
      </c>
      <c r="Y548" s="189">
        <v>4.0000000000000001E-3</v>
      </c>
      <c r="Z548" s="189">
        <v>1.2E-2</v>
      </c>
      <c r="AA548" s="189">
        <v>4.4999999999999998E-2</v>
      </c>
      <c r="AB548" s="189">
        <v>6.6000000000000003E-2</v>
      </c>
      <c r="AC548" s="12"/>
    </row>
    <row r="549" spans="1:29" x14ac:dyDescent="0.25">
      <c r="A549" s="94" t="s">
        <v>2066</v>
      </c>
      <c r="B549" s="189" t="s">
        <v>143</v>
      </c>
      <c r="C549" s="189">
        <v>0.27039274924471302</v>
      </c>
      <c r="D549" s="189">
        <v>0.28021148036253779</v>
      </c>
      <c r="E549" s="189">
        <v>8.836858006042296E-2</v>
      </c>
      <c r="F549" s="189">
        <v>1.2084592145015106E-2</v>
      </c>
      <c r="G549" s="189">
        <v>0.29909365558912387</v>
      </c>
      <c r="H549" s="189">
        <v>9.0634441087613302E-3</v>
      </c>
      <c r="I549" s="189">
        <v>4.0785498489425982E-2</v>
      </c>
      <c r="J549" s="188">
        <v>1.0000000000000002</v>
      </c>
      <c r="K549" s="190">
        <v>1324</v>
      </c>
      <c r="L549" s="94"/>
      <c r="M549" s="189" t="s">
        <v>143</v>
      </c>
      <c r="N549" s="189" t="s">
        <v>143</v>
      </c>
      <c r="O549" s="189">
        <v>0.247</v>
      </c>
      <c r="P549" s="189">
        <v>0.29499999999999998</v>
      </c>
      <c r="Q549" s="189">
        <v>0.25700000000000001</v>
      </c>
      <c r="R549" s="189">
        <v>0.30499999999999999</v>
      </c>
      <c r="S549" s="189">
        <v>7.3999999999999996E-2</v>
      </c>
      <c r="T549" s="189">
        <v>0.105</v>
      </c>
      <c r="U549" s="189">
        <v>7.0000000000000001E-3</v>
      </c>
      <c r="V549" s="189">
        <v>0.02</v>
      </c>
      <c r="W549" s="189">
        <v>0.27500000000000002</v>
      </c>
      <c r="X549" s="189">
        <v>0.32400000000000001</v>
      </c>
      <c r="Y549" s="189">
        <v>5.0000000000000001E-3</v>
      </c>
      <c r="Z549" s="189">
        <v>1.6E-2</v>
      </c>
      <c r="AA549" s="189">
        <v>3.1E-2</v>
      </c>
      <c r="AB549" s="189">
        <v>5.2999999999999999E-2</v>
      </c>
      <c r="AC549" s="12"/>
    </row>
    <row r="550" spans="1:29" x14ac:dyDescent="0.25">
      <c r="A550" s="94" t="s">
        <v>2067</v>
      </c>
      <c r="B550" s="189" t="s">
        <v>143</v>
      </c>
      <c r="C550" s="189">
        <v>0.12409167132476244</v>
      </c>
      <c r="D550" s="189">
        <v>0.18501956400223588</v>
      </c>
      <c r="E550" s="189">
        <v>0.11235326998323085</v>
      </c>
      <c r="F550" s="189">
        <v>1.621017328116266E-2</v>
      </c>
      <c r="G550" s="189">
        <v>0.50866405813303517</v>
      </c>
      <c r="H550" s="189">
        <v>1.509223029625489E-2</v>
      </c>
      <c r="I550" s="189">
        <v>3.8569032979318053E-2</v>
      </c>
      <c r="J550" s="188">
        <v>0.99999999999999978</v>
      </c>
      <c r="K550" s="190">
        <v>1789</v>
      </c>
      <c r="L550" s="94"/>
      <c r="M550" s="189" t="s">
        <v>143</v>
      </c>
      <c r="N550" s="189" t="s">
        <v>143</v>
      </c>
      <c r="O550" s="189">
        <v>0.11</v>
      </c>
      <c r="P550" s="189">
        <v>0.14000000000000001</v>
      </c>
      <c r="Q550" s="189">
        <v>0.16800000000000001</v>
      </c>
      <c r="R550" s="189">
        <v>0.20399999999999999</v>
      </c>
      <c r="S550" s="189">
        <v>9.9000000000000005E-2</v>
      </c>
      <c r="T550" s="189">
        <v>0.128</v>
      </c>
      <c r="U550" s="189">
        <v>1.0999999999999999E-2</v>
      </c>
      <c r="V550" s="189">
        <v>2.3E-2</v>
      </c>
      <c r="W550" s="189">
        <v>0.48599999999999999</v>
      </c>
      <c r="X550" s="189">
        <v>0.53200000000000003</v>
      </c>
      <c r="Y550" s="189">
        <v>0.01</v>
      </c>
      <c r="Z550" s="189">
        <v>2.1999999999999999E-2</v>
      </c>
      <c r="AA550" s="189">
        <v>3.1E-2</v>
      </c>
      <c r="AB550" s="189">
        <v>4.9000000000000002E-2</v>
      </c>
      <c r="AC550" s="12"/>
    </row>
    <row r="551" spans="1:29" x14ac:dyDescent="0.25">
      <c r="A551" s="94" t="s">
        <v>2068</v>
      </c>
      <c r="B551" s="189" t="s">
        <v>143</v>
      </c>
      <c r="C551" s="189">
        <v>0.36095346197502837</v>
      </c>
      <c r="D551" s="189">
        <v>0.40439583118357236</v>
      </c>
      <c r="E551" s="189">
        <v>9.0805902383654935E-2</v>
      </c>
      <c r="F551" s="189">
        <v>6.8104426787741201E-3</v>
      </c>
      <c r="G551" s="189">
        <v>9.1012279434526874E-2</v>
      </c>
      <c r="H551" s="189">
        <v>2.6829016613352597E-3</v>
      </c>
      <c r="I551" s="189">
        <v>4.333918068310804E-2</v>
      </c>
      <c r="J551" s="188">
        <v>0.99999999999999989</v>
      </c>
      <c r="K551" s="190">
        <v>9691</v>
      </c>
      <c r="L551" s="94"/>
      <c r="M551" s="189" t="s">
        <v>143</v>
      </c>
      <c r="N551" s="189" t="s">
        <v>143</v>
      </c>
      <c r="O551" s="189">
        <v>0.35099999999999998</v>
      </c>
      <c r="P551" s="189">
        <v>0.371</v>
      </c>
      <c r="Q551" s="189">
        <v>0.39500000000000002</v>
      </c>
      <c r="R551" s="189">
        <v>0.41399999999999998</v>
      </c>
      <c r="S551" s="189">
        <v>8.5000000000000006E-2</v>
      </c>
      <c r="T551" s="189">
        <v>9.7000000000000003E-2</v>
      </c>
      <c r="U551" s="189">
        <v>5.0000000000000001E-3</v>
      </c>
      <c r="V551" s="189">
        <v>8.9999999999999993E-3</v>
      </c>
      <c r="W551" s="189">
        <v>8.5000000000000006E-2</v>
      </c>
      <c r="X551" s="189">
        <v>9.7000000000000003E-2</v>
      </c>
      <c r="Y551" s="189">
        <v>2E-3</v>
      </c>
      <c r="Z551" s="189">
        <v>4.0000000000000001E-3</v>
      </c>
      <c r="AA551" s="189">
        <v>3.9E-2</v>
      </c>
      <c r="AB551" s="189">
        <v>4.8000000000000001E-2</v>
      </c>
      <c r="AC551" s="12"/>
    </row>
    <row r="552" spans="1:29" x14ac:dyDescent="0.25">
      <c r="A552" s="94" t="s">
        <v>2069</v>
      </c>
      <c r="B552" s="189" t="s">
        <v>143</v>
      </c>
      <c r="C552" s="189">
        <v>9.9337748344370855E-2</v>
      </c>
      <c r="D552" s="189">
        <v>0.30463576158940397</v>
      </c>
      <c r="E552" s="189">
        <v>0.35761589403973509</v>
      </c>
      <c r="F552" s="189">
        <v>1.3245033112582781E-2</v>
      </c>
      <c r="G552" s="189">
        <v>0.16556291390728478</v>
      </c>
      <c r="H552" s="189">
        <v>6.6225165562913907E-3</v>
      </c>
      <c r="I552" s="189">
        <v>5.2980132450331126E-2</v>
      </c>
      <c r="J552" s="188">
        <v>1</v>
      </c>
      <c r="K552" s="190">
        <v>151</v>
      </c>
      <c r="L552" s="94"/>
      <c r="M552" s="189" t="s">
        <v>143</v>
      </c>
      <c r="N552" s="189" t="s">
        <v>143</v>
      </c>
      <c r="O552" s="189">
        <v>6.0999999999999999E-2</v>
      </c>
      <c r="P552" s="189">
        <v>0.157</v>
      </c>
      <c r="Q552" s="189">
        <v>0.23699999999999999</v>
      </c>
      <c r="R552" s="189">
        <v>0.38200000000000001</v>
      </c>
      <c r="S552" s="189">
        <v>0.28599999999999998</v>
      </c>
      <c r="T552" s="189">
        <v>0.437</v>
      </c>
      <c r="U552" s="189">
        <v>4.0000000000000001E-3</v>
      </c>
      <c r="V552" s="189">
        <v>4.7E-2</v>
      </c>
      <c r="W552" s="189">
        <v>0.115</v>
      </c>
      <c r="X552" s="189">
        <v>0.23300000000000001</v>
      </c>
      <c r="Y552" s="189">
        <v>1E-3</v>
      </c>
      <c r="Z552" s="189">
        <v>3.6999999999999998E-2</v>
      </c>
      <c r="AA552" s="189">
        <v>2.7E-2</v>
      </c>
      <c r="AB552" s="189">
        <v>0.10100000000000001</v>
      </c>
      <c r="AC552" s="12"/>
    </row>
    <row r="553" spans="1:29" x14ac:dyDescent="0.25">
      <c r="A553" s="94" t="s">
        <v>2070</v>
      </c>
      <c r="B553" s="189" t="s">
        <v>143</v>
      </c>
      <c r="C553" s="189">
        <v>0.15659955257270694</v>
      </c>
      <c r="D553" s="189">
        <v>0.36241610738255031</v>
      </c>
      <c r="E553" s="189">
        <v>0.17449664429530201</v>
      </c>
      <c r="F553" s="189">
        <v>2.2371364653243849E-2</v>
      </c>
      <c r="G553" s="189">
        <v>0.18791946308724833</v>
      </c>
      <c r="H553" s="189">
        <v>6.7114093959731542E-3</v>
      </c>
      <c r="I553" s="189">
        <v>8.9485458612975396E-2</v>
      </c>
      <c r="J553" s="188">
        <v>0.99999999999999989</v>
      </c>
      <c r="K553" s="190">
        <v>447</v>
      </c>
      <c r="L553" s="94"/>
      <c r="M553" s="189" t="s">
        <v>143</v>
      </c>
      <c r="N553" s="189" t="s">
        <v>143</v>
      </c>
      <c r="O553" s="189">
        <v>0.126</v>
      </c>
      <c r="P553" s="189">
        <v>0.193</v>
      </c>
      <c r="Q553" s="189">
        <v>0.31900000000000001</v>
      </c>
      <c r="R553" s="189">
        <v>0.40799999999999997</v>
      </c>
      <c r="S553" s="189">
        <v>0.14199999999999999</v>
      </c>
      <c r="T553" s="189">
        <v>0.21199999999999999</v>
      </c>
      <c r="U553" s="189">
        <v>1.2E-2</v>
      </c>
      <c r="V553" s="189">
        <v>4.1000000000000002E-2</v>
      </c>
      <c r="W553" s="189">
        <v>0.154</v>
      </c>
      <c r="X553" s="189">
        <v>0.22700000000000001</v>
      </c>
      <c r="Y553" s="189">
        <v>2E-3</v>
      </c>
      <c r="Z553" s="189">
        <v>0.02</v>
      </c>
      <c r="AA553" s="189">
        <v>6.6000000000000003E-2</v>
      </c>
      <c r="AB553" s="189">
        <v>0.12</v>
      </c>
      <c r="AC553" s="12"/>
    </row>
    <row r="554" spans="1:29" x14ac:dyDescent="0.25">
      <c r="A554" s="94" t="s">
        <v>2071</v>
      </c>
      <c r="B554" s="189" t="s">
        <v>143</v>
      </c>
      <c r="C554" s="189">
        <v>0.24086603518267929</v>
      </c>
      <c r="D554" s="189">
        <v>0.21380243572395127</v>
      </c>
      <c r="E554" s="189">
        <v>7.1041948579161032E-2</v>
      </c>
      <c r="F554" s="189">
        <v>5.142083897158322E-2</v>
      </c>
      <c r="G554" s="189">
        <v>0.38497970230040596</v>
      </c>
      <c r="H554" s="189">
        <v>9.4722598105548041E-3</v>
      </c>
      <c r="I554" s="189">
        <v>2.8416779431664412E-2</v>
      </c>
      <c r="J554" s="188">
        <v>0.99999999999999989</v>
      </c>
      <c r="K554" s="190">
        <v>1478</v>
      </c>
      <c r="L554" s="94"/>
      <c r="M554" s="189" t="s">
        <v>143</v>
      </c>
      <c r="N554" s="189" t="s">
        <v>143</v>
      </c>
      <c r="O554" s="189">
        <v>0.22</v>
      </c>
      <c r="P554" s="189">
        <v>0.26300000000000001</v>
      </c>
      <c r="Q554" s="189">
        <v>0.19400000000000001</v>
      </c>
      <c r="R554" s="189">
        <v>0.23499999999999999</v>
      </c>
      <c r="S554" s="189">
        <v>5.8999999999999997E-2</v>
      </c>
      <c r="T554" s="189">
        <v>8.5000000000000006E-2</v>
      </c>
      <c r="U554" s="189">
        <v>4.1000000000000002E-2</v>
      </c>
      <c r="V554" s="189">
        <v>6.4000000000000001E-2</v>
      </c>
      <c r="W554" s="189">
        <v>0.36099999999999999</v>
      </c>
      <c r="X554" s="189">
        <v>0.41</v>
      </c>
      <c r="Y554" s="189">
        <v>6.0000000000000001E-3</v>
      </c>
      <c r="Z554" s="189">
        <v>1.6E-2</v>
      </c>
      <c r="AA554" s="189">
        <v>2.1000000000000001E-2</v>
      </c>
      <c r="AB554" s="189">
        <v>3.7999999999999999E-2</v>
      </c>
      <c r="AC554" s="12"/>
    </row>
    <row r="555" spans="1:29" x14ac:dyDescent="0.25">
      <c r="A555" s="94" t="s">
        <v>2072</v>
      </c>
      <c r="B555" s="189" t="s">
        <v>143</v>
      </c>
      <c r="C555" s="189">
        <v>0.3925233644859813</v>
      </c>
      <c r="D555" s="189">
        <v>0.24859813084112151</v>
      </c>
      <c r="E555" s="189">
        <v>0.12523364485981309</v>
      </c>
      <c r="F555" s="189">
        <v>2.6168224299065422E-2</v>
      </c>
      <c r="G555" s="189">
        <v>0.14953271028037382</v>
      </c>
      <c r="H555" s="189" t="s">
        <v>143</v>
      </c>
      <c r="I555" s="189">
        <v>5.7943925233644861E-2</v>
      </c>
      <c r="J555" s="188">
        <v>1</v>
      </c>
      <c r="K555" s="190">
        <v>535</v>
      </c>
      <c r="L555" s="94"/>
      <c r="M555" s="189" t="s">
        <v>143</v>
      </c>
      <c r="N555" s="189" t="s">
        <v>143</v>
      </c>
      <c r="O555" s="189">
        <v>0.35199999999999998</v>
      </c>
      <c r="P555" s="189">
        <v>0.435</v>
      </c>
      <c r="Q555" s="189">
        <v>0.214</v>
      </c>
      <c r="R555" s="189">
        <v>0.28699999999999998</v>
      </c>
      <c r="S555" s="189">
        <v>0.1</v>
      </c>
      <c r="T555" s="189">
        <v>0.156</v>
      </c>
      <c r="U555" s="189">
        <v>1.6E-2</v>
      </c>
      <c r="V555" s="189">
        <v>4.2999999999999997E-2</v>
      </c>
      <c r="W555" s="189">
        <v>0.122</v>
      </c>
      <c r="X555" s="189">
        <v>0.182</v>
      </c>
      <c r="Y555" s="189" t="s">
        <v>143</v>
      </c>
      <c r="Z555" s="189" t="s">
        <v>143</v>
      </c>
      <c r="AA555" s="189">
        <v>4.1000000000000002E-2</v>
      </c>
      <c r="AB555" s="189">
        <v>8.1000000000000003E-2</v>
      </c>
      <c r="AC555" s="12"/>
    </row>
    <row r="556" spans="1:29" x14ac:dyDescent="0.25">
      <c r="A556" s="94" t="s">
        <v>2073</v>
      </c>
      <c r="B556" s="189" t="s">
        <v>143</v>
      </c>
      <c r="C556" s="189">
        <v>0.45218352681039248</v>
      </c>
      <c r="D556" s="189">
        <v>0.32006633499170811</v>
      </c>
      <c r="E556" s="189">
        <v>8.3471531232725257E-2</v>
      </c>
      <c r="F556" s="189">
        <v>1.0503040353786623E-2</v>
      </c>
      <c r="G556" s="189">
        <v>8.2365948037589828E-2</v>
      </c>
      <c r="H556" s="189">
        <v>5.5279159756771697E-3</v>
      </c>
      <c r="I556" s="189">
        <v>4.5881702598120508E-2</v>
      </c>
      <c r="J556" s="188">
        <v>0.99999999999999978</v>
      </c>
      <c r="K556" s="190">
        <v>1809</v>
      </c>
      <c r="L556" s="94"/>
      <c r="M556" s="189" t="s">
        <v>143</v>
      </c>
      <c r="N556" s="189" t="s">
        <v>143</v>
      </c>
      <c r="O556" s="189">
        <v>0.42899999999999999</v>
      </c>
      <c r="P556" s="189">
        <v>0.47499999999999998</v>
      </c>
      <c r="Q556" s="189">
        <v>0.29899999999999999</v>
      </c>
      <c r="R556" s="189">
        <v>0.34200000000000003</v>
      </c>
      <c r="S556" s="189">
        <v>7.1999999999999995E-2</v>
      </c>
      <c r="T556" s="189">
        <v>9.7000000000000003E-2</v>
      </c>
      <c r="U556" s="189">
        <v>7.0000000000000001E-3</v>
      </c>
      <c r="V556" s="189">
        <v>1.6E-2</v>
      </c>
      <c r="W556" s="189">
        <v>7.0999999999999994E-2</v>
      </c>
      <c r="X556" s="189">
        <v>9.6000000000000002E-2</v>
      </c>
      <c r="Y556" s="189">
        <v>3.0000000000000001E-3</v>
      </c>
      <c r="Z556" s="189">
        <v>0.01</v>
      </c>
      <c r="AA556" s="189">
        <v>3.6999999999999998E-2</v>
      </c>
      <c r="AB556" s="189">
        <v>5.7000000000000002E-2</v>
      </c>
      <c r="AC556" s="12"/>
    </row>
    <row r="557" spans="1:29" x14ac:dyDescent="0.25">
      <c r="A557" s="94" t="s">
        <v>2074</v>
      </c>
      <c r="B557" s="189" t="s">
        <v>143</v>
      </c>
      <c r="C557" s="189">
        <v>0.34632034632034631</v>
      </c>
      <c r="D557" s="189">
        <v>0.354978354978355</v>
      </c>
      <c r="E557" s="189">
        <v>0.12121212121212122</v>
      </c>
      <c r="F557" s="189">
        <v>4.329004329004329E-3</v>
      </c>
      <c r="G557" s="189">
        <v>0.11255411255411256</v>
      </c>
      <c r="H557" s="189">
        <v>8.658008658008658E-3</v>
      </c>
      <c r="I557" s="189">
        <v>5.1948051948051951E-2</v>
      </c>
      <c r="J557" s="188">
        <v>1</v>
      </c>
      <c r="K557" s="190">
        <v>231</v>
      </c>
      <c r="L557" s="94"/>
      <c r="M557" s="189" t="s">
        <v>143</v>
      </c>
      <c r="N557" s="189" t="s">
        <v>143</v>
      </c>
      <c r="O557" s="189">
        <v>0.28799999999999998</v>
      </c>
      <c r="P557" s="189">
        <v>0.41</v>
      </c>
      <c r="Q557" s="189">
        <v>0.29599999999999999</v>
      </c>
      <c r="R557" s="189">
        <v>0.41899999999999998</v>
      </c>
      <c r="S557" s="189">
        <v>8.5000000000000006E-2</v>
      </c>
      <c r="T557" s="189">
        <v>0.17</v>
      </c>
      <c r="U557" s="189">
        <v>1E-3</v>
      </c>
      <c r="V557" s="189">
        <v>2.4E-2</v>
      </c>
      <c r="W557" s="189">
        <v>7.8E-2</v>
      </c>
      <c r="X557" s="189">
        <v>0.16</v>
      </c>
      <c r="Y557" s="189">
        <v>2E-3</v>
      </c>
      <c r="Z557" s="189">
        <v>3.1E-2</v>
      </c>
      <c r="AA557" s="189">
        <v>0.03</v>
      </c>
      <c r="AB557" s="189">
        <v>8.8999999999999996E-2</v>
      </c>
      <c r="AC557" s="12"/>
    </row>
    <row r="558" spans="1:29" x14ac:dyDescent="0.25">
      <c r="A558" s="94" t="s">
        <v>2075</v>
      </c>
      <c r="B558" s="189">
        <v>5.127170351580141E-2</v>
      </c>
      <c r="C558" s="189">
        <v>0.31384701123250025</v>
      </c>
      <c r="D558" s="189">
        <v>0.23880353213609679</v>
      </c>
      <c r="E558" s="189">
        <v>0.11255561000451605</v>
      </c>
      <c r="F558" s="189">
        <v>1.7430073121751079E-2</v>
      </c>
      <c r="G558" s="189">
        <v>0.24347333121943251</v>
      </c>
      <c r="H558" s="189">
        <v>3.5744141131705629E-3</v>
      </c>
      <c r="I558" s="189">
        <v>1.9044324656731334E-2</v>
      </c>
      <c r="J558" s="188">
        <v>1</v>
      </c>
      <c r="K558" s="190">
        <v>104073</v>
      </c>
      <c r="L558" s="94"/>
      <c r="M558" s="189">
        <v>0.05</v>
      </c>
      <c r="N558" s="189">
        <v>5.2999999999999999E-2</v>
      </c>
      <c r="O558" s="189">
        <v>0.311</v>
      </c>
      <c r="P558" s="189">
        <v>0.317</v>
      </c>
      <c r="Q558" s="189">
        <v>0.23599999999999999</v>
      </c>
      <c r="R558" s="189">
        <v>0.24099999999999999</v>
      </c>
      <c r="S558" s="189">
        <v>0.111</v>
      </c>
      <c r="T558" s="189">
        <v>0.114</v>
      </c>
      <c r="U558" s="189">
        <v>1.7000000000000001E-2</v>
      </c>
      <c r="V558" s="189">
        <v>1.7999999999999999E-2</v>
      </c>
      <c r="W558" s="189">
        <v>0.24099999999999999</v>
      </c>
      <c r="X558" s="189">
        <v>0.246</v>
      </c>
      <c r="Y558" s="189">
        <v>3.0000000000000001E-3</v>
      </c>
      <c r="Z558" s="189">
        <v>4.0000000000000001E-3</v>
      </c>
      <c r="AA558" s="189">
        <v>1.7999999999999999E-2</v>
      </c>
      <c r="AB558" s="189">
        <v>0.02</v>
      </c>
      <c r="AC558" s="12"/>
    </row>
    <row r="559" spans="1:29" x14ac:dyDescent="0.25">
      <c r="A559" s="94" t="s">
        <v>2076</v>
      </c>
      <c r="B559" s="189" t="s">
        <v>143</v>
      </c>
      <c r="C559" s="189">
        <v>0.37639553429027112</v>
      </c>
      <c r="D559" s="189">
        <v>0.24051036682615631</v>
      </c>
      <c r="E559" s="189">
        <v>0.16427432216905902</v>
      </c>
      <c r="F559" s="189">
        <v>2.1052631578947368E-2</v>
      </c>
      <c r="G559" s="189">
        <v>0.18213716108452951</v>
      </c>
      <c r="H559" s="189">
        <v>2.5518341307814991E-3</v>
      </c>
      <c r="I559" s="189">
        <v>1.3078149920255184E-2</v>
      </c>
      <c r="J559" s="188">
        <v>0.99999999999999989</v>
      </c>
      <c r="K559" s="190">
        <v>3135</v>
      </c>
      <c r="L559" s="94"/>
      <c r="M559" s="189" t="s">
        <v>143</v>
      </c>
      <c r="N559" s="189" t="s">
        <v>143</v>
      </c>
      <c r="O559" s="189">
        <v>0.36</v>
      </c>
      <c r="P559" s="189">
        <v>0.39300000000000002</v>
      </c>
      <c r="Q559" s="189">
        <v>0.22600000000000001</v>
      </c>
      <c r="R559" s="189">
        <v>0.25600000000000001</v>
      </c>
      <c r="S559" s="189">
        <v>0.152</v>
      </c>
      <c r="T559" s="189">
        <v>0.17799999999999999</v>
      </c>
      <c r="U559" s="189">
        <v>1.7000000000000001E-2</v>
      </c>
      <c r="V559" s="189">
        <v>2.7E-2</v>
      </c>
      <c r="W559" s="189">
        <v>0.16900000000000001</v>
      </c>
      <c r="X559" s="189">
        <v>0.19600000000000001</v>
      </c>
      <c r="Y559" s="189">
        <v>1E-3</v>
      </c>
      <c r="Z559" s="189">
        <v>5.0000000000000001E-3</v>
      </c>
      <c r="AA559" s="189">
        <v>0.01</v>
      </c>
      <c r="AB559" s="189">
        <v>1.7999999999999999E-2</v>
      </c>
      <c r="AC559" s="12"/>
    </row>
    <row r="560" spans="1:29" x14ac:dyDescent="0.25">
      <c r="A560" s="94" t="s">
        <v>2077</v>
      </c>
      <c r="B560" s="189" t="s">
        <v>143</v>
      </c>
      <c r="C560" s="189">
        <v>0.2118003025718608</v>
      </c>
      <c r="D560" s="189">
        <v>0.54841149773071107</v>
      </c>
      <c r="E560" s="189">
        <v>0.15809379727685324</v>
      </c>
      <c r="F560" s="189">
        <v>1.4372163388804841E-2</v>
      </c>
      <c r="G560" s="189">
        <v>6.2027231467473527E-2</v>
      </c>
      <c r="H560" s="189" t="s">
        <v>143</v>
      </c>
      <c r="I560" s="189">
        <v>5.2950075642965201E-3</v>
      </c>
      <c r="J560" s="188">
        <v>1</v>
      </c>
      <c r="K560" s="190">
        <v>1322</v>
      </c>
      <c r="L560" s="94"/>
      <c r="M560" s="189" t="s">
        <v>143</v>
      </c>
      <c r="N560" s="189" t="s">
        <v>143</v>
      </c>
      <c r="O560" s="189">
        <v>0.191</v>
      </c>
      <c r="P560" s="189">
        <v>0.23499999999999999</v>
      </c>
      <c r="Q560" s="189">
        <v>0.52100000000000002</v>
      </c>
      <c r="R560" s="189">
        <v>0.57499999999999996</v>
      </c>
      <c r="S560" s="189">
        <v>0.13900000000000001</v>
      </c>
      <c r="T560" s="189">
        <v>0.17899999999999999</v>
      </c>
      <c r="U560" s="189">
        <v>8.9999999999999993E-3</v>
      </c>
      <c r="V560" s="189">
        <v>2.1999999999999999E-2</v>
      </c>
      <c r="W560" s="189">
        <v>0.05</v>
      </c>
      <c r="X560" s="189">
        <v>7.5999999999999998E-2</v>
      </c>
      <c r="Y560" s="189" t="s">
        <v>143</v>
      </c>
      <c r="Z560" s="189" t="s">
        <v>143</v>
      </c>
      <c r="AA560" s="189">
        <v>3.0000000000000001E-3</v>
      </c>
      <c r="AB560" s="189">
        <v>1.0999999999999999E-2</v>
      </c>
      <c r="AC560" s="12"/>
    </row>
    <row r="561" spans="1:29" x14ac:dyDescent="0.25">
      <c r="A561" s="94" t="s">
        <v>2078</v>
      </c>
      <c r="B561" s="189" t="s">
        <v>143</v>
      </c>
      <c r="C561" s="189">
        <v>9.0242526790750149E-3</v>
      </c>
      <c r="D561" s="189">
        <v>0.1545403271291596</v>
      </c>
      <c r="E561" s="189">
        <v>0.14833615341229556</v>
      </c>
      <c r="F561" s="189">
        <v>2.0868584320360969E-2</v>
      </c>
      <c r="G561" s="189">
        <v>0.65200225606316975</v>
      </c>
      <c r="H561" s="189">
        <v>2.2560631697687537E-3</v>
      </c>
      <c r="I561" s="189">
        <v>1.2972363226170333E-2</v>
      </c>
      <c r="J561" s="188">
        <v>1</v>
      </c>
      <c r="K561" s="190">
        <v>1773</v>
      </c>
      <c r="L561" s="94"/>
      <c r="M561" s="189" t="s">
        <v>143</v>
      </c>
      <c r="N561" s="189" t="s">
        <v>143</v>
      </c>
      <c r="O561" s="189">
        <v>6.0000000000000001E-3</v>
      </c>
      <c r="P561" s="189">
        <v>1.4999999999999999E-2</v>
      </c>
      <c r="Q561" s="189">
        <v>0.13800000000000001</v>
      </c>
      <c r="R561" s="189">
        <v>0.17199999999999999</v>
      </c>
      <c r="S561" s="189">
        <v>0.13300000000000001</v>
      </c>
      <c r="T561" s="189">
        <v>0.16600000000000001</v>
      </c>
      <c r="U561" s="189">
        <v>1.4999999999999999E-2</v>
      </c>
      <c r="V561" s="189">
        <v>2.9000000000000001E-2</v>
      </c>
      <c r="W561" s="189">
        <v>0.63</v>
      </c>
      <c r="X561" s="189">
        <v>0.67400000000000004</v>
      </c>
      <c r="Y561" s="189">
        <v>1E-3</v>
      </c>
      <c r="Z561" s="189">
        <v>6.0000000000000001E-3</v>
      </c>
      <c r="AA561" s="189">
        <v>8.9999999999999993E-3</v>
      </c>
      <c r="AB561" s="189">
        <v>1.9E-2</v>
      </c>
      <c r="AC561" s="12"/>
    </row>
    <row r="562" spans="1:29" x14ac:dyDescent="0.25">
      <c r="A562" s="94" t="s">
        <v>2079</v>
      </c>
      <c r="B562" s="189" t="s">
        <v>143</v>
      </c>
      <c r="C562" s="189">
        <v>0.12376088915590268</v>
      </c>
      <c r="D562" s="189">
        <v>0.13938119555422049</v>
      </c>
      <c r="E562" s="189">
        <v>8.1405827575848605E-2</v>
      </c>
      <c r="F562" s="189">
        <v>9.3121057374586959E-3</v>
      </c>
      <c r="G562" s="189">
        <v>0.60528687293481531</v>
      </c>
      <c r="H562" s="189">
        <v>1.622108741363773E-2</v>
      </c>
      <c r="I562" s="189">
        <v>2.4632021628116552E-2</v>
      </c>
      <c r="J562" s="188">
        <v>1.0000000000000002</v>
      </c>
      <c r="K562" s="190">
        <v>3329</v>
      </c>
      <c r="L562" s="94"/>
      <c r="M562" s="189" t="s">
        <v>143</v>
      </c>
      <c r="N562" s="189" t="s">
        <v>143</v>
      </c>
      <c r="O562" s="189">
        <v>0.113</v>
      </c>
      <c r="P562" s="189">
        <v>0.13500000000000001</v>
      </c>
      <c r="Q562" s="189">
        <v>0.128</v>
      </c>
      <c r="R562" s="189">
        <v>0.152</v>
      </c>
      <c r="S562" s="189">
        <v>7.2999999999999995E-2</v>
      </c>
      <c r="T562" s="189">
        <v>9.0999999999999998E-2</v>
      </c>
      <c r="U562" s="189">
        <v>7.0000000000000001E-3</v>
      </c>
      <c r="V562" s="189">
        <v>1.2999999999999999E-2</v>
      </c>
      <c r="W562" s="189">
        <v>0.58899999999999997</v>
      </c>
      <c r="X562" s="189">
        <v>0.622</v>
      </c>
      <c r="Y562" s="189">
        <v>1.2E-2</v>
      </c>
      <c r="Z562" s="189">
        <v>2.1000000000000001E-2</v>
      </c>
      <c r="AA562" s="189">
        <v>0.02</v>
      </c>
      <c r="AB562" s="189">
        <v>0.03</v>
      </c>
      <c r="AC562" s="12"/>
    </row>
    <row r="563" spans="1:29" x14ac:dyDescent="0.25">
      <c r="A563" s="94" t="s">
        <v>2080</v>
      </c>
      <c r="B563" s="189">
        <v>0.18086225026288119</v>
      </c>
      <c r="C563" s="189">
        <v>0.22502628811777076</v>
      </c>
      <c r="D563" s="189">
        <v>0.28075709779179808</v>
      </c>
      <c r="E563" s="189">
        <v>0.16298633017875921</v>
      </c>
      <c r="F563" s="189">
        <v>7.3606729758149319E-3</v>
      </c>
      <c r="G563" s="189">
        <v>0.11882229232386961</v>
      </c>
      <c r="H563" s="189" t="s">
        <v>143</v>
      </c>
      <c r="I563" s="189">
        <v>2.4185068349106203E-2</v>
      </c>
      <c r="J563" s="188">
        <v>0.99999999999999989</v>
      </c>
      <c r="K563" s="190">
        <v>951</v>
      </c>
      <c r="L563" s="94"/>
      <c r="M563" s="189">
        <v>0.158</v>
      </c>
      <c r="N563" s="189">
        <v>0.20699999999999999</v>
      </c>
      <c r="O563" s="189">
        <v>0.2</v>
      </c>
      <c r="P563" s="189">
        <v>0.253</v>
      </c>
      <c r="Q563" s="189">
        <v>0.253</v>
      </c>
      <c r="R563" s="189">
        <v>0.31</v>
      </c>
      <c r="S563" s="189">
        <v>0.14099999999999999</v>
      </c>
      <c r="T563" s="189">
        <v>0.188</v>
      </c>
      <c r="U563" s="189">
        <v>4.0000000000000001E-3</v>
      </c>
      <c r="V563" s="189">
        <v>1.4999999999999999E-2</v>
      </c>
      <c r="W563" s="189">
        <v>0.1</v>
      </c>
      <c r="X563" s="189">
        <v>0.14099999999999999</v>
      </c>
      <c r="Y563" s="189" t="s">
        <v>143</v>
      </c>
      <c r="Z563" s="189" t="s">
        <v>143</v>
      </c>
      <c r="AA563" s="189">
        <v>1.6E-2</v>
      </c>
      <c r="AB563" s="189">
        <v>3.5999999999999997E-2</v>
      </c>
      <c r="AC563" s="12"/>
    </row>
    <row r="564" spans="1:29" x14ac:dyDescent="0.25">
      <c r="A564" s="94" t="s">
        <v>2081</v>
      </c>
      <c r="B564" s="189">
        <v>5.3956834532374098E-2</v>
      </c>
      <c r="C564" s="189">
        <v>1.3384641124309855E-3</v>
      </c>
      <c r="D564" s="189">
        <v>0.5604818470804751</v>
      </c>
      <c r="E564" s="189">
        <v>0.32591601137694498</v>
      </c>
      <c r="F564" s="189">
        <v>1.0958674920528693E-2</v>
      </c>
      <c r="G564" s="189">
        <v>1.4388489208633094E-2</v>
      </c>
      <c r="H564" s="189" t="s">
        <v>143</v>
      </c>
      <c r="I564" s="189">
        <v>3.295967876861302E-2</v>
      </c>
      <c r="J564" s="188">
        <v>1</v>
      </c>
      <c r="K564" s="190">
        <v>11954</v>
      </c>
      <c r="L564" s="94"/>
      <c r="M564" s="189">
        <v>0.05</v>
      </c>
      <c r="N564" s="189">
        <v>5.8000000000000003E-2</v>
      </c>
      <c r="O564" s="189">
        <v>1E-3</v>
      </c>
      <c r="P564" s="189">
        <v>2E-3</v>
      </c>
      <c r="Q564" s="189">
        <v>0.55200000000000005</v>
      </c>
      <c r="R564" s="189">
        <v>0.56899999999999995</v>
      </c>
      <c r="S564" s="189">
        <v>0.318</v>
      </c>
      <c r="T564" s="189">
        <v>0.33400000000000002</v>
      </c>
      <c r="U564" s="189">
        <v>8.9999999999999993E-3</v>
      </c>
      <c r="V564" s="189">
        <v>1.2999999999999999E-2</v>
      </c>
      <c r="W564" s="189">
        <v>1.2E-2</v>
      </c>
      <c r="X564" s="189">
        <v>1.7000000000000001E-2</v>
      </c>
      <c r="Y564" s="189" t="s">
        <v>143</v>
      </c>
      <c r="Z564" s="189" t="s">
        <v>143</v>
      </c>
      <c r="AA564" s="189">
        <v>0.03</v>
      </c>
      <c r="AB564" s="189">
        <v>3.5999999999999997E-2</v>
      </c>
      <c r="AC564" s="12"/>
    </row>
    <row r="565" spans="1:29" x14ac:dyDescent="0.25">
      <c r="A565" s="94" t="s">
        <v>2082</v>
      </c>
      <c r="B565" s="189">
        <v>8.7566680344686093E-2</v>
      </c>
      <c r="C565" s="189">
        <v>0.3057037340993024</v>
      </c>
      <c r="D565" s="189">
        <v>0.22363561756257694</v>
      </c>
      <c r="E565" s="189">
        <v>8.3627410750923267E-2</v>
      </c>
      <c r="F565" s="189">
        <v>3.3073450964300366E-2</v>
      </c>
      <c r="G565" s="189">
        <v>0.24940500615510874</v>
      </c>
      <c r="H565" s="189">
        <v>3.4468608945424704E-3</v>
      </c>
      <c r="I565" s="189">
        <v>1.3541239228559704E-2</v>
      </c>
      <c r="J565" s="188">
        <v>0.99999999999999989</v>
      </c>
      <c r="K565" s="190">
        <v>12185</v>
      </c>
      <c r="L565" s="94"/>
      <c r="M565" s="189">
        <v>8.3000000000000004E-2</v>
      </c>
      <c r="N565" s="189">
        <v>9.2999999999999999E-2</v>
      </c>
      <c r="O565" s="189">
        <v>0.29799999999999999</v>
      </c>
      <c r="P565" s="189">
        <v>0.314</v>
      </c>
      <c r="Q565" s="189">
        <v>0.216</v>
      </c>
      <c r="R565" s="189">
        <v>0.23100000000000001</v>
      </c>
      <c r="S565" s="189">
        <v>7.9000000000000001E-2</v>
      </c>
      <c r="T565" s="189">
        <v>8.8999999999999996E-2</v>
      </c>
      <c r="U565" s="189">
        <v>0.03</v>
      </c>
      <c r="V565" s="189">
        <v>3.5999999999999997E-2</v>
      </c>
      <c r="W565" s="189">
        <v>0.24199999999999999</v>
      </c>
      <c r="X565" s="189">
        <v>0.25700000000000001</v>
      </c>
      <c r="Y565" s="189">
        <v>3.0000000000000001E-3</v>
      </c>
      <c r="Z565" s="189">
        <v>5.0000000000000001E-3</v>
      </c>
      <c r="AA565" s="189">
        <v>1.2E-2</v>
      </c>
      <c r="AB565" s="189">
        <v>1.6E-2</v>
      </c>
      <c r="AC565" s="12"/>
    </row>
    <row r="566" spans="1:29" x14ac:dyDescent="0.25">
      <c r="A566" s="94" t="s">
        <v>2083</v>
      </c>
      <c r="B566" s="189">
        <v>0.55721989215098866</v>
      </c>
      <c r="C566" s="189">
        <v>0.19173157579388855</v>
      </c>
      <c r="D566" s="189">
        <v>0.10904733373277412</v>
      </c>
      <c r="E566" s="189">
        <v>5.2127022168963449E-2</v>
      </c>
      <c r="F566" s="189">
        <v>1.1983223487118035E-3</v>
      </c>
      <c r="G566" s="189">
        <v>1.3780707010185741E-2</v>
      </c>
      <c r="H566" s="189" t="s">
        <v>143</v>
      </c>
      <c r="I566" s="189">
        <v>7.4895146794487721E-2</v>
      </c>
      <c r="J566" s="188">
        <v>1</v>
      </c>
      <c r="K566" s="190">
        <v>1669</v>
      </c>
      <c r="L566" s="94"/>
      <c r="M566" s="189">
        <v>0.53300000000000003</v>
      </c>
      <c r="N566" s="189">
        <v>0.58099999999999996</v>
      </c>
      <c r="O566" s="189">
        <v>0.17399999999999999</v>
      </c>
      <c r="P566" s="189">
        <v>0.21099999999999999</v>
      </c>
      <c r="Q566" s="189">
        <v>9.5000000000000001E-2</v>
      </c>
      <c r="R566" s="189">
        <v>0.125</v>
      </c>
      <c r="S566" s="189">
        <v>4.2000000000000003E-2</v>
      </c>
      <c r="T566" s="189">
        <v>6.4000000000000001E-2</v>
      </c>
      <c r="U566" s="189">
        <v>0</v>
      </c>
      <c r="V566" s="189">
        <v>4.0000000000000001E-3</v>
      </c>
      <c r="W566" s="189">
        <v>8.9999999999999993E-3</v>
      </c>
      <c r="X566" s="189">
        <v>2.1000000000000001E-2</v>
      </c>
      <c r="Y566" s="189" t="s">
        <v>143</v>
      </c>
      <c r="Z566" s="189" t="s">
        <v>143</v>
      </c>
      <c r="AA566" s="189">
        <v>6.3E-2</v>
      </c>
      <c r="AB566" s="189">
        <v>8.8999999999999996E-2</v>
      </c>
      <c r="AC566" s="12"/>
    </row>
    <row r="567" spans="1:29" x14ac:dyDescent="0.25">
      <c r="A567" s="94" t="s">
        <v>2084</v>
      </c>
      <c r="B567" s="189">
        <v>0.27060612069535328</v>
      </c>
      <c r="C567" s="189">
        <v>0.51510344371736405</v>
      </c>
      <c r="D567" s="189">
        <v>9.2537510740961074E-2</v>
      </c>
      <c r="E567" s="189">
        <v>4.150968338951682E-2</v>
      </c>
      <c r="F567" s="189">
        <v>1.0575715513252693E-3</v>
      </c>
      <c r="G567" s="189">
        <v>4.7789014475510608E-2</v>
      </c>
      <c r="H567" s="189">
        <v>2.9744199881023199E-3</v>
      </c>
      <c r="I567" s="189">
        <v>2.8422235441866613E-2</v>
      </c>
      <c r="J567" s="188">
        <v>1</v>
      </c>
      <c r="K567" s="190">
        <v>15129</v>
      </c>
      <c r="L567" s="94"/>
      <c r="M567" s="189">
        <v>0.26400000000000001</v>
      </c>
      <c r="N567" s="189">
        <v>0.27800000000000002</v>
      </c>
      <c r="O567" s="189">
        <v>0.50700000000000001</v>
      </c>
      <c r="P567" s="189">
        <v>0.52300000000000002</v>
      </c>
      <c r="Q567" s="189">
        <v>8.7999999999999995E-2</v>
      </c>
      <c r="R567" s="189">
        <v>9.7000000000000003E-2</v>
      </c>
      <c r="S567" s="189">
        <v>3.7999999999999999E-2</v>
      </c>
      <c r="T567" s="189">
        <v>4.4999999999999998E-2</v>
      </c>
      <c r="U567" s="189">
        <v>1E-3</v>
      </c>
      <c r="V567" s="189">
        <v>2E-3</v>
      </c>
      <c r="W567" s="189">
        <v>4.4999999999999998E-2</v>
      </c>
      <c r="X567" s="189">
        <v>5.0999999999999997E-2</v>
      </c>
      <c r="Y567" s="189">
        <v>2E-3</v>
      </c>
      <c r="Z567" s="189">
        <v>4.0000000000000001E-3</v>
      </c>
      <c r="AA567" s="189">
        <v>2.5999999999999999E-2</v>
      </c>
      <c r="AB567" s="189">
        <v>3.1E-2</v>
      </c>
      <c r="AC567" s="12"/>
    </row>
    <row r="568" spans="1:29" x14ac:dyDescent="0.25">
      <c r="A568" s="94" t="s">
        <v>2085</v>
      </c>
      <c r="B568" s="189" t="s">
        <v>143</v>
      </c>
      <c r="C568" s="189">
        <v>0.39242053789731052</v>
      </c>
      <c r="D568" s="189">
        <v>0.3704156479217604</v>
      </c>
      <c r="E568" s="189">
        <v>0.14058679706601468</v>
      </c>
      <c r="F568" s="189">
        <v>2.4449877750611247E-3</v>
      </c>
      <c r="G568" s="189">
        <v>8.557457212713937E-2</v>
      </c>
      <c r="H568" s="189" t="s">
        <v>143</v>
      </c>
      <c r="I568" s="189">
        <v>8.557457212713936E-3</v>
      </c>
      <c r="J568" s="188">
        <v>0.99999999999999989</v>
      </c>
      <c r="K568" s="190">
        <v>818</v>
      </c>
      <c r="L568" s="94"/>
      <c r="M568" s="189" t="s">
        <v>143</v>
      </c>
      <c r="N568" s="189" t="s">
        <v>143</v>
      </c>
      <c r="O568" s="189">
        <v>0.36</v>
      </c>
      <c r="P568" s="189">
        <v>0.42599999999999999</v>
      </c>
      <c r="Q568" s="189">
        <v>0.33800000000000002</v>
      </c>
      <c r="R568" s="189">
        <v>0.40400000000000003</v>
      </c>
      <c r="S568" s="189">
        <v>0.11799999999999999</v>
      </c>
      <c r="T568" s="189">
        <v>0.16600000000000001</v>
      </c>
      <c r="U568" s="189">
        <v>1E-3</v>
      </c>
      <c r="V568" s="189">
        <v>8.9999999999999993E-3</v>
      </c>
      <c r="W568" s="189">
        <v>6.8000000000000005E-2</v>
      </c>
      <c r="X568" s="189">
        <v>0.107</v>
      </c>
      <c r="Y568" s="189" t="s">
        <v>143</v>
      </c>
      <c r="Z568" s="189" t="s">
        <v>143</v>
      </c>
      <c r="AA568" s="189">
        <v>4.0000000000000001E-3</v>
      </c>
      <c r="AB568" s="189">
        <v>1.7999999999999999E-2</v>
      </c>
      <c r="AC568" s="12"/>
    </row>
    <row r="569" spans="1:29" x14ac:dyDescent="0.25">
      <c r="A569" s="94" t="s">
        <v>2086</v>
      </c>
      <c r="B569" s="189" t="s">
        <v>143</v>
      </c>
      <c r="C569" s="189">
        <v>0.25683060109289618</v>
      </c>
      <c r="D569" s="189">
        <v>0.30601092896174864</v>
      </c>
      <c r="E569" s="189">
        <v>0.23497267759562843</v>
      </c>
      <c r="F569" s="189">
        <v>1.092896174863388E-2</v>
      </c>
      <c r="G569" s="189">
        <v>0.16939890710382513</v>
      </c>
      <c r="H569" s="189" t="s">
        <v>143</v>
      </c>
      <c r="I569" s="189">
        <v>2.185792349726776E-2</v>
      </c>
      <c r="J569" s="188">
        <v>1</v>
      </c>
      <c r="K569" s="190">
        <v>183</v>
      </c>
      <c r="L569" s="94"/>
      <c r="M569" s="189" t="s">
        <v>143</v>
      </c>
      <c r="N569" s="189" t="s">
        <v>143</v>
      </c>
      <c r="O569" s="189">
        <v>0.19900000000000001</v>
      </c>
      <c r="P569" s="189">
        <v>0.32500000000000001</v>
      </c>
      <c r="Q569" s="189">
        <v>0.24399999999999999</v>
      </c>
      <c r="R569" s="189">
        <v>0.376</v>
      </c>
      <c r="S569" s="189">
        <v>0.17899999999999999</v>
      </c>
      <c r="T569" s="189">
        <v>0.30099999999999999</v>
      </c>
      <c r="U569" s="189">
        <v>3.0000000000000001E-3</v>
      </c>
      <c r="V569" s="189">
        <v>3.9E-2</v>
      </c>
      <c r="W569" s="189">
        <v>0.122</v>
      </c>
      <c r="X569" s="189">
        <v>0.23</v>
      </c>
      <c r="Y569" s="189" t="s">
        <v>143</v>
      </c>
      <c r="Z569" s="189" t="s">
        <v>143</v>
      </c>
      <c r="AA569" s="189">
        <v>8.9999999999999993E-3</v>
      </c>
      <c r="AB569" s="189">
        <v>5.5E-2</v>
      </c>
      <c r="AC569" s="12"/>
    </row>
    <row r="570" spans="1:29" x14ac:dyDescent="0.25">
      <c r="A570" s="94" t="s">
        <v>2087</v>
      </c>
      <c r="B570" s="189" t="s">
        <v>143</v>
      </c>
      <c r="C570" s="189">
        <v>0.34886499402628435</v>
      </c>
      <c r="D570" s="189">
        <v>0.19952210274790919</v>
      </c>
      <c r="E570" s="189">
        <v>0.38112305854241341</v>
      </c>
      <c r="F570" s="189">
        <v>8.3632019115890081E-3</v>
      </c>
      <c r="G570" s="189">
        <v>5.6152927120669056E-2</v>
      </c>
      <c r="H570" s="189" t="s">
        <v>143</v>
      </c>
      <c r="I570" s="189">
        <v>5.9737156511350063E-3</v>
      </c>
      <c r="J570" s="188">
        <v>1</v>
      </c>
      <c r="K570" s="190">
        <v>837</v>
      </c>
      <c r="L570" s="94"/>
      <c r="M570" s="189" t="s">
        <v>143</v>
      </c>
      <c r="N570" s="189" t="s">
        <v>143</v>
      </c>
      <c r="O570" s="189">
        <v>0.317</v>
      </c>
      <c r="P570" s="189">
        <v>0.38200000000000001</v>
      </c>
      <c r="Q570" s="189">
        <v>0.17399999999999999</v>
      </c>
      <c r="R570" s="189">
        <v>0.22800000000000001</v>
      </c>
      <c r="S570" s="189">
        <v>0.34899999999999998</v>
      </c>
      <c r="T570" s="189">
        <v>0.41399999999999998</v>
      </c>
      <c r="U570" s="189">
        <v>4.0000000000000001E-3</v>
      </c>
      <c r="V570" s="189">
        <v>1.7000000000000001E-2</v>
      </c>
      <c r="W570" s="189">
        <v>4.2000000000000003E-2</v>
      </c>
      <c r="X570" s="189">
        <v>7.3999999999999996E-2</v>
      </c>
      <c r="Y570" s="189" t="s">
        <v>143</v>
      </c>
      <c r="Z570" s="189" t="s">
        <v>143</v>
      </c>
      <c r="AA570" s="189">
        <v>3.0000000000000001E-3</v>
      </c>
      <c r="AB570" s="189">
        <v>1.4E-2</v>
      </c>
      <c r="AC570" s="12"/>
    </row>
    <row r="571" spans="1:29" x14ac:dyDescent="0.25">
      <c r="A571" s="94" t="s">
        <v>2088</v>
      </c>
      <c r="B571" s="189" t="s">
        <v>143</v>
      </c>
      <c r="C571" s="189">
        <v>0.53866666666666663</v>
      </c>
      <c r="D571" s="189">
        <v>0.23333333333333334</v>
      </c>
      <c r="E571" s="189">
        <v>0.14399999999999999</v>
      </c>
      <c r="F571" s="189">
        <v>1.0666666666666666E-2</v>
      </c>
      <c r="G571" s="189">
        <v>6.133333333333333E-2</v>
      </c>
      <c r="H571" s="189" t="s">
        <v>143</v>
      </c>
      <c r="I571" s="189">
        <v>1.2E-2</v>
      </c>
      <c r="J571" s="188">
        <v>1</v>
      </c>
      <c r="K571" s="190">
        <v>750</v>
      </c>
      <c r="L571" s="94"/>
      <c r="M571" s="189" t="s">
        <v>143</v>
      </c>
      <c r="N571" s="189" t="s">
        <v>143</v>
      </c>
      <c r="O571" s="189">
        <v>0.503</v>
      </c>
      <c r="P571" s="189">
        <v>0.57399999999999995</v>
      </c>
      <c r="Q571" s="189">
        <v>0.20399999999999999</v>
      </c>
      <c r="R571" s="189">
        <v>0.26500000000000001</v>
      </c>
      <c r="S571" s="189">
        <v>0.121</v>
      </c>
      <c r="T571" s="189">
        <v>0.17100000000000001</v>
      </c>
      <c r="U571" s="189">
        <v>5.0000000000000001E-3</v>
      </c>
      <c r="V571" s="189">
        <v>2.1000000000000001E-2</v>
      </c>
      <c r="W571" s="189">
        <v>4.5999999999999999E-2</v>
      </c>
      <c r="X571" s="189">
        <v>8.1000000000000003E-2</v>
      </c>
      <c r="Y571" s="189" t="s">
        <v>143</v>
      </c>
      <c r="Z571" s="189" t="s">
        <v>143</v>
      </c>
      <c r="AA571" s="189">
        <v>6.0000000000000001E-3</v>
      </c>
      <c r="AB571" s="189">
        <v>2.3E-2</v>
      </c>
      <c r="AC571" s="12"/>
    </row>
    <row r="572" spans="1:29" x14ac:dyDescent="0.25">
      <c r="A572" s="94" t="s">
        <v>2089</v>
      </c>
      <c r="B572" s="189" t="s">
        <v>143</v>
      </c>
      <c r="C572" s="189">
        <v>0.32578397212543553</v>
      </c>
      <c r="D572" s="189">
        <v>0.35365853658536583</v>
      </c>
      <c r="E572" s="189">
        <v>0.18641114982578397</v>
      </c>
      <c r="F572" s="189">
        <v>1.7421602787456446E-3</v>
      </c>
      <c r="G572" s="189">
        <v>0.12369337979094076</v>
      </c>
      <c r="H572" s="189">
        <v>1.7421602787456446E-3</v>
      </c>
      <c r="I572" s="189">
        <v>6.9686411149825784E-3</v>
      </c>
      <c r="J572" s="188">
        <v>1</v>
      </c>
      <c r="K572" s="190">
        <v>574</v>
      </c>
      <c r="L572" s="94"/>
      <c r="M572" s="189" t="s">
        <v>143</v>
      </c>
      <c r="N572" s="189" t="s">
        <v>143</v>
      </c>
      <c r="O572" s="189">
        <v>0.28899999999999998</v>
      </c>
      <c r="P572" s="189">
        <v>0.36499999999999999</v>
      </c>
      <c r="Q572" s="189">
        <v>0.316</v>
      </c>
      <c r="R572" s="189">
        <v>0.39400000000000002</v>
      </c>
      <c r="S572" s="189">
        <v>0.157</v>
      </c>
      <c r="T572" s="189">
        <v>0.22</v>
      </c>
      <c r="U572" s="189">
        <v>0</v>
      </c>
      <c r="V572" s="189">
        <v>0.01</v>
      </c>
      <c r="W572" s="189">
        <v>9.9000000000000005E-2</v>
      </c>
      <c r="X572" s="189">
        <v>0.153</v>
      </c>
      <c r="Y572" s="189">
        <v>0</v>
      </c>
      <c r="Z572" s="189">
        <v>0.01</v>
      </c>
      <c r="AA572" s="189">
        <v>3.0000000000000001E-3</v>
      </c>
      <c r="AB572" s="189">
        <v>1.7999999999999999E-2</v>
      </c>
      <c r="AC572" s="12"/>
    </row>
    <row r="573" spans="1:29" x14ac:dyDescent="0.25">
      <c r="A573" s="94" t="s">
        <v>2090</v>
      </c>
      <c r="B573" s="189" t="s">
        <v>143</v>
      </c>
      <c r="C573" s="189">
        <v>0.16152716593245228</v>
      </c>
      <c r="D573" s="189">
        <v>0.5433186490455213</v>
      </c>
      <c r="E573" s="189">
        <v>0.20264317180616739</v>
      </c>
      <c r="F573" s="189">
        <v>7.3421439060205578E-3</v>
      </c>
      <c r="G573" s="189">
        <v>6.3142437591776804E-2</v>
      </c>
      <c r="H573" s="189">
        <v>1.4684287812041115E-3</v>
      </c>
      <c r="I573" s="189">
        <v>2.0558002936857563E-2</v>
      </c>
      <c r="J573" s="188">
        <v>1</v>
      </c>
      <c r="K573" s="190">
        <v>681</v>
      </c>
      <c r="L573" s="94"/>
      <c r="M573" s="189" t="s">
        <v>143</v>
      </c>
      <c r="N573" s="189" t="s">
        <v>143</v>
      </c>
      <c r="O573" s="189">
        <v>0.13600000000000001</v>
      </c>
      <c r="P573" s="189">
        <v>0.191</v>
      </c>
      <c r="Q573" s="189">
        <v>0.50600000000000001</v>
      </c>
      <c r="R573" s="189">
        <v>0.57999999999999996</v>
      </c>
      <c r="S573" s="189">
        <v>0.17399999999999999</v>
      </c>
      <c r="T573" s="189">
        <v>0.23400000000000001</v>
      </c>
      <c r="U573" s="189">
        <v>3.0000000000000001E-3</v>
      </c>
      <c r="V573" s="189">
        <v>1.7000000000000001E-2</v>
      </c>
      <c r="W573" s="189">
        <v>4.7E-2</v>
      </c>
      <c r="X573" s="189">
        <v>8.4000000000000005E-2</v>
      </c>
      <c r="Y573" s="189">
        <v>0</v>
      </c>
      <c r="Z573" s="189">
        <v>8.0000000000000002E-3</v>
      </c>
      <c r="AA573" s="189">
        <v>1.2E-2</v>
      </c>
      <c r="AB573" s="189">
        <v>3.4000000000000002E-2</v>
      </c>
      <c r="AC573" s="12"/>
    </row>
    <row r="574" spans="1:29" x14ac:dyDescent="0.25">
      <c r="A574" s="94" t="s">
        <v>2091</v>
      </c>
      <c r="B574" s="189" t="s">
        <v>143</v>
      </c>
      <c r="C574" s="189">
        <v>0.36161616161616161</v>
      </c>
      <c r="D574" s="189">
        <v>0.30909090909090908</v>
      </c>
      <c r="E574" s="189">
        <v>0.13131313131313133</v>
      </c>
      <c r="F574" s="189">
        <v>6.0606060606060606E-3</v>
      </c>
      <c r="G574" s="189">
        <v>0.17777777777777778</v>
      </c>
      <c r="H574" s="189" t="s">
        <v>143</v>
      </c>
      <c r="I574" s="189">
        <v>1.4141414141414142E-2</v>
      </c>
      <c r="J574" s="188">
        <v>1.0000000000000002</v>
      </c>
      <c r="K574" s="190">
        <v>495</v>
      </c>
      <c r="L574" s="94"/>
      <c r="M574" s="189" t="s">
        <v>143</v>
      </c>
      <c r="N574" s="189" t="s">
        <v>143</v>
      </c>
      <c r="O574" s="189">
        <v>0.32100000000000001</v>
      </c>
      <c r="P574" s="189">
        <v>0.40500000000000003</v>
      </c>
      <c r="Q574" s="189">
        <v>0.27</v>
      </c>
      <c r="R574" s="189">
        <v>0.35099999999999998</v>
      </c>
      <c r="S574" s="189">
        <v>0.104</v>
      </c>
      <c r="T574" s="189">
        <v>0.16400000000000001</v>
      </c>
      <c r="U574" s="189">
        <v>2E-3</v>
      </c>
      <c r="V574" s="189">
        <v>1.7999999999999999E-2</v>
      </c>
      <c r="W574" s="189">
        <v>0.14699999999999999</v>
      </c>
      <c r="X574" s="189">
        <v>0.214</v>
      </c>
      <c r="Y574" s="189" t="s">
        <v>143</v>
      </c>
      <c r="Z574" s="189" t="s">
        <v>143</v>
      </c>
      <c r="AA574" s="189">
        <v>7.0000000000000001E-3</v>
      </c>
      <c r="AB574" s="189">
        <v>2.9000000000000001E-2</v>
      </c>
      <c r="AC574" s="12"/>
    </row>
    <row r="575" spans="1:29" x14ac:dyDescent="0.25">
      <c r="A575" s="94" t="s">
        <v>2092</v>
      </c>
      <c r="B575" s="189" t="s">
        <v>143</v>
      </c>
      <c r="C575" s="189">
        <v>0.26500162179695103</v>
      </c>
      <c r="D575" s="189">
        <v>0.27213752838144667</v>
      </c>
      <c r="E575" s="189">
        <v>0.1725591955887123</v>
      </c>
      <c r="F575" s="189">
        <v>7.1359065844956212E-3</v>
      </c>
      <c r="G575" s="189">
        <v>0.26759649691858578</v>
      </c>
      <c r="H575" s="189">
        <v>3.8923126824521571E-3</v>
      </c>
      <c r="I575" s="189">
        <v>1.1676938047356471E-2</v>
      </c>
      <c r="J575" s="188">
        <v>1</v>
      </c>
      <c r="K575" s="190">
        <v>3083</v>
      </c>
      <c r="L575" s="94"/>
      <c r="M575" s="189" t="s">
        <v>143</v>
      </c>
      <c r="N575" s="189" t="s">
        <v>143</v>
      </c>
      <c r="O575" s="189">
        <v>0.25</v>
      </c>
      <c r="P575" s="189">
        <v>0.28100000000000003</v>
      </c>
      <c r="Q575" s="189">
        <v>0.25700000000000001</v>
      </c>
      <c r="R575" s="189">
        <v>0.28799999999999998</v>
      </c>
      <c r="S575" s="189">
        <v>0.16</v>
      </c>
      <c r="T575" s="189">
        <v>0.186</v>
      </c>
      <c r="U575" s="189">
        <v>5.0000000000000001E-3</v>
      </c>
      <c r="V575" s="189">
        <v>1.0999999999999999E-2</v>
      </c>
      <c r="W575" s="189">
        <v>0.252</v>
      </c>
      <c r="X575" s="189">
        <v>0.28399999999999997</v>
      </c>
      <c r="Y575" s="189">
        <v>2E-3</v>
      </c>
      <c r="Z575" s="189">
        <v>7.0000000000000001E-3</v>
      </c>
      <c r="AA575" s="189">
        <v>8.0000000000000002E-3</v>
      </c>
      <c r="AB575" s="189">
        <v>1.6E-2</v>
      </c>
      <c r="AC575" s="12"/>
    </row>
    <row r="576" spans="1:29" x14ac:dyDescent="0.25">
      <c r="A576" s="94" t="s">
        <v>2093</v>
      </c>
      <c r="B576" s="189" t="s">
        <v>143</v>
      </c>
      <c r="C576" s="189">
        <v>4.4705882352941179E-2</v>
      </c>
      <c r="D576" s="189">
        <v>0.19411764705882353</v>
      </c>
      <c r="E576" s="189">
        <v>0.13647058823529412</v>
      </c>
      <c r="F576" s="189">
        <v>3.0588235294117649E-2</v>
      </c>
      <c r="G576" s="189">
        <v>0.57999999999999996</v>
      </c>
      <c r="H576" s="189">
        <v>1.176470588235294E-3</v>
      </c>
      <c r="I576" s="189">
        <v>1.2941176470588235E-2</v>
      </c>
      <c r="J576" s="188">
        <v>1</v>
      </c>
      <c r="K576" s="190">
        <v>850</v>
      </c>
      <c r="L576" s="94"/>
      <c r="M576" s="189" t="s">
        <v>143</v>
      </c>
      <c r="N576" s="189" t="s">
        <v>143</v>
      </c>
      <c r="O576" s="189">
        <v>3.3000000000000002E-2</v>
      </c>
      <c r="P576" s="189">
        <v>6.0999999999999999E-2</v>
      </c>
      <c r="Q576" s="189">
        <v>0.16900000000000001</v>
      </c>
      <c r="R576" s="189">
        <v>0.222</v>
      </c>
      <c r="S576" s="189">
        <v>0.115</v>
      </c>
      <c r="T576" s="189">
        <v>0.161</v>
      </c>
      <c r="U576" s="189">
        <v>2.1000000000000001E-2</v>
      </c>
      <c r="V576" s="189">
        <v>4.3999999999999997E-2</v>
      </c>
      <c r="W576" s="189">
        <v>0.54700000000000004</v>
      </c>
      <c r="X576" s="189">
        <v>0.61299999999999999</v>
      </c>
      <c r="Y576" s="189">
        <v>0</v>
      </c>
      <c r="Z576" s="189">
        <v>7.0000000000000001E-3</v>
      </c>
      <c r="AA576" s="189">
        <v>7.0000000000000001E-3</v>
      </c>
      <c r="AB576" s="189">
        <v>2.3E-2</v>
      </c>
      <c r="AC576" s="12"/>
    </row>
    <row r="577" spans="1:29" x14ac:dyDescent="0.25">
      <c r="A577" s="94" t="s">
        <v>2094</v>
      </c>
      <c r="B577" s="189" t="s">
        <v>143</v>
      </c>
      <c r="C577" s="189">
        <v>0.14881889763779527</v>
      </c>
      <c r="D577" s="189">
        <v>0.4763779527559055</v>
      </c>
      <c r="E577" s="189">
        <v>0.12677165354330708</v>
      </c>
      <c r="F577" s="189">
        <v>6.2992125984251968E-3</v>
      </c>
      <c r="G577" s="189">
        <v>0.1858267716535433</v>
      </c>
      <c r="H577" s="189">
        <v>3.937007874015748E-3</v>
      </c>
      <c r="I577" s="189">
        <v>5.1968503937007873E-2</v>
      </c>
      <c r="J577" s="188">
        <v>1</v>
      </c>
      <c r="K577" s="190">
        <v>1270</v>
      </c>
      <c r="L577" s="94"/>
      <c r="M577" s="189" t="s">
        <v>143</v>
      </c>
      <c r="N577" s="189" t="s">
        <v>143</v>
      </c>
      <c r="O577" s="189">
        <v>0.13</v>
      </c>
      <c r="P577" s="189">
        <v>0.16900000000000001</v>
      </c>
      <c r="Q577" s="189">
        <v>0.44900000000000001</v>
      </c>
      <c r="R577" s="189">
        <v>0.504</v>
      </c>
      <c r="S577" s="189">
        <v>0.11</v>
      </c>
      <c r="T577" s="189">
        <v>0.14599999999999999</v>
      </c>
      <c r="U577" s="189">
        <v>3.0000000000000001E-3</v>
      </c>
      <c r="V577" s="189">
        <v>1.2E-2</v>
      </c>
      <c r="W577" s="189">
        <v>0.16500000000000001</v>
      </c>
      <c r="X577" s="189">
        <v>0.20799999999999999</v>
      </c>
      <c r="Y577" s="189">
        <v>2E-3</v>
      </c>
      <c r="Z577" s="189">
        <v>8.9999999999999993E-3</v>
      </c>
      <c r="AA577" s="189">
        <v>4.1000000000000002E-2</v>
      </c>
      <c r="AB577" s="189">
        <v>6.6000000000000003E-2</v>
      </c>
      <c r="AC577" s="12"/>
    </row>
    <row r="578" spans="1:29" x14ac:dyDescent="0.25">
      <c r="A578" s="94" t="s">
        <v>2095</v>
      </c>
      <c r="B578" s="189" t="s">
        <v>143</v>
      </c>
      <c r="C578" s="189">
        <v>6.4220183486238536E-2</v>
      </c>
      <c r="D578" s="189">
        <v>0.19036697247706422</v>
      </c>
      <c r="E578" s="189">
        <v>9.4036697247706427E-2</v>
      </c>
      <c r="F578" s="189">
        <v>5.2752293577981654E-2</v>
      </c>
      <c r="G578" s="189">
        <v>0.58486238532110091</v>
      </c>
      <c r="H578" s="189" t="s">
        <v>143</v>
      </c>
      <c r="I578" s="189">
        <v>1.3761467889908258E-2</v>
      </c>
      <c r="J578" s="188">
        <v>1</v>
      </c>
      <c r="K578" s="190">
        <v>436</v>
      </c>
      <c r="L578" s="94"/>
      <c r="M578" s="189" t="s">
        <v>143</v>
      </c>
      <c r="N578" s="189" t="s">
        <v>143</v>
      </c>
      <c r="O578" s="189">
        <v>4.4999999999999998E-2</v>
      </c>
      <c r="P578" s="189">
        <v>9.0999999999999998E-2</v>
      </c>
      <c r="Q578" s="189">
        <v>0.156</v>
      </c>
      <c r="R578" s="189">
        <v>0.23</v>
      </c>
      <c r="S578" s="189">
        <v>7.0000000000000007E-2</v>
      </c>
      <c r="T578" s="189">
        <v>0.125</v>
      </c>
      <c r="U578" s="189">
        <v>3.5000000000000003E-2</v>
      </c>
      <c r="V578" s="189">
        <v>7.8E-2</v>
      </c>
      <c r="W578" s="189">
        <v>0.53800000000000003</v>
      </c>
      <c r="X578" s="189">
        <v>0.63</v>
      </c>
      <c r="Y578" s="189" t="s">
        <v>143</v>
      </c>
      <c r="Z578" s="189" t="s">
        <v>143</v>
      </c>
      <c r="AA578" s="189">
        <v>6.0000000000000001E-3</v>
      </c>
      <c r="AB578" s="189">
        <v>0.03</v>
      </c>
      <c r="AC578" s="12"/>
    </row>
    <row r="579" spans="1:29" x14ac:dyDescent="0.25">
      <c r="A579" s="94" t="s">
        <v>2096</v>
      </c>
      <c r="B579" s="189" t="s">
        <v>143</v>
      </c>
      <c r="C579" s="189">
        <v>0.13447593935398813</v>
      </c>
      <c r="D579" s="189">
        <v>0.20500988793671721</v>
      </c>
      <c r="E579" s="189">
        <v>0.15688859591298615</v>
      </c>
      <c r="F579" s="189">
        <v>7.9103493737640081E-3</v>
      </c>
      <c r="G579" s="189">
        <v>0.47528015820698749</v>
      </c>
      <c r="H579" s="189">
        <v>6.5919578114700065E-3</v>
      </c>
      <c r="I579" s="189">
        <v>1.3843111404087014E-2</v>
      </c>
      <c r="J579" s="188">
        <v>1</v>
      </c>
      <c r="K579" s="190">
        <v>1517</v>
      </c>
      <c r="L579" s="94"/>
      <c r="M579" s="189" t="s">
        <v>143</v>
      </c>
      <c r="N579" s="189" t="s">
        <v>143</v>
      </c>
      <c r="O579" s="189">
        <v>0.11799999999999999</v>
      </c>
      <c r="P579" s="189">
        <v>0.153</v>
      </c>
      <c r="Q579" s="189">
        <v>0.185</v>
      </c>
      <c r="R579" s="189">
        <v>0.22600000000000001</v>
      </c>
      <c r="S579" s="189">
        <v>0.13900000000000001</v>
      </c>
      <c r="T579" s="189">
        <v>0.17599999999999999</v>
      </c>
      <c r="U579" s="189">
        <v>5.0000000000000001E-3</v>
      </c>
      <c r="V579" s="189">
        <v>1.4E-2</v>
      </c>
      <c r="W579" s="189">
        <v>0.45</v>
      </c>
      <c r="X579" s="189">
        <v>0.5</v>
      </c>
      <c r="Y579" s="189">
        <v>4.0000000000000001E-3</v>
      </c>
      <c r="Z579" s="189">
        <v>1.2E-2</v>
      </c>
      <c r="AA579" s="189">
        <v>8.9999999999999993E-3</v>
      </c>
      <c r="AB579" s="189">
        <v>2.1000000000000001E-2</v>
      </c>
      <c r="AC579" s="12"/>
    </row>
    <row r="580" spans="1:29" x14ac:dyDescent="0.25">
      <c r="A580" s="94" t="s">
        <v>2097</v>
      </c>
      <c r="B580" s="189" t="s">
        <v>143</v>
      </c>
      <c r="C580" s="189">
        <v>0.24208911334143068</v>
      </c>
      <c r="D580" s="189">
        <v>0.2247650706386243</v>
      </c>
      <c r="E580" s="189">
        <v>0.11046474461420444</v>
      </c>
      <c r="F580" s="189">
        <v>1.2849197724221696E-2</v>
      </c>
      <c r="G580" s="189">
        <v>0.39218819919452791</v>
      </c>
      <c r="H580" s="189">
        <v>4.0273604807262034E-3</v>
      </c>
      <c r="I580" s="189">
        <v>1.3616314006264783E-2</v>
      </c>
      <c r="J580" s="188">
        <v>0.99999999999999989</v>
      </c>
      <c r="K580" s="190">
        <v>15643</v>
      </c>
      <c r="L580" s="94"/>
      <c r="M580" s="189" t="s">
        <v>143</v>
      </c>
      <c r="N580" s="189" t="s">
        <v>143</v>
      </c>
      <c r="O580" s="189">
        <v>0.23499999999999999</v>
      </c>
      <c r="P580" s="189">
        <v>0.249</v>
      </c>
      <c r="Q580" s="189">
        <v>0.218</v>
      </c>
      <c r="R580" s="189">
        <v>0.23100000000000001</v>
      </c>
      <c r="S580" s="189">
        <v>0.106</v>
      </c>
      <c r="T580" s="189">
        <v>0.115</v>
      </c>
      <c r="U580" s="189">
        <v>1.0999999999999999E-2</v>
      </c>
      <c r="V580" s="189">
        <v>1.4999999999999999E-2</v>
      </c>
      <c r="W580" s="189">
        <v>0.38500000000000001</v>
      </c>
      <c r="X580" s="189">
        <v>0.4</v>
      </c>
      <c r="Y580" s="189">
        <v>3.0000000000000001E-3</v>
      </c>
      <c r="Z580" s="189">
        <v>5.0000000000000001E-3</v>
      </c>
      <c r="AA580" s="189">
        <v>1.2E-2</v>
      </c>
      <c r="AB580" s="189">
        <v>1.6E-2</v>
      </c>
      <c r="AC580" s="12"/>
    </row>
    <row r="581" spans="1:29" x14ac:dyDescent="0.25">
      <c r="A581" s="94" t="s">
        <v>2098</v>
      </c>
      <c r="B581" s="189" t="s">
        <v>143</v>
      </c>
      <c r="C581" s="189">
        <v>0.48054794520547944</v>
      </c>
      <c r="D581" s="189">
        <v>0.34712328767123285</v>
      </c>
      <c r="E581" s="189">
        <v>7.8082191780821916E-2</v>
      </c>
      <c r="F581" s="189">
        <v>2.1917808219178081E-3</v>
      </c>
      <c r="G581" s="189">
        <v>2.5753424657534246E-2</v>
      </c>
      <c r="H581" s="189">
        <v>5.4794520547945202E-4</v>
      </c>
      <c r="I581" s="189">
        <v>6.575342465753424E-2</v>
      </c>
      <c r="J581" s="188">
        <v>0.99999999999999989</v>
      </c>
      <c r="K581" s="190">
        <v>3650</v>
      </c>
      <c r="L581" s="94"/>
      <c r="M581" s="189" t="s">
        <v>143</v>
      </c>
      <c r="N581" s="189" t="s">
        <v>143</v>
      </c>
      <c r="O581" s="189">
        <v>0.46400000000000002</v>
      </c>
      <c r="P581" s="189">
        <v>0.497</v>
      </c>
      <c r="Q581" s="189">
        <v>0.33200000000000002</v>
      </c>
      <c r="R581" s="189">
        <v>0.36299999999999999</v>
      </c>
      <c r="S581" s="189">
        <v>7.0000000000000007E-2</v>
      </c>
      <c r="T581" s="189">
        <v>8.6999999999999994E-2</v>
      </c>
      <c r="U581" s="189">
        <v>1E-3</v>
      </c>
      <c r="V581" s="189">
        <v>4.0000000000000001E-3</v>
      </c>
      <c r="W581" s="189">
        <v>2.1000000000000001E-2</v>
      </c>
      <c r="X581" s="189">
        <v>3.1E-2</v>
      </c>
      <c r="Y581" s="189">
        <v>0</v>
      </c>
      <c r="Z581" s="189">
        <v>2E-3</v>
      </c>
      <c r="AA581" s="189">
        <v>5.8000000000000003E-2</v>
      </c>
      <c r="AB581" s="189">
        <v>7.3999999999999996E-2</v>
      </c>
      <c r="AC581" s="12"/>
    </row>
    <row r="582" spans="1:29" x14ac:dyDescent="0.25">
      <c r="A582" s="94" t="s">
        <v>2099</v>
      </c>
      <c r="B582" s="189" t="s">
        <v>143</v>
      </c>
      <c r="C582" s="189">
        <v>2.5252525252525255E-3</v>
      </c>
      <c r="D582" s="189">
        <v>0.2638888888888889</v>
      </c>
      <c r="E582" s="189">
        <v>0.20328282828282829</v>
      </c>
      <c r="F582" s="189">
        <v>1.5151515151515152E-2</v>
      </c>
      <c r="G582" s="189">
        <v>0.48863636363636365</v>
      </c>
      <c r="H582" s="189">
        <v>1.2626262626262627E-3</v>
      </c>
      <c r="I582" s="189">
        <v>2.5252525252525252E-2</v>
      </c>
      <c r="J582" s="188">
        <v>1</v>
      </c>
      <c r="K582" s="190">
        <v>792</v>
      </c>
      <c r="L582" s="94"/>
      <c r="M582" s="189" t="s">
        <v>143</v>
      </c>
      <c r="N582" s="189" t="s">
        <v>143</v>
      </c>
      <c r="O582" s="189">
        <v>1E-3</v>
      </c>
      <c r="P582" s="189">
        <v>8.9999999999999993E-3</v>
      </c>
      <c r="Q582" s="189">
        <v>0.23400000000000001</v>
      </c>
      <c r="R582" s="189">
        <v>0.29599999999999999</v>
      </c>
      <c r="S582" s="189">
        <v>0.17699999999999999</v>
      </c>
      <c r="T582" s="189">
        <v>0.23300000000000001</v>
      </c>
      <c r="U582" s="189">
        <v>8.9999999999999993E-3</v>
      </c>
      <c r="V582" s="189">
        <v>2.5999999999999999E-2</v>
      </c>
      <c r="W582" s="189">
        <v>0.45400000000000001</v>
      </c>
      <c r="X582" s="189">
        <v>0.52300000000000002</v>
      </c>
      <c r="Y582" s="189">
        <v>0</v>
      </c>
      <c r="Z582" s="189">
        <v>7.0000000000000001E-3</v>
      </c>
      <c r="AA582" s="189">
        <v>1.6E-2</v>
      </c>
      <c r="AB582" s="189">
        <v>3.9E-2</v>
      </c>
      <c r="AC582" s="12"/>
    </row>
    <row r="583" spans="1:29" x14ac:dyDescent="0.25">
      <c r="A583" s="94" t="s">
        <v>2100</v>
      </c>
      <c r="B583" s="189" t="s">
        <v>143</v>
      </c>
      <c r="C583" s="189">
        <v>0.22193548387096773</v>
      </c>
      <c r="D583" s="189">
        <v>0.24903225806451612</v>
      </c>
      <c r="E583" s="189">
        <v>0.12516129032258064</v>
      </c>
      <c r="F583" s="189">
        <v>1.1612903225806452E-2</v>
      </c>
      <c r="G583" s="189">
        <v>0.38193548387096776</v>
      </c>
      <c r="H583" s="189">
        <v>1.2903225806451613E-3</v>
      </c>
      <c r="I583" s="189">
        <v>9.0322580645161299E-3</v>
      </c>
      <c r="J583" s="188">
        <v>1</v>
      </c>
      <c r="K583" s="190">
        <v>775</v>
      </c>
      <c r="L583" s="94"/>
      <c r="M583" s="189" t="s">
        <v>143</v>
      </c>
      <c r="N583" s="189" t="s">
        <v>143</v>
      </c>
      <c r="O583" s="189">
        <v>0.19400000000000001</v>
      </c>
      <c r="P583" s="189">
        <v>0.253</v>
      </c>
      <c r="Q583" s="189">
        <v>0.22</v>
      </c>
      <c r="R583" s="189">
        <v>0.28100000000000003</v>
      </c>
      <c r="S583" s="189">
        <v>0.104</v>
      </c>
      <c r="T583" s="189">
        <v>0.15</v>
      </c>
      <c r="U583" s="189">
        <v>6.0000000000000001E-3</v>
      </c>
      <c r="V583" s="189">
        <v>2.1999999999999999E-2</v>
      </c>
      <c r="W583" s="189">
        <v>0.34799999999999998</v>
      </c>
      <c r="X583" s="189">
        <v>0.41699999999999998</v>
      </c>
      <c r="Y583" s="189">
        <v>0</v>
      </c>
      <c r="Z583" s="189">
        <v>7.0000000000000001E-3</v>
      </c>
      <c r="AA583" s="189">
        <v>4.0000000000000001E-3</v>
      </c>
      <c r="AB583" s="189">
        <v>1.9E-2</v>
      </c>
      <c r="AC583" s="12"/>
    </row>
    <row r="584" spans="1:29" x14ac:dyDescent="0.25">
      <c r="A584" s="94" t="s">
        <v>2101</v>
      </c>
      <c r="B584" s="189" t="s">
        <v>143</v>
      </c>
      <c r="C584" s="189">
        <v>0.15813424345847554</v>
      </c>
      <c r="D584" s="189">
        <v>0.34414106939704209</v>
      </c>
      <c r="E584" s="189">
        <v>0.15358361774744028</v>
      </c>
      <c r="F584" s="189">
        <v>1.7064846416382253E-2</v>
      </c>
      <c r="G584" s="189">
        <v>0.31854379977246872</v>
      </c>
      <c r="H584" s="189">
        <v>2.844141069397042E-3</v>
      </c>
      <c r="I584" s="189">
        <v>5.6882821387940841E-3</v>
      </c>
      <c r="J584" s="188">
        <v>1</v>
      </c>
      <c r="K584" s="190">
        <v>1758</v>
      </c>
      <c r="L584" s="94"/>
      <c r="M584" s="189" t="s">
        <v>143</v>
      </c>
      <c r="N584" s="189" t="s">
        <v>143</v>
      </c>
      <c r="O584" s="189">
        <v>0.14199999999999999</v>
      </c>
      <c r="P584" s="189">
        <v>0.17599999999999999</v>
      </c>
      <c r="Q584" s="189">
        <v>0.32200000000000001</v>
      </c>
      <c r="R584" s="189">
        <v>0.36699999999999999</v>
      </c>
      <c r="S584" s="189">
        <v>0.13700000000000001</v>
      </c>
      <c r="T584" s="189">
        <v>0.17100000000000001</v>
      </c>
      <c r="U584" s="189">
        <v>1.2E-2</v>
      </c>
      <c r="V584" s="189">
        <v>2.4E-2</v>
      </c>
      <c r="W584" s="189">
        <v>0.29699999999999999</v>
      </c>
      <c r="X584" s="189">
        <v>0.34100000000000003</v>
      </c>
      <c r="Y584" s="189">
        <v>1E-3</v>
      </c>
      <c r="Z584" s="189">
        <v>7.0000000000000001E-3</v>
      </c>
      <c r="AA584" s="189">
        <v>3.0000000000000001E-3</v>
      </c>
      <c r="AB584" s="189">
        <v>0.01</v>
      </c>
      <c r="AC584" s="12"/>
    </row>
    <row r="585" spans="1:29" x14ac:dyDescent="0.25">
      <c r="A585" s="94" t="s">
        <v>2102</v>
      </c>
      <c r="B585" s="189" t="s">
        <v>143</v>
      </c>
      <c r="C585" s="189">
        <v>0.2267112712300566</v>
      </c>
      <c r="D585" s="189">
        <v>0.32732887287699436</v>
      </c>
      <c r="E585" s="189">
        <v>0.13690169840452907</v>
      </c>
      <c r="F585" s="189">
        <v>1.1580030880082347E-2</v>
      </c>
      <c r="G585" s="189">
        <v>0.2727740607308286</v>
      </c>
      <c r="H585" s="189">
        <v>2.3160061760164694E-3</v>
      </c>
      <c r="I585" s="189">
        <v>2.2388059701492536E-2</v>
      </c>
      <c r="J585" s="188">
        <v>0.99999999999999989</v>
      </c>
      <c r="K585" s="190">
        <v>3886</v>
      </c>
      <c r="L585" s="94"/>
      <c r="M585" s="189" t="s">
        <v>143</v>
      </c>
      <c r="N585" s="189" t="s">
        <v>143</v>
      </c>
      <c r="O585" s="189">
        <v>0.214</v>
      </c>
      <c r="P585" s="189">
        <v>0.24</v>
      </c>
      <c r="Q585" s="189">
        <v>0.313</v>
      </c>
      <c r="R585" s="189">
        <v>0.34200000000000003</v>
      </c>
      <c r="S585" s="189">
        <v>0.126</v>
      </c>
      <c r="T585" s="189">
        <v>0.14799999999999999</v>
      </c>
      <c r="U585" s="189">
        <v>8.9999999999999993E-3</v>
      </c>
      <c r="V585" s="189">
        <v>1.4999999999999999E-2</v>
      </c>
      <c r="W585" s="189">
        <v>0.25900000000000001</v>
      </c>
      <c r="X585" s="189">
        <v>0.28699999999999998</v>
      </c>
      <c r="Y585" s="189">
        <v>1E-3</v>
      </c>
      <c r="Z585" s="189">
        <v>4.0000000000000001E-3</v>
      </c>
      <c r="AA585" s="189">
        <v>1.7999999999999999E-2</v>
      </c>
      <c r="AB585" s="189">
        <v>2.8000000000000001E-2</v>
      </c>
      <c r="AC585" s="12"/>
    </row>
    <row r="586" spans="1:29" x14ac:dyDescent="0.25">
      <c r="A586" s="94" t="s">
        <v>2103</v>
      </c>
      <c r="B586" s="189" t="s">
        <v>143</v>
      </c>
      <c r="C586" s="189">
        <v>0.42406542056074764</v>
      </c>
      <c r="D586" s="189">
        <v>0.16043613707165108</v>
      </c>
      <c r="E586" s="189">
        <v>8.6838006230529591E-2</v>
      </c>
      <c r="F586" s="189">
        <v>9.9299065420560745E-2</v>
      </c>
      <c r="G586" s="189">
        <v>0.21690031152647976</v>
      </c>
      <c r="H586" s="189">
        <v>1.9470404984423676E-3</v>
      </c>
      <c r="I586" s="189">
        <v>1.0514018691588784E-2</v>
      </c>
      <c r="J586" s="188">
        <v>1</v>
      </c>
      <c r="K586" s="190">
        <v>2568</v>
      </c>
      <c r="L586" s="94"/>
      <c r="M586" s="189" t="s">
        <v>143</v>
      </c>
      <c r="N586" s="189" t="s">
        <v>143</v>
      </c>
      <c r="O586" s="189">
        <v>0.40500000000000003</v>
      </c>
      <c r="P586" s="189">
        <v>0.443</v>
      </c>
      <c r="Q586" s="189">
        <v>0.14699999999999999</v>
      </c>
      <c r="R586" s="189">
        <v>0.17499999999999999</v>
      </c>
      <c r="S586" s="189">
        <v>7.6999999999999999E-2</v>
      </c>
      <c r="T586" s="189">
        <v>9.8000000000000004E-2</v>
      </c>
      <c r="U586" s="189">
        <v>8.7999999999999995E-2</v>
      </c>
      <c r="V586" s="189">
        <v>0.111</v>
      </c>
      <c r="W586" s="189">
        <v>0.20100000000000001</v>
      </c>
      <c r="X586" s="189">
        <v>0.23300000000000001</v>
      </c>
      <c r="Y586" s="189">
        <v>1E-3</v>
      </c>
      <c r="Z586" s="189">
        <v>5.0000000000000001E-3</v>
      </c>
      <c r="AA586" s="189">
        <v>7.0000000000000001E-3</v>
      </c>
      <c r="AB586" s="189">
        <v>1.4999999999999999E-2</v>
      </c>
      <c r="AC586" s="12"/>
    </row>
    <row r="587" spans="1:29" x14ac:dyDescent="0.25">
      <c r="A587" s="94" t="s">
        <v>2104</v>
      </c>
      <c r="B587" s="189" t="s">
        <v>143</v>
      </c>
      <c r="C587" s="189">
        <v>0.19323671497584541</v>
      </c>
      <c r="D587" s="189">
        <v>0.32608695652173914</v>
      </c>
      <c r="E587" s="189">
        <v>0.24396135265700483</v>
      </c>
      <c r="F587" s="189">
        <v>1.2077294685990338E-2</v>
      </c>
      <c r="G587" s="189">
        <v>0.21014492753623187</v>
      </c>
      <c r="H587" s="189">
        <v>4.830917874396135E-3</v>
      </c>
      <c r="I587" s="189">
        <v>9.6618357487922701E-3</v>
      </c>
      <c r="J587" s="188">
        <v>1</v>
      </c>
      <c r="K587" s="190">
        <v>414</v>
      </c>
      <c r="L587" s="94"/>
      <c r="M587" s="189" t="s">
        <v>143</v>
      </c>
      <c r="N587" s="189" t="s">
        <v>143</v>
      </c>
      <c r="O587" s="189">
        <v>0.158</v>
      </c>
      <c r="P587" s="189">
        <v>0.23400000000000001</v>
      </c>
      <c r="Q587" s="189">
        <v>0.28299999999999997</v>
      </c>
      <c r="R587" s="189">
        <v>0.373</v>
      </c>
      <c r="S587" s="189">
        <v>0.20499999999999999</v>
      </c>
      <c r="T587" s="189">
        <v>0.28799999999999998</v>
      </c>
      <c r="U587" s="189">
        <v>5.0000000000000001E-3</v>
      </c>
      <c r="V587" s="189">
        <v>2.8000000000000001E-2</v>
      </c>
      <c r="W587" s="189">
        <v>0.17399999999999999</v>
      </c>
      <c r="X587" s="189">
        <v>0.252</v>
      </c>
      <c r="Y587" s="189">
        <v>1E-3</v>
      </c>
      <c r="Z587" s="189">
        <v>1.7000000000000001E-2</v>
      </c>
      <c r="AA587" s="189">
        <v>4.0000000000000001E-3</v>
      </c>
      <c r="AB587" s="189">
        <v>2.5000000000000001E-2</v>
      </c>
      <c r="AC587" s="12"/>
    </row>
    <row r="588" spans="1:29" x14ac:dyDescent="0.25">
      <c r="A588" s="94" t="s">
        <v>2105</v>
      </c>
      <c r="B588" s="189" t="s">
        <v>143</v>
      </c>
      <c r="C588" s="189">
        <v>4.0567951318458417E-3</v>
      </c>
      <c r="D588" s="189">
        <v>0.42596348884381341</v>
      </c>
      <c r="E588" s="189">
        <v>0.32860040567951321</v>
      </c>
      <c r="F588" s="189">
        <v>1.2170385395537525E-2</v>
      </c>
      <c r="G588" s="189">
        <v>0.2129817444219067</v>
      </c>
      <c r="H588" s="189">
        <v>2.0283975659229209E-3</v>
      </c>
      <c r="I588" s="189">
        <v>1.4198782961460446E-2</v>
      </c>
      <c r="J588" s="188">
        <v>1</v>
      </c>
      <c r="K588" s="190">
        <v>493</v>
      </c>
      <c r="L588" s="94"/>
      <c r="M588" s="189" t="s">
        <v>143</v>
      </c>
      <c r="N588" s="189" t="s">
        <v>143</v>
      </c>
      <c r="O588" s="189">
        <v>1E-3</v>
      </c>
      <c r="P588" s="189">
        <v>1.4999999999999999E-2</v>
      </c>
      <c r="Q588" s="189">
        <v>0.38300000000000001</v>
      </c>
      <c r="R588" s="189">
        <v>0.47</v>
      </c>
      <c r="S588" s="189">
        <v>0.28899999999999998</v>
      </c>
      <c r="T588" s="189">
        <v>0.371</v>
      </c>
      <c r="U588" s="189">
        <v>6.0000000000000001E-3</v>
      </c>
      <c r="V588" s="189">
        <v>2.5999999999999999E-2</v>
      </c>
      <c r="W588" s="189">
        <v>0.17899999999999999</v>
      </c>
      <c r="X588" s="189">
        <v>0.251</v>
      </c>
      <c r="Y588" s="189">
        <v>0</v>
      </c>
      <c r="Z588" s="189">
        <v>1.0999999999999999E-2</v>
      </c>
      <c r="AA588" s="189">
        <v>7.0000000000000001E-3</v>
      </c>
      <c r="AB588" s="189">
        <v>2.9000000000000001E-2</v>
      </c>
      <c r="AC588" s="12"/>
    </row>
    <row r="589" spans="1:29" x14ac:dyDescent="0.25">
      <c r="A589" s="94" t="s">
        <v>2106</v>
      </c>
      <c r="B589" s="189" t="s">
        <v>143</v>
      </c>
      <c r="C589" s="189">
        <v>7.454545454545454E-2</v>
      </c>
      <c r="D589" s="189">
        <v>0.36181818181818182</v>
      </c>
      <c r="E589" s="189">
        <v>0.15818181818181817</v>
      </c>
      <c r="F589" s="189">
        <v>1.4545454545454545E-2</v>
      </c>
      <c r="G589" s="189">
        <v>0.36181818181818182</v>
      </c>
      <c r="H589" s="189">
        <v>7.2727272727272727E-3</v>
      </c>
      <c r="I589" s="189">
        <v>2.181818181818182E-2</v>
      </c>
      <c r="J589" s="188">
        <v>1</v>
      </c>
      <c r="K589" s="190">
        <v>550</v>
      </c>
      <c r="L589" s="94"/>
      <c r="M589" s="189" t="s">
        <v>143</v>
      </c>
      <c r="N589" s="189" t="s">
        <v>143</v>
      </c>
      <c r="O589" s="189">
        <v>5.5E-2</v>
      </c>
      <c r="P589" s="189">
        <v>0.1</v>
      </c>
      <c r="Q589" s="189">
        <v>0.32300000000000001</v>
      </c>
      <c r="R589" s="189">
        <v>0.40300000000000002</v>
      </c>
      <c r="S589" s="189">
        <v>0.13</v>
      </c>
      <c r="T589" s="189">
        <v>0.191</v>
      </c>
      <c r="U589" s="189">
        <v>7.0000000000000001E-3</v>
      </c>
      <c r="V589" s="189">
        <v>2.8000000000000001E-2</v>
      </c>
      <c r="W589" s="189">
        <v>0.32300000000000001</v>
      </c>
      <c r="X589" s="189">
        <v>0.40300000000000002</v>
      </c>
      <c r="Y589" s="189">
        <v>3.0000000000000001E-3</v>
      </c>
      <c r="Z589" s="189">
        <v>1.9E-2</v>
      </c>
      <c r="AA589" s="189">
        <v>1.2999999999999999E-2</v>
      </c>
      <c r="AB589" s="189">
        <v>3.7999999999999999E-2</v>
      </c>
      <c r="AC589" s="12"/>
    </row>
    <row r="590" spans="1:29" x14ac:dyDescent="0.25">
      <c r="A590" s="94" t="s">
        <v>2107</v>
      </c>
      <c r="B590" s="189">
        <v>1.1342155009451795E-3</v>
      </c>
      <c r="C590" s="189">
        <v>0.16862003780718338</v>
      </c>
      <c r="D590" s="189">
        <v>0.28015122873345938</v>
      </c>
      <c r="E590" s="189">
        <v>0.14404536862003781</v>
      </c>
      <c r="F590" s="189">
        <v>1.6257088846880909E-2</v>
      </c>
      <c r="G590" s="189">
        <v>0.36105860113421551</v>
      </c>
      <c r="H590" s="189">
        <v>7.5614366729678641E-3</v>
      </c>
      <c r="I590" s="189">
        <v>2.1172022684310021E-2</v>
      </c>
      <c r="J590" s="188">
        <v>1</v>
      </c>
      <c r="K590" s="190">
        <v>2645</v>
      </c>
      <c r="L590" s="94"/>
      <c r="M590" s="189">
        <v>0</v>
      </c>
      <c r="N590" s="189">
        <v>3.0000000000000001E-3</v>
      </c>
      <c r="O590" s="189">
        <v>0.155</v>
      </c>
      <c r="P590" s="189">
        <v>0.183</v>
      </c>
      <c r="Q590" s="189">
        <v>0.26300000000000001</v>
      </c>
      <c r="R590" s="189">
        <v>0.29799999999999999</v>
      </c>
      <c r="S590" s="189">
        <v>0.13100000000000001</v>
      </c>
      <c r="T590" s="189">
        <v>0.158</v>
      </c>
      <c r="U590" s="189">
        <v>1.2E-2</v>
      </c>
      <c r="V590" s="189">
        <v>2.1999999999999999E-2</v>
      </c>
      <c r="W590" s="189">
        <v>0.34300000000000003</v>
      </c>
      <c r="X590" s="189">
        <v>0.38</v>
      </c>
      <c r="Y590" s="189">
        <v>5.0000000000000001E-3</v>
      </c>
      <c r="Z590" s="189">
        <v>1.2E-2</v>
      </c>
      <c r="AA590" s="189">
        <v>1.6E-2</v>
      </c>
      <c r="AB590" s="189">
        <v>2.7E-2</v>
      </c>
      <c r="AC590" s="12"/>
    </row>
    <row r="591" spans="1:29" x14ac:dyDescent="0.25">
      <c r="A591" s="94" t="s">
        <v>2108</v>
      </c>
      <c r="B591" s="189" t="s">
        <v>143</v>
      </c>
      <c r="C591" s="189">
        <v>0.27473021582733814</v>
      </c>
      <c r="D591" s="189">
        <v>0.26258992805755393</v>
      </c>
      <c r="E591" s="189">
        <v>0.12949640287769784</v>
      </c>
      <c r="F591" s="189">
        <v>1.3938848920863309E-2</v>
      </c>
      <c r="G591" s="189">
        <v>0.29406474820143885</v>
      </c>
      <c r="H591" s="189">
        <v>7.6438848920863311E-3</v>
      </c>
      <c r="I591" s="189">
        <v>1.7535971223021581E-2</v>
      </c>
      <c r="J591" s="188">
        <v>0.99999999999999989</v>
      </c>
      <c r="K591" s="190">
        <v>2224</v>
      </c>
      <c r="L591" s="94"/>
      <c r="M591" s="189" t="s">
        <v>143</v>
      </c>
      <c r="N591" s="189" t="s">
        <v>143</v>
      </c>
      <c r="O591" s="189">
        <v>0.25700000000000001</v>
      </c>
      <c r="P591" s="189">
        <v>0.29399999999999998</v>
      </c>
      <c r="Q591" s="189">
        <v>0.245</v>
      </c>
      <c r="R591" s="189">
        <v>0.28100000000000003</v>
      </c>
      <c r="S591" s="189">
        <v>0.11600000000000001</v>
      </c>
      <c r="T591" s="189">
        <v>0.14399999999999999</v>
      </c>
      <c r="U591" s="189">
        <v>0.01</v>
      </c>
      <c r="V591" s="189">
        <v>0.02</v>
      </c>
      <c r="W591" s="189">
        <v>0.27500000000000002</v>
      </c>
      <c r="X591" s="189">
        <v>0.313</v>
      </c>
      <c r="Y591" s="189">
        <v>5.0000000000000001E-3</v>
      </c>
      <c r="Z591" s="189">
        <v>1.2E-2</v>
      </c>
      <c r="AA591" s="189">
        <v>1.2999999999999999E-2</v>
      </c>
      <c r="AB591" s="189">
        <v>2.4E-2</v>
      </c>
      <c r="AC591" s="12"/>
    </row>
    <row r="592" spans="1:29" x14ac:dyDescent="0.25">
      <c r="A592" s="94" t="s">
        <v>2109</v>
      </c>
      <c r="B592" s="189" t="s">
        <v>143</v>
      </c>
      <c r="C592" s="189">
        <v>0.16586449463161793</v>
      </c>
      <c r="D592" s="189">
        <v>0.15512773047019623</v>
      </c>
      <c r="E592" s="189">
        <v>8.256201406886339E-2</v>
      </c>
      <c r="F592" s="189">
        <v>2.1103295075897817E-2</v>
      </c>
      <c r="G592" s="189">
        <v>0.55497963717141796</v>
      </c>
      <c r="H592" s="189">
        <v>4.813032210292484E-3</v>
      </c>
      <c r="I592" s="189">
        <v>1.554979637171418E-2</v>
      </c>
      <c r="J592" s="188">
        <v>0.99999999999999989</v>
      </c>
      <c r="K592" s="190">
        <v>2701</v>
      </c>
      <c r="L592" s="94"/>
      <c r="M592" s="189" t="s">
        <v>143</v>
      </c>
      <c r="N592" s="189" t="s">
        <v>143</v>
      </c>
      <c r="O592" s="189">
        <v>0.152</v>
      </c>
      <c r="P592" s="189">
        <v>0.18</v>
      </c>
      <c r="Q592" s="189">
        <v>0.14199999999999999</v>
      </c>
      <c r="R592" s="189">
        <v>0.16900000000000001</v>
      </c>
      <c r="S592" s="189">
        <v>7.2999999999999995E-2</v>
      </c>
      <c r="T592" s="189">
        <v>9.4E-2</v>
      </c>
      <c r="U592" s="189">
        <v>1.6E-2</v>
      </c>
      <c r="V592" s="189">
        <v>2.7E-2</v>
      </c>
      <c r="W592" s="189">
        <v>0.53600000000000003</v>
      </c>
      <c r="X592" s="189">
        <v>0.57399999999999995</v>
      </c>
      <c r="Y592" s="189">
        <v>3.0000000000000001E-3</v>
      </c>
      <c r="Z592" s="189">
        <v>8.0000000000000002E-3</v>
      </c>
      <c r="AA592" s="189">
        <v>1.2E-2</v>
      </c>
      <c r="AB592" s="189">
        <v>2.1000000000000001E-2</v>
      </c>
      <c r="AC592" s="12"/>
    </row>
    <row r="593" spans="1:29" x14ac:dyDescent="0.25">
      <c r="A593" s="94" t="s">
        <v>2110</v>
      </c>
      <c r="B593" s="189" t="s">
        <v>143</v>
      </c>
      <c r="C593" s="189">
        <v>0.35285347469560174</v>
      </c>
      <c r="D593" s="189">
        <v>0.34763521908390621</v>
      </c>
      <c r="E593" s="189">
        <v>0.15977801706286757</v>
      </c>
      <c r="F593" s="189">
        <v>1.2507247577238466E-2</v>
      </c>
      <c r="G593" s="189">
        <v>0.11074298020376046</v>
      </c>
      <c r="H593" s="189">
        <v>1.8222479913857367E-3</v>
      </c>
      <c r="I593" s="189">
        <v>1.4660813385239791E-2</v>
      </c>
      <c r="J593" s="188">
        <v>1</v>
      </c>
      <c r="K593" s="190">
        <v>12073</v>
      </c>
      <c r="L593" s="94"/>
      <c r="M593" s="189" t="s">
        <v>143</v>
      </c>
      <c r="N593" s="189" t="s">
        <v>143</v>
      </c>
      <c r="O593" s="189">
        <v>0.34399999999999997</v>
      </c>
      <c r="P593" s="189">
        <v>0.36099999999999999</v>
      </c>
      <c r="Q593" s="189">
        <v>0.33900000000000002</v>
      </c>
      <c r="R593" s="189">
        <v>0.35599999999999998</v>
      </c>
      <c r="S593" s="189">
        <v>0.153</v>
      </c>
      <c r="T593" s="189">
        <v>0.16600000000000001</v>
      </c>
      <c r="U593" s="189">
        <v>1.0999999999999999E-2</v>
      </c>
      <c r="V593" s="189">
        <v>1.4999999999999999E-2</v>
      </c>
      <c r="W593" s="189">
        <v>0.105</v>
      </c>
      <c r="X593" s="189">
        <v>0.11600000000000001</v>
      </c>
      <c r="Y593" s="189">
        <v>1E-3</v>
      </c>
      <c r="Z593" s="189">
        <v>3.0000000000000001E-3</v>
      </c>
      <c r="AA593" s="189">
        <v>1.2999999999999999E-2</v>
      </c>
      <c r="AB593" s="189">
        <v>1.7000000000000001E-2</v>
      </c>
      <c r="AC593" s="12"/>
    </row>
    <row r="594" spans="1:29" x14ac:dyDescent="0.25">
      <c r="A594" s="94" t="s">
        <v>2111</v>
      </c>
      <c r="B594" s="189" t="s">
        <v>143</v>
      </c>
      <c r="C594" s="189">
        <v>6.4516129032258063E-2</v>
      </c>
      <c r="D594" s="189">
        <v>0.36774193548387096</v>
      </c>
      <c r="E594" s="189">
        <v>0.2</v>
      </c>
      <c r="F594" s="189">
        <v>5.8064516129032261E-2</v>
      </c>
      <c r="G594" s="189">
        <v>0.2709677419354839</v>
      </c>
      <c r="H594" s="189" t="s">
        <v>143</v>
      </c>
      <c r="I594" s="189">
        <v>3.870967741935484E-2</v>
      </c>
      <c r="J594" s="188">
        <v>1.0000000000000002</v>
      </c>
      <c r="K594" s="190">
        <v>155</v>
      </c>
      <c r="L594" s="94"/>
      <c r="M594" s="189" t="s">
        <v>143</v>
      </c>
      <c r="N594" s="189" t="s">
        <v>143</v>
      </c>
      <c r="O594" s="189">
        <v>3.5000000000000003E-2</v>
      </c>
      <c r="P594" s="189">
        <v>0.115</v>
      </c>
      <c r="Q594" s="189">
        <v>0.29599999999999999</v>
      </c>
      <c r="R594" s="189">
        <v>0.44600000000000001</v>
      </c>
      <c r="S594" s="189">
        <v>0.14499999999999999</v>
      </c>
      <c r="T594" s="189">
        <v>0.27</v>
      </c>
      <c r="U594" s="189">
        <v>3.1E-2</v>
      </c>
      <c r="V594" s="189">
        <v>0.107</v>
      </c>
      <c r="W594" s="189">
        <v>0.20699999999999999</v>
      </c>
      <c r="X594" s="189">
        <v>0.34599999999999997</v>
      </c>
      <c r="Y594" s="189" t="s">
        <v>143</v>
      </c>
      <c r="Z594" s="189" t="s">
        <v>143</v>
      </c>
      <c r="AA594" s="189">
        <v>1.7999999999999999E-2</v>
      </c>
      <c r="AB594" s="189">
        <v>8.2000000000000003E-2</v>
      </c>
      <c r="AC594" s="12"/>
    </row>
    <row r="595" spans="1:29" x14ac:dyDescent="0.25">
      <c r="A595" s="94" t="s">
        <v>2112</v>
      </c>
      <c r="B595" s="189" t="s">
        <v>143</v>
      </c>
      <c r="C595" s="189">
        <v>0.20899470899470898</v>
      </c>
      <c r="D595" s="189">
        <v>0.3664021164021164</v>
      </c>
      <c r="E595" s="189">
        <v>0.15476190476190477</v>
      </c>
      <c r="F595" s="189">
        <v>1.3227513227513227E-2</v>
      </c>
      <c r="G595" s="189">
        <v>0.23280423280423279</v>
      </c>
      <c r="H595" s="189">
        <v>2.6455026455026454E-3</v>
      </c>
      <c r="I595" s="189">
        <v>2.1164021164021163E-2</v>
      </c>
      <c r="J595" s="188">
        <v>1</v>
      </c>
      <c r="K595" s="190">
        <v>756</v>
      </c>
      <c r="L595" s="94"/>
      <c r="M595" s="189" t="s">
        <v>143</v>
      </c>
      <c r="N595" s="189" t="s">
        <v>143</v>
      </c>
      <c r="O595" s="189">
        <v>0.182</v>
      </c>
      <c r="P595" s="189">
        <v>0.23899999999999999</v>
      </c>
      <c r="Q595" s="189">
        <v>0.33300000000000002</v>
      </c>
      <c r="R595" s="189">
        <v>0.40100000000000002</v>
      </c>
      <c r="S595" s="189">
        <v>0.13100000000000001</v>
      </c>
      <c r="T595" s="189">
        <v>0.182</v>
      </c>
      <c r="U595" s="189">
        <v>7.0000000000000001E-3</v>
      </c>
      <c r="V595" s="189">
        <v>2.4E-2</v>
      </c>
      <c r="W595" s="189">
        <v>0.20399999999999999</v>
      </c>
      <c r="X595" s="189">
        <v>0.26400000000000001</v>
      </c>
      <c r="Y595" s="189">
        <v>1E-3</v>
      </c>
      <c r="Z595" s="189">
        <v>0.01</v>
      </c>
      <c r="AA595" s="189">
        <v>1.2999999999999999E-2</v>
      </c>
      <c r="AB595" s="189">
        <v>3.4000000000000002E-2</v>
      </c>
      <c r="AC595" s="12"/>
    </row>
    <row r="596" spans="1:29" x14ac:dyDescent="0.25">
      <c r="A596" s="94" t="s">
        <v>2113</v>
      </c>
      <c r="B596" s="189" t="s">
        <v>143</v>
      </c>
      <c r="C596" s="189">
        <v>0.29411764705882354</v>
      </c>
      <c r="D596" s="189">
        <v>0.17965981573352233</v>
      </c>
      <c r="E596" s="189">
        <v>9.0007087172218281E-2</v>
      </c>
      <c r="F596" s="189">
        <v>8.8235294117647065E-2</v>
      </c>
      <c r="G596" s="189">
        <v>0.33380581148121902</v>
      </c>
      <c r="H596" s="189">
        <v>4.6066619418851876E-3</v>
      </c>
      <c r="I596" s="189">
        <v>9.5676824946846206E-3</v>
      </c>
      <c r="J596" s="188">
        <v>1</v>
      </c>
      <c r="K596" s="190">
        <v>2822</v>
      </c>
      <c r="L596" s="94"/>
      <c r="M596" s="189" t="s">
        <v>143</v>
      </c>
      <c r="N596" s="189" t="s">
        <v>143</v>
      </c>
      <c r="O596" s="189">
        <v>0.27800000000000002</v>
      </c>
      <c r="P596" s="189">
        <v>0.311</v>
      </c>
      <c r="Q596" s="189">
        <v>0.16600000000000001</v>
      </c>
      <c r="R596" s="189">
        <v>0.19400000000000001</v>
      </c>
      <c r="S596" s="189">
        <v>0.08</v>
      </c>
      <c r="T596" s="189">
        <v>0.10100000000000001</v>
      </c>
      <c r="U596" s="189">
        <v>7.8E-2</v>
      </c>
      <c r="V596" s="189">
        <v>9.9000000000000005E-2</v>
      </c>
      <c r="W596" s="189">
        <v>0.317</v>
      </c>
      <c r="X596" s="189">
        <v>0.35099999999999998</v>
      </c>
      <c r="Y596" s="189">
        <v>3.0000000000000001E-3</v>
      </c>
      <c r="Z596" s="189">
        <v>8.0000000000000002E-3</v>
      </c>
      <c r="AA596" s="189">
        <v>7.0000000000000001E-3</v>
      </c>
      <c r="AB596" s="189">
        <v>1.4E-2</v>
      </c>
      <c r="AC596" s="12"/>
    </row>
    <row r="597" spans="1:29" x14ac:dyDescent="0.25">
      <c r="A597" s="94" t="s">
        <v>2114</v>
      </c>
      <c r="B597" s="189" t="s">
        <v>143</v>
      </c>
      <c r="C597" s="189">
        <v>0.55663430420711979</v>
      </c>
      <c r="D597" s="189">
        <v>0.21035598705501618</v>
      </c>
      <c r="E597" s="189">
        <v>0.11165048543689321</v>
      </c>
      <c r="F597" s="189">
        <v>9.7087378640776691E-3</v>
      </c>
      <c r="G597" s="189">
        <v>8.0906148867313912E-2</v>
      </c>
      <c r="H597" s="189" t="s">
        <v>143</v>
      </c>
      <c r="I597" s="189">
        <v>3.0744336569579287E-2</v>
      </c>
      <c r="J597" s="188">
        <v>1</v>
      </c>
      <c r="K597" s="190">
        <v>618</v>
      </c>
      <c r="L597" s="94"/>
      <c r="M597" s="189" t="s">
        <v>143</v>
      </c>
      <c r="N597" s="189" t="s">
        <v>143</v>
      </c>
      <c r="O597" s="189">
        <v>0.51700000000000002</v>
      </c>
      <c r="P597" s="189">
        <v>0.59499999999999997</v>
      </c>
      <c r="Q597" s="189">
        <v>0.18</v>
      </c>
      <c r="R597" s="189">
        <v>0.24399999999999999</v>
      </c>
      <c r="S597" s="189">
        <v>8.8999999999999996E-2</v>
      </c>
      <c r="T597" s="189">
        <v>0.13900000000000001</v>
      </c>
      <c r="U597" s="189">
        <v>4.0000000000000001E-3</v>
      </c>
      <c r="V597" s="189">
        <v>2.1000000000000001E-2</v>
      </c>
      <c r="W597" s="189">
        <v>6.2E-2</v>
      </c>
      <c r="X597" s="189">
        <v>0.105</v>
      </c>
      <c r="Y597" s="189" t="s">
        <v>143</v>
      </c>
      <c r="Z597" s="189" t="s">
        <v>143</v>
      </c>
      <c r="AA597" s="189">
        <v>0.02</v>
      </c>
      <c r="AB597" s="189">
        <v>4.8000000000000001E-2</v>
      </c>
      <c r="AC597" s="12"/>
    </row>
    <row r="598" spans="1:29" x14ac:dyDescent="0.25">
      <c r="A598" s="94" t="s">
        <v>2115</v>
      </c>
      <c r="B598" s="189" t="s">
        <v>143</v>
      </c>
      <c r="C598" s="189">
        <v>0.46134868421052633</v>
      </c>
      <c r="D598" s="189">
        <v>0.3515625</v>
      </c>
      <c r="E598" s="189">
        <v>8.5115131578947373E-2</v>
      </c>
      <c r="F598" s="189">
        <v>6.5789473684210523E-3</v>
      </c>
      <c r="G598" s="189">
        <v>7.6069078947368418E-2</v>
      </c>
      <c r="H598" s="189">
        <v>3.7006578947368419E-3</v>
      </c>
      <c r="I598" s="189">
        <v>1.5625E-2</v>
      </c>
      <c r="J598" s="188">
        <v>0.99999999999999989</v>
      </c>
      <c r="K598" s="190">
        <v>2432</v>
      </c>
      <c r="L598" s="94"/>
      <c r="M598" s="189" t="s">
        <v>143</v>
      </c>
      <c r="N598" s="189" t="s">
        <v>143</v>
      </c>
      <c r="O598" s="189">
        <v>0.442</v>
      </c>
      <c r="P598" s="189">
        <v>0.48099999999999998</v>
      </c>
      <c r="Q598" s="189">
        <v>0.33300000000000002</v>
      </c>
      <c r="R598" s="189">
        <v>0.371</v>
      </c>
      <c r="S598" s="189">
        <v>7.4999999999999997E-2</v>
      </c>
      <c r="T598" s="189">
        <v>9.7000000000000003E-2</v>
      </c>
      <c r="U598" s="189">
        <v>4.0000000000000001E-3</v>
      </c>
      <c r="V598" s="189">
        <v>1.0999999999999999E-2</v>
      </c>
      <c r="W598" s="189">
        <v>6.6000000000000003E-2</v>
      </c>
      <c r="X598" s="189">
        <v>8.6999999999999994E-2</v>
      </c>
      <c r="Y598" s="189">
        <v>2E-3</v>
      </c>
      <c r="Z598" s="189">
        <v>7.0000000000000001E-3</v>
      </c>
      <c r="AA598" s="189">
        <v>1.0999999999999999E-2</v>
      </c>
      <c r="AB598" s="189">
        <v>2.1000000000000001E-2</v>
      </c>
      <c r="AC598" s="12"/>
    </row>
    <row r="599" spans="1:29" x14ac:dyDescent="0.25">
      <c r="A599" s="94" t="s">
        <v>2116</v>
      </c>
      <c r="B599" s="189" t="s">
        <v>143</v>
      </c>
      <c r="C599" s="189">
        <v>0.33333333333333331</v>
      </c>
      <c r="D599" s="189">
        <v>0.42080378250591016</v>
      </c>
      <c r="E599" s="189">
        <v>0.15839243498817968</v>
      </c>
      <c r="F599" s="189">
        <v>9.4562647754137114E-3</v>
      </c>
      <c r="G599" s="189">
        <v>5.9101654846335699E-2</v>
      </c>
      <c r="H599" s="189">
        <v>2.3640661938534278E-3</v>
      </c>
      <c r="I599" s="189">
        <v>1.6548463356973995E-2</v>
      </c>
      <c r="J599" s="188">
        <v>1</v>
      </c>
      <c r="K599" s="190">
        <v>423</v>
      </c>
      <c r="L599" s="94"/>
      <c r="M599" s="189" t="s">
        <v>143</v>
      </c>
      <c r="N599" s="189" t="s">
        <v>143</v>
      </c>
      <c r="O599" s="189">
        <v>0.28999999999999998</v>
      </c>
      <c r="P599" s="189">
        <v>0.38</v>
      </c>
      <c r="Q599" s="189">
        <v>0.375</v>
      </c>
      <c r="R599" s="189">
        <v>0.46800000000000003</v>
      </c>
      <c r="S599" s="189">
        <v>0.127</v>
      </c>
      <c r="T599" s="189">
        <v>0.19600000000000001</v>
      </c>
      <c r="U599" s="189">
        <v>4.0000000000000001E-3</v>
      </c>
      <c r="V599" s="189">
        <v>2.4E-2</v>
      </c>
      <c r="W599" s="189">
        <v>0.04</v>
      </c>
      <c r="X599" s="189">
        <v>8.5999999999999993E-2</v>
      </c>
      <c r="Y599" s="189">
        <v>0</v>
      </c>
      <c r="Z599" s="189">
        <v>1.2999999999999999E-2</v>
      </c>
      <c r="AA599" s="189">
        <v>8.0000000000000002E-3</v>
      </c>
      <c r="AB599" s="189">
        <v>3.4000000000000002E-2</v>
      </c>
      <c r="AC599" s="12"/>
    </row>
    <row r="600" spans="1:29" x14ac:dyDescent="0.25">
      <c r="A600" s="94" t="s">
        <v>2117</v>
      </c>
      <c r="B600" s="189">
        <v>5.4183212463568178E-2</v>
      </c>
      <c r="C600" s="189">
        <v>0.27856596879136447</v>
      </c>
      <c r="D600" s="189">
        <v>0.29060944462051863</v>
      </c>
      <c r="E600" s="189">
        <v>8.5329704133186676E-2</v>
      </c>
      <c r="F600" s="189">
        <v>2.3689231094290844E-2</v>
      </c>
      <c r="G600" s="189">
        <v>0.20228440748957538</v>
      </c>
      <c r="H600" s="189">
        <v>7.140327000876228E-3</v>
      </c>
      <c r="I600" s="189">
        <v>5.819770440661956E-2</v>
      </c>
      <c r="J600" s="188">
        <v>0.99999999999999989</v>
      </c>
      <c r="K600" s="190">
        <v>160917</v>
      </c>
      <c r="L600" s="94"/>
      <c r="M600" s="189">
        <v>5.2999999999999999E-2</v>
      </c>
      <c r="N600" s="189">
        <v>5.5E-2</v>
      </c>
      <c r="O600" s="189">
        <v>0.27600000000000002</v>
      </c>
      <c r="P600" s="189">
        <v>0.28100000000000003</v>
      </c>
      <c r="Q600" s="189">
        <v>0.28799999999999998</v>
      </c>
      <c r="R600" s="189">
        <v>0.29299999999999998</v>
      </c>
      <c r="S600" s="189">
        <v>8.4000000000000005E-2</v>
      </c>
      <c r="T600" s="189">
        <v>8.6999999999999994E-2</v>
      </c>
      <c r="U600" s="189">
        <v>2.3E-2</v>
      </c>
      <c r="V600" s="189">
        <v>2.4E-2</v>
      </c>
      <c r="W600" s="189">
        <v>0.2</v>
      </c>
      <c r="X600" s="189">
        <v>0.20399999999999999</v>
      </c>
      <c r="Y600" s="189">
        <v>7.0000000000000001E-3</v>
      </c>
      <c r="Z600" s="189">
        <v>8.0000000000000002E-3</v>
      </c>
      <c r="AA600" s="189">
        <v>5.7000000000000002E-2</v>
      </c>
      <c r="AB600" s="189">
        <v>5.8999999999999997E-2</v>
      </c>
      <c r="AC600" s="12"/>
    </row>
    <row r="601" spans="1:29" x14ac:dyDescent="0.25">
      <c r="A601" s="94" t="s">
        <v>2118</v>
      </c>
      <c r="B601" s="189" t="s">
        <v>143</v>
      </c>
      <c r="C601" s="189">
        <v>0.3383838383838384</v>
      </c>
      <c r="D601" s="189">
        <v>0.30205905205905204</v>
      </c>
      <c r="E601" s="189">
        <v>0.10586635586635587</v>
      </c>
      <c r="F601" s="189">
        <v>2.8554778554778556E-2</v>
      </c>
      <c r="G601" s="189">
        <v>0.17851592851592851</v>
      </c>
      <c r="H601" s="189">
        <v>4.856254856254856E-3</v>
      </c>
      <c r="I601" s="189">
        <v>4.1763791763791761E-2</v>
      </c>
      <c r="J601" s="188">
        <v>1</v>
      </c>
      <c r="K601" s="190">
        <v>5148</v>
      </c>
      <c r="L601" s="94"/>
      <c r="M601" s="189" t="s">
        <v>143</v>
      </c>
      <c r="N601" s="189" t="s">
        <v>143</v>
      </c>
      <c r="O601" s="189">
        <v>0.32600000000000001</v>
      </c>
      <c r="P601" s="189">
        <v>0.35099999999999998</v>
      </c>
      <c r="Q601" s="189">
        <v>0.28999999999999998</v>
      </c>
      <c r="R601" s="189">
        <v>0.315</v>
      </c>
      <c r="S601" s="189">
        <v>9.8000000000000004E-2</v>
      </c>
      <c r="T601" s="189">
        <v>0.115</v>
      </c>
      <c r="U601" s="189">
        <v>2.4E-2</v>
      </c>
      <c r="V601" s="189">
        <v>3.3000000000000002E-2</v>
      </c>
      <c r="W601" s="189">
        <v>0.16800000000000001</v>
      </c>
      <c r="X601" s="189">
        <v>0.189</v>
      </c>
      <c r="Y601" s="189">
        <v>3.0000000000000001E-3</v>
      </c>
      <c r="Z601" s="189">
        <v>7.0000000000000001E-3</v>
      </c>
      <c r="AA601" s="189">
        <v>3.6999999999999998E-2</v>
      </c>
      <c r="AB601" s="189">
        <v>4.8000000000000001E-2</v>
      </c>
      <c r="AC601" s="12"/>
    </row>
    <row r="602" spans="1:29" x14ac:dyDescent="0.25">
      <c r="A602" s="94" t="s">
        <v>2119</v>
      </c>
      <c r="B602" s="189" t="s">
        <v>143</v>
      </c>
      <c r="C602" s="189">
        <v>0.18930532346622106</v>
      </c>
      <c r="D602" s="189">
        <v>0.54356648364764859</v>
      </c>
      <c r="E602" s="189">
        <v>0.13010264979708761</v>
      </c>
      <c r="F602" s="189">
        <v>3.5091907376462166E-2</v>
      </c>
      <c r="G602" s="189">
        <v>6.2067319169252802E-2</v>
      </c>
      <c r="H602" s="189">
        <v>4.7744091668656003E-4</v>
      </c>
      <c r="I602" s="189">
        <v>3.9388875626641201E-2</v>
      </c>
      <c r="J602" s="188">
        <v>1</v>
      </c>
      <c r="K602" s="190">
        <v>4189</v>
      </c>
      <c r="L602" s="94"/>
      <c r="M602" s="189" t="s">
        <v>143</v>
      </c>
      <c r="N602" s="189" t="s">
        <v>143</v>
      </c>
      <c r="O602" s="189">
        <v>0.17799999999999999</v>
      </c>
      <c r="P602" s="189">
        <v>0.20100000000000001</v>
      </c>
      <c r="Q602" s="189">
        <v>0.52800000000000002</v>
      </c>
      <c r="R602" s="189">
        <v>0.55900000000000005</v>
      </c>
      <c r="S602" s="189">
        <v>0.12</v>
      </c>
      <c r="T602" s="189">
        <v>0.14099999999999999</v>
      </c>
      <c r="U602" s="189">
        <v>0.03</v>
      </c>
      <c r="V602" s="189">
        <v>4.1000000000000002E-2</v>
      </c>
      <c r="W602" s="189">
        <v>5.5E-2</v>
      </c>
      <c r="X602" s="189">
        <v>7.0000000000000007E-2</v>
      </c>
      <c r="Y602" s="189">
        <v>0</v>
      </c>
      <c r="Z602" s="189">
        <v>2E-3</v>
      </c>
      <c r="AA602" s="189">
        <v>3.4000000000000002E-2</v>
      </c>
      <c r="AB602" s="189">
        <v>4.5999999999999999E-2</v>
      </c>
      <c r="AC602" s="12"/>
    </row>
    <row r="603" spans="1:29" x14ac:dyDescent="0.25">
      <c r="A603" s="94" t="s">
        <v>2120</v>
      </c>
      <c r="B603" s="189" t="s">
        <v>143</v>
      </c>
      <c r="C603" s="189">
        <v>7.1658903618774632E-3</v>
      </c>
      <c r="D603" s="189">
        <v>0.1669652454317449</v>
      </c>
      <c r="E603" s="189">
        <v>0.13722680042995342</v>
      </c>
      <c r="F603" s="189">
        <v>3.7979218917950558E-2</v>
      </c>
      <c r="G603" s="189">
        <v>0.60695091365102116</v>
      </c>
      <c r="H603" s="189">
        <v>7.8824793980652088E-3</v>
      </c>
      <c r="I603" s="189">
        <v>3.5829451809387319E-2</v>
      </c>
      <c r="J603" s="188">
        <v>1</v>
      </c>
      <c r="K603" s="190">
        <v>2791</v>
      </c>
      <c r="L603" s="94"/>
      <c r="M603" s="189" t="s">
        <v>143</v>
      </c>
      <c r="N603" s="189" t="s">
        <v>143</v>
      </c>
      <c r="O603" s="189">
        <v>5.0000000000000001E-3</v>
      </c>
      <c r="P603" s="189">
        <v>1.0999999999999999E-2</v>
      </c>
      <c r="Q603" s="189">
        <v>0.154</v>
      </c>
      <c r="R603" s="189">
        <v>0.18099999999999999</v>
      </c>
      <c r="S603" s="189">
        <v>0.125</v>
      </c>
      <c r="T603" s="189">
        <v>0.15</v>
      </c>
      <c r="U603" s="189">
        <v>3.1E-2</v>
      </c>
      <c r="V603" s="189">
        <v>4.5999999999999999E-2</v>
      </c>
      <c r="W603" s="189">
        <v>0.58899999999999997</v>
      </c>
      <c r="X603" s="189">
        <v>0.625</v>
      </c>
      <c r="Y603" s="189">
        <v>5.0000000000000001E-3</v>
      </c>
      <c r="Z603" s="189">
        <v>1.2E-2</v>
      </c>
      <c r="AA603" s="189">
        <v>0.03</v>
      </c>
      <c r="AB603" s="189">
        <v>4.2999999999999997E-2</v>
      </c>
      <c r="AC603" s="12"/>
    </row>
    <row r="604" spans="1:29" x14ac:dyDescent="0.25">
      <c r="A604" s="94" t="s">
        <v>2121</v>
      </c>
      <c r="B604" s="189" t="s">
        <v>143</v>
      </c>
      <c r="C604" s="189">
        <v>8.1522863645768676E-2</v>
      </c>
      <c r="D604" s="189">
        <v>0.23236085247258431</v>
      </c>
      <c r="E604" s="189">
        <v>6.3521622180840051E-2</v>
      </c>
      <c r="F604" s="189">
        <v>1.7173598179184773E-2</v>
      </c>
      <c r="G604" s="189">
        <v>0.53631284916201116</v>
      </c>
      <c r="H604" s="189">
        <v>2.7519139250982826E-2</v>
      </c>
      <c r="I604" s="189">
        <v>4.1589075108628179E-2</v>
      </c>
      <c r="J604" s="188">
        <v>1</v>
      </c>
      <c r="K604" s="190">
        <v>4833</v>
      </c>
      <c r="L604" s="94"/>
      <c r="M604" s="189" t="s">
        <v>143</v>
      </c>
      <c r="N604" s="189" t="s">
        <v>143</v>
      </c>
      <c r="O604" s="189">
        <v>7.3999999999999996E-2</v>
      </c>
      <c r="P604" s="189">
        <v>0.09</v>
      </c>
      <c r="Q604" s="189">
        <v>0.221</v>
      </c>
      <c r="R604" s="189">
        <v>0.24399999999999999</v>
      </c>
      <c r="S604" s="189">
        <v>5.7000000000000002E-2</v>
      </c>
      <c r="T604" s="189">
        <v>7.0999999999999994E-2</v>
      </c>
      <c r="U604" s="189">
        <v>1.4E-2</v>
      </c>
      <c r="V604" s="189">
        <v>2.1000000000000001E-2</v>
      </c>
      <c r="W604" s="189">
        <v>0.52200000000000002</v>
      </c>
      <c r="X604" s="189">
        <v>0.55000000000000004</v>
      </c>
      <c r="Y604" s="189">
        <v>2.3E-2</v>
      </c>
      <c r="Z604" s="189">
        <v>3.3000000000000002E-2</v>
      </c>
      <c r="AA604" s="189">
        <v>3.5999999999999997E-2</v>
      </c>
      <c r="AB604" s="189">
        <v>4.8000000000000001E-2</v>
      </c>
      <c r="AC604" s="12"/>
    </row>
    <row r="605" spans="1:29" x14ac:dyDescent="0.25">
      <c r="A605" s="94" t="s">
        <v>2122</v>
      </c>
      <c r="B605" s="189">
        <v>0.1708185053380783</v>
      </c>
      <c r="C605" s="189">
        <v>0.20017793594306049</v>
      </c>
      <c r="D605" s="189">
        <v>0.34697508896797152</v>
      </c>
      <c r="E605" s="189">
        <v>9.5195729537366547E-2</v>
      </c>
      <c r="F605" s="189">
        <v>8.0071174377224202E-3</v>
      </c>
      <c r="G605" s="189">
        <v>0.11832740213523131</v>
      </c>
      <c r="H605" s="189">
        <v>8.8967971530249106E-4</v>
      </c>
      <c r="I605" s="189">
        <v>5.9608540925266906E-2</v>
      </c>
      <c r="J605" s="188">
        <v>1</v>
      </c>
      <c r="K605" s="190">
        <v>1124</v>
      </c>
      <c r="L605" s="94"/>
      <c r="M605" s="189">
        <v>0.15</v>
      </c>
      <c r="N605" s="189">
        <v>0.19400000000000001</v>
      </c>
      <c r="O605" s="189">
        <v>0.17799999999999999</v>
      </c>
      <c r="P605" s="189">
        <v>0.22500000000000001</v>
      </c>
      <c r="Q605" s="189">
        <v>0.32</v>
      </c>
      <c r="R605" s="189">
        <v>0.375</v>
      </c>
      <c r="S605" s="189">
        <v>7.9000000000000001E-2</v>
      </c>
      <c r="T605" s="189">
        <v>0.114</v>
      </c>
      <c r="U605" s="189">
        <v>4.0000000000000001E-3</v>
      </c>
      <c r="V605" s="189">
        <v>1.4999999999999999E-2</v>
      </c>
      <c r="W605" s="189">
        <v>0.10100000000000001</v>
      </c>
      <c r="X605" s="189">
        <v>0.13900000000000001</v>
      </c>
      <c r="Y605" s="189">
        <v>0</v>
      </c>
      <c r="Z605" s="189">
        <v>5.0000000000000001E-3</v>
      </c>
      <c r="AA605" s="189">
        <v>4.7E-2</v>
      </c>
      <c r="AB605" s="189">
        <v>7.4999999999999997E-2</v>
      </c>
      <c r="AC605" s="12"/>
    </row>
    <row r="606" spans="1:29" x14ac:dyDescent="0.25">
      <c r="A606" s="94" t="s">
        <v>2123</v>
      </c>
      <c r="B606" s="189">
        <v>0.32530322040987036</v>
      </c>
      <c r="C606" s="189">
        <v>6.6917607695524887E-4</v>
      </c>
      <c r="D606" s="189">
        <v>0.43011292346298619</v>
      </c>
      <c r="E606" s="189">
        <v>0.16235884567126727</v>
      </c>
      <c r="F606" s="189">
        <v>5.269761606022585E-3</v>
      </c>
      <c r="G606" s="189">
        <v>1.6478460895023004E-2</v>
      </c>
      <c r="H606" s="189">
        <v>1.6729401923881222E-4</v>
      </c>
      <c r="I606" s="189">
        <v>5.9640317858636556E-2</v>
      </c>
      <c r="J606" s="188">
        <v>1</v>
      </c>
      <c r="K606" s="190">
        <v>11955</v>
      </c>
      <c r="L606" s="94"/>
      <c r="M606" s="189">
        <v>0.317</v>
      </c>
      <c r="N606" s="189">
        <v>0.33400000000000002</v>
      </c>
      <c r="O606" s="189">
        <v>0</v>
      </c>
      <c r="P606" s="189">
        <v>1E-3</v>
      </c>
      <c r="Q606" s="189">
        <v>0.42099999999999999</v>
      </c>
      <c r="R606" s="189">
        <v>0.439</v>
      </c>
      <c r="S606" s="189">
        <v>0.156</v>
      </c>
      <c r="T606" s="189">
        <v>0.16900000000000001</v>
      </c>
      <c r="U606" s="189">
        <v>4.0000000000000001E-3</v>
      </c>
      <c r="V606" s="189">
        <v>7.0000000000000001E-3</v>
      </c>
      <c r="W606" s="189">
        <v>1.4E-2</v>
      </c>
      <c r="X606" s="189">
        <v>1.9E-2</v>
      </c>
      <c r="Y606" s="189">
        <v>0</v>
      </c>
      <c r="Z606" s="189">
        <v>1E-3</v>
      </c>
      <c r="AA606" s="189">
        <v>5.6000000000000001E-2</v>
      </c>
      <c r="AB606" s="189">
        <v>6.4000000000000001E-2</v>
      </c>
      <c r="AC606" s="12"/>
    </row>
    <row r="607" spans="1:29" x14ac:dyDescent="0.25">
      <c r="A607" s="94" t="s">
        <v>2124</v>
      </c>
      <c r="B607" s="189">
        <v>6.7369683642360942E-2</v>
      </c>
      <c r="C607" s="189">
        <v>0.25153680843620368</v>
      </c>
      <c r="D607" s="189">
        <v>0.27497626068269276</v>
      </c>
      <c r="E607" s="189">
        <v>7.1267929431755708E-2</v>
      </c>
      <c r="F607" s="189">
        <v>4.5229646659003447E-2</v>
      </c>
      <c r="G607" s="189">
        <v>0.23359488230296366</v>
      </c>
      <c r="H607" s="189">
        <v>8.5461542305962316E-3</v>
      </c>
      <c r="I607" s="189">
        <v>4.7478634614423511E-2</v>
      </c>
      <c r="J607" s="188">
        <v>0.99999999999999989</v>
      </c>
      <c r="K607" s="190">
        <v>20009</v>
      </c>
      <c r="L607" s="94"/>
      <c r="M607" s="189">
        <v>6.4000000000000001E-2</v>
      </c>
      <c r="N607" s="189">
        <v>7.0999999999999994E-2</v>
      </c>
      <c r="O607" s="189">
        <v>0.246</v>
      </c>
      <c r="P607" s="189">
        <v>0.25800000000000001</v>
      </c>
      <c r="Q607" s="189">
        <v>0.26900000000000002</v>
      </c>
      <c r="R607" s="189">
        <v>0.28100000000000003</v>
      </c>
      <c r="S607" s="189">
        <v>6.8000000000000005E-2</v>
      </c>
      <c r="T607" s="189">
        <v>7.4999999999999997E-2</v>
      </c>
      <c r="U607" s="189">
        <v>4.2000000000000003E-2</v>
      </c>
      <c r="V607" s="189">
        <v>4.8000000000000001E-2</v>
      </c>
      <c r="W607" s="189">
        <v>0.22800000000000001</v>
      </c>
      <c r="X607" s="189">
        <v>0.24</v>
      </c>
      <c r="Y607" s="189">
        <v>7.0000000000000001E-3</v>
      </c>
      <c r="Z607" s="189">
        <v>0.01</v>
      </c>
      <c r="AA607" s="189">
        <v>4.4999999999999998E-2</v>
      </c>
      <c r="AB607" s="189">
        <v>5.0999999999999997E-2</v>
      </c>
      <c r="AC607" s="12"/>
    </row>
    <row r="608" spans="1:29" x14ac:dyDescent="0.25">
      <c r="A608" s="94" t="s">
        <v>2125</v>
      </c>
      <c r="B608" s="189">
        <v>0.5572323462414579</v>
      </c>
      <c r="C608" s="189">
        <v>0.15945330296127563</v>
      </c>
      <c r="D608" s="189">
        <v>0.13325740318906606</v>
      </c>
      <c r="E608" s="189">
        <v>4.6697038724373578E-2</v>
      </c>
      <c r="F608" s="189">
        <v>3.1321184510250569E-3</v>
      </c>
      <c r="G608" s="189">
        <v>9.9658314350797271E-3</v>
      </c>
      <c r="H608" s="189" t="s">
        <v>143</v>
      </c>
      <c r="I608" s="189">
        <v>9.0261958997722089E-2</v>
      </c>
      <c r="J608" s="188">
        <v>1</v>
      </c>
      <c r="K608" s="190">
        <v>3512</v>
      </c>
      <c r="L608" s="94"/>
      <c r="M608" s="189">
        <v>0.54100000000000004</v>
      </c>
      <c r="N608" s="189">
        <v>0.57399999999999995</v>
      </c>
      <c r="O608" s="189">
        <v>0.14799999999999999</v>
      </c>
      <c r="P608" s="189">
        <v>0.17199999999999999</v>
      </c>
      <c r="Q608" s="189">
        <v>0.122</v>
      </c>
      <c r="R608" s="189">
        <v>0.14499999999999999</v>
      </c>
      <c r="S608" s="189">
        <v>0.04</v>
      </c>
      <c r="T608" s="189">
        <v>5.3999999999999999E-2</v>
      </c>
      <c r="U608" s="189">
        <v>2E-3</v>
      </c>
      <c r="V608" s="189">
        <v>6.0000000000000001E-3</v>
      </c>
      <c r="W608" s="189">
        <v>7.0000000000000001E-3</v>
      </c>
      <c r="X608" s="189">
        <v>1.4E-2</v>
      </c>
      <c r="Y608" s="189" t="s">
        <v>143</v>
      </c>
      <c r="Z608" s="189" t="s">
        <v>143</v>
      </c>
      <c r="AA608" s="189">
        <v>8.1000000000000003E-2</v>
      </c>
      <c r="AB608" s="189">
        <v>0.1</v>
      </c>
      <c r="AC608" s="12"/>
    </row>
    <row r="609" spans="1:29" x14ac:dyDescent="0.25">
      <c r="A609" s="94" t="s">
        <v>2126</v>
      </c>
      <c r="B609" s="189">
        <v>0.27581171950048033</v>
      </c>
      <c r="C609" s="189">
        <v>0.44545629202689724</v>
      </c>
      <c r="D609" s="189">
        <v>0.13156580211335256</v>
      </c>
      <c r="E609" s="189">
        <v>2.9894332372718539E-2</v>
      </c>
      <c r="F609" s="189">
        <v>1.6522574447646494E-3</v>
      </c>
      <c r="G609" s="189">
        <v>4.0768491834774254E-2</v>
      </c>
      <c r="H609" s="189">
        <v>5.1873198847262247E-3</v>
      </c>
      <c r="I609" s="189">
        <v>6.9663784822286259E-2</v>
      </c>
      <c r="J609" s="188">
        <v>1</v>
      </c>
      <c r="K609" s="190">
        <v>26025</v>
      </c>
      <c r="L609" s="94"/>
      <c r="M609" s="189">
        <v>0.27</v>
      </c>
      <c r="N609" s="189">
        <v>0.28100000000000003</v>
      </c>
      <c r="O609" s="189">
        <v>0.439</v>
      </c>
      <c r="P609" s="189">
        <v>0.45200000000000001</v>
      </c>
      <c r="Q609" s="189">
        <v>0.128</v>
      </c>
      <c r="R609" s="189">
        <v>0.13600000000000001</v>
      </c>
      <c r="S609" s="189">
        <v>2.8000000000000001E-2</v>
      </c>
      <c r="T609" s="189">
        <v>3.2000000000000001E-2</v>
      </c>
      <c r="U609" s="189">
        <v>1E-3</v>
      </c>
      <c r="V609" s="189">
        <v>2E-3</v>
      </c>
      <c r="W609" s="189">
        <v>3.7999999999999999E-2</v>
      </c>
      <c r="X609" s="189">
        <v>4.2999999999999997E-2</v>
      </c>
      <c r="Y609" s="189">
        <v>4.0000000000000001E-3</v>
      </c>
      <c r="Z609" s="189">
        <v>6.0000000000000001E-3</v>
      </c>
      <c r="AA609" s="189">
        <v>6.7000000000000004E-2</v>
      </c>
      <c r="AB609" s="189">
        <v>7.2999999999999995E-2</v>
      </c>
      <c r="AC609" s="12"/>
    </row>
    <row r="610" spans="1:29" x14ac:dyDescent="0.25">
      <c r="A610" s="94" t="s">
        <v>2127</v>
      </c>
      <c r="B610" s="189" t="s">
        <v>143</v>
      </c>
      <c r="C610" s="189">
        <v>0.34660421545667447</v>
      </c>
      <c r="D610" s="189">
        <v>0.42857142857142855</v>
      </c>
      <c r="E610" s="189">
        <v>8.4309133489461355E-2</v>
      </c>
      <c r="F610" s="189">
        <v>1.873536299765808E-2</v>
      </c>
      <c r="G610" s="189">
        <v>7.9625292740046844E-2</v>
      </c>
      <c r="H610" s="189">
        <v>2.34192037470726E-3</v>
      </c>
      <c r="I610" s="189">
        <v>3.9812646370023422E-2</v>
      </c>
      <c r="J610" s="188">
        <v>1</v>
      </c>
      <c r="K610" s="190">
        <v>854</v>
      </c>
      <c r="L610" s="94"/>
      <c r="M610" s="189" t="s">
        <v>143</v>
      </c>
      <c r="N610" s="189" t="s">
        <v>143</v>
      </c>
      <c r="O610" s="189">
        <v>0.315</v>
      </c>
      <c r="P610" s="189">
        <v>0.379</v>
      </c>
      <c r="Q610" s="189">
        <v>0.39600000000000002</v>
      </c>
      <c r="R610" s="189">
        <v>0.46200000000000002</v>
      </c>
      <c r="S610" s="189">
        <v>6.7000000000000004E-2</v>
      </c>
      <c r="T610" s="189">
        <v>0.105</v>
      </c>
      <c r="U610" s="189">
        <v>1.2E-2</v>
      </c>
      <c r="V610" s="189">
        <v>0.03</v>
      </c>
      <c r="W610" s="189">
        <v>6.3E-2</v>
      </c>
      <c r="X610" s="189">
        <v>0.1</v>
      </c>
      <c r="Y610" s="189">
        <v>1E-3</v>
      </c>
      <c r="Z610" s="189">
        <v>8.0000000000000002E-3</v>
      </c>
      <c r="AA610" s="189">
        <v>2.9000000000000001E-2</v>
      </c>
      <c r="AB610" s="189">
        <v>5.5E-2</v>
      </c>
      <c r="AC610" s="12"/>
    </row>
    <row r="611" spans="1:29" x14ac:dyDescent="0.25">
      <c r="A611" s="94" t="s">
        <v>2128</v>
      </c>
      <c r="B611" s="189" t="s">
        <v>143</v>
      </c>
      <c r="C611" s="189">
        <v>0.30290456431535268</v>
      </c>
      <c r="D611" s="189">
        <v>0.31950207468879666</v>
      </c>
      <c r="E611" s="189">
        <v>0.18672199170124482</v>
      </c>
      <c r="F611" s="189">
        <v>2.0746887966804978E-2</v>
      </c>
      <c r="G611" s="189">
        <v>0.12863070539419086</v>
      </c>
      <c r="H611" s="189">
        <v>8.2987551867219917E-3</v>
      </c>
      <c r="I611" s="189">
        <v>3.3195020746887967E-2</v>
      </c>
      <c r="J611" s="188">
        <v>1</v>
      </c>
      <c r="K611" s="190">
        <v>241</v>
      </c>
      <c r="L611" s="94"/>
      <c r="M611" s="189" t="s">
        <v>143</v>
      </c>
      <c r="N611" s="189" t="s">
        <v>143</v>
      </c>
      <c r="O611" s="189">
        <v>0.248</v>
      </c>
      <c r="P611" s="189">
        <v>0.36399999999999999</v>
      </c>
      <c r="Q611" s="189">
        <v>0.26400000000000001</v>
      </c>
      <c r="R611" s="189">
        <v>0.38100000000000001</v>
      </c>
      <c r="S611" s="189">
        <v>0.14299999999999999</v>
      </c>
      <c r="T611" s="189">
        <v>0.24099999999999999</v>
      </c>
      <c r="U611" s="189">
        <v>8.9999999999999993E-3</v>
      </c>
      <c r="V611" s="189">
        <v>4.8000000000000001E-2</v>
      </c>
      <c r="W611" s="189">
        <v>9.1999999999999998E-2</v>
      </c>
      <c r="X611" s="189">
        <v>0.17699999999999999</v>
      </c>
      <c r="Y611" s="189">
        <v>2E-3</v>
      </c>
      <c r="Z611" s="189">
        <v>0.03</v>
      </c>
      <c r="AA611" s="189">
        <v>1.7000000000000001E-2</v>
      </c>
      <c r="AB611" s="189">
        <v>6.4000000000000001E-2</v>
      </c>
      <c r="AC611" s="12"/>
    </row>
    <row r="612" spans="1:29" x14ac:dyDescent="0.25">
      <c r="A612" s="94" t="s">
        <v>2129</v>
      </c>
      <c r="B612" s="189" t="s">
        <v>143</v>
      </c>
      <c r="C612" s="189">
        <v>0.32686781609195403</v>
      </c>
      <c r="D612" s="189">
        <v>0.27370689655172414</v>
      </c>
      <c r="E612" s="189">
        <v>0.28232758620689657</v>
      </c>
      <c r="F612" s="189">
        <v>1.1494252873563218E-2</v>
      </c>
      <c r="G612" s="189">
        <v>4.5258620689655173E-2</v>
      </c>
      <c r="H612" s="189">
        <v>7.1839080459770114E-4</v>
      </c>
      <c r="I612" s="189">
        <v>5.9626436781609192E-2</v>
      </c>
      <c r="J612" s="188">
        <v>1</v>
      </c>
      <c r="K612" s="190">
        <v>1392</v>
      </c>
      <c r="L612" s="94"/>
      <c r="M612" s="189" t="s">
        <v>143</v>
      </c>
      <c r="N612" s="189" t="s">
        <v>143</v>
      </c>
      <c r="O612" s="189">
        <v>0.30299999999999999</v>
      </c>
      <c r="P612" s="189">
        <v>0.35199999999999998</v>
      </c>
      <c r="Q612" s="189">
        <v>0.251</v>
      </c>
      <c r="R612" s="189">
        <v>0.29799999999999999</v>
      </c>
      <c r="S612" s="189">
        <v>0.25900000000000001</v>
      </c>
      <c r="T612" s="189">
        <v>0.307</v>
      </c>
      <c r="U612" s="189">
        <v>7.0000000000000001E-3</v>
      </c>
      <c r="V612" s="189">
        <v>1.9E-2</v>
      </c>
      <c r="W612" s="189">
        <v>3.5999999999999997E-2</v>
      </c>
      <c r="X612" s="189">
        <v>5.7000000000000002E-2</v>
      </c>
      <c r="Y612" s="189">
        <v>0</v>
      </c>
      <c r="Z612" s="189">
        <v>4.0000000000000001E-3</v>
      </c>
      <c r="AA612" s="189">
        <v>4.8000000000000001E-2</v>
      </c>
      <c r="AB612" s="189">
        <v>7.2999999999999995E-2</v>
      </c>
      <c r="AC612" s="12"/>
    </row>
    <row r="613" spans="1:29" x14ac:dyDescent="0.25">
      <c r="A613" s="94" t="s">
        <v>2130</v>
      </c>
      <c r="B613" s="189" t="s">
        <v>143</v>
      </c>
      <c r="C613" s="189">
        <v>0.45013723696248858</v>
      </c>
      <c r="D613" s="189">
        <v>0.32753888380603841</v>
      </c>
      <c r="E613" s="189">
        <v>8.0512351326623974E-2</v>
      </c>
      <c r="F613" s="189">
        <v>1.0978956999085087E-2</v>
      </c>
      <c r="G613" s="189">
        <v>6.0384263494967977E-2</v>
      </c>
      <c r="H613" s="189">
        <v>9.1491308325709062E-4</v>
      </c>
      <c r="I613" s="189">
        <v>6.9533394327538883E-2</v>
      </c>
      <c r="J613" s="188">
        <v>1</v>
      </c>
      <c r="K613" s="190">
        <v>1093</v>
      </c>
      <c r="L613" s="94"/>
      <c r="M613" s="189" t="s">
        <v>143</v>
      </c>
      <c r="N613" s="189" t="s">
        <v>143</v>
      </c>
      <c r="O613" s="189">
        <v>0.42099999999999999</v>
      </c>
      <c r="P613" s="189">
        <v>0.48</v>
      </c>
      <c r="Q613" s="189">
        <v>0.3</v>
      </c>
      <c r="R613" s="189">
        <v>0.35599999999999998</v>
      </c>
      <c r="S613" s="189">
        <v>6.6000000000000003E-2</v>
      </c>
      <c r="T613" s="189">
        <v>9.8000000000000004E-2</v>
      </c>
      <c r="U613" s="189">
        <v>6.0000000000000001E-3</v>
      </c>
      <c r="V613" s="189">
        <v>1.9E-2</v>
      </c>
      <c r="W613" s="189">
        <v>4.8000000000000001E-2</v>
      </c>
      <c r="X613" s="189">
        <v>7.5999999999999998E-2</v>
      </c>
      <c r="Y613" s="189">
        <v>0</v>
      </c>
      <c r="Z613" s="189">
        <v>5.0000000000000001E-3</v>
      </c>
      <c r="AA613" s="189">
        <v>5.6000000000000001E-2</v>
      </c>
      <c r="AB613" s="189">
        <v>8.5999999999999993E-2</v>
      </c>
      <c r="AC613" s="12"/>
    </row>
    <row r="614" spans="1:29" x14ac:dyDescent="0.25">
      <c r="A614" s="94" t="s">
        <v>2131</v>
      </c>
      <c r="B614" s="189" t="s">
        <v>143</v>
      </c>
      <c r="C614" s="189">
        <v>0.28223844282238442</v>
      </c>
      <c r="D614" s="189">
        <v>0.41484184914841848</v>
      </c>
      <c r="E614" s="189">
        <v>0.15571776155717762</v>
      </c>
      <c r="F614" s="189">
        <v>1.824817518248175E-2</v>
      </c>
      <c r="G614" s="189">
        <v>6.569343065693431E-2</v>
      </c>
      <c r="H614" s="189">
        <v>3.6496350364963502E-3</v>
      </c>
      <c r="I614" s="189">
        <v>5.9610705596107053E-2</v>
      </c>
      <c r="J614" s="188">
        <v>1.0000000000000002</v>
      </c>
      <c r="K614" s="190">
        <v>822</v>
      </c>
      <c r="L614" s="94"/>
      <c r="M614" s="189" t="s">
        <v>143</v>
      </c>
      <c r="N614" s="189" t="s">
        <v>143</v>
      </c>
      <c r="O614" s="189">
        <v>0.253</v>
      </c>
      <c r="P614" s="189">
        <v>0.314</v>
      </c>
      <c r="Q614" s="189">
        <v>0.38200000000000001</v>
      </c>
      <c r="R614" s="189">
        <v>0.44900000000000001</v>
      </c>
      <c r="S614" s="189">
        <v>0.13300000000000001</v>
      </c>
      <c r="T614" s="189">
        <v>0.182</v>
      </c>
      <c r="U614" s="189">
        <v>1.0999999999999999E-2</v>
      </c>
      <c r="V614" s="189">
        <v>0.03</v>
      </c>
      <c r="W614" s="189">
        <v>5.0999999999999997E-2</v>
      </c>
      <c r="X614" s="189">
        <v>8.5000000000000006E-2</v>
      </c>
      <c r="Y614" s="189">
        <v>1E-3</v>
      </c>
      <c r="Z614" s="189">
        <v>1.0999999999999999E-2</v>
      </c>
      <c r="AA614" s="189">
        <v>4.4999999999999998E-2</v>
      </c>
      <c r="AB614" s="189">
        <v>7.8E-2</v>
      </c>
      <c r="AC614" s="12"/>
    </row>
    <row r="615" spans="1:29" x14ac:dyDescent="0.25">
      <c r="A615" s="94" t="s">
        <v>2132</v>
      </c>
      <c r="B615" s="189" t="s">
        <v>143</v>
      </c>
      <c r="C615" s="189">
        <v>0.13996478873239437</v>
      </c>
      <c r="D615" s="189">
        <v>0.54665492957746475</v>
      </c>
      <c r="E615" s="189">
        <v>0.14612676056338028</v>
      </c>
      <c r="F615" s="189">
        <v>1.4084507042253521E-2</v>
      </c>
      <c r="G615" s="189">
        <v>6.3380281690140844E-2</v>
      </c>
      <c r="H615" s="189">
        <v>1.7605633802816902E-3</v>
      </c>
      <c r="I615" s="189">
        <v>8.8028169014084501E-2</v>
      </c>
      <c r="J615" s="188">
        <v>1</v>
      </c>
      <c r="K615" s="190">
        <v>1136</v>
      </c>
      <c r="L615" s="94"/>
      <c r="M615" s="189" t="s">
        <v>143</v>
      </c>
      <c r="N615" s="189" t="s">
        <v>143</v>
      </c>
      <c r="O615" s="189">
        <v>0.121</v>
      </c>
      <c r="P615" s="189">
        <v>0.161</v>
      </c>
      <c r="Q615" s="189">
        <v>0.51800000000000002</v>
      </c>
      <c r="R615" s="189">
        <v>0.57499999999999996</v>
      </c>
      <c r="S615" s="189">
        <v>0.127</v>
      </c>
      <c r="T615" s="189">
        <v>0.16800000000000001</v>
      </c>
      <c r="U615" s="189">
        <v>8.9999999999999993E-3</v>
      </c>
      <c r="V615" s="189">
        <v>2.3E-2</v>
      </c>
      <c r="W615" s="189">
        <v>5.0999999999999997E-2</v>
      </c>
      <c r="X615" s="189">
        <v>7.9000000000000001E-2</v>
      </c>
      <c r="Y615" s="189">
        <v>0</v>
      </c>
      <c r="Z615" s="189">
        <v>6.0000000000000001E-3</v>
      </c>
      <c r="AA615" s="189">
        <v>7.2999999999999995E-2</v>
      </c>
      <c r="AB615" s="189">
        <v>0.106</v>
      </c>
      <c r="AC615" s="12"/>
    </row>
    <row r="616" spans="1:29" x14ac:dyDescent="0.25">
      <c r="A616" s="94" t="s">
        <v>2133</v>
      </c>
      <c r="B616" s="189" t="s">
        <v>143</v>
      </c>
      <c r="C616" s="189">
        <v>0.29511918274687854</v>
      </c>
      <c r="D616" s="189">
        <v>0.32122587968217936</v>
      </c>
      <c r="E616" s="189">
        <v>0.10102156640181612</v>
      </c>
      <c r="F616" s="189">
        <v>2.383654937570942E-2</v>
      </c>
      <c r="G616" s="189">
        <v>0.19523269012485811</v>
      </c>
      <c r="H616" s="189">
        <v>1.1350737797956867E-3</v>
      </c>
      <c r="I616" s="189">
        <v>6.2429057888762768E-2</v>
      </c>
      <c r="J616" s="188">
        <v>1</v>
      </c>
      <c r="K616" s="190">
        <v>881</v>
      </c>
      <c r="L616" s="94"/>
      <c r="M616" s="189" t="s">
        <v>143</v>
      </c>
      <c r="N616" s="189" t="s">
        <v>143</v>
      </c>
      <c r="O616" s="189">
        <v>0.26600000000000001</v>
      </c>
      <c r="P616" s="189">
        <v>0.32600000000000001</v>
      </c>
      <c r="Q616" s="189">
        <v>0.29099999999999998</v>
      </c>
      <c r="R616" s="189">
        <v>0.35299999999999998</v>
      </c>
      <c r="S616" s="189">
        <v>8.3000000000000004E-2</v>
      </c>
      <c r="T616" s="189">
        <v>0.123</v>
      </c>
      <c r="U616" s="189">
        <v>1.6E-2</v>
      </c>
      <c r="V616" s="189">
        <v>3.5999999999999997E-2</v>
      </c>
      <c r="W616" s="189">
        <v>0.17</v>
      </c>
      <c r="X616" s="189">
        <v>0.223</v>
      </c>
      <c r="Y616" s="189">
        <v>0</v>
      </c>
      <c r="Z616" s="189">
        <v>6.0000000000000001E-3</v>
      </c>
      <c r="AA616" s="189">
        <v>4.8000000000000001E-2</v>
      </c>
      <c r="AB616" s="189">
        <v>0.08</v>
      </c>
      <c r="AC616" s="12"/>
    </row>
    <row r="617" spans="1:29" x14ac:dyDescent="0.25">
      <c r="A617" s="94" t="s">
        <v>2134</v>
      </c>
      <c r="B617" s="189" t="s">
        <v>143</v>
      </c>
      <c r="C617" s="189">
        <v>0.20534026465028354</v>
      </c>
      <c r="D617" s="189">
        <v>0.32348771266540643</v>
      </c>
      <c r="E617" s="189">
        <v>0.16327977315689982</v>
      </c>
      <c r="F617" s="189">
        <v>2.2684310018903593E-2</v>
      </c>
      <c r="G617" s="189">
        <v>0.23865784499054821</v>
      </c>
      <c r="H617" s="189">
        <v>8.2703213610586003E-3</v>
      </c>
      <c r="I617" s="189">
        <v>3.8279773156899809E-2</v>
      </c>
      <c r="J617" s="188">
        <v>1</v>
      </c>
      <c r="K617" s="190">
        <v>4232</v>
      </c>
      <c r="L617" s="94"/>
      <c r="M617" s="189" t="s">
        <v>143</v>
      </c>
      <c r="N617" s="189" t="s">
        <v>143</v>
      </c>
      <c r="O617" s="189">
        <v>0.193</v>
      </c>
      <c r="P617" s="189">
        <v>0.218</v>
      </c>
      <c r="Q617" s="189">
        <v>0.31</v>
      </c>
      <c r="R617" s="189">
        <v>0.33800000000000002</v>
      </c>
      <c r="S617" s="189">
        <v>0.152</v>
      </c>
      <c r="T617" s="189">
        <v>0.17499999999999999</v>
      </c>
      <c r="U617" s="189">
        <v>1.9E-2</v>
      </c>
      <c r="V617" s="189">
        <v>2.8000000000000001E-2</v>
      </c>
      <c r="W617" s="189">
        <v>0.22600000000000001</v>
      </c>
      <c r="X617" s="189">
        <v>0.252</v>
      </c>
      <c r="Y617" s="189">
        <v>6.0000000000000001E-3</v>
      </c>
      <c r="Z617" s="189">
        <v>1.0999999999999999E-2</v>
      </c>
      <c r="AA617" s="189">
        <v>3.3000000000000002E-2</v>
      </c>
      <c r="AB617" s="189">
        <v>4.3999999999999997E-2</v>
      </c>
      <c r="AC617" s="12"/>
    </row>
    <row r="618" spans="1:29" x14ac:dyDescent="0.25">
      <c r="A618" s="94" t="s">
        <v>2135</v>
      </c>
      <c r="B618" s="189" t="s">
        <v>143</v>
      </c>
      <c r="C618" s="189">
        <v>3.3561218147917959E-2</v>
      </c>
      <c r="D618" s="189">
        <v>0.2697327532628962</v>
      </c>
      <c r="E618" s="189">
        <v>8.576755748912368E-2</v>
      </c>
      <c r="F618" s="189">
        <v>3.5425730267246734E-2</v>
      </c>
      <c r="G618" s="189">
        <v>0.52889993784959599</v>
      </c>
      <c r="H618" s="189">
        <v>3.7290242386575512E-3</v>
      </c>
      <c r="I618" s="189">
        <v>4.288377874456184E-2</v>
      </c>
      <c r="J618" s="188">
        <v>0.99999999999999989</v>
      </c>
      <c r="K618" s="190">
        <v>1609</v>
      </c>
      <c r="L618" s="94"/>
      <c r="M618" s="189" t="s">
        <v>143</v>
      </c>
      <c r="N618" s="189" t="s">
        <v>143</v>
      </c>
      <c r="O618" s="189">
        <v>2.5999999999999999E-2</v>
      </c>
      <c r="P618" s="189">
        <v>4.3999999999999997E-2</v>
      </c>
      <c r="Q618" s="189">
        <v>0.249</v>
      </c>
      <c r="R618" s="189">
        <v>0.29199999999999998</v>
      </c>
      <c r="S618" s="189">
        <v>7.2999999999999995E-2</v>
      </c>
      <c r="T618" s="189">
        <v>0.1</v>
      </c>
      <c r="U618" s="189">
        <v>2.7E-2</v>
      </c>
      <c r="V618" s="189">
        <v>4.5999999999999999E-2</v>
      </c>
      <c r="W618" s="189">
        <v>0.504</v>
      </c>
      <c r="X618" s="189">
        <v>0.55300000000000005</v>
      </c>
      <c r="Y618" s="189">
        <v>2E-3</v>
      </c>
      <c r="Z618" s="189">
        <v>8.0000000000000002E-3</v>
      </c>
      <c r="AA618" s="189">
        <v>3.4000000000000002E-2</v>
      </c>
      <c r="AB618" s="189">
        <v>5.3999999999999999E-2</v>
      </c>
      <c r="AC618" s="12"/>
    </row>
    <row r="619" spans="1:29" x14ac:dyDescent="0.25">
      <c r="A619" s="94" t="s">
        <v>2136</v>
      </c>
      <c r="B619" s="189" t="s">
        <v>143</v>
      </c>
      <c r="C619" s="189">
        <v>0.10137931034482758</v>
      </c>
      <c r="D619" s="189">
        <v>0.55724137931034479</v>
      </c>
      <c r="E619" s="189">
        <v>9.5172413793103441E-2</v>
      </c>
      <c r="F619" s="189">
        <v>1.1724137931034483E-2</v>
      </c>
      <c r="G619" s="189">
        <v>0.16758620689655174</v>
      </c>
      <c r="H619" s="189">
        <v>9.655172413793104E-3</v>
      </c>
      <c r="I619" s="189">
        <v>5.7241379310344828E-2</v>
      </c>
      <c r="J619" s="188">
        <v>0.99999999999999989</v>
      </c>
      <c r="K619" s="190">
        <v>1450</v>
      </c>
      <c r="L619" s="94"/>
      <c r="M619" s="189" t="s">
        <v>143</v>
      </c>
      <c r="N619" s="189" t="s">
        <v>143</v>
      </c>
      <c r="O619" s="189">
        <v>8.6999999999999994E-2</v>
      </c>
      <c r="P619" s="189">
        <v>0.11799999999999999</v>
      </c>
      <c r="Q619" s="189">
        <v>0.53200000000000003</v>
      </c>
      <c r="R619" s="189">
        <v>0.58299999999999996</v>
      </c>
      <c r="S619" s="189">
        <v>8.1000000000000003E-2</v>
      </c>
      <c r="T619" s="189">
        <v>0.111</v>
      </c>
      <c r="U619" s="189">
        <v>7.0000000000000001E-3</v>
      </c>
      <c r="V619" s="189">
        <v>1.9E-2</v>
      </c>
      <c r="W619" s="189">
        <v>0.14899999999999999</v>
      </c>
      <c r="X619" s="189">
        <v>0.188</v>
      </c>
      <c r="Y619" s="189">
        <v>6.0000000000000001E-3</v>
      </c>
      <c r="Z619" s="189">
        <v>1.6E-2</v>
      </c>
      <c r="AA619" s="189">
        <v>4.5999999999999999E-2</v>
      </c>
      <c r="AB619" s="189">
        <v>7.0000000000000007E-2</v>
      </c>
      <c r="AC619" s="12"/>
    </row>
    <row r="620" spans="1:29" x14ac:dyDescent="0.25">
      <c r="A620" s="94" t="s">
        <v>2137</v>
      </c>
      <c r="B620" s="189" t="s">
        <v>143</v>
      </c>
      <c r="C620" s="189">
        <v>5.6316590563165903E-2</v>
      </c>
      <c r="D620" s="189">
        <v>0.27092846270928461</v>
      </c>
      <c r="E620" s="189">
        <v>0.1050228310502283</v>
      </c>
      <c r="F620" s="189">
        <v>7.4581430745814303E-2</v>
      </c>
      <c r="G620" s="189">
        <v>0.42770167427701672</v>
      </c>
      <c r="H620" s="189">
        <v>9.1324200913242004E-3</v>
      </c>
      <c r="I620" s="189">
        <v>5.6316590563165903E-2</v>
      </c>
      <c r="J620" s="188">
        <v>1</v>
      </c>
      <c r="K620" s="190">
        <v>657</v>
      </c>
      <c r="L620" s="94"/>
      <c r="M620" s="189" t="s">
        <v>143</v>
      </c>
      <c r="N620" s="189" t="s">
        <v>143</v>
      </c>
      <c r="O620" s="189">
        <v>4.1000000000000002E-2</v>
      </c>
      <c r="P620" s="189">
        <v>7.6999999999999999E-2</v>
      </c>
      <c r="Q620" s="189">
        <v>0.23799999999999999</v>
      </c>
      <c r="R620" s="189">
        <v>0.30599999999999999</v>
      </c>
      <c r="S620" s="189">
        <v>8.4000000000000005E-2</v>
      </c>
      <c r="T620" s="189">
        <v>0.13100000000000001</v>
      </c>
      <c r="U620" s="189">
        <v>5.7000000000000002E-2</v>
      </c>
      <c r="V620" s="189">
        <v>9.7000000000000003E-2</v>
      </c>
      <c r="W620" s="189">
        <v>0.39</v>
      </c>
      <c r="X620" s="189">
        <v>0.46600000000000003</v>
      </c>
      <c r="Y620" s="189">
        <v>4.0000000000000001E-3</v>
      </c>
      <c r="Z620" s="189">
        <v>0.02</v>
      </c>
      <c r="AA620" s="189">
        <v>4.1000000000000002E-2</v>
      </c>
      <c r="AB620" s="189">
        <v>7.6999999999999999E-2</v>
      </c>
      <c r="AC620" s="12"/>
    </row>
    <row r="621" spans="1:29" x14ac:dyDescent="0.25">
      <c r="A621" s="94" t="s">
        <v>2138</v>
      </c>
      <c r="B621" s="189" t="s">
        <v>143</v>
      </c>
      <c r="C621" s="189">
        <v>9.808219178082192E-2</v>
      </c>
      <c r="D621" s="189">
        <v>0.27561643835616439</v>
      </c>
      <c r="E621" s="189">
        <v>0.12876712328767123</v>
      </c>
      <c r="F621" s="189">
        <v>2.1369863013698632E-2</v>
      </c>
      <c r="G621" s="189">
        <v>0.4263013698630137</v>
      </c>
      <c r="H621" s="189">
        <v>7.6712328767123287E-3</v>
      </c>
      <c r="I621" s="189">
        <v>4.219178082191781E-2</v>
      </c>
      <c r="J621" s="188">
        <v>1</v>
      </c>
      <c r="K621" s="190">
        <v>1825</v>
      </c>
      <c r="L621" s="94"/>
      <c r="M621" s="189" t="s">
        <v>143</v>
      </c>
      <c r="N621" s="189" t="s">
        <v>143</v>
      </c>
      <c r="O621" s="189">
        <v>8.5000000000000006E-2</v>
      </c>
      <c r="P621" s="189">
        <v>0.113</v>
      </c>
      <c r="Q621" s="189">
        <v>0.25600000000000001</v>
      </c>
      <c r="R621" s="189">
        <v>0.29699999999999999</v>
      </c>
      <c r="S621" s="189">
        <v>0.114</v>
      </c>
      <c r="T621" s="189">
        <v>0.14499999999999999</v>
      </c>
      <c r="U621" s="189">
        <v>1.6E-2</v>
      </c>
      <c r="V621" s="189">
        <v>2.9000000000000001E-2</v>
      </c>
      <c r="W621" s="189">
        <v>0.40400000000000003</v>
      </c>
      <c r="X621" s="189">
        <v>0.44900000000000001</v>
      </c>
      <c r="Y621" s="189">
        <v>5.0000000000000001E-3</v>
      </c>
      <c r="Z621" s="189">
        <v>1.2999999999999999E-2</v>
      </c>
      <c r="AA621" s="189">
        <v>3.4000000000000002E-2</v>
      </c>
      <c r="AB621" s="189">
        <v>5.1999999999999998E-2</v>
      </c>
      <c r="AC621" s="94"/>
    </row>
    <row r="622" spans="1:29" x14ac:dyDescent="0.25">
      <c r="A622" s="94" t="s">
        <v>2139</v>
      </c>
      <c r="B622" s="189" t="s">
        <v>143</v>
      </c>
      <c r="C622" s="189">
        <v>0.23100357373015409</v>
      </c>
      <c r="D622" s="189">
        <v>0.24693889507293926</v>
      </c>
      <c r="E622" s="189">
        <v>0.10357958872810358</v>
      </c>
      <c r="F622" s="189">
        <v>2.0797937781943873E-2</v>
      </c>
      <c r="G622" s="189">
        <v>0.35368211377350756</v>
      </c>
      <c r="H622" s="189">
        <v>1.0545433241549006E-2</v>
      </c>
      <c r="I622" s="189">
        <v>3.3452457671802681E-2</v>
      </c>
      <c r="J622" s="188">
        <v>1</v>
      </c>
      <c r="K622" s="190">
        <v>17069</v>
      </c>
      <c r="L622" s="94"/>
      <c r="M622" s="189" t="s">
        <v>143</v>
      </c>
      <c r="N622" s="189" t="s">
        <v>143</v>
      </c>
      <c r="O622" s="189">
        <v>0.22500000000000001</v>
      </c>
      <c r="P622" s="189">
        <v>0.23699999999999999</v>
      </c>
      <c r="Q622" s="189">
        <v>0.24099999999999999</v>
      </c>
      <c r="R622" s="189">
        <v>0.253</v>
      </c>
      <c r="S622" s="189">
        <v>9.9000000000000005E-2</v>
      </c>
      <c r="T622" s="189">
        <v>0.108</v>
      </c>
      <c r="U622" s="189">
        <v>1.9E-2</v>
      </c>
      <c r="V622" s="189">
        <v>2.3E-2</v>
      </c>
      <c r="W622" s="189">
        <v>0.34699999999999998</v>
      </c>
      <c r="X622" s="189">
        <v>0.36099999999999999</v>
      </c>
      <c r="Y622" s="189">
        <v>8.9999999999999993E-3</v>
      </c>
      <c r="Z622" s="189">
        <v>1.2E-2</v>
      </c>
      <c r="AA622" s="189">
        <v>3.1E-2</v>
      </c>
      <c r="AB622" s="189">
        <v>3.5999999999999997E-2</v>
      </c>
      <c r="AC622" s="42"/>
    </row>
    <row r="623" spans="1:29" x14ac:dyDescent="0.25">
      <c r="A623" s="94" t="s">
        <v>2140</v>
      </c>
      <c r="B623" s="189" t="s">
        <v>143</v>
      </c>
      <c r="C623" s="189">
        <v>0.64327485380116955</v>
      </c>
      <c r="D623" s="189">
        <v>0.18128654970760233</v>
      </c>
      <c r="E623" s="189">
        <v>6.4327485380116955E-2</v>
      </c>
      <c r="F623" s="189" t="s">
        <v>143</v>
      </c>
      <c r="G623" s="189">
        <v>4.6783625730994149E-2</v>
      </c>
      <c r="H623" s="189" t="s">
        <v>143</v>
      </c>
      <c r="I623" s="189">
        <v>6.4327485380116955E-2</v>
      </c>
      <c r="J623" s="188">
        <v>1</v>
      </c>
      <c r="K623" s="190">
        <v>171</v>
      </c>
      <c r="L623" s="94"/>
      <c r="M623" s="189" t="s">
        <v>143</v>
      </c>
      <c r="N623" s="189" t="s">
        <v>143</v>
      </c>
      <c r="O623" s="189">
        <v>0.56899999999999995</v>
      </c>
      <c r="P623" s="189">
        <v>0.71099999999999997</v>
      </c>
      <c r="Q623" s="189">
        <v>0.13100000000000001</v>
      </c>
      <c r="R623" s="189">
        <v>0.246</v>
      </c>
      <c r="S623" s="189">
        <v>3.5999999999999997E-2</v>
      </c>
      <c r="T623" s="189">
        <v>0.112</v>
      </c>
      <c r="U623" s="189" t="s">
        <v>143</v>
      </c>
      <c r="V623" s="189" t="s">
        <v>143</v>
      </c>
      <c r="W623" s="189">
        <v>2.4E-2</v>
      </c>
      <c r="X623" s="189">
        <v>0.09</v>
      </c>
      <c r="Y623" s="189" t="s">
        <v>143</v>
      </c>
      <c r="Z623" s="189" t="s">
        <v>143</v>
      </c>
      <c r="AA623" s="189">
        <v>3.5999999999999997E-2</v>
      </c>
      <c r="AB623" s="189">
        <v>0.112</v>
      </c>
      <c r="AC623" s="42"/>
    </row>
    <row r="624" spans="1:29" x14ac:dyDescent="0.25">
      <c r="A624" s="94" t="s">
        <v>2141</v>
      </c>
      <c r="B624" s="189" t="s">
        <v>143</v>
      </c>
      <c r="C624" s="189">
        <v>0.42834492011220882</v>
      </c>
      <c r="D624" s="189">
        <v>0.34931089157214296</v>
      </c>
      <c r="E624" s="189">
        <v>6.4154165142090505E-2</v>
      </c>
      <c r="F624" s="189">
        <v>6.9520673252835711E-3</v>
      </c>
      <c r="G624" s="189">
        <v>2.451518477863154E-2</v>
      </c>
      <c r="H624" s="189">
        <v>7.3179656055616534E-4</v>
      </c>
      <c r="I624" s="189">
        <v>0.12599097450908647</v>
      </c>
      <c r="J624" s="188">
        <v>1</v>
      </c>
      <c r="K624" s="190">
        <v>8199</v>
      </c>
      <c r="L624" s="94"/>
      <c r="M624" s="189" t="s">
        <v>143</v>
      </c>
      <c r="N624" s="189" t="s">
        <v>143</v>
      </c>
      <c r="O624" s="189">
        <v>0.41799999999999998</v>
      </c>
      <c r="P624" s="189">
        <v>0.439</v>
      </c>
      <c r="Q624" s="189">
        <v>0.33900000000000002</v>
      </c>
      <c r="R624" s="189">
        <v>0.36</v>
      </c>
      <c r="S624" s="189">
        <v>5.8999999999999997E-2</v>
      </c>
      <c r="T624" s="189">
        <v>7.0000000000000007E-2</v>
      </c>
      <c r="U624" s="189">
        <v>5.0000000000000001E-3</v>
      </c>
      <c r="V624" s="189">
        <v>8.9999999999999993E-3</v>
      </c>
      <c r="W624" s="189">
        <v>2.1000000000000001E-2</v>
      </c>
      <c r="X624" s="189">
        <v>2.8000000000000001E-2</v>
      </c>
      <c r="Y624" s="189">
        <v>0</v>
      </c>
      <c r="Z624" s="189">
        <v>2E-3</v>
      </c>
      <c r="AA624" s="189">
        <v>0.11899999999999999</v>
      </c>
      <c r="AB624" s="189">
        <v>0.13300000000000001</v>
      </c>
      <c r="AC624" s="42"/>
    </row>
    <row r="625" spans="1:29" x14ac:dyDescent="0.25">
      <c r="A625" s="94" t="s">
        <v>2142</v>
      </c>
      <c r="B625" s="189" t="s">
        <v>143</v>
      </c>
      <c r="C625" s="189">
        <v>6.1538461538461538E-3</v>
      </c>
      <c r="D625" s="189">
        <v>0.27589743589743587</v>
      </c>
      <c r="E625" s="189">
        <v>0.23487179487179488</v>
      </c>
      <c r="F625" s="189">
        <v>4.7179487179487181E-2</v>
      </c>
      <c r="G625" s="189">
        <v>0.4</v>
      </c>
      <c r="H625" s="189">
        <v>9.2307692307692316E-3</v>
      </c>
      <c r="I625" s="189">
        <v>2.6666666666666668E-2</v>
      </c>
      <c r="J625" s="188">
        <v>1</v>
      </c>
      <c r="K625" s="190">
        <v>975</v>
      </c>
      <c r="L625" s="94"/>
      <c r="M625" s="189" t="s">
        <v>143</v>
      </c>
      <c r="N625" s="189" t="s">
        <v>143</v>
      </c>
      <c r="O625" s="189">
        <v>3.0000000000000001E-3</v>
      </c>
      <c r="P625" s="189">
        <v>1.2999999999999999E-2</v>
      </c>
      <c r="Q625" s="189">
        <v>0.249</v>
      </c>
      <c r="R625" s="189">
        <v>0.30499999999999999</v>
      </c>
      <c r="S625" s="189">
        <v>0.20899999999999999</v>
      </c>
      <c r="T625" s="189">
        <v>0.26200000000000001</v>
      </c>
      <c r="U625" s="189">
        <v>3.5999999999999997E-2</v>
      </c>
      <c r="V625" s="189">
        <v>6.2E-2</v>
      </c>
      <c r="W625" s="189">
        <v>0.37</v>
      </c>
      <c r="X625" s="189">
        <v>0.43099999999999999</v>
      </c>
      <c r="Y625" s="189">
        <v>5.0000000000000001E-3</v>
      </c>
      <c r="Z625" s="189">
        <v>1.7000000000000001E-2</v>
      </c>
      <c r="AA625" s="189">
        <v>1.7999999999999999E-2</v>
      </c>
      <c r="AB625" s="189">
        <v>3.9E-2</v>
      </c>
      <c r="AC625" s="42"/>
    </row>
    <row r="626" spans="1:29" x14ac:dyDescent="0.25">
      <c r="A626" s="94" t="s">
        <v>2143</v>
      </c>
      <c r="B626" s="189" t="s">
        <v>143</v>
      </c>
      <c r="C626" s="189">
        <v>0.17833456153279292</v>
      </c>
      <c r="D626" s="189">
        <v>0.29034635224760502</v>
      </c>
      <c r="E626" s="189">
        <v>0.15254237288135594</v>
      </c>
      <c r="F626" s="189">
        <v>2.2844509948415623E-2</v>
      </c>
      <c r="G626" s="189">
        <v>0.31908621960206335</v>
      </c>
      <c r="H626" s="189">
        <v>5.1584377302873984E-3</v>
      </c>
      <c r="I626" s="189">
        <v>3.1687546057479733E-2</v>
      </c>
      <c r="J626" s="188">
        <v>0.99999999999999978</v>
      </c>
      <c r="K626" s="190">
        <v>1357</v>
      </c>
      <c r="L626" s="94"/>
      <c r="M626" s="189" t="s">
        <v>143</v>
      </c>
      <c r="N626" s="189" t="s">
        <v>143</v>
      </c>
      <c r="O626" s="189">
        <v>0.159</v>
      </c>
      <c r="P626" s="189">
        <v>0.2</v>
      </c>
      <c r="Q626" s="189">
        <v>0.26700000000000002</v>
      </c>
      <c r="R626" s="189">
        <v>0.315</v>
      </c>
      <c r="S626" s="189">
        <v>0.13400000000000001</v>
      </c>
      <c r="T626" s="189">
        <v>0.17299999999999999</v>
      </c>
      <c r="U626" s="189">
        <v>1.6E-2</v>
      </c>
      <c r="V626" s="189">
        <v>3.2000000000000001E-2</v>
      </c>
      <c r="W626" s="189">
        <v>0.29499999999999998</v>
      </c>
      <c r="X626" s="189">
        <v>0.34399999999999997</v>
      </c>
      <c r="Y626" s="189">
        <v>3.0000000000000001E-3</v>
      </c>
      <c r="Z626" s="189">
        <v>1.0999999999999999E-2</v>
      </c>
      <c r="AA626" s="189">
        <v>2.4E-2</v>
      </c>
      <c r="AB626" s="189">
        <v>4.2000000000000003E-2</v>
      </c>
      <c r="AC626" s="42"/>
    </row>
    <row r="627" spans="1:29" x14ac:dyDescent="0.25">
      <c r="A627" s="94" t="s">
        <v>2144</v>
      </c>
      <c r="B627" s="189" t="s">
        <v>143</v>
      </c>
      <c r="C627" s="189">
        <v>0.12291412291412292</v>
      </c>
      <c r="D627" s="189">
        <v>0.35897435897435898</v>
      </c>
      <c r="E627" s="189">
        <v>0.10826210826210826</v>
      </c>
      <c r="F627" s="189">
        <v>2.197802197802198E-2</v>
      </c>
      <c r="G627" s="189">
        <v>0.32356532356532358</v>
      </c>
      <c r="H627" s="189">
        <v>4.884004884004884E-3</v>
      </c>
      <c r="I627" s="189">
        <v>5.9422059422059421E-2</v>
      </c>
      <c r="J627" s="188">
        <v>1</v>
      </c>
      <c r="K627" s="190">
        <v>2457</v>
      </c>
      <c r="L627" s="94"/>
      <c r="M627" s="189" t="s">
        <v>143</v>
      </c>
      <c r="N627" s="189" t="s">
        <v>143</v>
      </c>
      <c r="O627" s="189">
        <v>0.111</v>
      </c>
      <c r="P627" s="189">
        <v>0.13600000000000001</v>
      </c>
      <c r="Q627" s="189">
        <v>0.34</v>
      </c>
      <c r="R627" s="189">
        <v>0.378</v>
      </c>
      <c r="S627" s="189">
        <v>9.7000000000000003E-2</v>
      </c>
      <c r="T627" s="189">
        <v>0.121</v>
      </c>
      <c r="U627" s="189">
        <v>1.7000000000000001E-2</v>
      </c>
      <c r="V627" s="189">
        <v>2.9000000000000001E-2</v>
      </c>
      <c r="W627" s="189">
        <v>0.30499999999999999</v>
      </c>
      <c r="X627" s="189">
        <v>0.34200000000000003</v>
      </c>
      <c r="Y627" s="189">
        <v>3.0000000000000001E-3</v>
      </c>
      <c r="Z627" s="189">
        <v>8.9999999999999993E-3</v>
      </c>
      <c r="AA627" s="189">
        <v>5.0999999999999997E-2</v>
      </c>
      <c r="AB627" s="189">
        <v>6.9000000000000006E-2</v>
      </c>
      <c r="AC627" s="42"/>
    </row>
    <row r="628" spans="1:29" x14ac:dyDescent="0.25">
      <c r="A628" s="94" t="s">
        <v>2145</v>
      </c>
      <c r="B628" s="189" t="s">
        <v>143</v>
      </c>
      <c r="C628" s="189">
        <v>0.19812059514487079</v>
      </c>
      <c r="D628" s="189">
        <v>0.34659357870007829</v>
      </c>
      <c r="E628" s="189">
        <v>0.11714956930305404</v>
      </c>
      <c r="F628" s="189">
        <v>2.0360219263899765E-2</v>
      </c>
      <c r="G628" s="189">
        <v>0.25794831636648397</v>
      </c>
      <c r="H628" s="189">
        <v>3.4455755677368833E-3</v>
      </c>
      <c r="I628" s="189">
        <v>5.6382145653876274E-2</v>
      </c>
      <c r="J628" s="188">
        <v>0.99999999999999978</v>
      </c>
      <c r="K628" s="190">
        <v>6385</v>
      </c>
      <c r="L628" s="94"/>
      <c r="M628" s="189" t="s">
        <v>143</v>
      </c>
      <c r="N628" s="189" t="s">
        <v>143</v>
      </c>
      <c r="O628" s="189">
        <v>0.189</v>
      </c>
      <c r="P628" s="189">
        <v>0.20799999999999999</v>
      </c>
      <c r="Q628" s="189">
        <v>0.33500000000000002</v>
      </c>
      <c r="R628" s="189">
        <v>0.35799999999999998</v>
      </c>
      <c r="S628" s="189">
        <v>0.109</v>
      </c>
      <c r="T628" s="189">
        <v>0.125</v>
      </c>
      <c r="U628" s="189">
        <v>1.7000000000000001E-2</v>
      </c>
      <c r="V628" s="189">
        <v>2.4E-2</v>
      </c>
      <c r="W628" s="189">
        <v>0.247</v>
      </c>
      <c r="X628" s="189">
        <v>0.26900000000000002</v>
      </c>
      <c r="Y628" s="189">
        <v>2E-3</v>
      </c>
      <c r="Z628" s="189">
        <v>5.0000000000000001E-3</v>
      </c>
      <c r="AA628" s="189">
        <v>5.0999999999999997E-2</v>
      </c>
      <c r="AB628" s="189">
        <v>6.2E-2</v>
      </c>
      <c r="AC628" s="42"/>
    </row>
    <row r="629" spans="1:29" x14ac:dyDescent="0.25">
      <c r="A629" s="94" t="s">
        <v>2146</v>
      </c>
      <c r="B629" s="189" t="s">
        <v>143</v>
      </c>
      <c r="C629" s="189">
        <v>0.3603448275862069</v>
      </c>
      <c r="D629" s="189">
        <v>0.2187192118226601</v>
      </c>
      <c r="E629" s="189">
        <v>6.7241379310344823E-2</v>
      </c>
      <c r="F629" s="189">
        <v>0.1206896551724138</v>
      </c>
      <c r="G629" s="189">
        <v>0.18522167487684729</v>
      </c>
      <c r="H629" s="189">
        <v>6.1576354679802959E-3</v>
      </c>
      <c r="I629" s="189">
        <v>4.16256157635468E-2</v>
      </c>
      <c r="J629" s="188">
        <v>1</v>
      </c>
      <c r="K629" s="190">
        <v>4060</v>
      </c>
      <c r="L629" s="94"/>
      <c r="M629" s="189" t="s">
        <v>143</v>
      </c>
      <c r="N629" s="189" t="s">
        <v>143</v>
      </c>
      <c r="O629" s="189">
        <v>0.34599999999999997</v>
      </c>
      <c r="P629" s="189">
        <v>0.375</v>
      </c>
      <c r="Q629" s="189">
        <v>0.20599999999999999</v>
      </c>
      <c r="R629" s="189">
        <v>0.23200000000000001</v>
      </c>
      <c r="S629" s="189">
        <v>0.06</v>
      </c>
      <c r="T629" s="189">
        <v>7.4999999999999997E-2</v>
      </c>
      <c r="U629" s="189">
        <v>0.111</v>
      </c>
      <c r="V629" s="189">
        <v>0.13100000000000001</v>
      </c>
      <c r="W629" s="189">
        <v>0.17399999999999999</v>
      </c>
      <c r="X629" s="189">
        <v>0.19700000000000001</v>
      </c>
      <c r="Y629" s="189">
        <v>4.0000000000000001E-3</v>
      </c>
      <c r="Z629" s="189">
        <v>8.9999999999999993E-3</v>
      </c>
      <c r="AA629" s="189">
        <v>3.5999999999999997E-2</v>
      </c>
      <c r="AB629" s="189">
        <v>4.8000000000000001E-2</v>
      </c>
      <c r="AC629" s="42"/>
    </row>
    <row r="630" spans="1:29" x14ac:dyDescent="0.25">
      <c r="A630" s="94" t="s">
        <v>2147</v>
      </c>
      <c r="B630" s="189" t="s">
        <v>143</v>
      </c>
      <c r="C630" s="189">
        <v>0.18292682926829268</v>
      </c>
      <c r="D630" s="189">
        <v>0.39939024390243905</v>
      </c>
      <c r="E630" s="189">
        <v>0.17073170731707318</v>
      </c>
      <c r="F630" s="189">
        <v>3.201219512195122E-2</v>
      </c>
      <c r="G630" s="189">
        <v>0.1722560975609756</v>
      </c>
      <c r="H630" s="189">
        <v>7.621951219512195E-3</v>
      </c>
      <c r="I630" s="189">
        <v>3.5060975609756101E-2</v>
      </c>
      <c r="J630" s="188">
        <v>0.99999999999999989</v>
      </c>
      <c r="K630" s="190">
        <v>656</v>
      </c>
      <c r="L630" s="94"/>
      <c r="M630" s="189" t="s">
        <v>143</v>
      </c>
      <c r="N630" s="189" t="s">
        <v>143</v>
      </c>
      <c r="O630" s="189">
        <v>0.155</v>
      </c>
      <c r="P630" s="189">
        <v>0.214</v>
      </c>
      <c r="Q630" s="189">
        <v>0.36299999999999999</v>
      </c>
      <c r="R630" s="189">
        <v>0.437</v>
      </c>
      <c r="S630" s="189">
        <v>0.14399999999999999</v>
      </c>
      <c r="T630" s="189">
        <v>0.20100000000000001</v>
      </c>
      <c r="U630" s="189">
        <v>2.1000000000000001E-2</v>
      </c>
      <c r="V630" s="189">
        <v>4.8000000000000001E-2</v>
      </c>
      <c r="W630" s="189">
        <v>0.14499999999999999</v>
      </c>
      <c r="X630" s="189">
        <v>0.20300000000000001</v>
      </c>
      <c r="Y630" s="189">
        <v>3.0000000000000001E-3</v>
      </c>
      <c r="Z630" s="189">
        <v>1.7999999999999999E-2</v>
      </c>
      <c r="AA630" s="189">
        <v>2.3E-2</v>
      </c>
      <c r="AB630" s="189">
        <v>5.1999999999999998E-2</v>
      </c>
      <c r="AC630" s="42"/>
    </row>
    <row r="631" spans="1:29" x14ac:dyDescent="0.25">
      <c r="A631" s="94" t="s">
        <v>2148</v>
      </c>
      <c r="B631" s="189" t="s">
        <v>143</v>
      </c>
      <c r="C631" s="189">
        <v>3.0120481927710845E-3</v>
      </c>
      <c r="D631" s="189">
        <v>0.38855421686746988</v>
      </c>
      <c r="E631" s="189">
        <v>0.32680722891566266</v>
      </c>
      <c r="F631" s="189">
        <v>4.2168674698795178E-2</v>
      </c>
      <c r="G631" s="189">
        <v>0.18524096385542169</v>
      </c>
      <c r="H631" s="189">
        <v>4.5180722891566263E-3</v>
      </c>
      <c r="I631" s="189">
        <v>4.9698795180722892E-2</v>
      </c>
      <c r="J631" s="188">
        <v>0.99999999999999989</v>
      </c>
      <c r="K631" s="190">
        <v>664</v>
      </c>
      <c r="L631" s="94"/>
      <c r="M631" s="189" t="s">
        <v>143</v>
      </c>
      <c r="N631" s="189" t="s">
        <v>143</v>
      </c>
      <c r="O631" s="189">
        <v>1E-3</v>
      </c>
      <c r="P631" s="189">
        <v>1.0999999999999999E-2</v>
      </c>
      <c r="Q631" s="189">
        <v>0.35199999999999998</v>
      </c>
      <c r="R631" s="189">
        <v>0.42599999999999999</v>
      </c>
      <c r="S631" s="189">
        <v>0.29199999999999998</v>
      </c>
      <c r="T631" s="189">
        <v>0.36299999999999999</v>
      </c>
      <c r="U631" s="189">
        <v>2.9000000000000001E-2</v>
      </c>
      <c r="V631" s="189">
        <v>0.06</v>
      </c>
      <c r="W631" s="189">
        <v>0.158</v>
      </c>
      <c r="X631" s="189">
        <v>0.217</v>
      </c>
      <c r="Y631" s="189">
        <v>2E-3</v>
      </c>
      <c r="Z631" s="189">
        <v>1.2999999999999999E-2</v>
      </c>
      <c r="AA631" s="189">
        <v>3.5999999999999997E-2</v>
      </c>
      <c r="AB631" s="189">
        <v>6.9000000000000006E-2</v>
      </c>
      <c r="AC631" s="42"/>
    </row>
    <row r="632" spans="1:29" x14ac:dyDescent="0.25">
      <c r="A632" s="94" t="s">
        <v>2149</v>
      </c>
      <c r="B632" s="189" t="s">
        <v>143</v>
      </c>
      <c r="C632" s="189">
        <v>5.1006711409395972E-2</v>
      </c>
      <c r="D632" s="189">
        <v>0.43892617449664428</v>
      </c>
      <c r="E632" s="189">
        <v>0.12214765100671141</v>
      </c>
      <c r="F632" s="189">
        <v>4.2953020134228186E-2</v>
      </c>
      <c r="G632" s="189">
        <v>0.27516778523489932</v>
      </c>
      <c r="H632" s="189">
        <v>1.2080536912751677E-2</v>
      </c>
      <c r="I632" s="189">
        <v>5.771812080536913E-2</v>
      </c>
      <c r="J632" s="188">
        <v>0.99999999999999989</v>
      </c>
      <c r="K632" s="190">
        <v>745</v>
      </c>
      <c r="L632" s="94"/>
      <c r="M632" s="189" t="s">
        <v>143</v>
      </c>
      <c r="N632" s="189" t="s">
        <v>143</v>
      </c>
      <c r="O632" s="189">
        <v>3.6999999999999998E-2</v>
      </c>
      <c r="P632" s="189">
        <v>6.9000000000000006E-2</v>
      </c>
      <c r="Q632" s="189">
        <v>0.40400000000000003</v>
      </c>
      <c r="R632" s="189">
        <v>0.47499999999999998</v>
      </c>
      <c r="S632" s="189">
        <v>0.10100000000000001</v>
      </c>
      <c r="T632" s="189">
        <v>0.14799999999999999</v>
      </c>
      <c r="U632" s="189">
        <v>3.1E-2</v>
      </c>
      <c r="V632" s="189">
        <v>0.06</v>
      </c>
      <c r="W632" s="189">
        <v>0.24399999999999999</v>
      </c>
      <c r="X632" s="189">
        <v>0.308</v>
      </c>
      <c r="Y632" s="189">
        <v>6.0000000000000001E-3</v>
      </c>
      <c r="Z632" s="189">
        <v>2.3E-2</v>
      </c>
      <c r="AA632" s="189">
        <v>4.2999999999999997E-2</v>
      </c>
      <c r="AB632" s="189">
        <v>7.6999999999999999E-2</v>
      </c>
      <c r="AC632" s="42"/>
    </row>
    <row r="633" spans="1:29" x14ac:dyDescent="0.25">
      <c r="A633" s="94" t="s">
        <v>2150</v>
      </c>
      <c r="B633" s="189">
        <v>2.6688017080330931E-4</v>
      </c>
      <c r="C633" s="189">
        <v>0.12917000266880171</v>
      </c>
      <c r="D633" s="189">
        <v>0.32425940752602084</v>
      </c>
      <c r="E633" s="189">
        <v>0.15852682145716573</v>
      </c>
      <c r="F633" s="189">
        <v>2.8022417934347479E-2</v>
      </c>
      <c r="G633" s="189">
        <v>0.29063250600480384</v>
      </c>
      <c r="H633" s="189">
        <v>1.2009607686148919E-2</v>
      </c>
      <c r="I633" s="189">
        <v>5.7112356551908196E-2</v>
      </c>
      <c r="J633" s="188">
        <v>1</v>
      </c>
      <c r="K633" s="190">
        <v>3747</v>
      </c>
      <c r="L633" s="94"/>
      <c r="M633" s="189">
        <v>0</v>
      </c>
      <c r="N633" s="189">
        <v>2E-3</v>
      </c>
      <c r="O633" s="189">
        <v>0.11899999999999999</v>
      </c>
      <c r="P633" s="189">
        <v>0.14000000000000001</v>
      </c>
      <c r="Q633" s="189">
        <v>0.309</v>
      </c>
      <c r="R633" s="189">
        <v>0.33900000000000002</v>
      </c>
      <c r="S633" s="189">
        <v>0.14699999999999999</v>
      </c>
      <c r="T633" s="189">
        <v>0.17100000000000001</v>
      </c>
      <c r="U633" s="189">
        <v>2.3E-2</v>
      </c>
      <c r="V633" s="189">
        <v>3.4000000000000002E-2</v>
      </c>
      <c r="W633" s="189">
        <v>0.27600000000000002</v>
      </c>
      <c r="X633" s="189">
        <v>0.30499999999999999</v>
      </c>
      <c r="Y633" s="189">
        <v>8.9999999999999993E-3</v>
      </c>
      <c r="Z633" s="189">
        <v>1.6E-2</v>
      </c>
      <c r="AA633" s="189">
        <v>0.05</v>
      </c>
      <c r="AB633" s="189">
        <v>6.5000000000000002E-2</v>
      </c>
      <c r="AC633" s="42"/>
    </row>
    <row r="634" spans="1:29" x14ac:dyDescent="0.25">
      <c r="A634" s="94" t="s">
        <v>2151</v>
      </c>
      <c r="B634" s="189" t="s">
        <v>143</v>
      </c>
      <c r="C634" s="189">
        <v>0.23893065998329155</v>
      </c>
      <c r="D634" s="189">
        <v>0.24812030075187969</v>
      </c>
      <c r="E634" s="189">
        <v>0.11166805903648008</v>
      </c>
      <c r="F634" s="189">
        <v>1.6151489835700361E-2</v>
      </c>
      <c r="G634" s="189">
        <v>0.30492898913951544</v>
      </c>
      <c r="H634" s="189">
        <v>9.7465886939571145E-3</v>
      </c>
      <c r="I634" s="189">
        <v>7.0453912559175713E-2</v>
      </c>
      <c r="J634" s="188">
        <v>1</v>
      </c>
      <c r="K634" s="190">
        <v>3591</v>
      </c>
      <c r="L634" s="94"/>
      <c r="M634" s="189" t="s">
        <v>143</v>
      </c>
      <c r="N634" s="189" t="s">
        <v>143</v>
      </c>
      <c r="O634" s="189">
        <v>0.22500000000000001</v>
      </c>
      <c r="P634" s="189">
        <v>0.253</v>
      </c>
      <c r="Q634" s="189">
        <v>0.23400000000000001</v>
      </c>
      <c r="R634" s="189">
        <v>0.26300000000000001</v>
      </c>
      <c r="S634" s="189">
        <v>0.10199999999999999</v>
      </c>
      <c r="T634" s="189">
        <v>0.122</v>
      </c>
      <c r="U634" s="189">
        <v>1.2999999999999999E-2</v>
      </c>
      <c r="V634" s="189">
        <v>2.1000000000000001E-2</v>
      </c>
      <c r="W634" s="189">
        <v>0.28999999999999998</v>
      </c>
      <c r="X634" s="189">
        <v>0.32</v>
      </c>
      <c r="Y634" s="189">
        <v>7.0000000000000001E-3</v>
      </c>
      <c r="Z634" s="189">
        <v>1.4E-2</v>
      </c>
      <c r="AA634" s="189">
        <v>6.3E-2</v>
      </c>
      <c r="AB634" s="189">
        <v>7.9000000000000001E-2</v>
      </c>
      <c r="AC634" s="42"/>
    </row>
    <row r="635" spans="1:29" x14ac:dyDescent="0.25">
      <c r="A635" s="94" t="s">
        <v>2152</v>
      </c>
      <c r="B635" s="189" t="s">
        <v>143</v>
      </c>
      <c r="C635" s="189">
        <v>0.14288668320926384</v>
      </c>
      <c r="D635" s="189">
        <v>0.2260132340777502</v>
      </c>
      <c r="E635" s="189">
        <v>9.015715467328371E-2</v>
      </c>
      <c r="F635" s="189">
        <v>3.6186931348221672E-2</v>
      </c>
      <c r="G635" s="189">
        <v>0.44396195202646815</v>
      </c>
      <c r="H635" s="189">
        <v>1.5715467328370553E-2</v>
      </c>
      <c r="I635" s="189">
        <v>4.5078577336641855E-2</v>
      </c>
      <c r="J635" s="188">
        <v>1</v>
      </c>
      <c r="K635" s="190">
        <v>4836</v>
      </c>
      <c r="L635" s="94"/>
      <c r="M635" s="189" t="s">
        <v>143</v>
      </c>
      <c r="N635" s="189" t="s">
        <v>143</v>
      </c>
      <c r="O635" s="189">
        <v>0.13300000000000001</v>
      </c>
      <c r="P635" s="189">
        <v>0.153</v>
      </c>
      <c r="Q635" s="189">
        <v>0.214</v>
      </c>
      <c r="R635" s="189">
        <v>0.23799999999999999</v>
      </c>
      <c r="S635" s="189">
        <v>8.2000000000000003E-2</v>
      </c>
      <c r="T635" s="189">
        <v>9.9000000000000005E-2</v>
      </c>
      <c r="U635" s="189">
        <v>3.1E-2</v>
      </c>
      <c r="V635" s="189">
        <v>4.2000000000000003E-2</v>
      </c>
      <c r="W635" s="189">
        <v>0.43</v>
      </c>
      <c r="X635" s="189">
        <v>0.45800000000000002</v>
      </c>
      <c r="Y635" s="189">
        <v>1.2999999999999999E-2</v>
      </c>
      <c r="Z635" s="189">
        <v>0.02</v>
      </c>
      <c r="AA635" s="189">
        <v>0.04</v>
      </c>
      <c r="AB635" s="189">
        <v>5.0999999999999997E-2</v>
      </c>
      <c r="AC635" s="42"/>
    </row>
    <row r="636" spans="1:29" x14ac:dyDescent="0.25">
      <c r="A636" s="94" t="s">
        <v>2153</v>
      </c>
      <c r="B636" s="189" t="s">
        <v>143</v>
      </c>
      <c r="C636" s="189">
        <v>0.28512618578843746</v>
      </c>
      <c r="D636" s="189">
        <v>0.46979595489529263</v>
      </c>
      <c r="E636" s="189">
        <v>7.4011097189905131E-2</v>
      </c>
      <c r="F636" s="189">
        <v>1.315553964560587E-2</v>
      </c>
      <c r="G636" s="189">
        <v>8.4481832826203682E-2</v>
      </c>
      <c r="H636" s="189">
        <v>4.2509396814032572E-3</v>
      </c>
      <c r="I636" s="189">
        <v>6.9178449973151965E-2</v>
      </c>
      <c r="J636" s="188">
        <v>1</v>
      </c>
      <c r="K636" s="190">
        <v>22348</v>
      </c>
      <c r="L636" s="94"/>
      <c r="M636" s="189" t="s">
        <v>143</v>
      </c>
      <c r="N636" s="189" t="s">
        <v>143</v>
      </c>
      <c r="O636" s="189">
        <v>0.27900000000000003</v>
      </c>
      <c r="P636" s="189">
        <v>0.29099999999999998</v>
      </c>
      <c r="Q636" s="189">
        <v>0.46300000000000002</v>
      </c>
      <c r="R636" s="189">
        <v>0.47599999999999998</v>
      </c>
      <c r="S636" s="189">
        <v>7.0999999999999994E-2</v>
      </c>
      <c r="T636" s="189">
        <v>7.8E-2</v>
      </c>
      <c r="U636" s="189">
        <v>1.2E-2</v>
      </c>
      <c r="V636" s="189">
        <v>1.4999999999999999E-2</v>
      </c>
      <c r="W636" s="189">
        <v>8.1000000000000003E-2</v>
      </c>
      <c r="X636" s="189">
        <v>8.7999999999999995E-2</v>
      </c>
      <c r="Y636" s="189">
        <v>3.0000000000000001E-3</v>
      </c>
      <c r="Z636" s="189">
        <v>5.0000000000000001E-3</v>
      </c>
      <c r="AA636" s="189">
        <v>6.6000000000000003E-2</v>
      </c>
      <c r="AB636" s="189">
        <v>7.2999999999999995E-2</v>
      </c>
      <c r="AC636" s="42"/>
    </row>
    <row r="637" spans="1:29" x14ac:dyDescent="0.25">
      <c r="A637" s="94" t="s">
        <v>2154</v>
      </c>
      <c r="B637" s="189" t="s">
        <v>143</v>
      </c>
      <c r="C637" s="189">
        <v>0.11742424242424243</v>
      </c>
      <c r="D637" s="189">
        <v>0.2196969696969697</v>
      </c>
      <c r="E637" s="189">
        <v>0.35606060606060608</v>
      </c>
      <c r="F637" s="189">
        <v>3.4090909090909088E-2</v>
      </c>
      <c r="G637" s="189">
        <v>0.20833333333333334</v>
      </c>
      <c r="H637" s="189">
        <v>3.787878787878788E-3</v>
      </c>
      <c r="I637" s="189">
        <v>6.0606060606060608E-2</v>
      </c>
      <c r="J637" s="188">
        <v>1</v>
      </c>
      <c r="K637" s="190">
        <v>264</v>
      </c>
      <c r="L637" s="94"/>
      <c r="M637" s="189" t="s">
        <v>143</v>
      </c>
      <c r="N637" s="189" t="s">
        <v>143</v>
      </c>
      <c r="O637" s="189">
        <v>8.4000000000000005E-2</v>
      </c>
      <c r="P637" s="189">
        <v>0.16200000000000001</v>
      </c>
      <c r="Q637" s="189">
        <v>0.17399999999999999</v>
      </c>
      <c r="R637" s="189">
        <v>0.27300000000000002</v>
      </c>
      <c r="S637" s="189">
        <v>0.30099999999999999</v>
      </c>
      <c r="T637" s="189">
        <v>0.41599999999999998</v>
      </c>
      <c r="U637" s="189">
        <v>1.7999999999999999E-2</v>
      </c>
      <c r="V637" s="189">
        <v>6.4000000000000001E-2</v>
      </c>
      <c r="W637" s="189">
        <v>0.16400000000000001</v>
      </c>
      <c r="X637" s="189">
        <v>0.26100000000000001</v>
      </c>
      <c r="Y637" s="189">
        <v>1E-3</v>
      </c>
      <c r="Z637" s="189">
        <v>2.1000000000000001E-2</v>
      </c>
      <c r="AA637" s="189">
        <v>3.7999999999999999E-2</v>
      </c>
      <c r="AB637" s="189">
        <v>9.6000000000000002E-2</v>
      </c>
      <c r="AC637" s="42"/>
    </row>
    <row r="638" spans="1:29" x14ac:dyDescent="0.25">
      <c r="A638" s="94" t="s">
        <v>2155</v>
      </c>
      <c r="B638" s="189" t="s">
        <v>143</v>
      </c>
      <c r="C638" s="189">
        <v>0.16699410609037327</v>
      </c>
      <c r="D638" s="189">
        <v>0.35559921414538309</v>
      </c>
      <c r="E638" s="189">
        <v>0.17681728880157171</v>
      </c>
      <c r="F638" s="189">
        <v>1.768172888015717E-2</v>
      </c>
      <c r="G638" s="189">
        <v>0.19056974459724951</v>
      </c>
      <c r="H638" s="189">
        <v>5.893909626719057E-3</v>
      </c>
      <c r="I638" s="189">
        <v>8.6444007858546168E-2</v>
      </c>
      <c r="J638" s="188">
        <v>1</v>
      </c>
      <c r="K638" s="190">
        <v>1018</v>
      </c>
      <c r="L638" s="94"/>
      <c r="M638" s="189" t="s">
        <v>143</v>
      </c>
      <c r="N638" s="189" t="s">
        <v>143</v>
      </c>
      <c r="O638" s="189">
        <v>0.14499999999999999</v>
      </c>
      <c r="P638" s="189">
        <v>0.191</v>
      </c>
      <c r="Q638" s="189">
        <v>0.32700000000000001</v>
      </c>
      <c r="R638" s="189">
        <v>0.38500000000000001</v>
      </c>
      <c r="S638" s="189">
        <v>0.155</v>
      </c>
      <c r="T638" s="189">
        <v>0.20100000000000001</v>
      </c>
      <c r="U638" s="189">
        <v>1.0999999999999999E-2</v>
      </c>
      <c r="V638" s="189">
        <v>2.8000000000000001E-2</v>
      </c>
      <c r="W638" s="189">
        <v>0.16800000000000001</v>
      </c>
      <c r="X638" s="189">
        <v>0.216</v>
      </c>
      <c r="Y638" s="189">
        <v>3.0000000000000001E-3</v>
      </c>
      <c r="Z638" s="189">
        <v>1.2999999999999999E-2</v>
      </c>
      <c r="AA638" s="189">
        <v>7.0999999999999994E-2</v>
      </c>
      <c r="AB638" s="189">
        <v>0.105</v>
      </c>
      <c r="AC638" s="42"/>
    </row>
    <row r="639" spans="1:29" x14ac:dyDescent="0.25">
      <c r="A639" s="94" t="s">
        <v>2156</v>
      </c>
      <c r="B639" s="189" t="s">
        <v>143</v>
      </c>
      <c r="C639" s="189">
        <v>0.22017268445839874</v>
      </c>
      <c r="D639" s="189">
        <v>0.2519623233908948</v>
      </c>
      <c r="E639" s="189">
        <v>7.2605965463108324E-2</v>
      </c>
      <c r="F639" s="189">
        <v>0.10047095761381476</v>
      </c>
      <c r="G639" s="189">
        <v>0.30023547880690737</v>
      </c>
      <c r="H639" s="189">
        <v>1.098901098901099E-2</v>
      </c>
      <c r="I639" s="189">
        <v>4.3563579277864993E-2</v>
      </c>
      <c r="J639" s="188">
        <v>0.99999999999999989</v>
      </c>
      <c r="K639" s="190">
        <v>2548</v>
      </c>
      <c r="L639" s="94"/>
      <c r="M639" s="189" t="s">
        <v>143</v>
      </c>
      <c r="N639" s="189" t="s">
        <v>143</v>
      </c>
      <c r="O639" s="189">
        <v>0.20499999999999999</v>
      </c>
      <c r="P639" s="189">
        <v>0.23699999999999999</v>
      </c>
      <c r="Q639" s="189">
        <v>0.23499999999999999</v>
      </c>
      <c r="R639" s="189">
        <v>0.26900000000000002</v>
      </c>
      <c r="S639" s="189">
        <v>6.3E-2</v>
      </c>
      <c r="T639" s="189">
        <v>8.3000000000000004E-2</v>
      </c>
      <c r="U639" s="189">
        <v>8.8999999999999996E-2</v>
      </c>
      <c r="V639" s="189">
        <v>0.113</v>
      </c>
      <c r="W639" s="189">
        <v>0.28299999999999997</v>
      </c>
      <c r="X639" s="189">
        <v>0.318</v>
      </c>
      <c r="Y639" s="189">
        <v>8.0000000000000002E-3</v>
      </c>
      <c r="Z639" s="189">
        <v>1.6E-2</v>
      </c>
      <c r="AA639" s="189">
        <v>3.5999999999999997E-2</v>
      </c>
      <c r="AB639" s="189">
        <v>5.1999999999999998E-2</v>
      </c>
      <c r="AC639" s="42"/>
    </row>
    <row r="640" spans="1:29" x14ac:dyDescent="0.25">
      <c r="A640" s="94" t="s">
        <v>2157</v>
      </c>
      <c r="B640" s="189" t="s">
        <v>143</v>
      </c>
      <c r="C640" s="189">
        <v>0.51594746716697937</v>
      </c>
      <c r="D640" s="189">
        <v>0.17542213883677299</v>
      </c>
      <c r="E640" s="189">
        <v>9.0994371482176359E-2</v>
      </c>
      <c r="F640" s="189">
        <v>2.6266416510318951E-2</v>
      </c>
      <c r="G640" s="189">
        <v>0.10881801125703565</v>
      </c>
      <c r="H640" s="189" t="s">
        <v>143</v>
      </c>
      <c r="I640" s="189">
        <v>8.2551594746716694E-2</v>
      </c>
      <c r="J640" s="188">
        <v>1</v>
      </c>
      <c r="K640" s="190">
        <v>1066</v>
      </c>
      <c r="L640" s="94"/>
      <c r="M640" s="189" t="s">
        <v>143</v>
      </c>
      <c r="N640" s="189" t="s">
        <v>143</v>
      </c>
      <c r="O640" s="189">
        <v>0.48599999999999999</v>
      </c>
      <c r="P640" s="189">
        <v>0.54600000000000004</v>
      </c>
      <c r="Q640" s="189">
        <v>0.154</v>
      </c>
      <c r="R640" s="189">
        <v>0.19900000000000001</v>
      </c>
      <c r="S640" s="189">
        <v>7.4999999999999997E-2</v>
      </c>
      <c r="T640" s="189">
        <v>0.11</v>
      </c>
      <c r="U640" s="189">
        <v>1.7999999999999999E-2</v>
      </c>
      <c r="V640" s="189">
        <v>3.7999999999999999E-2</v>
      </c>
      <c r="W640" s="189">
        <v>9.1999999999999998E-2</v>
      </c>
      <c r="X640" s="189">
        <v>0.129</v>
      </c>
      <c r="Y640" s="189" t="s">
        <v>143</v>
      </c>
      <c r="Z640" s="189" t="s">
        <v>143</v>
      </c>
      <c r="AA640" s="189">
        <v>6.7000000000000004E-2</v>
      </c>
      <c r="AB640" s="189">
        <v>0.10100000000000001</v>
      </c>
      <c r="AC640" s="42"/>
    </row>
    <row r="641" spans="1:29" x14ac:dyDescent="0.25">
      <c r="A641" s="94" t="s">
        <v>2158</v>
      </c>
      <c r="B641" s="189" t="s">
        <v>143</v>
      </c>
      <c r="C641" s="189">
        <v>0.43571615606179626</v>
      </c>
      <c r="D641" s="189">
        <v>0.34616391725582613</v>
      </c>
      <c r="E641" s="189">
        <v>6.3105525006546218E-2</v>
      </c>
      <c r="F641" s="189">
        <v>1.1521340665095576E-2</v>
      </c>
      <c r="G641" s="189">
        <v>7.7245352186436245E-2</v>
      </c>
      <c r="H641" s="189">
        <v>6.8080649384655665E-3</v>
      </c>
      <c r="I641" s="189">
        <v>5.943964388583399E-2</v>
      </c>
      <c r="J641" s="188">
        <v>0.99999999999999989</v>
      </c>
      <c r="K641" s="190">
        <v>3819</v>
      </c>
      <c r="L641" s="94"/>
      <c r="M641" s="189" t="s">
        <v>143</v>
      </c>
      <c r="N641" s="189" t="s">
        <v>143</v>
      </c>
      <c r="O641" s="189">
        <v>0.42</v>
      </c>
      <c r="P641" s="189">
        <v>0.45100000000000001</v>
      </c>
      <c r="Q641" s="189">
        <v>0.33100000000000002</v>
      </c>
      <c r="R641" s="189">
        <v>0.36099999999999999</v>
      </c>
      <c r="S641" s="189">
        <v>5.6000000000000001E-2</v>
      </c>
      <c r="T641" s="189">
        <v>7.0999999999999994E-2</v>
      </c>
      <c r="U641" s="189">
        <v>8.9999999999999993E-3</v>
      </c>
      <c r="V641" s="189">
        <v>1.4999999999999999E-2</v>
      </c>
      <c r="W641" s="189">
        <v>6.9000000000000006E-2</v>
      </c>
      <c r="X641" s="189">
        <v>8.5999999999999993E-2</v>
      </c>
      <c r="Y641" s="189">
        <v>5.0000000000000001E-3</v>
      </c>
      <c r="Z641" s="189">
        <v>0.01</v>
      </c>
      <c r="AA641" s="189">
        <v>5.1999999999999998E-2</v>
      </c>
      <c r="AB641" s="189">
        <v>6.7000000000000004E-2</v>
      </c>
      <c r="AC641" s="42"/>
    </row>
    <row r="642" spans="1:29" x14ac:dyDescent="0.25">
      <c r="A642" s="94" t="s">
        <v>2159</v>
      </c>
      <c r="B642" s="189" t="s">
        <v>143</v>
      </c>
      <c r="C642" s="189">
        <v>0.3264957264957265</v>
      </c>
      <c r="D642" s="189">
        <v>0.4358974358974359</v>
      </c>
      <c r="E642" s="189">
        <v>0.1076923076923077</v>
      </c>
      <c r="F642" s="189">
        <v>1.0256410256410256E-2</v>
      </c>
      <c r="G642" s="189">
        <v>6.6666666666666666E-2</v>
      </c>
      <c r="H642" s="189">
        <v>6.8376068376068376E-3</v>
      </c>
      <c r="I642" s="189">
        <v>4.6153846153846156E-2</v>
      </c>
      <c r="J642" s="188">
        <v>1</v>
      </c>
      <c r="K642" s="190">
        <v>585</v>
      </c>
      <c r="L642" s="94"/>
      <c r="M642" s="189" t="s">
        <v>143</v>
      </c>
      <c r="N642" s="189" t="s">
        <v>143</v>
      </c>
      <c r="O642" s="189">
        <v>0.28999999999999998</v>
      </c>
      <c r="P642" s="189">
        <v>0.36599999999999999</v>
      </c>
      <c r="Q642" s="189">
        <v>0.39600000000000002</v>
      </c>
      <c r="R642" s="189">
        <v>0.47599999999999998</v>
      </c>
      <c r="S642" s="189">
        <v>8.5000000000000006E-2</v>
      </c>
      <c r="T642" s="189">
        <v>0.13500000000000001</v>
      </c>
      <c r="U642" s="189">
        <v>5.0000000000000001E-3</v>
      </c>
      <c r="V642" s="189">
        <v>2.1999999999999999E-2</v>
      </c>
      <c r="W642" s="189">
        <v>4.9000000000000002E-2</v>
      </c>
      <c r="X642" s="189">
        <v>0.09</v>
      </c>
      <c r="Y642" s="189">
        <v>3.0000000000000001E-3</v>
      </c>
      <c r="Z642" s="189">
        <v>1.7000000000000001E-2</v>
      </c>
      <c r="AA642" s="189">
        <v>3.2000000000000001E-2</v>
      </c>
      <c r="AB642" s="189">
        <v>6.6000000000000003E-2</v>
      </c>
      <c r="AC642" s="42"/>
    </row>
    <row r="643" spans="1:29" x14ac:dyDescent="0.25">
      <c r="A643" s="94" t="s">
        <v>2160</v>
      </c>
      <c r="B643" s="189">
        <v>5.9812579178776359E-2</v>
      </c>
      <c r="C643" s="189">
        <v>0.29816864147850064</v>
      </c>
      <c r="D643" s="189">
        <v>0.2564833445115135</v>
      </c>
      <c r="E643" s="189">
        <v>0.10522393620985171</v>
      </c>
      <c r="F643" s="189">
        <v>3.1149862135777629E-2</v>
      </c>
      <c r="G643" s="189">
        <v>0.18946083910872644</v>
      </c>
      <c r="H643" s="189">
        <v>3.6049631120053656E-3</v>
      </c>
      <c r="I643" s="189">
        <v>5.6095834264848349E-2</v>
      </c>
      <c r="J643" s="188">
        <v>1</v>
      </c>
      <c r="K643" s="190">
        <v>107352</v>
      </c>
      <c r="L643" s="94"/>
      <c r="M643" s="189">
        <v>5.8000000000000003E-2</v>
      </c>
      <c r="N643" s="189">
        <v>6.0999999999999999E-2</v>
      </c>
      <c r="O643" s="189">
        <v>0.29499999999999998</v>
      </c>
      <c r="P643" s="189">
        <v>0.30099999999999999</v>
      </c>
      <c r="Q643" s="189">
        <v>0.254</v>
      </c>
      <c r="R643" s="189">
        <v>0.25900000000000001</v>
      </c>
      <c r="S643" s="189">
        <v>0.10299999999999999</v>
      </c>
      <c r="T643" s="189">
        <v>0.107</v>
      </c>
      <c r="U643" s="189">
        <v>0.03</v>
      </c>
      <c r="V643" s="189">
        <v>3.2000000000000001E-2</v>
      </c>
      <c r="W643" s="189">
        <v>0.187</v>
      </c>
      <c r="X643" s="189">
        <v>0.192</v>
      </c>
      <c r="Y643" s="189">
        <v>3.0000000000000001E-3</v>
      </c>
      <c r="Z643" s="189">
        <v>4.0000000000000001E-3</v>
      </c>
      <c r="AA643" s="189">
        <v>5.5E-2</v>
      </c>
      <c r="AB643" s="189">
        <v>5.7000000000000002E-2</v>
      </c>
      <c r="AC643" s="42"/>
    </row>
    <row r="644" spans="1:29" x14ac:dyDescent="0.25">
      <c r="A644" s="94" t="s">
        <v>2161</v>
      </c>
      <c r="B644" s="189" t="s">
        <v>143</v>
      </c>
      <c r="C644" s="189">
        <v>0.40925925925925927</v>
      </c>
      <c r="D644" s="189">
        <v>0.2101851851851852</v>
      </c>
      <c r="E644" s="189">
        <v>0.12808641975308643</v>
      </c>
      <c r="F644" s="189">
        <v>5.6790123456790124E-2</v>
      </c>
      <c r="G644" s="189">
        <v>0.15030864197530863</v>
      </c>
      <c r="H644" s="189">
        <v>3.7037037037037038E-3</v>
      </c>
      <c r="I644" s="189">
        <v>4.1666666666666664E-2</v>
      </c>
      <c r="J644" s="188">
        <v>1</v>
      </c>
      <c r="K644" s="190">
        <v>3240</v>
      </c>
      <c r="L644" s="94"/>
      <c r="M644" s="189" t="s">
        <v>143</v>
      </c>
      <c r="N644" s="189" t="s">
        <v>143</v>
      </c>
      <c r="O644" s="189">
        <v>0.39200000000000002</v>
      </c>
      <c r="P644" s="189">
        <v>0.42599999999999999</v>
      </c>
      <c r="Q644" s="189">
        <v>0.19700000000000001</v>
      </c>
      <c r="R644" s="189">
        <v>0.22500000000000001</v>
      </c>
      <c r="S644" s="189">
        <v>0.11700000000000001</v>
      </c>
      <c r="T644" s="189">
        <v>0.14000000000000001</v>
      </c>
      <c r="U644" s="189">
        <v>4.9000000000000002E-2</v>
      </c>
      <c r="V644" s="189">
        <v>6.5000000000000002E-2</v>
      </c>
      <c r="W644" s="189">
        <v>0.13800000000000001</v>
      </c>
      <c r="X644" s="189">
        <v>0.16300000000000001</v>
      </c>
      <c r="Y644" s="189">
        <v>2E-3</v>
      </c>
      <c r="Z644" s="189">
        <v>6.0000000000000001E-3</v>
      </c>
      <c r="AA644" s="189">
        <v>3.5000000000000003E-2</v>
      </c>
      <c r="AB644" s="189">
        <v>4.9000000000000002E-2</v>
      </c>
      <c r="AC644" s="42"/>
    </row>
    <row r="645" spans="1:29" x14ac:dyDescent="0.25">
      <c r="A645" s="94" t="s">
        <v>2162</v>
      </c>
      <c r="B645" s="189" t="s">
        <v>143</v>
      </c>
      <c r="C645" s="189">
        <v>0.27896341463414637</v>
      </c>
      <c r="D645" s="189">
        <v>0.36585365853658536</v>
      </c>
      <c r="E645" s="189">
        <v>0.2263719512195122</v>
      </c>
      <c r="F645" s="189">
        <v>4.1920731707317076E-2</v>
      </c>
      <c r="G645" s="189">
        <v>3.3536585365853661E-2</v>
      </c>
      <c r="H645" s="189" t="s">
        <v>143</v>
      </c>
      <c r="I645" s="189">
        <v>5.3353658536585365E-2</v>
      </c>
      <c r="J645" s="188">
        <v>0.99999999999999989</v>
      </c>
      <c r="K645" s="190">
        <v>1312</v>
      </c>
      <c r="L645" s="94"/>
      <c r="M645" s="189" t="s">
        <v>143</v>
      </c>
      <c r="N645" s="189" t="s">
        <v>143</v>
      </c>
      <c r="O645" s="189">
        <v>0.255</v>
      </c>
      <c r="P645" s="189">
        <v>0.30399999999999999</v>
      </c>
      <c r="Q645" s="189">
        <v>0.34</v>
      </c>
      <c r="R645" s="189">
        <v>0.39200000000000002</v>
      </c>
      <c r="S645" s="189">
        <v>0.20499999999999999</v>
      </c>
      <c r="T645" s="189">
        <v>0.25</v>
      </c>
      <c r="U645" s="189">
        <v>3.2000000000000001E-2</v>
      </c>
      <c r="V645" s="189">
        <v>5.3999999999999999E-2</v>
      </c>
      <c r="W645" s="189">
        <v>2.5000000000000001E-2</v>
      </c>
      <c r="X645" s="189">
        <v>4.4999999999999998E-2</v>
      </c>
      <c r="Y645" s="189" t="s">
        <v>143</v>
      </c>
      <c r="Z645" s="189" t="s">
        <v>143</v>
      </c>
      <c r="AA645" s="189">
        <v>4.2000000000000003E-2</v>
      </c>
      <c r="AB645" s="189">
        <v>6.7000000000000004E-2</v>
      </c>
      <c r="AC645" s="42"/>
    </row>
    <row r="646" spans="1:29" x14ac:dyDescent="0.25">
      <c r="A646" s="94" t="s">
        <v>2163</v>
      </c>
      <c r="B646" s="189" t="s">
        <v>143</v>
      </c>
      <c r="C646" s="189">
        <v>1.0606060606060607E-2</v>
      </c>
      <c r="D646" s="189">
        <v>0.14747474747474748</v>
      </c>
      <c r="E646" s="189">
        <v>0.1393939393939394</v>
      </c>
      <c r="F646" s="189">
        <v>3.8383838383838381E-2</v>
      </c>
      <c r="G646" s="189">
        <v>0.63232323232323229</v>
      </c>
      <c r="H646" s="189">
        <v>3.0303030303030303E-3</v>
      </c>
      <c r="I646" s="189">
        <v>2.8787878787878789E-2</v>
      </c>
      <c r="J646" s="188">
        <v>1</v>
      </c>
      <c r="K646" s="190">
        <v>1980</v>
      </c>
      <c r="L646" s="94"/>
      <c r="M646" s="189" t="s">
        <v>143</v>
      </c>
      <c r="N646" s="189" t="s">
        <v>143</v>
      </c>
      <c r="O646" s="189">
        <v>7.0000000000000001E-3</v>
      </c>
      <c r="P646" s="189">
        <v>1.6E-2</v>
      </c>
      <c r="Q646" s="189">
        <v>0.13300000000000001</v>
      </c>
      <c r="R646" s="189">
        <v>0.16400000000000001</v>
      </c>
      <c r="S646" s="189">
        <v>0.125</v>
      </c>
      <c r="T646" s="189">
        <v>0.155</v>
      </c>
      <c r="U646" s="189">
        <v>3.1E-2</v>
      </c>
      <c r="V646" s="189">
        <v>4.8000000000000001E-2</v>
      </c>
      <c r="W646" s="189">
        <v>0.61099999999999999</v>
      </c>
      <c r="X646" s="189">
        <v>0.65300000000000002</v>
      </c>
      <c r="Y646" s="189">
        <v>1E-3</v>
      </c>
      <c r="Z646" s="189">
        <v>7.0000000000000001E-3</v>
      </c>
      <c r="AA646" s="189">
        <v>2.1999999999999999E-2</v>
      </c>
      <c r="AB646" s="189">
        <v>3.6999999999999998E-2</v>
      </c>
      <c r="AC646" s="42"/>
    </row>
    <row r="647" spans="1:29" x14ac:dyDescent="0.25">
      <c r="A647" s="94" t="s">
        <v>2164</v>
      </c>
      <c r="B647" s="189" t="s">
        <v>143</v>
      </c>
      <c r="C647" s="189">
        <v>9.0287769784172661E-2</v>
      </c>
      <c r="D647" s="189">
        <v>0.1960431654676259</v>
      </c>
      <c r="E647" s="189">
        <v>8.2014388489208639E-2</v>
      </c>
      <c r="F647" s="189">
        <v>2.0143884892086329E-2</v>
      </c>
      <c r="G647" s="189">
        <v>0.53201438848920868</v>
      </c>
      <c r="H647" s="189">
        <v>2.1582733812949641E-2</v>
      </c>
      <c r="I647" s="189">
        <v>5.7913669064748201E-2</v>
      </c>
      <c r="J647" s="188">
        <v>0.99999999999999989</v>
      </c>
      <c r="K647" s="190">
        <v>2780</v>
      </c>
      <c r="L647" s="94"/>
      <c r="M647" s="189" t="s">
        <v>143</v>
      </c>
      <c r="N647" s="189" t="s">
        <v>143</v>
      </c>
      <c r="O647" s="189">
        <v>0.08</v>
      </c>
      <c r="P647" s="189">
        <v>0.10199999999999999</v>
      </c>
      <c r="Q647" s="189">
        <v>0.182</v>
      </c>
      <c r="R647" s="189">
        <v>0.21099999999999999</v>
      </c>
      <c r="S647" s="189">
        <v>7.1999999999999995E-2</v>
      </c>
      <c r="T647" s="189">
        <v>9.2999999999999999E-2</v>
      </c>
      <c r="U647" s="189">
        <v>1.6E-2</v>
      </c>
      <c r="V647" s="189">
        <v>2.5999999999999999E-2</v>
      </c>
      <c r="W647" s="189">
        <v>0.51300000000000001</v>
      </c>
      <c r="X647" s="189">
        <v>0.55100000000000005</v>
      </c>
      <c r="Y647" s="189">
        <v>1.7000000000000001E-2</v>
      </c>
      <c r="Z647" s="189">
        <v>2.8000000000000001E-2</v>
      </c>
      <c r="AA647" s="189">
        <v>0.05</v>
      </c>
      <c r="AB647" s="189">
        <v>6.7000000000000004E-2</v>
      </c>
      <c r="AC647" s="42"/>
    </row>
    <row r="648" spans="1:29" x14ac:dyDescent="0.25">
      <c r="A648" s="94" t="s">
        <v>2165</v>
      </c>
      <c r="B648" s="189">
        <v>0.2671081677704194</v>
      </c>
      <c r="C648" s="189">
        <v>0.10706401766004416</v>
      </c>
      <c r="D648" s="189">
        <v>0.37196467991169979</v>
      </c>
      <c r="E648" s="189">
        <v>9.1611479028697568E-2</v>
      </c>
      <c r="F648" s="189">
        <v>2.5386313465783666E-2</v>
      </c>
      <c r="G648" s="189">
        <v>8.7196467991169979E-2</v>
      </c>
      <c r="H648" s="189">
        <v>2.2075055187637969E-3</v>
      </c>
      <c r="I648" s="189">
        <v>4.7461368653421633E-2</v>
      </c>
      <c r="J648" s="188">
        <v>1</v>
      </c>
      <c r="K648" s="190">
        <v>906</v>
      </c>
      <c r="L648" s="94"/>
      <c r="M648" s="189">
        <v>0.23899999999999999</v>
      </c>
      <c r="N648" s="189">
        <v>0.29699999999999999</v>
      </c>
      <c r="O648" s="189">
        <v>8.8999999999999996E-2</v>
      </c>
      <c r="P648" s="189">
        <v>0.129</v>
      </c>
      <c r="Q648" s="189">
        <v>0.34100000000000003</v>
      </c>
      <c r="R648" s="189">
        <v>0.40400000000000003</v>
      </c>
      <c r="S648" s="189">
        <v>7.4999999999999997E-2</v>
      </c>
      <c r="T648" s="189">
        <v>0.112</v>
      </c>
      <c r="U648" s="189">
        <v>1.7000000000000001E-2</v>
      </c>
      <c r="V648" s="189">
        <v>3.7999999999999999E-2</v>
      </c>
      <c r="W648" s="189">
        <v>7.0999999999999994E-2</v>
      </c>
      <c r="X648" s="189">
        <v>0.107</v>
      </c>
      <c r="Y648" s="189">
        <v>1E-3</v>
      </c>
      <c r="Z648" s="189">
        <v>8.0000000000000002E-3</v>
      </c>
      <c r="AA648" s="189">
        <v>3.5000000000000003E-2</v>
      </c>
      <c r="AB648" s="189">
        <v>6.3E-2</v>
      </c>
      <c r="AC648" s="42"/>
    </row>
    <row r="649" spans="1:29" x14ac:dyDescent="0.25">
      <c r="A649" s="94" t="s">
        <v>2166</v>
      </c>
      <c r="B649" s="189">
        <v>7.0376584638329603E-2</v>
      </c>
      <c r="C649" s="189">
        <v>8.3892617449664428E-4</v>
      </c>
      <c r="D649" s="189">
        <v>0.65604026845637586</v>
      </c>
      <c r="E649" s="189">
        <v>0.18419090231170768</v>
      </c>
      <c r="F649" s="189">
        <v>4.0920954511558541E-2</v>
      </c>
      <c r="G649" s="189">
        <v>7.4571215510812828E-3</v>
      </c>
      <c r="H649" s="189" t="s">
        <v>143</v>
      </c>
      <c r="I649" s="189">
        <v>4.0175242356450411E-2</v>
      </c>
      <c r="J649" s="188">
        <v>1</v>
      </c>
      <c r="K649" s="190">
        <v>10728</v>
      </c>
      <c r="L649" s="94"/>
      <c r="M649" s="189">
        <v>6.6000000000000003E-2</v>
      </c>
      <c r="N649" s="189">
        <v>7.4999999999999997E-2</v>
      </c>
      <c r="O649" s="189">
        <v>0</v>
      </c>
      <c r="P649" s="189">
        <v>2E-3</v>
      </c>
      <c r="Q649" s="189">
        <v>0.64700000000000002</v>
      </c>
      <c r="R649" s="189">
        <v>0.66500000000000004</v>
      </c>
      <c r="S649" s="189">
        <v>0.17699999999999999</v>
      </c>
      <c r="T649" s="189">
        <v>0.192</v>
      </c>
      <c r="U649" s="189">
        <v>3.6999999999999998E-2</v>
      </c>
      <c r="V649" s="189">
        <v>4.4999999999999998E-2</v>
      </c>
      <c r="W649" s="189">
        <v>6.0000000000000001E-3</v>
      </c>
      <c r="X649" s="189">
        <v>8.9999999999999993E-3</v>
      </c>
      <c r="Y649" s="189" t="s">
        <v>143</v>
      </c>
      <c r="Z649" s="189" t="s">
        <v>143</v>
      </c>
      <c r="AA649" s="189">
        <v>3.6999999999999998E-2</v>
      </c>
      <c r="AB649" s="189">
        <v>4.3999999999999997E-2</v>
      </c>
      <c r="AC649" s="42"/>
    </row>
    <row r="650" spans="1:29" x14ac:dyDescent="0.25">
      <c r="A650" s="94" t="s">
        <v>2167</v>
      </c>
      <c r="B650" s="189">
        <v>6.3037685572896837E-2</v>
      </c>
      <c r="C650" s="189">
        <v>0.25184621240959271</v>
      </c>
      <c r="D650" s="189">
        <v>0.23882755995432051</v>
      </c>
      <c r="E650" s="189">
        <v>9.8667681766273316E-2</v>
      </c>
      <c r="F650" s="189">
        <v>6.8290826037304908E-2</v>
      </c>
      <c r="G650" s="189">
        <v>0.22200228397411495</v>
      </c>
      <c r="H650" s="189">
        <v>4.4156832889227253E-3</v>
      </c>
      <c r="I650" s="189">
        <v>5.2912066996574039E-2</v>
      </c>
      <c r="J650" s="188">
        <v>1</v>
      </c>
      <c r="K650" s="190">
        <v>13135</v>
      </c>
      <c r="L650" s="94"/>
      <c r="M650" s="189">
        <v>5.8999999999999997E-2</v>
      </c>
      <c r="N650" s="189">
        <v>6.7000000000000004E-2</v>
      </c>
      <c r="O650" s="189">
        <v>0.24399999999999999</v>
      </c>
      <c r="P650" s="189">
        <v>0.25900000000000001</v>
      </c>
      <c r="Q650" s="189">
        <v>0.23200000000000001</v>
      </c>
      <c r="R650" s="189">
        <v>0.246</v>
      </c>
      <c r="S650" s="189">
        <v>9.4E-2</v>
      </c>
      <c r="T650" s="189">
        <v>0.104</v>
      </c>
      <c r="U650" s="189">
        <v>6.4000000000000001E-2</v>
      </c>
      <c r="V650" s="189">
        <v>7.2999999999999995E-2</v>
      </c>
      <c r="W650" s="189">
        <v>0.215</v>
      </c>
      <c r="X650" s="189">
        <v>0.22900000000000001</v>
      </c>
      <c r="Y650" s="189">
        <v>3.0000000000000001E-3</v>
      </c>
      <c r="Z650" s="189">
        <v>6.0000000000000001E-3</v>
      </c>
      <c r="AA650" s="189">
        <v>4.9000000000000002E-2</v>
      </c>
      <c r="AB650" s="189">
        <v>5.7000000000000002E-2</v>
      </c>
      <c r="AC650" s="42"/>
    </row>
    <row r="651" spans="1:29" x14ac:dyDescent="0.25">
      <c r="A651" s="94" t="s">
        <v>2168</v>
      </c>
      <c r="B651" s="189">
        <v>0.54099060631938511</v>
      </c>
      <c r="C651" s="189">
        <v>0.1609735269000854</v>
      </c>
      <c r="D651" s="189">
        <v>0.14560204953031597</v>
      </c>
      <c r="E651" s="189">
        <v>5.5935098206660976E-2</v>
      </c>
      <c r="F651" s="189">
        <v>5.1238257899231428E-3</v>
      </c>
      <c r="G651" s="189">
        <v>7.6857386848847142E-3</v>
      </c>
      <c r="H651" s="189" t="s">
        <v>143</v>
      </c>
      <c r="I651" s="189">
        <v>8.3689154568744664E-2</v>
      </c>
      <c r="J651" s="188">
        <v>1</v>
      </c>
      <c r="K651" s="190">
        <v>2342</v>
      </c>
      <c r="L651" s="94"/>
      <c r="M651" s="189">
        <v>0.52100000000000002</v>
      </c>
      <c r="N651" s="189">
        <v>0.56100000000000005</v>
      </c>
      <c r="O651" s="189">
        <v>0.14699999999999999</v>
      </c>
      <c r="P651" s="189">
        <v>0.17599999999999999</v>
      </c>
      <c r="Q651" s="189">
        <v>0.13200000000000001</v>
      </c>
      <c r="R651" s="189">
        <v>0.16</v>
      </c>
      <c r="S651" s="189">
        <v>4.7E-2</v>
      </c>
      <c r="T651" s="189">
        <v>6.6000000000000003E-2</v>
      </c>
      <c r="U651" s="189">
        <v>3.0000000000000001E-3</v>
      </c>
      <c r="V651" s="189">
        <v>8.9999999999999993E-3</v>
      </c>
      <c r="W651" s="189">
        <v>5.0000000000000001E-3</v>
      </c>
      <c r="X651" s="189">
        <v>1.2E-2</v>
      </c>
      <c r="Y651" s="189" t="s">
        <v>143</v>
      </c>
      <c r="Z651" s="189" t="s">
        <v>143</v>
      </c>
      <c r="AA651" s="189">
        <v>7.2999999999999995E-2</v>
      </c>
      <c r="AB651" s="189">
        <v>9.6000000000000002E-2</v>
      </c>
      <c r="AC651" s="42"/>
    </row>
    <row r="652" spans="1:29" x14ac:dyDescent="0.25">
      <c r="A652" s="94" t="s">
        <v>2169</v>
      </c>
      <c r="B652" s="189">
        <v>0.29475946437427675</v>
      </c>
      <c r="C652" s="189">
        <v>0.42464319171212872</v>
      </c>
      <c r="D652" s="189">
        <v>0.14476221965063096</v>
      </c>
      <c r="E652" s="189">
        <v>3.0914200694329642E-2</v>
      </c>
      <c r="F652" s="189">
        <v>2.4797487187964953E-3</v>
      </c>
      <c r="G652" s="189">
        <v>3.2622472033945006E-2</v>
      </c>
      <c r="H652" s="189">
        <v>1.9286934479528298E-3</v>
      </c>
      <c r="I652" s="189">
        <v>6.789000936793961E-2</v>
      </c>
      <c r="J652" s="188">
        <v>1</v>
      </c>
      <c r="K652" s="190">
        <v>18147</v>
      </c>
      <c r="L652" s="94"/>
      <c r="M652" s="189">
        <v>0.28799999999999998</v>
      </c>
      <c r="N652" s="189">
        <v>0.30099999999999999</v>
      </c>
      <c r="O652" s="189">
        <v>0.41699999999999998</v>
      </c>
      <c r="P652" s="189">
        <v>0.432</v>
      </c>
      <c r="Q652" s="189">
        <v>0.14000000000000001</v>
      </c>
      <c r="R652" s="189">
        <v>0.15</v>
      </c>
      <c r="S652" s="189">
        <v>2.8000000000000001E-2</v>
      </c>
      <c r="T652" s="189">
        <v>3.4000000000000002E-2</v>
      </c>
      <c r="U652" s="189">
        <v>2E-3</v>
      </c>
      <c r="V652" s="189">
        <v>3.0000000000000001E-3</v>
      </c>
      <c r="W652" s="189">
        <v>0.03</v>
      </c>
      <c r="X652" s="189">
        <v>3.5000000000000003E-2</v>
      </c>
      <c r="Y652" s="189">
        <v>1E-3</v>
      </c>
      <c r="Z652" s="189">
        <v>3.0000000000000001E-3</v>
      </c>
      <c r="AA652" s="189">
        <v>6.4000000000000001E-2</v>
      </c>
      <c r="AB652" s="189">
        <v>7.1999999999999995E-2</v>
      </c>
      <c r="AC652" s="42"/>
    </row>
    <row r="653" spans="1:29" x14ac:dyDescent="0.25">
      <c r="A653" s="94" t="s">
        <v>2170</v>
      </c>
      <c r="B653" s="189" t="s">
        <v>143</v>
      </c>
      <c r="C653" s="189">
        <v>0.31509121061359868</v>
      </c>
      <c r="D653" s="189">
        <v>0.36981757877280264</v>
      </c>
      <c r="E653" s="189">
        <v>0.14096185737976782</v>
      </c>
      <c r="F653" s="189">
        <v>4.3117744610281922E-2</v>
      </c>
      <c r="G653" s="189">
        <v>9.1210613598673301E-2</v>
      </c>
      <c r="H653" s="189" t="s">
        <v>143</v>
      </c>
      <c r="I653" s="189">
        <v>3.9800995024875621E-2</v>
      </c>
      <c r="J653" s="188">
        <v>1</v>
      </c>
      <c r="K653" s="190">
        <v>603</v>
      </c>
      <c r="L653" s="94"/>
      <c r="M653" s="189" t="s">
        <v>143</v>
      </c>
      <c r="N653" s="189" t="s">
        <v>143</v>
      </c>
      <c r="O653" s="189">
        <v>0.27900000000000003</v>
      </c>
      <c r="P653" s="189">
        <v>0.35299999999999998</v>
      </c>
      <c r="Q653" s="189">
        <v>0.33200000000000002</v>
      </c>
      <c r="R653" s="189">
        <v>0.40899999999999997</v>
      </c>
      <c r="S653" s="189">
        <v>0.115</v>
      </c>
      <c r="T653" s="189">
        <v>0.17100000000000001</v>
      </c>
      <c r="U653" s="189">
        <v>0.03</v>
      </c>
      <c r="V653" s="189">
        <v>6.2E-2</v>
      </c>
      <c r="W653" s="189">
        <v>7.0999999999999994E-2</v>
      </c>
      <c r="X653" s="189">
        <v>0.11700000000000001</v>
      </c>
      <c r="Y653" s="189" t="s">
        <v>143</v>
      </c>
      <c r="Z653" s="189" t="s">
        <v>143</v>
      </c>
      <c r="AA653" s="189">
        <v>2.7E-2</v>
      </c>
      <c r="AB653" s="189">
        <v>5.8999999999999997E-2</v>
      </c>
      <c r="AC653" s="42"/>
    </row>
    <row r="654" spans="1:29" x14ac:dyDescent="0.25">
      <c r="A654" s="94" t="s">
        <v>2171</v>
      </c>
      <c r="B654" s="189" t="s">
        <v>143</v>
      </c>
      <c r="C654" s="189">
        <v>0.21140939597315436</v>
      </c>
      <c r="D654" s="189">
        <v>0.41610738255033558</v>
      </c>
      <c r="E654" s="189">
        <v>0.20805369127516779</v>
      </c>
      <c r="F654" s="189">
        <v>1.0067114093959731E-2</v>
      </c>
      <c r="G654" s="189">
        <v>9.0604026845637578E-2</v>
      </c>
      <c r="H654" s="189">
        <v>6.7114093959731542E-3</v>
      </c>
      <c r="I654" s="189">
        <v>5.7046979865771813E-2</v>
      </c>
      <c r="J654" s="188">
        <v>1.0000000000000002</v>
      </c>
      <c r="K654" s="190">
        <v>298</v>
      </c>
      <c r="L654" s="94"/>
      <c r="M654" s="189" t="s">
        <v>143</v>
      </c>
      <c r="N654" s="189" t="s">
        <v>143</v>
      </c>
      <c r="O654" s="189">
        <v>0.16900000000000001</v>
      </c>
      <c r="P654" s="189">
        <v>0.26100000000000001</v>
      </c>
      <c r="Q654" s="189">
        <v>0.36199999999999999</v>
      </c>
      <c r="R654" s="189">
        <v>0.47299999999999998</v>
      </c>
      <c r="S654" s="189">
        <v>0.16600000000000001</v>
      </c>
      <c r="T654" s="189">
        <v>0.25800000000000001</v>
      </c>
      <c r="U654" s="189">
        <v>3.0000000000000001E-3</v>
      </c>
      <c r="V654" s="189">
        <v>2.9000000000000001E-2</v>
      </c>
      <c r="W654" s="189">
        <v>6.3E-2</v>
      </c>
      <c r="X654" s="189">
        <v>0.129</v>
      </c>
      <c r="Y654" s="189">
        <v>2E-3</v>
      </c>
      <c r="Z654" s="189">
        <v>2.4E-2</v>
      </c>
      <c r="AA654" s="189">
        <v>3.5999999999999997E-2</v>
      </c>
      <c r="AB654" s="189">
        <v>8.8999999999999996E-2</v>
      </c>
      <c r="AC654" s="42"/>
    </row>
    <row r="655" spans="1:29" x14ac:dyDescent="0.25">
      <c r="A655" s="94" t="s">
        <v>2172</v>
      </c>
      <c r="B655" s="189" t="s">
        <v>143</v>
      </c>
      <c r="C655" s="189">
        <v>0.3007518796992481</v>
      </c>
      <c r="D655" s="189">
        <v>0.28195488721804512</v>
      </c>
      <c r="E655" s="189">
        <v>0.30701754385964913</v>
      </c>
      <c r="F655" s="189">
        <v>1.3784461152882205E-2</v>
      </c>
      <c r="G655" s="189">
        <v>3.7593984962406013E-2</v>
      </c>
      <c r="H655" s="189">
        <v>1.2531328320802004E-3</v>
      </c>
      <c r="I655" s="189">
        <v>5.764411027568922E-2</v>
      </c>
      <c r="J655" s="188">
        <v>1</v>
      </c>
      <c r="K655" s="190">
        <v>798</v>
      </c>
      <c r="L655" s="94"/>
      <c r="M655" s="189" t="s">
        <v>143</v>
      </c>
      <c r="N655" s="189" t="s">
        <v>143</v>
      </c>
      <c r="O655" s="189">
        <v>0.27</v>
      </c>
      <c r="P655" s="189">
        <v>0.33300000000000002</v>
      </c>
      <c r="Q655" s="189">
        <v>0.252</v>
      </c>
      <c r="R655" s="189">
        <v>0.314</v>
      </c>
      <c r="S655" s="189">
        <v>0.27600000000000002</v>
      </c>
      <c r="T655" s="189">
        <v>0.34</v>
      </c>
      <c r="U655" s="189">
        <v>8.0000000000000002E-3</v>
      </c>
      <c r="V655" s="189">
        <v>2.5000000000000001E-2</v>
      </c>
      <c r="W655" s="189">
        <v>2.5999999999999999E-2</v>
      </c>
      <c r="X655" s="189">
        <v>5.2999999999999999E-2</v>
      </c>
      <c r="Y655" s="189">
        <v>0</v>
      </c>
      <c r="Z655" s="189">
        <v>7.0000000000000001E-3</v>
      </c>
      <c r="AA655" s="189">
        <v>4.2999999999999997E-2</v>
      </c>
      <c r="AB655" s="189">
        <v>7.5999999999999998E-2</v>
      </c>
      <c r="AC655" s="42"/>
    </row>
    <row r="656" spans="1:29" x14ac:dyDescent="0.25">
      <c r="A656" s="94" t="s">
        <v>2173</v>
      </c>
      <c r="B656" s="189" t="s">
        <v>143</v>
      </c>
      <c r="C656" s="189">
        <v>0.39291465378421903</v>
      </c>
      <c r="D656" s="189">
        <v>0.3719806763285024</v>
      </c>
      <c r="E656" s="189">
        <v>0.11594202898550725</v>
      </c>
      <c r="F656" s="189">
        <v>1.2882447665056361E-2</v>
      </c>
      <c r="G656" s="189">
        <v>4.0257648953301126E-2</v>
      </c>
      <c r="H656" s="189">
        <v>1.6103059581320451E-3</v>
      </c>
      <c r="I656" s="189">
        <v>6.4412238325281798E-2</v>
      </c>
      <c r="J656" s="188">
        <v>0.99999999999999989</v>
      </c>
      <c r="K656" s="190">
        <v>621</v>
      </c>
      <c r="L656" s="94"/>
      <c r="M656" s="189" t="s">
        <v>143</v>
      </c>
      <c r="N656" s="189" t="s">
        <v>143</v>
      </c>
      <c r="O656" s="189">
        <v>0.35499999999999998</v>
      </c>
      <c r="P656" s="189">
        <v>0.432</v>
      </c>
      <c r="Q656" s="189">
        <v>0.33500000000000002</v>
      </c>
      <c r="R656" s="189">
        <v>0.41099999999999998</v>
      </c>
      <c r="S656" s="189">
        <v>9.2999999999999999E-2</v>
      </c>
      <c r="T656" s="189">
        <v>0.14399999999999999</v>
      </c>
      <c r="U656" s="189">
        <v>7.0000000000000001E-3</v>
      </c>
      <c r="V656" s="189">
        <v>2.5000000000000001E-2</v>
      </c>
      <c r="W656" s="189">
        <v>2.7E-2</v>
      </c>
      <c r="X656" s="189">
        <v>5.8999999999999997E-2</v>
      </c>
      <c r="Y656" s="189">
        <v>0</v>
      </c>
      <c r="Z656" s="189">
        <v>8.9999999999999993E-3</v>
      </c>
      <c r="AA656" s="189">
        <v>4.8000000000000001E-2</v>
      </c>
      <c r="AB656" s="189">
        <v>8.6999999999999994E-2</v>
      </c>
      <c r="AC656" s="42"/>
    </row>
    <row r="657" spans="1:29" x14ac:dyDescent="0.25">
      <c r="A657" s="94" t="s">
        <v>2174</v>
      </c>
      <c r="B657" s="189" t="s">
        <v>143</v>
      </c>
      <c r="C657" s="189">
        <v>0.25133689839572193</v>
      </c>
      <c r="D657" s="189">
        <v>0.37611408199643492</v>
      </c>
      <c r="E657" s="189">
        <v>0.21033868092691621</v>
      </c>
      <c r="F657" s="189">
        <v>2.3172905525846704E-2</v>
      </c>
      <c r="G657" s="189">
        <v>7.6648841354723704E-2</v>
      </c>
      <c r="H657" s="189" t="s">
        <v>143</v>
      </c>
      <c r="I657" s="189">
        <v>6.2388591800356503E-2</v>
      </c>
      <c r="J657" s="188">
        <v>1</v>
      </c>
      <c r="K657" s="190">
        <v>561</v>
      </c>
      <c r="L657" s="94"/>
      <c r="M657" s="189" t="s">
        <v>143</v>
      </c>
      <c r="N657" s="189" t="s">
        <v>143</v>
      </c>
      <c r="O657" s="189">
        <v>0.217</v>
      </c>
      <c r="P657" s="189">
        <v>0.28899999999999998</v>
      </c>
      <c r="Q657" s="189">
        <v>0.33700000000000002</v>
      </c>
      <c r="R657" s="189">
        <v>0.41699999999999998</v>
      </c>
      <c r="S657" s="189">
        <v>0.17899999999999999</v>
      </c>
      <c r="T657" s="189">
        <v>0.246</v>
      </c>
      <c r="U657" s="189">
        <v>1.4E-2</v>
      </c>
      <c r="V657" s="189">
        <v>3.9E-2</v>
      </c>
      <c r="W657" s="189">
        <v>5.7000000000000002E-2</v>
      </c>
      <c r="X657" s="189">
        <v>0.10199999999999999</v>
      </c>
      <c r="Y657" s="189" t="s">
        <v>143</v>
      </c>
      <c r="Z657" s="189" t="s">
        <v>143</v>
      </c>
      <c r="AA657" s="189">
        <v>4.4999999999999998E-2</v>
      </c>
      <c r="AB657" s="189">
        <v>8.5999999999999993E-2</v>
      </c>
      <c r="AC657" s="42"/>
    </row>
    <row r="658" spans="1:29" x14ac:dyDescent="0.25">
      <c r="A658" s="94" t="s">
        <v>2175</v>
      </c>
      <c r="B658" s="189" t="s">
        <v>143</v>
      </c>
      <c r="C658" s="189">
        <v>0.13215859030837004</v>
      </c>
      <c r="D658" s="189">
        <v>0.52511013215859026</v>
      </c>
      <c r="E658" s="189">
        <v>0.15947136563876652</v>
      </c>
      <c r="F658" s="189">
        <v>2.378854625550661E-2</v>
      </c>
      <c r="G658" s="189">
        <v>5.8149779735682819E-2</v>
      </c>
      <c r="H658" s="189" t="s">
        <v>143</v>
      </c>
      <c r="I658" s="189">
        <v>0.1013215859030837</v>
      </c>
      <c r="J658" s="188">
        <v>1</v>
      </c>
      <c r="K658" s="190">
        <v>1135</v>
      </c>
      <c r="L658" s="94"/>
      <c r="M658" s="189" t="s">
        <v>143</v>
      </c>
      <c r="N658" s="189" t="s">
        <v>143</v>
      </c>
      <c r="O658" s="189">
        <v>0.114</v>
      </c>
      <c r="P658" s="189">
        <v>0.153</v>
      </c>
      <c r="Q658" s="189">
        <v>0.496</v>
      </c>
      <c r="R658" s="189">
        <v>0.55400000000000005</v>
      </c>
      <c r="S658" s="189">
        <v>0.13900000000000001</v>
      </c>
      <c r="T658" s="189">
        <v>0.182</v>
      </c>
      <c r="U658" s="189">
        <v>1.6E-2</v>
      </c>
      <c r="V658" s="189">
        <v>3.4000000000000002E-2</v>
      </c>
      <c r="W658" s="189">
        <v>4.5999999999999999E-2</v>
      </c>
      <c r="X658" s="189">
        <v>7.2999999999999995E-2</v>
      </c>
      <c r="Y658" s="189" t="s">
        <v>143</v>
      </c>
      <c r="Z658" s="189" t="s">
        <v>143</v>
      </c>
      <c r="AA658" s="189">
        <v>8.5000000000000006E-2</v>
      </c>
      <c r="AB658" s="189">
        <v>0.12</v>
      </c>
      <c r="AC658" s="42"/>
    </row>
    <row r="659" spans="1:29" x14ac:dyDescent="0.25">
      <c r="A659" s="94" t="s">
        <v>2176</v>
      </c>
      <c r="B659" s="189" t="s">
        <v>143</v>
      </c>
      <c r="C659" s="189">
        <v>0.33087149187592318</v>
      </c>
      <c r="D659" s="189">
        <v>0.31166912850812406</v>
      </c>
      <c r="E659" s="189">
        <v>0.13589364844903989</v>
      </c>
      <c r="F659" s="189">
        <v>2.6587887740029542E-2</v>
      </c>
      <c r="G659" s="189">
        <v>0.13589364844903989</v>
      </c>
      <c r="H659" s="189" t="s">
        <v>143</v>
      </c>
      <c r="I659" s="189">
        <v>5.9084194977843424E-2</v>
      </c>
      <c r="J659" s="188">
        <v>1</v>
      </c>
      <c r="K659" s="190">
        <v>677</v>
      </c>
      <c r="L659" s="94"/>
      <c r="M659" s="189" t="s">
        <v>143</v>
      </c>
      <c r="N659" s="189" t="s">
        <v>143</v>
      </c>
      <c r="O659" s="189">
        <v>0.29599999999999999</v>
      </c>
      <c r="P659" s="189">
        <v>0.36699999999999999</v>
      </c>
      <c r="Q659" s="189">
        <v>0.27800000000000002</v>
      </c>
      <c r="R659" s="189">
        <v>0.34799999999999998</v>
      </c>
      <c r="S659" s="189">
        <v>0.112</v>
      </c>
      <c r="T659" s="189">
        <v>0.16400000000000001</v>
      </c>
      <c r="U659" s="189">
        <v>1.7000000000000001E-2</v>
      </c>
      <c r="V659" s="189">
        <v>4.2000000000000003E-2</v>
      </c>
      <c r="W659" s="189">
        <v>0.112</v>
      </c>
      <c r="X659" s="189">
        <v>0.16400000000000001</v>
      </c>
      <c r="Y659" s="189" t="s">
        <v>143</v>
      </c>
      <c r="Z659" s="189" t="s">
        <v>143</v>
      </c>
      <c r="AA659" s="189">
        <v>4.3999999999999997E-2</v>
      </c>
      <c r="AB659" s="189">
        <v>7.9000000000000001E-2</v>
      </c>
      <c r="AC659" s="42"/>
    </row>
    <row r="660" spans="1:29" x14ac:dyDescent="0.25">
      <c r="A660" s="94" t="s">
        <v>2177</v>
      </c>
      <c r="B660" s="189" t="s">
        <v>143</v>
      </c>
      <c r="C660" s="189">
        <v>0.23329760628795998</v>
      </c>
      <c r="D660" s="189">
        <v>0.28295819935691319</v>
      </c>
      <c r="E660" s="189">
        <v>0.18077884958913898</v>
      </c>
      <c r="F660" s="189">
        <v>3.1797070382279385E-2</v>
      </c>
      <c r="G660" s="189">
        <v>0.21793497677742052</v>
      </c>
      <c r="H660" s="189">
        <v>1.4290818149339049E-3</v>
      </c>
      <c r="I660" s="189">
        <v>5.1804215791354052E-2</v>
      </c>
      <c r="J660" s="188">
        <v>1</v>
      </c>
      <c r="K660" s="190">
        <v>2799</v>
      </c>
      <c r="L660" s="94"/>
      <c r="M660" s="189" t="s">
        <v>143</v>
      </c>
      <c r="N660" s="189" t="s">
        <v>143</v>
      </c>
      <c r="O660" s="189">
        <v>0.218</v>
      </c>
      <c r="P660" s="189">
        <v>0.249</v>
      </c>
      <c r="Q660" s="189">
        <v>0.26700000000000002</v>
      </c>
      <c r="R660" s="189">
        <v>0.3</v>
      </c>
      <c r="S660" s="189">
        <v>0.16700000000000001</v>
      </c>
      <c r="T660" s="189">
        <v>0.19500000000000001</v>
      </c>
      <c r="U660" s="189">
        <v>2.5999999999999999E-2</v>
      </c>
      <c r="V660" s="189">
        <v>3.9E-2</v>
      </c>
      <c r="W660" s="189">
        <v>0.20300000000000001</v>
      </c>
      <c r="X660" s="189">
        <v>0.23400000000000001</v>
      </c>
      <c r="Y660" s="189">
        <v>1E-3</v>
      </c>
      <c r="Z660" s="189">
        <v>4.0000000000000001E-3</v>
      </c>
      <c r="AA660" s="189">
        <v>4.3999999999999997E-2</v>
      </c>
      <c r="AB660" s="189">
        <v>6.0999999999999999E-2</v>
      </c>
      <c r="AC660" s="42"/>
    </row>
    <row r="661" spans="1:29" x14ac:dyDescent="0.25">
      <c r="A661" s="94" t="s">
        <v>2178</v>
      </c>
      <c r="B661" s="189" t="s">
        <v>143</v>
      </c>
      <c r="C661" s="189">
        <v>3.6402569593147749E-2</v>
      </c>
      <c r="D661" s="189">
        <v>0.22055674518201285</v>
      </c>
      <c r="E661" s="189">
        <v>0.14668094218415417</v>
      </c>
      <c r="F661" s="189">
        <v>4.9250535331905779E-2</v>
      </c>
      <c r="G661" s="189">
        <v>0.50963597430406848</v>
      </c>
      <c r="H661" s="189">
        <v>3.2119914346895075E-3</v>
      </c>
      <c r="I661" s="189">
        <v>3.4261241970021415E-2</v>
      </c>
      <c r="J661" s="188">
        <v>1</v>
      </c>
      <c r="K661" s="190">
        <v>934</v>
      </c>
      <c r="L661" s="94"/>
      <c r="M661" s="189" t="s">
        <v>143</v>
      </c>
      <c r="N661" s="189" t="s">
        <v>143</v>
      </c>
      <c r="O661" s="189">
        <v>2.5999999999999999E-2</v>
      </c>
      <c r="P661" s="189">
        <v>0.05</v>
      </c>
      <c r="Q661" s="189">
        <v>0.19500000000000001</v>
      </c>
      <c r="R661" s="189">
        <v>0.248</v>
      </c>
      <c r="S661" s="189">
        <v>0.125</v>
      </c>
      <c r="T661" s="189">
        <v>0.17100000000000001</v>
      </c>
      <c r="U661" s="189">
        <v>3.6999999999999998E-2</v>
      </c>
      <c r="V661" s="189">
        <v>6.5000000000000002E-2</v>
      </c>
      <c r="W661" s="189">
        <v>0.47799999999999998</v>
      </c>
      <c r="X661" s="189">
        <v>0.54200000000000004</v>
      </c>
      <c r="Y661" s="189">
        <v>1E-3</v>
      </c>
      <c r="Z661" s="189">
        <v>8.9999999999999993E-3</v>
      </c>
      <c r="AA661" s="189">
        <v>2.4E-2</v>
      </c>
      <c r="AB661" s="189">
        <v>4.8000000000000001E-2</v>
      </c>
      <c r="AC661" s="42"/>
    </row>
    <row r="662" spans="1:29" x14ac:dyDescent="0.25">
      <c r="A662" s="94" t="s">
        <v>2179</v>
      </c>
      <c r="B662" s="189" t="s">
        <v>143</v>
      </c>
      <c r="C662" s="189">
        <v>0.1172668513388735</v>
      </c>
      <c r="D662" s="189">
        <v>0.36288088642659277</v>
      </c>
      <c r="E662" s="189">
        <v>0.1505078485687904</v>
      </c>
      <c r="F662" s="189">
        <v>1.7543859649122806E-2</v>
      </c>
      <c r="G662" s="189">
        <v>0.22160664819944598</v>
      </c>
      <c r="H662" s="189">
        <v>4.6168051708217915E-3</v>
      </c>
      <c r="I662" s="189">
        <v>0.12557710064635272</v>
      </c>
      <c r="J662" s="188">
        <v>1</v>
      </c>
      <c r="K662" s="190">
        <v>1083</v>
      </c>
      <c r="L662" s="94"/>
      <c r="M662" s="189" t="s">
        <v>143</v>
      </c>
      <c r="N662" s="189" t="s">
        <v>143</v>
      </c>
      <c r="O662" s="189">
        <v>9.9000000000000005E-2</v>
      </c>
      <c r="P662" s="189">
        <v>0.13800000000000001</v>
      </c>
      <c r="Q662" s="189">
        <v>0.33500000000000002</v>
      </c>
      <c r="R662" s="189">
        <v>0.39200000000000002</v>
      </c>
      <c r="S662" s="189">
        <v>0.13</v>
      </c>
      <c r="T662" s="189">
        <v>0.17299999999999999</v>
      </c>
      <c r="U662" s="189">
        <v>1.0999999999999999E-2</v>
      </c>
      <c r="V662" s="189">
        <v>2.7E-2</v>
      </c>
      <c r="W662" s="189">
        <v>0.19800000000000001</v>
      </c>
      <c r="X662" s="189">
        <v>0.247</v>
      </c>
      <c r="Y662" s="189">
        <v>2E-3</v>
      </c>
      <c r="Z662" s="189">
        <v>1.0999999999999999E-2</v>
      </c>
      <c r="AA662" s="189">
        <v>0.107</v>
      </c>
      <c r="AB662" s="189">
        <v>0.14699999999999999</v>
      </c>
      <c r="AC662" s="42"/>
    </row>
    <row r="663" spans="1:29" x14ac:dyDescent="0.25">
      <c r="A663" s="94" t="s">
        <v>2180</v>
      </c>
      <c r="B663" s="189" t="s">
        <v>143</v>
      </c>
      <c r="C663" s="189">
        <v>7.269155206286837E-2</v>
      </c>
      <c r="D663" s="189">
        <v>0.2337917485265226</v>
      </c>
      <c r="E663" s="189">
        <v>0.11984282907662082</v>
      </c>
      <c r="F663" s="189">
        <v>8.0550098231827114E-2</v>
      </c>
      <c r="G663" s="189">
        <v>0.43614931237721022</v>
      </c>
      <c r="H663" s="189">
        <v>7.8585461689587421E-3</v>
      </c>
      <c r="I663" s="189">
        <v>4.9115913555992138E-2</v>
      </c>
      <c r="J663" s="188">
        <v>1</v>
      </c>
      <c r="K663" s="190">
        <v>509</v>
      </c>
      <c r="L663" s="94"/>
      <c r="M663" s="189" t="s">
        <v>143</v>
      </c>
      <c r="N663" s="189" t="s">
        <v>143</v>
      </c>
      <c r="O663" s="189">
        <v>5.2999999999999999E-2</v>
      </c>
      <c r="P663" s="189">
        <v>9.9000000000000005E-2</v>
      </c>
      <c r="Q663" s="189">
        <v>0.19900000000000001</v>
      </c>
      <c r="R663" s="189">
        <v>0.27200000000000002</v>
      </c>
      <c r="S663" s="189">
        <v>9.4E-2</v>
      </c>
      <c r="T663" s="189">
        <v>0.151</v>
      </c>
      <c r="U663" s="189">
        <v>0.06</v>
      </c>
      <c r="V663" s="189">
        <v>0.107</v>
      </c>
      <c r="W663" s="189">
        <v>0.39400000000000002</v>
      </c>
      <c r="X663" s="189">
        <v>0.48</v>
      </c>
      <c r="Y663" s="189">
        <v>3.0000000000000001E-3</v>
      </c>
      <c r="Z663" s="189">
        <v>0.02</v>
      </c>
      <c r="AA663" s="189">
        <v>3.3000000000000002E-2</v>
      </c>
      <c r="AB663" s="189">
        <v>7.1999999999999995E-2</v>
      </c>
      <c r="AC663" s="42"/>
    </row>
    <row r="664" spans="1:29" x14ac:dyDescent="0.25">
      <c r="A664" s="94" t="s">
        <v>2181</v>
      </c>
      <c r="B664" s="189" t="s">
        <v>143</v>
      </c>
      <c r="C664" s="189">
        <v>0.10802700675168792</v>
      </c>
      <c r="D664" s="189">
        <v>0.20480120030007501</v>
      </c>
      <c r="E664" s="189">
        <v>0.16129032258064516</v>
      </c>
      <c r="F664" s="189">
        <v>2.1005251312828207E-2</v>
      </c>
      <c r="G664" s="189">
        <v>0.45986496624156037</v>
      </c>
      <c r="H664" s="189">
        <v>9.7524381095273824E-3</v>
      </c>
      <c r="I664" s="189">
        <v>3.5258814703675916E-2</v>
      </c>
      <c r="J664" s="188">
        <v>0.99999999999999989</v>
      </c>
      <c r="K664" s="190">
        <v>1333</v>
      </c>
      <c r="L664" s="94"/>
      <c r="M664" s="189" t="s">
        <v>143</v>
      </c>
      <c r="N664" s="189" t="s">
        <v>143</v>
      </c>
      <c r="O664" s="189">
        <v>9.1999999999999998E-2</v>
      </c>
      <c r="P664" s="189">
        <v>0.126</v>
      </c>
      <c r="Q664" s="189">
        <v>0.184</v>
      </c>
      <c r="R664" s="189">
        <v>0.22700000000000001</v>
      </c>
      <c r="S664" s="189">
        <v>0.14299999999999999</v>
      </c>
      <c r="T664" s="189">
        <v>0.182</v>
      </c>
      <c r="U664" s="189">
        <v>1.4999999999999999E-2</v>
      </c>
      <c r="V664" s="189">
        <v>0.03</v>
      </c>
      <c r="W664" s="189">
        <v>0.433</v>
      </c>
      <c r="X664" s="189">
        <v>0.48699999999999999</v>
      </c>
      <c r="Y664" s="189">
        <v>6.0000000000000001E-3</v>
      </c>
      <c r="Z664" s="189">
        <v>1.7000000000000001E-2</v>
      </c>
      <c r="AA664" s="189">
        <v>2.7E-2</v>
      </c>
      <c r="AB664" s="189">
        <v>4.7E-2</v>
      </c>
      <c r="AC664" s="42"/>
    </row>
    <row r="665" spans="1:29" x14ac:dyDescent="0.25">
      <c r="A665" s="94" t="s">
        <v>2182</v>
      </c>
      <c r="B665" s="189" t="s">
        <v>143</v>
      </c>
      <c r="C665" s="189">
        <v>0.24451694761645823</v>
      </c>
      <c r="D665" s="189">
        <v>0.22965379735363423</v>
      </c>
      <c r="E665" s="189">
        <v>0.12896501721950335</v>
      </c>
      <c r="F665" s="189">
        <v>2.18415805691499E-2</v>
      </c>
      <c r="G665" s="189">
        <v>0.33532717056371214</v>
      </c>
      <c r="H665" s="189">
        <v>3.9876744607576578E-3</v>
      </c>
      <c r="I665" s="189">
        <v>3.5707812216784485E-2</v>
      </c>
      <c r="J665" s="188">
        <v>1</v>
      </c>
      <c r="K665" s="190">
        <v>11034</v>
      </c>
      <c r="L665" s="94"/>
      <c r="M665" s="189" t="s">
        <v>143</v>
      </c>
      <c r="N665" s="189" t="s">
        <v>143</v>
      </c>
      <c r="O665" s="189">
        <v>0.23699999999999999</v>
      </c>
      <c r="P665" s="189">
        <v>0.253</v>
      </c>
      <c r="Q665" s="189">
        <v>0.222</v>
      </c>
      <c r="R665" s="189">
        <v>0.23799999999999999</v>
      </c>
      <c r="S665" s="189">
        <v>0.123</v>
      </c>
      <c r="T665" s="189">
        <v>0.13500000000000001</v>
      </c>
      <c r="U665" s="189">
        <v>1.9E-2</v>
      </c>
      <c r="V665" s="189">
        <v>2.5000000000000001E-2</v>
      </c>
      <c r="W665" s="189">
        <v>0.32700000000000001</v>
      </c>
      <c r="X665" s="189">
        <v>0.34399999999999997</v>
      </c>
      <c r="Y665" s="189">
        <v>3.0000000000000001E-3</v>
      </c>
      <c r="Z665" s="189">
        <v>5.0000000000000001E-3</v>
      </c>
      <c r="AA665" s="189">
        <v>3.2000000000000001E-2</v>
      </c>
      <c r="AB665" s="189">
        <v>3.9E-2</v>
      </c>
      <c r="AC665" s="42"/>
    </row>
    <row r="666" spans="1:29" x14ac:dyDescent="0.25">
      <c r="A666" s="94" t="s">
        <v>2183</v>
      </c>
      <c r="B666" s="189" t="s">
        <v>143</v>
      </c>
      <c r="C666" s="189">
        <v>0.59677419354838712</v>
      </c>
      <c r="D666" s="189">
        <v>0.21774193548387097</v>
      </c>
      <c r="E666" s="189">
        <v>4.8387096774193547E-2</v>
      </c>
      <c r="F666" s="189">
        <v>1.6129032258064516E-2</v>
      </c>
      <c r="G666" s="189">
        <v>5.6451612903225805E-2</v>
      </c>
      <c r="H666" s="189" t="s">
        <v>143</v>
      </c>
      <c r="I666" s="189">
        <v>6.4516129032258063E-2</v>
      </c>
      <c r="J666" s="188">
        <v>1</v>
      </c>
      <c r="K666" s="190">
        <v>124</v>
      </c>
      <c r="L666" s="94"/>
      <c r="M666" s="189" t="s">
        <v>143</v>
      </c>
      <c r="N666" s="189" t="s">
        <v>143</v>
      </c>
      <c r="O666" s="189">
        <v>0.50900000000000001</v>
      </c>
      <c r="P666" s="189">
        <v>0.67900000000000005</v>
      </c>
      <c r="Q666" s="189">
        <v>0.154</v>
      </c>
      <c r="R666" s="189">
        <v>0.29799999999999999</v>
      </c>
      <c r="S666" s="189">
        <v>2.1999999999999999E-2</v>
      </c>
      <c r="T666" s="189">
        <v>0.10199999999999999</v>
      </c>
      <c r="U666" s="189">
        <v>4.0000000000000001E-3</v>
      </c>
      <c r="V666" s="189">
        <v>5.7000000000000002E-2</v>
      </c>
      <c r="W666" s="189">
        <v>2.8000000000000001E-2</v>
      </c>
      <c r="X666" s="189">
        <v>0.112</v>
      </c>
      <c r="Y666" s="189" t="s">
        <v>143</v>
      </c>
      <c r="Z666" s="189" t="s">
        <v>143</v>
      </c>
      <c r="AA666" s="189">
        <v>3.3000000000000002E-2</v>
      </c>
      <c r="AB666" s="189">
        <v>0.122</v>
      </c>
      <c r="AC666" s="42"/>
    </row>
    <row r="667" spans="1:29" x14ac:dyDescent="0.25">
      <c r="A667" s="94" t="s">
        <v>2184</v>
      </c>
      <c r="B667" s="189" t="s">
        <v>143</v>
      </c>
      <c r="C667" s="189">
        <v>0.47531572904707231</v>
      </c>
      <c r="D667" s="189">
        <v>0.36165327210103332</v>
      </c>
      <c r="E667" s="189">
        <v>5.3578262533486416E-2</v>
      </c>
      <c r="F667" s="189">
        <v>4.9751243781094526E-3</v>
      </c>
      <c r="G667" s="189">
        <v>1.7604286261002678E-2</v>
      </c>
      <c r="H667" s="189" t="s">
        <v>143</v>
      </c>
      <c r="I667" s="189">
        <v>8.6873325679295829E-2</v>
      </c>
      <c r="J667" s="188">
        <v>1</v>
      </c>
      <c r="K667" s="190">
        <v>5226</v>
      </c>
      <c r="L667" s="94"/>
      <c r="M667" s="189" t="s">
        <v>143</v>
      </c>
      <c r="N667" s="189" t="s">
        <v>143</v>
      </c>
      <c r="O667" s="189">
        <v>0.46200000000000002</v>
      </c>
      <c r="P667" s="189">
        <v>0.48899999999999999</v>
      </c>
      <c r="Q667" s="189">
        <v>0.34899999999999998</v>
      </c>
      <c r="R667" s="189">
        <v>0.375</v>
      </c>
      <c r="S667" s="189">
        <v>4.8000000000000001E-2</v>
      </c>
      <c r="T667" s="189">
        <v>0.06</v>
      </c>
      <c r="U667" s="189">
        <v>3.0000000000000001E-3</v>
      </c>
      <c r="V667" s="189">
        <v>7.0000000000000001E-3</v>
      </c>
      <c r="W667" s="189">
        <v>1.4E-2</v>
      </c>
      <c r="X667" s="189">
        <v>2.1999999999999999E-2</v>
      </c>
      <c r="Y667" s="189" t="s">
        <v>143</v>
      </c>
      <c r="Z667" s="189" t="s">
        <v>143</v>
      </c>
      <c r="AA667" s="189">
        <v>0.08</v>
      </c>
      <c r="AB667" s="189">
        <v>9.5000000000000001E-2</v>
      </c>
      <c r="AC667" s="42"/>
    </row>
    <row r="668" spans="1:29" x14ac:dyDescent="0.25">
      <c r="A668" s="94" t="s">
        <v>2185</v>
      </c>
      <c r="B668" s="189" t="s">
        <v>143</v>
      </c>
      <c r="C668" s="189">
        <v>2.4067388688327317E-3</v>
      </c>
      <c r="D668" s="189">
        <v>0.28399518652226236</v>
      </c>
      <c r="E668" s="189">
        <v>0.22623345367027678</v>
      </c>
      <c r="F668" s="189">
        <v>4.3321299638989168E-2</v>
      </c>
      <c r="G668" s="189">
        <v>0.40312876052948254</v>
      </c>
      <c r="H668" s="189">
        <v>8.4235860409145602E-3</v>
      </c>
      <c r="I668" s="189">
        <v>3.2490974729241874E-2</v>
      </c>
      <c r="J668" s="188">
        <v>1</v>
      </c>
      <c r="K668" s="190">
        <v>831</v>
      </c>
      <c r="L668" s="94"/>
      <c r="M668" s="189" t="s">
        <v>143</v>
      </c>
      <c r="N668" s="189" t="s">
        <v>143</v>
      </c>
      <c r="O668" s="189">
        <v>1E-3</v>
      </c>
      <c r="P668" s="189">
        <v>8.9999999999999993E-3</v>
      </c>
      <c r="Q668" s="189">
        <v>0.254</v>
      </c>
      <c r="R668" s="189">
        <v>0.316</v>
      </c>
      <c r="S668" s="189">
        <v>0.19900000000000001</v>
      </c>
      <c r="T668" s="189">
        <v>0.25600000000000001</v>
      </c>
      <c r="U668" s="189">
        <v>3.1E-2</v>
      </c>
      <c r="V668" s="189">
        <v>5.8999999999999997E-2</v>
      </c>
      <c r="W668" s="189">
        <v>0.37</v>
      </c>
      <c r="X668" s="189">
        <v>0.437</v>
      </c>
      <c r="Y668" s="189">
        <v>4.0000000000000001E-3</v>
      </c>
      <c r="Z668" s="189">
        <v>1.7000000000000001E-2</v>
      </c>
      <c r="AA668" s="189">
        <v>2.1999999999999999E-2</v>
      </c>
      <c r="AB668" s="189">
        <v>4.7E-2</v>
      </c>
      <c r="AC668" s="42"/>
    </row>
    <row r="669" spans="1:29" x14ac:dyDescent="0.25">
      <c r="A669" s="94" t="s">
        <v>2186</v>
      </c>
      <c r="B669" s="189" t="s">
        <v>143</v>
      </c>
      <c r="C669" s="189">
        <v>0.22535211267605634</v>
      </c>
      <c r="D669" s="189">
        <v>0.25352112676056338</v>
      </c>
      <c r="E669" s="189">
        <v>0.17797695262483995</v>
      </c>
      <c r="F669" s="189">
        <v>2.8169014084507043E-2</v>
      </c>
      <c r="G669" s="189">
        <v>0.28681177976952626</v>
      </c>
      <c r="H669" s="189">
        <v>1.2804097311139564E-3</v>
      </c>
      <c r="I669" s="189">
        <v>2.6888604353393086E-2</v>
      </c>
      <c r="J669" s="188">
        <v>1</v>
      </c>
      <c r="K669" s="190">
        <v>781</v>
      </c>
      <c r="L669" s="94"/>
      <c r="M669" s="189" t="s">
        <v>143</v>
      </c>
      <c r="N669" s="189" t="s">
        <v>143</v>
      </c>
      <c r="O669" s="189">
        <v>0.19700000000000001</v>
      </c>
      <c r="P669" s="189">
        <v>0.25600000000000001</v>
      </c>
      <c r="Q669" s="189">
        <v>0.224</v>
      </c>
      <c r="R669" s="189">
        <v>0.28499999999999998</v>
      </c>
      <c r="S669" s="189">
        <v>0.153</v>
      </c>
      <c r="T669" s="189">
        <v>0.20599999999999999</v>
      </c>
      <c r="U669" s="189">
        <v>1.9E-2</v>
      </c>
      <c r="V669" s="189">
        <v>4.2000000000000003E-2</v>
      </c>
      <c r="W669" s="189">
        <v>0.25600000000000001</v>
      </c>
      <c r="X669" s="189">
        <v>0.32</v>
      </c>
      <c r="Y669" s="189">
        <v>0</v>
      </c>
      <c r="Z669" s="189">
        <v>7.0000000000000001E-3</v>
      </c>
      <c r="AA669" s="189">
        <v>1.7999999999999999E-2</v>
      </c>
      <c r="AB669" s="189">
        <v>4.1000000000000002E-2</v>
      </c>
      <c r="AC669" s="42"/>
    </row>
    <row r="670" spans="1:29" x14ac:dyDescent="0.25">
      <c r="A670" s="94" t="s">
        <v>2187</v>
      </c>
      <c r="B670" s="189" t="s">
        <v>143</v>
      </c>
      <c r="C670" s="189">
        <v>0.16317733990147784</v>
      </c>
      <c r="D670" s="189">
        <v>0.32327586206896552</v>
      </c>
      <c r="E670" s="189">
        <v>0.12376847290640394</v>
      </c>
      <c r="F670" s="189">
        <v>2.8940886699507389E-2</v>
      </c>
      <c r="G670" s="189">
        <v>0.33004926108374383</v>
      </c>
      <c r="H670" s="189">
        <v>2.4630541871921183E-3</v>
      </c>
      <c r="I670" s="189">
        <v>2.832512315270936E-2</v>
      </c>
      <c r="J670" s="188">
        <v>1</v>
      </c>
      <c r="K670" s="190">
        <v>1624</v>
      </c>
      <c r="L670" s="94"/>
      <c r="M670" s="189" t="s">
        <v>143</v>
      </c>
      <c r="N670" s="189" t="s">
        <v>143</v>
      </c>
      <c r="O670" s="189">
        <v>0.14599999999999999</v>
      </c>
      <c r="P670" s="189">
        <v>0.182</v>
      </c>
      <c r="Q670" s="189">
        <v>0.30099999999999999</v>
      </c>
      <c r="R670" s="189">
        <v>0.34599999999999997</v>
      </c>
      <c r="S670" s="189">
        <v>0.109</v>
      </c>
      <c r="T670" s="189">
        <v>0.14099999999999999</v>
      </c>
      <c r="U670" s="189">
        <v>2.1999999999999999E-2</v>
      </c>
      <c r="V670" s="189">
        <v>3.7999999999999999E-2</v>
      </c>
      <c r="W670" s="189">
        <v>0.308</v>
      </c>
      <c r="X670" s="189">
        <v>0.35299999999999998</v>
      </c>
      <c r="Y670" s="189">
        <v>1E-3</v>
      </c>
      <c r="Z670" s="189">
        <v>6.0000000000000001E-3</v>
      </c>
      <c r="AA670" s="189">
        <v>2.1000000000000001E-2</v>
      </c>
      <c r="AB670" s="189">
        <v>3.7999999999999999E-2</v>
      </c>
      <c r="AC670" s="42"/>
    </row>
    <row r="671" spans="1:29" x14ac:dyDescent="0.25">
      <c r="A671" s="94" t="s">
        <v>2188</v>
      </c>
      <c r="B671" s="189" t="s">
        <v>143</v>
      </c>
      <c r="C671" s="189">
        <v>0.21013977730395642</v>
      </c>
      <c r="D671" s="189">
        <v>0.31343283582089554</v>
      </c>
      <c r="E671" s="189">
        <v>0.13527600094764275</v>
      </c>
      <c r="F671" s="189">
        <v>2.7481639421937928E-2</v>
      </c>
      <c r="G671" s="189">
        <v>0.25586353944562901</v>
      </c>
      <c r="H671" s="189">
        <v>1.1845534233593934E-3</v>
      </c>
      <c r="I671" s="189">
        <v>5.6621653636579013E-2</v>
      </c>
      <c r="J671" s="188">
        <v>1.0000000000000002</v>
      </c>
      <c r="K671" s="190">
        <v>4221</v>
      </c>
      <c r="L671" s="94"/>
      <c r="M671" s="189" t="s">
        <v>143</v>
      </c>
      <c r="N671" s="189" t="s">
        <v>143</v>
      </c>
      <c r="O671" s="189">
        <v>0.19800000000000001</v>
      </c>
      <c r="P671" s="189">
        <v>0.223</v>
      </c>
      <c r="Q671" s="189">
        <v>0.3</v>
      </c>
      <c r="R671" s="189">
        <v>0.32800000000000001</v>
      </c>
      <c r="S671" s="189">
        <v>0.125</v>
      </c>
      <c r="T671" s="189">
        <v>0.14599999999999999</v>
      </c>
      <c r="U671" s="189">
        <v>2.3E-2</v>
      </c>
      <c r="V671" s="189">
        <v>3.3000000000000002E-2</v>
      </c>
      <c r="W671" s="189">
        <v>0.24299999999999999</v>
      </c>
      <c r="X671" s="189">
        <v>0.26900000000000002</v>
      </c>
      <c r="Y671" s="189">
        <v>1E-3</v>
      </c>
      <c r="Z671" s="189">
        <v>3.0000000000000001E-3</v>
      </c>
      <c r="AA671" s="189">
        <v>0.05</v>
      </c>
      <c r="AB671" s="189">
        <v>6.4000000000000001E-2</v>
      </c>
      <c r="AC671" s="42"/>
    </row>
    <row r="672" spans="1:29" x14ac:dyDescent="0.25">
      <c r="A672" s="94" t="s">
        <v>2189</v>
      </c>
      <c r="B672" s="189" t="s">
        <v>143</v>
      </c>
      <c r="C672" s="189">
        <v>0.35326732673267325</v>
      </c>
      <c r="D672" s="189">
        <v>0.1794059405940594</v>
      </c>
      <c r="E672" s="189">
        <v>8.3960396039603966E-2</v>
      </c>
      <c r="F672" s="189">
        <v>0.13980198019801982</v>
      </c>
      <c r="G672" s="189">
        <v>0.19564356435643565</v>
      </c>
      <c r="H672" s="189">
        <v>2.7722772277227721E-3</v>
      </c>
      <c r="I672" s="189">
        <v>4.5148514851485147E-2</v>
      </c>
      <c r="J672" s="188">
        <v>1</v>
      </c>
      <c r="K672" s="190">
        <v>2525</v>
      </c>
      <c r="L672" s="94"/>
      <c r="M672" s="189" t="s">
        <v>143</v>
      </c>
      <c r="N672" s="189" t="s">
        <v>143</v>
      </c>
      <c r="O672" s="189">
        <v>0.33500000000000002</v>
      </c>
      <c r="P672" s="189">
        <v>0.372</v>
      </c>
      <c r="Q672" s="189">
        <v>0.16500000000000001</v>
      </c>
      <c r="R672" s="189">
        <v>0.19500000000000001</v>
      </c>
      <c r="S672" s="189">
        <v>7.3999999999999996E-2</v>
      </c>
      <c r="T672" s="189">
        <v>9.5000000000000001E-2</v>
      </c>
      <c r="U672" s="189">
        <v>0.127</v>
      </c>
      <c r="V672" s="189">
        <v>0.154</v>
      </c>
      <c r="W672" s="189">
        <v>0.18099999999999999</v>
      </c>
      <c r="X672" s="189">
        <v>0.21199999999999999</v>
      </c>
      <c r="Y672" s="189">
        <v>1E-3</v>
      </c>
      <c r="Z672" s="189">
        <v>6.0000000000000001E-3</v>
      </c>
      <c r="AA672" s="189">
        <v>3.7999999999999999E-2</v>
      </c>
      <c r="AB672" s="189">
        <v>5.3999999999999999E-2</v>
      </c>
      <c r="AC672" s="42"/>
    </row>
    <row r="673" spans="1:29" x14ac:dyDescent="0.25">
      <c r="A673" s="94" t="s">
        <v>2190</v>
      </c>
      <c r="B673" s="189" t="s">
        <v>143</v>
      </c>
      <c r="C673" s="189">
        <v>0.2017353579175705</v>
      </c>
      <c r="D673" s="189">
        <v>0.31887201735357917</v>
      </c>
      <c r="E673" s="189">
        <v>0.24945770065075923</v>
      </c>
      <c r="F673" s="189">
        <v>5.2060737527114966E-2</v>
      </c>
      <c r="G673" s="189">
        <v>0.13232104121475055</v>
      </c>
      <c r="H673" s="189" t="s">
        <v>143</v>
      </c>
      <c r="I673" s="189">
        <v>4.5553145336225599E-2</v>
      </c>
      <c r="J673" s="188">
        <v>0.99999999999999989</v>
      </c>
      <c r="K673" s="190">
        <v>461</v>
      </c>
      <c r="L673" s="94"/>
      <c r="M673" s="189" t="s">
        <v>143</v>
      </c>
      <c r="N673" s="189" t="s">
        <v>143</v>
      </c>
      <c r="O673" s="189">
        <v>0.16800000000000001</v>
      </c>
      <c r="P673" s="189">
        <v>0.24099999999999999</v>
      </c>
      <c r="Q673" s="189">
        <v>0.27800000000000002</v>
      </c>
      <c r="R673" s="189">
        <v>0.36299999999999999</v>
      </c>
      <c r="S673" s="189">
        <v>0.21199999999999999</v>
      </c>
      <c r="T673" s="189">
        <v>0.29099999999999998</v>
      </c>
      <c r="U673" s="189">
        <v>3.5000000000000003E-2</v>
      </c>
      <c r="V673" s="189">
        <v>7.5999999999999998E-2</v>
      </c>
      <c r="W673" s="189">
        <v>0.104</v>
      </c>
      <c r="X673" s="189">
        <v>0.16600000000000001</v>
      </c>
      <c r="Y673" s="189" t="s">
        <v>143</v>
      </c>
      <c r="Z673" s="189" t="s">
        <v>143</v>
      </c>
      <c r="AA673" s="189">
        <v>0.03</v>
      </c>
      <c r="AB673" s="189">
        <v>6.9000000000000006E-2</v>
      </c>
      <c r="AC673" s="42"/>
    </row>
    <row r="674" spans="1:29" x14ac:dyDescent="0.25">
      <c r="A674" s="94" t="s">
        <v>2191</v>
      </c>
      <c r="B674" s="189" t="s">
        <v>143</v>
      </c>
      <c r="C674" s="189">
        <v>4.807692307692308E-3</v>
      </c>
      <c r="D674" s="189">
        <v>0.35697115384615385</v>
      </c>
      <c r="E674" s="189">
        <v>0.35336538461538464</v>
      </c>
      <c r="F674" s="189">
        <v>4.4471153846153848E-2</v>
      </c>
      <c r="G674" s="189">
        <v>0.19831730769230768</v>
      </c>
      <c r="H674" s="189">
        <v>1.201923076923077E-3</v>
      </c>
      <c r="I674" s="189">
        <v>4.0865384615384616E-2</v>
      </c>
      <c r="J674" s="188">
        <v>1.0000000000000002</v>
      </c>
      <c r="K674" s="190">
        <v>832</v>
      </c>
      <c r="L674" s="94"/>
      <c r="M674" s="189" t="s">
        <v>143</v>
      </c>
      <c r="N674" s="189" t="s">
        <v>143</v>
      </c>
      <c r="O674" s="189">
        <v>2E-3</v>
      </c>
      <c r="P674" s="189">
        <v>1.2E-2</v>
      </c>
      <c r="Q674" s="189">
        <v>0.32500000000000001</v>
      </c>
      <c r="R674" s="189">
        <v>0.39</v>
      </c>
      <c r="S674" s="189">
        <v>0.32200000000000001</v>
      </c>
      <c r="T674" s="189">
        <v>0.38600000000000001</v>
      </c>
      <c r="U674" s="189">
        <v>3.2000000000000001E-2</v>
      </c>
      <c r="V674" s="189">
        <v>6.0999999999999999E-2</v>
      </c>
      <c r="W674" s="189">
        <v>0.17299999999999999</v>
      </c>
      <c r="X674" s="189">
        <v>0.22700000000000001</v>
      </c>
      <c r="Y674" s="189">
        <v>0</v>
      </c>
      <c r="Z674" s="189">
        <v>7.0000000000000001E-3</v>
      </c>
      <c r="AA674" s="189">
        <v>2.9000000000000001E-2</v>
      </c>
      <c r="AB674" s="189">
        <v>5.7000000000000002E-2</v>
      </c>
      <c r="AC674" s="42"/>
    </row>
    <row r="675" spans="1:29" x14ac:dyDescent="0.25">
      <c r="A675" s="94" t="s">
        <v>2192</v>
      </c>
      <c r="B675" s="189" t="s">
        <v>143</v>
      </c>
      <c r="C675" s="189">
        <v>7.5342465753424653E-2</v>
      </c>
      <c r="D675" s="189">
        <v>0.35616438356164382</v>
      </c>
      <c r="E675" s="189">
        <v>0.14383561643835616</v>
      </c>
      <c r="F675" s="189">
        <v>3.8812785388127852E-2</v>
      </c>
      <c r="G675" s="189">
        <v>0.32420091324200911</v>
      </c>
      <c r="H675" s="189">
        <v>4.5662100456621002E-3</v>
      </c>
      <c r="I675" s="189">
        <v>5.7077625570776253E-2</v>
      </c>
      <c r="J675" s="188">
        <v>0.99999999999999989</v>
      </c>
      <c r="K675" s="190">
        <v>438</v>
      </c>
      <c r="L675" s="94"/>
      <c r="M675" s="189" t="s">
        <v>143</v>
      </c>
      <c r="N675" s="189" t="s">
        <v>143</v>
      </c>
      <c r="O675" s="189">
        <v>5.3999999999999999E-2</v>
      </c>
      <c r="P675" s="189">
        <v>0.104</v>
      </c>
      <c r="Q675" s="189">
        <v>0.313</v>
      </c>
      <c r="R675" s="189">
        <v>0.40200000000000002</v>
      </c>
      <c r="S675" s="189">
        <v>0.114</v>
      </c>
      <c r="T675" s="189">
        <v>0.18</v>
      </c>
      <c r="U675" s="189">
        <v>2.4E-2</v>
      </c>
      <c r="V675" s="189">
        <v>6.0999999999999999E-2</v>
      </c>
      <c r="W675" s="189">
        <v>0.28199999999999997</v>
      </c>
      <c r="X675" s="189">
        <v>0.36899999999999999</v>
      </c>
      <c r="Y675" s="189">
        <v>1E-3</v>
      </c>
      <c r="Z675" s="189">
        <v>1.6E-2</v>
      </c>
      <c r="AA675" s="189">
        <v>3.9E-2</v>
      </c>
      <c r="AB675" s="189">
        <v>8.3000000000000004E-2</v>
      </c>
      <c r="AC675" s="42"/>
    </row>
    <row r="676" spans="1:29" x14ac:dyDescent="0.25">
      <c r="A676" s="94" t="s">
        <v>2193</v>
      </c>
      <c r="B676" s="189">
        <v>8.3090984628167843E-4</v>
      </c>
      <c r="C676" s="189">
        <v>0.12172829248026588</v>
      </c>
      <c r="D676" s="189">
        <v>0.27918570835064394</v>
      </c>
      <c r="E676" s="189">
        <v>0.20191109264644785</v>
      </c>
      <c r="F676" s="189">
        <v>3.9052762775238885E-2</v>
      </c>
      <c r="G676" s="189">
        <v>0.29663481512255918</v>
      </c>
      <c r="H676" s="189">
        <v>8.724553385957623E-3</v>
      </c>
      <c r="I676" s="189">
        <v>5.1931865392604901E-2</v>
      </c>
      <c r="J676" s="188">
        <v>0.99999999999999978</v>
      </c>
      <c r="K676" s="190">
        <v>2407</v>
      </c>
      <c r="L676" s="94"/>
      <c r="M676" s="189">
        <v>0</v>
      </c>
      <c r="N676" s="189">
        <v>3.0000000000000001E-3</v>
      </c>
      <c r="O676" s="189">
        <v>0.109</v>
      </c>
      <c r="P676" s="189">
        <v>0.13500000000000001</v>
      </c>
      <c r="Q676" s="189">
        <v>0.26200000000000001</v>
      </c>
      <c r="R676" s="189">
        <v>0.29699999999999999</v>
      </c>
      <c r="S676" s="189">
        <v>0.186</v>
      </c>
      <c r="T676" s="189">
        <v>0.218</v>
      </c>
      <c r="U676" s="189">
        <v>3.2000000000000001E-2</v>
      </c>
      <c r="V676" s="189">
        <v>4.8000000000000001E-2</v>
      </c>
      <c r="W676" s="189">
        <v>0.27900000000000003</v>
      </c>
      <c r="X676" s="189">
        <v>0.315</v>
      </c>
      <c r="Y676" s="189">
        <v>6.0000000000000001E-3</v>
      </c>
      <c r="Z676" s="189">
        <v>1.2999999999999999E-2</v>
      </c>
      <c r="AA676" s="189">
        <v>4.3999999999999997E-2</v>
      </c>
      <c r="AB676" s="189">
        <v>6.2E-2</v>
      </c>
      <c r="AC676" s="42"/>
    </row>
    <row r="677" spans="1:29" x14ac:dyDescent="0.25">
      <c r="A677" s="94" t="s">
        <v>2194</v>
      </c>
      <c r="B677" s="189" t="s">
        <v>143</v>
      </c>
      <c r="C677" s="189">
        <v>0.26488706365503079</v>
      </c>
      <c r="D677" s="189">
        <v>0.24845995893223818</v>
      </c>
      <c r="E677" s="189">
        <v>0.12895277207392197</v>
      </c>
      <c r="F677" s="189">
        <v>2.5051334702258728E-2</v>
      </c>
      <c r="G677" s="189">
        <v>0.27145790554414784</v>
      </c>
      <c r="H677" s="189">
        <v>4.1067761806981521E-3</v>
      </c>
      <c r="I677" s="189">
        <v>5.708418891170431E-2</v>
      </c>
      <c r="J677" s="188">
        <v>0.99999999999999989</v>
      </c>
      <c r="K677" s="190">
        <v>2435</v>
      </c>
      <c r="L677" s="94"/>
      <c r="M677" s="189" t="s">
        <v>143</v>
      </c>
      <c r="N677" s="189" t="s">
        <v>143</v>
      </c>
      <c r="O677" s="189">
        <v>0.248</v>
      </c>
      <c r="P677" s="189">
        <v>0.28299999999999997</v>
      </c>
      <c r="Q677" s="189">
        <v>0.23200000000000001</v>
      </c>
      <c r="R677" s="189">
        <v>0.26600000000000001</v>
      </c>
      <c r="S677" s="189">
        <v>0.11600000000000001</v>
      </c>
      <c r="T677" s="189">
        <v>0.14299999999999999</v>
      </c>
      <c r="U677" s="189">
        <v>0.02</v>
      </c>
      <c r="V677" s="189">
        <v>3.2000000000000001E-2</v>
      </c>
      <c r="W677" s="189">
        <v>0.254</v>
      </c>
      <c r="X677" s="189">
        <v>0.28899999999999998</v>
      </c>
      <c r="Y677" s="189">
        <v>2E-3</v>
      </c>
      <c r="Z677" s="189">
        <v>8.0000000000000002E-3</v>
      </c>
      <c r="AA677" s="189">
        <v>4.9000000000000002E-2</v>
      </c>
      <c r="AB677" s="189">
        <v>6.7000000000000004E-2</v>
      </c>
      <c r="AC677" s="42"/>
    </row>
    <row r="678" spans="1:29" x14ac:dyDescent="0.25">
      <c r="A678" s="94" t="s">
        <v>2195</v>
      </c>
      <c r="B678" s="189" t="s">
        <v>143</v>
      </c>
      <c r="C678" s="189">
        <v>0.13972602739726028</v>
      </c>
      <c r="D678" s="189">
        <v>0.2</v>
      </c>
      <c r="E678" s="189">
        <v>0.13082191780821917</v>
      </c>
      <c r="F678" s="189">
        <v>4.1095890410958902E-2</v>
      </c>
      <c r="G678" s="189">
        <v>0.43424657534246575</v>
      </c>
      <c r="H678" s="189">
        <v>8.9041095890410957E-3</v>
      </c>
      <c r="I678" s="189">
        <v>4.5205479452054796E-2</v>
      </c>
      <c r="J678" s="188">
        <v>1</v>
      </c>
      <c r="K678" s="190">
        <v>2920</v>
      </c>
      <c r="L678" s="94"/>
      <c r="M678" s="189" t="s">
        <v>143</v>
      </c>
      <c r="N678" s="189" t="s">
        <v>143</v>
      </c>
      <c r="O678" s="189">
        <v>0.128</v>
      </c>
      <c r="P678" s="189">
        <v>0.153</v>
      </c>
      <c r="Q678" s="189">
        <v>0.186</v>
      </c>
      <c r="R678" s="189">
        <v>0.215</v>
      </c>
      <c r="S678" s="189">
        <v>0.11899999999999999</v>
      </c>
      <c r="T678" s="189">
        <v>0.14399999999999999</v>
      </c>
      <c r="U678" s="189">
        <v>3.4000000000000002E-2</v>
      </c>
      <c r="V678" s="189">
        <v>4.9000000000000002E-2</v>
      </c>
      <c r="W678" s="189">
        <v>0.41599999999999998</v>
      </c>
      <c r="X678" s="189">
        <v>0.45200000000000001</v>
      </c>
      <c r="Y678" s="189">
        <v>6.0000000000000001E-3</v>
      </c>
      <c r="Z678" s="189">
        <v>1.2999999999999999E-2</v>
      </c>
      <c r="AA678" s="189">
        <v>3.7999999999999999E-2</v>
      </c>
      <c r="AB678" s="189">
        <v>5.2999999999999999E-2</v>
      </c>
      <c r="AC678" s="42"/>
    </row>
    <row r="679" spans="1:29" x14ac:dyDescent="0.25">
      <c r="A679" s="94" t="s">
        <v>2196</v>
      </c>
      <c r="B679" s="189" t="s">
        <v>143</v>
      </c>
      <c r="C679" s="189">
        <v>0.39256281407035176</v>
      </c>
      <c r="D679" s="189">
        <v>0.35028475711892798</v>
      </c>
      <c r="E679" s="189">
        <v>0.10043551088777219</v>
      </c>
      <c r="F679" s="189">
        <v>1.9899497487437186E-2</v>
      </c>
      <c r="G679" s="189">
        <v>7.6180904522613072E-2</v>
      </c>
      <c r="H679" s="189">
        <v>2.6130653266331657E-3</v>
      </c>
      <c r="I679" s="189">
        <v>5.8023450586264659E-2</v>
      </c>
      <c r="J679" s="188">
        <v>0.99999999999999989</v>
      </c>
      <c r="K679" s="190">
        <v>14925</v>
      </c>
      <c r="L679" s="94"/>
      <c r="M679" s="189" t="s">
        <v>143</v>
      </c>
      <c r="N679" s="189" t="s">
        <v>143</v>
      </c>
      <c r="O679" s="189">
        <v>0.38500000000000001</v>
      </c>
      <c r="P679" s="189">
        <v>0.4</v>
      </c>
      <c r="Q679" s="189">
        <v>0.34300000000000003</v>
      </c>
      <c r="R679" s="189">
        <v>0.35799999999999998</v>
      </c>
      <c r="S679" s="189">
        <v>9.6000000000000002E-2</v>
      </c>
      <c r="T679" s="189">
        <v>0.105</v>
      </c>
      <c r="U679" s="189">
        <v>1.7999999999999999E-2</v>
      </c>
      <c r="V679" s="189">
        <v>2.1999999999999999E-2</v>
      </c>
      <c r="W679" s="189">
        <v>7.1999999999999995E-2</v>
      </c>
      <c r="X679" s="189">
        <v>8.1000000000000003E-2</v>
      </c>
      <c r="Y679" s="189">
        <v>2E-3</v>
      </c>
      <c r="Z679" s="189">
        <v>4.0000000000000001E-3</v>
      </c>
      <c r="AA679" s="189">
        <v>5.3999999999999999E-2</v>
      </c>
      <c r="AB679" s="189">
        <v>6.2E-2</v>
      </c>
      <c r="AC679" s="42"/>
    </row>
    <row r="680" spans="1:29" x14ac:dyDescent="0.25">
      <c r="A680" s="94" t="s">
        <v>2197</v>
      </c>
      <c r="B680" s="189" t="s">
        <v>143</v>
      </c>
      <c r="C680" s="189">
        <v>0.1672473867595819</v>
      </c>
      <c r="D680" s="189">
        <v>0.28919860627177701</v>
      </c>
      <c r="E680" s="189">
        <v>0.30662020905923343</v>
      </c>
      <c r="F680" s="189">
        <v>3.8327526132404179E-2</v>
      </c>
      <c r="G680" s="189">
        <v>0.1289198606271777</v>
      </c>
      <c r="H680" s="189">
        <v>3.4843205574912892E-3</v>
      </c>
      <c r="I680" s="189">
        <v>6.6202090592334492E-2</v>
      </c>
      <c r="J680" s="188">
        <v>0.99999999999999989</v>
      </c>
      <c r="K680" s="190">
        <v>287</v>
      </c>
      <c r="L680" s="94"/>
      <c r="M680" s="189" t="s">
        <v>143</v>
      </c>
      <c r="N680" s="189" t="s">
        <v>143</v>
      </c>
      <c r="O680" s="189">
        <v>0.129</v>
      </c>
      <c r="P680" s="189">
        <v>0.215</v>
      </c>
      <c r="Q680" s="189">
        <v>0.24</v>
      </c>
      <c r="R680" s="189">
        <v>0.34399999999999997</v>
      </c>
      <c r="S680" s="189">
        <v>0.25600000000000001</v>
      </c>
      <c r="T680" s="189">
        <v>0.36199999999999999</v>
      </c>
      <c r="U680" s="189">
        <v>2.1999999999999999E-2</v>
      </c>
      <c r="V680" s="189">
        <v>6.7000000000000004E-2</v>
      </c>
      <c r="W680" s="189">
        <v>9.5000000000000001E-2</v>
      </c>
      <c r="X680" s="189">
        <v>0.17299999999999999</v>
      </c>
      <c r="Y680" s="189">
        <v>1E-3</v>
      </c>
      <c r="Z680" s="189">
        <v>1.9E-2</v>
      </c>
      <c r="AA680" s="189">
        <v>4.2999999999999997E-2</v>
      </c>
      <c r="AB680" s="189">
        <v>0.10100000000000001</v>
      </c>
      <c r="AC680" s="42"/>
    </row>
    <row r="681" spans="1:29" x14ac:dyDescent="0.25">
      <c r="A681" s="94" t="s">
        <v>2198</v>
      </c>
      <c r="B681" s="189" t="s">
        <v>143</v>
      </c>
      <c r="C681" s="189">
        <v>0.16937119675456389</v>
      </c>
      <c r="D681" s="189">
        <v>0.38945233265720081</v>
      </c>
      <c r="E681" s="189">
        <v>0.17748478701825557</v>
      </c>
      <c r="F681" s="189">
        <v>2.0283975659229209E-2</v>
      </c>
      <c r="G681" s="189">
        <v>0.16632860040567951</v>
      </c>
      <c r="H681" s="189">
        <v>1.0141987829614604E-3</v>
      </c>
      <c r="I681" s="189">
        <v>7.6064908722109539E-2</v>
      </c>
      <c r="J681" s="188">
        <v>1</v>
      </c>
      <c r="K681" s="190">
        <v>986</v>
      </c>
      <c r="L681" s="94"/>
      <c r="M681" s="189" t="s">
        <v>143</v>
      </c>
      <c r="N681" s="189" t="s">
        <v>143</v>
      </c>
      <c r="O681" s="189">
        <v>0.14699999999999999</v>
      </c>
      <c r="P681" s="189">
        <v>0.19400000000000001</v>
      </c>
      <c r="Q681" s="189">
        <v>0.36</v>
      </c>
      <c r="R681" s="189">
        <v>0.42</v>
      </c>
      <c r="S681" s="189">
        <v>0.155</v>
      </c>
      <c r="T681" s="189">
        <v>0.20300000000000001</v>
      </c>
      <c r="U681" s="189">
        <v>1.2999999999999999E-2</v>
      </c>
      <c r="V681" s="189">
        <v>3.1E-2</v>
      </c>
      <c r="W681" s="189">
        <v>0.14399999999999999</v>
      </c>
      <c r="X681" s="189">
        <v>0.191</v>
      </c>
      <c r="Y681" s="189">
        <v>0</v>
      </c>
      <c r="Z681" s="189">
        <v>6.0000000000000001E-3</v>
      </c>
      <c r="AA681" s="189">
        <v>6.0999999999999999E-2</v>
      </c>
      <c r="AB681" s="189">
        <v>9.4E-2</v>
      </c>
      <c r="AC681" s="42"/>
    </row>
    <row r="682" spans="1:29" x14ac:dyDescent="0.25">
      <c r="A682" s="94" t="s">
        <v>2199</v>
      </c>
      <c r="B682" s="189" t="s">
        <v>143</v>
      </c>
      <c r="C682" s="189">
        <v>0.22934782608695653</v>
      </c>
      <c r="D682" s="189">
        <v>0.21304347826086956</v>
      </c>
      <c r="E682" s="189">
        <v>9.0217391304347833E-2</v>
      </c>
      <c r="F682" s="189">
        <v>0.11847826086956521</v>
      </c>
      <c r="G682" s="189">
        <v>0.29673913043478262</v>
      </c>
      <c r="H682" s="189">
        <v>5.434782608695652E-3</v>
      </c>
      <c r="I682" s="189">
        <v>4.6739130434782609E-2</v>
      </c>
      <c r="J682" s="188">
        <v>1</v>
      </c>
      <c r="K682" s="190">
        <v>1840</v>
      </c>
      <c r="L682" s="94"/>
      <c r="M682" s="189" t="s">
        <v>143</v>
      </c>
      <c r="N682" s="189" t="s">
        <v>143</v>
      </c>
      <c r="O682" s="189">
        <v>0.21099999999999999</v>
      </c>
      <c r="P682" s="189">
        <v>0.249</v>
      </c>
      <c r="Q682" s="189">
        <v>0.19500000000000001</v>
      </c>
      <c r="R682" s="189">
        <v>0.23200000000000001</v>
      </c>
      <c r="S682" s="189">
        <v>7.8E-2</v>
      </c>
      <c r="T682" s="189">
        <v>0.104</v>
      </c>
      <c r="U682" s="189">
        <v>0.105</v>
      </c>
      <c r="V682" s="189">
        <v>0.13400000000000001</v>
      </c>
      <c r="W682" s="189">
        <v>0.27600000000000002</v>
      </c>
      <c r="X682" s="189">
        <v>0.318</v>
      </c>
      <c r="Y682" s="189">
        <v>3.0000000000000001E-3</v>
      </c>
      <c r="Z682" s="189">
        <v>0.01</v>
      </c>
      <c r="AA682" s="189">
        <v>3.7999999999999999E-2</v>
      </c>
      <c r="AB682" s="189">
        <v>5.7000000000000002E-2</v>
      </c>
      <c r="AC682" s="42"/>
    </row>
    <row r="683" spans="1:29" x14ac:dyDescent="0.25">
      <c r="A683" s="94" t="s">
        <v>2200</v>
      </c>
      <c r="B683" s="189" t="s">
        <v>143</v>
      </c>
      <c r="C683" s="189">
        <v>0.49307159353348728</v>
      </c>
      <c r="D683" s="189">
        <v>0.18475750577367206</v>
      </c>
      <c r="E683" s="189">
        <v>0.11085450346420324</v>
      </c>
      <c r="F683" s="189">
        <v>4.0415704387990761E-2</v>
      </c>
      <c r="G683" s="189">
        <v>7.1593533487297925E-2</v>
      </c>
      <c r="H683" s="189">
        <v>1.1547344110854503E-3</v>
      </c>
      <c r="I683" s="189">
        <v>9.8152424942263283E-2</v>
      </c>
      <c r="J683" s="188">
        <v>1</v>
      </c>
      <c r="K683" s="190">
        <v>866</v>
      </c>
      <c r="L683" s="94"/>
      <c r="M683" s="189" t="s">
        <v>143</v>
      </c>
      <c r="N683" s="189" t="s">
        <v>143</v>
      </c>
      <c r="O683" s="189">
        <v>0.46</v>
      </c>
      <c r="P683" s="189">
        <v>0.52600000000000002</v>
      </c>
      <c r="Q683" s="189">
        <v>0.16</v>
      </c>
      <c r="R683" s="189">
        <v>0.21199999999999999</v>
      </c>
      <c r="S683" s="189">
        <v>9.1999999999999998E-2</v>
      </c>
      <c r="T683" s="189">
        <v>0.13400000000000001</v>
      </c>
      <c r="U683" s="189">
        <v>2.9000000000000001E-2</v>
      </c>
      <c r="V683" s="189">
        <v>5.6000000000000001E-2</v>
      </c>
      <c r="W683" s="189">
        <v>5.6000000000000001E-2</v>
      </c>
      <c r="X683" s="189">
        <v>9.0999999999999998E-2</v>
      </c>
      <c r="Y683" s="189">
        <v>0</v>
      </c>
      <c r="Z683" s="189">
        <v>7.0000000000000001E-3</v>
      </c>
      <c r="AA683" s="189">
        <v>0.08</v>
      </c>
      <c r="AB683" s="189">
        <v>0.12</v>
      </c>
      <c r="AC683" s="42"/>
    </row>
    <row r="684" spans="1:29" x14ac:dyDescent="0.25">
      <c r="A684" s="94" t="s">
        <v>2201</v>
      </c>
      <c r="B684" s="189" t="s">
        <v>143</v>
      </c>
      <c r="C684" s="189">
        <v>0.42092746730083236</v>
      </c>
      <c r="D684" s="189">
        <v>0.32857709076496233</v>
      </c>
      <c r="E684" s="189">
        <v>9.9088386841062234E-2</v>
      </c>
      <c r="F684" s="189">
        <v>1.3872374157748711E-2</v>
      </c>
      <c r="G684" s="189">
        <v>8.0063416567578274E-2</v>
      </c>
      <c r="H684" s="189">
        <v>3.5671819262782403E-3</v>
      </c>
      <c r="I684" s="189">
        <v>5.3904082441537854E-2</v>
      </c>
      <c r="J684" s="188">
        <v>1</v>
      </c>
      <c r="K684" s="190">
        <v>2523</v>
      </c>
      <c r="L684" s="94"/>
      <c r="M684" s="189" t="s">
        <v>143</v>
      </c>
      <c r="N684" s="189" t="s">
        <v>143</v>
      </c>
      <c r="O684" s="189">
        <v>0.40200000000000002</v>
      </c>
      <c r="P684" s="189">
        <v>0.44</v>
      </c>
      <c r="Q684" s="189">
        <v>0.311</v>
      </c>
      <c r="R684" s="189">
        <v>0.34699999999999998</v>
      </c>
      <c r="S684" s="189">
        <v>8.7999999999999995E-2</v>
      </c>
      <c r="T684" s="189">
        <v>0.111</v>
      </c>
      <c r="U684" s="189">
        <v>0.01</v>
      </c>
      <c r="V684" s="189">
        <v>1.9E-2</v>
      </c>
      <c r="W684" s="189">
        <v>7.0000000000000007E-2</v>
      </c>
      <c r="X684" s="189">
        <v>9.0999999999999998E-2</v>
      </c>
      <c r="Y684" s="189">
        <v>2E-3</v>
      </c>
      <c r="Z684" s="189">
        <v>7.0000000000000001E-3</v>
      </c>
      <c r="AA684" s="189">
        <v>4.5999999999999999E-2</v>
      </c>
      <c r="AB684" s="189">
        <v>6.3E-2</v>
      </c>
      <c r="AC684" s="42"/>
    </row>
    <row r="685" spans="1:29" x14ac:dyDescent="0.25">
      <c r="A685" s="94" t="s">
        <v>2202</v>
      </c>
      <c r="B685" s="189" t="s">
        <v>143</v>
      </c>
      <c r="C685" s="189">
        <v>0.34097421203438394</v>
      </c>
      <c r="D685" s="189">
        <v>0.39828080229226359</v>
      </c>
      <c r="E685" s="189">
        <v>0.12893982808022922</v>
      </c>
      <c r="F685" s="189">
        <v>1.4326647564469915E-2</v>
      </c>
      <c r="G685" s="189">
        <v>6.3037249283667621E-2</v>
      </c>
      <c r="H685" s="189">
        <v>5.7306590257879654E-3</v>
      </c>
      <c r="I685" s="189">
        <v>4.8710601719197708E-2</v>
      </c>
      <c r="J685" s="188">
        <v>0.99999999999999989</v>
      </c>
      <c r="K685" s="190">
        <v>349</v>
      </c>
      <c r="L685" s="94"/>
      <c r="M685" s="189" t="s">
        <v>143</v>
      </c>
      <c r="N685" s="189" t="s">
        <v>143</v>
      </c>
      <c r="O685" s="189">
        <v>0.29299999999999998</v>
      </c>
      <c r="P685" s="189">
        <v>0.39200000000000002</v>
      </c>
      <c r="Q685" s="189">
        <v>0.34799999999999998</v>
      </c>
      <c r="R685" s="189">
        <v>0.45</v>
      </c>
      <c r="S685" s="189">
        <v>9.8000000000000004E-2</v>
      </c>
      <c r="T685" s="189">
        <v>0.16800000000000001</v>
      </c>
      <c r="U685" s="189">
        <v>6.0000000000000001E-3</v>
      </c>
      <c r="V685" s="189">
        <v>3.3000000000000002E-2</v>
      </c>
      <c r="W685" s="189">
        <v>4.2000000000000003E-2</v>
      </c>
      <c r="X685" s="189">
        <v>9.4E-2</v>
      </c>
      <c r="Y685" s="189">
        <v>2E-3</v>
      </c>
      <c r="Z685" s="189">
        <v>2.1000000000000001E-2</v>
      </c>
      <c r="AA685" s="189">
        <v>3.1E-2</v>
      </c>
      <c r="AB685" s="189">
        <v>7.6999999999999999E-2</v>
      </c>
      <c r="AC685" s="42"/>
    </row>
    <row r="686" spans="1:29" x14ac:dyDescent="0.25">
      <c r="A686" s="94" t="s">
        <v>2203</v>
      </c>
      <c r="B686" s="189">
        <v>5.9560559288178681E-2</v>
      </c>
      <c r="C686" s="189">
        <v>0.29910753317326771</v>
      </c>
      <c r="D686" s="189">
        <v>0.26139795142882122</v>
      </c>
      <c r="E686" s="189">
        <v>0.10261687145653008</v>
      </c>
      <c r="F686" s="189">
        <v>3.1313681576982832E-2</v>
      </c>
      <c r="G686" s="189">
        <v>0.20535480096039385</v>
      </c>
      <c r="H686" s="189">
        <v>3.1878619131206747E-3</v>
      </c>
      <c r="I686" s="189">
        <v>3.7460740202704977E-2</v>
      </c>
      <c r="J686" s="188">
        <v>1</v>
      </c>
      <c r="K686" s="190">
        <v>148689</v>
      </c>
      <c r="L686" s="94"/>
      <c r="M686" s="189">
        <v>5.8000000000000003E-2</v>
      </c>
      <c r="N686" s="189">
        <v>6.0999999999999999E-2</v>
      </c>
      <c r="O686" s="189">
        <v>0.29699999999999999</v>
      </c>
      <c r="P686" s="189">
        <v>0.30099999999999999</v>
      </c>
      <c r="Q686" s="189">
        <v>0.25900000000000001</v>
      </c>
      <c r="R686" s="189">
        <v>0.26400000000000001</v>
      </c>
      <c r="S686" s="189">
        <v>0.10100000000000001</v>
      </c>
      <c r="T686" s="189">
        <v>0.104</v>
      </c>
      <c r="U686" s="189">
        <v>0.03</v>
      </c>
      <c r="V686" s="189">
        <v>3.2000000000000001E-2</v>
      </c>
      <c r="W686" s="189">
        <v>0.20300000000000001</v>
      </c>
      <c r="X686" s="189">
        <v>0.20699999999999999</v>
      </c>
      <c r="Y686" s="189">
        <v>3.0000000000000001E-3</v>
      </c>
      <c r="Z686" s="189">
        <v>3.0000000000000001E-3</v>
      </c>
      <c r="AA686" s="189">
        <v>3.6999999999999998E-2</v>
      </c>
      <c r="AB686" s="189">
        <v>3.7999999999999999E-2</v>
      </c>
      <c r="AC686" s="42"/>
    </row>
    <row r="687" spans="1:29" x14ac:dyDescent="0.25">
      <c r="A687" s="94" t="s">
        <v>2204</v>
      </c>
      <c r="B687" s="189" t="s">
        <v>143</v>
      </c>
      <c r="C687" s="189">
        <v>0.34812730028144623</v>
      </c>
      <c r="D687" s="189">
        <v>0.24723966226455943</v>
      </c>
      <c r="E687" s="189">
        <v>0.14223857977917298</v>
      </c>
      <c r="F687" s="189">
        <v>5.7371725481706E-2</v>
      </c>
      <c r="G687" s="189">
        <v>0.17601212383632822</v>
      </c>
      <c r="H687" s="189">
        <v>3.8969473912102187E-3</v>
      </c>
      <c r="I687" s="189">
        <v>2.5113660965576965E-2</v>
      </c>
      <c r="J687" s="188">
        <v>1</v>
      </c>
      <c r="K687" s="190">
        <v>4619</v>
      </c>
      <c r="L687" s="94"/>
      <c r="M687" s="189" t="s">
        <v>143</v>
      </c>
      <c r="N687" s="189" t="s">
        <v>143</v>
      </c>
      <c r="O687" s="189">
        <v>0.33500000000000002</v>
      </c>
      <c r="P687" s="189">
        <v>0.36199999999999999</v>
      </c>
      <c r="Q687" s="189">
        <v>0.23499999999999999</v>
      </c>
      <c r="R687" s="189">
        <v>0.26</v>
      </c>
      <c r="S687" s="189">
        <v>0.13200000000000001</v>
      </c>
      <c r="T687" s="189">
        <v>0.153</v>
      </c>
      <c r="U687" s="189">
        <v>5.0999999999999997E-2</v>
      </c>
      <c r="V687" s="189">
        <v>6.4000000000000001E-2</v>
      </c>
      <c r="W687" s="189">
        <v>0.16500000000000001</v>
      </c>
      <c r="X687" s="189">
        <v>0.187</v>
      </c>
      <c r="Y687" s="189">
        <v>2E-3</v>
      </c>
      <c r="Z687" s="189">
        <v>6.0000000000000001E-3</v>
      </c>
      <c r="AA687" s="189">
        <v>2.1000000000000001E-2</v>
      </c>
      <c r="AB687" s="189">
        <v>0.03</v>
      </c>
      <c r="AC687" s="42"/>
    </row>
    <row r="688" spans="1:29" x14ac:dyDescent="0.25">
      <c r="A688" s="94" t="s">
        <v>2205</v>
      </c>
      <c r="B688" s="189" t="s">
        <v>143</v>
      </c>
      <c r="C688" s="189">
        <v>0.28781284004352559</v>
      </c>
      <c r="D688" s="189">
        <v>0.33025027203482044</v>
      </c>
      <c r="E688" s="189">
        <v>0.22089227421109903</v>
      </c>
      <c r="F688" s="189">
        <v>8.3242655059847667E-2</v>
      </c>
      <c r="G688" s="189">
        <v>5.4406964091403699E-2</v>
      </c>
      <c r="H688" s="189" t="s">
        <v>143</v>
      </c>
      <c r="I688" s="189">
        <v>2.3394994559303592E-2</v>
      </c>
      <c r="J688" s="188">
        <v>0.99999999999999989</v>
      </c>
      <c r="K688" s="190">
        <v>1838</v>
      </c>
      <c r="L688" s="94"/>
      <c r="M688" s="189" t="s">
        <v>143</v>
      </c>
      <c r="N688" s="189" t="s">
        <v>143</v>
      </c>
      <c r="O688" s="189">
        <v>0.26800000000000002</v>
      </c>
      <c r="P688" s="189">
        <v>0.309</v>
      </c>
      <c r="Q688" s="189">
        <v>0.309</v>
      </c>
      <c r="R688" s="189">
        <v>0.35199999999999998</v>
      </c>
      <c r="S688" s="189">
        <v>0.20300000000000001</v>
      </c>
      <c r="T688" s="189">
        <v>0.24</v>
      </c>
      <c r="U688" s="189">
        <v>7.0999999999999994E-2</v>
      </c>
      <c r="V688" s="189">
        <v>9.7000000000000003E-2</v>
      </c>
      <c r="W688" s="189">
        <v>4.4999999999999998E-2</v>
      </c>
      <c r="X688" s="189">
        <v>6.6000000000000003E-2</v>
      </c>
      <c r="Y688" s="189" t="s">
        <v>143</v>
      </c>
      <c r="Z688" s="189" t="s">
        <v>143</v>
      </c>
      <c r="AA688" s="189">
        <v>1.7000000000000001E-2</v>
      </c>
      <c r="AB688" s="189">
        <v>3.1E-2</v>
      </c>
      <c r="AC688" s="42"/>
    </row>
    <row r="689" spans="1:29" x14ac:dyDescent="0.25">
      <c r="A689" s="94" t="s">
        <v>2206</v>
      </c>
      <c r="B689" s="189" t="s">
        <v>143</v>
      </c>
      <c r="C689" s="189">
        <v>1.224177505738332E-2</v>
      </c>
      <c r="D689" s="189">
        <v>0.19395562356541698</v>
      </c>
      <c r="E689" s="189">
        <v>0.20504973221117062</v>
      </c>
      <c r="F689" s="189">
        <v>3.5577658760520277E-2</v>
      </c>
      <c r="G689" s="189">
        <v>0.52410099464422344</v>
      </c>
      <c r="H689" s="189">
        <v>1.530221882172915E-3</v>
      </c>
      <c r="I689" s="189">
        <v>2.754399387911247E-2</v>
      </c>
      <c r="J689" s="188">
        <v>1</v>
      </c>
      <c r="K689" s="190">
        <v>2614</v>
      </c>
      <c r="L689" s="94"/>
      <c r="M689" s="189" t="s">
        <v>143</v>
      </c>
      <c r="N689" s="189" t="s">
        <v>143</v>
      </c>
      <c r="O689" s="189">
        <v>8.9999999999999993E-3</v>
      </c>
      <c r="P689" s="189">
        <v>1.7000000000000001E-2</v>
      </c>
      <c r="Q689" s="189">
        <v>0.17899999999999999</v>
      </c>
      <c r="R689" s="189">
        <v>0.21</v>
      </c>
      <c r="S689" s="189">
        <v>0.19</v>
      </c>
      <c r="T689" s="189">
        <v>0.221</v>
      </c>
      <c r="U689" s="189">
        <v>2.9000000000000001E-2</v>
      </c>
      <c r="V689" s="189">
        <v>4.2999999999999997E-2</v>
      </c>
      <c r="W689" s="189">
        <v>0.505</v>
      </c>
      <c r="X689" s="189">
        <v>0.54300000000000004</v>
      </c>
      <c r="Y689" s="189">
        <v>1E-3</v>
      </c>
      <c r="Z689" s="189">
        <v>4.0000000000000001E-3</v>
      </c>
      <c r="AA689" s="189">
        <v>2.1999999999999999E-2</v>
      </c>
      <c r="AB689" s="189">
        <v>3.5000000000000003E-2</v>
      </c>
      <c r="AC689" s="42"/>
    </row>
    <row r="690" spans="1:29" x14ac:dyDescent="0.25">
      <c r="A690" s="94" t="s">
        <v>2207</v>
      </c>
      <c r="B690" s="189" t="s">
        <v>143</v>
      </c>
      <c r="C690" s="189">
        <v>0.10036858519988659</v>
      </c>
      <c r="D690" s="189">
        <v>0.18457612702013043</v>
      </c>
      <c r="E690" s="189">
        <v>7.6552310745676214E-2</v>
      </c>
      <c r="F690" s="189">
        <v>2.2398639070031187E-2</v>
      </c>
      <c r="G690" s="189">
        <v>0.5500425290615254</v>
      </c>
      <c r="H690" s="189">
        <v>2.3532747377374538E-2</v>
      </c>
      <c r="I690" s="189">
        <v>4.2529061525375673E-2</v>
      </c>
      <c r="J690" s="188">
        <v>1</v>
      </c>
      <c r="K690" s="190">
        <v>3527</v>
      </c>
      <c r="L690" s="94"/>
      <c r="M690" s="189" t="s">
        <v>143</v>
      </c>
      <c r="N690" s="189" t="s">
        <v>143</v>
      </c>
      <c r="O690" s="189">
        <v>9.0999999999999998E-2</v>
      </c>
      <c r="P690" s="189">
        <v>0.111</v>
      </c>
      <c r="Q690" s="189">
        <v>0.17199999999999999</v>
      </c>
      <c r="R690" s="189">
        <v>0.19800000000000001</v>
      </c>
      <c r="S690" s="189">
        <v>6.8000000000000005E-2</v>
      </c>
      <c r="T690" s="189">
        <v>8.5999999999999993E-2</v>
      </c>
      <c r="U690" s="189">
        <v>1.7999999999999999E-2</v>
      </c>
      <c r="V690" s="189">
        <v>2.8000000000000001E-2</v>
      </c>
      <c r="W690" s="189">
        <v>0.53400000000000003</v>
      </c>
      <c r="X690" s="189">
        <v>0.56599999999999995</v>
      </c>
      <c r="Y690" s="189">
        <v>1.9E-2</v>
      </c>
      <c r="Z690" s="189">
        <v>2.9000000000000001E-2</v>
      </c>
      <c r="AA690" s="189">
        <v>3.5999999999999997E-2</v>
      </c>
      <c r="AB690" s="189">
        <v>0.05</v>
      </c>
      <c r="AC690" s="42"/>
    </row>
    <row r="691" spans="1:29" x14ac:dyDescent="0.25">
      <c r="A691" s="94" t="s">
        <v>2208</v>
      </c>
      <c r="B691" s="189">
        <v>0.34430604982206403</v>
      </c>
      <c r="C691" s="189">
        <v>0.16459074733096085</v>
      </c>
      <c r="D691" s="189">
        <v>0.25889679715302494</v>
      </c>
      <c r="E691" s="189">
        <v>0.10409252669039146</v>
      </c>
      <c r="F691" s="189">
        <v>1.6903914590747332E-2</v>
      </c>
      <c r="G691" s="189">
        <v>8.7188612099644125E-2</v>
      </c>
      <c r="H691" s="189">
        <v>8.8967971530249106E-4</v>
      </c>
      <c r="I691" s="189">
        <v>2.3131672597864767E-2</v>
      </c>
      <c r="J691" s="188">
        <v>1.0000000000000002</v>
      </c>
      <c r="K691" s="190">
        <v>1124</v>
      </c>
      <c r="L691" s="94"/>
      <c r="M691" s="189">
        <v>0.317</v>
      </c>
      <c r="N691" s="189">
        <v>0.373</v>
      </c>
      <c r="O691" s="189">
        <v>0.14399999999999999</v>
      </c>
      <c r="P691" s="189">
        <v>0.187</v>
      </c>
      <c r="Q691" s="189">
        <v>0.23400000000000001</v>
      </c>
      <c r="R691" s="189">
        <v>0.28499999999999998</v>
      </c>
      <c r="S691" s="189">
        <v>8.7999999999999995E-2</v>
      </c>
      <c r="T691" s="189">
        <v>0.123</v>
      </c>
      <c r="U691" s="189">
        <v>1.0999999999999999E-2</v>
      </c>
      <c r="V691" s="189">
        <v>2.5999999999999999E-2</v>
      </c>
      <c r="W691" s="189">
        <v>7.1999999999999995E-2</v>
      </c>
      <c r="X691" s="189">
        <v>0.105</v>
      </c>
      <c r="Y691" s="189">
        <v>0</v>
      </c>
      <c r="Z691" s="189">
        <v>5.0000000000000001E-3</v>
      </c>
      <c r="AA691" s="189">
        <v>1.6E-2</v>
      </c>
      <c r="AB691" s="189">
        <v>3.4000000000000002E-2</v>
      </c>
      <c r="AC691" s="42"/>
    </row>
    <row r="692" spans="1:29" x14ac:dyDescent="0.25">
      <c r="A692" s="94" t="s">
        <v>2209</v>
      </c>
      <c r="B692" s="189">
        <v>0.27544910179640719</v>
      </c>
      <c r="C692" s="189">
        <v>1.2304158805676319E-3</v>
      </c>
      <c r="D692" s="189">
        <v>0.44942990730867033</v>
      </c>
      <c r="E692" s="189">
        <v>0.24157165121811172</v>
      </c>
      <c r="F692" s="189">
        <v>1.8866376835370356E-3</v>
      </c>
      <c r="G692" s="189">
        <v>8.2848002624887219E-3</v>
      </c>
      <c r="H692" s="189" t="s">
        <v>143</v>
      </c>
      <c r="I692" s="189">
        <v>2.2147485850217374E-2</v>
      </c>
      <c r="J692" s="188">
        <v>1</v>
      </c>
      <c r="K692" s="190">
        <v>12191</v>
      </c>
      <c r="L692" s="94"/>
      <c r="M692" s="189">
        <v>0.26800000000000002</v>
      </c>
      <c r="N692" s="189">
        <v>0.28299999999999997</v>
      </c>
      <c r="O692" s="189">
        <v>1E-3</v>
      </c>
      <c r="P692" s="189">
        <v>2E-3</v>
      </c>
      <c r="Q692" s="189">
        <v>0.441</v>
      </c>
      <c r="R692" s="189">
        <v>0.45800000000000002</v>
      </c>
      <c r="S692" s="189">
        <v>0.23400000000000001</v>
      </c>
      <c r="T692" s="189">
        <v>0.249</v>
      </c>
      <c r="U692" s="189">
        <v>1E-3</v>
      </c>
      <c r="V692" s="189">
        <v>3.0000000000000001E-3</v>
      </c>
      <c r="W692" s="189">
        <v>7.0000000000000001E-3</v>
      </c>
      <c r="X692" s="189">
        <v>0.01</v>
      </c>
      <c r="Y692" s="189" t="s">
        <v>143</v>
      </c>
      <c r="Z692" s="189" t="s">
        <v>143</v>
      </c>
      <c r="AA692" s="189">
        <v>0.02</v>
      </c>
      <c r="AB692" s="189">
        <v>2.5000000000000001E-2</v>
      </c>
      <c r="AC692" s="42"/>
    </row>
    <row r="693" spans="1:29" x14ac:dyDescent="0.25">
      <c r="A693" s="94" t="s">
        <v>2210</v>
      </c>
      <c r="B693" s="189">
        <v>8.4776413853572999E-2</v>
      </c>
      <c r="C693" s="189">
        <v>0.26627575624725996</v>
      </c>
      <c r="D693" s="189">
        <v>0.23361464270056992</v>
      </c>
      <c r="E693" s="189">
        <v>8.8448049101271367E-2</v>
      </c>
      <c r="F693" s="189">
        <v>5.7814555019728188E-2</v>
      </c>
      <c r="G693" s="189">
        <v>0.23547786058746165</v>
      </c>
      <c r="H693" s="189">
        <v>2.9592284085927225E-3</v>
      </c>
      <c r="I693" s="189">
        <v>3.0633494081543183E-2</v>
      </c>
      <c r="J693" s="188">
        <v>1</v>
      </c>
      <c r="K693" s="190">
        <v>18248</v>
      </c>
      <c r="L693" s="94"/>
      <c r="M693" s="189">
        <v>8.1000000000000003E-2</v>
      </c>
      <c r="N693" s="189">
        <v>8.8999999999999996E-2</v>
      </c>
      <c r="O693" s="189">
        <v>0.26</v>
      </c>
      <c r="P693" s="189">
        <v>0.27300000000000002</v>
      </c>
      <c r="Q693" s="189">
        <v>0.22800000000000001</v>
      </c>
      <c r="R693" s="189">
        <v>0.24</v>
      </c>
      <c r="S693" s="189">
        <v>8.4000000000000005E-2</v>
      </c>
      <c r="T693" s="189">
        <v>9.2999999999999999E-2</v>
      </c>
      <c r="U693" s="189">
        <v>5.5E-2</v>
      </c>
      <c r="V693" s="189">
        <v>6.0999999999999999E-2</v>
      </c>
      <c r="W693" s="189">
        <v>0.22900000000000001</v>
      </c>
      <c r="X693" s="189">
        <v>0.24199999999999999</v>
      </c>
      <c r="Y693" s="189">
        <v>2E-3</v>
      </c>
      <c r="Z693" s="189">
        <v>4.0000000000000001E-3</v>
      </c>
      <c r="AA693" s="189">
        <v>2.8000000000000001E-2</v>
      </c>
      <c r="AB693" s="189">
        <v>3.3000000000000002E-2</v>
      </c>
      <c r="AC693" s="42"/>
    </row>
    <row r="694" spans="1:29" x14ac:dyDescent="0.25">
      <c r="A694" s="94" t="s">
        <v>2211</v>
      </c>
      <c r="B694" s="189">
        <v>0.55219271155033967</v>
      </c>
      <c r="C694" s="189">
        <v>0.17449042618900557</v>
      </c>
      <c r="D694" s="189">
        <v>0.11828289067325509</v>
      </c>
      <c r="E694" s="189">
        <v>5.3119209388511425E-2</v>
      </c>
      <c r="F694" s="189">
        <v>8.3384805435453985E-3</v>
      </c>
      <c r="G694" s="189">
        <v>1.019147621988882E-2</v>
      </c>
      <c r="H694" s="189" t="s">
        <v>143</v>
      </c>
      <c r="I694" s="189">
        <v>8.3384805435453985E-2</v>
      </c>
      <c r="J694" s="188">
        <v>1</v>
      </c>
      <c r="K694" s="190">
        <v>3238</v>
      </c>
      <c r="L694" s="94"/>
      <c r="M694" s="189">
        <v>0.53500000000000003</v>
      </c>
      <c r="N694" s="189">
        <v>0.56899999999999995</v>
      </c>
      <c r="O694" s="189">
        <v>0.16200000000000001</v>
      </c>
      <c r="P694" s="189">
        <v>0.188</v>
      </c>
      <c r="Q694" s="189">
        <v>0.108</v>
      </c>
      <c r="R694" s="189">
        <v>0.13</v>
      </c>
      <c r="S694" s="189">
        <v>4.5999999999999999E-2</v>
      </c>
      <c r="T694" s="189">
        <v>6.0999999999999999E-2</v>
      </c>
      <c r="U694" s="189">
        <v>6.0000000000000001E-3</v>
      </c>
      <c r="V694" s="189">
        <v>1.2E-2</v>
      </c>
      <c r="W694" s="189">
        <v>7.0000000000000001E-3</v>
      </c>
      <c r="X694" s="189">
        <v>1.4E-2</v>
      </c>
      <c r="Y694" s="189" t="s">
        <v>143</v>
      </c>
      <c r="Z694" s="189" t="s">
        <v>143</v>
      </c>
      <c r="AA694" s="189">
        <v>7.3999999999999996E-2</v>
      </c>
      <c r="AB694" s="189">
        <v>9.2999999999999999E-2</v>
      </c>
      <c r="AC694" s="42"/>
    </row>
    <row r="695" spans="1:29" x14ac:dyDescent="0.25">
      <c r="A695" s="94" t="s">
        <v>2212</v>
      </c>
      <c r="B695" s="189">
        <v>0.30066466831747685</v>
      </c>
      <c r="C695" s="189">
        <v>0.47234892914548848</v>
      </c>
      <c r="D695" s="189">
        <v>0.1039576002432773</v>
      </c>
      <c r="E695" s="189">
        <v>3.1886702289413094E-2</v>
      </c>
      <c r="F695" s="189">
        <v>3.1712932794647898E-3</v>
      </c>
      <c r="G695" s="189">
        <v>4.1791563491029152E-2</v>
      </c>
      <c r="H695" s="189">
        <v>2.4762153004040141E-3</v>
      </c>
      <c r="I695" s="189">
        <v>4.3703027933446284E-2</v>
      </c>
      <c r="J695" s="188">
        <v>0.99999999999999978</v>
      </c>
      <c r="K695" s="190">
        <v>23019</v>
      </c>
      <c r="L695" s="94"/>
      <c r="M695" s="189">
        <v>0.29499999999999998</v>
      </c>
      <c r="N695" s="189">
        <v>0.307</v>
      </c>
      <c r="O695" s="189">
        <v>0.46600000000000003</v>
      </c>
      <c r="P695" s="189">
        <v>0.47899999999999998</v>
      </c>
      <c r="Q695" s="189">
        <v>0.1</v>
      </c>
      <c r="R695" s="189">
        <v>0.108</v>
      </c>
      <c r="S695" s="189">
        <v>0.03</v>
      </c>
      <c r="T695" s="189">
        <v>3.4000000000000002E-2</v>
      </c>
      <c r="U695" s="189">
        <v>3.0000000000000001E-3</v>
      </c>
      <c r="V695" s="189">
        <v>4.0000000000000001E-3</v>
      </c>
      <c r="W695" s="189">
        <v>3.9E-2</v>
      </c>
      <c r="X695" s="189">
        <v>4.3999999999999997E-2</v>
      </c>
      <c r="Y695" s="189">
        <v>2E-3</v>
      </c>
      <c r="Z695" s="189">
        <v>3.0000000000000001E-3</v>
      </c>
      <c r="AA695" s="189">
        <v>4.1000000000000002E-2</v>
      </c>
      <c r="AB695" s="189">
        <v>4.5999999999999999E-2</v>
      </c>
      <c r="AC695" s="42"/>
    </row>
    <row r="696" spans="1:29" x14ac:dyDescent="0.25">
      <c r="A696" s="94" t="s">
        <v>2213</v>
      </c>
      <c r="B696" s="189" t="s">
        <v>143</v>
      </c>
      <c r="C696" s="189">
        <v>0.39974293059125965</v>
      </c>
      <c r="D696" s="189">
        <v>0.39974293059125965</v>
      </c>
      <c r="E696" s="189">
        <v>8.3547557840616973E-2</v>
      </c>
      <c r="F696" s="189">
        <v>1.1568123393316195E-2</v>
      </c>
      <c r="G696" s="189">
        <v>8.611825192802057E-2</v>
      </c>
      <c r="H696" s="189" t="s">
        <v>143</v>
      </c>
      <c r="I696" s="189">
        <v>1.9280205655526992E-2</v>
      </c>
      <c r="J696" s="188">
        <v>1</v>
      </c>
      <c r="K696" s="190">
        <v>778</v>
      </c>
      <c r="L696" s="94"/>
      <c r="M696" s="189" t="s">
        <v>143</v>
      </c>
      <c r="N696" s="189" t="s">
        <v>143</v>
      </c>
      <c r="O696" s="189">
        <v>0.36599999999999999</v>
      </c>
      <c r="P696" s="189">
        <v>0.435</v>
      </c>
      <c r="Q696" s="189">
        <v>0.36599999999999999</v>
      </c>
      <c r="R696" s="189">
        <v>0.435</v>
      </c>
      <c r="S696" s="189">
        <v>6.6000000000000003E-2</v>
      </c>
      <c r="T696" s="189">
        <v>0.105</v>
      </c>
      <c r="U696" s="189">
        <v>6.0000000000000001E-3</v>
      </c>
      <c r="V696" s="189">
        <v>2.1999999999999999E-2</v>
      </c>
      <c r="W696" s="189">
        <v>6.8000000000000005E-2</v>
      </c>
      <c r="X696" s="189">
        <v>0.108</v>
      </c>
      <c r="Y696" s="189" t="s">
        <v>143</v>
      </c>
      <c r="Z696" s="189" t="s">
        <v>143</v>
      </c>
      <c r="AA696" s="189">
        <v>1.2E-2</v>
      </c>
      <c r="AB696" s="189">
        <v>3.2000000000000001E-2</v>
      </c>
      <c r="AC696" s="42"/>
    </row>
    <row r="697" spans="1:29" x14ac:dyDescent="0.25">
      <c r="A697" s="94" t="s">
        <v>2214</v>
      </c>
      <c r="B697" s="189" t="s">
        <v>143</v>
      </c>
      <c r="C697" s="189">
        <v>0.30182926829268292</v>
      </c>
      <c r="D697" s="189">
        <v>0.38719512195121952</v>
      </c>
      <c r="E697" s="189">
        <v>0.13109756097560976</v>
      </c>
      <c r="F697" s="189">
        <v>1.8292682926829267E-2</v>
      </c>
      <c r="G697" s="189">
        <v>0.13719512195121952</v>
      </c>
      <c r="H697" s="189">
        <v>9.1463414634146336E-3</v>
      </c>
      <c r="I697" s="189">
        <v>1.524390243902439E-2</v>
      </c>
      <c r="J697" s="188">
        <v>1</v>
      </c>
      <c r="K697" s="190">
        <v>328</v>
      </c>
      <c r="L697" s="94"/>
      <c r="M697" s="189" t="s">
        <v>143</v>
      </c>
      <c r="N697" s="189" t="s">
        <v>143</v>
      </c>
      <c r="O697" s="189">
        <v>0.255</v>
      </c>
      <c r="P697" s="189">
        <v>0.35399999999999998</v>
      </c>
      <c r="Q697" s="189">
        <v>0.33600000000000002</v>
      </c>
      <c r="R697" s="189">
        <v>0.441</v>
      </c>
      <c r="S697" s="189">
        <v>9.9000000000000005E-2</v>
      </c>
      <c r="T697" s="189">
        <v>0.17199999999999999</v>
      </c>
      <c r="U697" s="189">
        <v>8.0000000000000002E-3</v>
      </c>
      <c r="V697" s="189">
        <v>3.9E-2</v>
      </c>
      <c r="W697" s="189">
        <v>0.104</v>
      </c>
      <c r="X697" s="189">
        <v>0.17899999999999999</v>
      </c>
      <c r="Y697" s="189">
        <v>3.0000000000000001E-3</v>
      </c>
      <c r="Z697" s="189">
        <v>2.7E-2</v>
      </c>
      <c r="AA697" s="189">
        <v>7.0000000000000001E-3</v>
      </c>
      <c r="AB697" s="189">
        <v>3.5000000000000003E-2</v>
      </c>
      <c r="AC697" s="42"/>
    </row>
    <row r="698" spans="1:29" x14ac:dyDescent="0.25">
      <c r="A698" s="94" t="s">
        <v>2215</v>
      </c>
      <c r="B698" s="189" t="s">
        <v>143</v>
      </c>
      <c r="C698" s="189">
        <v>0.38025594149908593</v>
      </c>
      <c r="D698" s="189">
        <v>0.23948811700182815</v>
      </c>
      <c r="E698" s="189">
        <v>0.27787934186471663</v>
      </c>
      <c r="F698" s="189">
        <v>1.8281535648994516E-2</v>
      </c>
      <c r="G698" s="189">
        <v>4.9360146252285193E-2</v>
      </c>
      <c r="H698" s="189">
        <v>9.1407678244972577E-4</v>
      </c>
      <c r="I698" s="189">
        <v>3.3820840950639856E-2</v>
      </c>
      <c r="J698" s="188">
        <v>1</v>
      </c>
      <c r="K698" s="190">
        <v>1094</v>
      </c>
      <c r="L698" s="94"/>
      <c r="M698" s="189" t="s">
        <v>143</v>
      </c>
      <c r="N698" s="189" t="s">
        <v>143</v>
      </c>
      <c r="O698" s="189">
        <v>0.35199999999999998</v>
      </c>
      <c r="P698" s="189">
        <v>0.40899999999999997</v>
      </c>
      <c r="Q698" s="189">
        <v>0.215</v>
      </c>
      <c r="R698" s="189">
        <v>0.26600000000000001</v>
      </c>
      <c r="S698" s="189">
        <v>0.252</v>
      </c>
      <c r="T698" s="189">
        <v>0.30499999999999999</v>
      </c>
      <c r="U698" s="189">
        <v>1.2E-2</v>
      </c>
      <c r="V698" s="189">
        <v>2.8000000000000001E-2</v>
      </c>
      <c r="W698" s="189">
        <v>3.7999999999999999E-2</v>
      </c>
      <c r="X698" s="189">
        <v>6.4000000000000001E-2</v>
      </c>
      <c r="Y698" s="189">
        <v>0</v>
      </c>
      <c r="Z698" s="189">
        <v>5.0000000000000001E-3</v>
      </c>
      <c r="AA698" s="189">
        <v>2.5000000000000001E-2</v>
      </c>
      <c r="AB698" s="189">
        <v>4.5999999999999999E-2</v>
      </c>
      <c r="AC698" s="42"/>
    </row>
    <row r="699" spans="1:29" x14ac:dyDescent="0.25">
      <c r="A699" s="94" t="s">
        <v>2216</v>
      </c>
      <c r="B699" s="189" t="s">
        <v>143</v>
      </c>
      <c r="C699" s="189">
        <v>0.53107960741548532</v>
      </c>
      <c r="D699" s="189">
        <v>0.27044711014176664</v>
      </c>
      <c r="E699" s="189">
        <v>8.9422028353326063E-2</v>
      </c>
      <c r="F699" s="189">
        <v>1.7448200654307525E-2</v>
      </c>
      <c r="G699" s="189">
        <v>5.6706652126499453E-2</v>
      </c>
      <c r="H699" s="189">
        <v>1.0905125408942203E-3</v>
      </c>
      <c r="I699" s="189">
        <v>3.3805888767720831E-2</v>
      </c>
      <c r="J699" s="188">
        <v>1</v>
      </c>
      <c r="K699" s="190">
        <v>917</v>
      </c>
      <c r="L699" s="94"/>
      <c r="M699" s="189" t="s">
        <v>143</v>
      </c>
      <c r="N699" s="189" t="s">
        <v>143</v>
      </c>
      <c r="O699" s="189">
        <v>0.499</v>
      </c>
      <c r="P699" s="189">
        <v>0.56299999999999994</v>
      </c>
      <c r="Q699" s="189">
        <v>0.24299999999999999</v>
      </c>
      <c r="R699" s="189">
        <v>0.3</v>
      </c>
      <c r="S699" s="189">
        <v>7.2999999999999995E-2</v>
      </c>
      <c r="T699" s="189">
        <v>0.11</v>
      </c>
      <c r="U699" s="189">
        <v>1.0999999999999999E-2</v>
      </c>
      <c r="V699" s="189">
        <v>2.8000000000000001E-2</v>
      </c>
      <c r="W699" s="189">
        <v>4.3999999999999997E-2</v>
      </c>
      <c r="X699" s="189">
        <v>7.3999999999999996E-2</v>
      </c>
      <c r="Y699" s="189">
        <v>0</v>
      </c>
      <c r="Z699" s="189">
        <v>6.0000000000000001E-3</v>
      </c>
      <c r="AA699" s="189">
        <v>2.4E-2</v>
      </c>
      <c r="AB699" s="189">
        <v>4.8000000000000001E-2</v>
      </c>
      <c r="AC699" s="42"/>
    </row>
    <row r="700" spans="1:29" x14ac:dyDescent="0.25">
      <c r="A700" s="94" t="s">
        <v>2217</v>
      </c>
      <c r="B700" s="189" t="s">
        <v>143</v>
      </c>
      <c r="C700" s="189">
        <v>0.36474908200734396</v>
      </c>
      <c r="D700" s="189">
        <v>0.36352509179926562</v>
      </c>
      <c r="E700" s="189">
        <v>0.14320685434516525</v>
      </c>
      <c r="F700" s="189">
        <v>1.4687882496940025E-2</v>
      </c>
      <c r="G700" s="189">
        <v>8.8127294981640153E-2</v>
      </c>
      <c r="H700" s="189" t="s">
        <v>143</v>
      </c>
      <c r="I700" s="189">
        <v>2.5703794369645042E-2</v>
      </c>
      <c r="J700" s="188">
        <v>1</v>
      </c>
      <c r="K700" s="190">
        <v>817</v>
      </c>
      <c r="L700" s="94"/>
      <c r="M700" s="189" t="s">
        <v>143</v>
      </c>
      <c r="N700" s="189" t="s">
        <v>143</v>
      </c>
      <c r="O700" s="189">
        <v>0.33200000000000002</v>
      </c>
      <c r="P700" s="189">
        <v>0.39800000000000002</v>
      </c>
      <c r="Q700" s="189">
        <v>0.33100000000000002</v>
      </c>
      <c r="R700" s="189">
        <v>0.39700000000000002</v>
      </c>
      <c r="S700" s="189">
        <v>0.121</v>
      </c>
      <c r="T700" s="189">
        <v>0.16900000000000001</v>
      </c>
      <c r="U700" s="189">
        <v>8.0000000000000002E-3</v>
      </c>
      <c r="V700" s="189">
        <v>2.5000000000000001E-2</v>
      </c>
      <c r="W700" s="189">
        <v>7.0999999999999994E-2</v>
      </c>
      <c r="X700" s="189">
        <v>0.11</v>
      </c>
      <c r="Y700" s="189" t="s">
        <v>143</v>
      </c>
      <c r="Z700" s="189" t="s">
        <v>143</v>
      </c>
      <c r="AA700" s="189">
        <v>1.7000000000000001E-2</v>
      </c>
      <c r="AB700" s="189">
        <v>3.9E-2</v>
      </c>
      <c r="AC700" s="42"/>
    </row>
    <row r="701" spans="1:29" x14ac:dyDescent="0.25">
      <c r="A701" s="94" t="s">
        <v>2218</v>
      </c>
      <c r="B701" s="189" t="s">
        <v>143</v>
      </c>
      <c r="C701" s="189">
        <v>0.17542120911793854</v>
      </c>
      <c r="D701" s="189">
        <v>0.48959365708622399</v>
      </c>
      <c r="E701" s="189">
        <v>0.12388503468780972</v>
      </c>
      <c r="F701" s="189">
        <v>5.8473736372646183E-2</v>
      </c>
      <c r="G701" s="189">
        <v>7.3339940535183348E-2</v>
      </c>
      <c r="H701" s="189">
        <v>1.9821605550049554E-3</v>
      </c>
      <c r="I701" s="189">
        <v>7.7304261645193259E-2</v>
      </c>
      <c r="J701" s="188">
        <v>1</v>
      </c>
      <c r="K701" s="190">
        <v>1009</v>
      </c>
      <c r="L701" s="94"/>
      <c r="M701" s="189" t="s">
        <v>143</v>
      </c>
      <c r="N701" s="189" t="s">
        <v>143</v>
      </c>
      <c r="O701" s="189">
        <v>0.153</v>
      </c>
      <c r="P701" s="189">
        <v>0.2</v>
      </c>
      <c r="Q701" s="189">
        <v>0.45900000000000002</v>
      </c>
      <c r="R701" s="189">
        <v>0.52</v>
      </c>
      <c r="S701" s="189">
        <v>0.105</v>
      </c>
      <c r="T701" s="189">
        <v>0.14599999999999999</v>
      </c>
      <c r="U701" s="189">
        <v>4.5999999999999999E-2</v>
      </c>
      <c r="V701" s="189">
        <v>7.4999999999999997E-2</v>
      </c>
      <c r="W701" s="189">
        <v>5.8999999999999997E-2</v>
      </c>
      <c r="X701" s="189">
        <v>9.0999999999999998E-2</v>
      </c>
      <c r="Y701" s="189">
        <v>1E-3</v>
      </c>
      <c r="Z701" s="189">
        <v>7.0000000000000001E-3</v>
      </c>
      <c r="AA701" s="189">
        <v>6.2E-2</v>
      </c>
      <c r="AB701" s="189">
        <v>9.5000000000000001E-2</v>
      </c>
      <c r="AC701" s="42"/>
    </row>
    <row r="702" spans="1:29" x14ac:dyDescent="0.25">
      <c r="A702" s="94" t="s">
        <v>2219</v>
      </c>
      <c r="B702" s="189" t="s">
        <v>143</v>
      </c>
      <c r="C702" s="189">
        <v>0.35800807537012114</v>
      </c>
      <c r="D702" s="189">
        <v>0.30686406460296095</v>
      </c>
      <c r="E702" s="189">
        <v>0.11709286675639301</v>
      </c>
      <c r="F702" s="189">
        <v>2.5572005383580079E-2</v>
      </c>
      <c r="G702" s="189">
        <v>0.14939434724091522</v>
      </c>
      <c r="H702" s="189" t="s">
        <v>143</v>
      </c>
      <c r="I702" s="189">
        <v>4.306864064602961E-2</v>
      </c>
      <c r="J702" s="188">
        <v>1</v>
      </c>
      <c r="K702" s="190">
        <v>743</v>
      </c>
      <c r="L702" s="94"/>
      <c r="M702" s="189" t="s">
        <v>143</v>
      </c>
      <c r="N702" s="189" t="s">
        <v>143</v>
      </c>
      <c r="O702" s="189">
        <v>0.32400000000000001</v>
      </c>
      <c r="P702" s="189">
        <v>0.39300000000000002</v>
      </c>
      <c r="Q702" s="189">
        <v>0.27500000000000002</v>
      </c>
      <c r="R702" s="189">
        <v>0.34100000000000003</v>
      </c>
      <c r="S702" s="189">
        <v>9.6000000000000002E-2</v>
      </c>
      <c r="T702" s="189">
        <v>0.14199999999999999</v>
      </c>
      <c r="U702" s="189">
        <v>1.6E-2</v>
      </c>
      <c r="V702" s="189">
        <v>0.04</v>
      </c>
      <c r="W702" s="189">
        <v>0.126</v>
      </c>
      <c r="X702" s="189">
        <v>0.17699999999999999</v>
      </c>
      <c r="Y702" s="189" t="s">
        <v>143</v>
      </c>
      <c r="Z702" s="189" t="s">
        <v>143</v>
      </c>
      <c r="AA702" s="189">
        <v>3.1E-2</v>
      </c>
      <c r="AB702" s="189">
        <v>0.06</v>
      </c>
      <c r="AC702" s="42"/>
    </row>
    <row r="703" spans="1:29" x14ac:dyDescent="0.25">
      <c r="A703" s="94" t="s">
        <v>2220</v>
      </c>
      <c r="B703" s="189" t="s">
        <v>143</v>
      </c>
      <c r="C703" s="189">
        <v>0.20720276270350271</v>
      </c>
      <c r="D703" s="189">
        <v>0.28342377898371979</v>
      </c>
      <c r="E703" s="189">
        <v>0.19190922545633943</v>
      </c>
      <c r="F703" s="189">
        <v>4.2427232363098172E-2</v>
      </c>
      <c r="G703" s="189">
        <v>0.23285643808584114</v>
      </c>
      <c r="H703" s="189">
        <v>4.9333991119881598E-3</v>
      </c>
      <c r="I703" s="189">
        <v>3.7247163295510609E-2</v>
      </c>
      <c r="J703" s="188">
        <v>1</v>
      </c>
      <c r="K703" s="190">
        <v>4054</v>
      </c>
      <c r="L703" s="94"/>
      <c r="M703" s="189" t="s">
        <v>143</v>
      </c>
      <c r="N703" s="189" t="s">
        <v>143</v>
      </c>
      <c r="O703" s="189">
        <v>0.19500000000000001</v>
      </c>
      <c r="P703" s="189">
        <v>0.22</v>
      </c>
      <c r="Q703" s="189">
        <v>0.27</v>
      </c>
      <c r="R703" s="189">
        <v>0.29699999999999999</v>
      </c>
      <c r="S703" s="189">
        <v>0.18</v>
      </c>
      <c r="T703" s="189">
        <v>0.20399999999999999</v>
      </c>
      <c r="U703" s="189">
        <v>3.6999999999999998E-2</v>
      </c>
      <c r="V703" s="189">
        <v>4.9000000000000002E-2</v>
      </c>
      <c r="W703" s="189">
        <v>0.22</v>
      </c>
      <c r="X703" s="189">
        <v>0.246</v>
      </c>
      <c r="Y703" s="189">
        <v>3.0000000000000001E-3</v>
      </c>
      <c r="Z703" s="189">
        <v>8.0000000000000002E-3</v>
      </c>
      <c r="AA703" s="189">
        <v>3.2000000000000001E-2</v>
      </c>
      <c r="AB703" s="189">
        <v>4.3999999999999997E-2</v>
      </c>
      <c r="AC703" s="42"/>
    </row>
    <row r="704" spans="1:29" x14ac:dyDescent="0.25">
      <c r="A704" s="94" t="s">
        <v>2221</v>
      </c>
      <c r="B704" s="189" t="s">
        <v>143</v>
      </c>
      <c r="C704" s="189">
        <v>2.9803921568627451E-2</v>
      </c>
      <c r="D704" s="189">
        <v>0.24627450980392157</v>
      </c>
      <c r="E704" s="189">
        <v>0.10666666666666667</v>
      </c>
      <c r="F704" s="189">
        <v>4.6274509803921567E-2</v>
      </c>
      <c r="G704" s="189">
        <v>0.55607843137254898</v>
      </c>
      <c r="H704" s="189">
        <v>7.8431372549019605E-4</v>
      </c>
      <c r="I704" s="189">
        <v>1.411764705882353E-2</v>
      </c>
      <c r="J704" s="188">
        <v>1</v>
      </c>
      <c r="K704" s="190">
        <v>1275</v>
      </c>
      <c r="L704" s="94"/>
      <c r="M704" s="189" t="s">
        <v>143</v>
      </c>
      <c r="N704" s="189" t="s">
        <v>143</v>
      </c>
      <c r="O704" s="189">
        <v>2.1999999999999999E-2</v>
      </c>
      <c r="P704" s="189">
        <v>4.1000000000000002E-2</v>
      </c>
      <c r="Q704" s="189">
        <v>0.223</v>
      </c>
      <c r="R704" s="189">
        <v>0.27100000000000002</v>
      </c>
      <c r="S704" s="189">
        <v>9.0999999999999998E-2</v>
      </c>
      <c r="T704" s="189">
        <v>0.125</v>
      </c>
      <c r="U704" s="189">
        <v>3.5999999999999997E-2</v>
      </c>
      <c r="V704" s="189">
        <v>5.8999999999999997E-2</v>
      </c>
      <c r="W704" s="189">
        <v>0.52900000000000003</v>
      </c>
      <c r="X704" s="189">
        <v>0.58299999999999996</v>
      </c>
      <c r="Y704" s="189">
        <v>0</v>
      </c>
      <c r="Z704" s="189">
        <v>4.0000000000000001E-3</v>
      </c>
      <c r="AA704" s="189">
        <v>8.9999999999999993E-3</v>
      </c>
      <c r="AB704" s="189">
        <v>2.1999999999999999E-2</v>
      </c>
      <c r="AC704" s="42"/>
    </row>
    <row r="705" spans="1:29" x14ac:dyDescent="0.25">
      <c r="A705" s="94" t="s">
        <v>2222</v>
      </c>
      <c r="B705" s="189" t="s">
        <v>143</v>
      </c>
      <c r="C705" s="189">
        <v>7.8476630121177143E-2</v>
      </c>
      <c r="D705" s="189">
        <v>0.44143104443162146</v>
      </c>
      <c r="E705" s="189">
        <v>0.10617426428159261</v>
      </c>
      <c r="F705" s="189">
        <v>1.2694748990190421E-2</v>
      </c>
      <c r="G705" s="189">
        <v>0.32140796306982111</v>
      </c>
      <c r="H705" s="189">
        <v>3.462204270051933E-3</v>
      </c>
      <c r="I705" s="189">
        <v>3.6353144835545297E-2</v>
      </c>
      <c r="J705" s="188">
        <v>1</v>
      </c>
      <c r="K705" s="190">
        <v>1733</v>
      </c>
      <c r="L705" s="94"/>
      <c r="M705" s="189" t="s">
        <v>143</v>
      </c>
      <c r="N705" s="189" t="s">
        <v>143</v>
      </c>
      <c r="O705" s="189">
        <v>6.7000000000000004E-2</v>
      </c>
      <c r="P705" s="189">
        <v>9.1999999999999998E-2</v>
      </c>
      <c r="Q705" s="189">
        <v>0.41799999999999998</v>
      </c>
      <c r="R705" s="189">
        <v>0.46500000000000002</v>
      </c>
      <c r="S705" s="189">
        <v>9.2999999999999999E-2</v>
      </c>
      <c r="T705" s="189">
        <v>0.122</v>
      </c>
      <c r="U705" s="189">
        <v>8.0000000000000002E-3</v>
      </c>
      <c r="V705" s="189">
        <v>1.9E-2</v>
      </c>
      <c r="W705" s="189">
        <v>0.3</v>
      </c>
      <c r="X705" s="189">
        <v>0.34399999999999997</v>
      </c>
      <c r="Y705" s="189">
        <v>2E-3</v>
      </c>
      <c r="Z705" s="189">
        <v>8.0000000000000002E-3</v>
      </c>
      <c r="AA705" s="189">
        <v>2.9000000000000001E-2</v>
      </c>
      <c r="AB705" s="189">
        <v>4.5999999999999999E-2</v>
      </c>
      <c r="AC705" s="42"/>
    </row>
    <row r="706" spans="1:29" x14ac:dyDescent="0.25">
      <c r="A706" s="94" t="s">
        <v>2223</v>
      </c>
      <c r="B706" s="189" t="s">
        <v>143</v>
      </c>
      <c r="C706" s="189">
        <v>4.1739130434782612E-2</v>
      </c>
      <c r="D706" s="189">
        <v>0.25217391304347825</v>
      </c>
      <c r="E706" s="189">
        <v>9.3913043478260863E-2</v>
      </c>
      <c r="F706" s="189">
        <v>4.6956521739130432E-2</v>
      </c>
      <c r="G706" s="189">
        <v>0.53739130434782612</v>
      </c>
      <c r="H706" s="189">
        <v>1.7391304347826088E-3</v>
      </c>
      <c r="I706" s="189">
        <v>2.6086956521739129E-2</v>
      </c>
      <c r="J706" s="188">
        <v>1</v>
      </c>
      <c r="K706" s="190">
        <v>575</v>
      </c>
      <c r="L706" s="94"/>
      <c r="M706" s="189" t="s">
        <v>143</v>
      </c>
      <c r="N706" s="189" t="s">
        <v>143</v>
      </c>
      <c r="O706" s="189">
        <v>2.8000000000000001E-2</v>
      </c>
      <c r="P706" s="189">
        <v>6.0999999999999999E-2</v>
      </c>
      <c r="Q706" s="189">
        <v>0.218</v>
      </c>
      <c r="R706" s="189">
        <v>0.28899999999999998</v>
      </c>
      <c r="S706" s="189">
        <v>7.2999999999999995E-2</v>
      </c>
      <c r="T706" s="189">
        <v>0.121</v>
      </c>
      <c r="U706" s="189">
        <v>3.2000000000000001E-2</v>
      </c>
      <c r="V706" s="189">
        <v>6.7000000000000004E-2</v>
      </c>
      <c r="W706" s="189">
        <v>0.497</v>
      </c>
      <c r="X706" s="189">
        <v>0.57799999999999996</v>
      </c>
      <c r="Y706" s="189">
        <v>0</v>
      </c>
      <c r="Z706" s="189">
        <v>0.01</v>
      </c>
      <c r="AA706" s="189">
        <v>1.6E-2</v>
      </c>
      <c r="AB706" s="189">
        <v>4.2999999999999997E-2</v>
      </c>
      <c r="AC706" s="42"/>
    </row>
    <row r="707" spans="1:29" x14ac:dyDescent="0.25">
      <c r="A707" s="94" t="s">
        <v>2224</v>
      </c>
      <c r="B707" s="189" t="s">
        <v>143</v>
      </c>
      <c r="C707" s="189">
        <v>0.11923847695390781</v>
      </c>
      <c r="D707" s="189">
        <v>0.22344689378757515</v>
      </c>
      <c r="E707" s="189">
        <v>0.13076152304609218</v>
      </c>
      <c r="F707" s="189">
        <v>2.6553106212424848E-2</v>
      </c>
      <c r="G707" s="189">
        <v>0.46142284569138275</v>
      </c>
      <c r="H707" s="189">
        <v>4.0080160320641279E-3</v>
      </c>
      <c r="I707" s="189">
        <v>3.4569138276553106E-2</v>
      </c>
      <c r="J707" s="188">
        <v>0.99999999999999989</v>
      </c>
      <c r="K707" s="190">
        <v>1996</v>
      </c>
      <c r="L707" s="94"/>
      <c r="M707" s="189" t="s">
        <v>143</v>
      </c>
      <c r="N707" s="189" t="s">
        <v>143</v>
      </c>
      <c r="O707" s="189">
        <v>0.106</v>
      </c>
      <c r="P707" s="189">
        <v>0.13400000000000001</v>
      </c>
      <c r="Q707" s="189">
        <v>0.20599999999999999</v>
      </c>
      <c r="R707" s="189">
        <v>0.24199999999999999</v>
      </c>
      <c r="S707" s="189">
        <v>0.11700000000000001</v>
      </c>
      <c r="T707" s="189">
        <v>0.14599999999999999</v>
      </c>
      <c r="U707" s="189">
        <v>0.02</v>
      </c>
      <c r="V707" s="189">
        <v>3.5000000000000003E-2</v>
      </c>
      <c r="W707" s="189">
        <v>0.44</v>
      </c>
      <c r="X707" s="189">
        <v>0.48299999999999998</v>
      </c>
      <c r="Y707" s="189">
        <v>2E-3</v>
      </c>
      <c r="Z707" s="189">
        <v>8.0000000000000002E-3</v>
      </c>
      <c r="AA707" s="189">
        <v>2.7E-2</v>
      </c>
      <c r="AB707" s="189">
        <v>4.3999999999999997E-2</v>
      </c>
      <c r="AC707" s="42"/>
    </row>
    <row r="708" spans="1:29" x14ac:dyDescent="0.25">
      <c r="A708" s="94" t="s">
        <v>2225</v>
      </c>
      <c r="B708" s="189" t="s">
        <v>143</v>
      </c>
      <c r="C708" s="189">
        <v>0.23110218932312904</v>
      </c>
      <c r="D708" s="189">
        <v>0.21209459883319742</v>
      </c>
      <c r="E708" s="189">
        <v>0.13819710181293521</v>
      </c>
      <c r="F708" s="189">
        <v>2.4590678125588107E-2</v>
      </c>
      <c r="G708" s="189">
        <v>0.35976413023022397</v>
      </c>
      <c r="H708" s="189">
        <v>3.0738347656985134E-3</v>
      </c>
      <c r="I708" s="189">
        <v>3.1177466909227777E-2</v>
      </c>
      <c r="J708" s="188">
        <v>1.0000000000000002</v>
      </c>
      <c r="K708" s="190">
        <v>15941</v>
      </c>
      <c r="L708" s="94"/>
      <c r="M708" s="189" t="s">
        <v>143</v>
      </c>
      <c r="N708" s="189" t="s">
        <v>143</v>
      </c>
      <c r="O708" s="189">
        <v>0.22500000000000001</v>
      </c>
      <c r="P708" s="189">
        <v>0.23799999999999999</v>
      </c>
      <c r="Q708" s="189">
        <v>0.20599999999999999</v>
      </c>
      <c r="R708" s="189">
        <v>0.219</v>
      </c>
      <c r="S708" s="189">
        <v>0.13300000000000001</v>
      </c>
      <c r="T708" s="189">
        <v>0.14399999999999999</v>
      </c>
      <c r="U708" s="189">
        <v>2.1999999999999999E-2</v>
      </c>
      <c r="V708" s="189">
        <v>2.7E-2</v>
      </c>
      <c r="W708" s="189">
        <v>0.35199999999999998</v>
      </c>
      <c r="X708" s="189">
        <v>0.36699999999999999</v>
      </c>
      <c r="Y708" s="189">
        <v>2E-3</v>
      </c>
      <c r="Z708" s="189">
        <v>4.0000000000000001E-3</v>
      </c>
      <c r="AA708" s="189">
        <v>2.9000000000000001E-2</v>
      </c>
      <c r="AB708" s="189">
        <v>3.4000000000000002E-2</v>
      </c>
      <c r="AC708" s="42"/>
    </row>
    <row r="709" spans="1:29" x14ac:dyDescent="0.25">
      <c r="A709" s="94" t="s">
        <v>2226</v>
      </c>
      <c r="B709" s="189" t="s">
        <v>143</v>
      </c>
      <c r="C709" s="189">
        <v>0.61073825503355705</v>
      </c>
      <c r="D709" s="189">
        <v>0.26845637583892618</v>
      </c>
      <c r="E709" s="189">
        <v>5.3691275167785234E-2</v>
      </c>
      <c r="F709" s="189" t="s">
        <v>143</v>
      </c>
      <c r="G709" s="189">
        <v>4.6979865771812082E-2</v>
      </c>
      <c r="H709" s="189" t="s">
        <v>143</v>
      </c>
      <c r="I709" s="189">
        <v>2.0134228187919462E-2</v>
      </c>
      <c r="J709" s="188">
        <v>1</v>
      </c>
      <c r="K709" s="190">
        <v>149</v>
      </c>
      <c r="L709" s="94"/>
      <c r="M709" s="189" t="s">
        <v>143</v>
      </c>
      <c r="N709" s="189" t="s">
        <v>143</v>
      </c>
      <c r="O709" s="189">
        <v>0.53100000000000003</v>
      </c>
      <c r="P709" s="189">
        <v>0.68500000000000005</v>
      </c>
      <c r="Q709" s="189">
        <v>0.20399999999999999</v>
      </c>
      <c r="R709" s="189">
        <v>0.34499999999999997</v>
      </c>
      <c r="S709" s="189">
        <v>2.7E-2</v>
      </c>
      <c r="T709" s="189">
        <v>0.10199999999999999</v>
      </c>
      <c r="U709" s="189" t="s">
        <v>143</v>
      </c>
      <c r="V709" s="189" t="s">
        <v>143</v>
      </c>
      <c r="W709" s="189">
        <v>2.3E-2</v>
      </c>
      <c r="X709" s="189">
        <v>9.4E-2</v>
      </c>
      <c r="Y709" s="189" t="s">
        <v>143</v>
      </c>
      <c r="Z709" s="189" t="s">
        <v>143</v>
      </c>
      <c r="AA709" s="189">
        <v>7.0000000000000001E-3</v>
      </c>
      <c r="AB709" s="189">
        <v>5.8000000000000003E-2</v>
      </c>
      <c r="AC709" s="42"/>
    </row>
    <row r="710" spans="1:29" x14ac:dyDescent="0.25">
      <c r="A710" s="94" t="s">
        <v>2227</v>
      </c>
      <c r="B710" s="189" t="s">
        <v>143</v>
      </c>
      <c r="C710" s="189">
        <v>0.51410499683744471</v>
      </c>
      <c r="D710" s="189">
        <v>0.33750790638836181</v>
      </c>
      <c r="E710" s="189">
        <v>5.0980392156862744E-2</v>
      </c>
      <c r="F710" s="189">
        <v>7.337128399746996E-3</v>
      </c>
      <c r="G710" s="189">
        <v>2.1378874130297279E-2</v>
      </c>
      <c r="H710" s="189">
        <v>3.7950664136622391E-4</v>
      </c>
      <c r="I710" s="189">
        <v>6.8311195445920306E-2</v>
      </c>
      <c r="J710" s="188">
        <v>1</v>
      </c>
      <c r="K710" s="190">
        <v>7905</v>
      </c>
      <c r="L710" s="94"/>
      <c r="M710" s="189" t="s">
        <v>143</v>
      </c>
      <c r="N710" s="189" t="s">
        <v>143</v>
      </c>
      <c r="O710" s="189">
        <v>0.503</v>
      </c>
      <c r="P710" s="189">
        <v>0.52500000000000002</v>
      </c>
      <c r="Q710" s="189">
        <v>0.32700000000000001</v>
      </c>
      <c r="R710" s="189">
        <v>0.34799999999999998</v>
      </c>
      <c r="S710" s="189">
        <v>4.5999999999999999E-2</v>
      </c>
      <c r="T710" s="189">
        <v>5.6000000000000001E-2</v>
      </c>
      <c r="U710" s="189">
        <v>6.0000000000000001E-3</v>
      </c>
      <c r="V710" s="189">
        <v>8.9999999999999993E-3</v>
      </c>
      <c r="W710" s="189">
        <v>1.7999999999999999E-2</v>
      </c>
      <c r="X710" s="189">
        <v>2.5000000000000001E-2</v>
      </c>
      <c r="Y710" s="189">
        <v>0</v>
      </c>
      <c r="Z710" s="189">
        <v>1E-3</v>
      </c>
      <c r="AA710" s="189">
        <v>6.3E-2</v>
      </c>
      <c r="AB710" s="189">
        <v>7.3999999999999996E-2</v>
      </c>
      <c r="AC710" s="42"/>
    </row>
    <row r="711" spans="1:29" x14ac:dyDescent="0.25">
      <c r="A711" s="94" t="s">
        <v>2228</v>
      </c>
      <c r="B711" s="189" t="s">
        <v>143</v>
      </c>
      <c r="C711" s="189">
        <v>5.1928783382789315E-3</v>
      </c>
      <c r="D711" s="189">
        <v>0.29376854599406527</v>
      </c>
      <c r="E711" s="189">
        <v>0.23590504451038577</v>
      </c>
      <c r="F711" s="189">
        <v>2.7448071216617211E-2</v>
      </c>
      <c r="G711" s="189">
        <v>0.39688427299703266</v>
      </c>
      <c r="H711" s="189">
        <v>6.6765578635014835E-3</v>
      </c>
      <c r="I711" s="189">
        <v>3.4124629080118693E-2</v>
      </c>
      <c r="J711" s="188">
        <v>1</v>
      </c>
      <c r="K711" s="190">
        <v>1348</v>
      </c>
      <c r="L711" s="94"/>
      <c r="M711" s="189" t="s">
        <v>143</v>
      </c>
      <c r="N711" s="189" t="s">
        <v>143</v>
      </c>
      <c r="O711" s="189">
        <v>3.0000000000000001E-3</v>
      </c>
      <c r="P711" s="189">
        <v>1.0999999999999999E-2</v>
      </c>
      <c r="Q711" s="189">
        <v>0.27</v>
      </c>
      <c r="R711" s="189">
        <v>0.31900000000000001</v>
      </c>
      <c r="S711" s="189">
        <v>0.214</v>
      </c>
      <c r="T711" s="189">
        <v>0.25900000000000001</v>
      </c>
      <c r="U711" s="189">
        <v>0.02</v>
      </c>
      <c r="V711" s="189">
        <v>3.7999999999999999E-2</v>
      </c>
      <c r="W711" s="189">
        <v>0.371</v>
      </c>
      <c r="X711" s="189">
        <v>0.42299999999999999</v>
      </c>
      <c r="Y711" s="189">
        <v>4.0000000000000001E-3</v>
      </c>
      <c r="Z711" s="189">
        <v>1.2999999999999999E-2</v>
      </c>
      <c r="AA711" s="189">
        <v>2.5999999999999999E-2</v>
      </c>
      <c r="AB711" s="189">
        <v>4.4999999999999998E-2</v>
      </c>
      <c r="AC711" s="42"/>
    </row>
    <row r="712" spans="1:29" x14ac:dyDescent="0.25">
      <c r="A712" s="94" t="s">
        <v>2229</v>
      </c>
      <c r="B712" s="189" t="s">
        <v>143</v>
      </c>
      <c r="C712" s="189">
        <v>0.2</v>
      </c>
      <c r="D712" s="189">
        <v>0.26178343949044586</v>
      </c>
      <c r="E712" s="189">
        <v>0.18343949044585986</v>
      </c>
      <c r="F712" s="189">
        <v>3.1847133757961783E-2</v>
      </c>
      <c r="G712" s="189">
        <v>0.29872611464968152</v>
      </c>
      <c r="H712" s="189" t="s">
        <v>143</v>
      </c>
      <c r="I712" s="189">
        <v>2.4203821656050957E-2</v>
      </c>
      <c r="J712" s="188">
        <v>1</v>
      </c>
      <c r="K712" s="190">
        <v>1570</v>
      </c>
      <c r="L712" s="94"/>
      <c r="M712" s="189" t="s">
        <v>143</v>
      </c>
      <c r="N712" s="189" t="s">
        <v>143</v>
      </c>
      <c r="O712" s="189">
        <v>0.18099999999999999</v>
      </c>
      <c r="P712" s="189">
        <v>0.221</v>
      </c>
      <c r="Q712" s="189">
        <v>0.24099999999999999</v>
      </c>
      <c r="R712" s="189">
        <v>0.28399999999999997</v>
      </c>
      <c r="S712" s="189">
        <v>0.16500000000000001</v>
      </c>
      <c r="T712" s="189">
        <v>0.20300000000000001</v>
      </c>
      <c r="U712" s="189">
        <v>2.4E-2</v>
      </c>
      <c r="V712" s="189">
        <v>4.2000000000000003E-2</v>
      </c>
      <c r="W712" s="189">
        <v>0.27700000000000002</v>
      </c>
      <c r="X712" s="189">
        <v>0.32200000000000001</v>
      </c>
      <c r="Y712" s="189" t="s">
        <v>143</v>
      </c>
      <c r="Z712" s="189" t="s">
        <v>143</v>
      </c>
      <c r="AA712" s="189">
        <v>1.7999999999999999E-2</v>
      </c>
      <c r="AB712" s="189">
        <v>3.3000000000000002E-2</v>
      </c>
      <c r="AC712" s="42"/>
    </row>
    <row r="713" spans="1:29" x14ac:dyDescent="0.25">
      <c r="A713" s="94" t="s">
        <v>2230</v>
      </c>
      <c r="B713" s="189" t="s">
        <v>143</v>
      </c>
      <c r="C713" s="189">
        <v>0.15183673469387754</v>
      </c>
      <c r="D713" s="189">
        <v>0.31428571428571428</v>
      </c>
      <c r="E713" s="189">
        <v>0.1236734693877551</v>
      </c>
      <c r="F713" s="189">
        <v>1.5510204081632653E-2</v>
      </c>
      <c r="G713" s="189">
        <v>0.37387755102040815</v>
      </c>
      <c r="H713" s="189">
        <v>1.2244897959183673E-3</v>
      </c>
      <c r="I713" s="189">
        <v>1.9591836734693877E-2</v>
      </c>
      <c r="J713" s="188">
        <v>1</v>
      </c>
      <c r="K713" s="190">
        <v>2450</v>
      </c>
      <c r="L713" s="94"/>
      <c r="M713" s="189" t="s">
        <v>143</v>
      </c>
      <c r="N713" s="189" t="s">
        <v>143</v>
      </c>
      <c r="O713" s="189">
        <v>0.13800000000000001</v>
      </c>
      <c r="P713" s="189">
        <v>0.16700000000000001</v>
      </c>
      <c r="Q713" s="189">
        <v>0.29599999999999999</v>
      </c>
      <c r="R713" s="189">
        <v>0.33300000000000002</v>
      </c>
      <c r="S713" s="189">
        <v>0.111</v>
      </c>
      <c r="T713" s="189">
        <v>0.13700000000000001</v>
      </c>
      <c r="U713" s="189">
        <v>1.0999999999999999E-2</v>
      </c>
      <c r="V713" s="189">
        <v>2.1000000000000001E-2</v>
      </c>
      <c r="W713" s="189">
        <v>0.35499999999999998</v>
      </c>
      <c r="X713" s="189">
        <v>0.39300000000000002</v>
      </c>
      <c r="Y713" s="189">
        <v>0</v>
      </c>
      <c r="Z713" s="189">
        <v>4.0000000000000001E-3</v>
      </c>
      <c r="AA713" s="189">
        <v>1.4999999999999999E-2</v>
      </c>
      <c r="AB713" s="189">
        <v>2.5999999999999999E-2</v>
      </c>
      <c r="AC713" s="42"/>
    </row>
    <row r="714" spans="1:29" x14ac:dyDescent="0.25">
      <c r="A714" s="94" t="s">
        <v>2231</v>
      </c>
      <c r="B714" s="189" t="s">
        <v>143</v>
      </c>
      <c r="C714" s="189">
        <v>0.22885738115095913</v>
      </c>
      <c r="D714" s="189">
        <v>0.31492910758965803</v>
      </c>
      <c r="E714" s="189">
        <v>0.11976647206005005</v>
      </c>
      <c r="F714" s="189">
        <v>2.7856547122602167E-2</v>
      </c>
      <c r="G714" s="189">
        <v>0.26405337781484572</v>
      </c>
      <c r="H714" s="189">
        <v>2.0016680567139281E-3</v>
      </c>
      <c r="I714" s="189">
        <v>4.2535446205170975E-2</v>
      </c>
      <c r="J714" s="188">
        <v>1.0000000000000002</v>
      </c>
      <c r="K714" s="190">
        <v>5995</v>
      </c>
      <c r="L714" s="94"/>
      <c r="M714" s="189" t="s">
        <v>143</v>
      </c>
      <c r="N714" s="189" t="s">
        <v>143</v>
      </c>
      <c r="O714" s="189">
        <v>0.218</v>
      </c>
      <c r="P714" s="189">
        <v>0.24</v>
      </c>
      <c r="Q714" s="189">
        <v>0.30299999999999999</v>
      </c>
      <c r="R714" s="189">
        <v>0.32700000000000001</v>
      </c>
      <c r="S714" s="189">
        <v>0.112</v>
      </c>
      <c r="T714" s="189">
        <v>0.128</v>
      </c>
      <c r="U714" s="189">
        <v>2.4E-2</v>
      </c>
      <c r="V714" s="189">
        <v>3.2000000000000001E-2</v>
      </c>
      <c r="W714" s="189">
        <v>0.253</v>
      </c>
      <c r="X714" s="189">
        <v>0.27500000000000002</v>
      </c>
      <c r="Y714" s="189">
        <v>1E-3</v>
      </c>
      <c r="Z714" s="189">
        <v>3.0000000000000001E-3</v>
      </c>
      <c r="AA714" s="189">
        <v>3.7999999999999999E-2</v>
      </c>
      <c r="AB714" s="189">
        <v>4.8000000000000001E-2</v>
      </c>
      <c r="AC714" s="42"/>
    </row>
    <row r="715" spans="1:29" x14ac:dyDescent="0.25">
      <c r="A715" s="94" t="s">
        <v>2232</v>
      </c>
      <c r="B715" s="189" t="s">
        <v>143</v>
      </c>
      <c r="C715" s="189">
        <v>0.32425531914893618</v>
      </c>
      <c r="D715" s="189">
        <v>0.20368794326241135</v>
      </c>
      <c r="E715" s="189">
        <v>9.304964539007092E-2</v>
      </c>
      <c r="F715" s="189">
        <v>0.15432624113475177</v>
      </c>
      <c r="G715" s="189">
        <v>0.19460992907801419</v>
      </c>
      <c r="H715" s="189">
        <v>2.553191489361702E-3</v>
      </c>
      <c r="I715" s="189">
        <v>2.7517730496453899E-2</v>
      </c>
      <c r="J715" s="188">
        <v>1.0000000000000002</v>
      </c>
      <c r="K715" s="190">
        <v>3525</v>
      </c>
      <c r="L715" s="94"/>
      <c r="M715" s="189" t="s">
        <v>143</v>
      </c>
      <c r="N715" s="189" t="s">
        <v>143</v>
      </c>
      <c r="O715" s="189">
        <v>0.309</v>
      </c>
      <c r="P715" s="189">
        <v>0.34</v>
      </c>
      <c r="Q715" s="189">
        <v>0.191</v>
      </c>
      <c r="R715" s="189">
        <v>0.217</v>
      </c>
      <c r="S715" s="189">
        <v>8.4000000000000005E-2</v>
      </c>
      <c r="T715" s="189">
        <v>0.10299999999999999</v>
      </c>
      <c r="U715" s="189">
        <v>0.14299999999999999</v>
      </c>
      <c r="V715" s="189">
        <v>0.16700000000000001</v>
      </c>
      <c r="W715" s="189">
        <v>0.182</v>
      </c>
      <c r="X715" s="189">
        <v>0.20799999999999999</v>
      </c>
      <c r="Y715" s="189">
        <v>1E-3</v>
      </c>
      <c r="Z715" s="189">
        <v>5.0000000000000001E-3</v>
      </c>
      <c r="AA715" s="189">
        <v>2.3E-2</v>
      </c>
      <c r="AB715" s="189">
        <v>3.3000000000000002E-2</v>
      </c>
      <c r="AC715" s="42"/>
    </row>
    <row r="716" spans="1:29" x14ac:dyDescent="0.25">
      <c r="A716" s="94" t="s">
        <v>2233</v>
      </c>
      <c r="B716" s="189" t="s">
        <v>143</v>
      </c>
      <c r="C716" s="189">
        <v>0.1419457735247209</v>
      </c>
      <c r="D716" s="189">
        <v>0.31578947368421051</v>
      </c>
      <c r="E716" s="189">
        <v>0.27113237639553428</v>
      </c>
      <c r="F716" s="189">
        <v>7.6555023923444973E-2</v>
      </c>
      <c r="G716" s="189">
        <v>0.15629984051036683</v>
      </c>
      <c r="H716" s="189" t="s">
        <v>143</v>
      </c>
      <c r="I716" s="189">
        <v>3.8277511961722487E-2</v>
      </c>
      <c r="J716" s="188">
        <v>1</v>
      </c>
      <c r="K716" s="190">
        <v>627</v>
      </c>
      <c r="L716" s="94"/>
      <c r="M716" s="189" t="s">
        <v>143</v>
      </c>
      <c r="N716" s="189" t="s">
        <v>143</v>
      </c>
      <c r="O716" s="189">
        <v>0.11700000000000001</v>
      </c>
      <c r="P716" s="189">
        <v>0.17100000000000001</v>
      </c>
      <c r="Q716" s="189">
        <v>0.28100000000000003</v>
      </c>
      <c r="R716" s="189">
        <v>0.35299999999999998</v>
      </c>
      <c r="S716" s="189">
        <v>0.23799999999999999</v>
      </c>
      <c r="T716" s="189">
        <v>0.307</v>
      </c>
      <c r="U716" s="189">
        <v>5.8000000000000003E-2</v>
      </c>
      <c r="V716" s="189">
        <v>0.1</v>
      </c>
      <c r="W716" s="189">
        <v>0.13</v>
      </c>
      <c r="X716" s="189">
        <v>0.187</v>
      </c>
      <c r="Y716" s="189" t="s">
        <v>143</v>
      </c>
      <c r="Z716" s="189" t="s">
        <v>143</v>
      </c>
      <c r="AA716" s="189">
        <v>2.5999999999999999E-2</v>
      </c>
      <c r="AB716" s="189">
        <v>5.6000000000000001E-2</v>
      </c>
      <c r="AC716" s="42"/>
    </row>
    <row r="717" spans="1:29" x14ac:dyDescent="0.25">
      <c r="A717" s="94" t="s">
        <v>2234</v>
      </c>
      <c r="B717" s="189" t="s">
        <v>143</v>
      </c>
      <c r="C717" s="189">
        <v>1.8264840182648401E-3</v>
      </c>
      <c r="D717" s="189">
        <v>0.39634703196347032</v>
      </c>
      <c r="E717" s="189">
        <v>0.31598173515981737</v>
      </c>
      <c r="F717" s="189">
        <v>2.9223744292237442E-2</v>
      </c>
      <c r="G717" s="189">
        <v>0.21826484018264841</v>
      </c>
      <c r="H717" s="189">
        <v>3.6529680365296802E-3</v>
      </c>
      <c r="I717" s="189">
        <v>3.4703196347031964E-2</v>
      </c>
      <c r="J717" s="188">
        <v>1</v>
      </c>
      <c r="K717" s="190">
        <v>1095</v>
      </c>
      <c r="L717" s="94"/>
      <c r="M717" s="189" t="s">
        <v>143</v>
      </c>
      <c r="N717" s="189" t="s">
        <v>143</v>
      </c>
      <c r="O717" s="189">
        <v>1E-3</v>
      </c>
      <c r="P717" s="189">
        <v>7.0000000000000001E-3</v>
      </c>
      <c r="Q717" s="189">
        <v>0.36799999999999999</v>
      </c>
      <c r="R717" s="189">
        <v>0.42599999999999999</v>
      </c>
      <c r="S717" s="189">
        <v>0.28899999999999998</v>
      </c>
      <c r="T717" s="189">
        <v>0.34399999999999997</v>
      </c>
      <c r="U717" s="189">
        <v>2.1000000000000001E-2</v>
      </c>
      <c r="V717" s="189">
        <v>4.1000000000000002E-2</v>
      </c>
      <c r="W717" s="189">
        <v>0.19500000000000001</v>
      </c>
      <c r="X717" s="189">
        <v>0.24399999999999999</v>
      </c>
      <c r="Y717" s="189">
        <v>1E-3</v>
      </c>
      <c r="Z717" s="189">
        <v>8.9999999999999993E-3</v>
      </c>
      <c r="AA717" s="189">
        <v>2.5000000000000001E-2</v>
      </c>
      <c r="AB717" s="189">
        <v>4.7E-2</v>
      </c>
      <c r="AC717" s="42"/>
    </row>
    <row r="718" spans="1:29" x14ac:dyDescent="0.25">
      <c r="A718" s="94" t="s">
        <v>2235</v>
      </c>
      <c r="B718" s="189" t="s">
        <v>143</v>
      </c>
      <c r="C718" s="189">
        <v>9.3447905477980667E-2</v>
      </c>
      <c r="D718" s="189">
        <v>0.38882921589688507</v>
      </c>
      <c r="E718" s="189">
        <v>0.11922663802363051</v>
      </c>
      <c r="F718" s="189">
        <v>2.2556390977443608E-2</v>
      </c>
      <c r="G718" s="189">
        <v>0.34479054779806662</v>
      </c>
      <c r="H718" s="189">
        <v>4.296455424274973E-3</v>
      </c>
      <c r="I718" s="189">
        <v>2.6852846401718582E-2</v>
      </c>
      <c r="J718" s="188">
        <v>0.99999999999999989</v>
      </c>
      <c r="K718" s="190">
        <v>931</v>
      </c>
      <c r="L718" s="94"/>
      <c r="M718" s="189" t="s">
        <v>143</v>
      </c>
      <c r="N718" s="189" t="s">
        <v>143</v>
      </c>
      <c r="O718" s="189">
        <v>7.5999999999999998E-2</v>
      </c>
      <c r="P718" s="189">
        <v>0.114</v>
      </c>
      <c r="Q718" s="189">
        <v>0.35799999999999998</v>
      </c>
      <c r="R718" s="189">
        <v>0.42099999999999999</v>
      </c>
      <c r="S718" s="189">
        <v>0.1</v>
      </c>
      <c r="T718" s="189">
        <v>0.14199999999999999</v>
      </c>
      <c r="U718" s="189">
        <v>1.4999999999999999E-2</v>
      </c>
      <c r="V718" s="189">
        <v>3.4000000000000002E-2</v>
      </c>
      <c r="W718" s="189">
        <v>0.315</v>
      </c>
      <c r="X718" s="189">
        <v>0.376</v>
      </c>
      <c r="Y718" s="189">
        <v>2E-3</v>
      </c>
      <c r="Z718" s="189">
        <v>1.0999999999999999E-2</v>
      </c>
      <c r="AA718" s="189">
        <v>1.7999999999999999E-2</v>
      </c>
      <c r="AB718" s="189">
        <v>3.9E-2</v>
      </c>
      <c r="AC718" s="42"/>
    </row>
    <row r="719" spans="1:29" x14ac:dyDescent="0.25">
      <c r="A719" s="94" t="s">
        <v>2236</v>
      </c>
      <c r="B719" s="189">
        <v>2.6624068157614486E-4</v>
      </c>
      <c r="C719" s="189">
        <v>0.14696485623003194</v>
      </c>
      <c r="D719" s="189">
        <v>0.28168264110756125</v>
      </c>
      <c r="E719" s="189">
        <v>0.18210862619808307</v>
      </c>
      <c r="F719" s="189">
        <v>3.9403620873269436E-2</v>
      </c>
      <c r="G719" s="189">
        <v>0.30830670926517573</v>
      </c>
      <c r="H719" s="189">
        <v>6.9222577209797657E-3</v>
      </c>
      <c r="I719" s="189">
        <v>3.4345047923322686E-2</v>
      </c>
      <c r="J719" s="188">
        <v>1</v>
      </c>
      <c r="K719" s="190">
        <v>3756</v>
      </c>
      <c r="L719" s="94"/>
      <c r="M719" s="189">
        <v>0</v>
      </c>
      <c r="N719" s="189">
        <v>2E-3</v>
      </c>
      <c r="O719" s="189">
        <v>0.13600000000000001</v>
      </c>
      <c r="P719" s="189">
        <v>0.159</v>
      </c>
      <c r="Q719" s="189">
        <v>0.26800000000000002</v>
      </c>
      <c r="R719" s="189">
        <v>0.29599999999999999</v>
      </c>
      <c r="S719" s="189">
        <v>0.17</v>
      </c>
      <c r="T719" s="189">
        <v>0.19500000000000001</v>
      </c>
      <c r="U719" s="189">
        <v>3.4000000000000002E-2</v>
      </c>
      <c r="V719" s="189">
        <v>4.5999999999999999E-2</v>
      </c>
      <c r="W719" s="189">
        <v>0.29399999999999998</v>
      </c>
      <c r="X719" s="189">
        <v>0.32300000000000001</v>
      </c>
      <c r="Y719" s="189">
        <v>5.0000000000000001E-3</v>
      </c>
      <c r="Z719" s="189">
        <v>0.01</v>
      </c>
      <c r="AA719" s="189">
        <v>2.9000000000000001E-2</v>
      </c>
      <c r="AB719" s="189">
        <v>4.1000000000000002E-2</v>
      </c>
      <c r="AC719" s="42"/>
    </row>
    <row r="720" spans="1:29" x14ac:dyDescent="0.25">
      <c r="A720" s="94" t="s">
        <v>2237</v>
      </c>
      <c r="B720" s="189" t="s">
        <v>143</v>
      </c>
      <c r="C720" s="189">
        <v>0.29259043173862309</v>
      </c>
      <c r="D720" s="189">
        <v>0.22899649941656944</v>
      </c>
      <c r="E720" s="189">
        <v>9.8599766627771299E-2</v>
      </c>
      <c r="F720" s="189">
        <v>3.2088681446907817E-2</v>
      </c>
      <c r="G720" s="189">
        <v>0.30017502917152861</v>
      </c>
      <c r="H720" s="189">
        <v>7.8763127187864643E-3</v>
      </c>
      <c r="I720" s="189">
        <v>3.9673278879813305E-2</v>
      </c>
      <c r="J720" s="188">
        <v>0.99999999999999989</v>
      </c>
      <c r="K720" s="190">
        <v>3428</v>
      </c>
      <c r="L720" s="94"/>
      <c r="M720" s="189" t="s">
        <v>143</v>
      </c>
      <c r="N720" s="189" t="s">
        <v>143</v>
      </c>
      <c r="O720" s="189">
        <v>0.27800000000000002</v>
      </c>
      <c r="P720" s="189">
        <v>0.308</v>
      </c>
      <c r="Q720" s="189">
        <v>0.215</v>
      </c>
      <c r="R720" s="189">
        <v>0.24299999999999999</v>
      </c>
      <c r="S720" s="189">
        <v>8.8999999999999996E-2</v>
      </c>
      <c r="T720" s="189">
        <v>0.109</v>
      </c>
      <c r="U720" s="189">
        <v>2.7E-2</v>
      </c>
      <c r="V720" s="189">
        <v>3.9E-2</v>
      </c>
      <c r="W720" s="189">
        <v>0.28499999999999998</v>
      </c>
      <c r="X720" s="189">
        <v>0.316</v>
      </c>
      <c r="Y720" s="189">
        <v>5.0000000000000001E-3</v>
      </c>
      <c r="Z720" s="189">
        <v>1.0999999999999999E-2</v>
      </c>
      <c r="AA720" s="189">
        <v>3.4000000000000002E-2</v>
      </c>
      <c r="AB720" s="189">
        <v>4.7E-2</v>
      </c>
      <c r="AC720" s="42"/>
    </row>
    <row r="721" spans="1:29" x14ac:dyDescent="0.25">
      <c r="A721" s="94" t="s">
        <v>2238</v>
      </c>
      <c r="B721" s="189" t="s">
        <v>143</v>
      </c>
      <c r="C721" s="189">
        <v>0.17467248908296942</v>
      </c>
      <c r="D721" s="189">
        <v>0.18486171761280931</v>
      </c>
      <c r="E721" s="189">
        <v>0.10650169820475497</v>
      </c>
      <c r="F721" s="189">
        <v>3.8573508005822418E-2</v>
      </c>
      <c r="G721" s="189">
        <v>0.45730228044638527</v>
      </c>
      <c r="H721" s="189">
        <v>4.3668122270742356E-3</v>
      </c>
      <c r="I721" s="189">
        <v>3.3721494420184378E-2</v>
      </c>
      <c r="J721" s="188">
        <v>1</v>
      </c>
      <c r="K721" s="190">
        <v>4122</v>
      </c>
      <c r="L721" s="94"/>
      <c r="M721" s="189" t="s">
        <v>143</v>
      </c>
      <c r="N721" s="189" t="s">
        <v>143</v>
      </c>
      <c r="O721" s="189">
        <v>0.16300000000000001</v>
      </c>
      <c r="P721" s="189">
        <v>0.187</v>
      </c>
      <c r="Q721" s="189">
        <v>0.17299999999999999</v>
      </c>
      <c r="R721" s="189">
        <v>0.19700000000000001</v>
      </c>
      <c r="S721" s="189">
        <v>9.7000000000000003E-2</v>
      </c>
      <c r="T721" s="189">
        <v>0.11600000000000001</v>
      </c>
      <c r="U721" s="189">
        <v>3.3000000000000002E-2</v>
      </c>
      <c r="V721" s="189">
        <v>4.4999999999999998E-2</v>
      </c>
      <c r="W721" s="189">
        <v>0.442</v>
      </c>
      <c r="X721" s="189">
        <v>0.47299999999999998</v>
      </c>
      <c r="Y721" s="189">
        <v>3.0000000000000001E-3</v>
      </c>
      <c r="Z721" s="189">
        <v>7.0000000000000001E-3</v>
      </c>
      <c r="AA721" s="189">
        <v>2.9000000000000001E-2</v>
      </c>
      <c r="AB721" s="189">
        <v>0.04</v>
      </c>
      <c r="AC721" s="42"/>
    </row>
    <row r="722" spans="1:29" x14ac:dyDescent="0.25">
      <c r="A722" s="94" t="s">
        <v>2239</v>
      </c>
      <c r="B722" s="189" t="s">
        <v>143</v>
      </c>
      <c r="C722" s="189">
        <v>0.32042354287894687</v>
      </c>
      <c r="D722" s="189">
        <v>0.42821711342173041</v>
      </c>
      <c r="E722" s="189">
        <v>0.10455022417246972</v>
      </c>
      <c r="F722" s="189">
        <v>1.5501287799294095E-2</v>
      </c>
      <c r="G722" s="189">
        <v>8.9430506534389012E-2</v>
      </c>
      <c r="H722" s="189">
        <v>2.1463321568253361E-3</v>
      </c>
      <c r="I722" s="189">
        <v>3.9730993036344558E-2</v>
      </c>
      <c r="J722" s="188">
        <v>1</v>
      </c>
      <c r="K722" s="190">
        <v>20966</v>
      </c>
      <c r="L722" s="94"/>
      <c r="M722" s="189" t="s">
        <v>143</v>
      </c>
      <c r="N722" s="189" t="s">
        <v>143</v>
      </c>
      <c r="O722" s="189">
        <v>0.314</v>
      </c>
      <c r="P722" s="189">
        <v>0.32700000000000001</v>
      </c>
      <c r="Q722" s="189">
        <v>0.42199999999999999</v>
      </c>
      <c r="R722" s="189">
        <v>0.435</v>
      </c>
      <c r="S722" s="189">
        <v>0.1</v>
      </c>
      <c r="T722" s="189">
        <v>0.109</v>
      </c>
      <c r="U722" s="189">
        <v>1.4E-2</v>
      </c>
      <c r="V722" s="189">
        <v>1.7000000000000001E-2</v>
      </c>
      <c r="W722" s="189">
        <v>8.5999999999999993E-2</v>
      </c>
      <c r="X722" s="189">
        <v>9.2999999999999999E-2</v>
      </c>
      <c r="Y722" s="189">
        <v>2E-3</v>
      </c>
      <c r="Z722" s="189">
        <v>3.0000000000000001E-3</v>
      </c>
      <c r="AA722" s="189">
        <v>3.6999999999999998E-2</v>
      </c>
      <c r="AB722" s="189">
        <v>4.2000000000000003E-2</v>
      </c>
      <c r="AC722" s="42"/>
    </row>
    <row r="723" spans="1:29" x14ac:dyDescent="0.25">
      <c r="A723" s="94" t="s">
        <v>2240</v>
      </c>
      <c r="B723" s="189" t="s">
        <v>143</v>
      </c>
      <c r="C723" s="189">
        <v>7.28744939271255E-2</v>
      </c>
      <c r="D723" s="189">
        <v>0.27530364372469635</v>
      </c>
      <c r="E723" s="189">
        <v>0.35222672064777327</v>
      </c>
      <c r="F723" s="189">
        <v>3.643724696356275E-2</v>
      </c>
      <c r="G723" s="189">
        <v>0.21862348178137653</v>
      </c>
      <c r="H723" s="189" t="s">
        <v>143</v>
      </c>
      <c r="I723" s="189">
        <v>4.4534412955465584E-2</v>
      </c>
      <c r="J723" s="188">
        <v>0.99999999999999989</v>
      </c>
      <c r="K723" s="190">
        <v>247</v>
      </c>
      <c r="L723" s="94"/>
      <c r="M723" s="189" t="s">
        <v>143</v>
      </c>
      <c r="N723" s="189" t="s">
        <v>143</v>
      </c>
      <c r="O723" s="189">
        <v>4.7E-2</v>
      </c>
      <c r="P723" s="189">
        <v>0.112</v>
      </c>
      <c r="Q723" s="189">
        <v>0.223</v>
      </c>
      <c r="R723" s="189">
        <v>0.33400000000000002</v>
      </c>
      <c r="S723" s="189">
        <v>0.29499999999999998</v>
      </c>
      <c r="T723" s="189">
        <v>0.41399999999999998</v>
      </c>
      <c r="U723" s="189">
        <v>1.9E-2</v>
      </c>
      <c r="V723" s="189">
        <v>6.8000000000000005E-2</v>
      </c>
      <c r="W723" s="189">
        <v>0.17199999999999999</v>
      </c>
      <c r="X723" s="189">
        <v>0.27400000000000002</v>
      </c>
      <c r="Y723" s="189" t="s">
        <v>143</v>
      </c>
      <c r="Z723" s="189" t="s">
        <v>143</v>
      </c>
      <c r="AA723" s="189">
        <v>2.5000000000000001E-2</v>
      </c>
      <c r="AB723" s="189">
        <v>7.8E-2</v>
      </c>
      <c r="AC723" s="42"/>
    </row>
    <row r="724" spans="1:29" x14ac:dyDescent="0.25">
      <c r="A724" s="94" t="s">
        <v>2241</v>
      </c>
      <c r="B724" s="189" t="s">
        <v>143</v>
      </c>
      <c r="C724" s="189">
        <v>0.17951127819548873</v>
      </c>
      <c r="D724" s="189">
        <v>0.37687969924812031</v>
      </c>
      <c r="E724" s="189">
        <v>0.16447368421052633</v>
      </c>
      <c r="F724" s="189">
        <v>2.0676691729323307E-2</v>
      </c>
      <c r="G724" s="189">
        <v>0.20018796992481203</v>
      </c>
      <c r="H724" s="189">
        <v>9.3984962406015032E-4</v>
      </c>
      <c r="I724" s="189">
        <v>5.733082706766917E-2</v>
      </c>
      <c r="J724" s="188">
        <v>1</v>
      </c>
      <c r="K724" s="190">
        <v>1064</v>
      </c>
      <c r="L724" s="94"/>
      <c r="M724" s="189" t="s">
        <v>143</v>
      </c>
      <c r="N724" s="189" t="s">
        <v>143</v>
      </c>
      <c r="O724" s="189">
        <v>0.158</v>
      </c>
      <c r="P724" s="189">
        <v>0.20399999999999999</v>
      </c>
      <c r="Q724" s="189">
        <v>0.34799999999999998</v>
      </c>
      <c r="R724" s="189">
        <v>0.40600000000000003</v>
      </c>
      <c r="S724" s="189">
        <v>0.14299999999999999</v>
      </c>
      <c r="T724" s="189">
        <v>0.188</v>
      </c>
      <c r="U724" s="189">
        <v>1.4E-2</v>
      </c>
      <c r="V724" s="189">
        <v>3.1E-2</v>
      </c>
      <c r="W724" s="189">
        <v>0.17699999999999999</v>
      </c>
      <c r="X724" s="189">
        <v>0.22500000000000001</v>
      </c>
      <c r="Y724" s="189">
        <v>0</v>
      </c>
      <c r="Z724" s="189">
        <v>5.0000000000000001E-3</v>
      </c>
      <c r="AA724" s="189">
        <v>4.4999999999999998E-2</v>
      </c>
      <c r="AB724" s="189">
        <v>7.2999999999999995E-2</v>
      </c>
      <c r="AC724" s="42"/>
    </row>
    <row r="725" spans="1:29" x14ac:dyDescent="0.25">
      <c r="A725" s="94" t="s">
        <v>2242</v>
      </c>
      <c r="B725" s="189" t="s">
        <v>143</v>
      </c>
      <c r="C725" s="189">
        <v>0.25219298245614036</v>
      </c>
      <c r="D725" s="189">
        <v>0.21235380116959066</v>
      </c>
      <c r="E725" s="189">
        <v>9.5394736842105268E-2</v>
      </c>
      <c r="F725" s="189">
        <v>0.13230994152046785</v>
      </c>
      <c r="G725" s="189">
        <v>0.27558479532163743</v>
      </c>
      <c r="H725" s="189">
        <v>3.6549707602339179E-3</v>
      </c>
      <c r="I725" s="189">
        <v>2.850877192982456E-2</v>
      </c>
      <c r="J725" s="188">
        <v>1</v>
      </c>
      <c r="K725" s="190">
        <v>2736</v>
      </c>
      <c r="L725" s="94"/>
      <c r="M725" s="189" t="s">
        <v>143</v>
      </c>
      <c r="N725" s="189" t="s">
        <v>143</v>
      </c>
      <c r="O725" s="189">
        <v>0.23599999999999999</v>
      </c>
      <c r="P725" s="189">
        <v>0.26900000000000002</v>
      </c>
      <c r="Q725" s="189">
        <v>0.19700000000000001</v>
      </c>
      <c r="R725" s="189">
        <v>0.22800000000000001</v>
      </c>
      <c r="S725" s="189">
        <v>8.5000000000000006E-2</v>
      </c>
      <c r="T725" s="189">
        <v>0.107</v>
      </c>
      <c r="U725" s="189">
        <v>0.12</v>
      </c>
      <c r="V725" s="189">
        <v>0.14599999999999999</v>
      </c>
      <c r="W725" s="189">
        <v>0.25900000000000001</v>
      </c>
      <c r="X725" s="189">
        <v>0.29299999999999998</v>
      </c>
      <c r="Y725" s="189">
        <v>2E-3</v>
      </c>
      <c r="Z725" s="189">
        <v>7.0000000000000001E-3</v>
      </c>
      <c r="AA725" s="189">
        <v>2.3E-2</v>
      </c>
      <c r="AB725" s="189">
        <v>3.5000000000000003E-2</v>
      </c>
      <c r="AC725" s="42"/>
    </row>
    <row r="726" spans="1:29" x14ac:dyDescent="0.25">
      <c r="A726" s="94" t="s">
        <v>2243</v>
      </c>
      <c r="B726" s="189" t="s">
        <v>143</v>
      </c>
      <c r="C726" s="189">
        <v>0.49947201689545934</v>
      </c>
      <c r="D726" s="189">
        <v>0.21013727560718057</v>
      </c>
      <c r="E726" s="189">
        <v>9.2925026399155231E-2</v>
      </c>
      <c r="F726" s="189">
        <v>5.8078141499472019E-2</v>
      </c>
      <c r="G726" s="189">
        <v>7.2861668426610349E-2</v>
      </c>
      <c r="H726" s="189" t="s">
        <v>143</v>
      </c>
      <c r="I726" s="189">
        <v>6.6525871172122497E-2</v>
      </c>
      <c r="J726" s="188">
        <v>1</v>
      </c>
      <c r="K726" s="190">
        <v>947</v>
      </c>
      <c r="L726" s="94"/>
      <c r="M726" s="189" t="s">
        <v>143</v>
      </c>
      <c r="N726" s="189" t="s">
        <v>143</v>
      </c>
      <c r="O726" s="189">
        <v>0.46800000000000003</v>
      </c>
      <c r="P726" s="189">
        <v>0.53100000000000003</v>
      </c>
      <c r="Q726" s="189">
        <v>0.185</v>
      </c>
      <c r="R726" s="189">
        <v>0.23699999999999999</v>
      </c>
      <c r="S726" s="189">
        <v>7.5999999999999998E-2</v>
      </c>
      <c r="T726" s="189">
        <v>0.113</v>
      </c>
      <c r="U726" s="189">
        <v>4.4999999999999998E-2</v>
      </c>
      <c r="V726" s="189">
        <v>7.4999999999999997E-2</v>
      </c>
      <c r="W726" s="189">
        <v>5.8000000000000003E-2</v>
      </c>
      <c r="X726" s="189">
        <v>9.0999999999999998E-2</v>
      </c>
      <c r="Y726" s="189" t="s">
        <v>143</v>
      </c>
      <c r="Z726" s="189" t="s">
        <v>143</v>
      </c>
      <c r="AA726" s="189">
        <v>5.1999999999999998E-2</v>
      </c>
      <c r="AB726" s="189">
        <v>8.4000000000000005E-2</v>
      </c>
      <c r="AC726" s="42"/>
    </row>
    <row r="727" spans="1:29" x14ac:dyDescent="0.25">
      <c r="A727" s="94" t="s">
        <v>2244</v>
      </c>
      <c r="B727" s="189" t="s">
        <v>143</v>
      </c>
      <c r="C727" s="189">
        <v>0.40591848129536573</v>
      </c>
      <c r="D727" s="189">
        <v>0.37995533221663874</v>
      </c>
      <c r="E727" s="189">
        <v>7.9843662758235623E-2</v>
      </c>
      <c r="F727" s="189">
        <v>2.3729759910664432E-2</v>
      </c>
      <c r="G727" s="189">
        <v>7.565605806811837E-2</v>
      </c>
      <c r="H727" s="189">
        <v>2.2333891680625349E-3</v>
      </c>
      <c r="I727" s="189">
        <v>3.2663316582914576E-2</v>
      </c>
      <c r="J727" s="188">
        <v>0.99999999999999989</v>
      </c>
      <c r="K727" s="190">
        <v>3582</v>
      </c>
      <c r="L727" s="94"/>
      <c r="M727" s="189" t="s">
        <v>143</v>
      </c>
      <c r="N727" s="189" t="s">
        <v>143</v>
      </c>
      <c r="O727" s="189">
        <v>0.39</v>
      </c>
      <c r="P727" s="189">
        <v>0.42199999999999999</v>
      </c>
      <c r="Q727" s="189">
        <v>0.36399999999999999</v>
      </c>
      <c r="R727" s="189">
        <v>0.39600000000000002</v>
      </c>
      <c r="S727" s="189">
        <v>7.0999999999999994E-2</v>
      </c>
      <c r="T727" s="189">
        <v>8.8999999999999996E-2</v>
      </c>
      <c r="U727" s="189">
        <v>1.9E-2</v>
      </c>
      <c r="V727" s="189">
        <v>2.9000000000000001E-2</v>
      </c>
      <c r="W727" s="189">
        <v>6.7000000000000004E-2</v>
      </c>
      <c r="X727" s="189">
        <v>8.5000000000000006E-2</v>
      </c>
      <c r="Y727" s="189">
        <v>1E-3</v>
      </c>
      <c r="Z727" s="189">
        <v>4.0000000000000001E-3</v>
      </c>
      <c r="AA727" s="189">
        <v>2.7E-2</v>
      </c>
      <c r="AB727" s="189">
        <v>3.9E-2</v>
      </c>
      <c r="AC727" s="42"/>
    </row>
    <row r="728" spans="1:29" x14ac:dyDescent="0.25">
      <c r="A728" s="94" t="s">
        <v>2245</v>
      </c>
      <c r="B728" s="189" t="s">
        <v>143</v>
      </c>
      <c r="C728" s="189">
        <v>0.35753176043557167</v>
      </c>
      <c r="D728" s="189">
        <v>0.42105263157894735</v>
      </c>
      <c r="E728" s="189">
        <v>9.0744101633393831E-2</v>
      </c>
      <c r="F728" s="189">
        <v>1.4519056261343012E-2</v>
      </c>
      <c r="G728" s="189">
        <v>8.1669691470054442E-2</v>
      </c>
      <c r="H728" s="189">
        <v>3.629764065335753E-3</v>
      </c>
      <c r="I728" s="189">
        <v>3.0852994555353903E-2</v>
      </c>
      <c r="J728" s="188">
        <v>1</v>
      </c>
      <c r="K728" s="190">
        <v>551</v>
      </c>
      <c r="L728" s="94"/>
      <c r="M728" s="189" t="s">
        <v>143</v>
      </c>
      <c r="N728" s="189" t="s">
        <v>143</v>
      </c>
      <c r="O728" s="189">
        <v>0.31900000000000001</v>
      </c>
      <c r="P728" s="189">
        <v>0.39800000000000002</v>
      </c>
      <c r="Q728" s="189">
        <v>0.38100000000000001</v>
      </c>
      <c r="R728" s="189">
        <v>0.46300000000000002</v>
      </c>
      <c r="S728" s="189">
        <v>7.0000000000000007E-2</v>
      </c>
      <c r="T728" s="189">
        <v>0.11799999999999999</v>
      </c>
      <c r="U728" s="189">
        <v>7.0000000000000001E-3</v>
      </c>
      <c r="V728" s="189">
        <v>2.8000000000000001E-2</v>
      </c>
      <c r="W728" s="189">
        <v>6.2E-2</v>
      </c>
      <c r="X728" s="189">
        <v>0.108</v>
      </c>
      <c r="Y728" s="189">
        <v>1E-3</v>
      </c>
      <c r="Z728" s="189">
        <v>1.2999999999999999E-2</v>
      </c>
      <c r="AA728" s="189">
        <v>1.9E-2</v>
      </c>
      <c r="AB728" s="189">
        <v>4.9000000000000002E-2</v>
      </c>
      <c r="AC728" s="42"/>
    </row>
    <row r="729" spans="1:29" x14ac:dyDescent="0.25">
      <c r="A729" s="94" t="s">
        <v>2246</v>
      </c>
      <c r="B729" s="189">
        <v>5.4622766425051532E-2</v>
      </c>
      <c r="C729" s="189">
        <v>0.31590496471326973</v>
      </c>
      <c r="D729" s="189">
        <v>0.2763729063434211</v>
      </c>
      <c r="E729" s="189">
        <v>9.3260712286880432E-2</v>
      </c>
      <c r="F729" s="189">
        <v>1.9991263633509424E-2</v>
      </c>
      <c r="G729" s="189">
        <v>0.2036119415209468</v>
      </c>
      <c r="H729" s="189">
        <v>2.8802708273612076E-3</v>
      </c>
      <c r="I729" s="189">
        <v>3.335517424955977E-2</v>
      </c>
      <c r="J729" s="188">
        <v>1</v>
      </c>
      <c r="K729" s="190">
        <v>293028</v>
      </c>
      <c r="L729" s="94"/>
      <c r="M729" s="189">
        <v>5.3999999999999999E-2</v>
      </c>
      <c r="N729" s="189">
        <v>5.5E-2</v>
      </c>
      <c r="O729" s="189">
        <v>0.314</v>
      </c>
      <c r="P729" s="189">
        <v>0.318</v>
      </c>
      <c r="Q729" s="189">
        <v>0.27500000000000002</v>
      </c>
      <c r="R729" s="189">
        <v>0.27800000000000002</v>
      </c>
      <c r="S729" s="189">
        <v>9.1999999999999998E-2</v>
      </c>
      <c r="T729" s="189">
        <v>9.4E-2</v>
      </c>
      <c r="U729" s="189">
        <v>1.9E-2</v>
      </c>
      <c r="V729" s="189">
        <v>2.1000000000000001E-2</v>
      </c>
      <c r="W729" s="189">
        <v>0.20200000000000001</v>
      </c>
      <c r="X729" s="189">
        <v>0.20499999999999999</v>
      </c>
      <c r="Y729" s="189">
        <v>3.0000000000000001E-3</v>
      </c>
      <c r="Z729" s="189">
        <v>3.0000000000000001E-3</v>
      </c>
      <c r="AA729" s="189">
        <v>3.3000000000000002E-2</v>
      </c>
      <c r="AB729" s="189">
        <v>3.4000000000000002E-2</v>
      </c>
      <c r="AC729" s="42"/>
    </row>
    <row r="730" spans="1:29" x14ac:dyDescent="0.25">
      <c r="A730" s="94" t="s">
        <v>2247</v>
      </c>
      <c r="B730" s="189" t="s">
        <v>143</v>
      </c>
      <c r="C730" s="189">
        <v>0.39096486335750141</v>
      </c>
      <c r="D730" s="189">
        <v>0.27841606246514222</v>
      </c>
      <c r="E730" s="189">
        <v>0.1083100948131623</v>
      </c>
      <c r="F730" s="189">
        <v>1.5950920245398775E-2</v>
      </c>
      <c r="G730" s="189">
        <v>0.1808142777467931</v>
      </c>
      <c r="H730" s="189">
        <v>2.4539877300613498E-3</v>
      </c>
      <c r="I730" s="189">
        <v>2.308979364194088E-2</v>
      </c>
      <c r="J730" s="188">
        <v>1.0000000000000002</v>
      </c>
      <c r="K730" s="190">
        <v>8965</v>
      </c>
      <c r="L730" s="94"/>
      <c r="M730" s="189" t="s">
        <v>143</v>
      </c>
      <c r="N730" s="189" t="s">
        <v>143</v>
      </c>
      <c r="O730" s="189">
        <v>0.38100000000000001</v>
      </c>
      <c r="P730" s="189">
        <v>0.40100000000000002</v>
      </c>
      <c r="Q730" s="189">
        <v>0.26900000000000002</v>
      </c>
      <c r="R730" s="189">
        <v>0.28799999999999998</v>
      </c>
      <c r="S730" s="189">
        <v>0.10199999999999999</v>
      </c>
      <c r="T730" s="189">
        <v>0.115</v>
      </c>
      <c r="U730" s="189">
        <v>1.4E-2</v>
      </c>
      <c r="V730" s="189">
        <v>1.9E-2</v>
      </c>
      <c r="W730" s="189">
        <v>0.17299999999999999</v>
      </c>
      <c r="X730" s="189">
        <v>0.189</v>
      </c>
      <c r="Y730" s="189">
        <v>2E-3</v>
      </c>
      <c r="Z730" s="189">
        <v>4.0000000000000001E-3</v>
      </c>
      <c r="AA730" s="189">
        <v>0.02</v>
      </c>
      <c r="AB730" s="189">
        <v>2.5999999999999999E-2</v>
      </c>
      <c r="AC730" s="42"/>
    </row>
    <row r="731" spans="1:29" x14ac:dyDescent="0.25">
      <c r="A731" s="94" t="s">
        <v>2248</v>
      </c>
      <c r="B731" s="189" t="s">
        <v>143</v>
      </c>
      <c r="C731" s="189">
        <v>0.23532699832308551</v>
      </c>
      <c r="D731" s="189">
        <v>0.52291783119060931</v>
      </c>
      <c r="E731" s="189">
        <v>0.13890441587479038</v>
      </c>
      <c r="F731" s="189">
        <v>1.7887087758524316E-2</v>
      </c>
      <c r="G731" s="189">
        <v>6.0368921185019561E-2</v>
      </c>
      <c r="H731" s="189" t="s">
        <v>143</v>
      </c>
      <c r="I731" s="189">
        <v>2.4594745667970933E-2</v>
      </c>
      <c r="J731" s="188">
        <v>1</v>
      </c>
      <c r="K731" s="190">
        <v>3578</v>
      </c>
      <c r="L731" s="94"/>
      <c r="M731" s="189" t="s">
        <v>143</v>
      </c>
      <c r="N731" s="189" t="s">
        <v>143</v>
      </c>
      <c r="O731" s="189">
        <v>0.222</v>
      </c>
      <c r="P731" s="189">
        <v>0.25</v>
      </c>
      <c r="Q731" s="189">
        <v>0.50700000000000001</v>
      </c>
      <c r="R731" s="189">
        <v>0.53900000000000003</v>
      </c>
      <c r="S731" s="189">
        <v>0.128</v>
      </c>
      <c r="T731" s="189">
        <v>0.151</v>
      </c>
      <c r="U731" s="189">
        <v>1.4E-2</v>
      </c>
      <c r="V731" s="189">
        <v>2.3E-2</v>
      </c>
      <c r="W731" s="189">
        <v>5.2999999999999999E-2</v>
      </c>
      <c r="X731" s="189">
        <v>6.9000000000000006E-2</v>
      </c>
      <c r="Y731" s="189" t="s">
        <v>143</v>
      </c>
      <c r="Z731" s="189" t="s">
        <v>143</v>
      </c>
      <c r="AA731" s="189">
        <v>0.02</v>
      </c>
      <c r="AB731" s="189">
        <v>0.03</v>
      </c>
      <c r="AC731" s="42"/>
    </row>
    <row r="732" spans="1:29" x14ac:dyDescent="0.25">
      <c r="A732" s="94" t="s">
        <v>2249</v>
      </c>
      <c r="B732" s="189" t="s">
        <v>143</v>
      </c>
      <c r="C732" s="189">
        <v>1.2652976560879485E-2</v>
      </c>
      <c r="D732" s="189">
        <v>0.20369218004563369</v>
      </c>
      <c r="E732" s="189">
        <v>0.11429164073843601</v>
      </c>
      <c r="F732" s="189">
        <v>3.9203484754200373E-2</v>
      </c>
      <c r="G732" s="189">
        <v>0.60443891308857078</v>
      </c>
      <c r="H732" s="189">
        <v>2.2816842978635138E-3</v>
      </c>
      <c r="I732" s="189">
        <v>2.3439120514416097E-2</v>
      </c>
      <c r="J732" s="188">
        <v>0.99999999999999989</v>
      </c>
      <c r="K732" s="190">
        <v>4821</v>
      </c>
      <c r="L732" s="94"/>
      <c r="M732" s="189" t="s">
        <v>143</v>
      </c>
      <c r="N732" s="189" t="s">
        <v>143</v>
      </c>
      <c r="O732" s="189">
        <v>0.01</v>
      </c>
      <c r="P732" s="189">
        <v>1.6E-2</v>
      </c>
      <c r="Q732" s="189">
        <v>0.193</v>
      </c>
      <c r="R732" s="189">
        <v>0.215</v>
      </c>
      <c r="S732" s="189">
        <v>0.106</v>
      </c>
      <c r="T732" s="189">
        <v>0.124</v>
      </c>
      <c r="U732" s="189">
        <v>3.4000000000000002E-2</v>
      </c>
      <c r="V732" s="189">
        <v>4.4999999999999998E-2</v>
      </c>
      <c r="W732" s="189">
        <v>0.59099999999999997</v>
      </c>
      <c r="X732" s="189">
        <v>0.61799999999999999</v>
      </c>
      <c r="Y732" s="189">
        <v>1E-3</v>
      </c>
      <c r="Z732" s="189">
        <v>4.0000000000000001E-3</v>
      </c>
      <c r="AA732" s="189">
        <v>0.02</v>
      </c>
      <c r="AB732" s="189">
        <v>2.8000000000000001E-2</v>
      </c>
      <c r="AC732" s="42"/>
    </row>
    <row r="733" spans="1:29" x14ac:dyDescent="0.25">
      <c r="A733" s="94" t="s">
        <v>2250</v>
      </c>
      <c r="B733" s="189" t="s">
        <v>143</v>
      </c>
      <c r="C733" s="189">
        <v>8.5122533073086093E-2</v>
      </c>
      <c r="D733" s="189">
        <v>0.21860767729342875</v>
      </c>
      <c r="E733" s="189">
        <v>7.7423552374756024E-2</v>
      </c>
      <c r="F733" s="189">
        <v>1.0735198438516591E-2</v>
      </c>
      <c r="G733" s="189">
        <v>0.54998915636521362</v>
      </c>
      <c r="H733" s="189">
        <v>1.4313597918022121E-2</v>
      </c>
      <c r="I733" s="189">
        <v>4.3808284536976792E-2</v>
      </c>
      <c r="J733" s="188">
        <v>1</v>
      </c>
      <c r="K733" s="190">
        <v>9222</v>
      </c>
      <c r="L733" s="94"/>
      <c r="M733" s="189" t="s">
        <v>143</v>
      </c>
      <c r="N733" s="189" t="s">
        <v>143</v>
      </c>
      <c r="O733" s="189">
        <v>0.08</v>
      </c>
      <c r="P733" s="189">
        <v>9.0999999999999998E-2</v>
      </c>
      <c r="Q733" s="189">
        <v>0.21</v>
      </c>
      <c r="R733" s="189">
        <v>0.22700000000000001</v>
      </c>
      <c r="S733" s="189">
        <v>7.1999999999999995E-2</v>
      </c>
      <c r="T733" s="189">
        <v>8.3000000000000004E-2</v>
      </c>
      <c r="U733" s="189">
        <v>8.9999999999999993E-3</v>
      </c>
      <c r="V733" s="189">
        <v>1.2999999999999999E-2</v>
      </c>
      <c r="W733" s="189">
        <v>0.54</v>
      </c>
      <c r="X733" s="189">
        <v>0.56000000000000005</v>
      </c>
      <c r="Y733" s="189">
        <v>1.2E-2</v>
      </c>
      <c r="Z733" s="189">
        <v>1.7000000000000001E-2</v>
      </c>
      <c r="AA733" s="189">
        <v>0.04</v>
      </c>
      <c r="AB733" s="189">
        <v>4.8000000000000001E-2</v>
      </c>
      <c r="AC733" s="42"/>
    </row>
    <row r="734" spans="1:29" x14ac:dyDescent="0.25">
      <c r="A734" s="94" t="s">
        <v>2251</v>
      </c>
      <c r="B734" s="189">
        <v>0.22144112478031636</v>
      </c>
      <c r="C734" s="189">
        <v>0.1834797891036907</v>
      </c>
      <c r="D734" s="189">
        <v>0.36520210896309313</v>
      </c>
      <c r="E734" s="189">
        <v>6.9244288224956069E-2</v>
      </c>
      <c r="F734" s="189">
        <v>2.2495606326889281E-2</v>
      </c>
      <c r="G734" s="189">
        <v>0.11107205623901582</v>
      </c>
      <c r="H734" s="189">
        <v>1.054481546572935E-3</v>
      </c>
      <c r="I734" s="189">
        <v>2.601054481546573E-2</v>
      </c>
      <c r="J734" s="188">
        <v>1.0000000000000002</v>
      </c>
      <c r="K734" s="190">
        <v>2845</v>
      </c>
      <c r="L734" s="94"/>
      <c r="M734" s="189">
        <v>0.20699999999999999</v>
      </c>
      <c r="N734" s="189">
        <v>0.23699999999999999</v>
      </c>
      <c r="O734" s="189">
        <v>0.17</v>
      </c>
      <c r="P734" s="189">
        <v>0.19800000000000001</v>
      </c>
      <c r="Q734" s="189">
        <v>0.34799999999999998</v>
      </c>
      <c r="R734" s="189">
        <v>0.38300000000000001</v>
      </c>
      <c r="S734" s="189">
        <v>0.06</v>
      </c>
      <c r="T734" s="189">
        <v>7.9000000000000001E-2</v>
      </c>
      <c r="U734" s="189">
        <v>1.7999999999999999E-2</v>
      </c>
      <c r="V734" s="189">
        <v>2.9000000000000001E-2</v>
      </c>
      <c r="W734" s="189">
        <v>0.1</v>
      </c>
      <c r="X734" s="189">
        <v>0.123</v>
      </c>
      <c r="Y734" s="189">
        <v>0</v>
      </c>
      <c r="Z734" s="189">
        <v>3.0000000000000001E-3</v>
      </c>
      <c r="AA734" s="189">
        <v>2.1000000000000001E-2</v>
      </c>
      <c r="AB734" s="189">
        <v>3.3000000000000002E-2</v>
      </c>
      <c r="AC734" s="42"/>
    </row>
    <row r="735" spans="1:29" x14ac:dyDescent="0.25">
      <c r="A735" s="94" t="s">
        <v>2252</v>
      </c>
      <c r="B735" s="189">
        <v>0.21917446920743769</v>
      </c>
      <c r="C735" s="189">
        <v>1.2857708031122246E-3</v>
      </c>
      <c r="D735" s="189">
        <v>0.59527891335882899</v>
      </c>
      <c r="E735" s="189">
        <v>8.5783990505077151E-2</v>
      </c>
      <c r="F735" s="189">
        <v>7.2530660688381904E-2</v>
      </c>
      <c r="G735" s="189">
        <v>6.2640116049057105E-3</v>
      </c>
      <c r="H735" s="189" t="s">
        <v>143</v>
      </c>
      <c r="I735" s="189">
        <v>1.9682183832256363E-2</v>
      </c>
      <c r="J735" s="188">
        <v>1</v>
      </c>
      <c r="K735" s="190">
        <v>30332</v>
      </c>
      <c r="L735" s="94"/>
      <c r="M735" s="189">
        <v>0.215</v>
      </c>
      <c r="N735" s="189">
        <v>0.224</v>
      </c>
      <c r="O735" s="189">
        <v>1E-3</v>
      </c>
      <c r="P735" s="189">
        <v>2E-3</v>
      </c>
      <c r="Q735" s="189">
        <v>0.59</v>
      </c>
      <c r="R735" s="189">
        <v>0.60099999999999998</v>
      </c>
      <c r="S735" s="189">
        <v>8.3000000000000004E-2</v>
      </c>
      <c r="T735" s="189">
        <v>8.8999999999999996E-2</v>
      </c>
      <c r="U735" s="189">
        <v>7.0000000000000007E-2</v>
      </c>
      <c r="V735" s="189">
        <v>7.5999999999999998E-2</v>
      </c>
      <c r="W735" s="189">
        <v>5.0000000000000001E-3</v>
      </c>
      <c r="X735" s="189">
        <v>7.0000000000000001E-3</v>
      </c>
      <c r="Y735" s="189" t="s">
        <v>143</v>
      </c>
      <c r="Z735" s="189" t="s">
        <v>143</v>
      </c>
      <c r="AA735" s="189">
        <v>1.7999999999999999E-2</v>
      </c>
      <c r="AB735" s="189">
        <v>2.1000000000000001E-2</v>
      </c>
      <c r="AC735" s="42"/>
    </row>
    <row r="736" spans="1:29" x14ac:dyDescent="0.25">
      <c r="A736" s="94" t="s">
        <v>2253</v>
      </c>
      <c r="B736" s="189">
        <v>7.2212641318332368E-2</v>
      </c>
      <c r="C736" s="189">
        <v>0.29963592565218583</v>
      </c>
      <c r="D736" s="189">
        <v>0.24565437573567656</v>
      </c>
      <c r="E736" s="189">
        <v>7.8837152007883715E-2</v>
      </c>
      <c r="F736" s="189">
        <v>3.1863348936519667E-2</v>
      </c>
      <c r="G736" s="189">
        <v>0.24031644356847609</v>
      </c>
      <c r="H736" s="189">
        <v>2.0530508335386386E-3</v>
      </c>
      <c r="I736" s="189">
        <v>2.9427061947387152E-2</v>
      </c>
      <c r="J736" s="188">
        <v>1.0000000000000002</v>
      </c>
      <c r="K736" s="190">
        <v>36531</v>
      </c>
      <c r="L736" s="94"/>
      <c r="M736" s="189">
        <v>7.0000000000000007E-2</v>
      </c>
      <c r="N736" s="189">
        <v>7.4999999999999997E-2</v>
      </c>
      <c r="O736" s="189">
        <v>0.29499999999999998</v>
      </c>
      <c r="P736" s="189">
        <v>0.30399999999999999</v>
      </c>
      <c r="Q736" s="189">
        <v>0.24099999999999999</v>
      </c>
      <c r="R736" s="189">
        <v>0.25</v>
      </c>
      <c r="S736" s="189">
        <v>7.5999999999999998E-2</v>
      </c>
      <c r="T736" s="189">
        <v>8.2000000000000003E-2</v>
      </c>
      <c r="U736" s="189">
        <v>0.03</v>
      </c>
      <c r="V736" s="189">
        <v>3.4000000000000002E-2</v>
      </c>
      <c r="W736" s="189">
        <v>0.23599999999999999</v>
      </c>
      <c r="X736" s="189">
        <v>0.245</v>
      </c>
      <c r="Y736" s="189">
        <v>2E-3</v>
      </c>
      <c r="Z736" s="189">
        <v>3.0000000000000001E-3</v>
      </c>
      <c r="AA736" s="189">
        <v>2.8000000000000001E-2</v>
      </c>
      <c r="AB736" s="189">
        <v>3.1E-2</v>
      </c>
      <c r="AC736" s="42"/>
    </row>
    <row r="737" spans="1:29" x14ac:dyDescent="0.25">
      <c r="A737" s="94" t="s">
        <v>2254</v>
      </c>
      <c r="B737" s="189">
        <v>0.56781987918725974</v>
      </c>
      <c r="C737" s="189">
        <v>0.18451400329489293</v>
      </c>
      <c r="D737" s="189">
        <v>0.13197876624565258</v>
      </c>
      <c r="E737" s="189">
        <v>5.2901336262127036E-2</v>
      </c>
      <c r="F737" s="189">
        <v>2.0135456708768075E-3</v>
      </c>
      <c r="G737" s="189">
        <v>9.5185795350540003E-3</v>
      </c>
      <c r="H737" s="189">
        <v>1.8304960644334616E-4</v>
      </c>
      <c r="I737" s="189">
        <v>5.1070840197693576E-2</v>
      </c>
      <c r="J737" s="188">
        <v>1</v>
      </c>
      <c r="K737" s="190">
        <v>5463</v>
      </c>
      <c r="L737" s="94"/>
      <c r="M737" s="189">
        <v>0.55500000000000005</v>
      </c>
      <c r="N737" s="189">
        <v>0.58099999999999996</v>
      </c>
      <c r="O737" s="189">
        <v>0.17399999999999999</v>
      </c>
      <c r="P737" s="189">
        <v>0.19500000000000001</v>
      </c>
      <c r="Q737" s="189">
        <v>0.123</v>
      </c>
      <c r="R737" s="189">
        <v>0.14099999999999999</v>
      </c>
      <c r="S737" s="189">
        <v>4.7E-2</v>
      </c>
      <c r="T737" s="189">
        <v>5.8999999999999997E-2</v>
      </c>
      <c r="U737" s="189">
        <v>1E-3</v>
      </c>
      <c r="V737" s="189">
        <v>4.0000000000000001E-3</v>
      </c>
      <c r="W737" s="189">
        <v>7.0000000000000001E-3</v>
      </c>
      <c r="X737" s="189">
        <v>1.2E-2</v>
      </c>
      <c r="Y737" s="189">
        <v>0</v>
      </c>
      <c r="Z737" s="189">
        <v>1E-3</v>
      </c>
      <c r="AA737" s="189">
        <v>4.5999999999999999E-2</v>
      </c>
      <c r="AB737" s="189">
        <v>5.7000000000000002E-2</v>
      </c>
      <c r="AC737" s="42"/>
    </row>
    <row r="738" spans="1:29" x14ac:dyDescent="0.25">
      <c r="A738" s="94" t="s">
        <v>2255</v>
      </c>
      <c r="B738" s="189">
        <v>0.28437088163684693</v>
      </c>
      <c r="C738" s="189">
        <v>0.51622774687842032</v>
      </c>
      <c r="D738" s="189">
        <v>0.10123076235788157</v>
      </c>
      <c r="E738" s="189">
        <v>2.5910786481717258E-2</v>
      </c>
      <c r="F738" s="189">
        <v>1.0498335902075096E-3</v>
      </c>
      <c r="G738" s="189">
        <v>3.8397105139717218E-2</v>
      </c>
      <c r="H738" s="189">
        <v>2.0773302955169872E-3</v>
      </c>
      <c r="I738" s="189">
        <v>3.0735553619692199E-2</v>
      </c>
      <c r="J738" s="188">
        <v>0.99999999999999989</v>
      </c>
      <c r="K738" s="190">
        <v>44769</v>
      </c>
      <c r="L738" s="94"/>
      <c r="M738" s="189">
        <v>0.28000000000000003</v>
      </c>
      <c r="N738" s="189">
        <v>0.28899999999999998</v>
      </c>
      <c r="O738" s="189">
        <v>0.51200000000000001</v>
      </c>
      <c r="P738" s="189">
        <v>0.52100000000000002</v>
      </c>
      <c r="Q738" s="189">
        <v>9.8000000000000004E-2</v>
      </c>
      <c r="R738" s="189">
        <v>0.104</v>
      </c>
      <c r="S738" s="189">
        <v>2.4E-2</v>
      </c>
      <c r="T738" s="189">
        <v>2.7E-2</v>
      </c>
      <c r="U738" s="189">
        <v>1E-3</v>
      </c>
      <c r="V738" s="189">
        <v>1E-3</v>
      </c>
      <c r="W738" s="189">
        <v>3.6999999999999998E-2</v>
      </c>
      <c r="X738" s="189">
        <v>0.04</v>
      </c>
      <c r="Y738" s="189">
        <v>2E-3</v>
      </c>
      <c r="Z738" s="189">
        <v>3.0000000000000001E-3</v>
      </c>
      <c r="AA738" s="189">
        <v>2.9000000000000001E-2</v>
      </c>
      <c r="AB738" s="189">
        <v>3.2000000000000001E-2</v>
      </c>
      <c r="AC738" s="42"/>
    </row>
    <row r="739" spans="1:29" x14ac:dyDescent="0.25">
      <c r="A739" s="94" t="s">
        <v>2256</v>
      </c>
      <c r="B739" s="189" t="s">
        <v>143</v>
      </c>
      <c r="C739" s="189">
        <v>0.35010162601626016</v>
      </c>
      <c r="D739" s="189">
        <v>0.43038617886178859</v>
      </c>
      <c r="E739" s="189">
        <v>9.9085365853658541E-2</v>
      </c>
      <c r="F739" s="189">
        <v>5.5894308943089431E-3</v>
      </c>
      <c r="G739" s="189">
        <v>9.6544715447154469E-2</v>
      </c>
      <c r="H739" s="189" t="s">
        <v>143</v>
      </c>
      <c r="I739" s="189">
        <v>1.8292682926829267E-2</v>
      </c>
      <c r="J739" s="188">
        <v>1</v>
      </c>
      <c r="K739" s="190">
        <v>1968</v>
      </c>
      <c r="L739" s="94"/>
      <c r="M739" s="189" t="s">
        <v>143</v>
      </c>
      <c r="N739" s="189" t="s">
        <v>143</v>
      </c>
      <c r="O739" s="189">
        <v>0.32900000000000001</v>
      </c>
      <c r="P739" s="189">
        <v>0.371</v>
      </c>
      <c r="Q739" s="189">
        <v>0.40899999999999997</v>
      </c>
      <c r="R739" s="189">
        <v>0.45200000000000001</v>
      </c>
      <c r="S739" s="189">
        <v>8.6999999999999994E-2</v>
      </c>
      <c r="T739" s="189">
        <v>0.113</v>
      </c>
      <c r="U739" s="189">
        <v>3.0000000000000001E-3</v>
      </c>
      <c r="V739" s="189">
        <v>0.01</v>
      </c>
      <c r="W739" s="189">
        <v>8.4000000000000005E-2</v>
      </c>
      <c r="X739" s="189">
        <v>0.11</v>
      </c>
      <c r="Y739" s="189" t="s">
        <v>143</v>
      </c>
      <c r="Z739" s="189" t="s">
        <v>143</v>
      </c>
      <c r="AA739" s="189">
        <v>1.2999999999999999E-2</v>
      </c>
      <c r="AB739" s="189">
        <v>2.5000000000000001E-2</v>
      </c>
      <c r="AC739" s="42"/>
    </row>
    <row r="740" spans="1:29" x14ac:dyDescent="0.25">
      <c r="A740" s="94" t="s">
        <v>2257</v>
      </c>
      <c r="B740" s="189" t="s">
        <v>143</v>
      </c>
      <c r="C740" s="189">
        <v>0.27254509018036072</v>
      </c>
      <c r="D740" s="189">
        <v>0.36873747494989978</v>
      </c>
      <c r="E740" s="189">
        <v>0.22044088176352705</v>
      </c>
      <c r="F740" s="189">
        <v>1.4028056112224449E-2</v>
      </c>
      <c r="G740" s="189">
        <v>0.10420841683366733</v>
      </c>
      <c r="H740" s="189">
        <v>2.004008016032064E-3</v>
      </c>
      <c r="I740" s="189">
        <v>1.8036072144288578E-2</v>
      </c>
      <c r="J740" s="188">
        <v>1</v>
      </c>
      <c r="K740" s="190">
        <v>499</v>
      </c>
      <c r="L740" s="94"/>
      <c r="M740" s="189" t="s">
        <v>143</v>
      </c>
      <c r="N740" s="189" t="s">
        <v>143</v>
      </c>
      <c r="O740" s="189">
        <v>0.23499999999999999</v>
      </c>
      <c r="P740" s="189">
        <v>0.313</v>
      </c>
      <c r="Q740" s="189">
        <v>0.32800000000000001</v>
      </c>
      <c r="R740" s="189">
        <v>0.41199999999999998</v>
      </c>
      <c r="S740" s="189">
        <v>0.186</v>
      </c>
      <c r="T740" s="189">
        <v>0.25900000000000001</v>
      </c>
      <c r="U740" s="189">
        <v>7.0000000000000001E-3</v>
      </c>
      <c r="V740" s="189">
        <v>2.9000000000000001E-2</v>
      </c>
      <c r="W740" s="189">
        <v>0.08</v>
      </c>
      <c r="X740" s="189">
        <v>0.13400000000000001</v>
      </c>
      <c r="Y740" s="189">
        <v>0</v>
      </c>
      <c r="Z740" s="189">
        <v>1.0999999999999999E-2</v>
      </c>
      <c r="AA740" s="189">
        <v>0.01</v>
      </c>
      <c r="AB740" s="189">
        <v>3.4000000000000002E-2</v>
      </c>
      <c r="AC740" s="42"/>
    </row>
    <row r="741" spans="1:29" x14ac:dyDescent="0.25">
      <c r="A741" s="94" t="s">
        <v>2258</v>
      </c>
      <c r="B741" s="189" t="s">
        <v>143</v>
      </c>
      <c r="C741" s="189">
        <v>0.3221397891448653</v>
      </c>
      <c r="D741" s="189">
        <v>0.26083561108941822</v>
      </c>
      <c r="E741" s="189">
        <v>0.32838734869191721</v>
      </c>
      <c r="F741" s="189">
        <v>1.015228426395939E-2</v>
      </c>
      <c r="G741" s="189">
        <v>4.9199531433033974E-2</v>
      </c>
      <c r="H741" s="189">
        <v>1.5618898867629833E-3</v>
      </c>
      <c r="I741" s="189">
        <v>2.7723545490042953E-2</v>
      </c>
      <c r="J741" s="188">
        <v>1</v>
      </c>
      <c r="K741" s="190">
        <v>2561</v>
      </c>
      <c r="L741" s="94"/>
      <c r="M741" s="189" t="s">
        <v>143</v>
      </c>
      <c r="N741" s="189" t="s">
        <v>143</v>
      </c>
      <c r="O741" s="189">
        <v>0.30399999999999999</v>
      </c>
      <c r="P741" s="189">
        <v>0.34</v>
      </c>
      <c r="Q741" s="189">
        <v>0.24399999999999999</v>
      </c>
      <c r="R741" s="189">
        <v>0.27800000000000002</v>
      </c>
      <c r="S741" s="189">
        <v>0.31</v>
      </c>
      <c r="T741" s="189">
        <v>0.34699999999999998</v>
      </c>
      <c r="U741" s="189">
        <v>7.0000000000000001E-3</v>
      </c>
      <c r="V741" s="189">
        <v>1.4999999999999999E-2</v>
      </c>
      <c r="W741" s="189">
        <v>4.1000000000000002E-2</v>
      </c>
      <c r="X741" s="189">
        <v>5.8000000000000003E-2</v>
      </c>
      <c r="Y741" s="189">
        <v>1E-3</v>
      </c>
      <c r="Z741" s="189">
        <v>4.0000000000000001E-3</v>
      </c>
      <c r="AA741" s="189">
        <v>2.1999999999999999E-2</v>
      </c>
      <c r="AB741" s="189">
        <v>3.5000000000000003E-2</v>
      </c>
      <c r="AC741" s="42"/>
    </row>
    <row r="742" spans="1:29" x14ac:dyDescent="0.25">
      <c r="A742" s="94" t="s">
        <v>2259</v>
      </c>
      <c r="B742" s="189" t="s">
        <v>143</v>
      </c>
      <c r="C742" s="189">
        <v>0.45811518324607331</v>
      </c>
      <c r="D742" s="189">
        <v>0.33403141361256544</v>
      </c>
      <c r="E742" s="189">
        <v>0.10628272251308901</v>
      </c>
      <c r="F742" s="189">
        <v>1.0994764397905759E-2</v>
      </c>
      <c r="G742" s="189">
        <v>6.3350785340314131E-2</v>
      </c>
      <c r="H742" s="189" t="s">
        <v>143</v>
      </c>
      <c r="I742" s="189">
        <v>2.7225130890052355E-2</v>
      </c>
      <c r="J742" s="188">
        <v>1</v>
      </c>
      <c r="K742" s="190">
        <v>1910</v>
      </c>
      <c r="L742" s="94"/>
      <c r="M742" s="189" t="s">
        <v>143</v>
      </c>
      <c r="N742" s="189" t="s">
        <v>143</v>
      </c>
      <c r="O742" s="189">
        <v>0.436</v>
      </c>
      <c r="P742" s="189">
        <v>0.48099999999999998</v>
      </c>
      <c r="Q742" s="189">
        <v>0.313</v>
      </c>
      <c r="R742" s="189">
        <v>0.35499999999999998</v>
      </c>
      <c r="S742" s="189">
        <v>9.2999999999999999E-2</v>
      </c>
      <c r="T742" s="189">
        <v>0.121</v>
      </c>
      <c r="U742" s="189">
        <v>7.0000000000000001E-3</v>
      </c>
      <c r="V742" s="189">
        <v>1.7000000000000001E-2</v>
      </c>
      <c r="W742" s="189">
        <v>5.2999999999999999E-2</v>
      </c>
      <c r="X742" s="189">
        <v>7.4999999999999997E-2</v>
      </c>
      <c r="Y742" s="189" t="s">
        <v>143</v>
      </c>
      <c r="Z742" s="189" t="s">
        <v>143</v>
      </c>
      <c r="AA742" s="189">
        <v>2.1000000000000001E-2</v>
      </c>
      <c r="AB742" s="189">
        <v>3.5999999999999997E-2</v>
      </c>
      <c r="AC742" s="42"/>
    </row>
    <row r="743" spans="1:29" x14ac:dyDescent="0.25">
      <c r="A743" s="94" t="s">
        <v>2260</v>
      </c>
      <c r="B743" s="189" t="s">
        <v>143</v>
      </c>
      <c r="C743" s="189">
        <v>0.29831932773109243</v>
      </c>
      <c r="D743" s="189">
        <v>0.40396158463385357</v>
      </c>
      <c r="E743" s="189">
        <v>0.1644657863145258</v>
      </c>
      <c r="F743" s="189">
        <v>1.3805522208883553E-2</v>
      </c>
      <c r="G743" s="189">
        <v>9.0636254501800725E-2</v>
      </c>
      <c r="H743" s="189" t="s">
        <v>143</v>
      </c>
      <c r="I743" s="189">
        <v>2.8811524609843937E-2</v>
      </c>
      <c r="J743" s="188">
        <v>1</v>
      </c>
      <c r="K743" s="190">
        <v>1666</v>
      </c>
      <c r="L743" s="94"/>
      <c r="M743" s="189" t="s">
        <v>143</v>
      </c>
      <c r="N743" s="189" t="s">
        <v>143</v>
      </c>
      <c r="O743" s="189">
        <v>0.27700000000000002</v>
      </c>
      <c r="P743" s="189">
        <v>0.32100000000000001</v>
      </c>
      <c r="Q743" s="189">
        <v>0.38100000000000001</v>
      </c>
      <c r="R743" s="189">
        <v>0.42799999999999999</v>
      </c>
      <c r="S743" s="189">
        <v>0.14699999999999999</v>
      </c>
      <c r="T743" s="189">
        <v>0.183</v>
      </c>
      <c r="U743" s="189">
        <v>8.9999999999999993E-3</v>
      </c>
      <c r="V743" s="189">
        <v>2.1000000000000001E-2</v>
      </c>
      <c r="W743" s="189">
        <v>7.8E-2</v>
      </c>
      <c r="X743" s="189">
        <v>0.105</v>
      </c>
      <c r="Y743" s="189" t="s">
        <v>143</v>
      </c>
      <c r="Z743" s="189" t="s">
        <v>143</v>
      </c>
      <c r="AA743" s="189">
        <v>2.1999999999999999E-2</v>
      </c>
      <c r="AB743" s="189">
        <v>3.7999999999999999E-2</v>
      </c>
      <c r="AC743" s="42"/>
    </row>
    <row r="744" spans="1:29" x14ac:dyDescent="0.25">
      <c r="A744" s="94" t="s">
        <v>2261</v>
      </c>
      <c r="B744" s="189" t="s">
        <v>143</v>
      </c>
      <c r="C744" s="189">
        <v>0.16734693877551021</v>
      </c>
      <c r="D744" s="189">
        <v>0.55428571428571427</v>
      </c>
      <c r="E744" s="189">
        <v>0.17224489795918368</v>
      </c>
      <c r="F744" s="189">
        <v>7.3469387755102037E-3</v>
      </c>
      <c r="G744" s="189">
        <v>5.9183673469387757E-2</v>
      </c>
      <c r="H744" s="189">
        <v>4.0816326530612246E-4</v>
      </c>
      <c r="I744" s="189">
        <v>3.9183673469387753E-2</v>
      </c>
      <c r="J744" s="188">
        <v>1</v>
      </c>
      <c r="K744" s="190">
        <v>2450</v>
      </c>
      <c r="L744" s="94"/>
      <c r="M744" s="189" t="s">
        <v>143</v>
      </c>
      <c r="N744" s="189" t="s">
        <v>143</v>
      </c>
      <c r="O744" s="189">
        <v>0.153</v>
      </c>
      <c r="P744" s="189">
        <v>0.183</v>
      </c>
      <c r="Q744" s="189">
        <v>0.53500000000000003</v>
      </c>
      <c r="R744" s="189">
        <v>0.57399999999999995</v>
      </c>
      <c r="S744" s="189">
        <v>0.158</v>
      </c>
      <c r="T744" s="189">
        <v>0.188</v>
      </c>
      <c r="U744" s="189">
        <v>5.0000000000000001E-3</v>
      </c>
      <c r="V744" s="189">
        <v>1.2E-2</v>
      </c>
      <c r="W744" s="189">
        <v>5.0999999999999997E-2</v>
      </c>
      <c r="X744" s="189">
        <v>6.9000000000000006E-2</v>
      </c>
      <c r="Y744" s="189">
        <v>0</v>
      </c>
      <c r="Z744" s="189">
        <v>2E-3</v>
      </c>
      <c r="AA744" s="189">
        <v>3.2000000000000001E-2</v>
      </c>
      <c r="AB744" s="189">
        <v>4.8000000000000001E-2</v>
      </c>
      <c r="AC744" s="42"/>
    </row>
    <row r="745" spans="1:29" x14ac:dyDescent="0.25">
      <c r="A745" s="94" t="s">
        <v>2262</v>
      </c>
      <c r="B745" s="189" t="s">
        <v>143</v>
      </c>
      <c r="C745" s="189">
        <v>0.31261538461538463</v>
      </c>
      <c r="D745" s="189">
        <v>0.35753846153846153</v>
      </c>
      <c r="E745" s="189">
        <v>0.12984615384615383</v>
      </c>
      <c r="F745" s="189">
        <v>1.1692307692307693E-2</v>
      </c>
      <c r="G745" s="189">
        <v>0.1513846153846154</v>
      </c>
      <c r="H745" s="189">
        <v>1.8461538461538461E-3</v>
      </c>
      <c r="I745" s="189">
        <v>3.5076923076923075E-2</v>
      </c>
      <c r="J745" s="188">
        <v>0.99999999999999989</v>
      </c>
      <c r="K745" s="190">
        <v>1625</v>
      </c>
      <c r="L745" s="94"/>
      <c r="M745" s="189" t="s">
        <v>143</v>
      </c>
      <c r="N745" s="189" t="s">
        <v>143</v>
      </c>
      <c r="O745" s="189">
        <v>0.29099999999999998</v>
      </c>
      <c r="P745" s="189">
        <v>0.33600000000000002</v>
      </c>
      <c r="Q745" s="189">
        <v>0.33500000000000002</v>
      </c>
      <c r="R745" s="189">
        <v>0.38100000000000001</v>
      </c>
      <c r="S745" s="189">
        <v>0.114</v>
      </c>
      <c r="T745" s="189">
        <v>0.14699999999999999</v>
      </c>
      <c r="U745" s="189">
        <v>7.0000000000000001E-3</v>
      </c>
      <c r="V745" s="189">
        <v>1.7999999999999999E-2</v>
      </c>
      <c r="W745" s="189">
        <v>0.13500000000000001</v>
      </c>
      <c r="X745" s="189">
        <v>0.17</v>
      </c>
      <c r="Y745" s="189">
        <v>1E-3</v>
      </c>
      <c r="Z745" s="189">
        <v>5.0000000000000001E-3</v>
      </c>
      <c r="AA745" s="189">
        <v>2.7E-2</v>
      </c>
      <c r="AB745" s="189">
        <v>4.4999999999999998E-2</v>
      </c>
      <c r="AC745" s="42"/>
    </row>
    <row r="746" spans="1:29" x14ac:dyDescent="0.25">
      <c r="A746" s="94" t="s">
        <v>2263</v>
      </c>
      <c r="B746" s="189" t="s">
        <v>143</v>
      </c>
      <c r="C746" s="189">
        <v>0.21817942992250097</v>
      </c>
      <c r="D746" s="189">
        <v>0.3411270195717851</v>
      </c>
      <c r="E746" s="189">
        <v>0.17522658610271905</v>
      </c>
      <c r="F746" s="189">
        <v>1.4186260344148167E-2</v>
      </c>
      <c r="G746" s="189">
        <v>0.21331932221200578</v>
      </c>
      <c r="H746" s="189">
        <v>2.8897937738079599E-3</v>
      </c>
      <c r="I746" s="189">
        <v>3.5071588073032969E-2</v>
      </c>
      <c r="J746" s="188">
        <v>1</v>
      </c>
      <c r="K746" s="190">
        <v>7613</v>
      </c>
      <c r="L746" s="94"/>
      <c r="M746" s="189" t="s">
        <v>143</v>
      </c>
      <c r="N746" s="189" t="s">
        <v>143</v>
      </c>
      <c r="O746" s="189">
        <v>0.20899999999999999</v>
      </c>
      <c r="P746" s="189">
        <v>0.22800000000000001</v>
      </c>
      <c r="Q746" s="189">
        <v>0.33100000000000002</v>
      </c>
      <c r="R746" s="189">
        <v>0.35199999999999998</v>
      </c>
      <c r="S746" s="189">
        <v>0.16700000000000001</v>
      </c>
      <c r="T746" s="189">
        <v>0.184</v>
      </c>
      <c r="U746" s="189">
        <v>1.2E-2</v>
      </c>
      <c r="V746" s="189">
        <v>1.7000000000000001E-2</v>
      </c>
      <c r="W746" s="189">
        <v>0.20399999999999999</v>
      </c>
      <c r="X746" s="189">
        <v>0.223</v>
      </c>
      <c r="Y746" s="189">
        <v>2E-3</v>
      </c>
      <c r="Z746" s="189">
        <v>4.0000000000000001E-3</v>
      </c>
      <c r="AA746" s="189">
        <v>3.1E-2</v>
      </c>
      <c r="AB746" s="189">
        <v>3.9E-2</v>
      </c>
      <c r="AC746" s="42"/>
    </row>
    <row r="747" spans="1:29" x14ac:dyDescent="0.25">
      <c r="A747" s="94" t="s">
        <v>2264</v>
      </c>
      <c r="B747" s="189" t="s">
        <v>143</v>
      </c>
      <c r="C747" s="189">
        <v>4.1906327033689399E-2</v>
      </c>
      <c r="D747" s="189">
        <v>0.28101889893179949</v>
      </c>
      <c r="E747" s="189">
        <v>0.10723089564502876</v>
      </c>
      <c r="F747" s="189">
        <v>3.1224322103533278E-2</v>
      </c>
      <c r="G747" s="189">
        <v>0.50123253903040266</v>
      </c>
      <c r="H747" s="189">
        <v>2.4650780608052587E-3</v>
      </c>
      <c r="I747" s="189">
        <v>3.4921939194741167E-2</v>
      </c>
      <c r="J747" s="188">
        <v>1</v>
      </c>
      <c r="K747" s="190">
        <v>2434</v>
      </c>
      <c r="L747" s="94"/>
      <c r="M747" s="189" t="s">
        <v>143</v>
      </c>
      <c r="N747" s="189" t="s">
        <v>143</v>
      </c>
      <c r="O747" s="189">
        <v>3.5000000000000003E-2</v>
      </c>
      <c r="P747" s="189">
        <v>5.0999999999999997E-2</v>
      </c>
      <c r="Q747" s="189">
        <v>0.26400000000000001</v>
      </c>
      <c r="R747" s="189">
        <v>0.29899999999999999</v>
      </c>
      <c r="S747" s="189">
        <v>9.6000000000000002E-2</v>
      </c>
      <c r="T747" s="189">
        <v>0.12</v>
      </c>
      <c r="U747" s="189">
        <v>2.5000000000000001E-2</v>
      </c>
      <c r="V747" s="189">
        <v>3.9E-2</v>
      </c>
      <c r="W747" s="189">
        <v>0.48099999999999998</v>
      </c>
      <c r="X747" s="189">
        <v>0.52100000000000002</v>
      </c>
      <c r="Y747" s="189">
        <v>1E-3</v>
      </c>
      <c r="Z747" s="189">
        <v>5.0000000000000001E-3</v>
      </c>
      <c r="AA747" s="189">
        <v>2.8000000000000001E-2</v>
      </c>
      <c r="AB747" s="189">
        <v>4.2999999999999997E-2</v>
      </c>
      <c r="AC747" s="42"/>
    </row>
    <row r="748" spans="1:29" x14ac:dyDescent="0.25">
      <c r="A748" s="94" t="s">
        <v>2265</v>
      </c>
      <c r="B748" s="189" t="s">
        <v>143</v>
      </c>
      <c r="C748" s="189">
        <v>0.18787496053047048</v>
      </c>
      <c r="D748" s="189">
        <v>0.52447110830438903</v>
      </c>
      <c r="E748" s="189">
        <v>8.3991158825386797E-2</v>
      </c>
      <c r="F748" s="189">
        <v>5.9993684875276291E-3</v>
      </c>
      <c r="G748" s="189">
        <v>0.12977581307230818</v>
      </c>
      <c r="H748" s="189">
        <v>7.2623934322702871E-3</v>
      </c>
      <c r="I748" s="189">
        <v>6.0625197347647618E-2</v>
      </c>
      <c r="J748" s="188">
        <v>1</v>
      </c>
      <c r="K748" s="190">
        <v>3167</v>
      </c>
      <c r="L748" s="94"/>
      <c r="M748" s="189" t="s">
        <v>143</v>
      </c>
      <c r="N748" s="189" t="s">
        <v>143</v>
      </c>
      <c r="O748" s="189">
        <v>0.17499999999999999</v>
      </c>
      <c r="P748" s="189">
        <v>0.20200000000000001</v>
      </c>
      <c r="Q748" s="189">
        <v>0.50700000000000001</v>
      </c>
      <c r="R748" s="189">
        <v>0.54200000000000004</v>
      </c>
      <c r="S748" s="189">
        <v>7.4999999999999997E-2</v>
      </c>
      <c r="T748" s="189">
        <v>9.4E-2</v>
      </c>
      <c r="U748" s="189">
        <v>4.0000000000000001E-3</v>
      </c>
      <c r="V748" s="189">
        <v>8.9999999999999993E-3</v>
      </c>
      <c r="W748" s="189">
        <v>0.11899999999999999</v>
      </c>
      <c r="X748" s="189">
        <v>0.14199999999999999</v>
      </c>
      <c r="Y748" s="189">
        <v>5.0000000000000001E-3</v>
      </c>
      <c r="Z748" s="189">
        <v>1.0999999999999999E-2</v>
      </c>
      <c r="AA748" s="189">
        <v>5.2999999999999999E-2</v>
      </c>
      <c r="AB748" s="189">
        <v>6.9000000000000006E-2</v>
      </c>
      <c r="AC748" s="42"/>
    </row>
    <row r="749" spans="1:29" x14ac:dyDescent="0.25">
      <c r="A749" s="94" t="s">
        <v>2266</v>
      </c>
      <c r="B749" s="189" t="s">
        <v>143</v>
      </c>
      <c r="C749" s="189">
        <v>0.10098522167487685</v>
      </c>
      <c r="D749" s="189">
        <v>0.25205254515599346</v>
      </c>
      <c r="E749" s="189">
        <v>0.12315270935960591</v>
      </c>
      <c r="F749" s="189">
        <v>4.4334975369458129E-2</v>
      </c>
      <c r="G749" s="189">
        <v>0.42775041050903118</v>
      </c>
      <c r="H749" s="189">
        <v>1.6420361247947454E-3</v>
      </c>
      <c r="I749" s="189">
        <v>5.0082101806239739E-2</v>
      </c>
      <c r="J749" s="188">
        <v>1</v>
      </c>
      <c r="K749" s="190">
        <v>1218</v>
      </c>
      <c r="L749" s="94"/>
      <c r="M749" s="189" t="s">
        <v>143</v>
      </c>
      <c r="N749" s="189" t="s">
        <v>143</v>
      </c>
      <c r="O749" s="189">
        <v>8.5000000000000006E-2</v>
      </c>
      <c r="P749" s="189">
        <v>0.11899999999999999</v>
      </c>
      <c r="Q749" s="189">
        <v>0.22800000000000001</v>
      </c>
      <c r="R749" s="189">
        <v>0.27700000000000002</v>
      </c>
      <c r="S749" s="189">
        <v>0.106</v>
      </c>
      <c r="T749" s="189">
        <v>0.14299999999999999</v>
      </c>
      <c r="U749" s="189">
        <v>3.4000000000000002E-2</v>
      </c>
      <c r="V749" s="189">
        <v>5.7000000000000002E-2</v>
      </c>
      <c r="W749" s="189">
        <v>0.4</v>
      </c>
      <c r="X749" s="189">
        <v>0.45600000000000002</v>
      </c>
      <c r="Y749" s="189">
        <v>0</v>
      </c>
      <c r="Z749" s="189">
        <v>6.0000000000000001E-3</v>
      </c>
      <c r="AA749" s="189">
        <v>3.9E-2</v>
      </c>
      <c r="AB749" s="189">
        <v>6.4000000000000001E-2</v>
      </c>
      <c r="AC749" s="42"/>
    </row>
    <row r="750" spans="1:29" x14ac:dyDescent="0.25">
      <c r="A750" s="94" t="s">
        <v>2267</v>
      </c>
      <c r="B750" s="189" t="s">
        <v>143</v>
      </c>
      <c r="C750" s="189">
        <v>0.10054482417038138</v>
      </c>
      <c r="D750" s="189">
        <v>0.2842991579990094</v>
      </c>
      <c r="E750" s="189">
        <v>0.14239722634967805</v>
      </c>
      <c r="F750" s="189">
        <v>1.9316493313521546E-2</v>
      </c>
      <c r="G750" s="189">
        <v>0.4155522535908866</v>
      </c>
      <c r="H750" s="189">
        <v>5.6958890539871221E-3</v>
      </c>
      <c r="I750" s="189">
        <v>3.2194155522535906E-2</v>
      </c>
      <c r="J750" s="188">
        <v>0.99999999999999989</v>
      </c>
      <c r="K750" s="190">
        <v>4038</v>
      </c>
      <c r="L750" s="94"/>
      <c r="M750" s="189" t="s">
        <v>143</v>
      </c>
      <c r="N750" s="189" t="s">
        <v>143</v>
      </c>
      <c r="O750" s="189">
        <v>9.1999999999999998E-2</v>
      </c>
      <c r="P750" s="189">
        <v>0.11</v>
      </c>
      <c r="Q750" s="189">
        <v>0.27100000000000002</v>
      </c>
      <c r="R750" s="189">
        <v>0.29799999999999999</v>
      </c>
      <c r="S750" s="189">
        <v>0.13200000000000001</v>
      </c>
      <c r="T750" s="189">
        <v>0.154</v>
      </c>
      <c r="U750" s="189">
        <v>1.6E-2</v>
      </c>
      <c r="V750" s="189">
        <v>2.4E-2</v>
      </c>
      <c r="W750" s="189">
        <v>0.4</v>
      </c>
      <c r="X750" s="189">
        <v>0.43099999999999999</v>
      </c>
      <c r="Y750" s="189">
        <v>4.0000000000000001E-3</v>
      </c>
      <c r="Z750" s="189">
        <v>8.9999999999999993E-3</v>
      </c>
      <c r="AA750" s="189">
        <v>2.7E-2</v>
      </c>
      <c r="AB750" s="189">
        <v>3.7999999999999999E-2</v>
      </c>
      <c r="AC750" s="42"/>
    </row>
    <row r="751" spans="1:29" x14ac:dyDescent="0.25">
      <c r="A751" s="94" t="s">
        <v>2268</v>
      </c>
      <c r="B751" s="189" t="s">
        <v>143</v>
      </c>
      <c r="C751" s="189">
        <v>0.22778314250241413</v>
      </c>
      <c r="D751" s="189">
        <v>0.25330390398675678</v>
      </c>
      <c r="E751" s="189">
        <v>0.12768657745895987</v>
      </c>
      <c r="F751" s="189">
        <v>1.7602427921092564E-2</v>
      </c>
      <c r="G751" s="189">
        <v>0.3417298937784522</v>
      </c>
      <c r="H751" s="189">
        <v>3.531521589184715E-3</v>
      </c>
      <c r="I751" s="189">
        <v>2.8362532763139742E-2</v>
      </c>
      <c r="J751" s="188">
        <v>0.99999999999999989</v>
      </c>
      <c r="K751" s="190">
        <v>36245</v>
      </c>
      <c r="L751" s="94"/>
      <c r="M751" s="189" t="s">
        <v>143</v>
      </c>
      <c r="N751" s="189" t="s">
        <v>143</v>
      </c>
      <c r="O751" s="189">
        <v>0.223</v>
      </c>
      <c r="P751" s="189">
        <v>0.23200000000000001</v>
      </c>
      <c r="Q751" s="189">
        <v>0.249</v>
      </c>
      <c r="R751" s="189">
        <v>0.25800000000000001</v>
      </c>
      <c r="S751" s="189">
        <v>0.124</v>
      </c>
      <c r="T751" s="189">
        <v>0.13100000000000001</v>
      </c>
      <c r="U751" s="189">
        <v>1.6E-2</v>
      </c>
      <c r="V751" s="189">
        <v>1.9E-2</v>
      </c>
      <c r="W751" s="189">
        <v>0.33700000000000002</v>
      </c>
      <c r="X751" s="189">
        <v>0.34699999999999998</v>
      </c>
      <c r="Y751" s="189">
        <v>3.0000000000000001E-3</v>
      </c>
      <c r="Z751" s="189">
        <v>4.0000000000000001E-3</v>
      </c>
      <c r="AA751" s="189">
        <v>2.7E-2</v>
      </c>
      <c r="AB751" s="189">
        <v>0.03</v>
      </c>
      <c r="AC751" s="42"/>
    </row>
    <row r="752" spans="1:29" x14ac:dyDescent="0.25">
      <c r="A752" s="94" t="s">
        <v>2269</v>
      </c>
      <c r="B752" s="189" t="s">
        <v>143</v>
      </c>
      <c r="C752" s="189">
        <v>0.70431893687707636</v>
      </c>
      <c r="D752" s="189">
        <v>0.17275747508305647</v>
      </c>
      <c r="E752" s="189">
        <v>3.3222591362126248E-2</v>
      </c>
      <c r="F752" s="189" t="s">
        <v>143</v>
      </c>
      <c r="G752" s="189">
        <v>5.647840531561462E-2</v>
      </c>
      <c r="H752" s="189" t="s">
        <v>143</v>
      </c>
      <c r="I752" s="189">
        <v>3.3222591362126248E-2</v>
      </c>
      <c r="J752" s="188">
        <v>1</v>
      </c>
      <c r="K752" s="190">
        <v>301</v>
      </c>
      <c r="L752" s="94"/>
      <c r="M752" s="189" t="s">
        <v>143</v>
      </c>
      <c r="N752" s="189" t="s">
        <v>143</v>
      </c>
      <c r="O752" s="189">
        <v>0.65</v>
      </c>
      <c r="P752" s="189">
        <v>0.753</v>
      </c>
      <c r="Q752" s="189">
        <v>0.13400000000000001</v>
      </c>
      <c r="R752" s="189">
        <v>0.22</v>
      </c>
      <c r="S752" s="189">
        <v>1.7999999999999999E-2</v>
      </c>
      <c r="T752" s="189">
        <v>0.06</v>
      </c>
      <c r="U752" s="189" t="s">
        <v>143</v>
      </c>
      <c r="V752" s="189" t="s">
        <v>143</v>
      </c>
      <c r="W752" s="189">
        <v>3.5999999999999997E-2</v>
      </c>
      <c r="X752" s="189">
        <v>8.8999999999999996E-2</v>
      </c>
      <c r="Y752" s="189" t="s">
        <v>143</v>
      </c>
      <c r="Z752" s="189" t="s">
        <v>143</v>
      </c>
      <c r="AA752" s="189">
        <v>1.7999999999999999E-2</v>
      </c>
      <c r="AB752" s="189">
        <v>0.06</v>
      </c>
      <c r="AC752" s="42"/>
    </row>
    <row r="753" spans="1:29" x14ac:dyDescent="0.25">
      <c r="A753" s="94" t="s">
        <v>2270</v>
      </c>
      <c r="B753" s="189" t="s">
        <v>143</v>
      </c>
      <c r="C753" s="189">
        <v>0.57069641242086222</v>
      </c>
      <c r="D753" s="189">
        <v>0.2834890965732087</v>
      </c>
      <c r="E753" s="189">
        <v>4.5623555421565674E-2</v>
      </c>
      <c r="F753" s="189">
        <v>3.5172344487991157E-3</v>
      </c>
      <c r="G753" s="189">
        <v>2.0902421867149031E-2</v>
      </c>
      <c r="H753" s="189">
        <v>2.0098482564566376E-4</v>
      </c>
      <c r="I753" s="189">
        <v>7.5570294442769567E-2</v>
      </c>
      <c r="J753" s="188">
        <v>1</v>
      </c>
      <c r="K753" s="190">
        <v>9951</v>
      </c>
      <c r="L753" s="94"/>
      <c r="M753" s="189" t="s">
        <v>143</v>
      </c>
      <c r="N753" s="189" t="s">
        <v>143</v>
      </c>
      <c r="O753" s="189">
        <v>0.56100000000000005</v>
      </c>
      <c r="P753" s="189">
        <v>0.57999999999999996</v>
      </c>
      <c r="Q753" s="189">
        <v>0.27500000000000002</v>
      </c>
      <c r="R753" s="189">
        <v>0.29199999999999998</v>
      </c>
      <c r="S753" s="189">
        <v>4.2000000000000003E-2</v>
      </c>
      <c r="T753" s="189">
        <v>0.05</v>
      </c>
      <c r="U753" s="189">
        <v>3.0000000000000001E-3</v>
      </c>
      <c r="V753" s="189">
        <v>5.0000000000000001E-3</v>
      </c>
      <c r="W753" s="189">
        <v>1.7999999999999999E-2</v>
      </c>
      <c r="X753" s="189">
        <v>2.4E-2</v>
      </c>
      <c r="Y753" s="189">
        <v>0</v>
      </c>
      <c r="Z753" s="189">
        <v>1E-3</v>
      </c>
      <c r="AA753" s="189">
        <v>7.0999999999999994E-2</v>
      </c>
      <c r="AB753" s="189">
        <v>8.1000000000000003E-2</v>
      </c>
      <c r="AC753" s="42"/>
    </row>
    <row r="754" spans="1:29" x14ac:dyDescent="0.25">
      <c r="A754" s="94" t="s">
        <v>2271</v>
      </c>
      <c r="B754" s="189" t="s">
        <v>143</v>
      </c>
      <c r="C754" s="189">
        <v>5.8411214953271026E-3</v>
      </c>
      <c r="D754" s="189">
        <v>0.38492990654205606</v>
      </c>
      <c r="E754" s="189">
        <v>0.16822429906542055</v>
      </c>
      <c r="F754" s="189">
        <v>3.5630841121495324E-2</v>
      </c>
      <c r="G754" s="189">
        <v>0.36857476635514019</v>
      </c>
      <c r="H754" s="189">
        <v>9.9299065420560741E-3</v>
      </c>
      <c r="I754" s="189">
        <v>2.6869158878504672E-2</v>
      </c>
      <c r="J754" s="188">
        <v>1</v>
      </c>
      <c r="K754" s="190">
        <v>1712</v>
      </c>
      <c r="L754" s="94"/>
      <c r="M754" s="189" t="s">
        <v>143</v>
      </c>
      <c r="N754" s="189" t="s">
        <v>143</v>
      </c>
      <c r="O754" s="189">
        <v>3.0000000000000001E-3</v>
      </c>
      <c r="P754" s="189">
        <v>1.0999999999999999E-2</v>
      </c>
      <c r="Q754" s="189">
        <v>0.36199999999999999</v>
      </c>
      <c r="R754" s="189">
        <v>0.40799999999999997</v>
      </c>
      <c r="S754" s="189">
        <v>0.151</v>
      </c>
      <c r="T754" s="189">
        <v>0.187</v>
      </c>
      <c r="U754" s="189">
        <v>2.8000000000000001E-2</v>
      </c>
      <c r="V754" s="189">
        <v>4.5999999999999999E-2</v>
      </c>
      <c r="W754" s="189">
        <v>0.34599999999999997</v>
      </c>
      <c r="X754" s="189">
        <v>0.39200000000000002</v>
      </c>
      <c r="Y754" s="189">
        <v>6.0000000000000001E-3</v>
      </c>
      <c r="Z754" s="189">
        <v>1.6E-2</v>
      </c>
      <c r="AA754" s="189">
        <v>0.02</v>
      </c>
      <c r="AB754" s="189">
        <v>3.5999999999999997E-2</v>
      </c>
      <c r="AC754" s="42"/>
    </row>
    <row r="755" spans="1:29" x14ac:dyDescent="0.25">
      <c r="A755" s="94" t="s">
        <v>2272</v>
      </c>
      <c r="B755" s="189" t="s">
        <v>143</v>
      </c>
      <c r="C755" s="189">
        <v>0.1960022209883398</v>
      </c>
      <c r="D755" s="189">
        <v>0.26374236535258189</v>
      </c>
      <c r="E755" s="189">
        <v>0.17712382009994448</v>
      </c>
      <c r="F755" s="189">
        <v>1.38811771238201E-2</v>
      </c>
      <c r="G755" s="189">
        <v>0.33037201554691836</v>
      </c>
      <c r="H755" s="189" t="s">
        <v>143</v>
      </c>
      <c r="I755" s="189">
        <v>1.8878400888395337E-2</v>
      </c>
      <c r="J755" s="188">
        <v>1</v>
      </c>
      <c r="K755" s="190">
        <v>1801</v>
      </c>
      <c r="L755" s="94"/>
      <c r="M755" s="189" t="s">
        <v>143</v>
      </c>
      <c r="N755" s="189" t="s">
        <v>143</v>
      </c>
      <c r="O755" s="189">
        <v>0.17799999999999999</v>
      </c>
      <c r="P755" s="189">
        <v>0.215</v>
      </c>
      <c r="Q755" s="189">
        <v>0.24399999999999999</v>
      </c>
      <c r="R755" s="189">
        <v>0.28499999999999998</v>
      </c>
      <c r="S755" s="189">
        <v>0.16</v>
      </c>
      <c r="T755" s="189">
        <v>0.19500000000000001</v>
      </c>
      <c r="U755" s="189">
        <v>8.9999999999999993E-3</v>
      </c>
      <c r="V755" s="189">
        <v>0.02</v>
      </c>
      <c r="W755" s="189">
        <v>0.309</v>
      </c>
      <c r="X755" s="189">
        <v>0.35199999999999998</v>
      </c>
      <c r="Y755" s="189" t="s">
        <v>143</v>
      </c>
      <c r="Z755" s="189" t="s">
        <v>143</v>
      </c>
      <c r="AA755" s="189">
        <v>1.4E-2</v>
      </c>
      <c r="AB755" s="189">
        <v>2.5999999999999999E-2</v>
      </c>
      <c r="AC755" s="42"/>
    </row>
    <row r="756" spans="1:29" x14ac:dyDescent="0.25">
      <c r="A756" s="94" t="s">
        <v>2273</v>
      </c>
      <c r="B756" s="189" t="s">
        <v>143</v>
      </c>
      <c r="C756" s="189">
        <v>0.16666666666666666</v>
      </c>
      <c r="D756" s="189">
        <v>0.35717560751948646</v>
      </c>
      <c r="E756" s="189">
        <v>0.10866574965612105</v>
      </c>
      <c r="F756" s="189">
        <v>1.3296652911508482E-2</v>
      </c>
      <c r="G756" s="189">
        <v>0.3241632278771206</v>
      </c>
      <c r="H756" s="189">
        <v>3.8972948188904172E-3</v>
      </c>
      <c r="I756" s="189">
        <v>2.6134800550206328E-2</v>
      </c>
      <c r="J756" s="188">
        <v>1</v>
      </c>
      <c r="K756" s="190">
        <v>4362</v>
      </c>
      <c r="L756" s="94"/>
      <c r="M756" s="189" t="s">
        <v>143</v>
      </c>
      <c r="N756" s="189" t="s">
        <v>143</v>
      </c>
      <c r="O756" s="189">
        <v>0.156</v>
      </c>
      <c r="P756" s="189">
        <v>0.17799999999999999</v>
      </c>
      <c r="Q756" s="189">
        <v>0.34300000000000003</v>
      </c>
      <c r="R756" s="189">
        <v>0.372</v>
      </c>
      <c r="S756" s="189">
        <v>0.1</v>
      </c>
      <c r="T756" s="189">
        <v>0.11799999999999999</v>
      </c>
      <c r="U756" s="189">
        <v>0.01</v>
      </c>
      <c r="V756" s="189">
        <v>1.7000000000000001E-2</v>
      </c>
      <c r="W756" s="189">
        <v>0.31</v>
      </c>
      <c r="X756" s="189">
        <v>0.33800000000000002</v>
      </c>
      <c r="Y756" s="189">
        <v>2E-3</v>
      </c>
      <c r="Z756" s="189">
        <v>6.0000000000000001E-3</v>
      </c>
      <c r="AA756" s="189">
        <v>2.1999999999999999E-2</v>
      </c>
      <c r="AB756" s="189">
        <v>3.1E-2</v>
      </c>
      <c r="AC756" s="42"/>
    </row>
    <row r="757" spans="1:29" x14ac:dyDescent="0.25">
      <c r="A757" s="94" t="s">
        <v>2274</v>
      </c>
      <c r="B757" s="189" t="s">
        <v>143</v>
      </c>
      <c r="C757" s="189">
        <v>0.22790121102317154</v>
      </c>
      <c r="D757" s="189">
        <v>0.35310384285305618</v>
      </c>
      <c r="E757" s="189">
        <v>0.11747878325545914</v>
      </c>
      <c r="F757" s="189">
        <v>1.6115190235529705E-2</v>
      </c>
      <c r="G757" s="189">
        <v>0.24897492133117194</v>
      </c>
      <c r="H757" s="189">
        <v>9.5356155239820727E-4</v>
      </c>
      <c r="I757" s="189">
        <v>3.5472489749213312E-2</v>
      </c>
      <c r="J757" s="188">
        <v>1</v>
      </c>
      <c r="K757" s="190">
        <v>10487</v>
      </c>
      <c r="L757" s="94"/>
      <c r="M757" s="189" t="s">
        <v>143</v>
      </c>
      <c r="N757" s="189" t="s">
        <v>143</v>
      </c>
      <c r="O757" s="189">
        <v>0.22</v>
      </c>
      <c r="P757" s="189">
        <v>0.23599999999999999</v>
      </c>
      <c r="Q757" s="189">
        <v>0.34399999999999997</v>
      </c>
      <c r="R757" s="189">
        <v>0.36199999999999999</v>
      </c>
      <c r="S757" s="189">
        <v>0.111</v>
      </c>
      <c r="T757" s="189">
        <v>0.124</v>
      </c>
      <c r="U757" s="189">
        <v>1.4E-2</v>
      </c>
      <c r="V757" s="189">
        <v>1.9E-2</v>
      </c>
      <c r="W757" s="189">
        <v>0.24099999999999999</v>
      </c>
      <c r="X757" s="189">
        <v>0.25700000000000001</v>
      </c>
      <c r="Y757" s="189">
        <v>1E-3</v>
      </c>
      <c r="Z757" s="189">
        <v>2E-3</v>
      </c>
      <c r="AA757" s="189">
        <v>3.2000000000000001E-2</v>
      </c>
      <c r="AB757" s="189">
        <v>3.9E-2</v>
      </c>
      <c r="AC757" s="42"/>
    </row>
    <row r="758" spans="1:29" x14ac:dyDescent="0.25">
      <c r="A758" s="94" t="s">
        <v>2275</v>
      </c>
      <c r="B758" s="189" t="s">
        <v>143</v>
      </c>
      <c r="C758" s="189">
        <v>0.41526773679696116</v>
      </c>
      <c r="D758" s="189">
        <v>0.20193603725033696</v>
      </c>
      <c r="E758" s="189">
        <v>6.6168361720377405E-2</v>
      </c>
      <c r="F758" s="189">
        <v>8.8714618306580076E-2</v>
      </c>
      <c r="G758" s="189">
        <v>0.20107829922803577</v>
      </c>
      <c r="H758" s="189">
        <v>2.2056120573459136E-3</v>
      </c>
      <c r="I758" s="189">
        <v>2.46293346403627E-2</v>
      </c>
      <c r="J758" s="188">
        <v>1</v>
      </c>
      <c r="K758" s="190">
        <v>8161</v>
      </c>
      <c r="L758" s="94"/>
      <c r="M758" s="189" t="s">
        <v>143</v>
      </c>
      <c r="N758" s="189" t="s">
        <v>143</v>
      </c>
      <c r="O758" s="189">
        <v>0.40500000000000003</v>
      </c>
      <c r="P758" s="189">
        <v>0.42599999999999999</v>
      </c>
      <c r="Q758" s="189">
        <v>0.193</v>
      </c>
      <c r="R758" s="189">
        <v>0.21099999999999999</v>
      </c>
      <c r="S758" s="189">
        <v>6.0999999999999999E-2</v>
      </c>
      <c r="T758" s="189">
        <v>7.1999999999999995E-2</v>
      </c>
      <c r="U758" s="189">
        <v>8.3000000000000004E-2</v>
      </c>
      <c r="V758" s="189">
        <v>9.5000000000000001E-2</v>
      </c>
      <c r="W758" s="189">
        <v>0.193</v>
      </c>
      <c r="X758" s="189">
        <v>0.21</v>
      </c>
      <c r="Y758" s="189">
        <v>1E-3</v>
      </c>
      <c r="Z758" s="189">
        <v>3.0000000000000001E-3</v>
      </c>
      <c r="AA758" s="189">
        <v>2.1000000000000001E-2</v>
      </c>
      <c r="AB758" s="189">
        <v>2.8000000000000001E-2</v>
      </c>
      <c r="AC758" s="42"/>
    </row>
    <row r="759" spans="1:29" x14ac:dyDescent="0.25">
      <c r="A759" s="94" t="s">
        <v>2276</v>
      </c>
      <c r="B759" s="189" t="s">
        <v>143</v>
      </c>
      <c r="C759" s="189">
        <v>0.17215568862275449</v>
      </c>
      <c r="D759" s="189">
        <v>0.44161676646706588</v>
      </c>
      <c r="E759" s="189">
        <v>0.18712574850299402</v>
      </c>
      <c r="F759" s="189">
        <v>2.6946107784431138E-2</v>
      </c>
      <c r="G759" s="189">
        <v>0.15194610778443113</v>
      </c>
      <c r="H759" s="189">
        <v>1.4970059880239522E-3</v>
      </c>
      <c r="I759" s="189">
        <v>1.87125748502994E-2</v>
      </c>
      <c r="J759" s="188">
        <v>1</v>
      </c>
      <c r="K759" s="190">
        <v>1336</v>
      </c>
      <c r="L759" s="94"/>
      <c r="M759" s="189" t="s">
        <v>143</v>
      </c>
      <c r="N759" s="189" t="s">
        <v>143</v>
      </c>
      <c r="O759" s="189">
        <v>0.153</v>
      </c>
      <c r="P759" s="189">
        <v>0.193</v>
      </c>
      <c r="Q759" s="189">
        <v>0.41499999999999998</v>
      </c>
      <c r="R759" s="189">
        <v>0.46800000000000003</v>
      </c>
      <c r="S759" s="189">
        <v>0.16700000000000001</v>
      </c>
      <c r="T759" s="189">
        <v>0.20899999999999999</v>
      </c>
      <c r="U759" s="189">
        <v>0.02</v>
      </c>
      <c r="V759" s="189">
        <v>3.6999999999999998E-2</v>
      </c>
      <c r="W759" s="189">
        <v>0.13400000000000001</v>
      </c>
      <c r="X759" s="189">
        <v>0.17199999999999999</v>
      </c>
      <c r="Y759" s="189">
        <v>0</v>
      </c>
      <c r="Z759" s="189">
        <v>5.0000000000000001E-3</v>
      </c>
      <c r="AA759" s="189">
        <v>1.2999999999999999E-2</v>
      </c>
      <c r="AB759" s="189">
        <v>2.7E-2</v>
      </c>
      <c r="AC759" s="42"/>
    </row>
    <row r="760" spans="1:29" x14ac:dyDescent="0.25">
      <c r="A760" s="94" t="s">
        <v>2277</v>
      </c>
      <c r="B760" s="189" t="s">
        <v>143</v>
      </c>
      <c r="C760" s="189">
        <v>6.9060773480662981E-4</v>
      </c>
      <c r="D760" s="189">
        <v>0.4958563535911602</v>
      </c>
      <c r="E760" s="189">
        <v>0.26035911602209943</v>
      </c>
      <c r="F760" s="189">
        <v>2.4861878453038673E-2</v>
      </c>
      <c r="G760" s="189">
        <v>0.17196132596685082</v>
      </c>
      <c r="H760" s="189">
        <v>2.7624309392265192E-3</v>
      </c>
      <c r="I760" s="189">
        <v>4.3508287292817679E-2</v>
      </c>
      <c r="J760" s="188">
        <v>0.99999999999999989</v>
      </c>
      <c r="K760" s="190">
        <v>1448</v>
      </c>
      <c r="L760" s="94"/>
      <c r="M760" s="189" t="s">
        <v>143</v>
      </c>
      <c r="N760" s="189" t="s">
        <v>143</v>
      </c>
      <c r="O760" s="189">
        <v>0</v>
      </c>
      <c r="P760" s="189">
        <v>4.0000000000000001E-3</v>
      </c>
      <c r="Q760" s="189">
        <v>0.47</v>
      </c>
      <c r="R760" s="189">
        <v>0.52200000000000002</v>
      </c>
      <c r="S760" s="189">
        <v>0.23799999999999999</v>
      </c>
      <c r="T760" s="189">
        <v>0.28399999999999997</v>
      </c>
      <c r="U760" s="189">
        <v>1.7999999999999999E-2</v>
      </c>
      <c r="V760" s="189">
        <v>3.4000000000000002E-2</v>
      </c>
      <c r="W760" s="189">
        <v>0.153</v>
      </c>
      <c r="X760" s="189">
        <v>0.192</v>
      </c>
      <c r="Y760" s="189">
        <v>1E-3</v>
      </c>
      <c r="Z760" s="189">
        <v>7.0000000000000001E-3</v>
      </c>
      <c r="AA760" s="189">
        <v>3.4000000000000002E-2</v>
      </c>
      <c r="AB760" s="189">
        <v>5.5E-2</v>
      </c>
      <c r="AC760" s="42"/>
    </row>
    <row r="761" spans="1:29" x14ac:dyDescent="0.25">
      <c r="A761" s="94" t="s">
        <v>2278</v>
      </c>
      <c r="B761" s="189" t="s">
        <v>143</v>
      </c>
      <c r="C761" s="189">
        <v>0.1099781500364166</v>
      </c>
      <c r="D761" s="189">
        <v>0.46176256372906044</v>
      </c>
      <c r="E761" s="189">
        <v>0.11070648215586307</v>
      </c>
      <c r="F761" s="189">
        <v>2.1849963583394028E-2</v>
      </c>
      <c r="G761" s="189">
        <v>0.2534595775673707</v>
      </c>
      <c r="H761" s="189">
        <v>4.3699927166788053E-3</v>
      </c>
      <c r="I761" s="189">
        <v>3.7873270211216316E-2</v>
      </c>
      <c r="J761" s="188">
        <v>1</v>
      </c>
      <c r="K761" s="190">
        <v>1373</v>
      </c>
      <c r="L761" s="94"/>
      <c r="M761" s="189" t="s">
        <v>143</v>
      </c>
      <c r="N761" s="189" t="s">
        <v>143</v>
      </c>
      <c r="O761" s="189">
        <v>9.5000000000000001E-2</v>
      </c>
      <c r="P761" s="189">
        <v>0.128</v>
      </c>
      <c r="Q761" s="189">
        <v>0.436</v>
      </c>
      <c r="R761" s="189">
        <v>0.48799999999999999</v>
      </c>
      <c r="S761" s="189">
        <v>9.5000000000000001E-2</v>
      </c>
      <c r="T761" s="189">
        <v>0.128</v>
      </c>
      <c r="U761" s="189">
        <v>1.4999999999999999E-2</v>
      </c>
      <c r="V761" s="189">
        <v>3.1E-2</v>
      </c>
      <c r="W761" s="189">
        <v>0.23100000000000001</v>
      </c>
      <c r="X761" s="189">
        <v>0.27700000000000002</v>
      </c>
      <c r="Y761" s="189">
        <v>2E-3</v>
      </c>
      <c r="Z761" s="189">
        <v>0.01</v>
      </c>
      <c r="AA761" s="189">
        <v>2.9000000000000001E-2</v>
      </c>
      <c r="AB761" s="189">
        <v>4.9000000000000002E-2</v>
      </c>
      <c r="AC761" s="42"/>
    </row>
    <row r="762" spans="1:29" x14ac:dyDescent="0.25">
      <c r="A762" s="94" t="s">
        <v>2279</v>
      </c>
      <c r="B762" s="189">
        <v>1.0683760683760685E-3</v>
      </c>
      <c r="C762" s="189">
        <v>0.13446275946275946</v>
      </c>
      <c r="D762" s="189">
        <v>0.29487179487179488</v>
      </c>
      <c r="E762" s="189">
        <v>0.17429792429792429</v>
      </c>
      <c r="F762" s="189">
        <v>2.4267399267399268E-2</v>
      </c>
      <c r="G762" s="189">
        <v>0.32341269841269843</v>
      </c>
      <c r="H762" s="189">
        <v>9.1575091575091579E-3</v>
      </c>
      <c r="I762" s="189">
        <v>3.8461538461538464E-2</v>
      </c>
      <c r="J762" s="188">
        <v>1.0000000000000002</v>
      </c>
      <c r="K762" s="190">
        <v>6552</v>
      </c>
      <c r="L762" s="94"/>
      <c r="M762" s="189">
        <v>1E-3</v>
      </c>
      <c r="N762" s="189">
        <v>2E-3</v>
      </c>
      <c r="O762" s="189">
        <v>0.126</v>
      </c>
      <c r="P762" s="189">
        <v>0.14299999999999999</v>
      </c>
      <c r="Q762" s="189">
        <v>0.28399999999999997</v>
      </c>
      <c r="R762" s="189">
        <v>0.30599999999999999</v>
      </c>
      <c r="S762" s="189">
        <v>0.16500000000000001</v>
      </c>
      <c r="T762" s="189">
        <v>0.184</v>
      </c>
      <c r="U762" s="189">
        <v>2.1000000000000001E-2</v>
      </c>
      <c r="V762" s="189">
        <v>2.8000000000000001E-2</v>
      </c>
      <c r="W762" s="189">
        <v>0.312</v>
      </c>
      <c r="X762" s="189">
        <v>0.33500000000000002</v>
      </c>
      <c r="Y762" s="189">
        <v>7.0000000000000001E-3</v>
      </c>
      <c r="Z762" s="189">
        <v>1.2E-2</v>
      </c>
      <c r="AA762" s="189">
        <v>3.4000000000000002E-2</v>
      </c>
      <c r="AB762" s="189">
        <v>4.2999999999999997E-2</v>
      </c>
      <c r="AC762" s="42"/>
    </row>
    <row r="763" spans="1:29" x14ac:dyDescent="0.25">
      <c r="A763" s="94" t="s">
        <v>2280</v>
      </c>
      <c r="B763" s="189" t="s">
        <v>143</v>
      </c>
      <c r="C763" s="189">
        <v>0.25007456009543694</v>
      </c>
      <c r="D763" s="189">
        <v>0.27214434834476586</v>
      </c>
      <c r="E763" s="189">
        <v>0.12511184014315538</v>
      </c>
      <c r="F763" s="189">
        <v>1.2227855651655234E-2</v>
      </c>
      <c r="G763" s="189">
        <v>0.3031613480465255</v>
      </c>
      <c r="H763" s="189">
        <v>3.1315240083507308E-3</v>
      </c>
      <c r="I763" s="189">
        <v>3.4148523710110346E-2</v>
      </c>
      <c r="J763" s="188">
        <v>0.99999999999999989</v>
      </c>
      <c r="K763" s="190">
        <v>6706</v>
      </c>
      <c r="L763" s="94"/>
      <c r="M763" s="189" t="s">
        <v>143</v>
      </c>
      <c r="N763" s="189" t="s">
        <v>143</v>
      </c>
      <c r="O763" s="189">
        <v>0.24</v>
      </c>
      <c r="P763" s="189">
        <v>0.26100000000000001</v>
      </c>
      <c r="Q763" s="189">
        <v>0.26200000000000001</v>
      </c>
      <c r="R763" s="189">
        <v>0.28299999999999997</v>
      </c>
      <c r="S763" s="189">
        <v>0.11700000000000001</v>
      </c>
      <c r="T763" s="189">
        <v>0.13300000000000001</v>
      </c>
      <c r="U763" s="189">
        <v>0.01</v>
      </c>
      <c r="V763" s="189">
        <v>1.4999999999999999E-2</v>
      </c>
      <c r="W763" s="189">
        <v>0.29199999999999998</v>
      </c>
      <c r="X763" s="189">
        <v>0.314</v>
      </c>
      <c r="Y763" s="189">
        <v>2E-3</v>
      </c>
      <c r="Z763" s="189">
        <v>5.0000000000000001E-3</v>
      </c>
      <c r="AA763" s="189">
        <v>0.03</v>
      </c>
      <c r="AB763" s="189">
        <v>3.9E-2</v>
      </c>
      <c r="AC763" s="42"/>
    </row>
    <row r="764" spans="1:29" x14ac:dyDescent="0.25">
      <c r="A764" s="94" t="s">
        <v>2281</v>
      </c>
      <c r="B764" s="189" t="s">
        <v>143</v>
      </c>
      <c r="C764" s="189">
        <v>0.13534416086620263</v>
      </c>
      <c r="D764" s="189">
        <v>0.24658417117813869</v>
      </c>
      <c r="E764" s="189">
        <v>0.10763083268883733</v>
      </c>
      <c r="F764" s="189">
        <v>2.9775715390564578E-2</v>
      </c>
      <c r="G764" s="189">
        <v>0.43683939159577212</v>
      </c>
      <c r="H764" s="189">
        <v>5.6715648362980148E-3</v>
      </c>
      <c r="I764" s="189">
        <v>3.8154163444186644E-2</v>
      </c>
      <c r="J764" s="188">
        <v>1</v>
      </c>
      <c r="K764" s="190">
        <v>7758</v>
      </c>
      <c r="L764" s="94"/>
      <c r="M764" s="189" t="s">
        <v>143</v>
      </c>
      <c r="N764" s="189" t="s">
        <v>143</v>
      </c>
      <c r="O764" s="189">
        <v>0.128</v>
      </c>
      <c r="P764" s="189">
        <v>0.14299999999999999</v>
      </c>
      <c r="Q764" s="189">
        <v>0.23699999999999999</v>
      </c>
      <c r="R764" s="189">
        <v>0.25600000000000001</v>
      </c>
      <c r="S764" s="189">
        <v>0.10100000000000001</v>
      </c>
      <c r="T764" s="189">
        <v>0.115</v>
      </c>
      <c r="U764" s="189">
        <v>2.5999999999999999E-2</v>
      </c>
      <c r="V764" s="189">
        <v>3.4000000000000002E-2</v>
      </c>
      <c r="W764" s="189">
        <v>0.42599999999999999</v>
      </c>
      <c r="X764" s="189">
        <v>0.44800000000000001</v>
      </c>
      <c r="Y764" s="189">
        <v>4.0000000000000001E-3</v>
      </c>
      <c r="Z764" s="189">
        <v>8.0000000000000002E-3</v>
      </c>
      <c r="AA764" s="189">
        <v>3.4000000000000002E-2</v>
      </c>
      <c r="AB764" s="189">
        <v>4.2999999999999997E-2</v>
      </c>
      <c r="AC764" s="42"/>
    </row>
    <row r="765" spans="1:29" x14ac:dyDescent="0.25">
      <c r="A765" s="94" t="s">
        <v>2282</v>
      </c>
      <c r="B765" s="189" t="s">
        <v>143</v>
      </c>
      <c r="C765" s="189">
        <v>0.3662796542018496</v>
      </c>
      <c r="D765" s="189">
        <v>0.42619119420989143</v>
      </c>
      <c r="E765" s="189">
        <v>8.6047446722959386E-2</v>
      </c>
      <c r="F765" s="189">
        <v>1.9727583433856052E-2</v>
      </c>
      <c r="G765" s="189">
        <v>6.4384800965018099E-2</v>
      </c>
      <c r="H765" s="189">
        <v>1.7842782468837958E-3</v>
      </c>
      <c r="I765" s="189">
        <v>3.5585042219541618E-2</v>
      </c>
      <c r="J765" s="188">
        <v>1</v>
      </c>
      <c r="K765" s="190">
        <v>39792</v>
      </c>
      <c r="L765" s="94"/>
      <c r="M765" s="189" t="s">
        <v>143</v>
      </c>
      <c r="N765" s="189" t="s">
        <v>143</v>
      </c>
      <c r="O765" s="189">
        <v>0.36199999999999999</v>
      </c>
      <c r="P765" s="189">
        <v>0.371</v>
      </c>
      <c r="Q765" s="189">
        <v>0.42099999999999999</v>
      </c>
      <c r="R765" s="189">
        <v>0.43099999999999999</v>
      </c>
      <c r="S765" s="189">
        <v>8.3000000000000004E-2</v>
      </c>
      <c r="T765" s="189">
        <v>8.8999999999999996E-2</v>
      </c>
      <c r="U765" s="189">
        <v>1.7999999999999999E-2</v>
      </c>
      <c r="V765" s="189">
        <v>2.1000000000000001E-2</v>
      </c>
      <c r="W765" s="189">
        <v>6.2E-2</v>
      </c>
      <c r="X765" s="189">
        <v>6.7000000000000004E-2</v>
      </c>
      <c r="Y765" s="189">
        <v>1E-3</v>
      </c>
      <c r="Z765" s="189">
        <v>2E-3</v>
      </c>
      <c r="AA765" s="189">
        <v>3.4000000000000002E-2</v>
      </c>
      <c r="AB765" s="189">
        <v>3.6999999999999998E-2</v>
      </c>
      <c r="AC765" s="42"/>
    </row>
    <row r="766" spans="1:29" x14ac:dyDescent="0.25">
      <c r="A766" s="94" t="s">
        <v>2283</v>
      </c>
      <c r="B766" s="189" t="s">
        <v>143</v>
      </c>
      <c r="C766" s="189">
        <v>0.1</v>
      </c>
      <c r="D766" s="189">
        <v>0.42222222222222222</v>
      </c>
      <c r="E766" s="189">
        <v>0.19111111111111112</v>
      </c>
      <c r="F766" s="189">
        <v>6.6666666666666666E-2</v>
      </c>
      <c r="G766" s="189">
        <v>0.18888888888888888</v>
      </c>
      <c r="H766" s="189">
        <v>2.2222222222222222E-3</v>
      </c>
      <c r="I766" s="189">
        <v>2.8888888888888888E-2</v>
      </c>
      <c r="J766" s="188">
        <v>1</v>
      </c>
      <c r="K766" s="190">
        <v>450</v>
      </c>
      <c r="L766" s="94"/>
      <c r="M766" s="189" t="s">
        <v>143</v>
      </c>
      <c r="N766" s="189" t="s">
        <v>143</v>
      </c>
      <c r="O766" s="189">
        <v>7.5999999999999998E-2</v>
      </c>
      <c r="P766" s="189">
        <v>0.13100000000000001</v>
      </c>
      <c r="Q766" s="189">
        <v>0.377</v>
      </c>
      <c r="R766" s="189">
        <v>0.46800000000000003</v>
      </c>
      <c r="S766" s="189">
        <v>0.157</v>
      </c>
      <c r="T766" s="189">
        <v>0.23</v>
      </c>
      <c r="U766" s="189">
        <v>4.7E-2</v>
      </c>
      <c r="V766" s="189">
        <v>9.4E-2</v>
      </c>
      <c r="W766" s="189">
        <v>0.155</v>
      </c>
      <c r="X766" s="189">
        <v>0.22800000000000001</v>
      </c>
      <c r="Y766" s="189">
        <v>0</v>
      </c>
      <c r="Z766" s="189">
        <v>1.2E-2</v>
      </c>
      <c r="AA766" s="189">
        <v>1.7000000000000001E-2</v>
      </c>
      <c r="AB766" s="189">
        <v>4.9000000000000002E-2</v>
      </c>
      <c r="AC766" s="42"/>
    </row>
    <row r="767" spans="1:29" x14ac:dyDescent="0.25">
      <c r="A767" s="94" t="s">
        <v>2284</v>
      </c>
      <c r="B767" s="189" t="s">
        <v>143</v>
      </c>
      <c r="C767" s="189">
        <v>0.20552147239263804</v>
      </c>
      <c r="D767" s="189">
        <v>0.41104294478527609</v>
      </c>
      <c r="E767" s="189">
        <v>0.12985685071574643</v>
      </c>
      <c r="F767" s="189">
        <v>1.9427402862985686E-2</v>
      </c>
      <c r="G767" s="189">
        <v>0.19376278118609408</v>
      </c>
      <c r="H767" s="189">
        <v>3.0674846625766872E-3</v>
      </c>
      <c r="I767" s="189">
        <v>3.7321063394683024E-2</v>
      </c>
      <c r="J767" s="188">
        <v>1</v>
      </c>
      <c r="K767" s="190">
        <v>1956</v>
      </c>
      <c r="L767" s="94"/>
      <c r="M767" s="189" t="s">
        <v>143</v>
      </c>
      <c r="N767" s="189" t="s">
        <v>143</v>
      </c>
      <c r="O767" s="189">
        <v>0.188</v>
      </c>
      <c r="P767" s="189">
        <v>0.224</v>
      </c>
      <c r="Q767" s="189">
        <v>0.38900000000000001</v>
      </c>
      <c r="R767" s="189">
        <v>0.433</v>
      </c>
      <c r="S767" s="189">
        <v>0.11600000000000001</v>
      </c>
      <c r="T767" s="189">
        <v>0.14499999999999999</v>
      </c>
      <c r="U767" s="189">
        <v>1.4E-2</v>
      </c>
      <c r="V767" s="189">
        <v>2.7E-2</v>
      </c>
      <c r="W767" s="189">
        <v>0.17699999999999999</v>
      </c>
      <c r="X767" s="189">
        <v>0.21199999999999999</v>
      </c>
      <c r="Y767" s="189">
        <v>1E-3</v>
      </c>
      <c r="Z767" s="189">
        <v>7.0000000000000001E-3</v>
      </c>
      <c r="AA767" s="189">
        <v>0.03</v>
      </c>
      <c r="AB767" s="189">
        <v>4.7E-2</v>
      </c>
      <c r="AC767" s="42"/>
    </row>
    <row r="768" spans="1:29" x14ac:dyDescent="0.25">
      <c r="A768" s="94" t="s">
        <v>2285</v>
      </c>
      <c r="B768" s="189" t="s">
        <v>143</v>
      </c>
      <c r="C768" s="189">
        <v>0.27135535307517084</v>
      </c>
      <c r="D768" s="189">
        <v>0.23134965831435081</v>
      </c>
      <c r="E768" s="189">
        <v>7.0899772209567197E-2</v>
      </c>
      <c r="F768" s="189">
        <v>7.8587699316628706E-2</v>
      </c>
      <c r="G768" s="189">
        <v>0.31862186788154895</v>
      </c>
      <c r="H768" s="189">
        <v>2.5626423690205012E-3</v>
      </c>
      <c r="I768" s="189">
        <v>2.6623006833712985E-2</v>
      </c>
      <c r="J768" s="188">
        <v>0.99999999999999989</v>
      </c>
      <c r="K768" s="190">
        <v>7024</v>
      </c>
      <c r="L768" s="94"/>
      <c r="M768" s="189" t="s">
        <v>143</v>
      </c>
      <c r="N768" s="189" t="s">
        <v>143</v>
      </c>
      <c r="O768" s="189">
        <v>0.26100000000000001</v>
      </c>
      <c r="P768" s="189">
        <v>0.28199999999999997</v>
      </c>
      <c r="Q768" s="189">
        <v>0.222</v>
      </c>
      <c r="R768" s="189">
        <v>0.24099999999999999</v>
      </c>
      <c r="S768" s="189">
        <v>6.5000000000000002E-2</v>
      </c>
      <c r="T768" s="189">
        <v>7.6999999999999999E-2</v>
      </c>
      <c r="U768" s="189">
        <v>7.2999999999999995E-2</v>
      </c>
      <c r="V768" s="189">
        <v>8.5000000000000006E-2</v>
      </c>
      <c r="W768" s="189">
        <v>0.308</v>
      </c>
      <c r="X768" s="189">
        <v>0.33</v>
      </c>
      <c r="Y768" s="189">
        <v>2E-3</v>
      </c>
      <c r="Z768" s="189">
        <v>4.0000000000000001E-3</v>
      </c>
      <c r="AA768" s="189">
        <v>2.3E-2</v>
      </c>
      <c r="AB768" s="189">
        <v>3.1E-2</v>
      </c>
      <c r="AC768" s="42"/>
    </row>
    <row r="769" spans="1:29" x14ac:dyDescent="0.25">
      <c r="A769" s="94" t="s">
        <v>2286</v>
      </c>
      <c r="B769" s="189" t="s">
        <v>143</v>
      </c>
      <c r="C769" s="189">
        <v>0.54066042385411528</v>
      </c>
      <c r="D769" s="189">
        <v>0.2173484475110892</v>
      </c>
      <c r="E769" s="189">
        <v>8.8713652045342539E-2</v>
      </c>
      <c r="F769" s="189">
        <v>1.9714144898965006E-2</v>
      </c>
      <c r="G769" s="189">
        <v>9.0192212912764913E-2</v>
      </c>
      <c r="H769" s="189" t="s">
        <v>143</v>
      </c>
      <c r="I769" s="189">
        <v>4.3371118777723018E-2</v>
      </c>
      <c r="J769" s="188">
        <v>1</v>
      </c>
      <c r="K769" s="190">
        <v>2029</v>
      </c>
      <c r="L769" s="94"/>
      <c r="M769" s="189" t="s">
        <v>143</v>
      </c>
      <c r="N769" s="189" t="s">
        <v>143</v>
      </c>
      <c r="O769" s="189">
        <v>0.51900000000000002</v>
      </c>
      <c r="P769" s="189">
        <v>0.56200000000000006</v>
      </c>
      <c r="Q769" s="189">
        <v>0.2</v>
      </c>
      <c r="R769" s="189">
        <v>0.23599999999999999</v>
      </c>
      <c r="S769" s="189">
        <v>7.6999999999999999E-2</v>
      </c>
      <c r="T769" s="189">
        <v>0.10199999999999999</v>
      </c>
      <c r="U769" s="189">
        <v>1.4999999999999999E-2</v>
      </c>
      <c r="V769" s="189">
        <v>2.7E-2</v>
      </c>
      <c r="W769" s="189">
        <v>7.8E-2</v>
      </c>
      <c r="X769" s="189">
        <v>0.10299999999999999</v>
      </c>
      <c r="Y769" s="189" t="s">
        <v>143</v>
      </c>
      <c r="Z769" s="189" t="s">
        <v>143</v>
      </c>
      <c r="AA769" s="189">
        <v>3.5000000000000003E-2</v>
      </c>
      <c r="AB769" s="189">
        <v>5.2999999999999999E-2</v>
      </c>
      <c r="AC769" s="42"/>
    </row>
    <row r="770" spans="1:29" x14ac:dyDescent="0.25">
      <c r="A770" s="94" t="s">
        <v>2287</v>
      </c>
      <c r="B770" s="189" t="s">
        <v>143</v>
      </c>
      <c r="C770" s="189">
        <v>0.43347803881511748</v>
      </c>
      <c r="D770" s="189">
        <v>0.36695607763023491</v>
      </c>
      <c r="E770" s="189">
        <v>8.0822267620020427E-2</v>
      </c>
      <c r="F770" s="189">
        <v>9.1930541368743617E-3</v>
      </c>
      <c r="G770" s="189">
        <v>7.4948927477017369E-2</v>
      </c>
      <c r="H770" s="189">
        <v>2.425944841675179E-3</v>
      </c>
      <c r="I770" s="189">
        <v>3.2175689479060264E-2</v>
      </c>
      <c r="J770" s="188">
        <v>0.99999999999999978</v>
      </c>
      <c r="K770" s="190">
        <v>7832</v>
      </c>
      <c r="L770" s="94"/>
      <c r="M770" s="189" t="s">
        <v>143</v>
      </c>
      <c r="N770" s="189" t="s">
        <v>143</v>
      </c>
      <c r="O770" s="189">
        <v>0.42299999999999999</v>
      </c>
      <c r="P770" s="189">
        <v>0.44400000000000001</v>
      </c>
      <c r="Q770" s="189">
        <v>0.35599999999999998</v>
      </c>
      <c r="R770" s="189">
        <v>0.378</v>
      </c>
      <c r="S770" s="189">
        <v>7.4999999999999997E-2</v>
      </c>
      <c r="T770" s="189">
        <v>8.6999999999999994E-2</v>
      </c>
      <c r="U770" s="189">
        <v>7.0000000000000001E-3</v>
      </c>
      <c r="V770" s="189">
        <v>1.2E-2</v>
      </c>
      <c r="W770" s="189">
        <v>6.9000000000000006E-2</v>
      </c>
      <c r="X770" s="189">
        <v>8.1000000000000003E-2</v>
      </c>
      <c r="Y770" s="189">
        <v>2E-3</v>
      </c>
      <c r="Z770" s="189">
        <v>4.0000000000000001E-3</v>
      </c>
      <c r="AA770" s="189">
        <v>2.8000000000000001E-2</v>
      </c>
      <c r="AB770" s="189">
        <v>3.5999999999999997E-2</v>
      </c>
      <c r="AC770" s="42"/>
    </row>
    <row r="771" spans="1:29" x14ac:dyDescent="0.25">
      <c r="A771" s="94" t="s">
        <v>2288</v>
      </c>
      <c r="B771" s="189" t="s">
        <v>143</v>
      </c>
      <c r="C771" s="189">
        <v>0.35262689225289401</v>
      </c>
      <c r="D771" s="189">
        <v>0.42386464826357972</v>
      </c>
      <c r="E771" s="189">
        <v>0.11487088156723063</v>
      </c>
      <c r="F771" s="189">
        <v>1.7809439002671415E-3</v>
      </c>
      <c r="G771" s="189">
        <v>6.9456812110418528E-2</v>
      </c>
      <c r="H771" s="189">
        <v>1.7809439002671415E-3</v>
      </c>
      <c r="I771" s="189">
        <v>3.561887800534283E-2</v>
      </c>
      <c r="J771" s="188">
        <v>1.0000000000000002</v>
      </c>
      <c r="K771" s="190">
        <v>1123</v>
      </c>
      <c r="L771" s="94"/>
      <c r="M771" s="189" t="s">
        <v>143</v>
      </c>
      <c r="N771" s="189" t="s">
        <v>143</v>
      </c>
      <c r="O771" s="189">
        <v>0.32500000000000001</v>
      </c>
      <c r="P771" s="189">
        <v>0.38100000000000001</v>
      </c>
      <c r="Q771" s="189">
        <v>0.39500000000000002</v>
      </c>
      <c r="R771" s="189">
        <v>0.45300000000000001</v>
      </c>
      <c r="S771" s="189">
        <v>9.8000000000000004E-2</v>
      </c>
      <c r="T771" s="189">
        <v>0.13500000000000001</v>
      </c>
      <c r="U771" s="189">
        <v>0</v>
      </c>
      <c r="V771" s="189">
        <v>6.0000000000000001E-3</v>
      </c>
      <c r="W771" s="189">
        <v>5.6000000000000001E-2</v>
      </c>
      <c r="X771" s="189">
        <v>8.5999999999999993E-2</v>
      </c>
      <c r="Y771" s="189">
        <v>0</v>
      </c>
      <c r="Z771" s="189">
        <v>6.0000000000000001E-3</v>
      </c>
      <c r="AA771" s="189">
        <v>2.5999999999999999E-2</v>
      </c>
      <c r="AB771" s="189">
        <v>4.8000000000000001E-2</v>
      </c>
      <c r="AC771" s="42"/>
    </row>
    <row r="772" spans="1:29" x14ac:dyDescent="0.25">
      <c r="A772" s="94" t="s">
        <v>2289</v>
      </c>
      <c r="B772" s="189">
        <v>5.0055163812538973E-2</v>
      </c>
      <c r="C772" s="189">
        <v>0.33764250651572569</v>
      </c>
      <c r="D772" s="189">
        <v>0.24507123327097424</v>
      </c>
      <c r="E772" s="189">
        <v>6.9114660782526663E-2</v>
      </c>
      <c r="F772" s="189">
        <v>2.1905629906781153E-2</v>
      </c>
      <c r="G772" s="189">
        <v>0.2383476439455717</v>
      </c>
      <c r="H772" s="189">
        <v>1.6868933979309574E-3</v>
      </c>
      <c r="I772" s="189">
        <v>3.6176268367950626E-2</v>
      </c>
      <c r="J772" s="188">
        <v>1</v>
      </c>
      <c r="K772" s="190">
        <v>125082</v>
      </c>
      <c r="L772" s="94"/>
      <c r="M772" s="189">
        <v>4.9000000000000002E-2</v>
      </c>
      <c r="N772" s="189">
        <v>5.0999999999999997E-2</v>
      </c>
      <c r="O772" s="189">
        <v>0.33500000000000002</v>
      </c>
      <c r="P772" s="189">
        <v>0.34</v>
      </c>
      <c r="Q772" s="189">
        <v>0.24299999999999999</v>
      </c>
      <c r="R772" s="189">
        <v>0.247</v>
      </c>
      <c r="S772" s="189">
        <v>6.8000000000000005E-2</v>
      </c>
      <c r="T772" s="189">
        <v>7.0999999999999994E-2</v>
      </c>
      <c r="U772" s="189">
        <v>2.1000000000000001E-2</v>
      </c>
      <c r="V772" s="189">
        <v>2.3E-2</v>
      </c>
      <c r="W772" s="189">
        <v>0.23599999999999999</v>
      </c>
      <c r="X772" s="189">
        <v>0.24099999999999999</v>
      </c>
      <c r="Y772" s="189">
        <v>1E-3</v>
      </c>
      <c r="Z772" s="189">
        <v>2E-3</v>
      </c>
      <c r="AA772" s="189">
        <v>3.5000000000000003E-2</v>
      </c>
      <c r="AB772" s="189">
        <v>3.6999999999999998E-2</v>
      </c>
      <c r="AC772" s="42"/>
    </row>
    <row r="773" spans="1:29" x14ac:dyDescent="0.25">
      <c r="A773" s="94" t="s">
        <v>2290</v>
      </c>
      <c r="B773" s="189" t="s">
        <v>143</v>
      </c>
      <c r="C773" s="189">
        <v>0.36363636363636365</v>
      </c>
      <c r="D773" s="189">
        <v>0.25679980396961527</v>
      </c>
      <c r="E773" s="189">
        <v>8.600833129135016E-2</v>
      </c>
      <c r="F773" s="189">
        <v>4.1656456750796371E-2</v>
      </c>
      <c r="G773" s="189">
        <v>0.21661357510414114</v>
      </c>
      <c r="H773" s="189">
        <v>1.7152658662092624E-3</v>
      </c>
      <c r="I773" s="189">
        <v>3.3570203381524139E-2</v>
      </c>
      <c r="J773" s="188">
        <v>1</v>
      </c>
      <c r="K773" s="190">
        <v>4081</v>
      </c>
      <c r="L773" s="94"/>
      <c r="M773" s="189" t="s">
        <v>143</v>
      </c>
      <c r="N773" s="189" t="s">
        <v>143</v>
      </c>
      <c r="O773" s="189">
        <v>0.34899999999999998</v>
      </c>
      <c r="P773" s="189">
        <v>0.379</v>
      </c>
      <c r="Q773" s="189">
        <v>0.24399999999999999</v>
      </c>
      <c r="R773" s="189">
        <v>0.27</v>
      </c>
      <c r="S773" s="189">
        <v>7.8E-2</v>
      </c>
      <c r="T773" s="189">
        <v>9.5000000000000001E-2</v>
      </c>
      <c r="U773" s="189">
        <v>3.5999999999999997E-2</v>
      </c>
      <c r="V773" s="189">
        <v>4.8000000000000001E-2</v>
      </c>
      <c r="W773" s="189">
        <v>0.20399999999999999</v>
      </c>
      <c r="X773" s="189">
        <v>0.23</v>
      </c>
      <c r="Y773" s="189">
        <v>1E-3</v>
      </c>
      <c r="Z773" s="189">
        <v>4.0000000000000001E-3</v>
      </c>
      <c r="AA773" s="189">
        <v>2.8000000000000001E-2</v>
      </c>
      <c r="AB773" s="189">
        <v>0.04</v>
      </c>
      <c r="AC773" s="42"/>
    </row>
    <row r="774" spans="1:29" x14ac:dyDescent="0.25">
      <c r="A774" s="94" t="s">
        <v>2291</v>
      </c>
      <c r="B774" s="189" t="s">
        <v>143</v>
      </c>
      <c r="C774" s="189">
        <v>0.14285714285714285</v>
      </c>
      <c r="D774" s="189">
        <v>0.60458107293550334</v>
      </c>
      <c r="E774" s="189">
        <v>0.11995177817962628</v>
      </c>
      <c r="F774" s="189">
        <v>2.7124773960216998E-2</v>
      </c>
      <c r="G774" s="189">
        <v>8.0771549125979503E-2</v>
      </c>
      <c r="H774" s="189" t="s">
        <v>143</v>
      </c>
      <c r="I774" s="189">
        <v>2.4713682941531041E-2</v>
      </c>
      <c r="J774" s="188">
        <v>1</v>
      </c>
      <c r="K774" s="190">
        <v>1659</v>
      </c>
      <c r="L774" s="94"/>
      <c r="M774" s="189" t="s">
        <v>143</v>
      </c>
      <c r="N774" s="189" t="s">
        <v>143</v>
      </c>
      <c r="O774" s="189">
        <v>0.127</v>
      </c>
      <c r="P774" s="189">
        <v>0.161</v>
      </c>
      <c r="Q774" s="189">
        <v>0.58099999999999996</v>
      </c>
      <c r="R774" s="189">
        <v>0.628</v>
      </c>
      <c r="S774" s="189">
        <v>0.105</v>
      </c>
      <c r="T774" s="189">
        <v>0.13600000000000001</v>
      </c>
      <c r="U774" s="189">
        <v>0.02</v>
      </c>
      <c r="V774" s="189">
        <v>3.5999999999999997E-2</v>
      </c>
      <c r="W774" s="189">
        <v>6.9000000000000006E-2</v>
      </c>
      <c r="X774" s="189">
        <v>9.5000000000000001E-2</v>
      </c>
      <c r="Y774" s="189" t="s">
        <v>143</v>
      </c>
      <c r="Z774" s="189" t="s">
        <v>143</v>
      </c>
      <c r="AA774" s="189">
        <v>1.7999999999999999E-2</v>
      </c>
      <c r="AB774" s="189">
        <v>3.3000000000000002E-2</v>
      </c>
      <c r="AC774" s="42"/>
    </row>
    <row r="775" spans="1:29" x14ac:dyDescent="0.25">
      <c r="A775" s="94" t="s">
        <v>2292</v>
      </c>
      <c r="B775" s="189" t="s">
        <v>143</v>
      </c>
      <c r="C775" s="189">
        <v>1.3839285714285714E-2</v>
      </c>
      <c r="D775" s="189">
        <v>0.20357142857142857</v>
      </c>
      <c r="E775" s="189">
        <v>0.13482142857142856</v>
      </c>
      <c r="F775" s="189">
        <v>2.6785714285714284E-2</v>
      </c>
      <c r="G775" s="189">
        <v>0.57901785714285714</v>
      </c>
      <c r="H775" s="189">
        <v>1.7857142857142857E-3</v>
      </c>
      <c r="I775" s="189">
        <v>4.0178571428571432E-2</v>
      </c>
      <c r="J775" s="188">
        <v>1</v>
      </c>
      <c r="K775" s="190">
        <v>2240</v>
      </c>
      <c r="L775" s="94"/>
      <c r="M775" s="189" t="s">
        <v>143</v>
      </c>
      <c r="N775" s="189" t="s">
        <v>143</v>
      </c>
      <c r="O775" s="189">
        <v>0.01</v>
      </c>
      <c r="P775" s="189">
        <v>0.02</v>
      </c>
      <c r="Q775" s="189">
        <v>0.187</v>
      </c>
      <c r="R775" s="189">
        <v>0.221</v>
      </c>
      <c r="S775" s="189">
        <v>0.121</v>
      </c>
      <c r="T775" s="189">
        <v>0.15</v>
      </c>
      <c r="U775" s="189">
        <v>2.1000000000000001E-2</v>
      </c>
      <c r="V775" s="189">
        <v>3.4000000000000002E-2</v>
      </c>
      <c r="W775" s="189">
        <v>0.55800000000000005</v>
      </c>
      <c r="X775" s="189">
        <v>0.59899999999999998</v>
      </c>
      <c r="Y775" s="189">
        <v>1E-3</v>
      </c>
      <c r="Z775" s="189">
        <v>5.0000000000000001E-3</v>
      </c>
      <c r="AA775" s="189">
        <v>3.3000000000000002E-2</v>
      </c>
      <c r="AB775" s="189">
        <v>4.9000000000000002E-2</v>
      </c>
      <c r="AC775" s="42"/>
    </row>
    <row r="776" spans="1:29" x14ac:dyDescent="0.25">
      <c r="A776" s="94" t="s">
        <v>2293</v>
      </c>
      <c r="B776" s="189" t="s">
        <v>143</v>
      </c>
      <c r="C776" s="189">
        <v>0.11316763617133792</v>
      </c>
      <c r="D776" s="189">
        <v>0.17979904812268641</v>
      </c>
      <c r="E776" s="189">
        <v>4.2041248016922265E-2</v>
      </c>
      <c r="F776" s="189">
        <v>1.0840824960338445E-2</v>
      </c>
      <c r="G776" s="189">
        <v>0.60153358011634062</v>
      </c>
      <c r="H776" s="189">
        <v>1.3220518244315178E-2</v>
      </c>
      <c r="I776" s="189">
        <v>3.9397144368059231E-2</v>
      </c>
      <c r="J776" s="188">
        <v>1</v>
      </c>
      <c r="K776" s="190">
        <v>3782</v>
      </c>
      <c r="L776" s="94"/>
      <c r="M776" s="189" t="s">
        <v>143</v>
      </c>
      <c r="N776" s="189" t="s">
        <v>143</v>
      </c>
      <c r="O776" s="189">
        <v>0.10299999999999999</v>
      </c>
      <c r="P776" s="189">
        <v>0.124</v>
      </c>
      <c r="Q776" s="189">
        <v>0.16800000000000001</v>
      </c>
      <c r="R776" s="189">
        <v>0.192</v>
      </c>
      <c r="S776" s="189">
        <v>3.5999999999999997E-2</v>
      </c>
      <c r="T776" s="189">
        <v>4.9000000000000002E-2</v>
      </c>
      <c r="U776" s="189">
        <v>8.0000000000000002E-3</v>
      </c>
      <c r="V776" s="189">
        <v>1.4999999999999999E-2</v>
      </c>
      <c r="W776" s="189">
        <v>0.58599999999999997</v>
      </c>
      <c r="X776" s="189">
        <v>0.61699999999999999</v>
      </c>
      <c r="Y776" s="189">
        <v>0.01</v>
      </c>
      <c r="Z776" s="189">
        <v>1.7000000000000001E-2</v>
      </c>
      <c r="AA776" s="189">
        <v>3.4000000000000002E-2</v>
      </c>
      <c r="AB776" s="189">
        <v>4.5999999999999999E-2</v>
      </c>
      <c r="AC776" s="42"/>
    </row>
    <row r="777" spans="1:29" x14ac:dyDescent="0.25">
      <c r="A777" s="94" t="s">
        <v>2294</v>
      </c>
      <c r="B777" s="189">
        <v>0.33028222730739892</v>
      </c>
      <c r="C777" s="189">
        <v>0.19374523264683446</v>
      </c>
      <c r="D777" s="189">
        <v>0.28909229595728453</v>
      </c>
      <c r="E777" s="189">
        <v>4.0427154843630818E-2</v>
      </c>
      <c r="F777" s="189">
        <v>1.2967200610221205E-2</v>
      </c>
      <c r="G777" s="189">
        <v>0.10068649885583524</v>
      </c>
      <c r="H777" s="189">
        <v>1.5255530129672007E-3</v>
      </c>
      <c r="I777" s="189">
        <v>3.1273836765827616E-2</v>
      </c>
      <c r="J777" s="188">
        <v>1</v>
      </c>
      <c r="K777" s="190">
        <v>1311</v>
      </c>
      <c r="L777" s="94"/>
      <c r="M777" s="189">
        <v>0.30499999999999999</v>
      </c>
      <c r="N777" s="189">
        <v>0.35599999999999998</v>
      </c>
      <c r="O777" s="189">
        <v>0.17299999999999999</v>
      </c>
      <c r="P777" s="189">
        <v>0.216</v>
      </c>
      <c r="Q777" s="189">
        <v>0.26500000000000001</v>
      </c>
      <c r="R777" s="189">
        <v>0.314</v>
      </c>
      <c r="S777" s="189">
        <v>3.1E-2</v>
      </c>
      <c r="T777" s="189">
        <v>5.2999999999999999E-2</v>
      </c>
      <c r="U777" s="189">
        <v>8.0000000000000002E-3</v>
      </c>
      <c r="V777" s="189">
        <v>2.1000000000000001E-2</v>
      </c>
      <c r="W777" s="189">
        <v>8.5999999999999993E-2</v>
      </c>
      <c r="X777" s="189">
        <v>0.11799999999999999</v>
      </c>
      <c r="Y777" s="189">
        <v>0</v>
      </c>
      <c r="Z777" s="189">
        <v>6.0000000000000001E-3</v>
      </c>
      <c r="AA777" s="189">
        <v>2.3E-2</v>
      </c>
      <c r="AB777" s="189">
        <v>4.2000000000000003E-2</v>
      </c>
      <c r="AC777" s="42"/>
    </row>
    <row r="778" spans="1:29" x14ac:dyDescent="0.25">
      <c r="A778" s="94" t="s">
        <v>2295</v>
      </c>
      <c r="B778" s="189">
        <v>0.30801452108349625</v>
      </c>
      <c r="C778" s="189">
        <v>4.6541934282788794E-4</v>
      </c>
      <c r="D778" s="189">
        <v>0.59890161035092615</v>
      </c>
      <c r="E778" s="189">
        <v>3.0717676626640603E-2</v>
      </c>
      <c r="F778" s="189">
        <v>1.8896025318812251E-2</v>
      </c>
      <c r="G778" s="189">
        <v>8.1913804337708281E-3</v>
      </c>
      <c r="H778" s="189" t="s">
        <v>143</v>
      </c>
      <c r="I778" s="189">
        <v>3.4813366843526018E-2</v>
      </c>
      <c r="J778" s="188">
        <v>1</v>
      </c>
      <c r="K778" s="190">
        <v>10743</v>
      </c>
      <c r="L778" s="94"/>
      <c r="M778" s="189">
        <v>0.29899999999999999</v>
      </c>
      <c r="N778" s="189">
        <v>0.317</v>
      </c>
      <c r="O778" s="189">
        <v>0</v>
      </c>
      <c r="P778" s="189">
        <v>1E-3</v>
      </c>
      <c r="Q778" s="189">
        <v>0.59</v>
      </c>
      <c r="R778" s="189">
        <v>0.60799999999999998</v>
      </c>
      <c r="S778" s="189">
        <v>2.8000000000000001E-2</v>
      </c>
      <c r="T778" s="189">
        <v>3.4000000000000002E-2</v>
      </c>
      <c r="U778" s="189">
        <v>1.6E-2</v>
      </c>
      <c r="V778" s="189">
        <v>2.1999999999999999E-2</v>
      </c>
      <c r="W778" s="189">
        <v>7.0000000000000001E-3</v>
      </c>
      <c r="X778" s="189">
        <v>0.01</v>
      </c>
      <c r="Y778" s="189" t="s">
        <v>143</v>
      </c>
      <c r="Z778" s="189" t="s">
        <v>143</v>
      </c>
      <c r="AA778" s="189">
        <v>3.2000000000000001E-2</v>
      </c>
      <c r="AB778" s="189">
        <v>3.7999999999999999E-2</v>
      </c>
      <c r="AC778" s="42"/>
    </row>
    <row r="779" spans="1:29" x14ac:dyDescent="0.25">
      <c r="A779" s="94" t="s">
        <v>2296</v>
      </c>
      <c r="B779" s="189">
        <v>6.0638073103739698E-2</v>
      </c>
      <c r="C779" s="189">
        <v>0.33389675329248536</v>
      </c>
      <c r="D779" s="189">
        <v>0.2286076484259455</v>
      </c>
      <c r="E779" s="189">
        <v>5.5849003450947253E-2</v>
      </c>
      <c r="F779" s="189">
        <v>3.7326572293823509E-2</v>
      </c>
      <c r="G779" s="189">
        <v>0.25339812662863581</v>
      </c>
      <c r="H779" s="189">
        <v>1.7606873723501656E-3</v>
      </c>
      <c r="I779" s="189">
        <v>2.8523135432072681E-2</v>
      </c>
      <c r="J779" s="188">
        <v>0.99999999999999989</v>
      </c>
      <c r="K779" s="190">
        <v>14199</v>
      </c>
      <c r="L779" s="94"/>
      <c r="M779" s="189">
        <v>5.7000000000000002E-2</v>
      </c>
      <c r="N779" s="189">
        <v>6.5000000000000002E-2</v>
      </c>
      <c r="O779" s="189">
        <v>0.32600000000000001</v>
      </c>
      <c r="P779" s="189">
        <v>0.34200000000000003</v>
      </c>
      <c r="Q779" s="189">
        <v>0.222</v>
      </c>
      <c r="R779" s="189">
        <v>0.23599999999999999</v>
      </c>
      <c r="S779" s="189">
        <v>5.1999999999999998E-2</v>
      </c>
      <c r="T779" s="189">
        <v>0.06</v>
      </c>
      <c r="U779" s="189">
        <v>3.4000000000000002E-2</v>
      </c>
      <c r="V779" s="189">
        <v>4.1000000000000002E-2</v>
      </c>
      <c r="W779" s="189">
        <v>0.246</v>
      </c>
      <c r="X779" s="189">
        <v>0.26100000000000001</v>
      </c>
      <c r="Y779" s="189">
        <v>1E-3</v>
      </c>
      <c r="Z779" s="189">
        <v>3.0000000000000001E-3</v>
      </c>
      <c r="AA779" s="189">
        <v>2.5999999999999999E-2</v>
      </c>
      <c r="AB779" s="189">
        <v>3.1E-2</v>
      </c>
      <c r="AC779" s="42"/>
    </row>
    <row r="780" spans="1:29" x14ac:dyDescent="0.25">
      <c r="A780" s="94" t="s">
        <v>2297</v>
      </c>
      <c r="B780" s="189">
        <v>0.56496710526315785</v>
      </c>
      <c r="C780" s="189">
        <v>0.18626644736842105</v>
      </c>
      <c r="D780" s="189">
        <v>0.12171052631578948</v>
      </c>
      <c r="E780" s="189">
        <v>2.8782894736842105E-2</v>
      </c>
      <c r="F780" s="189">
        <v>2.4671052631578946E-3</v>
      </c>
      <c r="G780" s="189">
        <v>1.9736842105263157E-2</v>
      </c>
      <c r="H780" s="189" t="s">
        <v>143</v>
      </c>
      <c r="I780" s="189">
        <v>7.6069078947368418E-2</v>
      </c>
      <c r="J780" s="188">
        <v>1</v>
      </c>
      <c r="K780" s="190">
        <v>2432</v>
      </c>
      <c r="L780" s="94"/>
      <c r="M780" s="189">
        <v>0.54500000000000004</v>
      </c>
      <c r="N780" s="189">
        <v>0.58499999999999996</v>
      </c>
      <c r="O780" s="189">
        <v>0.17100000000000001</v>
      </c>
      <c r="P780" s="189">
        <v>0.20200000000000001</v>
      </c>
      <c r="Q780" s="189">
        <v>0.109</v>
      </c>
      <c r="R780" s="189">
        <v>0.13500000000000001</v>
      </c>
      <c r="S780" s="189">
        <v>2.3E-2</v>
      </c>
      <c r="T780" s="189">
        <v>3.5999999999999997E-2</v>
      </c>
      <c r="U780" s="189">
        <v>1E-3</v>
      </c>
      <c r="V780" s="189">
        <v>5.0000000000000001E-3</v>
      </c>
      <c r="W780" s="189">
        <v>1.4999999999999999E-2</v>
      </c>
      <c r="X780" s="189">
        <v>2.5999999999999999E-2</v>
      </c>
      <c r="Y780" s="189" t="s">
        <v>143</v>
      </c>
      <c r="Z780" s="189" t="s">
        <v>143</v>
      </c>
      <c r="AA780" s="189">
        <v>6.6000000000000003E-2</v>
      </c>
      <c r="AB780" s="189">
        <v>8.6999999999999994E-2</v>
      </c>
      <c r="AC780" s="42"/>
    </row>
    <row r="781" spans="1:29" x14ac:dyDescent="0.25">
      <c r="A781" s="94" t="s">
        <v>2298</v>
      </c>
      <c r="B781" s="189">
        <v>0.27836034318398473</v>
      </c>
      <c r="C781" s="189">
        <v>0.51892558739415695</v>
      </c>
      <c r="D781" s="189">
        <v>8.7366118992878369E-2</v>
      </c>
      <c r="E781" s="189">
        <v>1.9570459260920766E-2</v>
      </c>
      <c r="F781" s="189">
        <v>1.6261986205349632E-3</v>
      </c>
      <c r="G781" s="189">
        <v>5.635619357371166E-2</v>
      </c>
      <c r="H781" s="189">
        <v>1.6261986205349632E-3</v>
      </c>
      <c r="I781" s="189">
        <v>3.6168900353277633E-2</v>
      </c>
      <c r="J781" s="188">
        <v>1</v>
      </c>
      <c r="K781" s="190">
        <v>17833</v>
      </c>
      <c r="L781" s="94"/>
      <c r="M781" s="189">
        <v>0.27200000000000002</v>
      </c>
      <c r="N781" s="189">
        <v>0.28499999999999998</v>
      </c>
      <c r="O781" s="189">
        <v>0.51200000000000001</v>
      </c>
      <c r="P781" s="189">
        <v>0.52600000000000002</v>
      </c>
      <c r="Q781" s="189">
        <v>8.3000000000000004E-2</v>
      </c>
      <c r="R781" s="189">
        <v>9.1999999999999998E-2</v>
      </c>
      <c r="S781" s="189">
        <v>1.7999999999999999E-2</v>
      </c>
      <c r="T781" s="189">
        <v>2.1999999999999999E-2</v>
      </c>
      <c r="U781" s="189">
        <v>1E-3</v>
      </c>
      <c r="V781" s="189">
        <v>2E-3</v>
      </c>
      <c r="W781" s="189">
        <v>5.2999999999999999E-2</v>
      </c>
      <c r="X781" s="189">
        <v>0.06</v>
      </c>
      <c r="Y781" s="189">
        <v>1E-3</v>
      </c>
      <c r="Z781" s="189">
        <v>2E-3</v>
      </c>
      <c r="AA781" s="189">
        <v>3.4000000000000002E-2</v>
      </c>
      <c r="AB781" s="189">
        <v>3.9E-2</v>
      </c>
      <c r="AC781" s="42"/>
    </row>
    <row r="782" spans="1:29" x14ac:dyDescent="0.25">
      <c r="A782" s="94" t="s">
        <v>2299</v>
      </c>
      <c r="B782" s="189" t="s">
        <v>143</v>
      </c>
      <c r="C782" s="189">
        <v>0.44678492239467849</v>
      </c>
      <c r="D782" s="189">
        <v>0.33370288248337027</v>
      </c>
      <c r="E782" s="189">
        <v>7.3170731707317069E-2</v>
      </c>
      <c r="F782" s="189">
        <v>1.4412416851441241E-2</v>
      </c>
      <c r="G782" s="189">
        <v>0.10643015521064302</v>
      </c>
      <c r="H782" s="189">
        <v>1.1086474501108647E-3</v>
      </c>
      <c r="I782" s="189">
        <v>2.4390243902439025E-2</v>
      </c>
      <c r="J782" s="188">
        <v>1</v>
      </c>
      <c r="K782" s="190">
        <v>902</v>
      </c>
      <c r="L782" s="94"/>
      <c r="M782" s="189" t="s">
        <v>143</v>
      </c>
      <c r="N782" s="189" t="s">
        <v>143</v>
      </c>
      <c r="O782" s="189">
        <v>0.41499999999999998</v>
      </c>
      <c r="P782" s="189">
        <v>0.47899999999999998</v>
      </c>
      <c r="Q782" s="189">
        <v>0.30399999999999999</v>
      </c>
      <c r="R782" s="189">
        <v>0.36499999999999999</v>
      </c>
      <c r="S782" s="189">
        <v>5.8000000000000003E-2</v>
      </c>
      <c r="T782" s="189">
        <v>9.1999999999999998E-2</v>
      </c>
      <c r="U782" s="189">
        <v>8.0000000000000002E-3</v>
      </c>
      <c r="V782" s="189">
        <v>2.5000000000000001E-2</v>
      </c>
      <c r="W782" s="189">
        <v>8.7999999999999995E-2</v>
      </c>
      <c r="X782" s="189">
        <v>0.128</v>
      </c>
      <c r="Y782" s="189">
        <v>0</v>
      </c>
      <c r="Z782" s="189">
        <v>6.0000000000000001E-3</v>
      </c>
      <c r="AA782" s="189">
        <v>1.6E-2</v>
      </c>
      <c r="AB782" s="189">
        <v>3.6999999999999998E-2</v>
      </c>
      <c r="AC782" s="42"/>
    </row>
    <row r="783" spans="1:29" x14ac:dyDescent="0.25">
      <c r="A783" s="94" t="s">
        <v>2300</v>
      </c>
      <c r="B783" s="189" t="s">
        <v>143</v>
      </c>
      <c r="C783" s="189">
        <v>0.28813559322033899</v>
      </c>
      <c r="D783" s="189">
        <v>0.39322033898305087</v>
      </c>
      <c r="E783" s="189">
        <v>0.14915254237288136</v>
      </c>
      <c r="F783" s="189">
        <v>2.0338983050847456E-2</v>
      </c>
      <c r="G783" s="189">
        <v>0.12203389830508475</v>
      </c>
      <c r="H783" s="189">
        <v>3.3898305084745762E-3</v>
      </c>
      <c r="I783" s="189">
        <v>2.3728813559322035E-2</v>
      </c>
      <c r="J783" s="188">
        <v>0.99999999999999989</v>
      </c>
      <c r="K783" s="190">
        <v>295</v>
      </c>
      <c r="L783" s="94"/>
      <c r="M783" s="189" t="s">
        <v>143</v>
      </c>
      <c r="N783" s="189" t="s">
        <v>143</v>
      </c>
      <c r="O783" s="189">
        <v>0.23899999999999999</v>
      </c>
      <c r="P783" s="189">
        <v>0.34200000000000003</v>
      </c>
      <c r="Q783" s="189">
        <v>0.33900000000000002</v>
      </c>
      <c r="R783" s="189">
        <v>0.45</v>
      </c>
      <c r="S783" s="189">
        <v>0.113</v>
      </c>
      <c r="T783" s="189">
        <v>0.19400000000000001</v>
      </c>
      <c r="U783" s="189">
        <v>8.9999999999999993E-3</v>
      </c>
      <c r="V783" s="189">
        <v>4.3999999999999997E-2</v>
      </c>
      <c r="W783" s="189">
        <v>8.8999999999999996E-2</v>
      </c>
      <c r="X783" s="189">
        <v>0.16400000000000001</v>
      </c>
      <c r="Y783" s="189">
        <v>1E-3</v>
      </c>
      <c r="Z783" s="189">
        <v>1.9E-2</v>
      </c>
      <c r="AA783" s="189">
        <v>1.2E-2</v>
      </c>
      <c r="AB783" s="189">
        <v>4.8000000000000001E-2</v>
      </c>
      <c r="AC783" s="42"/>
    </row>
    <row r="784" spans="1:29" x14ac:dyDescent="0.25">
      <c r="A784" s="94" t="s">
        <v>2301</v>
      </c>
      <c r="B784" s="189" t="s">
        <v>143</v>
      </c>
      <c r="C784" s="189">
        <v>0.46965699208443273</v>
      </c>
      <c r="D784" s="189">
        <v>0.23218997361477572</v>
      </c>
      <c r="E784" s="189">
        <v>0.22339489885664029</v>
      </c>
      <c r="F784" s="189">
        <v>5.2770448548812663E-3</v>
      </c>
      <c r="G784" s="189">
        <v>5.0131926121372031E-2</v>
      </c>
      <c r="H784" s="189">
        <v>8.7950747581354446E-4</v>
      </c>
      <c r="I784" s="189">
        <v>1.8469656992084433E-2</v>
      </c>
      <c r="J784" s="188">
        <v>1</v>
      </c>
      <c r="K784" s="190">
        <v>1137</v>
      </c>
      <c r="L784" s="94"/>
      <c r="M784" s="189" t="s">
        <v>143</v>
      </c>
      <c r="N784" s="189" t="s">
        <v>143</v>
      </c>
      <c r="O784" s="189">
        <v>0.441</v>
      </c>
      <c r="P784" s="189">
        <v>0.499</v>
      </c>
      <c r="Q784" s="189">
        <v>0.20899999999999999</v>
      </c>
      <c r="R784" s="189">
        <v>0.25800000000000001</v>
      </c>
      <c r="S784" s="189">
        <v>0.2</v>
      </c>
      <c r="T784" s="189">
        <v>0.249</v>
      </c>
      <c r="U784" s="189">
        <v>2E-3</v>
      </c>
      <c r="V784" s="189">
        <v>1.0999999999999999E-2</v>
      </c>
      <c r="W784" s="189">
        <v>3.9E-2</v>
      </c>
      <c r="X784" s="189">
        <v>6.4000000000000001E-2</v>
      </c>
      <c r="Y784" s="189">
        <v>0</v>
      </c>
      <c r="Z784" s="189">
        <v>5.0000000000000001E-3</v>
      </c>
      <c r="AA784" s="189">
        <v>1.2E-2</v>
      </c>
      <c r="AB784" s="189">
        <v>2.8000000000000001E-2</v>
      </c>
      <c r="AC784" s="42"/>
    </row>
    <row r="785" spans="1:29" x14ac:dyDescent="0.25">
      <c r="A785" s="94" t="s">
        <v>2302</v>
      </c>
      <c r="B785" s="189" t="s">
        <v>143</v>
      </c>
      <c r="C785" s="189">
        <v>0.54846335697399529</v>
      </c>
      <c r="D785" s="189">
        <v>0.2706855791962175</v>
      </c>
      <c r="E785" s="189">
        <v>7.0921985815602842E-2</v>
      </c>
      <c r="F785" s="189">
        <v>7.0921985815602835E-3</v>
      </c>
      <c r="G785" s="189">
        <v>7.6832151300236406E-2</v>
      </c>
      <c r="H785" s="189">
        <v>1.1820330969267139E-3</v>
      </c>
      <c r="I785" s="189">
        <v>2.4822695035460994E-2</v>
      </c>
      <c r="J785" s="188">
        <v>1</v>
      </c>
      <c r="K785" s="190">
        <v>846</v>
      </c>
      <c r="L785" s="94"/>
      <c r="M785" s="189" t="s">
        <v>143</v>
      </c>
      <c r="N785" s="189" t="s">
        <v>143</v>
      </c>
      <c r="O785" s="189">
        <v>0.51500000000000001</v>
      </c>
      <c r="P785" s="189">
        <v>0.58199999999999996</v>
      </c>
      <c r="Q785" s="189">
        <v>0.24199999999999999</v>
      </c>
      <c r="R785" s="189">
        <v>0.30199999999999999</v>
      </c>
      <c r="S785" s="189">
        <v>5.5E-2</v>
      </c>
      <c r="T785" s="189">
        <v>0.09</v>
      </c>
      <c r="U785" s="189">
        <v>3.0000000000000001E-3</v>
      </c>
      <c r="V785" s="189">
        <v>1.4999999999999999E-2</v>
      </c>
      <c r="W785" s="189">
        <v>6.0999999999999999E-2</v>
      </c>
      <c r="X785" s="189">
        <v>9.7000000000000003E-2</v>
      </c>
      <c r="Y785" s="189">
        <v>0</v>
      </c>
      <c r="Z785" s="189">
        <v>7.0000000000000001E-3</v>
      </c>
      <c r="AA785" s="189">
        <v>1.6E-2</v>
      </c>
      <c r="AB785" s="189">
        <v>3.7999999999999999E-2</v>
      </c>
      <c r="AC785" s="42"/>
    </row>
    <row r="786" spans="1:29" x14ac:dyDescent="0.25">
      <c r="A786" s="94" t="s">
        <v>2303</v>
      </c>
      <c r="B786" s="189" t="s">
        <v>143</v>
      </c>
      <c r="C786" s="189">
        <v>0.40485829959514169</v>
      </c>
      <c r="D786" s="189">
        <v>0.33333333333333331</v>
      </c>
      <c r="E786" s="189">
        <v>0.13225371120107962</v>
      </c>
      <c r="F786" s="189">
        <v>1.0796221322537112E-2</v>
      </c>
      <c r="G786" s="189">
        <v>9.7165991902834009E-2</v>
      </c>
      <c r="H786" s="189">
        <v>1.3495276653171389E-3</v>
      </c>
      <c r="I786" s="189">
        <v>2.0242914979757085E-2</v>
      </c>
      <c r="J786" s="188">
        <v>1</v>
      </c>
      <c r="K786" s="190">
        <v>741</v>
      </c>
      <c r="L786" s="94"/>
      <c r="M786" s="189" t="s">
        <v>143</v>
      </c>
      <c r="N786" s="189" t="s">
        <v>143</v>
      </c>
      <c r="O786" s="189">
        <v>0.37</v>
      </c>
      <c r="P786" s="189">
        <v>0.441</v>
      </c>
      <c r="Q786" s="189">
        <v>0.3</v>
      </c>
      <c r="R786" s="189">
        <v>0.36799999999999999</v>
      </c>
      <c r="S786" s="189">
        <v>0.11</v>
      </c>
      <c r="T786" s="189">
        <v>0.159</v>
      </c>
      <c r="U786" s="189">
        <v>5.0000000000000001E-3</v>
      </c>
      <c r="V786" s="189">
        <v>2.1000000000000001E-2</v>
      </c>
      <c r="W786" s="189">
        <v>7.8E-2</v>
      </c>
      <c r="X786" s="189">
        <v>0.121</v>
      </c>
      <c r="Y786" s="189">
        <v>0</v>
      </c>
      <c r="Z786" s="189">
        <v>8.0000000000000002E-3</v>
      </c>
      <c r="AA786" s="189">
        <v>1.2E-2</v>
      </c>
      <c r="AB786" s="189">
        <v>3.3000000000000002E-2</v>
      </c>
      <c r="AC786" s="42"/>
    </row>
    <row r="787" spans="1:29" x14ac:dyDescent="0.25">
      <c r="A787" s="94" t="s">
        <v>2304</v>
      </c>
      <c r="B787" s="189" t="s">
        <v>143</v>
      </c>
      <c r="C787" s="189">
        <v>0.22583139984532097</v>
      </c>
      <c r="D787" s="189">
        <v>0.55297757153905647</v>
      </c>
      <c r="E787" s="189">
        <v>0.12761020881670534</v>
      </c>
      <c r="F787" s="189">
        <v>1.082753286929621E-2</v>
      </c>
      <c r="G787" s="189">
        <v>5.4911059551430781E-2</v>
      </c>
      <c r="H787" s="189" t="s">
        <v>143</v>
      </c>
      <c r="I787" s="189">
        <v>2.7842227378190254E-2</v>
      </c>
      <c r="J787" s="188">
        <v>1</v>
      </c>
      <c r="K787" s="190">
        <v>1293</v>
      </c>
      <c r="L787" s="94"/>
      <c r="M787" s="189" t="s">
        <v>143</v>
      </c>
      <c r="N787" s="189" t="s">
        <v>143</v>
      </c>
      <c r="O787" s="189">
        <v>0.20399999999999999</v>
      </c>
      <c r="P787" s="189">
        <v>0.249</v>
      </c>
      <c r="Q787" s="189">
        <v>0.52600000000000002</v>
      </c>
      <c r="R787" s="189">
        <v>0.57999999999999996</v>
      </c>
      <c r="S787" s="189">
        <v>0.111</v>
      </c>
      <c r="T787" s="189">
        <v>0.14699999999999999</v>
      </c>
      <c r="U787" s="189">
        <v>6.0000000000000001E-3</v>
      </c>
      <c r="V787" s="189">
        <v>1.7999999999999999E-2</v>
      </c>
      <c r="W787" s="189">
        <v>4.3999999999999997E-2</v>
      </c>
      <c r="X787" s="189">
        <v>6.9000000000000006E-2</v>
      </c>
      <c r="Y787" s="189" t="s">
        <v>143</v>
      </c>
      <c r="Z787" s="189" t="s">
        <v>143</v>
      </c>
      <c r="AA787" s="189">
        <v>0.02</v>
      </c>
      <c r="AB787" s="189">
        <v>3.7999999999999999E-2</v>
      </c>
      <c r="AC787" s="42"/>
    </row>
    <row r="788" spans="1:29" x14ac:dyDescent="0.25">
      <c r="A788" s="94" t="s">
        <v>2305</v>
      </c>
      <c r="B788" s="189" t="s">
        <v>143</v>
      </c>
      <c r="C788" s="189">
        <v>0.3869625520110957</v>
      </c>
      <c r="D788" s="189">
        <v>0.28710124826629679</v>
      </c>
      <c r="E788" s="189">
        <v>8.5991678224687937E-2</v>
      </c>
      <c r="F788" s="189">
        <v>2.2191400832177532E-2</v>
      </c>
      <c r="G788" s="189">
        <v>0.18446601941747573</v>
      </c>
      <c r="H788" s="189" t="s">
        <v>143</v>
      </c>
      <c r="I788" s="189">
        <v>3.3287101248266296E-2</v>
      </c>
      <c r="J788" s="188">
        <v>0.99999999999999989</v>
      </c>
      <c r="K788" s="190">
        <v>721</v>
      </c>
      <c r="L788" s="94"/>
      <c r="M788" s="189" t="s">
        <v>143</v>
      </c>
      <c r="N788" s="189" t="s">
        <v>143</v>
      </c>
      <c r="O788" s="189">
        <v>0.35199999999999998</v>
      </c>
      <c r="P788" s="189">
        <v>0.42299999999999999</v>
      </c>
      <c r="Q788" s="189">
        <v>0.255</v>
      </c>
      <c r="R788" s="189">
        <v>0.32100000000000001</v>
      </c>
      <c r="S788" s="189">
        <v>6.8000000000000005E-2</v>
      </c>
      <c r="T788" s="189">
        <v>0.109</v>
      </c>
      <c r="U788" s="189">
        <v>1.4E-2</v>
      </c>
      <c r="V788" s="189">
        <v>3.5999999999999997E-2</v>
      </c>
      <c r="W788" s="189">
        <v>0.158</v>
      </c>
      <c r="X788" s="189">
        <v>0.214</v>
      </c>
      <c r="Y788" s="189" t="s">
        <v>143</v>
      </c>
      <c r="Z788" s="189" t="s">
        <v>143</v>
      </c>
      <c r="AA788" s="189">
        <v>2.1999999999999999E-2</v>
      </c>
      <c r="AB788" s="189">
        <v>4.9000000000000002E-2</v>
      </c>
      <c r="AC788" s="42"/>
    </row>
    <row r="789" spans="1:29" x14ac:dyDescent="0.25">
      <c r="A789" s="94" t="s">
        <v>2306</v>
      </c>
      <c r="B789" s="189" t="s">
        <v>143</v>
      </c>
      <c r="C789" s="189">
        <v>0.29786652078774617</v>
      </c>
      <c r="D789" s="189">
        <v>0.29540481400437635</v>
      </c>
      <c r="E789" s="189">
        <v>0.10229759299781181</v>
      </c>
      <c r="F789" s="189">
        <v>1.8052516411378557E-2</v>
      </c>
      <c r="G789" s="189">
        <v>0.25601750547045954</v>
      </c>
      <c r="H789" s="189">
        <v>8.2056892778993432E-4</v>
      </c>
      <c r="I789" s="189">
        <v>2.9540481400437638E-2</v>
      </c>
      <c r="J789" s="188">
        <v>1</v>
      </c>
      <c r="K789" s="190">
        <v>3656</v>
      </c>
      <c r="L789" s="94"/>
      <c r="M789" s="189" t="s">
        <v>143</v>
      </c>
      <c r="N789" s="189" t="s">
        <v>143</v>
      </c>
      <c r="O789" s="189">
        <v>0.28299999999999997</v>
      </c>
      <c r="P789" s="189">
        <v>0.313</v>
      </c>
      <c r="Q789" s="189">
        <v>0.28100000000000003</v>
      </c>
      <c r="R789" s="189">
        <v>0.31</v>
      </c>
      <c r="S789" s="189">
        <v>9.2999999999999999E-2</v>
      </c>
      <c r="T789" s="189">
        <v>0.113</v>
      </c>
      <c r="U789" s="189">
        <v>1.4E-2</v>
      </c>
      <c r="V789" s="189">
        <v>2.3E-2</v>
      </c>
      <c r="W789" s="189">
        <v>0.24199999999999999</v>
      </c>
      <c r="X789" s="189">
        <v>0.27</v>
      </c>
      <c r="Y789" s="189">
        <v>0</v>
      </c>
      <c r="Z789" s="189">
        <v>2E-3</v>
      </c>
      <c r="AA789" s="189">
        <v>2.5000000000000001E-2</v>
      </c>
      <c r="AB789" s="189">
        <v>3.5999999999999997E-2</v>
      </c>
      <c r="AC789" s="42"/>
    </row>
    <row r="790" spans="1:29" x14ac:dyDescent="0.25">
      <c r="A790" s="94" t="s">
        <v>2307</v>
      </c>
      <c r="B790" s="189" t="s">
        <v>143</v>
      </c>
      <c r="C790" s="189">
        <v>4.6468401486988845E-2</v>
      </c>
      <c r="D790" s="189">
        <v>0.24442379182156135</v>
      </c>
      <c r="E790" s="189">
        <v>8.7360594795539037E-2</v>
      </c>
      <c r="F790" s="189">
        <v>3.62453531598513E-2</v>
      </c>
      <c r="G790" s="189">
        <v>0.55762081784386619</v>
      </c>
      <c r="H790" s="189">
        <v>9.2936802973977691E-4</v>
      </c>
      <c r="I790" s="189">
        <v>2.6951672862453532E-2</v>
      </c>
      <c r="J790" s="188">
        <v>1</v>
      </c>
      <c r="K790" s="190">
        <v>1076</v>
      </c>
      <c r="L790" s="94"/>
      <c r="M790" s="189" t="s">
        <v>143</v>
      </c>
      <c r="N790" s="189" t="s">
        <v>143</v>
      </c>
      <c r="O790" s="189">
        <v>3.5000000000000003E-2</v>
      </c>
      <c r="P790" s="189">
        <v>6.0999999999999999E-2</v>
      </c>
      <c r="Q790" s="189">
        <v>0.22</v>
      </c>
      <c r="R790" s="189">
        <v>0.27100000000000002</v>
      </c>
      <c r="S790" s="189">
        <v>7.1999999999999995E-2</v>
      </c>
      <c r="T790" s="189">
        <v>0.106</v>
      </c>
      <c r="U790" s="189">
        <v>2.7E-2</v>
      </c>
      <c r="V790" s="189">
        <v>4.9000000000000002E-2</v>
      </c>
      <c r="W790" s="189">
        <v>0.52800000000000002</v>
      </c>
      <c r="X790" s="189">
        <v>0.58699999999999997</v>
      </c>
      <c r="Y790" s="189">
        <v>0</v>
      </c>
      <c r="Z790" s="189">
        <v>5.0000000000000001E-3</v>
      </c>
      <c r="AA790" s="189">
        <v>1.9E-2</v>
      </c>
      <c r="AB790" s="189">
        <v>3.7999999999999999E-2</v>
      </c>
      <c r="AC790" s="42"/>
    </row>
    <row r="791" spans="1:29" x14ac:dyDescent="0.25">
      <c r="A791" s="94" t="s">
        <v>2308</v>
      </c>
      <c r="B791" s="189" t="s">
        <v>143</v>
      </c>
      <c r="C791" s="189">
        <v>0.21739130434782608</v>
      </c>
      <c r="D791" s="189">
        <v>0.40277777777777779</v>
      </c>
      <c r="E791" s="189">
        <v>7.1859903381642512E-2</v>
      </c>
      <c r="F791" s="189">
        <v>6.642512077294686E-3</v>
      </c>
      <c r="G791" s="189">
        <v>0.16062801932367149</v>
      </c>
      <c r="H791" s="189" t="s">
        <v>143</v>
      </c>
      <c r="I791" s="189">
        <v>0.14070048309178743</v>
      </c>
      <c r="J791" s="188">
        <v>0.99999999999999989</v>
      </c>
      <c r="K791" s="190">
        <v>1656</v>
      </c>
      <c r="L791" s="94"/>
      <c r="M791" s="189" t="s">
        <v>143</v>
      </c>
      <c r="N791" s="189" t="s">
        <v>143</v>
      </c>
      <c r="O791" s="189">
        <v>0.19800000000000001</v>
      </c>
      <c r="P791" s="189">
        <v>0.23799999999999999</v>
      </c>
      <c r="Q791" s="189">
        <v>0.379</v>
      </c>
      <c r="R791" s="189">
        <v>0.42699999999999999</v>
      </c>
      <c r="S791" s="189">
        <v>0.06</v>
      </c>
      <c r="T791" s="189">
        <v>8.5000000000000006E-2</v>
      </c>
      <c r="U791" s="189">
        <v>4.0000000000000001E-3</v>
      </c>
      <c r="V791" s="189">
        <v>1.2E-2</v>
      </c>
      <c r="W791" s="189">
        <v>0.14399999999999999</v>
      </c>
      <c r="X791" s="189">
        <v>0.17899999999999999</v>
      </c>
      <c r="Y791" s="189" t="s">
        <v>143</v>
      </c>
      <c r="Z791" s="189" t="s">
        <v>143</v>
      </c>
      <c r="AA791" s="189">
        <v>0.125</v>
      </c>
      <c r="AB791" s="189">
        <v>0.158</v>
      </c>
      <c r="AC791" s="42"/>
    </row>
    <row r="792" spans="1:29" x14ac:dyDescent="0.25">
      <c r="A792" s="94" t="s">
        <v>2309</v>
      </c>
      <c r="B792" s="189" t="s">
        <v>143</v>
      </c>
      <c r="C792" s="189">
        <v>0.10517241379310345</v>
      </c>
      <c r="D792" s="189">
        <v>0.24482758620689654</v>
      </c>
      <c r="E792" s="189">
        <v>7.586206896551724E-2</v>
      </c>
      <c r="F792" s="189">
        <v>4.1379310344827586E-2</v>
      </c>
      <c r="G792" s="189">
        <v>0.5</v>
      </c>
      <c r="H792" s="189" t="s">
        <v>143</v>
      </c>
      <c r="I792" s="189">
        <v>3.2758620689655175E-2</v>
      </c>
      <c r="J792" s="188">
        <v>1</v>
      </c>
      <c r="K792" s="190">
        <v>580</v>
      </c>
      <c r="L792" s="94"/>
      <c r="M792" s="189" t="s">
        <v>143</v>
      </c>
      <c r="N792" s="189" t="s">
        <v>143</v>
      </c>
      <c r="O792" s="189">
        <v>8.3000000000000004E-2</v>
      </c>
      <c r="P792" s="189">
        <v>0.13300000000000001</v>
      </c>
      <c r="Q792" s="189">
        <v>0.21199999999999999</v>
      </c>
      <c r="R792" s="189">
        <v>0.28100000000000003</v>
      </c>
      <c r="S792" s="189">
        <v>5.7000000000000002E-2</v>
      </c>
      <c r="T792" s="189">
        <v>0.1</v>
      </c>
      <c r="U792" s="189">
        <v>2.8000000000000001E-2</v>
      </c>
      <c r="V792" s="189">
        <v>6.0999999999999999E-2</v>
      </c>
      <c r="W792" s="189">
        <v>0.45900000000000002</v>
      </c>
      <c r="X792" s="189">
        <v>0.54100000000000004</v>
      </c>
      <c r="Y792" s="189" t="s">
        <v>143</v>
      </c>
      <c r="Z792" s="189" t="s">
        <v>143</v>
      </c>
      <c r="AA792" s="189">
        <v>2.1000000000000001E-2</v>
      </c>
      <c r="AB792" s="189">
        <v>5.0999999999999997E-2</v>
      </c>
      <c r="AC792" s="42"/>
    </row>
    <row r="793" spans="1:29" x14ac:dyDescent="0.25">
      <c r="A793" s="94" t="s">
        <v>2310</v>
      </c>
      <c r="B793" s="189" t="s">
        <v>143</v>
      </c>
      <c r="C793" s="189">
        <v>0.12345679012345678</v>
      </c>
      <c r="D793" s="189">
        <v>0.25442834138486314</v>
      </c>
      <c r="E793" s="189">
        <v>0.10681696188942566</v>
      </c>
      <c r="F793" s="189">
        <v>2.0933977455716585E-2</v>
      </c>
      <c r="G793" s="189">
        <v>0.4567901234567901</v>
      </c>
      <c r="H793" s="189">
        <v>5.3676865271068169E-4</v>
      </c>
      <c r="I793" s="189">
        <v>3.7037037037037035E-2</v>
      </c>
      <c r="J793" s="188">
        <v>1</v>
      </c>
      <c r="K793" s="190">
        <v>1863</v>
      </c>
      <c r="L793" s="94"/>
      <c r="M793" s="189" t="s">
        <v>143</v>
      </c>
      <c r="N793" s="189" t="s">
        <v>143</v>
      </c>
      <c r="O793" s="189">
        <v>0.109</v>
      </c>
      <c r="P793" s="189">
        <v>0.13900000000000001</v>
      </c>
      <c r="Q793" s="189">
        <v>0.23499999999999999</v>
      </c>
      <c r="R793" s="189">
        <v>0.27500000000000002</v>
      </c>
      <c r="S793" s="189">
        <v>9.4E-2</v>
      </c>
      <c r="T793" s="189">
        <v>0.122</v>
      </c>
      <c r="U793" s="189">
        <v>1.4999999999999999E-2</v>
      </c>
      <c r="V793" s="189">
        <v>2.8000000000000001E-2</v>
      </c>
      <c r="W793" s="189">
        <v>0.434</v>
      </c>
      <c r="X793" s="189">
        <v>0.47899999999999998</v>
      </c>
      <c r="Y793" s="189">
        <v>0</v>
      </c>
      <c r="Z793" s="189">
        <v>3.0000000000000001E-3</v>
      </c>
      <c r="AA793" s="189">
        <v>2.9000000000000001E-2</v>
      </c>
      <c r="AB793" s="189">
        <v>4.7E-2</v>
      </c>
      <c r="AC793" s="42"/>
    </row>
    <row r="794" spans="1:29" x14ac:dyDescent="0.25">
      <c r="A794" s="94" t="s">
        <v>2311</v>
      </c>
      <c r="B794" s="189" t="s">
        <v>143</v>
      </c>
      <c r="C794" s="189">
        <v>0.26887563974041051</v>
      </c>
      <c r="D794" s="189">
        <v>0.23225874531736401</v>
      </c>
      <c r="E794" s="189">
        <v>8.1517437872632298E-2</v>
      </c>
      <c r="F794" s="189">
        <v>1.5459294043159395E-2</v>
      </c>
      <c r="G794" s="189">
        <v>0.37476916583126679</v>
      </c>
      <c r="H794" s="189">
        <v>1.3190523927610405E-3</v>
      </c>
      <c r="I794" s="189">
        <v>2.5800664802405952E-2</v>
      </c>
      <c r="J794" s="188">
        <v>1.0000000000000002</v>
      </c>
      <c r="K794" s="190">
        <v>18953</v>
      </c>
      <c r="L794" s="94"/>
      <c r="M794" s="189" t="s">
        <v>143</v>
      </c>
      <c r="N794" s="189" t="s">
        <v>143</v>
      </c>
      <c r="O794" s="189">
        <v>0.26300000000000001</v>
      </c>
      <c r="P794" s="189">
        <v>0.27500000000000002</v>
      </c>
      <c r="Q794" s="189">
        <v>0.22600000000000001</v>
      </c>
      <c r="R794" s="189">
        <v>0.23799999999999999</v>
      </c>
      <c r="S794" s="189">
        <v>7.8E-2</v>
      </c>
      <c r="T794" s="189">
        <v>8.5000000000000006E-2</v>
      </c>
      <c r="U794" s="189">
        <v>1.4E-2</v>
      </c>
      <c r="V794" s="189">
        <v>1.7000000000000001E-2</v>
      </c>
      <c r="W794" s="189">
        <v>0.36799999999999999</v>
      </c>
      <c r="X794" s="189">
        <v>0.38200000000000001</v>
      </c>
      <c r="Y794" s="189">
        <v>1E-3</v>
      </c>
      <c r="Z794" s="189">
        <v>2E-3</v>
      </c>
      <c r="AA794" s="189">
        <v>2.4E-2</v>
      </c>
      <c r="AB794" s="189">
        <v>2.8000000000000001E-2</v>
      </c>
      <c r="AC794" s="42"/>
    </row>
    <row r="795" spans="1:29" x14ac:dyDescent="0.25">
      <c r="A795" s="94" t="s">
        <v>2312</v>
      </c>
      <c r="B795" s="189" t="s">
        <v>143</v>
      </c>
      <c r="C795" s="189">
        <v>0.74789915966386555</v>
      </c>
      <c r="D795" s="189">
        <v>0.1092436974789916</v>
      </c>
      <c r="E795" s="189">
        <v>1.680672268907563E-2</v>
      </c>
      <c r="F795" s="189" t="s">
        <v>143</v>
      </c>
      <c r="G795" s="189">
        <v>9.2436974789915971E-2</v>
      </c>
      <c r="H795" s="189" t="s">
        <v>143</v>
      </c>
      <c r="I795" s="189">
        <v>3.3613445378151259E-2</v>
      </c>
      <c r="J795" s="188">
        <v>1.0000000000000002</v>
      </c>
      <c r="K795" s="190">
        <v>119</v>
      </c>
      <c r="L795" s="94"/>
      <c r="M795" s="189" t="s">
        <v>143</v>
      </c>
      <c r="N795" s="189" t="s">
        <v>143</v>
      </c>
      <c r="O795" s="189">
        <v>0.66300000000000003</v>
      </c>
      <c r="P795" s="189">
        <v>0.81699999999999995</v>
      </c>
      <c r="Q795" s="189">
        <v>6.5000000000000002E-2</v>
      </c>
      <c r="R795" s="189">
        <v>0.17799999999999999</v>
      </c>
      <c r="S795" s="189">
        <v>5.0000000000000001E-3</v>
      </c>
      <c r="T795" s="189">
        <v>5.8999999999999997E-2</v>
      </c>
      <c r="U795" s="189" t="s">
        <v>143</v>
      </c>
      <c r="V795" s="189" t="s">
        <v>143</v>
      </c>
      <c r="W795" s="189">
        <v>5.1999999999999998E-2</v>
      </c>
      <c r="X795" s="189">
        <v>0.158</v>
      </c>
      <c r="Y795" s="189" t="s">
        <v>143</v>
      </c>
      <c r="Z795" s="189" t="s">
        <v>143</v>
      </c>
      <c r="AA795" s="189">
        <v>1.2999999999999999E-2</v>
      </c>
      <c r="AB795" s="189">
        <v>8.3000000000000004E-2</v>
      </c>
      <c r="AC795" s="42"/>
    </row>
    <row r="796" spans="1:29" x14ac:dyDescent="0.25">
      <c r="A796" s="94" t="s">
        <v>2313</v>
      </c>
      <c r="B796" s="189" t="s">
        <v>143</v>
      </c>
      <c r="C796" s="189">
        <v>0.57109448082319925</v>
      </c>
      <c r="D796" s="189">
        <v>0.27712815715622074</v>
      </c>
      <c r="E796" s="189">
        <v>3.6716557530402247E-2</v>
      </c>
      <c r="F796" s="189">
        <v>4.9111318989710009E-3</v>
      </c>
      <c r="G796" s="189">
        <v>2.5257249766136577E-2</v>
      </c>
      <c r="H796" s="189" t="s">
        <v>143</v>
      </c>
      <c r="I796" s="189">
        <v>8.489242282507016E-2</v>
      </c>
      <c r="J796" s="188">
        <v>0.99999999999999989</v>
      </c>
      <c r="K796" s="190">
        <v>4276</v>
      </c>
      <c r="L796" s="94"/>
      <c r="M796" s="189" t="s">
        <v>143</v>
      </c>
      <c r="N796" s="189" t="s">
        <v>143</v>
      </c>
      <c r="O796" s="189">
        <v>0.55600000000000005</v>
      </c>
      <c r="P796" s="189">
        <v>0.58599999999999997</v>
      </c>
      <c r="Q796" s="189">
        <v>0.26400000000000001</v>
      </c>
      <c r="R796" s="189">
        <v>0.29099999999999998</v>
      </c>
      <c r="S796" s="189">
        <v>3.1E-2</v>
      </c>
      <c r="T796" s="189">
        <v>4.2999999999999997E-2</v>
      </c>
      <c r="U796" s="189">
        <v>3.0000000000000001E-3</v>
      </c>
      <c r="V796" s="189">
        <v>7.0000000000000001E-3</v>
      </c>
      <c r="W796" s="189">
        <v>2.1000000000000001E-2</v>
      </c>
      <c r="X796" s="189">
        <v>0.03</v>
      </c>
      <c r="Y796" s="189" t="s">
        <v>143</v>
      </c>
      <c r="Z796" s="189" t="s">
        <v>143</v>
      </c>
      <c r="AA796" s="189">
        <v>7.6999999999999999E-2</v>
      </c>
      <c r="AB796" s="189">
        <v>9.4E-2</v>
      </c>
      <c r="AC796" s="42"/>
    </row>
    <row r="797" spans="1:29" x14ac:dyDescent="0.25">
      <c r="A797" s="94" t="s">
        <v>2314</v>
      </c>
      <c r="B797" s="189" t="s">
        <v>143</v>
      </c>
      <c r="C797" s="189">
        <v>8.4615384615384613E-3</v>
      </c>
      <c r="D797" s="189">
        <v>0.34076923076923077</v>
      </c>
      <c r="E797" s="189">
        <v>0.14461538461538462</v>
      </c>
      <c r="F797" s="189">
        <v>1.3076923076923076E-2</v>
      </c>
      <c r="G797" s="189">
        <v>0.41230769230769232</v>
      </c>
      <c r="H797" s="189">
        <v>1.5384615384615385E-3</v>
      </c>
      <c r="I797" s="189">
        <v>7.923076923076923E-2</v>
      </c>
      <c r="J797" s="188">
        <v>1</v>
      </c>
      <c r="K797" s="190">
        <v>1300</v>
      </c>
      <c r="L797" s="94"/>
      <c r="M797" s="189" t="s">
        <v>143</v>
      </c>
      <c r="N797" s="189" t="s">
        <v>143</v>
      </c>
      <c r="O797" s="189">
        <v>5.0000000000000001E-3</v>
      </c>
      <c r="P797" s="189">
        <v>1.4999999999999999E-2</v>
      </c>
      <c r="Q797" s="189">
        <v>0.316</v>
      </c>
      <c r="R797" s="189">
        <v>0.36699999999999999</v>
      </c>
      <c r="S797" s="189">
        <v>0.127</v>
      </c>
      <c r="T797" s="189">
        <v>0.16500000000000001</v>
      </c>
      <c r="U797" s="189">
        <v>8.0000000000000002E-3</v>
      </c>
      <c r="V797" s="189">
        <v>2.1000000000000001E-2</v>
      </c>
      <c r="W797" s="189">
        <v>0.38600000000000001</v>
      </c>
      <c r="X797" s="189">
        <v>0.439</v>
      </c>
      <c r="Y797" s="189">
        <v>0</v>
      </c>
      <c r="Z797" s="189">
        <v>6.0000000000000001E-3</v>
      </c>
      <c r="AA797" s="189">
        <v>6.6000000000000003E-2</v>
      </c>
      <c r="AB797" s="189">
        <v>9.5000000000000001E-2</v>
      </c>
      <c r="AC797" s="42"/>
    </row>
    <row r="798" spans="1:29" x14ac:dyDescent="0.25">
      <c r="A798" s="94" t="s">
        <v>2315</v>
      </c>
      <c r="B798" s="189" t="s">
        <v>143</v>
      </c>
      <c r="C798" s="189">
        <v>0.24518201284796573</v>
      </c>
      <c r="D798" s="189">
        <v>0.22698072805139186</v>
      </c>
      <c r="E798" s="189">
        <v>9.8501070663811557E-2</v>
      </c>
      <c r="F798" s="189">
        <v>1.3918629550321198E-2</v>
      </c>
      <c r="G798" s="189">
        <v>0.39293361884368311</v>
      </c>
      <c r="H798" s="189">
        <v>1.0706638115631692E-3</v>
      </c>
      <c r="I798" s="189">
        <v>2.1413276231263382E-2</v>
      </c>
      <c r="J798" s="188">
        <v>1</v>
      </c>
      <c r="K798" s="190">
        <v>934</v>
      </c>
      <c r="L798" s="94"/>
      <c r="M798" s="189" t="s">
        <v>143</v>
      </c>
      <c r="N798" s="189" t="s">
        <v>143</v>
      </c>
      <c r="O798" s="189">
        <v>0.219</v>
      </c>
      <c r="P798" s="189">
        <v>0.27400000000000002</v>
      </c>
      <c r="Q798" s="189">
        <v>0.20100000000000001</v>
      </c>
      <c r="R798" s="189">
        <v>0.255</v>
      </c>
      <c r="S798" s="189">
        <v>8.1000000000000003E-2</v>
      </c>
      <c r="T798" s="189">
        <v>0.11899999999999999</v>
      </c>
      <c r="U798" s="189">
        <v>8.0000000000000002E-3</v>
      </c>
      <c r="V798" s="189">
        <v>2.4E-2</v>
      </c>
      <c r="W798" s="189">
        <v>0.36199999999999999</v>
      </c>
      <c r="X798" s="189">
        <v>0.42499999999999999</v>
      </c>
      <c r="Y798" s="189">
        <v>0</v>
      </c>
      <c r="Z798" s="189">
        <v>6.0000000000000001E-3</v>
      </c>
      <c r="AA798" s="189">
        <v>1.4E-2</v>
      </c>
      <c r="AB798" s="189">
        <v>3.3000000000000002E-2</v>
      </c>
      <c r="AC798" s="42"/>
    </row>
    <row r="799" spans="1:29" x14ac:dyDescent="0.25">
      <c r="A799" s="94" t="s">
        <v>2316</v>
      </c>
      <c r="B799" s="189" t="s">
        <v>143</v>
      </c>
      <c r="C799" s="189">
        <v>0.20102214650766609</v>
      </c>
      <c r="D799" s="189">
        <v>0.34128336172629187</v>
      </c>
      <c r="E799" s="189">
        <v>6.9846678023850084E-2</v>
      </c>
      <c r="F799" s="189">
        <v>1.7035775127768313E-2</v>
      </c>
      <c r="G799" s="189">
        <v>0.3532084043157297</v>
      </c>
      <c r="H799" s="189" t="s">
        <v>143</v>
      </c>
      <c r="I799" s="189">
        <v>1.7603634298693924E-2</v>
      </c>
      <c r="J799" s="188">
        <v>1</v>
      </c>
      <c r="K799" s="190">
        <v>1761</v>
      </c>
      <c r="L799" s="94"/>
      <c r="M799" s="189" t="s">
        <v>143</v>
      </c>
      <c r="N799" s="189" t="s">
        <v>143</v>
      </c>
      <c r="O799" s="189">
        <v>0.183</v>
      </c>
      <c r="P799" s="189">
        <v>0.22</v>
      </c>
      <c r="Q799" s="189">
        <v>0.32</v>
      </c>
      <c r="R799" s="189">
        <v>0.36399999999999999</v>
      </c>
      <c r="S799" s="189">
        <v>5.8999999999999997E-2</v>
      </c>
      <c r="T799" s="189">
        <v>8.3000000000000004E-2</v>
      </c>
      <c r="U799" s="189">
        <v>1.2E-2</v>
      </c>
      <c r="V799" s="189">
        <v>2.4E-2</v>
      </c>
      <c r="W799" s="189">
        <v>0.33100000000000002</v>
      </c>
      <c r="X799" s="189">
        <v>0.376</v>
      </c>
      <c r="Y799" s="189" t="s">
        <v>143</v>
      </c>
      <c r="Z799" s="189" t="s">
        <v>143</v>
      </c>
      <c r="AA799" s="189">
        <v>1.2E-2</v>
      </c>
      <c r="AB799" s="189">
        <v>2.5000000000000001E-2</v>
      </c>
      <c r="AC799" s="42"/>
    </row>
    <row r="800" spans="1:29" x14ac:dyDescent="0.25">
      <c r="A800" s="94" t="s">
        <v>2317</v>
      </c>
      <c r="B800" s="189" t="s">
        <v>143</v>
      </c>
      <c r="C800" s="189">
        <v>0.27866605756052992</v>
      </c>
      <c r="D800" s="189">
        <v>0.31224303334856096</v>
      </c>
      <c r="E800" s="189">
        <v>8.7482868889904072E-2</v>
      </c>
      <c r="F800" s="189">
        <v>1.6217450890817726E-2</v>
      </c>
      <c r="G800" s="189">
        <v>0.26952946550936502</v>
      </c>
      <c r="H800" s="189">
        <v>4.5682960255824577E-4</v>
      </c>
      <c r="I800" s="189">
        <v>3.5404294198264047E-2</v>
      </c>
      <c r="J800" s="188">
        <v>0.99999999999999989</v>
      </c>
      <c r="K800" s="190">
        <v>4378</v>
      </c>
      <c r="L800" s="94"/>
      <c r="M800" s="189" t="s">
        <v>143</v>
      </c>
      <c r="N800" s="189" t="s">
        <v>143</v>
      </c>
      <c r="O800" s="189">
        <v>0.26600000000000001</v>
      </c>
      <c r="P800" s="189">
        <v>0.29199999999999998</v>
      </c>
      <c r="Q800" s="189">
        <v>0.29899999999999999</v>
      </c>
      <c r="R800" s="189">
        <v>0.32600000000000001</v>
      </c>
      <c r="S800" s="189">
        <v>7.9000000000000001E-2</v>
      </c>
      <c r="T800" s="189">
        <v>9.6000000000000002E-2</v>
      </c>
      <c r="U800" s="189">
        <v>1.2999999999999999E-2</v>
      </c>
      <c r="V800" s="189">
        <v>0.02</v>
      </c>
      <c r="W800" s="189">
        <v>0.25700000000000001</v>
      </c>
      <c r="X800" s="189">
        <v>0.28299999999999997</v>
      </c>
      <c r="Y800" s="189">
        <v>0</v>
      </c>
      <c r="Z800" s="189">
        <v>2E-3</v>
      </c>
      <c r="AA800" s="189">
        <v>0.03</v>
      </c>
      <c r="AB800" s="189">
        <v>4.1000000000000002E-2</v>
      </c>
      <c r="AC800" s="42"/>
    </row>
    <row r="801" spans="1:29" x14ac:dyDescent="0.25">
      <c r="A801" s="94" t="s">
        <v>2318</v>
      </c>
      <c r="B801" s="189" t="s">
        <v>143</v>
      </c>
      <c r="C801" s="189">
        <v>0.43400309119010821</v>
      </c>
      <c r="D801" s="189">
        <v>0.16939721792890264</v>
      </c>
      <c r="E801" s="189">
        <v>5.9041731066460587E-2</v>
      </c>
      <c r="F801" s="189">
        <v>8.8098918083462138E-2</v>
      </c>
      <c r="G801" s="189">
        <v>0.21174652241112829</v>
      </c>
      <c r="H801" s="189">
        <v>6.1823802163833079E-4</v>
      </c>
      <c r="I801" s="189">
        <v>3.7094281298299843E-2</v>
      </c>
      <c r="J801" s="188">
        <v>1</v>
      </c>
      <c r="K801" s="190">
        <v>3235</v>
      </c>
      <c r="L801" s="94"/>
      <c r="M801" s="189" t="s">
        <v>143</v>
      </c>
      <c r="N801" s="189" t="s">
        <v>143</v>
      </c>
      <c r="O801" s="189">
        <v>0.41699999999999998</v>
      </c>
      <c r="P801" s="189">
        <v>0.45100000000000001</v>
      </c>
      <c r="Q801" s="189">
        <v>0.157</v>
      </c>
      <c r="R801" s="189">
        <v>0.183</v>
      </c>
      <c r="S801" s="189">
        <v>5.0999999999999997E-2</v>
      </c>
      <c r="T801" s="189">
        <v>6.8000000000000005E-2</v>
      </c>
      <c r="U801" s="189">
        <v>7.9000000000000001E-2</v>
      </c>
      <c r="V801" s="189">
        <v>9.8000000000000004E-2</v>
      </c>
      <c r="W801" s="189">
        <v>0.19800000000000001</v>
      </c>
      <c r="X801" s="189">
        <v>0.22600000000000001</v>
      </c>
      <c r="Y801" s="189">
        <v>0</v>
      </c>
      <c r="Z801" s="189">
        <v>2E-3</v>
      </c>
      <c r="AA801" s="189">
        <v>3.1E-2</v>
      </c>
      <c r="AB801" s="189">
        <v>4.3999999999999997E-2</v>
      </c>
      <c r="AC801" s="42"/>
    </row>
    <row r="802" spans="1:29" x14ac:dyDescent="0.25">
      <c r="A802" s="94" t="s">
        <v>2319</v>
      </c>
      <c r="B802" s="189" t="s">
        <v>143</v>
      </c>
      <c r="C802" s="189">
        <v>0.20709219858156028</v>
      </c>
      <c r="D802" s="189">
        <v>0.36737588652482267</v>
      </c>
      <c r="E802" s="189">
        <v>0.12482269503546099</v>
      </c>
      <c r="F802" s="189">
        <v>3.6879432624113473E-2</v>
      </c>
      <c r="G802" s="189">
        <v>0.24255319148936169</v>
      </c>
      <c r="H802" s="189" t="s">
        <v>143</v>
      </c>
      <c r="I802" s="189">
        <v>2.1276595744680851E-2</v>
      </c>
      <c r="J802" s="188">
        <v>0.99999999999999989</v>
      </c>
      <c r="K802" s="190">
        <v>705</v>
      </c>
      <c r="L802" s="94"/>
      <c r="M802" s="189" t="s">
        <v>143</v>
      </c>
      <c r="N802" s="189" t="s">
        <v>143</v>
      </c>
      <c r="O802" s="189">
        <v>0.17899999999999999</v>
      </c>
      <c r="P802" s="189">
        <v>0.23899999999999999</v>
      </c>
      <c r="Q802" s="189">
        <v>0.33300000000000002</v>
      </c>
      <c r="R802" s="189">
        <v>0.40400000000000003</v>
      </c>
      <c r="S802" s="189">
        <v>0.10199999999999999</v>
      </c>
      <c r="T802" s="189">
        <v>0.151</v>
      </c>
      <c r="U802" s="189">
        <v>2.5000000000000001E-2</v>
      </c>
      <c r="V802" s="189">
        <v>5.2999999999999999E-2</v>
      </c>
      <c r="W802" s="189">
        <v>0.21199999999999999</v>
      </c>
      <c r="X802" s="189">
        <v>0.27600000000000002</v>
      </c>
      <c r="Y802" s="189" t="s">
        <v>143</v>
      </c>
      <c r="Z802" s="189" t="s">
        <v>143</v>
      </c>
      <c r="AA802" s="189">
        <v>1.2999999999999999E-2</v>
      </c>
      <c r="AB802" s="189">
        <v>3.5000000000000003E-2</v>
      </c>
      <c r="AC802" s="42"/>
    </row>
    <row r="803" spans="1:29" x14ac:dyDescent="0.25">
      <c r="A803" s="94" t="s">
        <v>2320</v>
      </c>
      <c r="B803" s="189" t="s">
        <v>143</v>
      </c>
      <c r="C803" s="189" t="s">
        <v>143</v>
      </c>
      <c r="D803" s="189">
        <v>0.47739361702127658</v>
      </c>
      <c r="E803" s="189">
        <v>0.21143617021276595</v>
      </c>
      <c r="F803" s="189">
        <v>1.5957446808510637E-2</v>
      </c>
      <c r="G803" s="189">
        <v>0.22340425531914893</v>
      </c>
      <c r="H803" s="189">
        <v>1.3297872340425532E-3</v>
      </c>
      <c r="I803" s="189">
        <v>7.0478723404255317E-2</v>
      </c>
      <c r="J803" s="188">
        <v>0.99999999999999989</v>
      </c>
      <c r="K803" s="190">
        <v>752</v>
      </c>
      <c r="L803" s="94"/>
      <c r="M803" s="189" t="s">
        <v>143</v>
      </c>
      <c r="N803" s="189" t="s">
        <v>143</v>
      </c>
      <c r="O803" s="189" t="s">
        <v>143</v>
      </c>
      <c r="P803" s="189" t="s">
        <v>143</v>
      </c>
      <c r="Q803" s="189">
        <v>0.442</v>
      </c>
      <c r="R803" s="189">
        <v>0.51300000000000001</v>
      </c>
      <c r="S803" s="189">
        <v>0.184</v>
      </c>
      <c r="T803" s="189">
        <v>0.24199999999999999</v>
      </c>
      <c r="U803" s="189">
        <v>8.9999999999999993E-3</v>
      </c>
      <c r="V803" s="189">
        <v>2.8000000000000001E-2</v>
      </c>
      <c r="W803" s="189">
        <v>0.19500000000000001</v>
      </c>
      <c r="X803" s="189">
        <v>0.255</v>
      </c>
      <c r="Y803" s="189">
        <v>0</v>
      </c>
      <c r="Z803" s="189">
        <v>7.0000000000000001E-3</v>
      </c>
      <c r="AA803" s="189">
        <v>5.3999999999999999E-2</v>
      </c>
      <c r="AB803" s="189">
        <v>9.0999999999999998E-2</v>
      </c>
      <c r="AC803" s="42"/>
    </row>
    <row r="804" spans="1:29" x14ac:dyDescent="0.25">
      <c r="A804" s="94" t="s">
        <v>2321</v>
      </c>
      <c r="B804" s="189" t="s">
        <v>143</v>
      </c>
      <c r="C804" s="189">
        <v>0.1172962226640159</v>
      </c>
      <c r="D804" s="189">
        <v>0.46322067594433397</v>
      </c>
      <c r="E804" s="189">
        <v>8.9463220675944338E-2</v>
      </c>
      <c r="F804" s="189">
        <v>2.3856858846918488E-2</v>
      </c>
      <c r="G804" s="189">
        <v>0.26043737574552683</v>
      </c>
      <c r="H804" s="189">
        <v>3.9761431411530811E-3</v>
      </c>
      <c r="I804" s="189">
        <v>4.1749502982107355E-2</v>
      </c>
      <c r="J804" s="188">
        <v>1</v>
      </c>
      <c r="K804" s="190">
        <v>503</v>
      </c>
      <c r="L804" s="94"/>
      <c r="M804" s="189" t="s">
        <v>143</v>
      </c>
      <c r="N804" s="189" t="s">
        <v>143</v>
      </c>
      <c r="O804" s="189">
        <v>9.1999999999999998E-2</v>
      </c>
      <c r="P804" s="189">
        <v>0.14799999999999999</v>
      </c>
      <c r="Q804" s="189">
        <v>0.42</v>
      </c>
      <c r="R804" s="189">
        <v>0.50700000000000001</v>
      </c>
      <c r="S804" s="189">
        <v>6.8000000000000005E-2</v>
      </c>
      <c r="T804" s="189">
        <v>0.11799999999999999</v>
      </c>
      <c r="U804" s="189">
        <v>1.4E-2</v>
      </c>
      <c r="V804" s="189">
        <v>4.1000000000000002E-2</v>
      </c>
      <c r="W804" s="189">
        <v>0.224</v>
      </c>
      <c r="X804" s="189">
        <v>0.30099999999999999</v>
      </c>
      <c r="Y804" s="189">
        <v>1E-3</v>
      </c>
      <c r="Z804" s="189">
        <v>1.4E-2</v>
      </c>
      <c r="AA804" s="189">
        <v>2.7E-2</v>
      </c>
      <c r="AB804" s="189">
        <v>6.3E-2</v>
      </c>
      <c r="AC804" s="42"/>
    </row>
    <row r="805" spans="1:29" x14ac:dyDescent="0.25">
      <c r="A805" s="94" t="s">
        <v>2322</v>
      </c>
      <c r="B805" s="189">
        <v>1.0131712259371835E-3</v>
      </c>
      <c r="C805" s="189">
        <v>0.18034447821681865</v>
      </c>
      <c r="D805" s="189">
        <v>0.3103681188787572</v>
      </c>
      <c r="E805" s="189">
        <v>0.10874704491725769</v>
      </c>
      <c r="F805" s="189">
        <v>2.6680175616345829E-2</v>
      </c>
      <c r="G805" s="189">
        <v>0.34177642688280985</v>
      </c>
      <c r="H805" s="189">
        <v>3.7149611617696724E-3</v>
      </c>
      <c r="I805" s="189">
        <v>2.7355623100303952E-2</v>
      </c>
      <c r="J805" s="188">
        <v>1.0000000000000002</v>
      </c>
      <c r="K805" s="190">
        <v>2961</v>
      </c>
      <c r="L805" s="94"/>
      <c r="M805" s="189">
        <v>0</v>
      </c>
      <c r="N805" s="189">
        <v>3.0000000000000001E-3</v>
      </c>
      <c r="O805" s="189">
        <v>0.16700000000000001</v>
      </c>
      <c r="P805" s="189">
        <v>0.19500000000000001</v>
      </c>
      <c r="Q805" s="189">
        <v>0.29399999999999998</v>
      </c>
      <c r="R805" s="189">
        <v>0.32700000000000001</v>
      </c>
      <c r="S805" s="189">
        <v>9.8000000000000004E-2</v>
      </c>
      <c r="T805" s="189">
        <v>0.12</v>
      </c>
      <c r="U805" s="189">
        <v>2.1000000000000001E-2</v>
      </c>
      <c r="V805" s="189">
        <v>3.3000000000000002E-2</v>
      </c>
      <c r="W805" s="189">
        <v>0.32500000000000001</v>
      </c>
      <c r="X805" s="189">
        <v>0.35899999999999999</v>
      </c>
      <c r="Y805" s="189">
        <v>2E-3</v>
      </c>
      <c r="Z805" s="189">
        <v>7.0000000000000001E-3</v>
      </c>
      <c r="AA805" s="189">
        <v>2.1999999999999999E-2</v>
      </c>
      <c r="AB805" s="189">
        <v>3.4000000000000002E-2</v>
      </c>
      <c r="AC805" s="42"/>
    </row>
    <row r="806" spans="1:29" x14ac:dyDescent="0.25">
      <c r="A806" s="94" t="s">
        <v>2323</v>
      </c>
      <c r="B806" s="189" t="s">
        <v>143</v>
      </c>
      <c r="C806" s="189">
        <v>0.30245118404653093</v>
      </c>
      <c r="D806" s="189">
        <v>0.25301204819277107</v>
      </c>
      <c r="E806" s="189">
        <v>9.3892812629829667E-2</v>
      </c>
      <c r="F806" s="189">
        <v>1.1217282924802658E-2</v>
      </c>
      <c r="G806" s="189">
        <v>0.29746572496884088</v>
      </c>
      <c r="H806" s="189">
        <v>3.3236393851267137E-3</v>
      </c>
      <c r="I806" s="189">
        <v>3.8637307852098048E-2</v>
      </c>
      <c r="J806" s="188">
        <v>0.99999999999999989</v>
      </c>
      <c r="K806" s="190">
        <v>2407</v>
      </c>
      <c r="L806" s="94"/>
      <c r="M806" s="189" t="s">
        <v>143</v>
      </c>
      <c r="N806" s="189" t="s">
        <v>143</v>
      </c>
      <c r="O806" s="189">
        <v>0.28399999999999997</v>
      </c>
      <c r="P806" s="189">
        <v>0.32100000000000001</v>
      </c>
      <c r="Q806" s="189">
        <v>0.23599999999999999</v>
      </c>
      <c r="R806" s="189">
        <v>0.27100000000000002</v>
      </c>
      <c r="S806" s="189">
        <v>8.3000000000000004E-2</v>
      </c>
      <c r="T806" s="189">
        <v>0.106</v>
      </c>
      <c r="U806" s="189">
        <v>8.0000000000000002E-3</v>
      </c>
      <c r="V806" s="189">
        <v>1.6E-2</v>
      </c>
      <c r="W806" s="189">
        <v>0.28000000000000003</v>
      </c>
      <c r="X806" s="189">
        <v>0.316</v>
      </c>
      <c r="Y806" s="189">
        <v>2E-3</v>
      </c>
      <c r="Z806" s="189">
        <v>7.0000000000000001E-3</v>
      </c>
      <c r="AA806" s="189">
        <v>3.2000000000000001E-2</v>
      </c>
      <c r="AB806" s="189">
        <v>4.7E-2</v>
      </c>
      <c r="AC806" s="42"/>
    </row>
    <row r="807" spans="1:29" x14ac:dyDescent="0.25">
      <c r="A807" s="94" t="s">
        <v>2324</v>
      </c>
      <c r="B807" s="189" t="s">
        <v>143</v>
      </c>
      <c r="C807" s="189">
        <v>0.16140131373162339</v>
      </c>
      <c r="D807" s="189">
        <v>0.2005004691898655</v>
      </c>
      <c r="E807" s="189">
        <v>6.3184235220519233E-2</v>
      </c>
      <c r="F807" s="189">
        <v>2.5336252736940883E-2</v>
      </c>
      <c r="G807" s="189">
        <v>0.50766343446981543</v>
      </c>
      <c r="H807" s="189">
        <v>4.0663121676571788E-3</v>
      </c>
      <c r="I807" s="189">
        <v>3.7847982483578353E-2</v>
      </c>
      <c r="J807" s="188">
        <v>1</v>
      </c>
      <c r="K807" s="190">
        <v>3197</v>
      </c>
      <c r="L807" s="94"/>
      <c r="M807" s="189" t="s">
        <v>143</v>
      </c>
      <c r="N807" s="189" t="s">
        <v>143</v>
      </c>
      <c r="O807" s="189">
        <v>0.14899999999999999</v>
      </c>
      <c r="P807" s="189">
        <v>0.17499999999999999</v>
      </c>
      <c r="Q807" s="189">
        <v>0.187</v>
      </c>
      <c r="R807" s="189">
        <v>0.215</v>
      </c>
      <c r="S807" s="189">
        <v>5.5E-2</v>
      </c>
      <c r="T807" s="189">
        <v>7.1999999999999995E-2</v>
      </c>
      <c r="U807" s="189">
        <v>0.02</v>
      </c>
      <c r="V807" s="189">
        <v>3.1E-2</v>
      </c>
      <c r="W807" s="189">
        <v>0.49</v>
      </c>
      <c r="X807" s="189">
        <v>0.52500000000000002</v>
      </c>
      <c r="Y807" s="189">
        <v>2E-3</v>
      </c>
      <c r="Z807" s="189">
        <v>7.0000000000000001E-3</v>
      </c>
      <c r="AA807" s="189">
        <v>3.2000000000000001E-2</v>
      </c>
      <c r="AB807" s="189">
        <v>4.4999999999999998E-2</v>
      </c>
      <c r="AC807" s="42"/>
    </row>
    <row r="808" spans="1:29" x14ac:dyDescent="0.25">
      <c r="A808" s="94" t="s">
        <v>2325</v>
      </c>
      <c r="B808" s="189" t="s">
        <v>143</v>
      </c>
      <c r="C808" s="189">
        <v>0.39946780893042577</v>
      </c>
      <c r="D808" s="189">
        <v>0.35526998961578399</v>
      </c>
      <c r="E808" s="189">
        <v>7.3922637590861887E-2</v>
      </c>
      <c r="F808" s="189">
        <v>2.1417445482866043E-2</v>
      </c>
      <c r="G808" s="189">
        <v>0.10987798546209761</v>
      </c>
      <c r="H808" s="189">
        <v>7.7881619937694702E-4</v>
      </c>
      <c r="I808" s="189">
        <v>3.9265316718587746E-2</v>
      </c>
      <c r="J808" s="188">
        <v>1</v>
      </c>
      <c r="K808" s="190">
        <v>15408</v>
      </c>
      <c r="L808" s="94"/>
      <c r="M808" s="189" t="s">
        <v>143</v>
      </c>
      <c r="N808" s="189" t="s">
        <v>143</v>
      </c>
      <c r="O808" s="189">
        <v>0.39200000000000002</v>
      </c>
      <c r="P808" s="189">
        <v>0.40699999999999997</v>
      </c>
      <c r="Q808" s="189">
        <v>0.34799999999999998</v>
      </c>
      <c r="R808" s="189">
        <v>0.36299999999999999</v>
      </c>
      <c r="S808" s="189">
        <v>7.0000000000000007E-2</v>
      </c>
      <c r="T808" s="189">
        <v>7.8E-2</v>
      </c>
      <c r="U808" s="189">
        <v>1.9E-2</v>
      </c>
      <c r="V808" s="189">
        <v>2.4E-2</v>
      </c>
      <c r="W808" s="189">
        <v>0.105</v>
      </c>
      <c r="X808" s="189">
        <v>0.115</v>
      </c>
      <c r="Y808" s="189">
        <v>0</v>
      </c>
      <c r="Z808" s="189">
        <v>1E-3</v>
      </c>
      <c r="AA808" s="189">
        <v>3.5999999999999997E-2</v>
      </c>
      <c r="AB808" s="189">
        <v>4.2000000000000003E-2</v>
      </c>
      <c r="AC808" s="42"/>
    </row>
    <row r="809" spans="1:29" x14ac:dyDescent="0.25">
      <c r="A809" s="94" t="s">
        <v>2326</v>
      </c>
      <c r="B809" s="189" t="s">
        <v>143</v>
      </c>
      <c r="C809" s="189">
        <v>0.10945273631840796</v>
      </c>
      <c r="D809" s="189">
        <v>0.28358208955223879</v>
      </c>
      <c r="E809" s="189">
        <v>0.15422885572139303</v>
      </c>
      <c r="F809" s="189">
        <v>0.11940298507462686</v>
      </c>
      <c r="G809" s="189">
        <v>0.28855721393034828</v>
      </c>
      <c r="H809" s="189" t="s">
        <v>143</v>
      </c>
      <c r="I809" s="189">
        <v>4.4776119402985072E-2</v>
      </c>
      <c r="J809" s="188">
        <v>1</v>
      </c>
      <c r="K809" s="190">
        <v>201</v>
      </c>
      <c r="L809" s="94"/>
      <c r="M809" s="189" t="s">
        <v>143</v>
      </c>
      <c r="N809" s="189" t="s">
        <v>143</v>
      </c>
      <c r="O809" s="189">
        <v>7.2999999999999995E-2</v>
      </c>
      <c r="P809" s="189">
        <v>0.16</v>
      </c>
      <c r="Q809" s="189">
        <v>0.22600000000000001</v>
      </c>
      <c r="R809" s="189">
        <v>0.35</v>
      </c>
      <c r="S809" s="189">
        <v>0.111</v>
      </c>
      <c r="T809" s="189">
        <v>0.21099999999999999</v>
      </c>
      <c r="U809" s="189">
        <v>8.2000000000000003E-2</v>
      </c>
      <c r="V809" s="189">
        <v>0.17199999999999999</v>
      </c>
      <c r="W809" s="189">
        <v>0.23</v>
      </c>
      <c r="X809" s="189">
        <v>0.35499999999999998</v>
      </c>
      <c r="Y809" s="189" t="s">
        <v>143</v>
      </c>
      <c r="Z809" s="189" t="s">
        <v>143</v>
      </c>
      <c r="AA809" s="189">
        <v>2.4E-2</v>
      </c>
      <c r="AB809" s="189">
        <v>8.3000000000000004E-2</v>
      </c>
      <c r="AC809" s="42"/>
    </row>
    <row r="810" spans="1:29" x14ac:dyDescent="0.25">
      <c r="A810" s="94" t="s">
        <v>2327</v>
      </c>
      <c r="B810" s="189" t="s">
        <v>143</v>
      </c>
      <c r="C810" s="189">
        <v>0.20934411500449238</v>
      </c>
      <c r="D810" s="189">
        <v>0.32704402515723269</v>
      </c>
      <c r="E810" s="189">
        <v>8.445642407906559E-2</v>
      </c>
      <c r="F810" s="189">
        <v>1.6172506738544475E-2</v>
      </c>
      <c r="G810" s="189">
        <v>0.29200359389038633</v>
      </c>
      <c r="H810" s="189" t="s">
        <v>143</v>
      </c>
      <c r="I810" s="189">
        <v>7.0979335130278529E-2</v>
      </c>
      <c r="J810" s="188">
        <v>1</v>
      </c>
      <c r="K810" s="190">
        <v>1113</v>
      </c>
      <c r="L810" s="94"/>
      <c r="M810" s="189" t="s">
        <v>143</v>
      </c>
      <c r="N810" s="189" t="s">
        <v>143</v>
      </c>
      <c r="O810" s="189">
        <v>0.186</v>
      </c>
      <c r="P810" s="189">
        <v>0.23400000000000001</v>
      </c>
      <c r="Q810" s="189">
        <v>0.3</v>
      </c>
      <c r="R810" s="189">
        <v>0.35499999999999998</v>
      </c>
      <c r="S810" s="189">
        <v>7.0000000000000007E-2</v>
      </c>
      <c r="T810" s="189">
        <v>0.10199999999999999</v>
      </c>
      <c r="U810" s="189">
        <v>0.01</v>
      </c>
      <c r="V810" s="189">
        <v>2.5000000000000001E-2</v>
      </c>
      <c r="W810" s="189">
        <v>0.26600000000000001</v>
      </c>
      <c r="X810" s="189">
        <v>0.31900000000000001</v>
      </c>
      <c r="Y810" s="189" t="s">
        <v>143</v>
      </c>
      <c r="Z810" s="189" t="s">
        <v>143</v>
      </c>
      <c r="AA810" s="189">
        <v>5.7000000000000002E-2</v>
      </c>
      <c r="AB810" s="189">
        <v>8.7999999999999995E-2</v>
      </c>
      <c r="AC810" s="42"/>
    </row>
    <row r="811" spans="1:29" x14ac:dyDescent="0.25">
      <c r="A811" s="94" t="s">
        <v>2328</v>
      </c>
      <c r="B811" s="189" t="s">
        <v>143</v>
      </c>
      <c r="C811" s="189">
        <v>0.26192196531791906</v>
      </c>
      <c r="D811" s="189">
        <v>0.22073699421965318</v>
      </c>
      <c r="E811" s="189">
        <v>5.7803468208092484E-2</v>
      </c>
      <c r="F811" s="189">
        <v>8.8150289017341038E-2</v>
      </c>
      <c r="G811" s="189">
        <v>0.33562138728323698</v>
      </c>
      <c r="H811" s="189">
        <v>1.8063583815028901E-3</v>
      </c>
      <c r="I811" s="189">
        <v>3.3959537572254332E-2</v>
      </c>
      <c r="J811" s="188">
        <v>0.99999999999999989</v>
      </c>
      <c r="K811" s="190">
        <v>2768</v>
      </c>
      <c r="L811" s="94"/>
      <c r="M811" s="189" t="s">
        <v>143</v>
      </c>
      <c r="N811" s="189" t="s">
        <v>143</v>
      </c>
      <c r="O811" s="189">
        <v>0.246</v>
      </c>
      <c r="P811" s="189">
        <v>0.27900000000000003</v>
      </c>
      <c r="Q811" s="189">
        <v>0.20599999999999999</v>
      </c>
      <c r="R811" s="189">
        <v>0.23699999999999999</v>
      </c>
      <c r="S811" s="189">
        <v>0.05</v>
      </c>
      <c r="T811" s="189">
        <v>6.7000000000000004E-2</v>
      </c>
      <c r="U811" s="189">
        <v>7.8E-2</v>
      </c>
      <c r="V811" s="189">
        <v>9.9000000000000005E-2</v>
      </c>
      <c r="W811" s="189">
        <v>0.318</v>
      </c>
      <c r="X811" s="189">
        <v>0.35299999999999998</v>
      </c>
      <c r="Y811" s="189">
        <v>1E-3</v>
      </c>
      <c r="Z811" s="189">
        <v>4.0000000000000001E-3</v>
      </c>
      <c r="AA811" s="189">
        <v>2.8000000000000001E-2</v>
      </c>
      <c r="AB811" s="189">
        <v>4.1000000000000002E-2</v>
      </c>
      <c r="AC811" s="42"/>
    </row>
    <row r="812" spans="1:29" x14ac:dyDescent="0.25">
      <c r="A812" s="94" t="s">
        <v>2329</v>
      </c>
      <c r="B812" s="189" t="s">
        <v>143</v>
      </c>
      <c r="C812" s="189">
        <v>0.40951276102088169</v>
      </c>
      <c r="D812" s="189">
        <v>0.16705336426914152</v>
      </c>
      <c r="E812" s="189">
        <v>6.4965197215777259E-2</v>
      </c>
      <c r="F812" s="189">
        <v>6.8445475638051048E-2</v>
      </c>
      <c r="G812" s="189">
        <v>0.24245939675174014</v>
      </c>
      <c r="H812" s="189" t="s">
        <v>143</v>
      </c>
      <c r="I812" s="189">
        <v>4.7563805104408351E-2</v>
      </c>
      <c r="J812" s="188">
        <v>0.99999999999999989</v>
      </c>
      <c r="K812" s="190">
        <v>862</v>
      </c>
      <c r="L812" s="94"/>
      <c r="M812" s="189" t="s">
        <v>143</v>
      </c>
      <c r="N812" s="189" t="s">
        <v>143</v>
      </c>
      <c r="O812" s="189">
        <v>0.377</v>
      </c>
      <c r="P812" s="189">
        <v>0.443</v>
      </c>
      <c r="Q812" s="189">
        <v>0.14399999999999999</v>
      </c>
      <c r="R812" s="189">
        <v>0.193</v>
      </c>
      <c r="S812" s="189">
        <v>0.05</v>
      </c>
      <c r="T812" s="189">
        <v>8.3000000000000004E-2</v>
      </c>
      <c r="U812" s="189">
        <v>5.2999999999999999E-2</v>
      </c>
      <c r="V812" s="189">
        <v>8.6999999999999994E-2</v>
      </c>
      <c r="W812" s="189">
        <v>0.215</v>
      </c>
      <c r="X812" s="189">
        <v>0.27200000000000002</v>
      </c>
      <c r="Y812" s="189" t="s">
        <v>143</v>
      </c>
      <c r="Z812" s="189" t="s">
        <v>143</v>
      </c>
      <c r="AA812" s="189">
        <v>3.5000000000000003E-2</v>
      </c>
      <c r="AB812" s="189">
        <v>6.4000000000000001E-2</v>
      </c>
      <c r="AC812" s="42"/>
    </row>
    <row r="813" spans="1:29" x14ac:dyDescent="0.25">
      <c r="A813" s="94" t="s">
        <v>2330</v>
      </c>
      <c r="B813" s="189" t="s">
        <v>143</v>
      </c>
      <c r="C813" s="189">
        <v>0.49648629655657062</v>
      </c>
      <c r="D813" s="189">
        <v>0.29866479269149682</v>
      </c>
      <c r="E813" s="189">
        <v>6.6760365425158119E-2</v>
      </c>
      <c r="F813" s="189">
        <v>8.0815179198875618E-3</v>
      </c>
      <c r="G813" s="189">
        <v>8.7842586085734364E-2</v>
      </c>
      <c r="H813" s="189">
        <v>7.0274068868587491E-4</v>
      </c>
      <c r="I813" s="189">
        <v>4.1461700632466618E-2</v>
      </c>
      <c r="J813" s="188">
        <v>1</v>
      </c>
      <c r="K813" s="190">
        <v>2846</v>
      </c>
      <c r="L813" s="94"/>
      <c r="M813" s="189" t="s">
        <v>143</v>
      </c>
      <c r="N813" s="189" t="s">
        <v>143</v>
      </c>
      <c r="O813" s="189">
        <v>0.47799999999999998</v>
      </c>
      <c r="P813" s="189">
        <v>0.51500000000000001</v>
      </c>
      <c r="Q813" s="189">
        <v>0.28199999999999997</v>
      </c>
      <c r="R813" s="189">
        <v>0.316</v>
      </c>
      <c r="S813" s="189">
        <v>5.8000000000000003E-2</v>
      </c>
      <c r="T813" s="189">
        <v>7.6999999999999999E-2</v>
      </c>
      <c r="U813" s="189">
        <v>5.0000000000000001E-3</v>
      </c>
      <c r="V813" s="189">
        <v>1.2E-2</v>
      </c>
      <c r="W813" s="189">
        <v>7.8E-2</v>
      </c>
      <c r="X813" s="189">
        <v>9.9000000000000005E-2</v>
      </c>
      <c r="Y813" s="189">
        <v>0</v>
      </c>
      <c r="Z813" s="189">
        <v>3.0000000000000001E-3</v>
      </c>
      <c r="AA813" s="189">
        <v>3.5000000000000003E-2</v>
      </c>
      <c r="AB813" s="189">
        <v>4.9000000000000002E-2</v>
      </c>
      <c r="AC813" s="42"/>
    </row>
    <row r="814" spans="1:29" x14ac:dyDescent="0.25">
      <c r="A814" s="94" t="s">
        <v>2331</v>
      </c>
      <c r="B814" s="189" t="s">
        <v>143</v>
      </c>
      <c r="C814" s="189">
        <v>0.39198218262806234</v>
      </c>
      <c r="D814" s="189">
        <v>0.39420935412026725</v>
      </c>
      <c r="E814" s="189">
        <v>9.7995545657015584E-2</v>
      </c>
      <c r="F814" s="189">
        <v>2.2271714922048998E-2</v>
      </c>
      <c r="G814" s="189">
        <v>6.0133630289532294E-2</v>
      </c>
      <c r="H814" s="189">
        <v>4.4543429844097994E-3</v>
      </c>
      <c r="I814" s="189">
        <v>2.8953229398663696E-2</v>
      </c>
      <c r="J814" s="188">
        <v>1.0000000000000002</v>
      </c>
      <c r="K814" s="190">
        <v>449</v>
      </c>
      <c r="L814" s="94"/>
      <c r="M814" s="189" t="s">
        <v>143</v>
      </c>
      <c r="N814" s="189" t="s">
        <v>143</v>
      </c>
      <c r="O814" s="189">
        <v>0.34799999999999998</v>
      </c>
      <c r="P814" s="189">
        <v>0.438</v>
      </c>
      <c r="Q814" s="189">
        <v>0.35</v>
      </c>
      <c r="R814" s="189">
        <v>0.44</v>
      </c>
      <c r="S814" s="189">
        <v>7.3999999999999996E-2</v>
      </c>
      <c r="T814" s="189">
        <v>0.129</v>
      </c>
      <c r="U814" s="189">
        <v>1.2E-2</v>
      </c>
      <c r="V814" s="189">
        <v>4.1000000000000002E-2</v>
      </c>
      <c r="W814" s="189">
        <v>4.2000000000000003E-2</v>
      </c>
      <c r="X814" s="189">
        <v>8.5999999999999993E-2</v>
      </c>
      <c r="Y814" s="189">
        <v>1E-3</v>
      </c>
      <c r="Z814" s="189">
        <v>1.6E-2</v>
      </c>
      <c r="AA814" s="189">
        <v>1.7000000000000001E-2</v>
      </c>
      <c r="AB814" s="189">
        <v>4.9000000000000002E-2</v>
      </c>
      <c r="AC814" s="42"/>
    </row>
    <row r="815" spans="1:29" x14ac:dyDescent="0.25">
      <c r="A815" s="94"/>
      <c r="B815" s="189"/>
      <c r="C815" s="189"/>
      <c r="D815" s="189"/>
      <c r="E815" s="189"/>
      <c r="F815" s="189"/>
      <c r="G815" s="189"/>
      <c r="H815" s="189"/>
      <c r="I815" s="189"/>
      <c r="J815" s="188"/>
      <c r="K815" s="190"/>
      <c r="L815" s="94"/>
      <c r="M815" s="189"/>
      <c r="N815" s="189"/>
      <c r="O815" s="189"/>
      <c r="P815" s="189"/>
      <c r="Q815" s="189"/>
      <c r="R815" s="189"/>
      <c r="S815" s="189"/>
      <c r="T815" s="189"/>
      <c r="U815" s="189"/>
      <c r="V815" s="189"/>
      <c r="W815" s="189"/>
      <c r="X815" s="189"/>
      <c r="Y815" s="189"/>
      <c r="Z815" s="189"/>
      <c r="AA815" s="189"/>
      <c r="AB815" s="189"/>
      <c r="AC815" s="42"/>
    </row>
    <row r="816" spans="1:29" x14ac:dyDescent="0.25">
      <c r="A816" s="94"/>
      <c r="B816" s="189"/>
      <c r="C816" s="189"/>
      <c r="D816" s="189"/>
      <c r="E816" s="189"/>
      <c r="F816" s="189"/>
      <c r="G816" s="189"/>
      <c r="H816" s="189"/>
      <c r="I816" s="189"/>
      <c r="J816" s="188"/>
      <c r="K816" s="190"/>
      <c r="L816" s="94"/>
      <c r="M816" s="189"/>
      <c r="N816" s="189"/>
      <c r="O816" s="189"/>
      <c r="P816" s="189"/>
      <c r="Q816" s="189"/>
      <c r="R816" s="189"/>
      <c r="S816" s="189"/>
      <c r="T816" s="189"/>
      <c r="U816" s="189"/>
      <c r="V816" s="189"/>
      <c r="W816" s="189"/>
      <c r="X816" s="189"/>
      <c r="Y816" s="189"/>
      <c r="Z816" s="189"/>
      <c r="AA816" s="189"/>
      <c r="AB816" s="189"/>
      <c r="AC816" s="42"/>
    </row>
    <row r="817" spans="1:29" x14ac:dyDescent="0.25">
      <c r="A817" s="94"/>
      <c r="B817" s="189"/>
      <c r="C817" s="189"/>
      <c r="D817" s="189"/>
      <c r="E817" s="189"/>
      <c r="F817" s="189"/>
      <c r="G817" s="189"/>
      <c r="H817" s="189"/>
      <c r="I817" s="189"/>
      <c r="J817" s="188"/>
      <c r="K817" s="190"/>
      <c r="L817" s="94"/>
      <c r="M817" s="189"/>
      <c r="N817" s="189"/>
      <c r="O817" s="189"/>
      <c r="P817" s="189"/>
      <c r="Q817" s="189"/>
      <c r="R817" s="189"/>
      <c r="S817" s="189"/>
      <c r="T817" s="189"/>
      <c r="U817" s="189"/>
      <c r="V817" s="189"/>
      <c r="W817" s="189"/>
      <c r="X817" s="189"/>
      <c r="Y817" s="189"/>
      <c r="Z817" s="189"/>
      <c r="AA817" s="189"/>
      <c r="AB817" s="189"/>
      <c r="AC817" s="42"/>
    </row>
    <row r="818" spans="1:29" x14ac:dyDescent="0.25">
      <c r="A818" s="94" t="s">
        <v>2332</v>
      </c>
      <c r="B818" s="189">
        <v>5.4158085368352565E-2</v>
      </c>
      <c r="C818" s="189">
        <v>0.30931897596446972</v>
      </c>
      <c r="D818" s="189">
        <v>0.26244902807488596</v>
      </c>
      <c r="E818" s="189">
        <v>9.5057997554711268E-2</v>
      </c>
      <c r="F818" s="189">
        <v>2.2612999505128684E-2</v>
      </c>
      <c r="G818" s="189">
        <v>0.21524354379539384</v>
      </c>
      <c r="H818" s="189">
        <v>3.5868301787529747E-3</v>
      </c>
      <c r="I818" s="189">
        <v>3.7572539558304918E-2</v>
      </c>
      <c r="J818" s="188">
        <v>1</v>
      </c>
      <c r="K818" s="190">
        <v>2786583</v>
      </c>
      <c r="L818" s="94"/>
      <c r="M818" s="189">
        <v>5.3999999999999999E-2</v>
      </c>
      <c r="N818" s="189">
        <v>5.3999999999999999E-2</v>
      </c>
      <c r="O818" s="189">
        <v>0.309</v>
      </c>
      <c r="P818" s="189">
        <v>0.31</v>
      </c>
      <c r="Q818" s="189">
        <v>0.26200000000000001</v>
      </c>
      <c r="R818" s="189">
        <v>0.26300000000000001</v>
      </c>
      <c r="S818" s="189">
        <v>9.5000000000000001E-2</v>
      </c>
      <c r="T818" s="189">
        <v>9.5000000000000001E-2</v>
      </c>
      <c r="U818" s="189">
        <v>2.1999999999999999E-2</v>
      </c>
      <c r="V818" s="189">
        <v>2.3E-2</v>
      </c>
      <c r="W818" s="189">
        <v>0.215</v>
      </c>
      <c r="X818" s="189">
        <v>0.216</v>
      </c>
      <c r="Y818" s="189">
        <v>4.0000000000000001E-3</v>
      </c>
      <c r="Z818" s="189">
        <v>4.0000000000000001E-3</v>
      </c>
      <c r="AA818" s="189">
        <v>3.6999999999999998E-2</v>
      </c>
      <c r="AB818" s="189">
        <v>3.7999999999999999E-2</v>
      </c>
      <c r="AC818" s="42"/>
    </row>
    <row r="819" spans="1:29" x14ac:dyDescent="0.25">
      <c r="A819" s="94" t="s">
        <v>2333</v>
      </c>
      <c r="B819" s="189" t="s">
        <v>143</v>
      </c>
      <c r="C819" s="189">
        <v>0.35536475805993062</v>
      </c>
      <c r="D819" s="189">
        <v>0.27718200943879001</v>
      </c>
      <c r="E819" s="189">
        <v>0.12563825552965258</v>
      </c>
      <c r="F819" s="189">
        <v>2.964689827713652E-2</v>
      </c>
      <c r="G819" s="189">
        <v>0.18218001933246147</v>
      </c>
      <c r="H819" s="189">
        <v>3.1045658725194747E-3</v>
      </c>
      <c r="I819" s="189">
        <v>2.6883493489509296E-2</v>
      </c>
      <c r="J819" s="188">
        <v>1</v>
      </c>
      <c r="K819" s="190">
        <v>87935</v>
      </c>
      <c r="L819" s="94"/>
      <c r="M819" s="189" t="s">
        <v>143</v>
      </c>
      <c r="N819" s="189" t="s">
        <v>143</v>
      </c>
      <c r="O819" s="189">
        <v>0.35199999999999998</v>
      </c>
      <c r="P819" s="189">
        <v>0.35899999999999999</v>
      </c>
      <c r="Q819" s="189">
        <v>0.27400000000000002</v>
      </c>
      <c r="R819" s="189">
        <v>0.28000000000000003</v>
      </c>
      <c r="S819" s="189">
        <v>0.123</v>
      </c>
      <c r="T819" s="189">
        <v>0.128</v>
      </c>
      <c r="U819" s="189">
        <v>2.9000000000000001E-2</v>
      </c>
      <c r="V819" s="189">
        <v>3.1E-2</v>
      </c>
      <c r="W819" s="189">
        <v>0.18</v>
      </c>
      <c r="X819" s="189">
        <v>0.185</v>
      </c>
      <c r="Y819" s="189">
        <v>3.0000000000000001E-3</v>
      </c>
      <c r="Z819" s="189">
        <v>3.0000000000000001E-3</v>
      </c>
      <c r="AA819" s="189">
        <v>2.5999999999999999E-2</v>
      </c>
      <c r="AB819" s="189">
        <v>2.8000000000000001E-2</v>
      </c>
      <c r="AC819" s="42"/>
    </row>
    <row r="820" spans="1:29" x14ac:dyDescent="0.25">
      <c r="A820" s="94" t="s">
        <v>2334</v>
      </c>
      <c r="B820" s="189" t="s">
        <v>143</v>
      </c>
      <c r="C820" s="189">
        <v>0.20513312085120661</v>
      </c>
      <c r="D820" s="189">
        <v>0.50792015145342573</v>
      </c>
      <c r="E820" s="189">
        <v>0.16324378729420785</v>
      </c>
      <c r="F820" s="189">
        <v>3.2687100098253014E-2</v>
      </c>
      <c r="G820" s="189">
        <v>6.3624817273359058E-2</v>
      </c>
      <c r="H820" s="189">
        <v>4.7928299264300609E-5</v>
      </c>
      <c r="I820" s="189">
        <v>2.7343094730283495E-2</v>
      </c>
      <c r="J820" s="188">
        <v>1</v>
      </c>
      <c r="K820" s="190">
        <v>41729</v>
      </c>
      <c r="L820" s="94"/>
      <c r="M820" s="189" t="s">
        <v>143</v>
      </c>
      <c r="N820" s="189" t="s">
        <v>143</v>
      </c>
      <c r="O820" s="189">
        <v>0.20100000000000001</v>
      </c>
      <c r="P820" s="189">
        <v>0.20899999999999999</v>
      </c>
      <c r="Q820" s="189">
        <v>0.503</v>
      </c>
      <c r="R820" s="189">
        <v>0.51300000000000001</v>
      </c>
      <c r="S820" s="189">
        <v>0.16</v>
      </c>
      <c r="T820" s="189">
        <v>0.16700000000000001</v>
      </c>
      <c r="U820" s="189">
        <v>3.1E-2</v>
      </c>
      <c r="V820" s="189">
        <v>3.4000000000000002E-2</v>
      </c>
      <c r="W820" s="189">
        <v>6.0999999999999999E-2</v>
      </c>
      <c r="X820" s="189">
        <v>6.6000000000000003E-2</v>
      </c>
      <c r="Y820" s="189">
        <v>0</v>
      </c>
      <c r="Z820" s="189">
        <v>0</v>
      </c>
      <c r="AA820" s="189">
        <v>2.5999999999999999E-2</v>
      </c>
      <c r="AB820" s="189">
        <v>2.9000000000000001E-2</v>
      </c>
      <c r="AC820" s="42"/>
    </row>
    <row r="821" spans="1:29" x14ac:dyDescent="0.25">
      <c r="A821" s="94" t="s">
        <v>2335</v>
      </c>
      <c r="B821" s="189" t="s">
        <v>143</v>
      </c>
      <c r="C821" s="189">
        <v>1.1482870506931862E-2</v>
      </c>
      <c r="D821" s="189">
        <v>0.18336774682904219</v>
      </c>
      <c r="E821" s="189">
        <v>0.14925624710294552</v>
      </c>
      <c r="F821" s="189">
        <v>3.8135771775314992E-2</v>
      </c>
      <c r="G821" s="189">
        <v>0.58520500611015125</v>
      </c>
      <c r="H821" s="189">
        <v>4.2771058952425101E-3</v>
      </c>
      <c r="I821" s="189">
        <v>2.8275251780371664E-2</v>
      </c>
      <c r="J821" s="188">
        <v>1</v>
      </c>
      <c r="K821" s="190">
        <v>47462</v>
      </c>
      <c r="L821" s="94"/>
      <c r="M821" s="189" t="s">
        <v>143</v>
      </c>
      <c r="N821" s="189" t="s">
        <v>143</v>
      </c>
      <c r="O821" s="189">
        <v>1.0999999999999999E-2</v>
      </c>
      <c r="P821" s="189">
        <v>1.2E-2</v>
      </c>
      <c r="Q821" s="189">
        <v>0.18</v>
      </c>
      <c r="R821" s="189">
        <v>0.187</v>
      </c>
      <c r="S821" s="189">
        <v>0.14599999999999999</v>
      </c>
      <c r="T821" s="189">
        <v>0.152</v>
      </c>
      <c r="U821" s="189">
        <v>3.5999999999999997E-2</v>
      </c>
      <c r="V821" s="189">
        <v>0.04</v>
      </c>
      <c r="W821" s="189">
        <v>0.58099999999999996</v>
      </c>
      <c r="X821" s="189">
        <v>0.59</v>
      </c>
      <c r="Y821" s="189">
        <v>4.0000000000000001E-3</v>
      </c>
      <c r="Z821" s="189">
        <v>5.0000000000000001E-3</v>
      </c>
      <c r="AA821" s="189">
        <v>2.7E-2</v>
      </c>
      <c r="AB821" s="189">
        <v>0.03</v>
      </c>
      <c r="AC821" s="42"/>
    </row>
    <row r="822" spans="1:29" x14ac:dyDescent="0.25">
      <c r="A822" s="94" t="s">
        <v>2336</v>
      </c>
      <c r="B822" s="189" t="s">
        <v>143</v>
      </c>
      <c r="C822" s="189">
        <v>9.6612265084075166E-2</v>
      </c>
      <c r="D822" s="189">
        <v>0.19664935707220574</v>
      </c>
      <c r="E822" s="189">
        <v>7.1513353115726999E-2</v>
      </c>
      <c r="F822" s="189">
        <v>1.3414935707220573E-2</v>
      </c>
      <c r="G822" s="189">
        <v>0.56172106824925816</v>
      </c>
      <c r="H822" s="189">
        <v>1.7173590504451039E-2</v>
      </c>
      <c r="I822" s="189">
        <v>4.2915430267062314E-2</v>
      </c>
      <c r="J822" s="188">
        <v>1</v>
      </c>
      <c r="K822" s="190">
        <v>80880</v>
      </c>
      <c r="L822" s="94"/>
      <c r="M822" s="189" t="s">
        <v>143</v>
      </c>
      <c r="N822" s="189" t="s">
        <v>143</v>
      </c>
      <c r="O822" s="189">
        <v>9.5000000000000001E-2</v>
      </c>
      <c r="P822" s="189">
        <v>9.9000000000000005E-2</v>
      </c>
      <c r="Q822" s="189">
        <v>0.19400000000000001</v>
      </c>
      <c r="R822" s="189">
        <v>0.19900000000000001</v>
      </c>
      <c r="S822" s="189">
        <v>7.0000000000000007E-2</v>
      </c>
      <c r="T822" s="189">
        <v>7.2999999999999995E-2</v>
      </c>
      <c r="U822" s="189">
        <v>1.2999999999999999E-2</v>
      </c>
      <c r="V822" s="189">
        <v>1.4E-2</v>
      </c>
      <c r="W822" s="189">
        <v>0.55800000000000005</v>
      </c>
      <c r="X822" s="189">
        <v>0.56499999999999995</v>
      </c>
      <c r="Y822" s="189">
        <v>1.6E-2</v>
      </c>
      <c r="Z822" s="189">
        <v>1.7999999999999999E-2</v>
      </c>
      <c r="AA822" s="189">
        <v>4.2000000000000003E-2</v>
      </c>
      <c r="AB822" s="189">
        <v>4.3999999999999997E-2</v>
      </c>
      <c r="AC822" s="42"/>
    </row>
    <row r="823" spans="1:29" x14ac:dyDescent="0.25">
      <c r="A823" s="94" t="s">
        <v>2337</v>
      </c>
      <c r="B823" s="189">
        <v>0.25018839487565936</v>
      </c>
      <c r="C823" s="189">
        <v>0.1866497441795899</v>
      </c>
      <c r="D823" s="189">
        <v>0.31106968627295445</v>
      </c>
      <c r="E823" s="189">
        <v>9.5268313965018045E-2</v>
      </c>
      <c r="F823" s="189">
        <v>1.760996311426645E-2</v>
      </c>
      <c r="G823" s="189">
        <v>0.10355768849403085</v>
      </c>
      <c r="H823" s="189">
        <v>1.2295244516717567E-3</v>
      </c>
      <c r="I823" s="189">
        <v>3.4426684646809189E-2</v>
      </c>
      <c r="J823" s="188">
        <v>0.99999999999999989</v>
      </c>
      <c r="K823" s="190">
        <v>25213</v>
      </c>
      <c r="L823" s="94"/>
      <c r="M823" s="189">
        <v>0.245</v>
      </c>
      <c r="N823" s="189">
        <v>0.25600000000000001</v>
      </c>
      <c r="O823" s="189">
        <v>0.182</v>
      </c>
      <c r="P823" s="189">
        <v>0.192</v>
      </c>
      <c r="Q823" s="189">
        <v>0.30499999999999999</v>
      </c>
      <c r="R823" s="189">
        <v>0.317</v>
      </c>
      <c r="S823" s="189">
        <v>9.1999999999999998E-2</v>
      </c>
      <c r="T823" s="189">
        <v>9.9000000000000005E-2</v>
      </c>
      <c r="U823" s="189">
        <v>1.6E-2</v>
      </c>
      <c r="V823" s="189">
        <v>1.9E-2</v>
      </c>
      <c r="W823" s="189">
        <v>0.1</v>
      </c>
      <c r="X823" s="189">
        <v>0.107</v>
      </c>
      <c r="Y823" s="189">
        <v>1E-3</v>
      </c>
      <c r="Z823" s="189">
        <v>2E-3</v>
      </c>
      <c r="AA823" s="189">
        <v>3.2000000000000001E-2</v>
      </c>
      <c r="AB823" s="189">
        <v>3.6999999999999998E-2</v>
      </c>
      <c r="AC823" s="42"/>
    </row>
    <row r="824" spans="1:29" x14ac:dyDescent="0.25">
      <c r="A824" s="94" t="s">
        <v>2338</v>
      </c>
      <c r="B824" s="189">
        <v>0.2051862886314485</v>
      </c>
      <c r="C824" s="189">
        <v>1.1736655709718854E-3</v>
      </c>
      <c r="D824" s="189">
        <v>0.54706357902339531</v>
      </c>
      <c r="E824" s="189">
        <v>0.17085041509186191</v>
      </c>
      <c r="F824" s="189">
        <v>3.2353773991406799E-2</v>
      </c>
      <c r="G824" s="189">
        <v>8.8065955080617701E-3</v>
      </c>
      <c r="H824" s="189">
        <v>8.207451545257939E-6</v>
      </c>
      <c r="I824" s="189">
        <v>3.4557474731308553E-2</v>
      </c>
      <c r="J824" s="188">
        <v>1</v>
      </c>
      <c r="K824" s="190">
        <v>243681</v>
      </c>
      <c r="L824" s="94"/>
      <c r="M824" s="189">
        <v>0.20399999999999999</v>
      </c>
      <c r="N824" s="189">
        <v>0.20699999999999999</v>
      </c>
      <c r="O824" s="189">
        <v>1E-3</v>
      </c>
      <c r="P824" s="189">
        <v>1E-3</v>
      </c>
      <c r="Q824" s="189">
        <v>0.54500000000000004</v>
      </c>
      <c r="R824" s="189">
        <v>0.54900000000000004</v>
      </c>
      <c r="S824" s="189">
        <v>0.16900000000000001</v>
      </c>
      <c r="T824" s="189">
        <v>0.17199999999999999</v>
      </c>
      <c r="U824" s="189">
        <v>3.2000000000000001E-2</v>
      </c>
      <c r="V824" s="189">
        <v>3.3000000000000002E-2</v>
      </c>
      <c r="W824" s="189">
        <v>8.0000000000000002E-3</v>
      </c>
      <c r="X824" s="189">
        <v>8.9999999999999993E-3</v>
      </c>
      <c r="Y824" s="189">
        <v>0</v>
      </c>
      <c r="Z824" s="189">
        <v>0</v>
      </c>
      <c r="AA824" s="189">
        <v>3.4000000000000002E-2</v>
      </c>
      <c r="AB824" s="189">
        <v>3.5000000000000003E-2</v>
      </c>
      <c r="AC824" s="42"/>
    </row>
    <row r="825" spans="1:29" x14ac:dyDescent="0.25">
      <c r="A825" s="94" t="s">
        <v>2339</v>
      </c>
      <c r="B825" s="189">
        <v>7.2717405241640901E-2</v>
      </c>
      <c r="C825" s="189">
        <v>0.28521885893372056</v>
      </c>
      <c r="D825" s="189">
        <v>0.24495084284321297</v>
      </c>
      <c r="E825" s="189">
        <v>7.8907897051763362E-2</v>
      </c>
      <c r="F825" s="189">
        <v>4.043202237642126E-2</v>
      </c>
      <c r="G825" s="189">
        <v>0.24355828037918253</v>
      </c>
      <c r="H825" s="189">
        <v>3.6230479524560688E-3</v>
      </c>
      <c r="I825" s="189">
        <v>3.059164522160231E-2</v>
      </c>
      <c r="J825" s="188">
        <v>1</v>
      </c>
      <c r="K825" s="190">
        <v>335353</v>
      </c>
      <c r="L825" s="94"/>
      <c r="M825" s="189">
        <v>7.1999999999999995E-2</v>
      </c>
      <c r="N825" s="189">
        <v>7.3999999999999996E-2</v>
      </c>
      <c r="O825" s="189">
        <v>0.28399999999999997</v>
      </c>
      <c r="P825" s="189">
        <v>0.28699999999999998</v>
      </c>
      <c r="Q825" s="189">
        <v>0.24299999999999999</v>
      </c>
      <c r="R825" s="189">
        <v>0.246</v>
      </c>
      <c r="S825" s="189">
        <v>7.8E-2</v>
      </c>
      <c r="T825" s="189">
        <v>0.08</v>
      </c>
      <c r="U825" s="189">
        <v>0.04</v>
      </c>
      <c r="V825" s="189">
        <v>4.1000000000000002E-2</v>
      </c>
      <c r="W825" s="189">
        <v>0.24199999999999999</v>
      </c>
      <c r="X825" s="189">
        <v>0.245</v>
      </c>
      <c r="Y825" s="189">
        <v>3.0000000000000001E-3</v>
      </c>
      <c r="Z825" s="189">
        <v>4.0000000000000001E-3</v>
      </c>
      <c r="AA825" s="189">
        <v>0.03</v>
      </c>
      <c r="AB825" s="189">
        <v>3.1E-2</v>
      </c>
      <c r="AC825" s="42"/>
    </row>
    <row r="826" spans="1:29" x14ac:dyDescent="0.25">
      <c r="A826" s="94" t="s">
        <v>2340</v>
      </c>
      <c r="B826" s="189">
        <v>0.54521537748957849</v>
      </c>
      <c r="C826" s="189">
        <v>0.17880500231588697</v>
      </c>
      <c r="D826" s="189">
        <v>0.13372857804539137</v>
      </c>
      <c r="E826" s="189">
        <v>5.2487262621584069E-2</v>
      </c>
      <c r="F826" s="189">
        <v>3.6498378879110701E-3</v>
      </c>
      <c r="G826" s="189">
        <v>1.0616025937934228E-2</v>
      </c>
      <c r="H826" s="189">
        <v>1.8527095877721168E-5</v>
      </c>
      <c r="I826" s="189">
        <v>7.5479388605836029E-2</v>
      </c>
      <c r="J826" s="188">
        <v>0.99999999999999989</v>
      </c>
      <c r="K826" s="190">
        <v>53975</v>
      </c>
      <c r="L826" s="94"/>
      <c r="M826" s="189">
        <v>0.54100000000000004</v>
      </c>
      <c r="N826" s="189">
        <v>0.54900000000000004</v>
      </c>
      <c r="O826" s="189">
        <v>0.17599999999999999</v>
      </c>
      <c r="P826" s="189">
        <v>0.182</v>
      </c>
      <c r="Q826" s="189">
        <v>0.13100000000000001</v>
      </c>
      <c r="R826" s="189">
        <v>0.13700000000000001</v>
      </c>
      <c r="S826" s="189">
        <v>5.0999999999999997E-2</v>
      </c>
      <c r="T826" s="189">
        <v>5.3999999999999999E-2</v>
      </c>
      <c r="U826" s="189">
        <v>3.0000000000000001E-3</v>
      </c>
      <c r="V826" s="189">
        <v>4.0000000000000001E-3</v>
      </c>
      <c r="W826" s="189">
        <v>0.01</v>
      </c>
      <c r="X826" s="189">
        <v>1.2E-2</v>
      </c>
      <c r="Y826" s="189">
        <v>0</v>
      </c>
      <c r="Z826" s="189">
        <v>0</v>
      </c>
      <c r="AA826" s="189">
        <v>7.2999999999999995E-2</v>
      </c>
      <c r="AB826" s="189">
        <v>7.8E-2</v>
      </c>
      <c r="AC826" s="42"/>
    </row>
    <row r="827" spans="1:29" x14ac:dyDescent="0.25">
      <c r="A827" s="94" t="s">
        <v>2341</v>
      </c>
      <c r="B827" s="189">
        <v>0.28456956073759132</v>
      </c>
      <c r="C827" s="189">
        <v>0.48295889242867462</v>
      </c>
      <c r="D827" s="189">
        <v>0.11353316673969942</v>
      </c>
      <c r="E827" s="189">
        <v>3.0036595331430535E-2</v>
      </c>
      <c r="F827" s="189">
        <v>1.7409429515496762E-3</v>
      </c>
      <c r="G827" s="189">
        <v>4.2725345523881714E-2</v>
      </c>
      <c r="H827" s="189">
        <v>2.5841751838648935E-3</v>
      </c>
      <c r="I827" s="189">
        <v>4.185132110330779E-2</v>
      </c>
      <c r="J827" s="188">
        <v>1</v>
      </c>
      <c r="K827" s="190">
        <v>422185</v>
      </c>
      <c r="L827" s="94"/>
      <c r="M827" s="189">
        <v>0.28299999999999997</v>
      </c>
      <c r="N827" s="189">
        <v>0.28599999999999998</v>
      </c>
      <c r="O827" s="189">
        <v>0.48099999999999998</v>
      </c>
      <c r="P827" s="189">
        <v>0.48399999999999999</v>
      </c>
      <c r="Q827" s="189">
        <v>0.113</v>
      </c>
      <c r="R827" s="189">
        <v>0.114</v>
      </c>
      <c r="S827" s="189">
        <v>0.03</v>
      </c>
      <c r="T827" s="189">
        <v>3.1E-2</v>
      </c>
      <c r="U827" s="189">
        <v>2E-3</v>
      </c>
      <c r="V827" s="189">
        <v>2E-3</v>
      </c>
      <c r="W827" s="189">
        <v>4.2000000000000003E-2</v>
      </c>
      <c r="X827" s="189">
        <v>4.2999999999999997E-2</v>
      </c>
      <c r="Y827" s="189">
        <v>2E-3</v>
      </c>
      <c r="Z827" s="189">
        <v>3.0000000000000001E-3</v>
      </c>
      <c r="AA827" s="189">
        <v>4.1000000000000002E-2</v>
      </c>
      <c r="AB827" s="189">
        <v>4.2000000000000003E-2</v>
      </c>
      <c r="AC827" s="42"/>
    </row>
    <row r="828" spans="1:29" x14ac:dyDescent="0.25">
      <c r="A828" s="94" t="s">
        <v>2342</v>
      </c>
      <c r="B828" s="189" t="s">
        <v>143</v>
      </c>
      <c r="C828" s="189">
        <v>0.38773405698778834</v>
      </c>
      <c r="D828" s="189">
        <v>0.37535956580732699</v>
      </c>
      <c r="E828" s="189">
        <v>9.9213025780189965E-2</v>
      </c>
      <c r="F828" s="189">
        <v>1.1017639077340571E-2</v>
      </c>
      <c r="G828" s="189">
        <v>0.10355495251017639</v>
      </c>
      <c r="H828" s="189">
        <v>1.3568521031207597E-3</v>
      </c>
      <c r="I828" s="189">
        <v>2.1763907734056988E-2</v>
      </c>
      <c r="J828" s="188">
        <v>1</v>
      </c>
      <c r="K828" s="190">
        <v>18425</v>
      </c>
      <c r="L828" s="94"/>
      <c r="M828" s="189" t="s">
        <v>143</v>
      </c>
      <c r="N828" s="189" t="s">
        <v>143</v>
      </c>
      <c r="O828" s="189">
        <v>0.38100000000000001</v>
      </c>
      <c r="P828" s="189">
        <v>0.39500000000000002</v>
      </c>
      <c r="Q828" s="189">
        <v>0.36799999999999999</v>
      </c>
      <c r="R828" s="189">
        <v>0.38200000000000001</v>
      </c>
      <c r="S828" s="189">
        <v>9.5000000000000001E-2</v>
      </c>
      <c r="T828" s="189">
        <v>0.104</v>
      </c>
      <c r="U828" s="189">
        <v>0.01</v>
      </c>
      <c r="V828" s="189">
        <v>1.2999999999999999E-2</v>
      </c>
      <c r="W828" s="189">
        <v>9.9000000000000005E-2</v>
      </c>
      <c r="X828" s="189">
        <v>0.108</v>
      </c>
      <c r="Y828" s="189">
        <v>1E-3</v>
      </c>
      <c r="Z828" s="189">
        <v>2E-3</v>
      </c>
      <c r="AA828" s="189">
        <v>0.02</v>
      </c>
      <c r="AB828" s="189">
        <v>2.4E-2</v>
      </c>
      <c r="AC828" s="42"/>
    </row>
    <row r="829" spans="1:29" x14ac:dyDescent="0.25">
      <c r="A829" s="94" t="s">
        <v>2343</v>
      </c>
      <c r="B829" s="189" t="s">
        <v>143</v>
      </c>
      <c r="C829" s="189">
        <v>0.28589626933575979</v>
      </c>
      <c r="D829" s="189">
        <v>0.37161055505004548</v>
      </c>
      <c r="E829" s="189">
        <v>0.17579617834394903</v>
      </c>
      <c r="F829" s="189">
        <v>1.2192902638762512E-2</v>
      </c>
      <c r="G829" s="189">
        <v>0.12211101000909919</v>
      </c>
      <c r="H829" s="189">
        <v>3.4576888080072791E-3</v>
      </c>
      <c r="I829" s="189">
        <v>2.8935395814376708E-2</v>
      </c>
      <c r="J829" s="188">
        <v>1</v>
      </c>
      <c r="K829" s="190">
        <v>5495</v>
      </c>
      <c r="L829" s="94"/>
      <c r="M829" s="189" t="s">
        <v>143</v>
      </c>
      <c r="N829" s="189" t="s">
        <v>143</v>
      </c>
      <c r="O829" s="189">
        <v>0.27400000000000002</v>
      </c>
      <c r="P829" s="189">
        <v>0.29799999999999999</v>
      </c>
      <c r="Q829" s="189">
        <v>0.35899999999999999</v>
      </c>
      <c r="R829" s="189">
        <v>0.38400000000000001</v>
      </c>
      <c r="S829" s="189">
        <v>0.16600000000000001</v>
      </c>
      <c r="T829" s="189">
        <v>0.186</v>
      </c>
      <c r="U829" s="189">
        <v>0.01</v>
      </c>
      <c r="V829" s="189">
        <v>1.4999999999999999E-2</v>
      </c>
      <c r="W829" s="189">
        <v>0.114</v>
      </c>
      <c r="X829" s="189">
        <v>0.13100000000000001</v>
      </c>
      <c r="Y829" s="189">
        <v>2E-3</v>
      </c>
      <c r="Z829" s="189">
        <v>5.0000000000000001E-3</v>
      </c>
      <c r="AA829" s="189">
        <v>2.5000000000000001E-2</v>
      </c>
      <c r="AB829" s="189">
        <v>3.4000000000000002E-2</v>
      </c>
      <c r="AC829" s="42"/>
    </row>
    <row r="830" spans="1:29" x14ac:dyDescent="0.25">
      <c r="A830" s="94" t="s">
        <v>2344</v>
      </c>
      <c r="B830" s="189" t="s">
        <v>143</v>
      </c>
      <c r="C830" s="189">
        <v>0.36230415135774313</v>
      </c>
      <c r="D830" s="189">
        <v>0.24498500781282995</v>
      </c>
      <c r="E830" s="189">
        <v>0.29524050846741839</v>
      </c>
      <c r="F830" s="189">
        <v>8.8686177625744329E-3</v>
      </c>
      <c r="G830" s="189">
        <v>5.621014400945986E-2</v>
      </c>
      <c r="H830" s="189">
        <v>1.3936399341188395E-3</v>
      </c>
      <c r="I830" s="189">
        <v>3.0997930655855398E-2</v>
      </c>
      <c r="J830" s="188">
        <v>1</v>
      </c>
      <c r="K830" s="190">
        <v>23679</v>
      </c>
      <c r="L830" s="94"/>
      <c r="M830" s="189" t="s">
        <v>143</v>
      </c>
      <c r="N830" s="189" t="s">
        <v>143</v>
      </c>
      <c r="O830" s="189">
        <v>0.35599999999999998</v>
      </c>
      <c r="P830" s="189">
        <v>0.36799999999999999</v>
      </c>
      <c r="Q830" s="189">
        <v>0.24</v>
      </c>
      <c r="R830" s="189">
        <v>0.251</v>
      </c>
      <c r="S830" s="189">
        <v>0.28899999999999998</v>
      </c>
      <c r="T830" s="189">
        <v>0.30099999999999999</v>
      </c>
      <c r="U830" s="189">
        <v>8.0000000000000002E-3</v>
      </c>
      <c r="V830" s="189">
        <v>0.01</v>
      </c>
      <c r="W830" s="189">
        <v>5.2999999999999999E-2</v>
      </c>
      <c r="X830" s="189">
        <v>5.8999999999999997E-2</v>
      </c>
      <c r="Y830" s="189">
        <v>1E-3</v>
      </c>
      <c r="Z830" s="189">
        <v>2E-3</v>
      </c>
      <c r="AA830" s="189">
        <v>2.9000000000000001E-2</v>
      </c>
      <c r="AB830" s="189">
        <v>3.3000000000000002E-2</v>
      </c>
      <c r="AC830" s="42"/>
    </row>
    <row r="831" spans="1:29" x14ac:dyDescent="0.25">
      <c r="A831" s="94" t="s">
        <v>2345</v>
      </c>
      <c r="B831" s="189" t="s">
        <v>143</v>
      </c>
      <c r="C831" s="189">
        <v>0.49668626402993049</v>
      </c>
      <c r="D831" s="189">
        <v>0.28642437199358634</v>
      </c>
      <c r="E831" s="189">
        <v>0.10529128808123998</v>
      </c>
      <c r="F831" s="189">
        <v>1.0636023516835917E-2</v>
      </c>
      <c r="G831" s="189">
        <v>6.5366114377338316E-2</v>
      </c>
      <c r="H831" s="189">
        <v>5.3447354355959376E-4</v>
      </c>
      <c r="I831" s="189">
        <v>3.506146445750935E-2</v>
      </c>
      <c r="J831" s="188">
        <v>1</v>
      </c>
      <c r="K831" s="190">
        <v>18710</v>
      </c>
      <c r="L831" s="94"/>
      <c r="M831" s="189" t="s">
        <v>143</v>
      </c>
      <c r="N831" s="189" t="s">
        <v>143</v>
      </c>
      <c r="O831" s="189">
        <v>0.49</v>
      </c>
      <c r="P831" s="189">
        <v>0.504</v>
      </c>
      <c r="Q831" s="189">
        <v>0.28000000000000003</v>
      </c>
      <c r="R831" s="189">
        <v>0.29299999999999998</v>
      </c>
      <c r="S831" s="189">
        <v>0.10100000000000001</v>
      </c>
      <c r="T831" s="189">
        <v>0.11</v>
      </c>
      <c r="U831" s="189">
        <v>8.9999999999999993E-3</v>
      </c>
      <c r="V831" s="189">
        <v>1.2E-2</v>
      </c>
      <c r="W831" s="189">
        <v>6.2E-2</v>
      </c>
      <c r="X831" s="189">
        <v>6.9000000000000006E-2</v>
      </c>
      <c r="Y831" s="189">
        <v>0</v>
      </c>
      <c r="Z831" s="189">
        <v>1E-3</v>
      </c>
      <c r="AA831" s="189">
        <v>3.3000000000000002E-2</v>
      </c>
      <c r="AB831" s="189">
        <v>3.7999999999999999E-2</v>
      </c>
      <c r="AC831" s="42"/>
    </row>
    <row r="832" spans="1:29" x14ac:dyDescent="0.25">
      <c r="A832" s="94" t="s">
        <v>2346</v>
      </c>
      <c r="B832" s="189" t="s">
        <v>143</v>
      </c>
      <c r="C832" s="189">
        <v>0.32604862073308982</v>
      </c>
      <c r="D832" s="189">
        <v>0.36711172691774785</v>
      </c>
      <c r="E832" s="189">
        <v>0.16947978334802871</v>
      </c>
      <c r="F832" s="189">
        <v>1.0958559012470084E-2</v>
      </c>
      <c r="G832" s="189">
        <v>9.1762186673384552E-2</v>
      </c>
      <c r="H832" s="189">
        <v>1.1966242599823656E-3</v>
      </c>
      <c r="I832" s="189">
        <v>3.3442499055296636E-2</v>
      </c>
      <c r="J832" s="188">
        <v>1</v>
      </c>
      <c r="K832" s="190">
        <v>15878</v>
      </c>
      <c r="L832" s="94"/>
      <c r="M832" s="189" t="s">
        <v>143</v>
      </c>
      <c r="N832" s="189" t="s">
        <v>143</v>
      </c>
      <c r="O832" s="189">
        <v>0.31900000000000001</v>
      </c>
      <c r="P832" s="189">
        <v>0.33300000000000002</v>
      </c>
      <c r="Q832" s="189">
        <v>0.36</v>
      </c>
      <c r="R832" s="189">
        <v>0.375</v>
      </c>
      <c r="S832" s="189">
        <v>0.16400000000000001</v>
      </c>
      <c r="T832" s="189">
        <v>0.17499999999999999</v>
      </c>
      <c r="U832" s="189">
        <v>8.9999999999999993E-3</v>
      </c>
      <c r="V832" s="189">
        <v>1.2999999999999999E-2</v>
      </c>
      <c r="W832" s="189">
        <v>8.6999999999999994E-2</v>
      </c>
      <c r="X832" s="189">
        <v>9.6000000000000002E-2</v>
      </c>
      <c r="Y832" s="189">
        <v>1E-3</v>
      </c>
      <c r="Z832" s="189">
        <v>2E-3</v>
      </c>
      <c r="AA832" s="189">
        <v>3.1E-2</v>
      </c>
      <c r="AB832" s="189">
        <v>3.5999999999999997E-2</v>
      </c>
      <c r="AC832" s="42"/>
    </row>
    <row r="833" spans="1:29" x14ac:dyDescent="0.25">
      <c r="A833" s="94" t="s">
        <v>2347</v>
      </c>
      <c r="B833" s="189" t="s">
        <v>143</v>
      </c>
      <c r="C833" s="189">
        <v>0.17433250116362714</v>
      </c>
      <c r="D833" s="189">
        <v>0.53467608852028947</v>
      </c>
      <c r="E833" s="189">
        <v>0.15588372191427241</v>
      </c>
      <c r="F833" s="189">
        <v>1.4217407861888038E-2</v>
      </c>
      <c r="G833" s="189">
        <v>6.503617822536284E-2</v>
      </c>
      <c r="H833" s="189">
        <v>8.8858799136800237E-4</v>
      </c>
      <c r="I833" s="189">
        <v>5.4965514323192147E-2</v>
      </c>
      <c r="J833" s="188">
        <v>1.0000000000000002</v>
      </c>
      <c r="K833" s="190">
        <v>23633</v>
      </c>
      <c r="L833" s="94"/>
      <c r="M833" s="189" t="s">
        <v>143</v>
      </c>
      <c r="N833" s="189" t="s">
        <v>143</v>
      </c>
      <c r="O833" s="189">
        <v>0.17</v>
      </c>
      <c r="P833" s="189">
        <v>0.17899999999999999</v>
      </c>
      <c r="Q833" s="189">
        <v>0.52800000000000002</v>
      </c>
      <c r="R833" s="189">
        <v>0.54100000000000004</v>
      </c>
      <c r="S833" s="189">
        <v>0.151</v>
      </c>
      <c r="T833" s="189">
        <v>0.161</v>
      </c>
      <c r="U833" s="189">
        <v>1.2999999999999999E-2</v>
      </c>
      <c r="V833" s="189">
        <v>1.6E-2</v>
      </c>
      <c r="W833" s="189">
        <v>6.2E-2</v>
      </c>
      <c r="X833" s="189">
        <v>6.8000000000000005E-2</v>
      </c>
      <c r="Y833" s="189">
        <v>1E-3</v>
      </c>
      <c r="Z833" s="189">
        <v>1E-3</v>
      </c>
      <c r="AA833" s="189">
        <v>5.1999999999999998E-2</v>
      </c>
      <c r="AB833" s="189">
        <v>5.8000000000000003E-2</v>
      </c>
      <c r="AC833" s="42"/>
    </row>
    <row r="834" spans="1:29" x14ac:dyDescent="0.25">
      <c r="A834" s="94" t="s">
        <v>2348</v>
      </c>
      <c r="B834" s="189" t="s">
        <v>143</v>
      </c>
      <c r="C834" s="189">
        <v>0.32428480610298793</v>
      </c>
      <c r="D834" s="189">
        <v>0.3258741258741259</v>
      </c>
      <c r="E834" s="189">
        <v>0.11843610934520026</v>
      </c>
      <c r="F834" s="189">
        <v>1.8499682136045772E-2</v>
      </c>
      <c r="G834" s="189">
        <v>0.1670057215511761</v>
      </c>
      <c r="H834" s="189">
        <v>5.7215511760966308E-4</v>
      </c>
      <c r="I834" s="189">
        <v>4.5327399872854418E-2</v>
      </c>
      <c r="J834" s="188">
        <v>1</v>
      </c>
      <c r="K834" s="190">
        <v>15730</v>
      </c>
      <c r="L834" s="94"/>
      <c r="M834" s="189" t="s">
        <v>143</v>
      </c>
      <c r="N834" s="189" t="s">
        <v>143</v>
      </c>
      <c r="O834" s="189">
        <v>0.317</v>
      </c>
      <c r="P834" s="189">
        <v>0.33200000000000002</v>
      </c>
      <c r="Q834" s="189">
        <v>0.31900000000000001</v>
      </c>
      <c r="R834" s="189">
        <v>0.33300000000000002</v>
      </c>
      <c r="S834" s="189">
        <v>0.113</v>
      </c>
      <c r="T834" s="189">
        <v>0.124</v>
      </c>
      <c r="U834" s="189">
        <v>1.7000000000000001E-2</v>
      </c>
      <c r="V834" s="189">
        <v>2.1000000000000001E-2</v>
      </c>
      <c r="W834" s="189">
        <v>0.161</v>
      </c>
      <c r="X834" s="189">
        <v>0.17299999999999999</v>
      </c>
      <c r="Y834" s="189">
        <v>0</v>
      </c>
      <c r="Z834" s="189">
        <v>1E-3</v>
      </c>
      <c r="AA834" s="189">
        <v>4.2000000000000003E-2</v>
      </c>
      <c r="AB834" s="189">
        <v>4.9000000000000002E-2</v>
      </c>
      <c r="AC834" s="42"/>
    </row>
    <row r="835" spans="1:29" x14ac:dyDescent="0.25">
      <c r="A835" s="94" t="s">
        <v>2349</v>
      </c>
      <c r="B835" s="189" t="s">
        <v>143</v>
      </c>
      <c r="C835" s="189">
        <v>0.23309281644390009</v>
      </c>
      <c r="D835" s="189">
        <v>0.30379679429149581</v>
      </c>
      <c r="E835" s="189">
        <v>0.16843282389903616</v>
      </c>
      <c r="F835" s="189">
        <v>1.9662921348314606E-2</v>
      </c>
      <c r="G835" s="189">
        <v>0.23970924969380691</v>
      </c>
      <c r="H835" s="189">
        <v>3.9938228872676926E-3</v>
      </c>
      <c r="I835" s="189">
        <v>3.1311571436178708E-2</v>
      </c>
      <c r="J835" s="188">
        <v>0.99999999999999989</v>
      </c>
      <c r="K835" s="190">
        <v>75116</v>
      </c>
      <c r="L835" s="94"/>
      <c r="M835" s="189" t="s">
        <v>143</v>
      </c>
      <c r="N835" s="189" t="s">
        <v>143</v>
      </c>
      <c r="O835" s="189">
        <v>0.23</v>
      </c>
      <c r="P835" s="189">
        <v>0.23599999999999999</v>
      </c>
      <c r="Q835" s="189">
        <v>0.30099999999999999</v>
      </c>
      <c r="R835" s="189">
        <v>0.307</v>
      </c>
      <c r="S835" s="189">
        <v>0.16600000000000001</v>
      </c>
      <c r="T835" s="189">
        <v>0.17100000000000001</v>
      </c>
      <c r="U835" s="189">
        <v>1.9E-2</v>
      </c>
      <c r="V835" s="189">
        <v>2.1000000000000001E-2</v>
      </c>
      <c r="W835" s="189">
        <v>0.23699999999999999</v>
      </c>
      <c r="X835" s="189">
        <v>0.24299999999999999</v>
      </c>
      <c r="Y835" s="189">
        <v>4.0000000000000001E-3</v>
      </c>
      <c r="Z835" s="189">
        <v>4.0000000000000001E-3</v>
      </c>
      <c r="AA835" s="189">
        <v>0.03</v>
      </c>
      <c r="AB835" s="189">
        <v>3.3000000000000002E-2</v>
      </c>
      <c r="AC835" s="42"/>
    </row>
    <row r="836" spans="1:29" x14ac:dyDescent="0.25">
      <c r="A836" s="94" t="s">
        <v>2350</v>
      </c>
      <c r="B836" s="189" t="s">
        <v>143</v>
      </c>
      <c r="C836" s="189">
        <v>3.0723448747335826E-2</v>
      </c>
      <c r="D836" s="189">
        <v>0.24663208267985684</v>
      </c>
      <c r="E836" s="189">
        <v>0.11935496843205855</v>
      </c>
      <c r="F836" s="189">
        <v>3.9892226645755417E-2</v>
      </c>
      <c r="G836" s="189">
        <v>0.52909478425222178</v>
      </c>
      <c r="H836" s="189">
        <v>2.1313387220010457E-3</v>
      </c>
      <c r="I836" s="189">
        <v>3.2171150520770499E-2</v>
      </c>
      <c r="J836" s="188">
        <v>0.99999999999999989</v>
      </c>
      <c r="K836" s="190">
        <v>24867</v>
      </c>
      <c r="L836" s="94"/>
      <c r="M836" s="189" t="s">
        <v>143</v>
      </c>
      <c r="N836" s="189" t="s">
        <v>143</v>
      </c>
      <c r="O836" s="189">
        <v>2.9000000000000001E-2</v>
      </c>
      <c r="P836" s="189">
        <v>3.3000000000000002E-2</v>
      </c>
      <c r="Q836" s="189">
        <v>0.24099999999999999</v>
      </c>
      <c r="R836" s="189">
        <v>0.252</v>
      </c>
      <c r="S836" s="189">
        <v>0.115</v>
      </c>
      <c r="T836" s="189">
        <v>0.123</v>
      </c>
      <c r="U836" s="189">
        <v>3.7999999999999999E-2</v>
      </c>
      <c r="V836" s="189">
        <v>4.2000000000000003E-2</v>
      </c>
      <c r="W836" s="189">
        <v>0.52300000000000002</v>
      </c>
      <c r="X836" s="189">
        <v>0.53500000000000003</v>
      </c>
      <c r="Y836" s="189">
        <v>2E-3</v>
      </c>
      <c r="Z836" s="189">
        <v>3.0000000000000001E-3</v>
      </c>
      <c r="AA836" s="189">
        <v>0.03</v>
      </c>
      <c r="AB836" s="189">
        <v>3.4000000000000002E-2</v>
      </c>
      <c r="AC836" s="42"/>
    </row>
    <row r="837" spans="1:29" x14ac:dyDescent="0.25">
      <c r="A837" s="94" t="s">
        <v>2351</v>
      </c>
      <c r="B837" s="189" t="s">
        <v>143</v>
      </c>
      <c r="C837" s="189">
        <v>0.14568010032878012</v>
      </c>
      <c r="D837" s="189">
        <v>0.46998610310815847</v>
      </c>
      <c r="E837" s="189">
        <v>0.10439616310205742</v>
      </c>
      <c r="F837" s="189">
        <v>1.0304036877605668E-2</v>
      </c>
      <c r="G837" s="189">
        <v>0.19330237602955633</v>
      </c>
      <c r="H837" s="189">
        <v>4.609700708402535E-3</v>
      </c>
      <c r="I837" s="189">
        <v>7.1721519845439452E-2</v>
      </c>
      <c r="J837" s="188">
        <v>1</v>
      </c>
      <c r="K837" s="190">
        <v>29503</v>
      </c>
      <c r="L837" s="94"/>
      <c r="M837" s="189" t="s">
        <v>143</v>
      </c>
      <c r="N837" s="189" t="s">
        <v>143</v>
      </c>
      <c r="O837" s="189">
        <v>0.14199999999999999</v>
      </c>
      <c r="P837" s="189">
        <v>0.15</v>
      </c>
      <c r="Q837" s="189">
        <v>0.46400000000000002</v>
      </c>
      <c r="R837" s="189">
        <v>0.47599999999999998</v>
      </c>
      <c r="S837" s="189">
        <v>0.10100000000000001</v>
      </c>
      <c r="T837" s="189">
        <v>0.108</v>
      </c>
      <c r="U837" s="189">
        <v>8.9999999999999993E-3</v>
      </c>
      <c r="V837" s="189">
        <v>1.2E-2</v>
      </c>
      <c r="W837" s="189">
        <v>0.189</v>
      </c>
      <c r="X837" s="189">
        <v>0.19800000000000001</v>
      </c>
      <c r="Y837" s="189">
        <v>4.0000000000000001E-3</v>
      </c>
      <c r="Z837" s="189">
        <v>5.0000000000000001E-3</v>
      </c>
      <c r="AA837" s="189">
        <v>6.9000000000000006E-2</v>
      </c>
      <c r="AB837" s="189">
        <v>7.4999999999999997E-2</v>
      </c>
      <c r="AC837" s="42"/>
    </row>
    <row r="838" spans="1:29" x14ac:dyDescent="0.25">
      <c r="A838" s="94" t="s">
        <v>2352</v>
      </c>
      <c r="B838" s="189" t="s">
        <v>143</v>
      </c>
      <c r="C838" s="189">
        <v>6.8623431991473319E-2</v>
      </c>
      <c r="D838" s="189">
        <v>0.23374600311552021</v>
      </c>
      <c r="E838" s="189">
        <v>0.10281216692629334</v>
      </c>
      <c r="F838" s="189">
        <v>6.4688038042141516E-2</v>
      </c>
      <c r="G838" s="189">
        <v>0.48511929162908912</v>
      </c>
      <c r="H838" s="189">
        <v>2.9515454619988522E-3</v>
      </c>
      <c r="I838" s="189">
        <v>4.2059522833483645E-2</v>
      </c>
      <c r="J838" s="188">
        <v>1</v>
      </c>
      <c r="K838" s="190">
        <v>12197</v>
      </c>
      <c r="L838" s="94"/>
      <c r="M838" s="189" t="s">
        <v>143</v>
      </c>
      <c r="N838" s="189" t="s">
        <v>143</v>
      </c>
      <c r="O838" s="189">
        <v>6.4000000000000001E-2</v>
      </c>
      <c r="P838" s="189">
        <v>7.2999999999999995E-2</v>
      </c>
      <c r="Q838" s="189">
        <v>0.22600000000000001</v>
      </c>
      <c r="R838" s="189">
        <v>0.24099999999999999</v>
      </c>
      <c r="S838" s="189">
        <v>9.8000000000000004E-2</v>
      </c>
      <c r="T838" s="189">
        <v>0.108</v>
      </c>
      <c r="U838" s="189">
        <v>0.06</v>
      </c>
      <c r="V838" s="189">
        <v>6.9000000000000006E-2</v>
      </c>
      <c r="W838" s="189">
        <v>0.47599999999999998</v>
      </c>
      <c r="X838" s="189">
        <v>0.49399999999999999</v>
      </c>
      <c r="Y838" s="189">
        <v>2E-3</v>
      </c>
      <c r="Z838" s="189">
        <v>4.0000000000000001E-3</v>
      </c>
      <c r="AA838" s="189">
        <v>3.9E-2</v>
      </c>
      <c r="AB838" s="189">
        <v>4.5999999999999999E-2</v>
      </c>
      <c r="AC838" s="42"/>
    </row>
    <row r="839" spans="1:29" x14ac:dyDescent="0.25">
      <c r="A839" s="94" t="s">
        <v>2353</v>
      </c>
      <c r="B839" s="189" t="s">
        <v>143</v>
      </c>
      <c r="C839" s="189">
        <v>0.10953712657797758</v>
      </c>
      <c r="D839" s="189">
        <v>0.24790256396853191</v>
      </c>
      <c r="E839" s="189">
        <v>0.14087451974595541</v>
      </c>
      <c r="F839" s="189">
        <v>2.0281749039491911E-2</v>
      </c>
      <c r="G839" s="189">
        <v>0.442774626904681</v>
      </c>
      <c r="H839" s="189">
        <v>6.1681607903609423E-3</v>
      </c>
      <c r="I839" s="189">
        <v>3.2461252973001231E-2</v>
      </c>
      <c r="J839" s="188">
        <v>1</v>
      </c>
      <c r="K839" s="190">
        <v>38261</v>
      </c>
      <c r="L839" s="94"/>
      <c r="M839" s="189" t="s">
        <v>143</v>
      </c>
      <c r="N839" s="189" t="s">
        <v>143</v>
      </c>
      <c r="O839" s="189">
        <v>0.106</v>
      </c>
      <c r="P839" s="189">
        <v>0.113</v>
      </c>
      <c r="Q839" s="189">
        <v>0.24399999999999999</v>
      </c>
      <c r="R839" s="189">
        <v>0.252</v>
      </c>
      <c r="S839" s="189">
        <v>0.13700000000000001</v>
      </c>
      <c r="T839" s="189">
        <v>0.14399999999999999</v>
      </c>
      <c r="U839" s="189">
        <v>1.9E-2</v>
      </c>
      <c r="V839" s="189">
        <v>2.1999999999999999E-2</v>
      </c>
      <c r="W839" s="189">
        <v>0.438</v>
      </c>
      <c r="X839" s="189">
        <v>0.44800000000000001</v>
      </c>
      <c r="Y839" s="189">
        <v>5.0000000000000001E-3</v>
      </c>
      <c r="Z839" s="189">
        <v>7.0000000000000001E-3</v>
      </c>
      <c r="AA839" s="189">
        <v>3.1E-2</v>
      </c>
      <c r="AB839" s="189">
        <v>3.4000000000000002E-2</v>
      </c>
      <c r="AC839" s="42"/>
    </row>
    <row r="840" spans="1:29" x14ac:dyDescent="0.25">
      <c r="A840" s="94" t="s">
        <v>2354</v>
      </c>
      <c r="B840" s="189" t="s">
        <v>143</v>
      </c>
      <c r="C840" s="189">
        <v>0.25948014904423411</v>
      </c>
      <c r="D840" s="189">
        <v>0.21962321798001094</v>
      </c>
      <c r="E840" s="189">
        <v>0.10932822990242225</v>
      </c>
      <c r="F840" s="189">
        <v>1.7455199355118745E-2</v>
      </c>
      <c r="G840" s="189">
        <v>0.36356308167556384</v>
      </c>
      <c r="H840" s="189">
        <v>4.670315732509569E-3</v>
      </c>
      <c r="I840" s="189">
        <v>2.5879806310140533E-2</v>
      </c>
      <c r="J840" s="188">
        <v>1</v>
      </c>
      <c r="K840" s="190">
        <v>354794</v>
      </c>
      <c r="L840" s="94"/>
      <c r="M840" s="189" t="s">
        <v>143</v>
      </c>
      <c r="N840" s="189" t="s">
        <v>143</v>
      </c>
      <c r="O840" s="189">
        <v>0.25800000000000001</v>
      </c>
      <c r="P840" s="189">
        <v>0.26100000000000001</v>
      </c>
      <c r="Q840" s="189">
        <v>0.218</v>
      </c>
      <c r="R840" s="189">
        <v>0.221</v>
      </c>
      <c r="S840" s="189">
        <v>0.108</v>
      </c>
      <c r="T840" s="189">
        <v>0.11</v>
      </c>
      <c r="U840" s="189">
        <v>1.7000000000000001E-2</v>
      </c>
      <c r="V840" s="189">
        <v>1.7999999999999999E-2</v>
      </c>
      <c r="W840" s="189">
        <v>0.36199999999999999</v>
      </c>
      <c r="X840" s="189">
        <v>0.36499999999999999</v>
      </c>
      <c r="Y840" s="189">
        <v>4.0000000000000001E-3</v>
      </c>
      <c r="Z840" s="189">
        <v>5.0000000000000001E-3</v>
      </c>
      <c r="AA840" s="189">
        <v>2.5000000000000001E-2</v>
      </c>
      <c r="AB840" s="189">
        <v>2.5999999999999999E-2</v>
      </c>
      <c r="AC840" s="42"/>
    </row>
    <row r="841" spans="1:29" x14ac:dyDescent="0.25">
      <c r="A841" s="94" t="s">
        <v>2355</v>
      </c>
      <c r="B841" s="189">
        <v>2.070393374741201E-3</v>
      </c>
      <c r="C841" s="189">
        <v>0.66597653554175296</v>
      </c>
      <c r="D841" s="189">
        <v>0.19392684610075914</v>
      </c>
      <c r="E841" s="189">
        <v>3.761214630779848E-2</v>
      </c>
      <c r="F841" s="189">
        <v>4.140786749482402E-3</v>
      </c>
      <c r="G841" s="189">
        <v>5.866114561766736E-2</v>
      </c>
      <c r="H841" s="189">
        <v>1.0351966873706005E-3</v>
      </c>
      <c r="I841" s="189">
        <v>3.657694962042788E-2</v>
      </c>
      <c r="J841" s="188">
        <v>1</v>
      </c>
      <c r="K841" s="190">
        <v>2898</v>
      </c>
      <c r="L841" s="94"/>
      <c r="M841" s="189">
        <v>1E-3</v>
      </c>
      <c r="N841" s="189">
        <v>5.0000000000000001E-3</v>
      </c>
      <c r="O841" s="189">
        <v>0.64900000000000002</v>
      </c>
      <c r="P841" s="189">
        <v>0.68300000000000005</v>
      </c>
      <c r="Q841" s="189">
        <v>0.18</v>
      </c>
      <c r="R841" s="189">
        <v>0.20899999999999999</v>
      </c>
      <c r="S841" s="189">
        <v>3.1E-2</v>
      </c>
      <c r="T841" s="189">
        <v>4.4999999999999998E-2</v>
      </c>
      <c r="U841" s="189">
        <v>2E-3</v>
      </c>
      <c r="V841" s="189">
        <v>7.0000000000000001E-3</v>
      </c>
      <c r="W841" s="189">
        <v>5.0999999999999997E-2</v>
      </c>
      <c r="X841" s="189">
        <v>6.8000000000000005E-2</v>
      </c>
      <c r="Y841" s="189">
        <v>0</v>
      </c>
      <c r="Z841" s="189">
        <v>3.0000000000000001E-3</v>
      </c>
      <c r="AA841" s="189">
        <v>0.03</v>
      </c>
      <c r="AB841" s="189">
        <v>4.3999999999999997E-2</v>
      </c>
      <c r="AC841" s="42"/>
    </row>
    <row r="842" spans="1:29" x14ac:dyDescent="0.25">
      <c r="A842" s="94" t="s">
        <v>2356</v>
      </c>
      <c r="B842" s="189" t="s">
        <v>143</v>
      </c>
      <c r="C842" s="189">
        <v>0.50358808430642421</v>
      </c>
      <c r="D842" s="189">
        <v>0.32271067568056105</v>
      </c>
      <c r="E842" s="189">
        <v>5.9668847836303822E-2</v>
      </c>
      <c r="F842" s="189">
        <v>5.838545244206645E-3</v>
      </c>
      <c r="G842" s="189">
        <v>2.2604027330899099E-2</v>
      </c>
      <c r="H842" s="189">
        <v>5.0612776110769671E-4</v>
      </c>
      <c r="I842" s="189">
        <v>8.5083691840497452E-2</v>
      </c>
      <c r="J842" s="188">
        <v>1</v>
      </c>
      <c r="K842" s="190">
        <v>110644</v>
      </c>
      <c r="L842" s="94"/>
      <c r="M842" s="189" t="s">
        <v>143</v>
      </c>
      <c r="N842" s="189" t="s">
        <v>143</v>
      </c>
      <c r="O842" s="189">
        <v>0.501</v>
      </c>
      <c r="P842" s="189">
        <v>0.50700000000000001</v>
      </c>
      <c r="Q842" s="189">
        <v>0.32</v>
      </c>
      <c r="R842" s="189">
        <v>0.32500000000000001</v>
      </c>
      <c r="S842" s="189">
        <v>5.8000000000000003E-2</v>
      </c>
      <c r="T842" s="189">
        <v>6.0999999999999999E-2</v>
      </c>
      <c r="U842" s="189">
        <v>5.0000000000000001E-3</v>
      </c>
      <c r="V842" s="189">
        <v>6.0000000000000001E-3</v>
      </c>
      <c r="W842" s="189">
        <v>2.1999999999999999E-2</v>
      </c>
      <c r="X842" s="189">
        <v>2.3E-2</v>
      </c>
      <c r="Y842" s="189">
        <v>0</v>
      </c>
      <c r="Z842" s="189">
        <v>1E-3</v>
      </c>
      <c r="AA842" s="189">
        <v>8.3000000000000004E-2</v>
      </c>
      <c r="AB842" s="189">
        <v>8.6999999999999994E-2</v>
      </c>
      <c r="AC842" s="42"/>
    </row>
    <row r="843" spans="1:29" x14ac:dyDescent="0.25">
      <c r="A843" s="94" t="s">
        <v>2357</v>
      </c>
      <c r="B843" s="189" t="s">
        <v>143</v>
      </c>
      <c r="C843" s="189">
        <v>5.4507955215085443E-3</v>
      </c>
      <c r="D843" s="189">
        <v>0.31761932822628169</v>
      </c>
      <c r="E843" s="189">
        <v>0.19033588685916322</v>
      </c>
      <c r="F843" s="189">
        <v>3.2999410724808484E-2</v>
      </c>
      <c r="G843" s="189">
        <v>0.41396582203889215</v>
      </c>
      <c r="H843" s="189">
        <v>6.0400707130229816E-3</v>
      </c>
      <c r="I843" s="189">
        <v>3.358868591632292E-2</v>
      </c>
      <c r="J843" s="188">
        <v>1</v>
      </c>
      <c r="K843" s="190">
        <v>20364</v>
      </c>
      <c r="L843" s="94"/>
      <c r="M843" s="189" t="s">
        <v>143</v>
      </c>
      <c r="N843" s="189" t="s">
        <v>143</v>
      </c>
      <c r="O843" s="189">
        <v>5.0000000000000001E-3</v>
      </c>
      <c r="P843" s="189">
        <v>7.0000000000000001E-3</v>
      </c>
      <c r="Q843" s="189">
        <v>0.311</v>
      </c>
      <c r="R843" s="189">
        <v>0.32400000000000001</v>
      </c>
      <c r="S843" s="189">
        <v>0.185</v>
      </c>
      <c r="T843" s="189">
        <v>0.19600000000000001</v>
      </c>
      <c r="U843" s="189">
        <v>3.1E-2</v>
      </c>
      <c r="V843" s="189">
        <v>3.5999999999999997E-2</v>
      </c>
      <c r="W843" s="189">
        <v>0.40699999999999997</v>
      </c>
      <c r="X843" s="189">
        <v>0.42099999999999999</v>
      </c>
      <c r="Y843" s="189">
        <v>5.0000000000000001E-3</v>
      </c>
      <c r="Z843" s="189">
        <v>7.0000000000000001E-3</v>
      </c>
      <c r="AA843" s="189">
        <v>3.1E-2</v>
      </c>
      <c r="AB843" s="189">
        <v>3.5999999999999997E-2</v>
      </c>
      <c r="AC843" s="42"/>
    </row>
    <row r="844" spans="1:29" x14ac:dyDescent="0.25">
      <c r="A844" s="94" t="s">
        <v>2358</v>
      </c>
      <c r="B844" s="189" t="s">
        <v>143</v>
      </c>
      <c r="C844" s="189">
        <v>0.21280329954806723</v>
      </c>
      <c r="D844" s="189">
        <v>0.25760168487560881</v>
      </c>
      <c r="E844" s="189">
        <v>0.15484182352683076</v>
      </c>
      <c r="F844" s="189">
        <v>2.0753806327058928E-2</v>
      </c>
      <c r="G844" s="189">
        <v>0.33342108727129127</v>
      </c>
      <c r="H844" s="189">
        <v>1.2285551314115222E-3</v>
      </c>
      <c r="I844" s="189">
        <v>1.9349743319731473E-2</v>
      </c>
      <c r="J844" s="188">
        <v>1</v>
      </c>
      <c r="K844" s="190">
        <v>22791</v>
      </c>
      <c r="L844" s="94"/>
      <c r="M844" s="189" t="s">
        <v>143</v>
      </c>
      <c r="N844" s="189" t="s">
        <v>143</v>
      </c>
      <c r="O844" s="189">
        <v>0.20799999999999999</v>
      </c>
      <c r="P844" s="189">
        <v>0.218</v>
      </c>
      <c r="Q844" s="189">
        <v>0.252</v>
      </c>
      <c r="R844" s="189">
        <v>0.26300000000000001</v>
      </c>
      <c r="S844" s="189">
        <v>0.15</v>
      </c>
      <c r="T844" s="189">
        <v>0.16</v>
      </c>
      <c r="U844" s="189">
        <v>1.9E-2</v>
      </c>
      <c r="V844" s="189">
        <v>2.3E-2</v>
      </c>
      <c r="W844" s="189">
        <v>0.32700000000000001</v>
      </c>
      <c r="X844" s="189">
        <v>0.34</v>
      </c>
      <c r="Y844" s="189">
        <v>1E-3</v>
      </c>
      <c r="Z844" s="189">
        <v>2E-3</v>
      </c>
      <c r="AA844" s="189">
        <v>1.7999999999999999E-2</v>
      </c>
      <c r="AB844" s="189">
        <v>2.1000000000000001E-2</v>
      </c>
      <c r="AC844" s="42"/>
    </row>
    <row r="845" spans="1:29" x14ac:dyDescent="0.25">
      <c r="A845" s="94" t="s">
        <v>2359</v>
      </c>
      <c r="B845" s="189" t="s">
        <v>143</v>
      </c>
      <c r="C845" s="189">
        <v>0.15321012812404844</v>
      </c>
      <c r="D845" s="189">
        <v>0.35085376993886586</v>
      </c>
      <c r="E845" s="189">
        <v>0.11303960836671118</v>
      </c>
      <c r="F845" s="189">
        <v>1.7403321387581102E-2</v>
      </c>
      <c r="G845" s="189">
        <v>0.33621436769493829</v>
      </c>
      <c r="H845" s="189">
        <v>3.0684187103272201E-3</v>
      </c>
      <c r="I845" s="189">
        <v>2.6210385777527934E-2</v>
      </c>
      <c r="J845" s="188">
        <v>1</v>
      </c>
      <c r="K845" s="190">
        <v>42693</v>
      </c>
      <c r="L845" s="94"/>
      <c r="M845" s="189" t="s">
        <v>143</v>
      </c>
      <c r="N845" s="189" t="s">
        <v>143</v>
      </c>
      <c r="O845" s="189">
        <v>0.15</v>
      </c>
      <c r="P845" s="189">
        <v>0.157</v>
      </c>
      <c r="Q845" s="189">
        <v>0.34599999999999997</v>
      </c>
      <c r="R845" s="189">
        <v>0.35499999999999998</v>
      </c>
      <c r="S845" s="189">
        <v>0.11</v>
      </c>
      <c r="T845" s="189">
        <v>0.11600000000000001</v>
      </c>
      <c r="U845" s="189">
        <v>1.6E-2</v>
      </c>
      <c r="V845" s="189">
        <v>1.9E-2</v>
      </c>
      <c r="W845" s="189">
        <v>0.33200000000000002</v>
      </c>
      <c r="X845" s="189">
        <v>0.34100000000000003</v>
      </c>
      <c r="Y845" s="189">
        <v>3.0000000000000001E-3</v>
      </c>
      <c r="Z845" s="189">
        <v>4.0000000000000001E-3</v>
      </c>
      <c r="AA845" s="189">
        <v>2.5000000000000001E-2</v>
      </c>
      <c r="AB845" s="189">
        <v>2.8000000000000001E-2</v>
      </c>
      <c r="AC845" s="42"/>
    </row>
    <row r="846" spans="1:29" x14ac:dyDescent="0.25">
      <c r="A846" s="94" t="s">
        <v>2360</v>
      </c>
      <c r="B846" s="189" t="s">
        <v>143</v>
      </c>
      <c r="C846" s="189">
        <v>0.21717578710644678</v>
      </c>
      <c r="D846" s="189">
        <v>0.33976761619190404</v>
      </c>
      <c r="E846" s="189">
        <v>0.11822526236881559</v>
      </c>
      <c r="F846" s="189">
        <v>1.983695652173913E-2</v>
      </c>
      <c r="G846" s="189">
        <v>0.26123500749625189</v>
      </c>
      <c r="H846" s="189">
        <v>1.5273613193403299E-3</v>
      </c>
      <c r="I846" s="189">
        <v>4.2232008995502252E-2</v>
      </c>
      <c r="J846" s="188">
        <v>0.99999999999999989</v>
      </c>
      <c r="K846" s="190">
        <v>106720</v>
      </c>
      <c r="L846" s="94"/>
      <c r="M846" s="189" t="s">
        <v>143</v>
      </c>
      <c r="N846" s="189" t="s">
        <v>143</v>
      </c>
      <c r="O846" s="189">
        <v>0.215</v>
      </c>
      <c r="P846" s="189">
        <v>0.22</v>
      </c>
      <c r="Q846" s="189">
        <v>0.33700000000000002</v>
      </c>
      <c r="R846" s="189">
        <v>0.34300000000000003</v>
      </c>
      <c r="S846" s="189">
        <v>0.11600000000000001</v>
      </c>
      <c r="T846" s="189">
        <v>0.12</v>
      </c>
      <c r="U846" s="189">
        <v>1.9E-2</v>
      </c>
      <c r="V846" s="189">
        <v>2.1000000000000001E-2</v>
      </c>
      <c r="W846" s="189">
        <v>0.25900000000000001</v>
      </c>
      <c r="X846" s="189">
        <v>0.26400000000000001</v>
      </c>
      <c r="Y846" s="189">
        <v>1E-3</v>
      </c>
      <c r="Z846" s="189">
        <v>2E-3</v>
      </c>
      <c r="AA846" s="189">
        <v>4.1000000000000002E-2</v>
      </c>
      <c r="AB846" s="189">
        <v>4.2999999999999997E-2</v>
      </c>
      <c r="AC846" s="42"/>
    </row>
    <row r="847" spans="1:29" x14ac:dyDescent="0.25">
      <c r="A847" s="94" t="s">
        <v>2361</v>
      </c>
      <c r="B847" s="189" t="s">
        <v>143</v>
      </c>
      <c r="C847" s="189">
        <v>0.3932779327224088</v>
      </c>
      <c r="D847" s="189">
        <v>0.19618361887415334</v>
      </c>
      <c r="E847" s="189">
        <v>7.2827138710228237E-2</v>
      </c>
      <c r="F847" s="189">
        <v>9.9279981786100521E-2</v>
      </c>
      <c r="G847" s="189">
        <v>0.20647162615971312</v>
      </c>
      <c r="H847" s="189">
        <v>2.9882178837725539E-3</v>
      </c>
      <c r="I847" s="189">
        <v>2.8971483863623429E-2</v>
      </c>
      <c r="J847" s="188">
        <v>1</v>
      </c>
      <c r="K847" s="190">
        <v>70276</v>
      </c>
      <c r="L847" s="94"/>
      <c r="M847" s="189" t="s">
        <v>143</v>
      </c>
      <c r="N847" s="189" t="s">
        <v>143</v>
      </c>
      <c r="O847" s="189">
        <v>0.39</v>
      </c>
      <c r="P847" s="189">
        <v>0.39700000000000002</v>
      </c>
      <c r="Q847" s="189">
        <v>0.193</v>
      </c>
      <c r="R847" s="189">
        <v>0.19900000000000001</v>
      </c>
      <c r="S847" s="189">
        <v>7.0999999999999994E-2</v>
      </c>
      <c r="T847" s="189">
        <v>7.4999999999999997E-2</v>
      </c>
      <c r="U847" s="189">
        <v>9.7000000000000003E-2</v>
      </c>
      <c r="V847" s="189">
        <v>0.10199999999999999</v>
      </c>
      <c r="W847" s="189">
        <v>0.20300000000000001</v>
      </c>
      <c r="X847" s="189">
        <v>0.20899999999999999</v>
      </c>
      <c r="Y847" s="189">
        <v>3.0000000000000001E-3</v>
      </c>
      <c r="Z847" s="189">
        <v>3.0000000000000001E-3</v>
      </c>
      <c r="AA847" s="189">
        <v>2.8000000000000001E-2</v>
      </c>
      <c r="AB847" s="189">
        <v>0.03</v>
      </c>
      <c r="AC847" s="42"/>
    </row>
    <row r="848" spans="1:29" x14ac:dyDescent="0.25">
      <c r="A848" s="94" t="s">
        <v>2362</v>
      </c>
      <c r="B848" s="189" t="s">
        <v>143</v>
      </c>
      <c r="C848" s="189">
        <v>0.17952010272048793</v>
      </c>
      <c r="D848" s="189">
        <v>0.37894229997592488</v>
      </c>
      <c r="E848" s="189">
        <v>0.20608297889414975</v>
      </c>
      <c r="F848" s="189">
        <v>3.0414894470748736E-2</v>
      </c>
      <c r="G848" s="189">
        <v>0.17823609662145895</v>
      </c>
      <c r="H848" s="189">
        <v>1.9260091485434555E-3</v>
      </c>
      <c r="I848" s="189">
        <v>2.4877618168686302E-2</v>
      </c>
      <c r="J848" s="188">
        <v>0.99999999999999989</v>
      </c>
      <c r="K848" s="190">
        <v>12461</v>
      </c>
      <c r="L848" s="94"/>
      <c r="M848" s="189" t="s">
        <v>143</v>
      </c>
      <c r="N848" s="189" t="s">
        <v>143</v>
      </c>
      <c r="O848" s="189">
        <v>0.17299999999999999</v>
      </c>
      <c r="P848" s="189">
        <v>0.186</v>
      </c>
      <c r="Q848" s="189">
        <v>0.37</v>
      </c>
      <c r="R848" s="189">
        <v>0.38700000000000001</v>
      </c>
      <c r="S848" s="189">
        <v>0.19900000000000001</v>
      </c>
      <c r="T848" s="189">
        <v>0.21299999999999999</v>
      </c>
      <c r="U848" s="189">
        <v>2.8000000000000001E-2</v>
      </c>
      <c r="V848" s="189">
        <v>3.4000000000000002E-2</v>
      </c>
      <c r="W848" s="189">
        <v>0.17199999999999999</v>
      </c>
      <c r="X848" s="189">
        <v>0.185</v>
      </c>
      <c r="Y848" s="189">
        <v>1E-3</v>
      </c>
      <c r="Z848" s="189">
        <v>3.0000000000000001E-3</v>
      </c>
      <c r="AA848" s="189">
        <v>2.1999999999999999E-2</v>
      </c>
      <c r="AB848" s="189">
        <v>2.8000000000000001E-2</v>
      </c>
      <c r="AC848" s="42"/>
    </row>
    <row r="849" spans="1:29" x14ac:dyDescent="0.25">
      <c r="A849" s="94" t="s">
        <v>2363</v>
      </c>
      <c r="B849" s="189" t="s">
        <v>143</v>
      </c>
      <c r="C849" s="189">
        <v>3.8828771483131763E-3</v>
      </c>
      <c r="D849" s="189">
        <v>0.44850413749204326</v>
      </c>
      <c r="E849" s="189">
        <v>0.27765754296626355</v>
      </c>
      <c r="F849" s="189">
        <v>2.9789942711648632E-2</v>
      </c>
      <c r="G849" s="189">
        <v>0.20095480585614259</v>
      </c>
      <c r="H849" s="189">
        <v>1.9732654360280076E-3</v>
      </c>
      <c r="I849" s="189">
        <v>3.7237428389560789E-2</v>
      </c>
      <c r="J849" s="188">
        <v>1</v>
      </c>
      <c r="K849" s="190">
        <v>15710</v>
      </c>
      <c r="L849" s="94"/>
      <c r="M849" s="189" t="s">
        <v>143</v>
      </c>
      <c r="N849" s="189" t="s">
        <v>143</v>
      </c>
      <c r="O849" s="189">
        <v>3.0000000000000001E-3</v>
      </c>
      <c r="P849" s="189">
        <v>5.0000000000000001E-3</v>
      </c>
      <c r="Q849" s="189">
        <v>0.441</v>
      </c>
      <c r="R849" s="189">
        <v>0.45600000000000002</v>
      </c>
      <c r="S849" s="189">
        <v>0.27100000000000002</v>
      </c>
      <c r="T849" s="189">
        <v>0.28499999999999998</v>
      </c>
      <c r="U849" s="189">
        <v>2.7E-2</v>
      </c>
      <c r="V849" s="189">
        <v>3.3000000000000002E-2</v>
      </c>
      <c r="W849" s="189">
        <v>0.19500000000000001</v>
      </c>
      <c r="X849" s="189">
        <v>0.20699999999999999</v>
      </c>
      <c r="Y849" s="189">
        <v>1E-3</v>
      </c>
      <c r="Z849" s="189">
        <v>3.0000000000000001E-3</v>
      </c>
      <c r="AA849" s="189">
        <v>3.4000000000000002E-2</v>
      </c>
      <c r="AB849" s="189">
        <v>0.04</v>
      </c>
      <c r="AC849" s="42"/>
    </row>
    <row r="850" spans="1:29" x14ac:dyDescent="0.25">
      <c r="A850" s="94" t="s">
        <v>2364</v>
      </c>
      <c r="B850" s="189" t="s">
        <v>143</v>
      </c>
      <c r="C850" s="189">
        <v>8.6910994764397911E-2</v>
      </c>
      <c r="D850" s="189">
        <v>0.42700074794315634</v>
      </c>
      <c r="E850" s="189">
        <v>0.12011967090501122</v>
      </c>
      <c r="F850" s="189">
        <v>2.243829468960359E-2</v>
      </c>
      <c r="G850" s="189">
        <v>0.30164547494390426</v>
      </c>
      <c r="H850" s="189">
        <v>4.8616305160807775E-3</v>
      </c>
      <c r="I850" s="189">
        <v>3.7023186237845923E-2</v>
      </c>
      <c r="J850" s="188">
        <v>1</v>
      </c>
      <c r="K850" s="190">
        <v>13370</v>
      </c>
      <c r="L850" s="94"/>
      <c r="M850" s="189" t="s">
        <v>143</v>
      </c>
      <c r="N850" s="189" t="s">
        <v>143</v>
      </c>
      <c r="O850" s="189">
        <v>8.2000000000000003E-2</v>
      </c>
      <c r="P850" s="189">
        <v>9.1999999999999998E-2</v>
      </c>
      <c r="Q850" s="189">
        <v>0.41899999999999998</v>
      </c>
      <c r="R850" s="189">
        <v>0.435</v>
      </c>
      <c r="S850" s="189">
        <v>0.115</v>
      </c>
      <c r="T850" s="189">
        <v>0.126</v>
      </c>
      <c r="U850" s="189">
        <v>0.02</v>
      </c>
      <c r="V850" s="189">
        <v>2.5000000000000001E-2</v>
      </c>
      <c r="W850" s="189">
        <v>0.29399999999999998</v>
      </c>
      <c r="X850" s="189">
        <v>0.309</v>
      </c>
      <c r="Y850" s="189">
        <v>4.0000000000000001E-3</v>
      </c>
      <c r="Z850" s="189">
        <v>6.0000000000000001E-3</v>
      </c>
      <c r="AA850" s="189">
        <v>3.4000000000000002E-2</v>
      </c>
      <c r="AB850" s="189">
        <v>0.04</v>
      </c>
      <c r="AC850" s="42"/>
    </row>
    <row r="851" spans="1:29" x14ac:dyDescent="0.25">
      <c r="A851" s="94" t="s">
        <v>2365</v>
      </c>
      <c r="B851" s="189">
        <v>1.1173683740055421E-3</v>
      </c>
      <c r="C851" s="189">
        <v>0.14487053425106522</v>
      </c>
      <c r="D851" s="189">
        <v>0.29717529275051396</v>
      </c>
      <c r="E851" s="189">
        <v>0.16754566312088437</v>
      </c>
      <c r="F851" s="189">
        <v>2.7263788325735228E-2</v>
      </c>
      <c r="G851" s="189">
        <v>0.31703465331783914</v>
      </c>
      <c r="H851" s="189">
        <v>7.2554453085426534E-3</v>
      </c>
      <c r="I851" s="189">
        <v>3.7737254551413843E-2</v>
      </c>
      <c r="J851" s="188">
        <v>0.99999999999999989</v>
      </c>
      <c r="K851" s="190">
        <v>67122</v>
      </c>
      <c r="L851" s="94"/>
      <c r="M851" s="189">
        <v>1E-3</v>
      </c>
      <c r="N851" s="189">
        <v>1E-3</v>
      </c>
      <c r="O851" s="189">
        <v>0.14199999999999999</v>
      </c>
      <c r="P851" s="189">
        <v>0.14799999999999999</v>
      </c>
      <c r="Q851" s="189">
        <v>0.29399999999999998</v>
      </c>
      <c r="R851" s="189">
        <v>0.30099999999999999</v>
      </c>
      <c r="S851" s="189">
        <v>0.16500000000000001</v>
      </c>
      <c r="T851" s="189">
        <v>0.17</v>
      </c>
      <c r="U851" s="189">
        <v>2.5999999999999999E-2</v>
      </c>
      <c r="V851" s="189">
        <v>2.9000000000000001E-2</v>
      </c>
      <c r="W851" s="189">
        <v>0.314</v>
      </c>
      <c r="X851" s="189">
        <v>0.32100000000000001</v>
      </c>
      <c r="Y851" s="189">
        <v>7.0000000000000001E-3</v>
      </c>
      <c r="Z851" s="189">
        <v>8.0000000000000002E-3</v>
      </c>
      <c r="AA851" s="189">
        <v>3.5999999999999997E-2</v>
      </c>
      <c r="AB851" s="189">
        <v>3.9E-2</v>
      </c>
      <c r="AC851" s="42"/>
    </row>
    <row r="852" spans="1:29" x14ac:dyDescent="0.25">
      <c r="A852" s="94" t="s">
        <v>2366</v>
      </c>
      <c r="B852" s="189" t="s">
        <v>143</v>
      </c>
      <c r="C852" s="189">
        <v>0.27634431386611463</v>
      </c>
      <c r="D852" s="189">
        <v>0.25916447979658036</v>
      </c>
      <c r="E852" s="189">
        <v>0.11734120063242653</v>
      </c>
      <c r="F852" s="189">
        <v>1.7033137194177764E-2</v>
      </c>
      <c r="G852" s="189">
        <v>0.28692278854460401</v>
      </c>
      <c r="H852" s="189">
        <v>5.052892373392447E-3</v>
      </c>
      <c r="I852" s="189">
        <v>3.8141187592704275E-2</v>
      </c>
      <c r="J852" s="188">
        <v>1.0000000000000002</v>
      </c>
      <c r="K852" s="190">
        <v>61351</v>
      </c>
      <c r="L852" s="94"/>
      <c r="M852" s="189" t="s">
        <v>143</v>
      </c>
      <c r="N852" s="189" t="s">
        <v>143</v>
      </c>
      <c r="O852" s="189">
        <v>0.27300000000000002</v>
      </c>
      <c r="P852" s="189">
        <v>0.28000000000000003</v>
      </c>
      <c r="Q852" s="189">
        <v>0.25600000000000001</v>
      </c>
      <c r="R852" s="189">
        <v>0.26300000000000001</v>
      </c>
      <c r="S852" s="189">
        <v>0.115</v>
      </c>
      <c r="T852" s="189">
        <v>0.12</v>
      </c>
      <c r="U852" s="189">
        <v>1.6E-2</v>
      </c>
      <c r="V852" s="189">
        <v>1.7999999999999999E-2</v>
      </c>
      <c r="W852" s="189">
        <v>0.28299999999999997</v>
      </c>
      <c r="X852" s="189">
        <v>0.29099999999999998</v>
      </c>
      <c r="Y852" s="189">
        <v>5.0000000000000001E-3</v>
      </c>
      <c r="Z852" s="189">
        <v>6.0000000000000001E-3</v>
      </c>
      <c r="AA852" s="189">
        <v>3.6999999999999998E-2</v>
      </c>
      <c r="AB852" s="189">
        <v>0.04</v>
      </c>
      <c r="AC852" s="42"/>
    </row>
    <row r="853" spans="1:29" x14ac:dyDescent="0.25">
      <c r="A853" s="94" t="s">
        <v>2367</v>
      </c>
      <c r="B853" s="189" t="s">
        <v>143</v>
      </c>
      <c r="C853" s="189">
        <v>0.14853818298008309</v>
      </c>
      <c r="D853" s="189">
        <v>0.21056555543721375</v>
      </c>
      <c r="E853" s="189">
        <v>0.10096921929917989</v>
      </c>
      <c r="F853" s="189">
        <v>3.071413356054958E-2</v>
      </c>
      <c r="G853" s="189">
        <v>0.46815422302694643</v>
      </c>
      <c r="H853" s="189">
        <v>6.8431142826712111E-3</v>
      </c>
      <c r="I853" s="189">
        <v>3.4215571413356058E-2</v>
      </c>
      <c r="J853" s="188">
        <v>1</v>
      </c>
      <c r="K853" s="190">
        <v>75112</v>
      </c>
      <c r="L853" s="94"/>
      <c r="M853" s="189" t="s">
        <v>143</v>
      </c>
      <c r="N853" s="189" t="s">
        <v>143</v>
      </c>
      <c r="O853" s="189">
        <v>0.14599999999999999</v>
      </c>
      <c r="P853" s="189">
        <v>0.151</v>
      </c>
      <c r="Q853" s="189">
        <v>0.20799999999999999</v>
      </c>
      <c r="R853" s="189">
        <v>0.21299999999999999</v>
      </c>
      <c r="S853" s="189">
        <v>9.9000000000000005E-2</v>
      </c>
      <c r="T853" s="189">
        <v>0.10299999999999999</v>
      </c>
      <c r="U853" s="189">
        <v>0.03</v>
      </c>
      <c r="V853" s="189">
        <v>3.2000000000000001E-2</v>
      </c>
      <c r="W853" s="189">
        <v>0.46500000000000002</v>
      </c>
      <c r="X853" s="189">
        <v>0.47199999999999998</v>
      </c>
      <c r="Y853" s="189">
        <v>6.0000000000000001E-3</v>
      </c>
      <c r="Z853" s="189">
        <v>7.0000000000000001E-3</v>
      </c>
      <c r="AA853" s="189">
        <v>3.3000000000000002E-2</v>
      </c>
      <c r="AB853" s="189">
        <v>3.5999999999999997E-2</v>
      </c>
      <c r="AC853" s="42"/>
    </row>
    <row r="854" spans="1:29" x14ac:dyDescent="0.25">
      <c r="A854" s="94" t="s">
        <v>2368</v>
      </c>
      <c r="B854" s="189" t="s">
        <v>143</v>
      </c>
      <c r="C854" s="189">
        <v>0.35497349598957861</v>
      </c>
      <c r="D854" s="189">
        <v>0.3994800243602033</v>
      </c>
      <c r="E854" s="189">
        <v>9.7470853781429986E-2</v>
      </c>
      <c r="F854" s="189">
        <v>1.9026629634788118E-2</v>
      </c>
      <c r="G854" s="189">
        <v>8.6006264832550916E-2</v>
      </c>
      <c r="H854" s="189">
        <v>2.0181827616059162E-3</v>
      </c>
      <c r="I854" s="189">
        <v>4.1024548639843131E-2</v>
      </c>
      <c r="J854" s="188">
        <v>1</v>
      </c>
      <c r="K854" s="190">
        <v>366171</v>
      </c>
      <c r="L854" s="94"/>
      <c r="M854" s="189" t="s">
        <v>143</v>
      </c>
      <c r="N854" s="189" t="s">
        <v>143</v>
      </c>
      <c r="O854" s="189">
        <v>0.35299999999999998</v>
      </c>
      <c r="P854" s="189">
        <v>0.35699999999999998</v>
      </c>
      <c r="Q854" s="189">
        <v>0.39800000000000002</v>
      </c>
      <c r="R854" s="189">
        <v>0.40100000000000002</v>
      </c>
      <c r="S854" s="189">
        <v>9.7000000000000003E-2</v>
      </c>
      <c r="T854" s="189">
        <v>9.8000000000000004E-2</v>
      </c>
      <c r="U854" s="189">
        <v>1.9E-2</v>
      </c>
      <c r="V854" s="189">
        <v>1.9E-2</v>
      </c>
      <c r="W854" s="189">
        <v>8.5000000000000006E-2</v>
      </c>
      <c r="X854" s="189">
        <v>8.6999999999999994E-2</v>
      </c>
      <c r="Y854" s="189">
        <v>2E-3</v>
      </c>
      <c r="Z854" s="189">
        <v>2E-3</v>
      </c>
      <c r="AA854" s="189">
        <v>0.04</v>
      </c>
      <c r="AB854" s="189">
        <v>4.2000000000000003E-2</v>
      </c>
      <c r="AC854" s="42"/>
    </row>
    <row r="855" spans="1:29" x14ac:dyDescent="0.25">
      <c r="A855" s="94" t="s">
        <v>2369</v>
      </c>
      <c r="B855" s="189" t="s">
        <v>143</v>
      </c>
      <c r="C855" s="189">
        <v>0.11013665102998164</v>
      </c>
      <c r="D855" s="189">
        <v>0.32265959616561291</v>
      </c>
      <c r="E855" s="189">
        <v>0.25657760554762388</v>
      </c>
      <c r="F855" s="189">
        <v>5.0989190291658167E-2</v>
      </c>
      <c r="G855" s="189">
        <v>0.21048337752396493</v>
      </c>
      <c r="H855" s="189">
        <v>1.835610850499694E-3</v>
      </c>
      <c r="I855" s="189">
        <v>4.7317968590658781E-2</v>
      </c>
      <c r="J855" s="188">
        <v>1</v>
      </c>
      <c r="K855" s="190">
        <v>4903</v>
      </c>
      <c r="L855" s="94"/>
      <c r="M855" s="189" t="s">
        <v>143</v>
      </c>
      <c r="N855" s="189" t="s">
        <v>143</v>
      </c>
      <c r="O855" s="189">
        <v>0.10199999999999999</v>
      </c>
      <c r="P855" s="189">
        <v>0.11899999999999999</v>
      </c>
      <c r="Q855" s="189">
        <v>0.31</v>
      </c>
      <c r="R855" s="189">
        <v>0.33600000000000002</v>
      </c>
      <c r="S855" s="189">
        <v>0.245</v>
      </c>
      <c r="T855" s="189">
        <v>0.26900000000000002</v>
      </c>
      <c r="U855" s="189">
        <v>4.4999999999999998E-2</v>
      </c>
      <c r="V855" s="189">
        <v>5.8000000000000003E-2</v>
      </c>
      <c r="W855" s="189">
        <v>0.19900000000000001</v>
      </c>
      <c r="X855" s="189">
        <v>0.222</v>
      </c>
      <c r="Y855" s="189">
        <v>1E-3</v>
      </c>
      <c r="Z855" s="189">
        <v>3.0000000000000001E-3</v>
      </c>
      <c r="AA855" s="189">
        <v>4.2000000000000003E-2</v>
      </c>
      <c r="AB855" s="189">
        <v>5.3999999999999999E-2</v>
      </c>
      <c r="AC855" s="42"/>
    </row>
    <row r="856" spans="1:29" x14ac:dyDescent="0.25">
      <c r="A856" s="94" t="s">
        <v>2370</v>
      </c>
      <c r="B856" s="189" t="s">
        <v>143</v>
      </c>
      <c r="C856" s="189">
        <v>0.19663832506020543</v>
      </c>
      <c r="D856" s="189">
        <v>0.37366687963827594</v>
      </c>
      <c r="E856" s="189">
        <v>0.14414901459674645</v>
      </c>
      <c r="F856" s="189">
        <v>1.9069150243279109E-2</v>
      </c>
      <c r="G856" s="189">
        <v>0.20386297734309727</v>
      </c>
      <c r="H856" s="189">
        <v>2.2116282498648447E-3</v>
      </c>
      <c r="I856" s="189">
        <v>6.0402024868530989E-2</v>
      </c>
      <c r="J856" s="188">
        <v>1</v>
      </c>
      <c r="K856" s="190">
        <v>20347</v>
      </c>
      <c r="L856" s="94"/>
      <c r="M856" s="189" t="s">
        <v>143</v>
      </c>
      <c r="N856" s="189" t="s">
        <v>143</v>
      </c>
      <c r="O856" s="189">
        <v>0.191</v>
      </c>
      <c r="P856" s="189">
        <v>0.20200000000000001</v>
      </c>
      <c r="Q856" s="189">
        <v>0.36699999999999999</v>
      </c>
      <c r="R856" s="189">
        <v>0.38</v>
      </c>
      <c r="S856" s="189">
        <v>0.13900000000000001</v>
      </c>
      <c r="T856" s="189">
        <v>0.14899999999999999</v>
      </c>
      <c r="U856" s="189">
        <v>1.7000000000000001E-2</v>
      </c>
      <c r="V856" s="189">
        <v>2.1000000000000001E-2</v>
      </c>
      <c r="W856" s="189">
        <v>0.19800000000000001</v>
      </c>
      <c r="X856" s="189">
        <v>0.20899999999999999</v>
      </c>
      <c r="Y856" s="189">
        <v>2E-3</v>
      </c>
      <c r="Z856" s="189">
        <v>3.0000000000000001E-3</v>
      </c>
      <c r="AA856" s="189">
        <v>5.7000000000000002E-2</v>
      </c>
      <c r="AB856" s="189">
        <v>6.4000000000000001E-2</v>
      </c>
      <c r="AC856" s="42"/>
    </row>
    <row r="857" spans="1:29" x14ac:dyDescent="0.25">
      <c r="A857" s="94" t="s">
        <v>2371</v>
      </c>
      <c r="B857" s="189" t="s">
        <v>143</v>
      </c>
      <c r="C857" s="189">
        <v>0.25931087752292037</v>
      </c>
      <c r="D857" s="189">
        <v>0.2219498270477214</v>
      </c>
      <c r="E857" s="189">
        <v>7.9625214091412835E-2</v>
      </c>
      <c r="F857" s="189">
        <v>8.4578701682506627E-2</v>
      </c>
      <c r="G857" s="189">
        <v>0.31954192833394901</v>
      </c>
      <c r="H857" s="189">
        <v>4.4833260570238771E-3</v>
      </c>
      <c r="I857" s="189">
        <v>3.0510125264465861E-2</v>
      </c>
      <c r="J857" s="188">
        <v>0.99999999999999989</v>
      </c>
      <c r="K857" s="190">
        <v>59554</v>
      </c>
      <c r="L857" s="94"/>
      <c r="M857" s="189" t="s">
        <v>143</v>
      </c>
      <c r="N857" s="189" t="s">
        <v>143</v>
      </c>
      <c r="O857" s="189">
        <v>0.25600000000000001</v>
      </c>
      <c r="P857" s="189">
        <v>0.26300000000000001</v>
      </c>
      <c r="Q857" s="189">
        <v>0.219</v>
      </c>
      <c r="R857" s="189">
        <v>0.22500000000000001</v>
      </c>
      <c r="S857" s="189">
        <v>7.6999999999999999E-2</v>
      </c>
      <c r="T857" s="189">
        <v>8.2000000000000003E-2</v>
      </c>
      <c r="U857" s="189">
        <v>8.2000000000000003E-2</v>
      </c>
      <c r="V857" s="189">
        <v>8.6999999999999994E-2</v>
      </c>
      <c r="W857" s="189">
        <v>0.316</v>
      </c>
      <c r="X857" s="189">
        <v>0.32300000000000001</v>
      </c>
      <c r="Y857" s="189">
        <v>4.0000000000000001E-3</v>
      </c>
      <c r="Z857" s="189">
        <v>5.0000000000000001E-3</v>
      </c>
      <c r="AA857" s="189">
        <v>2.9000000000000001E-2</v>
      </c>
      <c r="AB857" s="189">
        <v>3.2000000000000001E-2</v>
      </c>
      <c r="AC857" s="42"/>
    </row>
    <row r="858" spans="1:29" x14ac:dyDescent="0.25">
      <c r="A858" s="94" t="s">
        <v>2372</v>
      </c>
      <c r="B858" s="189" t="s">
        <v>143</v>
      </c>
      <c r="C858" s="189">
        <v>0.52978291091861829</v>
      </c>
      <c r="D858" s="189">
        <v>0.18800128328521012</v>
      </c>
      <c r="E858" s="189">
        <v>9.5176986418564855E-2</v>
      </c>
      <c r="F858" s="189">
        <v>3.1066196128756284E-2</v>
      </c>
      <c r="G858" s="189">
        <v>9.662068227997006E-2</v>
      </c>
      <c r="H858" s="189">
        <v>3.2082130253448829E-4</v>
      </c>
      <c r="I858" s="189">
        <v>5.9031119666345847E-2</v>
      </c>
      <c r="J858" s="188">
        <v>1</v>
      </c>
      <c r="K858" s="190">
        <v>18702</v>
      </c>
      <c r="L858" s="94"/>
      <c r="M858" s="189" t="s">
        <v>143</v>
      </c>
      <c r="N858" s="189" t="s">
        <v>143</v>
      </c>
      <c r="O858" s="189">
        <v>0.52300000000000002</v>
      </c>
      <c r="P858" s="189">
        <v>0.53700000000000003</v>
      </c>
      <c r="Q858" s="189">
        <v>0.182</v>
      </c>
      <c r="R858" s="189">
        <v>0.19400000000000001</v>
      </c>
      <c r="S858" s="189">
        <v>9.0999999999999998E-2</v>
      </c>
      <c r="T858" s="189">
        <v>9.9000000000000005E-2</v>
      </c>
      <c r="U858" s="189">
        <v>2.9000000000000001E-2</v>
      </c>
      <c r="V858" s="189">
        <v>3.4000000000000002E-2</v>
      </c>
      <c r="W858" s="189">
        <v>9.1999999999999998E-2</v>
      </c>
      <c r="X858" s="189">
        <v>0.10100000000000001</v>
      </c>
      <c r="Y858" s="189">
        <v>0</v>
      </c>
      <c r="Z858" s="189">
        <v>1E-3</v>
      </c>
      <c r="AA858" s="189">
        <v>5.6000000000000001E-2</v>
      </c>
      <c r="AB858" s="189">
        <v>6.3E-2</v>
      </c>
      <c r="AC858" s="42"/>
    </row>
    <row r="859" spans="1:29" x14ac:dyDescent="0.25">
      <c r="A859" s="94" t="s">
        <v>2373</v>
      </c>
      <c r="B859" s="189" t="s">
        <v>143</v>
      </c>
      <c r="C859" s="189">
        <v>0.47005191480794395</v>
      </c>
      <c r="D859" s="189">
        <v>0.32773918920862277</v>
      </c>
      <c r="E859" s="189">
        <v>7.3759293613471971E-2</v>
      </c>
      <c r="F859" s="189">
        <v>9.9083940923537107E-3</v>
      </c>
      <c r="G859" s="189">
        <v>7.9569150236564704E-2</v>
      </c>
      <c r="H859" s="189">
        <v>2.746739146066123E-3</v>
      </c>
      <c r="I859" s="189">
        <v>3.6225318894976773E-2</v>
      </c>
      <c r="J859" s="188">
        <v>1</v>
      </c>
      <c r="K859" s="190">
        <v>69537</v>
      </c>
      <c r="L859" s="94"/>
      <c r="M859" s="189" t="s">
        <v>143</v>
      </c>
      <c r="N859" s="189" t="s">
        <v>143</v>
      </c>
      <c r="O859" s="189">
        <v>0.46600000000000003</v>
      </c>
      <c r="P859" s="189">
        <v>0.47399999999999998</v>
      </c>
      <c r="Q859" s="189">
        <v>0.32400000000000001</v>
      </c>
      <c r="R859" s="189">
        <v>0.33100000000000002</v>
      </c>
      <c r="S859" s="189">
        <v>7.1999999999999995E-2</v>
      </c>
      <c r="T859" s="189">
        <v>7.5999999999999998E-2</v>
      </c>
      <c r="U859" s="189">
        <v>8.9999999999999993E-3</v>
      </c>
      <c r="V859" s="189">
        <v>1.0999999999999999E-2</v>
      </c>
      <c r="W859" s="189">
        <v>7.8E-2</v>
      </c>
      <c r="X859" s="189">
        <v>8.2000000000000003E-2</v>
      </c>
      <c r="Y859" s="189">
        <v>2E-3</v>
      </c>
      <c r="Z859" s="189">
        <v>3.0000000000000001E-3</v>
      </c>
      <c r="AA859" s="189">
        <v>3.5000000000000003E-2</v>
      </c>
      <c r="AB859" s="189">
        <v>3.7999999999999999E-2</v>
      </c>
      <c r="AC859" s="42"/>
    </row>
    <row r="860" spans="1:29" x14ac:dyDescent="0.25">
      <c r="A860" s="94" t="s">
        <v>2374</v>
      </c>
      <c r="B860" s="189" t="s">
        <v>143</v>
      </c>
      <c r="C860" s="189">
        <v>0.37331749802058589</v>
      </c>
      <c r="D860" s="189">
        <v>0.39786223277909738</v>
      </c>
      <c r="E860" s="189">
        <v>0.11144101346001584</v>
      </c>
      <c r="F860" s="189">
        <v>9.5011876484560574E-3</v>
      </c>
      <c r="G860" s="189">
        <v>7.1951702296120343E-2</v>
      </c>
      <c r="H860" s="189">
        <v>3.0680918448139352E-3</v>
      </c>
      <c r="I860" s="189">
        <v>3.2858273950910531E-2</v>
      </c>
      <c r="J860" s="188">
        <v>1</v>
      </c>
      <c r="K860" s="190">
        <v>10104</v>
      </c>
      <c r="L860" s="94"/>
      <c r="M860" s="189" t="s">
        <v>143</v>
      </c>
      <c r="N860" s="189" t="s">
        <v>143</v>
      </c>
      <c r="O860" s="189">
        <v>0.36399999999999999</v>
      </c>
      <c r="P860" s="189">
        <v>0.38300000000000001</v>
      </c>
      <c r="Q860" s="189">
        <v>0.38800000000000001</v>
      </c>
      <c r="R860" s="189">
        <v>0.40699999999999997</v>
      </c>
      <c r="S860" s="189">
        <v>0.105</v>
      </c>
      <c r="T860" s="189">
        <v>0.11799999999999999</v>
      </c>
      <c r="U860" s="189">
        <v>8.0000000000000002E-3</v>
      </c>
      <c r="V860" s="189">
        <v>1.2E-2</v>
      </c>
      <c r="W860" s="189">
        <v>6.7000000000000004E-2</v>
      </c>
      <c r="X860" s="189">
        <v>7.6999999999999999E-2</v>
      </c>
      <c r="Y860" s="189">
        <v>2E-3</v>
      </c>
      <c r="Z860" s="189">
        <v>4.0000000000000001E-3</v>
      </c>
      <c r="AA860" s="189">
        <v>0.03</v>
      </c>
      <c r="AB860" s="189">
        <v>3.6999999999999998E-2</v>
      </c>
      <c r="AC860" s="42"/>
    </row>
    <row r="861" spans="1:29" x14ac:dyDescent="0.25">
      <c r="A861" s="94"/>
      <c r="B861" s="189"/>
      <c r="C861" s="189"/>
      <c r="D861" s="189"/>
      <c r="E861" s="189"/>
      <c r="F861" s="189"/>
      <c r="G861" s="189"/>
      <c r="H861" s="189"/>
      <c r="I861" s="189"/>
      <c r="J861" s="188"/>
      <c r="K861" s="190"/>
      <c r="L861" s="94"/>
      <c r="M861" s="189"/>
      <c r="N861" s="189"/>
      <c r="O861" s="189"/>
      <c r="P861" s="189"/>
      <c r="Q861" s="189"/>
      <c r="R861" s="189"/>
      <c r="S861" s="189"/>
      <c r="T861" s="189"/>
      <c r="U861" s="189"/>
      <c r="V861" s="189"/>
      <c r="W861" s="189"/>
      <c r="X861" s="189"/>
      <c r="Y861" s="189"/>
      <c r="Z861" s="189"/>
      <c r="AA861" s="189"/>
      <c r="AB861" s="189"/>
      <c r="AC861" s="42"/>
    </row>
    <row r="862" spans="1:29" x14ac:dyDescent="0.25">
      <c r="A862" s="94" t="s">
        <v>2375</v>
      </c>
      <c r="B862" s="189">
        <v>4.3809846623167531E-2</v>
      </c>
      <c r="C862" s="189">
        <v>0.24252182018473012</v>
      </c>
      <c r="D862" s="189">
        <v>0.28116261333785275</v>
      </c>
      <c r="E862" s="189">
        <v>0.10414371663418355</v>
      </c>
      <c r="F862" s="189">
        <v>2.1862554020845693E-2</v>
      </c>
      <c r="G862" s="189">
        <v>0.26226590966867214</v>
      </c>
      <c r="H862" s="189">
        <v>2.3726802813320907E-3</v>
      </c>
      <c r="I862" s="189">
        <v>4.1860859249216169E-2</v>
      </c>
      <c r="J862" s="188">
        <v>1</v>
      </c>
      <c r="K862" s="190">
        <v>11801</v>
      </c>
      <c r="L862" s="94"/>
      <c r="M862" s="189">
        <v>0.04</v>
      </c>
      <c r="N862" s="189">
        <v>4.8000000000000001E-2</v>
      </c>
      <c r="O862" s="189">
        <v>0.23499999999999999</v>
      </c>
      <c r="P862" s="189">
        <v>0.25</v>
      </c>
      <c r="Q862" s="189">
        <v>0.27300000000000002</v>
      </c>
      <c r="R862" s="189">
        <v>0.28899999999999998</v>
      </c>
      <c r="S862" s="189">
        <v>9.9000000000000005E-2</v>
      </c>
      <c r="T862" s="189">
        <v>0.11</v>
      </c>
      <c r="U862" s="189">
        <v>1.9E-2</v>
      </c>
      <c r="V862" s="189">
        <v>2.5000000000000001E-2</v>
      </c>
      <c r="W862" s="189">
        <v>0.254</v>
      </c>
      <c r="X862" s="189">
        <v>0.27</v>
      </c>
      <c r="Y862" s="189">
        <v>2E-3</v>
      </c>
      <c r="Z862" s="189">
        <v>3.0000000000000001E-3</v>
      </c>
      <c r="AA862" s="189">
        <v>3.7999999999999999E-2</v>
      </c>
      <c r="AB862" s="189">
        <v>4.5999999999999999E-2</v>
      </c>
      <c r="AC862" s="42"/>
    </row>
    <row r="863" spans="1:29" x14ac:dyDescent="0.25">
      <c r="A863" s="94" t="s">
        <v>2376</v>
      </c>
      <c r="B863" s="189" t="s">
        <v>143</v>
      </c>
      <c r="C863" s="189">
        <v>0.23950617283950618</v>
      </c>
      <c r="D863" s="189">
        <v>0.38024691358024693</v>
      </c>
      <c r="E863" s="189">
        <v>0.12098765432098765</v>
      </c>
      <c r="F863" s="189">
        <v>2.4691358024691357E-2</v>
      </c>
      <c r="G863" s="189">
        <v>0.20493827160493827</v>
      </c>
      <c r="H863" s="189">
        <v>2.4691358024691358E-3</v>
      </c>
      <c r="I863" s="189">
        <v>2.7160493827160494E-2</v>
      </c>
      <c r="J863" s="188">
        <v>1</v>
      </c>
      <c r="K863" s="190">
        <v>405</v>
      </c>
      <c r="L863" s="94"/>
      <c r="M863" s="189" t="s">
        <v>143</v>
      </c>
      <c r="N863" s="189" t="s">
        <v>143</v>
      </c>
      <c r="O863" s="189">
        <v>0.20100000000000001</v>
      </c>
      <c r="P863" s="189">
        <v>0.28299999999999997</v>
      </c>
      <c r="Q863" s="189">
        <v>0.33400000000000002</v>
      </c>
      <c r="R863" s="189">
        <v>0.42799999999999999</v>
      </c>
      <c r="S863" s="189">
        <v>9.2999999999999999E-2</v>
      </c>
      <c r="T863" s="189">
        <v>0.156</v>
      </c>
      <c r="U863" s="189">
        <v>1.2999999999999999E-2</v>
      </c>
      <c r="V863" s="189">
        <v>4.4999999999999998E-2</v>
      </c>
      <c r="W863" s="189">
        <v>0.16800000000000001</v>
      </c>
      <c r="X863" s="189">
        <v>0.247</v>
      </c>
      <c r="Y863" s="189">
        <v>0</v>
      </c>
      <c r="Z863" s="189">
        <v>1.4E-2</v>
      </c>
      <c r="AA863" s="189">
        <v>1.4999999999999999E-2</v>
      </c>
      <c r="AB863" s="189">
        <v>4.8000000000000001E-2</v>
      </c>
      <c r="AC863" s="42"/>
    </row>
    <row r="864" spans="1:29" x14ac:dyDescent="0.25">
      <c r="A864" s="94" t="s">
        <v>2377</v>
      </c>
      <c r="B864" s="189" t="s">
        <v>143</v>
      </c>
      <c r="C864" s="189">
        <v>5.2631578947368418E-2</v>
      </c>
      <c r="D864" s="189">
        <v>0.19736842105263158</v>
      </c>
      <c r="E864" s="189">
        <v>7.6754385964912283E-2</v>
      </c>
      <c r="F864" s="189">
        <v>1.0964912280701754E-2</v>
      </c>
      <c r="G864" s="189">
        <v>0.61403508771929827</v>
      </c>
      <c r="H864" s="189">
        <v>4.3859649122807015E-3</v>
      </c>
      <c r="I864" s="189">
        <v>4.3859649122807015E-2</v>
      </c>
      <c r="J864" s="188">
        <v>1</v>
      </c>
      <c r="K864" s="190">
        <v>456</v>
      </c>
      <c r="L864" s="94"/>
      <c r="M864" s="189" t="s">
        <v>143</v>
      </c>
      <c r="N864" s="189" t="s">
        <v>143</v>
      </c>
      <c r="O864" s="189">
        <v>3.5999999999999997E-2</v>
      </c>
      <c r="P864" s="189">
        <v>7.6999999999999999E-2</v>
      </c>
      <c r="Q864" s="189">
        <v>0.16300000000000001</v>
      </c>
      <c r="R864" s="189">
        <v>0.23599999999999999</v>
      </c>
      <c r="S864" s="189">
        <v>5.6000000000000001E-2</v>
      </c>
      <c r="T864" s="189">
        <v>0.105</v>
      </c>
      <c r="U864" s="189">
        <v>5.0000000000000001E-3</v>
      </c>
      <c r="V864" s="189">
        <v>2.5000000000000001E-2</v>
      </c>
      <c r="W864" s="189">
        <v>0.56899999999999995</v>
      </c>
      <c r="X864" s="189">
        <v>0.65800000000000003</v>
      </c>
      <c r="Y864" s="189">
        <v>1E-3</v>
      </c>
      <c r="Z864" s="189">
        <v>1.6E-2</v>
      </c>
      <c r="AA864" s="189">
        <v>2.9000000000000001E-2</v>
      </c>
      <c r="AB864" s="189">
        <v>6.7000000000000004E-2</v>
      </c>
      <c r="AC864" s="42"/>
    </row>
    <row r="865" spans="1:29" x14ac:dyDescent="0.25">
      <c r="A865" s="94" t="s">
        <v>2378</v>
      </c>
      <c r="B865" s="189">
        <v>2.9629629629629628E-3</v>
      </c>
      <c r="C865" s="189">
        <v>1.4814814814814814E-3</v>
      </c>
      <c r="D865" s="189">
        <v>0.90814814814814815</v>
      </c>
      <c r="E865" s="189">
        <v>3.5555555555555556E-2</v>
      </c>
      <c r="F865" s="189">
        <v>4.4444444444444444E-3</v>
      </c>
      <c r="G865" s="189">
        <v>1.1851851851851851E-2</v>
      </c>
      <c r="H865" s="189" t="s">
        <v>143</v>
      </c>
      <c r="I865" s="189">
        <v>3.5555555555555556E-2</v>
      </c>
      <c r="J865" s="188">
        <v>1</v>
      </c>
      <c r="K865" s="190">
        <v>675</v>
      </c>
      <c r="L865" s="94"/>
      <c r="M865" s="189">
        <v>1E-3</v>
      </c>
      <c r="N865" s="189">
        <v>1.0999999999999999E-2</v>
      </c>
      <c r="O865" s="189">
        <v>0</v>
      </c>
      <c r="P865" s="189">
        <v>8.0000000000000002E-3</v>
      </c>
      <c r="Q865" s="189">
        <v>0.88400000000000001</v>
      </c>
      <c r="R865" s="189">
        <v>0.92800000000000005</v>
      </c>
      <c r="S865" s="189">
        <v>2.4E-2</v>
      </c>
      <c r="T865" s="189">
        <v>5.1999999999999998E-2</v>
      </c>
      <c r="U865" s="189">
        <v>2E-3</v>
      </c>
      <c r="V865" s="189">
        <v>1.2999999999999999E-2</v>
      </c>
      <c r="W865" s="189">
        <v>6.0000000000000001E-3</v>
      </c>
      <c r="X865" s="189">
        <v>2.3E-2</v>
      </c>
      <c r="Y865" s="189" t="s">
        <v>143</v>
      </c>
      <c r="Z865" s="189" t="s">
        <v>143</v>
      </c>
      <c r="AA865" s="189">
        <v>2.4E-2</v>
      </c>
      <c r="AB865" s="189">
        <v>5.1999999999999998E-2</v>
      </c>
      <c r="AC865" s="42"/>
    </row>
    <row r="866" spans="1:29" x14ac:dyDescent="0.25">
      <c r="A866" s="94" t="s">
        <v>2379</v>
      </c>
      <c r="B866" s="189">
        <v>2.8632784538296348E-3</v>
      </c>
      <c r="C866" s="189">
        <v>0.26700071581961343</v>
      </c>
      <c r="D866" s="189">
        <v>0.23264137437365784</v>
      </c>
      <c r="E866" s="189">
        <v>0.11238367931281316</v>
      </c>
      <c r="F866" s="189">
        <v>2.863278453829635E-2</v>
      </c>
      <c r="G866" s="189">
        <v>0.31424481030780244</v>
      </c>
      <c r="H866" s="189">
        <v>2.8632784538296348E-3</v>
      </c>
      <c r="I866" s="189">
        <v>3.937007874015748E-2</v>
      </c>
      <c r="J866" s="188">
        <v>0.99999999999999989</v>
      </c>
      <c r="K866" s="190">
        <v>1397</v>
      </c>
      <c r="L866" s="94"/>
      <c r="M866" s="189">
        <v>1E-3</v>
      </c>
      <c r="N866" s="189">
        <v>7.0000000000000001E-3</v>
      </c>
      <c r="O866" s="189">
        <v>0.24399999999999999</v>
      </c>
      <c r="P866" s="189">
        <v>0.29099999999999998</v>
      </c>
      <c r="Q866" s="189">
        <v>0.21099999999999999</v>
      </c>
      <c r="R866" s="189">
        <v>0.25600000000000001</v>
      </c>
      <c r="S866" s="189">
        <v>9.7000000000000003E-2</v>
      </c>
      <c r="T866" s="189">
        <v>0.13</v>
      </c>
      <c r="U866" s="189">
        <v>2.1000000000000001E-2</v>
      </c>
      <c r="V866" s="189">
        <v>3.9E-2</v>
      </c>
      <c r="W866" s="189">
        <v>0.28999999999999998</v>
      </c>
      <c r="X866" s="189">
        <v>0.33900000000000002</v>
      </c>
      <c r="Y866" s="189">
        <v>1E-3</v>
      </c>
      <c r="Z866" s="189">
        <v>7.0000000000000001E-3</v>
      </c>
      <c r="AA866" s="189">
        <v>0.03</v>
      </c>
      <c r="AB866" s="189">
        <v>5.0999999999999997E-2</v>
      </c>
      <c r="AC866" s="42"/>
    </row>
    <row r="867" spans="1:29" x14ac:dyDescent="0.25">
      <c r="A867" s="94" t="s">
        <v>2380</v>
      </c>
      <c r="B867" s="189">
        <v>0.25863930885529157</v>
      </c>
      <c r="C867" s="189">
        <v>0.41684665226781858</v>
      </c>
      <c r="D867" s="189">
        <v>0.19762419006479481</v>
      </c>
      <c r="E867" s="189">
        <v>3.9956803455723541E-2</v>
      </c>
      <c r="F867" s="189">
        <v>2.6997840172786176E-3</v>
      </c>
      <c r="G867" s="189">
        <v>5.129589632829374E-2</v>
      </c>
      <c r="H867" s="189">
        <v>5.3995680345572358E-4</v>
      </c>
      <c r="I867" s="189">
        <v>3.2397408207343416E-2</v>
      </c>
      <c r="J867" s="188">
        <v>1</v>
      </c>
      <c r="K867" s="190">
        <v>1852</v>
      </c>
      <c r="L867" s="94"/>
      <c r="M867" s="189">
        <v>0.23899999999999999</v>
      </c>
      <c r="N867" s="189">
        <v>0.27900000000000003</v>
      </c>
      <c r="O867" s="189">
        <v>0.39500000000000002</v>
      </c>
      <c r="P867" s="189">
        <v>0.439</v>
      </c>
      <c r="Q867" s="189">
        <v>0.18</v>
      </c>
      <c r="R867" s="189">
        <v>0.216</v>
      </c>
      <c r="S867" s="189">
        <v>3.2000000000000001E-2</v>
      </c>
      <c r="T867" s="189">
        <v>0.05</v>
      </c>
      <c r="U867" s="189">
        <v>1E-3</v>
      </c>
      <c r="V867" s="189">
        <v>6.0000000000000001E-3</v>
      </c>
      <c r="W867" s="189">
        <v>4.2000000000000003E-2</v>
      </c>
      <c r="X867" s="189">
        <v>6.2E-2</v>
      </c>
      <c r="Y867" s="189">
        <v>0</v>
      </c>
      <c r="Z867" s="189">
        <v>3.0000000000000001E-3</v>
      </c>
      <c r="AA867" s="189">
        <v>2.5000000000000001E-2</v>
      </c>
      <c r="AB867" s="189">
        <v>4.1000000000000002E-2</v>
      </c>
      <c r="AC867" s="42"/>
    </row>
    <row r="868" spans="1:29" x14ac:dyDescent="0.25">
      <c r="A868" s="94" t="s">
        <v>2381</v>
      </c>
      <c r="B868" s="189" t="s">
        <v>143</v>
      </c>
      <c r="C868" s="189">
        <v>0.1455223880597015</v>
      </c>
      <c r="D868" s="189">
        <v>0.32462686567164178</v>
      </c>
      <c r="E868" s="189">
        <v>0.17910447761194029</v>
      </c>
      <c r="F868" s="189">
        <v>2.2388059701492536E-2</v>
      </c>
      <c r="G868" s="189">
        <v>0.26492537313432835</v>
      </c>
      <c r="H868" s="189">
        <v>3.7313432835820895E-3</v>
      </c>
      <c r="I868" s="189">
        <v>5.9701492537313432E-2</v>
      </c>
      <c r="J868" s="188">
        <v>0.99999999999999989</v>
      </c>
      <c r="K868" s="190">
        <v>268</v>
      </c>
      <c r="L868" s="94"/>
      <c r="M868" s="189" t="s">
        <v>143</v>
      </c>
      <c r="N868" s="189" t="s">
        <v>143</v>
      </c>
      <c r="O868" s="189">
        <v>0.108</v>
      </c>
      <c r="P868" s="189">
        <v>0.193</v>
      </c>
      <c r="Q868" s="189">
        <v>0.27100000000000002</v>
      </c>
      <c r="R868" s="189">
        <v>0.38300000000000001</v>
      </c>
      <c r="S868" s="189">
        <v>0.13800000000000001</v>
      </c>
      <c r="T868" s="189">
        <v>0.22900000000000001</v>
      </c>
      <c r="U868" s="189">
        <v>0.01</v>
      </c>
      <c r="V868" s="189">
        <v>4.8000000000000001E-2</v>
      </c>
      <c r="W868" s="189">
        <v>0.216</v>
      </c>
      <c r="X868" s="189">
        <v>0.32100000000000001</v>
      </c>
      <c r="Y868" s="189">
        <v>1E-3</v>
      </c>
      <c r="Z868" s="189">
        <v>2.1000000000000001E-2</v>
      </c>
      <c r="AA868" s="189">
        <v>3.6999999999999998E-2</v>
      </c>
      <c r="AB868" s="189">
        <v>9.5000000000000001E-2</v>
      </c>
      <c r="AC868" s="42"/>
    </row>
    <row r="869" spans="1:29" x14ac:dyDescent="0.25">
      <c r="A869" s="94" t="s">
        <v>2382</v>
      </c>
      <c r="B869" s="189" t="s">
        <v>143</v>
      </c>
      <c r="C869" s="189">
        <v>0.2608462774504553</v>
      </c>
      <c r="D869" s="189">
        <v>0.19925013390465987</v>
      </c>
      <c r="E869" s="189">
        <v>0.10551687198714516</v>
      </c>
      <c r="F869" s="189">
        <v>1.4461703267273701E-2</v>
      </c>
      <c r="G869" s="189">
        <v>0.38832351365827533</v>
      </c>
      <c r="H869" s="189">
        <v>4.8205677557579003E-3</v>
      </c>
      <c r="I869" s="189">
        <v>2.6780931976432779E-2</v>
      </c>
      <c r="J869" s="188">
        <v>1</v>
      </c>
      <c r="K869" s="190">
        <v>1867</v>
      </c>
      <c r="L869" s="94"/>
      <c r="M869" s="189" t="s">
        <v>143</v>
      </c>
      <c r="N869" s="189" t="s">
        <v>143</v>
      </c>
      <c r="O869" s="189">
        <v>0.24099999999999999</v>
      </c>
      <c r="P869" s="189">
        <v>0.28100000000000003</v>
      </c>
      <c r="Q869" s="189">
        <v>0.182</v>
      </c>
      <c r="R869" s="189">
        <v>0.218</v>
      </c>
      <c r="S869" s="189">
        <v>9.1999999999999998E-2</v>
      </c>
      <c r="T869" s="189">
        <v>0.12</v>
      </c>
      <c r="U869" s="189">
        <v>0.01</v>
      </c>
      <c r="V869" s="189">
        <v>2.1000000000000001E-2</v>
      </c>
      <c r="W869" s="189">
        <v>0.36599999999999999</v>
      </c>
      <c r="X869" s="189">
        <v>0.41099999999999998</v>
      </c>
      <c r="Y869" s="189">
        <v>3.0000000000000001E-3</v>
      </c>
      <c r="Z869" s="189">
        <v>8.9999999999999993E-3</v>
      </c>
      <c r="AA869" s="189">
        <v>0.02</v>
      </c>
      <c r="AB869" s="189">
        <v>3.5000000000000003E-2</v>
      </c>
      <c r="AC869" s="42"/>
    </row>
    <row r="870" spans="1:29" x14ac:dyDescent="0.25">
      <c r="A870" s="94" t="s">
        <v>2383</v>
      </c>
      <c r="B870" s="189" t="s">
        <v>143</v>
      </c>
      <c r="C870" s="189">
        <v>0.39220779220779223</v>
      </c>
      <c r="D870" s="189">
        <v>0.36883116883116884</v>
      </c>
      <c r="E870" s="189">
        <v>8.5714285714285715E-2</v>
      </c>
      <c r="F870" s="189">
        <v>2.5974025974025974E-3</v>
      </c>
      <c r="G870" s="189">
        <v>4.1558441558441558E-2</v>
      </c>
      <c r="H870" s="189" t="s">
        <v>143</v>
      </c>
      <c r="I870" s="189">
        <v>0.10909090909090909</v>
      </c>
      <c r="J870" s="188">
        <v>1</v>
      </c>
      <c r="K870" s="190">
        <v>385</v>
      </c>
      <c r="L870" s="94"/>
      <c r="M870" s="189" t="s">
        <v>143</v>
      </c>
      <c r="N870" s="189" t="s">
        <v>143</v>
      </c>
      <c r="O870" s="189">
        <v>0.34499999999999997</v>
      </c>
      <c r="P870" s="189">
        <v>0.442</v>
      </c>
      <c r="Q870" s="189">
        <v>0.32200000000000001</v>
      </c>
      <c r="R870" s="189">
        <v>0.41799999999999998</v>
      </c>
      <c r="S870" s="189">
        <v>6.2E-2</v>
      </c>
      <c r="T870" s="189">
        <v>0.11799999999999999</v>
      </c>
      <c r="U870" s="189">
        <v>0</v>
      </c>
      <c r="V870" s="189">
        <v>1.4999999999999999E-2</v>
      </c>
      <c r="W870" s="189">
        <v>2.5999999999999999E-2</v>
      </c>
      <c r="X870" s="189">
        <v>6.6000000000000003E-2</v>
      </c>
      <c r="Y870" s="189" t="s">
        <v>143</v>
      </c>
      <c r="Z870" s="189" t="s">
        <v>143</v>
      </c>
      <c r="AA870" s="189">
        <v>8.2000000000000003E-2</v>
      </c>
      <c r="AB870" s="189">
        <v>0.14399999999999999</v>
      </c>
      <c r="AC870" s="42"/>
    </row>
    <row r="871" spans="1:29" x14ac:dyDescent="0.25">
      <c r="A871" s="94" t="s">
        <v>2384</v>
      </c>
      <c r="B871" s="189" t="s">
        <v>143</v>
      </c>
      <c r="C871" s="189">
        <v>0.15856777493606139</v>
      </c>
      <c r="D871" s="189">
        <v>0.33759590792838873</v>
      </c>
      <c r="E871" s="189">
        <v>0.13299232736572891</v>
      </c>
      <c r="F871" s="189">
        <v>2.0460358056265986E-2</v>
      </c>
      <c r="G871" s="189">
        <v>0.30179028132992325</v>
      </c>
      <c r="H871" s="189" t="s">
        <v>143</v>
      </c>
      <c r="I871" s="189">
        <v>4.859335038363171E-2</v>
      </c>
      <c r="J871" s="188">
        <v>0.99999999999999989</v>
      </c>
      <c r="K871" s="190">
        <v>391</v>
      </c>
      <c r="L871" s="94"/>
      <c r="M871" s="189" t="s">
        <v>143</v>
      </c>
      <c r="N871" s="189" t="s">
        <v>143</v>
      </c>
      <c r="O871" s="189">
        <v>0.126</v>
      </c>
      <c r="P871" s="189">
        <v>0.19800000000000001</v>
      </c>
      <c r="Q871" s="189">
        <v>0.29299999999999998</v>
      </c>
      <c r="R871" s="189">
        <v>0.38600000000000001</v>
      </c>
      <c r="S871" s="189">
        <v>0.10299999999999999</v>
      </c>
      <c r="T871" s="189">
        <v>0.17</v>
      </c>
      <c r="U871" s="189">
        <v>0.01</v>
      </c>
      <c r="V871" s="189">
        <v>0.04</v>
      </c>
      <c r="W871" s="189">
        <v>0.25800000000000001</v>
      </c>
      <c r="X871" s="189">
        <v>0.34899999999999998</v>
      </c>
      <c r="Y871" s="189" t="s">
        <v>143</v>
      </c>
      <c r="Z871" s="189" t="s">
        <v>143</v>
      </c>
      <c r="AA871" s="189">
        <v>3.1E-2</v>
      </c>
      <c r="AB871" s="189">
        <v>7.4999999999999997E-2</v>
      </c>
      <c r="AC871" s="42"/>
    </row>
    <row r="872" spans="1:29" x14ac:dyDescent="0.25">
      <c r="A872" s="94" t="s">
        <v>2385</v>
      </c>
      <c r="B872" s="189" t="s">
        <v>143</v>
      </c>
      <c r="C872" s="189">
        <v>0.2975206611570248</v>
      </c>
      <c r="D872" s="189">
        <v>0.256198347107438</v>
      </c>
      <c r="E872" s="189">
        <v>0.12672176308539945</v>
      </c>
      <c r="F872" s="189">
        <v>6.6115702479338845E-2</v>
      </c>
      <c r="G872" s="189">
        <v>0.22865013774104684</v>
      </c>
      <c r="H872" s="189" t="s">
        <v>143</v>
      </c>
      <c r="I872" s="189">
        <v>2.4793388429752067E-2</v>
      </c>
      <c r="J872" s="188">
        <v>0.99999999999999989</v>
      </c>
      <c r="K872" s="190">
        <v>363</v>
      </c>
      <c r="L872" s="94"/>
      <c r="M872" s="189">
        <v>0</v>
      </c>
      <c r="N872" s="189" t="s">
        <v>143</v>
      </c>
      <c r="O872" s="189">
        <v>0.253</v>
      </c>
      <c r="P872" s="189">
        <v>0.34599999999999997</v>
      </c>
      <c r="Q872" s="189">
        <v>0.214</v>
      </c>
      <c r="R872" s="189">
        <v>0.30299999999999999</v>
      </c>
      <c r="S872" s="189">
        <v>9.6000000000000002E-2</v>
      </c>
      <c r="T872" s="189">
        <v>0.16500000000000001</v>
      </c>
      <c r="U872" s="189">
        <v>4.4999999999999998E-2</v>
      </c>
      <c r="V872" s="189">
        <v>9.6000000000000002E-2</v>
      </c>
      <c r="W872" s="189">
        <v>0.188</v>
      </c>
      <c r="X872" s="189">
        <v>0.27500000000000002</v>
      </c>
      <c r="Y872" s="189" t="s">
        <v>143</v>
      </c>
      <c r="Z872" s="189" t="s">
        <v>143</v>
      </c>
      <c r="AA872" s="189">
        <v>1.2999999999999999E-2</v>
      </c>
      <c r="AB872" s="189">
        <v>4.5999999999999999E-2</v>
      </c>
      <c r="AC872" s="42"/>
    </row>
    <row r="873" spans="1:29" x14ac:dyDescent="0.25">
      <c r="A873" s="94" t="s">
        <v>2386</v>
      </c>
      <c r="B873" s="189" t="s">
        <v>143</v>
      </c>
      <c r="C873" s="189">
        <v>4.3343653250773995E-2</v>
      </c>
      <c r="D873" s="189">
        <v>0.25696594427244585</v>
      </c>
      <c r="E873" s="189">
        <v>0.11455108359133127</v>
      </c>
      <c r="F873" s="189">
        <v>3.4055727554179564E-2</v>
      </c>
      <c r="G873" s="189">
        <v>0.50773993808049533</v>
      </c>
      <c r="H873" s="189" t="s">
        <v>143</v>
      </c>
      <c r="I873" s="189">
        <v>4.3343653250773995E-2</v>
      </c>
      <c r="J873" s="188">
        <v>1</v>
      </c>
      <c r="K873" s="190">
        <v>323</v>
      </c>
      <c r="L873" s="94"/>
      <c r="M873" s="189" t="s">
        <v>143</v>
      </c>
      <c r="N873" s="189" t="s">
        <v>143</v>
      </c>
      <c r="O873" s="189">
        <v>2.5999999999999999E-2</v>
      </c>
      <c r="P873" s="189">
        <v>7.0999999999999994E-2</v>
      </c>
      <c r="Q873" s="189">
        <v>0.21199999999999999</v>
      </c>
      <c r="R873" s="189">
        <v>0.307</v>
      </c>
      <c r="S873" s="189">
        <v>8.4000000000000005E-2</v>
      </c>
      <c r="T873" s="189">
        <v>0.154</v>
      </c>
      <c r="U873" s="189">
        <v>1.9E-2</v>
      </c>
      <c r="V873" s="189">
        <v>0.06</v>
      </c>
      <c r="W873" s="189">
        <v>0.45300000000000001</v>
      </c>
      <c r="X873" s="189">
        <v>0.56200000000000006</v>
      </c>
      <c r="Y873" s="189" t="s">
        <v>143</v>
      </c>
      <c r="Z873" s="189" t="s">
        <v>143</v>
      </c>
      <c r="AA873" s="189">
        <v>2.5999999999999999E-2</v>
      </c>
      <c r="AB873" s="189">
        <v>7.0999999999999994E-2</v>
      </c>
      <c r="AC873" s="42"/>
    </row>
    <row r="874" spans="1:29" x14ac:dyDescent="0.25">
      <c r="A874" s="94" t="s">
        <v>2387</v>
      </c>
      <c r="B874" s="189" t="s">
        <v>143</v>
      </c>
      <c r="C874" s="189">
        <v>0.19040365575019041</v>
      </c>
      <c r="D874" s="189">
        <v>0.46839299314546839</v>
      </c>
      <c r="E874" s="189">
        <v>0.11271896420411272</v>
      </c>
      <c r="F874" s="189">
        <v>3.3511043412033509E-2</v>
      </c>
      <c r="G874" s="189">
        <v>0.13709063214013709</v>
      </c>
      <c r="H874" s="189">
        <v>2.284843869002285E-3</v>
      </c>
      <c r="I874" s="189">
        <v>5.5597867479055596E-2</v>
      </c>
      <c r="J874" s="188">
        <v>1</v>
      </c>
      <c r="K874" s="190">
        <v>1313</v>
      </c>
      <c r="L874" s="94"/>
      <c r="M874" s="189" t="s">
        <v>143</v>
      </c>
      <c r="N874" s="189" t="s">
        <v>143</v>
      </c>
      <c r="O874" s="189">
        <v>0.17</v>
      </c>
      <c r="P874" s="189">
        <v>0.21299999999999999</v>
      </c>
      <c r="Q874" s="189">
        <v>0.442</v>
      </c>
      <c r="R874" s="189">
        <v>0.495</v>
      </c>
      <c r="S874" s="189">
        <v>9.7000000000000003E-2</v>
      </c>
      <c r="T874" s="189">
        <v>0.13100000000000001</v>
      </c>
      <c r="U874" s="189">
        <v>2.5000000000000001E-2</v>
      </c>
      <c r="V874" s="189">
        <v>4.4999999999999998E-2</v>
      </c>
      <c r="W874" s="189">
        <v>0.12</v>
      </c>
      <c r="X874" s="189">
        <v>0.157</v>
      </c>
      <c r="Y874" s="189">
        <v>1E-3</v>
      </c>
      <c r="Z874" s="189">
        <v>7.0000000000000001E-3</v>
      </c>
      <c r="AA874" s="189">
        <v>4.3999999999999997E-2</v>
      </c>
      <c r="AB874" s="189">
        <v>6.9000000000000006E-2</v>
      </c>
      <c r="AC874" s="42"/>
    </row>
    <row r="875" spans="1:29" x14ac:dyDescent="0.25">
      <c r="A875" s="94" t="s">
        <v>2388</v>
      </c>
      <c r="B875" s="189" t="s">
        <v>143</v>
      </c>
      <c r="C875" s="189">
        <v>0.36018957345971564</v>
      </c>
      <c r="D875" s="189">
        <v>0.33175355450236965</v>
      </c>
      <c r="E875" s="189">
        <v>0.16587677725118483</v>
      </c>
      <c r="F875" s="189" t="s">
        <v>143</v>
      </c>
      <c r="G875" s="189">
        <v>0.11374407582938388</v>
      </c>
      <c r="H875" s="189" t="s">
        <v>143</v>
      </c>
      <c r="I875" s="189">
        <v>2.843601895734597E-2</v>
      </c>
      <c r="J875" s="188">
        <v>1</v>
      </c>
      <c r="K875" s="190">
        <v>211</v>
      </c>
      <c r="L875" s="94"/>
      <c r="M875" s="189" t="s">
        <v>143</v>
      </c>
      <c r="N875" s="189" t="s">
        <v>143</v>
      </c>
      <c r="O875" s="189">
        <v>0.29799999999999999</v>
      </c>
      <c r="P875" s="189">
        <v>0.42699999999999999</v>
      </c>
      <c r="Q875" s="189">
        <v>0.27200000000000002</v>
      </c>
      <c r="R875" s="189">
        <v>0.39800000000000002</v>
      </c>
      <c r="S875" s="189">
        <v>0.122</v>
      </c>
      <c r="T875" s="189">
        <v>0.222</v>
      </c>
      <c r="U875" s="189" t="s">
        <v>143</v>
      </c>
      <c r="V875" s="189" t="s">
        <v>143</v>
      </c>
      <c r="W875" s="189">
        <v>7.8E-2</v>
      </c>
      <c r="X875" s="189">
        <v>0.16400000000000001</v>
      </c>
      <c r="Y875" s="189" t="s">
        <v>143</v>
      </c>
      <c r="Z875" s="189" t="s">
        <v>143</v>
      </c>
      <c r="AA875" s="189">
        <v>1.2999999999999999E-2</v>
      </c>
      <c r="AB875" s="189">
        <v>6.0999999999999999E-2</v>
      </c>
      <c r="AC875" s="42"/>
    </row>
    <row r="876" spans="1:29" x14ac:dyDescent="0.25">
      <c r="A876" s="94" t="s">
        <v>2389</v>
      </c>
      <c r="B876" s="189">
        <v>5.0929076158073801E-2</v>
      </c>
      <c r="C876" s="189">
        <v>0.28992410363779114</v>
      </c>
      <c r="D876" s="189">
        <v>0.23988484689871761</v>
      </c>
      <c r="E876" s="189">
        <v>0.11007589636220885</v>
      </c>
      <c r="F876" s="189">
        <v>3.7163046322952108E-2</v>
      </c>
      <c r="G876" s="189">
        <v>0.23899502747971735</v>
      </c>
      <c r="H876" s="189">
        <v>3.192881444647998E-3</v>
      </c>
      <c r="I876" s="189">
        <v>2.9835121695891129E-2</v>
      </c>
      <c r="J876" s="188">
        <v>0.99999999999999989</v>
      </c>
      <c r="K876" s="190">
        <v>19105</v>
      </c>
      <c r="L876" s="94"/>
      <c r="M876" s="189">
        <v>4.8000000000000001E-2</v>
      </c>
      <c r="N876" s="189">
        <v>5.3999999999999999E-2</v>
      </c>
      <c r="O876" s="189">
        <v>0.28399999999999997</v>
      </c>
      <c r="P876" s="189">
        <v>0.29599999999999999</v>
      </c>
      <c r="Q876" s="189">
        <v>0.23400000000000001</v>
      </c>
      <c r="R876" s="189">
        <v>0.246</v>
      </c>
      <c r="S876" s="189">
        <v>0.106</v>
      </c>
      <c r="T876" s="189">
        <v>0.115</v>
      </c>
      <c r="U876" s="189">
        <v>3.5000000000000003E-2</v>
      </c>
      <c r="V876" s="189">
        <v>0.04</v>
      </c>
      <c r="W876" s="189">
        <v>0.23300000000000001</v>
      </c>
      <c r="X876" s="189">
        <v>0.245</v>
      </c>
      <c r="Y876" s="189">
        <v>2E-3</v>
      </c>
      <c r="Z876" s="189">
        <v>4.0000000000000001E-3</v>
      </c>
      <c r="AA876" s="189">
        <v>2.8000000000000001E-2</v>
      </c>
      <c r="AB876" s="189">
        <v>3.2000000000000001E-2</v>
      </c>
      <c r="AC876" s="42"/>
    </row>
    <row r="877" spans="1:29" x14ac:dyDescent="0.25">
      <c r="A877" s="94" t="s">
        <v>2390</v>
      </c>
      <c r="B877" s="189" t="s">
        <v>143</v>
      </c>
      <c r="C877" s="189">
        <v>0.32829046898638425</v>
      </c>
      <c r="D877" s="189">
        <v>0.22692889561270801</v>
      </c>
      <c r="E877" s="189">
        <v>0.16490166414523449</v>
      </c>
      <c r="F877" s="189">
        <v>4.2360060514372161E-2</v>
      </c>
      <c r="G877" s="189">
        <v>0.2118003025718608</v>
      </c>
      <c r="H877" s="189">
        <v>1.5128593040847202E-3</v>
      </c>
      <c r="I877" s="189">
        <v>2.4205748865355523E-2</v>
      </c>
      <c r="J877" s="188">
        <v>0.99999999999999989</v>
      </c>
      <c r="K877" s="190">
        <v>661</v>
      </c>
      <c r="L877" s="94"/>
      <c r="M877" s="189" t="s">
        <v>143</v>
      </c>
      <c r="N877" s="189" t="s">
        <v>143</v>
      </c>
      <c r="O877" s="189">
        <v>0.29399999999999998</v>
      </c>
      <c r="P877" s="189">
        <v>0.36499999999999999</v>
      </c>
      <c r="Q877" s="189">
        <v>0.19700000000000001</v>
      </c>
      <c r="R877" s="189">
        <v>0.26</v>
      </c>
      <c r="S877" s="189">
        <v>0.13900000000000001</v>
      </c>
      <c r="T877" s="189">
        <v>0.19500000000000001</v>
      </c>
      <c r="U877" s="189">
        <v>2.9000000000000001E-2</v>
      </c>
      <c r="V877" s="189">
        <v>6.0999999999999999E-2</v>
      </c>
      <c r="W877" s="189">
        <v>0.182</v>
      </c>
      <c r="X877" s="189">
        <v>0.245</v>
      </c>
      <c r="Y877" s="189">
        <v>0</v>
      </c>
      <c r="Z877" s="189">
        <v>8.9999999999999993E-3</v>
      </c>
      <c r="AA877" s="189">
        <v>1.4999999999999999E-2</v>
      </c>
      <c r="AB877" s="189">
        <v>3.9E-2</v>
      </c>
      <c r="AC877" s="42"/>
    </row>
    <row r="878" spans="1:29" x14ac:dyDescent="0.25">
      <c r="A878" s="94" t="s">
        <v>2391</v>
      </c>
      <c r="B878" s="189" t="s">
        <v>143</v>
      </c>
      <c r="C878" s="189">
        <v>7.1788413098236775E-2</v>
      </c>
      <c r="D878" s="189">
        <v>0.18387909319899245</v>
      </c>
      <c r="E878" s="189">
        <v>6.4231738035264482E-2</v>
      </c>
      <c r="F878" s="189">
        <v>2.1410579345088162E-2</v>
      </c>
      <c r="G878" s="189">
        <v>0.59949622166246852</v>
      </c>
      <c r="H878" s="189">
        <v>1.1335012594458438E-2</v>
      </c>
      <c r="I878" s="189">
        <v>4.7858942065491183E-2</v>
      </c>
      <c r="J878" s="188">
        <v>1</v>
      </c>
      <c r="K878" s="190">
        <v>794</v>
      </c>
      <c r="L878" s="94"/>
      <c r="M878" s="189" t="s">
        <v>143</v>
      </c>
      <c r="N878" s="189" t="s">
        <v>143</v>
      </c>
      <c r="O878" s="189">
        <v>5.6000000000000001E-2</v>
      </c>
      <c r="P878" s="189">
        <v>9.1999999999999998E-2</v>
      </c>
      <c r="Q878" s="189">
        <v>0.158</v>
      </c>
      <c r="R878" s="189">
        <v>0.21199999999999999</v>
      </c>
      <c r="S878" s="189">
        <v>4.9000000000000002E-2</v>
      </c>
      <c r="T878" s="189">
        <v>8.3000000000000004E-2</v>
      </c>
      <c r="U878" s="189">
        <v>1.2999999999999999E-2</v>
      </c>
      <c r="V878" s="189">
        <v>3.4000000000000002E-2</v>
      </c>
      <c r="W878" s="189">
        <v>0.56499999999999995</v>
      </c>
      <c r="X878" s="189">
        <v>0.63300000000000001</v>
      </c>
      <c r="Y878" s="189">
        <v>6.0000000000000001E-3</v>
      </c>
      <c r="Z878" s="189">
        <v>2.1000000000000001E-2</v>
      </c>
      <c r="AA878" s="189">
        <v>3.5000000000000003E-2</v>
      </c>
      <c r="AB878" s="189">
        <v>6.5000000000000002E-2</v>
      </c>
      <c r="AC878" s="42"/>
    </row>
    <row r="879" spans="1:29" x14ac:dyDescent="0.25">
      <c r="A879" s="94" t="s">
        <v>2392</v>
      </c>
      <c r="B879" s="189" t="s">
        <v>143</v>
      </c>
      <c r="C879" s="189">
        <v>5.1255766273705791E-4</v>
      </c>
      <c r="D879" s="189">
        <v>0.61660686827268063</v>
      </c>
      <c r="E879" s="189">
        <v>0.19835981547924142</v>
      </c>
      <c r="F879" s="189">
        <v>0.13070220399794977</v>
      </c>
      <c r="G879" s="189">
        <v>8.2009226037929265E-3</v>
      </c>
      <c r="H879" s="189" t="s">
        <v>143</v>
      </c>
      <c r="I879" s="189">
        <v>4.5617631983598153E-2</v>
      </c>
      <c r="J879" s="188">
        <v>0.99999999999999989</v>
      </c>
      <c r="K879" s="190">
        <v>1951</v>
      </c>
      <c r="L879" s="94"/>
      <c r="M879" s="189" t="s">
        <v>143</v>
      </c>
      <c r="N879" s="189" t="s">
        <v>143</v>
      </c>
      <c r="O879" s="189">
        <v>0</v>
      </c>
      <c r="P879" s="189">
        <v>3.0000000000000001E-3</v>
      </c>
      <c r="Q879" s="189">
        <v>0.59499999999999997</v>
      </c>
      <c r="R879" s="189">
        <v>0.63800000000000001</v>
      </c>
      <c r="S879" s="189">
        <v>0.18099999999999999</v>
      </c>
      <c r="T879" s="189">
        <v>0.217</v>
      </c>
      <c r="U879" s="189">
        <v>0.11600000000000001</v>
      </c>
      <c r="V879" s="189">
        <v>0.14599999999999999</v>
      </c>
      <c r="W879" s="189">
        <v>5.0000000000000001E-3</v>
      </c>
      <c r="X879" s="189">
        <v>1.2999999999999999E-2</v>
      </c>
      <c r="Y879" s="189" t="s">
        <v>143</v>
      </c>
      <c r="Z879" s="189" t="s">
        <v>143</v>
      </c>
      <c r="AA879" s="189">
        <v>3.6999999999999998E-2</v>
      </c>
      <c r="AB879" s="189">
        <v>5.6000000000000001E-2</v>
      </c>
      <c r="AC879" s="42"/>
    </row>
    <row r="880" spans="1:29" x14ac:dyDescent="0.25">
      <c r="A880" s="94" t="s">
        <v>2393</v>
      </c>
      <c r="B880" s="189" t="s">
        <v>143</v>
      </c>
      <c r="C880" s="189">
        <v>0.30947278182597515</v>
      </c>
      <c r="D880" s="189">
        <v>0.24474924989284183</v>
      </c>
      <c r="E880" s="189">
        <v>0.10501500214316331</v>
      </c>
      <c r="F880" s="189">
        <v>5.74367766823832E-2</v>
      </c>
      <c r="G880" s="189">
        <v>0.25332190312901842</v>
      </c>
      <c r="H880" s="189">
        <v>2.5717959708529792E-3</v>
      </c>
      <c r="I880" s="189">
        <v>2.7432490355765109E-2</v>
      </c>
      <c r="J880" s="188">
        <v>1</v>
      </c>
      <c r="K880" s="190">
        <v>2333</v>
      </c>
      <c r="L880" s="94"/>
      <c r="M880" s="189" t="s">
        <v>143</v>
      </c>
      <c r="N880" s="189" t="s">
        <v>143</v>
      </c>
      <c r="O880" s="189">
        <v>0.29099999999999998</v>
      </c>
      <c r="P880" s="189">
        <v>0.32900000000000001</v>
      </c>
      <c r="Q880" s="189">
        <v>0.22800000000000001</v>
      </c>
      <c r="R880" s="189">
        <v>0.26300000000000001</v>
      </c>
      <c r="S880" s="189">
        <v>9.2999999999999999E-2</v>
      </c>
      <c r="T880" s="189">
        <v>0.11799999999999999</v>
      </c>
      <c r="U880" s="189">
        <v>4.9000000000000002E-2</v>
      </c>
      <c r="V880" s="189">
        <v>6.8000000000000005E-2</v>
      </c>
      <c r="W880" s="189">
        <v>0.23599999999999999</v>
      </c>
      <c r="X880" s="189">
        <v>0.27100000000000002</v>
      </c>
      <c r="Y880" s="189">
        <v>1E-3</v>
      </c>
      <c r="Z880" s="189">
        <v>6.0000000000000001E-3</v>
      </c>
      <c r="AA880" s="189">
        <v>2.1999999999999999E-2</v>
      </c>
      <c r="AB880" s="189">
        <v>3.5000000000000003E-2</v>
      </c>
      <c r="AC880" s="42"/>
    </row>
    <row r="881" spans="1:29" x14ac:dyDescent="0.25">
      <c r="A881" s="94" t="s">
        <v>2394</v>
      </c>
      <c r="B881" s="189">
        <v>0.30494321977287908</v>
      </c>
      <c r="C881" s="189">
        <v>0.44422177688710757</v>
      </c>
      <c r="D881" s="189">
        <v>0.13092852371409486</v>
      </c>
      <c r="E881" s="189">
        <v>4.2418169672678689E-2</v>
      </c>
      <c r="F881" s="189">
        <v>3.6740146960587841E-3</v>
      </c>
      <c r="G881" s="189">
        <v>4.4756179024716097E-2</v>
      </c>
      <c r="H881" s="189">
        <v>2.6720106880427524E-3</v>
      </c>
      <c r="I881" s="189">
        <v>2.6386105544422177E-2</v>
      </c>
      <c r="J881" s="188">
        <v>1</v>
      </c>
      <c r="K881" s="190">
        <v>2994</v>
      </c>
      <c r="L881" s="94"/>
      <c r="M881" s="189">
        <v>0.28899999999999998</v>
      </c>
      <c r="N881" s="189">
        <v>0.32200000000000001</v>
      </c>
      <c r="O881" s="189">
        <v>0.42699999999999999</v>
      </c>
      <c r="P881" s="189">
        <v>0.46200000000000002</v>
      </c>
      <c r="Q881" s="189">
        <v>0.11899999999999999</v>
      </c>
      <c r="R881" s="189">
        <v>0.14299999999999999</v>
      </c>
      <c r="S881" s="189">
        <v>3.5999999999999997E-2</v>
      </c>
      <c r="T881" s="189">
        <v>0.05</v>
      </c>
      <c r="U881" s="189">
        <v>2E-3</v>
      </c>
      <c r="V881" s="189">
        <v>7.0000000000000001E-3</v>
      </c>
      <c r="W881" s="189">
        <v>3.7999999999999999E-2</v>
      </c>
      <c r="X881" s="189">
        <v>5.2999999999999999E-2</v>
      </c>
      <c r="Y881" s="189">
        <v>1E-3</v>
      </c>
      <c r="Z881" s="189">
        <v>5.0000000000000001E-3</v>
      </c>
      <c r="AA881" s="189">
        <v>2.1000000000000001E-2</v>
      </c>
      <c r="AB881" s="189">
        <v>3.3000000000000002E-2</v>
      </c>
      <c r="AC881" s="42"/>
    </row>
    <row r="882" spans="1:29" x14ac:dyDescent="0.25">
      <c r="A882" s="94" t="s">
        <v>2395</v>
      </c>
      <c r="B882" s="189" t="s">
        <v>143</v>
      </c>
      <c r="C882" s="189">
        <v>0.14806866952789699</v>
      </c>
      <c r="D882" s="189">
        <v>0.27253218884120173</v>
      </c>
      <c r="E882" s="189">
        <v>0.22746781115879827</v>
      </c>
      <c r="F882" s="189">
        <v>3.8626609442060089E-2</v>
      </c>
      <c r="G882" s="189">
        <v>0.29399141630901288</v>
      </c>
      <c r="H882" s="189" t="s">
        <v>143</v>
      </c>
      <c r="I882" s="189">
        <v>1.9313304721030045E-2</v>
      </c>
      <c r="J882" s="188">
        <v>1</v>
      </c>
      <c r="K882" s="190">
        <v>466</v>
      </c>
      <c r="L882" s="94"/>
      <c r="M882" s="189" t="s">
        <v>143</v>
      </c>
      <c r="N882" s="189" t="s">
        <v>143</v>
      </c>
      <c r="O882" s="189">
        <v>0.11899999999999999</v>
      </c>
      <c r="P882" s="189">
        <v>0.183</v>
      </c>
      <c r="Q882" s="189">
        <v>0.23400000000000001</v>
      </c>
      <c r="R882" s="189">
        <v>0.315</v>
      </c>
      <c r="S882" s="189">
        <v>0.192</v>
      </c>
      <c r="T882" s="189">
        <v>0.26800000000000002</v>
      </c>
      <c r="U882" s="189">
        <v>2.5000000000000001E-2</v>
      </c>
      <c r="V882" s="189">
        <v>0.06</v>
      </c>
      <c r="W882" s="189">
        <v>0.254</v>
      </c>
      <c r="X882" s="189">
        <v>0.33700000000000002</v>
      </c>
      <c r="Y882" s="189" t="s">
        <v>143</v>
      </c>
      <c r="Z882" s="189" t="s">
        <v>143</v>
      </c>
      <c r="AA882" s="189">
        <v>0.01</v>
      </c>
      <c r="AB882" s="189">
        <v>3.5999999999999997E-2</v>
      </c>
      <c r="AC882" s="42"/>
    </row>
    <row r="883" spans="1:29" x14ac:dyDescent="0.25">
      <c r="A883" s="94" t="s">
        <v>2396</v>
      </c>
      <c r="B883" s="189" t="s">
        <v>143</v>
      </c>
      <c r="C883" s="189">
        <v>0.26931284677763551</v>
      </c>
      <c r="D883" s="189">
        <v>0.19206145966709348</v>
      </c>
      <c r="E883" s="189">
        <v>9.0055484421681611E-2</v>
      </c>
      <c r="F883" s="189">
        <v>2.4754588134869825E-2</v>
      </c>
      <c r="G883" s="189">
        <v>0.39479300042680326</v>
      </c>
      <c r="H883" s="189">
        <v>4.268032437046522E-3</v>
      </c>
      <c r="I883" s="189">
        <v>2.4754588134869825E-2</v>
      </c>
      <c r="J883" s="188">
        <v>1.0000000000000002</v>
      </c>
      <c r="K883" s="190">
        <v>2343</v>
      </c>
      <c r="L883" s="94"/>
      <c r="M883" s="189" t="s">
        <v>143</v>
      </c>
      <c r="N883" s="189" t="s">
        <v>143</v>
      </c>
      <c r="O883" s="189">
        <v>0.252</v>
      </c>
      <c r="P883" s="189">
        <v>0.28799999999999998</v>
      </c>
      <c r="Q883" s="189">
        <v>0.17699999999999999</v>
      </c>
      <c r="R883" s="189">
        <v>0.20899999999999999</v>
      </c>
      <c r="S883" s="189">
        <v>7.9000000000000001E-2</v>
      </c>
      <c r="T883" s="189">
        <v>0.10199999999999999</v>
      </c>
      <c r="U883" s="189">
        <v>1.9E-2</v>
      </c>
      <c r="V883" s="189">
        <v>3.2000000000000001E-2</v>
      </c>
      <c r="W883" s="189">
        <v>0.375</v>
      </c>
      <c r="X883" s="189">
        <v>0.41499999999999998</v>
      </c>
      <c r="Y883" s="189">
        <v>2E-3</v>
      </c>
      <c r="Z883" s="189">
        <v>8.0000000000000002E-3</v>
      </c>
      <c r="AA883" s="189">
        <v>1.9E-2</v>
      </c>
      <c r="AB883" s="189">
        <v>3.2000000000000001E-2</v>
      </c>
      <c r="AC883" s="42"/>
    </row>
    <row r="884" spans="1:29" x14ac:dyDescent="0.25">
      <c r="A884" s="94" t="s">
        <v>2397</v>
      </c>
      <c r="B884" s="189" t="s">
        <v>143</v>
      </c>
      <c r="C884" s="189">
        <v>0.51277683134582619</v>
      </c>
      <c r="D884" s="189">
        <v>0.30494037478705283</v>
      </c>
      <c r="E884" s="189">
        <v>5.6218057921635436E-2</v>
      </c>
      <c r="F884" s="189">
        <v>1.0221465076660987E-2</v>
      </c>
      <c r="G884" s="189">
        <v>2.0442930153321975E-2</v>
      </c>
      <c r="H884" s="189" t="s">
        <v>143</v>
      </c>
      <c r="I884" s="189">
        <v>9.540034071550256E-2</v>
      </c>
      <c r="J884" s="188">
        <v>1</v>
      </c>
      <c r="K884" s="190">
        <v>587</v>
      </c>
      <c r="L884" s="94"/>
      <c r="M884" s="189" t="s">
        <v>143</v>
      </c>
      <c r="N884" s="189" t="s">
        <v>143</v>
      </c>
      <c r="O884" s="189">
        <v>0.47199999999999998</v>
      </c>
      <c r="P884" s="189">
        <v>0.55300000000000005</v>
      </c>
      <c r="Q884" s="189">
        <v>0.26900000000000002</v>
      </c>
      <c r="R884" s="189">
        <v>0.34300000000000003</v>
      </c>
      <c r="S884" s="189">
        <v>0.04</v>
      </c>
      <c r="T884" s="189">
        <v>7.8E-2</v>
      </c>
      <c r="U884" s="189">
        <v>5.0000000000000001E-3</v>
      </c>
      <c r="V884" s="189">
        <v>2.1999999999999999E-2</v>
      </c>
      <c r="W884" s="189">
        <v>1.2E-2</v>
      </c>
      <c r="X884" s="189">
        <v>3.5000000000000003E-2</v>
      </c>
      <c r="Y884" s="189" t="s">
        <v>143</v>
      </c>
      <c r="Z884" s="189" t="s">
        <v>143</v>
      </c>
      <c r="AA884" s="189">
        <v>7.3999999999999996E-2</v>
      </c>
      <c r="AB884" s="189">
        <v>0.122</v>
      </c>
      <c r="AC884" s="42"/>
    </row>
    <row r="885" spans="1:29" x14ac:dyDescent="0.25">
      <c r="A885" s="94" t="s">
        <v>2398</v>
      </c>
      <c r="B885" s="189" t="s">
        <v>143</v>
      </c>
      <c r="C885" s="189">
        <v>0.21458046767537828</v>
      </c>
      <c r="D885" s="189">
        <v>0.31774415405777168</v>
      </c>
      <c r="E885" s="189">
        <v>0.14030261348005502</v>
      </c>
      <c r="F885" s="189">
        <v>1.5130674002751032E-2</v>
      </c>
      <c r="G885" s="189">
        <v>0.27097661623108665</v>
      </c>
      <c r="H885" s="189">
        <v>4.1265474552957355E-3</v>
      </c>
      <c r="I885" s="189">
        <v>3.7138927097661624E-2</v>
      </c>
      <c r="J885" s="188">
        <v>1</v>
      </c>
      <c r="K885" s="190">
        <v>727</v>
      </c>
      <c r="L885" s="94"/>
      <c r="M885" s="189" t="s">
        <v>143</v>
      </c>
      <c r="N885" s="189" t="s">
        <v>143</v>
      </c>
      <c r="O885" s="189">
        <v>0.186</v>
      </c>
      <c r="P885" s="189">
        <v>0.246</v>
      </c>
      <c r="Q885" s="189">
        <v>0.28499999999999998</v>
      </c>
      <c r="R885" s="189">
        <v>0.35199999999999998</v>
      </c>
      <c r="S885" s="189">
        <v>0.11700000000000001</v>
      </c>
      <c r="T885" s="189">
        <v>0.16700000000000001</v>
      </c>
      <c r="U885" s="189">
        <v>8.0000000000000002E-3</v>
      </c>
      <c r="V885" s="189">
        <v>2.7E-2</v>
      </c>
      <c r="W885" s="189">
        <v>0.24</v>
      </c>
      <c r="X885" s="189">
        <v>0.30399999999999999</v>
      </c>
      <c r="Y885" s="189">
        <v>1E-3</v>
      </c>
      <c r="Z885" s="189">
        <v>1.2E-2</v>
      </c>
      <c r="AA885" s="189">
        <v>2.5999999999999999E-2</v>
      </c>
      <c r="AB885" s="189">
        <v>5.2999999999999999E-2</v>
      </c>
      <c r="AC885" s="42"/>
    </row>
    <row r="886" spans="1:29" x14ac:dyDescent="0.25">
      <c r="A886" s="94" t="s">
        <v>2399</v>
      </c>
      <c r="B886" s="189" t="s">
        <v>143</v>
      </c>
      <c r="C886" s="189">
        <v>0.4024144869215292</v>
      </c>
      <c r="D886" s="189">
        <v>0.19114688128772636</v>
      </c>
      <c r="E886" s="189">
        <v>6.2374245472837021E-2</v>
      </c>
      <c r="F886" s="189">
        <v>9.0543259557344061E-2</v>
      </c>
      <c r="G886" s="189">
        <v>0.22535211267605634</v>
      </c>
      <c r="H886" s="189">
        <v>2.012072434607646E-3</v>
      </c>
      <c r="I886" s="189">
        <v>2.6156941649899398E-2</v>
      </c>
      <c r="J886" s="188">
        <v>1</v>
      </c>
      <c r="K886" s="190">
        <v>497</v>
      </c>
      <c r="L886" s="94"/>
      <c r="M886" s="189" t="s">
        <v>143</v>
      </c>
      <c r="N886" s="189" t="s">
        <v>143</v>
      </c>
      <c r="O886" s="189">
        <v>0.36</v>
      </c>
      <c r="P886" s="189">
        <v>0.44600000000000001</v>
      </c>
      <c r="Q886" s="189">
        <v>0.159</v>
      </c>
      <c r="R886" s="189">
        <v>0.22800000000000001</v>
      </c>
      <c r="S886" s="189">
        <v>4.3999999999999997E-2</v>
      </c>
      <c r="T886" s="189">
        <v>8.6999999999999994E-2</v>
      </c>
      <c r="U886" s="189">
        <v>6.8000000000000005E-2</v>
      </c>
      <c r="V886" s="189">
        <v>0.11899999999999999</v>
      </c>
      <c r="W886" s="189">
        <v>0.191</v>
      </c>
      <c r="X886" s="189">
        <v>0.26400000000000001</v>
      </c>
      <c r="Y886" s="189">
        <v>0</v>
      </c>
      <c r="Z886" s="189">
        <v>1.0999999999999999E-2</v>
      </c>
      <c r="AA886" s="189">
        <v>1.4999999999999999E-2</v>
      </c>
      <c r="AB886" s="189">
        <v>4.3999999999999997E-2</v>
      </c>
      <c r="AC886" s="42"/>
    </row>
    <row r="887" spans="1:29" x14ac:dyDescent="0.25">
      <c r="A887" s="94" t="s">
        <v>2400</v>
      </c>
      <c r="B887" s="189" t="s">
        <v>143</v>
      </c>
      <c r="C887" s="189">
        <v>9.2452830188679239E-2</v>
      </c>
      <c r="D887" s="189">
        <v>0.21132075471698114</v>
      </c>
      <c r="E887" s="189">
        <v>0.10377358490566038</v>
      </c>
      <c r="F887" s="189">
        <v>4.3396226415094337E-2</v>
      </c>
      <c r="G887" s="189">
        <v>0.51886792452830188</v>
      </c>
      <c r="H887" s="189">
        <v>1.8867924528301887E-3</v>
      </c>
      <c r="I887" s="189">
        <v>2.8301886792452831E-2</v>
      </c>
      <c r="J887" s="188">
        <v>1</v>
      </c>
      <c r="K887" s="190">
        <v>530</v>
      </c>
      <c r="L887" s="94"/>
      <c r="M887" s="189" t="s">
        <v>143</v>
      </c>
      <c r="N887" s="189" t="s">
        <v>143</v>
      </c>
      <c r="O887" s="189">
        <v>7.0999999999999994E-2</v>
      </c>
      <c r="P887" s="189">
        <v>0.12</v>
      </c>
      <c r="Q887" s="189">
        <v>0.17899999999999999</v>
      </c>
      <c r="R887" s="189">
        <v>0.248</v>
      </c>
      <c r="S887" s="189">
        <v>8.1000000000000003E-2</v>
      </c>
      <c r="T887" s="189">
        <v>0.13300000000000001</v>
      </c>
      <c r="U887" s="189">
        <v>2.9000000000000001E-2</v>
      </c>
      <c r="V887" s="189">
        <v>6.4000000000000001E-2</v>
      </c>
      <c r="W887" s="189">
        <v>0.47599999999999998</v>
      </c>
      <c r="X887" s="189">
        <v>0.56100000000000005</v>
      </c>
      <c r="Y887" s="189">
        <v>0</v>
      </c>
      <c r="Z887" s="189">
        <v>1.0999999999999999E-2</v>
      </c>
      <c r="AA887" s="189">
        <v>1.7000000000000001E-2</v>
      </c>
      <c r="AB887" s="189">
        <v>4.5999999999999999E-2</v>
      </c>
      <c r="AC887" s="42"/>
    </row>
    <row r="888" spans="1:29" x14ac:dyDescent="0.25">
      <c r="A888" s="94" t="s">
        <v>2401</v>
      </c>
      <c r="B888" s="189" t="s">
        <v>143</v>
      </c>
      <c r="C888" s="189">
        <v>0.30516619943932721</v>
      </c>
      <c r="D888" s="189">
        <v>0.33880656788145774</v>
      </c>
      <c r="E888" s="189">
        <v>0.16539847817380857</v>
      </c>
      <c r="F888" s="189">
        <v>6.688025630756908E-2</v>
      </c>
      <c r="G888" s="189">
        <v>0.10292350820985183</v>
      </c>
      <c r="H888" s="189">
        <v>2.803364036844213E-3</v>
      </c>
      <c r="I888" s="189">
        <v>1.802162595114137E-2</v>
      </c>
      <c r="J888" s="188">
        <v>1</v>
      </c>
      <c r="K888" s="190">
        <v>2497</v>
      </c>
      <c r="L888" s="94"/>
      <c r="M888" s="189" t="s">
        <v>143</v>
      </c>
      <c r="N888" s="189" t="s">
        <v>143</v>
      </c>
      <c r="O888" s="189">
        <v>0.28699999999999998</v>
      </c>
      <c r="P888" s="189">
        <v>0.32400000000000001</v>
      </c>
      <c r="Q888" s="189">
        <v>0.32100000000000001</v>
      </c>
      <c r="R888" s="189">
        <v>0.35799999999999998</v>
      </c>
      <c r="S888" s="189">
        <v>0.151</v>
      </c>
      <c r="T888" s="189">
        <v>0.18</v>
      </c>
      <c r="U888" s="189">
        <v>5.8000000000000003E-2</v>
      </c>
      <c r="V888" s="189">
        <v>7.6999999999999999E-2</v>
      </c>
      <c r="W888" s="189">
        <v>9.1999999999999998E-2</v>
      </c>
      <c r="X888" s="189">
        <v>0.115</v>
      </c>
      <c r="Y888" s="189">
        <v>1E-3</v>
      </c>
      <c r="Z888" s="189">
        <v>6.0000000000000001E-3</v>
      </c>
      <c r="AA888" s="189">
        <v>1.2999999999999999E-2</v>
      </c>
      <c r="AB888" s="189">
        <v>2.4E-2</v>
      </c>
      <c r="AC888" s="42"/>
    </row>
    <row r="889" spans="1:29" x14ac:dyDescent="0.25">
      <c r="A889" s="94" t="s">
        <v>2402</v>
      </c>
      <c r="B889" s="189" t="s">
        <v>143</v>
      </c>
      <c r="C889" s="189">
        <v>0.40212765957446811</v>
      </c>
      <c r="D889" s="189">
        <v>0.32127659574468087</v>
      </c>
      <c r="E889" s="189">
        <v>0.11276595744680851</v>
      </c>
      <c r="F889" s="189">
        <v>3.1914893617021274E-2</v>
      </c>
      <c r="G889" s="189">
        <v>9.7872340425531917E-2</v>
      </c>
      <c r="H889" s="189">
        <v>4.2553191489361703E-3</v>
      </c>
      <c r="I889" s="189">
        <v>2.9787234042553193E-2</v>
      </c>
      <c r="J889" s="188">
        <v>1</v>
      </c>
      <c r="K889" s="190">
        <v>470</v>
      </c>
      <c r="L889" s="94"/>
      <c r="M889" s="189" t="s">
        <v>143</v>
      </c>
      <c r="N889" s="189" t="s">
        <v>143</v>
      </c>
      <c r="O889" s="189">
        <v>0.35899999999999999</v>
      </c>
      <c r="P889" s="189">
        <v>0.44700000000000001</v>
      </c>
      <c r="Q889" s="189">
        <v>0.28100000000000003</v>
      </c>
      <c r="R889" s="189">
        <v>0.36499999999999999</v>
      </c>
      <c r="S889" s="189">
        <v>8.6999999999999994E-2</v>
      </c>
      <c r="T889" s="189">
        <v>0.14499999999999999</v>
      </c>
      <c r="U889" s="189">
        <v>1.9E-2</v>
      </c>
      <c r="V889" s="189">
        <v>5.1999999999999998E-2</v>
      </c>
      <c r="W889" s="189">
        <v>7.3999999999999996E-2</v>
      </c>
      <c r="X889" s="189">
        <v>0.128</v>
      </c>
      <c r="Y889" s="189">
        <v>1E-3</v>
      </c>
      <c r="Z889" s="189">
        <v>1.4999999999999999E-2</v>
      </c>
      <c r="AA889" s="189">
        <v>1.7999999999999999E-2</v>
      </c>
      <c r="AB889" s="189">
        <v>4.9000000000000002E-2</v>
      </c>
      <c r="AC889" s="42"/>
    </row>
    <row r="890" spans="1:29" x14ac:dyDescent="0.25">
      <c r="A890" s="94" t="s">
        <v>2403</v>
      </c>
      <c r="B890" s="189">
        <v>4.5216728457087421E-2</v>
      </c>
      <c r="C890" s="189">
        <v>0.23685942968019127</v>
      </c>
      <c r="D890" s="189">
        <v>0.3045632514465888</v>
      </c>
      <c r="E890" s="189">
        <v>9.3240012473580269E-2</v>
      </c>
      <c r="F890" s="189">
        <v>3.6623817608537473E-2</v>
      </c>
      <c r="G890" s="189">
        <v>0.21548109906101659</v>
      </c>
      <c r="H890" s="189">
        <v>9.3551851980180868E-4</v>
      </c>
      <c r="I890" s="189">
        <v>6.7080142753196362E-2</v>
      </c>
      <c r="J890" s="188">
        <v>1</v>
      </c>
      <c r="K890" s="190">
        <v>28861</v>
      </c>
      <c r="L890" s="94"/>
      <c r="M890" s="189">
        <v>4.2999999999999997E-2</v>
      </c>
      <c r="N890" s="189">
        <v>4.8000000000000001E-2</v>
      </c>
      <c r="O890" s="189">
        <v>0.23200000000000001</v>
      </c>
      <c r="P890" s="189">
        <v>0.24199999999999999</v>
      </c>
      <c r="Q890" s="189">
        <v>0.29899999999999999</v>
      </c>
      <c r="R890" s="189">
        <v>0.31</v>
      </c>
      <c r="S890" s="189">
        <v>0.09</v>
      </c>
      <c r="T890" s="189">
        <v>9.7000000000000003E-2</v>
      </c>
      <c r="U890" s="189">
        <v>3.5000000000000003E-2</v>
      </c>
      <c r="V890" s="189">
        <v>3.9E-2</v>
      </c>
      <c r="W890" s="189">
        <v>0.21099999999999999</v>
      </c>
      <c r="X890" s="189">
        <v>0.22</v>
      </c>
      <c r="Y890" s="189">
        <v>1E-3</v>
      </c>
      <c r="Z890" s="189">
        <v>1E-3</v>
      </c>
      <c r="AA890" s="189">
        <v>6.4000000000000001E-2</v>
      </c>
      <c r="AB890" s="189">
        <v>7.0000000000000007E-2</v>
      </c>
      <c r="AC890" s="42"/>
    </row>
    <row r="891" spans="1:29" x14ac:dyDescent="0.25">
      <c r="A891" s="94" t="s">
        <v>2404</v>
      </c>
      <c r="B891" s="189" t="s">
        <v>143</v>
      </c>
      <c r="C891" s="189">
        <v>0.23766364551863042</v>
      </c>
      <c r="D891" s="189">
        <v>0.35045317220543809</v>
      </c>
      <c r="E891" s="189">
        <v>0.10976837865055387</v>
      </c>
      <c r="F891" s="189">
        <v>7.3514602215508554E-2</v>
      </c>
      <c r="G891" s="189">
        <v>0.17522658610271905</v>
      </c>
      <c r="H891" s="189" t="s">
        <v>143</v>
      </c>
      <c r="I891" s="189">
        <v>5.3373615307150048E-2</v>
      </c>
      <c r="J891" s="188">
        <v>1</v>
      </c>
      <c r="K891" s="190">
        <v>993</v>
      </c>
      <c r="L891" s="94"/>
      <c r="M891" s="189" t="s">
        <v>143</v>
      </c>
      <c r="N891" s="189" t="s">
        <v>143</v>
      </c>
      <c r="O891" s="189">
        <v>0.21199999999999999</v>
      </c>
      <c r="P891" s="189">
        <v>0.26500000000000001</v>
      </c>
      <c r="Q891" s="189">
        <v>0.32100000000000001</v>
      </c>
      <c r="R891" s="189">
        <v>0.38100000000000001</v>
      </c>
      <c r="S891" s="189">
        <v>9.1999999999999998E-2</v>
      </c>
      <c r="T891" s="189">
        <v>0.13100000000000001</v>
      </c>
      <c r="U891" s="189">
        <v>5.8999999999999997E-2</v>
      </c>
      <c r="V891" s="189">
        <v>9.0999999999999998E-2</v>
      </c>
      <c r="W891" s="189">
        <v>0.153</v>
      </c>
      <c r="X891" s="189">
        <v>0.2</v>
      </c>
      <c r="Y891" s="189" t="s">
        <v>143</v>
      </c>
      <c r="Z891" s="189" t="s">
        <v>143</v>
      </c>
      <c r="AA891" s="189">
        <v>4.1000000000000002E-2</v>
      </c>
      <c r="AB891" s="189">
        <v>6.9000000000000006E-2</v>
      </c>
      <c r="AC891" s="42"/>
    </row>
    <row r="892" spans="1:29" x14ac:dyDescent="0.25">
      <c r="A892" s="94" t="s">
        <v>2405</v>
      </c>
      <c r="B892" s="189" t="s">
        <v>143</v>
      </c>
      <c r="C892" s="189">
        <v>7.5400565504241276E-2</v>
      </c>
      <c r="D892" s="189">
        <v>0.18284637134778511</v>
      </c>
      <c r="E892" s="189">
        <v>6.4090480678605094E-2</v>
      </c>
      <c r="F892" s="189">
        <v>1.0367577756833177E-2</v>
      </c>
      <c r="G892" s="189">
        <v>0.59754948162111221</v>
      </c>
      <c r="H892" s="189">
        <v>9.42507068803016E-4</v>
      </c>
      <c r="I892" s="189">
        <v>6.8803016022620164E-2</v>
      </c>
      <c r="J892" s="188">
        <v>1</v>
      </c>
      <c r="K892" s="190">
        <v>1061</v>
      </c>
      <c r="L892" s="94"/>
      <c r="M892" s="189" t="s">
        <v>143</v>
      </c>
      <c r="N892" s="189" t="s">
        <v>143</v>
      </c>
      <c r="O892" s="189">
        <v>6.0999999999999999E-2</v>
      </c>
      <c r="P892" s="189">
        <v>9.2999999999999999E-2</v>
      </c>
      <c r="Q892" s="189">
        <v>0.161</v>
      </c>
      <c r="R892" s="189">
        <v>0.20699999999999999</v>
      </c>
      <c r="S892" s="189">
        <v>5.0999999999999997E-2</v>
      </c>
      <c r="T892" s="189">
        <v>0.08</v>
      </c>
      <c r="U892" s="189">
        <v>6.0000000000000001E-3</v>
      </c>
      <c r="V892" s="189">
        <v>1.7999999999999999E-2</v>
      </c>
      <c r="W892" s="189">
        <v>0.56799999999999995</v>
      </c>
      <c r="X892" s="189">
        <v>0.627</v>
      </c>
      <c r="Y892" s="189">
        <v>0</v>
      </c>
      <c r="Z892" s="189">
        <v>5.0000000000000001E-3</v>
      </c>
      <c r="AA892" s="189">
        <v>5.5E-2</v>
      </c>
      <c r="AB892" s="189">
        <v>8.5999999999999993E-2</v>
      </c>
      <c r="AC892" s="42"/>
    </row>
    <row r="893" spans="1:29" x14ac:dyDescent="0.25">
      <c r="A893" s="94" t="s">
        <v>2406</v>
      </c>
      <c r="B893" s="189">
        <v>4.3149466192170818E-2</v>
      </c>
      <c r="C893" s="189">
        <v>2.224199288256228E-3</v>
      </c>
      <c r="D893" s="189">
        <v>0.6908362989323843</v>
      </c>
      <c r="E893" s="189">
        <v>0.18994661921708186</v>
      </c>
      <c r="F893" s="189">
        <v>8.8967971530249119E-3</v>
      </c>
      <c r="G893" s="189">
        <v>6.2277580071174376E-3</v>
      </c>
      <c r="H893" s="189" t="s">
        <v>143</v>
      </c>
      <c r="I893" s="189">
        <v>5.8718861209964411E-2</v>
      </c>
      <c r="J893" s="188">
        <v>1</v>
      </c>
      <c r="K893" s="190">
        <v>2248</v>
      </c>
      <c r="L893" s="94"/>
      <c r="M893" s="189">
        <v>3.5999999999999997E-2</v>
      </c>
      <c r="N893" s="189">
        <v>5.1999999999999998E-2</v>
      </c>
      <c r="O893" s="189">
        <v>1E-3</v>
      </c>
      <c r="P893" s="189">
        <v>5.0000000000000001E-3</v>
      </c>
      <c r="Q893" s="189">
        <v>0.67100000000000004</v>
      </c>
      <c r="R893" s="189">
        <v>0.71</v>
      </c>
      <c r="S893" s="189">
        <v>0.17399999999999999</v>
      </c>
      <c r="T893" s="189">
        <v>0.20699999999999999</v>
      </c>
      <c r="U893" s="189">
        <v>6.0000000000000001E-3</v>
      </c>
      <c r="V893" s="189">
        <v>1.4E-2</v>
      </c>
      <c r="W893" s="189">
        <v>4.0000000000000001E-3</v>
      </c>
      <c r="X893" s="189">
        <v>0.01</v>
      </c>
      <c r="Y893" s="189" t="s">
        <v>143</v>
      </c>
      <c r="Z893" s="189" t="s">
        <v>143</v>
      </c>
      <c r="AA893" s="189">
        <v>0.05</v>
      </c>
      <c r="AB893" s="189">
        <v>6.9000000000000006E-2</v>
      </c>
      <c r="AC893" s="42"/>
    </row>
    <row r="894" spans="1:29" x14ac:dyDescent="0.25">
      <c r="A894" s="94" t="s">
        <v>2407</v>
      </c>
      <c r="B894" s="189">
        <v>5.3951982735365523E-3</v>
      </c>
      <c r="C894" s="189">
        <v>0.24898840032371189</v>
      </c>
      <c r="D894" s="189">
        <v>0.29484758564877261</v>
      </c>
      <c r="E894" s="189">
        <v>8.3355813326139741E-2</v>
      </c>
      <c r="F894" s="189">
        <v>5.637982195845697E-2</v>
      </c>
      <c r="G894" s="189">
        <v>0.25384407876989479</v>
      </c>
      <c r="H894" s="189">
        <v>8.0927974103048284E-4</v>
      </c>
      <c r="I894" s="189">
        <v>5.637982195845697E-2</v>
      </c>
      <c r="J894" s="188">
        <v>1</v>
      </c>
      <c r="K894" s="190">
        <v>3707</v>
      </c>
      <c r="L894" s="94"/>
      <c r="M894" s="189">
        <v>3.0000000000000001E-3</v>
      </c>
      <c r="N894" s="189">
        <v>8.0000000000000002E-3</v>
      </c>
      <c r="O894" s="189">
        <v>0.23499999999999999</v>
      </c>
      <c r="P894" s="189">
        <v>0.26300000000000001</v>
      </c>
      <c r="Q894" s="189">
        <v>0.28000000000000003</v>
      </c>
      <c r="R894" s="189">
        <v>0.31</v>
      </c>
      <c r="S894" s="189">
        <v>7.4999999999999997E-2</v>
      </c>
      <c r="T894" s="189">
        <v>9.2999999999999999E-2</v>
      </c>
      <c r="U894" s="189">
        <v>4.9000000000000002E-2</v>
      </c>
      <c r="V894" s="189">
        <v>6.4000000000000001E-2</v>
      </c>
      <c r="W894" s="189">
        <v>0.24</v>
      </c>
      <c r="X894" s="189">
        <v>0.26800000000000002</v>
      </c>
      <c r="Y894" s="189">
        <v>0</v>
      </c>
      <c r="Z894" s="189">
        <v>2E-3</v>
      </c>
      <c r="AA894" s="189">
        <v>4.9000000000000002E-2</v>
      </c>
      <c r="AB894" s="189">
        <v>6.4000000000000001E-2</v>
      </c>
      <c r="AC894" s="42"/>
    </row>
    <row r="895" spans="1:29" x14ac:dyDescent="0.25">
      <c r="A895" s="94" t="s">
        <v>2408</v>
      </c>
      <c r="B895" s="189">
        <v>0.27820039121930012</v>
      </c>
      <c r="C895" s="189">
        <v>0.39491414909802219</v>
      </c>
      <c r="D895" s="189">
        <v>0.1827863507933058</v>
      </c>
      <c r="E895" s="189">
        <v>3.5644425124972831E-2</v>
      </c>
      <c r="F895" s="189">
        <v>1.9560965007607042E-3</v>
      </c>
      <c r="G895" s="189">
        <v>3.5861769180612908E-2</v>
      </c>
      <c r="H895" s="189">
        <v>6.5203216692023478E-4</v>
      </c>
      <c r="I895" s="189">
        <v>6.9984785916105199E-2</v>
      </c>
      <c r="J895" s="188">
        <v>0.99999999999999989</v>
      </c>
      <c r="K895" s="190">
        <v>4601</v>
      </c>
      <c r="L895" s="94"/>
      <c r="M895" s="189">
        <v>0.26500000000000001</v>
      </c>
      <c r="N895" s="189">
        <v>0.29099999999999998</v>
      </c>
      <c r="O895" s="189">
        <v>0.38100000000000001</v>
      </c>
      <c r="P895" s="189">
        <v>0.40899999999999997</v>
      </c>
      <c r="Q895" s="189">
        <v>0.17199999999999999</v>
      </c>
      <c r="R895" s="189">
        <v>0.19400000000000001</v>
      </c>
      <c r="S895" s="189">
        <v>3.1E-2</v>
      </c>
      <c r="T895" s="189">
        <v>4.1000000000000002E-2</v>
      </c>
      <c r="U895" s="189">
        <v>1E-3</v>
      </c>
      <c r="V895" s="189">
        <v>4.0000000000000001E-3</v>
      </c>
      <c r="W895" s="189">
        <v>3.1E-2</v>
      </c>
      <c r="X895" s="189">
        <v>4.2000000000000003E-2</v>
      </c>
      <c r="Y895" s="189">
        <v>0</v>
      </c>
      <c r="Z895" s="189">
        <v>2E-3</v>
      </c>
      <c r="AA895" s="189">
        <v>6.3E-2</v>
      </c>
      <c r="AB895" s="189">
        <v>7.8E-2</v>
      </c>
      <c r="AC895" s="42"/>
    </row>
    <row r="896" spans="1:29" x14ac:dyDescent="0.25">
      <c r="A896" s="94" t="s">
        <v>2409</v>
      </c>
      <c r="B896" s="189" t="s">
        <v>143</v>
      </c>
      <c r="C896" s="189">
        <v>0.16618497109826588</v>
      </c>
      <c r="D896" s="189">
        <v>0.32369942196531792</v>
      </c>
      <c r="E896" s="189">
        <v>0.16763005780346821</v>
      </c>
      <c r="F896" s="189">
        <v>4.3352601156069363E-2</v>
      </c>
      <c r="G896" s="189">
        <v>0.24132947976878613</v>
      </c>
      <c r="H896" s="189">
        <v>2.8901734104046241E-3</v>
      </c>
      <c r="I896" s="189">
        <v>5.4913294797687862E-2</v>
      </c>
      <c r="J896" s="188">
        <v>1</v>
      </c>
      <c r="K896" s="190">
        <v>692</v>
      </c>
      <c r="L896" s="94"/>
      <c r="M896" s="189" t="s">
        <v>143</v>
      </c>
      <c r="N896" s="189" t="s">
        <v>143</v>
      </c>
      <c r="O896" s="189">
        <v>0.14000000000000001</v>
      </c>
      <c r="P896" s="189">
        <v>0.19600000000000001</v>
      </c>
      <c r="Q896" s="189">
        <v>0.28999999999999998</v>
      </c>
      <c r="R896" s="189">
        <v>0.35899999999999999</v>
      </c>
      <c r="S896" s="189">
        <v>0.14199999999999999</v>
      </c>
      <c r="T896" s="189">
        <v>0.19700000000000001</v>
      </c>
      <c r="U896" s="189">
        <v>3.1E-2</v>
      </c>
      <c r="V896" s="189">
        <v>6.0999999999999999E-2</v>
      </c>
      <c r="W896" s="189">
        <v>0.21099999999999999</v>
      </c>
      <c r="X896" s="189">
        <v>0.27500000000000002</v>
      </c>
      <c r="Y896" s="189">
        <v>1E-3</v>
      </c>
      <c r="Z896" s="189">
        <v>0.01</v>
      </c>
      <c r="AA896" s="189">
        <v>0.04</v>
      </c>
      <c r="AB896" s="189">
        <v>7.3999999999999996E-2</v>
      </c>
      <c r="AC896" s="42"/>
    </row>
    <row r="897" spans="1:29" x14ac:dyDescent="0.25">
      <c r="A897" s="94" t="s">
        <v>2410</v>
      </c>
      <c r="B897" s="189" t="s">
        <v>143</v>
      </c>
      <c r="C897" s="189">
        <v>0.19243372058385463</v>
      </c>
      <c r="D897" s="189">
        <v>0.24873398868036939</v>
      </c>
      <c r="E897" s="189">
        <v>0.12332439678284182</v>
      </c>
      <c r="F897" s="189">
        <v>2.323503127792672E-2</v>
      </c>
      <c r="G897" s="189">
        <v>0.37056896038129283</v>
      </c>
      <c r="H897" s="189">
        <v>1.4894250819183796E-3</v>
      </c>
      <c r="I897" s="189">
        <v>4.0214477211796246E-2</v>
      </c>
      <c r="J897" s="188">
        <v>1</v>
      </c>
      <c r="K897" s="190">
        <v>3357</v>
      </c>
      <c r="L897" s="94"/>
      <c r="M897" s="189" t="s">
        <v>143</v>
      </c>
      <c r="N897" s="189" t="s">
        <v>143</v>
      </c>
      <c r="O897" s="189">
        <v>0.17899999999999999</v>
      </c>
      <c r="P897" s="189">
        <v>0.20599999999999999</v>
      </c>
      <c r="Q897" s="189">
        <v>0.23400000000000001</v>
      </c>
      <c r="R897" s="189">
        <v>0.26400000000000001</v>
      </c>
      <c r="S897" s="189">
        <v>0.113</v>
      </c>
      <c r="T897" s="189">
        <v>0.13500000000000001</v>
      </c>
      <c r="U897" s="189">
        <v>1.9E-2</v>
      </c>
      <c r="V897" s="189">
        <v>2.9000000000000001E-2</v>
      </c>
      <c r="W897" s="189">
        <v>0.35399999999999998</v>
      </c>
      <c r="X897" s="189">
        <v>0.38700000000000001</v>
      </c>
      <c r="Y897" s="189">
        <v>1E-3</v>
      </c>
      <c r="Z897" s="189">
        <v>3.0000000000000001E-3</v>
      </c>
      <c r="AA897" s="189">
        <v>3.4000000000000002E-2</v>
      </c>
      <c r="AB897" s="189">
        <v>4.7E-2</v>
      </c>
      <c r="AC897" s="42"/>
    </row>
    <row r="898" spans="1:29" x14ac:dyDescent="0.25">
      <c r="A898" s="94" t="s">
        <v>2411</v>
      </c>
      <c r="B898" s="189" t="s">
        <v>143</v>
      </c>
      <c r="C898" s="189">
        <v>0.35009487666034156</v>
      </c>
      <c r="D898" s="189">
        <v>0.39278937381404172</v>
      </c>
      <c r="E898" s="189">
        <v>6.7362428842504748E-2</v>
      </c>
      <c r="F898" s="189">
        <v>1.3282732447817837E-2</v>
      </c>
      <c r="G898" s="189">
        <v>1.7077798861480076E-2</v>
      </c>
      <c r="H898" s="189">
        <v>9.4876660341555979E-4</v>
      </c>
      <c r="I898" s="189">
        <v>0.15844402277039848</v>
      </c>
      <c r="J898" s="188">
        <v>1</v>
      </c>
      <c r="K898" s="190">
        <v>1054</v>
      </c>
      <c r="L898" s="94"/>
      <c r="M898" s="189" t="s">
        <v>143</v>
      </c>
      <c r="N898" s="189" t="s">
        <v>143</v>
      </c>
      <c r="O898" s="189">
        <v>0.32200000000000001</v>
      </c>
      <c r="P898" s="189">
        <v>0.379</v>
      </c>
      <c r="Q898" s="189">
        <v>0.36399999999999999</v>
      </c>
      <c r="R898" s="189">
        <v>0.42299999999999999</v>
      </c>
      <c r="S898" s="189">
        <v>5.3999999999999999E-2</v>
      </c>
      <c r="T898" s="189">
        <v>8.4000000000000005E-2</v>
      </c>
      <c r="U898" s="189">
        <v>8.0000000000000002E-3</v>
      </c>
      <c r="V898" s="189">
        <v>2.1999999999999999E-2</v>
      </c>
      <c r="W898" s="189">
        <v>1.0999999999999999E-2</v>
      </c>
      <c r="X898" s="189">
        <v>2.7E-2</v>
      </c>
      <c r="Y898" s="189">
        <v>0</v>
      </c>
      <c r="Z898" s="189">
        <v>5.0000000000000001E-3</v>
      </c>
      <c r="AA898" s="189">
        <v>0.13800000000000001</v>
      </c>
      <c r="AB898" s="189">
        <v>0.182</v>
      </c>
      <c r="AC898" s="42"/>
    </row>
    <row r="899" spans="1:29" x14ac:dyDescent="0.25">
      <c r="A899" s="94" t="s">
        <v>2412</v>
      </c>
      <c r="B899" s="189" t="s">
        <v>143</v>
      </c>
      <c r="C899" s="189">
        <v>0.15539305301645337</v>
      </c>
      <c r="D899" s="189">
        <v>0.39762340036563071</v>
      </c>
      <c r="E899" s="189">
        <v>0.11334552102376599</v>
      </c>
      <c r="F899" s="189">
        <v>3.8391224862888484E-2</v>
      </c>
      <c r="G899" s="189">
        <v>0.24405850091407677</v>
      </c>
      <c r="H899" s="189" t="s">
        <v>143</v>
      </c>
      <c r="I899" s="189">
        <v>5.1188299817184646E-2</v>
      </c>
      <c r="J899" s="188">
        <v>0.99999999999999989</v>
      </c>
      <c r="K899" s="190">
        <v>1094</v>
      </c>
      <c r="L899" s="94"/>
      <c r="M899" s="189" t="s">
        <v>143</v>
      </c>
      <c r="N899" s="189" t="s">
        <v>143</v>
      </c>
      <c r="O899" s="189">
        <v>0.13500000000000001</v>
      </c>
      <c r="P899" s="189">
        <v>0.17799999999999999</v>
      </c>
      <c r="Q899" s="189">
        <v>0.36899999999999999</v>
      </c>
      <c r="R899" s="189">
        <v>0.42699999999999999</v>
      </c>
      <c r="S899" s="189">
        <v>9.6000000000000002E-2</v>
      </c>
      <c r="T899" s="189">
        <v>0.13400000000000001</v>
      </c>
      <c r="U899" s="189">
        <v>2.9000000000000001E-2</v>
      </c>
      <c r="V899" s="189">
        <v>5.0999999999999997E-2</v>
      </c>
      <c r="W899" s="189">
        <v>0.22</v>
      </c>
      <c r="X899" s="189">
        <v>0.27</v>
      </c>
      <c r="Y899" s="189" t="s">
        <v>143</v>
      </c>
      <c r="Z899" s="189" t="s">
        <v>143</v>
      </c>
      <c r="AA899" s="189">
        <v>0.04</v>
      </c>
      <c r="AB899" s="189">
        <v>6.6000000000000003E-2</v>
      </c>
      <c r="AC899" s="42"/>
    </row>
    <row r="900" spans="1:29" x14ac:dyDescent="0.25">
      <c r="A900" s="94" t="s">
        <v>2413</v>
      </c>
      <c r="B900" s="189" t="s">
        <v>143</v>
      </c>
      <c r="C900" s="189">
        <v>0.3323397913561848</v>
      </c>
      <c r="D900" s="189">
        <v>0.19821162444113263</v>
      </c>
      <c r="E900" s="189">
        <v>5.9612518628912071E-2</v>
      </c>
      <c r="F900" s="189">
        <v>0.11326378539493294</v>
      </c>
      <c r="G900" s="189">
        <v>0.23397913561847988</v>
      </c>
      <c r="H900" s="189" t="s">
        <v>143</v>
      </c>
      <c r="I900" s="189">
        <v>6.259314456035768E-2</v>
      </c>
      <c r="J900" s="188">
        <v>1</v>
      </c>
      <c r="K900" s="190">
        <v>671</v>
      </c>
      <c r="L900" s="94"/>
      <c r="M900" s="189" t="s">
        <v>143</v>
      </c>
      <c r="N900" s="189" t="s">
        <v>143</v>
      </c>
      <c r="O900" s="189">
        <v>0.29799999999999999</v>
      </c>
      <c r="P900" s="189">
        <v>0.36899999999999999</v>
      </c>
      <c r="Q900" s="189">
        <v>0.17</v>
      </c>
      <c r="R900" s="189">
        <v>0.23</v>
      </c>
      <c r="S900" s="189">
        <v>4.3999999999999997E-2</v>
      </c>
      <c r="T900" s="189">
        <v>0.08</v>
      </c>
      <c r="U900" s="189">
        <v>9.0999999999999998E-2</v>
      </c>
      <c r="V900" s="189">
        <v>0.13900000000000001</v>
      </c>
      <c r="W900" s="189">
        <v>0.20399999999999999</v>
      </c>
      <c r="X900" s="189">
        <v>0.26700000000000002</v>
      </c>
      <c r="Y900" s="189" t="s">
        <v>143</v>
      </c>
      <c r="Z900" s="189" t="s">
        <v>143</v>
      </c>
      <c r="AA900" s="189">
        <v>4.7E-2</v>
      </c>
      <c r="AB900" s="189">
        <v>8.4000000000000005E-2</v>
      </c>
      <c r="AC900" s="42"/>
    </row>
    <row r="901" spans="1:29" x14ac:dyDescent="0.25">
      <c r="A901" s="94" t="s">
        <v>2414</v>
      </c>
      <c r="B901" s="189" t="s">
        <v>143</v>
      </c>
      <c r="C901" s="189">
        <v>9.3283582089552244E-2</v>
      </c>
      <c r="D901" s="189">
        <v>0.22139303482587064</v>
      </c>
      <c r="E901" s="189">
        <v>9.950248756218906E-2</v>
      </c>
      <c r="F901" s="189">
        <v>3.9800995024875621E-2</v>
      </c>
      <c r="G901" s="189">
        <v>0.48258706467661694</v>
      </c>
      <c r="H901" s="189">
        <v>4.9751243781094526E-3</v>
      </c>
      <c r="I901" s="189">
        <v>5.8457711442786067E-2</v>
      </c>
      <c r="J901" s="188">
        <v>1</v>
      </c>
      <c r="K901" s="190">
        <v>804</v>
      </c>
      <c r="L901" s="94"/>
      <c r="M901" s="189" t="s">
        <v>143</v>
      </c>
      <c r="N901" s="189" t="s">
        <v>143</v>
      </c>
      <c r="O901" s="189">
        <v>7.4999999999999997E-2</v>
      </c>
      <c r="P901" s="189">
        <v>0.115</v>
      </c>
      <c r="Q901" s="189">
        <v>0.19400000000000001</v>
      </c>
      <c r="R901" s="189">
        <v>0.251</v>
      </c>
      <c r="S901" s="189">
        <v>8.1000000000000003E-2</v>
      </c>
      <c r="T901" s="189">
        <v>0.122</v>
      </c>
      <c r="U901" s="189">
        <v>2.8000000000000001E-2</v>
      </c>
      <c r="V901" s="189">
        <v>5.6000000000000001E-2</v>
      </c>
      <c r="W901" s="189">
        <v>0.44800000000000001</v>
      </c>
      <c r="X901" s="189">
        <v>0.51700000000000002</v>
      </c>
      <c r="Y901" s="189">
        <v>2E-3</v>
      </c>
      <c r="Z901" s="189">
        <v>1.2999999999999999E-2</v>
      </c>
      <c r="AA901" s="189">
        <v>4.3999999999999997E-2</v>
      </c>
      <c r="AB901" s="189">
        <v>7.6999999999999999E-2</v>
      </c>
      <c r="AC901" s="42"/>
    </row>
    <row r="902" spans="1:29" x14ac:dyDescent="0.25">
      <c r="A902" s="94" t="s">
        <v>2415</v>
      </c>
      <c r="B902" s="189" t="s">
        <v>143</v>
      </c>
      <c r="C902" s="189">
        <v>0.2422976501305483</v>
      </c>
      <c r="D902" s="189">
        <v>0.45587467362924283</v>
      </c>
      <c r="E902" s="189">
        <v>9.0861618798955615E-2</v>
      </c>
      <c r="F902" s="189">
        <v>4.9869451697127934E-2</v>
      </c>
      <c r="G902" s="189">
        <v>7.650130548302872E-2</v>
      </c>
      <c r="H902" s="189" t="s">
        <v>143</v>
      </c>
      <c r="I902" s="189">
        <v>8.4595300261096601E-2</v>
      </c>
      <c r="J902" s="188">
        <v>1</v>
      </c>
      <c r="K902" s="190">
        <v>3830</v>
      </c>
      <c r="L902" s="94"/>
      <c r="M902" s="189" t="s">
        <v>143</v>
      </c>
      <c r="N902" s="189" t="s">
        <v>143</v>
      </c>
      <c r="O902" s="189">
        <v>0.22900000000000001</v>
      </c>
      <c r="P902" s="189">
        <v>0.25600000000000001</v>
      </c>
      <c r="Q902" s="189">
        <v>0.44</v>
      </c>
      <c r="R902" s="189">
        <v>0.47199999999999998</v>
      </c>
      <c r="S902" s="189">
        <v>8.2000000000000003E-2</v>
      </c>
      <c r="T902" s="189">
        <v>0.1</v>
      </c>
      <c r="U902" s="189">
        <v>4.2999999999999997E-2</v>
      </c>
      <c r="V902" s="189">
        <v>5.7000000000000002E-2</v>
      </c>
      <c r="W902" s="189">
        <v>6.9000000000000006E-2</v>
      </c>
      <c r="X902" s="189">
        <v>8.5000000000000006E-2</v>
      </c>
      <c r="Y902" s="189" t="s">
        <v>143</v>
      </c>
      <c r="Z902" s="189" t="s">
        <v>143</v>
      </c>
      <c r="AA902" s="189">
        <v>7.5999999999999998E-2</v>
      </c>
      <c r="AB902" s="189">
        <v>9.4E-2</v>
      </c>
      <c r="AC902" s="42"/>
    </row>
    <row r="903" spans="1:29" x14ac:dyDescent="0.25">
      <c r="A903" s="94" t="s">
        <v>2416</v>
      </c>
      <c r="B903" s="189" t="s">
        <v>143</v>
      </c>
      <c r="C903" s="189">
        <v>0.33078880407124683</v>
      </c>
      <c r="D903" s="189">
        <v>0.45165394402035625</v>
      </c>
      <c r="E903" s="189">
        <v>6.3613231552162849E-2</v>
      </c>
      <c r="F903" s="189">
        <v>2.4173027989821884E-2</v>
      </c>
      <c r="G903" s="189">
        <v>7.2519083969465645E-2</v>
      </c>
      <c r="H903" s="189" t="s">
        <v>143</v>
      </c>
      <c r="I903" s="189">
        <v>5.7251908396946563E-2</v>
      </c>
      <c r="J903" s="188">
        <v>1</v>
      </c>
      <c r="K903" s="190">
        <v>786</v>
      </c>
      <c r="L903" s="94"/>
      <c r="M903" s="189" t="s">
        <v>143</v>
      </c>
      <c r="N903" s="189" t="s">
        <v>143</v>
      </c>
      <c r="O903" s="189">
        <v>0.29899999999999999</v>
      </c>
      <c r="P903" s="189">
        <v>0.36399999999999999</v>
      </c>
      <c r="Q903" s="189">
        <v>0.41699999999999998</v>
      </c>
      <c r="R903" s="189">
        <v>0.48699999999999999</v>
      </c>
      <c r="S903" s="189">
        <v>4.9000000000000002E-2</v>
      </c>
      <c r="T903" s="189">
        <v>8.3000000000000004E-2</v>
      </c>
      <c r="U903" s="189">
        <v>1.6E-2</v>
      </c>
      <c r="V903" s="189">
        <v>3.6999999999999998E-2</v>
      </c>
      <c r="W903" s="189">
        <v>5.6000000000000001E-2</v>
      </c>
      <c r="X903" s="189">
        <v>9.2999999999999999E-2</v>
      </c>
      <c r="Y903" s="189" t="s">
        <v>143</v>
      </c>
      <c r="Z903" s="189" t="s">
        <v>143</v>
      </c>
      <c r="AA903" s="189">
        <v>4.2999999999999997E-2</v>
      </c>
      <c r="AB903" s="189">
        <v>7.5999999999999998E-2</v>
      </c>
      <c r="AC903" s="42"/>
    </row>
    <row r="904" spans="1:29" x14ac:dyDescent="0.25">
      <c r="A904" s="94" t="s">
        <v>2417</v>
      </c>
      <c r="B904" s="189">
        <v>4.5595995129211205E-2</v>
      </c>
      <c r="C904" s="189">
        <v>0.26789338384521716</v>
      </c>
      <c r="D904" s="189">
        <v>0.3111892842646462</v>
      </c>
      <c r="E904" s="189">
        <v>5.7637667433364903E-2</v>
      </c>
      <c r="F904" s="189">
        <v>3.2742524692193208E-2</v>
      </c>
      <c r="G904" s="189">
        <v>0.24502773643620621</v>
      </c>
      <c r="H904" s="189">
        <v>9.4709782167501019E-4</v>
      </c>
      <c r="I904" s="189">
        <v>3.896631037748613E-2</v>
      </c>
      <c r="J904" s="188">
        <v>1.0000000000000002</v>
      </c>
      <c r="K904" s="190">
        <v>7391</v>
      </c>
      <c r="L904" s="94"/>
      <c r="M904" s="189">
        <v>4.1000000000000002E-2</v>
      </c>
      <c r="N904" s="189">
        <v>5.0999999999999997E-2</v>
      </c>
      <c r="O904" s="189">
        <v>0.25800000000000001</v>
      </c>
      <c r="P904" s="189">
        <v>0.27800000000000002</v>
      </c>
      <c r="Q904" s="189">
        <v>0.30099999999999999</v>
      </c>
      <c r="R904" s="189">
        <v>0.32200000000000001</v>
      </c>
      <c r="S904" s="189">
        <v>5.2999999999999999E-2</v>
      </c>
      <c r="T904" s="189">
        <v>6.3E-2</v>
      </c>
      <c r="U904" s="189">
        <v>2.9000000000000001E-2</v>
      </c>
      <c r="V904" s="189">
        <v>3.6999999999999998E-2</v>
      </c>
      <c r="W904" s="189">
        <v>0.23499999999999999</v>
      </c>
      <c r="X904" s="189">
        <v>0.255</v>
      </c>
      <c r="Y904" s="189">
        <v>0</v>
      </c>
      <c r="Z904" s="189">
        <v>2E-3</v>
      </c>
      <c r="AA904" s="189">
        <v>3.5000000000000003E-2</v>
      </c>
      <c r="AB904" s="189">
        <v>4.3999999999999997E-2</v>
      </c>
      <c r="AC904" s="42"/>
    </row>
    <row r="905" spans="1:29" x14ac:dyDescent="0.25">
      <c r="A905" s="94" t="s">
        <v>2418</v>
      </c>
      <c r="B905" s="189" t="s">
        <v>143</v>
      </c>
      <c r="C905" s="189">
        <v>0.22846441947565543</v>
      </c>
      <c r="D905" s="189">
        <v>0.38576779026217228</v>
      </c>
      <c r="E905" s="189">
        <v>6.741573033707865E-2</v>
      </c>
      <c r="F905" s="189">
        <v>0.13108614232209737</v>
      </c>
      <c r="G905" s="189">
        <v>0.16104868913857678</v>
      </c>
      <c r="H905" s="189">
        <v>3.7453183520599251E-3</v>
      </c>
      <c r="I905" s="189">
        <v>2.247191011235955E-2</v>
      </c>
      <c r="J905" s="188">
        <v>1</v>
      </c>
      <c r="K905" s="190">
        <v>267</v>
      </c>
      <c r="L905" s="94"/>
      <c r="M905" s="189" t="s">
        <v>143</v>
      </c>
      <c r="N905" s="189" t="s">
        <v>143</v>
      </c>
      <c r="O905" s="189">
        <v>0.182</v>
      </c>
      <c r="P905" s="189">
        <v>0.28199999999999997</v>
      </c>
      <c r="Q905" s="189">
        <v>0.32900000000000001</v>
      </c>
      <c r="R905" s="189">
        <v>0.44500000000000001</v>
      </c>
      <c r="S905" s="189">
        <v>4.2999999999999997E-2</v>
      </c>
      <c r="T905" s="189">
        <v>0.104</v>
      </c>
      <c r="U905" s="189">
        <v>9.6000000000000002E-2</v>
      </c>
      <c r="V905" s="189">
        <v>0.17699999999999999</v>
      </c>
      <c r="W905" s="189">
        <v>0.122</v>
      </c>
      <c r="X905" s="189">
        <v>0.21</v>
      </c>
      <c r="Y905" s="189">
        <v>1E-3</v>
      </c>
      <c r="Z905" s="189">
        <v>2.1000000000000001E-2</v>
      </c>
      <c r="AA905" s="189">
        <v>0.01</v>
      </c>
      <c r="AB905" s="189">
        <v>4.8000000000000001E-2</v>
      </c>
      <c r="AC905" s="42"/>
    </row>
    <row r="906" spans="1:29" x14ac:dyDescent="0.25">
      <c r="A906" s="94" t="s">
        <v>2419</v>
      </c>
      <c r="B906" s="189" t="s">
        <v>143</v>
      </c>
      <c r="C906" s="189">
        <v>9.0909090909090912E-2</v>
      </c>
      <c r="D906" s="189">
        <v>0.17888563049853373</v>
      </c>
      <c r="E906" s="189">
        <v>4.398826979472141E-2</v>
      </c>
      <c r="F906" s="189">
        <v>1.466275659824047E-2</v>
      </c>
      <c r="G906" s="189">
        <v>0.61290322580645162</v>
      </c>
      <c r="H906" s="189">
        <v>5.8651026392961877E-3</v>
      </c>
      <c r="I906" s="189">
        <v>5.2785923753665691E-2</v>
      </c>
      <c r="J906" s="188">
        <v>1</v>
      </c>
      <c r="K906" s="190">
        <v>341</v>
      </c>
      <c r="L906" s="94"/>
      <c r="M906" s="189" t="s">
        <v>143</v>
      </c>
      <c r="N906" s="189" t="s">
        <v>143</v>
      </c>
      <c r="O906" s="189">
        <v>6.5000000000000002E-2</v>
      </c>
      <c r="P906" s="189">
        <v>0.126</v>
      </c>
      <c r="Q906" s="189">
        <v>0.14199999999999999</v>
      </c>
      <c r="R906" s="189">
        <v>0.223</v>
      </c>
      <c r="S906" s="189">
        <v>2.7E-2</v>
      </c>
      <c r="T906" s="189">
        <v>7.0999999999999994E-2</v>
      </c>
      <c r="U906" s="189">
        <v>6.0000000000000001E-3</v>
      </c>
      <c r="V906" s="189">
        <v>3.4000000000000002E-2</v>
      </c>
      <c r="W906" s="189">
        <v>0.56000000000000005</v>
      </c>
      <c r="X906" s="189">
        <v>0.66300000000000003</v>
      </c>
      <c r="Y906" s="189">
        <v>2E-3</v>
      </c>
      <c r="Z906" s="189">
        <v>2.1000000000000001E-2</v>
      </c>
      <c r="AA906" s="189">
        <v>3.4000000000000002E-2</v>
      </c>
      <c r="AB906" s="189">
        <v>8.2000000000000003E-2</v>
      </c>
      <c r="AC906" s="42"/>
    </row>
    <row r="907" spans="1:29" x14ac:dyDescent="0.25">
      <c r="A907" s="94" t="s">
        <v>2420</v>
      </c>
      <c r="B907" s="189" t="s">
        <v>143</v>
      </c>
      <c r="C907" s="189">
        <v>1.4326647564469914E-3</v>
      </c>
      <c r="D907" s="189">
        <v>0.69054441260744981</v>
      </c>
      <c r="E907" s="189">
        <v>2.865329512893983E-2</v>
      </c>
      <c r="F907" s="189">
        <v>0.18911174785100288</v>
      </c>
      <c r="G907" s="189">
        <v>1.2893982808022923E-2</v>
      </c>
      <c r="H907" s="189" t="s">
        <v>143</v>
      </c>
      <c r="I907" s="189">
        <v>7.7363896848137534E-2</v>
      </c>
      <c r="J907" s="188">
        <v>1</v>
      </c>
      <c r="K907" s="190">
        <v>698</v>
      </c>
      <c r="L907" s="94"/>
      <c r="M907" s="189" t="s">
        <v>143</v>
      </c>
      <c r="N907" s="189" t="s">
        <v>143</v>
      </c>
      <c r="O907" s="189">
        <v>0</v>
      </c>
      <c r="P907" s="189">
        <v>8.0000000000000002E-3</v>
      </c>
      <c r="Q907" s="189">
        <v>0.65500000000000003</v>
      </c>
      <c r="R907" s="189">
        <v>0.72399999999999998</v>
      </c>
      <c r="S907" s="189">
        <v>1.9E-2</v>
      </c>
      <c r="T907" s="189">
        <v>4.3999999999999997E-2</v>
      </c>
      <c r="U907" s="189">
        <v>0.16200000000000001</v>
      </c>
      <c r="V907" s="189">
        <v>0.22</v>
      </c>
      <c r="W907" s="189">
        <v>7.0000000000000001E-3</v>
      </c>
      <c r="X907" s="189">
        <v>2.4E-2</v>
      </c>
      <c r="Y907" s="189" t="s">
        <v>143</v>
      </c>
      <c r="Z907" s="189" t="s">
        <v>143</v>
      </c>
      <c r="AA907" s="189">
        <v>0.06</v>
      </c>
      <c r="AB907" s="189">
        <v>0.1</v>
      </c>
      <c r="AC907" s="42"/>
    </row>
    <row r="908" spans="1:29" x14ac:dyDescent="0.25">
      <c r="A908" s="94" t="s">
        <v>2421</v>
      </c>
      <c r="B908" s="189" t="s">
        <v>143</v>
      </c>
      <c r="C908" s="189">
        <v>0.28017718715393136</v>
      </c>
      <c r="D908" s="189">
        <v>0.2857142857142857</v>
      </c>
      <c r="E908" s="189">
        <v>4.5404208194905871E-2</v>
      </c>
      <c r="F908" s="189">
        <v>6.533776301218161E-2</v>
      </c>
      <c r="G908" s="189">
        <v>0.28239202657807311</v>
      </c>
      <c r="H908" s="189">
        <v>2.2148394241417496E-3</v>
      </c>
      <c r="I908" s="189">
        <v>3.875968992248062E-2</v>
      </c>
      <c r="J908" s="188">
        <v>1</v>
      </c>
      <c r="K908" s="190">
        <v>903</v>
      </c>
      <c r="L908" s="94"/>
      <c r="M908" s="189" t="s">
        <v>143</v>
      </c>
      <c r="N908" s="189" t="s">
        <v>143</v>
      </c>
      <c r="O908" s="189">
        <v>0.252</v>
      </c>
      <c r="P908" s="189">
        <v>0.31</v>
      </c>
      <c r="Q908" s="189">
        <v>0.25700000000000001</v>
      </c>
      <c r="R908" s="189">
        <v>0.316</v>
      </c>
      <c r="S908" s="189">
        <v>3.4000000000000002E-2</v>
      </c>
      <c r="T908" s="189">
        <v>6.0999999999999999E-2</v>
      </c>
      <c r="U908" s="189">
        <v>5.0999999999999997E-2</v>
      </c>
      <c r="V908" s="189">
        <v>8.3000000000000004E-2</v>
      </c>
      <c r="W908" s="189">
        <v>0.254</v>
      </c>
      <c r="X908" s="189">
        <v>0.313</v>
      </c>
      <c r="Y908" s="189">
        <v>1E-3</v>
      </c>
      <c r="Z908" s="189">
        <v>8.0000000000000002E-3</v>
      </c>
      <c r="AA908" s="189">
        <v>2.8000000000000001E-2</v>
      </c>
      <c r="AB908" s="189">
        <v>5.2999999999999999E-2</v>
      </c>
      <c r="AC908" s="42"/>
    </row>
    <row r="909" spans="1:29" x14ac:dyDescent="0.25">
      <c r="A909" s="94" t="s">
        <v>2422</v>
      </c>
      <c r="B909" s="189">
        <v>0.28504672897196259</v>
      </c>
      <c r="C909" s="189">
        <v>0.46355140186915889</v>
      </c>
      <c r="D909" s="189">
        <v>0.15233644859813084</v>
      </c>
      <c r="E909" s="189">
        <v>2.8037383177570093E-2</v>
      </c>
      <c r="F909" s="189">
        <v>9.3457943925233649E-4</v>
      </c>
      <c r="G909" s="189">
        <v>3.925233644859813E-2</v>
      </c>
      <c r="H909" s="189" t="s">
        <v>143</v>
      </c>
      <c r="I909" s="189">
        <v>3.0841121495327101E-2</v>
      </c>
      <c r="J909" s="188">
        <v>1</v>
      </c>
      <c r="K909" s="190">
        <v>1070</v>
      </c>
      <c r="L909" s="94"/>
      <c r="M909" s="189">
        <v>0.25900000000000001</v>
      </c>
      <c r="N909" s="189">
        <v>0.313</v>
      </c>
      <c r="O909" s="189">
        <v>0.434</v>
      </c>
      <c r="P909" s="189">
        <v>0.49399999999999999</v>
      </c>
      <c r="Q909" s="189">
        <v>0.13200000000000001</v>
      </c>
      <c r="R909" s="189">
        <v>0.17499999999999999</v>
      </c>
      <c r="S909" s="189">
        <v>0.02</v>
      </c>
      <c r="T909" s="189">
        <v>0.04</v>
      </c>
      <c r="U909" s="189">
        <v>0</v>
      </c>
      <c r="V909" s="189">
        <v>5.0000000000000001E-3</v>
      </c>
      <c r="W909" s="189">
        <v>2.9000000000000001E-2</v>
      </c>
      <c r="X909" s="189">
        <v>5.2999999999999999E-2</v>
      </c>
      <c r="Y909" s="189" t="s">
        <v>143</v>
      </c>
      <c r="Z909" s="189" t="s">
        <v>143</v>
      </c>
      <c r="AA909" s="189">
        <v>2.1999999999999999E-2</v>
      </c>
      <c r="AB909" s="189">
        <v>4.2999999999999997E-2</v>
      </c>
      <c r="AC909" s="42"/>
    </row>
    <row r="910" spans="1:29" x14ac:dyDescent="0.25">
      <c r="A910" s="94" t="s">
        <v>2423</v>
      </c>
      <c r="B910" s="189" t="s">
        <v>143</v>
      </c>
      <c r="C910" s="189">
        <v>0.2</v>
      </c>
      <c r="D910" s="189">
        <v>0.36842105263157893</v>
      </c>
      <c r="E910" s="189">
        <v>7.8947368421052627E-2</v>
      </c>
      <c r="F910" s="189">
        <v>5.2631578947368418E-2</v>
      </c>
      <c r="G910" s="189">
        <v>0.26315789473684209</v>
      </c>
      <c r="H910" s="189" t="s">
        <v>143</v>
      </c>
      <c r="I910" s="189">
        <v>3.6842105263157891E-2</v>
      </c>
      <c r="J910" s="188">
        <v>0.99999999999999989</v>
      </c>
      <c r="K910" s="190">
        <v>190</v>
      </c>
      <c r="L910" s="94"/>
      <c r="M910" s="189" t="s">
        <v>143</v>
      </c>
      <c r="N910" s="189" t="s">
        <v>143</v>
      </c>
      <c r="O910" s="189">
        <v>0.14899999999999999</v>
      </c>
      <c r="P910" s="189">
        <v>0.26300000000000001</v>
      </c>
      <c r="Q910" s="189">
        <v>0.30299999999999999</v>
      </c>
      <c r="R910" s="189">
        <v>0.439</v>
      </c>
      <c r="S910" s="189">
        <v>4.8000000000000001E-2</v>
      </c>
      <c r="T910" s="189">
        <v>0.126</v>
      </c>
      <c r="U910" s="189">
        <v>2.9000000000000001E-2</v>
      </c>
      <c r="V910" s="189">
        <v>9.4E-2</v>
      </c>
      <c r="W910" s="189">
        <v>0.20599999999999999</v>
      </c>
      <c r="X910" s="189">
        <v>0.33</v>
      </c>
      <c r="Y910" s="189" t="s">
        <v>143</v>
      </c>
      <c r="Z910" s="189" t="s">
        <v>143</v>
      </c>
      <c r="AA910" s="189">
        <v>1.7999999999999999E-2</v>
      </c>
      <c r="AB910" s="189">
        <v>7.3999999999999996E-2</v>
      </c>
      <c r="AC910" s="42"/>
    </row>
    <row r="911" spans="1:29" x14ac:dyDescent="0.25">
      <c r="A911" s="94" t="s">
        <v>2424</v>
      </c>
      <c r="B911" s="189" t="s">
        <v>143</v>
      </c>
      <c r="C911" s="189">
        <v>0.28239845261121854</v>
      </c>
      <c r="D911" s="189">
        <v>0.20696324951644102</v>
      </c>
      <c r="E911" s="189">
        <v>5.2224371373307543E-2</v>
      </c>
      <c r="F911" s="189">
        <v>1.7408123791102514E-2</v>
      </c>
      <c r="G911" s="189">
        <v>0.41876208897485495</v>
      </c>
      <c r="H911" s="189">
        <v>9.6711798839458415E-4</v>
      </c>
      <c r="I911" s="189">
        <v>2.1276595744680851E-2</v>
      </c>
      <c r="J911" s="188">
        <v>0.99999999999999989</v>
      </c>
      <c r="K911" s="190">
        <v>1034</v>
      </c>
      <c r="L911" s="94"/>
      <c r="M911" s="189" t="s">
        <v>143</v>
      </c>
      <c r="N911" s="189" t="s">
        <v>143</v>
      </c>
      <c r="O911" s="189">
        <v>0.25600000000000001</v>
      </c>
      <c r="P911" s="189">
        <v>0.311</v>
      </c>
      <c r="Q911" s="189">
        <v>0.183</v>
      </c>
      <c r="R911" s="189">
        <v>0.23300000000000001</v>
      </c>
      <c r="S911" s="189">
        <v>0.04</v>
      </c>
      <c r="T911" s="189">
        <v>6.8000000000000005E-2</v>
      </c>
      <c r="U911" s="189">
        <v>1.0999999999999999E-2</v>
      </c>
      <c r="V911" s="189">
        <v>2.7E-2</v>
      </c>
      <c r="W911" s="189">
        <v>0.38900000000000001</v>
      </c>
      <c r="X911" s="189">
        <v>0.44900000000000001</v>
      </c>
      <c r="Y911" s="189">
        <v>0</v>
      </c>
      <c r="Z911" s="189">
        <v>5.0000000000000001E-3</v>
      </c>
      <c r="AA911" s="189">
        <v>1.4E-2</v>
      </c>
      <c r="AB911" s="189">
        <v>3.2000000000000001E-2</v>
      </c>
      <c r="AC911" s="42"/>
    </row>
    <row r="912" spans="1:29" x14ac:dyDescent="0.25">
      <c r="A912" s="94" t="s">
        <v>2425</v>
      </c>
      <c r="B912" s="189" t="s">
        <v>143</v>
      </c>
      <c r="C912" s="189">
        <v>0.3347457627118644</v>
      </c>
      <c r="D912" s="189">
        <v>0.44915254237288138</v>
      </c>
      <c r="E912" s="189">
        <v>3.8135593220338986E-2</v>
      </c>
      <c r="F912" s="189">
        <v>1.2711864406779662E-2</v>
      </c>
      <c r="G912" s="189">
        <v>1.6949152542372881E-2</v>
      </c>
      <c r="H912" s="189" t="s">
        <v>143</v>
      </c>
      <c r="I912" s="189">
        <v>0.14830508474576271</v>
      </c>
      <c r="J912" s="188">
        <v>1</v>
      </c>
      <c r="K912" s="190">
        <v>236</v>
      </c>
      <c r="L912" s="94"/>
      <c r="M912" s="189" t="s">
        <v>143</v>
      </c>
      <c r="N912" s="189" t="s">
        <v>143</v>
      </c>
      <c r="O912" s="189">
        <v>0.27800000000000002</v>
      </c>
      <c r="P912" s="189">
        <v>0.39700000000000002</v>
      </c>
      <c r="Q912" s="189">
        <v>0.38700000000000001</v>
      </c>
      <c r="R912" s="189">
        <v>0.51300000000000001</v>
      </c>
      <c r="S912" s="189">
        <v>0.02</v>
      </c>
      <c r="T912" s="189">
        <v>7.0999999999999994E-2</v>
      </c>
      <c r="U912" s="189">
        <v>4.0000000000000001E-3</v>
      </c>
      <c r="V912" s="189">
        <v>3.6999999999999998E-2</v>
      </c>
      <c r="W912" s="189">
        <v>7.0000000000000001E-3</v>
      </c>
      <c r="X912" s="189">
        <v>4.2999999999999997E-2</v>
      </c>
      <c r="Y912" s="189" t="s">
        <v>143</v>
      </c>
      <c r="Z912" s="189" t="s">
        <v>143</v>
      </c>
      <c r="AA912" s="189">
        <v>0.109</v>
      </c>
      <c r="AB912" s="189">
        <v>0.19900000000000001</v>
      </c>
      <c r="AC912" s="42"/>
    </row>
    <row r="913" spans="1:29" x14ac:dyDescent="0.25">
      <c r="A913" s="94" t="s">
        <v>2426</v>
      </c>
      <c r="B913" s="189" t="s">
        <v>143</v>
      </c>
      <c r="C913" s="189">
        <v>0.15702479338842976</v>
      </c>
      <c r="D913" s="189">
        <v>0.44214876033057854</v>
      </c>
      <c r="E913" s="189">
        <v>7.8512396694214878E-2</v>
      </c>
      <c r="F913" s="189">
        <v>2.8925619834710745E-2</v>
      </c>
      <c r="G913" s="189">
        <v>0.26446280991735538</v>
      </c>
      <c r="H913" s="189" t="s">
        <v>143</v>
      </c>
      <c r="I913" s="189">
        <v>2.8925619834710745E-2</v>
      </c>
      <c r="J913" s="188">
        <v>1</v>
      </c>
      <c r="K913" s="190">
        <v>242</v>
      </c>
      <c r="L913" s="94"/>
      <c r="M913" s="189" t="s">
        <v>143</v>
      </c>
      <c r="N913" s="189" t="s">
        <v>143</v>
      </c>
      <c r="O913" s="189">
        <v>0.11700000000000001</v>
      </c>
      <c r="P913" s="189">
        <v>0.20799999999999999</v>
      </c>
      <c r="Q913" s="189">
        <v>0.38100000000000001</v>
      </c>
      <c r="R913" s="189">
        <v>0.505</v>
      </c>
      <c r="S913" s="189">
        <v>5.0999999999999997E-2</v>
      </c>
      <c r="T913" s="189">
        <v>0.11899999999999999</v>
      </c>
      <c r="U913" s="189">
        <v>1.4E-2</v>
      </c>
      <c r="V913" s="189">
        <v>5.8000000000000003E-2</v>
      </c>
      <c r="W913" s="189">
        <v>0.21299999999999999</v>
      </c>
      <c r="X913" s="189">
        <v>0.32300000000000001</v>
      </c>
      <c r="Y913" s="189" t="s">
        <v>143</v>
      </c>
      <c r="Z913" s="189" t="s">
        <v>143</v>
      </c>
      <c r="AA913" s="189">
        <v>1.4E-2</v>
      </c>
      <c r="AB913" s="189">
        <v>5.8000000000000003E-2</v>
      </c>
      <c r="AC913" s="42"/>
    </row>
    <row r="914" spans="1:29" x14ac:dyDescent="0.25">
      <c r="A914" s="94" t="s">
        <v>2427</v>
      </c>
      <c r="B914" s="189" t="s">
        <v>143</v>
      </c>
      <c r="C914" s="189">
        <v>0.4375</v>
      </c>
      <c r="D914" s="189">
        <v>0.23958333333333334</v>
      </c>
      <c r="E914" s="189">
        <v>2.6041666666666668E-2</v>
      </c>
      <c r="F914" s="189">
        <v>6.25E-2</v>
      </c>
      <c r="G914" s="189">
        <v>0.20833333333333334</v>
      </c>
      <c r="H914" s="189" t="s">
        <v>143</v>
      </c>
      <c r="I914" s="189">
        <v>2.6041666666666668E-2</v>
      </c>
      <c r="J914" s="188">
        <v>1</v>
      </c>
      <c r="K914" s="190">
        <v>192</v>
      </c>
      <c r="L914" s="94"/>
      <c r="M914" s="189" t="s">
        <v>143</v>
      </c>
      <c r="N914" s="189" t="s">
        <v>143</v>
      </c>
      <c r="O914" s="189">
        <v>0.36899999999999999</v>
      </c>
      <c r="P914" s="189">
        <v>0.50800000000000001</v>
      </c>
      <c r="Q914" s="189">
        <v>0.185</v>
      </c>
      <c r="R914" s="189">
        <v>0.30499999999999999</v>
      </c>
      <c r="S914" s="189">
        <v>1.0999999999999999E-2</v>
      </c>
      <c r="T914" s="189">
        <v>0.06</v>
      </c>
      <c r="U914" s="189">
        <v>3.5999999999999997E-2</v>
      </c>
      <c r="V914" s="189">
        <v>0.106</v>
      </c>
      <c r="W914" s="189">
        <v>0.157</v>
      </c>
      <c r="X914" s="189">
        <v>0.27100000000000002</v>
      </c>
      <c r="Y914" s="189" t="s">
        <v>143</v>
      </c>
      <c r="Z914" s="189" t="s">
        <v>143</v>
      </c>
      <c r="AA914" s="189">
        <v>1.0999999999999999E-2</v>
      </c>
      <c r="AB914" s="189">
        <v>0.06</v>
      </c>
      <c r="AC914" s="42"/>
    </row>
    <row r="915" spans="1:29" x14ac:dyDescent="0.25">
      <c r="A915" s="94" t="s">
        <v>2428</v>
      </c>
      <c r="B915" s="189" t="s">
        <v>143</v>
      </c>
      <c r="C915" s="189">
        <v>0.13513513513513514</v>
      </c>
      <c r="D915" s="189">
        <v>0.1891891891891892</v>
      </c>
      <c r="E915" s="189">
        <v>5.4054054054054057E-2</v>
      </c>
      <c r="F915" s="189">
        <v>3.2432432432432434E-2</v>
      </c>
      <c r="G915" s="189">
        <v>0.56756756756756754</v>
      </c>
      <c r="H915" s="189" t="s">
        <v>143</v>
      </c>
      <c r="I915" s="189">
        <v>2.1621621621621623E-2</v>
      </c>
      <c r="J915" s="188">
        <v>1</v>
      </c>
      <c r="K915" s="190">
        <v>185</v>
      </c>
      <c r="L915" s="94"/>
      <c r="M915" s="189" t="s">
        <v>143</v>
      </c>
      <c r="N915" s="189" t="s">
        <v>143</v>
      </c>
      <c r="O915" s="189">
        <v>9.2999999999999999E-2</v>
      </c>
      <c r="P915" s="189">
        <v>0.192</v>
      </c>
      <c r="Q915" s="189">
        <v>0.13900000000000001</v>
      </c>
      <c r="R915" s="189">
        <v>0.252</v>
      </c>
      <c r="S915" s="189">
        <v>0.03</v>
      </c>
      <c r="T915" s="189">
        <v>9.7000000000000003E-2</v>
      </c>
      <c r="U915" s="189">
        <v>1.4999999999999999E-2</v>
      </c>
      <c r="V915" s="189">
        <v>6.9000000000000006E-2</v>
      </c>
      <c r="W915" s="189">
        <v>0.496</v>
      </c>
      <c r="X915" s="189">
        <v>0.63700000000000001</v>
      </c>
      <c r="Y915" s="189" t="s">
        <v>143</v>
      </c>
      <c r="Z915" s="189" t="s">
        <v>143</v>
      </c>
      <c r="AA915" s="189">
        <v>8.0000000000000002E-3</v>
      </c>
      <c r="AB915" s="189">
        <v>5.3999999999999999E-2</v>
      </c>
      <c r="AC915" s="42"/>
    </row>
    <row r="916" spans="1:29" x14ac:dyDescent="0.25">
      <c r="A916" s="94" t="s">
        <v>2429</v>
      </c>
      <c r="B916" s="189" t="s">
        <v>143</v>
      </c>
      <c r="C916" s="189">
        <v>0.23966942148760331</v>
      </c>
      <c r="D916" s="189">
        <v>0.53202479338842978</v>
      </c>
      <c r="E916" s="189">
        <v>7.8512396694214878E-2</v>
      </c>
      <c r="F916" s="189">
        <v>1.6528925619834711E-2</v>
      </c>
      <c r="G916" s="189">
        <v>8.5743801652892568E-2</v>
      </c>
      <c r="H916" s="189" t="s">
        <v>143</v>
      </c>
      <c r="I916" s="189">
        <v>4.7520661157024795E-2</v>
      </c>
      <c r="J916" s="188">
        <v>1</v>
      </c>
      <c r="K916" s="190">
        <v>968</v>
      </c>
      <c r="L916" s="94"/>
      <c r="M916" s="189" t="s">
        <v>143</v>
      </c>
      <c r="N916" s="189" t="s">
        <v>143</v>
      </c>
      <c r="O916" s="189">
        <v>0.214</v>
      </c>
      <c r="P916" s="189">
        <v>0.26800000000000002</v>
      </c>
      <c r="Q916" s="189">
        <v>0.501</v>
      </c>
      <c r="R916" s="189">
        <v>0.56299999999999994</v>
      </c>
      <c r="S916" s="189">
        <v>6.3E-2</v>
      </c>
      <c r="T916" s="189">
        <v>9.7000000000000003E-2</v>
      </c>
      <c r="U916" s="189">
        <v>0.01</v>
      </c>
      <c r="V916" s="189">
        <v>2.7E-2</v>
      </c>
      <c r="W916" s="189">
        <v>7.0000000000000007E-2</v>
      </c>
      <c r="X916" s="189">
        <v>0.105</v>
      </c>
      <c r="Y916" s="189" t="s">
        <v>143</v>
      </c>
      <c r="Z916" s="189" t="s">
        <v>143</v>
      </c>
      <c r="AA916" s="189">
        <v>3.5999999999999997E-2</v>
      </c>
      <c r="AB916" s="189">
        <v>6.3E-2</v>
      </c>
      <c r="AC916" s="42"/>
    </row>
    <row r="917" spans="1:29" x14ac:dyDescent="0.25">
      <c r="A917" s="94" t="s">
        <v>2430</v>
      </c>
      <c r="B917" s="189" t="s">
        <v>143</v>
      </c>
      <c r="C917" s="189">
        <v>0.36021505376344087</v>
      </c>
      <c r="D917" s="189">
        <v>0.38172043010752688</v>
      </c>
      <c r="E917" s="189">
        <v>6.4516129032258063E-2</v>
      </c>
      <c r="F917" s="189">
        <v>5.3763440860215055E-2</v>
      </c>
      <c r="G917" s="189">
        <v>0.10215053763440861</v>
      </c>
      <c r="H917" s="189" t="s">
        <v>143</v>
      </c>
      <c r="I917" s="189">
        <v>3.7634408602150539E-2</v>
      </c>
      <c r="J917" s="188">
        <v>0.99999999999999989</v>
      </c>
      <c r="K917" s="190">
        <v>186</v>
      </c>
      <c r="L917" s="94"/>
      <c r="M917" s="189" t="s">
        <v>143</v>
      </c>
      <c r="N917" s="189" t="s">
        <v>143</v>
      </c>
      <c r="O917" s="189">
        <v>0.29499999999999998</v>
      </c>
      <c r="P917" s="189">
        <v>0.43099999999999999</v>
      </c>
      <c r="Q917" s="189">
        <v>0.315</v>
      </c>
      <c r="R917" s="189">
        <v>0.45300000000000001</v>
      </c>
      <c r="S917" s="189">
        <v>3.6999999999999998E-2</v>
      </c>
      <c r="T917" s="189">
        <v>0.109</v>
      </c>
      <c r="U917" s="189">
        <v>2.9000000000000001E-2</v>
      </c>
      <c r="V917" s="189">
        <v>9.6000000000000002E-2</v>
      </c>
      <c r="W917" s="189">
        <v>6.6000000000000003E-2</v>
      </c>
      <c r="X917" s="189">
        <v>0.154</v>
      </c>
      <c r="Y917" s="189" t="s">
        <v>143</v>
      </c>
      <c r="Z917" s="189" t="s">
        <v>143</v>
      </c>
      <c r="AA917" s="189">
        <v>1.7999999999999999E-2</v>
      </c>
      <c r="AB917" s="189">
        <v>7.5999999999999998E-2</v>
      </c>
      <c r="AC917" s="42"/>
    </row>
    <row r="918" spans="1:29" x14ac:dyDescent="0.25">
      <c r="A918" s="94" t="s">
        <v>2431</v>
      </c>
      <c r="B918" s="189">
        <v>4.9513381995133818E-2</v>
      </c>
      <c r="C918" s="189">
        <v>0.24829683698296837</v>
      </c>
      <c r="D918" s="189">
        <v>0.25608272506082724</v>
      </c>
      <c r="E918" s="189">
        <v>0.10450121654501217</v>
      </c>
      <c r="F918" s="189">
        <v>3.0413625304136254E-2</v>
      </c>
      <c r="G918" s="189">
        <v>0.23017031630170318</v>
      </c>
      <c r="H918" s="189">
        <v>6.5693430656934308E-3</v>
      </c>
      <c r="I918" s="189">
        <v>7.4452554744525543E-2</v>
      </c>
      <c r="J918" s="188">
        <v>1</v>
      </c>
      <c r="K918" s="190">
        <v>8220</v>
      </c>
      <c r="L918" s="94"/>
      <c r="M918" s="189">
        <v>4.4999999999999998E-2</v>
      </c>
      <c r="N918" s="189">
        <v>5.3999999999999999E-2</v>
      </c>
      <c r="O918" s="189">
        <v>0.23899999999999999</v>
      </c>
      <c r="P918" s="189">
        <v>0.25800000000000001</v>
      </c>
      <c r="Q918" s="189">
        <v>0.247</v>
      </c>
      <c r="R918" s="189">
        <v>0.26600000000000001</v>
      </c>
      <c r="S918" s="189">
        <v>9.8000000000000004E-2</v>
      </c>
      <c r="T918" s="189">
        <v>0.111</v>
      </c>
      <c r="U918" s="189">
        <v>2.7E-2</v>
      </c>
      <c r="V918" s="189">
        <v>3.4000000000000002E-2</v>
      </c>
      <c r="W918" s="189">
        <v>0.221</v>
      </c>
      <c r="X918" s="189">
        <v>0.23899999999999999</v>
      </c>
      <c r="Y918" s="189">
        <v>5.0000000000000001E-3</v>
      </c>
      <c r="Z918" s="189">
        <v>8.9999999999999993E-3</v>
      </c>
      <c r="AA918" s="189">
        <v>6.9000000000000006E-2</v>
      </c>
      <c r="AB918" s="189">
        <v>0.08</v>
      </c>
      <c r="AC918" s="42"/>
    </row>
    <row r="919" spans="1:29" x14ac:dyDescent="0.25">
      <c r="A919" s="94" t="s">
        <v>2432</v>
      </c>
      <c r="B919" s="189" t="s">
        <v>143</v>
      </c>
      <c r="C919" s="189">
        <v>0.30392156862745096</v>
      </c>
      <c r="D919" s="189">
        <v>0.23856209150326799</v>
      </c>
      <c r="E919" s="189">
        <v>9.8039215686274508E-2</v>
      </c>
      <c r="F919" s="189">
        <v>8.4967320261437912E-2</v>
      </c>
      <c r="G919" s="189">
        <v>0.19934640522875818</v>
      </c>
      <c r="H919" s="189">
        <v>1.3071895424836602E-2</v>
      </c>
      <c r="I919" s="189">
        <v>6.2091503267973858E-2</v>
      </c>
      <c r="J919" s="188">
        <v>1</v>
      </c>
      <c r="K919" s="190">
        <v>306</v>
      </c>
      <c r="L919" s="94"/>
      <c r="M919" s="189" t="s">
        <v>143</v>
      </c>
      <c r="N919" s="189" t="s">
        <v>143</v>
      </c>
      <c r="O919" s="189">
        <v>0.255</v>
      </c>
      <c r="P919" s="189">
        <v>0.35799999999999998</v>
      </c>
      <c r="Q919" s="189">
        <v>0.19400000000000001</v>
      </c>
      <c r="R919" s="189">
        <v>0.28899999999999998</v>
      </c>
      <c r="S919" s="189">
        <v>7.0000000000000007E-2</v>
      </c>
      <c r="T919" s="189">
        <v>0.13700000000000001</v>
      </c>
      <c r="U919" s="189">
        <v>5.8999999999999997E-2</v>
      </c>
      <c r="V919" s="189">
        <v>0.122</v>
      </c>
      <c r="W919" s="189">
        <v>0.158</v>
      </c>
      <c r="X919" s="189">
        <v>0.248</v>
      </c>
      <c r="Y919" s="189">
        <v>5.0000000000000001E-3</v>
      </c>
      <c r="Z919" s="189">
        <v>3.3000000000000002E-2</v>
      </c>
      <c r="AA919" s="189">
        <v>0.04</v>
      </c>
      <c r="AB919" s="189">
        <v>9.5000000000000001E-2</v>
      </c>
      <c r="AC919" s="42"/>
    </row>
    <row r="920" spans="1:29" x14ac:dyDescent="0.25">
      <c r="A920" s="94" t="s">
        <v>2433</v>
      </c>
      <c r="B920" s="189" t="s">
        <v>143</v>
      </c>
      <c r="C920" s="189">
        <v>7.02247191011236E-2</v>
      </c>
      <c r="D920" s="189">
        <v>0.17134831460674158</v>
      </c>
      <c r="E920" s="189">
        <v>8.1460674157303375E-2</v>
      </c>
      <c r="F920" s="189">
        <v>1.6853932584269662E-2</v>
      </c>
      <c r="G920" s="189">
        <v>0.5702247191011236</v>
      </c>
      <c r="H920" s="189">
        <v>1.6853932584269662E-2</v>
      </c>
      <c r="I920" s="189">
        <v>7.3033707865168537E-2</v>
      </c>
      <c r="J920" s="188">
        <v>1</v>
      </c>
      <c r="K920" s="190">
        <v>356</v>
      </c>
      <c r="L920" s="94"/>
      <c r="M920" s="189" t="s">
        <v>143</v>
      </c>
      <c r="N920" s="189" t="s">
        <v>143</v>
      </c>
      <c r="O920" s="189">
        <v>4.8000000000000001E-2</v>
      </c>
      <c r="P920" s="189">
        <v>0.10199999999999999</v>
      </c>
      <c r="Q920" s="189">
        <v>0.13600000000000001</v>
      </c>
      <c r="R920" s="189">
        <v>0.214</v>
      </c>
      <c r="S920" s="189">
        <v>5.7000000000000002E-2</v>
      </c>
      <c r="T920" s="189">
        <v>0.115</v>
      </c>
      <c r="U920" s="189">
        <v>8.0000000000000002E-3</v>
      </c>
      <c r="V920" s="189">
        <v>3.5999999999999997E-2</v>
      </c>
      <c r="W920" s="189">
        <v>0.51800000000000002</v>
      </c>
      <c r="X920" s="189">
        <v>0.621</v>
      </c>
      <c r="Y920" s="189">
        <v>8.0000000000000002E-3</v>
      </c>
      <c r="Z920" s="189">
        <v>3.5999999999999997E-2</v>
      </c>
      <c r="AA920" s="189">
        <v>0.05</v>
      </c>
      <c r="AB920" s="189">
        <v>0.105</v>
      </c>
      <c r="AC920" s="42"/>
    </row>
    <row r="921" spans="1:29" x14ac:dyDescent="0.25">
      <c r="A921" s="94" t="s">
        <v>2434</v>
      </c>
      <c r="B921" s="189" t="s">
        <v>143</v>
      </c>
      <c r="C921" s="189" t="s">
        <v>143</v>
      </c>
      <c r="D921" s="189">
        <v>0.67125984251968507</v>
      </c>
      <c r="E921" s="189">
        <v>0.29133858267716534</v>
      </c>
      <c r="F921" s="189">
        <v>1.1811023622047244E-2</v>
      </c>
      <c r="G921" s="189">
        <v>9.8425196850393699E-3</v>
      </c>
      <c r="H921" s="189" t="s">
        <v>143</v>
      </c>
      <c r="I921" s="189">
        <v>1.5748031496062992E-2</v>
      </c>
      <c r="J921" s="188">
        <v>1</v>
      </c>
      <c r="K921" s="190">
        <v>508</v>
      </c>
      <c r="L921" s="94"/>
      <c r="M921" s="189" t="s">
        <v>143</v>
      </c>
      <c r="N921" s="189" t="s">
        <v>143</v>
      </c>
      <c r="O921" s="189" t="s">
        <v>143</v>
      </c>
      <c r="P921" s="189" t="s">
        <v>143</v>
      </c>
      <c r="Q921" s="189">
        <v>0.629</v>
      </c>
      <c r="R921" s="189">
        <v>0.71099999999999997</v>
      </c>
      <c r="S921" s="189">
        <v>0.254</v>
      </c>
      <c r="T921" s="189">
        <v>0.33200000000000002</v>
      </c>
      <c r="U921" s="189">
        <v>5.0000000000000001E-3</v>
      </c>
      <c r="V921" s="189">
        <v>2.5999999999999999E-2</v>
      </c>
      <c r="W921" s="189">
        <v>4.0000000000000001E-3</v>
      </c>
      <c r="X921" s="189">
        <v>2.3E-2</v>
      </c>
      <c r="Y921" s="189" t="s">
        <v>143</v>
      </c>
      <c r="Z921" s="189" t="s">
        <v>143</v>
      </c>
      <c r="AA921" s="189">
        <v>8.0000000000000002E-3</v>
      </c>
      <c r="AB921" s="189">
        <v>3.1E-2</v>
      </c>
      <c r="AC921" s="42"/>
    </row>
    <row r="922" spans="1:29" x14ac:dyDescent="0.25">
      <c r="A922" s="94" t="s">
        <v>2435</v>
      </c>
      <c r="B922" s="189" t="s">
        <v>143</v>
      </c>
      <c r="C922" s="189">
        <v>0.26473740621650588</v>
      </c>
      <c r="D922" s="189">
        <v>0.24437299035369775</v>
      </c>
      <c r="E922" s="189">
        <v>0.12111468381564845</v>
      </c>
      <c r="F922" s="189">
        <v>4.8231511254019289E-2</v>
      </c>
      <c r="G922" s="189">
        <v>0.25830653804930331</v>
      </c>
      <c r="H922" s="189">
        <v>6.4308681672025723E-3</v>
      </c>
      <c r="I922" s="189">
        <v>5.6806002143622719E-2</v>
      </c>
      <c r="J922" s="188">
        <v>1</v>
      </c>
      <c r="K922" s="190">
        <v>933</v>
      </c>
      <c r="L922" s="94"/>
      <c r="M922" s="189" t="s">
        <v>143</v>
      </c>
      <c r="N922" s="189" t="s">
        <v>143</v>
      </c>
      <c r="O922" s="189">
        <v>0.23699999999999999</v>
      </c>
      <c r="P922" s="189">
        <v>0.29399999999999998</v>
      </c>
      <c r="Q922" s="189">
        <v>0.218</v>
      </c>
      <c r="R922" s="189">
        <v>0.27300000000000002</v>
      </c>
      <c r="S922" s="189">
        <v>0.10199999999999999</v>
      </c>
      <c r="T922" s="189">
        <v>0.14399999999999999</v>
      </c>
      <c r="U922" s="189">
        <v>3.5999999999999997E-2</v>
      </c>
      <c r="V922" s="189">
        <v>6.4000000000000001E-2</v>
      </c>
      <c r="W922" s="189">
        <v>0.23100000000000001</v>
      </c>
      <c r="X922" s="189">
        <v>0.28699999999999998</v>
      </c>
      <c r="Y922" s="189">
        <v>3.0000000000000001E-3</v>
      </c>
      <c r="Z922" s="189">
        <v>1.4E-2</v>
      </c>
      <c r="AA922" s="189">
        <v>4.3999999999999997E-2</v>
      </c>
      <c r="AB922" s="189">
        <v>7.3999999999999996E-2</v>
      </c>
      <c r="AC922" s="42"/>
    </row>
    <row r="923" spans="1:29" x14ac:dyDescent="0.25">
      <c r="A923" s="94" t="s">
        <v>2436</v>
      </c>
      <c r="B923" s="189">
        <v>0.30763416477702193</v>
      </c>
      <c r="C923" s="189">
        <v>0.39606953892668179</v>
      </c>
      <c r="D923" s="189">
        <v>0.16326530612244897</v>
      </c>
      <c r="E923" s="189">
        <v>2.3431594860166289E-2</v>
      </c>
      <c r="F923" s="189">
        <v>3.779289493575208E-3</v>
      </c>
      <c r="G923" s="189">
        <v>3.7037037037037035E-2</v>
      </c>
      <c r="H923" s="189">
        <v>2.2675736961451248E-3</v>
      </c>
      <c r="I923" s="189">
        <v>6.6515495086923657E-2</v>
      </c>
      <c r="J923" s="188">
        <v>1</v>
      </c>
      <c r="K923" s="190">
        <v>1323</v>
      </c>
      <c r="L923" s="94"/>
      <c r="M923" s="189">
        <v>0.28299999999999997</v>
      </c>
      <c r="N923" s="189">
        <v>0.33300000000000002</v>
      </c>
      <c r="O923" s="189">
        <v>0.37</v>
      </c>
      <c r="P923" s="189">
        <v>0.42299999999999999</v>
      </c>
      <c r="Q923" s="189">
        <v>0.14399999999999999</v>
      </c>
      <c r="R923" s="189">
        <v>0.184</v>
      </c>
      <c r="S923" s="189">
        <v>1.7000000000000001E-2</v>
      </c>
      <c r="T923" s="189">
        <v>3.3000000000000002E-2</v>
      </c>
      <c r="U923" s="189">
        <v>2E-3</v>
      </c>
      <c r="V923" s="189">
        <v>8.9999999999999993E-3</v>
      </c>
      <c r="W923" s="189">
        <v>2.8000000000000001E-2</v>
      </c>
      <c r="X923" s="189">
        <v>4.9000000000000002E-2</v>
      </c>
      <c r="Y923" s="189">
        <v>1E-3</v>
      </c>
      <c r="Z923" s="189">
        <v>7.0000000000000001E-3</v>
      </c>
      <c r="AA923" s="189">
        <v>5.3999999999999999E-2</v>
      </c>
      <c r="AB923" s="189">
        <v>8.1000000000000003E-2</v>
      </c>
      <c r="AC923" s="42"/>
    </row>
    <row r="924" spans="1:29" x14ac:dyDescent="0.25">
      <c r="A924" s="94" t="s">
        <v>2437</v>
      </c>
      <c r="B924" s="189" t="s">
        <v>143</v>
      </c>
      <c r="C924" s="189">
        <v>0.19892473118279569</v>
      </c>
      <c r="D924" s="189">
        <v>0.25268817204301075</v>
      </c>
      <c r="E924" s="189">
        <v>0.16129032258064516</v>
      </c>
      <c r="F924" s="189">
        <v>3.2258064516129031E-2</v>
      </c>
      <c r="G924" s="189">
        <v>0.29032258064516131</v>
      </c>
      <c r="H924" s="189">
        <v>1.0752688172043012E-2</v>
      </c>
      <c r="I924" s="189">
        <v>5.3763440860215055E-2</v>
      </c>
      <c r="J924" s="188">
        <v>1</v>
      </c>
      <c r="K924" s="190">
        <v>186</v>
      </c>
      <c r="L924" s="94"/>
      <c r="M924" s="189" t="s">
        <v>143</v>
      </c>
      <c r="N924" s="189" t="s">
        <v>143</v>
      </c>
      <c r="O924" s="189">
        <v>0.14799999999999999</v>
      </c>
      <c r="P924" s="189">
        <v>0.26200000000000001</v>
      </c>
      <c r="Q924" s="189">
        <v>0.19600000000000001</v>
      </c>
      <c r="R924" s="189">
        <v>0.32</v>
      </c>
      <c r="S924" s="189">
        <v>0.115</v>
      </c>
      <c r="T924" s="189">
        <v>0.221</v>
      </c>
      <c r="U924" s="189">
        <v>1.4999999999999999E-2</v>
      </c>
      <c r="V924" s="189">
        <v>6.9000000000000006E-2</v>
      </c>
      <c r="W924" s="189">
        <v>0.23</v>
      </c>
      <c r="X924" s="189">
        <v>0.35899999999999999</v>
      </c>
      <c r="Y924" s="189">
        <v>3.0000000000000001E-3</v>
      </c>
      <c r="Z924" s="189">
        <v>3.7999999999999999E-2</v>
      </c>
      <c r="AA924" s="189">
        <v>2.9000000000000001E-2</v>
      </c>
      <c r="AB924" s="189">
        <v>9.6000000000000002E-2</v>
      </c>
      <c r="AC924" s="42"/>
    </row>
    <row r="925" spans="1:29" x14ac:dyDescent="0.25">
      <c r="A925" s="94" t="s">
        <v>2438</v>
      </c>
      <c r="B925" s="189" t="s">
        <v>143</v>
      </c>
      <c r="C925" s="189">
        <v>0.2119460500963391</v>
      </c>
      <c r="D925" s="189">
        <v>0.19942196531791909</v>
      </c>
      <c r="E925" s="189">
        <v>9.4412331406551059E-2</v>
      </c>
      <c r="F925" s="189">
        <v>2.119460500963391E-2</v>
      </c>
      <c r="G925" s="189">
        <v>0.39402697495183042</v>
      </c>
      <c r="H925" s="189">
        <v>5.7803468208092483E-3</v>
      </c>
      <c r="I925" s="189">
        <v>7.3217726396917149E-2</v>
      </c>
      <c r="J925" s="188">
        <v>1</v>
      </c>
      <c r="K925" s="190">
        <v>1038</v>
      </c>
      <c r="L925" s="94"/>
      <c r="M925" s="189" t="s">
        <v>143</v>
      </c>
      <c r="N925" s="189" t="s">
        <v>143</v>
      </c>
      <c r="O925" s="189">
        <v>0.188</v>
      </c>
      <c r="P925" s="189">
        <v>0.23799999999999999</v>
      </c>
      <c r="Q925" s="189">
        <v>0.17599999999999999</v>
      </c>
      <c r="R925" s="189">
        <v>0.22500000000000001</v>
      </c>
      <c r="S925" s="189">
        <v>7.8E-2</v>
      </c>
      <c r="T925" s="189">
        <v>0.114</v>
      </c>
      <c r="U925" s="189">
        <v>1.4E-2</v>
      </c>
      <c r="V925" s="189">
        <v>3.2000000000000001E-2</v>
      </c>
      <c r="W925" s="189">
        <v>0.36499999999999999</v>
      </c>
      <c r="X925" s="189">
        <v>0.42399999999999999</v>
      </c>
      <c r="Y925" s="189">
        <v>3.0000000000000001E-3</v>
      </c>
      <c r="Z925" s="189">
        <v>1.2999999999999999E-2</v>
      </c>
      <c r="AA925" s="189">
        <v>5.8999999999999997E-2</v>
      </c>
      <c r="AB925" s="189">
        <v>9.0999999999999998E-2</v>
      </c>
      <c r="AC925" s="42"/>
    </row>
    <row r="926" spans="1:29" x14ac:dyDescent="0.25">
      <c r="A926" s="94" t="s">
        <v>2439</v>
      </c>
      <c r="B926" s="189" t="s">
        <v>143</v>
      </c>
      <c r="C926" s="189">
        <v>0.51567944250871078</v>
      </c>
      <c r="D926" s="189">
        <v>0.2264808362369338</v>
      </c>
      <c r="E926" s="189">
        <v>0.10452961672473868</v>
      </c>
      <c r="F926" s="189">
        <v>6.9686411149825784E-3</v>
      </c>
      <c r="G926" s="189">
        <v>2.0905923344947737E-2</v>
      </c>
      <c r="H926" s="189">
        <v>3.4843205574912892E-3</v>
      </c>
      <c r="I926" s="189">
        <v>0.12195121951219512</v>
      </c>
      <c r="J926" s="188">
        <v>1</v>
      </c>
      <c r="K926" s="190">
        <v>287</v>
      </c>
      <c r="L926" s="94"/>
      <c r="M926" s="189" t="s">
        <v>143</v>
      </c>
      <c r="N926" s="189" t="s">
        <v>143</v>
      </c>
      <c r="O926" s="189">
        <v>0.45800000000000002</v>
      </c>
      <c r="P926" s="189">
        <v>0.57299999999999995</v>
      </c>
      <c r="Q926" s="189">
        <v>0.182</v>
      </c>
      <c r="R926" s="189">
        <v>0.27800000000000002</v>
      </c>
      <c r="S926" s="189">
        <v>7.3999999999999996E-2</v>
      </c>
      <c r="T926" s="189">
        <v>0.14499999999999999</v>
      </c>
      <c r="U926" s="189">
        <v>2E-3</v>
      </c>
      <c r="V926" s="189">
        <v>2.5000000000000001E-2</v>
      </c>
      <c r="W926" s="189">
        <v>0.01</v>
      </c>
      <c r="X926" s="189">
        <v>4.4999999999999998E-2</v>
      </c>
      <c r="Y926" s="189">
        <v>1E-3</v>
      </c>
      <c r="Z926" s="189">
        <v>1.9E-2</v>
      </c>
      <c r="AA926" s="189">
        <v>8.8999999999999996E-2</v>
      </c>
      <c r="AB926" s="189">
        <v>0.16500000000000001</v>
      </c>
      <c r="AC926" s="42"/>
    </row>
    <row r="927" spans="1:29" x14ac:dyDescent="0.25">
      <c r="A927" s="94" t="s">
        <v>2440</v>
      </c>
      <c r="B927" s="189" t="s">
        <v>143</v>
      </c>
      <c r="C927" s="189">
        <v>0.13108614232209737</v>
      </c>
      <c r="D927" s="189">
        <v>0.4044943820224719</v>
      </c>
      <c r="E927" s="189">
        <v>0.1198501872659176</v>
      </c>
      <c r="F927" s="189">
        <v>2.9962546816479401E-2</v>
      </c>
      <c r="G927" s="189">
        <v>0.25093632958801498</v>
      </c>
      <c r="H927" s="189">
        <v>3.7453183520599251E-3</v>
      </c>
      <c r="I927" s="189">
        <v>5.9925093632958802E-2</v>
      </c>
      <c r="J927" s="188">
        <v>0.99999999999999989</v>
      </c>
      <c r="K927" s="190">
        <v>267</v>
      </c>
      <c r="L927" s="94"/>
      <c r="M927" s="189" t="s">
        <v>143</v>
      </c>
      <c r="N927" s="189" t="s">
        <v>143</v>
      </c>
      <c r="O927" s="189">
        <v>9.6000000000000002E-2</v>
      </c>
      <c r="P927" s="189">
        <v>0.17699999999999999</v>
      </c>
      <c r="Q927" s="189">
        <v>0.34699999999999998</v>
      </c>
      <c r="R927" s="189">
        <v>0.46400000000000002</v>
      </c>
      <c r="S927" s="189">
        <v>8.5999999999999993E-2</v>
      </c>
      <c r="T927" s="189">
        <v>0.16400000000000001</v>
      </c>
      <c r="U927" s="189">
        <v>1.4999999999999999E-2</v>
      </c>
      <c r="V927" s="189">
        <v>5.8000000000000003E-2</v>
      </c>
      <c r="W927" s="189">
        <v>0.20300000000000001</v>
      </c>
      <c r="X927" s="189">
        <v>0.30599999999999999</v>
      </c>
      <c r="Y927" s="189">
        <v>1E-3</v>
      </c>
      <c r="Z927" s="189">
        <v>2.1000000000000001E-2</v>
      </c>
      <c r="AA927" s="189">
        <v>3.6999999999999998E-2</v>
      </c>
      <c r="AB927" s="189">
        <v>9.5000000000000001E-2</v>
      </c>
      <c r="AC927" s="42"/>
    </row>
    <row r="928" spans="1:29" x14ac:dyDescent="0.25">
      <c r="A928" s="94" t="s">
        <v>2441</v>
      </c>
      <c r="B928" s="189" t="s">
        <v>143</v>
      </c>
      <c r="C928" s="189">
        <v>0.31779661016949151</v>
      </c>
      <c r="D928" s="189">
        <v>0.25</v>
      </c>
      <c r="E928" s="189">
        <v>0.11864406779661017</v>
      </c>
      <c r="F928" s="189">
        <v>5.0847457627118647E-2</v>
      </c>
      <c r="G928" s="189">
        <v>0.19067796610169491</v>
      </c>
      <c r="H928" s="189">
        <v>1.2711864406779662E-2</v>
      </c>
      <c r="I928" s="189">
        <v>5.9322033898305086E-2</v>
      </c>
      <c r="J928" s="188">
        <v>0.99999999999999989</v>
      </c>
      <c r="K928" s="190">
        <v>236</v>
      </c>
      <c r="L928" s="94"/>
      <c r="M928" s="189" t="s">
        <v>143</v>
      </c>
      <c r="N928" s="189" t="s">
        <v>143</v>
      </c>
      <c r="O928" s="189">
        <v>0.26200000000000001</v>
      </c>
      <c r="P928" s="189">
        <v>0.38</v>
      </c>
      <c r="Q928" s="189">
        <v>0.19900000000000001</v>
      </c>
      <c r="R928" s="189">
        <v>0.309</v>
      </c>
      <c r="S928" s="189">
        <v>8.3000000000000004E-2</v>
      </c>
      <c r="T928" s="189">
        <v>0.16600000000000001</v>
      </c>
      <c r="U928" s="189">
        <v>2.9000000000000001E-2</v>
      </c>
      <c r="V928" s="189">
        <v>8.6999999999999994E-2</v>
      </c>
      <c r="W928" s="189">
        <v>0.14599999999999999</v>
      </c>
      <c r="X928" s="189">
        <v>0.246</v>
      </c>
      <c r="Y928" s="189">
        <v>4.0000000000000001E-3</v>
      </c>
      <c r="Z928" s="189">
        <v>3.6999999999999998E-2</v>
      </c>
      <c r="AA928" s="189">
        <v>3.5999999999999997E-2</v>
      </c>
      <c r="AB928" s="189">
        <v>9.7000000000000003E-2</v>
      </c>
      <c r="AC928" s="42"/>
    </row>
    <row r="929" spans="1:29" x14ac:dyDescent="0.25">
      <c r="A929" s="94" t="s">
        <v>2442</v>
      </c>
      <c r="B929" s="189" t="s">
        <v>143</v>
      </c>
      <c r="C929" s="189">
        <v>7.5999999999999998E-2</v>
      </c>
      <c r="D929" s="189">
        <v>0.16400000000000001</v>
      </c>
      <c r="E929" s="189">
        <v>6.8000000000000005E-2</v>
      </c>
      <c r="F929" s="189">
        <v>7.1999999999999995E-2</v>
      </c>
      <c r="G929" s="189">
        <v>0.53600000000000003</v>
      </c>
      <c r="H929" s="189">
        <v>4.0000000000000001E-3</v>
      </c>
      <c r="I929" s="189">
        <v>0.08</v>
      </c>
      <c r="J929" s="188">
        <v>1</v>
      </c>
      <c r="K929" s="190">
        <v>250</v>
      </c>
      <c r="L929" s="94"/>
      <c r="M929" s="189" t="s">
        <v>143</v>
      </c>
      <c r="N929" s="189" t="s">
        <v>143</v>
      </c>
      <c r="O929" s="189">
        <v>4.9000000000000002E-2</v>
      </c>
      <c r="P929" s="189">
        <v>0.11600000000000001</v>
      </c>
      <c r="Q929" s="189">
        <v>0.123</v>
      </c>
      <c r="R929" s="189">
        <v>0.215</v>
      </c>
      <c r="S929" s="189">
        <v>4.2999999999999997E-2</v>
      </c>
      <c r="T929" s="189">
        <v>0.106</v>
      </c>
      <c r="U929" s="189">
        <v>4.5999999999999999E-2</v>
      </c>
      <c r="V929" s="189">
        <v>0.111</v>
      </c>
      <c r="W929" s="189">
        <v>0.47399999999999998</v>
      </c>
      <c r="X929" s="189">
        <v>0.59699999999999998</v>
      </c>
      <c r="Y929" s="189">
        <v>1E-3</v>
      </c>
      <c r="Z929" s="189">
        <v>2.1999999999999999E-2</v>
      </c>
      <c r="AA929" s="189">
        <v>5.1999999999999998E-2</v>
      </c>
      <c r="AB929" s="189">
        <v>0.12</v>
      </c>
      <c r="AC929" s="42"/>
    </row>
    <row r="930" spans="1:29" x14ac:dyDescent="0.25">
      <c r="A930" s="94" t="s">
        <v>2443</v>
      </c>
      <c r="B930" s="189" t="s">
        <v>143</v>
      </c>
      <c r="C930" s="189">
        <v>0.26282051282051283</v>
      </c>
      <c r="D930" s="189">
        <v>0.39560439560439559</v>
      </c>
      <c r="E930" s="189">
        <v>0.13003663003663005</v>
      </c>
      <c r="F930" s="189">
        <v>1.0073260073260074E-2</v>
      </c>
      <c r="G930" s="189">
        <v>9.7069597069597072E-2</v>
      </c>
      <c r="H930" s="189">
        <v>3.663003663003663E-3</v>
      </c>
      <c r="I930" s="189">
        <v>0.10073260073260074</v>
      </c>
      <c r="J930" s="188">
        <v>0.99999999999999989</v>
      </c>
      <c r="K930" s="190">
        <v>1092</v>
      </c>
      <c r="L930" s="94"/>
      <c r="M930" s="189" t="s">
        <v>143</v>
      </c>
      <c r="N930" s="189" t="s">
        <v>143</v>
      </c>
      <c r="O930" s="189">
        <v>0.23799999999999999</v>
      </c>
      <c r="P930" s="189">
        <v>0.28999999999999998</v>
      </c>
      <c r="Q930" s="189">
        <v>0.36699999999999999</v>
      </c>
      <c r="R930" s="189">
        <v>0.42499999999999999</v>
      </c>
      <c r="S930" s="189">
        <v>0.111</v>
      </c>
      <c r="T930" s="189">
        <v>0.151</v>
      </c>
      <c r="U930" s="189">
        <v>6.0000000000000001E-3</v>
      </c>
      <c r="V930" s="189">
        <v>1.7999999999999999E-2</v>
      </c>
      <c r="W930" s="189">
        <v>8.1000000000000003E-2</v>
      </c>
      <c r="X930" s="189">
        <v>0.11600000000000001</v>
      </c>
      <c r="Y930" s="189">
        <v>1E-3</v>
      </c>
      <c r="Z930" s="189">
        <v>8.9999999999999993E-3</v>
      </c>
      <c r="AA930" s="189">
        <v>8.4000000000000005E-2</v>
      </c>
      <c r="AB930" s="189">
        <v>0.12</v>
      </c>
      <c r="AC930" s="42"/>
    </row>
    <row r="931" spans="1:29" x14ac:dyDescent="0.25">
      <c r="A931" s="94" t="s">
        <v>2444</v>
      </c>
      <c r="B931" s="189" t="s">
        <v>143</v>
      </c>
      <c r="C931" s="189">
        <v>0.34673366834170855</v>
      </c>
      <c r="D931" s="189">
        <v>0.33668341708542715</v>
      </c>
      <c r="E931" s="189">
        <v>0.11557788944723618</v>
      </c>
      <c r="F931" s="189">
        <v>3.015075376884422E-2</v>
      </c>
      <c r="G931" s="189">
        <v>0.11055276381909548</v>
      </c>
      <c r="H931" s="189">
        <v>5.0251256281407036E-3</v>
      </c>
      <c r="I931" s="189">
        <v>5.5276381909547742E-2</v>
      </c>
      <c r="J931" s="188">
        <v>1</v>
      </c>
      <c r="K931" s="190">
        <v>199</v>
      </c>
      <c r="L931" s="94"/>
      <c r="M931" s="189" t="s">
        <v>143</v>
      </c>
      <c r="N931" s="189" t="s">
        <v>143</v>
      </c>
      <c r="O931" s="189">
        <v>0.28399999999999997</v>
      </c>
      <c r="P931" s="189">
        <v>0.41499999999999998</v>
      </c>
      <c r="Q931" s="189">
        <v>0.27500000000000002</v>
      </c>
      <c r="R931" s="189">
        <v>0.40500000000000003</v>
      </c>
      <c r="S931" s="189">
        <v>7.8E-2</v>
      </c>
      <c r="T931" s="189">
        <v>0.16700000000000001</v>
      </c>
      <c r="U931" s="189">
        <v>1.4E-2</v>
      </c>
      <c r="V931" s="189">
        <v>6.4000000000000001E-2</v>
      </c>
      <c r="W931" s="189">
        <v>7.3999999999999996E-2</v>
      </c>
      <c r="X931" s="189">
        <v>0.16200000000000001</v>
      </c>
      <c r="Y931" s="189">
        <v>1E-3</v>
      </c>
      <c r="Z931" s="189">
        <v>2.8000000000000001E-2</v>
      </c>
      <c r="AA931" s="189">
        <v>3.1E-2</v>
      </c>
      <c r="AB931" s="189">
        <v>9.6000000000000002E-2</v>
      </c>
      <c r="AC931" s="42"/>
    </row>
    <row r="932" spans="1:29" x14ac:dyDescent="0.25">
      <c r="A932" s="94" t="s">
        <v>2445</v>
      </c>
      <c r="B932" s="189">
        <v>3.9756068957429343E-2</v>
      </c>
      <c r="C932" s="189">
        <v>0.24440014072944763</v>
      </c>
      <c r="D932" s="189">
        <v>0.27313240295531838</v>
      </c>
      <c r="E932" s="189">
        <v>0.1302920136038466</v>
      </c>
      <c r="F932" s="189">
        <v>2.7676791368593877E-2</v>
      </c>
      <c r="G932" s="189">
        <v>0.24956022047613463</v>
      </c>
      <c r="H932" s="189" t="s">
        <v>143</v>
      </c>
      <c r="I932" s="189">
        <v>3.5182361909229506E-2</v>
      </c>
      <c r="J932" s="188">
        <v>1</v>
      </c>
      <c r="K932" s="190">
        <v>8527</v>
      </c>
      <c r="L932" s="94"/>
      <c r="M932" s="189">
        <v>3.5999999999999997E-2</v>
      </c>
      <c r="N932" s="189">
        <v>4.3999999999999997E-2</v>
      </c>
      <c r="O932" s="189">
        <v>0.23499999999999999</v>
      </c>
      <c r="P932" s="189">
        <v>0.254</v>
      </c>
      <c r="Q932" s="189">
        <v>0.26400000000000001</v>
      </c>
      <c r="R932" s="189">
        <v>0.28299999999999997</v>
      </c>
      <c r="S932" s="189">
        <v>0.123</v>
      </c>
      <c r="T932" s="189">
        <v>0.13800000000000001</v>
      </c>
      <c r="U932" s="189">
        <v>2.4E-2</v>
      </c>
      <c r="V932" s="189">
        <v>3.1E-2</v>
      </c>
      <c r="W932" s="189">
        <v>0.24</v>
      </c>
      <c r="X932" s="189">
        <v>0.25900000000000001</v>
      </c>
      <c r="Y932" s="189" t="s">
        <v>143</v>
      </c>
      <c r="Z932" s="189" t="s">
        <v>143</v>
      </c>
      <c r="AA932" s="189">
        <v>3.1E-2</v>
      </c>
      <c r="AB932" s="189">
        <v>3.9E-2</v>
      </c>
      <c r="AC932" s="42"/>
    </row>
    <row r="933" spans="1:29" x14ac:dyDescent="0.25">
      <c r="A933" s="94" t="s">
        <v>2446</v>
      </c>
      <c r="B933" s="189" t="s">
        <v>143</v>
      </c>
      <c r="C933" s="189">
        <v>0.29310344827586204</v>
      </c>
      <c r="D933" s="189">
        <v>0.27873563218390807</v>
      </c>
      <c r="E933" s="189">
        <v>0.1235632183908046</v>
      </c>
      <c r="F933" s="189">
        <v>8.6206896551724144E-2</v>
      </c>
      <c r="G933" s="189">
        <v>0.19827586206896552</v>
      </c>
      <c r="H933" s="189" t="s">
        <v>143</v>
      </c>
      <c r="I933" s="189">
        <v>2.0114942528735632E-2</v>
      </c>
      <c r="J933" s="188">
        <v>1.0000000000000002</v>
      </c>
      <c r="K933" s="190">
        <v>348</v>
      </c>
      <c r="L933" s="94"/>
      <c r="M933" s="189" t="s">
        <v>143</v>
      </c>
      <c r="N933" s="189" t="s">
        <v>143</v>
      </c>
      <c r="O933" s="189">
        <v>0.248</v>
      </c>
      <c r="P933" s="189">
        <v>0.34300000000000003</v>
      </c>
      <c r="Q933" s="189">
        <v>0.23400000000000001</v>
      </c>
      <c r="R933" s="189">
        <v>0.32800000000000001</v>
      </c>
      <c r="S933" s="189">
        <v>9.2999999999999999E-2</v>
      </c>
      <c r="T933" s="189">
        <v>0.16200000000000001</v>
      </c>
      <c r="U933" s="189">
        <v>6.0999999999999999E-2</v>
      </c>
      <c r="V933" s="189">
        <v>0.12</v>
      </c>
      <c r="W933" s="189">
        <v>0.16</v>
      </c>
      <c r="X933" s="189">
        <v>0.24299999999999999</v>
      </c>
      <c r="Y933" s="189" t="s">
        <v>143</v>
      </c>
      <c r="Z933" s="189" t="s">
        <v>143</v>
      </c>
      <c r="AA933" s="189">
        <v>0.01</v>
      </c>
      <c r="AB933" s="189">
        <v>4.1000000000000002E-2</v>
      </c>
      <c r="AC933" s="42"/>
    </row>
    <row r="934" spans="1:29" x14ac:dyDescent="0.25">
      <c r="A934" s="94" t="s">
        <v>2447</v>
      </c>
      <c r="B934" s="189" t="s">
        <v>143</v>
      </c>
      <c r="C934" s="189">
        <v>5.9154929577464786E-2</v>
      </c>
      <c r="D934" s="189">
        <v>0.18028169014084508</v>
      </c>
      <c r="E934" s="189">
        <v>0.10140845070422536</v>
      </c>
      <c r="F934" s="189">
        <v>1.6901408450704224E-2</v>
      </c>
      <c r="G934" s="189">
        <v>0.57464788732394367</v>
      </c>
      <c r="H934" s="189" t="s">
        <v>143</v>
      </c>
      <c r="I934" s="189">
        <v>6.7605633802816895E-2</v>
      </c>
      <c r="J934" s="188">
        <v>1</v>
      </c>
      <c r="K934" s="190">
        <v>355</v>
      </c>
      <c r="L934" s="94"/>
      <c r="M934" s="189" t="s">
        <v>143</v>
      </c>
      <c r="N934" s="189" t="s">
        <v>143</v>
      </c>
      <c r="O934" s="189">
        <v>3.9E-2</v>
      </c>
      <c r="P934" s="189">
        <v>8.8999999999999996E-2</v>
      </c>
      <c r="Q934" s="189">
        <v>0.14399999999999999</v>
      </c>
      <c r="R934" s="189">
        <v>0.224</v>
      </c>
      <c r="S934" s="189">
        <v>7.3999999999999996E-2</v>
      </c>
      <c r="T934" s="189">
        <v>0.13700000000000001</v>
      </c>
      <c r="U934" s="189">
        <v>8.0000000000000002E-3</v>
      </c>
      <c r="V934" s="189">
        <v>3.5999999999999997E-2</v>
      </c>
      <c r="W934" s="189">
        <v>0.52300000000000002</v>
      </c>
      <c r="X934" s="189">
        <v>0.625</v>
      </c>
      <c r="Y934" s="189" t="s">
        <v>143</v>
      </c>
      <c r="Z934" s="189" t="s">
        <v>143</v>
      </c>
      <c r="AA934" s="189">
        <v>4.5999999999999999E-2</v>
      </c>
      <c r="AB934" s="189">
        <v>9.9000000000000005E-2</v>
      </c>
      <c r="AC934" s="42"/>
    </row>
    <row r="935" spans="1:29" x14ac:dyDescent="0.25">
      <c r="A935" s="94" t="s">
        <v>2448</v>
      </c>
      <c r="B935" s="189">
        <v>9.562841530054645E-3</v>
      </c>
      <c r="C935" s="189">
        <v>2.7322404371584699E-3</v>
      </c>
      <c r="D935" s="189">
        <v>0.70491803278688525</v>
      </c>
      <c r="E935" s="189">
        <v>5.737704918032787E-2</v>
      </c>
      <c r="F935" s="189">
        <v>0.1830601092896175</v>
      </c>
      <c r="G935" s="189">
        <v>2.5956284153005466E-2</v>
      </c>
      <c r="H935" s="189" t="s">
        <v>143</v>
      </c>
      <c r="I935" s="189">
        <v>1.6393442622950821E-2</v>
      </c>
      <c r="J935" s="188">
        <v>0.99999999999999989</v>
      </c>
      <c r="K935" s="190">
        <v>732</v>
      </c>
      <c r="L935" s="94"/>
      <c r="M935" s="189">
        <v>5.0000000000000001E-3</v>
      </c>
      <c r="N935" s="189">
        <v>0.02</v>
      </c>
      <c r="O935" s="189">
        <v>1E-3</v>
      </c>
      <c r="P935" s="189">
        <v>0.01</v>
      </c>
      <c r="Q935" s="189">
        <v>0.67100000000000004</v>
      </c>
      <c r="R935" s="189">
        <v>0.73699999999999999</v>
      </c>
      <c r="S935" s="189">
        <v>4.2999999999999997E-2</v>
      </c>
      <c r="T935" s="189">
        <v>7.6999999999999999E-2</v>
      </c>
      <c r="U935" s="189">
        <v>0.157</v>
      </c>
      <c r="V935" s="189">
        <v>0.21299999999999999</v>
      </c>
      <c r="W935" s="189">
        <v>1.7000000000000001E-2</v>
      </c>
      <c r="X935" s="189">
        <v>0.04</v>
      </c>
      <c r="Y935" s="189" t="s">
        <v>143</v>
      </c>
      <c r="Z935" s="189" t="s">
        <v>143</v>
      </c>
      <c r="AA935" s="189">
        <v>8.9999999999999993E-3</v>
      </c>
      <c r="AB935" s="189">
        <v>2.8000000000000001E-2</v>
      </c>
      <c r="AC935" s="42"/>
    </row>
    <row r="936" spans="1:29" x14ac:dyDescent="0.25">
      <c r="A936" s="94" t="s">
        <v>2449</v>
      </c>
      <c r="B936" s="189" t="s">
        <v>143</v>
      </c>
      <c r="C936" s="189">
        <v>0.2381870781099325</v>
      </c>
      <c r="D936" s="189">
        <v>0.29411764705882354</v>
      </c>
      <c r="E936" s="189">
        <v>0.1253616200578592</v>
      </c>
      <c r="F936" s="189">
        <v>3.1822565091610418E-2</v>
      </c>
      <c r="G936" s="189">
        <v>0.27868852459016391</v>
      </c>
      <c r="H936" s="189" t="s">
        <v>143</v>
      </c>
      <c r="I936" s="189">
        <v>3.1822565091610418E-2</v>
      </c>
      <c r="J936" s="188">
        <v>1</v>
      </c>
      <c r="K936" s="190">
        <v>1037</v>
      </c>
      <c r="L936" s="94"/>
      <c r="M936" s="189" t="s">
        <v>143</v>
      </c>
      <c r="N936" s="189" t="s">
        <v>143</v>
      </c>
      <c r="O936" s="189">
        <v>0.21299999999999999</v>
      </c>
      <c r="P936" s="189">
        <v>0.26500000000000001</v>
      </c>
      <c r="Q936" s="189">
        <v>0.26700000000000002</v>
      </c>
      <c r="R936" s="189">
        <v>0.32300000000000001</v>
      </c>
      <c r="S936" s="189">
        <v>0.107</v>
      </c>
      <c r="T936" s="189">
        <v>0.14699999999999999</v>
      </c>
      <c r="U936" s="189">
        <v>2.3E-2</v>
      </c>
      <c r="V936" s="189">
        <v>4.3999999999999997E-2</v>
      </c>
      <c r="W936" s="189">
        <v>0.252</v>
      </c>
      <c r="X936" s="189">
        <v>0.307</v>
      </c>
      <c r="Y936" s="189" t="s">
        <v>143</v>
      </c>
      <c r="Z936" s="189" t="s">
        <v>143</v>
      </c>
      <c r="AA936" s="189">
        <v>2.3E-2</v>
      </c>
      <c r="AB936" s="189">
        <v>4.3999999999999997E-2</v>
      </c>
      <c r="AC936" s="42"/>
    </row>
    <row r="937" spans="1:29" x14ac:dyDescent="0.25">
      <c r="A937" s="94" t="s">
        <v>2450</v>
      </c>
      <c r="B937" s="189">
        <v>0.25279106858054229</v>
      </c>
      <c r="C937" s="189">
        <v>0.43700159489633172</v>
      </c>
      <c r="D937" s="189">
        <v>0.14114832535885166</v>
      </c>
      <c r="E937" s="189">
        <v>5.1834130781499205E-2</v>
      </c>
      <c r="F937" s="189">
        <v>9.5693779904306216E-3</v>
      </c>
      <c r="G937" s="189">
        <v>7.1770334928229665E-2</v>
      </c>
      <c r="H937" s="189" t="s">
        <v>143</v>
      </c>
      <c r="I937" s="189">
        <v>3.5885167464114832E-2</v>
      </c>
      <c r="J937" s="188">
        <v>1.0000000000000002</v>
      </c>
      <c r="K937" s="190">
        <v>1254</v>
      </c>
      <c r="L937" s="94"/>
      <c r="M937" s="189">
        <v>0.23</v>
      </c>
      <c r="N937" s="189">
        <v>0.27800000000000002</v>
      </c>
      <c r="O937" s="189">
        <v>0.41</v>
      </c>
      <c r="P937" s="189">
        <v>0.46500000000000002</v>
      </c>
      <c r="Q937" s="189">
        <v>0.123</v>
      </c>
      <c r="R937" s="189">
        <v>0.16200000000000001</v>
      </c>
      <c r="S937" s="189">
        <v>4.1000000000000002E-2</v>
      </c>
      <c r="T937" s="189">
        <v>6.6000000000000003E-2</v>
      </c>
      <c r="U937" s="189">
        <v>5.0000000000000001E-3</v>
      </c>
      <c r="V937" s="189">
        <v>1.7000000000000001E-2</v>
      </c>
      <c r="W937" s="189">
        <v>5.8999999999999997E-2</v>
      </c>
      <c r="X937" s="189">
        <v>8.6999999999999994E-2</v>
      </c>
      <c r="Y937" s="189" t="s">
        <v>143</v>
      </c>
      <c r="Z937" s="189" t="s">
        <v>143</v>
      </c>
      <c r="AA937" s="189">
        <v>2.7E-2</v>
      </c>
      <c r="AB937" s="189">
        <v>4.8000000000000001E-2</v>
      </c>
      <c r="AC937" s="42"/>
    </row>
    <row r="938" spans="1:29" x14ac:dyDescent="0.25">
      <c r="A938" s="94" t="s">
        <v>2451</v>
      </c>
      <c r="B938" s="189" t="s">
        <v>143</v>
      </c>
      <c r="C938" s="189">
        <v>0.17333333333333334</v>
      </c>
      <c r="D938" s="189">
        <v>0.23333333333333334</v>
      </c>
      <c r="E938" s="189">
        <v>0.22666666666666666</v>
      </c>
      <c r="F938" s="189">
        <v>0.02</v>
      </c>
      <c r="G938" s="189">
        <v>0.32</v>
      </c>
      <c r="H938" s="189" t="s">
        <v>143</v>
      </c>
      <c r="I938" s="189">
        <v>2.6666666666666668E-2</v>
      </c>
      <c r="J938" s="188">
        <v>1</v>
      </c>
      <c r="K938" s="190">
        <v>150</v>
      </c>
      <c r="L938" s="94"/>
      <c r="M938" s="189" t="s">
        <v>143</v>
      </c>
      <c r="N938" s="189" t="s">
        <v>143</v>
      </c>
      <c r="O938" s="189">
        <v>0.121</v>
      </c>
      <c r="P938" s="189">
        <v>0.24199999999999999</v>
      </c>
      <c r="Q938" s="189">
        <v>0.17299999999999999</v>
      </c>
      <c r="R938" s="189">
        <v>0.307</v>
      </c>
      <c r="S938" s="189">
        <v>0.16700000000000001</v>
      </c>
      <c r="T938" s="189">
        <v>0.3</v>
      </c>
      <c r="U938" s="189">
        <v>7.0000000000000001E-3</v>
      </c>
      <c r="V938" s="189">
        <v>5.7000000000000002E-2</v>
      </c>
      <c r="W938" s="189">
        <v>0.251</v>
      </c>
      <c r="X938" s="189">
        <v>0.39800000000000002</v>
      </c>
      <c r="Y938" s="189" t="s">
        <v>143</v>
      </c>
      <c r="Z938" s="189" t="s">
        <v>143</v>
      </c>
      <c r="AA938" s="189">
        <v>0.01</v>
      </c>
      <c r="AB938" s="189">
        <v>6.7000000000000004E-2</v>
      </c>
      <c r="AC938" s="42"/>
    </row>
    <row r="939" spans="1:29" x14ac:dyDescent="0.25">
      <c r="A939" s="94" t="s">
        <v>2452</v>
      </c>
      <c r="B939" s="189" t="s">
        <v>143</v>
      </c>
      <c r="C939" s="189">
        <v>0.26485568760611206</v>
      </c>
      <c r="D939" s="189">
        <v>0.20203735144312393</v>
      </c>
      <c r="E939" s="189">
        <v>0.14091680814940577</v>
      </c>
      <c r="F939" s="189">
        <v>1.0186757215619695E-2</v>
      </c>
      <c r="G939" s="189">
        <v>0.35653650254668928</v>
      </c>
      <c r="H939" s="189" t="s">
        <v>143</v>
      </c>
      <c r="I939" s="189">
        <v>2.5466893039049237E-2</v>
      </c>
      <c r="J939" s="188">
        <v>0.99999999999999989</v>
      </c>
      <c r="K939" s="190">
        <v>1178</v>
      </c>
      <c r="L939" s="94"/>
      <c r="M939" s="189" t="s">
        <v>143</v>
      </c>
      <c r="N939" s="189" t="s">
        <v>143</v>
      </c>
      <c r="O939" s="189">
        <v>0.24</v>
      </c>
      <c r="P939" s="189">
        <v>0.29099999999999998</v>
      </c>
      <c r="Q939" s="189">
        <v>0.18</v>
      </c>
      <c r="R939" s="189">
        <v>0.22600000000000001</v>
      </c>
      <c r="S939" s="189">
        <v>0.122</v>
      </c>
      <c r="T939" s="189">
        <v>0.16200000000000001</v>
      </c>
      <c r="U939" s="189">
        <v>6.0000000000000001E-3</v>
      </c>
      <c r="V939" s="189">
        <v>1.7999999999999999E-2</v>
      </c>
      <c r="W939" s="189">
        <v>0.33</v>
      </c>
      <c r="X939" s="189">
        <v>0.38400000000000001</v>
      </c>
      <c r="Y939" s="189" t="s">
        <v>143</v>
      </c>
      <c r="Z939" s="189" t="s">
        <v>143</v>
      </c>
      <c r="AA939" s="189">
        <v>1.7999999999999999E-2</v>
      </c>
      <c r="AB939" s="189">
        <v>3.5999999999999997E-2</v>
      </c>
      <c r="AC939" s="42"/>
    </row>
    <row r="940" spans="1:29" x14ac:dyDescent="0.25">
      <c r="A940" s="94" t="s">
        <v>2453</v>
      </c>
      <c r="B940" s="189" t="s">
        <v>143</v>
      </c>
      <c r="C940" s="189">
        <v>0.34076433121019106</v>
      </c>
      <c r="D940" s="189">
        <v>0.43949044585987262</v>
      </c>
      <c r="E940" s="189">
        <v>8.9171974522292988E-2</v>
      </c>
      <c r="F940" s="189">
        <v>1.5923566878980892E-2</v>
      </c>
      <c r="G940" s="189">
        <v>1.5923566878980892E-2</v>
      </c>
      <c r="H940" s="189" t="s">
        <v>143</v>
      </c>
      <c r="I940" s="189">
        <v>9.8726114649681534E-2</v>
      </c>
      <c r="J940" s="188">
        <v>0.99999999999999989</v>
      </c>
      <c r="K940" s="190">
        <v>314</v>
      </c>
      <c r="L940" s="94"/>
      <c r="M940" s="189" t="s">
        <v>143</v>
      </c>
      <c r="N940" s="189" t="s">
        <v>143</v>
      </c>
      <c r="O940" s="189">
        <v>0.29099999999999998</v>
      </c>
      <c r="P940" s="189">
        <v>0.39500000000000002</v>
      </c>
      <c r="Q940" s="189">
        <v>0.38600000000000001</v>
      </c>
      <c r="R940" s="189">
        <v>0.495</v>
      </c>
      <c r="S940" s="189">
        <v>6.2E-2</v>
      </c>
      <c r="T940" s="189">
        <v>0.126</v>
      </c>
      <c r="U940" s="189">
        <v>7.0000000000000001E-3</v>
      </c>
      <c r="V940" s="189">
        <v>3.6999999999999998E-2</v>
      </c>
      <c r="W940" s="189">
        <v>7.0000000000000001E-3</v>
      </c>
      <c r="X940" s="189">
        <v>3.6999999999999998E-2</v>
      </c>
      <c r="Y940" s="189" t="s">
        <v>143</v>
      </c>
      <c r="Z940" s="189" t="s">
        <v>143</v>
      </c>
      <c r="AA940" s="189">
        <v>7.0000000000000007E-2</v>
      </c>
      <c r="AB940" s="189">
        <v>0.13700000000000001</v>
      </c>
      <c r="AC940" s="42"/>
    </row>
    <row r="941" spans="1:29" x14ac:dyDescent="0.25">
      <c r="A941" s="94" t="s">
        <v>2454</v>
      </c>
      <c r="B941" s="189" t="s">
        <v>143</v>
      </c>
      <c r="C941" s="189">
        <v>7.9872204472843447E-2</v>
      </c>
      <c r="D941" s="189">
        <v>0.33546325878594252</v>
      </c>
      <c r="E941" s="189">
        <v>0.16932907348242812</v>
      </c>
      <c r="F941" s="189">
        <v>3.1948881789137379E-2</v>
      </c>
      <c r="G941" s="189">
        <v>0.36421725239616615</v>
      </c>
      <c r="H941" s="189" t="s">
        <v>143</v>
      </c>
      <c r="I941" s="189">
        <v>1.9169329073482427E-2</v>
      </c>
      <c r="J941" s="188">
        <v>1</v>
      </c>
      <c r="K941" s="190">
        <v>313</v>
      </c>
      <c r="L941" s="94"/>
      <c r="M941" s="189" t="s">
        <v>143</v>
      </c>
      <c r="N941" s="189" t="s">
        <v>143</v>
      </c>
      <c r="O941" s="189">
        <v>5.5E-2</v>
      </c>
      <c r="P941" s="189">
        <v>0.115</v>
      </c>
      <c r="Q941" s="189">
        <v>0.28499999999999998</v>
      </c>
      <c r="R941" s="189">
        <v>0.38900000000000001</v>
      </c>
      <c r="S941" s="189">
        <v>0.13200000000000001</v>
      </c>
      <c r="T941" s="189">
        <v>0.215</v>
      </c>
      <c r="U941" s="189">
        <v>1.7000000000000001E-2</v>
      </c>
      <c r="V941" s="189">
        <v>5.8000000000000003E-2</v>
      </c>
      <c r="W941" s="189">
        <v>0.313</v>
      </c>
      <c r="X941" s="189">
        <v>0.41899999999999998</v>
      </c>
      <c r="Y941" s="189" t="s">
        <v>143</v>
      </c>
      <c r="Z941" s="189" t="s">
        <v>143</v>
      </c>
      <c r="AA941" s="189">
        <v>8.9999999999999993E-3</v>
      </c>
      <c r="AB941" s="189">
        <v>4.1000000000000002E-2</v>
      </c>
      <c r="AC941" s="42"/>
    </row>
    <row r="942" spans="1:29" x14ac:dyDescent="0.25">
      <c r="A942" s="94" t="s">
        <v>2455</v>
      </c>
      <c r="B942" s="189" t="s">
        <v>143</v>
      </c>
      <c r="C942" s="189">
        <v>0.31800766283524906</v>
      </c>
      <c r="D942" s="189">
        <v>0.2413793103448276</v>
      </c>
      <c r="E942" s="189">
        <v>0.14942528735632185</v>
      </c>
      <c r="F942" s="189">
        <v>3.0651340996168581E-2</v>
      </c>
      <c r="G942" s="189">
        <v>0.22222222222222221</v>
      </c>
      <c r="H942" s="189" t="s">
        <v>143</v>
      </c>
      <c r="I942" s="189">
        <v>3.8314176245210725E-2</v>
      </c>
      <c r="J942" s="188">
        <v>1.0000000000000002</v>
      </c>
      <c r="K942" s="190">
        <v>261</v>
      </c>
      <c r="L942" s="94"/>
      <c r="M942" s="189" t="s">
        <v>143</v>
      </c>
      <c r="N942" s="189" t="s">
        <v>143</v>
      </c>
      <c r="O942" s="189">
        <v>0.26400000000000001</v>
      </c>
      <c r="P942" s="189">
        <v>0.377</v>
      </c>
      <c r="Q942" s="189">
        <v>0.193</v>
      </c>
      <c r="R942" s="189">
        <v>0.29699999999999999</v>
      </c>
      <c r="S942" s="189">
        <v>0.111</v>
      </c>
      <c r="T942" s="189">
        <v>0.19800000000000001</v>
      </c>
      <c r="U942" s="189">
        <v>1.6E-2</v>
      </c>
      <c r="V942" s="189">
        <v>5.8999999999999997E-2</v>
      </c>
      <c r="W942" s="189">
        <v>0.17599999999999999</v>
      </c>
      <c r="X942" s="189">
        <v>0.27600000000000002</v>
      </c>
      <c r="Y942" s="189" t="s">
        <v>143</v>
      </c>
      <c r="Z942" s="189" t="s">
        <v>143</v>
      </c>
      <c r="AA942" s="189">
        <v>2.1000000000000001E-2</v>
      </c>
      <c r="AB942" s="189">
        <v>6.9000000000000006E-2</v>
      </c>
      <c r="AC942" s="42"/>
    </row>
    <row r="943" spans="1:29" x14ac:dyDescent="0.25">
      <c r="A943" s="94" t="s">
        <v>2456</v>
      </c>
      <c r="B943" s="189" t="s">
        <v>143</v>
      </c>
      <c r="C943" s="189">
        <v>0.100418410041841</v>
      </c>
      <c r="D943" s="189">
        <v>0.1799163179916318</v>
      </c>
      <c r="E943" s="189">
        <v>0.14225941422594143</v>
      </c>
      <c r="F943" s="189">
        <v>2.5104602510460251E-2</v>
      </c>
      <c r="G943" s="189">
        <v>0.48535564853556484</v>
      </c>
      <c r="H943" s="189" t="s">
        <v>143</v>
      </c>
      <c r="I943" s="189">
        <v>6.6945606694560664E-2</v>
      </c>
      <c r="J943" s="188">
        <v>1</v>
      </c>
      <c r="K943" s="190">
        <v>239</v>
      </c>
      <c r="L943" s="94"/>
      <c r="M943" s="189" t="s">
        <v>143</v>
      </c>
      <c r="N943" s="189" t="s">
        <v>143</v>
      </c>
      <c r="O943" s="189">
        <v>6.8000000000000005E-2</v>
      </c>
      <c r="P943" s="189">
        <v>0.14499999999999999</v>
      </c>
      <c r="Q943" s="189">
        <v>0.13600000000000001</v>
      </c>
      <c r="R943" s="189">
        <v>0.23400000000000001</v>
      </c>
      <c r="S943" s="189">
        <v>0.104</v>
      </c>
      <c r="T943" s="189">
        <v>0.192</v>
      </c>
      <c r="U943" s="189">
        <v>1.2E-2</v>
      </c>
      <c r="V943" s="189">
        <v>5.3999999999999999E-2</v>
      </c>
      <c r="W943" s="189">
        <v>0.42299999999999999</v>
      </c>
      <c r="X943" s="189">
        <v>0.54800000000000004</v>
      </c>
      <c r="Y943" s="189" t="s">
        <v>143</v>
      </c>
      <c r="Z943" s="189" t="s">
        <v>143</v>
      </c>
      <c r="AA943" s="189">
        <v>4.2000000000000003E-2</v>
      </c>
      <c r="AB943" s="189">
        <v>0.106</v>
      </c>
      <c r="AC943" s="42"/>
    </row>
    <row r="944" spans="1:29" x14ac:dyDescent="0.25">
      <c r="A944" s="94" t="s">
        <v>2457</v>
      </c>
      <c r="B944" s="189" t="s">
        <v>143</v>
      </c>
      <c r="C944" s="189">
        <v>0.21276595744680851</v>
      </c>
      <c r="D944" s="189">
        <v>0.40070921985815605</v>
      </c>
      <c r="E944" s="189">
        <v>0.17375886524822695</v>
      </c>
      <c r="F944" s="189">
        <v>4.3439716312056738E-2</v>
      </c>
      <c r="G944" s="189">
        <v>0.13563829787234041</v>
      </c>
      <c r="H944" s="189" t="s">
        <v>143</v>
      </c>
      <c r="I944" s="189">
        <v>3.3687943262411348E-2</v>
      </c>
      <c r="J944" s="188">
        <v>1</v>
      </c>
      <c r="K944" s="190">
        <v>1128</v>
      </c>
      <c r="L944" s="94"/>
      <c r="M944" s="189" t="s">
        <v>143</v>
      </c>
      <c r="N944" s="189" t="s">
        <v>143</v>
      </c>
      <c r="O944" s="189">
        <v>0.19</v>
      </c>
      <c r="P944" s="189">
        <v>0.23799999999999999</v>
      </c>
      <c r="Q944" s="189">
        <v>0.372</v>
      </c>
      <c r="R944" s="189">
        <v>0.43</v>
      </c>
      <c r="S944" s="189">
        <v>0.153</v>
      </c>
      <c r="T944" s="189">
        <v>0.19700000000000001</v>
      </c>
      <c r="U944" s="189">
        <v>3.3000000000000002E-2</v>
      </c>
      <c r="V944" s="189">
        <v>5.7000000000000002E-2</v>
      </c>
      <c r="W944" s="189">
        <v>0.11700000000000001</v>
      </c>
      <c r="X944" s="189">
        <v>0.157</v>
      </c>
      <c r="Y944" s="189" t="s">
        <v>143</v>
      </c>
      <c r="Z944" s="189" t="s">
        <v>143</v>
      </c>
      <c r="AA944" s="189">
        <v>2.5000000000000001E-2</v>
      </c>
      <c r="AB944" s="189">
        <v>4.5999999999999999E-2</v>
      </c>
      <c r="AC944" s="42"/>
    </row>
    <row r="945" spans="1:29" x14ac:dyDescent="0.25">
      <c r="A945" s="94" t="s">
        <v>2458</v>
      </c>
      <c r="B945" s="189" t="s">
        <v>143</v>
      </c>
      <c r="C945" s="189">
        <v>0.25789473684210529</v>
      </c>
      <c r="D945" s="189">
        <v>0.47368421052631576</v>
      </c>
      <c r="E945" s="189">
        <v>9.4736842105263161E-2</v>
      </c>
      <c r="F945" s="189">
        <v>1.0526315789473684E-2</v>
      </c>
      <c r="G945" s="189">
        <v>0.1368421052631579</v>
      </c>
      <c r="H945" s="189" t="s">
        <v>143</v>
      </c>
      <c r="I945" s="189">
        <v>2.6315789473684209E-2</v>
      </c>
      <c r="J945" s="188">
        <v>1</v>
      </c>
      <c r="K945" s="190">
        <v>190</v>
      </c>
      <c r="L945" s="94"/>
      <c r="M945" s="189" t="s">
        <v>143</v>
      </c>
      <c r="N945" s="189" t="s">
        <v>143</v>
      </c>
      <c r="O945" s="189">
        <v>0.20100000000000001</v>
      </c>
      <c r="P945" s="189">
        <v>0.32400000000000001</v>
      </c>
      <c r="Q945" s="189">
        <v>0.40400000000000003</v>
      </c>
      <c r="R945" s="189">
        <v>0.54400000000000004</v>
      </c>
      <c r="S945" s="189">
        <v>6.0999999999999999E-2</v>
      </c>
      <c r="T945" s="189">
        <v>0.14499999999999999</v>
      </c>
      <c r="U945" s="189">
        <v>3.0000000000000001E-3</v>
      </c>
      <c r="V945" s="189">
        <v>3.7999999999999999E-2</v>
      </c>
      <c r="W945" s="189">
        <v>9.5000000000000001E-2</v>
      </c>
      <c r="X945" s="189">
        <v>0.193</v>
      </c>
      <c r="Y945" s="189" t="s">
        <v>143</v>
      </c>
      <c r="Z945" s="189" t="s">
        <v>143</v>
      </c>
      <c r="AA945" s="189">
        <v>1.0999999999999999E-2</v>
      </c>
      <c r="AB945" s="189">
        <v>0.06</v>
      </c>
      <c r="AC945" s="42"/>
    </row>
    <row r="946" spans="1:29" x14ac:dyDescent="0.25">
      <c r="A946" s="94" t="s">
        <v>2459</v>
      </c>
      <c r="B946" s="189">
        <v>3.4655655508037161E-2</v>
      </c>
      <c r="C946" s="189">
        <v>0.19650494027429583</v>
      </c>
      <c r="D946" s="189">
        <v>0.32694292877156761</v>
      </c>
      <c r="E946" s="189">
        <v>0.13014304674826721</v>
      </c>
      <c r="F946" s="189">
        <v>2.5364990414393156E-2</v>
      </c>
      <c r="G946" s="189">
        <v>0.24952071965786757</v>
      </c>
      <c r="H946" s="189" t="s">
        <v>143</v>
      </c>
      <c r="I946" s="189">
        <v>3.686771862557145E-2</v>
      </c>
      <c r="J946" s="188">
        <v>0.99999999999999989</v>
      </c>
      <c r="K946" s="190">
        <v>13562</v>
      </c>
      <c r="L946" s="94"/>
      <c r="M946" s="189">
        <v>3.2000000000000001E-2</v>
      </c>
      <c r="N946" s="189">
        <v>3.7999999999999999E-2</v>
      </c>
      <c r="O946" s="189">
        <v>0.19</v>
      </c>
      <c r="P946" s="189">
        <v>0.20300000000000001</v>
      </c>
      <c r="Q946" s="189">
        <v>0.31900000000000001</v>
      </c>
      <c r="R946" s="189">
        <v>0.33500000000000002</v>
      </c>
      <c r="S946" s="189">
        <v>0.125</v>
      </c>
      <c r="T946" s="189">
        <v>0.13600000000000001</v>
      </c>
      <c r="U946" s="189">
        <v>2.3E-2</v>
      </c>
      <c r="V946" s="189">
        <v>2.8000000000000001E-2</v>
      </c>
      <c r="W946" s="189">
        <v>0.24199999999999999</v>
      </c>
      <c r="X946" s="189">
        <v>0.25700000000000001</v>
      </c>
      <c r="Y946" s="189" t="s">
        <v>143</v>
      </c>
      <c r="Z946" s="189" t="s">
        <v>143</v>
      </c>
      <c r="AA946" s="189">
        <v>3.4000000000000002E-2</v>
      </c>
      <c r="AB946" s="189">
        <v>0.04</v>
      </c>
      <c r="AC946" s="42"/>
    </row>
    <row r="947" spans="1:29" x14ac:dyDescent="0.25">
      <c r="A947" s="94" t="s">
        <v>2460</v>
      </c>
      <c r="B947" s="189" t="s">
        <v>143</v>
      </c>
      <c r="C947" s="189">
        <v>0.14634146341463414</v>
      </c>
      <c r="D947" s="189">
        <v>0.41666666666666669</v>
      </c>
      <c r="E947" s="189">
        <v>0.1524390243902439</v>
      </c>
      <c r="F947" s="189">
        <v>4.2682926829268296E-2</v>
      </c>
      <c r="G947" s="189">
        <v>0.21138211382113822</v>
      </c>
      <c r="H947" s="189" t="s">
        <v>143</v>
      </c>
      <c r="I947" s="189">
        <v>3.048780487804878E-2</v>
      </c>
      <c r="J947" s="188">
        <v>1</v>
      </c>
      <c r="K947" s="190">
        <v>492</v>
      </c>
      <c r="L947" s="94"/>
      <c r="M947" s="189" t="s">
        <v>143</v>
      </c>
      <c r="N947" s="189" t="s">
        <v>143</v>
      </c>
      <c r="O947" s="189">
        <v>0.11799999999999999</v>
      </c>
      <c r="P947" s="189">
        <v>0.18</v>
      </c>
      <c r="Q947" s="189">
        <v>0.374</v>
      </c>
      <c r="R947" s="189">
        <v>0.46100000000000002</v>
      </c>
      <c r="S947" s="189">
        <v>0.123</v>
      </c>
      <c r="T947" s="189">
        <v>0.187</v>
      </c>
      <c r="U947" s="189">
        <v>2.8000000000000001E-2</v>
      </c>
      <c r="V947" s="189">
        <v>6.4000000000000001E-2</v>
      </c>
      <c r="W947" s="189">
        <v>0.17799999999999999</v>
      </c>
      <c r="X947" s="189">
        <v>0.25</v>
      </c>
      <c r="Y947" s="189" t="s">
        <v>143</v>
      </c>
      <c r="Z947" s="189" t="s">
        <v>143</v>
      </c>
      <c r="AA947" s="189">
        <v>1.9E-2</v>
      </c>
      <c r="AB947" s="189">
        <v>0.05</v>
      </c>
      <c r="AC947" s="42"/>
    </row>
    <row r="948" spans="1:29" x14ac:dyDescent="0.25">
      <c r="A948" s="94" t="s">
        <v>2461</v>
      </c>
      <c r="B948" s="189" t="s">
        <v>143</v>
      </c>
      <c r="C948" s="189">
        <v>3.8817005545286505E-2</v>
      </c>
      <c r="D948" s="189">
        <v>0.20702402957486138</v>
      </c>
      <c r="E948" s="189">
        <v>7.763401109057301E-2</v>
      </c>
      <c r="F948" s="189">
        <v>1.4787430683918669E-2</v>
      </c>
      <c r="G948" s="189">
        <v>0.6081330868761553</v>
      </c>
      <c r="H948" s="189" t="s">
        <v>143</v>
      </c>
      <c r="I948" s="189">
        <v>5.3604436229205174E-2</v>
      </c>
      <c r="J948" s="188">
        <v>1</v>
      </c>
      <c r="K948" s="190">
        <v>541</v>
      </c>
      <c r="L948" s="94"/>
      <c r="M948" s="189" t="s">
        <v>143</v>
      </c>
      <c r="N948" s="189" t="s">
        <v>143</v>
      </c>
      <c r="O948" s="189">
        <v>2.5999999999999999E-2</v>
      </c>
      <c r="P948" s="189">
        <v>5.8999999999999997E-2</v>
      </c>
      <c r="Q948" s="189">
        <v>0.17499999999999999</v>
      </c>
      <c r="R948" s="189">
        <v>0.24299999999999999</v>
      </c>
      <c r="S948" s="189">
        <v>5.8000000000000003E-2</v>
      </c>
      <c r="T948" s="189">
        <v>0.10299999999999999</v>
      </c>
      <c r="U948" s="189">
        <v>8.0000000000000002E-3</v>
      </c>
      <c r="V948" s="189">
        <v>2.9000000000000001E-2</v>
      </c>
      <c r="W948" s="189">
        <v>0.56599999999999995</v>
      </c>
      <c r="X948" s="189">
        <v>0.64800000000000002</v>
      </c>
      <c r="Y948" s="189" t="s">
        <v>143</v>
      </c>
      <c r="Z948" s="189" t="s">
        <v>143</v>
      </c>
      <c r="AA948" s="189">
        <v>3.7999999999999999E-2</v>
      </c>
      <c r="AB948" s="189">
        <v>7.5999999999999998E-2</v>
      </c>
      <c r="AC948" s="42"/>
    </row>
    <row r="949" spans="1:29" x14ac:dyDescent="0.25">
      <c r="A949" s="94" t="s">
        <v>2462</v>
      </c>
      <c r="B949" s="189">
        <v>5.1590713671539126E-3</v>
      </c>
      <c r="C949" s="189">
        <v>8.598452278589854E-4</v>
      </c>
      <c r="D949" s="189">
        <v>0.78073946689595874</v>
      </c>
      <c r="E949" s="189">
        <v>5.9329320722269992E-2</v>
      </c>
      <c r="F949" s="189">
        <v>6.6208082545141878E-2</v>
      </c>
      <c r="G949" s="189">
        <v>5.1590713671539126E-3</v>
      </c>
      <c r="H949" s="189" t="s">
        <v>143</v>
      </c>
      <c r="I949" s="189">
        <v>8.2545141874462602E-2</v>
      </c>
      <c r="J949" s="188">
        <v>1</v>
      </c>
      <c r="K949" s="190">
        <v>1163</v>
      </c>
      <c r="L949" s="94"/>
      <c r="M949" s="189">
        <v>2E-3</v>
      </c>
      <c r="N949" s="189">
        <v>1.0999999999999999E-2</v>
      </c>
      <c r="O949" s="189">
        <v>0</v>
      </c>
      <c r="P949" s="189">
        <v>5.0000000000000001E-3</v>
      </c>
      <c r="Q949" s="189">
        <v>0.75600000000000001</v>
      </c>
      <c r="R949" s="189">
        <v>0.80400000000000005</v>
      </c>
      <c r="S949" s="189">
        <v>4.7E-2</v>
      </c>
      <c r="T949" s="189">
        <v>7.3999999999999996E-2</v>
      </c>
      <c r="U949" s="189">
        <v>5.2999999999999999E-2</v>
      </c>
      <c r="V949" s="189">
        <v>8.2000000000000003E-2</v>
      </c>
      <c r="W949" s="189">
        <v>2E-3</v>
      </c>
      <c r="X949" s="189">
        <v>1.0999999999999999E-2</v>
      </c>
      <c r="Y949" s="189" t="s">
        <v>143</v>
      </c>
      <c r="Z949" s="189" t="s">
        <v>143</v>
      </c>
      <c r="AA949" s="189">
        <v>6.8000000000000005E-2</v>
      </c>
      <c r="AB949" s="189">
        <v>0.1</v>
      </c>
      <c r="AC949" s="42"/>
    </row>
    <row r="950" spans="1:29" x14ac:dyDescent="0.25">
      <c r="A950" s="94" t="s">
        <v>2463</v>
      </c>
      <c r="B950" s="189" t="s">
        <v>143</v>
      </c>
      <c r="C950" s="189">
        <v>0.17496962332928312</v>
      </c>
      <c r="D950" s="189">
        <v>0.31044957472660994</v>
      </c>
      <c r="E950" s="189">
        <v>0.15006075334143379</v>
      </c>
      <c r="F950" s="189">
        <v>3.7667071688942892E-2</v>
      </c>
      <c r="G950" s="189">
        <v>0.30194410692588092</v>
      </c>
      <c r="H950" s="189" t="s">
        <v>143</v>
      </c>
      <c r="I950" s="189">
        <v>2.490886998784933E-2</v>
      </c>
      <c r="J950" s="188">
        <v>1</v>
      </c>
      <c r="K950" s="190">
        <v>1646</v>
      </c>
      <c r="L950" s="94"/>
      <c r="M950" s="189" t="s">
        <v>143</v>
      </c>
      <c r="N950" s="189" t="s">
        <v>143</v>
      </c>
      <c r="O950" s="189">
        <v>0.157</v>
      </c>
      <c r="P950" s="189">
        <v>0.19400000000000001</v>
      </c>
      <c r="Q950" s="189">
        <v>0.28899999999999998</v>
      </c>
      <c r="R950" s="189">
        <v>0.33300000000000002</v>
      </c>
      <c r="S950" s="189">
        <v>0.13400000000000001</v>
      </c>
      <c r="T950" s="189">
        <v>0.16800000000000001</v>
      </c>
      <c r="U950" s="189">
        <v>2.9000000000000001E-2</v>
      </c>
      <c r="V950" s="189">
        <v>4.8000000000000001E-2</v>
      </c>
      <c r="W950" s="189">
        <v>0.28000000000000003</v>
      </c>
      <c r="X950" s="189">
        <v>0.32500000000000001</v>
      </c>
      <c r="Y950" s="189" t="s">
        <v>143</v>
      </c>
      <c r="Z950" s="189" t="s">
        <v>143</v>
      </c>
      <c r="AA950" s="189">
        <v>1.7999999999999999E-2</v>
      </c>
      <c r="AB950" s="189">
        <v>3.4000000000000002E-2</v>
      </c>
      <c r="AC950" s="42"/>
    </row>
    <row r="951" spans="1:29" x14ac:dyDescent="0.25">
      <c r="A951" s="94" t="s">
        <v>2464</v>
      </c>
      <c r="B951" s="189">
        <v>0.23899033297529537</v>
      </c>
      <c r="C951" s="189">
        <v>0.37755102040816324</v>
      </c>
      <c r="D951" s="189">
        <v>0.22717508055853922</v>
      </c>
      <c r="E951" s="189">
        <v>6.2298603651987111E-2</v>
      </c>
      <c r="F951" s="189">
        <v>5.3705692803437165E-3</v>
      </c>
      <c r="G951" s="189">
        <v>5.155746509129968E-2</v>
      </c>
      <c r="H951" s="189" t="s">
        <v>143</v>
      </c>
      <c r="I951" s="189">
        <v>3.705692803437164E-2</v>
      </c>
      <c r="J951" s="188">
        <v>1</v>
      </c>
      <c r="K951" s="190">
        <v>1862</v>
      </c>
      <c r="L951" s="94"/>
      <c r="M951" s="189">
        <v>0.22</v>
      </c>
      <c r="N951" s="189">
        <v>0.25900000000000001</v>
      </c>
      <c r="O951" s="189">
        <v>0.35599999999999998</v>
      </c>
      <c r="P951" s="189">
        <v>0.4</v>
      </c>
      <c r="Q951" s="189">
        <v>0.20899999999999999</v>
      </c>
      <c r="R951" s="189">
        <v>0.247</v>
      </c>
      <c r="S951" s="189">
        <v>5.1999999999999998E-2</v>
      </c>
      <c r="T951" s="189">
        <v>7.3999999999999996E-2</v>
      </c>
      <c r="U951" s="189">
        <v>3.0000000000000001E-3</v>
      </c>
      <c r="V951" s="189">
        <v>0.01</v>
      </c>
      <c r="W951" s="189">
        <v>4.2000000000000003E-2</v>
      </c>
      <c r="X951" s="189">
        <v>6.3E-2</v>
      </c>
      <c r="Y951" s="189" t="s">
        <v>143</v>
      </c>
      <c r="Z951" s="189" t="s">
        <v>143</v>
      </c>
      <c r="AA951" s="189">
        <v>2.9000000000000001E-2</v>
      </c>
      <c r="AB951" s="189">
        <v>4.7E-2</v>
      </c>
      <c r="AC951" s="42"/>
    </row>
    <row r="952" spans="1:29" x14ac:dyDescent="0.25">
      <c r="A952" s="94" t="s">
        <v>2465</v>
      </c>
      <c r="B952" s="189" t="s">
        <v>143</v>
      </c>
      <c r="C952" s="189">
        <v>0.13588850174216027</v>
      </c>
      <c r="D952" s="189">
        <v>0.34843205574912894</v>
      </c>
      <c r="E952" s="189">
        <v>0.18466898954703834</v>
      </c>
      <c r="F952" s="189">
        <v>1.0452961672473868E-2</v>
      </c>
      <c r="G952" s="189">
        <v>0.29965156794425085</v>
      </c>
      <c r="H952" s="189" t="s">
        <v>143</v>
      </c>
      <c r="I952" s="189">
        <v>2.0905923344947737E-2</v>
      </c>
      <c r="J952" s="188">
        <v>1</v>
      </c>
      <c r="K952" s="190">
        <v>287</v>
      </c>
      <c r="L952" s="94"/>
      <c r="M952" s="189" t="s">
        <v>143</v>
      </c>
      <c r="N952" s="189" t="s">
        <v>143</v>
      </c>
      <c r="O952" s="189">
        <v>0.10100000000000001</v>
      </c>
      <c r="P952" s="189">
        <v>0.18</v>
      </c>
      <c r="Q952" s="189">
        <v>0.29599999999999999</v>
      </c>
      <c r="R952" s="189">
        <v>0.40500000000000003</v>
      </c>
      <c r="S952" s="189">
        <v>0.14399999999999999</v>
      </c>
      <c r="T952" s="189">
        <v>0.23400000000000001</v>
      </c>
      <c r="U952" s="189">
        <v>4.0000000000000001E-3</v>
      </c>
      <c r="V952" s="189">
        <v>0.03</v>
      </c>
      <c r="W952" s="189">
        <v>0.25</v>
      </c>
      <c r="X952" s="189">
        <v>0.35499999999999998</v>
      </c>
      <c r="Y952" s="189" t="s">
        <v>143</v>
      </c>
      <c r="Z952" s="189" t="s">
        <v>143</v>
      </c>
      <c r="AA952" s="189">
        <v>0.01</v>
      </c>
      <c r="AB952" s="189">
        <v>4.4999999999999998E-2</v>
      </c>
      <c r="AC952" s="42"/>
    </row>
    <row r="953" spans="1:29" x14ac:dyDescent="0.25">
      <c r="A953" s="94" t="s">
        <v>2466</v>
      </c>
      <c r="B953" s="189" t="s">
        <v>143</v>
      </c>
      <c r="C953" s="189">
        <v>0.17820867959372114</v>
      </c>
      <c r="D953" s="189">
        <v>0.27746999076638967</v>
      </c>
      <c r="E953" s="189">
        <v>0.12096029547553093</v>
      </c>
      <c r="F953" s="189">
        <v>1.4773776546629732E-2</v>
      </c>
      <c r="G953" s="189">
        <v>0.37119113573407203</v>
      </c>
      <c r="H953" s="189" t="s">
        <v>143</v>
      </c>
      <c r="I953" s="189">
        <v>3.7396121883656507E-2</v>
      </c>
      <c r="J953" s="188">
        <v>0.99999999999999989</v>
      </c>
      <c r="K953" s="190">
        <v>2166</v>
      </c>
      <c r="L953" s="94"/>
      <c r="M953" s="189" t="s">
        <v>143</v>
      </c>
      <c r="N953" s="189" t="s">
        <v>143</v>
      </c>
      <c r="O953" s="189">
        <v>0.16300000000000001</v>
      </c>
      <c r="P953" s="189">
        <v>0.19500000000000001</v>
      </c>
      <c r="Q953" s="189">
        <v>0.25900000000000001</v>
      </c>
      <c r="R953" s="189">
        <v>0.29699999999999999</v>
      </c>
      <c r="S953" s="189">
        <v>0.108</v>
      </c>
      <c r="T953" s="189">
        <v>0.13500000000000001</v>
      </c>
      <c r="U953" s="189">
        <v>0.01</v>
      </c>
      <c r="V953" s="189">
        <v>2.1000000000000001E-2</v>
      </c>
      <c r="W953" s="189">
        <v>0.35099999999999998</v>
      </c>
      <c r="X953" s="189">
        <v>0.39200000000000002</v>
      </c>
      <c r="Y953" s="189" t="s">
        <v>143</v>
      </c>
      <c r="Z953" s="189" t="s">
        <v>143</v>
      </c>
      <c r="AA953" s="189">
        <v>0.03</v>
      </c>
      <c r="AB953" s="189">
        <v>4.5999999999999999E-2</v>
      </c>
      <c r="AC953" s="42"/>
    </row>
    <row r="954" spans="1:29" x14ac:dyDescent="0.25">
      <c r="A954" s="94" t="s">
        <v>2467</v>
      </c>
      <c r="B954" s="189" t="s">
        <v>143</v>
      </c>
      <c r="C954" s="189">
        <v>0.34782608695652173</v>
      </c>
      <c r="D954" s="189">
        <v>0.43236714975845408</v>
      </c>
      <c r="E954" s="189">
        <v>7.2463768115942032E-2</v>
      </c>
      <c r="F954" s="189">
        <v>7.246376811594203E-3</v>
      </c>
      <c r="G954" s="189">
        <v>3.140096618357488E-2</v>
      </c>
      <c r="H954" s="189" t="s">
        <v>143</v>
      </c>
      <c r="I954" s="189">
        <v>0.10869565217391304</v>
      </c>
      <c r="J954" s="188">
        <v>1</v>
      </c>
      <c r="K954" s="190">
        <v>414</v>
      </c>
      <c r="L954" s="94"/>
      <c r="M954" s="189" t="s">
        <v>143</v>
      </c>
      <c r="N954" s="189" t="s">
        <v>143</v>
      </c>
      <c r="O954" s="189">
        <v>0.30399999999999999</v>
      </c>
      <c r="P954" s="189">
        <v>0.39500000000000002</v>
      </c>
      <c r="Q954" s="189">
        <v>0.38500000000000001</v>
      </c>
      <c r="R954" s="189">
        <v>0.48</v>
      </c>
      <c r="S954" s="189">
        <v>5.0999999999999997E-2</v>
      </c>
      <c r="T954" s="189">
        <v>0.10199999999999999</v>
      </c>
      <c r="U954" s="189">
        <v>2E-3</v>
      </c>
      <c r="V954" s="189">
        <v>2.1000000000000001E-2</v>
      </c>
      <c r="W954" s="189">
        <v>1.7999999999999999E-2</v>
      </c>
      <c r="X954" s="189">
        <v>5.2999999999999999E-2</v>
      </c>
      <c r="Y954" s="189" t="s">
        <v>143</v>
      </c>
      <c r="Z954" s="189" t="s">
        <v>143</v>
      </c>
      <c r="AA954" s="189">
        <v>8.2000000000000003E-2</v>
      </c>
      <c r="AB954" s="189">
        <v>0.14199999999999999</v>
      </c>
      <c r="AC954" s="42"/>
    </row>
    <row r="955" spans="1:29" x14ac:dyDescent="0.25">
      <c r="A955" s="94" t="s">
        <v>2468</v>
      </c>
      <c r="B955" s="189" t="s">
        <v>143</v>
      </c>
      <c r="C955" s="189">
        <v>0.12528473804100229</v>
      </c>
      <c r="D955" s="189">
        <v>0.38496583143507973</v>
      </c>
      <c r="E955" s="189">
        <v>0.20045558086560364</v>
      </c>
      <c r="F955" s="189">
        <v>2.7334851936218679E-2</v>
      </c>
      <c r="G955" s="189">
        <v>0.23234624145785876</v>
      </c>
      <c r="H955" s="189" t="s">
        <v>143</v>
      </c>
      <c r="I955" s="189">
        <v>2.9612756264236904E-2</v>
      </c>
      <c r="J955" s="188">
        <v>1</v>
      </c>
      <c r="K955" s="190">
        <v>439</v>
      </c>
      <c r="L955" s="94"/>
      <c r="M955" s="189" t="s">
        <v>143</v>
      </c>
      <c r="N955" s="189" t="s">
        <v>143</v>
      </c>
      <c r="O955" s="189">
        <v>9.8000000000000004E-2</v>
      </c>
      <c r="P955" s="189">
        <v>0.16</v>
      </c>
      <c r="Q955" s="189">
        <v>0.34100000000000003</v>
      </c>
      <c r="R955" s="189">
        <v>0.43099999999999999</v>
      </c>
      <c r="S955" s="189">
        <v>0.16600000000000001</v>
      </c>
      <c r="T955" s="189">
        <v>0.24</v>
      </c>
      <c r="U955" s="189">
        <v>1.6E-2</v>
      </c>
      <c r="V955" s="189">
        <v>4.7E-2</v>
      </c>
      <c r="W955" s="189">
        <v>0.19500000000000001</v>
      </c>
      <c r="X955" s="189">
        <v>0.27400000000000002</v>
      </c>
      <c r="Y955" s="189" t="s">
        <v>143</v>
      </c>
      <c r="Z955" s="189" t="s">
        <v>143</v>
      </c>
      <c r="AA955" s="189">
        <v>1.7000000000000001E-2</v>
      </c>
      <c r="AB955" s="189">
        <v>0.05</v>
      </c>
      <c r="AC955" s="42"/>
    </row>
    <row r="956" spans="1:29" x14ac:dyDescent="0.25">
      <c r="A956" s="94" t="s">
        <v>2469</v>
      </c>
      <c r="B956" s="189" t="s">
        <v>143</v>
      </c>
      <c r="C956" s="189">
        <v>0.25531914893617019</v>
      </c>
      <c r="D956" s="189">
        <v>0.2047872340425532</v>
      </c>
      <c r="E956" s="189">
        <v>0.1702127659574468</v>
      </c>
      <c r="F956" s="189">
        <v>9.3085106382978719E-2</v>
      </c>
      <c r="G956" s="189">
        <v>0.25</v>
      </c>
      <c r="H956" s="189" t="s">
        <v>143</v>
      </c>
      <c r="I956" s="189">
        <v>2.6595744680851064E-2</v>
      </c>
      <c r="J956" s="188">
        <v>1</v>
      </c>
      <c r="K956" s="190">
        <v>376</v>
      </c>
      <c r="L956" s="94"/>
      <c r="M956" s="189" t="s">
        <v>143</v>
      </c>
      <c r="N956" s="189" t="s">
        <v>143</v>
      </c>
      <c r="O956" s="189">
        <v>0.214</v>
      </c>
      <c r="P956" s="189">
        <v>0.30199999999999999</v>
      </c>
      <c r="Q956" s="189">
        <v>0.16700000000000001</v>
      </c>
      <c r="R956" s="189">
        <v>0.248</v>
      </c>
      <c r="S956" s="189">
        <v>0.13600000000000001</v>
      </c>
      <c r="T956" s="189">
        <v>0.21099999999999999</v>
      </c>
      <c r="U956" s="189">
        <v>6.8000000000000005E-2</v>
      </c>
      <c r="V956" s="189">
        <v>0.127</v>
      </c>
      <c r="W956" s="189">
        <v>0.20899999999999999</v>
      </c>
      <c r="X956" s="189">
        <v>0.29599999999999999</v>
      </c>
      <c r="Y956" s="189" t="s">
        <v>143</v>
      </c>
      <c r="Z956" s="189" t="s">
        <v>143</v>
      </c>
      <c r="AA956" s="189">
        <v>1.4999999999999999E-2</v>
      </c>
      <c r="AB956" s="189">
        <v>4.8000000000000001E-2</v>
      </c>
      <c r="AC956" s="42"/>
    </row>
    <row r="957" spans="1:29" x14ac:dyDescent="0.25">
      <c r="A957" s="94" t="s">
        <v>2470</v>
      </c>
      <c r="B957" s="189" t="s">
        <v>143</v>
      </c>
      <c r="C957" s="189">
        <v>8.3601286173633438E-2</v>
      </c>
      <c r="D957" s="189">
        <v>0.20257234726688103</v>
      </c>
      <c r="E957" s="189">
        <v>0.12540192926045016</v>
      </c>
      <c r="F957" s="189">
        <v>3.8585209003215437E-2</v>
      </c>
      <c r="G957" s="189">
        <v>0.49839228295819937</v>
      </c>
      <c r="H957" s="189" t="s">
        <v>143</v>
      </c>
      <c r="I957" s="189">
        <v>5.1446945337620578E-2</v>
      </c>
      <c r="J957" s="188">
        <v>1</v>
      </c>
      <c r="K957" s="190">
        <v>311</v>
      </c>
      <c r="L957" s="94"/>
      <c r="M957" s="189" t="s">
        <v>143</v>
      </c>
      <c r="N957" s="189" t="s">
        <v>143</v>
      </c>
      <c r="O957" s="189">
        <v>5.8000000000000003E-2</v>
      </c>
      <c r="P957" s="189">
        <v>0.12</v>
      </c>
      <c r="Q957" s="189">
        <v>0.16200000000000001</v>
      </c>
      <c r="R957" s="189">
        <v>0.251</v>
      </c>
      <c r="S957" s="189">
        <v>9.2999999999999999E-2</v>
      </c>
      <c r="T957" s="189">
        <v>0.16700000000000001</v>
      </c>
      <c r="U957" s="189">
        <v>2.1999999999999999E-2</v>
      </c>
      <c r="V957" s="189">
        <v>6.6000000000000003E-2</v>
      </c>
      <c r="W957" s="189">
        <v>0.443</v>
      </c>
      <c r="X957" s="189">
        <v>0.55400000000000005</v>
      </c>
      <c r="Y957" s="189" t="s">
        <v>143</v>
      </c>
      <c r="Z957" s="189" t="s">
        <v>143</v>
      </c>
      <c r="AA957" s="189">
        <v>3.2000000000000001E-2</v>
      </c>
      <c r="AB957" s="189">
        <v>8.2000000000000003E-2</v>
      </c>
      <c r="AC957" s="42"/>
    </row>
    <row r="958" spans="1:29" x14ac:dyDescent="0.25">
      <c r="A958" s="94" t="s">
        <v>2471</v>
      </c>
      <c r="B958" s="189" t="s">
        <v>143</v>
      </c>
      <c r="C958" s="189">
        <v>0.20528211284513806</v>
      </c>
      <c r="D958" s="189">
        <v>0.4837935174069628</v>
      </c>
      <c r="E958" s="189">
        <v>0.12785114045618248</v>
      </c>
      <c r="F958" s="189">
        <v>2.8211284513805522E-2</v>
      </c>
      <c r="G958" s="189">
        <v>0.11884753901560624</v>
      </c>
      <c r="H958" s="189" t="s">
        <v>143</v>
      </c>
      <c r="I958" s="189">
        <v>3.601440576230492E-2</v>
      </c>
      <c r="J958" s="188">
        <v>1</v>
      </c>
      <c r="K958" s="190">
        <v>1666</v>
      </c>
      <c r="L958" s="94"/>
      <c r="M958" s="189" t="s">
        <v>143</v>
      </c>
      <c r="N958" s="189" t="s">
        <v>143</v>
      </c>
      <c r="O958" s="189">
        <v>0.187</v>
      </c>
      <c r="P958" s="189">
        <v>0.22500000000000001</v>
      </c>
      <c r="Q958" s="189">
        <v>0.46</v>
      </c>
      <c r="R958" s="189">
        <v>0.50800000000000001</v>
      </c>
      <c r="S958" s="189">
        <v>0.113</v>
      </c>
      <c r="T958" s="189">
        <v>0.14499999999999999</v>
      </c>
      <c r="U958" s="189">
        <v>2.1000000000000001E-2</v>
      </c>
      <c r="V958" s="189">
        <v>3.6999999999999998E-2</v>
      </c>
      <c r="W958" s="189">
        <v>0.104</v>
      </c>
      <c r="X958" s="189">
        <v>0.13500000000000001</v>
      </c>
      <c r="Y958" s="189" t="s">
        <v>143</v>
      </c>
      <c r="Z958" s="189" t="s">
        <v>143</v>
      </c>
      <c r="AA958" s="189">
        <v>2.8000000000000001E-2</v>
      </c>
      <c r="AB958" s="189">
        <v>4.5999999999999999E-2</v>
      </c>
      <c r="AC958" s="42"/>
    </row>
    <row r="959" spans="1:29" x14ac:dyDescent="0.25">
      <c r="A959" s="94" t="s">
        <v>2472</v>
      </c>
      <c r="B959" s="189" t="s">
        <v>143</v>
      </c>
      <c r="C959" s="189">
        <v>0.27508090614886732</v>
      </c>
      <c r="D959" s="189">
        <v>0.4627831715210356</v>
      </c>
      <c r="E959" s="189">
        <v>0.13915857605177995</v>
      </c>
      <c r="F959" s="189">
        <v>1.2944983818770227E-2</v>
      </c>
      <c r="G959" s="189">
        <v>8.4142394822006472E-2</v>
      </c>
      <c r="H959" s="189" t="s">
        <v>143</v>
      </c>
      <c r="I959" s="189">
        <v>2.5889967637540454E-2</v>
      </c>
      <c r="J959" s="188">
        <v>1</v>
      </c>
      <c r="K959" s="190">
        <v>309</v>
      </c>
      <c r="L959" s="94"/>
      <c r="M959" s="189" t="s">
        <v>143</v>
      </c>
      <c r="N959" s="189" t="s">
        <v>143</v>
      </c>
      <c r="O959" s="189">
        <v>0.22800000000000001</v>
      </c>
      <c r="P959" s="189">
        <v>0.32700000000000001</v>
      </c>
      <c r="Q959" s="189">
        <v>0.40799999999999997</v>
      </c>
      <c r="R959" s="189">
        <v>0.51800000000000002</v>
      </c>
      <c r="S959" s="189">
        <v>0.105</v>
      </c>
      <c r="T959" s="189">
        <v>0.182</v>
      </c>
      <c r="U959" s="189">
        <v>5.0000000000000001E-3</v>
      </c>
      <c r="V959" s="189">
        <v>3.3000000000000002E-2</v>
      </c>
      <c r="W959" s="189">
        <v>5.8000000000000003E-2</v>
      </c>
      <c r="X959" s="189">
        <v>0.12</v>
      </c>
      <c r="Y959" s="189" t="s">
        <v>143</v>
      </c>
      <c r="Z959" s="189" t="s">
        <v>143</v>
      </c>
      <c r="AA959" s="189">
        <v>1.2999999999999999E-2</v>
      </c>
      <c r="AB959" s="189">
        <v>0.05</v>
      </c>
      <c r="AC959" s="42"/>
    </row>
    <row r="960" spans="1:29" x14ac:dyDescent="0.25">
      <c r="A960" s="94" t="s">
        <v>2473</v>
      </c>
      <c r="B960" s="189">
        <v>3.1807757503240601E-2</v>
      </c>
      <c r="C960" s="189">
        <v>0.17409512413999401</v>
      </c>
      <c r="D960" s="189">
        <v>0.27699670954232725</v>
      </c>
      <c r="E960" s="189">
        <v>0.12374115066307707</v>
      </c>
      <c r="F960" s="189">
        <v>3.4300528467444413E-2</v>
      </c>
      <c r="G960" s="189">
        <v>0.27679728786519092</v>
      </c>
      <c r="H960" s="189">
        <v>8.4754212782929498E-3</v>
      </c>
      <c r="I960" s="189">
        <v>7.3786020540432748E-2</v>
      </c>
      <c r="J960" s="188">
        <v>0.99999999999999989</v>
      </c>
      <c r="K960" s="190">
        <v>10029</v>
      </c>
      <c r="L960" s="94"/>
      <c r="M960" s="189">
        <v>2.9000000000000001E-2</v>
      </c>
      <c r="N960" s="189">
        <v>3.5000000000000003E-2</v>
      </c>
      <c r="O960" s="189">
        <v>0.16700000000000001</v>
      </c>
      <c r="P960" s="189">
        <v>0.182</v>
      </c>
      <c r="Q960" s="189">
        <v>0.26800000000000002</v>
      </c>
      <c r="R960" s="189">
        <v>0.28599999999999998</v>
      </c>
      <c r="S960" s="189">
        <v>0.11700000000000001</v>
      </c>
      <c r="T960" s="189">
        <v>0.13</v>
      </c>
      <c r="U960" s="189">
        <v>3.1E-2</v>
      </c>
      <c r="V960" s="189">
        <v>3.7999999999999999E-2</v>
      </c>
      <c r="W960" s="189">
        <v>0.26800000000000002</v>
      </c>
      <c r="X960" s="189">
        <v>0.28599999999999998</v>
      </c>
      <c r="Y960" s="189">
        <v>7.0000000000000001E-3</v>
      </c>
      <c r="Z960" s="189">
        <v>0.01</v>
      </c>
      <c r="AA960" s="189">
        <v>6.9000000000000006E-2</v>
      </c>
      <c r="AB960" s="189">
        <v>7.9000000000000001E-2</v>
      </c>
      <c r="AC960" s="42"/>
    </row>
    <row r="961" spans="1:29" x14ac:dyDescent="0.25">
      <c r="A961" s="94" t="s">
        <v>2474</v>
      </c>
      <c r="B961" s="189" t="s">
        <v>143</v>
      </c>
      <c r="C961" s="189">
        <v>0.16975308641975309</v>
      </c>
      <c r="D961" s="189">
        <v>0.29012345679012347</v>
      </c>
      <c r="E961" s="189">
        <v>0.16049382716049382</v>
      </c>
      <c r="F961" s="189">
        <v>6.1728395061728392E-2</v>
      </c>
      <c r="G961" s="189">
        <v>0.26851851851851855</v>
      </c>
      <c r="H961" s="189">
        <v>3.0864197530864196E-3</v>
      </c>
      <c r="I961" s="189">
        <v>4.6296296296296294E-2</v>
      </c>
      <c r="J961" s="188">
        <v>1.0000000000000002</v>
      </c>
      <c r="K961" s="190">
        <v>324</v>
      </c>
      <c r="L961" s="94"/>
      <c r="M961" s="189" t="s">
        <v>143</v>
      </c>
      <c r="N961" s="189" t="s">
        <v>143</v>
      </c>
      <c r="O961" s="189">
        <v>0.13300000000000001</v>
      </c>
      <c r="P961" s="189">
        <v>0.214</v>
      </c>
      <c r="Q961" s="189">
        <v>0.24299999999999999</v>
      </c>
      <c r="R961" s="189">
        <v>0.34200000000000003</v>
      </c>
      <c r="S961" s="189">
        <v>0.125</v>
      </c>
      <c r="T961" s="189">
        <v>0.20399999999999999</v>
      </c>
      <c r="U961" s="189">
        <v>0.04</v>
      </c>
      <c r="V961" s="189">
        <v>9.2999999999999999E-2</v>
      </c>
      <c r="W961" s="189">
        <v>0.223</v>
      </c>
      <c r="X961" s="189">
        <v>0.31900000000000001</v>
      </c>
      <c r="Y961" s="189">
        <v>1E-3</v>
      </c>
      <c r="Z961" s="189">
        <v>1.7000000000000001E-2</v>
      </c>
      <c r="AA961" s="189">
        <v>2.8000000000000001E-2</v>
      </c>
      <c r="AB961" s="189">
        <v>7.4999999999999997E-2</v>
      </c>
      <c r="AC961" s="42"/>
    </row>
    <row r="962" spans="1:29" x14ac:dyDescent="0.25">
      <c r="A962" s="94" t="s">
        <v>2475</v>
      </c>
      <c r="B962" s="189" t="s">
        <v>143</v>
      </c>
      <c r="C962" s="189">
        <v>5.2341597796143252E-2</v>
      </c>
      <c r="D962" s="189">
        <v>0.16528925619834711</v>
      </c>
      <c r="E962" s="189">
        <v>8.2644628099173556E-2</v>
      </c>
      <c r="F962" s="189">
        <v>1.928374655647383E-2</v>
      </c>
      <c r="G962" s="189">
        <v>0.58677685950413228</v>
      </c>
      <c r="H962" s="189">
        <v>3.0303030303030304E-2</v>
      </c>
      <c r="I962" s="189">
        <v>6.3360881542699726E-2</v>
      </c>
      <c r="J962" s="188">
        <v>1</v>
      </c>
      <c r="K962" s="190">
        <v>363</v>
      </c>
      <c r="L962" s="94"/>
      <c r="M962" s="189" t="s">
        <v>143</v>
      </c>
      <c r="N962" s="189" t="s">
        <v>143</v>
      </c>
      <c r="O962" s="189">
        <v>3.4000000000000002E-2</v>
      </c>
      <c r="P962" s="189">
        <v>0.08</v>
      </c>
      <c r="Q962" s="189">
        <v>0.13100000000000001</v>
      </c>
      <c r="R962" s="189">
        <v>0.20699999999999999</v>
      </c>
      <c r="S962" s="189">
        <v>5.8999999999999997E-2</v>
      </c>
      <c r="T962" s="189">
        <v>0.11600000000000001</v>
      </c>
      <c r="U962" s="189">
        <v>8.9999999999999993E-3</v>
      </c>
      <c r="V962" s="189">
        <v>3.9E-2</v>
      </c>
      <c r="W962" s="189">
        <v>0.53500000000000003</v>
      </c>
      <c r="X962" s="189">
        <v>0.63600000000000001</v>
      </c>
      <c r="Y962" s="189">
        <v>1.7000000000000001E-2</v>
      </c>
      <c r="Z962" s="189">
        <v>5.2999999999999999E-2</v>
      </c>
      <c r="AA962" s="189">
        <v>4.2999999999999997E-2</v>
      </c>
      <c r="AB962" s="189">
        <v>9.2999999999999999E-2</v>
      </c>
      <c r="AC962" s="42"/>
    </row>
    <row r="963" spans="1:29" x14ac:dyDescent="0.25">
      <c r="A963" s="94" t="s">
        <v>2476</v>
      </c>
      <c r="B963" s="189" t="s">
        <v>143</v>
      </c>
      <c r="C963" s="189">
        <v>1.0224948875255625E-3</v>
      </c>
      <c r="D963" s="189">
        <v>0.74028629856850714</v>
      </c>
      <c r="E963" s="189">
        <v>9.9182004089979556E-2</v>
      </c>
      <c r="F963" s="189">
        <v>7.8732106339468297E-2</v>
      </c>
      <c r="G963" s="189">
        <v>1.0224948875255624E-2</v>
      </c>
      <c r="H963" s="189" t="s">
        <v>143</v>
      </c>
      <c r="I963" s="189">
        <v>7.0552147239263799E-2</v>
      </c>
      <c r="J963" s="188">
        <v>1</v>
      </c>
      <c r="K963" s="190">
        <v>978</v>
      </c>
      <c r="L963" s="94"/>
      <c r="M963" s="189" t="s">
        <v>143</v>
      </c>
      <c r="N963" s="189" t="s">
        <v>143</v>
      </c>
      <c r="O963" s="189">
        <v>0</v>
      </c>
      <c r="P963" s="189">
        <v>6.0000000000000001E-3</v>
      </c>
      <c r="Q963" s="189">
        <v>0.71199999999999997</v>
      </c>
      <c r="R963" s="189">
        <v>0.76700000000000002</v>
      </c>
      <c r="S963" s="189">
        <v>8.2000000000000003E-2</v>
      </c>
      <c r="T963" s="189">
        <v>0.12</v>
      </c>
      <c r="U963" s="189">
        <v>6.3E-2</v>
      </c>
      <c r="V963" s="189">
        <v>9.7000000000000003E-2</v>
      </c>
      <c r="W963" s="189">
        <v>6.0000000000000001E-3</v>
      </c>
      <c r="X963" s="189">
        <v>1.9E-2</v>
      </c>
      <c r="Y963" s="189" t="s">
        <v>143</v>
      </c>
      <c r="Z963" s="189" t="s">
        <v>143</v>
      </c>
      <c r="AA963" s="189">
        <v>5.6000000000000001E-2</v>
      </c>
      <c r="AB963" s="189">
        <v>8.7999999999999995E-2</v>
      </c>
      <c r="AC963" s="42"/>
    </row>
    <row r="964" spans="1:29" x14ac:dyDescent="0.25">
      <c r="A964" s="94" t="s">
        <v>2477</v>
      </c>
      <c r="B964" s="189" t="s">
        <v>143</v>
      </c>
      <c r="C964" s="189">
        <v>0.22583479789103691</v>
      </c>
      <c r="D964" s="189">
        <v>0.28910369068541303</v>
      </c>
      <c r="E964" s="189">
        <v>8.6115992970123026E-2</v>
      </c>
      <c r="F964" s="189">
        <v>3.7785588752196834E-2</v>
      </c>
      <c r="G964" s="189">
        <v>0.28998242530755713</v>
      </c>
      <c r="H964" s="189">
        <v>1.3181019332161687E-2</v>
      </c>
      <c r="I964" s="189">
        <v>5.7996485061511421E-2</v>
      </c>
      <c r="J964" s="188">
        <v>1</v>
      </c>
      <c r="K964" s="190">
        <v>1138</v>
      </c>
      <c r="L964" s="94"/>
      <c r="M964" s="189" t="s">
        <v>143</v>
      </c>
      <c r="N964" s="189" t="s">
        <v>143</v>
      </c>
      <c r="O964" s="189">
        <v>0.20200000000000001</v>
      </c>
      <c r="P964" s="189">
        <v>0.251</v>
      </c>
      <c r="Q964" s="189">
        <v>0.26400000000000001</v>
      </c>
      <c r="R964" s="189">
        <v>0.316</v>
      </c>
      <c r="S964" s="189">
        <v>7.0999999999999994E-2</v>
      </c>
      <c r="T964" s="189">
        <v>0.104</v>
      </c>
      <c r="U964" s="189">
        <v>2.8000000000000001E-2</v>
      </c>
      <c r="V964" s="189">
        <v>5.0999999999999997E-2</v>
      </c>
      <c r="W964" s="189">
        <v>0.26400000000000001</v>
      </c>
      <c r="X964" s="189">
        <v>0.317</v>
      </c>
      <c r="Y964" s="189">
        <v>8.0000000000000002E-3</v>
      </c>
      <c r="Z964" s="189">
        <v>2.1999999999999999E-2</v>
      </c>
      <c r="AA964" s="189">
        <v>4.5999999999999999E-2</v>
      </c>
      <c r="AB964" s="189">
        <v>7.2999999999999995E-2</v>
      </c>
      <c r="AC964" s="42"/>
    </row>
    <row r="965" spans="1:29" x14ac:dyDescent="0.25">
      <c r="A965" s="94" t="s">
        <v>2478</v>
      </c>
      <c r="B965" s="189">
        <v>0.21295060080106809</v>
      </c>
      <c r="C965" s="189">
        <v>0.33511348464619495</v>
      </c>
      <c r="D965" s="189">
        <v>0.22963951935914553</v>
      </c>
      <c r="E965" s="189">
        <v>5.2069425901201602E-2</v>
      </c>
      <c r="F965" s="189">
        <v>4.6728971962616819E-3</v>
      </c>
      <c r="G965" s="189">
        <v>7.6769025367156213E-2</v>
      </c>
      <c r="H965" s="189">
        <v>5.3404539385847796E-3</v>
      </c>
      <c r="I965" s="189">
        <v>8.3444592790387184E-2</v>
      </c>
      <c r="J965" s="188">
        <v>0.99999999999999989</v>
      </c>
      <c r="K965" s="190">
        <v>1498</v>
      </c>
      <c r="L965" s="94"/>
      <c r="M965" s="189">
        <v>0.193</v>
      </c>
      <c r="N965" s="189">
        <v>0.23400000000000001</v>
      </c>
      <c r="O965" s="189">
        <v>0.312</v>
      </c>
      <c r="P965" s="189">
        <v>0.35899999999999999</v>
      </c>
      <c r="Q965" s="189">
        <v>0.20899999999999999</v>
      </c>
      <c r="R965" s="189">
        <v>0.252</v>
      </c>
      <c r="S965" s="189">
        <v>4.2000000000000003E-2</v>
      </c>
      <c r="T965" s="189">
        <v>6.5000000000000002E-2</v>
      </c>
      <c r="U965" s="189">
        <v>2E-3</v>
      </c>
      <c r="V965" s="189">
        <v>0.01</v>
      </c>
      <c r="W965" s="189">
        <v>6.4000000000000001E-2</v>
      </c>
      <c r="X965" s="189">
        <v>9.0999999999999998E-2</v>
      </c>
      <c r="Y965" s="189">
        <v>3.0000000000000001E-3</v>
      </c>
      <c r="Z965" s="189">
        <v>1.0999999999999999E-2</v>
      </c>
      <c r="AA965" s="189">
        <v>7.0000000000000007E-2</v>
      </c>
      <c r="AB965" s="189">
        <v>9.9000000000000005E-2</v>
      </c>
      <c r="AC965" s="42"/>
    </row>
    <row r="966" spans="1:29" x14ac:dyDescent="0.25">
      <c r="A966" s="94" t="s">
        <v>2479</v>
      </c>
      <c r="B966" s="189" t="s">
        <v>143</v>
      </c>
      <c r="C966" s="189">
        <v>0.11538461538461539</v>
      </c>
      <c r="D966" s="189">
        <v>0.31730769230769229</v>
      </c>
      <c r="E966" s="189">
        <v>0.21634615384615385</v>
      </c>
      <c r="F966" s="189">
        <v>3.8461538461538464E-2</v>
      </c>
      <c r="G966" s="189">
        <v>0.26923076923076922</v>
      </c>
      <c r="H966" s="189">
        <v>9.6153846153846159E-3</v>
      </c>
      <c r="I966" s="189">
        <v>3.3653846153846152E-2</v>
      </c>
      <c r="J966" s="188">
        <v>0.99999999999999989</v>
      </c>
      <c r="K966" s="190">
        <v>208</v>
      </c>
      <c r="L966" s="94"/>
      <c r="M966" s="189" t="s">
        <v>143</v>
      </c>
      <c r="N966" s="189" t="s">
        <v>143</v>
      </c>
      <c r="O966" s="189">
        <v>7.9000000000000001E-2</v>
      </c>
      <c r="P966" s="189">
        <v>0.16600000000000001</v>
      </c>
      <c r="Q966" s="189">
        <v>0.25800000000000001</v>
      </c>
      <c r="R966" s="189">
        <v>0.38300000000000001</v>
      </c>
      <c r="S966" s="189">
        <v>0.16600000000000001</v>
      </c>
      <c r="T966" s="189">
        <v>0.27700000000000002</v>
      </c>
      <c r="U966" s="189">
        <v>0.02</v>
      </c>
      <c r="V966" s="189">
        <v>7.3999999999999996E-2</v>
      </c>
      <c r="W966" s="189">
        <v>0.214</v>
      </c>
      <c r="X966" s="189">
        <v>0.33300000000000002</v>
      </c>
      <c r="Y966" s="189">
        <v>3.0000000000000001E-3</v>
      </c>
      <c r="Z966" s="189">
        <v>3.4000000000000002E-2</v>
      </c>
      <c r="AA966" s="189">
        <v>1.6E-2</v>
      </c>
      <c r="AB966" s="189">
        <v>6.8000000000000005E-2</v>
      </c>
      <c r="AC966" s="42"/>
    </row>
    <row r="967" spans="1:29" x14ac:dyDescent="0.25">
      <c r="A967" s="94" t="s">
        <v>2480</v>
      </c>
      <c r="B967" s="189" t="s">
        <v>143</v>
      </c>
      <c r="C967" s="189">
        <v>0.13266761768901569</v>
      </c>
      <c r="D967" s="189">
        <v>0.20185449358059915</v>
      </c>
      <c r="E967" s="189">
        <v>0.12553495007132667</v>
      </c>
      <c r="F967" s="189">
        <v>2.0684736091298145E-2</v>
      </c>
      <c r="G967" s="189">
        <v>0.45007132667617689</v>
      </c>
      <c r="H967" s="189">
        <v>1.4265335235378032E-2</v>
      </c>
      <c r="I967" s="189">
        <v>5.4921540656205421E-2</v>
      </c>
      <c r="J967" s="188">
        <v>1</v>
      </c>
      <c r="K967" s="190">
        <v>1402</v>
      </c>
      <c r="L967" s="94"/>
      <c r="M967" s="189" t="s">
        <v>143</v>
      </c>
      <c r="N967" s="189" t="s">
        <v>143</v>
      </c>
      <c r="O967" s="189">
        <v>0.11600000000000001</v>
      </c>
      <c r="P967" s="189">
        <v>0.151</v>
      </c>
      <c r="Q967" s="189">
        <v>0.182</v>
      </c>
      <c r="R967" s="189">
        <v>0.224</v>
      </c>
      <c r="S967" s="189">
        <v>0.109</v>
      </c>
      <c r="T967" s="189">
        <v>0.14399999999999999</v>
      </c>
      <c r="U967" s="189">
        <v>1.4E-2</v>
      </c>
      <c r="V967" s="189">
        <v>0.03</v>
      </c>
      <c r="W967" s="189">
        <v>0.42399999999999999</v>
      </c>
      <c r="X967" s="189">
        <v>0.47599999999999998</v>
      </c>
      <c r="Y967" s="189">
        <v>8.9999999999999993E-3</v>
      </c>
      <c r="Z967" s="189">
        <v>2.1999999999999999E-2</v>
      </c>
      <c r="AA967" s="189">
        <v>4.3999999999999997E-2</v>
      </c>
      <c r="AB967" s="189">
        <v>6.8000000000000005E-2</v>
      </c>
      <c r="AC967" s="42"/>
    </row>
    <row r="968" spans="1:29" x14ac:dyDescent="0.25">
      <c r="A968" s="94" t="s">
        <v>2481</v>
      </c>
      <c r="B968" s="189" t="s">
        <v>143</v>
      </c>
      <c r="C968" s="189">
        <v>0.23788546255506607</v>
      </c>
      <c r="D968" s="189">
        <v>0.42290748898678415</v>
      </c>
      <c r="E968" s="189">
        <v>0.1013215859030837</v>
      </c>
      <c r="F968" s="189">
        <v>3.0837004405286344E-2</v>
      </c>
      <c r="G968" s="189">
        <v>4.405286343612335E-2</v>
      </c>
      <c r="H968" s="189" t="s">
        <v>143</v>
      </c>
      <c r="I968" s="189">
        <v>0.16299559471365638</v>
      </c>
      <c r="J968" s="188">
        <v>1</v>
      </c>
      <c r="K968" s="190">
        <v>227</v>
      </c>
      <c r="L968" s="94"/>
      <c r="M968" s="189" t="s">
        <v>143</v>
      </c>
      <c r="N968" s="189" t="s">
        <v>143</v>
      </c>
      <c r="O968" s="189">
        <v>0.187</v>
      </c>
      <c r="P968" s="189">
        <v>0.29699999999999999</v>
      </c>
      <c r="Q968" s="189">
        <v>0.36</v>
      </c>
      <c r="R968" s="189">
        <v>0.48799999999999999</v>
      </c>
      <c r="S968" s="189">
        <v>6.8000000000000005E-2</v>
      </c>
      <c r="T968" s="189">
        <v>0.14699999999999999</v>
      </c>
      <c r="U968" s="189">
        <v>1.4999999999999999E-2</v>
      </c>
      <c r="V968" s="189">
        <v>6.2E-2</v>
      </c>
      <c r="W968" s="189">
        <v>2.4E-2</v>
      </c>
      <c r="X968" s="189">
        <v>7.9000000000000001E-2</v>
      </c>
      <c r="Y968" s="189" t="s">
        <v>143</v>
      </c>
      <c r="Z968" s="189" t="s">
        <v>143</v>
      </c>
      <c r="AA968" s="189">
        <v>0.121</v>
      </c>
      <c r="AB968" s="189">
        <v>0.217</v>
      </c>
      <c r="AC968" s="42"/>
    </row>
    <row r="969" spans="1:29" x14ac:dyDescent="0.25">
      <c r="A969" s="94" t="s">
        <v>2482</v>
      </c>
      <c r="B969" s="189" t="s">
        <v>143</v>
      </c>
      <c r="C969" s="189">
        <v>8.5106382978723402E-2</v>
      </c>
      <c r="D969" s="189">
        <v>0.33244680851063829</v>
      </c>
      <c r="E969" s="189">
        <v>0.15159574468085107</v>
      </c>
      <c r="F969" s="189">
        <v>3.1914893617021274E-2</v>
      </c>
      <c r="G969" s="189">
        <v>0.32978723404255317</v>
      </c>
      <c r="H969" s="189">
        <v>5.3191489361702126E-3</v>
      </c>
      <c r="I969" s="189">
        <v>6.3829787234042548E-2</v>
      </c>
      <c r="J969" s="188">
        <v>1</v>
      </c>
      <c r="K969" s="190">
        <v>376</v>
      </c>
      <c r="L969" s="94"/>
      <c r="M969" s="189" t="s">
        <v>143</v>
      </c>
      <c r="N969" s="189" t="s">
        <v>143</v>
      </c>
      <c r="O969" s="189">
        <v>6.0999999999999999E-2</v>
      </c>
      <c r="P969" s="189">
        <v>0.11799999999999999</v>
      </c>
      <c r="Q969" s="189">
        <v>0.28699999999999998</v>
      </c>
      <c r="R969" s="189">
        <v>0.38200000000000001</v>
      </c>
      <c r="S969" s="189">
        <v>0.11899999999999999</v>
      </c>
      <c r="T969" s="189">
        <v>0.191</v>
      </c>
      <c r="U969" s="189">
        <v>1.7999999999999999E-2</v>
      </c>
      <c r="V969" s="189">
        <v>5.5E-2</v>
      </c>
      <c r="W969" s="189">
        <v>0.28399999999999997</v>
      </c>
      <c r="X969" s="189">
        <v>0.379</v>
      </c>
      <c r="Y969" s="189">
        <v>1E-3</v>
      </c>
      <c r="Z969" s="189">
        <v>1.9E-2</v>
      </c>
      <c r="AA969" s="189">
        <v>4.2999999999999997E-2</v>
      </c>
      <c r="AB969" s="189">
        <v>9.2999999999999999E-2</v>
      </c>
      <c r="AC969" s="42"/>
    </row>
    <row r="970" spans="1:29" x14ac:dyDescent="0.25">
      <c r="A970" s="94" t="s">
        <v>2483</v>
      </c>
      <c r="B970" s="189" t="s">
        <v>143</v>
      </c>
      <c r="C970" s="189">
        <v>0.2088888888888889</v>
      </c>
      <c r="D970" s="189">
        <v>0.21777777777777776</v>
      </c>
      <c r="E970" s="189">
        <v>0.12</v>
      </c>
      <c r="F970" s="189">
        <v>8.4444444444444447E-2</v>
      </c>
      <c r="G970" s="189">
        <v>0.27555555555555555</v>
      </c>
      <c r="H970" s="189">
        <v>8.8888888888888889E-3</v>
      </c>
      <c r="I970" s="189">
        <v>8.4444444444444447E-2</v>
      </c>
      <c r="J970" s="188">
        <v>0.99999999999999989</v>
      </c>
      <c r="K970" s="190">
        <v>225</v>
      </c>
      <c r="L970" s="94"/>
      <c r="M970" s="189" t="s">
        <v>143</v>
      </c>
      <c r="N970" s="189" t="s">
        <v>143</v>
      </c>
      <c r="O970" s="189">
        <v>0.161</v>
      </c>
      <c r="P970" s="189">
        <v>0.26700000000000002</v>
      </c>
      <c r="Q970" s="189">
        <v>0.16900000000000001</v>
      </c>
      <c r="R970" s="189">
        <v>0.27600000000000002</v>
      </c>
      <c r="S970" s="189">
        <v>8.4000000000000005E-2</v>
      </c>
      <c r="T970" s="189">
        <v>0.16900000000000001</v>
      </c>
      <c r="U970" s="189">
        <v>5.5E-2</v>
      </c>
      <c r="V970" s="189">
        <v>0.128</v>
      </c>
      <c r="W970" s="189">
        <v>0.221</v>
      </c>
      <c r="X970" s="189">
        <v>0.33700000000000002</v>
      </c>
      <c r="Y970" s="189">
        <v>2E-3</v>
      </c>
      <c r="Z970" s="189">
        <v>3.2000000000000001E-2</v>
      </c>
      <c r="AA970" s="189">
        <v>5.5E-2</v>
      </c>
      <c r="AB970" s="189">
        <v>0.128</v>
      </c>
      <c r="AC970" s="42"/>
    </row>
    <row r="971" spans="1:29" x14ac:dyDescent="0.25">
      <c r="A971" s="94" t="s">
        <v>2484</v>
      </c>
      <c r="B971" s="189" t="s">
        <v>143</v>
      </c>
      <c r="C971" s="189">
        <v>6.7796610169491525E-2</v>
      </c>
      <c r="D971" s="189">
        <v>0.15593220338983052</v>
      </c>
      <c r="E971" s="189">
        <v>0.10847457627118644</v>
      </c>
      <c r="F971" s="189">
        <v>5.4237288135593219E-2</v>
      </c>
      <c r="G971" s="189">
        <v>0.55254237288135588</v>
      </c>
      <c r="H971" s="189">
        <v>1.3559322033898305E-2</v>
      </c>
      <c r="I971" s="189">
        <v>4.7457627118644069E-2</v>
      </c>
      <c r="J971" s="188">
        <v>1</v>
      </c>
      <c r="K971" s="190">
        <v>295</v>
      </c>
      <c r="L971" s="94"/>
      <c r="M971" s="189" t="s">
        <v>143</v>
      </c>
      <c r="N971" s="189" t="s">
        <v>143</v>
      </c>
      <c r="O971" s="189">
        <v>4.3999999999999997E-2</v>
      </c>
      <c r="P971" s="189">
        <v>0.10199999999999999</v>
      </c>
      <c r="Q971" s="189">
        <v>0.11899999999999999</v>
      </c>
      <c r="R971" s="189">
        <v>0.20200000000000001</v>
      </c>
      <c r="S971" s="189">
        <v>7.8E-2</v>
      </c>
      <c r="T971" s="189">
        <v>0.14899999999999999</v>
      </c>
      <c r="U971" s="189">
        <v>3.4000000000000002E-2</v>
      </c>
      <c r="V971" s="189">
        <v>8.5999999999999993E-2</v>
      </c>
      <c r="W971" s="189">
        <v>0.495</v>
      </c>
      <c r="X971" s="189">
        <v>0.60799999999999998</v>
      </c>
      <c r="Y971" s="189">
        <v>5.0000000000000001E-3</v>
      </c>
      <c r="Z971" s="189">
        <v>3.4000000000000002E-2</v>
      </c>
      <c r="AA971" s="189">
        <v>2.8000000000000001E-2</v>
      </c>
      <c r="AB971" s="189">
        <v>7.8E-2</v>
      </c>
      <c r="AC971" s="42"/>
    </row>
    <row r="972" spans="1:29" x14ac:dyDescent="0.25">
      <c r="A972" s="94" t="s">
        <v>2485</v>
      </c>
      <c r="B972" s="189" t="s">
        <v>143</v>
      </c>
      <c r="C972" s="189">
        <v>0.18166939443535188</v>
      </c>
      <c r="D972" s="189">
        <v>0.43289689034369888</v>
      </c>
      <c r="E972" s="189">
        <v>0.13420621931260229</v>
      </c>
      <c r="F972" s="189">
        <v>4.4189852700491E-2</v>
      </c>
      <c r="G972" s="189">
        <v>0.1072013093289689</v>
      </c>
      <c r="H972" s="189">
        <v>4.0916530278232409E-3</v>
      </c>
      <c r="I972" s="189">
        <v>9.5744680851063829E-2</v>
      </c>
      <c r="J972" s="188">
        <v>1</v>
      </c>
      <c r="K972" s="190">
        <v>1222</v>
      </c>
      <c r="L972" s="94"/>
      <c r="M972" s="189" t="s">
        <v>143</v>
      </c>
      <c r="N972" s="189" t="s">
        <v>143</v>
      </c>
      <c r="O972" s="189">
        <v>0.161</v>
      </c>
      <c r="P972" s="189">
        <v>0.20399999999999999</v>
      </c>
      <c r="Q972" s="189">
        <v>0.40500000000000003</v>
      </c>
      <c r="R972" s="189">
        <v>0.46100000000000002</v>
      </c>
      <c r="S972" s="189">
        <v>0.11600000000000001</v>
      </c>
      <c r="T972" s="189">
        <v>0.154</v>
      </c>
      <c r="U972" s="189">
        <v>3.4000000000000002E-2</v>
      </c>
      <c r="V972" s="189">
        <v>5.7000000000000002E-2</v>
      </c>
      <c r="W972" s="189">
        <v>9.0999999999999998E-2</v>
      </c>
      <c r="X972" s="189">
        <v>0.126</v>
      </c>
      <c r="Y972" s="189">
        <v>2E-3</v>
      </c>
      <c r="Z972" s="189">
        <v>0.01</v>
      </c>
      <c r="AA972" s="189">
        <v>0.08</v>
      </c>
      <c r="AB972" s="189">
        <v>0.114</v>
      </c>
      <c r="AC972" s="42"/>
    </row>
    <row r="973" spans="1:29" x14ac:dyDescent="0.25">
      <c r="A973" s="94" t="s">
        <v>2486</v>
      </c>
      <c r="B973" s="189" t="s">
        <v>143</v>
      </c>
      <c r="C973" s="189">
        <v>0.29844961240310075</v>
      </c>
      <c r="D973" s="189">
        <v>0.32170542635658916</v>
      </c>
      <c r="E973" s="189">
        <v>0.17054263565891473</v>
      </c>
      <c r="F973" s="189">
        <v>2.3255813953488372E-2</v>
      </c>
      <c r="G973" s="189">
        <v>0.13565891472868216</v>
      </c>
      <c r="H973" s="189" t="s">
        <v>143</v>
      </c>
      <c r="I973" s="189">
        <v>5.0387596899224806E-2</v>
      </c>
      <c r="J973" s="188">
        <v>1</v>
      </c>
      <c r="K973" s="190">
        <v>258</v>
      </c>
      <c r="L973" s="94"/>
      <c r="M973" s="189" t="s">
        <v>143</v>
      </c>
      <c r="N973" s="189" t="s">
        <v>143</v>
      </c>
      <c r="O973" s="189">
        <v>0.246</v>
      </c>
      <c r="P973" s="189">
        <v>0.35699999999999998</v>
      </c>
      <c r="Q973" s="189">
        <v>0.26800000000000002</v>
      </c>
      <c r="R973" s="189">
        <v>0.38100000000000001</v>
      </c>
      <c r="S973" s="189">
        <v>0.13</v>
      </c>
      <c r="T973" s="189">
        <v>0.221</v>
      </c>
      <c r="U973" s="189">
        <v>1.0999999999999999E-2</v>
      </c>
      <c r="V973" s="189">
        <v>0.05</v>
      </c>
      <c r="W973" s="189">
        <v>9.9000000000000005E-2</v>
      </c>
      <c r="X973" s="189">
        <v>0.183</v>
      </c>
      <c r="Y973" s="189" t="s">
        <v>143</v>
      </c>
      <c r="Z973" s="189" t="s">
        <v>143</v>
      </c>
      <c r="AA973" s="189">
        <v>0.03</v>
      </c>
      <c r="AB973" s="189">
        <v>8.4000000000000005E-2</v>
      </c>
      <c r="AC973" s="42"/>
    </row>
    <row r="974" spans="1:29" x14ac:dyDescent="0.25">
      <c r="A974" s="94" t="s">
        <v>2487</v>
      </c>
      <c r="B974" s="189">
        <v>4.2686592802542299E-2</v>
      </c>
      <c r="C974" s="189">
        <v>0.17555612814566693</v>
      </c>
      <c r="D974" s="189">
        <v>0.29176329124796013</v>
      </c>
      <c r="E974" s="189">
        <v>0.11509061238512411</v>
      </c>
      <c r="F974" s="189">
        <v>2.6195997595121531E-2</v>
      </c>
      <c r="G974" s="189">
        <v>0.24890492141200721</v>
      </c>
      <c r="H974" s="189">
        <v>9.963067937816714E-3</v>
      </c>
      <c r="I974" s="189">
        <v>8.9839388473761064E-2</v>
      </c>
      <c r="J974" s="188">
        <v>1</v>
      </c>
      <c r="K974" s="190">
        <v>11643</v>
      </c>
      <c r="L974" s="94"/>
      <c r="M974" s="189">
        <v>3.9E-2</v>
      </c>
      <c r="N974" s="189">
        <v>4.7E-2</v>
      </c>
      <c r="O974" s="189">
        <v>0.16900000000000001</v>
      </c>
      <c r="P974" s="189">
        <v>0.183</v>
      </c>
      <c r="Q974" s="189">
        <v>0.28399999999999997</v>
      </c>
      <c r="R974" s="189">
        <v>0.3</v>
      </c>
      <c r="S974" s="189">
        <v>0.109</v>
      </c>
      <c r="T974" s="189">
        <v>0.121</v>
      </c>
      <c r="U974" s="189">
        <v>2.3E-2</v>
      </c>
      <c r="V974" s="189">
        <v>2.9000000000000001E-2</v>
      </c>
      <c r="W974" s="189">
        <v>0.24099999999999999</v>
      </c>
      <c r="X974" s="189">
        <v>0.25700000000000001</v>
      </c>
      <c r="Y974" s="189">
        <v>8.0000000000000002E-3</v>
      </c>
      <c r="Z974" s="189">
        <v>1.2E-2</v>
      </c>
      <c r="AA974" s="189">
        <v>8.5000000000000006E-2</v>
      </c>
      <c r="AB974" s="189">
        <v>9.5000000000000001E-2</v>
      </c>
      <c r="AC974" s="42"/>
    </row>
    <row r="975" spans="1:29" x14ac:dyDescent="0.25">
      <c r="A975" s="94" t="s">
        <v>2488</v>
      </c>
      <c r="B975" s="189" t="s">
        <v>143</v>
      </c>
      <c r="C975" s="189">
        <v>0.21375921375921375</v>
      </c>
      <c r="D975" s="189">
        <v>0.31449631449631449</v>
      </c>
      <c r="E975" s="189">
        <v>0.10319410319410319</v>
      </c>
      <c r="F975" s="189">
        <v>3.1941031941031942E-2</v>
      </c>
      <c r="G975" s="189">
        <v>0.28009828009828008</v>
      </c>
      <c r="H975" s="189">
        <v>4.9140049140049139E-3</v>
      </c>
      <c r="I975" s="189">
        <v>5.1597051597051594E-2</v>
      </c>
      <c r="J975" s="188">
        <v>1</v>
      </c>
      <c r="K975" s="190">
        <v>407</v>
      </c>
      <c r="L975" s="94"/>
      <c r="M975" s="189" t="s">
        <v>143</v>
      </c>
      <c r="N975" s="189" t="s">
        <v>143</v>
      </c>
      <c r="O975" s="189">
        <v>0.17699999999999999</v>
      </c>
      <c r="P975" s="189">
        <v>0.25600000000000001</v>
      </c>
      <c r="Q975" s="189">
        <v>0.27100000000000002</v>
      </c>
      <c r="R975" s="189">
        <v>0.36099999999999999</v>
      </c>
      <c r="S975" s="189">
        <v>7.6999999999999999E-2</v>
      </c>
      <c r="T975" s="189">
        <v>0.13700000000000001</v>
      </c>
      <c r="U975" s="189">
        <v>1.9E-2</v>
      </c>
      <c r="V975" s="189">
        <v>5.3999999999999999E-2</v>
      </c>
      <c r="W975" s="189">
        <v>0.23899999999999999</v>
      </c>
      <c r="X975" s="189">
        <v>0.32600000000000001</v>
      </c>
      <c r="Y975" s="189">
        <v>1E-3</v>
      </c>
      <c r="Z975" s="189">
        <v>1.7999999999999999E-2</v>
      </c>
      <c r="AA975" s="189">
        <v>3.4000000000000002E-2</v>
      </c>
      <c r="AB975" s="189">
        <v>7.8E-2</v>
      </c>
      <c r="AC975" s="42"/>
    </row>
    <row r="976" spans="1:29" x14ac:dyDescent="0.25">
      <c r="A976" s="94" t="s">
        <v>2489</v>
      </c>
      <c r="B976" s="189" t="s">
        <v>143</v>
      </c>
      <c r="C976" s="189">
        <v>7.650273224043716E-2</v>
      </c>
      <c r="D976" s="189">
        <v>0.18032786885245902</v>
      </c>
      <c r="E976" s="189">
        <v>6.2841530054644809E-2</v>
      </c>
      <c r="F976" s="189">
        <v>1.912568306010929E-2</v>
      </c>
      <c r="G976" s="189">
        <v>0.54098360655737709</v>
      </c>
      <c r="H976" s="189">
        <v>3.5519125683060107E-2</v>
      </c>
      <c r="I976" s="189">
        <v>8.4699453551912565E-2</v>
      </c>
      <c r="J976" s="188">
        <v>1.0000000000000002</v>
      </c>
      <c r="K976" s="190">
        <v>366</v>
      </c>
      <c r="L976" s="94"/>
      <c r="M976" s="189" t="s">
        <v>143</v>
      </c>
      <c r="N976" s="189" t="s">
        <v>143</v>
      </c>
      <c r="O976" s="189">
        <v>5.2999999999999999E-2</v>
      </c>
      <c r="P976" s="189">
        <v>0.108</v>
      </c>
      <c r="Q976" s="189">
        <v>0.14399999999999999</v>
      </c>
      <c r="R976" s="189">
        <v>0.223</v>
      </c>
      <c r="S976" s="189">
        <v>4.2000000000000003E-2</v>
      </c>
      <c r="T976" s="189">
        <v>9.2999999999999999E-2</v>
      </c>
      <c r="U976" s="189">
        <v>8.9999999999999993E-3</v>
      </c>
      <c r="V976" s="189">
        <v>3.9E-2</v>
      </c>
      <c r="W976" s="189">
        <v>0.49</v>
      </c>
      <c r="X976" s="189">
        <v>0.59099999999999997</v>
      </c>
      <c r="Y976" s="189">
        <v>2.1000000000000001E-2</v>
      </c>
      <c r="Z976" s="189">
        <v>0.06</v>
      </c>
      <c r="AA976" s="189">
        <v>0.06</v>
      </c>
      <c r="AB976" s="189">
        <v>0.11799999999999999</v>
      </c>
      <c r="AC976" s="42"/>
    </row>
    <row r="977" spans="1:29" x14ac:dyDescent="0.25">
      <c r="A977" s="94" t="s">
        <v>2490</v>
      </c>
      <c r="B977" s="189" t="s">
        <v>143</v>
      </c>
      <c r="C977" s="189" t="s">
        <v>143</v>
      </c>
      <c r="D977" s="189">
        <v>0.72019464720194648</v>
      </c>
      <c r="E977" s="189">
        <v>7.6642335766423361E-2</v>
      </c>
      <c r="F977" s="189">
        <v>0.11435523114355231</v>
      </c>
      <c r="G977" s="189">
        <v>3.1630170316301706E-2</v>
      </c>
      <c r="H977" s="189" t="s">
        <v>143</v>
      </c>
      <c r="I977" s="189">
        <v>5.7177615571776155E-2</v>
      </c>
      <c r="J977" s="188">
        <v>0.99999999999999989</v>
      </c>
      <c r="K977" s="190">
        <v>822</v>
      </c>
      <c r="L977" s="94"/>
      <c r="M977" s="189" t="s">
        <v>143</v>
      </c>
      <c r="N977" s="189" t="s">
        <v>143</v>
      </c>
      <c r="O977" s="189" t="s">
        <v>143</v>
      </c>
      <c r="P977" s="189" t="s">
        <v>143</v>
      </c>
      <c r="Q977" s="189">
        <v>0.68899999999999995</v>
      </c>
      <c r="R977" s="189">
        <v>0.75</v>
      </c>
      <c r="S977" s="189">
        <v>0.06</v>
      </c>
      <c r="T977" s="189">
        <v>9.7000000000000003E-2</v>
      </c>
      <c r="U977" s="189">
        <v>9.4E-2</v>
      </c>
      <c r="V977" s="189">
        <v>0.13800000000000001</v>
      </c>
      <c r="W977" s="189">
        <v>2.1999999999999999E-2</v>
      </c>
      <c r="X977" s="189">
        <v>4.5999999999999999E-2</v>
      </c>
      <c r="Y977" s="189" t="s">
        <v>143</v>
      </c>
      <c r="Z977" s="189" t="s">
        <v>143</v>
      </c>
      <c r="AA977" s="189">
        <v>4.2999999999999997E-2</v>
      </c>
      <c r="AB977" s="189">
        <v>7.4999999999999997E-2</v>
      </c>
      <c r="AC977" s="42"/>
    </row>
    <row r="978" spans="1:29" x14ac:dyDescent="0.25">
      <c r="A978" s="94" t="s">
        <v>2491</v>
      </c>
      <c r="B978" s="189">
        <v>7.3313782991202346E-4</v>
      </c>
      <c r="C978" s="189">
        <v>0.19281524926686217</v>
      </c>
      <c r="D978" s="189">
        <v>0.27859237536656889</v>
      </c>
      <c r="E978" s="189">
        <v>0.10263929618768329</v>
      </c>
      <c r="F978" s="189">
        <v>3.2991202346041054E-2</v>
      </c>
      <c r="G978" s="189">
        <v>0.30645161290322581</v>
      </c>
      <c r="H978" s="189">
        <v>1.1730205278592375E-2</v>
      </c>
      <c r="I978" s="189">
        <v>7.4046920821114373E-2</v>
      </c>
      <c r="J978" s="188">
        <v>0.99999999999999989</v>
      </c>
      <c r="K978" s="190">
        <v>1364</v>
      </c>
      <c r="L978" s="94"/>
      <c r="M978" s="189">
        <v>0</v>
      </c>
      <c r="N978" s="189">
        <v>4.0000000000000001E-3</v>
      </c>
      <c r="O978" s="189">
        <v>0.17299999999999999</v>
      </c>
      <c r="P978" s="189">
        <v>0.215</v>
      </c>
      <c r="Q978" s="189">
        <v>0.255</v>
      </c>
      <c r="R978" s="189">
        <v>0.30299999999999999</v>
      </c>
      <c r="S978" s="189">
        <v>8.7999999999999995E-2</v>
      </c>
      <c r="T978" s="189">
        <v>0.12</v>
      </c>
      <c r="U978" s="189">
        <v>2.5000000000000001E-2</v>
      </c>
      <c r="V978" s="189">
        <v>4.3999999999999997E-2</v>
      </c>
      <c r="W978" s="189">
        <v>0.28299999999999997</v>
      </c>
      <c r="X978" s="189">
        <v>0.33100000000000002</v>
      </c>
      <c r="Y978" s="189">
        <v>7.0000000000000001E-3</v>
      </c>
      <c r="Z978" s="189">
        <v>1.9E-2</v>
      </c>
      <c r="AA978" s="189">
        <v>6.0999999999999999E-2</v>
      </c>
      <c r="AB978" s="189">
        <v>8.8999999999999996E-2</v>
      </c>
      <c r="AC978" s="42"/>
    </row>
    <row r="979" spans="1:29" x14ac:dyDescent="0.25">
      <c r="A979" s="94" t="s">
        <v>2492</v>
      </c>
      <c r="B979" s="189">
        <v>0.26453333333333334</v>
      </c>
      <c r="C979" s="189">
        <v>0.31306666666666666</v>
      </c>
      <c r="D979" s="189">
        <v>0.20853333333333332</v>
      </c>
      <c r="E979" s="189">
        <v>4.5333333333333337E-2</v>
      </c>
      <c r="F979" s="189">
        <v>3.7333333333333333E-3</v>
      </c>
      <c r="G979" s="189">
        <v>4.9066666666666668E-2</v>
      </c>
      <c r="H979" s="189">
        <v>6.933333333333333E-3</v>
      </c>
      <c r="I979" s="189">
        <v>0.10879999999999999</v>
      </c>
      <c r="J979" s="188">
        <v>1</v>
      </c>
      <c r="K979" s="190">
        <v>1875</v>
      </c>
      <c r="L979" s="94"/>
      <c r="M979" s="189">
        <v>0.245</v>
      </c>
      <c r="N979" s="189">
        <v>0.28499999999999998</v>
      </c>
      <c r="O979" s="189">
        <v>0.29199999999999998</v>
      </c>
      <c r="P979" s="189">
        <v>0.33400000000000002</v>
      </c>
      <c r="Q979" s="189">
        <v>0.191</v>
      </c>
      <c r="R979" s="189">
        <v>0.22800000000000001</v>
      </c>
      <c r="S979" s="189">
        <v>3.6999999999999998E-2</v>
      </c>
      <c r="T979" s="189">
        <v>5.6000000000000001E-2</v>
      </c>
      <c r="U979" s="189">
        <v>2E-3</v>
      </c>
      <c r="V979" s="189">
        <v>8.0000000000000002E-3</v>
      </c>
      <c r="W979" s="189">
        <v>0.04</v>
      </c>
      <c r="X979" s="189">
        <v>0.06</v>
      </c>
      <c r="Y979" s="189">
        <v>4.0000000000000001E-3</v>
      </c>
      <c r="Z979" s="189">
        <v>1.2E-2</v>
      </c>
      <c r="AA979" s="189">
        <v>9.5000000000000001E-2</v>
      </c>
      <c r="AB979" s="189">
        <v>0.124</v>
      </c>
      <c r="AC979" s="42"/>
    </row>
    <row r="980" spans="1:29" x14ac:dyDescent="0.25">
      <c r="A980" s="94" t="s">
        <v>2493</v>
      </c>
      <c r="B980" s="189" t="s">
        <v>143</v>
      </c>
      <c r="C980" s="189">
        <v>0.14529914529914531</v>
      </c>
      <c r="D980" s="189">
        <v>0.29914529914529914</v>
      </c>
      <c r="E980" s="189">
        <v>0.18376068376068377</v>
      </c>
      <c r="F980" s="189">
        <v>2.564102564102564E-2</v>
      </c>
      <c r="G980" s="189">
        <v>0.26923076923076922</v>
      </c>
      <c r="H980" s="189">
        <v>2.9914529914529916E-2</v>
      </c>
      <c r="I980" s="189">
        <v>4.7008547008547008E-2</v>
      </c>
      <c r="J980" s="188">
        <v>1</v>
      </c>
      <c r="K980" s="190">
        <v>234</v>
      </c>
      <c r="L980" s="94"/>
      <c r="M980" s="189" t="s">
        <v>143</v>
      </c>
      <c r="N980" s="189" t="s">
        <v>143</v>
      </c>
      <c r="O980" s="189">
        <v>0.106</v>
      </c>
      <c r="P980" s="189">
        <v>0.19600000000000001</v>
      </c>
      <c r="Q980" s="189">
        <v>0.24399999999999999</v>
      </c>
      <c r="R980" s="189">
        <v>0.36099999999999999</v>
      </c>
      <c r="S980" s="189">
        <v>0.13900000000000001</v>
      </c>
      <c r="T980" s="189">
        <v>0.23799999999999999</v>
      </c>
      <c r="U980" s="189">
        <v>1.2E-2</v>
      </c>
      <c r="V980" s="189">
        <v>5.5E-2</v>
      </c>
      <c r="W980" s="189">
        <v>0.216</v>
      </c>
      <c r="X980" s="189">
        <v>0.32900000000000001</v>
      </c>
      <c r="Y980" s="189">
        <v>1.4999999999999999E-2</v>
      </c>
      <c r="Z980" s="189">
        <v>0.06</v>
      </c>
      <c r="AA980" s="189">
        <v>2.5999999999999999E-2</v>
      </c>
      <c r="AB980" s="189">
        <v>8.2000000000000003E-2</v>
      </c>
      <c r="AC980" s="42"/>
    </row>
    <row r="981" spans="1:29" x14ac:dyDescent="0.25">
      <c r="A981" s="94" t="s">
        <v>2494</v>
      </c>
      <c r="B981" s="189" t="s">
        <v>143</v>
      </c>
      <c r="C981" s="189">
        <v>0.13347457627118645</v>
      </c>
      <c r="D981" s="189">
        <v>0.24717514124293785</v>
      </c>
      <c r="E981" s="189">
        <v>0.13912429378531074</v>
      </c>
      <c r="F981" s="189">
        <v>1.977401129943503E-2</v>
      </c>
      <c r="G981" s="189">
        <v>0.39548022598870058</v>
      </c>
      <c r="H981" s="189">
        <v>1.2005649717514125E-2</v>
      </c>
      <c r="I981" s="189">
        <v>5.2966101694915252E-2</v>
      </c>
      <c r="J981" s="188">
        <v>1</v>
      </c>
      <c r="K981" s="190">
        <v>1416</v>
      </c>
      <c r="L981" s="94"/>
      <c r="M981" s="189" t="s">
        <v>143</v>
      </c>
      <c r="N981" s="189" t="s">
        <v>143</v>
      </c>
      <c r="O981" s="189">
        <v>0.11700000000000001</v>
      </c>
      <c r="P981" s="189">
        <v>0.152</v>
      </c>
      <c r="Q981" s="189">
        <v>0.22500000000000001</v>
      </c>
      <c r="R981" s="189">
        <v>0.27</v>
      </c>
      <c r="S981" s="189">
        <v>0.122</v>
      </c>
      <c r="T981" s="189">
        <v>0.158</v>
      </c>
      <c r="U981" s="189">
        <v>1.4E-2</v>
      </c>
      <c r="V981" s="189">
        <v>2.8000000000000001E-2</v>
      </c>
      <c r="W981" s="189">
        <v>0.37</v>
      </c>
      <c r="X981" s="189">
        <v>0.42099999999999999</v>
      </c>
      <c r="Y981" s="189">
        <v>8.0000000000000002E-3</v>
      </c>
      <c r="Z981" s="189">
        <v>1.9E-2</v>
      </c>
      <c r="AA981" s="189">
        <v>4.2000000000000003E-2</v>
      </c>
      <c r="AB981" s="189">
        <v>6.6000000000000003E-2</v>
      </c>
      <c r="AC981" s="42"/>
    </row>
    <row r="982" spans="1:29" x14ac:dyDescent="0.25">
      <c r="A982" s="94" t="s">
        <v>2495</v>
      </c>
      <c r="B982" s="189" t="s">
        <v>143</v>
      </c>
      <c r="C982" s="189">
        <v>0.25964010282776351</v>
      </c>
      <c r="D982" s="189">
        <v>0.43187660668380462</v>
      </c>
      <c r="E982" s="189">
        <v>9.2544987146529561E-2</v>
      </c>
      <c r="F982" s="189">
        <v>1.5424164524421594E-2</v>
      </c>
      <c r="G982" s="189">
        <v>4.8843187660668377E-2</v>
      </c>
      <c r="H982" s="189">
        <v>7.7120822622107968E-3</v>
      </c>
      <c r="I982" s="189">
        <v>0.14395886889460155</v>
      </c>
      <c r="J982" s="188">
        <v>1.0000000000000002</v>
      </c>
      <c r="K982" s="190">
        <v>389</v>
      </c>
      <c r="L982" s="94"/>
      <c r="M982" s="189" t="s">
        <v>143</v>
      </c>
      <c r="N982" s="189" t="s">
        <v>143</v>
      </c>
      <c r="O982" s="189">
        <v>0.219</v>
      </c>
      <c r="P982" s="189">
        <v>0.30499999999999999</v>
      </c>
      <c r="Q982" s="189">
        <v>0.38400000000000001</v>
      </c>
      <c r="R982" s="189">
        <v>0.48199999999999998</v>
      </c>
      <c r="S982" s="189">
        <v>6.8000000000000005E-2</v>
      </c>
      <c r="T982" s="189">
        <v>0.125</v>
      </c>
      <c r="U982" s="189">
        <v>7.0000000000000001E-3</v>
      </c>
      <c r="V982" s="189">
        <v>3.3000000000000002E-2</v>
      </c>
      <c r="W982" s="189">
        <v>3.1E-2</v>
      </c>
      <c r="X982" s="189">
        <v>7.4999999999999997E-2</v>
      </c>
      <c r="Y982" s="189">
        <v>3.0000000000000001E-3</v>
      </c>
      <c r="Z982" s="189">
        <v>2.1999999999999999E-2</v>
      </c>
      <c r="AA982" s="189">
        <v>0.113</v>
      </c>
      <c r="AB982" s="189">
        <v>0.182</v>
      </c>
      <c r="AC982" s="42"/>
    </row>
    <row r="983" spans="1:29" x14ac:dyDescent="0.25">
      <c r="A983" s="94" t="s">
        <v>2496</v>
      </c>
      <c r="B983" s="189" t="s">
        <v>143</v>
      </c>
      <c r="C983" s="189">
        <v>8.9285714285714288E-2</v>
      </c>
      <c r="D983" s="189">
        <v>0.328125</v>
      </c>
      <c r="E983" s="189">
        <v>0.1875</v>
      </c>
      <c r="F983" s="189">
        <v>2.2321428571428572E-2</v>
      </c>
      <c r="G983" s="189">
        <v>0.28348214285714285</v>
      </c>
      <c r="H983" s="189">
        <v>6.6964285714285711E-3</v>
      </c>
      <c r="I983" s="189">
        <v>8.2589285714285712E-2</v>
      </c>
      <c r="J983" s="188">
        <v>1.0000000000000002</v>
      </c>
      <c r="K983" s="190">
        <v>448</v>
      </c>
      <c r="L983" s="94"/>
      <c r="M983" s="189" t="s">
        <v>143</v>
      </c>
      <c r="N983" s="189" t="s">
        <v>143</v>
      </c>
      <c r="O983" s="189">
        <v>6.6000000000000003E-2</v>
      </c>
      <c r="P983" s="189">
        <v>0.11899999999999999</v>
      </c>
      <c r="Q983" s="189">
        <v>0.28599999999999998</v>
      </c>
      <c r="R983" s="189">
        <v>0.373</v>
      </c>
      <c r="S983" s="189">
        <v>0.154</v>
      </c>
      <c r="T983" s="189">
        <v>0.22600000000000001</v>
      </c>
      <c r="U983" s="189">
        <v>1.2E-2</v>
      </c>
      <c r="V983" s="189">
        <v>4.1000000000000002E-2</v>
      </c>
      <c r="W983" s="189">
        <v>0.24399999999999999</v>
      </c>
      <c r="X983" s="189">
        <v>0.32700000000000001</v>
      </c>
      <c r="Y983" s="189">
        <v>2E-3</v>
      </c>
      <c r="Z983" s="189">
        <v>0.02</v>
      </c>
      <c r="AA983" s="189">
        <v>6.0999999999999999E-2</v>
      </c>
      <c r="AB983" s="189">
        <v>0.112</v>
      </c>
      <c r="AC983" s="42"/>
    </row>
    <row r="984" spans="1:29" x14ac:dyDescent="0.25">
      <c r="A984" s="94" t="s">
        <v>2497</v>
      </c>
      <c r="B984" s="189" t="s">
        <v>143</v>
      </c>
      <c r="C984" s="189">
        <v>0.19291338582677164</v>
      </c>
      <c r="D984" s="189">
        <v>0.22440944881889763</v>
      </c>
      <c r="E984" s="189">
        <v>0.12204724409448819</v>
      </c>
      <c r="F984" s="189">
        <v>0.1062992125984252</v>
      </c>
      <c r="G984" s="189">
        <v>0.27952755905511811</v>
      </c>
      <c r="H984" s="189" t="s">
        <v>143</v>
      </c>
      <c r="I984" s="189">
        <v>7.4803149606299218E-2</v>
      </c>
      <c r="J984" s="188">
        <v>0.99999999999999989</v>
      </c>
      <c r="K984" s="190">
        <v>254</v>
      </c>
      <c r="L984" s="94"/>
      <c r="M984" s="189" t="s">
        <v>143</v>
      </c>
      <c r="N984" s="189" t="s">
        <v>143</v>
      </c>
      <c r="O984" s="189">
        <v>0.14899999999999999</v>
      </c>
      <c r="P984" s="189">
        <v>0.246</v>
      </c>
      <c r="Q984" s="189">
        <v>0.17699999999999999</v>
      </c>
      <c r="R984" s="189">
        <v>0.28000000000000003</v>
      </c>
      <c r="S984" s="189">
        <v>8.6999999999999994E-2</v>
      </c>
      <c r="T984" s="189">
        <v>0.16800000000000001</v>
      </c>
      <c r="U984" s="189">
        <v>7.3999999999999996E-2</v>
      </c>
      <c r="V984" s="189">
        <v>0.15</v>
      </c>
      <c r="W984" s="189">
        <v>0.22800000000000001</v>
      </c>
      <c r="X984" s="189">
        <v>0.33800000000000002</v>
      </c>
      <c r="Y984" s="189" t="s">
        <v>143</v>
      </c>
      <c r="Z984" s="189" t="s">
        <v>143</v>
      </c>
      <c r="AA984" s="189">
        <v>4.8000000000000001E-2</v>
      </c>
      <c r="AB984" s="189">
        <v>0.114</v>
      </c>
      <c r="AC984" s="42"/>
    </row>
    <row r="985" spans="1:29" x14ac:dyDescent="0.25">
      <c r="A985" s="94" t="s">
        <v>2498</v>
      </c>
      <c r="B985" s="189" t="s">
        <v>143</v>
      </c>
      <c r="C985" s="189">
        <v>5.9800664451827246E-2</v>
      </c>
      <c r="D985" s="189">
        <v>0.20930232558139536</v>
      </c>
      <c r="E985" s="189">
        <v>0.11627906976744186</v>
      </c>
      <c r="F985" s="189">
        <v>2.3255813953488372E-2</v>
      </c>
      <c r="G985" s="189">
        <v>0.51495016611295685</v>
      </c>
      <c r="H985" s="189">
        <v>1.9933554817275746E-2</v>
      </c>
      <c r="I985" s="189">
        <v>5.647840531561462E-2</v>
      </c>
      <c r="J985" s="188">
        <v>1</v>
      </c>
      <c r="K985" s="190">
        <v>301</v>
      </c>
      <c r="L985" s="94"/>
      <c r="M985" s="189" t="s">
        <v>143</v>
      </c>
      <c r="N985" s="189" t="s">
        <v>143</v>
      </c>
      <c r="O985" s="189">
        <v>3.7999999999999999E-2</v>
      </c>
      <c r="P985" s="189">
        <v>9.2999999999999999E-2</v>
      </c>
      <c r="Q985" s="189">
        <v>0.16700000000000001</v>
      </c>
      <c r="R985" s="189">
        <v>0.25900000000000001</v>
      </c>
      <c r="S985" s="189">
        <v>8.5000000000000006E-2</v>
      </c>
      <c r="T985" s="189">
        <v>0.157</v>
      </c>
      <c r="U985" s="189">
        <v>1.0999999999999999E-2</v>
      </c>
      <c r="V985" s="189">
        <v>4.7E-2</v>
      </c>
      <c r="W985" s="189">
        <v>0.45900000000000002</v>
      </c>
      <c r="X985" s="189">
        <v>0.57099999999999995</v>
      </c>
      <c r="Y985" s="189">
        <v>8.9999999999999993E-3</v>
      </c>
      <c r="Z985" s="189">
        <v>4.2999999999999997E-2</v>
      </c>
      <c r="AA985" s="189">
        <v>3.5999999999999997E-2</v>
      </c>
      <c r="AB985" s="189">
        <v>8.8999999999999996E-2</v>
      </c>
      <c r="AC985" s="42"/>
    </row>
    <row r="986" spans="1:29" x14ac:dyDescent="0.25">
      <c r="A986" s="94" t="s">
        <v>2499</v>
      </c>
      <c r="B986" s="189" t="s">
        <v>143</v>
      </c>
      <c r="C986" s="189">
        <v>0.16515045486354094</v>
      </c>
      <c r="D986" s="189">
        <v>0.43736878936319107</v>
      </c>
      <c r="E986" s="189">
        <v>0.1112666200139958</v>
      </c>
      <c r="F986" s="189">
        <v>1.6794961511546535E-2</v>
      </c>
      <c r="G986" s="189">
        <v>0.14135759272218335</v>
      </c>
      <c r="H986" s="189">
        <v>6.9979006298110571E-3</v>
      </c>
      <c r="I986" s="189">
        <v>0.12106368089573127</v>
      </c>
      <c r="J986" s="188">
        <v>1</v>
      </c>
      <c r="K986" s="190">
        <v>1429</v>
      </c>
      <c r="L986" s="94"/>
      <c r="M986" s="189" t="s">
        <v>143</v>
      </c>
      <c r="N986" s="189" t="s">
        <v>143</v>
      </c>
      <c r="O986" s="189">
        <v>0.14699999999999999</v>
      </c>
      <c r="P986" s="189">
        <v>0.185</v>
      </c>
      <c r="Q986" s="189">
        <v>0.41199999999999998</v>
      </c>
      <c r="R986" s="189">
        <v>0.46300000000000002</v>
      </c>
      <c r="S986" s="189">
        <v>9.6000000000000002E-2</v>
      </c>
      <c r="T986" s="189">
        <v>0.129</v>
      </c>
      <c r="U986" s="189">
        <v>1.0999999999999999E-2</v>
      </c>
      <c r="V986" s="189">
        <v>2.5000000000000001E-2</v>
      </c>
      <c r="W986" s="189">
        <v>0.124</v>
      </c>
      <c r="X986" s="189">
        <v>0.16</v>
      </c>
      <c r="Y986" s="189">
        <v>4.0000000000000001E-3</v>
      </c>
      <c r="Z986" s="189">
        <v>1.2999999999999999E-2</v>
      </c>
      <c r="AA986" s="189">
        <v>0.105</v>
      </c>
      <c r="AB986" s="189">
        <v>0.13900000000000001</v>
      </c>
      <c r="AC986" s="42"/>
    </row>
    <row r="987" spans="1:29" x14ac:dyDescent="0.25">
      <c r="A987" s="94" t="s">
        <v>2500</v>
      </c>
      <c r="B987" s="189" t="s">
        <v>143</v>
      </c>
      <c r="C987" s="189">
        <v>0.27027027027027029</v>
      </c>
      <c r="D987" s="189">
        <v>0.45270270270270269</v>
      </c>
      <c r="E987" s="189">
        <v>7.77027027027027E-2</v>
      </c>
      <c r="F987" s="189">
        <v>2.7027027027027029E-2</v>
      </c>
      <c r="G987" s="189">
        <v>9.1216216216216214E-2</v>
      </c>
      <c r="H987" s="189">
        <v>3.3783783783783786E-3</v>
      </c>
      <c r="I987" s="189">
        <v>7.77027027027027E-2</v>
      </c>
      <c r="J987" s="188">
        <v>1.0000000000000002</v>
      </c>
      <c r="K987" s="190">
        <v>296</v>
      </c>
      <c r="L987" s="94"/>
      <c r="M987" s="189" t="s">
        <v>143</v>
      </c>
      <c r="N987" s="189" t="s">
        <v>143</v>
      </c>
      <c r="O987" s="189">
        <v>0.223</v>
      </c>
      <c r="P987" s="189">
        <v>0.32400000000000001</v>
      </c>
      <c r="Q987" s="189">
        <v>0.39700000000000002</v>
      </c>
      <c r="R987" s="189">
        <v>0.51</v>
      </c>
      <c r="S987" s="189">
        <v>5.1999999999999998E-2</v>
      </c>
      <c r="T987" s="189">
        <v>0.114</v>
      </c>
      <c r="U987" s="189">
        <v>1.4E-2</v>
      </c>
      <c r="V987" s="189">
        <v>5.1999999999999998E-2</v>
      </c>
      <c r="W987" s="189">
        <v>6.3E-2</v>
      </c>
      <c r="X987" s="189">
        <v>0.129</v>
      </c>
      <c r="Y987" s="189">
        <v>1E-3</v>
      </c>
      <c r="Z987" s="189">
        <v>1.9E-2</v>
      </c>
      <c r="AA987" s="189">
        <v>5.1999999999999998E-2</v>
      </c>
      <c r="AB987" s="189">
        <v>0.114</v>
      </c>
      <c r="AC987" s="42"/>
    </row>
    <row r="988" spans="1:29" x14ac:dyDescent="0.25">
      <c r="A988" s="94" t="s">
        <v>2501</v>
      </c>
      <c r="B988" s="189">
        <v>4.5593616893634892E-2</v>
      </c>
      <c r="C988" s="189">
        <v>0.29239906413102168</v>
      </c>
      <c r="D988" s="189">
        <v>0.2604235407043014</v>
      </c>
      <c r="E988" s="189">
        <v>8.4888115663807065E-2</v>
      </c>
      <c r="F988" s="189">
        <v>3.503509508668786E-2</v>
      </c>
      <c r="G988" s="189">
        <v>0.25148479212910191</v>
      </c>
      <c r="H988" s="189">
        <v>1.1398404223408724E-3</v>
      </c>
      <c r="I988" s="189">
        <v>2.9035934969104324E-2</v>
      </c>
      <c r="J988" s="188">
        <v>0.99999999999999989</v>
      </c>
      <c r="K988" s="190">
        <v>16669</v>
      </c>
      <c r="L988" s="94"/>
      <c r="M988" s="189">
        <v>4.2999999999999997E-2</v>
      </c>
      <c r="N988" s="189">
        <v>4.9000000000000002E-2</v>
      </c>
      <c r="O988" s="189">
        <v>0.28599999999999998</v>
      </c>
      <c r="P988" s="189">
        <v>0.29899999999999999</v>
      </c>
      <c r="Q988" s="189">
        <v>0.254</v>
      </c>
      <c r="R988" s="189">
        <v>0.26700000000000002</v>
      </c>
      <c r="S988" s="189">
        <v>8.1000000000000003E-2</v>
      </c>
      <c r="T988" s="189">
        <v>8.8999999999999996E-2</v>
      </c>
      <c r="U988" s="189">
        <v>3.2000000000000001E-2</v>
      </c>
      <c r="V988" s="189">
        <v>3.7999999999999999E-2</v>
      </c>
      <c r="W988" s="189">
        <v>0.245</v>
      </c>
      <c r="X988" s="189">
        <v>0.25800000000000001</v>
      </c>
      <c r="Y988" s="189">
        <v>1E-3</v>
      </c>
      <c r="Z988" s="189">
        <v>2E-3</v>
      </c>
      <c r="AA988" s="189">
        <v>2.7E-2</v>
      </c>
      <c r="AB988" s="189">
        <v>3.2000000000000001E-2</v>
      </c>
      <c r="AC988" s="42"/>
    </row>
    <row r="989" spans="1:29" x14ac:dyDescent="0.25">
      <c r="A989" s="94" t="s">
        <v>2502</v>
      </c>
      <c r="B989" s="189" t="s">
        <v>143</v>
      </c>
      <c r="C989" s="189">
        <v>0.35398230088495575</v>
      </c>
      <c r="D989" s="189">
        <v>0.23362831858407079</v>
      </c>
      <c r="E989" s="189">
        <v>0.12389380530973451</v>
      </c>
      <c r="F989" s="189">
        <v>6.0176991150442477E-2</v>
      </c>
      <c r="G989" s="189">
        <v>0.20176991150442478</v>
      </c>
      <c r="H989" s="189">
        <v>1.7699115044247787E-3</v>
      </c>
      <c r="I989" s="189">
        <v>2.4778761061946902E-2</v>
      </c>
      <c r="J989" s="188">
        <v>0.99999999999999989</v>
      </c>
      <c r="K989" s="190">
        <v>565</v>
      </c>
      <c r="L989" s="94"/>
      <c r="M989" s="189" t="s">
        <v>143</v>
      </c>
      <c r="N989" s="189" t="s">
        <v>143</v>
      </c>
      <c r="O989" s="189">
        <v>0.316</v>
      </c>
      <c r="P989" s="189">
        <v>0.39400000000000002</v>
      </c>
      <c r="Q989" s="189">
        <v>0.20100000000000001</v>
      </c>
      <c r="R989" s="189">
        <v>0.27</v>
      </c>
      <c r="S989" s="189">
        <v>9.9000000000000005E-2</v>
      </c>
      <c r="T989" s="189">
        <v>0.154</v>
      </c>
      <c r="U989" s="189">
        <v>4.2999999999999997E-2</v>
      </c>
      <c r="V989" s="189">
        <v>8.3000000000000004E-2</v>
      </c>
      <c r="W989" s="189">
        <v>0.17100000000000001</v>
      </c>
      <c r="X989" s="189">
        <v>0.23699999999999999</v>
      </c>
      <c r="Y989" s="189">
        <v>0</v>
      </c>
      <c r="Z989" s="189">
        <v>0.01</v>
      </c>
      <c r="AA989" s="189">
        <v>1.4999999999999999E-2</v>
      </c>
      <c r="AB989" s="189">
        <v>4.1000000000000002E-2</v>
      </c>
      <c r="AC989" s="42"/>
    </row>
    <row r="990" spans="1:29" x14ac:dyDescent="0.25">
      <c r="A990" s="94" t="s">
        <v>2503</v>
      </c>
      <c r="B990" s="189" t="s">
        <v>143</v>
      </c>
      <c r="C990" s="189">
        <v>9.8674521354933722E-2</v>
      </c>
      <c r="D990" s="189">
        <v>0.18851251840942562</v>
      </c>
      <c r="E990" s="189">
        <v>7.9528718703976431E-2</v>
      </c>
      <c r="F990" s="189">
        <v>1.3254786450662739E-2</v>
      </c>
      <c r="G990" s="189">
        <v>0.5714285714285714</v>
      </c>
      <c r="H990" s="189">
        <v>4.418262150220913E-3</v>
      </c>
      <c r="I990" s="189">
        <v>4.4182621502209134E-2</v>
      </c>
      <c r="J990" s="188">
        <v>0.99999999999999989</v>
      </c>
      <c r="K990" s="190">
        <v>679</v>
      </c>
      <c r="L990" s="94"/>
      <c r="M990" s="189" t="s">
        <v>143</v>
      </c>
      <c r="N990" s="189" t="s">
        <v>143</v>
      </c>
      <c r="O990" s="189">
        <v>7.8E-2</v>
      </c>
      <c r="P990" s="189">
        <v>0.123</v>
      </c>
      <c r="Q990" s="189">
        <v>0.161</v>
      </c>
      <c r="R990" s="189">
        <v>0.22</v>
      </c>
      <c r="S990" s="189">
        <v>6.0999999999999999E-2</v>
      </c>
      <c r="T990" s="189">
        <v>0.10199999999999999</v>
      </c>
      <c r="U990" s="189">
        <v>7.0000000000000001E-3</v>
      </c>
      <c r="V990" s="189">
        <v>2.5000000000000001E-2</v>
      </c>
      <c r="W990" s="189">
        <v>0.53400000000000003</v>
      </c>
      <c r="X990" s="189">
        <v>0.60799999999999998</v>
      </c>
      <c r="Y990" s="189">
        <v>2E-3</v>
      </c>
      <c r="Z990" s="189">
        <v>1.2999999999999999E-2</v>
      </c>
      <c r="AA990" s="189">
        <v>3.1E-2</v>
      </c>
      <c r="AB990" s="189">
        <v>6.2E-2</v>
      </c>
      <c r="AC990" s="42"/>
    </row>
    <row r="991" spans="1:29" x14ac:dyDescent="0.25">
      <c r="A991" s="94" t="s">
        <v>2504</v>
      </c>
      <c r="B991" s="189" t="s">
        <v>143</v>
      </c>
      <c r="C991" s="189" t="s">
        <v>143</v>
      </c>
      <c r="D991" s="189">
        <v>0.56675749318801094</v>
      </c>
      <c r="E991" s="189">
        <v>0.33446866485013627</v>
      </c>
      <c r="F991" s="189">
        <v>4.7683923705722072E-3</v>
      </c>
      <c r="G991" s="189">
        <v>1.0899182561307902E-2</v>
      </c>
      <c r="H991" s="189" t="s">
        <v>143</v>
      </c>
      <c r="I991" s="189">
        <v>8.3106267029972758E-2</v>
      </c>
      <c r="J991" s="188">
        <v>1.0000000000000002</v>
      </c>
      <c r="K991" s="190">
        <v>1468</v>
      </c>
      <c r="L991" s="94"/>
      <c r="M991" s="189" t="s">
        <v>143</v>
      </c>
      <c r="N991" s="189" t="s">
        <v>143</v>
      </c>
      <c r="O991" s="189" t="s">
        <v>143</v>
      </c>
      <c r="P991" s="189" t="s">
        <v>143</v>
      </c>
      <c r="Q991" s="189">
        <v>0.54100000000000004</v>
      </c>
      <c r="R991" s="189">
        <v>0.59199999999999997</v>
      </c>
      <c r="S991" s="189">
        <v>0.311</v>
      </c>
      <c r="T991" s="189">
        <v>0.35899999999999999</v>
      </c>
      <c r="U991" s="189">
        <v>2E-3</v>
      </c>
      <c r="V991" s="189">
        <v>0.01</v>
      </c>
      <c r="W991" s="189">
        <v>7.0000000000000001E-3</v>
      </c>
      <c r="X991" s="189">
        <v>1.7999999999999999E-2</v>
      </c>
      <c r="Y991" s="189" t="s">
        <v>143</v>
      </c>
      <c r="Z991" s="189" t="s">
        <v>143</v>
      </c>
      <c r="AA991" s="189">
        <v>7.0000000000000007E-2</v>
      </c>
      <c r="AB991" s="189">
        <v>9.8000000000000004E-2</v>
      </c>
      <c r="AC991" s="42"/>
    </row>
    <row r="992" spans="1:29" x14ac:dyDescent="0.25">
      <c r="A992" s="94" t="s">
        <v>2505</v>
      </c>
      <c r="B992" s="189" t="s">
        <v>143</v>
      </c>
      <c r="C992" s="189">
        <v>0.31270666036844591</v>
      </c>
      <c r="D992" s="189">
        <v>0.23334907888521492</v>
      </c>
      <c r="E992" s="189">
        <v>7.4633915918752958E-2</v>
      </c>
      <c r="F992" s="189">
        <v>8.5498346717052434E-2</v>
      </c>
      <c r="G992" s="189">
        <v>0.27161076995748701</v>
      </c>
      <c r="H992" s="189">
        <v>4.7236655644780352E-4</v>
      </c>
      <c r="I992" s="189">
        <v>2.172886159659896E-2</v>
      </c>
      <c r="J992" s="188">
        <v>0.99999999999999989</v>
      </c>
      <c r="K992" s="190">
        <v>2117</v>
      </c>
      <c r="L992" s="94"/>
      <c r="M992" s="189" t="s">
        <v>143</v>
      </c>
      <c r="N992" s="189" t="s">
        <v>143</v>
      </c>
      <c r="O992" s="189">
        <v>0.29299999999999998</v>
      </c>
      <c r="P992" s="189">
        <v>0.33300000000000002</v>
      </c>
      <c r="Q992" s="189">
        <v>0.216</v>
      </c>
      <c r="R992" s="189">
        <v>0.252</v>
      </c>
      <c r="S992" s="189">
        <v>6.4000000000000001E-2</v>
      </c>
      <c r="T992" s="189">
        <v>8.6999999999999994E-2</v>
      </c>
      <c r="U992" s="189">
        <v>7.3999999999999996E-2</v>
      </c>
      <c r="V992" s="189">
        <v>9.8000000000000004E-2</v>
      </c>
      <c r="W992" s="189">
        <v>0.253</v>
      </c>
      <c r="X992" s="189">
        <v>0.29099999999999998</v>
      </c>
      <c r="Y992" s="189">
        <v>0</v>
      </c>
      <c r="Z992" s="189">
        <v>3.0000000000000001E-3</v>
      </c>
      <c r="AA992" s="189">
        <v>1.6E-2</v>
      </c>
      <c r="AB992" s="189">
        <v>2.9000000000000001E-2</v>
      </c>
      <c r="AC992" s="42"/>
    </row>
    <row r="993" spans="1:29" x14ac:dyDescent="0.25">
      <c r="A993" s="94" t="s">
        <v>2506</v>
      </c>
      <c r="B993" s="189">
        <v>0.29473684210526313</v>
      </c>
      <c r="C993" s="189">
        <v>0.48968421052631578</v>
      </c>
      <c r="D993" s="189">
        <v>0.11494736842105263</v>
      </c>
      <c r="E993" s="189">
        <v>2.9473684210526315E-2</v>
      </c>
      <c r="F993" s="189">
        <v>2.9473684210526317E-3</v>
      </c>
      <c r="G993" s="189">
        <v>4.1263157894736842E-2</v>
      </c>
      <c r="H993" s="189">
        <v>8.4210526315789478E-4</v>
      </c>
      <c r="I993" s="189">
        <v>2.6105263157894736E-2</v>
      </c>
      <c r="J993" s="188">
        <v>1</v>
      </c>
      <c r="K993" s="190">
        <v>2375</v>
      </c>
      <c r="L993" s="94"/>
      <c r="M993" s="189">
        <v>0.27700000000000002</v>
      </c>
      <c r="N993" s="189">
        <v>0.313</v>
      </c>
      <c r="O993" s="189">
        <v>0.47</v>
      </c>
      <c r="P993" s="189">
        <v>0.51</v>
      </c>
      <c r="Q993" s="189">
        <v>0.10299999999999999</v>
      </c>
      <c r="R993" s="189">
        <v>0.128</v>
      </c>
      <c r="S993" s="189">
        <v>2.3E-2</v>
      </c>
      <c r="T993" s="189">
        <v>3.6999999999999998E-2</v>
      </c>
      <c r="U993" s="189">
        <v>1E-3</v>
      </c>
      <c r="V993" s="189">
        <v>6.0000000000000001E-3</v>
      </c>
      <c r="W993" s="189">
        <v>3.4000000000000002E-2</v>
      </c>
      <c r="X993" s="189">
        <v>0.05</v>
      </c>
      <c r="Y993" s="189">
        <v>0</v>
      </c>
      <c r="Z993" s="189">
        <v>3.0000000000000001E-3</v>
      </c>
      <c r="AA993" s="189">
        <v>0.02</v>
      </c>
      <c r="AB993" s="189">
        <v>3.3000000000000002E-2</v>
      </c>
      <c r="AC993" s="42"/>
    </row>
    <row r="994" spans="1:29" x14ac:dyDescent="0.25">
      <c r="A994" s="94" t="s">
        <v>2507</v>
      </c>
      <c r="B994" s="189" t="s">
        <v>143</v>
      </c>
      <c r="C994" s="189">
        <v>0.24292452830188679</v>
      </c>
      <c r="D994" s="189">
        <v>0.25471698113207547</v>
      </c>
      <c r="E994" s="189">
        <v>0.12264150943396226</v>
      </c>
      <c r="F994" s="189">
        <v>3.0660377358490566E-2</v>
      </c>
      <c r="G994" s="189">
        <v>0.29952830188679247</v>
      </c>
      <c r="H994" s="189" t="s">
        <v>143</v>
      </c>
      <c r="I994" s="189">
        <v>4.9528301886792456E-2</v>
      </c>
      <c r="J994" s="188">
        <v>1</v>
      </c>
      <c r="K994" s="190">
        <v>424</v>
      </c>
      <c r="L994" s="94"/>
      <c r="M994" s="189" t="s">
        <v>143</v>
      </c>
      <c r="N994" s="189" t="s">
        <v>143</v>
      </c>
      <c r="O994" s="189">
        <v>0.20499999999999999</v>
      </c>
      <c r="P994" s="189">
        <v>0.28599999999999998</v>
      </c>
      <c r="Q994" s="189">
        <v>0.216</v>
      </c>
      <c r="R994" s="189">
        <v>0.29799999999999999</v>
      </c>
      <c r="S994" s="189">
        <v>9.5000000000000001E-2</v>
      </c>
      <c r="T994" s="189">
        <v>0.157</v>
      </c>
      <c r="U994" s="189">
        <v>1.7999999999999999E-2</v>
      </c>
      <c r="V994" s="189">
        <v>5.1999999999999998E-2</v>
      </c>
      <c r="W994" s="189">
        <v>0.25800000000000001</v>
      </c>
      <c r="X994" s="189">
        <v>0.34499999999999997</v>
      </c>
      <c r="Y994" s="189" t="s">
        <v>143</v>
      </c>
      <c r="Z994" s="189" t="s">
        <v>143</v>
      </c>
      <c r="AA994" s="189">
        <v>3.3000000000000002E-2</v>
      </c>
      <c r="AB994" s="189">
        <v>7.4999999999999997E-2</v>
      </c>
      <c r="AC994" s="42"/>
    </row>
    <row r="995" spans="1:29" x14ac:dyDescent="0.25">
      <c r="A995" s="94" t="s">
        <v>2508</v>
      </c>
      <c r="B995" s="189" t="s">
        <v>143</v>
      </c>
      <c r="C995" s="189">
        <v>0.29825783972125436</v>
      </c>
      <c r="D995" s="189">
        <v>0.21289198606271778</v>
      </c>
      <c r="E995" s="189">
        <v>6.7944250871080136E-2</v>
      </c>
      <c r="F995" s="189">
        <v>1.0104529616724738E-2</v>
      </c>
      <c r="G995" s="189">
        <v>0.38606271777003487</v>
      </c>
      <c r="H995" s="189">
        <v>1.7421602787456446E-3</v>
      </c>
      <c r="I995" s="189">
        <v>2.2996515679442508E-2</v>
      </c>
      <c r="J995" s="188">
        <v>1</v>
      </c>
      <c r="K995" s="190">
        <v>2870</v>
      </c>
      <c r="L995" s="94"/>
      <c r="M995" s="189" t="s">
        <v>143</v>
      </c>
      <c r="N995" s="189" t="s">
        <v>143</v>
      </c>
      <c r="O995" s="189">
        <v>0.28199999999999997</v>
      </c>
      <c r="P995" s="189">
        <v>0.315</v>
      </c>
      <c r="Q995" s="189">
        <v>0.19800000000000001</v>
      </c>
      <c r="R995" s="189">
        <v>0.22800000000000001</v>
      </c>
      <c r="S995" s="189">
        <v>5.8999999999999997E-2</v>
      </c>
      <c r="T995" s="189">
        <v>7.8E-2</v>
      </c>
      <c r="U995" s="189">
        <v>7.0000000000000001E-3</v>
      </c>
      <c r="V995" s="189">
        <v>1.4E-2</v>
      </c>
      <c r="W995" s="189">
        <v>0.36799999999999999</v>
      </c>
      <c r="X995" s="189">
        <v>0.40400000000000003</v>
      </c>
      <c r="Y995" s="189">
        <v>1E-3</v>
      </c>
      <c r="Z995" s="189">
        <v>4.0000000000000001E-3</v>
      </c>
      <c r="AA995" s="189">
        <v>1.7999999999999999E-2</v>
      </c>
      <c r="AB995" s="189">
        <v>2.9000000000000001E-2</v>
      </c>
      <c r="AC995" s="42"/>
    </row>
    <row r="996" spans="1:29" x14ac:dyDescent="0.25">
      <c r="A996" s="94" t="s">
        <v>2509</v>
      </c>
      <c r="B996" s="189" t="s">
        <v>143</v>
      </c>
      <c r="C996" s="189">
        <v>0.25269978401727861</v>
      </c>
      <c r="D996" s="189">
        <v>0.48812095032397407</v>
      </c>
      <c r="E996" s="189">
        <v>8.2073434125269976E-2</v>
      </c>
      <c r="F996" s="189">
        <v>6.4794816414686825E-3</v>
      </c>
      <c r="G996" s="189">
        <v>2.591792656587473E-2</v>
      </c>
      <c r="H996" s="189">
        <v>2.1598272138228943E-3</v>
      </c>
      <c r="I996" s="189">
        <v>0.14254859611231102</v>
      </c>
      <c r="J996" s="188">
        <v>1.0000000000000002</v>
      </c>
      <c r="K996" s="190">
        <v>463</v>
      </c>
      <c r="L996" s="94"/>
      <c r="M996" s="189" t="s">
        <v>143</v>
      </c>
      <c r="N996" s="189" t="s">
        <v>143</v>
      </c>
      <c r="O996" s="189">
        <v>0.215</v>
      </c>
      <c r="P996" s="189">
        <v>0.29399999999999998</v>
      </c>
      <c r="Q996" s="189">
        <v>0.443</v>
      </c>
      <c r="R996" s="189">
        <v>0.53400000000000003</v>
      </c>
      <c r="S996" s="189">
        <v>0.06</v>
      </c>
      <c r="T996" s="189">
        <v>0.111</v>
      </c>
      <c r="U996" s="189">
        <v>2E-3</v>
      </c>
      <c r="V996" s="189">
        <v>1.9E-2</v>
      </c>
      <c r="W996" s="189">
        <v>1.4999999999999999E-2</v>
      </c>
      <c r="X996" s="189">
        <v>4.4999999999999998E-2</v>
      </c>
      <c r="Y996" s="189">
        <v>0</v>
      </c>
      <c r="Z996" s="189">
        <v>1.2E-2</v>
      </c>
      <c r="AA996" s="189">
        <v>0.114</v>
      </c>
      <c r="AB996" s="189">
        <v>0.17699999999999999</v>
      </c>
      <c r="AC996" s="42"/>
    </row>
    <row r="997" spans="1:29" x14ac:dyDescent="0.25">
      <c r="A997" s="94" t="s">
        <v>2510</v>
      </c>
      <c r="B997" s="189" t="s">
        <v>143</v>
      </c>
      <c r="C997" s="189">
        <v>0.22709923664122136</v>
      </c>
      <c r="D997" s="189">
        <v>0.36450381679389315</v>
      </c>
      <c r="E997" s="189">
        <v>9.5419847328244281E-2</v>
      </c>
      <c r="F997" s="189">
        <v>2.2900763358778626E-2</v>
      </c>
      <c r="G997" s="189">
        <v>0.27099236641221375</v>
      </c>
      <c r="H997" s="189" t="s">
        <v>143</v>
      </c>
      <c r="I997" s="189">
        <v>1.9083969465648856E-2</v>
      </c>
      <c r="J997" s="188">
        <v>1</v>
      </c>
      <c r="K997" s="190">
        <v>524</v>
      </c>
      <c r="L997" s="94"/>
      <c r="M997" s="189" t="s">
        <v>143</v>
      </c>
      <c r="N997" s="189" t="s">
        <v>143</v>
      </c>
      <c r="O997" s="189">
        <v>0.193</v>
      </c>
      <c r="P997" s="189">
        <v>0.26500000000000001</v>
      </c>
      <c r="Q997" s="189">
        <v>0.32400000000000001</v>
      </c>
      <c r="R997" s="189">
        <v>0.40699999999999997</v>
      </c>
      <c r="S997" s="189">
        <v>7.2999999999999995E-2</v>
      </c>
      <c r="T997" s="189">
        <v>0.124</v>
      </c>
      <c r="U997" s="189">
        <v>1.2999999999999999E-2</v>
      </c>
      <c r="V997" s="189">
        <v>0.04</v>
      </c>
      <c r="W997" s="189">
        <v>0.23499999999999999</v>
      </c>
      <c r="X997" s="189">
        <v>0.311</v>
      </c>
      <c r="Y997" s="189" t="s">
        <v>143</v>
      </c>
      <c r="Z997" s="189" t="s">
        <v>143</v>
      </c>
      <c r="AA997" s="189">
        <v>0.01</v>
      </c>
      <c r="AB997" s="189">
        <v>3.5000000000000003E-2</v>
      </c>
      <c r="AC997" s="42"/>
    </row>
    <row r="998" spans="1:29" x14ac:dyDescent="0.25">
      <c r="A998" s="94" t="s">
        <v>2511</v>
      </c>
      <c r="B998" s="189" t="s">
        <v>143</v>
      </c>
      <c r="C998" s="189">
        <v>0.42857142857142855</v>
      </c>
      <c r="D998" s="189">
        <v>0.19298245614035087</v>
      </c>
      <c r="E998" s="189">
        <v>5.764411027568922E-2</v>
      </c>
      <c r="F998" s="189">
        <v>0.10025062656641603</v>
      </c>
      <c r="G998" s="189">
        <v>0.20551378446115287</v>
      </c>
      <c r="H998" s="189">
        <v>2.5062656641604009E-3</v>
      </c>
      <c r="I998" s="189">
        <v>1.2531328320802004E-2</v>
      </c>
      <c r="J998" s="188">
        <v>1</v>
      </c>
      <c r="K998" s="190">
        <v>399</v>
      </c>
      <c r="L998" s="94"/>
      <c r="M998" s="189" t="s">
        <v>143</v>
      </c>
      <c r="N998" s="189" t="s">
        <v>143</v>
      </c>
      <c r="O998" s="189">
        <v>0.38100000000000001</v>
      </c>
      <c r="P998" s="189">
        <v>0.47799999999999998</v>
      </c>
      <c r="Q998" s="189">
        <v>0.157</v>
      </c>
      <c r="R998" s="189">
        <v>0.23499999999999999</v>
      </c>
      <c r="S998" s="189">
        <v>3.9E-2</v>
      </c>
      <c r="T998" s="189">
        <v>8.5000000000000006E-2</v>
      </c>
      <c r="U998" s="189">
        <v>7.3999999999999996E-2</v>
      </c>
      <c r="V998" s="189">
        <v>0.13400000000000001</v>
      </c>
      <c r="W998" s="189">
        <v>0.16900000000000001</v>
      </c>
      <c r="X998" s="189">
        <v>0.248</v>
      </c>
      <c r="Y998" s="189">
        <v>0</v>
      </c>
      <c r="Z998" s="189">
        <v>1.4E-2</v>
      </c>
      <c r="AA998" s="189">
        <v>5.0000000000000001E-3</v>
      </c>
      <c r="AB998" s="189">
        <v>2.9000000000000001E-2</v>
      </c>
      <c r="AC998" s="42"/>
    </row>
    <row r="999" spans="1:29" x14ac:dyDescent="0.25">
      <c r="A999" s="94" t="s">
        <v>2512</v>
      </c>
      <c r="B999" s="189" t="s">
        <v>143</v>
      </c>
      <c r="C999" s="189">
        <v>0.14186046511627906</v>
      </c>
      <c r="D999" s="189">
        <v>0.22093023255813954</v>
      </c>
      <c r="E999" s="189">
        <v>8.8372093023255813E-2</v>
      </c>
      <c r="F999" s="189">
        <v>3.0232558139534883E-2</v>
      </c>
      <c r="G999" s="189">
        <v>0.49302325581395351</v>
      </c>
      <c r="H999" s="189" t="s">
        <v>143</v>
      </c>
      <c r="I999" s="189">
        <v>2.5581395348837209E-2</v>
      </c>
      <c r="J999" s="188">
        <v>1.0000000000000002</v>
      </c>
      <c r="K999" s="190">
        <v>430</v>
      </c>
      <c r="L999" s="94"/>
      <c r="M999" s="189" t="s">
        <v>143</v>
      </c>
      <c r="N999" s="189" t="s">
        <v>143</v>
      </c>
      <c r="O999" s="189">
        <v>0.112</v>
      </c>
      <c r="P999" s="189">
        <v>0.17799999999999999</v>
      </c>
      <c r="Q999" s="189">
        <v>0.184</v>
      </c>
      <c r="R999" s="189">
        <v>0.26300000000000001</v>
      </c>
      <c r="S999" s="189">
        <v>6.5000000000000002E-2</v>
      </c>
      <c r="T999" s="189">
        <v>0.11899999999999999</v>
      </c>
      <c r="U999" s="189">
        <v>1.7999999999999999E-2</v>
      </c>
      <c r="V999" s="189">
        <v>5.0999999999999997E-2</v>
      </c>
      <c r="W999" s="189">
        <v>0.44600000000000001</v>
      </c>
      <c r="X999" s="189">
        <v>0.54</v>
      </c>
      <c r="Y999" s="189" t="s">
        <v>143</v>
      </c>
      <c r="Z999" s="189" t="s">
        <v>143</v>
      </c>
      <c r="AA999" s="189">
        <v>1.4E-2</v>
      </c>
      <c r="AB999" s="189">
        <v>4.4999999999999998E-2</v>
      </c>
      <c r="AC999" s="42"/>
    </row>
    <row r="1000" spans="1:29" x14ac:dyDescent="0.25">
      <c r="A1000" s="94" t="s">
        <v>2513</v>
      </c>
      <c r="B1000" s="189" t="s">
        <v>143</v>
      </c>
      <c r="C1000" s="189">
        <v>0.2765196662693683</v>
      </c>
      <c r="D1000" s="189">
        <v>0.43384982121573301</v>
      </c>
      <c r="E1000" s="189">
        <v>0.12276519666269368</v>
      </c>
      <c r="F1000" s="189">
        <v>4.8867699642431463E-2</v>
      </c>
      <c r="G1000" s="189">
        <v>9.1775923718712751E-2</v>
      </c>
      <c r="H1000" s="189">
        <v>5.9594755661501785E-4</v>
      </c>
      <c r="I1000" s="189">
        <v>2.562574493444577E-2</v>
      </c>
      <c r="J1000" s="188">
        <v>1</v>
      </c>
      <c r="K1000" s="190">
        <v>1678</v>
      </c>
      <c r="L1000" s="94"/>
      <c r="M1000" s="189" t="s">
        <v>143</v>
      </c>
      <c r="N1000" s="189" t="s">
        <v>143</v>
      </c>
      <c r="O1000" s="189">
        <v>0.25600000000000001</v>
      </c>
      <c r="P1000" s="189">
        <v>0.29799999999999999</v>
      </c>
      <c r="Q1000" s="189">
        <v>0.41</v>
      </c>
      <c r="R1000" s="189">
        <v>0.45800000000000002</v>
      </c>
      <c r="S1000" s="189">
        <v>0.108</v>
      </c>
      <c r="T1000" s="189">
        <v>0.13900000000000001</v>
      </c>
      <c r="U1000" s="189">
        <v>0.04</v>
      </c>
      <c r="V1000" s="189">
        <v>0.06</v>
      </c>
      <c r="W1000" s="189">
        <v>7.9000000000000001E-2</v>
      </c>
      <c r="X1000" s="189">
        <v>0.107</v>
      </c>
      <c r="Y1000" s="189">
        <v>0</v>
      </c>
      <c r="Z1000" s="189">
        <v>3.0000000000000001E-3</v>
      </c>
      <c r="AA1000" s="189">
        <v>1.9E-2</v>
      </c>
      <c r="AB1000" s="189">
        <v>3.4000000000000002E-2</v>
      </c>
      <c r="AC1000" s="42"/>
    </row>
    <row r="1001" spans="1:29" x14ac:dyDescent="0.25">
      <c r="A1001" s="94" t="s">
        <v>2514</v>
      </c>
      <c r="B1001" s="189" t="s">
        <v>143</v>
      </c>
      <c r="C1001" s="189">
        <v>0.42937853107344631</v>
      </c>
      <c r="D1001" s="189">
        <v>0.3672316384180791</v>
      </c>
      <c r="E1001" s="189">
        <v>9.03954802259887E-2</v>
      </c>
      <c r="F1001" s="189">
        <v>1.6949152542372881E-2</v>
      </c>
      <c r="G1001" s="189">
        <v>7.6271186440677971E-2</v>
      </c>
      <c r="H1001" s="189" t="s">
        <v>143</v>
      </c>
      <c r="I1001" s="189">
        <v>1.977401129943503E-2</v>
      </c>
      <c r="J1001" s="188">
        <v>0.99999999999999989</v>
      </c>
      <c r="K1001" s="190">
        <v>354</v>
      </c>
      <c r="L1001" s="94"/>
      <c r="M1001" s="189" t="s">
        <v>143</v>
      </c>
      <c r="N1001" s="189" t="s">
        <v>143</v>
      </c>
      <c r="O1001" s="189">
        <v>0.379</v>
      </c>
      <c r="P1001" s="189">
        <v>0.48099999999999998</v>
      </c>
      <c r="Q1001" s="189">
        <v>0.31900000000000001</v>
      </c>
      <c r="R1001" s="189">
        <v>0.41899999999999998</v>
      </c>
      <c r="S1001" s="189">
        <v>6.5000000000000002E-2</v>
      </c>
      <c r="T1001" s="189">
        <v>0.125</v>
      </c>
      <c r="U1001" s="189">
        <v>8.0000000000000002E-3</v>
      </c>
      <c r="V1001" s="189">
        <v>3.5999999999999997E-2</v>
      </c>
      <c r="W1001" s="189">
        <v>5.2999999999999999E-2</v>
      </c>
      <c r="X1001" s="189">
        <v>0.109</v>
      </c>
      <c r="Y1001" s="189" t="s">
        <v>143</v>
      </c>
      <c r="Z1001" s="189" t="s">
        <v>143</v>
      </c>
      <c r="AA1001" s="189">
        <v>0.01</v>
      </c>
      <c r="AB1001" s="189">
        <v>0.04</v>
      </c>
      <c r="AC1001" s="42"/>
    </row>
    <row r="1002" spans="1:29" x14ac:dyDescent="0.25">
      <c r="A1002" s="94" t="s">
        <v>2515</v>
      </c>
      <c r="B1002" s="189">
        <v>4.3284161490683232E-2</v>
      </c>
      <c r="C1002" s="189">
        <v>0.29182841614906835</v>
      </c>
      <c r="D1002" s="189">
        <v>0.26106366459627328</v>
      </c>
      <c r="E1002" s="189">
        <v>9.4817546583850928E-2</v>
      </c>
      <c r="F1002" s="189">
        <v>2.9891304347826088E-2</v>
      </c>
      <c r="G1002" s="189">
        <v>0.23971273291925466</v>
      </c>
      <c r="H1002" s="189">
        <v>4.076086956521739E-3</v>
      </c>
      <c r="I1002" s="189">
        <v>3.5326086956521736E-2</v>
      </c>
      <c r="J1002" s="188">
        <v>0.99999999999999989</v>
      </c>
      <c r="K1002" s="190">
        <v>10304</v>
      </c>
      <c r="L1002" s="94"/>
      <c r="M1002" s="189">
        <v>0.04</v>
      </c>
      <c r="N1002" s="189">
        <v>4.7E-2</v>
      </c>
      <c r="O1002" s="189">
        <v>0.28299999999999997</v>
      </c>
      <c r="P1002" s="189">
        <v>0.30099999999999999</v>
      </c>
      <c r="Q1002" s="189">
        <v>0.253</v>
      </c>
      <c r="R1002" s="189">
        <v>0.27</v>
      </c>
      <c r="S1002" s="189">
        <v>8.8999999999999996E-2</v>
      </c>
      <c r="T1002" s="189">
        <v>0.10100000000000001</v>
      </c>
      <c r="U1002" s="189">
        <v>2.7E-2</v>
      </c>
      <c r="V1002" s="189">
        <v>3.3000000000000002E-2</v>
      </c>
      <c r="W1002" s="189">
        <v>0.23200000000000001</v>
      </c>
      <c r="X1002" s="189">
        <v>0.248</v>
      </c>
      <c r="Y1002" s="189">
        <v>3.0000000000000001E-3</v>
      </c>
      <c r="Z1002" s="189">
        <v>6.0000000000000001E-3</v>
      </c>
      <c r="AA1002" s="189">
        <v>3.2000000000000001E-2</v>
      </c>
      <c r="AB1002" s="189">
        <v>3.9E-2</v>
      </c>
      <c r="AC1002" s="42"/>
    </row>
    <row r="1003" spans="1:29" x14ac:dyDescent="0.25">
      <c r="A1003" s="94" t="s">
        <v>2516</v>
      </c>
      <c r="B1003" s="189" t="s">
        <v>143</v>
      </c>
      <c r="C1003" s="189">
        <v>0.37428571428571428</v>
      </c>
      <c r="D1003" s="189">
        <v>0.23428571428571429</v>
      </c>
      <c r="E1003" s="189">
        <v>0.11714285714285715</v>
      </c>
      <c r="F1003" s="189">
        <v>7.1428571428571425E-2</v>
      </c>
      <c r="G1003" s="189">
        <v>0.17428571428571429</v>
      </c>
      <c r="H1003" s="189">
        <v>5.7142857142857143E-3</v>
      </c>
      <c r="I1003" s="189">
        <v>2.2857142857142857E-2</v>
      </c>
      <c r="J1003" s="188">
        <v>0.99999999999999989</v>
      </c>
      <c r="K1003" s="190">
        <v>350</v>
      </c>
      <c r="L1003" s="94"/>
      <c r="M1003" s="189" t="s">
        <v>143</v>
      </c>
      <c r="N1003" s="189" t="s">
        <v>143</v>
      </c>
      <c r="O1003" s="189">
        <v>0.32500000000000001</v>
      </c>
      <c r="P1003" s="189">
        <v>0.42599999999999999</v>
      </c>
      <c r="Q1003" s="189">
        <v>0.193</v>
      </c>
      <c r="R1003" s="189">
        <v>0.28100000000000003</v>
      </c>
      <c r="S1003" s="189">
        <v>8.7999999999999995E-2</v>
      </c>
      <c r="T1003" s="189">
        <v>0.155</v>
      </c>
      <c r="U1003" s="189">
        <v>4.9000000000000002E-2</v>
      </c>
      <c r="V1003" s="189">
        <v>0.10299999999999999</v>
      </c>
      <c r="W1003" s="189">
        <v>0.13800000000000001</v>
      </c>
      <c r="X1003" s="189">
        <v>0.218</v>
      </c>
      <c r="Y1003" s="189">
        <v>2E-3</v>
      </c>
      <c r="Z1003" s="189">
        <v>2.1000000000000001E-2</v>
      </c>
      <c r="AA1003" s="189">
        <v>1.2E-2</v>
      </c>
      <c r="AB1003" s="189">
        <v>4.3999999999999997E-2</v>
      </c>
      <c r="AC1003" s="42"/>
    </row>
    <row r="1004" spans="1:29" x14ac:dyDescent="0.25">
      <c r="A1004" s="94" t="s">
        <v>2517</v>
      </c>
      <c r="B1004" s="189" t="s">
        <v>143</v>
      </c>
      <c r="C1004" s="189">
        <v>7.4829931972789115E-2</v>
      </c>
      <c r="D1004" s="189">
        <v>0.17687074829931973</v>
      </c>
      <c r="E1004" s="189">
        <v>4.7619047619047616E-2</v>
      </c>
      <c r="F1004" s="189">
        <v>2.0408163265306121E-2</v>
      </c>
      <c r="G1004" s="189">
        <v>0.63265306122448983</v>
      </c>
      <c r="H1004" s="189">
        <v>1.3605442176870748E-2</v>
      </c>
      <c r="I1004" s="189">
        <v>3.4013605442176874E-2</v>
      </c>
      <c r="J1004" s="188">
        <v>1</v>
      </c>
      <c r="K1004" s="190">
        <v>294</v>
      </c>
      <c r="L1004" s="94"/>
      <c r="M1004" s="189" t="s">
        <v>143</v>
      </c>
      <c r="N1004" s="189" t="s">
        <v>143</v>
      </c>
      <c r="O1004" s="189">
        <v>0.05</v>
      </c>
      <c r="P1004" s="189">
        <v>0.111</v>
      </c>
      <c r="Q1004" s="189">
        <v>0.13800000000000001</v>
      </c>
      <c r="R1004" s="189">
        <v>0.22500000000000001</v>
      </c>
      <c r="S1004" s="189">
        <v>2.9000000000000001E-2</v>
      </c>
      <c r="T1004" s="189">
        <v>7.8E-2</v>
      </c>
      <c r="U1004" s="189">
        <v>8.9999999999999993E-3</v>
      </c>
      <c r="V1004" s="189">
        <v>4.3999999999999997E-2</v>
      </c>
      <c r="W1004" s="189">
        <v>0.57599999999999996</v>
      </c>
      <c r="X1004" s="189">
        <v>0.68600000000000005</v>
      </c>
      <c r="Y1004" s="189">
        <v>5.0000000000000001E-3</v>
      </c>
      <c r="Z1004" s="189">
        <v>3.4000000000000002E-2</v>
      </c>
      <c r="AA1004" s="189">
        <v>1.9E-2</v>
      </c>
      <c r="AB1004" s="189">
        <v>6.0999999999999999E-2</v>
      </c>
      <c r="AC1004" s="42"/>
    </row>
    <row r="1005" spans="1:29" x14ac:dyDescent="0.25">
      <c r="A1005" s="94" t="s">
        <v>2518</v>
      </c>
      <c r="B1005" s="189">
        <v>2.6560424966799467E-3</v>
      </c>
      <c r="C1005" s="189">
        <v>1.3280212483399733E-3</v>
      </c>
      <c r="D1005" s="189">
        <v>0.92430278884462147</v>
      </c>
      <c r="E1005" s="189">
        <v>4.3824701195219126E-2</v>
      </c>
      <c r="F1005" s="189">
        <v>5.3120849933598934E-3</v>
      </c>
      <c r="G1005" s="189">
        <v>3.9840637450199202E-3</v>
      </c>
      <c r="H1005" s="189" t="s">
        <v>143</v>
      </c>
      <c r="I1005" s="189">
        <v>1.8592297476759629E-2</v>
      </c>
      <c r="J1005" s="188">
        <v>0.99999999999999989</v>
      </c>
      <c r="K1005" s="190">
        <v>753</v>
      </c>
      <c r="L1005" s="94"/>
      <c r="M1005" s="189">
        <v>1E-3</v>
      </c>
      <c r="N1005" s="189">
        <v>0.01</v>
      </c>
      <c r="O1005" s="189">
        <v>0</v>
      </c>
      <c r="P1005" s="189">
        <v>7.0000000000000001E-3</v>
      </c>
      <c r="Q1005" s="189">
        <v>0.90300000000000002</v>
      </c>
      <c r="R1005" s="189">
        <v>0.94099999999999995</v>
      </c>
      <c r="S1005" s="189">
        <v>3.1E-2</v>
      </c>
      <c r="T1005" s="189">
        <v>6.0999999999999999E-2</v>
      </c>
      <c r="U1005" s="189">
        <v>2E-3</v>
      </c>
      <c r="V1005" s="189">
        <v>1.4E-2</v>
      </c>
      <c r="W1005" s="189">
        <v>1E-3</v>
      </c>
      <c r="X1005" s="189">
        <v>1.2E-2</v>
      </c>
      <c r="Y1005" s="189" t="s">
        <v>143</v>
      </c>
      <c r="Z1005" s="189" t="s">
        <v>143</v>
      </c>
      <c r="AA1005" s="189">
        <v>1.0999999999999999E-2</v>
      </c>
      <c r="AB1005" s="189">
        <v>3.1E-2</v>
      </c>
      <c r="AC1005" s="42"/>
    </row>
    <row r="1006" spans="1:29" x14ac:dyDescent="0.25">
      <c r="A1006" s="94" t="s">
        <v>2519</v>
      </c>
      <c r="B1006" s="189">
        <v>2.2988505747126436E-3</v>
      </c>
      <c r="C1006" s="189">
        <v>0.33180076628352489</v>
      </c>
      <c r="D1006" s="189">
        <v>0.2413793103448276</v>
      </c>
      <c r="E1006" s="189">
        <v>8.8888888888888892E-2</v>
      </c>
      <c r="F1006" s="189">
        <v>4.9042145593869733E-2</v>
      </c>
      <c r="G1006" s="189">
        <v>0.25287356321839083</v>
      </c>
      <c r="H1006" s="189">
        <v>3.0651340996168583E-3</v>
      </c>
      <c r="I1006" s="189">
        <v>3.0651340996168581E-2</v>
      </c>
      <c r="J1006" s="188">
        <v>1</v>
      </c>
      <c r="K1006" s="190">
        <v>1305</v>
      </c>
      <c r="L1006" s="94"/>
      <c r="M1006" s="189">
        <v>1E-3</v>
      </c>
      <c r="N1006" s="189">
        <v>7.0000000000000001E-3</v>
      </c>
      <c r="O1006" s="189">
        <v>0.307</v>
      </c>
      <c r="P1006" s="189">
        <v>0.35799999999999998</v>
      </c>
      <c r="Q1006" s="189">
        <v>0.219</v>
      </c>
      <c r="R1006" s="189">
        <v>0.26500000000000001</v>
      </c>
      <c r="S1006" s="189">
        <v>7.4999999999999997E-2</v>
      </c>
      <c r="T1006" s="189">
        <v>0.106</v>
      </c>
      <c r="U1006" s="189">
        <v>3.9E-2</v>
      </c>
      <c r="V1006" s="189">
        <v>6.2E-2</v>
      </c>
      <c r="W1006" s="189">
        <v>0.23</v>
      </c>
      <c r="X1006" s="189">
        <v>0.27700000000000002</v>
      </c>
      <c r="Y1006" s="189">
        <v>1E-3</v>
      </c>
      <c r="Z1006" s="189">
        <v>8.0000000000000002E-3</v>
      </c>
      <c r="AA1006" s="189">
        <v>2.3E-2</v>
      </c>
      <c r="AB1006" s="189">
        <v>4.1000000000000002E-2</v>
      </c>
      <c r="AC1006" s="42"/>
    </row>
    <row r="1007" spans="1:29" x14ac:dyDescent="0.25">
      <c r="A1007" s="94" t="s">
        <v>2520</v>
      </c>
      <c r="B1007" s="189">
        <v>0.28162746344564527</v>
      </c>
      <c r="C1007" s="189">
        <v>0.43483788938334395</v>
      </c>
      <c r="D1007" s="189">
        <v>0.14113159567705022</v>
      </c>
      <c r="E1007" s="189">
        <v>4.5772409408773043E-2</v>
      </c>
      <c r="F1007" s="189">
        <v>1.2714558169103624E-3</v>
      </c>
      <c r="G1007" s="189">
        <v>6.675143038779402E-2</v>
      </c>
      <c r="H1007" s="189">
        <v>5.0858232676414495E-3</v>
      </c>
      <c r="I1007" s="189">
        <v>2.3521932612841703E-2</v>
      </c>
      <c r="J1007" s="188">
        <v>1</v>
      </c>
      <c r="K1007" s="190">
        <v>1573</v>
      </c>
      <c r="L1007" s="94"/>
      <c r="M1007" s="189">
        <v>0.26</v>
      </c>
      <c r="N1007" s="189">
        <v>0.30399999999999999</v>
      </c>
      <c r="O1007" s="189">
        <v>0.41099999999999998</v>
      </c>
      <c r="P1007" s="189">
        <v>0.45900000000000002</v>
      </c>
      <c r="Q1007" s="189">
        <v>0.125</v>
      </c>
      <c r="R1007" s="189">
        <v>0.159</v>
      </c>
      <c r="S1007" s="189">
        <v>3.6999999999999998E-2</v>
      </c>
      <c r="T1007" s="189">
        <v>5.7000000000000002E-2</v>
      </c>
      <c r="U1007" s="189">
        <v>0</v>
      </c>
      <c r="V1007" s="189">
        <v>5.0000000000000001E-3</v>
      </c>
      <c r="W1007" s="189">
        <v>5.5E-2</v>
      </c>
      <c r="X1007" s="189">
        <v>0.08</v>
      </c>
      <c r="Y1007" s="189">
        <v>3.0000000000000001E-3</v>
      </c>
      <c r="Z1007" s="189">
        <v>0.01</v>
      </c>
      <c r="AA1007" s="189">
        <v>1.7000000000000001E-2</v>
      </c>
      <c r="AB1007" s="189">
        <v>3.2000000000000001E-2</v>
      </c>
      <c r="AC1007" s="42"/>
    </row>
    <row r="1008" spans="1:29" x14ac:dyDescent="0.25">
      <c r="A1008" s="94" t="s">
        <v>2521</v>
      </c>
      <c r="B1008" s="189" t="s">
        <v>143</v>
      </c>
      <c r="C1008" s="189">
        <v>0.25666666666666665</v>
      </c>
      <c r="D1008" s="189">
        <v>0.24</v>
      </c>
      <c r="E1008" s="189">
        <v>0.14333333333333334</v>
      </c>
      <c r="F1008" s="189">
        <v>0.03</v>
      </c>
      <c r="G1008" s="189">
        <v>0.30666666666666664</v>
      </c>
      <c r="H1008" s="189">
        <v>6.6666666666666671E-3</v>
      </c>
      <c r="I1008" s="189">
        <v>1.6666666666666666E-2</v>
      </c>
      <c r="J1008" s="188">
        <v>1</v>
      </c>
      <c r="K1008" s="190">
        <v>300</v>
      </c>
      <c r="L1008" s="94"/>
      <c r="M1008" s="189" t="s">
        <v>143</v>
      </c>
      <c r="N1008" s="189" t="s">
        <v>143</v>
      </c>
      <c r="O1008" s="189">
        <v>0.21099999999999999</v>
      </c>
      <c r="P1008" s="189">
        <v>0.309</v>
      </c>
      <c r="Q1008" s="189">
        <v>0.19500000000000001</v>
      </c>
      <c r="R1008" s="189">
        <v>0.29099999999999998</v>
      </c>
      <c r="S1008" s="189">
        <v>0.108</v>
      </c>
      <c r="T1008" s="189">
        <v>0.188</v>
      </c>
      <c r="U1008" s="189">
        <v>1.6E-2</v>
      </c>
      <c r="V1008" s="189">
        <v>5.6000000000000001E-2</v>
      </c>
      <c r="W1008" s="189">
        <v>0.25700000000000001</v>
      </c>
      <c r="X1008" s="189">
        <v>0.36099999999999999</v>
      </c>
      <c r="Y1008" s="189">
        <v>2E-3</v>
      </c>
      <c r="Z1008" s="189">
        <v>2.4E-2</v>
      </c>
      <c r="AA1008" s="189">
        <v>7.0000000000000001E-3</v>
      </c>
      <c r="AB1008" s="189">
        <v>3.7999999999999999E-2</v>
      </c>
      <c r="AC1008" s="42"/>
    </row>
    <row r="1009" spans="1:29" x14ac:dyDescent="0.25">
      <c r="A1009" s="94" t="s">
        <v>2522</v>
      </c>
      <c r="B1009" s="189" t="s">
        <v>143</v>
      </c>
      <c r="C1009" s="189">
        <v>0.30954587581093607</v>
      </c>
      <c r="D1009" s="189">
        <v>0.18164967562557924</v>
      </c>
      <c r="E1009" s="189">
        <v>7.8776645041705284E-2</v>
      </c>
      <c r="F1009" s="189">
        <v>1.9462465245597776E-2</v>
      </c>
      <c r="G1009" s="189">
        <v>0.3818350324374421</v>
      </c>
      <c r="H1009" s="189">
        <v>5.5607043558850789E-3</v>
      </c>
      <c r="I1009" s="189">
        <v>2.3169601482854494E-2</v>
      </c>
      <c r="J1009" s="188">
        <v>1</v>
      </c>
      <c r="K1009" s="190">
        <v>1079</v>
      </c>
      <c r="L1009" s="94"/>
      <c r="M1009" s="189" t="s">
        <v>143</v>
      </c>
      <c r="N1009" s="189" t="s">
        <v>143</v>
      </c>
      <c r="O1009" s="189">
        <v>0.28299999999999997</v>
      </c>
      <c r="P1009" s="189">
        <v>0.33800000000000002</v>
      </c>
      <c r="Q1009" s="189">
        <v>0.16</v>
      </c>
      <c r="R1009" s="189">
        <v>0.20599999999999999</v>
      </c>
      <c r="S1009" s="189">
        <v>6.4000000000000001E-2</v>
      </c>
      <c r="T1009" s="189">
        <v>9.6000000000000002E-2</v>
      </c>
      <c r="U1009" s="189">
        <v>1.2999999999999999E-2</v>
      </c>
      <c r="V1009" s="189">
        <v>0.03</v>
      </c>
      <c r="W1009" s="189">
        <v>0.35299999999999998</v>
      </c>
      <c r="X1009" s="189">
        <v>0.41099999999999998</v>
      </c>
      <c r="Y1009" s="189">
        <v>3.0000000000000001E-3</v>
      </c>
      <c r="Z1009" s="189">
        <v>1.2E-2</v>
      </c>
      <c r="AA1009" s="189">
        <v>1.6E-2</v>
      </c>
      <c r="AB1009" s="189">
        <v>3.4000000000000002E-2</v>
      </c>
      <c r="AC1009" s="42"/>
    </row>
    <row r="1010" spans="1:29" x14ac:dyDescent="0.25">
      <c r="A1010" s="94" t="s">
        <v>2523</v>
      </c>
      <c r="B1010" s="189" t="s">
        <v>143</v>
      </c>
      <c r="C1010" s="189">
        <v>0.34022556390977443</v>
      </c>
      <c r="D1010" s="189">
        <v>0.36466165413533835</v>
      </c>
      <c r="E1010" s="189">
        <v>6.9548872180451124E-2</v>
      </c>
      <c r="F1010" s="189">
        <v>7.5187969924812026E-3</v>
      </c>
      <c r="G1010" s="189">
        <v>3.9473684210526314E-2</v>
      </c>
      <c r="H1010" s="189">
        <v>1.8796992481203006E-3</v>
      </c>
      <c r="I1010" s="189">
        <v>0.17669172932330826</v>
      </c>
      <c r="J1010" s="188">
        <v>0.99999999999999989</v>
      </c>
      <c r="K1010" s="190">
        <v>532</v>
      </c>
      <c r="L1010" s="94"/>
      <c r="M1010" s="189" t="s">
        <v>143</v>
      </c>
      <c r="N1010" s="189" t="s">
        <v>143</v>
      </c>
      <c r="O1010" s="189">
        <v>0.30099999999999999</v>
      </c>
      <c r="P1010" s="189">
        <v>0.38200000000000001</v>
      </c>
      <c r="Q1010" s="189">
        <v>0.32500000000000001</v>
      </c>
      <c r="R1010" s="189">
        <v>0.40600000000000003</v>
      </c>
      <c r="S1010" s="189">
        <v>5.0999999999999997E-2</v>
      </c>
      <c r="T1010" s="189">
        <v>9.4E-2</v>
      </c>
      <c r="U1010" s="189">
        <v>3.0000000000000001E-3</v>
      </c>
      <c r="V1010" s="189">
        <v>1.9E-2</v>
      </c>
      <c r="W1010" s="189">
        <v>2.5999999999999999E-2</v>
      </c>
      <c r="X1010" s="189">
        <v>0.06</v>
      </c>
      <c r="Y1010" s="189">
        <v>0</v>
      </c>
      <c r="Z1010" s="189">
        <v>1.0999999999999999E-2</v>
      </c>
      <c r="AA1010" s="189">
        <v>0.14699999999999999</v>
      </c>
      <c r="AB1010" s="189">
        <v>0.21099999999999999</v>
      </c>
      <c r="AC1010" s="42"/>
    </row>
    <row r="1011" spans="1:29" x14ac:dyDescent="0.25">
      <c r="A1011" s="94" t="s">
        <v>2524</v>
      </c>
      <c r="B1011" s="189" t="s">
        <v>143</v>
      </c>
      <c r="C1011" s="189">
        <v>0.19289340101522842</v>
      </c>
      <c r="D1011" s="189">
        <v>0.32741116751269034</v>
      </c>
      <c r="E1011" s="189">
        <v>0.10913705583756345</v>
      </c>
      <c r="F1011" s="189">
        <v>1.7766497461928935E-2</v>
      </c>
      <c r="G1011" s="189">
        <v>0.32741116751269034</v>
      </c>
      <c r="H1011" s="189" t="s">
        <v>143</v>
      </c>
      <c r="I1011" s="189">
        <v>2.5380710659898477E-2</v>
      </c>
      <c r="J1011" s="188">
        <v>0.99999999999999978</v>
      </c>
      <c r="K1011" s="190">
        <v>394</v>
      </c>
      <c r="L1011" s="94"/>
      <c r="M1011" s="189" t="s">
        <v>143</v>
      </c>
      <c r="N1011" s="189" t="s">
        <v>143</v>
      </c>
      <c r="O1011" s="189">
        <v>0.157</v>
      </c>
      <c r="P1011" s="189">
        <v>0.23499999999999999</v>
      </c>
      <c r="Q1011" s="189">
        <v>0.28299999999999997</v>
      </c>
      <c r="R1011" s="189">
        <v>0.375</v>
      </c>
      <c r="S1011" s="189">
        <v>8.2000000000000003E-2</v>
      </c>
      <c r="T1011" s="189">
        <v>0.14399999999999999</v>
      </c>
      <c r="U1011" s="189">
        <v>8.9999999999999993E-3</v>
      </c>
      <c r="V1011" s="189">
        <v>3.5999999999999997E-2</v>
      </c>
      <c r="W1011" s="189">
        <v>0.28299999999999997</v>
      </c>
      <c r="X1011" s="189">
        <v>0.375</v>
      </c>
      <c r="Y1011" s="189" t="s">
        <v>143</v>
      </c>
      <c r="Z1011" s="189" t="s">
        <v>143</v>
      </c>
      <c r="AA1011" s="189">
        <v>1.4E-2</v>
      </c>
      <c r="AB1011" s="189">
        <v>4.5999999999999999E-2</v>
      </c>
      <c r="AC1011" s="42"/>
    </row>
    <row r="1012" spans="1:29" x14ac:dyDescent="0.25">
      <c r="A1012" s="94" t="s">
        <v>2525</v>
      </c>
      <c r="B1012" s="189" t="s">
        <v>143</v>
      </c>
      <c r="C1012" s="189">
        <v>0.38970588235294118</v>
      </c>
      <c r="D1012" s="189">
        <v>0.16544117647058823</v>
      </c>
      <c r="E1012" s="189">
        <v>7.720588235294118E-2</v>
      </c>
      <c r="F1012" s="189">
        <v>0.11764705882352941</v>
      </c>
      <c r="G1012" s="189">
        <v>0.23529411764705882</v>
      </c>
      <c r="H1012" s="189" t="s">
        <v>143</v>
      </c>
      <c r="I1012" s="189">
        <v>1.4705882352941176E-2</v>
      </c>
      <c r="J1012" s="188">
        <v>1</v>
      </c>
      <c r="K1012" s="190">
        <v>272</v>
      </c>
      <c r="L1012" s="94"/>
      <c r="M1012" s="189" t="s">
        <v>143</v>
      </c>
      <c r="N1012" s="189" t="s">
        <v>143</v>
      </c>
      <c r="O1012" s="189">
        <v>0.33400000000000002</v>
      </c>
      <c r="P1012" s="189">
        <v>0.44900000000000001</v>
      </c>
      <c r="Q1012" s="189">
        <v>0.126</v>
      </c>
      <c r="R1012" s="189">
        <v>0.214</v>
      </c>
      <c r="S1012" s="189">
        <v>5.0999999999999997E-2</v>
      </c>
      <c r="T1012" s="189">
        <v>0.115</v>
      </c>
      <c r="U1012" s="189">
        <v>8.5000000000000006E-2</v>
      </c>
      <c r="V1012" s="189">
        <v>0.161</v>
      </c>
      <c r="W1012" s="189">
        <v>0.189</v>
      </c>
      <c r="X1012" s="189">
        <v>0.28899999999999998</v>
      </c>
      <c r="Y1012" s="189" t="s">
        <v>143</v>
      </c>
      <c r="Z1012" s="189" t="s">
        <v>143</v>
      </c>
      <c r="AA1012" s="189">
        <v>6.0000000000000001E-3</v>
      </c>
      <c r="AB1012" s="189">
        <v>3.6999999999999998E-2</v>
      </c>
      <c r="AC1012" s="42"/>
    </row>
    <row r="1013" spans="1:29" x14ac:dyDescent="0.25">
      <c r="A1013" s="94" t="s">
        <v>2526</v>
      </c>
      <c r="B1013" s="189" t="s">
        <v>143</v>
      </c>
      <c r="C1013" s="189">
        <v>0.15151515151515152</v>
      </c>
      <c r="D1013" s="189">
        <v>0.18181818181818182</v>
      </c>
      <c r="E1013" s="189">
        <v>7.9545454545454544E-2</v>
      </c>
      <c r="F1013" s="189">
        <v>4.1666666666666664E-2</v>
      </c>
      <c r="G1013" s="189">
        <v>0.50757575757575757</v>
      </c>
      <c r="H1013" s="189">
        <v>1.1363636363636364E-2</v>
      </c>
      <c r="I1013" s="189">
        <v>2.6515151515151516E-2</v>
      </c>
      <c r="J1013" s="188">
        <v>1</v>
      </c>
      <c r="K1013" s="190">
        <v>264</v>
      </c>
      <c r="L1013" s="94"/>
      <c r="M1013" s="189" t="s">
        <v>143</v>
      </c>
      <c r="N1013" s="189" t="s">
        <v>143</v>
      </c>
      <c r="O1013" s="189">
        <v>0.113</v>
      </c>
      <c r="P1013" s="189">
        <v>0.2</v>
      </c>
      <c r="Q1013" s="189">
        <v>0.14000000000000001</v>
      </c>
      <c r="R1013" s="189">
        <v>0.23300000000000001</v>
      </c>
      <c r="S1013" s="189">
        <v>5.2999999999999999E-2</v>
      </c>
      <c r="T1013" s="189">
        <v>0.11899999999999999</v>
      </c>
      <c r="U1013" s="189">
        <v>2.3E-2</v>
      </c>
      <c r="V1013" s="189">
        <v>7.2999999999999995E-2</v>
      </c>
      <c r="W1013" s="189">
        <v>0.44800000000000001</v>
      </c>
      <c r="X1013" s="189">
        <v>0.56699999999999995</v>
      </c>
      <c r="Y1013" s="189">
        <v>4.0000000000000001E-3</v>
      </c>
      <c r="Z1013" s="189">
        <v>3.3000000000000002E-2</v>
      </c>
      <c r="AA1013" s="189">
        <v>1.2999999999999999E-2</v>
      </c>
      <c r="AB1013" s="189">
        <v>5.3999999999999999E-2</v>
      </c>
      <c r="AC1013" s="42"/>
    </row>
    <row r="1014" spans="1:29" x14ac:dyDescent="0.25">
      <c r="A1014" s="94" t="s">
        <v>2527</v>
      </c>
      <c r="B1014" s="189" t="s">
        <v>143</v>
      </c>
      <c r="C1014" s="189">
        <v>0.26291079812206575</v>
      </c>
      <c r="D1014" s="189">
        <v>0.4029733959311424</v>
      </c>
      <c r="E1014" s="189">
        <v>0.13223787167449139</v>
      </c>
      <c r="F1014" s="189">
        <v>2.8169014084507043E-2</v>
      </c>
      <c r="G1014" s="189">
        <v>0.13693270735524257</v>
      </c>
      <c r="H1014" s="189">
        <v>7.8247261345852897E-4</v>
      </c>
      <c r="I1014" s="189">
        <v>3.5993740219092331E-2</v>
      </c>
      <c r="J1014" s="188">
        <v>0.99999999999999989</v>
      </c>
      <c r="K1014" s="190">
        <v>1278</v>
      </c>
      <c r="L1014" s="94"/>
      <c r="M1014" s="189" t="s">
        <v>143</v>
      </c>
      <c r="N1014" s="189" t="s">
        <v>143</v>
      </c>
      <c r="O1014" s="189">
        <v>0.24</v>
      </c>
      <c r="P1014" s="189">
        <v>0.28799999999999998</v>
      </c>
      <c r="Q1014" s="189">
        <v>0.376</v>
      </c>
      <c r="R1014" s="189">
        <v>0.43</v>
      </c>
      <c r="S1014" s="189">
        <v>0.115</v>
      </c>
      <c r="T1014" s="189">
        <v>0.152</v>
      </c>
      <c r="U1014" s="189">
        <v>0.02</v>
      </c>
      <c r="V1014" s="189">
        <v>3.9E-2</v>
      </c>
      <c r="W1014" s="189">
        <v>0.11899999999999999</v>
      </c>
      <c r="X1014" s="189">
        <v>0.157</v>
      </c>
      <c r="Y1014" s="189">
        <v>0</v>
      </c>
      <c r="Z1014" s="189">
        <v>4.0000000000000001E-3</v>
      </c>
      <c r="AA1014" s="189">
        <v>2.7E-2</v>
      </c>
      <c r="AB1014" s="189">
        <v>4.8000000000000001E-2</v>
      </c>
      <c r="AC1014" s="42"/>
    </row>
    <row r="1015" spans="1:29" x14ac:dyDescent="0.25">
      <c r="A1015" s="94" t="s">
        <v>2528</v>
      </c>
      <c r="B1015" s="189" t="s">
        <v>143</v>
      </c>
      <c r="C1015" s="189">
        <v>0.39405204460966542</v>
      </c>
      <c r="D1015" s="189">
        <v>0.44237918215613381</v>
      </c>
      <c r="E1015" s="189">
        <v>4.8327137546468404E-2</v>
      </c>
      <c r="F1015" s="189">
        <v>1.4869888475836431E-2</v>
      </c>
      <c r="G1015" s="189">
        <v>5.5762081784386616E-2</v>
      </c>
      <c r="H1015" s="189" t="s">
        <v>143</v>
      </c>
      <c r="I1015" s="189">
        <v>4.4609665427509292E-2</v>
      </c>
      <c r="J1015" s="188">
        <v>1</v>
      </c>
      <c r="K1015" s="190">
        <v>269</v>
      </c>
      <c r="L1015" s="94"/>
      <c r="M1015" s="189" t="s">
        <v>143</v>
      </c>
      <c r="N1015" s="189" t="s">
        <v>143</v>
      </c>
      <c r="O1015" s="189">
        <v>0.33800000000000002</v>
      </c>
      <c r="P1015" s="189">
        <v>0.45400000000000001</v>
      </c>
      <c r="Q1015" s="189">
        <v>0.38400000000000001</v>
      </c>
      <c r="R1015" s="189">
        <v>0.502</v>
      </c>
      <c r="S1015" s="189">
        <v>2.8000000000000001E-2</v>
      </c>
      <c r="T1015" s="189">
        <v>8.1000000000000003E-2</v>
      </c>
      <c r="U1015" s="189">
        <v>6.0000000000000001E-3</v>
      </c>
      <c r="V1015" s="189">
        <v>3.7999999999999999E-2</v>
      </c>
      <c r="W1015" s="189">
        <v>3.4000000000000002E-2</v>
      </c>
      <c r="X1015" s="189">
        <v>0.09</v>
      </c>
      <c r="Y1015" s="189" t="s">
        <v>143</v>
      </c>
      <c r="Z1015" s="189" t="s">
        <v>143</v>
      </c>
      <c r="AA1015" s="189">
        <v>2.5999999999999999E-2</v>
      </c>
      <c r="AB1015" s="189">
        <v>7.5999999999999998E-2</v>
      </c>
      <c r="AC1015" s="42"/>
    </row>
    <row r="1016" spans="1:29" x14ac:dyDescent="0.25">
      <c r="A1016" s="94" t="s">
        <v>2529</v>
      </c>
      <c r="B1016" s="189">
        <v>4.3749104969210938E-2</v>
      </c>
      <c r="C1016" s="189">
        <v>0.25569239581841613</v>
      </c>
      <c r="D1016" s="189">
        <v>0.2633538593727624</v>
      </c>
      <c r="E1016" s="189">
        <v>9.4586853787770306E-2</v>
      </c>
      <c r="F1016" s="189">
        <v>5.1410568523557208E-2</v>
      </c>
      <c r="G1016" s="189">
        <v>0.23872261205785478</v>
      </c>
      <c r="H1016" s="189">
        <v>3.7233280824860377E-3</v>
      </c>
      <c r="I1016" s="189">
        <v>4.8761277387942142E-2</v>
      </c>
      <c r="J1016" s="188">
        <v>0.99999999999999989</v>
      </c>
      <c r="K1016" s="190">
        <v>13966</v>
      </c>
      <c r="L1016" s="94"/>
      <c r="M1016" s="189">
        <v>0.04</v>
      </c>
      <c r="N1016" s="189">
        <v>4.7E-2</v>
      </c>
      <c r="O1016" s="189">
        <v>0.249</v>
      </c>
      <c r="P1016" s="189">
        <v>0.26300000000000001</v>
      </c>
      <c r="Q1016" s="189">
        <v>0.25600000000000001</v>
      </c>
      <c r="R1016" s="189">
        <v>0.27100000000000002</v>
      </c>
      <c r="S1016" s="189">
        <v>0.09</v>
      </c>
      <c r="T1016" s="189">
        <v>0.1</v>
      </c>
      <c r="U1016" s="189">
        <v>4.8000000000000001E-2</v>
      </c>
      <c r="V1016" s="189">
        <v>5.5E-2</v>
      </c>
      <c r="W1016" s="189">
        <v>0.23200000000000001</v>
      </c>
      <c r="X1016" s="189">
        <v>0.246</v>
      </c>
      <c r="Y1016" s="189">
        <v>3.0000000000000001E-3</v>
      </c>
      <c r="Z1016" s="189">
        <v>5.0000000000000001E-3</v>
      </c>
      <c r="AA1016" s="189">
        <v>4.4999999999999998E-2</v>
      </c>
      <c r="AB1016" s="189">
        <v>5.1999999999999998E-2</v>
      </c>
      <c r="AC1016" s="42"/>
    </row>
    <row r="1017" spans="1:29" x14ac:dyDescent="0.25">
      <c r="A1017" s="94" t="s">
        <v>2530</v>
      </c>
      <c r="B1017" s="189" t="s">
        <v>143</v>
      </c>
      <c r="C1017" s="189">
        <v>0.33920704845814981</v>
      </c>
      <c r="D1017" s="189">
        <v>0.31497797356828194</v>
      </c>
      <c r="E1017" s="189">
        <v>7.4889867841409691E-2</v>
      </c>
      <c r="F1017" s="189">
        <v>4.6255506607929514E-2</v>
      </c>
      <c r="G1017" s="189">
        <v>0.19162995594713655</v>
      </c>
      <c r="H1017" s="189">
        <v>2.2026431718061676E-3</v>
      </c>
      <c r="I1017" s="189">
        <v>3.0837004405286344E-2</v>
      </c>
      <c r="J1017" s="188">
        <v>1</v>
      </c>
      <c r="K1017" s="190">
        <v>454</v>
      </c>
      <c r="L1017" s="94"/>
      <c r="M1017" s="189" t="s">
        <v>143</v>
      </c>
      <c r="N1017" s="189" t="s">
        <v>143</v>
      </c>
      <c r="O1017" s="189">
        <v>0.29699999999999999</v>
      </c>
      <c r="P1017" s="189">
        <v>0.38400000000000001</v>
      </c>
      <c r="Q1017" s="189">
        <v>0.27400000000000002</v>
      </c>
      <c r="R1017" s="189">
        <v>0.35899999999999999</v>
      </c>
      <c r="S1017" s="189">
        <v>5.3999999999999999E-2</v>
      </c>
      <c r="T1017" s="189">
        <v>0.10299999999999999</v>
      </c>
      <c r="U1017" s="189">
        <v>0.03</v>
      </c>
      <c r="V1017" s="189">
        <v>7.0000000000000007E-2</v>
      </c>
      <c r="W1017" s="189">
        <v>0.158</v>
      </c>
      <c r="X1017" s="189">
        <v>0.23</v>
      </c>
      <c r="Y1017" s="189">
        <v>0</v>
      </c>
      <c r="Z1017" s="189">
        <v>1.2E-2</v>
      </c>
      <c r="AA1017" s="189">
        <v>1.7999999999999999E-2</v>
      </c>
      <c r="AB1017" s="189">
        <v>5.0999999999999997E-2</v>
      </c>
      <c r="AC1017" s="42"/>
    </row>
    <row r="1018" spans="1:29" x14ac:dyDescent="0.25">
      <c r="A1018" s="94" t="s">
        <v>2531</v>
      </c>
      <c r="B1018" s="189" t="s">
        <v>143</v>
      </c>
      <c r="C1018" s="189">
        <v>5.9523809523809521E-2</v>
      </c>
      <c r="D1018" s="189">
        <v>0.21666666666666667</v>
      </c>
      <c r="E1018" s="189">
        <v>5.4761904761904762E-2</v>
      </c>
      <c r="F1018" s="189">
        <v>1.4285714285714285E-2</v>
      </c>
      <c r="G1018" s="189">
        <v>0.60476190476190472</v>
      </c>
      <c r="H1018" s="189">
        <v>1.1904761904761904E-2</v>
      </c>
      <c r="I1018" s="189">
        <v>3.8095238095238099E-2</v>
      </c>
      <c r="J1018" s="188">
        <v>0.99999999999999989</v>
      </c>
      <c r="K1018" s="190">
        <v>420</v>
      </c>
      <c r="L1018" s="94"/>
      <c r="M1018" s="189" t="s">
        <v>143</v>
      </c>
      <c r="N1018" s="189" t="s">
        <v>143</v>
      </c>
      <c r="O1018" s="189">
        <v>4.1000000000000002E-2</v>
      </c>
      <c r="P1018" s="189">
        <v>8.5999999999999993E-2</v>
      </c>
      <c r="Q1018" s="189">
        <v>0.18</v>
      </c>
      <c r="R1018" s="189">
        <v>0.25900000000000001</v>
      </c>
      <c r="S1018" s="189">
        <v>3.6999999999999998E-2</v>
      </c>
      <c r="T1018" s="189">
        <v>8.1000000000000003E-2</v>
      </c>
      <c r="U1018" s="189">
        <v>7.0000000000000001E-3</v>
      </c>
      <c r="V1018" s="189">
        <v>3.1E-2</v>
      </c>
      <c r="W1018" s="189">
        <v>0.55700000000000005</v>
      </c>
      <c r="X1018" s="189">
        <v>0.65</v>
      </c>
      <c r="Y1018" s="189">
        <v>5.0000000000000001E-3</v>
      </c>
      <c r="Z1018" s="189">
        <v>2.8000000000000001E-2</v>
      </c>
      <c r="AA1018" s="189">
        <v>2.4E-2</v>
      </c>
      <c r="AB1018" s="189">
        <v>6.0999999999999999E-2</v>
      </c>
      <c r="AC1018" s="42"/>
    </row>
    <row r="1019" spans="1:29" x14ac:dyDescent="0.25">
      <c r="A1019" s="94" t="s">
        <v>2532</v>
      </c>
      <c r="B1019" s="189" t="s">
        <v>143</v>
      </c>
      <c r="C1019" s="189" t="s">
        <v>143</v>
      </c>
      <c r="D1019" s="189">
        <v>0.57461809635722683</v>
      </c>
      <c r="E1019" s="189">
        <v>0.39012925969447709</v>
      </c>
      <c r="F1019" s="189">
        <v>7.0505287896592246E-3</v>
      </c>
      <c r="G1019" s="189">
        <v>4.7003525264394828E-3</v>
      </c>
      <c r="H1019" s="189" t="s">
        <v>143</v>
      </c>
      <c r="I1019" s="189">
        <v>2.3501762632197415E-2</v>
      </c>
      <c r="J1019" s="188">
        <v>1</v>
      </c>
      <c r="K1019" s="190">
        <v>851</v>
      </c>
      <c r="L1019" s="94"/>
      <c r="M1019" s="189" t="s">
        <v>143</v>
      </c>
      <c r="N1019" s="189" t="s">
        <v>143</v>
      </c>
      <c r="O1019" s="189" t="s">
        <v>143</v>
      </c>
      <c r="P1019" s="189" t="s">
        <v>143</v>
      </c>
      <c r="Q1019" s="189">
        <v>0.54100000000000004</v>
      </c>
      <c r="R1019" s="189">
        <v>0.60699999999999998</v>
      </c>
      <c r="S1019" s="189">
        <v>0.35799999999999998</v>
      </c>
      <c r="T1019" s="189">
        <v>0.42299999999999999</v>
      </c>
      <c r="U1019" s="189">
        <v>3.0000000000000001E-3</v>
      </c>
      <c r="V1019" s="189">
        <v>1.4999999999999999E-2</v>
      </c>
      <c r="W1019" s="189">
        <v>2E-3</v>
      </c>
      <c r="X1019" s="189">
        <v>1.2E-2</v>
      </c>
      <c r="Y1019" s="189" t="s">
        <v>143</v>
      </c>
      <c r="Z1019" s="189" t="s">
        <v>143</v>
      </c>
      <c r="AA1019" s="189">
        <v>1.4999999999999999E-2</v>
      </c>
      <c r="AB1019" s="189">
        <v>3.5999999999999997E-2</v>
      </c>
      <c r="AC1019" s="42"/>
    </row>
    <row r="1020" spans="1:29" x14ac:dyDescent="0.25">
      <c r="A1020" s="94" t="s">
        <v>2533</v>
      </c>
      <c r="B1020" s="189" t="s">
        <v>143</v>
      </c>
      <c r="C1020" s="189">
        <v>0.27761542957334889</v>
      </c>
      <c r="D1020" s="189">
        <v>0.21332554061952075</v>
      </c>
      <c r="E1020" s="189">
        <v>0.10169491525423729</v>
      </c>
      <c r="F1020" s="189">
        <v>9.8188194038573928E-2</v>
      </c>
      <c r="G1020" s="189">
        <v>0.26066627703097606</v>
      </c>
      <c r="H1020" s="189">
        <v>2.9222676797194622E-3</v>
      </c>
      <c r="I1020" s="189">
        <v>4.5587375803623612E-2</v>
      </c>
      <c r="J1020" s="188">
        <v>1.0000000000000002</v>
      </c>
      <c r="K1020" s="190">
        <v>1711</v>
      </c>
      <c r="L1020" s="94"/>
      <c r="M1020" s="189" t="s">
        <v>143</v>
      </c>
      <c r="N1020" s="189" t="s">
        <v>143</v>
      </c>
      <c r="O1020" s="189">
        <v>0.25700000000000001</v>
      </c>
      <c r="P1020" s="189">
        <v>0.29899999999999999</v>
      </c>
      <c r="Q1020" s="189">
        <v>0.19500000000000001</v>
      </c>
      <c r="R1020" s="189">
        <v>0.23300000000000001</v>
      </c>
      <c r="S1020" s="189">
        <v>8.7999999999999995E-2</v>
      </c>
      <c r="T1020" s="189">
        <v>0.11700000000000001</v>
      </c>
      <c r="U1020" s="189">
        <v>8.5000000000000006E-2</v>
      </c>
      <c r="V1020" s="189">
        <v>0.113</v>
      </c>
      <c r="W1020" s="189">
        <v>0.24</v>
      </c>
      <c r="X1020" s="189">
        <v>0.28199999999999997</v>
      </c>
      <c r="Y1020" s="189">
        <v>1E-3</v>
      </c>
      <c r="Z1020" s="189">
        <v>7.0000000000000001E-3</v>
      </c>
      <c r="AA1020" s="189">
        <v>3.6999999999999998E-2</v>
      </c>
      <c r="AB1020" s="189">
        <v>5.7000000000000002E-2</v>
      </c>
      <c r="AC1020" s="42"/>
    </row>
    <row r="1021" spans="1:29" x14ac:dyDescent="0.25">
      <c r="A1021" s="94" t="s">
        <v>2534</v>
      </c>
      <c r="B1021" s="189">
        <v>0.2719964269763287</v>
      </c>
      <c r="C1021" s="189">
        <v>0.40464493077266639</v>
      </c>
      <c r="D1021" s="189">
        <v>0.16435908887896383</v>
      </c>
      <c r="E1021" s="189">
        <v>3.8410004466279589E-2</v>
      </c>
      <c r="F1021" s="189">
        <v>6.6994193836534171E-3</v>
      </c>
      <c r="G1021" s="189">
        <v>5.046895935685574E-2</v>
      </c>
      <c r="H1021" s="189">
        <v>4.9129075480125054E-3</v>
      </c>
      <c r="I1021" s="189">
        <v>5.8508262617239841E-2</v>
      </c>
      <c r="J1021" s="188">
        <v>1</v>
      </c>
      <c r="K1021" s="190">
        <v>2239</v>
      </c>
      <c r="L1021" s="94"/>
      <c r="M1021" s="189">
        <v>0.254</v>
      </c>
      <c r="N1021" s="189">
        <v>0.29099999999999998</v>
      </c>
      <c r="O1021" s="189">
        <v>0.38400000000000001</v>
      </c>
      <c r="P1021" s="189">
        <v>0.42499999999999999</v>
      </c>
      <c r="Q1021" s="189">
        <v>0.15</v>
      </c>
      <c r="R1021" s="189">
        <v>0.18</v>
      </c>
      <c r="S1021" s="189">
        <v>3.1E-2</v>
      </c>
      <c r="T1021" s="189">
        <v>4.7E-2</v>
      </c>
      <c r="U1021" s="189">
        <v>4.0000000000000001E-3</v>
      </c>
      <c r="V1021" s="189">
        <v>1.0999999999999999E-2</v>
      </c>
      <c r="W1021" s="189">
        <v>4.2000000000000003E-2</v>
      </c>
      <c r="X1021" s="189">
        <v>0.06</v>
      </c>
      <c r="Y1021" s="189">
        <v>3.0000000000000001E-3</v>
      </c>
      <c r="Z1021" s="189">
        <v>8.9999999999999993E-3</v>
      </c>
      <c r="AA1021" s="189">
        <v>0.05</v>
      </c>
      <c r="AB1021" s="189">
        <v>6.9000000000000006E-2</v>
      </c>
      <c r="AC1021" s="42"/>
    </row>
    <row r="1022" spans="1:29" x14ac:dyDescent="0.25">
      <c r="A1022" s="94" t="s">
        <v>2535</v>
      </c>
      <c r="B1022" s="189" t="s">
        <v>143</v>
      </c>
      <c r="C1022" s="189">
        <v>0.17751479289940827</v>
      </c>
      <c r="D1022" s="189">
        <v>0.22781065088757396</v>
      </c>
      <c r="E1022" s="189">
        <v>0.15384615384615385</v>
      </c>
      <c r="F1022" s="189">
        <v>4.142011834319527E-2</v>
      </c>
      <c r="G1022" s="189">
        <v>0.36982248520710059</v>
      </c>
      <c r="H1022" s="189" t="s">
        <v>143</v>
      </c>
      <c r="I1022" s="189">
        <v>2.9585798816568046E-2</v>
      </c>
      <c r="J1022" s="188">
        <v>1</v>
      </c>
      <c r="K1022" s="190">
        <v>338</v>
      </c>
      <c r="L1022" s="94"/>
      <c r="M1022" s="189" t="s">
        <v>143</v>
      </c>
      <c r="N1022" s="189" t="s">
        <v>143</v>
      </c>
      <c r="O1022" s="189">
        <v>0.14000000000000001</v>
      </c>
      <c r="P1022" s="189">
        <v>0.222</v>
      </c>
      <c r="Q1022" s="189">
        <v>0.186</v>
      </c>
      <c r="R1022" s="189">
        <v>0.27500000000000002</v>
      </c>
      <c r="S1022" s="189">
        <v>0.11899999999999999</v>
      </c>
      <c r="T1022" s="189">
        <v>0.19600000000000001</v>
      </c>
      <c r="U1022" s="189">
        <v>2.5000000000000001E-2</v>
      </c>
      <c r="V1022" s="189">
        <v>6.8000000000000005E-2</v>
      </c>
      <c r="W1022" s="189">
        <v>0.32</v>
      </c>
      <c r="X1022" s="189">
        <v>0.42199999999999999</v>
      </c>
      <c r="Y1022" s="189" t="s">
        <v>143</v>
      </c>
      <c r="Z1022" s="189" t="s">
        <v>143</v>
      </c>
      <c r="AA1022" s="189">
        <v>1.6E-2</v>
      </c>
      <c r="AB1022" s="189">
        <v>5.3999999999999999E-2</v>
      </c>
      <c r="AC1022" s="42"/>
    </row>
    <row r="1023" spans="1:29" x14ac:dyDescent="0.25">
      <c r="A1023" s="94" t="s">
        <v>2536</v>
      </c>
      <c r="B1023" s="189" t="s">
        <v>143</v>
      </c>
      <c r="C1023" s="189">
        <v>0.25655563430191353</v>
      </c>
      <c r="D1023" s="189">
        <v>0.19489723600283487</v>
      </c>
      <c r="E1023" s="189">
        <v>7.7958894401133946E-2</v>
      </c>
      <c r="F1023" s="189">
        <v>2.7639971651311126E-2</v>
      </c>
      <c r="G1023" s="189">
        <v>0.40326009922041106</v>
      </c>
      <c r="H1023" s="189">
        <v>6.3784549964564135E-3</v>
      </c>
      <c r="I1023" s="189">
        <v>3.3309709425939048E-2</v>
      </c>
      <c r="J1023" s="188">
        <v>1</v>
      </c>
      <c r="K1023" s="190">
        <v>1411</v>
      </c>
      <c r="L1023" s="94"/>
      <c r="M1023" s="189" t="s">
        <v>143</v>
      </c>
      <c r="N1023" s="189" t="s">
        <v>143</v>
      </c>
      <c r="O1023" s="189">
        <v>0.23400000000000001</v>
      </c>
      <c r="P1023" s="189">
        <v>0.28000000000000003</v>
      </c>
      <c r="Q1023" s="189">
        <v>0.17499999999999999</v>
      </c>
      <c r="R1023" s="189">
        <v>0.216</v>
      </c>
      <c r="S1023" s="189">
        <v>6.5000000000000002E-2</v>
      </c>
      <c r="T1023" s="189">
        <v>9.2999999999999999E-2</v>
      </c>
      <c r="U1023" s="189">
        <v>0.02</v>
      </c>
      <c r="V1023" s="189">
        <v>3.7999999999999999E-2</v>
      </c>
      <c r="W1023" s="189">
        <v>0.378</v>
      </c>
      <c r="X1023" s="189">
        <v>0.42899999999999999</v>
      </c>
      <c r="Y1023" s="189">
        <v>3.0000000000000001E-3</v>
      </c>
      <c r="Z1023" s="189">
        <v>1.2E-2</v>
      </c>
      <c r="AA1023" s="189">
        <v>2.5000000000000001E-2</v>
      </c>
      <c r="AB1023" s="189">
        <v>4.3999999999999997E-2</v>
      </c>
      <c r="AC1023" s="42"/>
    </row>
    <row r="1024" spans="1:29" x14ac:dyDescent="0.25">
      <c r="A1024" s="94" t="s">
        <v>2537</v>
      </c>
      <c r="B1024" s="189" t="s">
        <v>143</v>
      </c>
      <c r="C1024" s="189">
        <v>0.38687392055267705</v>
      </c>
      <c r="D1024" s="189">
        <v>0.35233160621761656</v>
      </c>
      <c r="E1024" s="189">
        <v>6.9084628670120898E-2</v>
      </c>
      <c r="F1024" s="189">
        <v>1.3816925734024179E-2</v>
      </c>
      <c r="G1024" s="189">
        <v>2.4179620034542316E-2</v>
      </c>
      <c r="H1024" s="189" t="s">
        <v>143</v>
      </c>
      <c r="I1024" s="189">
        <v>0.153713298791019</v>
      </c>
      <c r="J1024" s="188">
        <v>1</v>
      </c>
      <c r="K1024" s="190">
        <v>579</v>
      </c>
      <c r="L1024" s="94"/>
      <c r="M1024" s="189" t="s">
        <v>143</v>
      </c>
      <c r="N1024" s="189" t="s">
        <v>143</v>
      </c>
      <c r="O1024" s="189">
        <v>0.34799999999999998</v>
      </c>
      <c r="P1024" s="189">
        <v>0.42699999999999999</v>
      </c>
      <c r="Q1024" s="189">
        <v>0.315</v>
      </c>
      <c r="R1024" s="189">
        <v>0.39200000000000002</v>
      </c>
      <c r="S1024" s="189">
        <v>5.0999999999999997E-2</v>
      </c>
      <c r="T1024" s="189">
        <v>9.2999999999999999E-2</v>
      </c>
      <c r="U1024" s="189">
        <v>7.0000000000000001E-3</v>
      </c>
      <c r="V1024" s="189">
        <v>2.7E-2</v>
      </c>
      <c r="W1024" s="189">
        <v>1.4E-2</v>
      </c>
      <c r="X1024" s="189">
        <v>0.04</v>
      </c>
      <c r="Y1024" s="189" t="s">
        <v>143</v>
      </c>
      <c r="Z1024" s="189" t="s">
        <v>143</v>
      </c>
      <c r="AA1024" s="189">
        <v>0.127</v>
      </c>
      <c r="AB1024" s="189">
        <v>0.185</v>
      </c>
      <c r="AC1024" s="42"/>
    </row>
    <row r="1025" spans="1:29" x14ac:dyDescent="0.25">
      <c r="A1025" s="94" t="s">
        <v>2538</v>
      </c>
      <c r="B1025" s="189" t="s">
        <v>143</v>
      </c>
      <c r="C1025" s="189">
        <v>0.14629948364888123</v>
      </c>
      <c r="D1025" s="189">
        <v>0.33562822719449226</v>
      </c>
      <c r="E1025" s="189">
        <v>0.12392426850258176</v>
      </c>
      <c r="F1025" s="189">
        <v>3.9586919104991396E-2</v>
      </c>
      <c r="G1025" s="189">
        <v>0.31497418244406195</v>
      </c>
      <c r="H1025" s="189">
        <v>3.4423407917383822E-3</v>
      </c>
      <c r="I1025" s="189">
        <v>3.614457831325301E-2</v>
      </c>
      <c r="J1025" s="188">
        <v>0.99999999999999989</v>
      </c>
      <c r="K1025" s="190">
        <v>581</v>
      </c>
      <c r="L1025" s="94"/>
      <c r="M1025" s="189" t="s">
        <v>143</v>
      </c>
      <c r="N1025" s="189" t="s">
        <v>143</v>
      </c>
      <c r="O1025" s="189">
        <v>0.12</v>
      </c>
      <c r="P1025" s="189">
        <v>0.17699999999999999</v>
      </c>
      <c r="Q1025" s="189">
        <v>0.29799999999999999</v>
      </c>
      <c r="R1025" s="189">
        <v>0.375</v>
      </c>
      <c r="S1025" s="189">
        <v>0.1</v>
      </c>
      <c r="T1025" s="189">
        <v>0.153</v>
      </c>
      <c r="U1025" s="189">
        <v>2.7E-2</v>
      </c>
      <c r="V1025" s="189">
        <v>5.8999999999999997E-2</v>
      </c>
      <c r="W1025" s="189">
        <v>0.27900000000000003</v>
      </c>
      <c r="X1025" s="189">
        <v>0.35399999999999998</v>
      </c>
      <c r="Y1025" s="189">
        <v>1E-3</v>
      </c>
      <c r="Z1025" s="189">
        <v>1.2E-2</v>
      </c>
      <c r="AA1025" s="189">
        <v>2.4E-2</v>
      </c>
      <c r="AB1025" s="189">
        <v>5.5E-2</v>
      </c>
      <c r="AC1025" s="42"/>
    </row>
    <row r="1026" spans="1:29" x14ac:dyDescent="0.25">
      <c r="A1026" s="94" t="s">
        <v>2539</v>
      </c>
      <c r="B1026" s="189" t="s">
        <v>143</v>
      </c>
      <c r="C1026" s="189">
        <v>0.30434782608695654</v>
      </c>
      <c r="D1026" s="189">
        <v>0.14066496163682865</v>
      </c>
      <c r="E1026" s="189">
        <v>8.4398976982097182E-2</v>
      </c>
      <c r="F1026" s="189">
        <v>0.21739130434782608</v>
      </c>
      <c r="G1026" s="189">
        <v>0.21227621483375958</v>
      </c>
      <c r="H1026" s="189">
        <v>2.5575447570332483E-3</v>
      </c>
      <c r="I1026" s="189">
        <v>3.8363171355498722E-2</v>
      </c>
      <c r="J1026" s="188">
        <v>1</v>
      </c>
      <c r="K1026" s="190">
        <v>391</v>
      </c>
      <c r="L1026" s="94"/>
      <c r="M1026" s="189" t="s">
        <v>143</v>
      </c>
      <c r="N1026" s="189" t="s">
        <v>143</v>
      </c>
      <c r="O1026" s="189">
        <v>0.26100000000000001</v>
      </c>
      <c r="P1026" s="189">
        <v>0.35199999999999998</v>
      </c>
      <c r="Q1026" s="189">
        <v>0.11</v>
      </c>
      <c r="R1026" s="189">
        <v>0.17899999999999999</v>
      </c>
      <c r="S1026" s="189">
        <v>6.0999999999999999E-2</v>
      </c>
      <c r="T1026" s="189">
        <v>0.11600000000000001</v>
      </c>
      <c r="U1026" s="189">
        <v>0.17899999999999999</v>
      </c>
      <c r="V1026" s="189">
        <v>0.26100000000000001</v>
      </c>
      <c r="W1026" s="189">
        <v>0.17499999999999999</v>
      </c>
      <c r="X1026" s="189">
        <v>0.25600000000000001</v>
      </c>
      <c r="Y1026" s="189">
        <v>0</v>
      </c>
      <c r="Z1026" s="189">
        <v>1.4E-2</v>
      </c>
      <c r="AA1026" s="189">
        <v>2.3E-2</v>
      </c>
      <c r="AB1026" s="189">
        <v>6.2E-2</v>
      </c>
      <c r="AC1026" s="42"/>
    </row>
    <row r="1027" spans="1:29" x14ac:dyDescent="0.25">
      <c r="A1027" s="94" t="s">
        <v>2540</v>
      </c>
      <c r="B1027" s="189" t="s">
        <v>143</v>
      </c>
      <c r="C1027" s="189">
        <v>0.11809045226130653</v>
      </c>
      <c r="D1027" s="189">
        <v>0.17839195979899497</v>
      </c>
      <c r="E1027" s="189">
        <v>8.0402010050251257E-2</v>
      </c>
      <c r="F1027" s="189">
        <v>4.7738693467336682E-2</v>
      </c>
      <c r="G1027" s="189">
        <v>0.51758793969849248</v>
      </c>
      <c r="H1027" s="189">
        <v>5.0251256281407036E-3</v>
      </c>
      <c r="I1027" s="189">
        <v>5.2763819095477386E-2</v>
      </c>
      <c r="J1027" s="188">
        <v>1</v>
      </c>
      <c r="K1027" s="190">
        <v>398</v>
      </c>
      <c r="L1027" s="94"/>
      <c r="M1027" s="189" t="s">
        <v>143</v>
      </c>
      <c r="N1027" s="189" t="s">
        <v>143</v>
      </c>
      <c r="O1027" s="189">
        <v>0.09</v>
      </c>
      <c r="P1027" s="189">
        <v>0.154</v>
      </c>
      <c r="Q1027" s="189">
        <v>0.14399999999999999</v>
      </c>
      <c r="R1027" s="189">
        <v>0.219</v>
      </c>
      <c r="S1027" s="189">
        <v>5.8000000000000003E-2</v>
      </c>
      <c r="T1027" s="189">
        <v>0.111</v>
      </c>
      <c r="U1027" s="189">
        <v>3.1E-2</v>
      </c>
      <c r="V1027" s="189">
        <v>7.2999999999999995E-2</v>
      </c>
      <c r="W1027" s="189">
        <v>0.46899999999999997</v>
      </c>
      <c r="X1027" s="189">
        <v>0.56599999999999995</v>
      </c>
      <c r="Y1027" s="189">
        <v>1E-3</v>
      </c>
      <c r="Z1027" s="189">
        <v>1.7999999999999999E-2</v>
      </c>
      <c r="AA1027" s="189">
        <v>3.5000000000000003E-2</v>
      </c>
      <c r="AB1027" s="189">
        <v>7.9000000000000001E-2</v>
      </c>
      <c r="AC1027" s="42"/>
    </row>
    <row r="1028" spans="1:29" x14ac:dyDescent="0.25">
      <c r="A1028" s="94" t="s">
        <v>2541</v>
      </c>
      <c r="B1028" s="189" t="s">
        <v>143</v>
      </c>
      <c r="C1028" s="189">
        <v>0.25294418842805938</v>
      </c>
      <c r="D1028" s="189">
        <v>0.40348182283666156</v>
      </c>
      <c r="E1028" s="189">
        <v>0.12083973374295955</v>
      </c>
      <c r="F1028" s="189">
        <v>6.2980030721966201E-2</v>
      </c>
      <c r="G1028" s="189">
        <v>0.11623143881208398</v>
      </c>
      <c r="H1028" s="189">
        <v>1.5360983102918587E-3</v>
      </c>
      <c r="I1028" s="189">
        <v>4.1986687147977472E-2</v>
      </c>
      <c r="J1028" s="188">
        <v>1</v>
      </c>
      <c r="K1028" s="190">
        <v>1953</v>
      </c>
      <c r="L1028" s="94"/>
      <c r="M1028" s="189" t="s">
        <v>143</v>
      </c>
      <c r="N1028" s="189" t="s">
        <v>143</v>
      </c>
      <c r="O1028" s="189">
        <v>0.23400000000000001</v>
      </c>
      <c r="P1028" s="189">
        <v>0.27300000000000002</v>
      </c>
      <c r="Q1028" s="189">
        <v>0.38200000000000001</v>
      </c>
      <c r="R1028" s="189">
        <v>0.42499999999999999</v>
      </c>
      <c r="S1028" s="189">
        <v>0.107</v>
      </c>
      <c r="T1028" s="189">
        <v>0.13600000000000001</v>
      </c>
      <c r="U1028" s="189">
        <v>5.2999999999999999E-2</v>
      </c>
      <c r="V1028" s="189">
        <v>7.4999999999999997E-2</v>
      </c>
      <c r="W1028" s="189">
        <v>0.10299999999999999</v>
      </c>
      <c r="X1028" s="189">
        <v>0.13100000000000001</v>
      </c>
      <c r="Y1028" s="189">
        <v>1E-3</v>
      </c>
      <c r="Z1028" s="189">
        <v>5.0000000000000001E-3</v>
      </c>
      <c r="AA1028" s="189">
        <v>3.4000000000000002E-2</v>
      </c>
      <c r="AB1028" s="189">
        <v>5.1999999999999998E-2</v>
      </c>
      <c r="AC1028" s="42"/>
    </row>
    <row r="1029" spans="1:29" x14ac:dyDescent="0.25">
      <c r="A1029" s="94" t="s">
        <v>2542</v>
      </c>
      <c r="B1029" s="189" t="s">
        <v>143</v>
      </c>
      <c r="C1029" s="189">
        <v>0.42318840579710143</v>
      </c>
      <c r="D1029" s="189">
        <v>0.36811594202898551</v>
      </c>
      <c r="E1029" s="189">
        <v>7.2463768115942032E-2</v>
      </c>
      <c r="F1029" s="189">
        <v>1.7391304347826087E-2</v>
      </c>
      <c r="G1029" s="189">
        <v>6.6666666666666666E-2</v>
      </c>
      <c r="H1029" s="189" t="s">
        <v>143</v>
      </c>
      <c r="I1029" s="189">
        <v>5.2173913043478258E-2</v>
      </c>
      <c r="J1029" s="188">
        <v>1</v>
      </c>
      <c r="K1029" s="190">
        <v>345</v>
      </c>
      <c r="L1029" s="94"/>
      <c r="M1029" s="189" t="s">
        <v>143</v>
      </c>
      <c r="N1029" s="189" t="s">
        <v>143</v>
      </c>
      <c r="O1029" s="189">
        <v>0.372</v>
      </c>
      <c r="P1029" s="189">
        <v>0.47599999999999998</v>
      </c>
      <c r="Q1029" s="189">
        <v>0.31900000000000001</v>
      </c>
      <c r="R1029" s="189">
        <v>0.42</v>
      </c>
      <c r="S1029" s="189">
        <v>0.05</v>
      </c>
      <c r="T1029" s="189">
        <v>0.105</v>
      </c>
      <c r="U1029" s="189">
        <v>8.0000000000000002E-3</v>
      </c>
      <c r="V1029" s="189">
        <v>3.6999999999999998E-2</v>
      </c>
      <c r="W1029" s="189">
        <v>4.4999999999999998E-2</v>
      </c>
      <c r="X1029" s="189">
        <v>9.8000000000000004E-2</v>
      </c>
      <c r="Y1029" s="189" t="s">
        <v>143</v>
      </c>
      <c r="Z1029" s="189" t="s">
        <v>143</v>
      </c>
      <c r="AA1029" s="189">
        <v>3.3000000000000002E-2</v>
      </c>
      <c r="AB1029" s="189">
        <v>8.1000000000000003E-2</v>
      </c>
      <c r="AC1029" s="42"/>
    </row>
    <row r="1030" spans="1:29" x14ac:dyDescent="0.25">
      <c r="A1030" s="94" t="s">
        <v>2543</v>
      </c>
      <c r="B1030" s="189">
        <v>3.8644178811200261E-2</v>
      </c>
      <c r="C1030" s="189">
        <v>0.1943671196987064</v>
      </c>
      <c r="D1030" s="189">
        <v>0.3139020795808089</v>
      </c>
      <c r="E1030" s="189">
        <v>9.5955460946454893E-2</v>
      </c>
      <c r="F1030" s="189">
        <v>2.8655641067627313E-2</v>
      </c>
      <c r="G1030" s="189">
        <v>0.24758473882429999</v>
      </c>
      <c r="H1030" s="189">
        <v>7.2048468970034385E-3</v>
      </c>
      <c r="I1030" s="189">
        <v>7.3685934173898807E-2</v>
      </c>
      <c r="J1030" s="188">
        <v>1</v>
      </c>
      <c r="K1030" s="190">
        <v>6107</v>
      </c>
      <c r="L1030" s="94"/>
      <c r="M1030" s="189">
        <v>3.4000000000000002E-2</v>
      </c>
      <c r="N1030" s="189">
        <v>4.3999999999999997E-2</v>
      </c>
      <c r="O1030" s="189">
        <v>0.185</v>
      </c>
      <c r="P1030" s="189">
        <v>0.20399999999999999</v>
      </c>
      <c r="Q1030" s="189">
        <v>0.30199999999999999</v>
      </c>
      <c r="R1030" s="189">
        <v>0.32600000000000001</v>
      </c>
      <c r="S1030" s="189">
        <v>8.8999999999999996E-2</v>
      </c>
      <c r="T1030" s="189">
        <v>0.104</v>
      </c>
      <c r="U1030" s="189">
        <v>2.5000000000000001E-2</v>
      </c>
      <c r="V1030" s="189">
        <v>3.3000000000000002E-2</v>
      </c>
      <c r="W1030" s="189">
        <v>0.23699999999999999</v>
      </c>
      <c r="X1030" s="189">
        <v>0.25900000000000001</v>
      </c>
      <c r="Y1030" s="189">
        <v>5.0000000000000001E-3</v>
      </c>
      <c r="Z1030" s="189">
        <v>0.01</v>
      </c>
      <c r="AA1030" s="189">
        <v>6.7000000000000004E-2</v>
      </c>
      <c r="AB1030" s="189">
        <v>8.1000000000000003E-2</v>
      </c>
      <c r="AC1030" s="42"/>
    </row>
    <row r="1031" spans="1:29" x14ac:dyDescent="0.25">
      <c r="A1031" s="94" t="s">
        <v>2544</v>
      </c>
      <c r="B1031" s="189" t="s">
        <v>143</v>
      </c>
      <c r="C1031" s="189">
        <v>0.18235294117647058</v>
      </c>
      <c r="D1031" s="189">
        <v>0.3235294117647059</v>
      </c>
      <c r="E1031" s="189">
        <v>0.15294117647058825</v>
      </c>
      <c r="F1031" s="189">
        <v>4.1176470588235294E-2</v>
      </c>
      <c r="G1031" s="189">
        <v>0.24705882352941178</v>
      </c>
      <c r="H1031" s="189" t="s">
        <v>143</v>
      </c>
      <c r="I1031" s="189">
        <v>5.2941176470588235E-2</v>
      </c>
      <c r="J1031" s="188">
        <v>1</v>
      </c>
      <c r="K1031" s="190">
        <v>170</v>
      </c>
      <c r="L1031" s="94"/>
      <c r="M1031" s="189" t="s">
        <v>143</v>
      </c>
      <c r="N1031" s="189" t="s">
        <v>143</v>
      </c>
      <c r="O1031" s="189">
        <v>0.13200000000000001</v>
      </c>
      <c r="P1031" s="189">
        <v>0.247</v>
      </c>
      <c r="Q1031" s="189">
        <v>0.25800000000000001</v>
      </c>
      <c r="R1031" s="189">
        <v>0.39700000000000002</v>
      </c>
      <c r="S1031" s="189">
        <v>0.107</v>
      </c>
      <c r="T1031" s="189">
        <v>0.215</v>
      </c>
      <c r="U1031" s="189">
        <v>0.02</v>
      </c>
      <c r="V1031" s="189">
        <v>8.3000000000000004E-2</v>
      </c>
      <c r="W1031" s="189">
        <v>0.188</v>
      </c>
      <c r="X1031" s="189">
        <v>0.317</v>
      </c>
      <c r="Y1031" s="189" t="s">
        <v>143</v>
      </c>
      <c r="Z1031" s="189" t="s">
        <v>143</v>
      </c>
      <c r="AA1031" s="189">
        <v>2.8000000000000001E-2</v>
      </c>
      <c r="AB1031" s="189">
        <v>9.8000000000000004E-2</v>
      </c>
      <c r="AC1031" s="42"/>
    </row>
    <row r="1032" spans="1:29" x14ac:dyDescent="0.25">
      <c r="A1032" s="94" t="s">
        <v>2545</v>
      </c>
      <c r="B1032" s="189" t="s">
        <v>143</v>
      </c>
      <c r="C1032" s="189">
        <v>2.7649769585253458E-2</v>
      </c>
      <c r="D1032" s="189">
        <v>0.22580645161290322</v>
      </c>
      <c r="E1032" s="189">
        <v>5.9907834101382486E-2</v>
      </c>
      <c r="F1032" s="189">
        <v>9.2165898617511521E-3</v>
      </c>
      <c r="G1032" s="189">
        <v>0.58064516129032262</v>
      </c>
      <c r="H1032" s="189">
        <v>1.3824884792626729E-2</v>
      </c>
      <c r="I1032" s="189">
        <v>8.294930875576037E-2</v>
      </c>
      <c r="J1032" s="188">
        <v>1.0000000000000002</v>
      </c>
      <c r="K1032" s="190">
        <v>217</v>
      </c>
      <c r="L1032" s="94"/>
      <c r="M1032" s="189" t="s">
        <v>143</v>
      </c>
      <c r="N1032" s="189" t="s">
        <v>143</v>
      </c>
      <c r="O1032" s="189">
        <v>1.2999999999999999E-2</v>
      </c>
      <c r="P1032" s="189">
        <v>5.8999999999999997E-2</v>
      </c>
      <c r="Q1032" s="189">
        <v>0.17499999999999999</v>
      </c>
      <c r="R1032" s="189">
        <v>0.28599999999999998</v>
      </c>
      <c r="S1032" s="189">
        <v>3.5000000000000003E-2</v>
      </c>
      <c r="T1032" s="189">
        <v>0.1</v>
      </c>
      <c r="U1032" s="189">
        <v>3.0000000000000001E-3</v>
      </c>
      <c r="V1032" s="189">
        <v>3.3000000000000002E-2</v>
      </c>
      <c r="W1032" s="189">
        <v>0.51400000000000001</v>
      </c>
      <c r="X1032" s="189">
        <v>0.64400000000000002</v>
      </c>
      <c r="Y1032" s="189">
        <v>5.0000000000000001E-3</v>
      </c>
      <c r="Z1032" s="189">
        <v>0.04</v>
      </c>
      <c r="AA1032" s="189">
        <v>5.2999999999999999E-2</v>
      </c>
      <c r="AB1032" s="189">
        <v>0.127</v>
      </c>
      <c r="AC1032" s="42"/>
    </row>
    <row r="1033" spans="1:29" x14ac:dyDescent="0.25">
      <c r="A1033" s="94" t="s">
        <v>2546</v>
      </c>
      <c r="B1033" s="189" t="s">
        <v>143</v>
      </c>
      <c r="C1033" s="189" t="s">
        <v>143</v>
      </c>
      <c r="D1033" s="189">
        <v>0.69248291571753984</v>
      </c>
      <c r="E1033" s="189">
        <v>6.1503416856492028E-2</v>
      </c>
      <c r="F1033" s="189">
        <v>0.16173120728929385</v>
      </c>
      <c r="G1033" s="189">
        <v>1.1389521640091117E-2</v>
      </c>
      <c r="H1033" s="189" t="s">
        <v>143</v>
      </c>
      <c r="I1033" s="189">
        <v>7.289293849658314E-2</v>
      </c>
      <c r="J1033" s="188">
        <v>1</v>
      </c>
      <c r="K1033" s="190">
        <v>439</v>
      </c>
      <c r="L1033" s="94"/>
      <c r="M1033" s="189" t="s">
        <v>143</v>
      </c>
      <c r="N1033" s="189" t="s">
        <v>143</v>
      </c>
      <c r="O1033" s="189" t="s">
        <v>143</v>
      </c>
      <c r="P1033" s="189" t="s">
        <v>143</v>
      </c>
      <c r="Q1033" s="189">
        <v>0.64800000000000002</v>
      </c>
      <c r="R1033" s="189">
        <v>0.73399999999999999</v>
      </c>
      <c r="S1033" s="189">
        <v>4.2999999999999997E-2</v>
      </c>
      <c r="T1033" s="189">
        <v>8.7999999999999995E-2</v>
      </c>
      <c r="U1033" s="189">
        <v>0.13</v>
      </c>
      <c r="V1033" s="189">
        <v>0.19900000000000001</v>
      </c>
      <c r="W1033" s="189">
        <v>5.0000000000000001E-3</v>
      </c>
      <c r="X1033" s="189">
        <v>2.5999999999999999E-2</v>
      </c>
      <c r="Y1033" s="189" t="s">
        <v>143</v>
      </c>
      <c r="Z1033" s="189" t="s">
        <v>143</v>
      </c>
      <c r="AA1033" s="189">
        <v>5.1999999999999998E-2</v>
      </c>
      <c r="AB1033" s="189">
        <v>0.10100000000000001</v>
      </c>
      <c r="AC1033" s="42"/>
    </row>
    <row r="1034" spans="1:29" x14ac:dyDescent="0.25">
      <c r="A1034" s="94" t="s">
        <v>2547</v>
      </c>
      <c r="B1034" s="189" t="s">
        <v>143</v>
      </c>
      <c r="C1034" s="189">
        <v>0.25705329153605017</v>
      </c>
      <c r="D1034" s="189">
        <v>0.28683385579937304</v>
      </c>
      <c r="E1034" s="189">
        <v>7.2100313479623826E-2</v>
      </c>
      <c r="F1034" s="189">
        <v>5.1724137931034482E-2</v>
      </c>
      <c r="G1034" s="189">
        <v>0.26802507836990597</v>
      </c>
      <c r="H1034" s="189">
        <v>7.8369905956112845E-3</v>
      </c>
      <c r="I1034" s="189">
        <v>5.6426332288401257E-2</v>
      </c>
      <c r="J1034" s="188">
        <v>1</v>
      </c>
      <c r="K1034" s="190">
        <v>638</v>
      </c>
      <c r="L1034" s="94"/>
      <c r="M1034" s="189" t="s">
        <v>143</v>
      </c>
      <c r="N1034" s="189" t="s">
        <v>143</v>
      </c>
      <c r="O1034" s="189">
        <v>0.22500000000000001</v>
      </c>
      <c r="P1034" s="189">
        <v>0.29199999999999998</v>
      </c>
      <c r="Q1034" s="189">
        <v>0.253</v>
      </c>
      <c r="R1034" s="189">
        <v>0.32300000000000001</v>
      </c>
      <c r="S1034" s="189">
        <v>5.3999999999999999E-2</v>
      </c>
      <c r="T1034" s="189">
        <v>9.5000000000000001E-2</v>
      </c>
      <c r="U1034" s="189">
        <v>3.6999999999999998E-2</v>
      </c>
      <c r="V1034" s="189">
        <v>7.1999999999999995E-2</v>
      </c>
      <c r="W1034" s="189">
        <v>0.23499999999999999</v>
      </c>
      <c r="X1034" s="189">
        <v>0.30399999999999999</v>
      </c>
      <c r="Y1034" s="189">
        <v>3.0000000000000001E-3</v>
      </c>
      <c r="Z1034" s="189">
        <v>1.7999999999999999E-2</v>
      </c>
      <c r="AA1034" s="189">
        <v>4.1000000000000002E-2</v>
      </c>
      <c r="AB1034" s="189">
        <v>7.6999999999999999E-2</v>
      </c>
      <c r="AC1034" s="42"/>
    </row>
    <row r="1035" spans="1:29" x14ac:dyDescent="0.25">
      <c r="A1035" s="94" t="s">
        <v>2548</v>
      </c>
      <c r="B1035" s="189">
        <v>0.2576419213973799</v>
      </c>
      <c r="C1035" s="189">
        <v>0.34388646288209607</v>
      </c>
      <c r="D1035" s="189">
        <v>0.21179039301310043</v>
      </c>
      <c r="E1035" s="189">
        <v>3.2751091703056769E-2</v>
      </c>
      <c r="F1035" s="189">
        <v>4.3668122270742356E-3</v>
      </c>
      <c r="G1035" s="189">
        <v>5.0218340611353711E-2</v>
      </c>
      <c r="H1035" s="189">
        <v>3.2751091703056767E-3</v>
      </c>
      <c r="I1035" s="189">
        <v>9.606986899563319E-2</v>
      </c>
      <c r="J1035" s="188">
        <v>1</v>
      </c>
      <c r="K1035" s="190">
        <v>916</v>
      </c>
      <c r="L1035" s="94"/>
      <c r="M1035" s="189">
        <v>0.23</v>
      </c>
      <c r="N1035" s="189">
        <v>0.28699999999999998</v>
      </c>
      <c r="O1035" s="189">
        <v>0.314</v>
      </c>
      <c r="P1035" s="189">
        <v>0.375</v>
      </c>
      <c r="Q1035" s="189">
        <v>0.187</v>
      </c>
      <c r="R1035" s="189">
        <v>0.23899999999999999</v>
      </c>
      <c r="S1035" s="189">
        <v>2.3E-2</v>
      </c>
      <c r="T1035" s="189">
        <v>4.5999999999999999E-2</v>
      </c>
      <c r="U1035" s="189">
        <v>2E-3</v>
      </c>
      <c r="V1035" s="189">
        <v>1.0999999999999999E-2</v>
      </c>
      <c r="W1035" s="189">
        <v>3.7999999999999999E-2</v>
      </c>
      <c r="X1035" s="189">
        <v>6.6000000000000003E-2</v>
      </c>
      <c r="Y1035" s="189">
        <v>1E-3</v>
      </c>
      <c r="Z1035" s="189">
        <v>0.01</v>
      </c>
      <c r="AA1035" s="189">
        <v>7.9000000000000001E-2</v>
      </c>
      <c r="AB1035" s="189">
        <v>0.11700000000000001</v>
      </c>
      <c r="AC1035" s="42"/>
    </row>
    <row r="1036" spans="1:29" x14ac:dyDescent="0.25">
      <c r="A1036" s="94" t="s">
        <v>2549</v>
      </c>
      <c r="B1036" s="189" t="s">
        <v>143</v>
      </c>
      <c r="C1036" s="189">
        <v>0.11904761904761904</v>
      </c>
      <c r="D1036" s="189">
        <v>0.34920634920634919</v>
      </c>
      <c r="E1036" s="189">
        <v>0.1984126984126984</v>
      </c>
      <c r="F1036" s="189">
        <v>3.968253968253968E-2</v>
      </c>
      <c r="G1036" s="189">
        <v>0.23015873015873015</v>
      </c>
      <c r="H1036" s="189">
        <v>1.5873015873015872E-2</v>
      </c>
      <c r="I1036" s="189">
        <v>4.7619047619047616E-2</v>
      </c>
      <c r="J1036" s="188">
        <v>1</v>
      </c>
      <c r="K1036" s="190">
        <v>126</v>
      </c>
      <c r="L1036" s="94"/>
      <c r="M1036" s="189" t="s">
        <v>143</v>
      </c>
      <c r="N1036" s="189" t="s">
        <v>143</v>
      </c>
      <c r="O1036" s="189">
        <v>7.2999999999999995E-2</v>
      </c>
      <c r="P1036" s="189">
        <v>0.187</v>
      </c>
      <c r="Q1036" s="189">
        <v>0.27200000000000002</v>
      </c>
      <c r="R1036" s="189">
        <v>0.436</v>
      </c>
      <c r="S1036" s="189">
        <v>0.13800000000000001</v>
      </c>
      <c r="T1036" s="189">
        <v>0.27700000000000002</v>
      </c>
      <c r="U1036" s="189">
        <v>1.7000000000000001E-2</v>
      </c>
      <c r="V1036" s="189">
        <v>0.09</v>
      </c>
      <c r="W1036" s="189">
        <v>0.16500000000000001</v>
      </c>
      <c r="X1036" s="189">
        <v>0.311</v>
      </c>
      <c r="Y1036" s="189">
        <v>4.0000000000000001E-3</v>
      </c>
      <c r="Z1036" s="189">
        <v>5.6000000000000001E-2</v>
      </c>
      <c r="AA1036" s="189">
        <v>2.1999999999999999E-2</v>
      </c>
      <c r="AB1036" s="189">
        <v>0.1</v>
      </c>
      <c r="AC1036" s="42"/>
    </row>
    <row r="1037" spans="1:29" x14ac:dyDescent="0.25">
      <c r="A1037" s="94" t="s">
        <v>2550</v>
      </c>
      <c r="B1037" s="189" t="s">
        <v>143</v>
      </c>
      <c r="C1037" s="189">
        <v>0.17070357554786619</v>
      </c>
      <c r="D1037" s="189">
        <v>0.27220299884659749</v>
      </c>
      <c r="E1037" s="189">
        <v>8.073817762399077E-2</v>
      </c>
      <c r="F1037" s="189">
        <v>2.1914648212226068E-2</v>
      </c>
      <c r="G1037" s="189">
        <v>0.38638985005767013</v>
      </c>
      <c r="H1037" s="189">
        <v>1.7301038062283738E-2</v>
      </c>
      <c r="I1037" s="189">
        <v>5.0749711649365627E-2</v>
      </c>
      <c r="J1037" s="188">
        <v>1</v>
      </c>
      <c r="K1037" s="190">
        <v>867</v>
      </c>
      <c r="L1037" s="94"/>
      <c r="M1037" s="189" t="s">
        <v>143</v>
      </c>
      <c r="N1037" s="189" t="s">
        <v>143</v>
      </c>
      <c r="O1037" s="189">
        <v>0.14699999999999999</v>
      </c>
      <c r="P1037" s="189">
        <v>0.19700000000000001</v>
      </c>
      <c r="Q1037" s="189">
        <v>0.24399999999999999</v>
      </c>
      <c r="R1037" s="189">
        <v>0.30299999999999999</v>
      </c>
      <c r="S1037" s="189">
        <v>6.4000000000000001E-2</v>
      </c>
      <c r="T1037" s="189">
        <v>0.10100000000000001</v>
      </c>
      <c r="U1037" s="189">
        <v>1.4E-2</v>
      </c>
      <c r="V1037" s="189">
        <v>3.4000000000000002E-2</v>
      </c>
      <c r="W1037" s="189">
        <v>0.35499999999999998</v>
      </c>
      <c r="X1037" s="189">
        <v>0.41899999999999998</v>
      </c>
      <c r="Y1037" s="189">
        <v>1.0999999999999999E-2</v>
      </c>
      <c r="Z1037" s="189">
        <v>2.8000000000000001E-2</v>
      </c>
      <c r="AA1037" s="189">
        <v>3.7999999999999999E-2</v>
      </c>
      <c r="AB1037" s="189">
        <v>6.7000000000000004E-2</v>
      </c>
      <c r="AC1037" s="42"/>
    </row>
    <row r="1038" spans="1:29" x14ac:dyDescent="0.25">
      <c r="A1038" s="94" t="s">
        <v>2551</v>
      </c>
      <c r="B1038" s="189" t="s">
        <v>143</v>
      </c>
      <c r="C1038" s="189">
        <v>0.37362637362637363</v>
      </c>
      <c r="D1038" s="189">
        <v>0.39560439560439559</v>
      </c>
      <c r="E1038" s="189">
        <v>8.2417582417582416E-2</v>
      </c>
      <c r="F1038" s="189">
        <v>1.6483516483516484E-2</v>
      </c>
      <c r="G1038" s="189">
        <v>1.6483516483516484E-2</v>
      </c>
      <c r="H1038" s="189" t="s">
        <v>143</v>
      </c>
      <c r="I1038" s="189">
        <v>0.11538461538461539</v>
      </c>
      <c r="J1038" s="188">
        <v>1</v>
      </c>
      <c r="K1038" s="190">
        <v>182</v>
      </c>
      <c r="L1038" s="94"/>
      <c r="M1038" s="189" t="s">
        <v>143</v>
      </c>
      <c r="N1038" s="189" t="s">
        <v>143</v>
      </c>
      <c r="O1038" s="189">
        <v>0.307</v>
      </c>
      <c r="P1038" s="189">
        <v>0.44600000000000001</v>
      </c>
      <c r="Q1038" s="189">
        <v>0.32700000000000001</v>
      </c>
      <c r="R1038" s="189">
        <v>0.46800000000000003</v>
      </c>
      <c r="S1038" s="189">
        <v>5.0999999999999997E-2</v>
      </c>
      <c r="T1038" s="189">
        <v>0.13200000000000001</v>
      </c>
      <c r="U1038" s="189">
        <v>6.0000000000000001E-3</v>
      </c>
      <c r="V1038" s="189">
        <v>4.7E-2</v>
      </c>
      <c r="W1038" s="189">
        <v>6.0000000000000001E-3</v>
      </c>
      <c r="X1038" s="189">
        <v>4.7E-2</v>
      </c>
      <c r="Y1038" s="189" t="s">
        <v>143</v>
      </c>
      <c r="Z1038" s="189" t="s">
        <v>143</v>
      </c>
      <c r="AA1038" s="189">
        <v>7.6999999999999999E-2</v>
      </c>
      <c r="AB1038" s="189">
        <v>0.17</v>
      </c>
      <c r="AC1038" s="42"/>
    </row>
    <row r="1039" spans="1:29" x14ac:dyDescent="0.25">
      <c r="A1039" s="94" t="s">
        <v>2552</v>
      </c>
      <c r="B1039" s="189" t="s">
        <v>143</v>
      </c>
      <c r="C1039" s="189">
        <v>0.1078838174273859</v>
      </c>
      <c r="D1039" s="189">
        <v>0.40663900414937759</v>
      </c>
      <c r="E1039" s="189">
        <v>0.12033195020746888</v>
      </c>
      <c r="F1039" s="189">
        <v>3.7344398340248962E-2</v>
      </c>
      <c r="G1039" s="189">
        <v>0.27385892116182575</v>
      </c>
      <c r="H1039" s="189" t="s">
        <v>143</v>
      </c>
      <c r="I1039" s="189">
        <v>5.3941908713692949E-2</v>
      </c>
      <c r="J1039" s="188">
        <v>1</v>
      </c>
      <c r="K1039" s="190">
        <v>241</v>
      </c>
      <c r="L1039" s="94"/>
      <c r="M1039" s="189" t="s">
        <v>143</v>
      </c>
      <c r="N1039" s="189" t="s">
        <v>143</v>
      </c>
      <c r="O1039" s="189">
        <v>7.4999999999999997E-2</v>
      </c>
      <c r="P1039" s="189">
        <v>0.153</v>
      </c>
      <c r="Q1039" s="189">
        <v>0.34699999999999998</v>
      </c>
      <c r="R1039" s="189">
        <v>0.47</v>
      </c>
      <c r="S1039" s="189">
        <v>8.5000000000000006E-2</v>
      </c>
      <c r="T1039" s="189">
        <v>0.16700000000000001</v>
      </c>
      <c r="U1039" s="189">
        <v>0.02</v>
      </c>
      <c r="V1039" s="189">
        <v>6.9000000000000006E-2</v>
      </c>
      <c r="W1039" s="189">
        <v>0.221</v>
      </c>
      <c r="X1039" s="189">
        <v>0.33300000000000002</v>
      </c>
      <c r="Y1039" s="189" t="s">
        <v>143</v>
      </c>
      <c r="Z1039" s="189" t="s">
        <v>143</v>
      </c>
      <c r="AA1039" s="189">
        <v>3.2000000000000001E-2</v>
      </c>
      <c r="AB1039" s="189">
        <v>0.09</v>
      </c>
      <c r="AC1039" s="42"/>
    </row>
    <row r="1040" spans="1:29" x14ac:dyDescent="0.25">
      <c r="A1040" s="94" t="s">
        <v>2553</v>
      </c>
      <c r="B1040" s="189" t="s">
        <v>143</v>
      </c>
      <c r="C1040" s="189">
        <v>0.28742514970059879</v>
      </c>
      <c r="D1040" s="189">
        <v>0.23952095808383234</v>
      </c>
      <c r="E1040" s="189">
        <v>5.3892215568862277E-2</v>
      </c>
      <c r="F1040" s="189">
        <v>7.7844311377245512E-2</v>
      </c>
      <c r="G1040" s="189">
        <v>0.25748502994011974</v>
      </c>
      <c r="H1040" s="189">
        <v>1.1976047904191617E-2</v>
      </c>
      <c r="I1040" s="189">
        <v>7.1856287425149698E-2</v>
      </c>
      <c r="J1040" s="188">
        <v>0.99999999999999978</v>
      </c>
      <c r="K1040" s="190">
        <v>167</v>
      </c>
      <c r="L1040" s="94"/>
      <c r="M1040" s="189" t="s">
        <v>143</v>
      </c>
      <c r="N1040" s="189" t="s">
        <v>143</v>
      </c>
      <c r="O1040" s="189">
        <v>0.224</v>
      </c>
      <c r="P1040" s="189">
        <v>0.36</v>
      </c>
      <c r="Q1040" s="189">
        <v>0.18099999999999999</v>
      </c>
      <c r="R1040" s="189">
        <v>0.31</v>
      </c>
      <c r="S1040" s="189">
        <v>2.9000000000000001E-2</v>
      </c>
      <c r="T1040" s="189">
        <v>9.9000000000000005E-2</v>
      </c>
      <c r="U1040" s="189">
        <v>4.5999999999999999E-2</v>
      </c>
      <c r="V1040" s="189">
        <v>0.129</v>
      </c>
      <c r="W1040" s="189">
        <v>0.19700000000000001</v>
      </c>
      <c r="X1040" s="189">
        <v>0.32900000000000001</v>
      </c>
      <c r="Y1040" s="189">
        <v>3.0000000000000001E-3</v>
      </c>
      <c r="Z1040" s="189">
        <v>4.2999999999999997E-2</v>
      </c>
      <c r="AA1040" s="189">
        <v>4.2000000000000003E-2</v>
      </c>
      <c r="AB1040" s="189">
        <v>0.121</v>
      </c>
      <c r="AC1040" s="42"/>
    </row>
    <row r="1041" spans="1:29" x14ac:dyDescent="0.25">
      <c r="A1041" s="94" t="s">
        <v>2554</v>
      </c>
      <c r="B1041" s="189" t="s">
        <v>143</v>
      </c>
      <c r="C1041" s="189">
        <v>8.9385474860335198E-2</v>
      </c>
      <c r="D1041" s="189">
        <v>0.22346368715083798</v>
      </c>
      <c r="E1041" s="189">
        <v>9.4972067039106142E-2</v>
      </c>
      <c r="F1041" s="189">
        <v>2.23463687150838E-2</v>
      </c>
      <c r="G1041" s="189">
        <v>0.48044692737430167</v>
      </c>
      <c r="H1041" s="189">
        <v>1.6759776536312849E-2</v>
      </c>
      <c r="I1041" s="189">
        <v>7.2625698324022353E-2</v>
      </c>
      <c r="J1041" s="188">
        <v>1</v>
      </c>
      <c r="K1041" s="190">
        <v>179</v>
      </c>
      <c r="L1041" s="94"/>
      <c r="M1041" s="189" t="s">
        <v>143</v>
      </c>
      <c r="N1041" s="189" t="s">
        <v>143</v>
      </c>
      <c r="O1041" s="189">
        <v>5.6000000000000001E-2</v>
      </c>
      <c r="P1041" s="189">
        <v>0.14000000000000001</v>
      </c>
      <c r="Q1041" s="189">
        <v>0.16900000000000001</v>
      </c>
      <c r="R1041" s="189">
        <v>0.28999999999999998</v>
      </c>
      <c r="S1041" s="189">
        <v>0.06</v>
      </c>
      <c r="T1041" s="189">
        <v>0.14699999999999999</v>
      </c>
      <c r="U1041" s="189">
        <v>8.9999999999999993E-3</v>
      </c>
      <c r="V1041" s="189">
        <v>5.6000000000000001E-2</v>
      </c>
      <c r="W1041" s="189">
        <v>0.40799999999999997</v>
      </c>
      <c r="X1041" s="189">
        <v>0.55300000000000005</v>
      </c>
      <c r="Y1041" s="189">
        <v>6.0000000000000001E-3</v>
      </c>
      <c r="Z1041" s="189">
        <v>4.8000000000000001E-2</v>
      </c>
      <c r="AA1041" s="189">
        <v>4.2999999999999997E-2</v>
      </c>
      <c r="AB1041" s="189">
        <v>0.12</v>
      </c>
      <c r="AC1041" s="42"/>
    </row>
    <row r="1042" spans="1:29" x14ac:dyDescent="0.25">
      <c r="A1042" s="94" t="s">
        <v>2555</v>
      </c>
      <c r="B1042" s="189" t="s">
        <v>143</v>
      </c>
      <c r="C1042" s="189">
        <v>0.17218543046357615</v>
      </c>
      <c r="D1042" s="189">
        <v>0.48741721854304637</v>
      </c>
      <c r="E1042" s="189">
        <v>0.14172185430463577</v>
      </c>
      <c r="F1042" s="189">
        <v>1.7218543046357615E-2</v>
      </c>
      <c r="G1042" s="189">
        <v>9.6688741721854307E-2</v>
      </c>
      <c r="H1042" s="189">
        <v>2.6490066225165563E-3</v>
      </c>
      <c r="I1042" s="189">
        <v>8.211920529801324E-2</v>
      </c>
      <c r="J1042" s="188">
        <v>0.99999999999999989</v>
      </c>
      <c r="K1042" s="190">
        <v>755</v>
      </c>
      <c r="L1042" s="94"/>
      <c r="M1042" s="189" t="s">
        <v>143</v>
      </c>
      <c r="N1042" s="189" t="s">
        <v>143</v>
      </c>
      <c r="O1042" s="189">
        <v>0.14699999999999999</v>
      </c>
      <c r="P1042" s="189">
        <v>0.20100000000000001</v>
      </c>
      <c r="Q1042" s="189">
        <v>0.45200000000000001</v>
      </c>
      <c r="R1042" s="189">
        <v>0.52300000000000002</v>
      </c>
      <c r="S1042" s="189">
        <v>0.11899999999999999</v>
      </c>
      <c r="T1042" s="189">
        <v>0.16800000000000001</v>
      </c>
      <c r="U1042" s="189">
        <v>0.01</v>
      </c>
      <c r="V1042" s="189">
        <v>2.9000000000000001E-2</v>
      </c>
      <c r="W1042" s="189">
        <v>7.8E-2</v>
      </c>
      <c r="X1042" s="189">
        <v>0.12</v>
      </c>
      <c r="Y1042" s="189">
        <v>1E-3</v>
      </c>
      <c r="Z1042" s="189">
        <v>0.01</v>
      </c>
      <c r="AA1042" s="189">
        <v>6.5000000000000002E-2</v>
      </c>
      <c r="AB1042" s="189">
        <v>0.104</v>
      </c>
      <c r="AC1042" s="42"/>
    </row>
    <row r="1043" spans="1:29" x14ac:dyDescent="0.25">
      <c r="A1043" s="94" t="s">
        <v>2556</v>
      </c>
      <c r="B1043" s="189" t="s">
        <v>143</v>
      </c>
      <c r="C1043" s="189">
        <v>0.29746835443037972</v>
      </c>
      <c r="D1043" s="189">
        <v>0.37341772151898733</v>
      </c>
      <c r="E1043" s="189">
        <v>7.5949367088607597E-2</v>
      </c>
      <c r="F1043" s="189">
        <v>3.7974683544303799E-2</v>
      </c>
      <c r="G1043" s="189">
        <v>0.10759493670886076</v>
      </c>
      <c r="H1043" s="189" t="s">
        <v>143</v>
      </c>
      <c r="I1043" s="189">
        <v>0.10759493670886076</v>
      </c>
      <c r="J1043" s="188">
        <v>1</v>
      </c>
      <c r="K1043" s="190">
        <v>158</v>
      </c>
      <c r="L1043" s="94"/>
      <c r="M1043" s="189" t="s">
        <v>143</v>
      </c>
      <c r="N1043" s="189" t="s">
        <v>143</v>
      </c>
      <c r="O1043" s="189">
        <v>0.23200000000000001</v>
      </c>
      <c r="P1043" s="189">
        <v>0.373</v>
      </c>
      <c r="Q1043" s="189">
        <v>0.30199999999999999</v>
      </c>
      <c r="R1043" s="189">
        <v>0.45100000000000001</v>
      </c>
      <c r="S1043" s="189">
        <v>4.3999999999999997E-2</v>
      </c>
      <c r="T1043" s="189">
        <v>0.128</v>
      </c>
      <c r="U1043" s="189">
        <v>1.7999999999999999E-2</v>
      </c>
      <c r="V1043" s="189">
        <v>0.08</v>
      </c>
      <c r="W1043" s="189">
        <v>6.8000000000000005E-2</v>
      </c>
      <c r="X1043" s="189">
        <v>0.16600000000000001</v>
      </c>
      <c r="Y1043" s="189" t="s">
        <v>143</v>
      </c>
      <c r="Z1043" s="189" t="s">
        <v>143</v>
      </c>
      <c r="AA1043" s="189">
        <v>6.8000000000000005E-2</v>
      </c>
      <c r="AB1043" s="189">
        <v>0.16600000000000001</v>
      </c>
      <c r="AC1043" s="42"/>
    </row>
    <row r="1044" spans="1:29" x14ac:dyDescent="0.25">
      <c r="A1044" s="94" t="s">
        <v>2557</v>
      </c>
      <c r="B1044" s="189">
        <v>4.0225005306728935E-2</v>
      </c>
      <c r="C1044" s="189">
        <v>0.24973466355338569</v>
      </c>
      <c r="D1044" s="189">
        <v>0.24814264487369986</v>
      </c>
      <c r="E1044" s="189">
        <v>0.13128847378475908</v>
      </c>
      <c r="F1044" s="189">
        <v>3.1097431543196774E-2</v>
      </c>
      <c r="G1044" s="189">
        <v>0.27117384843982167</v>
      </c>
      <c r="H1044" s="189">
        <v>2.5472298874973467E-3</v>
      </c>
      <c r="I1044" s="189">
        <v>2.5790702610910633E-2</v>
      </c>
      <c r="J1044" s="188">
        <v>1</v>
      </c>
      <c r="K1044" s="190">
        <v>9422</v>
      </c>
      <c r="L1044" s="94"/>
      <c r="M1044" s="189">
        <v>3.5999999999999997E-2</v>
      </c>
      <c r="N1044" s="189">
        <v>4.3999999999999997E-2</v>
      </c>
      <c r="O1044" s="189">
        <v>0.24099999999999999</v>
      </c>
      <c r="P1044" s="189">
        <v>0.25900000000000001</v>
      </c>
      <c r="Q1044" s="189">
        <v>0.24</v>
      </c>
      <c r="R1044" s="189">
        <v>0.25700000000000001</v>
      </c>
      <c r="S1044" s="189">
        <v>0.125</v>
      </c>
      <c r="T1044" s="189">
        <v>0.13800000000000001</v>
      </c>
      <c r="U1044" s="189">
        <v>2.8000000000000001E-2</v>
      </c>
      <c r="V1044" s="189">
        <v>3.5000000000000003E-2</v>
      </c>
      <c r="W1044" s="189">
        <v>0.26200000000000001</v>
      </c>
      <c r="X1044" s="189">
        <v>0.28000000000000003</v>
      </c>
      <c r="Y1044" s="189">
        <v>2E-3</v>
      </c>
      <c r="Z1044" s="189">
        <v>4.0000000000000001E-3</v>
      </c>
      <c r="AA1044" s="189">
        <v>2.3E-2</v>
      </c>
      <c r="AB1044" s="189">
        <v>2.9000000000000001E-2</v>
      </c>
      <c r="AC1044" s="42"/>
    </row>
    <row r="1045" spans="1:29" x14ac:dyDescent="0.25">
      <c r="A1045" s="94" t="s">
        <v>2558</v>
      </c>
      <c r="B1045" s="189" t="s">
        <v>143</v>
      </c>
      <c r="C1045" s="189">
        <v>0.25981873111782477</v>
      </c>
      <c r="D1045" s="189">
        <v>0.27190332326283989</v>
      </c>
      <c r="E1045" s="189">
        <v>0.20241691842900303</v>
      </c>
      <c r="F1045" s="189">
        <v>8.4592145015105744E-2</v>
      </c>
      <c r="G1045" s="189">
        <v>0.16616314199395771</v>
      </c>
      <c r="H1045" s="189" t="s">
        <v>143</v>
      </c>
      <c r="I1045" s="189">
        <v>1.5105740181268883E-2</v>
      </c>
      <c r="J1045" s="188">
        <v>1</v>
      </c>
      <c r="K1045" s="190">
        <v>331</v>
      </c>
      <c r="L1045" s="94"/>
      <c r="M1045" s="189" t="s">
        <v>143</v>
      </c>
      <c r="N1045" s="189" t="s">
        <v>143</v>
      </c>
      <c r="O1045" s="189">
        <v>0.216</v>
      </c>
      <c r="P1045" s="189">
        <v>0.31</v>
      </c>
      <c r="Q1045" s="189">
        <v>0.22700000000000001</v>
      </c>
      <c r="R1045" s="189">
        <v>0.32200000000000001</v>
      </c>
      <c r="S1045" s="189">
        <v>0.16300000000000001</v>
      </c>
      <c r="T1045" s="189">
        <v>0.249</v>
      </c>
      <c r="U1045" s="189">
        <v>5.8999999999999997E-2</v>
      </c>
      <c r="V1045" s="189">
        <v>0.12</v>
      </c>
      <c r="W1045" s="189">
        <v>0.13</v>
      </c>
      <c r="X1045" s="189">
        <v>0.21</v>
      </c>
      <c r="Y1045" s="189" t="s">
        <v>143</v>
      </c>
      <c r="Z1045" s="189" t="s">
        <v>143</v>
      </c>
      <c r="AA1045" s="189">
        <v>6.0000000000000001E-3</v>
      </c>
      <c r="AB1045" s="189">
        <v>3.5000000000000003E-2</v>
      </c>
      <c r="AC1045" s="42"/>
    </row>
    <row r="1046" spans="1:29" x14ac:dyDescent="0.25">
      <c r="A1046" s="94" t="s">
        <v>2559</v>
      </c>
      <c r="B1046" s="189" t="s">
        <v>143</v>
      </c>
      <c r="C1046" s="189">
        <v>8.5858585858585856E-2</v>
      </c>
      <c r="D1046" s="189">
        <v>0.1111111111111111</v>
      </c>
      <c r="E1046" s="189">
        <v>7.3232323232323232E-2</v>
      </c>
      <c r="F1046" s="189">
        <v>1.0101010101010102E-2</v>
      </c>
      <c r="G1046" s="189">
        <v>0.67929292929292928</v>
      </c>
      <c r="H1046" s="189">
        <v>2.5252525252525255E-3</v>
      </c>
      <c r="I1046" s="189">
        <v>3.787878787878788E-2</v>
      </c>
      <c r="J1046" s="188">
        <v>0.99999999999999989</v>
      </c>
      <c r="K1046" s="190">
        <v>396</v>
      </c>
      <c r="L1046" s="94"/>
      <c r="M1046" s="189" t="s">
        <v>143</v>
      </c>
      <c r="N1046" s="189" t="s">
        <v>143</v>
      </c>
      <c r="O1046" s="189">
        <v>6.2E-2</v>
      </c>
      <c r="P1046" s="189">
        <v>0.11799999999999999</v>
      </c>
      <c r="Q1046" s="189">
        <v>8.4000000000000005E-2</v>
      </c>
      <c r="R1046" s="189">
        <v>0.14599999999999999</v>
      </c>
      <c r="S1046" s="189">
        <v>5.0999999999999997E-2</v>
      </c>
      <c r="T1046" s="189">
        <v>0.10299999999999999</v>
      </c>
      <c r="U1046" s="189">
        <v>4.0000000000000001E-3</v>
      </c>
      <c r="V1046" s="189">
        <v>2.5999999999999999E-2</v>
      </c>
      <c r="W1046" s="189">
        <v>0.63200000000000001</v>
      </c>
      <c r="X1046" s="189">
        <v>0.72299999999999998</v>
      </c>
      <c r="Y1046" s="189">
        <v>0</v>
      </c>
      <c r="Z1046" s="189">
        <v>1.4E-2</v>
      </c>
      <c r="AA1046" s="189">
        <v>2.3E-2</v>
      </c>
      <c r="AB1046" s="189">
        <v>6.2E-2</v>
      </c>
      <c r="AC1046" s="42"/>
    </row>
    <row r="1047" spans="1:29" x14ac:dyDescent="0.25">
      <c r="A1047" s="94" t="s">
        <v>2560</v>
      </c>
      <c r="B1047" s="189">
        <v>9.4607379375591296E-4</v>
      </c>
      <c r="C1047" s="189">
        <v>3.7842951750236518E-3</v>
      </c>
      <c r="D1047" s="189">
        <v>0.74550614947965943</v>
      </c>
      <c r="E1047" s="189">
        <v>0.13528855250709557</v>
      </c>
      <c r="F1047" s="189">
        <v>3.1220435193945129E-2</v>
      </c>
      <c r="G1047" s="189">
        <v>6.6225165562913907E-3</v>
      </c>
      <c r="H1047" s="189" t="s">
        <v>143</v>
      </c>
      <c r="I1047" s="189">
        <v>7.6631977294228951E-2</v>
      </c>
      <c r="J1047" s="188">
        <v>1</v>
      </c>
      <c r="K1047" s="190">
        <v>1057</v>
      </c>
      <c r="L1047" s="94"/>
      <c r="M1047" s="189">
        <v>0</v>
      </c>
      <c r="N1047" s="189">
        <v>5.0000000000000001E-3</v>
      </c>
      <c r="O1047" s="189">
        <v>1E-3</v>
      </c>
      <c r="P1047" s="189">
        <v>0.01</v>
      </c>
      <c r="Q1047" s="189">
        <v>0.71799999999999997</v>
      </c>
      <c r="R1047" s="189">
        <v>0.77100000000000002</v>
      </c>
      <c r="S1047" s="189">
        <v>0.11600000000000001</v>
      </c>
      <c r="T1047" s="189">
        <v>0.157</v>
      </c>
      <c r="U1047" s="189">
        <v>2.1999999999999999E-2</v>
      </c>
      <c r="V1047" s="189">
        <v>4.3999999999999997E-2</v>
      </c>
      <c r="W1047" s="189">
        <v>3.0000000000000001E-3</v>
      </c>
      <c r="X1047" s="189">
        <v>1.4E-2</v>
      </c>
      <c r="Y1047" s="189" t="s">
        <v>143</v>
      </c>
      <c r="Z1047" s="189" t="s">
        <v>143</v>
      </c>
      <c r="AA1047" s="189">
        <v>6.2E-2</v>
      </c>
      <c r="AB1047" s="189">
        <v>9.4E-2</v>
      </c>
      <c r="AC1047" s="42"/>
    </row>
    <row r="1048" spans="1:29" x14ac:dyDescent="0.25">
      <c r="A1048" s="94" t="s">
        <v>2561</v>
      </c>
      <c r="B1048" s="189" t="s">
        <v>143</v>
      </c>
      <c r="C1048" s="189">
        <v>0.32242990654205606</v>
      </c>
      <c r="D1048" s="189">
        <v>0.21682242990654205</v>
      </c>
      <c r="E1048" s="189">
        <v>0.10747663551401869</v>
      </c>
      <c r="F1048" s="189">
        <v>4.6728971962616821E-2</v>
      </c>
      <c r="G1048" s="189">
        <v>0.28317757009345795</v>
      </c>
      <c r="H1048" s="189">
        <v>3.7383177570093459E-3</v>
      </c>
      <c r="I1048" s="189">
        <v>1.9626168224299065E-2</v>
      </c>
      <c r="J1048" s="188">
        <v>1</v>
      </c>
      <c r="K1048" s="190">
        <v>1070</v>
      </c>
      <c r="L1048" s="94"/>
      <c r="M1048" s="189" t="s">
        <v>143</v>
      </c>
      <c r="N1048" s="189" t="s">
        <v>143</v>
      </c>
      <c r="O1048" s="189">
        <v>0.29499999999999998</v>
      </c>
      <c r="P1048" s="189">
        <v>0.35099999999999998</v>
      </c>
      <c r="Q1048" s="189">
        <v>0.193</v>
      </c>
      <c r="R1048" s="189">
        <v>0.24299999999999999</v>
      </c>
      <c r="S1048" s="189">
        <v>0.09</v>
      </c>
      <c r="T1048" s="189">
        <v>0.127</v>
      </c>
      <c r="U1048" s="189">
        <v>3.5999999999999997E-2</v>
      </c>
      <c r="V1048" s="189">
        <v>6.0999999999999999E-2</v>
      </c>
      <c r="W1048" s="189">
        <v>0.25700000000000001</v>
      </c>
      <c r="X1048" s="189">
        <v>0.311</v>
      </c>
      <c r="Y1048" s="189">
        <v>1E-3</v>
      </c>
      <c r="Z1048" s="189">
        <v>0.01</v>
      </c>
      <c r="AA1048" s="189">
        <v>1.2999999999999999E-2</v>
      </c>
      <c r="AB1048" s="189">
        <v>0.03</v>
      </c>
      <c r="AC1048" s="42"/>
    </row>
    <row r="1049" spans="1:29" x14ac:dyDescent="0.25">
      <c r="A1049" s="94" t="s">
        <v>2562</v>
      </c>
      <c r="B1049" s="189">
        <v>0.24238320920785375</v>
      </c>
      <c r="C1049" s="189">
        <v>0.40690589031821262</v>
      </c>
      <c r="D1049" s="189">
        <v>0.17874069058903183</v>
      </c>
      <c r="E1049" s="189">
        <v>7.3798239675016933E-2</v>
      </c>
      <c r="F1049" s="189">
        <v>6.770480704129993E-4</v>
      </c>
      <c r="G1049" s="189">
        <v>6.025727826675694E-2</v>
      </c>
      <c r="H1049" s="189">
        <v>2.7081922816519972E-3</v>
      </c>
      <c r="I1049" s="189">
        <v>3.4529451591062965E-2</v>
      </c>
      <c r="J1049" s="188">
        <v>1.0000000000000002</v>
      </c>
      <c r="K1049" s="190">
        <v>1477</v>
      </c>
      <c r="L1049" s="94"/>
      <c r="M1049" s="189">
        <v>0.221</v>
      </c>
      <c r="N1049" s="189">
        <v>0.26500000000000001</v>
      </c>
      <c r="O1049" s="189">
        <v>0.38200000000000001</v>
      </c>
      <c r="P1049" s="189">
        <v>0.432</v>
      </c>
      <c r="Q1049" s="189">
        <v>0.16</v>
      </c>
      <c r="R1049" s="189">
        <v>0.19900000000000001</v>
      </c>
      <c r="S1049" s="189">
        <v>6.2E-2</v>
      </c>
      <c r="T1049" s="189">
        <v>8.7999999999999995E-2</v>
      </c>
      <c r="U1049" s="189">
        <v>0</v>
      </c>
      <c r="V1049" s="189">
        <v>4.0000000000000001E-3</v>
      </c>
      <c r="W1049" s="189">
        <v>4.9000000000000002E-2</v>
      </c>
      <c r="X1049" s="189">
        <v>7.3999999999999996E-2</v>
      </c>
      <c r="Y1049" s="189">
        <v>1E-3</v>
      </c>
      <c r="Z1049" s="189">
        <v>7.0000000000000001E-3</v>
      </c>
      <c r="AA1049" s="189">
        <v>2.5999999999999999E-2</v>
      </c>
      <c r="AB1049" s="189">
        <v>4.4999999999999998E-2</v>
      </c>
      <c r="AC1049" s="42"/>
    </row>
    <row r="1050" spans="1:29" x14ac:dyDescent="0.25">
      <c r="A1050" s="94" t="s">
        <v>2563</v>
      </c>
      <c r="B1050" s="189" t="s">
        <v>143</v>
      </c>
      <c r="C1050" s="189">
        <v>0.17045454545454544</v>
      </c>
      <c r="D1050" s="189">
        <v>0.23484848484848486</v>
      </c>
      <c r="E1050" s="189">
        <v>0.23863636363636365</v>
      </c>
      <c r="F1050" s="189">
        <v>2.2727272727272728E-2</v>
      </c>
      <c r="G1050" s="189">
        <v>0.31439393939393939</v>
      </c>
      <c r="H1050" s="189">
        <v>3.787878787878788E-3</v>
      </c>
      <c r="I1050" s="189">
        <v>1.5151515151515152E-2</v>
      </c>
      <c r="J1050" s="188">
        <v>0.99999999999999989</v>
      </c>
      <c r="K1050" s="190">
        <v>264</v>
      </c>
      <c r="L1050" s="94"/>
      <c r="M1050" s="189" t="s">
        <v>143</v>
      </c>
      <c r="N1050" s="189" t="s">
        <v>143</v>
      </c>
      <c r="O1050" s="189">
        <v>0.13</v>
      </c>
      <c r="P1050" s="189">
        <v>0.22</v>
      </c>
      <c r="Q1050" s="189">
        <v>0.188</v>
      </c>
      <c r="R1050" s="189">
        <v>0.28999999999999998</v>
      </c>
      <c r="S1050" s="189">
        <v>0.191</v>
      </c>
      <c r="T1050" s="189">
        <v>0.29399999999999998</v>
      </c>
      <c r="U1050" s="189">
        <v>0.01</v>
      </c>
      <c r="V1050" s="189">
        <v>4.9000000000000002E-2</v>
      </c>
      <c r="W1050" s="189">
        <v>0.26100000000000001</v>
      </c>
      <c r="X1050" s="189">
        <v>0.373</v>
      </c>
      <c r="Y1050" s="189">
        <v>1E-3</v>
      </c>
      <c r="Z1050" s="189">
        <v>2.1000000000000001E-2</v>
      </c>
      <c r="AA1050" s="189">
        <v>6.0000000000000001E-3</v>
      </c>
      <c r="AB1050" s="189">
        <v>3.7999999999999999E-2</v>
      </c>
      <c r="AC1050" s="42"/>
    </row>
    <row r="1051" spans="1:29" x14ac:dyDescent="0.25">
      <c r="A1051" s="94" t="s">
        <v>2564</v>
      </c>
      <c r="B1051" s="189" t="s">
        <v>143</v>
      </c>
      <c r="C1051" s="189">
        <v>0.2095435684647303</v>
      </c>
      <c r="D1051" s="189">
        <v>0.23789764868603042</v>
      </c>
      <c r="E1051" s="189">
        <v>0.10027662517289074</v>
      </c>
      <c r="F1051" s="189">
        <v>1.3831258644536652E-2</v>
      </c>
      <c r="G1051" s="189">
        <v>0.41286307053941906</v>
      </c>
      <c r="H1051" s="189">
        <v>2.7662517289073307E-3</v>
      </c>
      <c r="I1051" s="189">
        <v>2.2821576763485476E-2</v>
      </c>
      <c r="J1051" s="188">
        <v>0.99999999999999989</v>
      </c>
      <c r="K1051" s="190">
        <v>1446</v>
      </c>
      <c r="L1051" s="94"/>
      <c r="M1051" s="189" t="s">
        <v>143</v>
      </c>
      <c r="N1051" s="189" t="s">
        <v>143</v>
      </c>
      <c r="O1051" s="189">
        <v>0.189</v>
      </c>
      <c r="P1051" s="189">
        <v>0.23100000000000001</v>
      </c>
      <c r="Q1051" s="189">
        <v>0.217</v>
      </c>
      <c r="R1051" s="189">
        <v>0.26100000000000001</v>
      </c>
      <c r="S1051" s="189">
        <v>8.5999999999999993E-2</v>
      </c>
      <c r="T1051" s="189">
        <v>0.11700000000000001</v>
      </c>
      <c r="U1051" s="189">
        <v>8.9999999999999993E-3</v>
      </c>
      <c r="V1051" s="189">
        <v>2.1000000000000001E-2</v>
      </c>
      <c r="W1051" s="189">
        <v>0.38800000000000001</v>
      </c>
      <c r="X1051" s="189">
        <v>0.438</v>
      </c>
      <c r="Y1051" s="189">
        <v>1E-3</v>
      </c>
      <c r="Z1051" s="189">
        <v>7.0000000000000001E-3</v>
      </c>
      <c r="AA1051" s="189">
        <v>1.6E-2</v>
      </c>
      <c r="AB1051" s="189">
        <v>3.2000000000000001E-2</v>
      </c>
      <c r="AC1051" s="42"/>
    </row>
    <row r="1052" spans="1:29" x14ac:dyDescent="0.25">
      <c r="A1052" s="94" t="s">
        <v>2565</v>
      </c>
      <c r="B1052" s="189" t="s">
        <v>143</v>
      </c>
      <c r="C1052" s="189">
        <v>0.36046511627906974</v>
      </c>
      <c r="D1052" s="189">
        <v>0.41279069767441862</v>
      </c>
      <c r="E1052" s="189">
        <v>9.0116279069767435E-2</v>
      </c>
      <c r="F1052" s="189">
        <v>2.9069767441860465E-3</v>
      </c>
      <c r="G1052" s="189">
        <v>4.0697674418604654E-2</v>
      </c>
      <c r="H1052" s="189" t="s">
        <v>143</v>
      </c>
      <c r="I1052" s="189">
        <v>9.3023255813953487E-2</v>
      </c>
      <c r="J1052" s="188">
        <v>1</v>
      </c>
      <c r="K1052" s="190">
        <v>344</v>
      </c>
      <c r="L1052" s="94"/>
      <c r="M1052" s="189" t="s">
        <v>143</v>
      </c>
      <c r="N1052" s="189" t="s">
        <v>143</v>
      </c>
      <c r="O1052" s="189">
        <v>0.312</v>
      </c>
      <c r="P1052" s="189">
        <v>0.41199999999999998</v>
      </c>
      <c r="Q1052" s="189">
        <v>0.36199999999999999</v>
      </c>
      <c r="R1052" s="189">
        <v>0.46600000000000003</v>
      </c>
      <c r="S1052" s="189">
        <v>6.4000000000000001E-2</v>
      </c>
      <c r="T1052" s="189">
        <v>0.125</v>
      </c>
      <c r="U1052" s="189">
        <v>1E-3</v>
      </c>
      <c r="V1052" s="189">
        <v>1.6E-2</v>
      </c>
      <c r="W1052" s="189">
        <v>2.4E-2</v>
      </c>
      <c r="X1052" s="189">
        <v>6.7000000000000004E-2</v>
      </c>
      <c r="Y1052" s="189" t="s">
        <v>143</v>
      </c>
      <c r="Z1052" s="189" t="s">
        <v>143</v>
      </c>
      <c r="AA1052" s="189">
        <v>6.7000000000000004E-2</v>
      </c>
      <c r="AB1052" s="189">
        <v>0.128</v>
      </c>
      <c r="AC1052" s="42"/>
    </row>
    <row r="1053" spans="1:29" x14ac:dyDescent="0.25">
      <c r="A1053" s="94" t="s">
        <v>2566</v>
      </c>
      <c r="B1053" s="189" t="s">
        <v>143</v>
      </c>
      <c r="C1053" s="189">
        <v>0.14956011730205279</v>
      </c>
      <c r="D1053" s="189">
        <v>0.32258064516129031</v>
      </c>
      <c r="E1053" s="189">
        <v>0.16129032258064516</v>
      </c>
      <c r="F1053" s="189">
        <v>3.519061583577713E-2</v>
      </c>
      <c r="G1053" s="189">
        <v>0.29912023460410558</v>
      </c>
      <c r="H1053" s="189">
        <v>2.9325513196480938E-3</v>
      </c>
      <c r="I1053" s="189">
        <v>2.932551319648094E-2</v>
      </c>
      <c r="J1053" s="188">
        <v>1</v>
      </c>
      <c r="K1053" s="190">
        <v>341</v>
      </c>
      <c r="L1053" s="94"/>
      <c r="M1053" s="189" t="s">
        <v>143</v>
      </c>
      <c r="N1053" s="189" t="s">
        <v>143</v>
      </c>
      <c r="O1053" s="189">
        <v>0.11600000000000001</v>
      </c>
      <c r="P1053" s="189">
        <v>0.191</v>
      </c>
      <c r="Q1053" s="189">
        <v>0.27500000000000002</v>
      </c>
      <c r="R1053" s="189">
        <v>0.374</v>
      </c>
      <c r="S1053" s="189">
        <v>0.126</v>
      </c>
      <c r="T1053" s="189">
        <v>0.20399999999999999</v>
      </c>
      <c r="U1053" s="189">
        <v>0.02</v>
      </c>
      <c r="V1053" s="189">
        <v>0.06</v>
      </c>
      <c r="W1053" s="189">
        <v>0.253</v>
      </c>
      <c r="X1053" s="189">
        <v>0.35</v>
      </c>
      <c r="Y1053" s="189">
        <v>1E-3</v>
      </c>
      <c r="Z1053" s="189">
        <v>1.6E-2</v>
      </c>
      <c r="AA1053" s="189">
        <v>1.6E-2</v>
      </c>
      <c r="AB1053" s="189">
        <v>5.2999999999999999E-2</v>
      </c>
      <c r="AC1053" s="42"/>
    </row>
    <row r="1054" spans="1:29" x14ac:dyDescent="0.25">
      <c r="A1054" s="94" t="s">
        <v>2567</v>
      </c>
      <c r="B1054" s="189" t="s">
        <v>143</v>
      </c>
      <c r="C1054" s="189">
        <v>0.31854838709677419</v>
      </c>
      <c r="D1054" s="189">
        <v>0.125</v>
      </c>
      <c r="E1054" s="189">
        <v>0.10080645161290322</v>
      </c>
      <c r="F1054" s="189">
        <v>0.12096774193548387</v>
      </c>
      <c r="G1054" s="189">
        <v>0.31854838709677419</v>
      </c>
      <c r="H1054" s="189">
        <v>4.0322580645161289E-3</v>
      </c>
      <c r="I1054" s="189">
        <v>1.2096774193548387E-2</v>
      </c>
      <c r="J1054" s="188">
        <v>1</v>
      </c>
      <c r="K1054" s="190">
        <v>248</v>
      </c>
      <c r="L1054" s="94"/>
      <c r="M1054" s="189" t="s">
        <v>143</v>
      </c>
      <c r="N1054" s="189" t="s">
        <v>143</v>
      </c>
      <c r="O1054" s="189">
        <v>0.26400000000000001</v>
      </c>
      <c r="P1054" s="189">
        <v>0.379</v>
      </c>
      <c r="Q1054" s="189">
        <v>8.8999999999999996E-2</v>
      </c>
      <c r="R1054" s="189">
        <v>0.17199999999999999</v>
      </c>
      <c r="S1054" s="189">
        <v>6.9000000000000006E-2</v>
      </c>
      <c r="T1054" s="189">
        <v>0.14499999999999999</v>
      </c>
      <c r="U1054" s="189">
        <v>8.5999999999999993E-2</v>
      </c>
      <c r="V1054" s="189">
        <v>0.16700000000000001</v>
      </c>
      <c r="W1054" s="189">
        <v>0.26400000000000001</v>
      </c>
      <c r="X1054" s="189">
        <v>0.379</v>
      </c>
      <c r="Y1054" s="189">
        <v>1E-3</v>
      </c>
      <c r="Z1054" s="189">
        <v>2.1999999999999999E-2</v>
      </c>
      <c r="AA1054" s="189">
        <v>4.0000000000000001E-3</v>
      </c>
      <c r="AB1054" s="189">
        <v>3.5000000000000003E-2</v>
      </c>
      <c r="AC1054" s="42"/>
    </row>
    <row r="1055" spans="1:29" x14ac:dyDescent="0.25">
      <c r="A1055" s="94" t="s">
        <v>2568</v>
      </c>
      <c r="B1055" s="189" t="s">
        <v>143</v>
      </c>
      <c r="C1055" s="189">
        <v>9.90990990990991E-2</v>
      </c>
      <c r="D1055" s="189">
        <v>0.15315315315315314</v>
      </c>
      <c r="E1055" s="189">
        <v>0.10810810810810811</v>
      </c>
      <c r="F1055" s="189">
        <v>4.954954954954955E-2</v>
      </c>
      <c r="G1055" s="189">
        <v>0.55855855855855852</v>
      </c>
      <c r="H1055" s="189" t="s">
        <v>143</v>
      </c>
      <c r="I1055" s="189">
        <v>3.1531531531531529E-2</v>
      </c>
      <c r="J1055" s="188">
        <v>0.99999999999999989</v>
      </c>
      <c r="K1055" s="190">
        <v>222</v>
      </c>
      <c r="L1055" s="94"/>
      <c r="M1055" s="189" t="s">
        <v>143</v>
      </c>
      <c r="N1055" s="189" t="s">
        <v>143</v>
      </c>
      <c r="O1055" s="189">
        <v>6.6000000000000003E-2</v>
      </c>
      <c r="P1055" s="189">
        <v>0.14499999999999999</v>
      </c>
      <c r="Q1055" s="189">
        <v>0.112</v>
      </c>
      <c r="R1055" s="189">
        <v>0.20599999999999999</v>
      </c>
      <c r="S1055" s="189">
        <v>7.3999999999999996E-2</v>
      </c>
      <c r="T1055" s="189">
        <v>0.156</v>
      </c>
      <c r="U1055" s="189">
        <v>2.8000000000000001E-2</v>
      </c>
      <c r="V1055" s="189">
        <v>8.6999999999999994E-2</v>
      </c>
      <c r="W1055" s="189">
        <v>0.49299999999999999</v>
      </c>
      <c r="X1055" s="189">
        <v>0.622</v>
      </c>
      <c r="Y1055" s="189" t="s">
        <v>143</v>
      </c>
      <c r="Z1055" s="189" t="s">
        <v>143</v>
      </c>
      <c r="AA1055" s="189">
        <v>1.4999999999999999E-2</v>
      </c>
      <c r="AB1055" s="189">
        <v>6.4000000000000001E-2</v>
      </c>
      <c r="AC1055" s="42"/>
    </row>
    <row r="1056" spans="1:29" x14ac:dyDescent="0.25">
      <c r="A1056" s="94" t="s">
        <v>2569</v>
      </c>
      <c r="B1056" s="189" t="s">
        <v>143</v>
      </c>
      <c r="C1056" s="189">
        <v>0.21259029927760578</v>
      </c>
      <c r="D1056" s="189">
        <v>0.36222910216718268</v>
      </c>
      <c r="E1056" s="189">
        <v>0.22291021671826625</v>
      </c>
      <c r="F1056" s="189">
        <v>3.8183694530443756E-2</v>
      </c>
      <c r="G1056" s="189">
        <v>0.14447884416924664</v>
      </c>
      <c r="H1056" s="189">
        <v>1.0319917440660474E-3</v>
      </c>
      <c r="I1056" s="189">
        <v>1.8575851393188854E-2</v>
      </c>
      <c r="J1056" s="188">
        <v>1.0000000000000002</v>
      </c>
      <c r="K1056" s="190">
        <v>969</v>
      </c>
      <c r="L1056" s="94"/>
      <c r="M1056" s="189" t="s">
        <v>143</v>
      </c>
      <c r="N1056" s="189" t="s">
        <v>143</v>
      </c>
      <c r="O1056" s="189">
        <v>0.188</v>
      </c>
      <c r="P1056" s="189">
        <v>0.23899999999999999</v>
      </c>
      <c r="Q1056" s="189">
        <v>0.33300000000000002</v>
      </c>
      <c r="R1056" s="189">
        <v>0.39300000000000002</v>
      </c>
      <c r="S1056" s="189">
        <v>0.19800000000000001</v>
      </c>
      <c r="T1056" s="189">
        <v>0.25</v>
      </c>
      <c r="U1056" s="189">
        <v>2.8000000000000001E-2</v>
      </c>
      <c r="V1056" s="189">
        <v>5.1999999999999998E-2</v>
      </c>
      <c r="W1056" s="189">
        <v>0.124</v>
      </c>
      <c r="X1056" s="189">
        <v>0.16800000000000001</v>
      </c>
      <c r="Y1056" s="189">
        <v>0</v>
      </c>
      <c r="Z1056" s="189">
        <v>6.0000000000000001E-3</v>
      </c>
      <c r="AA1056" s="189">
        <v>1.2E-2</v>
      </c>
      <c r="AB1056" s="189">
        <v>2.9000000000000001E-2</v>
      </c>
      <c r="AC1056" s="42"/>
    </row>
    <row r="1057" spans="1:29" x14ac:dyDescent="0.25">
      <c r="A1057" s="94" t="s">
        <v>2570</v>
      </c>
      <c r="B1057" s="189" t="s">
        <v>143</v>
      </c>
      <c r="C1057" s="189">
        <v>0.37391304347826088</v>
      </c>
      <c r="D1057" s="189">
        <v>0.38695652173913042</v>
      </c>
      <c r="E1057" s="189">
        <v>0.11739130434782609</v>
      </c>
      <c r="F1057" s="189">
        <v>2.6086956521739129E-2</v>
      </c>
      <c r="G1057" s="189">
        <v>8.2608695652173908E-2</v>
      </c>
      <c r="H1057" s="189" t="s">
        <v>143</v>
      </c>
      <c r="I1057" s="189">
        <v>1.3043478260869565E-2</v>
      </c>
      <c r="J1057" s="188">
        <v>1</v>
      </c>
      <c r="K1057" s="190">
        <v>230</v>
      </c>
      <c r="L1057" s="94"/>
      <c r="M1057" s="189" t="s">
        <v>143</v>
      </c>
      <c r="N1057" s="189" t="s">
        <v>143</v>
      </c>
      <c r="O1057" s="189">
        <v>0.314</v>
      </c>
      <c r="P1057" s="189">
        <v>0.438</v>
      </c>
      <c r="Q1057" s="189">
        <v>0.32600000000000001</v>
      </c>
      <c r="R1057" s="189">
        <v>0.45100000000000001</v>
      </c>
      <c r="S1057" s="189">
        <v>8.2000000000000003E-2</v>
      </c>
      <c r="T1057" s="189">
        <v>0.16500000000000001</v>
      </c>
      <c r="U1057" s="189">
        <v>1.2E-2</v>
      </c>
      <c r="V1057" s="189">
        <v>5.6000000000000001E-2</v>
      </c>
      <c r="W1057" s="189">
        <v>5.3999999999999999E-2</v>
      </c>
      <c r="X1057" s="189">
        <v>0.125</v>
      </c>
      <c r="Y1057" s="189" t="s">
        <v>143</v>
      </c>
      <c r="Z1057" s="189" t="s">
        <v>143</v>
      </c>
      <c r="AA1057" s="189">
        <v>4.0000000000000001E-3</v>
      </c>
      <c r="AB1057" s="189">
        <v>3.7999999999999999E-2</v>
      </c>
      <c r="AC1057" s="42"/>
    </row>
    <row r="1058" spans="1:29" x14ac:dyDescent="0.25">
      <c r="A1058" s="94" t="s">
        <v>2571</v>
      </c>
      <c r="B1058" s="189">
        <v>3.9349687072872452E-2</v>
      </c>
      <c r="C1058" s="189">
        <v>0.21768218113804763</v>
      </c>
      <c r="D1058" s="189">
        <v>0.3011294151499892</v>
      </c>
      <c r="E1058" s="189">
        <v>7.9346809582044459E-2</v>
      </c>
      <c r="F1058" s="189">
        <v>3.5321199913675272E-2</v>
      </c>
      <c r="G1058" s="189">
        <v>0.23350838069203655</v>
      </c>
      <c r="H1058" s="189">
        <v>6.0427307387957699E-3</v>
      </c>
      <c r="I1058" s="189">
        <v>8.7619595712538662E-2</v>
      </c>
      <c r="J1058" s="188">
        <v>1.0000000000000002</v>
      </c>
      <c r="K1058" s="190">
        <v>13901</v>
      </c>
      <c r="L1058" s="94"/>
      <c r="M1058" s="189">
        <v>3.5999999999999997E-2</v>
      </c>
      <c r="N1058" s="189">
        <v>4.2999999999999997E-2</v>
      </c>
      <c r="O1058" s="189">
        <v>0.21099999999999999</v>
      </c>
      <c r="P1058" s="189">
        <v>0.22500000000000001</v>
      </c>
      <c r="Q1058" s="189">
        <v>0.29399999999999998</v>
      </c>
      <c r="R1058" s="189">
        <v>0.309</v>
      </c>
      <c r="S1058" s="189">
        <v>7.4999999999999997E-2</v>
      </c>
      <c r="T1058" s="189">
        <v>8.4000000000000005E-2</v>
      </c>
      <c r="U1058" s="189">
        <v>3.2000000000000001E-2</v>
      </c>
      <c r="V1058" s="189">
        <v>3.9E-2</v>
      </c>
      <c r="W1058" s="189">
        <v>0.22700000000000001</v>
      </c>
      <c r="X1058" s="189">
        <v>0.24099999999999999</v>
      </c>
      <c r="Y1058" s="189">
        <v>5.0000000000000001E-3</v>
      </c>
      <c r="Z1058" s="189">
        <v>7.0000000000000001E-3</v>
      </c>
      <c r="AA1058" s="189">
        <v>8.3000000000000004E-2</v>
      </c>
      <c r="AB1058" s="189">
        <v>9.1999999999999998E-2</v>
      </c>
      <c r="AC1058" s="42"/>
    </row>
    <row r="1059" spans="1:29" x14ac:dyDescent="0.25">
      <c r="A1059" s="94" t="s">
        <v>2572</v>
      </c>
      <c r="B1059" s="189" t="s">
        <v>143</v>
      </c>
      <c r="C1059" s="189">
        <v>0.24631578947368421</v>
      </c>
      <c r="D1059" s="189">
        <v>0.31578947368421051</v>
      </c>
      <c r="E1059" s="189">
        <v>0.10105263157894737</v>
      </c>
      <c r="F1059" s="189">
        <v>6.7368421052631577E-2</v>
      </c>
      <c r="G1059" s="189">
        <v>0.21052631578947367</v>
      </c>
      <c r="H1059" s="189">
        <v>2.1052631578947368E-3</v>
      </c>
      <c r="I1059" s="189">
        <v>5.6842105263157895E-2</v>
      </c>
      <c r="J1059" s="188">
        <v>1</v>
      </c>
      <c r="K1059" s="190">
        <v>475</v>
      </c>
      <c r="L1059" s="94"/>
      <c r="M1059" s="189" t="s">
        <v>143</v>
      </c>
      <c r="N1059" s="189" t="s">
        <v>143</v>
      </c>
      <c r="O1059" s="189">
        <v>0.21</v>
      </c>
      <c r="P1059" s="189">
        <v>0.28699999999999998</v>
      </c>
      <c r="Q1059" s="189">
        <v>0.27600000000000002</v>
      </c>
      <c r="R1059" s="189">
        <v>0.35899999999999999</v>
      </c>
      <c r="S1059" s="189">
        <v>7.6999999999999999E-2</v>
      </c>
      <c r="T1059" s="189">
        <v>0.13100000000000001</v>
      </c>
      <c r="U1059" s="189">
        <v>4.8000000000000001E-2</v>
      </c>
      <c r="V1059" s="189">
        <v>9.4E-2</v>
      </c>
      <c r="W1059" s="189">
        <v>0.17599999999999999</v>
      </c>
      <c r="X1059" s="189">
        <v>0.249</v>
      </c>
      <c r="Y1059" s="189">
        <v>0</v>
      </c>
      <c r="Z1059" s="189">
        <v>1.2E-2</v>
      </c>
      <c r="AA1059" s="189">
        <v>3.9E-2</v>
      </c>
      <c r="AB1059" s="189">
        <v>8.1000000000000003E-2</v>
      </c>
      <c r="AC1059" s="42"/>
    </row>
    <row r="1060" spans="1:29" x14ac:dyDescent="0.25">
      <c r="A1060" s="94" t="s">
        <v>2573</v>
      </c>
      <c r="B1060" s="189" t="s">
        <v>143</v>
      </c>
      <c r="C1060" s="189">
        <v>7.8291814946619215E-2</v>
      </c>
      <c r="D1060" s="189">
        <v>0.20996441281138789</v>
      </c>
      <c r="E1060" s="189">
        <v>4.0925266903914591E-2</v>
      </c>
      <c r="F1060" s="189">
        <v>2.491103202846975E-2</v>
      </c>
      <c r="G1060" s="189">
        <v>0.58362989323843417</v>
      </c>
      <c r="H1060" s="189">
        <v>1.4234875444839857E-2</v>
      </c>
      <c r="I1060" s="189">
        <v>4.8042704626334518E-2</v>
      </c>
      <c r="J1060" s="188">
        <v>0.99999999999999989</v>
      </c>
      <c r="K1060" s="190">
        <v>562</v>
      </c>
      <c r="L1060" s="94"/>
      <c r="M1060" s="189" t="s">
        <v>143</v>
      </c>
      <c r="N1060" s="189" t="s">
        <v>143</v>
      </c>
      <c r="O1060" s="189">
        <v>5.8999999999999997E-2</v>
      </c>
      <c r="P1060" s="189">
        <v>0.10299999999999999</v>
      </c>
      <c r="Q1060" s="189">
        <v>0.17799999999999999</v>
      </c>
      <c r="R1060" s="189">
        <v>0.246</v>
      </c>
      <c r="S1060" s="189">
        <v>2.7E-2</v>
      </c>
      <c r="T1060" s="189">
        <v>6.0999999999999999E-2</v>
      </c>
      <c r="U1060" s="189">
        <v>1.4999999999999999E-2</v>
      </c>
      <c r="V1060" s="189">
        <v>4.1000000000000002E-2</v>
      </c>
      <c r="W1060" s="189">
        <v>0.54200000000000004</v>
      </c>
      <c r="X1060" s="189">
        <v>0.624</v>
      </c>
      <c r="Y1060" s="189">
        <v>7.0000000000000001E-3</v>
      </c>
      <c r="Z1060" s="189">
        <v>2.8000000000000001E-2</v>
      </c>
      <c r="AA1060" s="189">
        <v>3.3000000000000002E-2</v>
      </c>
      <c r="AB1060" s="189">
        <v>6.9000000000000006E-2</v>
      </c>
      <c r="AC1060" s="42"/>
    </row>
    <row r="1061" spans="1:29" x14ac:dyDescent="0.25">
      <c r="A1061" s="94" t="s">
        <v>2574</v>
      </c>
      <c r="B1061" s="189" t="s">
        <v>143</v>
      </c>
      <c r="C1061" s="189">
        <v>9.4607379375591296E-4</v>
      </c>
      <c r="D1061" s="189">
        <v>0.67171239356669821</v>
      </c>
      <c r="E1061" s="189">
        <v>0.19678334910122991</v>
      </c>
      <c r="F1061" s="189">
        <v>1.4191106906338695E-2</v>
      </c>
      <c r="G1061" s="189">
        <v>1.0406811731315043E-2</v>
      </c>
      <c r="H1061" s="189" t="s">
        <v>143</v>
      </c>
      <c r="I1061" s="189">
        <v>0.10596026490066225</v>
      </c>
      <c r="J1061" s="188">
        <v>1</v>
      </c>
      <c r="K1061" s="190">
        <v>1057</v>
      </c>
      <c r="L1061" s="94"/>
      <c r="M1061" s="189" t="s">
        <v>143</v>
      </c>
      <c r="N1061" s="189" t="s">
        <v>143</v>
      </c>
      <c r="O1061" s="189">
        <v>0</v>
      </c>
      <c r="P1061" s="189">
        <v>5.0000000000000001E-3</v>
      </c>
      <c r="Q1061" s="189">
        <v>0.64300000000000002</v>
      </c>
      <c r="R1061" s="189">
        <v>0.69899999999999995</v>
      </c>
      <c r="S1061" s="189">
        <v>0.17399999999999999</v>
      </c>
      <c r="T1061" s="189">
        <v>0.222</v>
      </c>
      <c r="U1061" s="189">
        <v>8.9999999999999993E-3</v>
      </c>
      <c r="V1061" s="189">
        <v>2.3E-2</v>
      </c>
      <c r="W1061" s="189">
        <v>6.0000000000000001E-3</v>
      </c>
      <c r="X1061" s="189">
        <v>1.9E-2</v>
      </c>
      <c r="Y1061" s="189" t="s">
        <v>143</v>
      </c>
      <c r="Z1061" s="189" t="s">
        <v>143</v>
      </c>
      <c r="AA1061" s="189">
        <v>8.8999999999999996E-2</v>
      </c>
      <c r="AB1061" s="189">
        <v>0.126</v>
      </c>
      <c r="AC1061" s="42"/>
    </row>
    <row r="1062" spans="1:29" x14ac:dyDescent="0.25">
      <c r="A1062" s="94" t="s">
        <v>2575</v>
      </c>
      <c r="B1062" s="189" t="s">
        <v>143</v>
      </c>
      <c r="C1062" s="189">
        <v>0.23311184939091917</v>
      </c>
      <c r="D1062" s="189">
        <v>0.29789590254706533</v>
      </c>
      <c r="E1062" s="189">
        <v>6.2015503875968991E-2</v>
      </c>
      <c r="F1062" s="189">
        <v>5.4817275747508304E-2</v>
      </c>
      <c r="G1062" s="189">
        <v>0.2718715393133998</v>
      </c>
      <c r="H1062" s="189">
        <v>7.7519379844961239E-3</v>
      </c>
      <c r="I1062" s="189">
        <v>7.2535991140642297E-2</v>
      </c>
      <c r="J1062" s="188">
        <v>1</v>
      </c>
      <c r="K1062" s="190">
        <v>1806</v>
      </c>
      <c r="L1062" s="94"/>
      <c r="M1062" s="189" t="s">
        <v>143</v>
      </c>
      <c r="N1062" s="189" t="s">
        <v>143</v>
      </c>
      <c r="O1062" s="189">
        <v>0.214</v>
      </c>
      <c r="P1062" s="189">
        <v>0.253</v>
      </c>
      <c r="Q1062" s="189">
        <v>0.27700000000000002</v>
      </c>
      <c r="R1062" s="189">
        <v>0.31900000000000001</v>
      </c>
      <c r="S1062" s="189">
        <v>5.1999999999999998E-2</v>
      </c>
      <c r="T1062" s="189">
        <v>7.3999999999999996E-2</v>
      </c>
      <c r="U1062" s="189">
        <v>4.4999999999999998E-2</v>
      </c>
      <c r="V1062" s="189">
        <v>6.6000000000000003E-2</v>
      </c>
      <c r="W1062" s="189">
        <v>0.252</v>
      </c>
      <c r="X1062" s="189">
        <v>0.29299999999999998</v>
      </c>
      <c r="Y1062" s="189">
        <v>5.0000000000000001E-3</v>
      </c>
      <c r="Z1062" s="189">
        <v>1.2999999999999999E-2</v>
      </c>
      <c r="AA1062" s="189">
        <v>6.0999999999999999E-2</v>
      </c>
      <c r="AB1062" s="189">
        <v>8.5000000000000006E-2</v>
      </c>
      <c r="AC1062" s="42"/>
    </row>
    <row r="1063" spans="1:29" x14ac:dyDescent="0.25">
      <c r="A1063" s="94" t="s">
        <v>2576</v>
      </c>
      <c r="B1063" s="189">
        <v>0.24583520936515083</v>
      </c>
      <c r="C1063" s="189">
        <v>0.34939216569113013</v>
      </c>
      <c r="D1063" s="189">
        <v>0.18910400720396217</v>
      </c>
      <c r="E1063" s="189">
        <v>4.9076992345790188E-2</v>
      </c>
      <c r="F1063" s="189">
        <v>2.7014858171994596E-3</v>
      </c>
      <c r="G1063" s="189">
        <v>5.1328230526789732E-2</v>
      </c>
      <c r="H1063" s="189">
        <v>2.7014858171994596E-3</v>
      </c>
      <c r="I1063" s="189">
        <v>0.10986042323277803</v>
      </c>
      <c r="J1063" s="188">
        <v>0.99999999999999989</v>
      </c>
      <c r="K1063" s="190">
        <v>2221</v>
      </c>
      <c r="L1063" s="94"/>
      <c r="M1063" s="189">
        <v>0.22800000000000001</v>
      </c>
      <c r="N1063" s="189">
        <v>0.26400000000000001</v>
      </c>
      <c r="O1063" s="189">
        <v>0.33</v>
      </c>
      <c r="P1063" s="189">
        <v>0.36899999999999999</v>
      </c>
      <c r="Q1063" s="189">
        <v>0.17299999999999999</v>
      </c>
      <c r="R1063" s="189">
        <v>0.20599999999999999</v>
      </c>
      <c r="S1063" s="189">
        <v>4.1000000000000002E-2</v>
      </c>
      <c r="T1063" s="189">
        <v>5.8999999999999997E-2</v>
      </c>
      <c r="U1063" s="189">
        <v>1E-3</v>
      </c>
      <c r="V1063" s="189">
        <v>6.0000000000000001E-3</v>
      </c>
      <c r="W1063" s="189">
        <v>4.2999999999999997E-2</v>
      </c>
      <c r="X1063" s="189">
        <v>6.0999999999999999E-2</v>
      </c>
      <c r="Y1063" s="189">
        <v>1E-3</v>
      </c>
      <c r="Z1063" s="189">
        <v>6.0000000000000001E-3</v>
      </c>
      <c r="AA1063" s="189">
        <v>9.8000000000000004E-2</v>
      </c>
      <c r="AB1063" s="189">
        <v>0.124</v>
      </c>
      <c r="AC1063" s="42"/>
    </row>
    <row r="1064" spans="1:29" x14ac:dyDescent="0.25">
      <c r="A1064" s="94" t="s">
        <v>2577</v>
      </c>
      <c r="B1064" s="189" t="s">
        <v>143</v>
      </c>
      <c r="C1064" s="189">
        <v>0.17041800643086816</v>
      </c>
      <c r="D1064" s="189">
        <v>0.27652733118971062</v>
      </c>
      <c r="E1064" s="189">
        <v>0.14469453376205788</v>
      </c>
      <c r="F1064" s="189">
        <v>2.8938906752411574E-2</v>
      </c>
      <c r="G1064" s="189">
        <v>0.2861736334405145</v>
      </c>
      <c r="H1064" s="189">
        <v>1.2861736334405145E-2</v>
      </c>
      <c r="I1064" s="189">
        <v>8.0385852090032156E-2</v>
      </c>
      <c r="J1064" s="188">
        <v>1</v>
      </c>
      <c r="K1064" s="190">
        <v>311</v>
      </c>
      <c r="L1064" s="94"/>
      <c r="M1064" s="189" t="s">
        <v>143</v>
      </c>
      <c r="N1064" s="189" t="s">
        <v>143</v>
      </c>
      <c r="O1064" s="189">
        <v>0.13300000000000001</v>
      </c>
      <c r="P1064" s="189">
        <v>0.216</v>
      </c>
      <c r="Q1064" s="189">
        <v>0.23</v>
      </c>
      <c r="R1064" s="189">
        <v>0.32900000000000001</v>
      </c>
      <c r="S1064" s="189">
        <v>0.11</v>
      </c>
      <c r="T1064" s="189">
        <v>0.188</v>
      </c>
      <c r="U1064" s="189">
        <v>1.4999999999999999E-2</v>
      </c>
      <c r="V1064" s="189">
        <v>5.3999999999999999E-2</v>
      </c>
      <c r="W1064" s="189">
        <v>0.23899999999999999</v>
      </c>
      <c r="X1064" s="189">
        <v>0.33900000000000002</v>
      </c>
      <c r="Y1064" s="189">
        <v>5.0000000000000001E-3</v>
      </c>
      <c r="Z1064" s="189">
        <v>3.3000000000000002E-2</v>
      </c>
      <c r="AA1064" s="189">
        <v>5.5E-2</v>
      </c>
      <c r="AB1064" s="189">
        <v>0.11600000000000001</v>
      </c>
      <c r="AC1064" s="42"/>
    </row>
    <row r="1065" spans="1:29" x14ac:dyDescent="0.25">
      <c r="A1065" s="94" t="s">
        <v>2578</v>
      </c>
      <c r="B1065" s="189" t="s">
        <v>143</v>
      </c>
      <c r="C1065" s="189">
        <v>0.18335419274092615</v>
      </c>
      <c r="D1065" s="189">
        <v>0.25594493116395495</v>
      </c>
      <c r="E1065" s="189">
        <v>8.5106382978723402E-2</v>
      </c>
      <c r="F1065" s="189">
        <v>2.6282853566958697E-2</v>
      </c>
      <c r="G1065" s="189">
        <v>0.3904881101376721</v>
      </c>
      <c r="H1065" s="189">
        <v>8.135168961201502E-3</v>
      </c>
      <c r="I1065" s="189">
        <v>5.0688360450563207E-2</v>
      </c>
      <c r="J1065" s="188">
        <v>1</v>
      </c>
      <c r="K1065" s="190">
        <v>1598</v>
      </c>
      <c r="L1065" s="94"/>
      <c r="M1065" s="189" t="s">
        <v>143</v>
      </c>
      <c r="N1065" s="189" t="s">
        <v>143</v>
      </c>
      <c r="O1065" s="189">
        <v>0.16500000000000001</v>
      </c>
      <c r="P1065" s="189">
        <v>0.20300000000000001</v>
      </c>
      <c r="Q1065" s="189">
        <v>0.23499999999999999</v>
      </c>
      <c r="R1065" s="189">
        <v>0.27800000000000002</v>
      </c>
      <c r="S1065" s="189">
        <v>7.1999999999999995E-2</v>
      </c>
      <c r="T1065" s="189">
        <v>0.1</v>
      </c>
      <c r="U1065" s="189">
        <v>0.02</v>
      </c>
      <c r="V1065" s="189">
        <v>3.5000000000000003E-2</v>
      </c>
      <c r="W1065" s="189">
        <v>0.36699999999999999</v>
      </c>
      <c r="X1065" s="189">
        <v>0.41499999999999998</v>
      </c>
      <c r="Y1065" s="189">
        <v>5.0000000000000001E-3</v>
      </c>
      <c r="Z1065" s="189">
        <v>1.4E-2</v>
      </c>
      <c r="AA1065" s="189">
        <v>4.1000000000000002E-2</v>
      </c>
      <c r="AB1065" s="189">
        <v>6.3E-2</v>
      </c>
      <c r="AC1065" s="42"/>
    </row>
    <row r="1066" spans="1:29" x14ac:dyDescent="0.25">
      <c r="A1066" s="94" t="s">
        <v>2579</v>
      </c>
      <c r="B1066" s="189" t="s">
        <v>143</v>
      </c>
      <c r="C1066" s="189">
        <v>0.31239092495637</v>
      </c>
      <c r="D1066" s="189">
        <v>0.39092495636998253</v>
      </c>
      <c r="E1066" s="189">
        <v>7.6788830715532289E-2</v>
      </c>
      <c r="F1066" s="189">
        <v>1.3961605584642234E-2</v>
      </c>
      <c r="G1066" s="189">
        <v>3.3158813263525308E-2</v>
      </c>
      <c r="H1066" s="189">
        <v>3.4904013961605585E-3</v>
      </c>
      <c r="I1066" s="189">
        <v>0.16928446771378708</v>
      </c>
      <c r="J1066" s="188">
        <v>1</v>
      </c>
      <c r="K1066" s="190">
        <v>573</v>
      </c>
      <c r="L1066" s="94"/>
      <c r="M1066" s="189" t="s">
        <v>143</v>
      </c>
      <c r="N1066" s="189" t="s">
        <v>143</v>
      </c>
      <c r="O1066" s="189">
        <v>0.27600000000000002</v>
      </c>
      <c r="P1066" s="189">
        <v>0.35099999999999998</v>
      </c>
      <c r="Q1066" s="189">
        <v>0.35199999999999998</v>
      </c>
      <c r="R1066" s="189">
        <v>0.43099999999999999</v>
      </c>
      <c r="S1066" s="189">
        <v>5.8000000000000003E-2</v>
      </c>
      <c r="T1066" s="189">
        <v>0.10199999999999999</v>
      </c>
      <c r="U1066" s="189">
        <v>7.0000000000000001E-3</v>
      </c>
      <c r="V1066" s="189">
        <v>2.7E-2</v>
      </c>
      <c r="W1066" s="189">
        <v>2.1000000000000001E-2</v>
      </c>
      <c r="X1066" s="189">
        <v>5.0999999999999997E-2</v>
      </c>
      <c r="Y1066" s="189">
        <v>1E-3</v>
      </c>
      <c r="Z1066" s="189">
        <v>1.2999999999999999E-2</v>
      </c>
      <c r="AA1066" s="189">
        <v>0.14099999999999999</v>
      </c>
      <c r="AB1066" s="189">
        <v>0.20200000000000001</v>
      </c>
      <c r="AC1066" s="42"/>
    </row>
    <row r="1067" spans="1:29" x14ac:dyDescent="0.25">
      <c r="A1067" s="94" t="s">
        <v>2580</v>
      </c>
      <c r="B1067" s="189" t="s">
        <v>143</v>
      </c>
      <c r="C1067" s="189">
        <v>0.13698630136986301</v>
      </c>
      <c r="D1067" s="189">
        <v>0.34637964774951074</v>
      </c>
      <c r="E1067" s="189">
        <v>0.12133072407045009</v>
      </c>
      <c r="F1067" s="189">
        <v>4.5009784735812131E-2</v>
      </c>
      <c r="G1067" s="189">
        <v>0.2583170254403131</v>
      </c>
      <c r="H1067" s="189">
        <v>7.8277886497064575E-3</v>
      </c>
      <c r="I1067" s="189">
        <v>8.4148727984344418E-2</v>
      </c>
      <c r="J1067" s="188">
        <v>1</v>
      </c>
      <c r="K1067" s="190">
        <v>511</v>
      </c>
      <c r="L1067" s="94"/>
      <c r="M1067" s="189" t="s">
        <v>143</v>
      </c>
      <c r="N1067" s="189" t="s">
        <v>143</v>
      </c>
      <c r="O1067" s="189">
        <v>0.11</v>
      </c>
      <c r="P1067" s="189">
        <v>0.17</v>
      </c>
      <c r="Q1067" s="189">
        <v>0.30599999999999999</v>
      </c>
      <c r="R1067" s="189">
        <v>0.38900000000000001</v>
      </c>
      <c r="S1067" s="189">
        <v>9.6000000000000002E-2</v>
      </c>
      <c r="T1067" s="189">
        <v>0.153</v>
      </c>
      <c r="U1067" s="189">
        <v>0.03</v>
      </c>
      <c r="V1067" s="189">
        <v>6.7000000000000004E-2</v>
      </c>
      <c r="W1067" s="189">
        <v>0.222</v>
      </c>
      <c r="X1067" s="189">
        <v>0.29799999999999999</v>
      </c>
      <c r="Y1067" s="189">
        <v>3.0000000000000001E-3</v>
      </c>
      <c r="Z1067" s="189">
        <v>0.02</v>
      </c>
      <c r="AA1067" s="189">
        <v>6.3E-2</v>
      </c>
      <c r="AB1067" s="189">
        <v>0.111</v>
      </c>
      <c r="AC1067" s="42"/>
    </row>
    <row r="1068" spans="1:29" x14ac:dyDescent="0.25">
      <c r="A1068" s="94" t="s">
        <v>2581</v>
      </c>
      <c r="B1068" s="189" t="s">
        <v>143</v>
      </c>
      <c r="C1068" s="189">
        <v>0.25647668393782386</v>
      </c>
      <c r="D1068" s="189">
        <v>0.26943005181347152</v>
      </c>
      <c r="E1068" s="189">
        <v>6.4766839378238336E-2</v>
      </c>
      <c r="F1068" s="189">
        <v>0.14248704663212436</v>
      </c>
      <c r="G1068" s="189">
        <v>0.18911917098445596</v>
      </c>
      <c r="H1068" s="189">
        <v>5.1813471502590676E-3</v>
      </c>
      <c r="I1068" s="189">
        <v>7.2538860103626937E-2</v>
      </c>
      <c r="J1068" s="188">
        <v>1.0000000000000002</v>
      </c>
      <c r="K1068" s="190">
        <v>386</v>
      </c>
      <c r="L1068" s="94"/>
      <c r="M1068" s="189" t="s">
        <v>143</v>
      </c>
      <c r="N1068" s="189" t="s">
        <v>143</v>
      </c>
      <c r="O1068" s="189">
        <v>0.215</v>
      </c>
      <c r="P1068" s="189">
        <v>0.30199999999999999</v>
      </c>
      <c r="Q1068" s="189">
        <v>0.22800000000000001</v>
      </c>
      <c r="R1068" s="189">
        <v>0.316</v>
      </c>
      <c r="S1068" s="189">
        <v>4.3999999999999997E-2</v>
      </c>
      <c r="T1068" s="189">
        <v>9.4E-2</v>
      </c>
      <c r="U1068" s="189">
        <v>0.111</v>
      </c>
      <c r="V1068" s="189">
        <v>0.18099999999999999</v>
      </c>
      <c r="W1068" s="189">
        <v>0.153</v>
      </c>
      <c r="X1068" s="189">
        <v>0.23100000000000001</v>
      </c>
      <c r="Y1068" s="189">
        <v>1E-3</v>
      </c>
      <c r="Z1068" s="189">
        <v>1.9E-2</v>
      </c>
      <c r="AA1068" s="189">
        <v>5.0999999999999997E-2</v>
      </c>
      <c r="AB1068" s="189">
        <v>0.10299999999999999</v>
      </c>
      <c r="AC1068" s="42"/>
    </row>
    <row r="1069" spans="1:29" x14ac:dyDescent="0.25">
      <c r="A1069" s="94" t="s">
        <v>2582</v>
      </c>
      <c r="B1069" s="189" t="s">
        <v>143</v>
      </c>
      <c r="C1069" s="189">
        <v>0.10817307692307693</v>
      </c>
      <c r="D1069" s="189">
        <v>0.24519230769230768</v>
      </c>
      <c r="E1069" s="189">
        <v>6.0096153846153848E-2</v>
      </c>
      <c r="F1069" s="189">
        <v>5.5288461538461536E-2</v>
      </c>
      <c r="G1069" s="189">
        <v>0.46634615384615385</v>
      </c>
      <c r="H1069" s="189">
        <v>9.6153846153846159E-3</v>
      </c>
      <c r="I1069" s="189">
        <v>5.5288461538461536E-2</v>
      </c>
      <c r="J1069" s="188">
        <v>1</v>
      </c>
      <c r="K1069" s="190">
        <v>416</v>
      </c>
      <c r="L1069" s="94"/>
      <c r="M1069" s="189" t="s">
        <v>143</v>
      </c>
      <c r="N1069" s="189" t="s">
        <v>143</v>
      </c>
      <c r="O1069" s="189">
        <v>8.2000000000000003E-2</v>
      </c>
      <c r="P1069" s="189">
        <v>0.14199999999999999</v>
      </c>
      <c r="Q1069" s="189">
        <v>0.20599999999999999</v>
      </c>
      <c r="R1069" s="189">
        <v>0.28899999999999998</v>
      </c>
      <c r="S1069" s="189">
        <v>4.1000000000000002E-2</v>
      </c>
      <c r="T1069" s="189">
        <v>8.6999999999999994E-2</v>
      </c>
      <c r="U1069" s="189">
        <v>3.6999999999999998E-2</v>
      </c>
      <c r="V1069" s="189">
        <v>8.2000000000000003E-2</v>
      </c>
      <c r="W1069" s="189">
        <v>0.41899999999999998</v>
      </c>
      <c r="X1069" s="189">
        <v>0.51400000000000001</v>
      </c>
      <c r="Y1069" s="189">
        <v>4.0000000000000001E-3</v>
      </c>
      <c r="Z1069" s="189">
        <v>2.4E-2</v>
      </c>
      <c r="AA1069" s="189">
        <v>3.6999999999999998E-2</v>
      </c>
      <c r="AB1069" s="189">
        <v>8.2000000000000003E-2</v>
      </c>
      <c r="AC1069" s="42"/>
    </row>
    <row r="1070" spans="1:29" x14ac:dyDescent="0.25">
      <c r="A1070" s="94" t="s">
        <v>2583</v>
      </c>
      <c r="B1070" s="189" t="s">
        <v>143</v>
      </c>
      <c r="C1070" s="189">
        <v>0.20223463687150839</v>
      </c>
      <c r="D1070" s="189">
        <v>0.48770949720670392</v>
      </c>
      <c r="E1070" s="189">
        <v>7.4860335195530731E-2</v>
      </c>
      <c r="F1070" s="189">
        <v>2.1787709497206705E-2</v>
      </c>
      <c r="G1070" s="189">
        <v>9.720670391061452E-2</v>
      </c>
      <c r="H1070" s="189">
        <v>5.5865921787709499E-3</v>
      </c>
      <c r="I1070" s="189">
        <v>0.1106145251396648</v>
      </c>
      <c r="J1070" s="188">
        <v>1</v>
      </c>
      <c r="K1070" s="190">
        <v>1790</v>
      </c>
      <c r="L1070" s="94"/>
      <c r="M1070" s="189" t="s">
        <v>143</v>
      </c>
      <c r="N1070" s="189" t="s">
        <v>143</v>
      </c>
      <c r="O1070" s="189">
        <v>0.184</v>
      </c>
      <c r="P1070" s="189">
        <v>0.221</v>
      </c>
      <c r="Q1070" s="189">
        <v>0.46500000000000002</v>
      </c>
      <c r="R1070" s="189">
        <v>0.51100000000000001</v>
      </c>
      <c r="S1070" s="189">
        <v>6.4000000000000001E-2</v>
      </c>
      <c r="T1070" s="189">
        <v>8.7999999999999995E-2</v>
      </c>
      <c r="U1070" s="189">
        <v>1.6E-2</v>
      </c>
      <c r="V1070" s="189">
        <v>0.03</v>
      </c>
      <c r="W1070" s="189">
        <v>8.4000000000000005E-2</v>
      </c>
      <c r="X1070" s="189">
        <v>0.112</v>
      </c>
      <c r="Y1070" s="189">
        <v>3.0000000000000001E-3</v>
      </c>
      <c r="Z1070" s="189">
        <v>0.01</v>
      </c>
      <c r="AA1070" s="189">
        <v>9.7000000000000003E-2</v>
      </c>
      <c r="AB1070" s="189">
        <v>0.126</v>
      </c>
      <c r="AC1070" s="42"/>
    </row>
    <row r="1071" spans="1:29" x14ac:dyDescent="0.25">
      <c r="A1071" s="94" t="s">
        <v>2584</v>
      </c>
      <c r="B1071" s="189" t="s">
        <v>143</v>
      </c>
      <c r="C1071" s="189">
        <v>0.41139240506329117</v>
      </c>
      <c r="D1071" s="189">
        <v>0.31962025316455694</v>
      </c>
      <c r="E1071" s="189">
        <v>4.746835443037975E-2</v>
      </c>
      <c r="F1071" s="189">
        <v>3.7974683544303799E-2</v>
      </c>
      <c r="G1071" s="189">
        <v>7.9113924050632917E-2</v>
      </c>
      <c r="H1071" s="189">
        <v>3.1645569620253164E-3</v>
      </c>
      <c r="I1071" s="189">
        <v>0.10126582278481013</v>
      </c>
      <c r="J1071" s="188">
        <v>1</v>
      </c>
      <c r="K1071" s="190">
        <v>316</v>
      </c>
      <c r="L1071" s="94"/>
      <c r="M1071" s="189" t="s">
        <v>143</v>
      </c>
      <c r="N1071" s="189" t="s">
        <v>143</v>
      </c>
      <c r="O1071" s="189">
        <v>0.35899999999999999</v>
      </c>
      <c r="P1071" s="189">
        <v>0.46600000000000003</v>
      </c>
      <c r="Q1071" s="189">
        <v>0.27100000000000002</v>
      </c>
      <c r="R1071" s="189">
        <v>0.373</v>
      </c>
      <c r="S1071" s="189">
        <v>2.9000000000000001E-2</v>
      </c>
      <c r="T1071" s="189">
        <v>7.6999999999999999E-2</v>
      </c>
      <c r="U1071" s="189">
        <v>2.1999999999999999E-2</v>
      </c>
      <c r="V1071" s="189">
        <v>6.5000000000000002E-2</v>
      </c>
      <c r="W1071" s="189">
        <v>5.3999999999999999E-2</v>
      </c>
      <c r="X1071" s="189">
        <v>0.114</v>
      </c>
      <c r="Y1071" s="189">
        <v>1E-3</v>
      </c>
      <c r="Z1071" s="189">
        <v>1.7999999999999999E-2</v>
      </c>
      <c r="AA1071" s="189">
        <v>7.2999999999999995E-2</v>
      </c>
      <c r="AB1071" s="189">
        <v>0.13900000000000001</v>
      </c>
      <c r="AC1071" s="42"/>
    </row>
    <row r="1072" spans="1:29" x14ac:dyDescent="0.25">
      <c r="A1072" s="94" t="s">
        <v>2585</v>
      </c>
      <c r="B1072" s="189">
        <v>5.1793238105025174E-2</v>
      </c>
      <c r="C1072" s="189">
        <v>0.25475285171102663</v>
      </c>
      <c r="D1072" s="189">
        <v>0.24673723152810606</v>
      </c>
      <c r="E1072" s="189">
        <v>0.10821087246942761</v>
      </c>
      <c r="F1072" s="189">
        <v>4.9224129072037819E-2</v>
      </c>
      <c r="G1072" s="189">
        <v>0.19566334395231733</v>
      </c>
      <c r="H1072" s="189">
        <v>3.1856952009043263E-3</v>
      </c>
      <c r="I1072" s="189">
        <v>9.0432637961155068E-2</v>
      </c>
      <c r="J1072" s="188">
        <v>1</v>
      </c>
      <c r="K1072" s="190">
        <v>9731</v>
      </c>
      <c r="L1072" s="94"/>
      <c r="M1072" s="189">
        <v>4.8000000000000001E-2</v>
      </c>
      <c r="N1072" s="189">
        <v>5.6000000000000001E-2</v>
      </c>
      <c r="O1072" s="189">
        <v>0.246</v>
      </c>
      <c r="P1072" s="189">
        <v>0.26400000000000001</v>
      </c>
      <c r="Q1072" s="189">
        <v>0.23799999999999999</v>
      </c>
      <c r="R1072" s="189">
        <v>0.255</v>
      </c>
      <c r="S1072" s="189">
        <v>0.10199999999999999</v>
      </c>
      <c r="T1072" s="189">
        <v>0.115</v>
      </c>
      <c r="U1072" s="189">
        <v>4.4999999999999998E-2</v>
      </c>
      <c r="V1072" s="189">
        <v>5.3999999999999999E-2</v>
      </c>
      <c r="W1072" s="189">
        <v>0.188</v>
      </c>
      <c r="X1072" s="189">
        <v>0.20399999999999999</v>
      </c>
      <c r="Y1072" s="189">
        <v>2E-3</v>
      </c>
      <c r="Z1072" s="189">
        <v>5.0000000000000001E-3</v>
      </c>
      <c r="AA1072" s="189">
        <v>8.5000000000000006E-2</v>
      </c>
      <c r="AB1072" s="189">
        <v>9.6000000000000002E-2</v>
      </c>
      <c r="AC1072" s="42"/>
    </row>
    <row r="1073" spans="1:29" x14ac:dyDescent="0.25">
      <c r="A1073" s="94" t="s">
        <v>2586</v>
      </c>
      <c r="B1073" s="189" t="s">
        <v>143</v>
      </c>
      <c r="C1073" s="189">
        <v>0.34810126582278483</v>
      </c>
      <c r="D1073" s="189">
        <v>0.21202531645569619</v>
      </c>
      <c r="E1073" s="189">
        <v>0.12658227848101267</v>
      </c>
      <c r="F1073" s="189">
        <v>0.11708860759493671</v>
      </c>
      <c r="G1073" s="189">
        <v>0.12974683544303797</v>
      </c>
      <c r="H1073" s="189">
        <v>3.1645569620253164E-3</v>
      </c>
      <c r="I1073" s="189">
        <v>6.3291139240506333E-2</v>
      </c>
      <c r="J1073" s="188">
        <v>1</v>
      </c>
      <c r="K1073" s="190">
        <v>316</v>
      </c>
      <c r="L1073" s="94"/>
      <c r="M1073" s="189" t="s">
        <v>143</v>
      </c>
      <c r="N1073" s="189" t="s">
        <v>143</v>
      </c>
      <c r="O1073" s="189">
        <v>0.29799999999999999</v>
      </c>
      <c r="P1073" s="189">
        <v>0.40200000000000002</v>
      </c>
      <c r="Q1073" s="189">
        <v>0.17100000000000001</v>
      </c>
      <c r="R1073" s="189">
        <v>0.26</v>
      </c>
      <c r="S1073" s="189">
        <v>9.4E-2</v>
      </c>
      <c r="T1073" s="189">
        <v>0.16800000000000001</v>
      </c>
      <c r="U1073" s="189">
        <v>8.5999999999999993E-2</v>
      </c>
      <c r="V1073" s="189">
        <v>0.157</v>
      </c>
      <c r="W1073" s="189">
        <v>9.7000000000000003E-2</v>
      </c>
      <c r="X1073" s="189">
        <v>0.17100000000000001</v>
      </c>
      <c r="Y1073" s="189">
        <v>1E-3</v>
      </c>
      <c r="Z1073" s="189">
        <v>1.7999999999999999E-2</v>
      </c>
      <c r="AA1073" s="189">
        <v>4.1000000000000002E-2</v>
      </c>
      <c r="AB1073" s="189">
        <v>9.6000000000000002E-2</v>
      </c>
      <c r="AC1073" s="42"/>
    </row>
    <row r="1074" spans="1:29" x14ac:dyDescent="0.25">
      <c r="A1074" s="94" t="s">
        <v>2587</v>
      </c>
      <c r="B1074" s="189" t="s">
        <v>143</v>
      </c>
      <c r="C1074" s="189">
        <v>9.7922848664688422E-2</v>
      </c>
      <c r="D1074" s="189">
        <v>0.14836795252225518</v>
      </c>
      <c r="E1074" s="189">
        <v>7.418397626112759E-2</v>
      </c>
      <c r="F1074" s="189">
        <v>4.1543026706231452E-2</v>
      </c>
      <c r="G1074" s="189">
        <v>0.54896142433234418</v>
      </c>
      <c r="H1074" s="189">
        <v>1.7804154302670624E-2</v>
      </c>
      <c r="I1074" s="189">
        <v>7.1216617210682495E-2</v>
      </c>
      <c r="J1074" s="188">
        <v>0.99999999999999989</v>
      </c>
      <c r="K1074" s="190">
        <v>337</v>
      </c>
      <c r="L1074" s="94"/>
      <c r="M1074" s="189" t="s">
        <v>143</v>
      </c>
      <c r="N1074" s="189" t="s">
        <v>143</v>
      </c>
      <c r="O1074" s="189">
        <v>7.0999999999999994E-2</v>
      </c>
      <c r="P1074" s="189">
        <v>0.13400000000000001</v>
      </c>
      <c r="Q1074" s="189">
        <v>0.114</v>
      </c>
      <c r="R1074" s="189">
        <v>0.19</v>
      </c>
      <c r="S1074" s="189">
        <v>5.0999999999999997E-2</v>
      </c>
      <c r="T1074" s="189">
        <v>0.107</v>
      </c>
      <c r="U1074" s="189">
        <v>2.5000000000000001E-2</v>
      </c>
      <c r="V1074" s="189">
        <v>6.9000000000000006E-2</v>
      </c>
      <c r="W1074" s="189">
        <v>0.496</v>
      </c>
      <c r="X1074" s="189">
        <v>0.60099999999999998</v>
      </c>
      <c r="Y1074" s="189">
        <v>8.0000000000000002E-3</v>
      </c>
      <c r="Z1074" s="189">
        <v>3.7999999999999999E-2</v>
      </c>
      <c r="AA1074" s="189">
        <v>4.8000000000000001E-2</v>
      </c>
      <c r="AB1074" s="189">
        <v>0.104</v>
      </c>
      <c r="AC1074" s="42"/>
    </row>
    <row r="1075" spans="1:29" x14ac:dyDescent="0.25">
      <c r="A1075" s="94" t="s">
        <v>2588</v>
      </c>
      <c r="B1075" s="189" t="s">
        <v>143</v>
      </c>
      <c r="C1075" s="189" t="s">
        <v>143</v>
      </c>
      <c r="D1075" s="189">
        <v>0.51431844215349365</v>
      </c>
      <c r="E1075" s="189">
        <v>0.15922107674684993</v>
      </c>
      <c r="F1075" s="189">
        <v>0.25887743413516612</v>
      </c>
      <c r="G1075" s="189">
        <v>1.0309278350515464E-2</v>
      </c>
      <c r="H1075" s="189" t="s">
        <v>143</v>
      </c>
      <c r="I1075" s="189">
        <v>5.7273768613974797E-2</v>
      </c>
      <c r="J1075" s="188">
        <v>1</v>
      </c>
      <c r="K1075" s="190">
        <v>873</v>
      </c>
      <c r="L1075" s="94"/>
      <c r="M1075" s="189" t="s">
        <v>143</v>
      </c>
      <c r="N1075" s="189" t="s">
        <v>143</v>
      </c>
      <c r="O1075" s="189" t="s">
        <v>143</v>
      </c>
      <c r="P1075" s="189" t="s">
        <v>143</v>
      </c>
      <c r="Q1075" s="189">
        <v>0.48099999999999998</v>
      </c>
      <c r="R1075" s="189">
        <v>0.54700000000000004</v>
      </c>
      <c r="S1075" s="189">
        <v>0.13600000000000001</v>
      </c>
      <c r="T1075" s="189">
        <v>0.185</v>
      </c>
      <c r="U1075" s="189">
        <v>0.23100000000000001</v>
      </c>
      <c r="V1075" s="189">
        <v>0.28899999999999998</v>
      </c>
      <c r="W1075" s="189">
        <v>5.0000000000000001E-3</v>
      </c>
      <c r="X1075" s="189">
        <v>1.9E-2</v>
      </c>
      <c r="Y1075" s="189" t="s">
        <v>143</v>
      </c>
      <c r="Z1075" s="189" t="s">
        <v>143</v>
      </c>
      <c r="AA1075" s="189">
        <v>4.3999999999999997E-2</v>
      </c>
      <c r="AB1075" s="189">
        <v>7.4999999999999997E-2</v>
      </c>
      <c r="AC1075" s="42"/>
    </row>
    <row r="1076" spans="1:29" x14ac:dyDescent="0.25">
      <c r="A1076" s="94" t="s">
        <v>2589</v>
      </c>
      <c r="B1076" s="189" t="s">
        <v>143</v>
      </c>
      <c r="C1076" s="189">
        <v>0.24721984602224123</v>
      </c>
      <c r="D1076" s="189">
        <v>0.23952095808383234</v>
      </c>
      <c r="E1076" s="189">
        <v>0.10265183917878529</v>
      </c>
      <c r="F1076" s="189">
        <v>9.0675791274593673E-2</v>
      </c>
      <c r="G1076" s="189">
        <v>0.23353293413173654</v>
      </c>
      <c r="H1076" s="189">
        <v>3.4217279726261761E-3</v>
      </c>
      <c r="I1076" s="189">
        <v>8.2976903336184779E-2</v>
      </c>
      <c r="J1076" s="188">
        <v>1</v>
      </c>
      <c r="K1076" s="190">
        <v>1169</v>
      </c>
      <c r="L1076" s="94"/>
      <c r="M1076" s="189" t="s">
        <v>143</v>
      </c>
      <c r="N1076" s="189" t="s">
        <v>143</v>
      </c>
      <c r="O1076" s="189">
        <v>0.223</v>
      </c>
      <c r="P1076" s="189">
        <v>0.27300000000000002</v>
      </c>
      <c r="Q1076" s="189">
        <v>0.216</v>
      </c>
      <c r="R1076" s="189">
        <v>0.26500000000000001</v>
      </c>
      <c r="S1076" s="189">
        <v>8.6999999999999994E-2</v>
      </c>
      <c r="T1076" s="189">
        <v>0.121</v>
      </c>
      <c r="U1076" s="189">
        <v>7.5999999999999998E-2</v>
      </c>
      <c r="V1076" s="189">
        <v>0.109</v>
      </c>
      <c r="W1076" s="189">
        <v>0.21</v>
      </c>
      <c r="X1076" s="189">
        <v>0.25900000000000001</v>
      </c>
      <c r="Y1076" s="189">
        <v>1E-3</v>
      </c>
      <c r="Z1076" s="189">
        <v>8.9999999999999993E-3</v>
      </c>
      <c r="AA1076" s="189">
        <v>6.8000000000000005E-2</v>
      </c>
      <c r="AB1076" s="189">
        <v>0.1</v>
      </c>
      <c r="AC1076" s="42"/>
    </row>
    <row r="1077" spans="1:29" x14ac:dyDescent="0.25">
      <c r="A1077" s="94" t="s">
        <v>2590</v>
      </c>
      <c r="B1077" s="189">
        <v>0.2904228855721393</v>
      </c>
      <c r="C1077" s="189">
        <v>0.39303482587064675</v>
      </c>
      <c r="D1077" s="189">
        <v>0.16604477611940299</v>
      </c>
      <c r="E1077" s="189">
        <v>2.9850746268656716E-2</v>
      </c>
      <c r="F1077" s="189">
        <v>4.3532338308457713E-3</v>
      </c>
      <c r="G1077" s="189">
        <v>2.8606965174129355E-2</v>
      </c>
      <c r="H1077" s="189">
        <v>1.2437810945273632E-3</v>
      </c>
      <c r="I1077" s="189">
        <v>8.6442786069651736E-2</v>
      </c>
      <c r="J1077" s="188">
        <v>0.99999999999999989</v>
      </c>
      <c r="K1077" s="190">
        <v>1608</v>
      </c>
      <c r="L1077" s="94"/>
      <c r="M1077" s="189">
        <v>0.26900000000000002</v>
      </c>
      <c r="N1077" s="189">
        <v>0.313</v>
      </c>
      <c r="O1077" s="189">
        <v>0.36899999999999999</v>
      </c>
      <c r="P1077" s="189">
        <v>0.41699999999999998</v>
      </c>
      <c r="Q1077" s="189">
        <v>0.14899999999999999</v>
      </c>
      <c r="R1077" s="189">
        <v>0.185</v>
      </c>
      <c r="S1077" s="189">
        <v>2.3E-2</v>
      </c>
      <c r="T1077" s="189">
        <v>3.9E-2</v>
      </c>
      <c r="U1077" s="189">
        <v>2E-3</v>
      </c>
      <c r="V1077" s="189">
        <v>8.9999999999999993E-3</v>
      </c>
      <c r="W1077" s="189">
        <v>2.1999999999999999E-2</v>
      </c>
      <c r="X1077" s="189">
        <v>3.7999999999999999E-2</v>
      </c>
      <c r="Y1077" s="189">
        <v>0</v>
      </c>
      <c r="Z1077" s="189">
        <v>5.0000000000000001E-3</v>
      </c>
      <c r="AA1077" s="189">
        <v>7.3999999999999996E-2</v>
      </c>
      <c r="AB1077" s="189">
        <v>0.10100000000000001</v>
      </c>
      <c r="AC1077" s="42"/>
    </row>
    <row r="1078" spans="1:29" x14ac:dyDescent="0.25">
      <c r="A1078" s="94" t="s">
        <v>2591</v>
      </c>
      <c r="B1078" s="189" t="s">
        <v>143</v>
      </c>
      <c r="C1078" s="189">
        <v>0.17370892018779344</v>
      </c>
      <c r="D1078" s="189">
        <v>0.22065727699530516</v>
      </c>
      <c r="E1078" s="189">
        <v>0.23943661971830985</v>
      </c>
      <c r="F1078" s="189">
        <v>6.5727699530516437E-2</v>
      </c>
      <c r="G1078" s="189">
        <v>0.21126760563380281</v>
      </c>
      <c r="H1078" s="189" t="s">
        <v>143</v>
      </c>
      <c r="I1078" s="189">
        <v>8.9201877934272297E-2</v>
      </c>
      <c r="J1078" s="188">
        <v>1</v>
      </c>
      <c r="K1078" s="190">
        <v>213</v>
      </c>
      <c r="L1078" s="94"/>
      <c r="M1078" s="189" t="s">
        <v>143</v>
      </c>
      <c r="N1078" s="189" t="s">
        <v>143</v>
      </c>
      <c r="O1078" s="189">
        <v>0.129</v>
      </c>
      <c r="P1078" s="189">
        <v>0.23</v>
      </c>
      <c r="Q1078" s="189">
        <v>0.17</v>
      </c>
      <c r="R1078" s="189">
        <v>0.28100000000000003</v>
      </c>
      <c r="S1078" s="189">
        <v>0.187</v>
      </c>
      <c r="T1078" s="189">
        <v>0.30099999999999999</v>
      </c>
      <c r="U1078" s="189">
        <v>0.04</v>
      </c>
      <c r="V1078" s="189">
        <v>0.107</v>
      </c>
      <c r="W1078" s="189">
        <v>0.16200000000000001</v>
      </c>
      <c r="X1078" s="189">
        <v>0.27100000000000002</v>
      </c>
      <c r="Y1078" s="189" t="s">
        <v>143</v>
      </c>
      <c r="Z1078" s="189" t="s">
        <v>143</v>
      </c>
      <c r="AA1078" s="189">
        <v>5.8000000000000003E-2</v>
      </c>
      <c r="AB1078" s="189">
        <v>0.13500000000000001</v>
      </c>
      <c r="AC1078" s="42"/>
    </row>
    <row r="1079" spans="1:29" x14ac:dyDescent="0.25">
      <c r="A1079" s="94" t="s">
        <v>2592</v>
      </c>
      <c r="B1079" s="189" t="s">
        <v>143</v>
      </c>
      <c r="C1079" s="189">
        <v>0.24236641221374045</v>
      </c>
      <c r="D1079" s="189">
        <v>0.1784351145038168</v>
      </c>
      <c r="E1079" s="189">
        <v>0.12118320610687022</v>
      </c>
      <c r="F1079" s="189">
        <v>3.0534351145038167E-2</v>
      </c>
      <c r="G1079" s="189">
        <v>0.3568702290076336</v>
      </c>
      <c r="H1079" s="189">
        <v>4.7709923664122139E-3</v>
      </c>
      <c r="I1079" s="189">
        <v>6.5839694656488548E-2</v>
      </c>
      <c r="J1079" s="188">
        <v>0.99999999999999989</v>
      </c>
      <c r="K1079" s="190">
        <v>1048</v>
      </c>
      <c r="L1079" s="94"/>
      <c r="M1079" s="189" t="s">
        <v>143</v>
      </c>
      <c r="N1079" s="189" t="s">
        <v>143</v>
      </c>
      <c r="O1079" s="189">
        <v>0.217</v>
      </c>
      <c r="P1079" s="189">
        <v>0.26900000000000002</v>
      </c>
      <c r="Q1079" s="189">
        <v>0.156</v>
      </c>
      <c r="R1079" s="189">
        <v>0.20300000000000001</v>
      </c>
      <c r="S1079" s="189">
        <v>0.10299999999999999</v>
      </c>
      <c r="T1079" s="189">
        <v>0.14199999999999999</v>
      </c>
      <c r="U1079" s="189">
        <v>2.1999999999999999E-2</v>
      </c>
      <c r="V1079" s="189">
        <v>4.2999999999999997E-2</v>
      </c>
      <c r="W1079" s="189">
        <v>0.32800000000000001</v>
      </c>
      <c r="X1079" s="189">
        <v>0.38600000000000001</v>
      </c>
      <c r="Y1079" s="189">
        <v>2E-3</v>
      </c>
      <c r="Z1079" s="189">
        <v>1.0999999999999999E-2</v>
      </c>
      <c r="AA1079" s="189">
        <v>5.1999999999999998E-2</v>
      </c>
      <c r="AB1079" s="189">
        <v>8.2000000000000003E-2</v>
      </c>
      <c r="AC1079" s="42"/>
    </row>
    <row r="1080" spans="1:29" x14ac:dyDescent="0.25">
      <c r="A1080" s="94" t="s">
        <v>2593</v>
      </c>
      <c r="B1080" s="189" t="s">
        <v>143</v>
      </c>
      <c r="C1080" s="189">
        <v>0.36862745098039218</v>
      </c>
      <c r="D1080" s="189">
        <v>0.36274509803921567</v>
      </c>
      <c r="E1080" s="189">
        <v>7.8431372549019607E-2</v>
      </c>
      <c r="F1080" s="189">
        <v>7.8431372549019607E-3</v>
      </c>
      <c r="G1080" s="189">
        <v>1.5686274509803921E-2</v>
      </c>
      <c r="H1080" s="189" t="s">
        <v>143</v>
      </c>
      <c r="I1080" s="189">
        <v>0.16666666666666666</v>
      </c>
      <c r="J1080" s="188">
        <v>0.99999999999999989</v>
      </c>
      <c r="K1080" s="190">
        <v>510</v>
      </c>
      <c r="L1080" s="94"/>
      <c r="M1080" s="189" t="s">
        <v>143</v>
      </c>
      <c r="N1080" s="189" t="s">
        <v>143</v>
      </c>
      <c r="O1080" s="189">
        <v>0.32800000000000001</v>
      </c>
      <c r="P1080" s="189">
        <v>0.41099999999999998</v>
      </c>
      <c r="Q1080" s="189">
        <v>0.32200000000000001</v>
      </c>
      <c r="R1080" s="189">
        <v>0.40500000000000003</v>
      </c>
      <c r="S1080" s="189">
        <v>5.8000000000000003E-2</v>
      </c>
      <c r="T1080" s="189">
        <v>0.105</v>
      </c>
      <c r="U1080" s="189">
        <v>3.0000000000000001E-3</v>
      </c>
      <c r="V1080" s="189">
        <v>0.02</v>
      </c>
      <c r="W1080" s="189">
        <v>8.0000000000000002E-3</v>
      </c>
      <c r="X1080" s="189">
        <v>3.1E-2</v>
      </c>
      <c r="Y1080" s="189" t="s">
        <v>143</v>
      </c>
      <c r="Z1080" s="189" t="s">
        <v>143</v>
      </c>
      <c r="AA1080" s="189">
        <v>0.13700000000000001</v>
      </c>
      <c r="AB1080" s="189">
        <v>0.20100000000000001</v>
      </c>
      <c r="AC1080" s="42"/>
    </row>
    <row r="1081" spans="1:29" x14ac:dyDescent="0.25">
      <c r="A1081" s="94" t="s">
        <v>2594</v>
      </c>
      <c r="B1081" s="189" t="s">
        <v>143</v>
      </c>
      <c r="C1081" s="189">
        <v>0.16666666666666666</v>
      </c>
      <c r="D1081" s="189">
        <v>0.34139784946236557</v>
      </c>
      <c r="E1081" s="189">
        <v>0.13978494623655913</v>
      </c>
      <c r="F1081" s="189">
        <v>4.3010752688172046E-2</v>
      </c>
      <c r="G1081" s="189">
        <v>0.21774193548387097</v>
      </c>
      <c r="H1081" s="189">
        <v>2.6881720430107529E-3</v>
      </c>
      <c r="I1081" s="189">
        <v>8.8709677419354843E-2</v>
      </c>
      <c r="J1081" s="188">
        <v>1</v>
      </c>
      <c r="K1081" s="190">
        <v>372</v>
      </c>
      <c r="L1081" s="94"/>
      <c r="M1081" s="189" t="s">
        <v>143</v>
      </c>
      <c r="N1081" s="189" t="s">
        <v>143</v>
      </c>
      <c r="O1081" s="189">
        <v>0.13200000000000001</v>
      </c>
      <c r="P1081" s="189">
        <v>0.20799999999999999</v>
      </c>
      <c r="Q1081" s="189">
        <v>0.29499999999999998</v>
      </c>
      <c r="R1081" s="189">
        <v>0.39100000000000001</v>
      </c>
      <c r="S1081" s="189">
        <v>0.108</v>
      </c>
      <c r="T1081" s="189">
        <v>0.17899999999999999</v>
      </c>
      <c r="U1081" s="189">
        <v>2.7E-2</v>
      </c>
      <c r="V1081" s="189">
        <v>6.9000000000000006E-2</v>
      </c>
      <c r="W1081" s="189">
        <v>0.17899999999999999</v>
      </c>
      <c r="X1081" s="189">
        <v>0.26200000000000001</v>
      </c>
      <c r="Y1081" s="189">
        <v>0</v>
      </c>
      <c r="Z1081" s="189">
        <v>1.4999999999999999E-2</v>
      </c>
      <c r="AA1081" s="189">
        <v>6.4000000000000001E-2</v>
      </c>
      <c r="AB1081" s="189">
        <v>0.122</v>
      </c>
      <c r="AC1081" s="42"/>
    </row>
    <row r="1082" spans="1:29" x14ac:dyDescent="0.25">
      <c r="A1082" s="94" t="s">
        <v>2595</v>
      </c>
      <c r="B1082" s="189" t="s">
        <v>143</v>
      </c>
      <c r="C1082" s="189">
        <v>0.2914798206278027</v>
      </c>
      <c r="D1082" s="189">
        <v>0.15695067264573992</v>
      </c>
      <c r="E1082" s="189">
        <v>0.11210762331838565</v>
      </c>
      <c r="F1082" s="189">
        <v>0.14798206278026907</v>
      </c>
      <c r="G1082" s="189">
        <v>0.23766816143497757</v>
      </c>
      <c r="H1082" s="189" t="s">
        <v>143</v>
      </c>
      <c r="I1082" s="189">
        <v>5.3811659192825115E-2</v>
      </c>
      <c r="J1082" s="188">
        <v>1</v>
      </c>
      <c r="K1082" s="190">
        <v>223</v>
      </c>
      <c r="L1082" s="94"/>
      <c r="M1082" s="189" t="s">
        <v>143</v>
      </c>
      <c r="N1082" s="189" t="s">
        <v>143</v>
      </c>
      <c r="O1082" s="189">
        <v>0.23599999999999999</v>
      </c>
      <c r="P1082" s="189">
        <v>0.35399999999999998</v>
      </c>
      <c r="Q1082" s="189">
        <v>0.115</v>
      </c>
      <c r="R1082" s="189">
        <v>0.21</v>
      </c>
      <c r="S1082" s="189">
        <v>7.6999999999999999E-2</v>
      </c>
      <c r="T1082" s="189">
        <v>0.16</v>
      </c>
      <c r="U1082" s="189">
        <v>0.107</v>
      </c>
      <c r="V1082" s="189">
        <v>0.20100000000000001</v>
      </c>
      <c r="W1082" s="189">
        <v>0.187</v>
      </c>
      <c r="X1082" s="189">
        <v>0.29799999999999999</v>
      </c>
      <c r="Y1082" s="189" t="s">
        <v>143</v>
      </c>
      <c r="Z1082" s="189" t="s">
        <v>143</v>
      </c>
      <c r="AA1082" s="189">
        <v>3.1E-2</v>
      </c>
      <c r="AB1082" s="189">
        <v>9.1999999999999998E-2</v>
      </c>
      <c r="AC1082" s="42"/>
    </row>
    <row r="1083" spans="1:29" x14ac:dyDescent="0.25">
      <c r="A1083" s="94" t="s">
        <v>2596</v>
      </c>
      <c r="B1083" s="189" t="s">
        <v>143</v>
      </c>
      <c r="C1083" s="189">
        <v>0.14028776978417265</v>
      </c>
      <c r="D1083" s="189">
        <v>0.1366906474820144</v>
      </c>
      <c r="E1083" s="189">
        <v>0.10071942446043165</v>
      </c>
      <c r="F1083" s="189">
        <v>6.4748201438848921E-2</v>
      </c>
      <c r="G1083" s="189">
        <v>0.44964028776978415</v>
      </c>
      <c r="H1083" s="189">
        <v>7.1942446043165471E-3</v>
      </c>
      <c r="I1083" s="189">
        <v>0.10071942446043165</v>
      </c>
      <c r="J1083" s="188">
        <v>1</v>
      </c>
      <c r="K1083" s="190">
        <v>278</v>
      </c>
      <c r="L1083" s="94"/>
      <c r="M1083" s="189" t="s">
        <v>143</v>
      </c>
      <c r="N1083" s="189" t="s">
        <v>143</v>
      </c>
      <c r="O1083" s="189">
        <v>0.104</v>
      </c>
      <c r="P1083" s="189">
        <v>0.186</v>
      </c>
      <c r="Q1083" s="189">
        <v>0.10100000000000001</v>
      </c>
      <c r="R1083" s="189">
        <v>0.182</v>
      </c>
      <c r="S1083" s="189">
        <v>7.0999999999999994E-2</v>
      </c>
      <c r="T1083" s="189">
        <v>0.14199999999999999</v>
      </c>
      <c r="U1083" s="189">
        <v>4.1000000000000002E-2</v>
      </c>
      <c r="V1083" s="189">
        <v>0.1</v>
      </c>
      <c r="W1083" s="189">
        <v>0.39200000000000002</v>
      </c>
      <c r="X1083" s="189">
        <v>0.50800000000000001</v>
      </c>
      <c r="Y1083" s="189">
        <v>2E-3</v>
      </c>
      <c r="Z1083" s="189">
        <v>2.5999999999999999E-2</v>
      </c>
      <c r="AA1083" s="189">
        <v>7.0999999999999994E-2</v>
      </c>
      <c r="AB1083" s="189">
        <v>0.14199999999999999</v>
      </c>
      <c r="AC1083" s="42"/>
    </row>
    <row r="1084" spans="1:29" x14ac:dyDescent="0.25">
      <c r="A1084" s="94" t="s">
        <v>2597</v>
      </c>
      <c r="B1084" s="189" t="s">
        <v>143</v>
      </c>
      <c r="C1084" s="189">
        <v>0.25838414634146339</v>
      </c>
      <c r="D1084" s="189">
        <v>0.37652439024390244</v>
      </c>
      <c r="E1084" s="189">
        <v>0.13414634146341464</v>
      </c>
      <c r="F1084" s="189">
        <v>4.3445121951219509E-2</v>
      </c>
      <c r="G1084" s="189">
        <v>8.2317073170731711E-2</v>
      </c>
      <c r="H1084" s="189">
        <v>3.0487804878048782E-3</v>
      </c>
      <c r="I1084" s="189">
        <v>0.10213414634146341</v>
      </c>
      <c r="J1084" s="188">
        <v>1</v>
      </c>
      <c r="K1084" s="190">
        <v>1312</v>
      </c>
      <c r="L1084" s="94"/>
      <c r="M1084" s="189" t="s">
        <v>143</v>
      </c>
      <c r="N1084" s="189" t="s">
        <v>143</v>
      </c>
      <c r="O1084" s="189">
        <v>0.23499999999999999</v>
      </c>
      <c r="P1084" s="189">
        <v>0.28299999999999997</v>
      </c>
      <c r="Q1084" s="189">
        <v>0.35099999999999998</v>
      </c>
      <c r="R1084" s="189">
        <v>0.40300000000000002</v>
      </c>
      <c r="S1084" s="189">
        <v>0.11700000000000001</v>
      </c>
      <c r="T1084" s="189">
        <v>0.154</v>
      </c>
      <c r="U1084" s="189">
        <v>3.4000000000000002E-2</v>
      </c>
      <c r="V1084" s="189">
        <v>5.6000000000000001E-2</v>
      </c>
      <c r="W1084" s="189">
        <v>6.9000000000000006E-2</v>
      </c>
      <c r="X1084" s="189">
        <v>9.8000000000000004E-2</v>
      </c>
      <c r="Y1084" s="189">
        <v>1E-3</v>
      </c>
      <c r="Z1084" s="189">
        <v>8.0000000000000002E-3</v>
      </c>
      <c r="AA1084" s="189">
        <v>8.6999999999999994E-2</v>
      </c>
      <c r="AB1084" s="189">
        <v>0.12</v>
      </c>
      <c r="AC1084" s="42"/>
    </row>
    <row r="1085" spans="1:29" x14ac:dyDescent="0.25">
      <c r="A1085" s="94" t="s">
        <v>2598</v>
      </c>
      <c r="B1085" s="189" t="s">
        <v>143</v>
      </c>
      <c r="C1085" s="189">
        <v>0.37444933920704848</v>
      </c>
      <c r="D1085" s="189">
        <v>0.34801762114537443</v>
      </c>
      <c r="E1085" s="189">
        <v>9.2511013215859028E-2</v>
      </c>
      <c r="F1085" s="189">
        <v>3.5242290748898682E-2</v>
      </c>
      <c r="G1085" s="189">
        <v>8.8105726872246701E-2</v>
      </c>
      <c r="H1085" s="189">
        <v>4.4052863436123352E-3</v>
      </c>
      <c r="I1085" s="189">
        <v>5.7268722466960353E-2</v>
      </c>
      <c r="J1085" s="188">
        <v>1.0000000000000002</v>
      </c>
      <c r="K1085" s="190">
        <v>227</v>
      </c>
      <c r="L1085" s="94"/>
      <c r="M1085" s="189" t="s">
        <v>143</v>
      </c>
      <c r="N1085" s="189" t="s">
        <v>143</v>
      </c>
      <c r="O1085" s="189">
        <v>0.314</v>
      </c>
      <c r="P1085" s="189">
        <v>0.439</v>
      </c>
      <c r="Q1085" s="189">
        <v>0.28899999999999998</v>
      </c>
      <c r="R1085" s="189">
        <v>0.41199999999999998</v>
      </c>
      <c r="S1085" s="189">
        <v>6.0999999999999999E-2</v>
      </c>
      <c r="T1085" s="189">
        <v>0.13700000000000001</v>
      </c>
      <c r="U1085" s="189">
        <v>1.7999999999999999E-2</v>
      </c>
      <c r="V1085" s="189">
        <v>6.8000000000000005E-2</v>
      </c>
      <c r="W1085" s="189">
        <v>5.8000000000000003E-2</v>
      </c>
      <c r="X1085" s="189">
        <v>0.13200000000000001</v>
      </c>
      <c r="Y1085" s="189">
        <v>1E-3</v>
      </c>
      <c r="Z1085" s="189">
        <v>2.5000000000000001E-2</v>
      </c>
      <c r="AA1085" s="189">
        <v>3.4000000000000002E-2</v>
      </c>
      <c r="AB1085" s="189">
        <v>9.6000000000000002E-2</v>
      </c>
      <c r="AC1085" s="42"/>
    </row>
    <row r="1086" spans="1:29" x14ac:dyDescent="0.25">
      <c r="A1086" s="94" t="s">
        <v>2599</v>
      </c>
      <c r="B1086" s="189">
        <v>4.6869357983678778E-2</v>
      </c>
      <c r="C1086" s="189">
        <v>0.23015815700151657</v>
      </c>
      <c r="D1086" s="189">
        <v>0.27464432729110999</v>
      </c>
      <c r="E1086" s="189">
        <v>0.11316530656459883</v>
      </c>
      <c r="F1086" s="189">
        <v>4.0008666137069403E-2</v>
      </c>
      <c r="G1086" s="189">
        <v>0.2503791434967863</v>
      </c>
      <c r="H1086" s="189">
        <v>3.2498014010254928E-3</v>
      </c>
      <c r="I1086" s="189">
        <v>4.152524012421463E-2</v>
      </c>
      <c r="J1086" s="188">
        <v>1</v>
      </c>
      <c r="K1086" s="190">
        <v>13847</v>
      </c>
      <c r="L1086" s="94"/>
      <c r="M1086" s="189">
        <v>4.2999999999999997E-2</v>
      </c>
      <c r="N1086" s="189">
        <v>5.0999999999999997E-2</v>
      </c>
      <c r="O1086" s="189">
        <v>0.223</v>
      </c>
      <c r="P1086" s="189">
        <v>0.23699999999999999</v>
      </c>
      <c r="Q1086" s="189">
        <v>0.26700000000000002</v>
      </c>
      <c r="R1086" s="189">
        <v>0.28199999999999997</v>
      </c>
      <c r="S1086" s="189">
        <v>0.108</v>
      </c>
      <c r="T1086" s="189">
        <v>0.11899999999999999</v>
      </c>
      <c r="U1086" s="189">
        <v>3.6999999999999998E-2</v>
      </c>
      <c r="V1086" s="189">
        <v>4.2999999999999997E-2</v>
      </c>
      <c r="W1086" s="189">
        <v>0.24299999999999999</v>
      </c>
      <c r="X1086" s="189">
        <v>0.25800000000000001</v>
      </c>
      <c r="Y1086" s="189">
        <v>2E-3</v>
      </c>
      <c r="Z1086" s="189">
        <v>4.0000000000000001E-3</v>
      </c>
      <c r="AA1086" s="189">
        <v>3.7999999999999999E-2</v>
      </c>
      <c r="AB1086" s="189">
        <v>4.4999999999999998E-2</v>
      </c>
      <c r="AC1086" s="42"/>
    </row>
    <row r="1087" spans="1:29" x14ac:dyDescent="0.25">
      <c r="A1087" s="94" t="s">
        <v>2600</v>
      </c>
      <c r="B1087" s="189" t="s">
        <v>143</v>
      </c>
      <c r="C1087" s="189">
        <v>0.25467289719626168</v>
      </c>
      <c r="D1087" s="189">
        <v>0.30841121495327101</v>
      </c>
      <c r="E1087" s="189">
        <v>0.10514018691588785</v>
      </c>
      <c r="F1087" s="189">
        <v>0.12149532710280374</v>
      </c>
      <c r="G1087" s="189">
        <v>0.1822429906542056</v>
      </c>
      <c r="H1087" s="189">
        <v>7.0093457943925233E-3</v>
      </c>
      <c r="I1087" s="189">
        <v>2.1028037383177569E-2</v>
      </c>
      <c r="J1087" s="188">
        <v>1</v>
      </c>
      <c r="K1087" s="190">
        <v>428</v>
      </c>
      <c r="L1087" s="94"/>
      <c r="M1087" s="189" t="s">
        <v>143</v>
      </c>
      <c r="N1087" s="189" t="s">
        <v>143</v>
      </c>
      <c r="O1087" s="189">
        <v>0.216</v>
      </c>
      <c r="P1087" s="189">
        <v>0.29799999999999999</v>
      </c>
      <c r="Q1087" s="189">
        <v>0.26700000000000002</v>
      </c>
      <c r="R1087" s="189">
        <v>0.35399999999999998</v>
      </c>
      <c r="S1087" s="189">
        <v>0.08</v>
      </c>
      <c r="T1087" s="189">
        <v>0.13800000000000001</v>
      </c>
      <c r="U1087" s="189">
        <v>9.4E-2</v>
      </c>
      <c r="V1087" s="189">
        <v>0.156</v>
      </c>
      <c r="W1087" s="189">
        <v>0.14899999999999999</v>
      </c>
      <c r="X1087" s="189">
        <v>0.222</v>
      </c>
      <c r="Y1087" s="189">
        <v>2E-3</v>
      </c>
      <c r="Z1087" s="189">
        <v>0.02</v>
      </c>
      <c r="AA1087" s="189">
        <v>1.0999999999999999E-2</v>
      </c>
      <c r="AB1087" s="189">
        <v>3.9E-2</v>
      </c>
      <c r="AC1087" s="42"/>
    </row>
    <row r="1088" spans="1:29" x14ac:dyDescent="0.25">
      <c r="A1088" s="94" t="s">
        <v>2601</v>
      </c>
      <c r="B1088" s="189" t="s">
        <v>143</v>
      </c>
      <c r="C1088" s="189">
        <v>7.0512820512820512E-2</v>
      </c>
      <c r="D1088" s="189">
        <v>0.15811965811965811</v>
      </c>
      <c r="E1088" s="189">
        <v>8.7606837606837601E-2</v>
      </c>
      <c r="F1088" s="189">
        <v>2.3504273504273504E-2</v>
      </c>
      <c r="G1088" s="189">
        <v>0.58760683760683763</v>
      </c>
      <c r="H1088" s="189">
        <v>3.4188034188034191E-2</v>
      </c>
      <c r="I1088" s="189">
        <v>3.8461538461538464E-2</v>
      </c>
      <c r="J1088" s="188">
        <v>1</v>
      </c>
      <c r="K1088" s="190">
        <v>468</v>
      </c>
      <c r="L1088" s="94"/>
      <c r="M1088" s="189" t="s">
        <v>143</v>
      </c>
      <c r="N1088" s="189" t="s">
        <v>143</v>
      </c>
      <c r="O1088" s="189">
        <v>5.0999999999999997E-2</v>
      </c>
      <c r="P1088" s="189">
        <v>9.7000000000000003E-2</v>
      </c>
      <c r="Q1088" s="189">
        <v>0.128</v>
      </c>
      <c r="R1088" s="189">
        <v>0.19400000000000001</v>
      </c>
      <c r="S1088" s="189">
        <v>6.5000000000000002E-2</v>
      </c>
      <c r="T1088" s="189">
        <v>0.11700000000000001</v>
      </c>
      <c r="U1088" s="189">
        <v>1.2999999999999999E-2</v>
      </c>
      <c r="V1088" s="189">
        <v>4.2000000000000003E-2</v>
      </c>
      <c r="W1088" s="189">
        <v>0.54200000000000004</v>
      </c>
      <c r="X1088" s="189">
        <v>0.63100000000000001</v>
      </c>
      <c r="Y1088" s="189">
        <v>2.1000000000000001E-2</v>
      </c>
      <c r="Z1088" s="189">
        <v>5.5E-2</v>
      </c>
      <c r="AA1088" s="189">
        <v>2.4E-2</v>
      </c>
      <c r="AB1088" s="189">
        <v>0.06</v>
      </c>
      <c r="AC1088" s="42"/>
    </row>
    <row r="1089" spans="1:29" x14ac:dyDescent="0.25">
      <c r="A1089" s="94" t="s">
        <v>2602</v>
      </c>
      <c r="B1089" s="189" t="s">
        <v>143</v>
      </c>
      <c r="C1089" s="189" t="s">
        <v>143</v>
      </c>
      <c r="D1089" s="189">
        <v>0.69917743830787304</v>
      </c>
      <c r="E1089" s="189">
        <v>0.25969447708578142</v>
      </c>
      <c r="F1089" s="189">
        <v>3.5252643948296123E-3</v>
      </c>
      <c r="G1089" s="189">
        <v>1.4101057579318449E-2</v>
      </c>
      <c r="H1089" s="189" t="s">
        <v>143</v>
      </c>
      <c r="I1089" s="189">
        <v>2.3501762632197415E-2</v>
      </c>
      <c r="J1089" s="188">
        <v>0.99999999999999989</v>
      </c>
      <c r="K1089" s="190">
        <v>851</v>
      </c>
      <c r="L1089" s="94"/>
      <c r="M1089" s="189" t="s">
        <v>143</v>
      </c>
      <c r="N1089" s="189" t="s">
        <v>143</v>
      </c>
      <c r="O1089" s="189" t="s">
        <v>143</v>
      </c>
      <c r="P1089" s="189" t="s">
        <v>143</v>
      </c>
      <c r="Q1089" s="189">
        <v>0.66800000000000004</v>
      </c>
      <c r="R1089" s="189">
        <v>0.72899999999999998</v>
      </c>
      <c r="S1089" s="189">
        <v>0.23100000000000001</v>
      </c>
      <c r="T1089" s="189">
        <v>0.28999999999999998</v>
      </c>
      <c r="U1089" s="189">
        <v>1E-3</v>
      </c>
      <c r="V1089" s="189">
        <v>0.01</v>
      </c>
      <c r="W1089" s="189">
        <v>8.0000000000000002E-3</v>
      </c>
      <c r="X1089" s="189">
        <v>2.4E-2</v>
      </c>
      <c r="Y1089" s="189" t="s">
        <v>143</v>
      </c>
      <c r="Z1089" s="189" t="s">
        <v>143</v>
      </c>
      <c r="AA1089" s="189">
        <v>1.4999999999999999E-2</v>
      </c>
      <c r="AB1089" s="189">
        <v>3.5999999999999997E-2</v>
      </c>
      <c r="AC1089" s="42"/>
    </row>
    <row r="1090" spans="1:29" x14ac:dyDescent="0.25">
      <c r="A1090" s="94" t="s">
        <v>2603</v>
      </c>
      <c r="B1090" s="189" t="s">
        <v>143</v>
      </c>
      <c r="C1090" s="189">
        <v>0.25044404973357015</v>
      </c>
      <c r="D1090" s="189">
        <v>0.23031379514505623</v>
      </c>
      <c r="E1090" s="189">
        <v>0.10479573712255773</v>
      </c>
      <c r="F1090" s="189">
        <v>7.6376554174067496E-2</v>
      </c>
      <c r="G1090" s="189">
        <v>0.28300769686204857</v>
      </c>
      <c r="H1090" s="189">
        <v>1.1841326228537595E-3</v>
      </c>
      <c r="I1090" s="189">
        <v>5.3878034339846066E-2</v>
      </c>
      <c r="J1090" s="188">
        <v>1</v>
      </c>
      <c r="K1090" s="190">
        <v>1689</v>
      </c>
      <c r="L1090" s="94"/>
      <c r="M1090" s="189" t="s">
        <v>143</v>
      </c>
      <c r="N1090" s="189" t="s">
        <v>143</v>
      </c>
      <c r="O1090" s="189">
        <v>0.23</v>
      </c>
      <c r="P1090" s="189">
        <v>0.27200000000000002</v>
      </c>
      <c r="Q1090" s="189">
        <v>0.21099999999999999</v>
      </c>
      <c r="R1090" s="189">
        <v>0.251</v>
      </c>
      <c r="S1090" s="189">
        <v>9.0999999999999998E-2</v>
      </c>
      <c r="T1090" s="189">
        <v>0.12</v>
      </c>
      <c r="U1090" s="189">
        <v>6.5000000000000002E-2</v>
      </c>
      <c r="V1090" s="189">
        <v>0.09</v>
      </c>
      <c r="W1090" s="189">
        <v>0.26200000000000001</v>
      </c>
      <c r="X1090" s="189">
        <v>0.30499999999999999</v>
      </c>
      <c r="Y1090" s="189">
        <v>0</v>
      </c>
      <c r="Z1090" s="189">
        <v>4.0000000000000001E-3</v>
      </c>
      <c r="AA1090" s="189">
        <v>4.3999999999999997E-2</v>
      </c>
      <c r="AB1090" s="189">
        <v>6.6000000000000003E-2</v>
      </c>
      <c r="AC1090" s="42"/>
    </row>
    <row r="1091" spans="1:29" x14ac:dyDescent="0.25">
      <c r="A1091" s="94" t="s">
        <v>2604</v>
      </c>
      <c r="B1091" s="189">
        <v>0.28000000000000003</v>
      </c>
      <c r="C1091" s="189">
        <v>0.42528735632183906</v>
      </c>
      <c r="D1091" s="189">
        <v>0.13701149425287357</v>
      </c>
      <c r="E1091" s="189">
        <v>4.9195402298850575E-2</v>
      </c>
      <c r="F1091" s="189">
        <v>7.3563218390804595E-3</v>
      </c>
      <c r="G1091" s="189">
        <v>4.5057471264367814E-2</v>
      </c>
      <c r="H1091" s="189">
        <v>2.7586206896551722E-3</v>
      </c>
      <c r="I1091" s="189">
        <v>5.3333333333333337E-2</v>
      </c>
      <c r="J1091" s="188">
        <v>0.99999999999999989</v>
      </c>
      <c r="K1091" s="190">
        <v>2175</v>
      </c>
      <c r="L1091" s="94"/>
      <c r="M1091" s="189">
        <v>0.26200000000000001</v>
      </c>
      <c r="N1091" s="189">
        <v>0.29899999999999999</v>
      </c>
      <c r="O1091" s="189">
        <v>0.40500000000000003</v>
      </c>
      <c r="P1091" s="189">
        <v>0.44600000000000001</v>
      </c>
      <c r="Q1091" s="189">
        <v>0.123</v>
      </c>
      <c r="R1091" s="189">
        <v>0.152</v>
      </c>
      <c r="S1091" s="189">
        <v>4.1000000000000002E-2</v>
      </c>
      <c r="T1091" s="189">
        <v>5.8999999999999997E-2</v>
      </c>
      <c r="U1091" s="189">
        <v>5.0000000000000001E-3</v>
      </c>
      <c r="V1091" s="189">
        <v>1.2E-2</v>
      </c>
      <c r="W1091" s="189">
        <v>3.6999999999999998E-2</v>
      </c>
      <c r="X1091" s="189">
        <v>5.5E-2</v>
      </c>
      <c r="Y1091" s="189">
        <v>1E-3</v>
      </c>
      <c r="Z1091" s="189">
        <v>6.0000000000000001E-3</v>
      </c>
      <c r="AA1091" s="189">
        <v>4.4999999999999998E-2</v>
      </c>
      <c r="AB1091" s="189">
        <v>6.4000000000000001E-2</v>
      </c>
      <c r="AC1091" s="42"/>
    </row>
    <row r="1092" spans="1:29" x14ac:dyDescent="0.25">
      <c r="A1092" s="94" t="s">
        <v>2605</v>
      </c>
      <c r="B1092" s="189" t="s">
        <v>143</v>
      </c>
      <c r="C1092" s="189">
        <v>0.18103448275862069</v>
      </c>
      <c r="D1092" s="189">
        <v>0.23563218390804597</v>
      </c>
      <c r="E1092" s="189">
        <v>0.23275862068965517</v>
      </c>
      <c r="F1092" s="189">
        <v>3.7356321839080463E-2</v>
      </c>
      <c r="G1092" s="189">
        <v>0.27586206896551724</v>
      </c>
      <c r="H1092" s="189">
        <v>2.8735632183908046E-3</v>
      </c>
      <c r="I1092" s="189">
        <v>3.4482758620689655E-2</v>
      </c>
      <c r="J1092" s="188">
        <v>0.99999999999999989</v>
      </c>
      <c r="K1092" s="190">
        <v>348</v>
      </c>
      <c r="L1092" s="94"/>
      <c r="M1092" s="189" t="s">
        <v>143</v>
      </c>
      <c r="N1092" s="189" t="s">
        <v>143</v>
      </c>
      <c r="O1092" s="189">
        <v>0.14399999999999999</v>
      </c>
      <c r="P1092" s="189">
        <v>0.22500000000000001</v>
      </c>
      <c r="Q1092" s="189">
        <v>0.19400000000000001</v>
      </c>
      <c r="R1092" s="189">
        <v>0.28299999999999997</v>
      </c>
      <c r="S1092" s="189">
        <v>0.191</v>
      </c>
      <c r="T1092" s="189">
        <v>0.28000000000000003</v>
      </c>
      <c r="U1092" s="189">
        <v>2.1999999999999999E-2</v>
      </c>
      <c r="V1092" s="189">
        <v>6.3E-2</v>
      </c>
      <c r="W1092" s="189">
        <v>0.23200000000000001</v>
      </c>
      <c r="X1092" s="189">
        <v>0.32500000000000001</v>
      </c>
      <c r="Y1092" s="189">
        <v>1E-3</v>
      </c>
      <c r="Z1092" s="189">
        <v>1.6E-2</v>
      </c>
      <c r="AA1092" s="189">
        <v>0.02</v>
      </c>
      <c r="AB1092" s="189">
        <v>5.8999999999999997E-2</v>
      </c>
      <c r="AC1092" s="42"/>
    </row>
    <row r="1093" spans="1:29" x14ac:dyDescent="0.25">
      <c r="A1093" s="94" t="s">
        <v>2606</v>
      </c>
      <c r="B1093" s="189" t="s">
        <v>143</v>
      </c>
      <c r="C1093" s="189">
        <v>0.18412274849899934</v>
      </c>
      <c r="D1093" s="189">
        <v>0.23882588392261508</v>
      </c>
      <c r="E1093" s="189">
        <v>0.13075383589059372</v>
      </c>
      <c r="F1093" s="189">
        <v>1.6010673782521682E-2</v>
      </c>
      <c r="G1093" s="189">
        <v>0.40493662441627754</v>
      </c>
      <c r="H1093" s="189">
        <v>2.0013342228152103E-3</v>
      </c>
      <c r="I1093" s="189">
        <v>2.3348899266177451E-2</v>
      </c>
      <c r="J1093" s="188">
        <v>1</v>
      </c>
      <c r="K1093" s="190">
        <v>1499</v>
      </c>
      <c r="L1093" s="94"/>
      <c r="M1093" s="189" t="s">
        <v>143</v>
      </c>
      <c r="N1093" s="189" t="s">
        <v>143</v>
      </c>
      <c r="O1093" s="189">
        <v>0.16500000000000001</v>
      </c>
      <c r="P1093" s="189">
        <v>0.20499999999999999</v>
      </c>
      <c r="Q1093" s="189">
        <v>0.218</v>
      </c>
      <c r="R1093" s="189">
        <v>0.26100000000000001</v>
      </c>
      <c r="S1093" s="189">
        <v>0.115</v>
      </c>
      <c r="T1093" s="189">
        <v>0.14899999999999999</v>
      </c>
      <c r="U1093" s="189">
        <v>1.0999999999999999E-2</v>
      </c>
      <c r="V1093" s="189">
        <v>2.4E-2</v>
      </c>
      <c r="W1093" s="189">
        <v>0.38</v>
      </c>
      <c r="X1093" s="189">
        <v>0.43</v>
      </c>
      <c r="Y1093" s="189">
        <v>1E-3</v>
      </c>
      <c r="Z1093" s="189">
        <v>6.0000000000000001E-3</v>
      </c>
      <c r="AA1093" s="189">
        <v>1.7000000000000001E-2</v>
      </c>
      <c r="AB1093" s="189">
        <v>3.2000000000000001E-2</v>
      </c>
      <c r="AC1093" s="42"/>
    </row>
    <row r="1094" spans="1:29" x14ac:dyDescent="0.25">
      <c r="A1094" s="94" t="s">
        <v>2607</v>
      </c>
      <c r="B1094" s="189" t="s">
        <v>143</v>
      </c>
      <c r="C1094" s="189">
        <v>0.40752351097178685</v>
      </c>
      <c r="D1094" s="189">
        <v>0.37617554858934171</v>
      </c>
      <c r="E1094" s="189">
        <v>7.3667711598746077E-2</v>
      </c>
      <c r="F1094" s="189">
        <v>1.8808777429467086E-2</v>
      </c>
      <c r="G1094" s="189">
        <v>2.8213166144200628E-2</v>
      </c>
      <c r="H1094" s="189">
        <v>1.567398119122257E-3</v>
      </c>
      <c r="I1094" s="189">
        <v>9.4043887147335428E-2</v>
      </c>
      <c r="J1094" s="188">
        <v>1</v>
      </c>
      <c r="K1094" s="190">
        <v>638</v>
      </c>
      <c r="L1094" s="94"/>
      <c r="M1094" s="189" t="s">
        <v>143</v>
      </c>
      <c r="N1094" s="189" t="s">
        <v>143</v>
      </c>
      <c r="O1094" s="189">
        <v>0.37</v>
      </c>
      <c r="P1094" s="189">
        <v>0.44600000000000001</v>
      </c>
      <c r="Q1094" s="189">
        <v>0.33900000000000002</v>
      </c>
      <c r="R1094" s="189">
        <v>0.41399999999999998</v>
      </c>
      <c r="S1094" s="189">
        <v>5.6000000000000001E-2</v>
      </c>
      <c r="T1094" s="189">
        <v>9.7000000000000003E-2</v>
      </c>
      <c r="U1094" s="189">
        <v>1.0999999999999999E-2</v>
      </c>
      <c r="V1094" s="189">
        <v>3.3000000000000002E-2</v>
      </c>
      <c r="W1094" s="189">
        <v>1.7999999999999999E-2</v>
      </c>
      <c r="X1094" s="189">
        <v>4.3999999999999997E-2</v>
      </c>
      <c r="Y1094" s="189">
        <v>0</v>
      </c>
      <c r="Z1094" s="189">
        <v>8.9999999999999993E-3</v>
      </c>
      <c r="AA1094" s="189">
        <v>7.3999999999999996E-2</v>
      </c>
      <c r="AB1094" s="189">
        <v>0.11899999999999999</v>
      </c>
      <c r="AC1094" s="42"/>
    </row>
    <row r="1095" spans="1:29" x14ac:dyDescent="0.25">
      <c r="A1095" s="94" t="s">
        <v>2608</v>
      </c>
      <c r="B1095" s="189" t="s">
        <v>143</v>
      </c>
      <c r="C1095" s="189">
        <v>0.12880143112701253</v>
      </c>
      <c r="D1095" s="189">
        <v>0.35599284436493739</v>
      </c>
      <c r="E1095" s="189">
        <v>0.14311270125223613</v>
      </c>
      <c r="F1095" s="189">
        <v>3.2200357781753133E-2</v>
      </c>
      <c r="G1095" s="189">
        <v>0.30769230769230771</v>
      </c>
      <c r="H1095" s="189">
        <v>5.3667262969588547E-3</v>
      </c>
      <c r="I1095" s="189">
        <v>2.6833631484794274E-2</v>
      </c>
      <c r="J1095" s="188">
        <v>1</v>
      </c>
      <c r="K1095" s="190">
        <v>559</v>
      </c>
      <c r="L1095" s="94"/>
      <c r="M1095" s="189" t="s">
        <v>143</v>
      </c>
      <c r="N1095" s="189" t="s">
        <v>143</v>
      </c>
      <c r="O1095" s="189">
        <v>0.104</v>
      </c>
      <c r="P1095" s="189">
        <v>0.159</v>
      </c>
      <c r="Q1095" s="189">
        <v>0.317</v>
      </c>
      <c r="R1095" s="189">
        <v>0.39700000000000002</v>
      </c>
      <c r="S1095" s="189">
        <v>0.11700000000000001</v>
      </c>
      <c r="T1095" s="189">
        <v>0.17499999999999999</v>
      </c>
      <c r="U1095" s="189">
        <v>0.02</v>
      </c>
      <c r="V1095" s="189">
        <v>0.05</v>
      </c>
      <c r="W1095" s="189">
        <v>0.27100000000000002</v>
      </c>
      <c r="X1095" s="189">
        <v>0.34699999999999998</v>
      </c>
      <c r="Y1095" s="189">
        <v>2E-3</v>
      </c>
      <c r="Z1095" s="189">
        <v>1.6E-2</v>
      </c>
      <c r="AA1095" s="189">
        <v>1.6E-2</v>
      </c>
      <c r="AB1095" s="189">
        <v>4.3999999999999997E-2</v>
      </c>
      <c r="AC1095" s="42"/>
    </row>
    <row r="1096" spans="1:29" x14ac:dyDescent="0.25">
      <c r="A1096" s="94" t="s">
        <v>2609</v>
      </c>
      <c r="B1096" s="189" t="s">
        <v>143</v>
      </c>
      <c r="C1096" s="189">
        <v>0.23961661341853036</v>
      </c>
      <c r="D1096" s="189">
        <v>0.19488817891373802</v>
      </c>
      <c r="E1096" s="189">
        <v>0.13418530351437699</v>
      </c>
      <c r="F1096" s="189">
        <v>0.19488817891373802</v>
      </c>
      <c r="G1096" s="189">
        <v>0.17252396166134185</v>
      </c>
      <c r="H1096" s="189">
        <v>3.1948881789137379E-3</v>
      </c>
      <c r="I1096" s="189">
        <v>6.070287539936102E-2</v>
      </c>
      <c r="J1096" s="188">
        <v>1</v>
      </c>
      <c r="K1096" s="190">
        <v>313</v>
      </c>
      <c r="L1096" s="94"/>
      <c r="M1096" s="189" t="s">
        <v>143</v>
      </c>
      <c r="N1096" s="189" t="s">
        <v>143</v>
      </c>
      <c r="O1096" s="189">
        <v>0.19600000000000001</v>
      </c>
      <c r="P1096" s="189">
        <v>0.28999999999999998</v>
      </c>
      <c r="Q1096" s="189">
        <v>0.155</v>
      </c>
      <c r="R1096" s="189">
        <v>0.24199999999999999</v>
      </c>
      <c r="S1096" s="189">
        <v>0.10100000000000001</v>
      </c>
      <c r="T1096" s="189">
        <v>0.17599999999999999</v>
      </c>
      <c r="U1096" s="189">
        <v>0.155</v>
      </c>
      <c r="V1096" s="189">
        <v>0.24199999999999999</v>
      </c>
      <c r="W1096" s="189">
        <v>0.13500000000000001</v>
      </c>
      <c r="X1096" s="189">
        <v>0.218</v>
      </c>
      <c r="Y1096" s="189">
        <v>1E-3</v>
      </c>
      <c r="Z1096" s="189">
        <v>1.7999999999999999E-2</v>
      </c>
      <c r="AA1096" s="189">
        <v>3.9E-2</v>
      </c>
      <c r="AB1096" s="189">
        <v>9.2999999999999999E-2</v>
      </c>
      <c r="AC1096" s="42"/>
    </row>
    <row r="1097" spans="1:29" x14ac:dyDescent="0.25">
      <c r="A1097" s="94" t="s">
        <v>2610</v>
      </c>
      <c r="B1097" s="189" t="s">
        <v>143</v>
      </c>
      <c r="C1097" s="189">
        <v>0.11707317073170732</v>
      </c>
      <c r="D1097" s="189">
        <v>0.17560975609756097</v>
      </c>
      <c r="E1097" s="189">
        <v>9.2682926829268292E-2</v>
      </c>
      <c r="F1097" s="189">
        <v>4.6341463414634146E-2</v>
      </c>
      <c r="G1097" s="189">
        <v>0.53902439024390247</v>
      </c>
      <c r="H1097" s="189" t="s">
        <v>143</v>
      </c>
      <c r="I1097" s="189">
        <v>2.9268292682926831E-2</v>
      </c>
      <c r="J1097" s="188">
        <v>1</v>
      </c>
      <c r="K1097" s="190">
        <v>410</v>
      </c>
      <c r="L1097" s="94"/>
      <c r="M1097" s="189" t="s">
        <v>143</v>
      </c>
      <c r="N1097" s="189" t="s">
        <v>143</v>
      </c>
      <c r="O1097" s="189">
        <v>8.8999999999999996E-2</v>
      </c>
      <c r="P1097" s="189">
        <v>0.152</v>
      </c>
      <c r="Q1097" s="189">
        <v>0.14199999999999999</v>
      </c>
      <c r="R1097" s="189">
        <v>0.215</v>
      </c>
      <c r="S1097" s="189">
        <v>6.8000000000000005E-2</v>
      </c>
      <c r="T1097" s="189">
        <v>0.125</v>
      </c>
      <c r="U1097" s="189">
        <v>0.03</v>
      </c>
      <c r="V1097" s="189">
        <v>7.0999999999999994E-2</v>
      </c>
      <c r="W1097" s="189">
        <v>0.49099999999999999</v>
      </c>
      <c r="X1097" s="189">
        <v>0.58699999999999997</v>
      </c>
      <c r="Y1097" s="189" t="s">
        <v>143</v>
      </c>
      <c r="Z1097" s="189" t="s">
        <v>143</v>
      </c>
      <c r="AA1097" s="189">
        <v>1.7000000000000001E-2</v>
      </c>
      <c r="AB1097" s="189">
        <v>0.05</v>
      </c>
      <c r="AC1097" s="42"/>
    </row>
    <row r="1098" spans="1:29" x14ac:dyDescent="0.25">
      <c r="A1098" s="94" t="s">
        <v>2611</v>
      </c>
      <c r="B1098" s="189" t="s">
        <v>143</v>
      </c>
      <c r="C1098" s="189">
        <v>0.18268215417106654</v>
      </c>
      <c r="D1098" s="189">
        <v>0.49419218585005281</v>
      </c>
      <c r="E1098" s="189">
        <v>0.12829989440337911</v>
      </c>
      <c r="F1098" s="189">
        <v>2.1647307286166841E-2</v>
      </c>
      <c r="G1098" s="189">
        <v>0.1235480464625132</v>
      </c>
      <c r="H1098" s="189">
        <v>2.1119324181626186E-3</v>
      </c>
      <c r="I1098" s="189">
        <v>4.7518479408658922E-2</v>
      </c>
      <c r="J1098" s="188">
        <v>1</v>
      </c>
      <c r="K1098" s="190">
        <v>1894</v>
      </c>
      <c r="L1098" s="94"/>
      <c r="M1098" s="189" t="s">
        <v>143</v>
      </c>
      <c r="N1098" s="189" t="s">
        <v>143</v>
      </c>
      <c r="O1098" s="189">
        <v>0.16600000000000001</v>
      </c>
      <c r="P1098" s="189">
        <v>0.20100000000000001</v>
      </c>
      <c r="Q1098" s="189">
        <v>0.47199999999999998</v>
      </c>
      <c r="R1098" s="189">
        <v>0.51700000000000002</v>
      </c>
      <c r="S1098" s="189">
        <v>0.114</v>
      </c>
      <c r="T1098" s="189">
        <v>0.14399999999999999</v>
      </c>
      <c r="U1098" s="189">
        <v>1.6E-2</v>
      </c>
      <c r="V1098" s="189">
        <v>2.9000000000000001E-2</v>
      </c>
      <c r="W1098" s="189">
        <v>0.109</v>
      </c>
      <c r="X1098" s="189">
        <v>0.13900000000000001</v>
      </c>
      <c r="Y1098" s="189">
        <v>1E-3</v>
      </c>
      <c r="Z1098" s="189">
        <v>5.0000000000000001E-3</v>
      </c>
      <c r="AA1098" s="189">
        <v>3.9E-2</v>
      </c>
      <c r="AB1098" s="189">
        <v>5.8000000000000003E-2</v>
      </c>
      <c r="AC1098" s="42"/>
    </row>
    <row r="1099" spans="1:29" x14ac:dyDescent="0.25">
      <c r="A1099" s="94" t="s">
        <v>2612</v>
      </c>
      <c r="B1099" s="189" t="s">
        <v>143</v>
      </c>
      <c r="C1099" s="189">
        <v>0.25324675324675322</v>
      </c>
      <c r="D1099" s="189">
        <v>0.42857142857142855</v>
      </c>
      <c r="E1099" s="189">
        <v>0.11038961038961038</v>
      </c>
      <c r="F1099" s="189">
        <v>5.844155844155844E-2</v>
      </c>
      <c r="G1099" s="189">
        <v>0.1038961038961039</v>
      </c>
      <c r="H1099" s="189">
        <v>3.246753246753247E-3</v>
      </c>
      <c r="I1099" s="189">
        <v>4.2207792207792208E-2</v>
      </c>
      <c r="J1099" s="188">
        <v>1</v>
      </c>
      <c r="K1099" s="190">
        <v>308</v>
      </c>
      <c r="L1099" s="94"/>
      <c r="M1099" s="189" t="s">
        <v>143</v>
      </c>
      <c r="N1099" s="189" t="s">
        <v>143</v>
      </c>
      <c r="O1099" s="189">
        <v>0.20799999999999999</v>
      </c>
      <c r="P1099" s="189">
        <v>0.30499999999999999</v>
      </c>
      <c r="Q1099" s="189">
        <v>0.375</v>
      </c>
      <c r="R1099" s="189">
        <v>0.48399999999999999</v>
      </c>
      <c r="S1099" s="189">
        <v>0.08</v>
      </c>
      <c r="T1099" s="189">
        <v>0.15</v>
      </c>
      <c r="U1099" s="189">
        <v>3.6999999999999998E-2</v>
      </c>
      <c r="V1099" s="189">
        <v>0.09</v>
      </c>
      <c r="W1099" s="189">
        <v>7.4999999999999997E-2</v>
      </c>
      <c r="X1099" s="189">
        <v>0.14299999999999999</v>
      </c>
      <c r="Y1099" s="189">
        <v>1E-3</v>
      </c>
      <c r="Z1099" s="189">
        <v>1.7999999999999999E-2</v>
      </c>
      <c r="AA1099" s="189">
        <v>2.5000000000000001E-2</v>
      </c>
      <c r="AB1099" s="189">
        <v>7.0999999999999994E-2</v>
      </c>
      <c r="AC1099" s="42"/>
    </row>
    <row r="1100" spans="1:29" x14ac:dyDescent="0.25">
      <c r="A1100" s="94" t="s">
        <v>2613</v>
      </c>
      <c r="B1100" s="189">
        <v>4.4225021753111639E-2</v>
      </c>
      <c r="C1100" s="189">
        <v>0.26436651155752278</v>
      </c>
      <c r="D1100" s="189">
        <v>0.26981424734233722</v>
      </c>
      <c r="E1100" s="189">
        <v>0.10085877501607839</v>
      </c>
      <c r="F1100" s="189">
        <v>3.7150531532554001E-2</v>
      </c>
      <c r="G1100" s="189">
        <v>0.2312261188665683</v>
      </c>
      <c r="H1100" s="189">
        <v>7.6041311996368176E-3</v>
      </c>
      <c r="I1100" s="189">
        <v>4.4754662732190822E-2</v>
      </c>
      <c r="J1100" s="188">
        <v>1</v>
      </c>
      <c r="K1100" s="190">
        <v>26433</v>
      </c>
      <c r="L1100" s="94"/>
      <c r="M1100" s="189">
        <v>4.2000000000000003E-2</v>
      </c>
      <c r="N1100" s="189">
        <v>4.7E-2</v>
      </c>
      <c r="O1100" s="189">
        <v>0.25900000000000001</v>
      </c>
      <c r="P1100" s="189">
        <v>0.27</v>
      </c>
      <c r="Q1100" s="189">
        <v>0.26400000000000001</v>
      </c>
      <c r="R1100" s="189">
        <v>0.27500000000000002</v>
      </c>
      <c r="S1100" s="189">
        <v>9.7000000000000003E-2</v>
      </c>
      <c r="T1100" s="189">
        <v>0.105</v>
      </c>
      <c r="U1100" s="189">
        <v>3.5000000000000003E-2</v>
      </c>
      <c r="V1100" s="189">
        <v>3.9E-2</v>
      </c>
      <c r="W1100" s="189">
        <v>0.22600000000000001</v>
      </c>
      <c r="X1100" s="189">
        <v>0.23599999999999999</v>
      </c>
      <c r="Y1100" s="189">
        <v>7.0000000000000001E-3</v>
      </c>
      <c r="Z1100" s="189">
        <v>8.9999999999999993E-3</v>
      </c>
      <c r="AA1100" s="189">
        <v>4.2000000000000003E-2</v>
      </c>
      <c r="AB1100" s="189">
        <v>4.7E-2</v>
      </c>
      <c r="AC1100" s="42"/>
    </row>
    <row r="1101" spans="1:29" x14ac:dyDescent="0.25">
      <c r="A1101" s="94" t="s">
        <v>2614</v>
      </c>
      <c r="B1101" s="189" t="s">
        <v>143</v>
      </c>
      <c r="C1101" s="189">
        <v>0.29004854368932037</v>
      </c>
      <c r="D1101" s="189">
        <v>0.29126213592233008</v>
      </c>
      <c r="E1101" s="189">
        <v>0.1104368932038835</v>
      </c>
      <c r="F1101" s="189">
        <v>3.8834951456310676E-2</v>
      </c>
      <c r="G1101" s="189">
        <v>0.22815533980582525</v>
      </c>
      <c r="H1101" s="189">
        <v>2.4271844660194173E-3</v>
      </c>
      <c r="I1101" s="189">
        <v>3.8834951456310676E-2</v>
      </c>
      <c r="J1101" s="188">
        <v>1</v>
      </c>
      <c r="K1101" s="190">
        <v>824</v>
      </c>
      <c r="L1101" s="94"/>
      <c r="M1101" s="189" t="s">
        <v>143</v>
      </c>
      <c r="N1101" s="189" t="s">
        <v>143</v>
      </c>
      <c r="O1101" s="189">
        <v>0.26</v>
      </c>
      <c r="P1101" s="189">
        <v>0.32200000000000001</v>
      </c>
      <c r="Q1101" s="189">
        <v>0.26100000000000001</v>
      </c>
      <c r="R1101" s="189">
        <v>0.32300000000000001</v>
      </c>
      <c r="S1101" s="189">
        <v>9.0999999999999998E-2</v>
      </c>
      <c r="T1101" s="189">
        <v>0.13400000000000001</v>
      </c>
      <c r="U1101" s="189">
        <v>2.8000000000000001E-2</v>
      </c>
      <c r="V1101" s="189">
        <v>5.3999999999999999E-2</v>
      </c>
      <c r="W1101" s="189">
        <v>0.20100000000000001</v>
      </c>
      <c r="X1101" s="189">
        <v>0.25800000000000001</v>
      </c>
      <c r="Y1101" s="189">
        <v>1E-3</v>
      </c>
      <c r="Z1101" s="189">
        <v>8.9999999999999993E-3</v>
      </c>
      <c r="AA1101" s="189">
        <v>2.8000000000000001E-2</v>
      </c>
      <c r="AB1101" s="189">
        <v>5.3999999999999999E-2</v>
      </c>
      <c r="AC1101" s="42"/>
    </row>
    <row r="1102" spans="1:29" x14ac:dyDescent="0.25">
      <c r="A1102" s="94" t="s">
        <v>2615</v>
      </c>
      <c r="B1102" s="189" t="s">
        <v>143</v>
      </c>
      <c r="C1102" s="189">
        <v>6.0950413223140494E-2</v>
      </c>
      <c r="D1102" s="189">
        <v>0.18595041322314049</v>
      </c>
      <c r="E1102" s="189">
        <v>6.4049586776859499E-2</v>
      </c>
      <c r="F1102" s="189">
        <v>2.1694214876033058E-2</v>
      </c>
      <c r="G1102" s="189">
        <v>0.59607438016528924</v>
      </c>
      <c r="H1102" s="189">
        <v>3.0991735537190084E-2</v>
      </c>
      <c r="I1102" s="189">
        <v>4.0289256198347105E-2</v>
      </c>
      <c r="J1102" s="188">
        <v>0.99999999999999989</v>
      </c>
      <c r="K1102" s="190">
        <v>968</v>
      </c>
      <c r="L1102" s="94"/>
      <c r="M1102" s="189" t="s">
        <v>143</v>
      </c>
      <c r="N1102" s="189" t="s">
        <v>143</v>
      </c>
      <c r="O1102" s="189">
        <v>4.8000000000000001E-2</v>
      </c>
      <c r="P1102" s="189">
        <v>7.8E-2</v>
      </c>
      <c r="Q1102" s="189">
        <v>0.16300000000000001</v>
      </c>
      <c r="R1102" s="189">
        <v>0.21199999999999999</v>
      </c>
      <c r="S1102" s="189">
        <v>0.05</v>
      </c>
      <c r="T1102" s="189">
        <v>8.1000000000000003E-2</v>
      </c>
      <c r="U1102" s="189">
        <v>1.4E-2</v>
      </c>
      <c r="V1102" s="189">
        <v>3.3000000000000002E-2</v>
      </c>
      <c r="W1102" s="189">
        <v>0.56499999999999995</v>
      </c>
      <c r="X1102" s="189">
        <v>0.627</v>
      </c>
      <c r="Y1102" s="189">
        <v>2.1999999999999999E-2</v>
      </c>
      <c r="Z1102" s="189">
        <v>4.3999999999999997E-2</v>
      </c>
      <c r="AA1102" s="189">
        <v>0.03</v>
      </c>
      <c r="AB1102" s="189">
        <v>5.5E-2</v>
      </c>
      <c r="AC1102" s="42"/>
    </row>
    <row r="1103" spans="1:29" x14ac:dyDescent="0.25">
      <c r="A1103" s="94" t="s">
        <v>2616</v>
      </c>
      <c r="B1103" s="189" t="s">
        <v>143</v>
      </c>
      <c r="C1103" s="189">
        <v>1.1282437006393381E-3</v>
      </c>
      <c r="D1103" s="189">
        <v>0.56863482512222641</v>
      </c>
      <c r="E1103" s="189">
        <v>0.27303497555471984</v>
      </c>
      <c r="F1103" s="189">
        <v>0.11771342610003761</v>
      </c>
      <c r="G1103" s="189">
        <v>8.6498683715682586E-3</v>
      </c>
      <c r="H1103" s="189" t="s">
        <v>143</v>
      </c>
      <c r="I1103" s="189">
        <v>3.0838661150808574E-2</v>
      </c>
      <c r="J1103" s="188">
        <v>1</v>
      </c>
      <c r="K1103" s="190">
        <v>2659</v>
      </c>
      <c r="L1103" s="94"/>
      <c r="M1103" s="189" t="s">
        <v>143</v>
      </c>
      <c r="N1103" s="189" t="s">
        <v>143</v>
      </c>
      <c r="O1103" s="189">
        <v>0</v>
      </c>
      <c r="P1103" s="189">
        <v>3.0000000000000001E-3</v>
      </c>
      <c r="Q1103" s="189">
        <v>0.55000000000000004</v>
      </c>
      <c r="R1103" s="189">
        <v>0.58699999999999997</v>
      </c>
      <c r="S1103" s="189">
        <v>0.25600000000000001</v>
      </c>
      <c r="T1103" s="189">
        <v>0.28999999999999998</v>
      </c>
      <c r="U1103" s="189">
        <v>0.106</v>
      </c>
      <c r="V1103" s="189">
        <v>0.13100000000000001</v>
      </c>
      <c r="W1103" s="189">
        <v>6.0000000000000001E-3</v>
      </c>
      <c r="X1103" s="189">
        <v>1.2999999999999999E-2</v>
      </c>
      <c r="Y1103" s="189" t="s">
        <v>143</v>
      </c>
      <c r="Z1103" s="189" t="s">
        <v>143</v>
      </c>
      <c r="AA1103" s="189">
        <v>2.5000000000000001E-2</v>
      </c>
      <c r="AB1103" s="189">
        <v>3.7999999999999999E-2</v>
      </c>
      <c r="AC1103" s="42"/>
    </row>
    <row r="1104" spans="1:29" x14ac:dyDescent="0.25">
      <c r="A1104" s="94" t="s">
        <v>2617</v>
      </c>
      <c r="B1104" s="189">
        <v>2.0802377414561664E-3</v>
      </c>
      <c r="C1104" s="189">
        <v>0.26270430906389303</v>
      </c>
      <c r="D1104" s="189">
        <v>0.25408618127786031</v>
      </c>
      <c r="E1104" s="189">
        <v>0.10222882615156018</v>
      </c>
      <c r="F1104" s="189">
        <v>5.4086181277860329E-2</v>
      </c>
      <c r="G1104" s="189">
        <v>0.27399702823179795</v>
      </c>
      <c r="H1104" s="189">
        <v>6.8350668647845468E-3</v>
      </c>
      <c r="I1104" s="189">
        <v>4.3982169390787522E-2</v>
      </c>
      <c r="J1104" s="188">
        <v>0.99999999999999989</v>
      </c>
      <c r="K1104" s="190">
        <v>3365</v>
      </c>
      <c r="L1104" s="94"/>
      <c r="M1104" s="189">
        <v>1E-3</v>
      </c>
      <c r="N1104" s="189">
        <v>4.0000000000000001E-3</v>
      </c>
      <c r="O1104" s="189">
        <v>0.248</v>
      </c>
      <c r="P1104" s="189">
        <v>0.27800000000000002</v>
      </c>
      <c r="Q1104" s="189">
        <v>0.24</v>
      </c>
      <c r="R1104" s="189">
        <v>0.26900000000000002</v>
      </c>
      <c r="S1104" s="189">
        <v>9.1999999999999998E-2</v>
      </c>
      <c r="T1104" s="189">
        <v>0.113</v>
      </c>
      <c r="U1104" s="189">
        <v>4.7E-2</v>
      </c>
      <c r="V1104" s="189">
        <v>6.2E-2</v>
      </c>
      <c r="W1104" s="189">
        <v>0.25900000000000001</v>
      </c>
      <c r="X1104" s="189">
        <v>0.28899999999999998</v>
      </c>
      <c r="Y1104" s="189">
        <v>5.0000000000000001E-3</v>
      </c>
      <c r="Z1104" s="189">
        <v>0.01</v>
      </c>
      <c r="AA1104" s="189">
        <v>3.7999999999999999E-2</v>
      </c>
      <c r="AB1104" s="189">
        <v>5.0999999999999997E-2</v>
      </c>
      <c r="AC1104" s="42"/>
    </row>
    <row r="1105" spans="1:29" x14ac:dyDescent="0.25">
      <c r="A1105" s="94" t="s">
        <v>2618</v>
      </c>
      <c r="B1105" s="189">
        <v>0.26782273603082851</v>
      </c>
      <c r="C1105" s="189">
        <v>0.47374759152215801</v>
      </c>
      <c r="D1105" s="189">
        <v>0.12909441233140656</v>
      </c>
      <c r="E1105" s="189">
        <v>3.3959537572254332E-2</v>
      </c>
      <c r="F1105" s="189">
        <v>2.6493256262042388E-3</v>
      </c>
      <c r="G1105" s="189">
        <v>4.3834296724470131E-2</v>
      </c>
      <c r="H1105" s="189">
        <v>6.0211946050096341E-3</v>
      </c>
      <c r="I1105" s="189">
        <v>4.2870905587668595E-2</v>
      </c>
      <c r="J1105" s="188">
        <v>1</v>
      </c>
      <c r="K1105" s="190">
        <v>4152</v>
      </c>
      <c r="L1105" s="94"/>
      <c r="M1105" s="189">
        <v>0.255</v>
      </c>
      <c r="N1105" s="189">
        <v>0.28199999999999997</v>
      </c>
      <c r="O1105" s="189">
        <v>0.45900000000000002</v>
      </c>
      <c r="P1105" s="189">
        <v>0.48899999999999999</v>
      </c>
      <c r="Q1105" s="189">
        <v>0.11899999999999999</v>
      </c>
      <c r="R1105" s="189">
        <v>0.14000000000000001</v>
      </c>
      <c r="S1105" s="189">
        <v>2.9000000000000001E-2</v>
      </c>
      <c r="T1105" s="189">
        <v>0.04</v>
      </c>
      <c r="U1105" s="189">
        <v>1E-3</v>
      </c>
      <c r="V1105" s="189">
        <v>5.0000000000000001E-3</v>
      </c>
      <c r="W1105" s="189">
        <v>3.7999999999999999E-2</v>
      </c>
      <c r="X1105" s="189">
        <v>0.05</v>
      </c>
      <c r="Y1105" s="189">
        <v>4.0000000000000001E-3</v>
      </c>
      <c r="Z1105" s="189">
        <v>8.9999999999999993E-3</v>
      </c>
      <c r="AA1105" s="189">
        <v>3.6999999999999998E-2</v>
      </c>
      <c r="AB1105" s="189">
        <v>4.9000000000000002E-2</v>
      </c>
      <c r="AC1105" s="42"/>
    </row>
    <row r="1106" spans="1:29" x14ac:dyDescent="0.25">
      <c r="A1106" s="94" t="s">
        <v>2619</v>
      </c>
      <c r="B1106" s="189" t="s">
        <v>143</v>
      </c>
      <c r="C1106" s="189">
        <v>0.13263525305410123</v>
      </c>
      <c r="D1106" s="189">
        <v>0.34205933682373474</v>
      </c>
      <c r="E1106" s="189">
        <v>0.14834205933682373</v>
      </c>
      <c r="F1106" s="189">
        <v>5.5846422338568937E-2</v>
      </c>
      <c r="G1106" s="189">
        <v>0.25479930191972078</v>
      </c>
      <c r="H1106" s="189">
        <v>3.4904013961605585E-3</v>
      </c>
      <c r="I1106" s="189">
        <v>6.2827225130890049E-2</v>
      </c>
      <c r="J1106" s="188">
        <v>1</v>
      </c>
      <c r="K1106" s="190">
        <v>573</v>
      </c>
      <c r="L1106" s="94"/>
      <c r="M1106" s="189" t="s">
        <v>143</v>
      </c>
      <c r="N1106" s="189" t="s">
        <v>143</v>
      </c>
      <c r="O1106" s="189">
        <v>0.107</v>
      </c>
      <c r="P1106" s="189">
        <v>0.16300000000000001</v>
      </c>
      <c r="Q1106" s="189">
        <v>0.30399999999999999</v>
      </c>
      <c r="R1106" s="189">
        <v>0.38200000000000001</v>
      </c>
      <c r="S1106" s="189">
        <v>0.122</v>
      </c>
      <c r="T1106" s="189">
        <v>0.18</v>
      </c>
      <c r="U1106" s="189">
        <v>0.04</v>
      </c>
      <c r="V1106" s="189">
        <v>7.8E-2</v>
      </c>
      <c r="W1106" s="189">
        <v>0.221</v>
      </c>
      <c r="X1106" s="189">
        <v>0.29199999999999998</v>
      </c>
      <c r="Y1106" s="189">
        <v>1E-3</v>
      </c>
      <c r="Z1106" s="189">
        <v>1.2999999999999999E-2</v>
      </c>
      <c r="AA1106" s="189">
        <v>4.5999999999999999E-2</v>
      </c>
      <c r="AB1106" s="189">
        <v>8.5999999999999993E-2</v>
      </c>
      <c r="AC1106" s="42"/>
    </row>
    <row r="1107" spans="1:29" x14ac:dyDescent="0.25">
      <c r="A1107" s="94" t="s">
        <v>2620</v>
      </c>
      <c r="B1107" s="189" t="s">
        <v>143</v>
      </c>
      <c r="C1107" s="189">
        <v>0.20632081097197377</v>
      </c>
      <c r="D1107" s="189">
        <v>0.22420989862850327</v>
      </c>
      <c r="E1107" s="189">
        <v>0.1210494931425164</v>
      </c>
      <c r="F1107" s="189">
        <v>2.564102564102564E-2</v>
      </c>
      <c r="G1107" s="189">
        <v>0.37954680977936794</v>
      </c>
      <c r="H1107" s="189">
        <v>8.9445438282647581E-3</v>
      </c>
      <c r="I1107" s="189">
        <v>3.4287418008348239E-2</v>
      </c>
      <c r="J1107" s="188">
        <v>1</v>
      </c>
      <c r="K1107" s="190">
        <v>3354</v>
      </c>
      <c r="L1107" s="94"/>
      <c r="M1107" s="189" t="s">
        <v>143</v>
      </c>
      <c r="N1107" s="189" t="s">
        <v>143</v>
      </c>
      <c r="O1107" s="189">
        <v>0.193</v>
      </c>
      <c r="P1107" s="189">
        <v>0.22</v>
      </c>
      <c r="Q1107" s="189">
        <v>0.21</v>
      </c>
      <c r="R1107" s="189">
        <v>0.23899999999999999</v>
      </c>
      <c r="S1107" s="189">
        <v>0.11</v>
      </c>
      <c r="T1107" s="189">
        <v>0.13300000000000001</v>
      </c>
      <c r="U1107" s="189">
        <v>2.1000000000000001E-2</v>
      </c>
      <c r="V1107" s="189">
        <v>3.2000000000000001E-2</v>
      </c>
      <c r="W1107" s="189">
        <v>0.36299999999999999</v>
      </c>
      <c r="X1107" s="189">
        <v>0.39600000000000002</v>
      </c>
      <c r="Y1107" s="189">
        <v>6.0000000000000001E-3</v>
      </c>
      <c r="Z1107" s="189">
        <v>1.2999999999999999E-2</v>
      </c>
      <c r="AA1107" s="189">
        <v>2.9000000000000001E-2</v>
      </c>
      <c r="AB1107" s="189">
        <v>4.1000000000000002E-2</v>
      </c>
      <c r="AC1107" s="42"/>
    </row>
    <row r="1108" spans="1:29" x14ac:dyDescent="0.25">
      <c r="A1108" s="94" t="s">
        <v>2621</v>
      </c>
      <c r="B1108" s="189" t="s">
        <v>143</v>
      </c>
      <c r="C1108" s="189">
        <v>0.42964824120603012</v>
      </c>
      <c r="D1108" s="189">
        <v>0.35301507537688442</v>
      </c>
      <c r="E1108" s="189">
        <v>6.9095477386934667E-2</v>
      </c>
      <c r="F1108" s="189">
        <v>7.537688442211055E-3</v>
      </c>
      <c r="G1108" s="189">
        <v>2.2613065326633167E-2</v>
      </c>
      <c r="H1108" s="189" t="s">
        <v>143</v>
      </c>
      <c r="I1108" s="189">
        <v>0.11809045226130653</v>
      </c>
      <c r="J1108" s="188">
        <v>1</v>
      </c>
      <c r="K1108" s="190">
        <v>796</v>
      </c>
      <c r="L1108" s="94"/>
      <c r="M1108" s="189" t="s">
        <v>143</v>
      </c>
      <c r="N1108" s="189" t="s">
        <v>143</v>
      </c>
      <c r="O1108" s="189">
        <v>0.39600000000000002</v>
      </c>
      <c r="P1108" s="189">
        <v>0.46400000000000002</v>
      </c>
      <c r="Q1108" s="189">
        <v>0.32100000000000001</v>
      </c>
      <c r="R1108" s="189">
        <v>0.38700000000000001</v>
      </c>
      <c r="S1108" s="189">
        <v>5.2999999999999999E-2</v>
      </c>
      <c r="T1108" s="189">
        <v>8.8999999999999996E-2</v>
      </c>
      <c r="U1108" s="189">
        <v>3.0000000000000001E-3</v>
      </c>
      <c r="V1108" s="189">
        <v>1.6E-2</v>
      </c>
      <c r="W1108" s="189">
        <v>1.4E-2</v>
      </c>
      <c r="X1108" s="189">
        <v>3.5000000000000003E-2</v>
      </c>
      <c r="Y1108" s="189" t="s">
        <v>143</v>
      </c>
      <c r="Z1108" s="189" t="s">
        <v>143</v>
      </c>
      <c r="AA1108" s="189">
        <v>9.7000000000000003E-2</v>
      </c>
      <c r="AB1108" s="189">
        <v>0.14199999999999999</v>
      </c>
      <c r="AC1108" s="42"/>
    </row>
    <row r="1109" spans="1:29" x14ac:dyDescent="0.25">
      <c r="A1109" s="94" t="s">
        <v>2622</v>
      </c>
      <c r="B1109" s="189" t="s">
        <v>143</v>
      </c>
      <c r="C1109" s="189">
        <v>0.20113636363636364</v>
      </c>
      <c r="D1109" s="189">
        <v>0.32272727272727275</v>
      </c>
      <c r="E1109" s="189">
        <v>0.11363636363636363</v>
      </c>
      <c r="F1109" s="189">
        <v>3.0681818181818182E-2</v>
      </c>
      <c r="G1109" s="189">
        <v>0.28409090909090912</v>
      </c>
      <c r="H1109" s="189" t="s">
        <v>143</v>
      </c>
      <c r="I1109" s="189">
        <v>4.7727272727272729E-2</v>
      </c>
      <c r="J1109" s="188">
        <v>1</v>
      </c>
      <c r="K1109" s="190">
        <v>880</v>
      </c>
      <c r="L1109" s="94"/>
      <c r="M1109" s="189" t="s">
        <v>143</v>
      </c>
      <c r="N1109" s="189" t="s">
        <v>143</v>
      </c>
      <c r="O1109" s="189">
        <v>0.17599999999999999</v>
      </c>
      <c r="P1109" s="189">
        <v>0.22900000000000001</v>
      </c>
      <c r="Q1109" s="189">
        <v>0.29299999999999998</v>
      </c>
      <c r="R1109" s="189">
        <v>0.35399999999999998</v>
      </c>
      <c r="S1109" s="189">
        <v>9.4E-2</v>
      </c>
      <c r="T1109" s="189">
        <v>0.13600000000000001</v>
      </c>
      <c r="U1109" s="189">
        <v>2.1000000000000001E-2</v>
      </c>
      <c r="V1109" s="189">
        <v>4.3999999999999997E-2</v>
      </c>
      <c r="W1109" s="189">
        <v>0.255</v>
      </c>
      <c r="X1109" s="189">
        <v>0.315</v>
      </c>
      <c r="Y1109" s="189" t="s">
        <v>143</v>
      </c>
      <c r="Z1109" s="189" t="s">
        <v>143</v>
      </c>
      <c r="AA1109" s="189">
        <v>3.5999999999999997E-2</v>
      </c>
      <c r="AB1109" s="189">
        <v>6.4000000000000001E-2</v>
      </c>
      <c r="AC1109" s="42"/>
    </row>
    <row r="1110" spans="1:29" x14ac:dyDescent="0.25">
      <c r="A1110" s="94" t="s">
        <v>2623</v>
      </c>
      <c r="B1110" s="189" t="s">
        <v>143</v>
      </c>
      <c r="C1110" s="189">
        <v>0.37020648967551623</v>
      </c>
      <c r="D1110" s="189">
        <v>0.18141592920353983</v>
      </c>
      <c r="E1110" s="189">
        <v>8.5545722713864306E-2</v>
      </c>
      <c r="F1110" s="189">
        <v>9.2920353982300891E-2</v>
      </c>
      <c r="G1110" s="189">
        <v>0.24336283185840707</v>
      </c>
      <c r="H1110" s="189">
        <v>4.4247787610619468E-3</v>
      </c>
      <c r="I1110" s="189">
        <v>2.2123893805309734E-2</v>
      </c>
      <c r="J1110" s="188">
        <v>1</v>
      </c>
      <c r="K1110" s="190">
        <v>678</v>
      </c>
      <c r="L1110" s="94"/>
      <c r="M1110" s="189" t="s">
        <v>143</v>
      </c>
      <c r="N1110" s="189" t="s">
        <v>143</v>
      </c>
      <c r="O1110" s="189">
        <v>0.33500000000000002</v>
      </c>
      <c r="P1110" s="189">
        <v>0.40699999999999997</v>
      </c>
      <c r="Q1110" s="189">
        <v>0.154</v>
      </c>
      <c r="R1110" s="189">
        <v>0.21199999999999999</v>
      </c>
      <c r="S1110" s="189">
        <v>6.7000000000000004E-2</v>
      </c>
      <c r="T1110" s="189">
        <v>0.109</v>
      </c>
      <c r="U1110" s="189">
        <v>7.2999999999999995E-2</v>
      </c>
      <c r="V1110" s="189">
        <v>0.11700000000000001</v>
      </c>
      <c r="W1110" s="189">
        <v>0.21299999999999999</v>
      </c>
      <c r="X1110" s="189">
        <v>0.27700000000000002</v>
      </c>
      <c r="Y1110" s="189">
        <v>2E-3</v>
      </c>
      <c r="Z1110" s="189">
        <v>1.2999999999999999E-2</v>
      </c>
      <c r="AA1110" s="189">
        <v>1.2999999999999999E-2</v>
      </c>
      <c r="AB1110" s="189">
        <v>3.5999999999999997E-2</v>
      </c>
      <c r="AC1110" s="42"/>
    </row>
    <row r="1111" spans="1:29" x14ac:dyDescent="0.25">
      <c r="A1111" s="94" t="s">
        <v>2624</v>
      </c>
      <c r="B1111" s="189" t="s">
        <v>143</v>
      </c>
      <c r="C1111" s="189">
        <v>8.5850556438791734E-2</v>
      </c>
      <c r="D1111" s="189">
        <v>0.21939586645468998</v>
      </c>
      <c r="E1111" s="189">
        <v>0.13354531001589826</v>
      </c>
      <c r="F1111" s="189">
        <v>3.6565977742448331E-2</v>
      </c>
      <c r="G1111" s="189">
        <v>0.47058823529411764</v>
      </c>
      <c r="H1111" s="189">
        <v>1.4308426073131956E-2</v>
      </c>
      <c r="I1111" s="189">
        <v>3.9745627980922099E-2</v>
      </c>
      <c r="J1111" s="188">
        <v>1</v>
      </c>
      <c r="K1111" s="190">
        <v>629</v>
      </c>
      <c r="L1111" s="94"/>
      <c r="M1111" s="189" t="s">
        <v>143</v>
      </c>
      <c r="N1111" s="189" t="s">
        <v>143</v>
      </c>
      <c r="O1111" s="189">
        <v>6.6000000000000003E-2</v>
      </c>
      <c r="P1111" s="189">
        <v>0.11</v>
      </c>
      <c r="Q1111" s="189">
        <v>0.189</v>
      </c>
      <c r="R1111" s="189">
        <v>0.253</v>
      </c>
      <c r="S1111" s="189">
        <v>0.109</v>
      </c>
      <c r="T1111" s="189">
        <v>0.16200000000000001</v>
      </c>
      <c r="U1111" s="189">
        <v>2.4E-2</v>
      </c>
      <c r="V1111" s="189">
        <v>5.3999999999999999E-2</v>
      </c>
      <c r="W1111" s="189">
        <v>0.432</v>
      </c>
      <c r="X1111" s="189">
        <v>0.51</v>
      </c>
      <c r="Y1111" s="189">
        <v>8.0000000000000002E-3</v>
      </c>
      <c r="Z1111" s="189">
        <v>2.7E-2</v>
      </c>
      <c r="AA1111" s="189">
        <v>2.7E-2</v>
      </c>
      <c r="AB1111" s="189">
        <v>5.8000000000000003E-2</v>
      </c>
      <c r="AC1111" s="42"/>
    </row>
    <row r="1112" spans="1:29" x14ac:dyDescent="0.25">
      <c r="A1112" s="94" t="s">
        <v>2625</v>
      </c>
      <c r="B1112" s="189" t="s">
        <v>143</v>
      </c>
      <c r="C1112" s="189">
        <v>0.25620987998883615</v>
      </c>
      <c r="D1112" s="189">
        <v>0.43929667876081496</v>
      </c>
      <c r="E1112" s="189">
        <v>0.10521909014792073</v>
      </c>
      <c r="F1112" s="189">
        <v>5.6377337426737374E-2</v>
      </c>
      <c r="G1112" s="189">
        <v>8.2333240301423388E-2</v>
      </c>
      <c r="H1112" s="189">
        <v>6.9773932458833381E-3</v>
      </c>
      <c r="I1112" s="189">
        <v>5.3586380128384035E-2</v>
      </c>
      <c r="J1112" s="188">
        <v>1</v>
      </c>
      <c r="K1112" s="190">
        <v>3583</v>
      </c>
      <c r="L1112" s="94"/>
      <c r="M1112" s="189" t="s">
        <v>143</v>
      </c>
      <c r="N1112" s="189" t="s">
        <v>143</v>
      </c>
      <c r="O1112" s="189">
        <v>0.24199999999999999</v>
      </c>
      <c r="P1112" s="189">
        <v>0.27100000000000002</v>
      </c>
      <c r="Q1112" s="189">
        <v>0.42299999999999999</v>
      </c>
      <c r="R1112" s="189">
        <v>0.45600000000000002</v>
      </c>
      <c r="S1112" s="189">
        <v>9.6000000000000002E-2</v>
      </c>
      <c r="T1112" s="189">
        <v>0.11600000000000001</v>
      </c>
      <c r="U1112" s="189">
        <v>4.9000000000000002E-2</v>
      </c>
      <c r="V1112" s="189">
        <v>6.4000000000000001E-2</v>
      </c>
      <c r="W1112" s="189">
        <v>7.3999999999999996E-2</v>
      </c>
      <c r="X1112" s="189">
        <v>9.1999999999999998E-2</v>
      </c>
      <c r="Y1112" s="189">
        <v>5.0000000000000001E-3</v>
      </c>
      <c r="Z1112" s="189">
        <v>0.01</v>
      </c>
      <c r="AA1112" s="189">
        <v>4.7E-2</v>
      </c>
      <c r="AB1112" s="189">
        <v>6.0999999999999999E-2</v>
      </c>
      <c r="AC1112" s="42"/>
    </row>
    <row r="1113" spans="1:29" x14ac:dyDescent="0.25">
      <c r="A1113" s="94" t="s">
        <v>2626</v>
      </c>
      <c r="B1113" s="189" t="s">
        <v>143</v>
      </c>
      <c r="C1113" s="189">
        <v>0.35260115606936415</v>
      </c>
      <c r="D1113" s="189">
        <v>0.37427745664739887</v>
      </c>
      <c r="E1113" s="189">
        <v>0.11849710982658959</v>
      </c>
      <c r="F1113" s="189">
        <v>2.8901734104046242E-2</v>
      </c>
      <c r="G1113" s="189">
        <v>8.2369942196531792E-2</v>
      </c>
      <c r="H1113" s="189">
        <v>4.335260115606936E-3</v>
      </c>
      <c r="I1113" s="189">
        <v>3.9017341040462429E-2</v>
      </c>
      <c r="J1113" s="188">
        <v>1</v>
      </c>
      <c r="K1113" s="190">
        <v>692</v>
      </c>
      <c r="L1113" s="94"/>
      <c r="M1113" s="189" t="s">
        <v>143</v>
      </c>
      <c r="N1113" s="189" t="s">
        <v>143</v>
      </c>
      <c r="O1113" s="189">
        <v>0.318</v>
      </c>
      <c r="P1113" s="189">
        <v>0.38900000000000001</v>
      </c>
      <c r="Q1113" s="189">
        <v>0.33900000000000002</v>
      </c>
      <c r="R1113" s="189">
        <v>0.41099999999999998</v>
      </c>
      <c r="S1113" s="189">
        <v>9.6000000000000002E-2</v>
      </c>
      <c r="T1113" s="189">
        <v>0.14499999999999999</v>
      </c>
      <c r="U1113" s="189">
        <v>1.9E-2</v>
      </c>
      <c r="V1113" s="189">
        <v>4.3999999999999997E-2</v>
      </c>
      <c r="W1113" s="189">
        <v>6.4000000000000001E-2</v>
      </c>
      <c r="X1113" s="189">
        <v>0.105</v>
      </c>
      <c r="Y1113" s="189">
        <v>1E-3</v>
      </c>
      <c r="Z1113" s="189">
        <v>1.2999999999999999E-2</v>
      </c>
      <c r="AA1113" s="189">
        <v>2.7E-2</v>
      </c>
      <c r="AB1113" s="189">
        <v>5.6000000000000001E-2</v>
      </c>
      <c r="AC1113" s="42"/>
    </row>
    <row r="1114" spans="1:29" x14ac:dyDescent="0.25">
      <c r="A1114" s="94" t="s">
        <v>2627</v>
      </c>
      <c r="B1114" s="189">
        <v>3.6407978399094154E-2</v>
      </c>
      <c r="C1114" s="189">
        <v>0.26826931451964114</v>
      </c>
      <c r="D1114" s="189">
        <v>0.26330459019249192</v>
      </c>
      <c r="E1114" s="189">
        <v>5.8792788084661617E-2</v>
      </c>
      <c r="F1114" s="189">
        <v>5.0344046685828758E-2</v>
      </c>
      <c r="G1114" s="189">
        <v>0.2597334726940162</v>
      </c>
      <c r="H1114" s="189">
        <v>1.567807682257643E-3</v>
      </c>
      <c r="I1114" s="189">
        <v>6.1580001742008533E-2</v>
      </c>
      <c r="J1114" s="188">
        <v>0.99999999999999978</v>
      </c>
      <c r="K1114" s="190">
        <v>11481</v>
      </c>
      <c r="L1114" s="94"/>
      <c r="M1114" s="189">
        <v>3.3000000000000002E-2</v>
      </c>
      <c r="N1114" s="189">
        <v>0.04</v>
      </c>
      <c r="O1114" s="189">
        <v>0.26</v>
      </c>
      <c r="P1114" s="189">
        <v>0.27600000000000002</v>
      </c>
      <c r="Q1114" s="189">
        <v>0.255</v>
      </c>
      <c r="R1114" s="189">
        <v>0.27100000000000002</v>
      </c>
      <c r="S1114" s="189">
        <v>5.5E-2</v>
      </c>
      <c r="T1114" s="189">
        <v>6.3E-2</v>
      </c>
      <c r="U1114" s="189">
        <v>4.5999999999999999E-2</v>
      </c>
      <c r="V1114" s="189">
        <v>5.3999999999999999E-2</v>
      </c>
      <c r="W1114" s="189">
        <v>0.252</v>
      </c>
      <c r="X1114" s="189">
        <v>0.26800000000000002</v>
      </c>
      <c r="Y1114" s="189">
        <v>1E-3</v>
      </c>
      <c r="Z1114" s="189">
        <v>2E-3</v>
      </c>
      <c r="AA1114" s="189">
        <v>5.7000000000000002E-2</v>
      </c>
      <c r="AB1114" s="189">
        <v>6.6000000000000003E-2</v>
      </c>
      <c r="AC1114" s="42"/>
    </row>
    <row r="1115" spans="1:29" x14ac:dyDescent="0.25">
      <c r="A1115" s="94" t="s">
        <v>2628</v>
      </c>
      <c r="B1115" s="189" t="s">
        <v>143</v>
      </c>
      <c r="C1115" s="189">
        <v>0.25984251968503935</v>
      </c>
      <c r="D1115" s="189">
        <v>0.2230971128608924</v>
      </c>
      <c r="E1115" s="189">
        <v>8.1364829396325458E-2</v>
      </c>
      <c r="F1115" s="189">
        <v>0.13385826771653545</v>
      </c>
      <c r="G1115" s="189">
        <v>0.22047244094488189</v>
      </c>
      <c r="H1115" s="189" t="s">
        <v>143</v>
      </c>
      <c r="I1115" s="189">
        <v>8.1364829396325458E-2</v>
      </c>
      <c r="J1115" s="188">
        <v>1</v>
      </c>
      <c r="K1115" s="190">
        <v>381</v>
      </c>
      <c r="L1115" s="94"/>
      <c r="M1115" s="189" t="s">
        <v>143</v>
      </c>
      <c r="N1115" s="189" t="s">
        <v>143</v>
      </c>
      <c r="O1115" s="189">
        <v>0.218</v>
      </c>
      <c r="P1115" s="189">
        <v>0.30599999999999999</v>
      </c>
      <c r="Q1115" s="189">
        <v>0.184</v>
      </c>
      <c r="R1115" s="189">
        <v>0.26800000000000002</v>
      </c>
      <c r="S1115" s="189">
        <v>5.8000000000000003E-2</v>
      </c>
      <c r="T1115" s="189">
        <v>0.113</v>
      </c>
      <c r="U1115" s="189">
        <v>0.10299999999999999</v>
      </c>
      <c r="V1115" s="189">
        <v>0.17199999999999999</v>
      </c>
      <c r="W1115" s="189">
        <v>0.182</v>
      </c>
      <c r="X1115" s="189">
        <v>0.26500000000000001</v>
      </c>
      <c r="Y1115" s="189" t="s">
        <v>143</v>
      </c>
      <c r="Z1115" s="189" t="s">
        <v>143</v>
      </c>
      <c r="AA1115" s="189">
        <v>5.8000000000000003E-2</v>
      </c>
      <c r="AB1115" s="189">
        <v>0.113</v>
      </c>
      <c r="AC1115" s="42"/>
    </row>
    <row r="1116" spans="1:29" x14ac:dyDescent="0.25">
      <c r="A1116" s="94" t="s">
        <v>2629</v>
      </c>
      <c r="B1116" s="189" t="s">
        <v>143</v>
      </c>
      <c r="C1116" s="189">
        <v>9.2929292929292931E-2</v>
      </c>
      <c r="D1116" s="189">
        <v>0.16161616161616163</v>
      </c>
      <c r="E1116" s="189">
        <v>3.4343434343434343E-2</v>
      </c>
      <c r="F1116" s="189">
        <v>2.2222222222222223E-2</v>
      </c>
      <c r="G1116" s="189">
        <v>0.62424242424242427</v>
      </c>
      <c r="H1116" s="189">
        <v>1.0101010101010102E-2</v>
      </c>
      <c r="I1116" s="189">
        <v>5.4545454545454543E-2</v>
      </c>
      <c r="J1116" s="188">
        <v>1</v>
      </c>
      <c r="K1116" s="190">
        <v>495</v>
      </c>
      <c r="L1116" s="94"/>
      <c r="M1116" s="189" t="s">
        <v>143</v>
      </c>
      <c r="N1116" s="189" t="s">
        <v>143</v>
      </c>
      <c r="O1116" s="189">
        <v>7.0000000000000007E-2</v>
      </c>
      <c r="P1116" s="189">
        <v>0.122</v>
      </c>
      <c r="Q1116" s="189">
        <v>0.13200000000000001</v>
      </c>
      <c r="R1116" s="189">
        <v>0.19700000000000001</v>
      </c>
      <c r="S1116" s="189">
        <v>2.1999999999999999E-2</v>
      </c>
      <c r="T1116" s="189">
        <v>5.3999999999999999E-2</v>
      </c>
      <c r="U1116" s="189">
        <v>1.2E-2</v>
      </c>
      <c r="V1116" s="189">
        <v>3.9E-2</v>
      </c>
      <c r="W1116" s="189">
        <v>0.58099999999999996</v>
      </c>
      <c r="X1116" s="189">
        <v>0.66600000000000004</v>
      </c>
      <c r="Y1116" s="189">
        <v>4.0000000000000001E-3</v>
      </c>
      <c r="Z1116" s="189">
        <v>2.3E-2</v>
      </c>
      <c r="AA1116" s="189">
        <v>3.7999999999999999E-2</v>
      </c>
      <c r="AB1116" s="189">
        <v>7.8E-2</v>
      </c>
      <c r="AC1116" s="42"/>
    </row>
    <row r="1117" spans="1:29" x14ac:dyDescent="0.25">
      <c r="A1117" s="94" t="s">
        <v>2630</v>
      </c>
      <c r="B1117" s="189" t="s">
        <v>143</v>
      </c>
      <c r="C1117" s="189" t="s">
        <v>143</v>
      </c>
      <c r="D1117" s="189">
        <v>0.74557823129251699</v>
      </c>
      <c r="E1117" s="189">
        <v>4.4897959183673466E-2</v>
      </c>
      <c r="F1117" s="189">
        <v>0.13469387755102041</v>
      </c>
      <c r="G1117" s="189">
        <v>1.2244897959183673E-2</v>
      </c>
      <c r="H1117" s="189" t="s">
        <v>143</v>
      </c>
      <c r="I1117" s="189">
        <v>6.2585034013605448E-2</v>
      </c>
      <c r="J1117" s="188">
        <v>1</v>
      </c>
      <c r="K1117" s="190">
        <v>735</v>
      </c>
      <c r="L1117" s="94"/>
      <c r="M1117" s="189" t="s">
        <v>143</v>
      </c>
      <c r="N1117" s="189" t="s">
        <v>143</v>
      </c>
      <c r="O1117" s="189" t="s">
        <v>143</v>
      </c>
      <c r="P1117" s="189" t="s">
        <v>143</v>
      </c>
      <c r="Q1117" s="189">
        <v>0.71299999999999997</v>
      </c>
      <c r="R1117" s="189">
        <v>0.77600000000000002</v>
      </c>
      <c r="S1117" s="189">
        <v>3.2000000000000001E-2</v>
      </c>
      <c r="T1117" s="189">
        <v>6.2E-2</v>
      </c>
      <c r="U1117" s="189">
        <v>0.112</v>
      </c>
      <c r="V1117" s="189">
        <v>0.161</v>
      </c>
      <c r="W1117" s="189">
        <v>6.0000000000000001E-3</v>
      </c>
      <c r="X1117" s="189">
        <v>2.3E-2</v>
      </c>
      <c r="Y1117" s="189" t="s">
        <v>143</v>
      </c>
      <c r="Z1117" s="189" t="s">
        <v>143</v>
      </c>
      <c r="AA1117" s="189">
        <v>4.7E-2</v>
      </c>
      <c r="AB1117" s="189">
        <v>8.2000000000000003E-2</v>
      </c>
      <c r="AC1117" s="42"/>
    </row>
    <row r="1118" spans="1:29" x14ac:dyDescent="0.25">
      <c r="A1118" s="94" t="s">
        <v>2631</v>
      </c>
      <c r="B1118" s="189" t="s">
        <v>143</v>
      </c>
      <c r="C1118" s="189">
        <v>0.29896142433234424</v>
      </c>
      <c r="D1118" s="189">
        <v>0.24332344213649851</v>
      </c>
      <c r="E1118" s="189">
        <v>5.192878338278932E-2</v>
      </c>
      <c r="F1118" s="189">
        <v>7.6409495548961426E-2</v>
      </c>
      <c r="G1118" s="189">
        <v>0.27744807121661719</v>
      </c>
      <c r="H1118" s="189">
        <v>1.483679525222552E-3</v>
      </c>
      <c r="I1118" s="189">
        <v>5.0445103857566766E-2</v>
      </c>
      <c r="J1118" s="188">
        <v>1</v>
      </c>
      <c r="K1118" s="190">
        <v>1348</v>
      </c>
      <c r="L1118" s="94"/>
      <c r="M1118" s="189" t="s">
        <v>143</v>
      </c>
      <c r="N1118" s="189" t="s">
        <v>143</v>
      </c>
      <c r="O1118" s="189">
        <v>0.27500000000000002</v>
      </c>
      <c r="P1118" s="189">
        <v>0.32400000000000001</v>
      </c>
      <c r="Q1118" s="189">
        <v>0.221</v>
      </c>
      <c r="R1118" s="189">
        <v>0.26700000000000002</v>
      </c>
      <c r="S1118" s="189">
        <v>4.1000000000000002E-2</v>
      </c>
      <c r="T1118" s="189">
        <v>6.5000000000000002E-2</v>
      </c>
      <c r="U1118" s="189">
        <v>6.3E-2</v>
      </c>
      <c r="V1118" s="189">
        <v>9.1999999999999998E-2</v>
      </c>
      <c r="W1118" s="189">
        <v>0.254</v>
      </c>
      <c r="X1118" s="189">
        <v>0.30199999999999999</v>
      </c>
      <c r="Y1118" s="189">
        <v>0</v>
      </c>
      <c r="Z1118" s="189">
        <v>5.0000000000000001E-3</v>
      </c>
      <c r="AA1118" s="189">
        <v>0.04</v>
      </c>
      <c r="AB1118" s="189">
        <v>6.3E-2</v>
      </c>
      <c r="AC1118" s="42"/>
    </row>
    <row r="1119" spans="1:29" x14ac:dyDescent="0.25">
      <c r="A1119" s="94" t="s">
        <v>2632</v>
      </c>
      <c r="B1119" s="189">
        <v>0.24076354679802955</v>
      </c>
      <c r="C1119" s="189">
        <v>0.44396551724137934</v>
      </c>
      <c r="D1119" s="189">
        <v>0.17056650246305419</v>
      </c>
      <c r="E1119" s="189">
        <v>3.5098522167487683E-2</v>
      </c>
      <c r="F1119" s="189">
        <v>5.5418719211822662E-3</v>
      </c>
      <c r="G1119" s="189">
        <v>4.6798029556650245E-2</v>
      </c>
      <c r="H1119" s="189">
        <v>2.4630541871921183E-3</v>
      </c>
      <c r="I1119" s="189">
        <v>5.4802955665024633E-2</v>
      </c>
      <c r="J1119" s="188">
        <v>1</v>
      </c>
      <c r="K1119" s="190">
        <v>1624</v>
      </c>
      <c r="L1119" s="94"/>
      <c r="M1119" s="189">
        <v>0.221</v>
      </c>
      <c r="N1119" s="189">
        <v>0.26200000000000001</v>
      </c>
      <c r="O1119" s="189">
        <v>0.42</v>
      </c>
      <c r="P1119" s="189">
        <v>0.46800000000000003</v>
      </c>
      <c r="Q1119" s="189">
        <v>0.153</v>
      </c>
      <c r="R1119" s="189">
        <v>0.19</v>
      </c>
      <c r="S1119" s="189">
        <v>2.7E-2</v>
      </c>
      <c r="T1119" s="189">
        <v>4.4999999999999998E-2</v>
      </c>
      <c r="U1119" s="189">
        <v>3.0000000000000001E-3</v>
      </c>
      <c r="V1119" s="189">
        <v>0.01</v>
      </c>
      <c r="W1119" s="189">
        <v>3.7999999999999999E-2</v>
      </c>
      <c r="X1119" s="189">
        <v>5.8000000000000003E-2</v>
      </c>
      <c r="Y1119" s="189">
        <v>1E-3</v>
      </c>
      <c r="Z1119" s="189">
        <v>6.0000000000000001E-3</v>
      </c>
      <c r="AA1119" s="189">
        <v>4.4999999999999998E-2</v>
      </c>
      <c r="AB1119" s="189">
        <v>6.7000000000000004E-2</v>
      </c>
      <c r="AC1119" s="42"/>
    </row>
    <row r="1120" spans="1:29" x14ac:dyDescent="0.25">
      <c r="A1120" s="94" t="s">
        <v>2633</v>
      </c>
      <c r="B1120" s="189" t="s">
        <v>143</v>
      </c>
      <c r="C1120" s="189">
        <v>0.21830985915492956</v>
      </c>
      <c r="D1120" s="189">
        <v>0.32746478873239437</v>
      </c>
      <c r="E1120" s="189">
        <v>4.5774647887323945E-2</v>
      </c>
      <c r="F1120" s="189">
        <v>4.5774647887323945E-2</v>
      </c>
      <c r="G1120" s="189">
        <v>0.29225352112676056</v>
      </c>
      <c r="H1120" s="189" t="s">
        <v>143</v>
      </c>
      <c r="I1120" s="189">
        <v>7.0422535211267609E-2</v>
      </c>
      <c r="J1120" s="188">
        <v>1</v>
      </c>
      <c r="K1120" s="190">
        <v>284</v>
      </c>
      <c r="L1120" s="94"/>
      <c r="M1120" s="189" t="s">
        <v>143</v>
      </c>
      <c r="N1120" s="189" t="s">
        <v>143</v>
      </c>
      <c r="O1120" s="189">
        <v>0.17399999999999999</v>
      </c>
      <c r="P1120" s="189">
        <v>0.27</v>
      </c>
      <c r="Q1120" s="189">
        <v>0.27600000000000002</v>
      </c>
      <c r="R1120" s="189">
        <v>0.38400000000000001</v>
      </c>
      <c r="S1120" s="189">
        <v>2.7E-2</v>
      </c>
      <c r="T1120" s="189">
        <v>7.6999999999999999E-2</v>
      </c>
      <c r="U1120" s="189">
        <v>2.7E-2</v>
      </c>
      <c r="V1120" s="189">
        <v>7.6999999999999999E-2</v>
      </c>
      <c r="W1120" s="189">
        <v>0.24199999999999999</v>
      </c>
      <c r="X1120" s="189">
        <v>0.34799999999999998</v>
      </c>
      <c r="Y1120" s="189" t="s">
        <v>143</v>
      </c>
      <c r="Z1120" s="189" t="s">
        <v>143</v>
      </c>
      <c r="AA1120" s="189">
        <v>4.5999999999999999E-2</v>
      </c>
      <c r="AB1120" s="189">
        <v>0.106</v>
      </c>
      <c r="AC1120" s="42"/>
    </row>
    <row r="1121" spans="1:29" x14ac:dyDescent="0.25">
      <c r="A1121" s="94" t="s">
        <v>2634</v>
      </c>
      <c r="B1121" s="189" t="s">
        <v>143</v>
      </c>
      <c r="C1121" s="189">
        <v>0.23206018518518517</v>
      </c>
      <c r="D1121" s="189">
        <v>0.24247685185185186</v>
      </c>
      <c r="E1121" s="189">
        <v>4.2824074074074077E-2</v>
      </c>
      <c r="F1121" s="189">
        <v>2.7777777777777776E-2</v>
      </c>
      <c r="G1121" s="189">
        <v>0.40914351851851855</v>
      </c>
      <c r="H1121" s="189">
        <v>1.1574074074074073E-3</v>
      </c>
      <c r="I1121" s="189">
        <v>4.4560185185185182E-2</v>
      </c>
      <c r="J1121" s="188">
        <v>1</v>
      </c>
      <c r="K1121" s="190">
        <v>1728</v>
      </c>
      <c r="L1121" s="94"/>
      <c r="M1121" s="189" t="s">
        <v>143</v>
      </c>
      <c r="N1121" s="189" t="s">
        <v>143</v>
      </c>
      <c r="O1121" s="189">
        <v>0.21299999999999999</v>
      </c>
      <c r="P1121" s="189">
        <v>0.253</v>
      </c>
      <c r="Q1121" s="189">
        <v>0.223</v>
      </c>
      <c r="R1121" s="189">
        <v>0.26300000000000001</v>
      </c>
      <c r="S1121" s="189">
        <v>3.4000000000000002E-2</v>
      </c>
      <c r="T1121" s="189">
        <v>5.2999999999999999E-2</v>
      </c>
      <c r="U1121" s="189">
        <v>2.1000000000000001E-2</v>
      </c>
      <c r="V1121" s="189">
        <v>3.6999999999999998E-2</v>
      </c>
      <c r="W1121" s="189">
        <v>0.38600000000000001</v>
      </c>
      <c r="X1121" s="189">
        <v>0.433</v>
      </c>
      <c r="Y1121" s="189">
        <v>0</v>
      </c>
      <c r="Z1121" s="189">
        <v>4.0000000000000001E-3</v>
      </c>
      <c r="AA1121" s="189">
        <v>3.5999999999999997E-2</v>
      </c>
      <c r="AB1121" s="189">
        <v>5.5E-2</v>
      </c>
      <c r="AC1121" s="42"/>
    </row>
    <row r="1122" spans="1:29" x14ac:dyDescent="0.25">
      <c r="A1122" s="94" t="s">
        <v>2635</v>
      </c>
      <c r="B1122" s="189" t="s">
        <v>143</v>
      </c>
      <c r="C1122" s="189">
        <v>0.47132169576059851</v>
      </c>
      <c r="D1122" s="189">
        <v>0.28428927680798005</v>
      </c>
      <c r="E1122" s="189">
        <v>3.4912718204488775E-2</v>
      </c>
      <c r="F1122" s="189">
        <v>2.2443890274314215E-2</v>
      </c>
      <c r="G1122" s="189">
        <v>4.488778054862843E-2</v>
      </c>
      <c r="H1122" s="189" t="s">
        <v>143</v>
      </c>
      <c r="I1122" s="189">
        <v>0.14214463840399003</v>
      </c>
      <c r="J1122" s="188">
        <v>1</v>
      </c>
      <c r="K1122" s="190">
        <v>401</v>
      </c>
      <c r="L1122" s="94"/>
      <c r="M1122" s="189" t="s">
        <v>143</v>
      </c>
      <c r="N1122" s="189" t="s">
        <v>143</v>
      </c>
      <c r="O1122" s="189">
        <v>0.42299999999999999</v>
      </c>
      <c r="P1122" s="189">
        <v>0.52</v>
      </c>
      <c r="Q1122" s="189">
        <v>0.24199999999999999</v>
      </c>
      <c r="R1122" s="189">
        <v>0.33</v>
      </c>
      <c r="S1122" s="189">
        <v>2.1000000000000001E-2</v>
      </c>
      <c r="T1122" s="189">
        <v>5.8000000000000003E-2</v>
      </c>
      <c r="U1122" s="189">
        <v>1.2E-2</v>
      </c>
      <c r="V1122" s="189">
        <v>4.2000000000000003E-2</v>
      </c>
      <c r="W1122" s="189">
        <v>2.9000000000000001E-2</v>
      </c>
      <c r="X1122" s="189">
        <v>7.0000000000000007E-2</v>
      </c>
      <c r="Y1122" s="189" t="s">
        <v>143</v>
      </c>
      <c r="Z1122" s="189" t="s">
        <v>143</v>
      </c>
      <c r="AA1122" s="189">
        <v>0.111</v>
      </c>
      <c r="AB1122" s="189">
        <v>0.18</v>
      </c>
      <c r="AC1122" s="42"/>
    </row>
    <row r="1123" spans="1:29" x14ac:dyDescent="0.25">
      <c r="A1123" s="94" t="s">
        <v>2636</v>
      </c>
      <c r="B1123" s="189" t="s">
        <v>143</v>
      </c>
      <c r="C1123" s="189">
        <v>0.22</v>
      </c>
      <c r="D1123" s="189">
        <v>0.34</v>
      </c>
      <c r="E1123" s="189">
        <v>6.8571428571428575E-2</v>
      </c>
      <c r="F1123" s="189">
        <v>5.4285714285714284E-2</v>
      </c>
      <c r="G1123" s="189">
        <v>0.27714285714285714</v>
      </c>
      <c r="H1123" s="189">
        <v>2.8571428571428571E-3</v>
      </c>
      <c r="I1123" s="189">
        <v>3.7142857142857144E-2</v>
      </c>
      <c r="J1123" s="188">
        <v>1</v>
      </c>
      <c r="K1123" s="190">
        <v>350</v>
      </c>
      <c r="L1123" s="94"/>
      <c r="M1123" s="189" t="s">
        <v>143</v>
      </c>
      <c r="N1123" s="189" t="s">
        <v>143</v>
      </c>
      <c r="O1123" s="189">
        <v>0.18</v>
      </c>
      <c r="P1123" s="189">
        <v>0.26600000000000001</v>
      </c>
      <c r="Q1123" s="189">
        <v>0.29199999999999998</v>
      </c>
      <c r="R1123" s="189">
        <v>0.39100000000000001</v>
      </c>
      <c r="S1123" s="189">
        <v>4.7E-2</v>
      </c>
      <c r="T1123" s="189">
        <v>0.1</v>
      </c>
      <c r="U1123" s="189">
        <v>3.5000000000000003E-2</v>
      </c>
      <c r="V1123" s="189">
        <v>8.3000000000000004E-2</v>
      </c>
      <c r="W1123" s="189">
        <v>0.23300000000000001</v>
      </c>
      <c r="X1123" s="189">
        <v>0.32600000000000001</v>
      </c>
      <c r="Y1123" s="189">
        <v>1E-3</v>
      </c>
      <c r="Z1123" s="189">
        <v>1.6E-2</v>
      </c>
      <c r="AA1123" s="189">
        <v>2.1999999999999999E-2</v>
      </c>
      <c r="AB1123" s="189">
        <v>6.3E-2</v>
      </c>
      <c r="AC1123" s="42"/>
    </row>
    <row r="1124" spans="1:29" x14ac:dyDescent="0.25">
      <c r="A1124" s="94" t="s">
        <v>2637</v>
      </c>
      <c r="B1124" s="189" t="s">
        <v>143</v>
      </c>
      <c r="C1124" s="189">
        <v>0.37583892617449666</v>
      </c>
      <c r="D1124" s="189">
        <v>0.17449664429530201</v>
      </c>
      <c r="E1124" s="189">
        <v>5.3691275167785234E-2</v>
      </c>
      <c r="F1124" s="189">
        <v>0.11409395973154363</v>
      </c>
      <c r="G1124" s="189">
        <v>0.24161073825503357</v>
      </c>
      <c r="H1124" s="189" t="s">
        <v>143</v>
      </c>
      <c r="I1124" s="189">
        <v>4.0268456375838924E-2</v>
      </c>
      <c r="J1124" s="188">
        <v>1</v>
      </c>
      <c r="K1124" s="190">
        <v>298</v>
      </c>
      <c r="L1124" s="94"/>
      <c r="M1124" s="189" t="s">
        <v>143</v>
      </c>
      <c r="N1124" s="189" t="s">
        <v>143</v>
      </c>
      <c r="O1124" s="189">
        <v>0.32300000000000001</v>
      </c>
      <c r="P1124" s="189">
        <v>0.432</v>
      </c>
      <c r="Q1124" s="189">
        <v>0.13600000000000001</v>
      </c>
      <c r="R1124" s="189">
        <v>0.222</v>
      </c>
      <c r="S1124" s="189">
        <v>3.3000000000000002E-2</v>
      </c>
      <c r="T1124" s="189">
        <v>8.5000000000000006E-2</v>
      </c>
      <c r="U1124" s="189">
        <v>8.3000000000000004E-2</v>
      </c>
      <c r="V1124" s="189">
        <v>0.155</v>
      </c>
      <c r="W1124" s="189">
        <v>0.19600000000000001</v>
      </c>
      <c r="X1124" s="189">
        <v>0.29299999999999998</v>
      </c>
      <c r="Y1124" s="189" t="s">
        <v>143</v>
      </c>
      <c r="Z1124" s="189" t="s">
        <v>143</v>
      </c>
      <c r="AA1124" s="189">
        <v>2.3E-2</v>
      </c>
      <c r="AB1124" s="189">
        <v>6.9000000000000006E-2</v>
      </c>
      <c r="AC1124" s="42"/>
    </row>
    <row r="1125" spans="1:29" x14ac:dyDescent="0.25">
      <c r="A1125" s="94" t="s">
        <v>2638</v>
      </c>
      <c r="B1125" s="189" t="s">
        <v>143</v>
      </c>
      <c r="C1125" s="189">
        <v>0.10727969348659004</v>
      </c>
      <c r="D1125" s="189">
        <v>0.14559386973180077</v>
      </c>
      <c r="E1125" s="189">
        <v>8.4291187739463605E-2</v>
      </c>
      <c r="F1125" s="189">
        <v>2.681992337164751E-2</v>
      </c>
      <c r="G1125" s="189">
        <v>0.54406130268199238</v>
      </c>
      <c r="H1125" s="189">
        <v>7.6628352490421452E-3</v>
      </c>
      <c r="I1125" s="189">
        <v>8.4291187739463605E-2</v>
      </c>
      <c r="J1125" s="188">
        <v>1</v>
      </c>
      <c r="K1125" s="190">
        <v>261</v>
      </c>
      <c r="L1125" s="94"/>
      <c r="M1125" s="189" t="s">
        <v>143</v>
      </c>
      <c r="N1125" s="189" t="s">
        <v>143</v>
      </c>
      <c r="O1125" s="189">
        <v>7.4999999999999997E-2</v>
      </c>
      <c r="P1125" s="189">
        <v>0.151</v>
      </c>
      <c r="Q1125" s="189">
        <v>0.108</v>
      </c>
      <c r="R1125" s="189">
        <v>0.19400000000000001</v>
      </c>
      <c r="S1125" s="189">
        <v>5.6000000000000001E-2</v>
      </c>
      <c r="T1125" s="189">
        <v>0.124</v>
      </c>
      <c r="U1125" s="189">
        <v>1.2999999999999999E-2</v>
      </c>
      <c r="V1125" s="189">
        <v>5.3999999999999999E-2</v>
      </c>
      <c r="W1125" s="189">
        <v>0.48299999999999998</v>
      </c>
      <c r="X1125" s="189">
        <v>0.60299999999999998</v>
      </c>
      <c r="Y1125" s="189">
        <v>2E-3</v>
      </c>
      <c r="Z1125" s="189">
        <v>2.8000000000000001E-2</v>
      </c>
      <c r="AA1125" s="189">
        <v>5.6000000000000001E-2</v>
      </c>
      <c r="AB1125" s="189">
        <v>0.124</v>
      </c>
      <c r="AC1125" s="42"/>
    </row>
    <row r="1126" spans="1:29" x14ac:dyDescent="0.25">
      <c r="A1126" s="94" t="s">
        <v>2639</v>
      </c>
      <c r="B1126" s="189" t="s">
        <v>143</v>
      </c>
      <c r="C1126" s="189">
        <v>0.25136612021857924</v>
      </c>
      <c r="D1126" s="189">
        <v>0.40095628415300544</v>
      </c>
      <c r="E1126" s="189">
        <v>9.0163934426229511E-2</v>
      </c>
      <c r="F1126" s="189">
        <v>6.3524590163934427E-2</v>
      </c>
      <c r="G1126" s="189">
        <v>0.11407103825136612</v>
      </c>
      <c r="H1126" s="189">
        <v>6.8306010928961749E-4</v>
      </c>
      <c r="I1126" s="189">
        <v>7.9234972677595633E-2</v>
      </c>
      <c r="J1126" s="188">
        <v>1</v>
      </c>
      <c r="K1126" s="190">
        <v>1464</v>
      </c>
      <c r="L1126" s="94"/>
      <c r="M1126" s="189" t="s">
        <v>143</v>
      </c>
      <c r="N1126" s="189" t="s">
        <v>143</v>
      </c>
      <c r="O1126" s="189">
        <v>0.23</v>
      </c>
      <c r="P1126" s="189">
        <v>0.27400000000000002</v>
      </c>
      <c r="Q1126" s="189">
        <v>0.376</v>
      </c>
      <c r="R1126" s="189">
        <v>0.42599999999999999</v>
      </c>
      <c r="S1126" s="189">
        <v>7.6999999999999999E-2</v>
      </c>
      <c r="T1126" s="189">
        <v>0.106</v>
      </c>
      <c r="U1126" s="189">
        <v>5.1999999999999998E-2</v>
      </c>
      <c r="V1126" s="189">
        <v>7.6999999999999999E-2</v>
      </c>
      <c r="W1126" s="189">
        <v>9.9000000000000005E-2</v>
      </c>
      <c r="X1126" s="189">
        <v>0.13100000000000001</v>
      </c>
      <c r="Y1126" s="189">
        <v>0</v>
      </c>
      <c r="Z1126" s="189">
        <v>4.0000000000000001E-3</v>
      </c>
      <c r="AA1126" s="189">
        <v>6.6000000000000003E-2</v>
      </c>
      <c r="AB1126" s="189">
        <v>9.4E-2</v>
      </c>
      <c r="AC1126" s="42"/>
    </row>
    <row r="1127" spans="1:29" x14ac:dyDescent="0.25">
      <c r="A1127" s="94" t="s">
        <v>2640</v>
      </c>
      <c r="B1127" s="189" t="s">
        <v>143</v>
      </c>
      <c r="C1127" s="189">
        <v>0.41803278688524592</v>
      </c>
      <c r="D1127" s="189">
        <v>0.34426229508196721</v>
      </c>
      <c r="E1127" s="189">
        <v>6.9672131147540978E-2</v>
      </c>
      <c r="F1127" s="189">
        <v>3.2786885245901641E-2</v>
      </c>
      <c r="G1127" s="189">
        <v>8.6065573770491802E-2</v>
      </c>
      <c r="H1127" s="189" t="s">
        <v>143</v>
      </c>
      <c r="I1127" s="189">
        <v>4.9180327868852458E-2</v>
      </c>
      <c r="J1127" s="188">
        <v>1.0000000000000002</v>
      </c>
      <c r="K1127" s="190">
        <v>244</v>
      </c>
      <c r="L1127" s="94"/>
      <c r="M1127" s="189" t="s">
        <v>143</v>
      </c>
      <c r="N1127" s="189" t="s">
        <v>143</v>
      </c>
      <c r="O1127" s="189">
        <v>0.35799999999999998</v>
      </c>
      <c r="P1127" s="189">
        <v>0.48099999999999998</v>
      </c>
      <c r="Q1127" s="189">
        <v>0.28699999999999998</v>
      </c>
      <c r="R1127" s="189">
        <v>0.40600000000000003</v>
      </c>
      <c r="S1127" s="189">
        <v>4.3999999999999997E-2</v>
      </c>
      <c r="T1127" s="189">
        <v>0.109</v>
      </c>
      <c r="U1127" s="189">
        <v>1.7000000000000001E-2</v>
      </c>
      <c r="V1127" s="189">
        <v>6.3E-2</v>
      </c>
      <c r="W1127" s="189">
        <v>5.7000000000000002E-2</v>
      </c>
      <c r="X1127" s="189">
        <v>0.128</v>
      </c>
      <c r="Y1127" s="189" t="s">
        <v>143</v>
      </c>
      <c r="Z1127" s="189" t="s">
        <v>143</v>
      </c>
      <c r="AA1127" s="189">
        <v>2.8000000000000001E-2</v>
      </c>
      <c r="AB1127" s="189">
        <v>8.4000000000000005E-2</v>
      </c>
      <c r="AC1127" s="42"/>
    </row>
    <row r="1128" spans="1:29" x14ac:dyDescent="0.25">
      <c r="A1128" s="94" t="s">
        <v>2641</v>
      </c>
      <c r="B1128" s="189">
        <v>5.5546232589360631E-2</v>
      </c>
      <c r="C1128" s="189">
        <v>0.26556469206242656</v>
      </c>
      <c r="D1128" s="189">
        <v>0.24819600604128209</v>
      </c>
      <c r="E1128" s="189">
        <v>0.1096660513508978</v>
      </c>
      <c r="F1128" s="189">
        <v>2.9954690384292666E-2</v>
      </c>
      <c r="G1128" s="189">
        <v>0.24811209934552778</v>
      </c>
      <c r="H1128" s="189">
        <v>6.7964423561000164E-3</v>
      </c>
      <c r="I1128" s="189">
        <v>3.6163785870112437E-2</v>
      </c>
      <c r="J1128" s="188">
        <v>1</v>
      </c>
      <c r="K1128" s="190">
        <v>11918</v>
      </c>
      <c r="L1128" s="94"/>
      <c r="M1128" s="189">
        <v>5.1999999999999998E-2</v>
      </c>
      <c r="N1128" s="189">
        <v>0.06</v>
      </c>
      <c r="O1128" s="189">
        <v>0.25800000000000001</v>
      </c>
      <c r="P1128" s="189">
        <v>0.27400000000000002</v>
      </c>
      <c r="Q1128" s="189">
        <v>0.24099999999999999</v>
      </c>
      <c r="R1128" s="189">
        <v>0.25600000000000001</v>
      </c>
      <c r="S1128" s="189">
        <v>0.104</v>
      </c>
      <c r="T1128" s="189">
        <v>0.115</v>
      </c>
      <c r="U1128" s="189">
        <v>2.7E-2</v>
      </c>
      <c r="V1128" s="189">
        <v>3.3000000000000002E-2</v>
      </c>
      <c r="W1128" s="189">
        <v>0.24</v>
      </c>
      <c r="X1128" s="189">
        <v>0.25600000000000001</v>
      </c>
      <c r="Y1128" s="189">
        <v>5.0000000000000001E-3</v>
      </c>
      <c r="Z1128" s="189">
        <v>8.0000000000000002E-3</v>
      </c>
      <c r="AA1128" s="189">
        <v>3.3000000000000002E-2</v>
      </c>
      <c r="AB1128" s="189">
        <v>0.04</v>
      </c>
      <c r="AC1128" s="42"/>
    </row>
    <row r="1129" spans="1:29" x14ac:dyDescent="0.25">
      <c r="A1129" s="94" t="s">
        <v>2642</v>
      </c>
      <c r="B1129" s="189" t="s">
        <v>143</v>
      </c>
      <c r="C1129" s="189">
        <v>0.25681818181818183</v>
      </c>
      <c r="D1129" s="189">
        <v>0.30909090909090908</v>
      </c>
      <c r="E1129" s="189">
        <v>0.15454545454545454</v>
      </c>
      <c r="F1129" s="189">
        <v>3.4090909090909088E-2</v>
      </c>
      <c r="G1129" s="189">
        <v>0.21363636363636362</v>
      </c>
      <c r="H1129" s="189">
        <v>6.8181818181818179E-3</v>
      </c>
      <c r="I1129" s="189">
        <v>2.5000000000000001E-2</v>
      </c>
      <c r="J1129" s="188">
        <v>1</v>
      </c>
      <c r="K1129" s="190">
        <v>440</v>
      </c>
      <c r="L1129" s="94"/>
      <c r="M1129" s="189" t="s">
        <v>143</v>
      </c>
      <c r="N1129" s="189" t="s">
        <v>143</v>
      </c>
      <c r="O1129" s="189">
        <v>0.218</v>
      </c>
      <c r="P1129" s="189">
        <v>0.3</v>
      </c>
      <c r="Q1129" s="189">
        <v>0.26800000000000002</v>
      </c>
      <c r="R1129" s="189">
        <v>0.35399999999999998</v>
      </c>
      <c r="S1129" s="189">
        <v>0.124</v>
      </c>
      <c r="T1129" s="189">
        <v>0.191</v>
      </c>
      <c r="U1129" s="189">
        <v>2.1000000000000001E-2</v>
      </c>
      <c r="V1129" s="189">
        <v>5.5E-2</v>
      </c>
      <c r="W1129" s="189">
        <v>0.17799999999999999</v>
      </c>
      <c r="X1129" s="189">
        <v>0.254</v>
      </c>
      <c r="Y1129" s="189">
        <v>2E-3</v>
      </c>
      <c r="Z1129" s="189">
        <v>0.02</v>
      </c>
      <c r="AA1129" s="189">
        <v>1.4E-2</v>
      </c>
      <c r="AB1129" s="189">
        <v>4.3999999999999997E-2</v>
      </c>
      <c r="AC1129" s="42"/>
    </row>
    <row r="1130" spans="1:29" x14ac:dyDescent="0.25">
      <c r="A1130" s="94" t="s">
        <v>2643</v>
      </c>
      <c r="B1130" s="189" t="s">
        <v>143</v>
      </c>
      <c r="C1130" s="189">
        <v>8.4000000000000005E-2</v>
      </c>
      <c r="D1130" s="189">
        <v>0.17</v>
      </c>
      <c r="E1130" s="189">
        <v>6.6000000000000003E-2</v>
      </c>
      <c r="F1130" s="189">
        <v>8.0000000000000002E-3</v>
      </c>
      <c r="G1130" s="189">
        <v>0.59399999999999997</v>
      </c>
      <c r="H1130" s="189">
        <v>2.8000000000000001E-2</v>
      </c>
      <c r="I1130" s="189">
        <v>0.05</v>
      </c>
      <c r="J1130" s="188">
        <v>1</v>
      </c>
      <c r="K1130" s="190">
        <v>500</v>
      </c>
      <c r="L1130" s="94"/>
      <c r="M1130" s="189" t="s">
        <v>143</v>
      </c>
      <c r="N1130" s="189" t="s">
        <v>143</v>
      </c>
      <c r="O1130" s="189">
        <v>6.3E-2</v>
      </c>
      <c r="P1130" s="189">
        <v>0.112</v>
      </c>
      <c r="Q1130" s="189">
        <v>0.14000000000000001</v>
      </c>
      <c r="R1130" s="189">
        <v>0.20499999999999999</v>
      </c>
      <c r="S1130" s="189">
        <v>4.7E-2</v>
      </c>
      <c r="T1130" s="189">
        <v>9.0999999999999998E-2</v>
      </c>
      <c r="U1130" s="189">
        <v>3.0000000000000001E-3</v>
      </c>
      <c r="V1130" s="189">
        <v>0.02</v>
      </c>
      <c r="W1130" s="189">
        <v>0.55000000000000004</v>
      </c>
      <c r="X1130" s="189">
        <v>0.63600000000000001</v>
      </c>
      <c r="Y1130" s="189">
        <v>1.7000000000000001E-2</v>
      </c>
      <c r="Z1130" s="189">
        <v>4.5999999999999999E-2</v>
      </c>
      <c r="AA1130" s="189">
        <v>3.4000000000000002E-2</v>
      </c>
      <c r="AB1130" s="189">
        <v>7.2999999999999995E-2</v>
      </c>
      <c r="AC1130" s="42"/>
    </row>
    <row r="1131" spans="1:29" x14ac:dyDescent="0.25">
      <c r="A1131" s="94" t="s">
        <v>2644</v>
      </c>
      <c r="B1131" s="189" t="s">
        <v>143</v>
      </c>
      <c r="C1131" s="189" t="s">
        <v>143</v>
      </c>
      <c r="D1131" s="189">
        <v>0.84271844660194173</v>
      </c>
      <c r="E1131" s="189">
        <v>0.10097087378640776</v>
      </c>
      <c r="F1131" s="189">
        <v>3.8834951456310678E-3</v>
      </c>
      <c r="G1131" s="189">
        <v>5.8252427184466021E-3</v>
      </c>
      <c r="H1131" s="189" t="s">
        <v>143</v>
      </c>
      <c r="I1131" s="189">
        <v>4.6601941747572817E-2</v>
      </c>
      <c r="J1131" s="188">
        <v>1</v>
      </c>
      <c r="K1131" s="190">
        <v>515</v>
      </c>
      <c r="L1131" s="94"/>
      <c r="M1131" s="189" t="s">
        <v>143</v>
      </c>
      <c r="N1131" s="189" t="s">
        <v>143</v>
      </c>
      <c r="O1131" s="189" t="s">
        <v>143</v>
      </c>
      <c r="P1131" s="189" t="s">
        <v>143</v>
      </c>
      <c r="Q1131" s="189">
        <v>0.80900000000000005</v>
      </c>
      <c r="R1131" s="189">
        <v>0.872</v>
      </c>
      <c r="S1131" s="189">
        <v>7.8E-2</v>
      </c>
      <c r="T1131" s="189">
        <v>0.13</v>
      </c>
      <c r="U1131" s="189">
        <v>1E-3</v>
      </c>
      <c r="V1131" s="189">
        <v>1.4E-2</v>
      </c>
      <c r="W1131" s="189">
        <v>2E-3</v>
      </c>
      <c r="X1131" s="189">
        <v>1.7000000000000001E-2</v>
      </c>
      <c r="Y1131" s="189" t="s">
        <v>143</v>
      </c>
      <c r="Z1131" s="189" t="s">
        <v>143</v>
      </c>
      <c r="AA1131" s="189">
        <v>3.2000000000000001E-2</v>
      </c>
      <c r="AB1131" s="189">
        <v>6.8000000000000005E-2</v>
      </c>
      <c r="AC1131" s="42"/>
    </row>
    <row r="1132" spans="1:29" x14ac:dyDescent="0.25">
      <c r="A1132" s="94" t="s">
        <v>2645</v>
      </c>
      <c r="B1132" s="189">
        <v>4.996876951905059E-2</v>
      </c>
      <c r="C1132" s="189">
        <v>0.24422236102435976</v>
      </c>
      <c r="D1132" s="189">
        <v>0.254840724547158</v>
      </c>
      <c r="E1132" s="189">
        <v>9.6814490943160525E-2</v>
      </c>
      <c r="F1132" s="189">
        <v>3.685196752029981E-2</v>
      </c>
      <c r="G1132" s="189">
        <v>0.28107432854465958</v>
      </c>
      <c r="H1132" s="189">
        <v>3.7476577139287947E-3</v>
      </c>
      <c r="I1132" s="189">
        <v>3.2479700187382887E-2</v>
      </c>
      <c r="J1132" s="188">
        <v>1</v>
      </c>
      <c r="K1132" s="190">
        <v>1601</v>
      </c>
      <c r="L1132" s="94"/>
      <c r="M1132" s="189">
        <v>0.04</v>
      </c>
      <c r="N1132" s="189">
        <v>6.2E-2</v>
      </c>
      <c r="O1132" s="189">
        <v>0.224</v>
      </c>
      <c r="P1132" s="189">
        <v>0.26600000000000001</v>
      </c>
      <c r="Q1132" s="189">
        <v>0.23400000000000001</v>
      </c>
      <c r="R1132" s="189">
        <v>0.27700000000000002</v>
      </c>
      <c r="S1132" s="189">
        <v>8.3000000000000004E-2</v>
      </c>
      <c r="T1132" s="189">
        <v>0.112</v>
      </c>
      <c r="U1132" s="189">
        <v>2.9000000000000001E-2</v>
      </c>
      <c r="V1132" s="189">
        <v>4.7E-2</v>
      </c>
      <c r="W1132" s="189">
        <v>0.26</v>
      </c>
      <c r="X1132" s="189">
        <v>0.30399999999999999</v>
      </c>
      <c r="Y1132" s="189">
        <v>2E-3</v>
      </c>
      <c r="Z1132" s="189">
        <v>8.0000000000000002E-3</v>
      </c>
      <c r="AA1132" s="189">
        <v>2.5000000000000001E-2</v>
      </c>
      <c r="AB1132" s="189">
        <v>4.2000000000000003E-2</v>
      </c>
      <c r="AC1132" s="42"/>
    </row>
    <row r="1133" spans="1:29" x14ac:dyDescent="0.25">
      <c r="A1133" s="94" t="s">
        <v>2646</v>
      </c>
      <c r="B1133" s="189">
        <v>0.31232254400908577</v>
      </c>
      <c r="C1133" s="189">
        <v>0.42986939239068711</v>
      </c>
      <c r="D1133" s="189">
        <v>0.13515048268029528</v>
      </c>
      <c r="E1133" s="189">
        <v>3.691084611016468E-2</v>
      </c>
      <c r="F1133" s="189">
        <v>2.2714366837024418E-3</v>
      </c>
      <c r="G1133" s="189">
        <v>4.6564452015900058E-2</v>
      </c>
      <c r="H1133" s="189">
        <v>5.6785917092561046E-3</v>
      </c>
      <c r="I1133" s="189">
        <v>3.1232254400908575E-2</v>
      </c>
      <c r="J1133" s="188">
        <v>1</v>
      </c>
      <c r="K1133" s="190">
        <v>1761</v>
      </c>
      <c r="L1133" s="94"/>
      <c r="M1133" s="189">
        <v>0.29099999999999998</v>
      </c>
      <c r="N1133" s="189">
        <v>0.33400000000000002</v>
      </c>
      <c r="O1133" s="189">
        <v>0.40699999999999997</v>
      </c>
      <c r="P1133" s="189">
        <v>0.45300000000000001</v>
      </c>
      <c r="Q1133" s="189">
        <v>0.12</v>
      </c>
      <c r="R1133" s="189">
        <v>0.152</v>
      </c>
      <c r="S1133" s="189">
        <v>2.9000000000000001E-2</v>
      </c>
      <c r="T1133" s="189">
        <v>4.7E-2</v>
      </c>
      <c r="U1133" s="189">
        <v>1E-3</v>
      </c>
      <c r="V1133" s="189">
        <v>6.0000000000000001E-3</v>
      </c>
      <c r="W1133" s="189">
        <v>3.7999999999999999E-2</v>
      </c>
      <c r="X1133" s="189">
        <v>5.7000000000000002E-2</v>
      </c>
      <c r="Y1133" s="189">
        <v>3.0000000000000001E-3</v>
      </c>
      <c r="Z1133" s="189">
        <v>0.01</v>
      </c>
      <c r="AA1133" s="189">
        <v>2.4E-2</v>
      </c>
      <c r="AB1133" s="189">
        <v>0.04</v>
      </c>
      <c r="AC1133" s="42"/>
    </row>
    <row r="1134" spans="1:29" x14ac:dyDescent="0.25">
      <c r="A1134" s="94" t="s">
        <v>2647</v>
      </c>
      <c r="B1134" s="189" t="s">
        <v>143</v>
      </c>
      <c r="C1134" s="189">
        <v>0.21721311475409835</v>
      </c>
      <c r="D1134" s="189">
        <v>0.28688524590163933</v>
      </c>
      <c r="E1134" s="189">
        <v>0.1721311475409836</v>
      </c>
      <c r="F1134" s="189">
        <v>1.2295081967213115E-2</v>
      </c>
      <c r="G1134" s="189">
        <v>0.25819672131147542</v>
      </c>
      <c r="H1134" s="189">
        <v>2.0491803278688523E-2</v>
      </c>
      <c r="I1134" s="189">
        <v>3.2786885245901641E-2</v>
      </c>
      <c r="J1134" s="188">
        <v>0.99999999999999989</v>
      </c>
      <c r="K1134" s="190">
        <v>244</v>
      </c>
      <c r="L1134" s="94"/>
      <c r="M1134" s="189" t="s">
        <v>143</v>
      </c>
      <c r="N1134" s="189" t="s">
        <v>143</v>
      </c>
      <c r="O1134" s="189">
        <v>0.17</v>
      </c>
      <c r="P1134" s="189">
        <v>0.27300000000000002</v>
      </c>
      <c r="Q1134" s="189">
        <v>0.23400000000000001</v>
      </c>
      <c r="R1134" s="189">
        <v>0.34699999999999998</v>
      </c>
      <c r="S1134" s="189">
        <v>0.13</v>
      </c>
      <c r="T1134" s="189">
        <v>0.224</v>
      </c>
      <c r="U1134" s="189">
        <v>4.0000000000000001E-3</v>
      </c>
      <c r="V1134" s="189">
        <v>3.5999999999999997E-2</v>
      </c>
      <c r="W1134" s="189">
        <v>0.20699999999999999</v>
      </c>
      <c r="X1134" s="189">
        <v>0.317</v>
      </c>
      <c r="Y1134" s="189">
        <v>8.9999999999999993E-3</v>
      </c>
      <c r="Z1134" s="189">
        <v>4.7E-2</v>
      </c>
      <c r="AA1134" s="189">
        <v>1.7000000000000001E-2</v>
      </c>
      <c r="AB1134" s="189">
        <v>6.3E-2</v>
      </c>
      <c r="AC1134" s="42"/>
    </row>
    <row r="1135" spans="1:29" x14ac:dyDescent="0.25">
      <c r="A1135" s="94" t="s">
        <v>2648</v>
      </c>
      <c r="B1135" s="189" t="s">
        <v>143</v>
      </c>
      <c r="C1135" s="189">
        <v>0.29357798165137616</v>
      </c>
      <c r="D1135" s="189">
        <v>0.17970858067997841</v>
      </c>
      <c r="E1135" s="189">
        <v>0.10793308148947653</v>
      </c>
      <c r="F1135" s="189">
        <v>1.9427954668105773E-2</v>
      </c>
      <c r="G1135" s="189">
        <v>0.36913113869400971</v>
      </c>
      <c r="H1135" s="189">
        <v>9.7139773340528864E-3</v>
      </c>
      <c r="I1135" s="189">
        <v>2.0507285483000539E-2</v>
      </c>
      <c r="J1135" s="188">
        <v>1</v>
      </c>
      <c r="K1135" s="190">
        <v>1853</v>
      </c>
      <c r="L1135" s="94"/>
      <c r="M1135" s="189" t="s">
        <v>143</v>
      </c>
      <c r="N1135" s="189" t="s">
        <v>143</v>
      </c>
      <c r="O1135" s="189">
        <v>0.27300000000000002</v>
      </c>
      <c r="P1135" s="189">
        <v>0.315</v>
      </c>
      <c r="Q1135" s="189">
        <v>0.16300000000000001</v>
      </c>
      <c r="R1135" s="189">
        <v>0.19800000000000001</v>
      </c>
      <c r="S1135" s="189">
        <v>9.5000000000000001E-2</v>
      </c>
      <c r="T1135" s="189">
        <v>0.123</v>
      </c>
      <c r="U1135" s="189">
        <v>1.4E-2</v>
      </c>
      <c r="V1135" s="189">
        <v>2.7E-2</v>
      </c>
      <c r="W1135" s="189">
        <v>0.34699999999999998</v>
      </c>
      <c r="X1135" s="189">
        <v>0.39100000000000001</v>
      </c>
      <c r="Y1135" s="189">
        <v>6.0000000000000001E-3</v>
      </c>
      <c r="Z1135" s="189">
        <v>1.4999999999999999E-2</v>
      </c>
      <c r="AA1135" s="189">
        <v>1.4999999999999999E-2</v>
      </c>
      <c r="AB1135" s="189">
        <v>2.8000000000000001E-2</v>
      </c>
      <c r="AC1135" s="42"/>
    </row>
    <row r="1136" spans="1:29" x14ac:dyDescent="0.25">
      <c r="A1136" s="94" t="s">
        <v>2649</v>
      </c>
      <c r="B1136" s="189" t="s">
        <v>143</v>
      </c>
      <c r="C1136" s="189">
        <v>0.43990384615384615</v>
      </c>
      <c r="D1136" s="189">
        <v>0.375</v>
      </c>
      <c r="E1136" s="189">
        <v>6.7307692307692304E-2</v>
      </c>
      <c r="F1136" s="189">
        <v>2.403846153846154E-3</v>
      </c>
      <c r="G1136" s="189">
        <v>1.9230769230769232E-2</v>
      </c>
      <c r="H1136" s="189" t="s">
        <v>143</v>
      </c>
      <c r="I1136" s="189">
        <v>9.6153846153846159E-2</v>
      </c>
      <c r="J1136" s="188">
        <v>1</v>
      </c>
      <c r="K1136" s="190">
        <v>416</v>
      </c>
      <c r="L1136" s="94"/>
      <c r="M1136" s="189" t="s">
        <v>143</v>
      </c>
      <c r="N1136" s="189" t="s">
        <v>143</v>
      </c>
      <c r="O1136" s="189">
        <v>0.39300000000000002</v>
      </c>
      <c r="P1136" s="189">
        <v>0.48799999999999999</v>
      </c>
      <c r="Q1136" s="189">
        <v>0.33</v>
      </c>
      <c r="R1136" s="189">
        <v>0.42199999999999999</v>
      </c>
      <c r="S1136" s="189">
        <v>4.7E-2</v>
      </c>
      <c r="T1136" s="189">
        <v>9.6000000000000002E-2</v>
      </c>
      <c r="U1136" s="189">
        <v>0</v>
      </c>
      <c r="V1136" s="189">
        <v>1.2999999999999999E-2</v>
      </c>
      <c r="W1136" s="189">
        <v>0.01</v>
      </c>
      <c r="X1136" s="189">
        <v>3.6999999999999998E-2</v>
      </c>
      <c r="Y1136" s="189" t="s">
        <v>143</v>
      </c>
      <c r="Z1136" s="189" t="s">
        <v>143</v>
      </c>
      <c r="AA1136" s="189">
        <v>7.0999999999999994E-2</v>
      </c>
      <c r="AB1136" s="189">
        <v>0.128</v>
      </c>
      <c r="AC1136" s="42"/>
    </row>
    <row r="1137" spans="1:29" x14ac:dyDescent="0.25">
      <c r="A1137" s="94" t="s">
        <v>2650</v>
      </c>
      <c r="B1137" s="189" t="s">
        <v>143</v>
      </c>
      <c r="C1137" s="189">
        <v>0.19086021505376344</v>
      </c>
      <c r="D1137" s="189">
        <v>0.32258064516129031</v>
      </c>
      <c r="E1137" s="189">
        <v>0.1424731182795699</v>
      </c>
      <c r="F1137" s="189">
        <v>3.7634408602150539E-2</v>
      </c>
      <c r="G1137" s="189">
        <v>0.25806451612903225</v>
      </c>
      <c r="H1137" s="189">
        <v>5.3763440860215058E-3</v>
      </c>
      <c r="I1137" s="189">
        <v>4.3010752688172046E-2</v>
      </c>
      <c r="J1137" s="188">
        <v>0.99999999999999989</v>
      </c>
      <c r="K1137" s="190">
        <v>372</v>
      </c>
      <c r="L1137" s="94"/>
      <c r="M1137" s="189" t="s">
        <v>143</v>
      </c>
      <c r="N1137" s="189" t="s">
        <v>143</v>
      </c>
      <c r="O1137" s="189">
        <v>0.154</v>
      </c>
      <c r="P1137" s="189">
        <v>0.23400000000000001</v>
      </c>
      <c r="Q1137" s="189">
        <v>0.27700000000000002</v>
      </c>
      <c r="R1137" s="189">
        <v>0.372</v>
      </c>
      <c r="S1137" s="189">
        <v>0.111</v>
      </c>
      <c r="T1137" s="189">
        <v>0.182</v>
      </c>
      <c r="U1137" s="189">
        <v>2.3E-2</v>
      </c>
      <c r="V1137" s="189">
        <v>6.2E-2</v>
      </c>
      <c r="W1137" s="189">
        <v>0.216</v>
      </c>
      <c r="X1137" s="189">
        <v>0.30499999999999999</v>
      </c>
      <c r="Y1137" s="189">
        <v>1E-3</v>
      </c>
      <c r="Z1137" s="189">
        <v>1.9E-2</v>
      </c>
      <c r="AA1137" s="189">
        <v>2.7E-2</v>
      </c>
      <c r="AB1137" s="189">
        <v>6.9000000000000006E-2</v>
      </c>
      <c r="AC1137" s="42"/>
    </row>
    <row r="1138" spans="1:29" x14ac:dyDescent="0.25">
      <c r="A1138" s="94" t="s">
        <v>2651</v>
      </c>
      <c r="B1138" s="189" t="s">
        <v>143</v>
      </c>
      <c r="C1138" s="189">
        <v>0.35180055401662053</v>
      </c>
      <c r="D1138" s="189">
        <v>0.19390581717451524</v>
      </c>
      <c r="E1138" s="189">
        <v>7.7562326869806089E-2</v>
      </c>
      <c r="F1138" s="189">
        <v>9.6952908587257622E-2</v>
      </c>
      <c r="G1138" s="189">
        <v>0.23822714681440443</v>
      </c>
      <c r="H1138" s="189">
        <v>5.5401662049861496E-3</v>
      </c>
      <c r="I1138" s="189">
        <v>3.6011080332409975E-2</v>
      </c>
      <c r="J1138" s="188">
        <v>0.99999999999999989</v>
      </c>
      <c r="K1138" s="190">
        <v>361</v>
      </c>
      <c r="L1138" s="94"/>
      <c r="M1138" s="189" t="s">
        <v>143</v>
      </c>
      <c r="N1138" s="189" t="s">
        <v>143</v>
      </c>
      <c r="O1138" s="189">
        <v>0.30399999999999999</v>
      </c>
      <c r="P1138" s="189">
        <v>0.40200000000000002</v>
      </c>
      <c r="Q1138" s="189">
        <v>0.156</v>
      </c>
      <c r="R1138" s="189">
        <v>0.23799999999999999</v>
      </c>
      <c r="S1138" s="189">
        <v>5.3999999999999999E-2</v>
      </c>
      <c r="T1138" s="189">
        <v>0.11</v>
      </c>
      <c r="U1138" s="189">
        <v>7.0999999999999994E-2</v>
      </c>
      <c r="V1138" s="189">
        <v>0.13200000000000001</v>
      </c>
      <c r="W1138" s="189">
        <v>0.19700000000000001</v>
      </c>
      <c r="X1138" s="189">
        <v>0.28499999999999998</v>
      </c>
      <c r="Y1138" s="189">
        <v>2E-3</v>
      </c>
      <c r="Z1138" s="189">
        <v>0.02</v>
      </c>
      <c r="AA1138" s="189">
        <v>2.1000000000000001E-2</v>
      </c>
      <c r="AB1138" s="189">
        <v>6.0999999999999999E-2</v>
      </c>
      <c r="AC1138" s="42"/>
    </row>
    <row r="1139" spans="1:29" x14ac:dyDescent="0.25">
      <c r="A1139" s="94" t="s">
        <v>2652</v>
      </c>
      <c r="B1139" s="189" t="s">
        <v>143</v>
      </c>
      <c r="C1139" s="189">
        <v>8.0906148867313912E-2</v>
      </c>
      <c r="D1139" s="189">
        <v>0.2168284789644013</v>
      </c>
      <c r="E1139" s="189">
        <v>0.13268608414239483</v>
      </c>
      <c r="F1139" s="189">
        <v>4.5307443365695796E-2</v>
      </c>
      <c r="G1139" s="189">
        <v>0.4336569579288026</v>
      </c>
      <c r="H1139" s="189">
        <v>2.2653721682847898E-2</v>
      </c>
      <c r="I1139" s="189">
        <v>6.7961165048543687E-2</v>
      </c>
      <c r="J1139" s="188">
        <v>0.99999999999999989</v>
      </c>
      <c r="K1139" s="190">
        <v>309</v>
      </c>
      <c r="L1139" s="94"/>
      <c r="M1139" s="189" t="s">
        <v>143</v>
      </c>
      <c r="N1139" s="189" t="s">
        <v>143</v>
      </c>
      <c r="O1139" s="189">
        <v>5.5E-2</v>
      </c>
      <c r="P1139" s="189">
        <v>0.11700000000000001</v>
      </c>
      <c r="Q1139" s="189">
        <v>0.17499999999999999</v>
      </c>
      <c r="R1139" s="189">
        <v>0.26600000000000001</v>
      </c>
      <c r="S1139" s="189">
        <v>9.9000000000000005E-2</v>
      </c>
      <c r="T1139" s="189">
        <v>0.17499999999999999</v>
      </c>
      <c r="U1139" s="189">
        <v>2.7E-2</v>
      </c>
      <c r="V1139" s="189">
        <v>7.4999999999999997E-2</v>
      </c>
      <c r="W1139" s="189">
        <v>0.38</v>
      </c>
      <c r="X1139" s="189">
        <v>0.48899999999999999</v>
      </c>
      <c r="Y1139" s="189">
        <v>1.0999999999999999E-2</v>
      </c>
      <c r="Z1139" s="189">
        <v>4.5999999999999999E-2</v>
      </c>
      <c r="AA1139" s="189">
        <v>4.4999999999999998E-2</v>
      </c>
      <c r="AB1139" s="189">
        <v>0.10199999999999999</v>
      </c>
      <c r="AC1139" s="42"/>
    </row>
    <row r="1140" spans="1:29" x14ac:dyDescent="0.25">
      <c r="A1140" s="94" t="s">
        <v>2653</v>
      </c>
      <c r="B1140" s="189" t="s">
        <v>143</v>
      </c>
      <c r="C1140" s="189">
        <v>0.24491392801251957</v>
      </c>
      <c r="D1140" s="189">
        <v>0.43035993740219092</v>
      </c>
      <c r="E1140" s="189">
        <v>0.1189358372456964</v>
      </c>
      <c r="F1140" s="189">
        <v>4.3035993740219089E-2</v>
      </c>
      <c r="G1140" s="189">
        <v>0.12050078247261346</v>
      </c>
      <c r="H1140" s="189">
        <v>7.8247261345852897E-4</v>
      </c>
      <c r="I1140" s="189">
        <v>4.1471048513302036E-2</v>
      </c>
      <c r="J1140" s="188">
        <v>1</v>
      </c>
      <c r="K1140" s="190">
        <v>1278</v>
      </c>
      <c r="L1140" s="94"/>
      <c r="M1140" s="189" t="s">
        <v>143</v>
      </c>
      <c r="N1140" s="189" t="s">
        <v>143</v>
      </c>
      <c r="O1140" s="189">
        <v>0.222</v>
      </c>
      <c r="P1140" s="189">
        <v>0.26900000000000002</v>
      </c>
      <c r="Q1140" s="189">
        <v>0.40300000000000002</v>
      </c>
      <c r="R1140" s="189">
        <v>0.45800000000000002</v>
      </c>
      <c r="S1140" s="189">
        <v>0.10199999999999999</v>
      </c>
      <c r="T1140" s="189">
        <v>0.13800000000000001</v>
      </c>
      <c r="U1140" s="189">
        <v>3.3000000000000002E-2</v>
      </c>
      <c r="V1140" s="189">
        <v>5.6000000000000001E-2</v>
      </c>
      <c r="W1140" s="189">
        <v>0.104</v>
      </c>
      <c r="X1140" s="189">
        <v>0.13900000000000001</v>
      </c>
      <c r="Y1140" s="189">
        <v>0</v>
      </c>
      <c r="Z1140" s="189">
        <v>4.0000000000000001E-3</v>
      </c>
      <c r="AA1140" s="189">
        <v>3.2000000000000001E-2</v>
      </c>
      <c r="AB1140" s="189">
        <v>5.3999999999999999E-2</v>
      </c>
      <c r="AC1140" s="42"/>
    </row>
    <row r="1141" spans="1:29" x14ac:dyDescent="0.25">
      <c r="A1141" s="94" t="s">
        <v>2654</v>
      </c>
      <c r="B1141" s="189" t="s">
        <v>143</v>
      </c>
      <c r="C1141" s="189">
        <v>0.43181818181818182</v>
      </c>
      <c r="D1141" s="189">
        <v>0.23106060606060605</v>
      </c>
      <c r="E1141" s="189">
        <v>0.17424242424242425</v>
      </c>
      <c r="F1141" s="189">
        <v>3.4090909090909088E-2</v>
      </c>
      <c r="G1141" s="189">
        <v>9.8484848484848481E-2</v>
      </c>
      <c r="H1141" s="189">
        <v>3.787878787878788E-3</v>
      </c>
      <c r="I1141" s="189">
        <v>2.6515151515151516E-2</v>
      </c>
      <c r="J1141" s="188">
        <v>1</v>
      </c>
      <c r="K1141" s="190">
        <v>264</v>
      </c>
      <c r="L1141" s="94"/>
      <c r="M1141" s="189" t="s">
        <v>143</v>
      </c>
      <c r="N1141" s="189" t="s">
        <v>143</v>
      </c>
      <c r="O1141" s="189">
        <v>0.373</v>
      </c>
      <c r="P1141" s="189">
        <v>0.49199999999999999</v>
      </c>
      <c r="Q1141" s="189">
        <v>0.184</v>
      </c>
      <c r="R1141" s="189">
        <v>0.28599999999999998</v>
      </c>
      <c r="S1141" s="189">
        <v>0.13300000000000001</v>
      </c>
      <c r="T1141" s="189">
        <v>0.22500000000000001</v>
      </c>
      <c r="U1141" s="189">
        <v>1.7999999999999999E-2</v>
      </c>
      <c r="V1141" s="189">
        <v>6.4000000000000001E-2</v>
      </c>
      <c r="W1141" s="189">
        <v>6.8000000000000005E-2</v>
      </c>
      <c r="X1141" s="189">
        <v>0.14000000000000001</v>
      </c>
      <c r="Y1141" s="189">
        <v>1E-3</v>
      </c>
      <c r="Z1141" s="189">
        <v>2.1000000000000001E-2</v>
      </c>
      <c r="AA1141" s="189">
        <v>1.2999999999999999E-2</v>
      </c>
      <c r="AB1141" s="189">
        <v>5.3999999999999999E-2</v>
      </c>
      <c r="AC1141" s="42"/>
    </row>
    <row r="1142" spans="1:29" x14ac:dyDescent="0.25">
      <c r="A1142" s="94" t="s">
        <v>2655</v>
      </c>
      <c r="B1142" s="189">
        <v>4.7791123778501629E-2</v>
      </c>
      <c r="C1142" s="189">
        <v>0.30155741042345274</v>
      </c>
      <c r="D1142" s="189">
        <v>0.24435057003257329</v>
      </c>
      <c r="E1142" s="189">
        <v>0.11476995114006515</v>
      </c>
      <c r="F1142" s="189">
        <v>3.1962540716612378E-2</v>
      </c>
      <c r="G1142" s="189">
        <v>0.22770765472312704</v>
      </c>
      <c r="H1142" s="189">
        <v>3.4100162866449514E-3</v>
      </c>
      <c r="I1142" s="189">
        <v>2.84507328990228E-2</v>
      </c>
      <c r="J1142" s="188">
        <v>1</v>
      </c>
      <c r="K1142" s="190">
        <v>19648</v>
      </c>
      <c r="L1142" s="94"/>
      <c r="M1142" s="189">
        <v>4.4999999999999998E-2</v>
      </c>
      <c r="N1142" s="189">
        <v>5.0999999999999997E-2</v>
      </c>
      <c r="O1142" s="189">
        <v>0.29499999999999998</v>
      </c>
      <c r="P1142" s="189">
        <v>0.308</v>
      </c>
      <c r="Q1142" s="189">
        <v>0.23799999999999999</v>
      </c>
      <c r="R1142" s="189">
        <v>0.25</v>
      </c>
      <c r="S1142" s="189">
        <v>0.11</v>
      </c>
      <c r="T1142" s="189">
        <v>0.11899999999999999</v>
      </c>
      <c r="U1142" s="189">
        <v>0.03</v>
      </c>
      <c r="V1142" s="189">
        <v>3.5000000000000003E-2</v>
      </c>
      <c r="W1142" s="189">
        <v>0.222</v>
      </c>
      <c r="X1142" s="189">
        <v>0.23400000000000001</v>
      </c>
      <c r="Y1142" s="189">
        <v>3.0000000000000001E-3</v>
      </c>
      <c r="Z1142" s="189">
        <v>4.0000000000000001E-3</v>
      </c>
      <c r="AA1142" s="189">
        <v>2.5999999999999999E-2</v>
      </c>
      <c r="AB1142" s="189">
        <v>3.1E-2</v>
      </c>
      <c r="AC1142" s="42"/>
    </row>
    <row r="1143" spans="1:29" x14ac:dyDescent="0.25">
      <c r="A1143" s="94" t="s">
        <v>2656</v>
      </c>
      <c r="B1143" s="189" t="s">
        <v>143</v>
      </c>
      <c r="C1143" s="189">
        <v>0.36271676300578037</v>
      </c>
      <c r="D1143" s="189">
        <v>0.24710982658959538</v>
      </c>
      <c r="E1143" s="189">
        <v>0.16618497109826588</v>
      </c>
      <c r="F1143" s="189">
        <v>4.9132947976878616E-2</v>
      </c>
      <c r="G1143" s="189">
        <v>0.15173410404624277</v>
      </c>
      <c r="H1143" s="189">
        <v>1.4450867052023121E-3</v>
      </c>
      <c r="I1143" s="189">
        <v>2.1676300578034682E-2</v>
      </c>
      <c r="J1143" s="188">
        <v>1</v>
      </c>
      <c r="K1143" s="190">
        <v>692</v>
      </c>
      <c r="L1143" s="94"/>
      <c r="M1143" s="189" t="s">
        <v>143</v>
      </c>
      <c r="N1143" s="189" t="s">
        <v>143</v>
      </c>
      <c r="O1143" s="189">
        <v>0.32800000000000001</v>
      </c>
      <c r="P1143" s="189">
        <v>0.39900000000000002</v>
      </c>
      <c r="Q1143" s="189">
        <v>0.216</v>
      </c>
      <c r="R1143" s="189">
        <v>0.28100000000000003</v>
      </c>
      <c r="S1143" s="189">
        <v>0.14000000000000001</v>
      </c>
      <c r="T1143" s="189">
        <v>0.19600000000000001</v>
      </c>
      <c r="U1143" s="189">
        <v>3.5000000000000003E-2</v>
      </c>
      <c r="V1143" s="189">
        <v>6.8000000000000005E-2</v>
      </c>
      <c r="W1143" s="189">
        <v>0.127</v>
      </c>
      <c r="X1143" s="189">
        <v>0.18</v>
      </c>
      <c r="Y1143" s="189">
        <v>0</v>
      </c>
      <c r="Z1143" s="189">
        <v>8.0000000000000002E-3</v>
      </c>
      <c r="AA1143" s="189">
        <v>1.2999999999999999E-2</v>
      </c>
      <c r="AB1143" s="189">
        <v>3.5000000000000003E-2</v>
      </c>
      <c r="AC1143" s="42"/>
    </row>
    <row r="1144" spans="1:29" x14ac:dyDescent="0.25">
      <c r="A1144" s="94" t="s">
        <v>2657</v>
      </c>
      <c r="B1144" s="189" t="s">
        <v>143</v>
      </c>
      <c r="C1144" s="189">
        <v>8.1889763779527558E-2</v>
      </c>
      <c r="D1144" s="189">
        <v>0.20787401574803149</v>
      </c>
      <c r="E1144" s="189">
        <v>7.4015748031496062E-2</v>
      </c>
      <c r="F1144" s="189">
        <v>2.5196850393700787E-2</v>
      </c>
      <c r="G1144" s="189">
        <v>0.55905511811023623</v>
      </c>
      <c r="H1144" s="189">
        <v>1.1023622047244094E-2</v>
      </c>
      <c r="I1144" s="189">
        <v>4.0944881889763779E-2</v>
      </c>
      <c r="J1144" s="188">
        <v>0.99999999999999989</v>
      </c>
      <c r="K1144" s="190">
        <v>635</v>
      </c>
      <c r="L1144" s="94"/>
      <c r="M1144" s="189" t="s">
        <v>143</v>
      </c>
      <c r="N1144" s="189" t="s">
        <v>143</v>
      </c>
      <c r="O1144" s="189">
        <v>6.3E-2</v>
      </c>
      <c r="P1144" s="189">
        <v>0.106</v>
      </c>
      <c r="Q1144" s="189">
        <v>0.17799999999999999</v>
      </c>
      <c r="R1144" s="189">
        <v>0.24099999999999999</v>
      </c>
      <c r="S1144" s="189">
        <v>5.6000000000000001E-2</v>
      </c>
      <c r="T1144" s="189">
        <v>9.7000000000000003E-2</v>
      </c>
      <c r="U1144" s="189">
        <v>1.6E-2</v>
      </c>
      <c r="V1144" s="189">
        <v>4.1000000000000002E-2</v>
      </c>
      <c r="W1144" s="189">
        <v>0.52</v>
      </c>
      <c r="X1144" s="189">
        <v>0.59699999999999998</v>
      </c>
      <c r="Y1144" s="189">
        <v>5.0000000000000001E-3</v>
      </c>
      <c r="Z1144" s="189">
        <v>2.3E-2</v>
      </c>
      <c r="AA1144" s="189">
        <v>2.8000000000000001E-2</v>
      </c>
      <c r="AB1144" s="189">
        <v>5.8999999999999997E-2</v>
      </c>
      <c r="AC1144" s="42"/>
    </row>
    <row r="1145" spans="1:29" x14ac:dyDescent="0.25">
      <c r="A1145" s="94" t="s">
        <v>2658</v>
      </c>
      <c r="B1145" s="189" t="s">
        <v>143</v>
      </c>
      <c r="C1145" s="189">
        <v>1.4720314033366045E-3</v>
      </c>
      <c r="D1145" s="189">
        <v>0.6501472031403337</v>
      </c>
      <c r="E1145" s="189">
        <v>0.22423945044160942</v>
      </c>
      <c r="F1145" s="189">
        <v>8.5377821393523068E-2</v>
      </c>
      <c r="G1145" s="189">
        <v>8.3415112855740915E-3</v>
      </c>
      <c r="H1145" s="189" t="s">
        <v>143</v>
      </c>
      <c r="I1145" s="189">
        <v>3.0421982335623161E-2</v>
      </c>
      <c r="J1145" s="188">
        <v>1.0000000000000002</v>
      </c>
      <c r="K1145" s="190">
        <v>2038</v>
      </c>
      <c r="L1145" s="94"/>
      <c r="M1145" s="189" t="s">
        <v>143</v>
      </c>
      <c r="N1145" s="189" t="s">
        <v>143</v>
      </c>
      <c r="O1145" s="189">
        <v>1E-3</v>
      </c>
      <c r="P1145" s="189">
        <v>4.0000000000000001E-3</v>
      </c>
      <c r="Q1145" s="189">
        <v>0.629</v>
      </c>
      <c r="R1145" s="189">
        <v>0.67100000000000004</v>
      </c>
      <c r="S1145" s="189">
        <v>0.20699999999999999</v>
      </c>
      <c r="T1145" s="189">
        <v>0.24299999999999999</v>
      </c>
      <c r="U1145" s="189">
        <v>7.3999999999999996E-2</v>
      </c>
      <c r="V1145" s="189">
        <v>9.8000000000000004E-2</v>
      </c>
      <c r="W1145" s="189">
        <v>5.0000000000000001E-3</v>
      </c>
      <c r="X1145" s="189">
        <v>1.2999999999999999E-2</v>
      </c>
      <c r="Y1145" s="189" t="s">
        <v>143</v>
      </c>
      <c r="Z1145" s="189" t="s">
        <v>143</v>
      </c>
      <c r="AA1145" s="189">
        <v>2.4E-2</v>
      </c>
      <c r="AB1145" s="189">
        <v>3.9E-2</v>
      </c>
      <c r="AC1145" s="42"/>
    </row>
    <row r="1146" spans="1:29" x14ac:dyDescent="0.25">
      <c r="A1146" s="94" t="s">
        <v>2659</v>
      </c>
      <c r="B1146" s="189">
        <v>6.8846815834767644E-3</v>
      </c>
      <c r="C1146" s="189">
        <v>0.3253012048192771</v>
      </c>
      <c r="D1146" s="189">
        <v>0.2302065404475043</v>
      </c>
      <c r="E1146" s="189">
        <v>0.10456110154905336</v>
      </c>
      <c r="F1146" s="189">
        <v>4.9053356282271948E-2</v>
      </c>
      <c r="G1146" s="189">
        <v>0.2525817555938038</v>
      </c>
      <c r="H1146" s="189">
        <v>6.024096385542169E-3</v>
      </c>
      <c r="I1146" s="189">
        <v>2.5387263339070567E-2</v>
      </c>
      <c r="J1146" s="188">
        <v>1</v>
      </c>
      <c r="K1146" s="190">
        <v>2324</v>
      </c>
      <c r="L1146" s="94"/>
      <c r="M1146" s="189">
        <v>4.0000000000000001E-3</v>
      </c>
      <c r="N1146" s="189">
        <v>1.0999999999999999E-2</v>
      </c>
      <c r="O1146" s="189">
        <v>0.307</v>
      </c>
      <c r="P1146" s="189">
        <v>0.34499999999999997</v>
      </c>
      <c r="Q1146" s="189">
        <v>0.214</v>
      </c>
      <c r="R1146" s="189">
        <v>0.248</v>
      </c>
      <c r="S1146" s="189">
        <v>9.2999999999999999E-2</v>
      </c>
      <c r="T1146" s="189">
        <v>0.11799999999999999</v>
      </c>
      <c r="U1146" s="189">
        <v>4.1000000000000002E-2</v>
      </c>
      <c r="V1146" s="189">
        <v>5.8999999999999997E-2</v>
      </c>
      <c r="W1146" s="189">
        <v>0.23499999999999999</v>
      </c>
      <c r="X1146" s="189">
        <v>0.27100000000000002</v>
      </c>
      <c r="Y1146" s="189">
        <v>4.0000000000000001E-3</v>
      </c>
      <c r="Z1146" s="189">
        <v>0.01</v>
      </c>
      <c r="AA1146" s="189">
        <v>0.02</v>
      </c>
      <c r="AB1146" s="189">
        <v>3.3000000000000002E-2</v>
      </c>
      <c r="AC1146" s="42"/>
    </row>
    <row r="1147" spans="1:29" x14ac:dyDescent="0.25">
      <c r="A1147" s="94" t="s">
        <v>2660</v>
      </c>
      <c r="B1147" s="189">
        <v>0.30392497394928797</v>
      </c>
      <c r="C1147" s="189">
        <v>0.45015630427231679</v>
      </c>
      <c r="D1147" s="189">
        <v>0.13546370267453978</v>
      </c>
      <c r="E1147" s="189">
        <v>3.9944425147620699E-2</v>
      </c>
      <c r="F1147" s="189">
        <v>1.0420284821118443E-3</v>
      </c>
      <c r="G1147" s="189">
        <v>4.133379645710316E-2</v>
      </c>
      <c r="H1147" s="189">
        <v>1.3893713094824591E-3</v>
      </c>
      <c r="I1147" s="189">
        <v>2.6745397707537338E-2</v>
      </c>
      <c r="J1147" s="188">
        <v>1</v>
      </c>
      <c r="K1147" s="190">
        <v>2879</v>
      </c>
      <c r="L1147" s="94"/>
      <c r="M1147" s="189">
        <v>0.28699999999999998</v>
      </c>
      <c r="N1147" s="189">
        <v>0.32100000000000001</v>
      </c>
      <c r="O1147" s="189">
        <v>0.432</v>
      </c>
      <c r="P1147" s="189">
        <v>0.46800000000000003</v>
      </c>
      <c r="Q1147" s="189">
        <v>0.123</v>
      </c>
      <c r="R1147" s="189">
        <v>0.14799999999999999</v>
      </c>
      <c r="S1147" s="189">
        <v>3.3000000000000002E-2</v>
      </c>
      <c r="T1147" s="189">
        <v>4.8000000000000001E-2</v>
      </c>
      <c r="U1147" s="189">
        <v>0</v>
      </c>
      <c r="V1147" s="189">
        <v>3.0000000000000001E-3</v>
      </c>
      <c r="W1147" s="189">
        <v>3.5000000000000003E-2</v>
      </c>
      <c r="X1147" s="189">
        <v>4.9000000000000002E-2</v>
      </c>
      <c r="Y1147" s="189">
        <v>1E-3</v>
      </c>
      <c r="Z1147" s="189">
        <v>4.0000000000000001E-3</v>
      </c>
      <c r="AA1147" s="189">
        <v>2.1000000000000001E-2</v>
      </c>
      <c r="AB1147" s="189">
        <v>3.3000000000000002E-2</v>
      </c>
      <c r="AC1147" s="42"/>
    </row>
    <row r="1148" spans="1:29" x14ac:dyDescent="0.25">
      <c r="A1148" s="94" t="s">
        <v>2661</v>
      </c>
      <c r="B1148" s="189" t="s">
        <v>143</v>
      </c>
      <c r="C1148" s="189">
        <v>0.18049792531120332</v>
      </c>
      <c r="D1148" s="189">
        <v>0.28423236514522821</v>
      </c>
      <c r="E1148" s="189">
        <v>0.21161825726141079</v>
      </c>
      <c r="F1148" s="189">
        <v>2.0746887966804978E-2</v>
      </c>
      <c r="G1148" s="189">
        <v>0.26970954356846472</v>
      </c>
      <c r="H1148" s="189">
        <v>2.0746887966804979E-3</v>
      </c>
      <c r="I1148" s="189">
        <v>3.1120331950207469E-2</v>
      </c>
      <c r="J1148" s="188">
        <v>1</v>
      </c>
      <c r="K1148" s="190">
        <v>482</v>
      </c>
      <c r="L1148" s="94"/>
      <c r="M1148" s="189" t="s">
        <v>143</v>
      </c>
      <c r="N1148" s="189" t="s">
        <v>143</v>
      </c>
      <c r="O1148" s="189">
        <v>0.14899999999999999</v>
      </c>
      <c r="P1148" s="189">
        <v>0.217</v>
      </c>
      <c r="Q1148" s="189">
        <v>0.246</v>
      </c>
      <c r="R1148" s="189">
        <v>0.32600000000000001</v>
      </c>
      <c r="S1148" s="189">
        <v>0.17799999999999999</v>
      </c>
      <c r="T1148" s="189">
        <v>0.25</v>
      </c>
      <c r="U1148" s="189">
        <v>1.0999999999999999E-2</v>
      </c>
      <c r="V1148" s="189">
        <v>3.7999999999999999E-2</v>
      </c>
      <c r="W1148" s="189">
        <v>0.23200000000000001</v>
      </c>
      <c r="X1148" s="189">
        <v>0.311</v>
      </c>
      <c r="Y1148" s="189">
        <v>0</v>
      </c>
      <c r="Z1148" s="189">
        <v>1.2E-2</v>
      </c>
      <c r="AA1148" s="189">
        <v>1.9E-2</v>
      </c>
      <c r="AB1148" s="189">
        <v>5.0999999999999997E-2</v>
      </c>
      <c r="AC1148" s="42"/>
    </row>
    <row r="1149" spans="1:29" x14ac:dyDescent="0.25">
      <c r="A1149" s="94" t="s">
        <v>2662</v>
      </c>
      <c r="B1149" s="189" t="s">
        <v>143</v>
      </c>
      <c r="C1149" s="189">
        <v>0.30080060998856273</v>
      </c>
      <c r="D1149" s="189">
        <v>0.17613419748379719</v>
      </c>
      <c r="E1149" s="189">
        <v>8.997331300038125E-2</v>
      </c>
      <c r="F1149" s="189">
        <v>2.0205871139916128E-2</v>
      </c>
      <c r="G1149" s="189">
        <v>0.38238658025162026</v>
      </c>
      <c r="H1149" s="189">
        <v>5.7186427754479605E-3</v>
      </c>
      <c r="I1149" s="189">
        <v>2.4780785360274494E-2</v>
      </c>
      <c r="J1149" s="188">
        <v>1</v>
      </c>
      <c r="K1149" s="190">
        <v>2623</v>
      </c>
      <c r="L1149" s="94"/>
      <c r="M1149" s="189" t="s">
        <v>143</v>
      </c>
      <c r="N1149" s="189" t="s">
        <v>143</v>
      </c>
      <c r="O1149" s="189">
        <v>0.28399999999999997</v>
      </c>
      <c r="P1149" s="189">
        <v>0.31900000000000001</v>
      </c>
      <c r="Q1149" s="189">
        <v>0.16200000000000001</v>
      </c>
      <c r="R1149" s="189">
        <v>0.191</v>
      </c>
      <c r="S1149" s="189">
        <v>0.08</v>
      </c>
      <c r="T1149" s="189">
        <v>0.10199999999999999</v>
      </c>
      <c r="U1149" s="189">
        <v>1.4999999999999999E-2</v>
      </c>
      <c r="V1149" s="189">
        <v>2.5999999999999999E-2</v>
      </c>
      <c r="W1149" s="189">
        <v>0.36399999999999999</v>
      </c>
      <c r="X1149" s="189">
        <v>0.40100000000000002</v>
      </c>
      <c r="Y1149" s="189">
        <v>3.0000000000000001E-3</v>
      </c>
      <c r="Z1149" s="189">
        <v>8.9999999999999993E-3</v>
      </c>
      <c r="AA1149" s="189">
        <v>1.9E-2</v>
      </c>
      <c r="AB1149" s="189">
        <v>3.1E-2</v>
      </c>
      <c r="AC1149" s="42"/>
    </row>
    <row r="1150" spans="1:29" x14ac:dyDescent="0.25">
      <c r="A1150" s="94" t="s">
        <v>2663</v>
      </c>
      <c r="B1150" s="189" t="s">
        <v>143</v>
      </c>
      <c r="C1150" s="189">
        <v>0.49621785173978822</v>
      </c>
      <c r="D1150" s="189">
        <v>0.3237518910741301</v>
      </c>
      <c r="E1150" s="189">
        <v>7.7155824508320731E-2</v>
      </c>
      <c r="F1150" s="189">
        <v>6.0514372163388806E-3</v>
      </c>
      <c r="G1150" s="189">
        <v>1.9667170953101363E-2</v>
      </c>
      <c r="H1150" s="189" t="s">
        <v>143</v>
      </c>
      <c r="I1150" s="189">
        <v>7.7155824508320731E-2</v>
      </c>
      <c r="J1150" s="188">
        <v>0.99999999999999989</v>
      </c>
      <c r="K1150" s="190">
        <v>661</v>
      </c>
      <c r="L1150" s="94"/>
      <c r="M1150" s="189" t="s">
        <v>143</v>
      </c>
      <c r="N1150" s="189" t="s">
        <v>143</v>
      </c>
      <c r="O1150" s="189">
        <v>0.45800000000000002</v>
      </c>
      <c r="P1150" s="189">
        <v>0.53400000000000003</v>
      </c>
      <c r="Q1150" s="189">
        <v>0.28899999999999998</v>
      </c>
      <c r="R1150" s="189">
        <v>0.36</v>
      </c>
      <c r="S1150" s="189">
        <v>5.8999999999999997E-2</v>
      </c>
      <c r="T1150" s="189">
        <v>0.1</v>
      </c>
      <c r="U1150" s="189">
        <v>2E-3</v>
      </c>
      <c r="V1150" s="189">
        <v>1.4999999999999999E-2</v>
      </c>
      <c r="W1150" s="189">
        <v>1.2E-2</v>
      </c>
      <c r="X1150" s="189">
        <v>3.3000000000000002E-2</v>
      </c>
      <c r="Y1150" s="189" t="s">
        <v>143</v>
      </c>
      <c r="Z1150" s="189" t="s">
        <v>143</v>
      </c>
      <c r="AA1150" s="189">
        <v>5.8999999999999997E-2</v>
      </c>
      <c r="AB1150" s="189">
        <v>0.1</v>
      </c>
      <c r="AC1150" s="42"/>
    </row>
    <row r="1151" spans="1:29" x14ac:dyDescent="0.25">
      <c r="A1151" s="94" t="s">
        <v>2664</v>
      </c>
      <c r="B1151" s="189" t="s">
        <v>143</v>
      </c>
      <c r="C1151" s="189">
        <v>0.16971279373368145</v>
      </c>
      <c r="D1151" s="189">
        <v>0.33289817232375979</v>
      </c>
      <c r="E1151" s="189">
        <v>0.15535248041775457</v>
      </c>
      <c r="F1151" s="189">
        <v>1.6971279373368148E-2</v>
      </c>
      <c r="G1151" s="189">
        <v>0.28590078328981722</v>
      </c>
      <c r="H1151" s="189">
        <v>1.3054830287206266E-3</v>
      </c>
      <c r="I1151" s="189">
        <v>3.7859007832898174E-2</v>
      </c>
      <c r="J1151" s="188">
        <v>0.99999999999999989</v>
      </c>
      <c r="K1151" s="190">
        <v>766</v>
      </c>
      <c r="L1151" s="94"/>
      <c r="M1151" s="189" t="s">
        <v>143</v>
      </c>
      <c r="N1151" s="189" t="s">
        <v>143</v>
      </c>
      <c r="O1151" s="189">
        <v>0.14499999999999999</v>
      </c>
      <c r="P1151" s="189">
        <v>0.19800000000000001</v>
      </c>
      <c r="Q1151" s="189">
        <v>0.3</v>
      </c>
      <c r="R1151" s="189">
        <v>0.36699999999999999</v>
      </c>
      <c r="S1151" s="189">
        <v>0.13100000000000001</v>
      </c>
      <c r="T1151" s="189">
        <v>0.183</v>
      </c>
      <c r="U1151" s="189">
        <v>0.01</v>
      </c>
      <c r="V1151" s="189">
        <v>2.9000000000000001E-2</v>
      </c>
      <c r="W1151" s="189">
        <v>0.255</v>
      </c>
      <c r="X1151" s="189">
        <v>0.31900000000000001</v>
      </c>
      <c r="Y1151" s="189">
        <v>0</v>
      </c>
      <c r="Z1151" s="189">
        <v>7.0000000000000001E-3</v>
      </c>
      <c r="AA1151" s="189">
        <v>2.5999999999999999E-2</v>
      </c>
      <c r="AB1151" s="189">
        <v>5.3999999999999999E-2</v>
      </c>
      <c r="AC1151" s="42"/>
    </row>
    <row r="1152" spans="1:29" x14ac:dyDescent="0.25">
      <c r="A1152" s="94" t="s">
        <v>2665</v>
      </c>
      <c r="B1152" s="189" t="s">
        <v>143</v>
      </c>
      <c r="C1152" s="189">
        <v>0.42451154529307283</v>
      </c>
      <c r="D1152" s="189">
        <v>0.18294849023090587</v>
      </c>
      <c r="E1152" s="189">
        <v>8.8809946714031973E-2</v>
      </c>
      <c r="F1152" s="189">
        <v>9.5914742451154528E-2</v>
      </c>
      <c r="G1152" s="189">
        <v>0.18827708703374779</v>
      </c>
      <c r="H1152" s="189">
        <v>1.7761989342806395E-3</v>
      </c>
      <c r="I1152" s="189">
        <v>1.7761989342806393E-2</v>
      </c>
      <c r="J1152" s="188">
        <v>1</v>
      </c>
      <c r="K1152" s="190">
        <v>563</v>
      </c>
      <c r="L1152" s="94"/>
      <c r="M1152" s="189" t="s">
        <v>143</v>
      </c>
      <c r="N1152" s="189" t="s">
        <v>143</v>
      </c>
      <c r="O1152" s="189">
        <v>0.38400000000000001</v>
      </c>
      <c r="P1152" s="189">
        <v>0.46600000000000003</v>
      </c>
      <c r="Q1152" s="189">
        <v>0.153</v>
      </c>
      <c r="R1152" s="189">
        <v>0.217</v>
      </c>
      <c r="S1152" s="189">
        <v>6.8000000000000005E-2</v>
      </c>
      <c r="T1152" s="189">
        <v>0.115</v>
      </c>
      <c r="U1152" s="189">
        <v>7.3999999999999996E-2</v>
      </c>
      <c r="V1152" s="189">
        <v>0.123</v>
      </c>
      <c r="W1152" s="189">
        <v>0.158</v>
      </c>
      <c r="X1152" s="189">
        <v>0.223</v>
      </c>
      <c r="Y1152" s="189">
        <v>0</v>
      </c>
      <c r="Z1152" s="189">
        <v>0.01</v>
      </c>
      <c r="AA1152" s="189">
        <v>0.01</v>
      </c>
      <c r="AB1152" s="189">
        <v>3.2000000000000001E-2</v>
      </c>
      <c r="AC1152" s="42"/>
    </row>
    <row r="1153" spans="1:29" x14ac:dyDescent="0.25">
      <c r="A1153" s="94" t="s">
        <v>2666</v>
      </c>
      <c r="B1153" s="189" t="s">
        <v>143</v>
      </c>
      <c r="C1153" s="189">
        <v>0.13446969696969696</v>
      </c>
      <c r="D1153" s="189">
        <v>0.17045454545454544</v>
      </c>
      <c r="E1153" s="189">
        <v>9.4696969696969696E-2</v>
      </c>
      <c r="F1153" s="189">
        <v>4.7348484848484848E-2</v>
      </c>
      <c r="G1153" s="189">
        <v>0.52840909090909094</v>
      </c>
      <c r="H1153" s="189">
        <v>5.681818181818182E-3</v>
      </c>
      <c r="I1153" s="189">
        <v>1.893939393939394E-2</v>
      </c>
      <c r="J1153" s="188">
        <v>1.0000000000000002</v>
      </c>
      <c r="K1153" s="190">
        <v>528</v>
      </c>
      <c r="L1153" s="94"/>
      <c r="M1153" s="189" t="s">
        <v>143</v>
      </c>
      <c r="N1153" s="189" t="s">
        <v>143</v>
      </c>
      <c r="O1153" s="189">
        <v>0.108</v>
      </c>
      <c r="P1153" s="189">
        <v>0.16600000000000001</v>
      </c>
      <c r="Q1153" s="189">
        <v>0.14099999999999999</v>
      </c>
      <c r="R1153" s="189">
        <v>0.20499999999999999</v>
      </c>
      <c r="S1153" s="189">
        <v>7.2999999999999995E-2</v>
      </c>
      <c r="T1153" s="189">
        <v>0.123</v>
      </c>
      <c r="U1153" s="189">
        <v>3.2000000000000001E-2</v>
      </c>
      <c r="V1153" s="189">
        <v>6.9000000000000006E-2</v>
      </c>
      <c r="W1153" s="189">
        <v>0.48599999999999999</v>
      </c>
      <c r="X1153" s="189">
        <v>0.57099999999999995</v>
      </c>
      <c r="Y1153" s="189">
        <v>2E-3</v>
      </c>
      <c r="Z1153" s="189">
        <v>1.7000000000000001E-2</v>
      </c>
      <c r="AA1153" s="189">
        <v>0.01</v>
      </c>
      <c r="AB1153" s="189">
        <v>3.5000000000000003E-2</v>
      </c>
      <c r="AC1153" s="42"/>
    </row>
    <row r="1154" spans="1:29" x14ac:dyDescent="0.25">
      <c r="A1154" s="94" t="s">
        <v>2667</v>
      </c>
      <c r="B1154" s="189" t="s">
        <v>143</v>
      </c>
      <c r="C1154" s="189">
        <v>0.32445328031809145</v>
      </c>
      <c r="D1154" s="189">
        <v>0.34035785288270376</v>
      </c>
      <c r="E1154" s="189">
        <v>0.14711729622266401</v>
      </c>
      <c r="F1154" s="189">
        <v>6.2823061630218682E-2</v>
      </c>
      <c r="G1154" s="189">
        <v>0.10258449304174951</v>
      </c>
      <c r="H1154" s="189">
        <v>4.3737574552683896E-3</v>
      </c>
      <c r="I1154" s="189">
        <v>1.8290258449304174E-2</v>
      </c>
      <c r="J1154" s="188">
        <v>1</v>
      </c>
      <c r="K1154" s="190">
        <v>2515</v>
      </c>
      <c r="L1154" s="94"/>
      <c r="M1154" s="189" t="s">
        <v>143</v>
      </c>
      <c r="N1154" s="189" t="s">
        <v>143</v>
      </c>
      <c r="O1154" s="189">
        <v>0.30599999999999999</v>
      </c>
      <c r="P1154" s="189">
        <v>0.34300000000000003</v>
      </c>
      <c r="Q1154" s="189">
        <v>0.32200000000000001</v>
      </c>
      <c r="R1154" s="189">
        <v>0.35899999999999999</v>
      </c>
      <c r="S1154" s="189">
        <v>0.13400000000000001</v>
      </c>
      <c r="T1154" s="189">
        <v>0.161</v>
      </c>
      <c r="U1154" s="189">
        <v>5.3999999999999999E-2</v>
      </c>
      <c r="V1154" s="189">
        <v>7.2999999999999995E-2</v>
      </c>
      <c r="W1154" s="189">
        <v>9.0999999999999998E-2</v>
      </c>
      <c r="X1154" s="189">
        <v>0.115</v>
      </c>
      <c r="Y1154" s="189">
        <v>2E-3</v>
      </c>
      <c r="Z1154" s="189">
        <v>8.0000000000000002E-3</v>
      </c>
      <c r="AA1154" s="189">
        <v>1.4E-2</v>
      </c>
      <c r="AB1154" s="189">
        <v>2.4E-2</v>
      </c>
      <c r="AC1154" s="42"/>
    </row>
    <row r="1155" spans="1:29" x14ac:dyDescent="0.25">
      <c r="A1155" s="94" t="s">
        <v>2668</v>
      </c>
      <c r="B1155" s="189" t="s">
        <v>143</v>
      </c>
      <c r="C1155" s="189">
        <v>0.41119691119691121</v>
      </c>
      <c r="D1155" s="189">
        <v>0.37451737451737449</v>
      </c>
      <c r="E1155" s="189">
        <v>9.2664092664092659E-2</v>
      </c>
      <c r="F1155" s="189">
        <v>7.7220077220077222E-3</v>
      </c>
      <c r="G1155" s="189">
        <v>7.9150579150579145E-2</v>
      </c>
      <c r="H1155" s="189" t="s">
        <v>143</v>
      </c>
      <c r="I1155" s="189">
        <v>3.4749034749034749E-2</v>
      </c>
      <c r="J1155" s="188">
        <v>1</v>
      </c>
      <c r="K1155" s="190">
        <v>518</v>
      </c>
      <c r="L1155" s="94"/>
      <c r="M1155" s="189" t="s">
        <v>143</v>
      </c>
      <c r="N1155" s="189" t="s">
        <v>143</v>
      </c>
      <c r="O1155" s="189">
        <v>0.37</v>
      </c>
      <c r="P1155" s="189">
        <v>0.45400000000000001</v>
      </c>
      <c r="Q1155" s="189">
        <v>0.33400000000000002</v>
      </c>
      <c r="R1155" s="189">
        <v>0.41699999999999998</v>
      </c>
      <c r="S1155" s="189">
        <v>7.0999999999999994E-2</v>
      </c>
      <c r="T1155" s="189">
        <v>0.121</v>
      </c>
      <c r="U1155" s="189">
        <v>3.0000000000000001E-3</v>
      </c>
      <c r="V1155" s="189">
        <v>0.02</v>
      </c>
      <c r="W1155" s="189">
        <v>5.8999999999999997E-2</v>
      </c>
      <c r="X1155" s="189">
        <v>0.106</v>
      </c>
      <c r="Y1155" s="189" t="s">
        <v>143</v>
      </c>
      <c r="Z1155" s="189" t="s">
        <v>143</v>
      </c>
      <c r="AA1155" s="189">
        <v>2.1999999999999999E-2</v>
      </c>
      <c r="AB1155" s="189">
        <v>5.3999999999999999E-2</v>
      </c>
      <c r="AC1155" s="42"/>
    </row>
    <row r="1156" spans="1:29" x14ac:dyDescent="0.25">
      <c r="A1156" s="94" t="s">
        <v>2669</v>
      </c>
      <c r="B1156" s="189">
        <v>5.0359222309237631E-2</v>
      </c>
      <c r="C1156" s="189">
        <v>0.25380503251728015</v>
      </c>
      <c r="D1156" s="189">
        <v>0.29725220470564201</v>
      </c>
      <c r="E1156" s="189">
        <v>9.2069869590384421E-2</v>
      </c>
      <c r="F1156" s="189">
        <v>3.3062072253055942E-2</v>
      </c>
      <c r="G1156" s="189">
        <v>0.20882563246961081</v>
      </c>
      <c r="H1156" s="189">
        <v>1.0214852395382886E-4</v>
      </c>
      <c r="I1156" s="189">
        <v>6.4523817630835228E-2</v>
      </c>
      <c r="J1156" s="188">
        <v>1</v>
      </c>
      <c r="K1156" s="190">
        <v>29369</v>
      </c>
      <c r="L1156" s="94"/>
      <c r="M1156" s="189">
        <v>4.8000000000000001E-2</v>
      </c>
      <c r="N1156" s="189">
        <v>5.2999999999999999E-2</v>
      </c>
      <c r="O1156" s="189">
        <v>0.249</v>
      </c>
      <c r="P1156" s="189">
        <v>0.25900000000000001</v>
      </c>
      <c r="Q1156" s="189">
        <v>0.29199999999999998</v>
      </c>
      <c r="R1156" s="189">
        <v>0.30299999999999999</v>
      </c>
      <c r="S1156" s="189">
        <v>8.8999999999999996E-2</v>
      </c>
      <c r="T1156" s="189">
        <v>9.5000000000000001E-2</v>
      </c>
      <c r="U1156" s="189">
        <v>3.1E-2</v>
      </c>
      <c r="V1156" s="189">
        <v>3.5000000000000003E-2</v>
      </c>
      <c r="W1156" s="189">
        <v>0.20399999999999999</v>
      </c>
      <c r="X1156" s="189">
        <v>0.214</v>
      </c>
      <c r="Y1156" s="189">
        <v>0</v>
      </c>
      <c r="Z1156" s="189">
        <v>0</v>
      </c>
      <c r="AA1156" s="189">
        <v>6.2E-2</v>
      </c>
      <c r="AB1156" s="189">
        <v>6.7000000000000004E-2</v>
      </c>
      <c r="AC1156" s="42"/>
    </row>
    <row r="1157" spans="1:29" x14ac:dyDescent="0.25">
      <c r="A1157" s="94" t="s">
        <v>2670</v>
      </c>
      <c r="B1157" s="189" t="s">
        <v>143</v>
      </c>
      <c r="C1157" s="189">
        <v>0.32388663967611336</v>
      </c>
      <c r="D1157" s="189">
        <v>0.2834008097165992</v>
      </c>
      <c r="E1157" s="189">
        <v>0.13157894736842105</v>
      </c>
      <c r="F1157" s="189">
        <v>4.2510121457489877E-2</v>
      </c>
      <c r="G1157" s="189">
        <v>0.17408906882591094</v>
      </c>
      <c r="H1157" s="189" t="s">
        <v>143</v>
      </c>
      <c r="I1157" s="189">
        <v>4.4534412955465584E-2</v>
      </c>
      <c r="J1157" s="188">
        <v>0.99999999999999989</v>
      </c>
      <c r="K1157" s="190">
        <v>988</v>
      </c>
      <c r="L1157" s="94"/>
      <c r="M1157" s="189" t="s">
        <v>143</v>
      </c>
      <c r="N1157" s="189" t="s">
        <v>143</v>
      </c>
      <c r="O1157" s="189">
        <v>0.29499999999999998</v>
      </c>
      <c r="P1157" s="189">
        <v>0.35399999999999998</v>
      </c>
      <c r="Q1157" s="189">
        <v>0.25600000000000001</v>
      </c>
      <c r="R1157" s="189">
        <v>0.312</v>
      </c>
      <c r="S1157" s="189">
        <v>0.112</v>
      </c>
      <c r="T1157" s="189">
        <v>0.154</v>
      </c>
      <c r="U1157" s="189">
        <v>3.2000000000000001E-2</v>
      </c>
      <c r="V1157" s="189">
        <v>5.7000000000000002E-2</v>
      </c>
      <c r="W1157" s="189">
        <v>0.152</v>
      </c>
      <c r="X1157" s="189">
        <v>0.19900000000000001</v>
      </c>
      <c r="Y1157" s="189" t="s">
        <v>143</v>
      </c>
      <c r="Z1157" s="189" t="s">
        <v>143</v>
      </c>
      <c r="AA1157" s="189">
        <v>3.3000000000000002E-2</v>
      </c>
      <c r="AB1157" s="189">
        <v>5.8999999999999997E-2</v>
      </c>
      <c r="AC1157" s="42"/>
    </row>
    <row r="1158" spans="1:29" x14ac:dyDescent="0.25">
      <c r="A1158" s="94" t="s">
        <v>2671</v>
      </c>
      <c r="B1158" s="189" t="s">
        <v>143</v>
      </c>
      <c r="C1158" s="189">
        <v>7.6651982378854622E-2</v>
      </c>
      <c r="D1158" s="189">
        <v>0.2</v>
      </c>
      <c r="E1158" s="189">
        <v>6.4317180616740091E-2</v>
      </c>
      <c r="F1158" s="189">
        <v>2.0264317180616741E-2</v>
      </c>
      <c r="G1158" s="189">
        <v>0.57621145374449334</v>
      </c>
      <c r="H1158" s="189" t="s">
        <v>143</v>
      </c>
      <c r="I1158" s="189">
        <v>6.255506607929516E-2</v>
      </c>
      <c r="J1158" s="188">
        <v>0.99999999999999989</v>
      </c>
      <c r="K1158" s="190">
        <v>1135</v>
      </c>
      <c r="L1158" s="94"/>
      <c r="M1158" s="189" t="s">
        <v>143</v>
      </c>
      <c r="N1158" s="189" t="s">
        <v>143</v>
      </c>
      <c r="O1158" s="189">
        <v>6.3E-2</v>
      </c>
      <c r="P1158" s="189">
        <v>9.4E-2</v>
      </c>
      <c r="Q1158" s="189">
        <v>0.17799999999999999</v>
      </c>
      <c r="R1158" s="189">
        <v>0.224</v>
      </c>
      <c r="S1158" s="189">
        <v>5.0999999999999997E-2</v>
      </c>
      <c r="T1158" s="189">
        <v>0.08</v>
      </c>
      <c r="U1158" s="189">
        <v>1.4E-2</v>
      </c>
      <c r="V1158" s="189">
        <v>0.03</v>
      </c>
      <c r="W1158" s="189">
        <v>0.54700000000000004</v>
      </c>
      <c r="X1158" s="189">
        <v>0.60499999999999998</v>
      </c>
      <c r="Y1158" s="189" t="s">
        <v>143</v>
      </c>
      <c r="Z1158" s="189" t="s">
        <v>143</v>
      </c>
      <c r="AA1158" s="189">
        <v>0.05</v>
      </c>
      <c r="AB1158" s="189">
        <v>7.8E-2</v>
      </c>
      <c r="AC1158" s="42"/>
    </row>
    <row r="1159" spans="1:29" x14ac:dyDescent="0.25">
      <c r="A1159" s="94" t="s">
        <v>2672</v>
      </c>
      <c r="B1159" s="189">
        <v>3.1311154598825833E-3</v>
      </c>
      <c r="C1159" s="189" t="s">
        <v>143</v>
      </c>
      <c r="D1159" s="189">
        <v>0.6708414872798435</v>
      </c>
      <c r="E1159" s="189">
        <v>0.26692759295499019</v>
      </c>
      <c r="F1159" s="189">
        <v>1.0176125244618396E-2</v>
      </c>
      <c r="G1159" s="189">
        <v>2.3483365949119373E-3</v>
      </c>
      <c r="H1159" s="189" t="s">
        <v>143</v>
      </c>
      <c r="I1159" s="189">
        <v>4.6575342465753428E-2</v>
      </c>
      <c r="J1159" s="188">
        <v>1</v>
      </c>
      <c r="K1159" s="190">
        <v>2555</v>
      </c>
      <c r="L1159" s="94"/>
      <c r="M1159" s="189">
        <v>2E-3</v>
      </c>
      <c r="N1159" s="189">
        <v>6.0000000000000001E-3</v>
      </c>
      <c r="O1159" s="189" t="s">
        <v>143</v>
      </c>
      <c r="P1159" s="189" t="s">
        <v>143</v>
      </c>
      <c r="Q1159" s="189">
        <v>0.65200000000000002</v>
      </c>
      <c r="R1159" s="189">
        <v>0.68899999999999995</v>
      </c>
      <c r="S1159" s="189">
        <v>0.25</v>
      </c>
      <c r="T1159" s="189">
        <v>0.28399999999999997</v>
      </c>
      <c r="U1159" s="189">
        <v>7.0000000000000001E-3</v>
      </c>
      <c r="V1159" s="189">
        <v>1.4999999999999999E-2</v>
      </c>
      <c r="W1159" s="189">
        <v>1E-3</v>
      </c>
      <c r="X1159" s="189">
        <v>5.0000000000000001E-3</v>
      </c>
      <c r="Y1159" s="189" t="s">
        <v>143</v>
      </c>
      <c r="Z1159" s="189" t="s">
        <v>143</v>
      </c>
      <c r="AA1159" s="189">
        <v>3.9E-2</v>
      </c>
      <c r="AB1159" s="189">
        <v>5.5E-2</v>
      </c>
      <c r="AC1159" s="42"/>
    </row>
    <row r="1160" spans="1:29" x14ac:dyDescent="0.25">
      <c r="A1160" s="94" t="s">
        <v>2673</v>
      </c>
      <c r="B1160" s="189">
        <v>1.8862981399004455E-2</v>
      </c>
      <c r="C1160" s="189">
        <v>0.2478386167146974</v>
      </c>
      <c r="D1160" s="189">
        <v>0.30259365994236309</v>
      </c>
      <c r="E1160" s="189">
        <v>7.8595755829185224E-2</v>
      </c>
      <c r="F1160" s="189">
        <v>5.3969085669373855E-2</v>
      </c>
      <c r="G1160" s="189">
        <v>0.2462667015981137</v>
      </c>
      <c r="H1160" s="189">
        <v>2.6198585276395077E-4</v>
      </c>
      <c r="I1160" s="189">
        <v>5.16112129944983E-2</v>
      </c>
      <c r="J1160" s="188">
        <v>1</v>
      </c>
      <c r="K1160" s="190">
        <v>3817</v>
      </c>
      <c r="L1160" s="94"/>
      <c r="M1160" s="189">
        <v>1.4999999999999999E-2</v>
      </c>
      <c r="N1160" s="189">
        <v>2.4E-2</v>
      </c>
      <c r="O1160" s="189">
        <v>0.23400000000000001</v>
      </c>
      <c r="P1160" s="189">
        <v>0.26200000000000001</v>
      </c>
      <c r="Q1160" s="189">
        <v>0.28799999999999998</v>
      </c>
      <c r="R1160" s="189">
        <v>0.317</v>
      </c>
      <c r="S1160" s="189">
        <v>7.0000000000000007E-2</v>
      </c>
      <c r="T1160" s="189">
        <v>8.7999999999999995E-2</v>
      </c>
      <c r="U1160" s="189">
        <v>4.7E-2</v>
      </c>
      <c r="V1160" s="189">
        <v>6.2E-2</v>
      </c>
      <c r="W1160" s="189">
        <v>0.23300000000000001</v>
      </c>
      <c r="X1160" s="189">
        <v>0.26</v>
      </c>
      <c r="Y1160" s="189">
        <v>0</v>
      </c>
      <c r="Z1160" s="189">
        <v>1E-3</v>
      </c>
      <c r="AA1160" s="189">
        <v>4.4999999999999998E-2</v>
      </c>
      <c r="AB1160" s="189">
        <v>5.8999999999999997E-2</v>
      </c>
      <c r="AC1160" s="42"/>
    </row>
    <row r="1161" spans="1:29" x14ac:dyDescent="0.25">
      <c r="A1161" s="94" t="s">
        <v>2674</v>
      </c>
      <c r="B1161" s="189">
        <v>0.30314437555358725</v>
      </c>
      <c r="C1161" s="189">
        <v>0.39282550930026572</v>
      </c>
      <c r="D1161" s="189">
        <v>0.16275465013286095</v>
      </c>
      <c r="E1161" s="189">
        <v>3.6536758193091233E-2</v>
      </c>
      <c r="F1161" s="189">
        <v>2.2143489813994687E-3</v>
      </c>
      <c r="G1161" s="189">
        <v>3.7422497785651015E-2</v>
      </c>
      <c r="H1161" s="189">
        <v>2.2143489813994686E-4</v>
      </c>
      <c r="I1161" s="189">
        <v>6.4880425155004431E-2</v>
      </c>
      <c r="J1161" s="188">
        <v>1</v>
      </c>
      <c r="K1161" s="190">
        <v>4516</v>
      </c>
      <c r="L1161" s="94"/>
      <c r="M1161" s="189">
        <v>0.28999999999999998</v>
      </c>
      <c r="N1161" s="189">
        <v>0.317</v>
      </c>
      <c r="O1161" s="189">
        <v>0.379</v>
      </c>
      <c r="P1161" s="189">
        <v>0.40699999999999997</v>
      </c>
      <c r="Q1161" s="189">
        <v>0.152</v>
      </c>
      <c r="R1161" s="189">
        <v>0.17399999999999999</v>
      </c>
      <c r="S1161" s="189">
        <v>3.1E-2</v>
      </c>
      <c r="T1161" s="189">
        <v>4.2000000000000003E-2</v>
      </c>
      <c r="U1161" s="189">
        <v>1E-3</v>
      </c>
      <c r="V1161" s="189">
        <v>4.0000000000000001E-3</v>
      </c>
      <c r="W1161" s="189">
        <v>3.2000000000000001E-2</v>
      </c>
      <c r="X1161" s="189">
        <v>4.2999999999999997E-2</v>
      </c>
      <c r="Y1161" s="189">
        <v>0</v>
      </c>
      <c r="Z1161" s="189">
        <v>1E-3</v>
      </c>
      <c r="AA1161" s="189">
        <v>5.8000000000000003E-2</v>
      </c>
      <c r="AB1161" s="189">
        <v>7.1999999999999995E-2</v>
      </c>
      <c r="AC1161" s="42"/>
    </row>
    <row r="1162" spans="1:29" x14ac:dyDescent="0.25">
      <c r="A1162" s="94" t="s">
        <v>2675</v>
      </c>
      <c r="B1162" s="189" t="s">
        <v>143</v>
      </c>
      <c r="C1162" s="189">
        <v>0.20184899845916796</v>
      </c>
      <c r="D1162" s="189">
        <v>0.3728813559322034</v>
      </c>
      <c r="E1162" s="189">
        <v>0.15716486902927582</v>
      </c>
      <c r="F1162" s="189">
        <v>2.465331278890601E-2</v>
      </c>
      <c r="G1162" s="189">
        <v>0.18952234206471494</v>
      </c>
      <c r="H1162" s="189" t="s">
        <v>143</v>
      </c>
      <c r="I1162" s="189">
        <v>5.3929121725731895E-2</v>
      </c>
      <c r="J1162" s="188">
        <v>1</v>
      </c>
      <c r="K1162" s="190">
        <v>649</v>
      </c>
      <c r="L1162" s="94"/>
      <c r="M1162" s="189" t="s">
        <v>143</v>
      </c>
      <c r="N1162" s="189" t="s">
        <v>143</v>
      </c>
      <c r="O1162" s="189">
        <v>0.17299999999999999</v>
      </c>
      <c r="P1162" s="189">
        <v>0.23400000000000001</v>
      </c>
      <c r="Q1162" s="189">
        <v>0.33700000000000002</v>
      </c>
      <c r="R1162" s="189">
        <v>0.41099999999999998</v>
      </c>
      <c r="S1162" s="189">
        <v>0.13100000000000001</v>
      </c>
      <c r="T1162" s="189">
        <v>0.187</v>
      </c>
      <c r="U1162" s="189">
        <v>1.4999999999999999E-2</v>
      </c>
      <c r="V1162" s="189">
        <v>0.04</v>
      </c>
      <c r="W1162" s="189">
        <v>0.161</v>
      </c>
      <c r="X1162" s="189">
        <v>0.221</v>
      </c>
      <c r="Y1162" s="189" t="s">
        <v>143</v>
      </c>
      <c r="Z1162" s="189" t="s">
        <v>143</v>
      </c>
      <c r="AA1162" s="189">
        <v>3.9E-2</v>
      </c>
      <c r="AB1162" s="189">
        <v>7.3999999999999996E-2</v>
      </c>
      <c r="AC1162" s="42"/>
    </row>
    <row r="1163" spans="1:29" x14ac:dyDescent="0.25">
      <c r="A1163" s="94" t="s">
        <v>2676</v>
      </c>
      <c r="B1163" s="189" t="s">
        <v>143</v>
      </c>
      <c r="C1163" s="189">
        <v>0.22493384298735666</v>
      </c>
      <c r="D1163" s="189">
        <v>0.2355189650102911</v>
      </c>
      <c r="E1163" s="189">
        <v>0.12143487209644223</v>
      </c>
      <c r="F1163" s="189">
        <v>3.0579241399588356E-2</v>
      </c>
      <c r="G1163" s="189">
        <v>0.34225227874154662</v>
      </c>
      <c r="H1163" s="189" t="s">
        <v>143</v>
      </c>
      <c r="I1163" s="189">
        <v>4.5280799764775066E-2</v>
      </c>
      <c r="J1163" s="188">
        <v>1</v>
      </c>
      <c r="K1163" s="190">
        <v>3401</v>
      </c>
      <c r="L1163" s="94"/>
      <c r="M1163" s="189" t="s">
        <v>143</v>
      </c>
      <c r="N1163" s="189" t="s">
        <v>143</v>
      </c>
      <c r="O1163" s="189">
        <v>0.21099999999999999</v>
      </c>
      <c r="P1163" s="189">
        <v>0.23899999999999999</v>
      </c>
      <c r="Q1163" s="189">
        <v>0.222</v>
      </c>
      <c r="R1163" s="189">
        <v>0.25</v>
      </c>
      <c r="S1163" s="189">
        <v>0.111</v>
      </c>
      <c r="T1163" s="189">
        <v>0.13300000000000001</v>
      </c>
      <c r="U1163" s="189">
        <v>2.5000000000000001E-2</v>
      </c>
      <c r="V1163" s="189">
        <v>3.6999999999999998E-2</v>
      </c>
      <c r="W1163" s="189">
        <v>0.32600000000000001</v>
      </c>
      <c r="X1163" s="189">
        <v>0.35799999999999998</v>
      </c>
      <c r="Y1163" s="189" t="s">
        <v>143</v>
      </c>
      <c r="Z1163" s="189" t="s">
        <v>143</v>
      </c>
      <c r="AA1163" s="189">
        <v>3.9E-2</v>
      </c>
      <c r="AB1163" s="189">
        <v>5.2999999999999999E-2</v>
      </c>
      <c r="AC1163" s="42"/>
    </row>
    <row r="1164" spans="1:29" x14ac:dyDescent="0.25">
      <c r="A1164" s="94" t="s">
        <v>2677</v>
      </c>
      <c r="B1164" s="189" t="s">
        <v>143</v>
      </c>
      <c r="C1164" s="189">
        <v>0.41083099906629317</v>
      </c>
      <c r="D1164" s="189">
        <v>0.35294117647058826</v>
      </c>
      <c r="E1164" s="189">
        <v>6.535947712418301E-2</v>
      </c>
      <c r="F1164" s="189">
        <v>1.3071895424836602E-2</v>
      </c>
      <c r="G1164" s="189">
        <v>1.4005602240896359E-2</v>
      </c>
      <c r="H1164" s="189" t="s">
        <v>143</v>
      </c>
      <c r="I1164" s="189">
        <v>0.1437908496732026</v>
      </c>
      <c r="J1164" s="188">
        <v>0.99999999999999978</v>
      </c>
      <c r="K1164" s="190">
        <v>1071</v>
      </c>
      <c r="L1164" s="94"/>
      <c r="M1164" s="189" t="s">
        <v>143</v>
      </c>
      <c r="N1164" s="189" t="s">
        <v>143</v>
      </c>
      <c r="O1164" s="189">
        <v>0.38200000000000001</v>
      </c>
      <c r="P1164" s="189">
        <v>0.441</v>
      </c>
      <c r="Q1164" s="189">
        <v>0.32500000000000001</v>
      </c>
      <c r="R1164" s="189">
        <v>0.38200000000000001</v>
      </c>
      <c r="S1164" s="189">
        <v>5.1999999999999998E-2</v>
      </c>
      <c r="T1164" s="189">
        <v>8.2000000000000003E-2</v>
      </c>
      <c r="U1164" s="189">
        <v>8.0000000000000002E-3</v>
      </c>
      <c r="V1164" s="189">
        <v>2.1999999999999999E-2</v>
      </c>
      <c r="W1164" s="189">
        <v>8.9999999999999993E-3</v>
      </c>
      <c r="X1164" s="189">
        <v>2.3E-2</v>
      </c>
      <c r="Y1164" s="189" t="s">
        <v>143</v>
      </c>
      <c r="Z1164" s="189" t="s">
        <v>143</v>
      </c>
      <c r="AA1164" s="189">
        <v>0.124</v>
      </c>
      <c r="AB1164" s="189">
        <v>0.16600000000000001</v>
      </c>
      <c r="AC1164" s="42"/>
    </row>
    <row r="1165" spans="1:29" x14ac:dyDescent="0.25">
      <c r="A1165" s="94" t="s">
        <v>2678</v>
      </c>
      <c r="B1165" s="189" t="s">
        <v>143</v>
      </c>
      <c r="C1165" s="189">
        <v>0.15404699738903394</v>
      </c>
      <c r="D1165" s="189">
        <v>0.39338555265448216</v>
      </c>
      <c r="E1165" s="189">
        <v>9.5735422106179288E-2</v>
      </c>
      <c r="F1165" s="189">
        <v>2.7850304612706701E-2</v>
      </c>
      <c r="G1165" s="189">
        <v>0.26544821583986072</v>
      </c>
      <c r="H1165" s="189" t="s">
        <v>143</v>
      </c>
      <c r="I1165" s="189">
        <v>6.3533507397737166E-2</v>
      </c>
      <c r="J1165" s="188">
        <v>1</v>
      </c>
      <c r="K1165" s="190">
        <v>1149</v>
      </c>
      <c r="L1165" s="94"/>
      <c r="M1165" s="189" t="s">
        <v>143</v>
      </c>
      <c r="N1165" s="189" t="s">
        <v>143</v>
      </c>
      <c r="O1165" s="189">
        <v>0.13400000000000001</v>
      </c>
      <c r="P1165" s="189">
        <v>0.17599999999999999</v>
      </c>
      <c r="Q1165" s="189">
        <v>0.36599999999999999</v>
      </c>
      <c r="R1165" s="189">
        <v>0.42199999999999999</v>
      </c>
      <c r="S1165" s="189">
        <v>0.08</v>
      </c>
      <c r="T1165" s="189">
        <v>0.114</v>
      </c>
      <c r="U1165" s="189">
        <v>0.02</v>
      </c>
      <c r="V1165" s="189">
        <v>3.9E-2</v>
      </c>
      <c r="W1165" s="189">
        <v>0.24099999999999999</v>
      </c>
      <c r="X1165" s="189">
        <v>0.29199999999999998</v>
      </c>
      <c r="Y1165" s="189" t="s">
        <v>143</v>
      </c>
      <c r="Z1165" s="189" t="s">
        <v>143</v>
      </c>
      <c r="AA1165" s="189">
        <v>5.0999999999999997E-2</v>
      </c>
      <c r="AB1165" s="189">
        <v>7.9000000000000001E-2</v>
      </c>
      <c r="AC1165" s="42"/>
    </row>
    <row r="1166" spans="1:29" x14ac:dyDescent="0.25">
      <c r="A1166" s="94" t="s">
        <v>2679</v>
      </c>
      <c r="B1166" s="189" t="s">
        <v>143</v>
      </c>
      <c r="C1166" s="189">
        <v>0.38121546961325969</v>
      </c>
      <c r="D1166" s="189">
        <v>0.22375690607734808</v>
      </c>
      <c r="E1166" s="189">
        <v>6.7679558011049717E-2</v>
      </c>
      <c r="F1166" s="189">
        <v>9.8066298342541436E-2</v>
      </c>
      <c r="G1166" s="189">
        <v>0.17679558011049723</v>
      </c>
      <c r="H1166" s="189" t="s">
        <v>143</v>
      </c>
      <c r="I1166" s="189">
        <v>5.2486187845303865E-2</v>
      </c>
      <c r="J1166" s="188">
        <v>1</v>
      </c>
      <c r="K1166" s="190">
        <v>724</v>
      </c>
      <c r="L1166" s="94"/>
      <c r="M1166" s="189" t="s">
        <v>143</v>
      </c>
      <c r="N1166" s="189" t="s">
        <v>143</v>
      </c>
      <c r="O1166" s="189">
        <v>0.34699999999999998</v>
      </c>
      <c r="P1166" s="189">
        <v>0.41699999999999998</v>
      </c>
      <c r="Q1166" s="189">
        <v>0.19500000000000001</v>
      </c>
      <c r="R1166" s="189">
        <v>0.25600000000000001</v>
      </c>
      <c r="S1166" s="189">
        <v>5.1999999999999998E-2</v>
      </c>
      <c r="T1166" s="189">
        <v>8.7999999999999995E-2</v>
      </c>
      <c r="U1166" s="189">
        <v>7.8E-2</v>
      </c>
      <c r="V1166" s="189">
        <v>0.122</v>
      </c>
      <c r="W1166" s="189">
        <v>0.151</v>
      </c>
      <c r="X1166" s="189">
        <v>0.20599999999999999</v>
      </c>
      <c r="Y1166" s="189" t="s">
        <v>143</v>
      </c>
      <c r="Z1166" s="189" t="s">
        <v>143</v>
      </c>
      <c r="AA1166" s="189">
        <v>3.7999999999999999E-2</v>
      </c>
      <c r="AB1166" s="189">
        <v>7.0999999999999994E-2</v>
      </c>
      <c r="AC1166" s="42"/>
    </row>
    <row r="1167" spans="1:29" x14ac:dyDescent="0.25">
      <c r="A1167" s="94" t="s">
        <v>2680</v>
      </c>
      <c r="B1167" s="189" t="s">
        <v>143</v>
      </c>
      <c r="C1167" s="189">
        <v>0.11124546553808948</v>
      </c>
      <c r="D1167" s="189">
        <v>0.22974607013301088</v>
      </c>
      <c r="E1167" s="189">
        <v>8.3434099153567115E-2</v>
      </c>
      <c r="F1167" s="189">
        <v>4.7158403869407499E-2</v>
      </c>
      <c r="G1167" s="189">
        <v>0.45949214026602175</v>
      </c>
      <c r="H1167" s="189">
        <v>1.2091898428053204E-3</v>
      </c>
      <c r="I1167" s="189">
        <v>6.7714631197097946E-2</v>
      </c>
      <c r="J1167" s="188">
        <v>1</v>
      </c>
      <c r="K1167" s="190">
        <v>827</v>
      </c>
      <c r="L1167" s="94"/>
      <c r="M1167" s="189" t="s">
        <v>143</v>
      </c>
      <c r="N1167" s="189" t="s">
        <v>143</v>
      </c>
      <c r="O1167" s="189">
        <v>9.1999999999999998E-2</v>
      </c>
      <c r="P1167" s="189">
        <v>0.13400000000000001</v>
      </c>
      <c r="Q1167" s="189">
        <v>0.20200000000000001</v>
      </c>
      <c r="R1167" s="189">
        <v>0.26</v>
      </c>
      <c r="S1167" s="189">
        <v>6.6000000000000003E-2</v>
      </c>
      <c r="T1167" s="189">
        <v>0.104</v>
      </c>
      <c r="U1167" s="189">
        <v>3.5000000000000003E-2</v>
      </c>
      <c r="V1167" s="189">
        <v>6.4000000000000001E-2</v>
      </c>
      <c r="W1167" s="189">
        <v>0.42599999999999999</v>
      </c>
      <c r="X1167" s="189">
        <v>0.49399999999999999</v>
      </c>
      <c r="Y1167" s="189">
        <v>0</v>
      </c>
      <c r="Z1167" s="189">
        <v>7.0000000000000001E-3</v>
      </c>
      <c r="AA1167" s="189">
        <v>5.2999999999999999E-2</v>
      </c>
      <c r="AB1167" s="189">
        <v>8.6999999999999994E-2</v>
      </c>
      <c r="AC1167" s="42"/>
    </row>
    <row r="1168" spans="1:29" x14ac:dyDescent="0.25">
      <c r="A1168" s="94" t="s">
        <v>2681</v>
      </c>
      <c r="B1168" s="189" t="s">
        <v>143</v>
      </c>
      <c r="C1168" s="189">
        <v>0.28843226788432269</v>
      </c>
      <c r="D1168" s="189">
        <v>0.43353627600202943</v>
      </c>
      <c r="E1168" s="189">
        <v>9.1070522577371887E-2</v>
      </c>
      <c r="F1168" s="189">
        <v>3.6529680365296802E-2</v>
      </c>
      <c r="G1168" s="189">
        <v>6.874682902080162E-2</v>
      </c>
      <c r="H1168" s="189" t="s">
        <v>143</v>
      </c>
      <c r="I1168" s="189">
        <v>8.168442415017757E-2</v>
      </c>
      <c r="J1168" s="188">
        <v>1</v>
      </c>
      <c r="K1168" s="190">
        <v>3942</v>
      </c>
      <c r="L1168" s="94"/>
      <c r="M1168" s="189" t="s">
        <v>143</v>
      </c>
      <c r="N1168" s="189" t="s">
        <v>143</v>
      </c>
      <c r="O1168" s="189">
        <v>0.27500000000000002</v>
      </c>
      <c r="P1168" s="189">
        <v>0.30299999999999999</v>
      </c>
      <c r="Q1168" s="189">
        <v>0.41799999999999998</v>
      </c>
      <c r="R1168" s="189">
        <v>0.44900000000000001</v>
      </c>
      <c r="S1168" s="189">
        <v>8.2000000000000003E-2</v>
      </c>
      <c r="T1168" s="189">
        <v>0.1</v>
      </c>
      <c r="U1168" s="189">
        <v>3.1E-2</v>
      </c>
      <c r="V1168" s="189">
        <v>4.2999999999999997E-2</v>
      </c>
      <c r="W1168" s="189">
        <v>6.0999999999999999E-2</v>
      </c>
      <c r="X1168" s="189">
        <v>7.6999999999999999E-2</v>
      </c>
      <c r="Y1168" s="189" t="s">
        <v>143</v>
      </c>
      <c r="Z1168" s="189" t="s">
        <v>143</v>
      </c>
      <c r="AA1168" s="189">
        <v>7.3999999999999996E-2</v>
      </c>
      <c r="AB1168" s="189">
        <v>9.0999999999999998E-2</v>
      </c>
      <c r="AC1168" s="42"/>
    </row>
    <row r="1169" spans="1:29" x14ac:dyDescent="0.25">
      <c r="A1169" s="94" t="s">
        <v>2682</v>
      </c>
      <c r="B1169" s="189" t="s">
        <v>143</v>
      </c>
      <c r="C1169" s="189">
        <v>0.39036755386565275</v>
      </c>
      <c r="D1169" s="189">
        <v>0.41064638783269963</v>
      </c>
      <c r="E1169" s="189">
        <v>5.7034220532319393E-2</v>
      </c>
      <c r="F1169" s="189">
        <v>1.1406844106463879E-2</v>
      </c>
      <c r="G1169" s="189">
        <v>7.3510773130544993E-2</v>
      </c>
      <c r="H1169" s="189" t="s">
        <v>143</v>
      </c>
      <c r="I1169" s="189">
        <v>5.7034220532319393E-2</v>
      </c>
      <c r="J1169" s="188">
        <v>1</v>
      </c>
      <c r="K1169" s="190">
        <v>789</v>
      </c>
      <c r="L1169" s="94"/>
      <c r="M1169" s="189" t="s">
        <v>143</v>
      </c>
      <c r="N1169" s="189" t="s">
        <v>143</v>
      </c>
      <c r="O1169" s="189">
        <v>0.35699999999999998</v>
      </c>
      <c r="P1169" s="189">
        <v>0.42499999999999999</v>
      </c>
      <c r="Q1169" s="189">
        <v>0.377</v>
      </c>
      <c r="R1169" s="189">
        <v>0.44500000000000001</v>
      </c>
      <c r="S1169" s="189">
        <v>4.2999999999999997E-2</v>
      </c>
      <c r="T1169" s="189">
        <v>7.4999999999999997E-2</v>
      </c>
      <c r="U1169" s="189">
        <v>6.0000000000000001E-3</v>
      </c>
      <c r="V1169" s="189">
        <v>2.1999999999999999E-2</v>
      </c>
      <c r="W1169" s="189">
        <v>5.7000000000000002E-2</v>
      </c>
      <c r="X1169" s="189">
        <v>9.4E-2</v>
      </c>
      <c r="Y1169" s="189" t="s">
        <v>143</v>
      </c>
      <c r="Z1169" s="189" t="s">
        <v>143</v>
      </c>
      <c r="AA1169" s="189">
        <v>4.2999999999999997E-2</v>
      </c>
      <c r="AB1169" s="189">
        <v>7.4999999999999997E-2</v>
      </c>
      <c r="AC1169" s="42"/>
    </row>
    <row r="1170" spans="1:29" x14ac:dyDescent="0.25">
      <c r="A1170" s="94" t="s">
        <v>2683</v>
      </c>
      <c r="B1170" s="189">
        <v>3.9521933994295801E-2</v>
      </c>
      <c r="C1170" s="189">
        <v>0.29566752682330572</v>
      </c>
      <c r="D1170" s="189">
        <v>0.29403775634931412</v>
      </c>
      <c r="E1170" s="189">
        <v>5.1881026755398615E-2</v>
      </c>
      <c r="F1170" s="189">
        <v>2.9471682738014395E-2</v>
      </c>
      <c r="G1170" s="189">
        <v>0.25003395355154151</v>
      </c>
      <c r="H1170" s="189">
        <v>2.8520983294852641E-3</v>
      </c>
      <c r="I1170" s="189">
        <v>3.6534021458644574E-2</v>
      </c>
      <c r="J1170" s="188">
        <v>1</v>
      </c>
      <c r="K1170" s="190">
        <v>7363</v>
      </c>
      <c r="L1170" s="94"/>
      <c r="M1170" s="189">
        <v>3.5000000000000003E-2</v>
      </c>
      <c r="N1170" s="189">
        <v>4.3999999999999997E-2</v>
      </c>
      <c r="O1170" s="189">
        <v>0.28499999999999998</v>
      </c>
      <c r="P1170" s="189">
        <v>0.30599999999999999</v>
      </c>
      <c r="Q1170" s="189">
        <v>0.28399999999999997</v>
      </c>
      <c r="R1170" s="189">
        <v>0.30499999999999999</v>
      </c>
      <c r="S1170" s="189">
        <v>4.7E-2</v>
      </c>
      <c r="T1170" s="189">
        <v>5.7000000000000002E-2</v>
      </c>
      <c r="U1170" s="189">
        <v>2.5999999999999999E-2</v>
      </c>
      <c r="V1170" s="189">
        <v>3.4000000000000002E-2</v>
      </c>
      <c r="W1170" s="189">
        <v>0.24</v>
      </c>
      <c r="X1170" s="189">
        <v>0.26</v>
      </c>
      <c r="Y1170" s="189">
        <v>2E-3</v>
      </c>
      <c r="Z1170" s="189">
        <v>4.0000000000000001E-3</v>
      </c>
      <c r="AA1170" s="189">
        <v>3.2000000000000001E-2</v>
      </c>
      <c r="AB1170" s="189">
        <v>4.1000000000000002E-2</v>
      </c>
      <c r="AC1170" s="42"/>
    </row>
    <row r="1171" spans="1:29" x14ac:dyDescent="0.25">
      <c r="A1171" s="94" t="s">
        <v>2684</v>
      </c>
      <c r="B1171" s="189" t="s">
        <v>143</v>
      </c>
      <c r="C1171" s="189">
        <v>0.23239436619718309</v>
      </c>
      <c r="D1171" s="189">
        <v>0.37323943661971831</v>
      </c>
      <c r="E1171" s="189">
        <v>8.098591549295775E-2</v>
      </c>
      <c r="F1171" s="189">
        <v>9.8591549295774641E-2</v>
      </c>
      <c r="G1171" s="189">
        <v>0.19014084507042253</v>
      </c>
      <c r="H1171" s="189" t="s">
        <v>143</v>
      </c>
      <c r="I1171" s="189">
        <v>2.464788732394366E-2</v>
      </c>
      <c r="J1171" s="188">
        <v>0.99999999999999989</v>
      </c>
      <c r="K1171" s="190">
        <v>284</v>
      </c>
      <c r="L1171" s="94"/>
      <c r="M1171" s="189" t="s">
        <v>143</v>
      </c>
      <c r="N1171" s="189" t="s">
        <v>143</v>
      </c>
      <c r="O1171" s="189">
        <v>0.187</v>
      </c>
      <c r="P1171" s="189">
        <v>0.28499999999999998</v>
      </c>
      <c r="Q1171" s="189">
        <v>0.31900000000000001</v>
      </c>
      <c r="R1171" s="189">
        <v>0.43099999999999999</v>
      </c>
      <c r="S1171" s="189">
        <v>5.5E-2</v>
      </c>
      <c r="T1171" s="189">
        <v>0.11899999999999999</v>
      </c>
      <c r="U1171" s="189">
        <v>6.9000000000000006E-2</v>
      </c>
      <c r="V1171" s="189">
        <v>0.13900000000000001</v>
      </c>
      <c r="W1171" s="189">
        <v>0.14899999999999999</v>
      </c>
      <c r="X1171" s="189">
        <v>0.24</v>
      </c>
      <c r="Y1171" s="189" t="s">
        <v>143</v>
      </c>
      <c r="Z1171" s="189" t="s">
        <v>143</v>
      </c>
      <c r="AA1171" s="189">
        <v>1.2E-2</v>
      </c>
      <c r="AB1171" s="189">
        <v>0.05</v>
      </c>
      <c r="AC1171" s="42"/>
    </row>
    <row r="1172" spans="1:29" x14ac:dyDescent="0.25">
      <c r="A1172" s="94" t="s">
        <v>2685</v>
      </c>
      <c r="B1172" s="189" t="s">
        <v>143</v>
      </c>
      <c r="C1172" s="189">
        <v>8.7912087912087919E-2</v>
      </c>
      <c r="D1172" s="189">
        <v>0.23076923076923078</v>
      </c>
      <c r="E1172" s="189">
        <v>7.326007326007326E-3</v>
      </c>
      <c r="F1172" s="189">
        <v>2.564102564102564E-2</v>
      </c>
      <c r="G1172" s="189">
        <v>0.5494505494505495</v>
      </c>
      <c r="H1172" s="189">
        <v>4.0293040293040296E-2</v>
      </c>
      <c r="I1172" s="189">
        <v>5.8608058608058608E-2</v>
      </c>
      <c r="J1172" s="188">
        <v>1</v>
      </c>
      <c r="K1172" s="190">
        <v>273</v>
      </c>
      <c r="L1172" s="94"/>
      <c r="M1172" s="189" t="s">
        <v>143</v>
      </c>
      <c r="N1172" s="189" t="s">
        <v>143</v>
      </c>
      <c r="O1172" s="189">
        <v>0.06</v>
      </c>
      <c r="P1172" s="189">
        <v>0.127</v>
      </c>
      <c r="Q1172" s="189">
        <v>0.185</v>
      </c>
      <c r="R1172" s="189">
        <v>0.28399999999999997</v>
      </c>
      <c r="S1172" s="189">
        <v>2E-3</v>
      </c>
      <c r="T1172" s="189">
        <v>2.5999999999999999E-2</v>
      </c>
      <c r="U1172" s="189">
        <v>1.2E-2</v>
      </c>
      <c r="V1172" s="189">
        <v>5.1999999999999998E-2</v>
      </c>
      <c r="W1172" s="189">
        <v>0.49</v>
      </c>
      <c r="X1172" s="189">
        <v>0.60699999999999998</v>
      </c>
      <c r="Y1172" s="189">
        <v>2.3E-2</v>
      </c>
      <c r="Z1172" s="189">
        <v>7.0999999999999994E-2</v>
      </c>
      <c r="AA1172" s="189">
        <v>3.5999999999999997E-2</v>
      </c>
      <c r="AB1172" s="189">
        <v>9.2999999999999999E-2</v>
      </c>
      <c r="AC1172" s="42"/>
    </row>
    <row r="1173" spans="1:29" x14ac:dyDescent="0.25">
      <c r="A1173" s="94" t="s">
        <v>2686</v>
      </c>
      <c r="B1173" s="189" t="s">
        <v>143</v>
      </c>
      <c r="C1173" s="189" t="s">
        <v>143</v>
      </c>
      <c r="D1173" s="189">
        <v>0.71471025260029719</v>
      </c>
      <c r="E1173" s="189">
        <v>3.4175334323922731E-2</v>
      </c>
      <c r="F1173" s="189">
        <v>0.20208023774145617</v>
      </c>
      <c r="G1173" s="189">
        <v>1.0401188707280832E-2</v>
      </c>
      <c r="H1173" s="189" t="s">
        <v>143</v>
      </c>
      <c r="I1173" s="189">
        <v>3.8632986627043092E-2</v>
      </c>
      <c r="J1173" s="188">
        <v>0.99999999999999989</v>
      </c>
      <c r="K1173" s="190">
        <v>673</v>
      </c>
      <c r="L1173" s="94"/>
      <c r="M1173" s="189" t="s">
        <v>143</v>
      </c>
      <c r="N1173" s="189" t="s">
        <v>143</v>
      </c>
      <c r="O1173" s="189" t="s">
        <v>143</v>
      </c>
      <c r="P1173" s="189" t="s">
        <v>143</v>
      </c>
      <c r="Q1173" s="189">
        <v>0.67900000000000005</v>
      </c>
      <c r="R1173" s="189">
        <v>0.748</v>
      </c>
      <c r="S1173" s="189">
        <v>2.3E-2</v>
      </c>
      <c r="T1173" s="189">
        <v>5.0999999999999997E-2</v>
      </c>
      <c r="U1173" s="189">
        <v>0.17299999999999999</v>
      </c>
      <c r="V1173" s="189">
        <v>0.23400000000000001</v>
      </c>
      <c r="W1173" s="189">
        <v>5.0000000000000001E-3</v>
      </c>
      <c r="X1173" s="189">
        <v>2.1000000000000001E-2</v>
      </c>
      <c r="Y1173" s="189" t="s">
        <v>143</v>
      </c>
      <c r="Z1173" s="189" t="s">
        <v>143</v>
      </c>
      <c r="AA1173" s="189">
        <v>2.5999999999999999E-2</v>
      </c>
      <c r="AB1173" s="189">
        <v>5.6000000000000001E-2</v>
      </c>
      <c r="AC1173" s="42"/>
    </row>
    <row r="1174" spans="1:29" x14ac:dyDescent="0.25">
      <c r="A1174" s="94" t="s">
        <v>2687</v>
      </c>
      <c r="B1174" s="189">
        <v>1.7688679245283018E-2</v>
      </c>
      <c r="C1174" s="189">
        <v>0.28419811320754718</v>
      </c>
      <c r="D1174" s="189">
        <v>0.30660377358490565</v>
      </c>
      <c r="E1174" s="189">
        <v>4.1273584905660375E-2</v>
      </c>
      <c r="F1174" s="189">
        <v>4.4811320754716978E-2</v>
      </c>
      <c r="G1174" s="189">
        <v>0.27358490566037735</v>
      </c>
      <c r="H1174" s="189">
        <v>1.1792452830188679E-3</v>
      </c>
      <c r="I1174" s="189">
        <v>3.0660377358490566E-2</v>
      </c>
      <c r="J1174" s="188">
        <v>0.99999999999999978</v>
      </c>
      <c r="K1174" s="190">
        <v>848</v>
      </c>
      <c r="L1174" s="94"/>
      <c r="M1174" s="189">
        <v>1.0999999999999999E-2</v>
      </c>
      <c r="N1174" s="189">
        <v>2.9000000000000001E-2</v>
      </c>
      <c r="O1174" s="189">
        <v>0.255</v>
      </c>
      <c r="P1174" s="189">
        <v>0.315</v>
      </c>
      <c r="Q1174" s="189">
        <v>0.27600000000000002</v>
      </c>
      <c r="R1174" s="189">
        <v>0.33800000000000002</v>
      </c>
      <c r="S1174" s="189">
        <v>0.03</v>
      </c>
      <c r="T1174" s="189">
        <v>5.7000000000000002E-2</v>
      </c>
      <c r="U1174" s="189">
        <v>3.3000000000000002E-2</v>
      </c>
      <c r="V1174" s="189">
        <v>6.0999999999999999E-2</v>
      </c>
      <c r="W1174" s="189">
        <v>0.245</v>
      </c>
      <c r="X1174" s="189">
        <v>0.30499999999999999</v>
      </c>
      <c r="Y1174" s="189">
        <v>0</v>
      </c>
      <c r="Z1174" s="189">
        <v>7.0000000000000001E-3</v>
      </c>
      <c r="AA1174" s="189">
        <v>2.1000000000000001E-2</v>
      </c>
      <c r="AB1174" s="189">
        <v>4.4999999999999998E-2</v>
      </c>
      <c r="AC1174" s="42"/>
    </row>
    <row r="1175" spans="1:29" x14ac:dyDescent="0.25">
      <c r="A1175" s="94" t="s">
        <v>2688</v>
      </c>
      <c r="B1175" s="189">
        <v>0.24306220095693781</v>
      </c>
      <c r="C1175" s="189">
        <v>0.50239234449760761</v>
      </c>
      <c r="D1175" s="189">
        <v>0.14832535885167464</v>
      </c>
      <c r="E1175" s="189">
        <v>2.200956937799043E-2</v>
      </c>
      <c r="F1175" s="189" t="s">
        <v>143</v>
      </c>
      <c r="G1175" s="189">
        <v>4.9760765550239235E-2</v>
      </c>
      <c r="H1175" s="189">
        <v>1.9138755980861245E-3</v>
      </c>
      <c r="I1175" s="189">
        <v>3.2535885167464113E-2</v>
      </c>
      <c r="J1175" s="188">
        <v>0.99999999999999989</v>
      </c>
      <c r="K1175" s="190">
        <v>1045</v>
      </c>
      <c r="L1175" s="94"/>
      <c r="M1175" s="189">
        <v>0.218</v>
      </c>
      <c r="N1175" s="189">
        <v>0.27</v>
      </c>
      <c r="O1175" s="189">
        <v>0.47199999999999998</v>
      </c>
      <c r="P1175" s="189">
        <v>0.53300000000000003</v>
      </c>
      <c r="Q1175" s="189">
        <v>0.128</v>
      </c>
      <c r="R1175" s="189">
        <v>0.17100000000000001</v>
      </c>
      <c r="S1175" s="189">
        <v>1.4999999999999999E-2</v>
      </c>
      <c r="T1175" s="189">
        <v>3.3000000000000002E-2</v>
      </c>
      <c r="U1175" s="189" t="s">
        <v>143</v>
      </c>
      <c r="V1175" s="189" t="s">
        <v>143</v>
      </c>
      <c r="W1175" s="189">
        <v>3.7999999999999999E-2</v>
      </c>
      <c r="X1175" s="189">
        <v>6.5000000000000002E-2</v>
      </c>
      <c r="Y1175" s="189">
        <v>1E-3</v>
      </c>
      <c r="Z1175" s="189">
        <v>7.0000000000000001E-3</v>
      </c>
      <c r="AA1175" s="189">
        <v>2.3E-2</v>
      </c>
      <c r="AB1175" s="189">
        <v>4.4999999999999998E-2</v>
      </c>
      <c r="AC1175" s="42"/>
    </row>
    <row r="1176" spans="1:29" x14ac:dyDescent="0.25">
      <c r="A1176" s="94" t="s">
        <v>2689</v>
      </c>
      <c r="B1176" s="189" t="s">
        <v>143</v>
      </c>
      <c r="C1176" s="189">
        <v>0.2233502538071066</v>
      </c>
      <c r="D1176" s="189">
        <v>0.30964467005076141</v>
      </c>
      <c r="E1176" s="189">
        <v>7.1065989847715741E-2</v>
      </c>
      <c r="F1176" s="189">
        <v>3.553299492385787E-2</v>
      </c>
      <c r="G1176" s="189">
        <v>0.28934010152284262</v>
      </c>
      <c r="H1176" s="189" t="s">
        <v>143</v>
      </c>
      <c r="I1176" s="189">
        <v>7.1065989847715741E-2</v>
      </c>
      <c r="J1176" s="188">
        <v>0.99999999999999989</v>
      </c>
      <c r="K1176" s="190">
        <v>197</v>
      </c>
      <c r="L1176" s="94"/>
      <c r="M1176" s="189" t="s">
        <v>143</v>
      </c>
      <c r="N1176" s="189" t="s">
        <v>143</v>
      </c>
      <c r="O1176" s="189">
        <v>0.17100000000000001</v>
      </c>
      <c r="P1176" s="189">
        <v>0.28599999999999998</v>
      </c>
      <c r="Q1176" s="189">
        <v>0.249</v>
      </c>
      <c r="R1176" s="189">
        <v>0.377</v>
      </c>
      <c r="S1176" s="189">
        <v>4.2999999999999997E-2</v>
      </c>
      <c r="T1176" s="189">
        <v>0.11600000000000001</v>
      </c>
      <c r="U1176" s="189">
        <v>1.7000000000000001E-2</v>
      </c>
      <c r="V1176" s="189">
        <v>7.1999999999999995E-2</v>
      </c>
      <c r="W1176" s="189">
        <v>0.23100000000000001</v>
      </c>
      <c r="X1176" s="189">
        <v>0.35599999999999998</v>
      </c>
      <c r="Y1176" s="189" t="s">
        <v>143</v>
      </c>
      <c r="Z1176" s="189" t="s">
        <v>143</v>
      </c>
      <c r="AA1176" s="189">
        <v>4.2999999999999997E-2</v>
      </c>
      <c r="AB1176" s="189">
        <v>0.11600000000000001</v>
      </c>
      <c r="AC1176" s="42"/>
    </row>
    <row r="1177" spans="1:29" x14ac:dyDescent="0.25">
      <c r="A1177" s="94" t="s">
        <v>2690</v>
      </c>
      <c r="B1177" s="189" t="s">
        <v>143</v>
      </c>
      <c r="C1177" s="189">
        <v>0.32898415657036345</v>
      </c>
      <c r="D1177" s="189">
        <v>0.1891891891891892</v>
      </c>
      <c r="E1177" s="189">
        <v>3.7278657968313138E-2</v>
      </c>
      <c r="F1177" s="189">
        <v>1.2115563839701771E-2</v>
      </c>
      <c r="G1177" s="189">
        <v>0.41006523765144454</v>
      </c>
      <c r="H1177" s="189">
        <v>9.3196644920782849E-4</v>
      </c>
      <c r="I1177" s="189">
        <v>2.1435228331780055E-2</v>
      </c>
      <c r="J1177" s="188">
        <v>0.99999999999999989</v>
      </c>
      <c r="K1177" s="190">
        <v>1073</v>
      </c>
      <c r="L1177" s="94"/>
      <c r="M1177" s="189" t="s">
        <v>143</v>
      </c>
      <c r="N1177" s="189" t="s">
        <v>143</v>
      </c>
      <c r="O1177" s="189">
        <v>0.30199999999999999</v>
      </c>
      <c r="P1177" s="189">
        <v>0.35799999999999998</v>
      </c>
      <c r="Q1177" s="189">
        <v>0.16700000000000001</v>
      </c>
      <c r="R1177" s="189">
        <v>0.214</v>
      </c>
      <c r="S1177" s="189">
        <v>2.7E-2</v>
      </c>
      <c r="T1177" s="189">
        <v>0.05</v>
      </c>
      <c r="U1177" s="189">
        <v>7.0000000000000001E-3</v>
      </c>
      <c r="V1177" s="189">
        <v>2.1000000000000001E-2</v>
      </c>
      <c r="W1177" s="189">
        <v>0.38100000000000001</v>
      </c>
      <c r="X1177" s="189">
        <v>0.44</v>
      </c>
      <c r="Y1177" s="189">
        <v>0</v>
      </c>
      <c r="Z1177" s="189">
        <v>5.0000000000000001E-3</v>
      </c>
      <c r="AA1177" s="189">
        <v>1.4E-2</v>
      </c>
      <c r="AB1177" s="189">
        <v>3.2000000000000001E-2</v>
      </c>
      <c r="AC1177" s="42"/>
    </row>
    <row r="1178" spans="1:29" x14ac:dyDescent="0.25">
      <c r="A1178" s="94" t="s">
        <v>2691</v>
      </c>
      <c r="B1178" s="189" t="s">
        <v>143</v>
      </c>
      <c r="C1178" s="189">
        <v>0.37391304347826088</v>
      </c>
      <c r="D1178" s="189">
        <v>0.43478260869565216</v>
      </c>
      <c r="E1178" s="189">
        <v>5.2173913043478258E-2</v>
      </c>
      <c r="F1178" s="189" t="s">
        <v>143</v>
      </c>
      <c r="G1178" s="189">
        <v>1.3043478260869565E-2</v>
      </c>
      <c r="H1178" s="189" t="s">
        <v>143</v>
      </c>
      <c r="I1178" s="189">
        <v>0.12608695652173912</v>
      </c>
      <c r="J1178" s="188">
        <v>1</v>
      </c>
      <c r="K1178" s="190">
        <v>230</v>
      </c>
      <c r="L1178" s="94"/>
      <c r="M1178" s="189" t="s">
        <v>143</v>
      </c>
      <c r="N1178" s="189" t="s">
        <v>143</v>
      </c>
      <c r="O1178" s="189">
        <v>0.314</v>
      </c>
      <c r="P1178" s="189">
        <v>0.438</v>
      </c>
      <c r="Q1178" s="189">
        <v>0.372</v>
      </c>
      <c r="R1178" s="189">
        <v>0.499</v>
      </c>
      <c r="S1178" s="189">
        <v>0.03</v>
      </c>
      <c r="T1178" s="189">
        <v>8.8999999999999996E-2</v>
      </c>
      <c r="U1178" s="189" t="s">
        <v>143</v>
      </c>
      <c r="V1178" s="189" t="s">
        <v>143</v>
      </c>
      <c r="W1178" s="189">
        <v>4.0000000000000001E-3</v>
      </c>
      <c r="X1178" s="189">
        <v>3.7999999999999999E-2</v>
      </c>
      <c r="Y1178" s="189" t="s">
        <v>143</v>
      </c>
      <c r="Z1178" s="189" t="s">
        <v>143</v>
      </c>
      <c r="AA1178" s="189">
        <v>8.8999999999999996E-2</v>
      </c>
      <c r="AB1178" s="189">
        <v>0.17499999999999999</v>
      </c>
      <c r="AC1178" s="42"/>
    </row>
    <row r="1179" spans="1:29" x14ac:dyDescent="0.25">
      <c r="A1179" s="94" t="s">
        <v>2692</v>
      </c>
      <c r="B1179" s="189" t="s">
        <v>143</v>
      </c>
      <c r="C1179" s="189">
        <v>0.1646586345381526</v>
      </c>
      <c r="D1179" s="189">
        <v>0.36947791164658633</v>
      </c>
      <c r="E1179" s="189">
        <v>8.8353413654618476E-2</v>
      </c>
      <c r="F1179" s="189">
        <v>2.4096385542168676E-2</v>
      </c>
      <c r="G1179" s="189">
        <v>0.31726907630522089</v>
      </c>
      <c r="H1179" s="189" t="s">
        <v>143</v>
      </c>
      <c r="I1179" s="189">
        <v>3.614457831325301E-2</v>
      </c>
      <c r="J1179" s="188">
        <v>1</v>
      </c>
      <c r="K1179" s="190">
        <v>249</v>
      </c>
      <c r="L1179" s="94"/>
      <c r="M1179" s="189" t="s">
        <v>143</v>
      </c>
      <c r="N1179" s="189" t="s">
        <v>143</v>
      </c>
      <c r="O1179" s="189">
        <v>0.124</v>
      </c>
      <c r="P1179" s="189">
        <v>0.216</v>
      </c>
      <c r="Q1179" s="189">
        <v>0.312</v>
      </c>
      <c r="R1179" s="189">
        <v>0.43099999999999999</v>
      </c>
      <c r="S1179" s="189">
        <v>5.8999999999999997E-2</v>
      </c>
      <c r="T1179" s="189">
        <v>0.13</v>
      </c>
      <c r="U1179" s="189">
        <v>1.0999999999999999E-2</v>
      </c>
      <c r="V1179" s="189">
        <v>5.1999999999999998E-2</v>
      </c>
      <c r="W1179" s="189">
        <v>0.26300000000000001</v>
      </c>
      <c r="X1179" s="189">
        <v>0.377</v>
      </c>
      <c r="Y1179" s="189" t="s">
        <v>143</v>
      </c>
      <c r="Z1179" s="189" t="s">
        <v>143</v>
      </c>
      <c r="AA1179" s="189">
        <v>1.9E-2</v>
      </c>
      <c r="AB1179" s="189">
        <v>6.7000000000000004E-2</v>
      </c>
      <c r="AC1179" s="42"/>
    </row>
    <row r="1180" spans="1:29" x14ac:dyDescent="0.25">
      <c r="A1180" s="94" t="s">
        <v>2693</v>
      </c>
      <c r="B1180" s="189" t="s">
        <v>143</v>
      </c>
      <c r="C1180" s="189">
        <v>0.36458333333333331</v>
      </c>
      <c r="D1180" s="189">
        <v>0.265625</v>
      </c>
      <c r="E1180" s="189">
        <v>2.0833333333333332E-2</v>
      </c>
      <c r="F1180" s="189">
        <v>8.8541666666666671E-2</v>
      </c>
      <c r="G1180" s="189">
        <v>0.234375</v>
      </c>
      <c r="H1180" s="189" t="s">
        <v>143</v>
      </c>
      <c r="I1180" s="189">
        <v>2.6041666666666668E-2</v>
      </c>
      <c r="J1180" s="188">
        <v>0.99999999999999989</v>
      </c>
      <c r="K1180" s="190">
        <v>192</v>
      </c>
      <c r="L1180" s="94"/>
      <c r="M1180" s="189" t="s">
        <v>143</v>
      </c>
      <c r="N1180" s="189" t="s">
        <v>143</v>
      </c>
      <c r="O1180" s="189">
        <v>0.3</v>
      </c>
      <c r="P1180" s="189">
        <v>0.435</v>
      </c>
      <c r="Q1180" s="189">
        <v>0.20799999999999999</v>
      </c>
      <c r="R1180" s="189">
        <v>0.33200000000000002</v>
      </c>
      <c r="S1180" s="189">
        <v>8.0000000000000002E-3</v>
      </c>
      <c r="T1180" s="189">
        <v>5.1999999999999998E-2</v>
      </c>
      <c r="U1180" s="189">
        <v>5.6000000000000001E-2</v>
      </c>
      <c r="V1180" s="189">
        <v>0.13700000000000001</v>
      </c>
      <c r="W1180" s="189">
        <v>0.18</v>
      </c>
      <c r="X1180" s="189">
        <v>0.29899999999999999</v>
      </c>
      <c r="Y1180" s="189" t="s">
        <v>143</v>
      </c>
      <c r="Z1180" s="189" t="s">
        <v>143</v>
      </c>
      <c r="AA1180" s="189">
        <v>1.0999999999999999E-2</v>
      </c>
      <c r="AB1180" s="189">
        <v>0.06</v>
      </c>
      <c r="AC1180" s="42"/>
    </row>
    <row r="1181" spans="1:29" x14ac:dyDescent="0.25">
      <c r="A1181" s="94" t="s">
        <v>2694</v>
      </c>
      <c r="B1181" s="189" t="s">
        <v>143</v>
      </c>
      <c r="C1181" s="189">
        <v>0.14917127071823205</v>
      </c>
      <c r="D1181" s="189">
        <v>0.17679558011049723</v>
      </c>
      <c r="E1181" s="189">
        <v>2.2099447513812154E-2</v>
      </c>
      <c r="F1181" s="189">
        <v>1.1049723756906077E-2</v>
      </c>
      <c r="G1181" s="189">
        <v>0.61878453038674031</v>
      </c>
      <c r="H1181" s="189">
        <v>5.5248618784530384E-3</v>
      </c>
      <c r="I1181" s="189">
        <v>1.6574585635359115E-2</v>
      </c>
      <c r="J1181" s="188">
        <v>0.99999999999999989</v>
      </c>
      <c r="K1181" s="190">
        <v>181</v>
      </c>
      <c r="L1181" s="94"/>
      <c r="M1181" s="189" t="s">
        <v>143</v>
      </c>
      <c r="N1181" s="189" t="s">
        <v>143</v>
      </c>
      <c r="O1181" s="189">
        <v>0.105</v>
      </c>
      <c r="P1181" s="189">
        <v>0.20799999999999999</v>
      </c>
      <c r="Q1181" s="189">
        <v>0.128</v>
      </c>
      <c r="R1181" s="189">
        <v>0.23899999999999999</v>
      </c>
      <c r="S1181" s="189">
        <v>8.9999999999999993E-3</v>
      </c>
      <c r="T1181" s="189">
        <v>5.5E-2</v>
      </c>
      <c r="U1181" s="189">
        <v>3.0000000000000001E-3</v>
      </c>
      <c r="V1181" s="189">
        <v>3.9E-2</v>
      </c>
      <c r="W1181" s="189">
        <v>0.54600000000000004</v>
      </c>
      <c r="X1181" s="189">
        <v>0.68600000000000005</v>
      </c>
      <c r="Y1181" s="189">
        <v>1E-3</v>
      </c>
      <c r="Z1181" s="189">
        <v>3.1E-2</v>
      </c>
      <c r="AA1181" s="189">
        <v>6.0000000000000001E-3</v>
      </c>
      <c r="AB1181" s="189">
        <v>4.8000000000000001E-2</v>
      </c>
      <c r="AC1181" s="42"/>
    </row>
    <row r="1182" spans="1:29" x14ac:dyDescent="0.25">
      <c r="A1182" s="94" t="s">
        <v>2695</v>
      </c>
      <c r="B1182" s="189" t="s">
        <v>143</v>
      </c>
      <c r="C1182" s="189">
        <v>0.27213114754098361</v>
      </c>
      <c r="D1182" s="189">
        <v>0.46557377049180326</v>
      </c>
      <c r="E1182" s="189">
        <v>9.1803278688524587E-2</v>
      </c>
      <c r="F1182" s="189">
        <v>1.6393442622950821E-2</v>
      </c>
      <c r="G1182" s="189">
        <v>0.1005464480874317</v>
      </c>
      <c r="H1182" s="189">
        <v>2.185792349726776E-3</v>
      </c>
      <c r="I1182" s="189">
        <v>5.1366120218579232E-2</v>
      </c>
      <c r="J1182" s="188">
        <v>1</v>
      </c>
      <c r="K1182" s="190">
        <v>915</v>
      </c>
      <c r="L1182" s="94"/>
      <c r="M1182" s="189" t="s">
        <v>143</v>
      </c>
      <c r="N1182" s="189" t="s">
        <v>143</v>
      </c>
      <c r="O1182" s="189">
        <v>0.24399999999999999</v>
      </c>
      <c r="P1182" s="189">
        <v>0.30199999999999999</v>
      </c>
      <c r="Q1182" s="189">
        <v>0.433</v>
      </c>
      <c r="R1182" s="189">
        <v>0.498</v>
      </c>
      <c r="S1182" s="189">
        <v>7.4999999999999997E-2</v>
      </c>
      <c r="T1182" s="189">
        <v>0.112</v>
      </c>
      <c r="U1182" s="189">
        <v>0.01</v>
      </c>
      <c r="V1182" s="189">
        <v>2.7E-2</v>
      </c>
      <c r="W1182" s="189">
        <v>8.3000000000000004E-2</v>
      </c>
      <c r="X1182" s="189">
        <v>0.122</v>
      </c>
      <c r="Y1182" s="189">
        <v>1E-3</v>
      </c>
      <c r="Z1182" s="189">
        <v>8.0000000000000002E-3</v>
      </c>
      <c r="AA1182" s="189">
        <v>3.9E-2</v>
      </c>
      <c r="AB1182" s="189">
        <v>6.8000000000000005E-2</v>
      </c>
      <c r="AC1182" s="42"/>
    </row>
    <row r="1183" spans="1:29" x14ac:dyDescent="0.25">
      <c r="A1183" s="94" t="s">
        <v>2696</v>
      </c>
      <c r="B1183" s="189" t="s">
        <v>143</v>
      </c>
      <c r="C1183" s="189">
        <v>0.38095238095238093</v>
      </c>
      <c r="D1183" s="189">
        <v>0.36666666666666664</v>
      </c>
      <c r="E1183" s="189">
        <v>4.7619047619047616E-2</v>
      </c>
      <c r="F1183" s="189">
        <v>4.2857142857142858E-2</v>
      </c>
      <c r="G1183" s="189">
        <v>0.10476190476190476</v>
      </c>
      <c r="H1183" s="189">
        <v>9.5238095238095247E-3</v>
      </c>
      <c r="I1183" s="189">
        <v>4.7619047619047616E-2</v>
      </c>
      <c r="J1183" s="188">
        <v>1</v>
      </c>
      <c r="K1183" s="190">
        <v>210</v>
      </c>
      <c r="L1183" s="94"/>
      <c r="M1183" s="189" t="s">
        <v>143</v>
      </c>
      <c r="N1183" s="189" t="s">
        <v>143</v>
      </c>
      <c r="O1183" s="189">
        <v>0.318</v>
      </c>
      <c r="P1183" s="189">
        <v>0.44800000000000001</v>
      </c>
      <c r="Q1183" s="189">
        <v>0.30399999999999999</v>
      </c>
      <c r="R1183" s="189">
        <v>0.434</v>
      </c>
      <c r="S1183" s="189">
        <v>2.5999999999999999E-2</v>
      </c>
      <c r="T1183" s="189">
        <v>8.5000000000000006E-2</v>
      </c>
      <c r="U1183" s="189">
        <v>2.3E-2</v>
      </c>
      <c r="V1183" s="189">
        <v>7.9000000000000001E-2</v>
      </c>
      <c r="W1183" s="189">
        <v>7.0000000000000007E-2</v>
      </c>
      <c r="X1183" s="189">
        <v>0.154</v>
      </c>
      <c r="Y1183" s="189">
        <v>3.0000000000000001E-3</v>
      </c>
      <c r="Z1183" s="189">
        <v>3.4000000000000002E-2</v>
      </c>
      <c r="AA1183" s="189">
        <v>2.5999999999999999E-2</v>
      </c>
      <c r="AB1183" s="189">
        <v>8.5000000000000006E-2</v>
      </c>
      <c r="AC1183" s="42"/>
    </row>
    <row r="1184" spans="1:29" x14ac:dyDescent="0.25">
      <c r="A1184" s="94" t="s">
        <v>2697</v>
      </c>
      <c r="B1184" s="189">
        <v>4.5416010657623837E-2</v>
      </c>
      <c r="C1184" s="189">
        <v>0.26765168947559648</v>
      </c>
      <c r="D1184" s="189">
        <v>0.2452464575511687</v>
      </c>
      <c r="E1184" s="189">
        <v>0.10161075451132373</v>
      </c>
      <c r="F1184" s="189">
        <v>2.5554075330023011E-2</v>
      </c>
      <c r="G1184" s="189">
        <v>0.23967542691050017</v>
      </c>
      <c r="H1184" s="189">
        <v>9.20431149327843E-3</v>
      </c>
      <c r="I1184" s="189">
        <v>6.5641274070485645E-2</v>
      </c>
      <c r="J1184" s="188">
        <v>1</v>
      </c>
      <c r="K1184" s="190">
        <v>8257</v>
      </c>
      <c r="L1184" s="94"/>
      <c r="M1184" s="189">
        <v>4.1000000000000002E-2</v>
      </c>
      <c r="N1184" s="189">
        <v>0.05</v>
      </c>
      <c r="O1184" s="189">
        <v>0.25800000000000001</v>
      </c>
      <c r="P1184" s="189">
        <v>0.27700000000000002</v>
      </c>
      <c r="Q1184" s="189">
        <v>0.23599999999999999</v>
      </c>
      <c r="R1184" s="189">
        <v>0.255</v>
      </c>
      <c r="S1184" s="189">
        <v>9.5000000000000001E-2</v>
      </c>
      <c r="T1184" s="189">
        <v>0.108</v>
      </c>
      <c r="U1184" s="189">
        <v>2.1999999999999999E-2</v>
      </c>
      <c r="V1184" s="189">
        <v>2.9000000000000001E-2</v>
      </c>
      <c r="W1184" s="189">
        <v>0.23100000000000001</v>
      </c>
      <c r="X1184" s="189">
        <v>0.249</v>
      </c>
      <c r="Y1184" s="189">
        <v>7.0000000000000001E-3</v>
      </c>
      <c r="Z1184" s="189">
        <v>1.2E-2</v>
      </c>
      <c r="AA1184" s="189">
        <v>0.06</v>
      </c>
      <c r="AB1184" s="189">
        <v>7.0999999999999994E-2</v>
      </c>
      <c r="AC1184" s="42"/>
    </row>
    <row r="1185" spans="1:29" x14ac:dyDescent="0.25">
      <c r="A1185" s="94" t="s">
        <v>2698</v>
      </c>
      <c r="B1185" s="189" t="s">
        <v>143</v>
      </c>
      <c r="C1185" s="189">
        <v>0.33540372670807456</v>
      </c>
      <c r="D1185" s="189">
        <v>0.27639751552795033</v>
      </c>
      <c r="E1185" s="189">
        <v>0.12732919254658384</v>
      </c>
      <c r="F1185" s="189">
        <v>3.7267080745341616E-2</v>
      </c>
      <c r="G1185" s="189">
        <v>0.18322981366459629</v>
      </c>
      <c r="H1185" s="189">
        <v>9.316770186335404E-3</v>
      </c>
      <c r="I1185" s="189">
        <v>3.1055900621118012E-2</v>
      </c>
      <c r="J1185" s="188">
        <v>0.99999999999999989</v>
      </c>
      <c r="K1185" s="190">
        <v>322</v>
      </c>
      <c r="L1185" s="94"/>
      <c r="M1185" s="189" t="s">
        <v>143</v>
      </c>
      <c r="N1185" s="189" t="s">
        <v>143</v>
      </c>
      <c r="O1185" s="189">
        <v>0.28599999999999998</v>
      </c>
      <c r="P1185" s="189">
        <v>0.38900000000000001</v>
      </c>
      <c r="Q1185" s="189">
        <v>0.23</v>
      </c>
      <c r="R1185" s="189">
        <v>0.32800000000000001</v>
      </c>
      <c r="S1185" s="189">
        <v>9.5000000000000001E-2</v>
      </c>
      <c r="T1185" s="189">
        <v>0.16800000000000001</v>
      </c>
      <c r="U1185" s="189">
        <v>2.1000000000000001E-2</v>
      </c>
      <c r="V1185" s="189">
        <v>6.4000000000000001E-2</v>
      </c>
      <c r="W1185" s="189">
        <v>0.14499999999999999</v>
      </c>
      <c r="X1185" s="189">
        <v>0.22900000000000001</v>
      </c>
      <c r="Y1185" s="189">
        <v>3.0000000000000001E-3</v>
      </c>
      <c r="Z1185" s="189">
        <v>2.7E-2</v>
      </c>
      <c r="AA1185" s="189">
        <v>1.7000000000000001E-2</v>
      </c>
      <c r="AB1185" s="189">
        <v>5.6000000000000001E-2</v>
      </c>
      <c r="AC1185" s="42"/>
    </row>
    <row r="1186" spans="1:29" x14ac:dyDescent="0.25">
      <c r="A1186" s="94" t="s">
        <v>2699</v>
      </c>
      <c r="B1186" s="189" t="s">
        <v>143</v>
      </c>
      <c r="C1186" s="189">
        <v>8.8414634146341459E-2</v>
      </c>
      <c r="D1186" s="189">
        <v>0.15548780487804878</v>
      </c>
      <c r="E1186" s="189">
        <v>5.7926829268292686E-2</v>
      </c>
      <c r="F1186" s="189">
        <v>2.7439024390243903E-2</v>
      </c>
      <c r="G1186" s="189">
        <v>0.57317073170731703</v>
      </c>
      <c r="H1186" s="189">
        <v>3.9634146341463415E-2</v>
      </c>
      <c r="I1186" s="189">
        <v>5.7926829268292686E-2</v>
      </c>
      <c r="J1186" s="188">
        <v>1</v>
      </c>
      <c r="K1186" s="190">
        <v>328</v>
      </c>
      <c r="L1186" s="94"/>
      <c r="M1186" s="189" t="s">
        <v>143</v>
      </c>
      <c r="N1186" s="189" t="s">
        <v>143</v>
      </c>
      <c r="O1186" s="189">
        <v>6.2E-2</v>
      </c>
      <c r="P1186" s="189">
        <v>0.124</v>
      </c>
      <c r="Q1186" s="189">
        <v>0.12</v>
      </c>
      <c r="R1186" s="189">
        <v>0.19900000000000001</v>
      </c>
      <c r="S1186" s="189">
        <v>3.6999999999999998E-2</v>
      </c>
      <c r="T1186" s="189">
        <v>8.8999999999999996E-2</v>
      </c>
      <c r="U1186" s="189">
        <v>1.4999999999999999E-2</v>
      </c>
      <c r="V1186" s="189">
        <v>5.0999999999999997E-2</v>
      </c>
      <c r="W1186" s="189">
        <v>0.51900000000000002</v>
      </c>
      <c r="X1186" s="189">
        <v>0.626</v>
      </c>
      <c r="Y1186" s="189">
        <v>2.3E-2</v>
      </c>
      <c r="Z1186" s="189">
        <v>6.7000000000000004E-2</v>
      </c>
      <c r="AA1186" s="189">
        <v>3.6999999999999998E-2</v>
      </c>
      <c r="AB1186" s="189">
        <v>8.8999999999999996E-2</v>
      </c>
      <c r="AC1186" s="42"/>
    </row>
    <row r="1187" spans="1:29" x14ac:dyDescent="0.25">
      <c r="A1187" s="94" t="s">
        <v>2700</v>
      </c>
      <c r="B1187" s="189" t="s">
        <v>143</v>
      </c>
      <c r="C1187" s="189" t="s">
        <v>143</v>
      </c>
      <c r="D1187" s="189">
        <v>0.54430379746835444</v>
      </c>
      <c r="E1187" s="189">
        <v>0.38677918424753865</v>
      </c>
      <c r="F1187" s="189">
        <v>1.969057665260197E-2</v>
      </c>
      <c r="G1187" s="189">
        <v>7.0323488045007029E-3</v>
      </c>
      <c r="H1187" s="189" t="s">
        <v>143</v>
      </c>
      <c r="I1187" s="189">
        <v>4.2194092827004218E-2</v>
      </c>
      <c r="J1187" s="188">
        <v>1</v>
      </c>
      <c r="K1187" s="190">
        <v>711</v>
      </c>
      <c r="L1187" s="94"/>
      <c r="M1187" s="189" t="s">
        <v>143</v>
      </c>
      <c r="N1187" s="189" t="s">
        <v>143</v>
      </c>
      <c r="O1187" s="189" t="s">
        <v>143</v>
      </c>
      <c r="P1187" s="189" t="s">
        <v>143</v>
      </c>
      <c r="Q1187" s="189">
        <v>0.50800000000000001</v>
      </c>
      <c r="R1187" s="189">
        <v>0.58099999999999996</v>
      </c>
      <c r="S1187" s="189">
        <v>0.35199999999999998</v>
      </c>
      <c r="T1187" s="189">
        <v>0.42299999999999999</v>
      </c>
      <c r="U1187" s="189">
        <v>1.2E-2</v>
      </c>
      <c r="V1187" s="189">
        <v>3.3000000000000002E-2</v>
      </c>
      <c r="W1187" s="189">
        <v>3.0000000000000001E-3</v>
      </c>
      <c r="X1187" s="189">
        <v>1.6E-2</v>
      </c>
      <c r="Y1187" s="189" t="s">
        <v>143</v>
      </c>
      <c r="Z1187" s="189" t="s">
        <v>143</v>
      </c>
      <c r="AA1187" s="189">
        <v>0.03</v>
      </c>
      <c r="AB1187" s="189">
        <v>0.06</v>
      </c>
      <c r="AC1187" s="42"/>
    </row>
    <row r="1188" spans="1:29" x14ac:dyDescent="0.25">
      <c r="A1188" s="94" t="s">
        <v>2701</v>
      </c>
      <c r="B1188" s="189" t="s">
        <v>143</v>
      </c>
      <c r="C1188" s="189">
        <v>0.29754601226993865</v>
      </c>
      <c r="D1188" s="189">
        <v>0.21574642126789367</v>
      </c>
      <c r="E1188" s="189">
        <v>0.11247443762781185</v>
      </c>
      <c r="F1188" s="189">
        <v>3.1697341513292433E-2</v>
      </c>
      <c r="G1188" s="189">
        <v>0.27402862985685073</v>
      </c>
      <c r="H1188" s="189">
        <v>7.1574642126789366E-3</v>
      </c>
      <c r="I1188" s="189">
        <v>6.1349693251533742E-2</v>
      </c>
      <c r="J1188" s="188">
        <v>1</v>
      </c>
      <c r="K1188" s="190">
        <v>978</v>
      </c>
      <c r="L1188" s="94"/>
      <c r="M1188" s="189" t="s">
        <v>143</v>
      </c>
      <c r="N1188" s="189" t="s">
        <v>143</v>
      </c>
      <c r="O1188" s="189">
        <v>0.27</v>
      </c>
      <c r="P1188" s="189">
        <v>0.32700000000000001</v>
      </c>
      <c r="Q1188" s="189">
        <v>0.191</v>
      </c>
      <c r="R1188" s="189">
        <v>0.24299999999999999</v>
      </c>
      <c r="S1188" s="189">
        <v>9.4E-2</v>
      </c>
      <c r="T1188" s="189">
        <v>0.13400000000000001</v>
      </c>
      <c r="U1188" s="189">
        <v>2.1999999999999999E-2</v>
      </c>
      <c r="V1188" s="189">
        <v>4.4999999999999998E-2</v>
      </c>
      <c r="W1188" s="189">
        <v>0.247</v>
      </c>
      <c r="X1188" s="189">
        <v>0.30299999999999999</v>
      </c>
      <c r="Y1188" s="189">
        <v>3.0000000000000001E-3</v>
      </c>
      <c r="Z1188" s="189">
        <v>1.4999999999999999E-2</v>
      </c>
      <c r="AA1188" s="189">
        <v>4.8000000000000001E-2</v>
      </c>
      <c r="AB1188" s="189">
        <v>7.8E-2</v>
      </c>
      <c r="AC1188" s="42"/>
    </row>
    <row r="1189" spans="1:29" x14ac:dyDescent="0.25">
      <c r="A1189" s="94" t="s">
        <v>2702</v>
      </c>
      <c r="B1189" s="189">
        <v>0.30463038180341184</v>
      </c>
      <c r="C1189" s="189">
        <v>0.39967506092607635</v>
      </c>
      <c r="D1189" s="189">
        <v>0.16084484159220147</v>
      </c>
      <c r="E1189" s="189">
        <v>2.5182778229082048E-2</v>
      </c>
      <c r="F1189" s="189">
        <v>3.249390739236393E-3</v>
      </c>
      <c r="G1189" s="189">
        <v>3.9805036555645816E-2</v>
      </c>
      <c r="H1189" s="189">
        <v>4.0617384240454911E-3</v>
      </c>
      <c r="I1189" s="189">
        <v>6.2550771730300575E-2</v>
      </c>
      <c r="J1189" s="188">
        <v>0.99999999999999989</v>
      </c>
      <c r="K1189" s="190">
        <v>1231</v>
      </c>
      <c r="L1189" s="94"/>
      <c r="M1189" s="189">
        <v>0.28000000000000003</v>
      </c>
      <c r="N1189" s="189">
        <v>0.33100000000000002</v>
      </c>
      <c r="O1189" s="189">
        <v>0.373</v>
      </c>
      <c r="P1189" s="189">
        <v>0.42699999999999999</v>
      </c>
      <c r="Q1189" s="189">
        <v>0.14099999999999999</v>
      </c>
      <c r="R1189" s="189">
        <v>0.182</v>
      </c>
      <c r="S1189" s="189">
        <v>1.7999999999999999E-2</v>
      </c>
      <c r="T1189" s="189">
        <v>3.5999999999999997E-2</v>
      </c>
      <c r="U1189" s="189">
        <v>1E-3</v>
      </c>
      <c r="V1189" s="189">
        <v>8.0000000000000002E-3</v>
      </c>
      <c r="W1189" s="189">
        <v>0.03</v>
      </c>
      <c r="X1189" s="189">
        <v>5.1999999999999998E-2</v>
      </c>
      <c r="Y1189" s="189">
        <v>2E-3</v>
      </c>
      <c r="Z1189" s="189">
        <v>8.9999999999999993E-3</v>
      </c>
      <c r="AA1189" s="189">
        <v>0.05</v>
      </c>
      <c r="AB1189" s="189">
        <v>7.6999999999999999E-2</v>
      </c>
      <c r="AC1189" s="42"/>
    </row>
    <row r="1190" spans="1:29" x14ac:dyDescent="0.25">
      <c r="A1190" s="94" t="s">
        <v>2703</v>
      </c>
      <c r="B1190" s="189" t="s">
        <v>143</v>
      </c>
      <c r="C1190" s="189">
        <v>0.23497267759562843</v>
      </c>
      <c r="D1190" s="189">
        <v>0.22950819672131148</v>
      </c>
      <c r="E1190" s="189">
        <v>0.21857923497267759</v>
      </c>
      <c r="F1190" s="189">
        <v>4.3715846994535519E-2</v>
      </c>
      <c r="G1190" s="189">
        <v>0.20765027322404372</v>
      </c>
      <c r="H1190" s="189">
        <v>2.185792349726776E-2</v>
      </c>
      <c r="I1190" s="189">
        <v>4.3715846994535519E-2</v>
      </c>
      <c r="J1190" s="188">
        <v>1</v>
      </c>
      <c r="K1190" s="190">
        <v>183</v>
      </c>
      <c r="L1190" s="94"/>
      <c r="M1190" s="189" t="s">
        <v>143</v>
      </c>
      <c r="N1190" s="189" t="s">
        <v>143</v>
      </c>
      <c r="O1190" s="189">
        <v>0.17899999999999999</v>
      </c>
      <c r="P1190" s="189">
        <v>0.30099999999999999</v>
      </c>
      <c r="Q1190" s="189">
        <v>0.17499999999999999</v>
      </c>
      <c r="R1190" s="189">
        <v>0.29599999999999999</v>
      </c>
      <c r="S1190" s="189">
        <v>0.16500000000000001</v>
      </c>
      <c r="T1190" s="189">
        <v>0.28399999999999997</v>
      </c>
      <c r="U1190" s="189">
        <v>2.1999999999999999E-2</v>
      </c>
      <c r="V1190" s="189">
        <v>8.4000000000000005E-2</v>
      </c>
      <c r="W1190" s="189">
        <v>0.155</v>
      </c>
      <c r="X1190" s="189">
        <v>0.27200000000000002</v>
      </c>
      <c r="Y1190" s="189">
        <v>8.9999999999999993E-3</v>
      </c>
      <c r="Z1190" s="189">
        <v>5.5E-2</v>
      </c>
      <c r="AA1190" s="189">
        <v>2.1999999999999999E-2</v>
      </c>
      <c r="AB1190" s="189">
        <v>8.4000000000000005E-2</v>
      </c>
      <c r="AC1190" s="42"/>
    </row>
    <row r="1191" spans="1:29" x14ac:dyDescent="0.25">
      <c r="A1191" s="94" t="s">
        <v>2704</v>
      </c>
      <c r="B1191" s="189" t="s">
        <v>143</v>
      </c>
      <c r="C1191" s="189">
        <v>0.25241779497098649</v>
      </c>
      <c r="D1191" s="189">
        <v>0.19148936170212766</v>
      </c>
      <c r="E1191" s="189">
        <v>7.9303675048355893E-2</v>
      </c>
      <c r="F1191" s="189">
        <v>2.5145067698259187E-2</v>
      </c>
      <c r="G1191" s="189">
        <v>0.390715667311412</v>
      </c>
      <c r="H1191" s="189">
        <v>8.7040618955512572E-3</v>
      </c>
      <c r="I1191" s="189">
        <v>5.2224371373307543E-2</v>
      </c>
      <c r="J1191" s="188">
        <v>1.0000000000000002</v>
      </c>
      <c r="K1191" s="190">
        <v>1034</v>
      </c>
      <c r="L1191" s="94"/>
      <c r="M1191" s="189" t="s">
        <v>143</v>
      </c>
      <c r="N1191" s="189" t="s">
        <v>143</v>
      </c>
      <c r="O1191" s="189">
        <v>0.22700000000000001</v>
      </c>
      <c r="P1191" s="189">
        <v>0.28000000000000003</v>
      </c>
      <c r="Q1191" s="189">
        <v>0.16900000000000001</v>
      </c>
      <c r="R1191" s="189">
        <v>0.217</v>
      </c>
      <c r="S1191" s="189">
        <v>6.4000000000000001E-2</v>
      </c>
      <c r="T1191" s="189">
        <v>9.7000000000000003E-2</v>
      </c>
      <c r="U1191" s="189">
        <v>1.7000000000000001E-2</v>
      </c>
      <c r="V1191" s="189">
        <v>3.6999999999999998E-2</v>
      </c>
      <c r="W1191" s="189">
        <v>0.36099999999999999</v>
      </c>
      <c r="X1191" s="189">
        <v>0.42099999999999999</v>
      </c>
      <c r="Y1191" s="189">
        <v>5.0000000000000001E-3</v>
      </c>
      <c r="Z1191" s="189">
        <v>1.6E-2</v>
      </c>
      <c r="AA1191" s="189">
        <v>0.04</v>
      </c>
      <c r="AB1191" s="189">
        <v>6.8000000000000005E-2</v>
      </c>
      <c r="AC1191" s="42"/>
    </row>
    <row r="1192" spans="1:29" x14ac:dyDescent="0.25">
      <c r="A1192" s="94" t="s">
        <v>2705</v>
      </c>
      <c r="B1192" s="189" t="s">
        <v>143</v>
      </c>
      <c r="C1192" s="189">
        <v>0.47181008902077154</v>
      </c>
      <c r="D1192" s="189">
        <v>0.29970326409495551</v>
      </c>
      <c r="E1192" s="189">
        <v>5.0445103857566766E-2</v>
      </c>
      <c r="F1192" s="189">
        <v>2.967359050445104E-3</v>
      </c>
      <c r="G1192" s="189">
        <v>3.857566765578635E-2</v>
      </c>
      <c r="H1192" s="189" t="s">
        <v>143</v>
      </c>
      <c r="I1192" s="189">
        <v>0.13649851632047477</v>
      </c>
      <c r="J1192" s="188">
        <v>1</v>
      </c>
      <c r="K1192" s="190">
        <v>337</v>
      </c>
      <c r="L1192" s="94"/>
      <c r="M1192" s="189" t="s">
        <v>143</v>
      </c>
      <c r="N1192" s="189" t="s">
        <v>143</v>
      </c>
      <c r="O1192" s="189">
        <v>0.41899999999999998</v>
      </c>
      <c r="P1192" s="189">
        <v>0.52500000000000002</v>
      </c>
      <c r="Q1192" s="189">
        <v>0.253</v>
      </c>
      <c r="R1192" s="189">
        <v>0.35099999999999998</v>
      </c>
      <c r="S1192" s="189">
        <v>3.2000000000000001E-2</v>
      </c>
      <c r="T1192" s="189">
        <v>7.9000000000000001E-2</v>
      </c>
      <c r="U1192" s="189">
        <v>1E-3</v>
      </c>
      <c r="V1192" s="189">
        <v>1.7000000000000001E-2</v>
      </c>
      <c r="W1192" s="189">
        <v>2.3E-2</v>
      </c>
      <c r="X1192" s="189">
        <v>6.5000000000000002E-2</v>
      </c>
      <c r="Y1192" s="189" t="s">
        <v>143</v>
      </c>
      <c r="Z1192" s="189" t="s">
        <v>143</v>
      </c>
      <c r="AA1192" s="189">
        <v>0.104</v>
      </c>
      <c r="AB1192" s="189">
        <v>0.17699999999999999</v>
      </c>
      <c r="AC1192" s="42"/>
    </row>
    <row r="1193" spans="1:29" x14ac:dyDescent="0.25">
      <c r="A1193" s="94" t="s">
        <v>2706</v>
      </c>
      <c r="B1193" s="189" t="s">
        <v>143</v>
      </c>
      <c r="C1193" s="189">
        <v>0.17350157728706625</v>
      </c>
      <c r="D1193" s="189">
        <v>0.29968454258675081</v>
      </c>
      <c r="E1193" s="189">
        <v>0.11356466876971609</v>
      </c>
      <c r="F1193" s="189">
        <v>1.8927444794952682E-2</v>
      </c>
      <c r="G1193" s="189">
        <v>0.29337539432176657</v>
      </c>
      <c r="H1193" s="189">
        <v>3.1545741324921135E-3</v>
      </c>
      <c r="I1193" s="189">
        <v>9.7791798107255523E-2</v>
      </c>
      <c r="J1193" s="188">
        <v>1</v>
      </c>
      <c r="K1193" s="190">
        <v>317</v>
      </c>
      <c r="L1193" s="94"/>
      <c r="M1193" s="189" t="s">
        <v>143</v>
      </c>
      <c r="N1193" s="189" t="s">
        <v>143</v>
      </c>
      <c r="O1193" s="189">
        <v>0.13600000000000001</v>
      </c>
      <c r="P1193" s="189">
        <v>0.219</v>
      </c>
      <c r="Q1193" s="189">
        <v>0.252</v>
      </c>
      <c r="R1193" s="189">
        <v>0.35199999999999998</v>
      </c>
      <c r="S1193" s="189">
        <v>8.3000000000000004E-2</v>
      </c>
      <c r="T1193" s="189">
        <v>0.153</v>
      </c>
      <c r="U1193" s="189">
        <v>8.9999999999999993E-3</v>
      </c>
      <c r="V1193" s="189">
        <v>4.1000000000000002E-2</v>
      </c>
      <c r="W1193" s="189">
        <v>0.246</v>
      </c>
      <c r="X1193" s="189">
        <v>0.34599999999999997</v>
      </c>
      <c r="Y1193" s="189">
        <v>1E-3</v>
      </c>
      <c r="Z1193" s="189">
        <v>1.7999999999999999E-2</v>
      </c>
      <c r="AA1193" s="189">
        <v>7.0000000000000007E-2</v>
      </c>
      <c r="AB1193" s="189">
        <v>0.13500000000000001</v>
      </c>
      <c r="AC1193" s="42"/>
    </row>
    <row r="1194" spans="1:29" x14ac:dyDescent="0.25">
      <c r="A1194" s="94" t="s">
        <v>2707</v>
      </c>
      <c r="B1194" s="189" t="s">
        <v>143</v>
      </c>
      <c r="C1194" s="189">
        <v>0.34959349593495936</v>
      </c>
      <c r="D1194" s="189">
        <v>0.1910569105691057</v>
      </c>
      <c r="E1194" s="189">
        <v>0.10569105691056911</v>
      </c>
      <c r="F1194" s="189">
        <v>7.7235772357723581E-2</v>
      </c>
      <c r="G1194" s="189">
        <v>0.23170731707317074</v>
      </c>
      <c r="H1194" s="189">
        <v>4.0650406504065045E-3</v>
      </c>
      <c r="I1194" s="189">
        <v>4.065040650406504E-2</v>
      </c>
      <c r="J1194" s="188">
        <v>1</v>
      </c>
      <c r="K1194" s="190">
        <v>246</v>
      </c>
      <c r="L1194" s="94"/>
      <c r="M1194" s="189" t="s">
        <v>143</v>
      </c>
      <c r="N1194" s="189" t="s">
        <v>143</v>
      </c>
      <c r="O1194" s="189">
        <v>0.29299999999999998</v>
      </c>
      <c r="P1194" s="189">
        <v>0.41099999999999998</v>
      </c>
      <c r="Q1194" s="189">
        <v>0.14699999999999999</v>
      </c>
      <c r="R1194" s="189">
        <v>0.245</v>
      </c>
      <c r="S1194" s="189">
        <v>7.2999999999999995E-2</v>
      </c>
      <c r="T1194" s="189">
        <v>0.15</v>
      </c>
      <c r="U1194" s="189">
        <v>0.05</v>
      </c>
      <c r="V1194" s="189">
        <v>0.11700000000000001</v>
      </c>
      <c r="W1194" s="189">
        <v>0.183</v>
      </c>
      <c r="X1194" s="189">
        <v>0.28799999999999998</v>
      </c>
      <c r="Y1194" s="189">
        <v>1E-3</v>
      </c>
      <c r="Z1194" s="189">
        <v>2.3E-2</v>
      </c>
      <c r="AA1194" s="189">
        <v>2.1999999999999999E-2</v>
      </c>
      <c r="AB1194" s="189">
        <v>7.2999999999999995E-2</v>
      </c>
      <c r="AC1194" s="42"/>
    </row>
    <row r="1195" spans="1:29" x14ac:dyDescent="0.25">
      <c r="A1195" s="94" t="s">
        <v>2708</v>
      </c>
      <c r="B1195" s="189" t="s">
        <v>143</v>
      </c>
      <c r="C1195" s="189">
        <v>0.10245901639344263</v>
      </c>
      <c r="D1195" s="189">
        <v>0.16803278688524589</v>
      </c>
      <c r="E1195" s="189">
        <v>0.11475409836065574</v>
      </c>
      <c r="F1195" s="189">
        <v>2.4590163934426229E-2</v>
      </c>
      <c r="G1195" s="189">
        <v>0.51639344262295084</v>
      </c>
      <c r="H1195" s="189">
        <v>2.4590163934426229E-2</v>
      </c>
      <c r="I1195" s="189">
        <v>4.9180327868852458E-2</v>
      </c>
      <c r="J1195" s="188">
        <v>1</v>
      </c>
      <c r="K1195" s="190">
        <v>244</v>
      </c>
      <c r="L1195" s="94"/>
      <c r="M1195" s="189" t="s">
        <v>143</v>
      </c>
      <c r="N1195" s="189" t="s">
        <v>143</v>
      </c>
      <c r="O1195" s="189">
        <v>7.0000000000000007E-2</v>
      </c>
      <c r="P1195" s="189">
        <v>0.14699999999999999</v>
      </c>
      <c r="Q1195" s="189">
        <v>0.126</v>
      </c>
      <c r="R1195" s="189">
        <v>0.22</v>
      </c>
      <c r="S1195" s="189">
        <v>8.1000000000000003E-2</v>
      </c>
      <c r="T1195" s="189">
        <v>0.161</v>
      </c>
      <c r="U1195" s="189">
        <v>1.0999999999999999E-2</v>
      </c>
      <c r="V1195" s="189">
        <v>5.2999999999999999E-2</v>
      </c>
      <c r="W1195" s="189">
        <v>0.45400000000000001</v>
      </c>
      <c r="X1195" s="189">
        <v>0.57799999999999996</v>
      </c>
      <c r="Y1195" s="189">
        <v>1.0999999999999999E-2</v>
      </c>
      <c r="Z1195" s="189">
        <v>5.2999999999999999E-2</v>
      </c>
      <c r="AA1195" s="189">
        <v>2.8000000000000001E-2</v>
      </c>
      <c r="AB1195" s="189">
        <v>8.4000000000000005E-2</v>
      </c>
      <c r="AC1195" s="42"/>
    </row>
    <row r="1196" spans="1:29" x14ac:dyDescent="0.25">
      <c r="A1196" s="94" t="s">
        <v>2709</v>
      </c>
      <c r="B1196" s="189" t="s">
        <v>143</v>
      </c>
      <c r="C1196" s="189">
        <v>0.25618199802176062</v>
      </c>
      <c r="D1196" s="189">
        <v>0.40553907022749752</v>
      </c>
      <c r="E1196" s="189">
        <v>0.11078140454995054</v>
      </c>
      <c r="F1196" s="189">
        <v>1.7804154302670624E-2</v>
      </c>
      <c r="G1196" s="189">
        <v>0.10484668644906034</v>
      </c>
      <c r="H1196" s="189">
        <v>8.9020771513353119E-3</v>
      </c>
      <c r="I1196" s="189">
        <v>9.5944609297725025E-2</v>
      </c>
      <c r="J1196" s="188">
        <v>1</v>
      </c>
      <c r="K1196" s="190">
        <v>1011</v>
      </c>
      <c r="L1196" s="94"/>
      <c r="M1196" s="189" t="s">
        <v>143</v>
      </c>
      <c r="N1196" s="189" t="s">
        <v>143</v>
      </c>
      <c r="O1196" s="189">
        <v>0.23</v>
      </c>
      <c r="P1196" s="189">
        <v>0.28399999999999997</v>
      </c>
      <c r="Q1196" s="189">
        <v>0.376</v>
      </c>
      <c r="R1196" s="189">
        <v>0.436</v>
      </c>
      <c r="S1196" s="189">
        <v>9.2999999999999999E-2</v>
      </c>
      <c r="T1196" s="189">
        <v>0.13200000000000001</v>
      </c>
      <c r="U1196" s="189">
        <v>1.0999999999999999E-2</v>
      </c>
      <c r="V1196" s="189">
        <v>2.8000000000000001E-2</v>
      </c>
      <c r="W1196" s="189">
        <v>8.6999999999999994E-2</v>
      </c>
      <c r="X1196" s="189">
        <v>0.125</v>
      </c>
      <c r="Y1196" s="189">
        <v>5.0000000000000001E-3</v>
      </c>
      <c r="Z1196" s="189">
        <v>1.7000000000000001E-2</v>
      </c>
      <c r="AA1196" s="189">
        <v>7.9000000000000001E-2</v>
      </c>
      <c r="AB1196" s="189">
        <v>0.11600000000000001</v>
      </c>
      <c r="AC1196" s="42"/>
    </row>
    <row r="1197" spans="1:29" x14ac:dyDescent="0.25">
      <c r="A1197" s="94" t="s">
        <v>2710</v>
      </c>
      <c r="B1197" s="189" t="s">
        <v>143</v>
      </c>
      <c r="C1197" s="189">
        <v>0.38181818181818183</v>
      </c>
      <c r="D1197" s="189">
        <v>0.31363636363636366</v>
      </c>
      <c r="E1197" s="189">
        <v>0.10909090909090909</v>
      </c>
      <c r="F1197" s="189">
        <v>3.6363636363636362E-2</v>
      </c>
      <c r="G1197" s="189">
        <v>7.2727272727272724E-2</v>
      </c>
      <c r="H1197" s="189">
        <v>9.0909090909090905E-3</v>
      </c>
      <c r="I1197" s="189">
        <v>7.7272727272727271E-2</v>
      </c>
      <c r="J1197" s="188">
        <v>1</v>
      </c>
      <c r="K1197" s="190">
        <v>220</v>
      </c>
      <c r="L1197" s="94"/>
      <c r="M1197" s="189" t="s">
        <v>143</v>
      </c>
      <c r="N1197" s="189" t="s">
        <v>143</v>
      </c>
      <c r="O1197" s="189">
        <v>0.32</v>
      </c>
      <c r="P1197" s="189">
        <v>0.44800000000000001</v>
      </c>
      <c r="Q1197" s="189">
        <v>0.25600000000000001</v>
      </c>
      <c r="R1197" s="189">
        <v>0.378</v>
      </c>
      <c r="S1197" s="189">
        <v>7.3999999999999996E-2</v>
      </c>
      <c r="T1197" s="189">
        <v>0.157</v>
      </c>
      <c r="U1197" s="189">
        <v>1.9E-2</v>
      </c>
      <c r="V1197" s="189">
        <v>7.0000000000000007E-2</v>
      </c>
      <c r="W1197" s="189">
        <v>4.4999999999999998E-2</v>
      </c>
      <c r="X1197" s="189">
        <v>0.115</v>
      </c>
      <c r="Y1197" s="189">
        <v>2E-3</v>
      </c>
      <c r="Z1197" s="189">
        <v>3.3000000000000002E-2</v>
      </c>
      <c r="AA1197" s="189">
        <v>4.9000000000000002E-2</v>
      </c>
      <c r="AB1197" s="189">
        <v>0.12</v>
      </c>
      <c r="AC1197" s="42"/>
    </row>
    <row r="1198" spans="1:29" x14ac:dyDescent="0.25">
      <c r="A1198" s="94" t="s">
        <v>2711</v>
      </c>
      <c r="B1198" s="189">
        <v>5.1903523291558291E-2</v>
      </c>
      <c r="C1198" s="189">
        <v>0.27500591156301724</v>
      </c>
      <c r="D1198" s="189">
        <v>0.25880822889572003</v>
      </c>
      <c r="E1198" s="189">
        <v>0.10487112792622369</v>
      </c>
      <c r="F1198" s="189">
        <v>3.4405296760463465E-2</v>
      </c>
      <c r="G1198" s="189">
        <v>0.23941830219910143</v>
      </c>
      <c r="H1198" s="189">
        <v>9.4585008276188223E-4</v>
      </c>
      <c r="I1198" s="189">
        <v>3.4641759281153935E-2</v>
      </c>
      <c r="J1198" s="188">
        <v>1</v>
      </c>
      <c r="K1198" s="190">
        <v>8458</v>
      </c>
      <c r="L1198" s="94"/>
      <c r="M1198" s="189">
        <v>4.7E-2</v>
      </c>
      <c r="N1198" s="189">
        <v>5.7000000000000002E-2</v>
      </c>
      <c r="O1198" s="189">
        <v>0.26600000000000001</v>
      </c>
      <c r="P1198" s="189">
        <v>0.28499999999999998</v>
      </c>
      <c r="Q1198" s="189">
        <v>0.25</v>
      </c>
      <c r="R1198" s="189">
        <v>0.26800000000000002</v>
      </c>
      <c r="S1198" s="189">
        <v>9.9000000000000005E-2</v>
      </c>
      <c r="T1198" s="189">
        <v>0.112</v>
      </c>
      <c r="U1198" s="189">
        <v>3.1E-2</v>
      </c>
      <c r="V1198" s="189">
        <v>3.9E-2</v>
      </c>
      <c r="W1198" s="189">
        <v>0.23</v>
      </c>
      <c r="X1198" s="189">
        <v>0.249</v>
      </c>
      <c r="Y1198" s="189">
        <v>0</v>
      </c>
      <c r="Z1198" s="189">
        <v>2E-3</v>
      </c>
      <c r="AA1198" s="189">
        <v>3.1E-2</v>
      </c>
      <c r="AB1198" s="189">
        <v>3.9E-2</v>
      </c>
      <c r="AC1198" s="42"/>
    </row>
    <row r="1199" spans="1:29" x14ac:dyDescent="0.25">
      <c r="A1199" s="94" t="s">
        <v>2712</v>
      </c>
      <c r="B1199" s="189" t="s">
        <v>143</v>
      </c>
      <c r="C1199" s="189">
        <v>0.30650154798761609</v>
      </c>
      <c r="D1199" s="189">
        <v>0.26625386996904027</v>
      </c>
      <c r="E1199" s="189">
        <v>0.13312693498452013</v>
      </c>
      <c r="F1199" s="189">
        <v>8.6687306501547989E-2</v>
      </c>
      <c r="G1199" s="189">
        <v>0.16718266253869968</v>
      </c>
      <c r="H1199" s="189" t="s">
        <v>143</v>
      </c>
      <c r="I1199" s="189">
        <v>4.0247678018575851E-2</v>
      </c>
      <c r="J1199" s="188">
        <v>1</v>
      </c>
      <c r="K1199" s="190">
        <v>323</v>
      </c>
      <c r="L1199" s="94"/>
      <c r="M1199" s="189" t="s">
        <v>143</v>
      </c>
      <c r="N1199" s="189" t="s">
        <v>143</v>
      </c>
      <c r="O1199" s="189">
        <v>0.25900000000000001</v>
      </c>
      <c r="P1199" s="189">
        <v>0.35899999999999999</v>
      </c>
      <c r="Q1199" s="189">
        <v>0.221</v>
      </c>
      <c r="R1199" s="189">
        <v>0.317</v>
      </c>
      <c r="S1199" s="189">
        <v>0.1</v>
      </c>
      <c r="T1199" s="189">
        <v>0.17499999999999999</v>
      </c>
      <c r="U1199" s="189">
        <v>6.0999999999999999E-2</v>
      </c>
      <c r="V1199" s="189">
        <v>0.122</v>
      </c>
      <c r="W1199" s="189">
        <v>0.13</v>
      </c>
      <c r="X1199" s="189">
        <v>0.21199999999999999</v>
      </c>
      <c r="Y1199" s="189" t="s">
        <v>143</v>
      </c>
      <c r="Z1199" s="189" t="s">
        <v>143</v>
      </c>
      <c r="AA1199" s="189">
        <v>2.4E-2</v>
      </c>
      <c r="AB1199" s="189">
        <v>6.8000000000000005E-2</v>
      </c>
      <c r="AC1199" s="42"/>
    </row>
    <row r="1200" spans="1:29" x14ac:dyDescent="0.25">
      <c r="A1200" s="94" t="s">
        <v>2713</v>
      </c>
      <c r="B1200" s="189" t="s">
        <v>143</v>
      </c>
      <c r="C1200" s="189">
        <v>0.10033444816053512</v>
      </c>
      <c r="D1200" s="189">
        <v>0.16722408026755853</v>
      </c>
      <c r="E1200" s="189">
        <v>5.6856187290969896E-2</v>
      </c>
      <c r="F1200" s="189">
        <v>3.3444816053511705E-3</v>
      </c>
      <c r="G1200" s="189">
        <v>0.60869565217391308</v>
      </c>
      <c r="H1200" s="189">
        <v>3.3444816053511705E-3</v>
      </c>
      <c r="I1200" s="189">
        <v>6.0200668896321072E-2</v>
      </c>
      <c r="J1200" s="188">
        <v>1</v>
      </c>
      <c r="K1200" s="190">
        <v>299</v>
      </c>
      <c r="L1200" s="94"/>
      <c r="M1200" s="189" t="s">
        <v>143</v>
      </c>
      <c r="N1200" s="189" t="s">
        <v>143</v>
      </c>
      <c r="O1200" s="189">
        <v>7.0999999999999994E-2</v>
      </c>
      <c r="P1200" s="189">
        <v>0.14000000000000001</v>
      </c>
      <c r="Q1200" s="189">
        <v>0.129</v>
      </c>
      <c r="R1200" s="189">
        <v>0.214</v>
      </c>
      <c r="S1200" s="189">
        <v>3.5999999999999997E-2</v>
      </c>
      <c r="T1200" s="189">
        <v>8.8999999999999996E-2</v>
      </c>
      <c r="U1200" s="189">
        <v>1E-3</v>
      </c>
      <c r="V1200" s="189">
        <v>1.9E-2</v>
      </c>
      <c r="W1200" s="189">
        <v>0.55200000000000005</v>
      </c>
      <c r="X1200" s="189">
        <v>0.66200000000000003</v>
      </c>
      <c r="Y1200" s="189">
        <v>1E-3</v>
      </c>
      <c r="Z1200" s="189">
        <v>1.9E-2</v>
      </c>
      <c r="AA1200" s="189">
        <v>3.7999999999999999E-2</v>
      </c>
      <c r="AB1200" s="189">
        <v>9.2999999999999999E-2</v>
      </c>
      <c r="AC1200" s="42"/>
    </row>
    <row r="1201" spans="1:29" x14ac:dyDescent="0.25">
      <c r="A1201" s="94" t="s">
        <v>2714</v>
      </c>
      <c r="B1201" s="189">
        <v>5.1369863013698627E-3</v>
      </c>
      <c r="C1201" s="189" t="s">
        <v>143</v>
      </c>
      <c r="D1201" s="189">
        <v>0.81506849315068497</v>
      </c>
      <c r="E1201" s="189">
        <v>4.6232876712328765E-2</v>
      </c>
      <c r="F1201" s="189">
        <v>9.9315068493150679E-2</v>
      </c>
      <c r="G1201" s="189">
        <v>8.5616438356164379E-3</v>
      </c>
      <c r="H1201" s="189" t="s">
        <v>143</v>
      </c>
      <c r="I1201" s="189">
        <v>2.5684931506849314E-2</v>
      </c>
      <c r="J1201" s="188">
        <v>1</v>
      </c>
      <c r="K1201" s="190">
        <v>584</v>
      </c>
      <c r="L1201" s="94"/>
      <c r="M1201" s="189">
        <v>2E-3</v>
      </c>
      <c r="N1201" s="189">
        <v>1.4999999999999999E-2</v>
      </c>
      <c r="O1201" s="189" t="s">
        <v>143</v>
      </c>
      <c r="P1201" s="189" t="s">
        <v>143</v>
      </c>
      <c r="Q1201" s="189">
        <v>0.78200000000000003</v>
      </c>
      <c r="R1201" s="189">
        <v>0.84399999999999997</v>
      </c>
      <c r="S1201" s="189">
        <v>3.2000000000000001E-2</v>
      </c>
      <c r="T1201" s="189">
        <v>6.6000000000000003E-2</v>
      </c>
      <c r="U1201" s="189">
        <v>7.8E-2</v>
      </c>
      <c r="V1201" s="189">
        <v>0.126</v>
      </c>
      <c r="W1201" s="189">
        <v>4.0000000000000001E-3</v>
      </c>
      <c r="X1201" s="189">
        <v>0.02</v>
      </c>
      <c r="Y1201" s="189" t="s">
        <v>143</v>
      </c>
      <c r="Z1201" s="189" t="s">
        <v>143</v>
      </c>
      <c r="AA1201" s="189">
        <v>1.6E-2</v>
      </c>
      <c r="AB1201" s="189">
        <v>4.2000000000000003E-2</v>
      </c>
      <c r="AC1201" s="42"/>
    </row>
    <row r="1202" spans="1:29" x14ac:dyDescent="0.25">
      <c r="A1202" s="94" t="s">
        <v>2715</v>
      </c>
      <c r="B1202" s="189" t="s">
        <v>143</v>
      </c>
      <c r="C1202" s="189">
        <v>0.27382146439317956</v>
      </c>
      <c r="D1202" s="189">
        <v>0.23771313941825475</v>
      </c>
      <c r="E1202" s="189">
        <v>0.12437311935807423</v>
      </c>
      <c r="F1202" s="189">
        <v>3.4102306920762285E-2</v>
      </c>
      <c r="G1202" s="189">
        <v>0.30290872617853559</v>
      </c>
      <c r="H1202" s="189">
        <v>1.0030090270812437E-3</v>
      </c>
      <c r="I1202" s="189">
        <v>2.6078234704112337E-2</v>
      </c>
      <c r="J1202" s="188">
        <v>1.0000000000000002</v>
      </c>
      <c r="K1202" s="190">
        <v>997</v>
      </c>
      <c r="L1202" s="94"/>
      <c r="M1202" s="189" t="s">
        <v>143</v>
      </c>
      <c r="N1202" s="189" t="s">
        <v>143</v>
      </c>
      <c r="O1202" s="189">
        <v>0.247</v>
      </c>
      <c r="P1202" s="189">
        <v>0.30199999999999999</v>
      </c>
      <c r="Q1202" s="189">
        <v>0.21199999999999999</v>
      </c>
      <c r="R1202" s="189">
        <v>0.26500000000000001</v>
      </c>
      <c r="S1202" s="189">
        <v>0.105</v>
      </c>
      <c r="T1202" s="189">
        <v>0.14599999999999999</v>
      </c>
      <c r="U1202" s="189">
        <v>2.5000000000000001E-2</v>
      </c>
      <c r="V1202" s="189">
        <v>4.7E-2</v>
      </c>
      <c r="W1202" s="189">
        <v>0.27500000000000002</v>
      </c>
      <c r="X1202" s="189">
        <v>0.33200000000000002</v>
      </c>
      <c r="Y1202" s="189">
        <v>0</v>
      </c>
      <c r="Z1202" s="189">
        <v>6.0000000000000001E-3</v>
      </c>
      <c r="AA1202" s="189">
        <v>1.7999999999999999E-2</v>
      </c>
      <c r="AB1202" s="189">
        <v>3.7999999999999999E-2</v>
      </c>
      <c r="AC1202" s="42"/>
    </row>
    <row r="1203" spans="1:29" x14ac:dyDescent="0.25">
      <c r="A1203" s="94" t="s">
        <v>2716</v>
      </c>
      <c r="B1203" s="189">
        <v>0.30464584920030463</v>
      </c>
      <c r="C1203" s="189">
        <v>0.45011424219345009</v>
      </c>
      <c r="D1203" s="189">
        <v>0.12718964204112718</v>
      </c>
      <c r="E1203" s="189">
        <v>2.9702970297029702E-2</v>
      </c>
      <c r="F1203" s="189">
        <v>4.56968773800457E-3</v>
      </c>
      <c r="G1203" s="189">
        <v>5.1028179741051026E-2</v>
      </c>
      <c r="H1203" s="189">
        <v>1.5232292460015233E-3</v>
      </c>
      <c r="I1203" s="189">
        <v>3.1226199543031227E-2</v>
      </c>
      <c r="J1203" s="188">
        <v>0.99999999999999989</v>
      </c>
      <c r="K1203" s="190">
        <v>1313</v>
      </c>
      <c r="L1203" s="94"/>
      <c r="M1203" s="189">
        <v>0.28000000000000003</v>
      </c>
      <c r="N1203" s="189">
        <v>0.33</v>
      </c>
      <c r="O1203" s="189">
        <v>0.42299999999999999</v>
      </c>
      <c r="P1203" s="189">
        <v>0.47699999999999998</v>
      </c>
      <c r="Q1203" s="189">
        <v>0.11</v>
      </c>
      <c r="R1203" s="189">
        <v>0.14599999999999999</v>
      </c>
      <c r="S1203" s="189">
        <v>2.1999999999999999E-2</v>
      </c>
      <c r="T1203" s="189">
        <v>0.04</v>
      </c>
      <c r="U1203" s="189">
        <v>2E-3</v>
      </c>
      <c r="V1203" s="189">
        <v>0.01</v>
      </c>
      <c r="W1203" s="189">
        <v>0.04</v>
      </c>
      <c r="X1203" s="189">
        <v>6.4000000000000001E-2</v>
      </c>
      <c r="Y1203" s="189">
        <v>0</v>
      </c>
      <c r="Z1203" s="189">
        <v>6.0000000000000001E-3</v>
      </c>
      <c r="AA1203" s="189">
        <v>2.3E-2</v>
      </c>
      <c r="AB1203" s="189">
        <v>4.2000000000000003E-2</v>
      </c>
      <c r="AC1203" s="42"/>
    </row>
    <row r="1204" spans="1:29" x14ac:dyDescent="0.25">
      <c r="A1204" s="94" t="s">
        <v>2717</v>
      </c>
      <c r="B1204" s="189" t="s">
        <v>143</v>
      </c>
      <c r="C1204" s="189">
        <v>0.20903954802259886</v>
      </c>
      <c r="D1204" s="189">
        <v>0.31073446327683618</v>
      </c>
      <c r="E1204" s="189">
        <v>0.16949152542372881</v>
      </c>
      <c r="F1204" s="189">
        <v>1.6949152542372881E-2</v>
      </c>
      <c r="G1204" s="189">
        <v>0.2655367231638418</v>
      </c>
      <c r="H1204" s="189" t="s">
        <v>143</v>
      </c>
      <c r="I1204" s="189">
        <v>2.8248587570621469E-2</v>
      </c>
      <c r="J1204" s="188">
        <v>0.99999999999999989</v>
      </c>
      <c r="K1204" s="190">
        <v>177</v>
      </c>
      <c r="L1204" s="94"/>
      <c r="M1204" s="189" t="s">
        <v>143</v>
      </c>
      <c r="N1204" s="189" t="s">
        <v>143</v>
      </c>
      <c r="O1204" s="189">
        <v>0.156</v>
      </c>
      <c r="P1204" s="189">
        <v>0.27500000000000002</v>
      </c>
      <c r="Q1204" s="189">
        <v>0.247</v>
      </c>
      <c r="R1204" s="189">
        <v>0.38200000000000001</v>
      </c>
      <c r="S1204" s="189">
        <v>0.121</v>
      </c>
      <c r="T1204" s="189">
        <v>0.23200000000000001</v>
      </c>
      <c r="U1204" s="189">
        <v>6.0000000000000001E-3</v>
      </c>
      <c r="V1204" s="189">
        <v>4.9000000000000002E-2</v>
      </c>
      <c r="W1204" s="189">
        <v>0.20599999999999999</v>
      </c>
      <c r="X1204" s="189">
        <v>0.33500000000000002</v>
      </c>
      <c r="Y1204" s="189" t="s">
        <v>143</v>
      </c>
      <c r="Z1204" s="189" t="s">
        <v>143</v>
      </c>
      <c r="AA1204" s="189">
        <v>1.2E-2</v>
      </c>
      <c r="AB1204" s="189">
        <v>6.4000000000000001E-2</v>
      </c>
      <c r="AC1204" s="42"/>
    </row>
    <row r="1205" spans="1:29" x14ac:dyDescent="0.25">
      <c r="A1205" s="94" t="s">
        <v>2718</v>
      </c>
      <c r="B1205" s="189" t="s">
        <v>143</v>
      </c>
      <c r="C1205" s="189">
        <v>0.27944969905417028</v>
      </c>
      <c r="D1205" s="189">
        <v>0.18056749785038692</v>
      </c>
      <c r="E1205" s="189">
        <v>9.7162510748065353E-2</v>
      </c>
      <c r="F1205" s="189">
        <v>1.8056749785038694E-2</v>
      </c>
      <c r="G1205" s="189">
        <v>0.39036973344797937</v>
      </c>
      <c r="H1205" s="189" t="s">
        <v>143</v>
      </c>
      <c r="I1205" s="189">
        <v>3.4393809114359415E-2</v>
      </c>
      <c r="J1205" s="188">
        <v>1</v>
      </c>
      <c r="K1205" s="190">
        <v>1163</v>
      </c>
      <c r="L1205" s="94"/>
      <c r="M1205" s="189" t="s">
        <v>143</v>
      </c>
      <c r="N1205" s="189" t="s">
        <v>143</v>
      </c>
      <c r="O1205" s="189">
        <v>0.254</v>
      </c>
      <c r="P1205" s="189">
        <v>0.30599999999999999</v>
      </c>
      <c r="Q1205" s="189">
        <v>0.16</v>
      </c>
      <c r="R1205" s="189">
        <v>0.20399999999999999</v>
      </c>
      <c r="S1205" s="189">
        <v>8.1000000000000003E-2</v>
      </c>
      <c r="T1205" s="189">
        <v>0.11600000000000001</v>
      </c>
      <c r="U1205" s="189">
        <v>1.2E-2</v>
      </c>
      <c r="V1205" s="189">
        <v>2.7E-2</v>
      </c>
      <c r="W1205" s="189">
        <v>0.36299999999999999</v>
      </c>
      <c r="X1205" s="189">
        <v>0.41899999999999998</v>
      </c>
      <c r="Y1205" s="189" t="s">
        <v>143</v>
      </c>
      <c r="Z1205" s="189" t="s">
        <v>143</v>
      </c>
      <c r="AA1205" s="189">
        <v>2.5000000000000001E-2</v>
      </c>
      <c r="AB1205" s="189">
        <v>4.5999999999999999E-2</v>
      </c>
      <c r="AC1205" s="42"/>
    </row>
    <row r="1206" spans="1:29" x14ac:dyDescent="0.25">
      <c r="A1206" s="94" t="s">
        <v>2719</v>
      </c>
      <c r="B1206" s="189" t="s">
        <v>143</v>
      </c>
      <c r="C1206" s="189">
        <v>0.37581699346405228</v>
      </c>
      <c r="D1206" s="189">
        <v>0.38562091503267976</v>
      </c>
      <c r="E1206" s="189">
        <v>7.8431372549019607E-2</v>
      </c>
      <c r="F1206" s="189">
        <v>3.9215686274509803E-2</v>
      </c>
      <c r="G1206" s="189">
        <v>2.9411764705882353E-2</v>
      </c>
      <c r="H1206" s="189" t="s">
        <v>143</v>
      </c>
      <c r="I1206" s="189">
        <v>9.1503267973856203E-2</v>
      </c>
      <c r="J1206" s="188">
        <v>0.99999999999999989</v>
      </c>
      <c r="K1206" s="190">
        <v>306</v>
      </c>
      <c r="L1206" s="94"/>
      <c r="M1206" s="189" t="s">
        <v>143</v>
      </c>
      <c r="N1206" s="189" t="s">
        <v>143</v>
      </c>
      <c r="O1206" s="189">
        <v>0.32300000000000001</v>
      </c>
      <c r="P1206" s="189">
        <v>0.43099999999999999</v>
      </c>
      <c r="Q1206" s="189">
        <v>0.33300000000000002</v>
      </c>
      <c r="R1206" s="189">
        <v>0.441</v>
      </c>
      <c r="S1206" s="189">
        <v>5.2999999999999999E-2</v>
      </c>
      <c r="T1206" s="189">
        <v>0.114</v>
      </c>
      <c r="U1206" s="189">
        <v>2.3E-2</v>
      </c>
      <c r="V1206" s="189">
        <v>6.7000000000000004E-2</v>
      </c>
      <c r="W1206" s="189">
        <v>1.6E-2</v>
      </c>
      <c r="X1206" s="189">
        <v>5.5E-2</v>
      </c>
      <c r="Y1206" s="189" t="s">
        <v>143</v>
      </c>
      <c r="Z1206" s="189" t="s">
        <v>143</v>
      </c>
      <c r="AA1206" s="189">
        <v>6.4000000000000001E-2</v>
      </c>
      <c r="AB1206" s="189">
        <v>0.129</v>
      </c>
      <c r="AC1206" s="42"/>
    </row>
    <row r="1207" spans="1:29" x14ac:dyDescent="0.25">
      <c r="A1207" s="94" t="s">
        <v>2720</v>
      </c>
      <c r="B1207" s="189" t="s">
        <v>143</v>
      </c>
      <c r="C1207" s="189">
        <v>0.12631578947368421</v>
      </c>
      <c r="D1207" s="189">
        <v>0.37543859649122807</v>
      </c>
      <c r="E1207" s="189">
        <v>0.17894736842105263</v>
      </c>
      <c r="F1207" s="189">
        <v>5.2631578947368418E-2</v>
      </c>
      <c r="G1207" s="189">
        <v>0.24210526315789474</v>
      </c>
      <c r="H1207" s="189" t="s">
        <v>143</v>
      </c>
      <c r="I1207" s="189">
        <v>2.456140350877193E-2</v>
      </c>
      <c r="J1207" s="188">
        <v>1</v>
      </c>
      <c r="K1207" s="190">
        <v>285</v>
      </c>
      <c r="L1207" s="94"/>
      <c r="M1207" s="189" t="s">
        <v>143</v>
      </c>
      <c r="N1207" s="189" t="s">
        <v>143</v>
      </c>
      <c r="O1207" s="189">
        <v>9.2999999999999999E-2</v>
      </c>
      <c r="P1207" s="189">
        <v>0.17</v>
      </c>
      <c r="Q1207" s="189">
        <v>0.32100000000000001</v>
      </c>
      <c r="R1207" s="189">
        <v>0.433</v>
      </c>
      <c r="S1207" s="189">
        <v>0.13900000000000001</v>
      </c>
      <c r="T1207" s="189">
        <v>0.22800000000000001</v>
      </c>
      <c r="U1207" s="189">
        <v>3.2000000000000001E-2</v>
      </c>
      <c r="V1207" s="189">
        <v>8.5000000000000006E-2</v>
      </c>
      <c r="W1207" s="189">
        <v>0.19600000000000001</v>
      </c>
      <c r="X1207" s="189">
        <v>0.29499999999999998</v>
      </c>
      <c r="Y1207" s="189" t="s">
        <v>143</v>
      </c>
      <c r="Z1207" s="189" t="s">
        <v>143</v>
      </c>
      <c r="AA1207" s="189">
        <v>1.2E-2</v>
      </c>
      <c r="AB1207" s="189">
        <v>0.05</v>
      </c>
      <c r="AC1207" s="42"/>
    </row>
    <row r="1208" spans="1:29" x14ac:dyDescent="0.25">
      <c r="A1208" s="94" t="s">
        <v>2721</v>
      </c>
      <c r="B1208" s="189" t="s">
        <v>143</v>
      </c>
      <c r="C1208" s="189">
        <v>0.34065934065934067</v>
      </c>
      <c r="D1208" s="189">
        <v>0.2087912087912088</v>
      </c>
      <c r="E1208" s="189">
        <v>9.8901098901098897E-2</v>
      </c>
      <c r="F1208" s="189">
        <v>9.5238095238095233E-2</v>
      </c>
      <c r="G1208" s="189">
        <v>0.21245421245421245</v>
      </c>
      <c r="H1208" s="189" t="s">
        <v>143</v>
      </c>
      <c r="I1208" s="189">
        <v>4.3956043956043959E-2</v>
      </c>
      <c r="J1208" s="188">
        <v>1</v>
      </c>
      <c r="K1208" s="190">
        <v>273</v>
      </c>
      <c r="L1208" s="94"/>
      <c r="M1208" s="189" t="s">
        <v>143</v>
      </c>
      <c r="N1208" s="189" t="s">
        <v>143</v>
      </c>
      <c r="O1208" s="189">
        <v>0.28699999999999998</v>
      </c>
      <c r="P1208" s="189">
        <v>0.39900000000000002</v>
      </c>
      <c r="Q1208" s="189">
        <v>0.16500000000000001</v>
      </c>
      <c r="R1208" s="189">
        <v>0.26100000000000001</v>
      </c>
      <c r="S1208" s="189">
        <v>6.9000000000000006E-2</v>
      </c>
      <c r="T1208" s="189">
        <v>0.14000000000000001</v>
      </c>
      <c r="U1208" s="189">
        <v>6.6000000000000003E-2</v>
      </c>
      <c r="V1208" s="189">
        <v>0.13600000000000001</v>
      </c>
      <c r="W1208" s="189">
        <v>0.16800000000000001</v>
      </c>
      <c r="X1208" s="189">
        <v>0.26500000000000001</v>
      </c>
      <c r="Y1208" s="189" t="s">
        <v>143</v>
      </c>
      <c r="Z1208" s="189" t="s">
        <v>143</v>
      </c>
      <c r="AA1208" s="189">
        <v>2.5000000000000001E-2</v>
      </c>
      <c r="AB1208" s="189">
        <v>7.4999999999999997E-2</v>
      </c>
      <c r="AC1208" s="42"/>
    </row>
    <row r="1209" spans="1:29" x14ac:dyDescent="0.25">
      <c r="A1209" s="94" t="s">
        <v>2722</v>
      </c>
      <c r="B1209" s="189" t="s">
        <v>143</v>
      </c>
      <c r="C1209" s="189">
        <v>0.1409090909090909</v>
      </c>
      <c r="D1209" s="189">
        <v>0.23181818181818181</v>
      </c>
      <c r="E1209" s="189">
        <v>8.1818181818181818E-2</v>
      </c>
      <c r="F1209" s="189">
        <v>3.1818181818181815E-2</v>
      </c>
      <c r="G1209" s="189">
        <v>0.45454545454545453</v>
      </c>
      <c r="H1209" s="189">
        <v>4.5454545454545452E-3</v>
      </c>
      <c r="I1209" s="189">
        <v>5.4545454545454543E-2</v>
      </c>
      <c r="J1209" s="188">
        <v>0.99999999999999989</v>
      </c>
      <c r="K1209" s="190">
        <v>220</v>
      </c>
      <c r="L1209" s="94"/>
      <c r="M1209" s="189" t="s">
        <v>143</v>
      </c>
      <c r="N1209" s="189" t="s">
        <v>143</v>
      </c>
      <c r="O1209" s="189">
        <v>0.10100000000000001</v>
      </c>
      <c r="P1209" s="189">
        <v>0.193</v>
      </c>
      <c r="Q1209" s="189">
        <v>0.18099999999999999</v>
      </c>
      <c r="R1209" s="189">
        <v>0.29199999999999998</v>
      </c>
      <c r="S1209" s="189">
        <v>5.1999999999999998E-2</v>
      </c>
      <c r="T1209" s="189">
        <v>0.126</v>
      </c>
      <c r="U1209" s="189">
        <v>1.4999999999999999E-2</v>
      </c>
      <c r="V1209" s="189">
        <v>6.4000000000000001E-2</v>
      </c>
      <c r="W1209" s="189">
        <v>0.39</v>
      </c>
      <c r="X1209" s="189">
        <v>0.52100000000000002</v>
      </c>
      <c r="Y1209" s="189">
        <v>1E-3</v>
      </c>
      <c r="Z1209" s="189">
        <v>2.5000000000000001E-2</v>
      </c>
      <c r="AA1209" s="189">
        <v>3.1E-2</v>
      </c>
      <c r="AB1209" s="189">
        <v>9.2999999999999999E-2</v>
      </c>
      <c r="AC1209" s="42"/>
    </row>
    <row r="1210" spans="1:29" x14ac:dyDescent="0.25">
      <c r="A1210" s="94" t="s">
        <v>2723</v>
      </c>
      <c r="B1210" s="189" t="s">
        <v>143</v>
      </c>
      <c r="C1210" s="189">
        <v>0.26023391812865498</v>
      </c>
      <c r="D1210" s="189">
        <v>0.43957115009746589</v>
      </c>
      <c r="E1210" s="189">
        <v>0.1276803118908382</v>
      </c>
      <c r="F1210" s="189">
        <v>4.5808966861598438E-2</v>
      </c>
      <c r="G1210" s="189">
        <v>9.7465886939571145E-2</v>
      </c>
      <c r="H1210" s="189">
        <v>9.7465886939571145E-4</v>
      </c>
      <c r="I1210" s="189">
        <v>2.8265107212475632E-2</v>
      </c>
      <c r="J1210" s="188">
        <v>1</v>
      </c>
      <c r="K1210" s="190">
        <v>1026</v>
      </c>
      <c r="L1210" s="94"/>
      <c r="M1210" s="189" t="s">
        <v>143</v>
      </c>
      <c r="N1210" s="189" t="s">
        <v>143</v>
      </c>
      <c r="O1210" s="189">
        <v>0.23400000000000001</v>
      </c>
      <c r="P1210" s="189">
        <v>0.28799999999999998</v>
      </c>
      <c r="Q1210" s="189">
        <v>0.40899999999999997</v>
      </c>
      <c r="R1210" s="189">
        <v>0.47</v>
      </c>
      <c r="S1210" s="189">
        <v>0.109</v>
      </c>
      <c r="T1210" s="189">
        <v>0.14899999999999999</v>
      </c>
      <c r="U1210" s="189">
        <v>3.5000000000000003E-2</v>
      </c>
      <c r="V1210" s="189">
        <v>0.06</v>
      </c>
      <c r="W1210" s="189">
        <v>8.1000000000000003E-2</v>
      </c>
      <c r="X1210" s="189">
        <v>0.11700000000000001</v>
      </c>
      <c r="Y1210" s="189">
        <v>0</v>
      </c>
      <c r="Z1210" s="189">
        <v>6.0000000000000001E-3</v>
      </c>
      <c r="AA1210" s="189">
        <v>0.02</v>
      </c>
      <c r="AB1210" s="189">
        <v>0.04</v>
      </c>
      <c r="AC1210" s="42"/>
    </row>
    <row r="1211" spans="1:29" x14ac:dyDescent="0.25">
      <c r="A1211" s="94" t="s">
        <v>2724</v>
      </c>
      <c r="B1211" s="189" t="s">
        <v>143</v>
      </c>
      <c r="C1211" s="189">
        <v>0.35146443514644349</v>
      </c>
      <c r="D1211" s="189">
        <v>0.37656903765690375</v>
      </c>
      <c r="E1211" s="189">
        <v>0.12133891213389121</v>
      </c>
      <c r="F1211" s="189">
        <v>1.2552301255230125E-2</v>
      </c>
      <c r="G1211" s="189">
        <v>0.10460251046025104</v>
      </c>
      <c r="H1211" s="189" t="s">
        <v>143</v>
      </c>
      <c r="I1211" s="189">
        <v>3.3472803347280332E-2</v>
      </c>
      <c r="J1211" s="188">
        <v>1</v>
      </c>
      <c r="K1211" s="190">
        <v>239</v>
      </c>
      <c r="L1211" s="94"/>
      <c r="M1211" s="189" t="s">
        <v>143</v>
      </c>
      <c r="N1211" s="189" t="s">
        <v>143</v>
      </c>
      <c r="O1211" s="189">
        <v>0.29399999999999998</v>
      </c>
      <c r="P1211" s="189">
        <v>0.41399999999999998</v>
      </c>
      <c r="Q1211" s="189">
        <v>0.318</v>
      </c>
      <c r="R1211" s="189">
        <v>0.439</v>
      </c>
      <c r="S1211" s="189">
        <v>8.5999999999999993E-2</v>
      </c>
      <c r="T1211" s="189">
        <v>0.16900000000000001</v>
      </c>
      <c r="U1211" s="189">
        <v>4.0000000000000001E-3</v>
      </c>
      <c r="V1211" s="189">
        <v>3.5999999999999997E-2</v>
      </c>
      <c r="W1211" s="189">
        <v>7.1999999999999995E-2</v>
      </c>
      <c r="X1211" s="189">
        <v>0.15</v>
      </c>
      <c r="Y1211" s="189" t="s">
        <v>143</v>
      </c>
      <c r="Z1211" s="189" t="s">
        <v>143</v>
      </c>
      <c r="AA1211" s="189">
        <v>1.7000000000000001E-2</v>
      </c>
      <c r="AB1211" s="189">
        <v>6.5000000000000002E-2</v>
      </c>
      <c r="AC1211" s="42"/>
    </row>
    <row r="1212" spans="1:29" x14ac:dyDescent="0.25">
      <c r="A1212" s="94" t="s">
        <v>2725</v>
      </c>
      <c r="B1212" s="189">
        <v>4.5301619591581251E-2</v>
      </c>
      <c r="C1212" s="189">
        <v>0.23472341757295986</v>
      </c>
      <c r="D1212" s="189">
        <v>0.28839683905797669</v>
      </c>
      <c r="E1212" s="189">
        <v>0.11438854549722244</v>
      </c>
      <c r="F1212" s="189">
        <v>2.6210781628980519E-2</v>
      </c>
      <c r="G1212" s="189">
        <v>0.25436194350989749</v>
      </c>
      <c r="H1212" s="189" t="s">
        <v>143</v>
      </c>
      <c r="I1212" s="189">
        <v>3.6616853141381737E-2</v>
      </c>
      <c r="J1212" s="188">
        <v>1</v>
      </c>
      <c r="K1212" s="190">
        <v>12781</v>
      </c>
      <c r="L1212" s="94"/>
      <c r="M1212" s="189">
        <v>4.2000000000000003E-2</v>
      </c>
      <c r="N1212" s="189">
        <v>4.9000000000000002E-2</v>
      </c>
      <c r="O1212" s="189">
        <v>0.22700000000000001</v>
      </c>
      <c r="P1212" s="189">
        <v>0.24199999999999999</v>
      </c>
      <c r="Q1212" s="189">
        <v>0.28100000000000003</v>
      </c>
      <c r="R1212" s="189">
        <v>0.29599999999999999</v>
      </c>
      <c r="S1212" s="189">
        <v>0.109</v>
      </c>
      <c r="T1212" s="189">
        <v>0.12</v>
      </c>
      <c r="U1212" s="189">
        <v>2.4E-2</v>
      </c>
      <c r="V1212" s="189">
        <v>2.9000000000000001E-2</v>
      </c>
      <c r="W1212" s="189">
        <v>0.247</v>
      </c>
      <c r="X1212" s="189">
        <v>0.26200000000000001</v>
      </c>
      <c r="Y1212" s="189" t="s">
        <v>143</v>
      </c>
      <c r="Z1212" s="189" t="s">
        <v>143</v>
      </c>
      <c r="AA1212" s="189">
        <v>3.3000000000000002E-2</v>
      </c>
      <c r="AB1212" s="189">
        <v>0.04</v>
      </c>
      <c r="AC1212" s="42"/>
    </row>
    <row r="1213" spans="1:29" x14ac:dyDescent="0.25">
      <c r="A1213" s="94" t="s">
        <v>2726</v>
      </c>
      <c r="B1213" s="189" t="s">
        <v>143</v>
      </c>
      <c r="C1213" s="189">
        <v>0.19913419913419914</v>
      </c>
      <c r="D1213" s="189">
        <v>0.41125541125541126</v>
      </c>
      <c r="E1213" s="189">
        <v>0.12987012987012986</v>
      </c>
      <c r="F1213" s="189">
        <v>1.948051948051948E-2</v>
      </c>
      <c r="G1213" s="189">
        <v>0.20562770562770563</v>
      </c>
      <c r="H1213" s="189" t="s">
        <v>143</v>
      </c>
      <c r="I1213" s="189">
        <v>3.4632034632034632E-2</v>
      </c>
      <c r="J1213" s="188">
        <v>0.99999999999999989</v>
      </c>
      <c r="K1213" s="190">
        <v>462</v>
      </c>
      <c r="L1213" s="94"/>
      <c r="M1213" s="189" t="s">
        <v>143</v>
      </c>
      <c r="N1213" s="189" t="s">
        <v>143</v>
      </c>
      <c r="O1213" s="189">
        <v>0.16500000000000001</v>
      </c>
      <c r="P1213" s="189">
        <v>0.23799999999999999</v>
      </c>
      <c r="Q1213" s="189">
        <v>0.36699999999999999</v>
      </c>
      <c r="R1213" s="189">
        <v>0.45700000000000002</v>
      </c>
      <c r="S1213" s="189">
        <v>0.10199999999999999</v>
      </c>
      <c r="T1213" s="189">
        <v>0.16400000000000001</v>
      </c>
      <c r="U1213" s="189">
        <v>0.01</v>
      </c>
      <c r="V1213" s="189">
        <v>3.6999999999999998E-2</v>
      </c>
      <c r="W1213" s="189">
        <v>0.17100000000000001</v>
      </c>
      <c r="X1213" s="189">
        <v>0.245</v>
      </c>
      <c r="Y1213" s="189" t="s">
        <v>143</v>
      </c>
      <c r="Z1213" s="189" t="s">
        <v>143</v>
      </c>
      <c r="AA1213" s="189">
        <v>2.1000000000000001E-2</v>
      </c>
      <c r="AB1213" s="189">
        <v>5.6000000000000001E-2</v>
      </c>
      <c r="AC1213" s="42"/>
    </row>
    <row r="1214" spans="1:29" x14ac:dyDescent="0.25">
      <c r="A1214" s="94" t="s">
        <v>2727</v>
      </c>
      <c r="B1214" s="189" t="s">
        <v>143</v>
      </c>
      <c r="C1214" s="189">
        <v>5.7142857142857141E-2</v>
      </c>
      <c r="D1214" s="189">
        <v>0.16703296703296702</v>
      </c>
      <c r="E1214" s="189">
        <v>6.3736263736263732E-2</v>
      </c>
      <c r="F1214" s="189">
        <v>1.098901098901099E-2</v>
      </c>
      <c r="G1214" s="189">
        <v>0.64835164835164838</v>
      </c>
      <c r="H1214" s="189" t="s">
        <v>143</v>
      </c>
      <c r="I1214" s="189">
        <v>5.2747252747252747E-2</v>
      </c>
      <c r="J1214" s="188">
        <v>1</v>
      </c>
      <c r="K1214" s="190">
        <v>455</v>
      </c>
      <c r="L1214" s="94"/>
      <c r="M1214" s="189" t="s">
        <v>143</v>
      </c>
      <c r="N1214" s="189" t="s">
        <v>143</v>
      </c>
      <c r="O1214" s="189">
        <v>3.9E-2</v>
      </c>
      <c r="P1214" s="189">
        <v>8.2000000000000003E-2</v>
      </c>
      <c r="Q1214" s="189">
        <v>0.13600000000000001</v>
      </c>
      <c r="R1214" s="189">
        <v>0.20399999999999999</v>
      </c>
      <c r="S1214" s="189">
        <v>4.4999999999999998E-2</v>
      </c>
      <c r="T1214" s="189">
        <v>0.09</v>
      </c>
      <c r="U1214" s="189">
        <v>5.0000000000000001E-3</v>
      </c>
      <c r="V1214" s="189">
        <v>2.5000000000000001E-2</v>
      </c>
      <c r="W1214" s="189">
        <v>0.60299999999999998</v>
      </c>
      <c r="X1214" s="189">
        <v>0.69099999999999995</v>
      </c>
      <c r="Y1214" s="189" t="s">
        <v>143</v>
      </c>
      <c r="Z1214" s="189" t="s">
        <v>143</v>
      </c>
      <c r="AA1214" s="189">
        <v>3.5999999999999997E-2</v>
      </c>
      <c r="AB1214" s="189">
        <v>7.6999999999999999E-2</v>
      </c>
      <c r="AC1214" s="42"/>
    </row>
    <row r="1215" spans="1:29" x14ac:dyDescent="0.25">
      <c r="A1215" s="94" t="s">
        <v>2728</v>
      </c>
      <c r="B1215" s="189">
        <v>8.9445438282647585E-4</v>
      </c>
      <c r="C1215" s="189">
        <v>1.7889087656529517E-3</v>
      </c>
      <c r="D1215" s="189">
        <v>0.73434704830053665</v>
      </c>
      <c r="E1215" s="189">
        <v>0.11538461538461539</v>
      </c>
      <c r="F1215" s="189">
        <v>2.7728085867620753E-2</v>
      </c>
      <c r="G1215" s="189">
        <v>8.0500894454382833E-3</v>
      </c>
      <c r="H1215" s="189" t="s">
        <v>143</v>
      </c>
      <c r="I1215" s="189">
        <v>0.11180679785330948</v>
      </c>
      <c r="J1215" s="188">
        <v>1</v>
      </c>
      <c r="K1215" s="190">
        <v>1118</v>
      </c>
      <c r="L1215" s="94"/>
      <c r="M1215" s="189">
        <v>0</v>
      </c>
      <c r="N1215" s="189">
        <v>5.0000000000000001E-3</v>
      </c>
      <c r="O1215" s="189">
        <v>0</v>
      </c>
      <c r="P1215" s="189">
        <v>6.0000000000000001E-3</v>
      </c>
      <c r="Q1215" s="189">
        <v>0.70799999999999996</v>
      </c>
      <c r="R1215" s="189">
        <v>0.75900000000000001</v>
      </c>
      <c r="S1215" s="189">
        <v>9.8000000000000004E-2</v>
      </c>
      <c r="T1215" s="189">
        <v>0.13500000000000001</v>
      </c>
      <c r="U1215" s="189">
        <v>0.02</v>
      </c>
      <c r="V1215" s="189">
        <v>3.9E-2</v>
      </c>
      <c r="W1215" s="189">
        <v>4.0000000000000001E-3</v>
      </c>
      <c r="X1215" s="189">
        <v>1.4999999999999999E-2</v>
      </c>
      <c r="Y1215" s="189" t="s">
        <v>143</v>
      </c>
      <c r="Z1215" s="189" t="s">
        <v>143</v>
      </c>
      <c r="AA1215" s="189">
        <v>9.5000000000000001E-2</v>
      </c>
      <c r="AB1215" s="189">
        <v>0.13200000000000001</v>
      </c>
      <c r="AC1215" s="42"/>
    </row>
    <row r="1216" spans="1:29" x14ac:dyDescent="0.25">
      <c r="A1216" s="94" t="s">
        <v>2729</v>
      </c>
      <c r="B1216" s="189">
        <v>1.8913971934106162E-2</v>
      </c>
      <c r="C1216" s="189">
        <v>0.23733984136668701</v>
      </c>
      <c r="D1216" s="189">
        <v>0.2892007321537523</v>
      </c>
      <c r="E1216" s="189">
        <v>0.11836485661989017</v>
      </c>
      <c r="F1216" s="189">
        <v>2.9896278218425869E-2</v>
      </c>
      <c r="G1216" s="189">
        <v>0.27272727272727271</v>
      </c>
      <c r="H1216" s="189" t="s">
        <v>143</v>
      </c>
      <c r="I1216" s="189">
        <v>3.3557046979865772E-2</v>
      </c>
      <c r="J1216" s="188">
        <v>0.99999999999999989</v>
      </c>
      <c r="K1216" s="190">
        <v>1639</v>
      </c>
      <c r="L1216" s="94"/>
      <c r="M1216" s="189">
        <v>1.2999999999999999E-2</v>
      </c>
      <c r="N1216" s="189">
        <v>2.7E-2</v>
      </c>
      <c r="O1216" s="189">
        <v>0.217</v>
      </c>
      <c r="P1216" s="189">
        <v>0.25900000000000001</v>
      </c>
      <c r="Q1216" s="189">
        <v>0.26800000000000002</v>
      </c>
      <c r="R1216" s="189">
        <v>0.312</v>
      </c>
      <c r="S1216" s="189">
        <v>0.104</v>
      </c>
      <c r="T1216" s="189">
        <v>0.13500000000000001</v>
      </c>
      <c r="U1216" s="189">
        <v>2.3E-2</v>
      </c>
      <c r="V1216" s="189">
        <v>3.9E-2</v>
      </c>
      <c r="W1216" s="189">
        <v>0.252</v>
      </c>
      <c r="X1216" s="189">
        <v>0.29499999999999998</v>
      </c>
      <c r="Y1216" s="189" t="s">
        <v>143</v>
      </c>
      <c r="Z1216" s="189" t="s">
        <v>143</v>
      </c>
      <c r="AA1216" s="189">
        <v>2.5999999999999999E-2</v>
      </c>
      <c r="AB1216" s="189">
        <v>4.2999999999999997E-2</v>
      </c>
      <c r="AC1216" s="42"/>
    </row>
    <row r="1217" spans="1:29" x14ac:dyDescent="0.25">
      <c r="A1217" s="94" t="s">
        <v>2730</v>
      </c>
      <c r="B1217" s="189">
        <v>0.27802690582959644</v>
      </c>
      <c r="C1217" s="189">
        <v>0.40807174887892378</v>
      </c>
      <c r="D1217" s="189">
        <v>0.16423766816143498</v>
      </c>
      <c r="E1217" s="189">
        <v>5.3811659192825115E-2</v>
      </c>
      <c r="F1217" s="189">
        <v>3.3632286995515697E-3</v>
      </c>
      <c r="G1217" s="189">
        <v>5.3251121076233185E-2</v>
      </c>
      <c r="H1217" s="189" t="s">
        <v>143</v>
      </c>
      <c r="I1217" s="189">
        <v>3.923766816143498E-2</v>
      </c>
      <c r="J1217" s="188">
        <v>1</v>
      </c>
      <c r="K1217" s="190">
        <v>1784</v>
      </c>
      <c r="L1217" s="94"/>
      <c r="M1217" s="189">
        <v>0.25800000000000001</v>
      </c>
      <c r="N1217" s="189">
        <v>0.29899999999999999</v>
      </c>
      <c r="O1217" s="189">
        <v>0.38500000000000001</v>
      </c>
      <c r="P1217" s="189">
        <v>0.43099999999999999</v>
      </c>
      <c r="Q1217" s="189">
        <v>0.14799999999999999</v>
      </c>
      <c r="R1217" s="189">
        <v>0.182</v>
      </c>
      <c r="S1217" s="189">
        <v>4.3999999999999997E-2</v>
      </c>
      <c r="T1217" s="189">
        <v>6.5000000000000002E-2</v>
      </c>
      <c r="U1217" s="189">
        <v>2E-3</v>
      </c>
      <c r="V1217" s="189">
        <v>7.0000000000000001E-3</v>
      </c>
      <c r="W1217" s="189">
        <v>4.3999999999999997E-2</v>
      </c>
      <c r="X1217" s="189">
        <v>6.5000000000000002E-2</v>
      </c>
      <c r="Y1217" s="189" t="s">
        <v>143</v>
      </c>
      <c r="Z1217" s="189" t="s">
        <v>143</v>
      </c>
      <c r="AA1217" s="189">
        <v>3.1E-2</v>
      </c>
      <c r="AB1217" s="189">
        <v>4.9000000000000002E-2</v>
      </c>
      <c r="AC1217" s="42"/>
    </row>
    <row r="1218" spans="1:29" x14ac:dyDescent="0.25">
      <c r="A1218" s="94" t="s">
        <v>2731</v>
      </c>
      <c r="B1218" s="189" t="s">
        <v>143</v>
      </c>
      <c r="C1218" s="189">
        <v>0.17407407407407408</v>
      </c>
      <c r="D1218" s="189">
        <v>0.27407407407407408</v>
      </c>
      <c r="E1218" s="189">
        <v>0.21851851851851853</v>
      </c>
      <c r="F1218" s="189">
        <v>1.4814814814814815E-2</v>
      </c>
      <c r="G1218" s="189">
        <v>0.28888888888888886</v>
      </c>
      <c r="H1218" s="189" t="s">
        <v>143</v>
      </c>
      <c r="I1218" s="189">
        <v>2.9629629629629631E-2</v>
      </c>
      <c r="J1218" s="188">
        <v>1</v>
      </c>
      <c r="K1218" s="190">
        <v>270</v>
      </c>
      <c r="L1218" s="94"/>
      <c r="M1218" s="189" t="s">
        <v>143</v>
      </c>
      <c r="N1218" s="189" t="s">
        <v>143</v>
      </c>
      <c r="O1218" s="189">
        <v>0.13400000000000001</v>
      </c>
      <c r="P1218" s="189">
        <v>0.224</v>
      </c>
      <c r="Q1218" s="189">
        <v>0.224</v>
      </c>
      <c r="R1218" s="189">
        <v>0.33</v>
      </c>
      <c r="S1218" s="189">
        <v>0.17299999999999999</v>
      </c>
      <c r="T1218" s="189">
        <v>0.27200000000000002</v>
      </c>
      <c r="U1218" s="189">
        <v>6.0000000000000001E-3</v>
      </c>
      <c r="V1218" s="189">
        <v>3.6999999999999998E-2</v>
      </c>
      <c r="W1218" s="189">
        <v>0.23799999999999999</v>
      </c>
      <c r="X1218" s="189">
        <v>0.34599999999999997</v>
      </c>
      <c r="Y1218" s="189" t="s">
        <v>143</v>
      </c>
      <c r="Z1218" s="189" t="s">
        <v>143</v>
      </c>
      <c r="AA1218" s="189">
        <v>1.4999999999999999E-2</v>
      </c>
      <c r="AB1218" s="189">
        <v>5.7000000000000002E-2</v>
      </c>
      <c r="AC1218" s="42"/>
    </row>
    <row r="1219" spans="1:29" x14ac:dyDescent="0.25">
      <c r="A1219" s="94" t="s">
        <v>2732</v>
      </c>
      <c r="B1219" s="189" t="s">
        <v>143</v>
      </c>
      <c r="C1219" s="189">
        <v>0.20471281296023564</v>
      </c>
      <c r="D1219" s="189">
        <v>0.23171330387825234</v>
      </c>
      <c r="E1219" s="189">
        <v>0.11585665193912617</v>
      </c>
      <c r="F1219" s="189">
        <v>2.3564064801178203E-2</v>
      </c>
      <c r="G1219" s="189">
        <v>0.39371624938635247</v>
      </c>
      <c r="H1219" s="189" t="s">
        <v>143</v>
      </c>
      <c r="I1219" s="189">
        <v>3.0436917034855179E-2</v>
      </c>
      <c r="J1219" s="188">
        <v>1</v>
      </c>
      <c r="K1219" s="190">
        <v>2037</v>
      </c>
      <c r="L1219" s="94"/>
      <c r="M1219" s="189" t="s">
        <v>143</v>
      </c>
      <c r="N1219" s="189" t="s">
        <v>143</v>
      </c>
      <c r="O1219" s="189">
        <v>0.188</v>
      </c>
      <c r="P1219" s="189">
        <v>0.223</v>
      </c>
      <c r="Q1219" s="189">
        <v>0.214</v>
      </c>
      <c r="R1219" s="189">
        <v>0.251</v>
      </c>
      <c r="S1219" s="189">
        <v>0.10299999999999999</v>
      </c>
      <c r="T1219" s="189">
        <v>0.13</v>
      </c>
      <c r="U1219" s="189">
        <v>1.7999999999999999E-2</v>
      </c>
      <c r="V1219" s="189">
        <v>3.1E-2</v>
      </c>
      <c r="W1219" s="189">
        <v>0.373</v>
      </c>
      <c r="X1219" s="189">
        <v>0.41499999999999998</v>
      </c>
      <c r="Y1219" s="189" t="s">
        <v>143</v>
      </c>
      <c r="Z1219" s="189" t="s">
        <v>143</v>
      </c>
      <c r="AA1219" s="189">
        <v>2.4E-2</v>
      </c>
      <c r="AB1219" s="189">
        <v>3.9E-2</v>
      </c>
      <c r="AC1219" s="42"/>
    </row>
    <row r="1220" spans="1:29" x14ac:dyDescent="0.25">
      <c r="A1220" s="94" t="s">
        <v>2733</v>
      </c>
      <c r="B1220" s="189" t="s">
        <v>143</v>
      </c>
      <c r="C1220" s="189">
        <v>0.38481675392670156</v>
      </c>
      <c r="D1220" s="189">
        <v>0.38219895287958117</v>
      </c>
      <c r="E1220" s="189">
        <v>8.9005235602094238E-2</v>
      </c>
      <c r="F1220" s="189">
        <v>7.8534031413612562E-3</v>
      </c>
      <c r="G1220" s="189">
        <v>3.4031413612565446E-2</v>
      </c>
      <c r="H1220" s="189" t="s">
        <v>143</v>
      </c>
      <c r="I1220" s="189">
        <v>0.10209424083769633</v>
      </c>
      <c r="J1220" s="188">
        <v>1</v>
      </c>
      <c r="K1220" s="190">
        <v>382</v>
      </c>
      <c r="L1220" s="94"/>
      <c r="M1220" s="189" t="s">
        <v>143</v>
      </c>
      <c r="N1220" s="189" t="s">
        <v>143</v>
      </c>
      <c r="O1220" s="189">
        <v>0.33700000000000002</v>
      </c>
      <c r="P1220" s="189">
        <v>0.435</v>
      </c>
      <c r="Q1220" s="189">
        <v>0.33500000000000002</v>
      </c>
      <c r="R1220" s="189">
        <v>0.432</v>
      </c>
      <c r="S1220" s="189">
        <v>6.4000000000000001E-2</v>
      </c>
      <c r="T1220" s="189">
        <v>0.122</v>
      </c>
      <c r="U1220" s="189">
        <v>3.0000000000000001E-3</v>
      </c>
      <c r="V1220" s="189">
        <v>2.3E-2</v>
      </c>
      <c r="W1220" s="189">
        <v>0.02</v>
      </c>
      <c r="X1220" s="189">
        <v>5.7000000000000002E-2</v>
      </c>
      <c r="Y1220" s="189" t="s">
        <v>143</v>
      </c>
      <c r="Z1220" s="189" t="s">
        <v>143</v>
      </c>
      <c r="AA1220" s="189">
        <v>7.5999999999999998E-2</v>
      </c>
      <c r="AB1220" s="189">
        <v>0.13700000000000001</v>
      </c>
      <c r="AC1220" s="42"/>
    </row>
    <row r="1221" spans="1:29" x14ac:dyDescent="0.25">
      <c r="A1221" s="94" t="s">
        <v>2734</v>
      </c>
      <c r="B1221" s="189" t="s">
        <v>143</v>
      </c>
      <c r="C1221" s="189">
        <v>0.17721518987341772</v>
      </c>
      <c r="D1221" s="189">
        <v>0.31139240506329113</v>
      </c>
      <c r="E1221" s="189">
        <v>0.13670886075949368</v>
      </c>
      <c r="F1221" s="189">
        <v>1.0126582278481013E-2</v>
      </c>
      <c r="G1221" s="189">
        <v>0.32151898734177214</v>
      </c>
      <c r="H1221" s="189" t="s">
        <v>143</v>
      </c>
      <c r="I1221" s="189">
        <v>4.3037974683544304E-2</v>
      </c>
      <c r="J1221" s="188">
        <v>1</v>
      </c>
      <c r="K1221" s="190">
        <v>395</v>
      </c>
      <c r="L1221" s="94"/>
      <c r="M1221" s="189" t="s">
        <v>143</v>
      </c>
      <c r="N1221" s="189" t="s">
        <v>143</v>
      </c>
      <c r="O1221" s="189">
        <v>0.14299999999999999</v>
      </c>
      <c r="P1221" s="189">
        <v>0.218</v>
      </c>
      <c r="Q1221" s="189">
        <v>0.26800000000000002</v>
      </c>
      <c r="R1221" s="189">
        <v>0.35899999999999999</v>
      </c>
      <c r="S1221" s="189">
        <v>0.106</v>
      </c>
      <c r="T1221" s="189">
        <v>0.17399999999999999</v>
      </c>
      <c r="U1221" s="189">
        <v>4.0000000000000001E-3</v>
      </c>
      <c r="V1221" s="189">
        <v>2.5999999999999999E-2</v>
      </c>
      <c r="W1221" s="189">
        <v>0.27700000000000002</v>
      </c>
      <c r="X1221" s="189">
        <v>0.36899999999999999</v>
      </c>
      <c r="Y1221" s="189" t="s">
        <v>143</v>
      </c>
      <c r="Z1221" s="189" t="s">
        <v>143</v>
      </c>
      <c r="AA1221" s="189">
        <v>2.7E-2</v>
      </c>
      <c r="AB1221" s="189">
        <v>6.8000000000000005E-2</v>
      </c>
      <c r="AC1221" s="42"/>
    </row>
    <row r="1222" spans="1:29" x14ac:dyDescent="0.25">
      <c r="A1222" s="94" t="s">
        <v>2735</v>
      </c>
      <c r="B1222" s="189" t="s">
        <v>143</v>
      </c>
      <c r="C1222" s="189">
        <v>0.30578512396694213</v>
      </c>
      <c r="D1222" s="189">
        <v>0.21212121212121213</v>
      </c>
      <c r="E1222" s="189">
        <v>9.6418732782369149E-2</v>
      </c>
      <c r="F1222" s="189">
        <v>0.1046831955922865</v>
      </c>
      <c r="G1222" s="189">
        <v>0.2231404958677686</v>
      </c>
      <c r="H1222" s="189" t="s">
        <v>143</v>
      </c>
      <c r="I1222" s="189">
        <v>5.7851239669421489E-2</v>
      </c>
      <c r="J1222" s="188">
        <v>1</v>
      </c>
      <c r="K1222" s="190">
        <v>363</v>
      </c>
      <c r="L1222" s="94"/>
      <c r="M1222" s="189" t="s">
        <v>143</v>
      </c>
      <c r="N1222" s="189" t="s">
        <v>143</v>
      </c>
      <c r="O1222" s="189">
        <v>0.26100000000000001</v>
      </c>
      <c r="P1222" s="189">
        <v>0.35499999999999998</v>
      </c>
      <c r="Q1222" s="189">
        <v>0.17299999999999999</v>
      </c>
      <c r="R1222" s="189">
        <v>0.25700000000000001</v>
      </c>
      <c r="S1222" s="189">
        <v>7.0000000000000007E-2</v>
      </c>
      <c r="T1222" s="189">
        <v>0.13100000000000001</v>
      </c>
      <c r="U1222" s="189">
        <v>7.6999999999999999E-2</v>
      </c>
      <c r="V1222" s="189">
        <v>0.14000000000000001</v>
      </c>
      <c r="W1222" s="189">
        <v>0.183</v>
      </c>
      <c r="X1222" s="189">
        <v>0.26900000000000002</v>
      </c>
      <c r="Y1222" s="189" t="s">
        <v>143</v>
      </c>
      <c r="Z1222" s="189" t="s">
        <v>143</v>
      </c>
      <c r="AA1222" s="189">
        <v>3.7999999999999999E-2</v>
      </c>
      <c r="AB1222" s="189">
        <v>8.6999999999999994E-2</v>
      </c>
      <c r="AC1222" s="42"/>
    </row>
    <row r="1223" spans="1:29" x14ac:dyDescent="0.25">
      <c r="A1223" s="94" t="s">
        <v>2736</v>
      </c>
      <c r="B1223" s="189" t="s">
        <v>143</v>
      </c>
      <c r="C1223" s="189">
        <v>7.8651685393258425E-2</v>
      </c>
      <c r="D1223" s="189">
        <v>0.19850187265917604</v>
      </c>
      <c r="E1223" s="189">
        <v>0.12359550561797752</v>
      </c>
      <c r="F1223" s="189">
        <v>2.6217228464419477E-2</v>
      </c>
      <c r="G1223" s="189">
        <v>0.53558052434456926</v>
      </c>
      <c r="H1223" s="189" t="s">
        <v>143</v>
      </c>
      <c r="I1223" s="189">
        <v>3.7453183520599252E-2</v>
      </c>
      <c r="J1223" s="188">
        <v>0.99999999999999989</v>
      </c>
      <c r="K1223" s="190">
        <v>267</v>
      </c>
      <c r="L1223" s="94"/>
      <c r="M1223" s="189" t="s">
        <v>143</v>
      </c>
      <c r="N1223" s="189" t="s">
        <v>143</v>
      </c>
      <c r="O1223" s="189">
        <v>5.1999999999999998E-2</v>
      </c>
      <c r="P1223" s="189">
        <v>0.11700000000000001</v>
      </c>
      <c r="Q1223" s="189">
        <v>0.155</v>
      </c>
      <c r="R1223" s="189">
        <v>0.25</v>
      </c>
      <c r="S1223" s="189">
        <v>8.8999999999999996E-2</v>
      </c>
      <c r="T1223" s="189">
        <v>0.16800000000000001</v>
      </c>
      <c r="U1223" s="189">
        <v>1.2999999999999999E-2</v>
      </c>
      <c r="V1223" s="189">
        <v>5.2999999999999999E-2</v>
      </c>
      <c r="W1223" s="189">
        <v>0.47599999999999998</v>
      </c>
      <c r="X1223" s="189">
        <v>0.59399999999999997</v>
      </c>
      <c r="Y1223" s="189" t="s">
        <v>143</v>
      </c>
      <c r="Z1223" s="189" t="s">
        <v>143</v>
      </c>
      <c r="AA1223" s="189">
        <v>0.02</v>
      </c>
      <c r="AB1223" s="189">
        <v>6.8000000000000005E-2</v>
      </c>
      <c r="AC1223" s="42"/>
    </row>
    <row r="1224" spans="1:29" x14ac:dyDescent="0.25">
      <c r="A1224" s="94" t="s">
        <v>2737</v>
      </c>
      <c r="B1224" s="189" t="s">
        <v>143</v>
      </c>
      <c r="C1224" s="189">
        <v>0.23639896373056996</v>
      </c>
      <c r="D1224" s="189">
        <v>0.47797927461139894</v>
      </c>
      <c r="E1224" s="189">
        <v>0.11075129533678757</v>
      </c>
      <c r="F1224" s="189">
        <v>3.562176165803109E-2</v>
      </c>
      <c r="G1224" s="189">
        <v>0.10816062176165803</v>
      </c>
      <c r="H1224" s="189" t="s">
        <v>143</v>
      </c>
      <c r="I1224" s="189">
        <v>3.1088082901554404E-2</v>
      </c>
      <c r="J1224" s="188">
        <v>1</v>
      </c>
      <c r="K1224" s="190">
        <v>1544</v>
      </c>
      <c r="L1224" s="94"/>
      <c r="M1224" s="189" t="s">
        <v>143</v>
      </c>
      <c r="N1224" s="189" t="s">
        <v>143</v>
      </c>
      <c r="O1224" s="189">
        <v>0.216</v>
      </c>
      <c r="P1224" s="189">
        <v>0.25800000000000001</v>
      </c>
      <c r="Q1224" s="189">
        <v>0.45300000000000001</v>
      </c>
      <c r="R1224" s="189">
        <v>0.503</v>
      </c>
      <c r="S1224" s="189">
        <v>9.6000000000000002E-2</v>
      </c>
      <c r="T1224" s="189">
        <v>0.127</v>
      </c>
      <c r="U1224" s="189">
        <v>2.7E-2</v>
      </c>
      <c r="V1224" s="189">
        <v>4.5999999999999999E-2</v>
      </c>
      <c r="W1224" s="189">
        <v>9.4E-2</v>
      </c>
      <c r="X1224" s="189">
        <v>0.125</v>
      </c>
      <c r="Y1224" s="189" t="s">
        <v>143</v>
      </c>
      <c r="Z1224" s="189" t="s">
        <v>143</v>
      </c>
      <c r="AA1224" s="189">
        <v>2.4E-2</v>
      </c>
      <c r="AB1224" s="189">
        <v>4.1000000000000002E-2</v>
      </c>
      <c r="AC1224" s="42"/>
    </row>
    <row r="1225" spans="1:29" x14ac:dyDescent="0.25">
      <c r="A1225" s="94" t="s">
        <v>2738</v>
      </c>
      <c r="B1225" s="189" t="s">
        <v>143</v>
      </c>
      <c r="C1225" s="189">
        <v>0.37642585551330798</v>
      </c>
      <c r="D1225" s="189">
        <v>0.39543726235741444</v>
      </c>
      <c r="E1225" s="189">
        <v>0.10646387832699619</v>
      </c>
      <c r="F1225" s="189">
        <v>1.5209125475285171E-2</v>
      </c>
      <c r="G1225" s="189">
        <v>9.5057034220532313E-2</v>
      </c>
      <c r="H1225" s="189" t="s">
        <v>143</v>
      </c>
      <c r="I1225" s="189">
        <v>1.1406844106463879E-2</v>
      </c>
      <c r="J1225" s="188">
        <v>1.0000000000000002</v>
      </c>
      <c r="K1225" s="190">
        <v>263</v>
      </c>
      <c r="L1225" s="94"/>
      <c r="M1225" s="189" t="s">
        <v>143</v>
      </c>
      <c r="N1225" s="189" t="s">
        <v>143</v>
      </c>
      <c r="O1225" s="189">
        <v>0.32</v>
      </c>
      <c r="P1225" s="189">
        <v>0.436</v>
      </c>
      <c r="Q1225" s="189">
        <v>0.33800000000000002</v>
      </c>
      <c r="R1225" s="189">
        <v>0.45600000000000002</v>
      </c>
      <c r="S1225" s="189">
        <v>7.4999999999999997E-2</v>
      </c>
      <c r="T1225" s="189">
        <v>0.15</v>
      </c>
      <c r="U1225" s="189">
        <v>6.0000000000000001E-3</v>
      </c>
      <c r="V1225" s="189">
        <v>3.7999999999999999E-2</v>
      </c>
      <c r="W1225" s="189">
        <v>6.5000000000000002E-2</v>
      </c>
      <c r="X1225" s="189">
        <v>0.13700000000000001</v>
      </c>
      <c r="Y1225" s="189" t="s">
        <v>143</v>
      </c>
      <c r="Z1225" s="189" t="s">
        <v>143</v>
      </c>
      <c r="AA1225" s="189">
        <v>4.0000000000000001E-3</v>
      </c>
      <c r="AB1225" s="189">
        <v>3.3000000000000002E-2</v>
      </c>
      <c r="AC1225" s="42"/>
    </row>
    <row r="1226" spans="1:29" x14ac:dyDescent="0.25">
      <c r="A1226" s="94" t="s">
        <v>2739</v>
      </c>
      <c r="B1226" s="189">
        <v>3.8948487484294962E-2</v>
      </c>
      <c r="C1226" s="189">
        <v>0.20730646564221514</v>
      </c>
      <c r="D1226" s="189">
        <v>0.26171837247511354</v>
      </c>
      <c r="E1226" s="189">
        <v>0.11249637576109017</v>
      </c>
      <c r="F1226" s="189">
        <v>3.1603363293708324E-2</v>
      </c>
      <c r="G1226" s="189">
        <v>0.24847781965787186</v>
      </c>
      <c r="H1226" s="189">
        <v>1.0631100802164879E-2</v>
      </c>
      <c r="I1226" s="189">
        <v>8.881801488354113E-2</v>
      </c>
      <c r="J1226" s="188">
        <v>1</v>
      </c>
      <c r="K1226" s="190">
        <v>10347</v>
      </c>
      <c r="L1226" s="94"/>
      <c r="M1226" s="189">
        <v>3.5000000000000003E-2</v>
      </c>
      <c r="N1226" s="189">
        <v>4.2999999999999997E-2</v>
      </c>
      <c r="O1226" s="189">
        <v>0.2</v>
      </c>
      <c r="P1226" s="189">
        <v>0.215</v>
      </c>
      <c r="Q1226" s="189">
        <v>0.253</v>
      </c>
      <c r="R1226" s="189">
        <v>0.27</v>
      </c>
      <c r="S1226" s="189">
        <v>0.107</v>
      </c>
      <c r="T1226" s="189">
        <v>0.11899999999999999</v>
      </c>
      <c r="U1226" s="189">
        <v>2.8000000000000001E-2</v>
      </c>
      <c r="V1226" s="189">
        <v>3.5000000000000003E-2</v>
      </c>
      <c r="W1226" s="189">
        <v>0.24</v>
      </c>
      <c r="X1226" s="189">
        <v>0.25700000000000001</v>
      </c>
      <c r="Y1226" s="189">
        <v>8.9999999999999993E-3</v>
      </c>
      <c r="Z1226" s="189">
        <v>1.2999999999999999E-2</v>
      </c>
      <c r="AA1226" s="189">
        <v>8.3000000000000004E-2</v>
      </c>
      <c r="AB1226" s="189">
        <v>9.4E-2</v>
      </c>
      <c r="AC1226" s="42"/>
    </row>
    <row r="1227" spans="1:29" x14ac:dyDescent="0.25">
      <c r="A1227" s="94" t="s">
        <v>2740</v>
      </c>
      <c r="B1227" s="189" t="s">
        <v>143</v>
      </c>
      <c r="C1227" s="189">
        <v>0.22253521126760564</v>
      </c>
      <c r="D1227" s="189">
        <v>0.29295774647887324</v>
      </c>
      <c r="E1227" s="189">
        <v>0.15774647887323945</v>
      </c>
      <c r="F1227" s="189">
        <v>2.2535211267605635E-2</v>
      </c>
      <c r="G1227" s="189">
        <v>0.25915492957746478</v>
      </c>
      <c r="H1227" s="189">
        <v>1.1267605633802818E-2</v>
      </c>
      <c r="I1227" s="189">
        <v>3.3802816901408447E-2</v>
      </c>
      <c r="J1227" s="188">
        <v>0.99999999999999989</v>
      </c>
      <c r="K1227" s="190">
        <v>355</v>
      </c>
      <c r="L1227" s="94"/>
      <c r="M1227" s="189" t="s">
        <v>143</v>
      </c>
      <c r="N1227" s="189" t="s">
        <v>143</v>
      </c>
      <c r="O1227" s="189">
        <v>0.182</v>
      </c>
      <c r="P1227" s="189">
        <v>0.26900000000000002</v>
      </c>
      <c r="Q1227" s="189">
        <v>0.248</v>
      </c>
      <c r="R1227" s="189">
        <v>0.34200000000000003</v>
      </c>
      <c r="S1227" s="189">
        <v>0.124</v>
      </c>
      <c r="T1227" s="189">
        <v>0.19900000000000001</v>
      </c>
      <c r="U1227" s="189">
        <v>1.0999999999999999E-2</v>
      </c>
      <c r="V1227" s="189">
        <v>4.3999999999999997E-2</v>
      </c>
      <c r="W1227" s="189">
        <v>0.216</v>
      </c>
      <c r="X1227" s="189">
        <v>0.307</v>
      </c>
      <c r="Y1227" s="189">
        <v>4.0000000000000001E-3</v>
      </c>
      <c r="Z1227" s="189">
        <v>2.9000000000000001E-2</v>
      </c>
      <c r="AA1227" s="189">
        <v>1.9E-2</v>
      </c>
      <c r="AB1227" s="189">
        <v>5.8000000000000003E-2</v>
      </c>
      <c r="AC1227" s="42"/>
    </row>
    <row r="1228" spans="1:29" x14ac:dyDescent="0.25">
      <c r="A1228" s="94" t="s">
        <v>2741</v>
      </c>
      <c r="B1228" s="189" t="s">
        <v>143</v>
      </c>
      <c r="C1228" s="189">
        <v>7.1428571428571425E-2</v>
      </c>
      <c r="D1228" s="189">
        <v>0.16459627329192547</v>
      </c>
      <c r="E1228" s="189">
        <v>6.8322981366459631E-2</v>
      </c>
      <c r="F1228" s="189">
        <v>2.4844720496894408E-2</v>
      </c>
      <c r="G1228" s="189">
        <v>0.53726708074534157</v>
      </c>
      <c r="H1228" s="189">
        <v>4.0372670807453416E-2</v>
      </c>
      <c r="I1228" s="189">
        <v>9.3167701863354033E-2</v>
      </c>
      <c r="J1228" s="188">
        <v>0.99999999999999989</v>
      </c>
      <c r="K1228" s="190">
        <v>322</v>
      </c>
      <c r="L1228" s="94"/>
      <c r="M1228" s="189" t="s">
        <v>143</v>
      </c>
      <c r="N1228" s="189" t="s">
        <v>143</v>
      </c>
      <c r="O1228" s="189">
        <v>4.8000000000000001E-2</v>
      </c>
      <c r="P1228" s="189">
        <v>0.105</v>
      </c>
      <c r="Q1228" s="189">
        <v>0.128</v>
      </c>
      <c r="R1228" s="189">
        <v>0.20899999999999999</v>
      </c>
      <c r="S1228" s="189">
        <v>4.5999999999999999E-2</v>
      </c>
      <c r="T1228" s="189">
        <v>0.10100000000000001</v>
      </c>
      <c r="U1228" s="189">
        <v>1.2999999999999999E-2</v>
      </c>
      <c r="V1228" s="189">
        <v>4.8000000000000001E-2</v>
      </c>
      <c r="W1228" s="189">
        <v>0.48299999999999998</v>
      </c>
      <c r="X1228" s="189">
        <v>0.59099999999999997</v>
      </c>
      <c r="Y1228" s="189">
        <v>2.4E-2</v>
      </c>
      <c r="Z1228" s="189">
        <v>6.8000000000000005E-2</v>
      </c>
      <c r="AA1228" s="189">
        <v>6.6000000000000003E-2</v>
      </c>
      <c r="AB1228" s="189">
        <v>0.13</v>
      </c>
      <c r="AC1228" s="42"/>
    </row>
    <row r="1229" spans="1:29" x14ac:dyDescent="0.25">
      <c r="A1229" s="94" t="s">
        <v>2742</v>
      </c>
      <c r="B1229" s="189" t="s">
        <v>143</v>
      </c>
      <c r="C1229" s="189">
        <v>3.1152647975077881E-3</v>
      </c>
      <c r="D1229" s="189">
        <v>0.74974039460020769</v>
      </c>
      <c r="E1229" s="189">
        <v>8.0996884735202487E-2</v>
      </c>
      <c r="F1229" s="189">
        <v>2.1806853582554516E-2</v>
      </c>
      <c r="G1229" s="189">
        <v>1.0384215991692628E-2</v>
      </c>
      <c r="H1229" s="189" t="s">
        <v>143</v>
      </c>
      <c r="I1229" s="189">
        <v>0.13395638629283488</v>
      </c>
      <c r="J1229" s="188">
        <v>1</v>
      </c>
      <c r="K1229" s="190">
        <v>963</v>
      </c>
      <c r="L1229" s="94"/>
      <c r="M1229" s="189" t="s">
        <v>143</v>
      </c>
      <c r="N1229" s="189" t="s">
        <v>143</v>
      </c>
      <c r="O1229" s="189">
        <v>1E-3</v>
      </c>
      <c r="P1229" s="189">
        <v>8.9999999999999993E-3</v>
      </c>
      <c r="Q1229" s="189">
        <v>0.72099999999999997</v>
      </c>
      <c r="R1229" s="189">
        <v>0.77600000000000002</v>
      </c>
      <c r="S1229" s="189">
        <v>6.5000000000000002E-2</v>
      </c>
      <c r="T1229" s="189">
        <v>0.1</v>
      </c>
      <c r="U1229" s="189">
        <v>1.4E-2</v>
      </c>
      <c r="V1229" s="189">
        <v>3.3000000000000002E-2</v>
      </c>
      <c r="W1229" s="189">
        <v>6.0000000000000001E-3</v>
      </c>
      <c r="X1229" s="189">
        <v>1.9E-2</v>
      </c>
      <c r="Y1229" s="189" t="s">
        <v>143</v>
      </c>
      <c r="Z1229" s="189" t="s">
        <v>143</v>
      </c>
      <c r="AA1229" s="189">
        <v>0.114</v>
      </c>
      <c r="AB1229" s="189">
        <v>0.157</v>
      </c>
      <c r="AC1229" s="42"/>
    </row>
    <row r="1230" spans="1:29" x14ac:dyDescent="0.25">
      <c r="A1230" s="94" t="s">
        <v>2743</v>
      </c>
      <c r="B1230" s="189">
        <v>1.5044247787610619E-2</v>
      </c>
      <c r="C1230" s="189">
        <v>0.23185840707964603</v>
      </c>
      <c r="D1230" s="189">
        <v>0.25221238938053098</v>
      </c>
      <c r="E1230" s="189">
        <v>8.4070796460176997E-2</v>
      </c>
      <c r="F1230" s="189">
        <v>5.2212389380530973E-2</v>
      </c>
      <c r="G1230" s="189">
        <v>0.27964601769911507</v>
      </c>
      <c r="H1230" s="189">
        <v>1.7699115044247787E-2</v>
      </c>
      <c r="I1230" s="189">
        <v>6.7256637168141592E-2</v>
      </c>
      <c r="J1230" s="188">
        <v>1</v>
      </c>
      <c r="K1230" s="190">
        <v>1130</v>
      </c>
      <c r="L1230" s="94"/>
      <c r="M1230" s="189">
        <v>8.9999999999999993E-3</v>
      </c>
      <c r="N1230" s="189">
        <v>2.4E-2</v>
      </c>
      <c r="O1230" s="189">
        <v>0.20799999999999999</v>
      </c>
      <c r="P1230" s="189">
        <v>0.25700000000000001</v>
      </c>
      <c r="Q1230" s="189">
        <v>0.22800000000000001</v>
      </c>
      <c r="R1230" s="189">
        <v>0.27800000000000002</v>
      </c>
      <c r="S1230" s="189">
        <v>6.9000000000000006E-2</v>
      </c>
      <c r="T1230" s="189">
        <v>0.10199999999999999</v>
      </c>
      <c r="U1230" s="189">
        <v>4.1000000000000002E-2</v>
      </c>
      <c r="V1230" s="189">
        <v>6.7000000000000004E-2</v>
      </c>
      <c r="W1230" s="189">
        <v>0.254</v>
      </c>
      <c r="X1230" s="189">
        <v>0.307</v>
      </c>
      <c r="Y1230" s="189">
        <v>1.0999999999999999E-2</v>
      </c>
      <c r="Z1230" s="189">
        <v>2.7E-2</v>
      </c>
      <c r="AA1230" s="189">
        <v>5.3999999999999999E-2</v>
      </c>
      <c r="AB1230" s="189">
        <v>8.3000000000000004E-2</v>
      </c>
      <c r="AC1230" s="42"/>
    </row>
    <row r="1231" spans="1:29" x14ac:dyDescent="0.25">
      <c r="A1231" s="94" t="s">
        <v>2744</v>
      </c>
      <c r="B1231" s="189">
        <v>0.24492385786802032</v>
      </c>
      <c r="C1231" s="189">
        <v>0.34771573604060912</v>
      </c>
      <c r="D1231" s="189">
        <v>0.20812182741116753</v>
      </c>
      <c r="E1231" s="189">
        <v>3.2994923857868022E-2</v>
      </c>
      <c r="F1231" s="189">
        <v>7.6142131979695434E-3</v>
      </c>
      <c r="G1231" s="189">
        <v>6.0913705583756347E-2</v>
      </c>
      <c r="H1231" s="189">
        <v>6.3451776649746192E-3</v>
      </c>
      <c r="I1231" s="189">
        <v>9.1370558375634514E-2</v>
      </c>
      <c r="J1231" s="188">
        <v>1</v>
      </c>
      <c r="K1231" s="190">
        <v>1576</v>
      </c>
      <c r="L1231" s="94"/>
      <c r="M1231" s="189">
        <v>0.224</v>
      </c>
      <c r="N1231" s="189">
        <v>0.26700000000000002</v>
      </c>
      <c r="O1231" s="189">
        <v>0.32500000000000001</v>
      </c>
      <c r="P1231" s="189">
        <v>0.372</v>
      </c>
      <c r="Q1231" s="189">
        <v>0.189</v>
      </c>
      <c r="R1231" s="189">
        <v>0.22900000000000001</v>
      </c>
      <c r="S1231" s="189">
        <v>2.5000000000000001E-2</v>
      </c>
      <c r="T1231" s="189">
        <v>4.2999999999999997E-2</v>
      </c>
      <c r="U1231" s="189">
        <v>4.0000000000000001E-3</v>
      </c>
      <c r="V1231" s="189">
        <v>1.2999999999999999E-2</v>
      </c>
      <c r="W1231" s="189">
        <v>0.05</v>
      </c>
      <c r="X1231" s="189">
        <v>7.3999999999999996E-2</v>
      </c>
      <c r="Y1231" s="189">
        <v>3.0000000000000001E-3</v>
      </c>
      <c r="Z1231" s="189">
        <v>1.2E-2</v>
      </c>
      <c r="AA1231" s="189">
        <v>7.8E-2</v>
      </c>
      <c r="AB1231" s="189">
        <v>0.107</v>
      </c>
      <c r="AC1231" s="42"/>
    </row>
    <row r="1232" spans="1:29" x14ac:dyDescent="0.25">
      <c r="A1232" s="94" t="s">
        <v>2745</v>
      </c>
      <c r="B1232" s="189" t="s">
        <v>143</v>
      </c>
      <c r="C1232" s="189">
        <v>0.11894273127753303</v>
      </c>
      <c r="D1232" s="189">
        <v>0.28634361233480177</v>
      </c>
      <c r="E1232" s="189">
        <v>0.20264317180616739</v>
      </c>
      <c r="F1232" s="189">
        <v>1.7621145374449341E-2</v>
      </c>
      <c r="G1232" s="189">
        <v>0.2687224669603524</v>
      </c>
      <c r="H1232" s="189">
        <v>8.8105726872246704E-3</v>
      </c>
      <c r="I1232" s="189">
        <v>9.6916299559471369E-2</v>
      </c>
      <c r="J1232" s="188">
        <v>0.99999999999999989</v>
      </c>
      <c r="K1232" s="190">
        <v>227</v>
      </c>
      <c r="L1232" s="94"/>
      <c r="M1232" s="189" t="s">
        <v>143</v>
      </c>
      <c r="N1232" s="189" t="s">
        <v>143</v>
      </c>
      <c r="O1232" s="189">
        <v>8.3000000000000004E-2</v>
      </c>
      <c r="P1232" s="189">
        <v>0.16800000000000001</v>
      </c>
      <c r="Q1232" s="189">
        <v>0.23100000000000001</v>
      </c>
      <c r="R1232" s="189">
        <v>0.34799999999999998</v>
      </c>
      <c r="S1232" s="189">
        <v>0.156</v>
      </c>
      <c r="T1232" s="189">
        <v>0.26</v>
      </c>
      <c r="U1232" s="189">
        <v>7.0000000000000001E-3</v>
      </c>
      <c r="V1232" s="189">
        <v>4.3999999999999997E-2</v>
      </c>
      <c r="W1232" s="189">
        <v>0.215</v>
      </c>
      <c r="X1232" s="189">
        <v>0.33</v>
      </c>
      <c r="Y1232" s="189">
        <v>2E-3</v>
      </c>
      <c r="Z1232" s="189">
        <v>3.2000000000000001E-2</v>
      </c>
      <c r="AA1232" s="189">
        <v>6.5000000000000002E-2</v>
      </c>
      <c r="AB1232" s="189">
        <v>0.14199999999999999</v>
      </c>
      <c r="AC1232" s="42"/>
    </row>
    <row r="1233" spans="1:29" x14ac:dyDescent="0.25">
      <c r="A1233" s="94" t="s">
        <v>2746</v>
      </c>
      <c r="B1233" s="189" t="s">
        <v>143</v>
      </c>
      <c r="C1233" s="189">
        <v>0.17225950782997762</v>
      </c>
      <c r="D1233" s="189">
        <v>0.21327367636092467</v>
      </c>
      <c r="E1233" s="189">
        <v>0.11707680835197613</v>
      </c>
      <c r="F1233" s="189">
        <v>2.0879940343027592E-2</v>
      </c>
      <c r="G1233" s="189">
        <v>0.40715883668903802</v>
      </c>
      <c r="H1233" s="189">
        <v>1.4914243102162566E-2</v>
      </c>
      <c r="I1233" s="189">
        <v>5.4436987322893364E-2</v>
      </c>
      <c r="J1233" s="188">
        <v>0.99999999999999989</v>
      </c>
      <c r="K1233" s="190">
        <v>1341</v>
      </c>
      <c r="L1233" s="94"/>
      <c r="M1233" s="189" t="s">
        <v>143</v>
      </c>
      <c r="N1233" s="189" t="s">
        <v>143</v>
      </c>
      <c r="O1233" s="189">
        <v>0.153</v>
      </c>
      <c r="P1233" s="189">
        <v>0.193</v>
      </c>
      <c r="Q1233" s="189">
        <v>0.192</v>
      </c>
      <c r="R1233" s="189">
        <v>0.23599999999999999</v>
      </c>
      <c r="S1233" s="189">
        <v>0.10100000000000001</v>
      </c>
      <c r="T1233" s="189">
        <v>0.13500000000000001</v>
      </c>
      <c r="U1233" s="189">
        <v>1.4E-2</v>
      </c>
      <c r="V1233" s="189">
        <v>0.03</v>
      </c>
      <c r="W1233" s="189">
        <v>0.38100000000000001</v>
      </c>
      <c r="X1233" s="189">
        <v>0.434</v>
      </c>
      <c r="Y1233" s="189">
        <v>0.01</v>
      </c>
      <c r="Z1233" s="189">
        <v>2.3E-2</v>
      </c>
      <c r="AA1233" s="189">
        <v>4.3999999999999997E-2</v>
      </c>
      <c r="AB1233" s="189">
        <v>6.8000000000000005E-2</v>
      </c>
      <c r="AC1233" s="42"/>
    </row>
    <row r="1234" spans="1:29" x14ac:dyDescent="0.25">
      <c r="A1234" s="94" t="s">
        <v>2747</v>
      </c>
      <c r="B1234" s="189" t="s">
        <v>143</v>
      </c>
      <c r="C1234" s="189">
        <v>0.34854771784232363</v>
      </c>
      <c r="D1234" s="189">
        <v>0.27800829875518673</v>
      </c>
      <c r="E1234" s="189">
        <v>0.12448132780082988</v>
      </c>
      <c r="F1234" s="189">
        <v>1.2448132780082987E-2</v>
      </c>
      <c r="G1234" s="189">
        <v>4.1493775933609957E-2</v>
      </c>
      <c r="H1234" s="189">
        <v>8.2987551867219917E-3</v>
      </c>
      <c r="I1234" s="189">
        <v>0.18672199170124482</v>
      </c>
      <c r="J1234" s="188">
        <v>0.99999999999999989</v>
      </c>
      <c r="K1234" s="190">
        <v>241</v>
      </c>
      <c r="L1234" s="94"/>
      <c r="M1234" s="189" t="s">
        <v>143</v>
      </c>
      <c r="N1234" s="189" t="s">
        <v>143</v>
      </c>
      <c r="O1234" s="189">
        <v>0.29099999999999998</v>
      </c>
      <c r="P1234" s="189">
        <v>0.41099999999999998</v>
      </c>
      <c r="Q1234" s="189">
        <v>0.22500000000000001</v>
      </c>
      <c r="R1234" s="189">
        <v>0.33800000000000002</v>
      </c>
      <c r="S1234" s="189">
        <v>8.8999999999999996E-2</v>
      </c>
      <c r="T1234" s="189">
        <v>0.17199999999999999</v>
      </c>
      <c r="U1234" s="189">
        <v>4.0000000000000001E-3</v>
      </c>
      <c r="V1234" s="189">
        <v>3.5999999999999997E-2</v>
      </c>
      <c r="W1234" s="189">
        <v>2.3E-2</v>
      </c>
      <c r="X1234" s="189">
        <v>7.4999999999999997E-2</v>
      </c>
      <c r="Y1234" s="189">
        <v>2E-3</v>
      </c>
      <c r="Z1234" s="189">
        <v>0.03</v>
      </c>
      <c r="AA1234" s="189">
        <v>0.14299999999999999</v>
      </c>
      <c r="AB1234" s="189">
        <v>0.24099999999999999</v>
      </c>
      <c r="AC1234" s="42"/>
    </row>
    <row r="1235" spans="1:29" x14ac:dyDescent="0.25">
      <c r="A1235" s="94" t="s">
        <v>2748</v>
      </c>
      <c r="B1235" s="189" t="s">
        <v>143</v>
      </c>
      <c r="C1235" s="189">
        <v>0.13995943204868155</v>
      </c>
      <c r="D1235" s="189">
        <v>0.2920892494929006</v>
      </c>
      <c r="E1235" s="189">
        <v>0.11967545638945233</v>
      </c>
      <c r="F1235" s="189">
        <v>3.4482758620689655E-2</v>
      </c>
      <c r="G1235" s="189">
        <v>0.28600405679513186</v>
      </c>
      <c r="H1235" s="189">
        <v>4.0567951318458417E-3</v>
      </c>
      <c r="I1235" s="189">
        <v>0.12373225152129817</v>
      </c>
      <c r="J1235" s="188">
        <v>1</v>
      </c>
      <c r="K1235" s="190">
        <v>493</v>
      </c>
      <c r="L1235" s="94"/>
      <c r="M1235" s="189" t="s">
        <v>143</v>
      </c>
      <c r="N1235" s="189" t="s">
        <v>143</v>
      </c>
      <c r="O1235" s="189">
        <v>0.112</v>
      </c>
      <c r="P1235" s="189">
        <v>0.17299999999999999</v>
      </c>
      <c r="Q1235" s="189">
        <v>0.254</v>
      </c>
      <c r="R1235" s="189">
        <v>0.33400000000000002</v>
      </c>
      <c r="S1235" s="189">
        <v>9.4E-2</v>
      </c>
      <c r="T1235" s="189">
        <v>0.151</v>
      </c>
      <c r="U1235" s="189">
        <v>2.1999999999999999E-2</v>
      </c>
      <c r="V1235" s="189">
        <v>5.5E-2</v>
      </c>
      <c r="W1235" s="189">
        <v>0.248</v>
      </c>
      <c r="X1235" s="189">
        <v>0.32700000000000001</v>
      </c>
      <c r="Y1235" s="189">
        <v>1E-3</v>
      </c>
      <c r="Z1235" s="189">
        <v>1.4999999999999999E-2</v>
      </c>
      <c r="AA1235" s="189">
        <v>9.8000000000000004E-2</v>
      </c>
      <c r="AB1235" s="189">
        <v>0.156</v>
      </c>
      <c r="AC1235" s="42"/>
    </row>
    <row r="1236" spans="1:29" x14ac:dyDescent="0.25">
      <c r="A1236" s="94" t="s">
        <v>2749</v>
      </c>
      <c r="B1236" s="189" t="s">
        <v>143</v>
      </c>
      <c r="C1236" s="189">
        <v>0.29953917050691242</v>
      </c>
      <c r="D1236" s="189">
        <v>0.19815668202764977</v>
      </c>
      <c r="E1236" s="189">
        <v>9.6774193548387094E-2</v>
      </c>
      <c r="F1236" s="189">
        <v>9.2165898617511524E-2</v>
      </c>
      <c r="G1236" s="189">
        <v>0.26267281105990781</v>
      </c>
      <c r="H1236" s="189">
        <v>1.8433179723502304E-2</v>
      </c>
      <c r="I1236" s="189">
        <v>3.2258064516129031E-2</v>
      </c>
      <c r="J1236" s="188">
        <v>1</v>
      </c>
      <c r="K1236" s="190">
        <v>217</v>
      </c>
      <c r="L1236" s="94"/>
      <c r="M1236" s="189" t="s">
        <v>143</v>
      </c>
      <c r="N1236" s="189" t="s">
        <v>143</v>
      </c>
      <c r="O1236" s="189">
        <v>0.24299999999999999</v>
      </c>
      <c r="P1236" s="189">
        <v>0.36399999999999999</v>
      </c>
      <c r="Q1236" s="189">
        <v>0.151</v>
      </c>
      <c r="R1236" s="189">
        <v>0.25600000000000001</v>
      </c>
      <c r="S1236" s="189">
        <v>6.4000000000000001E-2</v>
      </c>
      <c r="T1236" s="189">
        <v>0.14299999999999999</v>
      </c>
      <c r="U1236" s="189">
        <v>0.06</v>
      </c>
      <c r="V1236" s="189">
        <v>0.13800000000000001</v>
      </c>
      <c r="W1236" s="189">
        <v>0.20899999999999999</v>
      </c>
      <c r="X1236" s="189">
        <v>0.32500000000000001</v>
      </c>
      <c r="Y1236" s="189">
        <v>7.0000000000000001E-3</v>
      </c>
      <c r="Z1236" s="189">
        <v>4.5999999999999999E-2</v>
      </c>
      <c r="AA1236" s="189">
        <v>1.6E-2</v>
      </c>
      <c r="AB1236" s="189">
        <v>6.5000000000000002E-2</v>
      </c>
      <c r="AC1236" s="42"/>
    </row>
    <row r="1237" spans="1:29" x14ac:dyDescent="0.25">
      <c r="A1237" s="94" t="s">
        <v>2750</v>
      </c>
      <c r="B1237" s="189" t="s">
        <v>143</v>
      </c>
      <c r="C1237" s="189">
        <v>7.1428571428571425E-2</v>
      </c>
      <c r="D1237" s="189">
        <v>0.20186335403726707</v>
      </c>
      <c r="E1237" s="189">
        <v>0.12111801242236025</v>
      </c>
      <c r="F1237" s="189">
        <v>3.7267080745341616E-2</v>
      </c>
      <c r="G1237" s="189">
        <v>0.46583850931677018</v>
      </c>
      <c r="H1237" s="189">
        <v>2.1739130434782608E-2</v>
      </c>
      <c r="I1237" s="189">
        <v>8.0745341614906832E-2</v>
      </c>
      <c r="J1237" s="188">
        <v>1</v>
      </c>
      <c r="K1237" s="190">
        <v>322</v>
      </c>
      <c r="L1237" s="94"/>
      <c r="M1237" s="189" t="s">
        <v>143</v>
      </c>
      <c r="N1237" s="189" t="s">
        <v>143</v>
      </c>
      <c r="O1237" s="189">
        <v>4.8000000000000001E-2</v>
      </c>
      <c r="P1237" s="189">
        <v>0.105</v>
      </c>
      <c r="Q1237" s="189">
        <v>0.16200000000000001</v>
      </c>
      <c r="R1237" s="189">
        <v>0.249</v>
      </c>
      <c r="S1237" s="189">
        <v>0.09</v>
      </c>
      <c r="T1237" s="189">
        <v>0.161</v>
      </c>
      <c r="U1237" s="189">
        <v>2.1000000000000001E-2</v>
      </c>
      <c r="V1237" s="189">
        <v>6.4000000000000001E-2</v>
      </c>
      <c r="W1237" s="189">
        <v>0.41199999999999998</v>
      </c>
      <c r="X1237" s="189">
        <v>0.52</v>
      </c>
      <c r="Y1237" s="189">
        <v>1.0999999999999999E-2</v>
      </c>
      <c r="Z1237" s="189">
        <v>4.3999999999999997E-2</v>
      </c>
      <c r="AA1237" s="189">
        <v>5.6000000000000001E-2</v>
      </c>
      <c r="AB1237" s="189">
        <v>0.11600000000000001</v>
      </c>
      <c r="AC1237" s="42"/>
    </row>
    <row r="1238" spans="1:29" x14ac:dyDescent="0.25">
      <c r="A1238" s="94" t="s">
        <v>2751</v>
      </c>
      <c r="B1238" s="189" t="s">
        <v>143</v>
      </c>
      <c r="C1238" s="189">
        <v>0.21271763815291445</v>
      </c>
      <c r="D1238" s="189">
        <v>0.39364118092354278</v>
      </c>
      <c r="E1238" s="189">
        <v>0.13247539742619227</v>
      </c>
      <c r="F1238" s="189">
        <v>3.7093111279333839E-2</v>
      </c>
      <c r="G1238" s="189">
        <v>0.11430734292202877</v>
      </c>
      <c r="H1238" s="189">
        <v>3.0280090840272521E-3</v>
      </c>
      <c r="I1238" s="189">
        <v>0.10673732021196064</v>
      </c>
      <c r="J1238" s="188">
        <v>1</v>
      </c>
      <c r="K1238" s="190">
        <v>1321</v>
      </c>
      <c r="L1238" s="94"/>
      <c r="M1238" s="189" t="s">
        <v>143</v>
      </c>
      <c r="N1238" s="189" t="s">
        <v>143</v>
      </c>
      <c r="O1238" s="189">
        <v>0.191</v>
      </c>
      <c r="P1238" s="189">
        <v>0.23599999999999999</v>
      </c>
      <c r="Q1238" s="189">
        <v>0.36799999999999999</v>
      </c>
      <c r="R1238" s="189">
        <v>0.42</v>
      </c>
      <c r="S1238" s="189">
        <v>0.115</v>
      </c>
      <c r="T1238" s="189">
        <v>0.152</v>
      </c>
      <c r="U1238" s="189">
        <v>2.8000000000000001E-2</v>
      </c>
      <c r="V1238" s="189">
        <v>4.9000000000000002E-2</v>
      </c>
      <c r="W1238" s="189">
        <v>9.8000000000000004E-2</v>
      </c>
      <c r="X1238" s="189">
        <v>0.13300000000000001</v>
      </c>
      <c r="Y1238" s="189">
        <v>1E-3</v>
      </c>
      <c r="Z1238" s="189">
        <v>8.0000000000000002E-3</v>
      </c>
      <c r="AA1238" s="189">
        <v>9.0999999999999998E-2</v>
      </c>
      <c r="AB1238" s="189">
        <v>0.125</v>
      </c>
      <c r="AC1238" s="42"/>
    </row>
    <row r="1239" spans="1:29" x14ac:dyDescent="0.25">
      <c r="A1239" s="94" t="s">
        <v>2752</v>
      </c>
      <c r="B1239" s="189" t="s">
        <v>143</v>
      </c>
      <c r="C1239" s="189">
        <v>0.33455882352941174</v>
      </c>
      <c r="D1239" s="189">
        <v>0.31985294117647056</v>
      </c>
      <c r="E1239" s="189">
        <v>0.11764705882352941</v>
      </c>
      <c r="F1239" s="189">
        <v>1.8382352941176471E-2</v>
      </c>
      <c r="G1239" s="189">
        <v>0.10294117647058823</v>
      </c>
      <c r="H1239" s="189" t="s">
        <v>143</v>
      </c>
      <c r="I1239" s="189">
        <v>0.10661764705882353</v>
      </c>
      <c r="J1239" s="188">
        <v>0.99999999999999989</v>
      </c>
      <c r="K1239" s="190">
        <v>272</v>
      </c>
      <c r="L1239" s="94"/>
      <c r="M1239" s="189" t="s">
        <v>143</v>
      </c>
      <c r="N1239" s="189" t="s">
        <v>143</v>
      </c>
      <c r="O1239" s="189">
        <v>0.28100000000000003</v>
      </c>
      <c r="P1239" s="189">
        <v>0.39300000000000002</v>
      </c>
      <c r="Q1239" s="189">
        <v>0.26700000000000002</v>
      </c>
      <c r="R1239" s="189">
        <v>0.377</v>
      </c>
      <c r="S1239" s="189">
        <v>8.5000000000000006E-2</v>
      </c>
      <c r="T1239" s="189">
        <v>0.161</v>
      </c>
      <c r="U1239" s="189">
        <v>8.0000000000000002E-3</v>
      </c>
      <c r="V1239" s="189">
        <v>4.2000000000000003E-2</v>
      </c>
      <c r="W1239" s="189">
        <v>7.1999999999999995E-2</v>
      </c>
      <c r="X1239" s="189">
        <v>0.14499999999999999</v>
      </c>
      <c r="Y1239" s="189" t="s">
        <v>143</v>
      </c>
      <c r="Z1239" s="189" t="s">
        <v>143</v>
      </c>
      <c r="AA1239" s="189">
        <v>7.4999999999999997E-2</v>
      </c>
      <c r="AB1239" s="189">
        <v>0.14899999999999999</v>
      </c>
      <c r="AC1239" s="42"/>
    </row>
    <row r="1240" spans="1:29" x14ac:dyDescent="0.25">
      <c r="A1240" s="94" t="s">
        <v>2753</v>
      </c>
      <c r="B1240" s="189">
        <v>4.3365207180003355E-2</v>
      </c>
      <c r="C1240" s="189">
        <v>0.18746854554604933</v>
      </c>
      <c r="D1240" s="189">
        <v>0.29164569703069954</v>
      </c>
      <c r="E1240" s="189">
        <v>0.11692669015265895</v>
      </c>
      <c r="F1240" s="189">
        <v>2.6002348599228318E-2</v>
      </c>
      <c r="G1240" s="189">
        <v>0.23477604428787116</v>
      </c>
      <c r="H1240" s="189">
        <v>1.0988089246770676E-2</v>
      </c>
      <c r="I1240" s="189">
        <v>8.8827377956718676E-2</v>
      </c>
      <c r="J1240" s="188">
        <v>1</v>
      </c>
      <c r="K1240" s="190">
        <v>11922</v>
      </c>
      <c r="L1240" s="94"/>
      <c r="M1240" s="189">
        <v>0.04</v>
      </c>
      <c r="N1240" s="189">
        <v>4.7E-2</v>
      </c>
      <c r="O1240" s="189">
        <v>0.18099999999999999</v>
      </c>
      <c r="P1240" s="189">
        <v>0.19500000000000001</v>
      </c>
      <c r="Q1240" s="189">
        <v>0.28399999999999997</v>
      </c>
      <c r="R1240" s="189">
        <v>0.3</v>
      </c>
      <c r="S1240" s="189">
        <v>0.111</v>
      </c>
      <c r="T1240" s="189">
        <v>0.123</v>
      </c>
      <c r="U1240" s="189">
        <v>2.3E-2</v>
      </c>
      <c r="V1240" s="189">
        <v>2.9000000000000001E-2</v>
      </c>
      <c r="W1240" s="189">
        <v>0.22700000000000001</v>
      </c>
      <c r="X1240" s="189">
        <v>0.24199999999999999</v>
      </c>
      <c r="Y1240" s="189">
        <v>8.9999999999999993E-3</v>
      </c>
      <c r="Z1240" s="189">
        <v>1.2999999999999999E-2</v>
      </c>
      <c r="AA1240" s="189">
        <v>8.4000000000000005E-2</v>
      </c>
      <c r="AB1240" s="189">
        <v>9.4E-2</v>
      </c>
      <c r="AC1240" s="42"/>
    </row>
    <row r="1241" spans="1:29" x14ac:dyDescent="0.25">
      <c r="A1241" s="94" t="s">
        <v>2754</v>
      </c>
      <c r="B1241" s="189" t="s">
        <v>143</v>
      </c>
      <c r="C1241" s="189">
        <v>0.18592964824120603</v>
      </c>
      <c r="D1241" s="189">
        <v>0.36432160804020103</v>
      </c>
      <c r="E1241" s="189">
        <v>0.14572864321608039</v>
      </c>
      <c r="F1241" s="189">
        <v>2.0100502512562814E-2</v>
      </c>
      <c r="G1241" s="189">
        <v>0.19346733668341709</v>
      </c>
      <c r="H1241" s="189">
        <v>2.7638190954773871E-2</v>
      </c>
      <c r="I1241" s="189">
        <v>6.2814070351758788E-2</v>
      </c>
      <c r="J1241" s="188">
        <v>0.99999999999999989</v>
      </c>
      <c r="K1241" s="190">
        <v>398</v>
      </c>
      <c r="L1241" s="94"/>
      <c r="M1241" s="189" t="s">
        <v>143</v>
      </c>
      <c r="N1241" s="189" t="s">
        <v>143</v>
      </c>
      <c r="O1241" s="189">
        <v>0.151</v>
      </c>
      <c r="P1241" s="189">
        <v>0.22700000000000001</v>
      </c>
      <c r="Q1241" s="189">
        <v>0.31900000000000001</v>
      </c>
      <c r="R1241" s="189">
        <v>0.41299999999999998</v>
      </c>
      <c r="S1241" s="189">
        <v>0.114</v>
      </c>
      <c r="T1241" s="189">
        <v>0.184</v>
      </c>
      <c r="U1241" s="189">
        <v>0.01</v>
      </c>
      <c r="V1241" s="189">
        <v>3.9E-2</v>
      </c>
      <c r="W1241" s="189">
        <v>0.158</v>
      </c>
      <c r="X1241" s="189">
        <v>0.23499999999999999</v>
      </c>
      <c r="Y1241" s="189">
        <v>1.6E-2</v>
      </c>
      <c r="Z1241" s="189">
        <v>4.9000000000000002E-2</v>
      </c>
      <c r="AA1241" s="189">
        <v>4.2999999999999997E-2</v>
      </c>
      <c r="AB1241" s="189">
        <v>9.0999999999999998E-2</v>
      </c>
      <c r="AC1241" s="42"/>
    </row>
    <row r="1242" spans="1:29" x14ac:dyDescent="0.25">
      <c r="A1242" s="94" t="s">
        <v>2755</v>
      </c>
      <c r="B1242" s="189" t="s">
        <v>143</v>
      </c>
      <c r="C1242" s="189">
        <v>9.3939393939393934E-2</v>
      </c>
      <c r="D1242" s="189">
        <v>0.1484848484848485</v>
      </c>
      <c r="E1242" s="189">
        <v>6.363636363636363E-2</v>
      </c>
      <c r="F1242" s="189">
        <v>9.0909090909090905E-3</v>
      </c>
      <c r="G1242" s="189">
        <v>0.56666666666666665</v>
      </c>
      <c r="H1242" s="189">
        <v>4.8484848484848485E-2</v>
      </c>
      <c r="I1242" s="189">
        <v>6.9696969696969702E-2</v>
      </c>
      <c r="J1242" s="188">
        <v>1</v>
      </c>
      <c r="K1242" s="190">
        <v>330</v>
      </c>
      <c r="L1242" s="94"/>
      <c r="M1242" s="189" t="s">
        <v>143</v>
      </c>
      <c r="N1242" s="189" t="s">
        <v>143</v>
      </c>
      <c r="O1242" s="189">
        <v>6.7000000000000004E-2</v>
      </c>
      <c r="P1242" s="189">
        <v>0.13</v>
      </c>
      <c r="Q1242" s="189">
        <v>0.114</v>
      </c>
      <c r="R1242" s="189">
        <v>0.191</v>
      </c>
      <c r="S1242" s="189">
        <v>4.2000000000000003E-2</v>
      </c>
      <c r="T1242" s="189">
        <v>9.5000000000000001E-2</v>
      </c>
      <c r="U1242" s="189">
        <v>3.0000000000000001E-3</v>
      </c>
      <c r="V1242" s="189">
        <v>2.5999999999999999E-2</v>
      </c>
      <c r="W1242" s="189">
        <v>0.51300000000000001</v>
      </c>
      <c r="X1242" s="189">
        <v>0.61899999999999999</v>
      </c>
      <c r="Y1242" s="189">
        <v>0.03</v>
      </c>
      <c r="Z1242" s="189">
        <v>7.6999999999999999E-2</v>
      </c>
      <c r="AA1242" s="189">
        <v>4.7E-2</v>
      </c>
      <c r="AB1242" s="189">
        <v>0.10199999999999999</v>
      </c>
      <c r="AC1242" s="42"/>
    </row>
    <row r="1243" spans="1:29" x14ac:dyDescent="0.25">
      <c r="A1243" s="94" t="s">
        <v>2756</v>
      </c>
      <c r="B1243" s="189" t="s">
        <v>143</v>
      </c>
      <c r="C1243" s="189" t="s">
        <v>143</v>
      </c>
      <c r="D1243" s="189">
        <v>0.78366445916114791</v>
      </c>
      <c r="E1243" s="189">
        <v>8.9403973509933773E-2</v>
      </c>
      <c r="F1243" s="189">
        <v>2.6490066225165563E-2</v>
      </c>
      <c r="G1243" s="189">
        <v>3.6423841059602648E-2</v>
      </c>
      <c r="H1243" s="189" t="s">
        <v>143</v>
      </c>
      <c r="I1243" s="189">
        <v>6.4017660044150104E-2</v>
      </c>
      <c r="J1243" s="188">
        <v>1</v>
      </c>
      <c r="K1243" s="190">
        <v>906</v>
      </c>
      <c r="L1243" s="94"/>
      <c r="M1243" s="189" t="s">
        <v>143</v>
      </c>
      <c r="N1243" s="189" t="s">
        <v>143</v>
      </c>
      <c r="O1243" s="189" t="s">
        <v>143</v>
      </c>
      <c r="P1243" s="189" t="s">
        <v>143</v>
      </c>
      <c r="Q1243" s="189">
        <v>0.75600000000000001</v>
      </c>
      <c r="R1243" s="189">
        <v>0.80900000000000005</v>
      </c>
      <c r="S1243" s="189">
        <v>7.2999999999999995E-2</v>
      </c>
      <c r="T1243" s="189">
        <v>0.11</v>
      </c>
      <c r="U1243" s="189">
        <v>1.7999999999999999E-2</v>
      </c>
      <c r="V1243" s="189">
        <v>3.9E-2</v>
      </c>
      <c r="W1243" s="189">
        <v>2.5999999999999999E-2</v>
      </c>
      <c r="X1243" s="189">
        <v>5.0999999999999997E-2</v>
      </c>
      <c r="Y1243" s="189" t="s">
        <v>143</v>
      </c>
      <c r="Z1243" s="189" t="s">
        <v>143</v>
      </c>
      <c r="AA1243" s="189">
        <v>0.05</v>
      </c>
      <c r="AB1243" s="189">
        <v>8.2000000000000003E-2</v>
      </c>
      <c r="AC1243" s="42"/>
    </row>
    <row r="1244" spans="1:29" x14ac:dyDescent="0.25">
      <c r="A1244" s="94" t="s">
        <v>2757</v>
      </c>
      <c r="B1244" s="189">
        <v>4.0902679830747531E-2</v>
      </c>
      <c r="C1244" s="189">
        <v>0.20310296191819463</v>
      </c>
      <c r="D1244" s="189">
        <v>0.27362482369534558</v>
      </c>
      <c r="E1244" s="189">
        <v>0.10225669957686882</v>
      </c>
      <c r="F1244" s="189">
        <v>4.2313117066290547E-2</v>
      </c>
      <c r="G1244" s="189">
        <v>0.26093088857545838</v>
      </c>
      <c r="H1244" s="189">
        <v>1.6925246826516221E-2</v>
      </c>
      <c r="I1244" s="189">
        <v>5.9943582510578276E-2</v>
      </c>
      <c r="J1244" s="188">
        <v>1</v>
      </c>
      <c r="K1244" s="190">
        <v>1418</v>
      </c>
      <c r="L1244" s="94"/>
      <c r="M1244" s="189">
        <v>3.2000000000000001E-2</v>
      </c>
      <c r="N1244" s="189">
        <v>5.2999999999999999E-2</v>
      </c>
      <c r="O1244" s="189">
        <v>0.183</v>
      </c>
      <c r="P1244" s="189">
        <v>0.22500000000000001</v>
      </c>
      <c r="Q1244" s="189">
        <v>0.251</v>
      </c>
      <c r="R1244" s="189">
        <v>0.29699999999999999</v>
      </c>
      <c r="S1244" s="189">
        <v>8.7999999999999995E-2</v>
      </c>
      <c r="T1244" s="189">
        <v>0.11899999999999999</v>
      </c>
      <c r="U1244" s="189">
        <v>3.3000000000000002E-2</v>
      </c>
      <c r="V1244" s="189">
        <v>5.3999999999999999E-2</v>
      </c>
      <c r="W1244" s="189">
        <v>0.23899999999999999</v>
      </c>
      <c r="X1244" s="189">
        <v>0.28399999999999997</v>
      </c>
      <c r="Y1244" s="189">
        <v>1.0999999999999999E-2</v>
      </c>
      <c r="Z1244" s="189">
        <v>2.5000000000000001E-2</v>
      </c>
      <c r="AA1244" s="189">
        <v>4.9000000000000002E-2</v>
      </c>
      <c r="AB1244" s="189">
        <v>7.3999999999999996E-2</v>
      </c>
      <c r="AC1244" s="42"/>
    </row>
    <row r="1245" spans="1:29" x14ac:dyDescent="0.25">
      <c r="A1245" s="94" t="s">
        <v>2758</v>
      </c>
      <c r="B1245" s="189">
        <v>0.2326406487582362</v>
      </c>
      <c r="C1245" s="189">
        <v>0.33198175367460719</v>
      </c>
      <c r="D1245" s="189">
        <v>0.20375063355296502</v>
      </c>
      <c r="E1245" s="189">
        <v>4.358844399391789E-2</v>
      </c>
      <c r="F1245" s="189">
        <v>5.0684237202230104E-3</v>
      </c>
      <c r="G1245" s="189">
        <v>5.2204764318297008E-2</v>
      </c>
      <c r="H1245" s="189">
        <v>6.5889508362899137E-3</v>
      </c>
      <c r="I1245" s="189">
        <v>0.12417638114546375</v>
      </c>
      <c r="J1245" s="188">
        <v>1.0000000000000002</v>
      </c>
      <c r="K1245" s="190">
        <v>1973</v>
      </c>
      <c r="L1245" s="94"/>
      <c r="M1245" s="189">
        <v>0.215</v>
      </c>
      <c r="N1245" s="189">
        <v>0.252</v>
      </c>
      <c r="O1245" s="189">
        <v>0.312</v>
      </c>
      <c r="P1245" s="189">
        <v>0.35299999999999998</v>
      </c>
      <c r="Q1245" s="189">
        <v>0.187</v>
      </c>
      <c r="R1245" s="189">
        <v>0.222</v>
      </c>
      <c r="S1245" s="189">
        <v>3.5000000000000003E-2</v>
      </c>
      <c r="T1245" s="189">
        <v>5.3999999999999999E-2</v>
      </c>
      <c r="U1245" s="189">
        <v>3.0000000000000001E-3</v>
      </c>
      <c r="V1245" s="189">
        <v>8.9999999999999993E-3</v>
      </c>
      <c r="W1245" s="189">
        <v>4.2999999999999997E-2</v>
      </c>
      <c r="X1245" s="189">
        <v>6.3E-2</v>
      </c>
      <c r="Y1245" s="189">
        <v>4.0000000000000001E-3</v>
      </c>
      <c r="Z1245" s="189">
        <v>1.0999999999999999E-2</v>
      </c>
      <c r="AA1245" s="189">
        <v>0.11</v>
      </c>
      <c r="AB1245" s="189">
        <v>0.13900000000000001</v>
      </c>
      <c r="AC1245" s="42"/>
    </row>
    <row r="1246" spans="1:29" x14ac:dyDescent="0.25">
      <c r="A1246" s="94" t="s">
        <v>2759</v>
      </c>
      <c r="B1246" s="189" t="s">
        <v>143</v>
      </c>
      <c r="C1246" s="189">
        <v>0.1111111111111111</v>
      </c>
      <c r="D1246" s="189">
        <v>0.29390681003584229</v>
      </c>
      <c r="E1246" s="189">
        <v>0.24014336917562723</v>
      </c>
      <c r="F1246" s="189">
        <v>2.1505376344086023E-2</v>
      </c>
      <c r="G1246" s="189">
        <v>0.25806451612903225</v>
      </c>
      <c r="H1246" s="189">
        <v>7.1684587813620072E-3</v>
      </c>
      <c r="I1246" s="189">
        <v>6.8100358422939072E-2</v>
      </c>
      <c r="J1246" s="188">
        <v>0.99999999999999989</v>
      </c>
      <c r="K1246" s="190">
        <v>279</v>
      </c>
      <c r="L1246" s="94"/>
      <c r="M1246" s="189" t="s">
        <v>143</v>
      </c>
      <c r="N1246" s="189" t="s">
        <v>143</v>
      </c>
      <c r="O1246" s="189">
        <v>7.9000000000000001E-2</v>
      </c>
      <c r="P1246" s="189">
        <v>0.153</v>
      </c>
      <c r="Q1246" s="189">
        <v>0.24399999999999999</v>
      </c>
      <c r="R1246" s="189">
        <v>0.35</v>
      </c>
      <c r="S1246" s="189">
        <v>0.19400000000000001</v>
      </c>
      <c r="T1246" s="189">
        <v>0.29399999999999998</v>
      </c>
      <c r="U1246" s="189">
        <v>0.01</v>
      </c>
      <c r="V1246" s="189">
        <v>4.5999999999999999E-2</v>
      </c>
      <c r="W1246" s="189">
        <v>0.21</v>
      </c>
      <c r="X1246" s="189">
        <v>0.312</v>
      </c>
      <c r="Y1246" s="189">
        <v>2E-3</v>
      </c>
      <c r="Z1246" s="189">
        <v>2.5999999999999999E-2</v>
      </c>
      <c r="AA1246" s="189">
        <v>4.3999999999999997E-2</v>
      </c>
      <c r="AB1246" s="189">
        <v>0.104</v>
      </c>
      <c r="AC1246" s="42"/>
    </row>
    <row r="1247" spans="1:29" x14ac:dyDescent="0.25">
      <c r="A1247" s="94" t="s">
        <v>2760</v>
      </c>
      <c r="B1247" s="189" t="s">
        <v>143</v>
      </c>
      <c r="C1247" s="189">
        <v>0.12301313061506565</v>
      </c>
      <c r="D1247" s="189">
        <v>0.25501036627505186</v>
      </c>
      <c r="E1247" s="189">
        <v>0.12301313061506565</v>
      </c>
      <c r="F1247" s="189">
        <v>2.6952315134761574E-2</v>
      </c>
      <c r="G1247" s="189">
        <v>0.40635798203178991</v>
      </c>
      <c r="H1247" s="189">
        <v>1.9350380096751902E-2</v>
      </c>
      <c r="I1247" s="189">
        <v>4.6302695231513473E-2</v>
      </c>
      <c r="J1247" s="188">
        <v>1</v>
      </c>
      <c r="K1247" s="190">
        <v>1447</v>
      </c>
      <c r="L1247" s="94"/>
      <c r="M1247" s="189" t="s">
        <v>143</v>
      </c>
      <c r="N1247" s="189" t="s">
        <v>143</v>
      </c>
      <c r="O1247" s="189">
        <v>0.107</v>
      </c>
      <c r="P1247" s="189">
        <v>0.14099999999999999</v>
      </c>
      <c r="Q1247" s="189">
        <v>0.23300000000000001</v>
      </c>
      <c r="R1247" s="189">
        <v>0.27800000000000002</v>
      </c>
      <c r="S1247" s="189">
        <v>0.107</v>
      </c>
      <c r="T1247" s="189">
        <v>0.14099999999999999</v>
      </c>
      <c r="U1247" s="189">
        <v>0.02</v>
      </c>
      <c r="V1247" s="189">
        <v>3.6999999999999998E-2</v>
      </c>
      <c r="W1247" s="189">
        <v>0.38100000000000001</v>
      </c>
      <c r="X1247" s="189">
        <v>0.432</v>
      </c>
      <c r="Y1247" s="189">
        <v>1.2999999999999999E-2</v>
      </c>
      <c r="Z1247" s="189">
        <v>2.8000000000000001E-2</v>
      </c>
      <c r="AA1247" s="189">
        <v>3.6999999999999998E-2</v>
      </c>
      <c r="AB1247" s="189">
        <v>5.8000000000000003E-2</v>
      </c>
      <c r="AC1247" s="42"/>
    </row>
    <row r="1248" spans="1:29" x14ac:dyDescent="0.25">
      <c r="A1248" s="94" t="s">
        <v>2761</v>
      </c>
      <c r="B1248" s="189" t="s">
        <v>143</v>
      </c>
      <c r="C1248" s="189">
        <v>0.29319371727748689</v>
      </c>
      <c r="D1248" s="189">
        <v>0.44764397905759162</v>
      </c>
      <c r="E1248" s="189">
        <v>7.5916230366492143E-2</v>
      </c>
      <c r="F1248" s="189">
        <v>5.235602094240838E-3</v>
      </c>
      <c r="G1248" s="189">
        <v>4.1884816753926704E-2</v>
      </c>
      <c r="H1248" s="189">
        <v>2.617801047120419E-3</v>
      </c>
      <c r="I1248" s="189">
        <v>0.13350785340314136</v>
      </c>
      <c r="J1248" s="188">
        <v>1</v>
      </c>
      <c r="K1248" s="190">
        <v>382</v>
      </c>
      <c r="L1248" s="94"/>
      <c r="M1248" s="189" t="s">
        <v>143</v>
      </c>
      <c r="N1248" s="189" t="s">
        <v>143</v>
      </c>
      <c r="O1248" s="189">
        <v>0.25</v>
      </c>
      <c r="P1248" s="189">
        <v>0.34100000000000003</v>
      </c>
      <c r="Q1248" s="189">
        <v>0.39900000000000002</v>
      </c>
      <c r="R1248" s="189">
        <v>0.498</v>
      </c>
      <c r="S1248" s="189">
        <v>5.2999999999999999E-2</v>
      </c>
      <c r="T1248" s="189">
        <v>0.107</v>
      </c>
      <c r="U1248" s="189">
        <v>1E-3</v>
      </c>
      <c r="V1248" s="189">
        <v>1.9E-2</v>
      </c>
      <c r="W1248" s="189">
        <v>2.5999999999999999E-2</v>
      </c>
      <c r="X1248" s="189">
        <v>6.7000000000000004E-2</v>
      </c>
      <c r="Y1248" s="189">
        <v>0</v>
      </c>
      <c r="Z1248" s="189">
        <v>1.4999999999999999E-2</v>
      </c>
      <c r="AA1248" s="189">
        <v>0.10299999999999999</v>
      </c>
      <c r="AB1248" s="189">
        <v>0.17100000000000001</v>
      </c>
      <c r="AC1248" s="42"/>
    </row>
    <row r="1249" spans="1:29" x14ac:dyDescent="0.25">
      <c r="A1249" s="94" t="s">
        <v>2762</v>
      </c>
      <c r="B1249" s="189" t="s">
        <v>143</v>
      </c>
      <c r="C1249" s="189">
        <v>0.1137855579868709</v>
      </c>
      <c r="D1249" s="189">
        <v>0.2975929978118162</v>
      </c>
      <c r="E1249" s="189">
        <v>0.15973741794310722</v>
      </c>
      <c r="F1249" s="189">
        <v>3.2822757111597371E-2</v>
      </c>
      <c r="G1249" s="189">
        <v>0.28884026258205692</v>
      </c>
      <c r="H1249" s="189">
        <v>4.3763676148796497E-3</v>
      </c>
      <c r="I1249" s="189">
        <v>0.10284463894967177</v>
      </c>
      <c r="J1249" s="188">
        <v>1</v>
      </c>
      <c r="K1249" s="190">
        <v>457</v>
      </c>
      <c r="L1249" s="94"/>
      <c r="M1249" s="189" t="s">
        <v>143</v>
      </c>
      <c r="N1249" s="189" t="s">
        <v>143</v>
      </c>
      <c r="O1249" s="189">
        <v>8.7999999999999995E-2</v>
      </c>
      <c r="P1249" s="189">
        <v>0.14599999999999999</v>
      </c>
      <c r="Q1249" s="189">
        <v>0.25800000000000001</v>
      </c>
      <c r="R1249" s="189">
        <v>0.34100000000000003</v>
      </c>
      <c r="S1249" s="189">
        <v>0.129</v>
      </c>
      <c r="T1249" s="189">
        <v>0.19600000000000001</v>
      </c>
      <c r="U1249" s="189">
        <v>0.02</v>
      </c>
      <c r="V1249" s="189">
        <v>5.2999999999999999E-2</v>
      </c>
      <c r="W1249" s="189">
        <v>0.249</v>
      </c>
      <c r="X1249" s="189">
        <v>0.33200000000000002</v>
      </c>
      <c r="Y1249" s="189">
        <v>1E-3</v>
      </c>
      <c r="Z1249" s="189">
        <v>1.6E-2</v>
      </c>
      <c r="AA1249" s="189">
        <v>7.8E-2</v>
      </c>
      <c r="AB1249" s="189">
        <v>0.13400000000000001</v>
      </c>
      <c r="AC1249" s="42"/>
    </row>
    <row r="1250" spans="1:29" x14ac:dyDescent="0.25">
      <c r="A1250" s="94" t="s">
        <v>2763</v>
      </c>
      <c r="B1250" s="189" t="s">
        <v>143</v>
      </c>
      <c r="C1250" s="189">
        <v>0.19503546099290781</v>
      </c>
      <c r="D1250" s="189">
        <v>0.20567375886524822</v>
      </c>
      <c r="E1250" s="189">
        <v>9.2198581560283682E-2</v>
      </c>
      <c r="F1250" s="189">
        <v>0.11347517730496454</v>
      </c>
      <c r="G1250" s="189">
        <v>0.32269503546099293</v>
      </c>
      <c r="H1250" s="189">
        <v>7.0921985815602835E-3</v>
      </c>
      <c r="I1250" s="189">
        <v>6.3829787234042548E-2</v>
      </c>
      <c r="J1250" s="188">
        <v>1.0000000000000002</v>
      </c>
      <c r="K1250" s="190">
        <v>282</v>
      </c>
      <c r="L1250" s="94"/>
      <c r="M1250" s="189" t="s">
        <v>143</v>
      </c>
      <c r="N1250" s="189" t="s">
        <v>143</v>
      </c>
      <c r="O1250" s="189">
        <v>0.153</v>
      </c>
      <c r="P1250" s="189">
        <v>0.245</v>
      </c>
      <c r="Q1250" s="189">
        <v>0.16300000000000001</v>
      </c>
      <c r="R1250" s="189">
        <v>0.25700000000000001</v>
      </c>
      <c r="S1250" s="189">
        <v>6.4000000000000001E-2</v>
      </c>
      <c r="T1250" s="189">
        <v>0.13200000000000001</v>
      </c>
      <c r="U1250" s="189">
        <v>8.2000000000000003E-2</v>
      </c>
      <c r="V1250" s="189">
        <v>0.156</v>
      </c>
      <c r="W1250" s="189">
        <v>0.27100000000000002</v>
      </c>
      <c r="X1250" s="189">
        <v>0.379</v>
      </c>
      <c r="Y1250" s="189">
        <v>2E-3</v>
      </c>
      <c r="Z1250" s="189">
        <v>2.5000000000000001E-2</v>
      </c>
      <c r="AA1250" s="189">
        <v>4.1000000000000002E-2</v>
      </c>
      <c r="AB1250" s="189">
        <v>9.9000000000000005E-2</v>
      </c>
      <c r="AC1250" s="42"/>
    </row>
    <row r="1251" spans="1:29" x14ac:dyDescent="0.25">
      <c r="A1251" s="94" t="s">
        <v>2764</v>
      </c>
      <c r="B1251" s="189" t="s">
        <v>143</v>
      </c>
      <c r="C1251" s="189">
        <v>8.5034013605442174E-2</v>
      </c>
      <c r="D1251" s="189">
        <v>0.16326530612244897</v>
      </c>
      <c r="E1251" s="189">
        <v>0.12585034013605442</v>
      </c>
      <c r="F1251" s="189">
        <v>4.0816326530612242E-2</v>
      </c>
      <c r="G1251" s="189">
        <v>0.52380952380952384</v>
      </c>
      <c r="H1251" s="189">
        <v>2.0408163265306121E-2</v>
      </c>
      <c r="I1251" s="189">
        <v>4.0816326530612242E-2</v>
      </c>
      <c r="J1251" s="188">
        <v>1</v>
      </c>
      <c r="K1251" s="190">
        <v>294</v>
      </c>
      <c r="L1251" s="94"/>
      <c r="M1251" s="189" t="s">
        <v>143</v>
      </c>
      <c r="N1251" s="189" t="s">
        <v>143</v>
      </c>
      <c r="O1251" s="189">
        <v>5.8000000000000003E-2</v>
      </c>
      <c r="P1251" s="189">
        <v>0.123</v>
      </c>
      <c r="Q1251" s="189">
        <v>0.125</v>
      </c>
      <c r="R1251" s="189">
        <v>0.21</v>
      </c>
      <c r="S1251" s="189">
        <v>9.2999999999999999E-2</v>
      </c>
      <c r="T1251" s="189">
        <v>0.16900000000000001</v>
      </c>
      <c r="U1251" s="189">
        <v>2.4E-2</v>
      </c>
      <c r="V1251" s="189">
        <v>7.0000000000000007E-2</v>
      </c>
      <c r="W1251" s="189">
        <v>0.46700000000000003</v>
      </c>
      <c r="X1251" s="189">
        <v>0.57999999999999996</v>
      </c>
      <c r="Y1251" s="189">
        <v>8.9999999999999993E-3</v>
      </c>
      <c r="Z1251" s="189">
        <v>4.3999999999999997E-2</v>
      </c>
      <c r="AA1251" s="189">
        <v>2.4E-2</v>
      </c>
      <c r="AB1251" s="189">
        <v>7.0000000000000007E-2</v>
      </c>
      <c r="AC1251" s="42"/>
    </row>
    <row r="1252" spans="1:29" x14ac:dyDescent="0.25">
      <c r="A1252" s="94" t="s">
        <v>2765</v>
      </c>
      <c r="B1252" s="189" t="s">
        <v>143</v>
      </c>
      <c r="C1252" s="189">
        <v>0.1864290610006854</v>
      </c>
      <c r="D1252" s="189">
        <v>0.43797121315969845</v>
      </c>
      <c r="E1252" s="189">
        <v>0.11857436600411241</v>
      </c>
      <c r="F1252" s="189">
        <v>1.5764222069910898E-2</v>
      </c>
      <c r="G1252" s="189">
        <v>0.11720356408498972</v>
      </c>
      <c r="H1252" s="189">
        <v>4.1124057573680602E-3</v>
      </c>
      <c r="I1252" s="189">
        <v>0.11994516792323509</v>
      </c>
      <c r="J1252" s="188">
        <v>1</v>
      </c>
      <c r="K1252" s="190">
        <v>1459</v>
      </c>
      <c r="L1252" s="94"/>
      <c r="M1252" s="189" t="s">
        <v>143</v>
      </c>
      <c r="N1252" s="189" t="s">
        <v>143</v>
      </c>
      <c r="O1252" s="189">
        <v>0.16700000000000001</v>
      </c>
      <c r="P1252" s="189">
        <v>0.20699999999999999</v>
      </c>
      <c r="Q1252" s="189">
        <v>0.41299999999999998</v>
      </c>
      <c r="R1252" s="189">
        <v>0.46400000000000002</v>
      </c>
      <c r="S1252" s="189">
        <v>0.10299999999999999</v>
      </c>
      <c r="T1252" s="189">
        <v>0.13600000000000001</v>
      </c>
      <c r="U1252" s="189">
        <v>1.0999999999999999E-2</v>
      </c>
      <c r="V1252" s="189">
        <v>2.4E-2</v>
      </c>
      <c r="W1252" s="189">
        <v>0.10199999999999999</v>
      </c>
      <c r="X1252" s="189">
        <v>0.13500000000000001</v>
      </c>
      <c r="Y1252" s="189">
        <v>2E-3</v>
      </c>
      <c r="Z1252" s="189">
        <v>8.9999999999999993E-3</v>
      </c>
      <c r="AA1252" s="189">
        <v>0.104</v>
      </c>
      <c r="AB1252" s="189">
        <v>0.13800000000000001</v>
      </c>
      <c r="AC1252" s="42"/>
    </row>
    <row r="1253" spans="1:29" x14ac:dyDescent="0.25">
      <c r="A1253" s="94" t="s">
        <v>2766</v>
      </c>
      <c r="B1253" s="189" t="s">
        <v>143</v>
      </c>
      <c r="C1253" s="189">
        <v>0.33993399339933994</v>
      </c>
      <c r="D1253" s="189">
        <v>0.38943894389438943</v>
      </c>
      <c r="E1253" s="189">
        <v>8.9108910891089105E-2</v>
      </c>
      <c r="F1253" s="189">
        <v>6.6006600660066007E-3</v>
      </c>
      <c r="G1253" s="189">
        <v>0.11221122112211221</v>
      </c>
      <c r="H1253" s="189">
        <v>3.3003300330033004E-3</v>
      </c>
      <c r="I1253" s="189">
        <v>5.9405940594059403E-2</v>
      </c>
      <c r="J1253" s="188">
        <v>1</v>
      </c>
      <c r="K1253" s="190">
        <v>303</v>
      </c>
      <c r="L1253" s="94"/>
      <c r="M1253" s="189" t="s">
        <v>143</v>
      </c>
      <c r="N1253" s="189" t="s">
        <v>143</v>
      </c>
      <c r="O1253" s="189">
        <v>0.28899999999999998</v>
      </c>
      <c r="P1253" s="189">
        <v>0.39500000000000002</v>
      </c>
      <c r="Q1253" s="189">
        <v>0.33600000000000002</v>
      </c>
      <c r="R1253" s="189">
        <v>0.44500000000000001</v>
      </c>
      <c r="S1253" s="189">
        <v>6.2E-2</v>
      </c>
      <c r="T1253" s="189">
        <v>0.127</v>
      </c>
      <c r="U1253" s="189">
        <v>2E-3</v>
      </c>
      <c r="V1253" s="189">
        <v>2.4E-2</v>
      </c>
      <c r="W1253" s="189">
        <v>8.1000000000000003E-2</v>
      </c>
      <c r="X1253" s="189">
        <v>0.153</v>
      </c>
      <c r="Y1253" s="189">
        <v>1E-3</v>
      </c>
      <c r="Z1253" s="189">
        <v>1.7999999999999999E-2</v>
      </c>
      <c r="AA1253" s="189">
        <v>3.7999999999999999E-2</v>
      </c>
      <c r="AB1253" s="189">
        <v>9.1999999999999998E-2</v>
      </c>
      <c r="AC1253" s="42"/>
    </row>
    <row r="1254" spans="1:29" x14ac:dyDescent="0.25">
      <c r="A1254" s="94" t="s">
        <v>2767</v>
      </c>
      <c r="B1254" s="189">
        <v>4.1136083563171173E-2</v>
      </c>
      <c r="C1254" s="189">
        <v>0.30590927762455256</v>
      </c>
      <c r="D1254" s="189">
        <v>0.24769673141247581</v>
      </c>
      <c r="E1254" s="189">
        <v>9.3949885570095648E-2</v>
      </c>
      <c r="F1254" s="189">
        <v>3.7497799424916378E-2</v>
      </c>
      <c r="G1254" s="189">
        <v>0.24353030925415176</v>
      </c>
      <c r="H1254" s="189">
        <v>2.9341001114958042E-3</v>
      </c>
      <c r="I1254" s="189">
        <v>2.7345813039140895E-2</v>
      </c>
      <c r="J1254" s="188">
        <v>0.99999999999999989</v>
      </c>
      <c r="K1254" s="190">
        <v>17041</v>
      </c>
      <c r="L1254" s="94"/>
      <c r="M1254" s="189">
        <v>3.7999999999999999E-2</v>
      </c>
      <c r="N1254" s="189">
        <v>4.3999999999999997E-2</v>
      </c>
      <c r="O1254" s="189">
        <v>0.29899999999999999</v>
      </c>
      <c r="P1254" s="189">
        <v>0.313</v>
      </c>
      <c r="Q1254" s="189">
        <v>0.24099999999999999</v>
      </c>
      <c r="R1254" s="189">
        <v>0.254</v>
      </c>
      <c r="S1254" s="189">
        <v>0.09</v>
      </c>
      <c r="T1254" s="189">
        <v>9.8000000000000004E-2</v>
      </c>
      <c r="U1254" s="189">
        <v>3.5000000000000003E-2</v>
      </c>
      <c r="V1254" s="189">
        <v>0.04</v>
      </c>
      <c r="W1254" s="189">
        <v>0.23699999999999999</v>
      </c>
      <c r="X1254" s="189">
        <v>0.25</v>
      </c>
      <c r="Y1254" s="189">
        <v>2E-3</v>
      </c>
      <c r="Z1254" s="189">
        <v>4.0000000000000001E-3</v>
      </c>
      <c r="AA1254" s="189">
        <v>2.5000000000000001E-2</v>
      </c>
      <c r="AB1254" s="189">
        <v>0.03</v>
      </c>
      <c r="AC1254" s="42"/>
    </row>
    <row r="1255" spans="1:29" x14ac:dyDescent="0.25">
      <c r="A1255" s="94" t="s">
        <v>2768</v>
      </c>
      <c r="B1255" s="189" t="s">
        <v>143</v>
      </c>
      <c r="C1255" s="189">
        <v>0.36525974025974028</v>
      </c>
      <c r="D1255" s="189">
        <v>0.25162337662337664</v>
      </c>
      <c r="E1255" s="189">
        <v>0.10714285714285714</v>
      </c>
      <c r="F1255" s="189">
        <v>5.5194805194805192E-2</v>
      </c>
      <c r="G1255" s="189">
        <v>0.19480519480519481</v>
      </c>
      <c r="H1255" s="189" t="s">
        <v>143</v>
      </c>
      <c r="I1255" s="189">
        <v>2.5974025974025976E-2</v>
      </c>
      <c r="J1255" s="188">
        <v>1</v>
      </c>
      <c r="K1255" s="190">
        <v>616</v>
      </c>
      <c r="L1255" s="94"/>
      <c r="M1255" s="189" t="s">
        <v>143</v>
      </c>
      <c r="N1255" s="189" t="s">
        <v>143</v>
      </c>
      <c r="O1255" s="189">
        <v>0.32800000000000001</v>
      </c>
      <c r="P1255" s="189">
        <v>0.40400000000000003</v>
      </c>
      <c r="Q1255" s="189">
        <v>0.219</v>
      </c>
      <c r="R1255" s="189">
        <v>0.28699999999999998</v>
      </c>
      <c r="S1255" s="189">
        <v>8.5000000000000006E-2</v>
      </c>
      <c r="T1255" s="189">
        <v>0.13400000000000001</v>
      </c>
      <c r="U1255" s="189">
        <v>0.04</v>
      </c>
      <c r="V1255" s="189">
        <v>7.5999999999999998E-2</v>
      </c>
      <c r="W1255" s="189">
        <v>0.16500000000000001</v>
      </c>
      <c r="X1255" s="189">
        <v>0.22800000000000001</v>
      </c>
      <c r="Y1255" s="189" t="s">
        <v>143</v>
      </c>
      <c r="Z1255" s="189" t="s">
        <v>143</v>
      </c>
      <c r="AA1255" s="189">
        <v>1.6E-2</v>
      </c>
      <c r="AB1255" s="189">
        <v>4.2000000000000003E-2</v>
      </c>
      <c r="AC1255" s="42"/>
    </row>
    <row r="1256" spans="1:29" x14ac:dyDescent="0.25">
      <c r="A1256" s="94" t="s">
        <v>2769</v>
      </c>
      <c r="B1256" s="189" t="s">
        <v>143</v>
      </c>
      <c r="C1256" s="189">
        <v>0.10240963855421686</v>
      </c>
      <c r="D1256" s="189">
        <v>0.19578313253012047</v>
      </c>
      <c r="E1256" s="189">
        <v>5.8734939759036146E-2</v>
      </c>
      <c r="F1256" s="189">
        <v>2.1084337349397589E-2</v>
      </c>
      <c r="G1256" s="189">
        <v>0.57981927710843373</v>
      </c>
      <c r="H1256" s="189">
        <v>1.8072289156626505E-2</v>
      </c>
      <c r="I1256" s="189">
        <v>2.4096385542168676E-2</v>
      </c>
      <c r="J1256" s="188">
        <v>0.99999999999999989</v>
      </c>
      <c r="K1256" s="190">
        <v>664</v>
      </c>
      <c r="L1256" s="94"/>
      <c r="M1256" s="189" t="s">
        <v>143</v>
      </c>
      <c r="N1256" s="189" t="s">
        <v>143</v>
      </c>
      <c r="O1256" s="189">
        <v>8.2000000000000003E-2</v>
      </c>
      <c r="P1256" s="189">
        <v>0.128</v>
      </c>
      <c r="Q1256" s="189">
        <v>0.16700000000000001</v>
      </c>
      <c r="R1256" s="189">
        <v>0.22800000000000001</v>
      </c>
      <c r="S1256" s="189">
        <v>4.2999999999999997E-2</v>
      </c>
      <c r="T1256" s="189">
        <v>7.9000000000000001E-2</v>
      </c>
      <c r="U1256" s="189">
        <v>1.2999999999999999E-2</v>
      </c>
      <c r="V1256" s="189">
        <v>3.5000000000000003E-2</v>
      </c>
      <c r="W1256" s="189">
        <v>0.54200000000000004</v>
      </c>
      <c r="X1256" s="189">
        <v>0.61699999999999999</v>
      </c>
      <c r="Y1256" s="189">
        <v>0.01</v>
      </c>
      <c r="Z1256" s="189">
        <v>3.1E-2</v>
      </c>
      <c r="AA1256" s="189">
        <v>1.4999999999999999E-2</v>
      </c>
      <c r="AB1256" s="189">
        <v>3.9E-2</v>
      </c>
      <c r="AC1256" s="42"/>
    </row>
    <row r="1257" spans="1:29" x14ac:dyDescent="0.25">
      <c r="A1257" s="94" t="s">
        <v>2770</v>
      </c>
      <c r="B1257" s="189" t="s">
        <v>143</v>
      </c>
      <c r="C1257" s="189">
        <v>1.2232415902140672E-3</v>
      </c>
      <c r="D1257" s="189">
        <v>0.57247706422018352</v>
      </c>
      <c r="E1257" s="189">
        <v>0.37247706422018351</v>
      </c>
      <c r="F1257" s="189">
        <v>2.4464831804281344E-3</v>
      </c>
      <c r="G1257" s="189">
        <v>9.1743119266055051E-3</v>
      </c>
      <c r="H1257" s="189" t="s">
        <v>143</v>
      </c>
      <c r="I1257" s="189">
        <v>4.2201834862385323E-2</v>
      </c>
      <c r="J1257" s="188">
        <v>1.0000000000000002</v>
      </c>
      <c r="K1257" s="190">
        <v>1635</v>
      </c>
      <c r="L1257" s="94"/>
      <c r="M1257" s="189" t="s">
        <v>143</v>
      </c>
      <c r="N1257" s="189" t="s">
        <v>143</v>
      </c>
      <c r="O1257" s="189">
        <v>0</v>
      </c>
      <c r="P1257" s="189">
        <v>4.0000000000000001E-3</v>
      </c>
      <c r="Q1257" s="189">
        <v>0.54800000000000004</v>
      </c>
      <c r="R1257" s="189">
        <v>0.59599999999999997</v>
      </c>
      <c r="S1257" s="189">
        <v>0.34899999999999998</v>
      </c>
      <c r="T1257" s="189">
        <v>0.39600000000000002</v>
      </c>
      <c r="U1257" s="189">
        <v>1E-3</v>
      </c>
      <c r="V1257" s="189">
        <v>6.0000000000000001E-3</v>
      </c>
      <c r="W1257" s="189">
        <v>6.0000000000000001E-3</v>
      </c>
      <c r="X1257" s="189">
        <v>1.4999999999999999E-2</v>
      </c>
      <c r="Y1257" s="189" t="s">
        <v>143</v>
      </c>
      <c r="Z1257" s="189" t="s">
        <v>143</v>
      </c>
      <c r="AA1257" s="189">
        <v>3.3000000000000002E-2</v>
      </c>
      <c r="AB1257" s="189">
        <v>5.2999999999999999E-2</v>
      </c>
      <c r="AC1257" s="42"/>
    </row>
    <row r="1258" spans="1:29" x14ac:dyDescent="0.25">
      <c r="A1258" s="94" t="s">
        <v>2771</v>
      </c>
      <c r="B1258" s="189">
        <v>3.1965442764578834E-2</v>
      </c>
      <c r="C1258" s="189">
        <v>0.33390928725701946</v>
      </c>
      <c r="D1258" s="189">
        <v>0.20777537796976242</v>
      </c>
      <c r="E1258" s="189">
        <v>9.2008639308855292E-2</v>
      </c>
      <c r="F1258" s="189">
        <v>8.6825053995680343E-2</v>
      </c>
      <c r="G1258" s="189">
        <v>0.22634989200863931</v>
      </c>
      <c r="H1258" s="189">
        <v>2.5917926565874731E-3</v>
      </c>
      <c r="I1258" s="189">
        <v>1.8574514038876888E-2</v>
      </c>
      <c r="J1258" s="188">
        <v>1</v>
      </c>
      <c r="K1258" s="190">
        <v>2315</v>
      </c>
      <c r="L1258" s="94"/>
      <c r="M1258" s="189">
        <v>2.5999999999999999E-2</v>
      </c>
      <c r="N1258" s="189">
        <v>0.04</v>
      </c>
      <c r="O1258" s="189">
        <v>0.315</v>
      </c>
      <c r="P1258" s="189">
        <v>0.35299999999999998</v>
      </c>
      <c r="Q1258" s="189">
        <v>0.192</v>
      </c>
      <c r="R1258" s="189">
        <v>0.22500000000000001</v>
      </c>
      <c r="S1258" s="189">
        <v>8.1000000000000003E-2</v>
      </c>
      <c r="T1258" s="189">
        <v>0.104</v>
      </c>
      <c r="U1258" s="189">
        <v>7.5999999999999998E-2</v>
      </c>
      <c r="V1258" s="189">
        <v>9.9000000000000005E-2</v>
      </c>
      <c r="W1258" s="189">
        <v>0.21</v>
      </c>
      <c r="X1258" s="189">
        <v>0.24399999999999999</v>
      </c>
      <c r="Y1258" s="189">
        <v>1E-3</v>
      </c>
      <c r="Z1258" s="189">
        <v>6.0000000000000001E-3</v>
      </c>
      <c r="AA1258" s="189">
        <v>1.4E-2</v>
      </c>
      <c r="AB1258" s="189">
        <v>2.5000000000000001E-2</v>
      </c>
      <c r="AC1258" s="42"/>
    </row>
    <row r="1259" spans="1:29" x14ac:dyDescent="0.25">
      <c r="A1259" s="94" t="s">
        <v>2772</v>
      </c>
      <c r="B1259" s="189">
        <v>0.2611036339165545</v>
      </c>
      <c r="C1259" s="189">
        <v>0.51233737101839394</v>
      </c>
      <c r="D1259" s="189">
        <v>0.11709286675639301</v>
      </c>
      <c r="E1259" s="189">
        <v>3.2301480484522208E-2</v>
      </c>
      <c r="F1259" s="189">
        <v>2.6917900403768506E-3</v>
      </c>
      <c r="G1259" s="189">
        <v>4.4414535666218037E-2</v>
      </c>
      <c r="H1259" s="189">
        <v>2.6917900403768506E-3</v>
      </c>
      <c r="I1259" s="189">
        <v>2.7366532077164649E-2</v>
      </c>
      <c r="J1259" s="188">
        <v>1</v>
      </c>
      <c r="K1259" s="190">
        <v>2229</v>
      </c>
      <c r="L1259" s="94"/>
      <c r="M1259" s="189">
        <v>0.24299999999999999</v>
      </c>
      <c r="N1259" s="189">
        <v>0.28000000000000003</v>
      </c>
      <c r="O1259" s="189">
        <v>0.49199999999999999</v>
      </c>
      <c r="P1259" s="189">
        <v>0.53300000000000003</v>
      </c>
      <c r="Q1259" s="189">
        <v>0.104</v>
      </c>
      <c r="R1259" s="189">
        <v>0.13100000000000001</v>
      </c>
      <c r="S1259" s="189">
        <v>2.5999999999999999E-2</v>
      </c>
      <c r="T1259" s="189">
        <v>0.04</v>
      </c>
      <c r="U1259" s="189">
        <v>1E-3</v>
      </c>
      <c r="V1259" s="189">
        <v>6.0000000000000001E-3</v>
      </c>
      <c r="W1259" s="189">
        <v>3.6999999999999998E-2</v>
      </c>
      <c r="X1259" s="189">
        <v>5.3999999999999999E-2</v>
      </c>
      <c r="Y1259" s="189">
        <v>1E-3</v>
      </c>
      <c r="Z1259" s="189">
        <v>6.0000000000000001E-3</v>
      </c>
      <c r="AA1259" s="189">
        <v>2.1000000000000001E-2</v>
      </c>
      <c r="AB1259" s="189">
        <v>3.5000000000000003E-2</v>
      </c>
      <c r="AC1259" s="42"/>
    </row>
    <row r="1260" spans="1:29" x14ac:dyDescent="0.25">
      <c r="A1260" s="94" t="s">
        <v>2773</v>
      </c>
      <c r="B1260" s="189" t="s">
        <v>143</v>
      </c>
      <c r="C1260" s="189">
        <v>0.27754237288135591</v>
      </c>
      <c r="D1260" s="189">
        <v>0.25423728813559321</v>
      </c>
      <c r="E1260" s="189">
        <v>0.12076271186440678</v>
      </c>
      <c r="F1260" s="189">
        <v>4.6610169491525424E-2</v>
      </c>
      <c r="G1260" s="189">
        <v>0.26694915254237289</v>
      </c>
      <c r="H1260" s="189">
        <v>2.1186440677966102E-3</v>
      </c>
      <c r="I1260" s="189">
        <v>3.1779661016949151E-2</v>
      </c>
      <c r="J1260" s="188">
        <v>1</v>
      </c>
      <c r="K1260" s="190">
        <v>472</v>
      </c>
      <c r="L1260" s="94"/>
      <c r="M1260" s="189" t="s">
        <v>143</v>
      </c>
      <c r="N1260" s="189" t="s">
        <v>143</v>
      </c>
      <c r="O1260" s="189">
        <v>0.23899999999999999</v>
      </c>
      <c r="P1260" s="189">
        <v>0.32</v>
      </c>
      <c r="Q1260" s="189">
        <v>0.217</v>
      </c>
      <c r="R1260" s="189">
        <v>0.29499999999999998</v>
      </c>
      <c r="S1260" s="189">
        <v>9.4E-2</v>
      </c>
      <c r="T1260" s="189">
        <v>0.153</v>
      </c>
      <c r="U1260" s="189">
        <v>3.1E-2</v>
      </c>
      <c r="V1260" s="189">
        <v>7.0000000000000007E-2</v>
      </c>
      <c r="W1260" s="189">
        <v>0.22900000000000001</v>
      </c>
      <c r="X1260" s="189">
        <v>0.309</v>
      </c>
      <c r="Y1260" s="189">
        <v>0</v>
      </c>
      <c r="Z1260" s="189">
        <v>1.2E-2</v>
      </c>
      <c r="AA1260" s="189">
        <v>1.9E-2</v>
      </c>
      <c r="AB1260" s="189">
        <v>5.1999999999999998E-2</v>
      </c>
      <c r="AC1260" s="42"/>
    </row>
    <row r="1261" spans="1:29" x14ac:dyDescent="0.25">
      <c r="A1261" s="94" t="s">
        <v>2774</v>
      </c>
      <c r="B1261" s="189" t="s">
        <v>143</v>
      </c>
      <c r="C1261" s="189">
        <v>0.28372409106354063</v>
      </c>
      <c r="D1261" s="189">
        <v>0.21202854230377166</v>
      </c>
      <c r="E1261" s="189">
        <v>7.7471967380224258E-2</v>
      </c>
      <c r="F1261" s="189">
        <v>1.6989466530750934E-2</v>
      </c>
      <c r="G1261" s="189">
        <v>0.38532110091743121</v>
      </c>
      <c r="H1261" s="189">
        <v>3.7376826367652057E-3</v>
      </c>
      <c r="I1261" s="189">
        <v>2.072714916751614E-2</v>
      </c>
      <c r="J1261" s="188">
        <v>1</v>
      </c>
      <c r="K1261" s="190">
        <v>2943</v>
      </c>
      <c r="L1261" s="94"/>
      <c r="M1261" s="189" t="s">
        <v>143</v>
      </c>
      <c r="N1261" s="189" t="s">
        <v>143</v>
      </c>
      <c r="O1261" s="189">
        <v>0.26800000000000002</v>
      </c>
      <c r="P1261" s="189">
        <v>0.3</v>
      </c>
      <c r="Q1261" s="189">
        <v>0.19800000000000001</v>
      </c>
      <c r="R1261" s="189">
        <v>0.22700000000000001</v>
      </c>
      <c r="S1261" s="189">
        <v>6.8000000000000005E-2</v>
      </c>
      <c r="T1261" s="189">
        <v>8.7999999999999995E-2</v>
      </c>
      <c r="U1261" s="189">
        <v>1.2999999999999999E-2</v>
      </c>
      <c r="V1261" s="189">
        <v>2.1999999999999999E-2</v>
      </c>
      <c r="W1261" s="189">
        <v>0.36799999999999999</v>
      </c>
      <c r="X1261" s="189">
        <v>0.40300000000000002</v>
      </c>
      <c r="Y1261" s="189">
        <v>2E-3</v>
      </c>
      <c r="Z1261" s="189">
        <v>7.0000000000000001E-3</v>
      </c>
      <c r="AA1261" s="189">
        <v>1.6E-2</v>
      </c>
      <c r="AB1261" s="189">
        <v>2.7E-2</v>
      </c>
      <c r="AC1261" s="42"/>
    </row>
    <row r="1262" spans="1:29" x14ac:dyDescent="0.25">
      <c r="A1262" s="94" t="s">
        <v>2775</v>
      </c>
      <c r="B1262" s="189" t="s">
        <v>143</v>
      </c>
      <c r="C1262" s="189">
        <v>0.3380855397148676</v>
      </c>
      <c r="D1262" s="189">
        <v>0.42769857433808556</v>
      </c>
      <c r="E1262" s="189">
        <v>0.10386965376782077</v>
      </c>
      <c r="F1262" s="189">
        <v>2.0366598778004071E-3</v>
      </c>
      <c r="G1262" s="189">
        <v>3.0549898167006109E-2</v>
      </c>
      <c r="H1262" s="189" t="s">
        <v>143</v>
      </c>
      <c r="I1262" s="189">
        <v>9.775967413441955E-2</v>
      </c>
      <c r="J1262" s="188">
        <v>1</v>
      </c>
      <c r="K1262" s="190">
        <v>491</v>
      </c>
      <c r="L1262" s="94"/>
      <c r="M1262" s="189" t="s">
        <v>143</v>
      </c>
      <c r="N1262" s="189" t="s">
        <v>143</v>
      </c>
      <c r="O1262" s="189">
        <v>0.29799999999999999</v>
      </c>
      <c r="P1262" s="189">
        <v>0.38100000000000001</v>
      </c>
      <c r="Q1262" s="189">
        <v>0.38500000000000001</v>
      </c>
      <c r="R1262" s="189">
        <v>0.47199999999999998</v>
      </c>
      <c r="S1262" s="189">
        <v>0.08</v>
      </c>
      <c r="T1262" s="189">
        <v>0.13400000000000001</v>
      </c>
      <c r="U1262" s="189">
        <v>0</v>
      </c>
      <c r="V1262" s="189">
        <v>1.0999999999999999E-2</v>
      </c>
      <c r="W1262" s="189">
        <v>1.9E-2</v>
      </c>
      <c r="X1262" s="189">
        <v>0.05</v>
      </c>
      <c r="Y1262" s="189" t="s">
        <v>143</v>
      </c>
      <c r="Z1262" s="189" t="s">
        <v>143</v>
      </c>
      <c r="AA1262" s="189">
        <v>7.4999999999999997E-2</v>
      </c>
      <c r="AB1262" s="189">
        <v>0.127</v>
      </c>
      <c r="AC1262" s="42"/>
    </row>
    <row r="1263" spans="1:29" x14ac:dyDescent="0.25">
      <c r="A1263" s="94" t="s">
        <v>2776</v>
      </c>
      <c r="B1263" s="189" t="s">
        <v>143</v>
      </c>
      <c r="C1263" s="189">
        <v>0.20535714285714285</v>
      </c>
      <c r="D1263" s="189">
        <v>0.35357142857142859</v>
      </c>
      <c r="E1263" s="189">
        <v>0.11071428571428571</v>
      </c>
      <c r="F1263" s="189">
        <v>2.3214285714285715E-2</v>
      </c>
      <c r="G1263" s="189">
        <v>0.28749999999999998</v>
      </c>
      <c r="H1263" s="189" t="s">
        <v>143</v>
      </c>
      <c r="I1263" s="189">
        <v>1.9642857142857142E-2</v>
      </c>
      <c r="J1263" s="188">
        <v>1</v>
      </c>
      <c r="K1263" s="190">
        <v>560</v>
      </c>
      <c r="L1263" s="94"/>
      <c r="M1263" s="189" t="s">
        <v>143</v>
      </c>
      <c r="N1263" s="189" t="s">
        <v>143</v>
      </c>
      <c r="O1263" s="189">
        <v>0.17399999999999999</v>
      </c>
      <c r="P1263" s="189">
        <v>0.24099999999999999</v>
      </c>
      <c r="Q1263" s="189">
        <v>0.315</v>
      </c>
      <c r="R1263" s="189">
        <v>0.39400000000000002</v>
      </c>
      <c r="S1263" s="189">
        <v>8.6999999999999994E-2</v>
      </c>
      <c r="T1263" s="189">
        <v>0.13900000000000001</v>
      </c>
      <c r="U1263" s="189">
        <v>1.4E-2</v>
      </c>
      <c r="V1263" s="189">
        <v>3.9E-2</v>
      </c>
      <c r="W1263" s="189">
        <v>0.252</v>
      </c>
      <c r="X1263" s="189">
        <v>0.32600000000000001</v>
      </c>
      <c r="Y1263" s="189" t="s">
        <v>143</v>
      </c>
      <c r="Z1263" s="189" t="s">
        <v>143</v>
      </c>
      <c r="AA1263" s="189">
        <v>1.0999999999999999E-2</v>
      </c>
      <c r="AB1263" s="189">
        <v>3.5000000000000003E-2</v>
      </c>
      <c r="AC1263" s="42"/>
    </row>
    <row r="1264" spans="1:29" x14ac:dyDescent="0.25">
      <c r="A1264" s="94" t="s">
        <v>2777</v>
      </c>
      <c r="B1264" s="189" t="s">
        <v>143</v>
      </c>
      <c r="C1264" s="189">
        <v>0.37692307692307692</v>
      </c>
      <c r="D1264" s="189">
        <v>0.15128205128205127</v>
      </c>
      <c r="E1264" s="189">
        <v>8.2051282051282051E-2</v>
      </c>
      <c r="F1264" s="189">
        <v>0.12307692307692308</v>
      </c>
      <c r="G1264" s="189">
        <v>0.22564102564102564</v>
      </c>
      <c r="H1264" s="189">
        <v>2.5641025641025641E-3</v>
      </c>
      <c r="I1264" s="189">
        <v>3.8461538461538464E-2</v>
      </c>
      <c r="J1264" s="188">
        <v>1</v>
      </c>
      <c r="K1264" s="190">
        <v>390</v>
      </c>
      <c r="L1264" s="94"/>
      <c r="M1264" s="189" t="s">
        <v>143</v>
      </c>
      <c r="N1264" s="189" t="s">
        <v>143</v>
      </c>
      <c r="O1264" s="189">
        <v>0.33</v>
      </c>
      <c r="P1264" s="189">
        <v>0.42599999999999999</v>
      </c>
      <c r="Q1264" s="189">
        <v>0.11899999999999999</v>
      </c>
      <c r="R1264" s="189">
        <v>0.19</v>
      </c>
      <c r="S1264" s="189">
        <v>5.8999999999999997E-2</v>
      </c>
      <c r="T1264" s="189">
        <v>0.114</v>
      </c>
      <c r="U1264" s="189">
        <v>9.4E-2</v>
      </c>
      <c r="V1264" s="189">
        <v>0.159</v>
      </c>
      <c r="W1264" s="189">
        <v>0.187</v>
      </c>
      <c r="X1264" s="189">
        <v>0.27</v>
      </c>
      <c r="Y1264" s="189">
        <v>0</v>
      </c>
      <c r="Z1264" s="189">
        <v>1.4E-2</v>
      </c>
      <c r="AA1264" s="189">
        <v>2.3E-2</v>
      </c>
      <c r="AB1264" s="189">
        <v>6.2E-2</v>
      </c>
      <c r="AC1264" s="42"/>
    </row>
    <row r="1265" spans="1:29" x14ac:dyDescent="0.25">
      <c r="A1265" s="94" t="s">
        <v>2778</v>
      </c>
      <c r="B1265" s="189" t="s">
        <v>143</v>
      </c>
      <c r="C1265" s="189">
        <v>0.15913978494623657</v>
      </c>
      <c r="D1265" s="189">
        <v>0.16989247311827957</v>
      </c>
      <c r="E1265" s="189">
        <v>0.10752688172043011</v>
      </c>
      <c r="F1265" s="189">
        <v>3.2258064516129031E-2</v>
      </c>
      <c r="G1265" s="189">
        <v>0.49892473118279568</v>
      </c>
      <c r="H1265" s="189" t="s">
        <v>143</v>
      </c>
      <c r="I1265" s="189">
        <v>3.2258064516129031E-2</v>
      </c>
      <c r="J1265" s="188">
        <v>1</v>
      </c>
      <c r="K1265" s="190">
        <v>465</v>
      </c>
      <c r="L1265" s="94"/>
      <c r="M1265" s="189" t="s">
        <v>143</v>
      </c>
      <c r="N1265" s="189" t="s">
        <v>143</v>
      </c>
      <c r="O1265" s="189">
        <v>0.129</v>
      </c>
      <c r="P1265" s="189">
        <v>0.19500000000000001</v>
      </c>
      <c r="Q1265" s="189">
        <v>0.13800000000000001</v>
      </c>
      <c r="R1265" s="189">
        <v>0.20699999999999999</v>
      </c>
      <c r="S1265" s="189">
        <v>8.3000000000000004E-2</v>
      </c>
      <c r="T1265" s="189">
        <v>0.13900000000000001</v>
      </c>
      <c r="U1265" s="189">
        <v>0.02</v>
      </c>
      <c r="V1265" s="189">
        <v>5.2999999999999999E-2</v>
      </c>
      <c r="W1265" s="189">
        <v>0.45400000000000001</v>
      </c>
      <c r="X1265" s="189">
        <v>0.54400000000000004</v>
      </c>
      <c r="Y1265" s="189" t="s">
        <v>143</v>
      </c>
      <c r="Z1265" s="189" t="s">
        <v>143</v>
      </c>
      <c r="AA1265" s="189">
        <v>0.02</v>
      </c>
      <c r="AB1265" s="189">
        <v>5.2999999999999999E-2</v>
      </c>
      <c r="AC1265" s="42"/>
    </row>
    <row r="1266" spans="1:29" x14ac:dyDescent="0.25">
      <c r="A1266" s="94" t="s">
        <v>2779</v>
      </c>
      <c r="B1266" s="189" t="s">
        <v>143</v>
      </c>
      <c r="C1266" s="189">
        <v>0.29953917050691242</v>
      </c>
      <c r="D1266" s="189">
        <v>0.41301843317972348</v>
      </c>
      <c r="E1266" s="189">
        <v>0.13191244239631336</v>
      </c>
      <c r="F1266" s="189">
        <v>4.7811059907834103E-2</v>
      </c>
      <c r="G1266" s="189">
        <v>7.8917050691244245E-2</v>
      </c>
      <c r="H1266" s="189">
        <v>1.152073732718894E-3</v>
      </c>
      <c r="I1266" s="189">
        <v>2.7649769585253458E-2</v>
      </c>
      <c r="J1266" s="188">
        <v>0.99999999999999989</v>
      </c>
      <c r="K1266" s="190">
        <v>1736</v>
      </c>
      <c r="L1266" s="94"/>
      <c r="M1266" s="189" t="s">
        <v>143</v>
      </c>
      <c r="N1266" s="189" t="s">
        <v>143</v>
      </c>
      <c r="O1266" s="189">
        <v>0.27800000000000002</v>
      </c>
      <c r="P1266" s="189">
        <v>0.32200000000000001</v>
      </c>
      <c r="Q1266" s="189">
        <v>0.39</v>
      </c>
      <c r="R1266" s="189">
        <v>0.436</v>
      </c>
      <c r="S1266" s="189">
        <v>0.11700000000000001</v>
      </c>
      <c r="T1266" s="189">
        <v>0.14899999999999999</v>
      </c>
      <c r="U1266" s="189">
        <v>3.9E-2</v>
      </c>
      <c r="V1266" s="189">
        <v>5.8999999999999997E-2</v>
      </c>
      <c r="W1266" s="189">
        <v>6.7000000000000004E-2</v>
      </c>
      <c r="X1266" s="189">
        <v>9.2999999999999999E-2</v>
      </c>
      <c r="Y1266" s="189">
        <v>0</v>
      </c>
      <c r="Z1266" s="189">
        <v>4.0000000000000001E-3</v>
      </c>
      <c r="AA1266" s="189">
        <v>2.1000000000000001E-2</v>
      </c>
      <c r="AB1266" s="189">
        <v>3.5999999999999997E-2</v>
      </c>
      <c r="AC1266" s="42"/>
    </row>
    <row r="1267" spans="1:29" x14ac:dyDescent="0.25">
      <c r="A1267" s="94" t="s">
        <v>2780</v>
      </c>
      <c r="B1267" s="189" t="s">
        <v>143</v>
      </c>
      <c r="C1267" s="189">
        <v>0.44054054054054054</v>
      </c>
      <c r="D1267" s="189">
        <v>0.35675675675675678</v>
      </c>
      <c r="E1267" s="189">
        <v>8.9189189189189194E-2</v>
      </c>
      <c r="F1267" s="189">
        <v>2.7027027027027029E-3</v>
      </c>
      <c r="G1267" s="189">
        <v>8.3783783783783788E-2</v>
      </c>
      <c r="H1267" s="189" t="s">
        <v>143</v>
      </c>
      <c r="I1267" s="189">
        <v>2.7027027027027029E-2</v>
      </c>
      <c r="J1267" s="188">
        <v>1</v>
      </c>
      <c r="K1267" s="190">
        <v>370</v>
      </c>
      <c r="L1267" s="94"/>
      <c r="M1267" s="189" t="s">
        <v>143</v>
      </c>
      <c r="N1267" s="189" t="s">
        <v>143</v>
      </c>
      <c r="O1267" s="189">
        <v>0.39100000000000001</v>
      </c>
      <c r="P1267" s="189">
        <v>0.49099999999999999</v>
      </c>
      <c r="Q1267" s="189">
        <v>0.31</v>
      </c>
      <c r="R1267" s="189">
        <v>0.40699999999999997</v>
      </c>
      <c r="S1267" s="189">
        <v>6.4000000000000001E-2</v>
      </c>
      <c r="T1267" s="189">
        <v>0.123</v>
      </c>
      <c r="U1267" s="189">
        <v>0</v>
      </c>
      <c r="V1267" s="189">
        <v>1.4999999999999999E-2</v>
      </c>
      <c r="W1267" s="189">
        <v>0.06</v>
      </c>
      <c r="X1267" s="189">
        <v>0.11600000000000001</v>
      </c>
      <c r="Y1267" s="189" t="s">
        <v>143</v>
      </c>
      <c r="Z1267" s="189" t="s">
        <v>143</v>
      </c>
      <c r="AA1267" s="189">
        <v>1.4999999999999999E-2</v>
      </c>
      <c r="AB1267" s="189">
        <v>4.9000000000000002E-2</v>
      </c>
      <c r="AC1267" s="42"/>
    </row>
    <row r="1268" spans="1:29" x14ac:dyDescent="0.25">
      <c r="A1268" s="94" t="s">
        <v>2781</v>
      </c>
      <c r="B1268" s="189">
        <v>4.8849453978159124E-2</v>
      </c>
      <c r="C1268" s="189">
        <v>0.32868564742589701</v>
      </c>
      <c r="D1268" s="189">
        <v>0.22776911076443057</v>
      </c>
      <c r="E1268" s="189">
        <v>0.10111154446177847</v>
      </c>
      <c r="F1268" s="189">
        <v>3.7343993759750393E-2</v>
      </c>
      <c r="G1268" s="189">
        <v>0.2108034321372855</v>
      </c>
      <c r="H1268" s="189">
        <v>4.972698907956318E-3</v>
      </c>
      <c r="I1268" s="189">
        <v>4.0464118564742586E-2</v>
      </c>
      <c r="J1268" s="188">
        <v>0.99999999999999989</v>
      </c>
      <c r="K1268" s="190">
        <v>10256</v>
      </c>
      <c r="L1268" s="94"/>
      <c r="M1268" s="189">
        <v>4.4999999999999998E-2</v>
      </c>
      <c r="N1268" s="189">
        <v>5.2999999999999999E-2</v>
      </c>
      <c r="O1268" s="189">
        <v>0.32</v>
      </c>
      <c r="P1268" s="189">
        <v>0.33800000000000002</v>
      </c>
      <c r="Q1268" s="189">
        <v>0.22</v>
      </c>
      <c r="R1268" s="189">
        <v>0.23599999999999999</v>
      </c>
      <c r="S1268" s="189">
        <v>9.5000000000000001E-2</v>
      </c>
      <c r="T1268" s="189">
        <v>0.107</v>
      </c>
      <c r="U1268" s="189">
        <v>3.4000000000000002E-2</v>
      </c>
      <c r="V1268" s="189">
        <v>4.1000000000000002E-2</v>
      </c>
      <c r="W1268" s="189">
        <v>0.20300000000000001</v>
      </c>
      <c r="X1268" s="189">
        <v>0.219</v>
      </c>
      <c r="Y1268" s="189">
        <v>4.0000000000000001E-3</v>
      </c>
      <c r="Z1268" s="189">
        <v>7.0000000000000001E-3</v>
      </c>
      <c r="AA1268" s="189">
        <v>3.6999999999999998E-2</v>
      </c>
      <c r="AB1268" s="189">
        <v>4.3999999999999997E-2</v>
      </c>
      <c r="AC1268" s="42"/>
    </row>
    <row r="1269" spans="1:29" x14ac:dyDescent="0.25">
      <c r="A1269" s="94" t="s">
        <v>2782</v>
      </c>
      <c r="B1269" s="189" t="s">
        <v>143</v>
      </c>
      <c r="C1269" s="189">
        <v>0.37308868501529052</v>
      </c>
      <c r="D1269" s="189">
        <v>0.22935779816513763</v>
      </c>
      <c r="E1269" s="189">
        <v>0.12844036697247707</v>
      </c>
      <c r="F1269" s="189">
        <v>4.2813455657492352E-2</v>
      </c>
      <c r="G1269" s="189">
        <v>0.19877675840978593</v>
      </c>
      <c r="H1269" s="189" t="s">
        <v>143</v>
      </c>
      <c r="I1269" s="189">
        <v>2.7522935779816515E-2</v>
      </c>
      <c r="J1269" s="188">
        <v>1</v>
      </c>
      <c r="K1269" s="190">
        <v>327</v>
      </c>
      <c r="L1269" s="94"/>
      <c r="M1269" s="189" t="s">
        <v>143</v>
      </c>
      <c r="N1269" s="189" t="s">
        <v>143</v>
      </c>
      <c r="O1269" s="189">
        <v>0.32200000000000001</v>
      </c>
      <c r="P1269" s="189">
        <v>0.42699999999999999</v>
      </c>
      <c r="Q1269" s="189">
        <v>0.187</v>
      </c>
      <c r="R1269" s="189">
        <v>0.27800000000000002</v>
      </c>
      <c r="S1269" s="189">
        <v>9.6000000000000002E-2</v>
      </c>
      <c r="T1269" s="189">
        <v>0.16900000000000001</v>
      </c>
      <c r="U1269" s="189">
        <v>2.5999999999999999E-2</v>
      </c>
      <c r="V1269" s="189">
        <v>7.0999999999999994E-2</v>
      </c>
      <c r="W1269" s="189">
        <v>0.159</v>
      </c>
      <c r="X1269" s="189">
        <v>0.245</v>
      </c>
      <c r="Y1269" s="189" t="s">
        <v>143</v>
      </c>
      <c r="Z1269" s="189" t="s">
        <v>143</v>
      </c>
      <c r="AA1269" s="189">
        <v>1.4999999999999999E-2</v>
      </c>
      <c r="AB1269" s="189">
        <v>5.0999999999999997E-2</v>
      </c>
      <c r="AC1269" s="42"/>
    </row>
    <row r="1270" spans="1:29" x14ac:dyDescent="0.25">
      <c r="A1270" s="94" t="s">
        <v>2783</v>
      </c>
      <c r="B1270" s="189" t="s">
        <v>143</v>
      </c>
      <c r="C1270" s="189">
        <v>9.7402597402597407E-2</v>
      </c>
      <c r="D1270" s="189">
        <v>0.20779220779220781</v>
      </c>
      <c r="E1270" s="189">
        <v>7.1428571428571425E-2</v>
      </c>
      <c r="F1270" s="189">
        <v>3.2467532467532464E-2</v>
      </c>
      <c r="G1270" s="189">
        <v>0.51298701298701299</v>
      </c>
      <c r="H1270" s="189">
        <v>3.2467532467532464E-2</v>
      </c>
      <c r="I1270" s="189">
        <v>4.5454545454545456E-2</v>
      </c>
      <c r="J1270" s="188">
        <v>0.99999999999999989</v>
      </c>
      <c r="K1270" s="190">
        <v>308</v>
      </c>
      <c r="L1270" s="94"/>
      <c r="M1270" s="189" t="s">
        <v>143</v>
      </c>
      <c r="N1270" s="189" t="s">
        <v>143</v>
      </c>
      <c r="O1270" s="189">
        <v>6.9000000000000006E-2</v>
      </c>
      <c r="P1270" s="189">
        <v>0.13600000000000001</v>
      </c>
      <c r="Q1270" s="189">
        <v>0.16600000000000001</v>
      </c>
      <c r="R1270" s="189">
        <v>0.25700000000000001</v>
      </c>
      <c r="S1270" s="189">
        <v>4.8000000000000001E-2</v>
      </c>
      <c r="T1270" s="189">
        <v>0.106</v>
      </c>
      <c r="U1270" s="189">
        <v>1.7999999999999999E-2</v>
      </c>
      <c r="V1270" s="189">
        <v>5.8999999999999997E-2</v>
      </c>
      <c r="W1270" s="189">
        <v>0.45700000000000002</v>
      </c>
      <c r="X1270" s="189">
        <v>0.56799999999999995</v>
      </c>
      <c r="Y1270" s="189">
        <v>1.7999999999999999E-2</v>
      </c>
      <c r="Z1270" s="189">
        <v>5.8999999999999997E-2</v>
      </c>
      <c r="AA1270" s="189">
        <v>2.7E-2</v>
      </c>
      <c r="AB1270" s="189">
        <v>7.4999999999999997E-2</v>
      </c>
      <c r="AC1270" s="42"/>
    </row>
    <row r="1271" spans="1:29" x14ac:dyDescent="0.25">
      <c r="A1271" s="94" t="s">
        <v>2784</v>
      </c>
      <c r="B1271" s="189" t="s">
        <v>143</v>
      </c>
      <c r="C1271" s="189">
        <v>1.1587485515643105E-3</v>
      </c>
      <c r="D1271" s="189">
        <v>0.75086906141367327</v>
      </c>
      <c r="E1271" s="189">
        <v>0.14831981460023175</v>
      </c>
      <c r="F1271" s="189">
        <v>3.3603707995365009E-2</v>
      </c>
      <c r="G1271" s="189">
        <v>3.4762456546929316E-3</v>
      </c>
      <c r="H1271" s="189" t="s">
        <v>143</v>
      </c>
      <c r="I1271" s="189">
        <v>6.2572421784472768E-2</v>
      </c>
      <c r="J1271" s="188">
        <v>1.0000000000000002</v>
      </c>
      <c r="K1271" s="190">
        <v>863</v>
      </c>
      <c r="L1271" s="94"/>
      <c r="M1271" s="189" t="s">
        <v>143</v>
      </c>
      <c r="N1271" s="189" t="s">
        <v>143</v>
      </c>
      <c r="O1271" s="189">
        <v>0</v>
      </c>
      <c r="P1271" s="189">
        <v>7.0000000000000001E-3</v>
      </c>
      <c r="Q1271" s="189">
        <v>0.72099999999999997</v>
      </c>
      <c r="R1271" s="189">
        <v>0.77900000000000003</v>
      </c>
      <c r="S1271" s="189">
        <v>0.126</v>
      </c>
      <c r="T1271" s="189">
        <v>0.17399999999999999</v>
      </c>
      <c r="U1271" s="189">
        <v>2.3E-2</v>
      </c>
      <c r="V1271" s="189">
        <v>4.8000000000000001E-2</v>
      </c>
      <c r="W1271" s="189">
        <v>1E-3</v>
      </c>
      <c r="X1271" s="189">
        <v>0.01</v>
      </c>
      <c r="Y1271" s="189" t="s">
        <v>143</v>
      </c>
      <c r="Z1271" s="189" t="s">
        <v>143</v>
      </c>
      <c r="AA1271" s="189">
        <v>4.8000000000000001E-2</v>
      </c>
      <c r="AB1271" s="189">
        <v>8.1000000000000003E-2</v>
      </c>
      <c r="AC1271" s="42"/>
    </row>
    <row r="1272" spans="1:29" x14ac:dyDescent="0.25">
      <c r="A1272" s="94" t="s">
        <v>2785</v>
      </c>
      <c r="B1272" s="189">
        <v>1.564828614008942E-2</v>
      </c>
      <c r="C1272" s="189">
        <v>0.3509687034277198</v>
      </c>
      <c r="D1272" s="189">
        <v>0.19746646795827125</v>
      </c>
      <c r="E1272" s="189">
        <v>8.1222056631892692E-2</v>
      </c>
      <c r="F1272" s="189">
        <v>6.4828614008941882E-2</v>
      </c>
      <c r="G1272" s="189">
        <v>0.24739195230998509</v>
      </c>
      <c r="H1272" s="189">
        <v>5.2160953800298067E-3</v>
      </c>
      <c r="I1272" s="189">
        <v>3.7257824143070044E-2</v>
      </c>
      <c r="J1272" s="188">
        <v>0.99999999999999989</v>
      </c>
      <c r="K1272" s="190">
        <v>1342</v>
      </c>
      <c r="L1272" s="94"/>
      <c r="M1272" s="189">
        <v>0.01</v>
      </c>
      <c r="N1272" s="189">
        <v>2.4E-2</v>
      </c>
      <c r="O1272" s="189">
        <v>0.32600000000000001</v>
      </c>
      <c r="P1272" s="189">
        <v>0.377</v>
      </c>
      <c r="Q1272" s="189">
        <v>0.17699999999999999</v>
      </c>
      <c r="R1272" s="189">
        <v>0.22</v>
      </c>
      <c r="S1272" s="189">
        <v>6.8000000000000005E-2</v>
      </c>
      <c r="T1272" s="189">
        <v>9.7000000000000003E-2</v>
      </c>
      <c r="U1272" s="189">
        <v>5.2999999999999999E-2</v>
      </c>
      <c r="V1272" s="189">
        <v>7.9000000000000001E-2</v>
      </c>
      <c r="W1272" s="189">
        <v>0.22500000000000001</v>
      </c>
      <c r="X1272" s="189">
        <v>0.27100000000000002</v>
      </c>
      <c r="Y1272" s="189">
        <v>3.0000000000000001E-3</v>
      </c>
      <c r="Z1272" s="189">
        <v>1.0999999999999999E-2</v>
      </c>
      <c r="AA1272" s="189">
        <v>2.8000000000000001E-2</v>
      </c>
      <c r="AB1272" s="189">
        <v>4.9000000000000002E-2</v>
      </c>
      <c r="AC1272" s="42"/>
    </row>
    <row r="1273" spans="1:29" x14ac:dyDescent="0.25">
      <c r="A1273" s="94" t="s">
        <v>2786</v>
      </c>
      <c r="B1273" s="189">
        <v>0.2824102251978089</v>
      </c>
      <c r="C1273" s="189">
        <v>0.45161290322580644</v>
      </c>
      <c r="D1273" s="189">
        <v>0.12842361533779673</v>
      </c>
      <c r="E1273" s="189">
        <v>4.3213633597078513E-2</v>
      </c>
      <c r="F1273" s="189">
        <v>3.0432136335970784E-3</v>
      </c>
      <c r="G1273" s="189">
        <v>4.8691418137553254E-2</v>
      </c>
      <c r="H1273" s="189">
        <v>3.6518563603164943E-3</v>
      </c>
      <c r="I1273" s="189">
        <v>3.8953134510042606E-2</v>
      </c>
      <c r="J1273" s="188">
        <v>1</v>
      </c>
      <c r="K1273" s="190">
        <v>1643</v>
      </c>
      <c r="L1273" s="94"/>
      <c r="M1273" s="189">
        <v>0.26100000000000001</v>
      </c>
      <c r="N1273" s="189">
        <v>0.30499999999999999</v>
      </c>
      <c r="O1273" s="189">
        <v>0.42799999999999999</v>
      </c>
      <c r="P1273" s="189">
        <v>0.47599999999999998</v>
      </c>
      <c r="Q1273" s="189">
        <v>0.113</v>
      </c>
      <c r="R1273" s="189">
        <v>0.14499999999999999</v>
      </c>
      <c r="S1273" s="189">
        <v>3.4000000000000002E-2</v>
      </c>
      <c r="T1273" s="189">
        <v>5.3999999999999999E-2</v>
      </c>
      <c r="U1273" s="189">
        <v>1E-3</v>
      </c>
      <c r="V1273" s="189">
        <v>7.0000000000000001E-3</v>
      </c>
      <c r="W1273" s="189">
        <v>3.9E-2</v>
      </c>
      <c r="X1273" s="189">
        <v>0.06</v>
      </c>
      <c r="Y1273" s="189">
        <v>2E-3</v>
      </c>
      <c r="Z1273" s="189">
        <v>8.0000000000000002E-3</v>
      </c>
      <c r="AA1273" s="189">
        <v>3.1E-2</v>
      </c>
      <c r="AB1273" s="189">
        <v>4.9000000000000002E-2</v>
      </c>
      <c r="AC1273" s="42"/>
    </row>
    <row r="1274" spans="1:29" x14ac:dyDescent="0.25">
      <c r="A1274" s="94" t="s">
        <v>2787</v>
      </c>
      <c r="B1274" s="189" t="s">
        <v>143</v>
      </c>
      <c r="C1274" s="189">
        <v>0.2986111111111111</v>
      </c>
      <c r="D1274" s="189">
        <v>0.22916666666666666</v>
      </c>
      <c r="E1274" s="189">
        <v>0.19097222222222221</v>
      </c>
      <c r="F1274" s="189">
        <v>2.0833333333333332E-2</v>
      </c>
      <c r="G1274" s="189">
        <v>0.21180555555555555</v>
      </c>
      <c r="H1274" s="189">
        <v>6.9444444444444441E-3</v>
      </c>
      <c r="I1274" s="189">
        <v>4.1666666666666664E-2</v>
      </c>
      <c r="J1274" s="188">
        <v>1</v>
      </c>
      <c r="K1274" s="190">
        <v>288</v>
      </c>
      <c r="L1274" s="94"/>
      <c r="M1274" s="189" t="s">
        <v>143</v>
      </c>
      <c r="N1274" s="189" t="s">
        <v>143</v>
      </c>
      <c r="O1274" s="189">
        <v>0.249</v>
      </c>
      <c r="P1274" s="189">
        <v>0.35399999999999998</v>
      </c>
      <c r="Q1274" s="189">
        <v>0.184</v>
      </c>
      <c r="R1274" s="189">
        <v>0.28100000000000003</v>
      </c>
      <c r="S1274" s="189">
        <v>0.15</v>
      </c>
      <c r="T1274" s="189">
        <v>0.24</v>
      </c>
      <c r="U1274" s="189">
        <v>0.01</v>
      </c>
      <c r="V1274" s="189">
        <v>4.4999999999999998E-2</v>
      </c>
      <c r="W1274" s="189">
        <v>0.16900000000000001</v>
      </c>
      <c r="X1274" s="189">
        <v>0.26300000000000001</v>
      </c>
      <c r="Y1274" s="189">
        <v>2E-3</v>
      </c>
      <c r="Z1274" s="189">
        <v>2.5000000000000001E-2</v>
      </c>
      <c r="AA1274" s="189">
        <v>2.4E-2</v>
      </c>
      <c r="AB1274" s="189">
        <v>7.0999999999999994E-2</v>
      </c>
      <c r="AC1274" s="42"/>
    </row>
    <row r="1275" spans="1:29" x14ac:dyDescent="0.25">
      <c r="A1275" s="94" t="s">
        <v>2788</v>
      </c>
      <c r="B1275" s="189" t="s">
        <v>143</v>
      </c>
      <c r="C1275" s="189">
        <v>0.32</v>
      </c>
      <c r="D1275" s="189">
        <v>0.15636363636363637</v>
      </c>
      <c r="E1275" s="189">
        <v>7.9090909090909087E-2</v>
      </c>
      <c r="F1275" s="189">
        <v>0.03</v>
      </c>
      <c r="G1275" s="189">
        <v>0.38181818181818183</v>
      </c>
      <c r="H1275" s="189">
        <v>4.5454545454545452E-3</v>
      </c>
      <c r="I1275" s="189">
        <v>2.8181818181818183E-2</v>
      </c>
      <c r="J1275" s="188">
        <v>1</v>
      </c>
      <c r="K1275" s="190">
        <v>1100</v>
      </c>
      <c r="L1275" s="94"/>
      <c r="M1275" s="189" t="s">
        <v>143</v>
      </c>
      <c r="N1275" s="189" t="s">
        <v>143</v>
      </c>
      <c r="O1275" s="189">
        <v>0.29299999999999998</v>
      </c>
      <c r="P1275" s="189">
        <v>0.34799999999999998</v>
      </c>
      <c r="Q1275" s="189">
        <v>0.13600000000000001</v>
      </c>
      <c r="R1275" s="189">
        <v>0.17899999999999999</v>
      </c>
      <c r="S1275" s="189">
        <v>6.5000000000000002E-2</v>
      </c>
      <c r="T1275" s="189">
        <v>9.7000000000000003E-2</v>
      </c>
      <c r="U1275" s="189">
        <v>2.1000000000000001E-2</v>
      </c>
      <c r="V1275" s="189">
        <v>4.2000000000000003E-2</v>
      </c>
      <c r="W1275" s="189">
        <v>0.35399999999999998</v>
      </c>
      <c r="X1275" s="189">
        <v>0.41099999999999998</v>
      </c>
      <c r="Y1275" s="189">
        <v>2E-3</v>
      </c>
      <c r="Z1275" s="189">
        <v>1.0999999999999999E-2</v>
      </c>
      <c r="AA1275" s="189">
        <v>0.02</v>
      </c>
      <c r="AB1275" s="189">
        <v>0.04</v>
      </c>
      <c r="AC1275" s="42"/>
    </row>
    <row r="1276" spans="1:29" x14ac:dyDescent="0.25">
      <c r="A1276" s="94" t="s">
        <v>2789</v>
      </c>
      <c r="B1276" s="189" t="s">
        <v>143</v>
      </c>
      <c r="C1276" s="189">
        <v>0.45048543689320386</v>
      </c>
      <c r="D1276" s="189">
        <v>0.3300970873786408</v>
      </c>
      <c r="E1276" s="189">
        <v>5.8252427184466021E-2</v>
      </c>
      <c r="F1276" s="189">
        <v>2.9126213592233011E-2</v>
      </c>
      <c r="G1276" s="189">
        <v>2.1359223300970873E-2</v>
      </c>
      <c r="H1276" s="189">
        <v>1.9417475728155339E-3</v>
      </c>
      <c r="I1276" s="189">
        <v>0.1087378640776699</v>
      </c>
      <c r="J1276" s="188">
        <v>1</v>
      </c>
      <c r="K1276" s="190">
        <v>515</v>
      </c>
      <c r="L1276" s="94"/>
      <c r="M1276" s="189" t="s">
        <v>143</v>
      </c>
      <c r="N1276" s="189" t="s">
        <v>143</v>
      </c>
      <c r="O1276" s="189">
        <v>0.40799999999999997</v>
      </c>
      <c r="P1276" s="189">
        <v>0.49399999999999999</v>
      </c>
      <c r="Q1276" s="189">
        <v>0.29099999999999998</v>
      </c>
      <c r="R1276" s="189">
        <v>0.372</v>
      </c>
      <c r="S1276" s="189">
        <v>4.1000000000000002E-2</v>
      </c>
      <c r="T1276" s="189">
        <v>8.2000000000000003E-2</v>
      </c>
      <c r="U1276" s="189">
        <v>1.7999999999999999E-2</v>
      </c>
      <c r="V1276" s="189">
        <v>4.7E-2</v>
      </c>
      <c r="W1276" s="189">
        <v>1.2E-2</v>
      </c>
      <c r="X1276" s="189">
        <v>3.7999999999999999E-2</v>
      </c>
      <c r="Y1276" s="189">
        <v>0</v>
      </c>
      <c r="Z1276" s="189">
        <v>1.0999999999999999E-2</v>
      </c>
      <c r="AA1276" s="189">
        <v>8.5000000000000006E-2</v>
      </c>
      <c r="AB1276" s="189">
        <v>0.13900000000000001</v>
      </c>
      <c r="AC1276" s="42"/>
    </row>
    <row r="1277" spans="1:29" x14ac:dyDescent="0.25">
      <c r="A1277" s="94" t="s">
        <v>2790</v>
      </c>
      <c r="B1277" s="189" t="s">
        <v>143</v>
      </c>
      <c r="C1277" s="189">
        <v>0.23711340206185566</v>
      </c>
      <c r="D1277" s="189">
        <v>0.29896907216494845</v>
      </c>
      <c r="E1277" s="189">
        <v>0.11855670103092783</v>
      </c>
      <c r="F1277" s="189">
        <v>4.8969072164948453E-2</v>
      </c>
      <c r="G1277" s="189">
        <v>0.2654639175257732</v>
      </c>
      <c r="H1277" s="189">
        <v>7.7319587628865982E-3</v>
      </c>
      <c r="I1277" s="189">
        <v>2.3195876288659795E-2</v>
      </c>
      <c r="J1277" s="188">
        <v>1</v>
      </c>
      <c r="K1277" s="190">
        <v>388</v>
      </c>
      <c r="L1277" s="94"/>
      <c r="M1277" s="189" t="s">
        <v>143</v>
      </c>
      <c r="N1277" s="189" t="s">
        <v>143</v>
      </c>
      <c r="O1277" s="189">
        <v>0.19700000000000001</v>
      </c>
      <c r="P1277" s="189">
        <v>0.28199999999999997</v>
      </c>
      <c r="Q1277" s="189">
        <v>0.25600000000000001</v>
      </c>
      <c r="R1277" s="189">
        <v>0.34599999999999997</v>
      </c>
      <c r="S1277" s="189">
        <v>0.09</v>
      </c>
      <c r="T1277" s="189">
        <v>0.155</v>
      </c>
      <c r="U1277" s="189">
        <v>3.2000000000000001E-2</v>
      </c>
      <c r="V1277" s="189">
        <v>7.4999999999999997E-2</v>
      </c>
      <c r="W1277" s="189">
        <v>0.224</v>
      </c>
      <c r="X1277" s="189">
        <v>0.312</v>
      </c>
      <c r="Y1277" s="189">
        <v>3.0000000000000001E-3</v>
      </c>
      <c r="Z1277" s="189">
        <v>2.1999999999999999E-2</v>
      </c>
      <c r="AA1277" s="189">
        <v>1.2E-2</v>
      </c>
      <c r="AB1277" s="189">
        <v>4.2999999999999997E-2</v>
      </c>
      <c r="AC1277" s="42"/>
    </row>
    <row r="1278" spans="1:29" x14ac:dyDescent="0.25">
      <c r="A1278" s="94" t="s">
        <v>2791</v>
      </c>
      <c r="B1278" s="189" t="s">
        <v>143</v>
      </c>
      <c r="C1278" s="189">
        <v>0.42641509433962266</v>
      </c>
      <c r="D1278" s="189">
        <v>0.14339622641509434</v>
      </c>
      <c r="E1278" s="189">
        <v>7.5471698113207544E-2</v>
      </c>
      <c r="F1278" s="189">
        <v>0.11320754716981132</v>
      </c>
      <c r="G1278" s="189">
        <v>0.22264150943396227</v>
      </c>
      <c r="H1278" s="189">
        <v>3.7735849056603774E-3</v>
      </c>
      <c r="I1278" s="189">
        <v>1.509433962264151E-2</v>
      </c>
      <c r="J1278" s="188">
        <v>1</v>
      </c>
      <c r="K1278" s="190">
        <v>265</v>
      </c>
      <c r="L1278" s="94"/>
      <c r="M1278" s="189" t="s">
        <v>143</v>
      </c>
      <c r="N1278" s="189" t="s">
        <v>143</v>
      </c>
      <c r="O1278" s="189">
        <v>0.36799999999999999</v>
      </c>
      <c r="P1278" s="189">
        <v>0.48699999999999999</v>
      </c>
      <c r="Q1278" s="189">
        <v>0.106</v>
      </c>
      <c r="R1278" s="189">
        <v>0.191</v>
      </c>
      <c r="S1278" s="189">
        <v>4.9000000000000002E-2</v>
      </c>
      <c r="T1278" s="189">
        <v>0.114</v>
      </c>
      <c r="U1278" s="189">
        <v>0.08</v>
      </c>
      <c r="V1278" s="189">
        <v>0.157</v>
      </c>
      <c r="W1278" s="189">
        <v>0.17699999999999999</v>
      </c>
      <c r="X1278" s="189">
        <v>0.27600000000000002</v>
      </c>
      <c r="Y1278" s="189">
        <v>1E-3</v>
      </c>
      <c r="Z1278" s="189">
        <v>2.1000000000000001E-2</v>
      </c>
      <c r="AA1278" s="189">
        <v>6.0000000000000001E-3</v>
      </c>
      <c r="AB1278" s="189">
        <v>3.7999999999999999E-2</v>
      </c>
      <c r="AC1278" s="42"/>
    </row>
    <row r="1279" spans="1:29" x14ac:dyDescent="0.25">
      <c r="A1279" s="94" t="s">
        <v>2792</v>
      </c>
      <c r="B1279" s="189" t="s">
        <v>143</v>
      </c>
      <c r="C1279" s="189">
        <v>0.15254237288135594</v>
      </c>
      <c r="D1279" s="189">
        <v>0.25847457627118642</v>
      </c>
      <c r="E1279" s="189">
        <v>0.11864406779661017</v>
      </c>
      <c r="F1279" s="189">
        <v>5.5084745762711863E-2</v>
      </c>
      <c r="G1279" s="189">
        <v>0.39830508474576271</v>
      </c>
      <c r="H1279" s="189">
        <v>1.2711864406779662E-2</v>
      </c>
      <c r="I1279" s="189">
        <v>4.2372881355932203E-3</v>
      </c>
      <c r="J1279" s="188">
        <v>1</v>
      </c>
      <c r="K1279" s="190">
        <v>236</v>
      </c>
      <c r="L1279" s="94"/>
      <c r="M1279" s="189" t="s">
        <v>143</v>
      </c>
      <c r="N1279" s="189" t="s">
        <v>143</v>
      </c>
      <c r="O1279" s="189">
        <v>0.112</v>
      </c>
      <c r="P1279" s="189">
        <v>0.20399999999999999</v>
      </c>
      <c r="Q1279" s="189">
        <v>0.20699999999999999</v>
      </c>
      <c r="R1279" s="189">
        <v>0.318</v>
      </c>
      <c r="S1279" s="189">
        <v>8.3000000000000004E-2</v>
      </c>
      <c r="T1279" s="189">
        <v>0.16600000000000001</v>
      </c>
      <c r="U1279" s="189">
        <v>3.2000000000000001E-2</v>
      </c>
      <c r="V1279" s="189">
        <v>9.1999999999999998E-2</v>
      </c>
      <c r="W1279" s="189">
        <v>0.33800000000000002</v>
      </c>
      <c r="X1279" s="189">
        <v>0.46200000000000002</v>
      </c>
      <c r="Y1279" s="189">
        <v>4.0000000000000001E-3</v>
      </c>
      <c r="Z1279" s="189">
        <v>3.6999999999999998E-2</v>
      </c>
      <c r="AA1279" s="189">
        <v>1E-3</v>
      </c>
      <c r="AB1279" s="189">
        <v>2.4E-2</v>
      </c>
      <c r="AC1279" s="42"/>
    </row>
    <row r="1280" spans="1:29" x14ac:dyDescent="0.25">
      <c r="A1280" s="94" t="s">
        <v>2793</v>
      </c>
      <c r="B1280" s="189" t="s">
        <v>143</v>
      </c>
      <c r="C1280" s="189">
        <v>0.33564814814814814</v>
      </c>
      <c r="D1280" s="189">
        <v>0.32021604938271603</v>
      </c>
      <c r="E1280" s="189">
        <v>0.15277777777777779</v>
      </c>
      <c r="F1280" s="189">
        <v>4.1666666666666664E-2</v>
      </c>
      <c r="G1280" s="189">
        <v>9.5679012345679007E-2</v>
      </c>
      <c r="H1280" s="189">
        <v>7.716049382716049E-4</v>
      </c>
      <c r="I1280" s="189">
        <v>5.3240740740740741E-2</v>
      </c>
      <c r="J1280" s="188">
        <v>0.99999999999999978</v>
      </c>
      <c r="K1280" s="190">
        <v>1296</v>
      </c>
      <c r="L1280" s="94"/>
      <c r="M1280" s="189" t="s">
        <v>143</v>
      </c>
      <c r="N1280" s="189" t="s">
        <v>143</v>
      </c>
      <c r="O1280" s="189">
        <v>0.31</v>
      </c>
      <c r="P1280" s="189">
        <v>0.36199999999999999</v>
      </c>
      <c r="Q1280" s="189">
        <v>0.29499999999999998</v>
      </c>
      <c r="R1280" s="189">
        <v>0.34599999999999997</v>
      </c>
      <c r="S1280" s="189">
        <v>0.13400000000000001</v>
      </c>
      <c r="T1280" s="189">
        <v>0.17299999999999999</v>
      </c>
      <c r="U1280" s="189">
        <v>3.2000000000000001E-2</v>
      </c>
      <c r="V1280" s="189">
        <v>5.3999999999999999E-2</v>
      </c>
      <c r="W1280" s="189">
        <v>8.1000000000000003E-2</v>
      </c>
      <c r="X1280" s="189">
        <v>0.113</v>
      </c>
      <c r="Y1280" s="189">
        <v>0</v>
      </c>
      <c r="Z1280" s="189">
        <v>4.0000000000000001E-3</v>
      </c>
      <c r="AA1280" s="189">
        <v>4.2000000000000003E-2</v>
      </c>
      <c r="AB1280" s="189">
        <v>6.7000000000000004E-2</v>
      </c>
      <c r="AC1280" s="42"/>
    </row>
    <row r="1281" spans="1:29" x14ac:dyDescent="0.25">
      <c r="A1281" s="94" t="s">
        <v>2794</v>
      </c>
      <c r="B1281" s="189" t="s">
        <v>143</v>
      </c>
      <c r="C1281" s="189">
        <v>0.40671641791044777</v>
      </c>
      <c r="D1281" s="189">
        <v>0.34701492537313433</v>
      </c>
      <c r="E1281" s="189">
        <v>7.8358208955223885E-2</v>
      </c>
      <c r="F1281" s="189">
        <v>2.6119402985074626E-2</v>
      </c>
      <c r="G1281" s="189">
        <v>7.8358208955223885E-2</v>
      </c>
      <c r="H1281" s="189" t="s">
        <v>143</v>
      </c>
      <c r="I1281" s="189">
        <v>6.3432835820895525E-2</v>
      </c>
      <c r="J1281" s="188">
        <v>1.0000000000000002</v>
      </c>
      <c r="K1281" s="190">
        <v>268</v>
      </c>
      <c r="L1281" s="94"/>
      <c r="M1281" s="189" t="s">
        <v>143</v>
      </c>
      <c r="N1281" s="189" t="s">
        <v>143</v>
      </c>
      <c r="O1281" s="189">
        <v>0.35</v>
      </c>
      <c r="P1281" s="189">
        <v>0.46600000000000003</v>
      </c>
      <c r="Q1281" s="189">
        <v>0.29299999999999998</v>
      </c>
      <c r="R1281" s="189">
        <v>0.40600000000000003</v>
      </c>
      <c r="S1281" s="189">
        <v>5.1999999999999998E-2</v>
      </c>
      <c r="T1281" s="189">
        <v>0.11700000000000001</v>
      </c>
      <c r="U1281" s="189">
        <v>1.2999999999999999E-2</v>
      </c>
      <c r="V1281" s="189">
        <v>5.2999999999999999E-2</v>
      </c>
      <c r="W1281" s="189">
        <v>5.1999999999999998E-2</v>
      </c>
      <c r="X1281" s="189">
        <v>0.11700000000000001</v>
      </c>
      <c r="Y1281" s="189" t="s">
        <v>143</v>
      </c>
      <c r="Z1281" s="189" t="s">
        <v>143</v>
      </c>
      <c r="AA1281" s="189">
        <v>0.04</v>
      </c>
      <c r="AB1281" s="189">
        <v>9.9000000000000005E-2</v>
      </c>
      <c r="AC1281" s="42"/>
    </row>
    <row r="1282" spans="1:29" x14ac:dyDescent="0.25">
      <c r="A1282" s="94" t="s">
        <v>2795</v>
      </c>
      <c r="B1282" s="189">
        <v>5.4282098157783717E-2</v>
      </c>
      <c r="C1282" s="189">
        <v>0.26880888763886934</v>
      </c>
      <c r="D1282" s="189">
        <v>0.26079313739277177</v>
      </c>
      <c r="E1282" s="189">
        <v>8.6485726339474059E-2</v>
      </c>
      <c r="F1282" s="189">
        <v>4.6125720714386163E-2</v>
      </c>
      <c r="G1282" s="189">
        <v>0.22535508367318238</v>
      </c>
      <c r="H1282" s="189">
        <v>4.0078751230487979E-3</v>
      </c>
      <c r="I1282" s="189">
        <v>5.4141470960483759E-2</v>
      </c>
      <c r="J1282" s="188">
        <v>0.99999999999999989</v>
      </c>
      <c r="K1282" s="190">
        <v>14222</v>
      </c>
      <c r="L1282" s="94"/>
      <c r="M1282" s="189">
        <v>5.0999999999999997E-2</v>
      </c>
      <c r="N1282" s="189">
        <v>5.8000000000000003E-2</v>
      </c>
      <c r="O1282" s="189">
        <v>0.26200000000000001</v>
      </c>
      <c r="P1282" s="189">
        <v>0.27600000000000002</v>
      </c>
      <c r="Q1282" s="189">
        <v>0.254</v>
      </c>
      <c r="R1282" s="189">
        <v>0.26800000000000002</v>
      </c>
      <c r="S1282" s="189">
        <v>8.2000000000000003E-2</v>
      </c>
      <c r="T1282" s="189">
        <v>9.0999999999999998E-2</v>
      </c>
      <c r="U1282" s="189">
        <v>4.2999999999999997E-2</v>
      </c>
      <c r="V1282" s="189">
        <v>0.05</v>
      </c>
      <c r="W1282" s="189">
        <v>0.219</v>
      </c>
      <c r="X1282" s="189">
        <v>0.23200000000000001</v>
      </c>
      <c r="Y1282" s="189">
        <v>3.0000000000000001E-3</v>
      </c>
      <c r="Z1282" s="189">
        <v>5.0000000000000001E-3</v>
      </c>
      <c r="AA1282" s="189">
        <v>5.0999999999999997E-2</v>
      </c>
      <c r="AB1282" s="189">
        <v>5.8000000000000003E-2</v>
      </c>
      <c r="AC1282" s="42"/>
    </row>
    <row r="1283" spans="1:29" x14ac:dyDescent="0.25">
      <c r="A1283" s="94" t="s">
        <v>2796</v>
      </c>
      <c r="B1283" s="189" t="s">
        <v>143</v>
      </c>
      <c r="C1283" s="189">
        <v>0.36776859504132231</v>
      </c>
      <c r="D1283" s="189">
        <v>0.23966942148760331</v>
      </c>
      <c r="E1283" s="189">
        <v>0.13223140495867769</v>
      </c>
      <c r="F1283" s="189">
        <v>3.3057851239669422E-2</v>
      </c>
      <c r="G1283" s="189">
        <v>0.16322314049586778</v>
      </c>
      <c r="H1283" s="189">
        <v>8.2644628099173556E-3</v>
      </c>
      <c r="I1283" s="189">
        <v>5.578512396694215E-2</v>
      </c>
      <c r="J1283" s="188">
        <v>0.99999999999999989</v>
      </c>
      <c r="K1283" s="190">
        <v>484</v>
      </c>
      <c r="L1283" s="94"/>
      <c r="M1283" s="189" t="s">
        <v>143</v>
      </c>
      <c r="N1283" s="189" t="s">
        <v>143</v>
      </c>
      <c r="O1283" s="189">
        <v>0.32600000000000001</v>
      </c>
      <c r="P1283" s="189">
        <v>0.41199999999999998</v>
      </c>
      <c r="Q1283" s="189">
        <v>0.20399999999999999</v>
      </c>
      <c r="R1283" s="189">
        <v>0.28000000000000003</v>
      </c>
      <c r="S1283" s="189">
        <v>0.105</v>
      </c>
      <c r="T1283" s="189">
        <v>0.16500000000000001</v>
      </c>
      <c r="U1283" s="189">
        <v>0.02</v>
      </c>
      <c r="V1283" s="189">
        <v>5.2999999999999999E-2</v>
      </c>
      <c r="W1283" s="189">
        <v>0.13300000000000001</v>
      </c>
      <c r="X1283" s="189">
        <v>0.19900000000000001</v>
      </c>
      <c r="Y1283" s="189">
        <v>3.0000000000000001E-3</v>
      </c>
      <c r="Z1283" s="189">
        <v>2.1000000000000001E-2</v>
      </c>
      <c r="AA1283" s="189">
        <v>3.9E-2</v>
      </c>
      <c r="AB1283" s="189">
        <v>0.08</v>
      </c>
      <c r="AC1283" s="42"/>
    </row>
    <row r="1284" spans="1:29" x14ac:dyDescent="0.25">
      <c r="A1284" s="94" t="s">
        <v>2797</v>
      </c>
      <c r="B1284" s="189" t="s">
        <v>143</v>
      </c>
      <c r="C1284" s="189">
        <v>0.10757946210268948</v>
      </c>
      <c r="D1284" s="189">
        <v>0.19070904645476772</v>
      </c>
      <c r="E1284" s="189">
        <v>6.3569682151589244E-2</v>
      </c>
      <c r="F1284" s="189">
        <v>3.4229828850855744E-2</v>
      </c>
      <c r="G1284" s="189">
        <v>0.54523227383863082</v>
      </c>
      <c r="H1284" s="189">
        <v>1.9559902200488997E-2</v>
      </c>
      <c r="I1284" s="189">
        <v>3.9119804400977995E-2</v>
      </c>
      <c r="J1284" s="188">
        <v>0.99999999999999989</v>
      </c>
      <c r="K1284" s="190">
        <v>409</v>
      </c>
      <c r="L1284" s="94"/>
      <c r="M1284" s="189" t="s">
        <v>143</v>
      </c>
      <c r="N1284" s="189" t="s">
        <v>143</v>
      </c>
      <c r="O1284" s="189">
        <v>8.1000000000000003E-2</v>
      </c>
      <c r="P1284" s="189">
        <v>0.14099999999999999</v>
      </c>
      <c r="Q1284" s="189">
        <v>0.156</v>
      </c>
      <c r="R1284" s="189">
        <v>0.23200000000000001</v>
      </c>
      <c r="S1284" s="189">
        <v>4.3999999999999997E-2</v>
      </c>
      <c r="T1284" s="189">
        <v>9.1999999999999998E-2</v>
      </c>
      <c r="U1284" s="189">
        <v>0.02</v>
      </c>
      <c r="V1284" s="189">
        <v>5.7000000000000002E-2</v>
      </c>
      <c r="W1284" s="189">
        <v>0.497</v>
      </c>
      <c r="X1284" s="189">
        <v>0.59299999999999997</v>
      </c>
      <c r="Y1284" s="189">
        <v>0.01</v>
      </c>
      <c r="Z1284" s="189">
        <v>3.7999999999999999E-2</v>
      </c>
      <c r="AA1284" s="189">
        <v>2.4E-2</v>
      </c>
      <c r="AB1284" s="189">
        <v>6.3E-2</v>
      </c>
      <c r="AC1284" s="42"/>
    </row>
    <row r="1285" spans="1:29" x14ac:dyDescent="0.25">
      <c r="A1285" s="94" t="s">
        <v>2798</v>
      </c>
      <c r="B1285" s="189">
        <v>3.6764705882352941E-3</v>
      </c>
      <c r="C1285" s="189" t="s">
        <v>143</v>
      </c>
      <c r="D1285" s="189">
        <v>0.63970588235294112</v>
      </c>
      <c r="E1285" s="189">
        <v>0.3170955882352941</v>
      </c>
      <c r="F1285" s="189">
        <v>5.5147058823529415E-3</v>
      </c>
      <c r="G1285" s="189">
        <v>9.1911764705882356E-3</v>
      </c>
      <c r="H1285" s="189" t="s">
        <v>143</v>
      </c>
      <c r="I1285" s="189">
        <v>2.4816176470588234E-2</v>
      </c>
      <c r="J1285" s="188">
        <v>0.99999999999999989</v>
      </c>
      <c r="K1285" s="190">
        <v>1088</v>
      </c>
      <c r="L1285" s="94"/>
      <c r="M1285" s="189">
        <v>1E-3</v>
      </c>
      <c r="N1285" s="189">
        <v>8.9999999999999993E-3</v>
      </c>
      <c r="O1285" s="189" t="s">
        <v>143</v>
      </c>
      <c r="P1285" s="189" t="s">
        <v>143</v>
      </c>
      <c r="Q1285" s="189">
        <v>0.61099999999999999</v>
      </c>
      <c r="R1285" s="189">
        <v>0.66800000000000004</v>
      </c>
      <c r="S1285" s="189">
        <v>0.28999999999999998</v>
      </c>
      <c r="T1285" s="189">
        <v>0.34499999999999997</v>
      </c>
      <c r="U1285" s="189">
        <v>3.0000000000000001E-3</v>
      </c>
      <c r="V1285" s="189">
        <v>1.2E-2</v>
      </c>
      <c r="W1285" s="189">
        <v>5.0000000000000001E-3</v>
      </c>
      <c r="X1285" s="189">
        <v>1.7000000000000001E-2</v>
      </c>
      <c r="Y1285" s="189" t="s">
        <v>143</v>
      </c>
      <c r="Z1285" s="189" t="s">
        <v>143</v>
      </c>
      <c r="AA1285" s="189">
        <v>1.7000000000000001E-2</v>
      </c>
      <c r="AB1285" s="189">
        <v>3.5999999999999997E-2</v>
      </c>
      <c r="AC1285" s="42"/>
    </row>
    <row r="1286" spans="1:29" x14ac:dyDescent="0.25">
      <c r="A1286" s="94" t="s">
        <v>2799</v>
      </c>
      <c r="B1286" s="189">
        <v>1.6977928692699491E-2</v>
      </c>
      <c r="C1286" s="189">
        <v>0.28522920203735147</v>
      </c>
      <c r="D1286" s="189">
        <v>0.23146576117713638</v>
      </c>
      <c r="E1286" s="189">
        <v>8.2059988681380869E-2</v>
      </c>
      <c r="F1286" s="189">
        <v>7.6400679117147707E-2</v>
      </c>
      <c r="G1286" s="189">
        <v>0.26259196378041877</v>
      </c>
      <c r="H1286" s="189">
        <v>3.9615166949632146E-3</v>
      </c>
      <c r="I1286" s="189">
        <v>4.1312959818902095E-2</v>
      </c>
      <c r="J1286" s="188">
        <v>1</v>
      </c>
      <c r="K1286" s="190">
        <v>1767</v>
      </c>
      <c r="L1286" s="94"/>
      <c r="M1286" s="189">
        <v>1.2E-2</v>
      </c>
      <c r="N1286" s="189">
        <v>2.4E-2</v>
      </c>
      <c r="O1286" s="189">
        <v>0.26500000000000001</v>
      </c>
      <c r="P1286" s="189">
        <v>0.307</v>
      </c>
      <c r="Q1286" s="189">
        <v>0.21199999999999999</v>
      </c>
      <c r="R1286" s="189">
        <v>0.252</v>
      </c>
      <c r="S1286" s="189">
        <v>7.0000000000000007E-2</v>
      </c>
      <c r="T1286" s="189">
        <v>9.6000000000000002E-2</v>
      </c>
      <c r="U1286" s="189">
        <v>6.5000000000000002E-2</v>
      </c>
      <c r="V1286" s="189">
        <v>0.09</v>
      </c>
      <c r="W1286" s="189">
        <v>0.24299999999999999</v>
      </c>
      <c r="X1286" s="189">
        <v>0.28399999999999997</v>
      </c>
      <c r="Y1286" s="189">
        <v>2E-3</v>
      </c>
      <c r="Z1286" s="189">
        <v>8.0000000000000002E-3</v>
      </c>
      <c r="AA1286" s="189">
        <v>3.3000000000000002E-2</v>
      </c>
      <c r="AB1286" s="189">
        <v>5.1999999999999998E-2</v>
      </c>
      <c r="AC1286" s="42"/>
    </row>
    <row r="1287" spans="1:29" x14ac:dyDescent="0.25">
      <c r="A1287" s="94" t="s">
        <v>2800</v>
      </c>
      <c r="B1287" s="189">
        <v>0.30073561228905238</v>
      </c>
      <c r="C1287" s="189">
        <v>0.39073993942016444</v>
      </c>
      <c r="D1287" s="189">
        <v>0.14279532669839895</v>
      </c>
      <c r="E1287" s="189">
        <v>4.2405884898312422E-2</v>
      </c>
      <c r="F1287" s="189">
        <v>6.923409779316313E-3</v>
      </c>
      <c r="G1287" s="189">
        <v>4.7165729121592385E-2</v>
      </c>
      <c r="H1287" s="189">
        <v>3.0289917784508871E-3</v>
      </c>
      <c r="I1287" s="189">
        <v>6.6205106014712245E-2</v>
      </c>
      <c r="J1287" s="188">
        <v>1</v>
      </c>
      <c r="K1287" s="190">
        <v>2311</v>
      </c>
      <c r="L1287" s="94"/>
      <c r="M1287" s="189">
        <v>0.28199999999999997</v>
      </c>
      <c r="N1287" s="189">
        <v>0.32</v>
      </c>
      <c r="O1287" s="189">
        <v>0.371</v>
      </c>
      <c r="P1287" s="189">
        <v>0.41099999999999998</v>
      </c>
      <c r="Q1287" s="189">
        <v>0.129</v>
      </c>
      <c r="R1287" s="189">
        <v>0.158</v>
      </c>
      <c r="S1287" s="189">
        <v>3.5000000000000003E-2</v>
      </c>
      <c r="T1287" s="189">
        <v>5.0999999999999997E-2</v>
      </c>
      <c r="U1287" s="189">
        <v>4.0000000000000001E-3</v>
      </c>
      <c r="V1287" s="189">
        <v>1.0999999999999999E-2</v>
      </c>
      <c r="W1287" s="189">
        <v>3.9E-2</v>
      </c>
      <c r="X1287" s="189">
        <v>5.7000000000000002E-2</v>
      </c>
      <c r="Y1287" s="189">
        <v>1E-3</v>
      </c>
      <c r="Z1287" s="189">
        <v>6.0000000000000001E-3</v>
      </c>
      <c r="AA1287" s="189">
        <v>5.7000000000000002E-2</v>
      </c>
      <c r="AB1287" s="189">
        <v>7.6999999999999999E-2</v>
      </c>
      <c r="AC1287" s="42"/>
    </row>
    <row r="1288" spans="1:29" x14ac:dyDescent="0.25">
      <c r="A1288" s="94" t="s">
        <v>2801</v>
      </c>
      <c r="B1288" s="189" t="s">
        <v>143</v>
      </c>
      <c r="C1288" s="189">
        <v>0.21487603305785125</v>
      </c>
      <c r="D1288" s="189">
        <v>0.30578512396694213</v>
      </c>
      <c r="E1288" s="189">
        <v>0.13223140495867769</v>
      </c>
      <c r="F1288" s="189">
        <v>3.0303030303030304E-2</v>
      </c>
      <c r="G1288" s="189">
        <v>0.256198347107438</v>
      </c>
      <c r="H1288" s="189">
        <v>5.5096418732782371E-3</v>
      </c>
      <c r="I1288" s="189">
        <v>5.5096418732782371E-2</v>
      </c>
      <c r="J1288" s="188">
        <v>1</v>
      </c>
      <c r="K1288" s="190">
        <v>363</v>
      </c>
      <c r="L1288" s="94"/>
      <c r="M1288" s="189" t="s">
        <v>143</v>
      </c>
      <c r="N1288" s="189" t="s">
        <v>143</v>
      </c>
      <c r="O1288" s="189">
        <v>0.17599999999999999</v>
      </c>
      <c r="P1288" s="189">
        <v>0.26</v>
      </c>
      <c r="Q1288" s="189">
        <v>0.26100000000000001</v>
      </c>
      <c r="R1288" s="189">
        <v>0.35499999999999998</v>
      </c>
      <c r="S1288" s="189">
        <v>0.10100000000000001</v>
      </c>
      <c r="T1288" s="189">
        <v>0.17100000000000001</v>
      </c>
      <c r="U1288" s="189">
        <v>1.7000000000000001E-2</v>
      </c>
      <c r="V1288" s="189">
        <v>5.2999999999999999E-2</v>
      </c>
      <c r="W1288" s="189">
        <v>0.214</v>
      </c>
      <c r="X1288" s="189">
        <v>0.30299999999999999</v>
      </c>
      <c r="Y1288" s="189">
        <v>2E-3</v>
      </c>
      <c r="Z1288" s="189">
        <v>0.02</v>
      </c>
      <c r="AA1288" s="189">
        <v>3.5999999999999997E-2</v>
      </c>
      <c r="AB1288" s="189">
        <v>8.4000000000000005E-2</v>
      </c>
      <c r="AC1288" s="42"/>
    </row>
    <row r="1289" spans="1:29" x14ac:dyDescent="0.25">
      <c r="A1289" s="94" t="s">
        <v>2802</v>
      </c>
      <c r="B1289" s="189" t="s">
        <v>143</v>
      </c>
      <c r="C1289" s="189">
        <v>0.26111908177905307</v>
      </c>
      <c r="D1289" s="189">
        <v>0.20588235294117646</v>
      </c>
      <c r="E1289" s="189">
        <v>8.5365853658536592E-2</v>
      </c>
      <c r="F1289" s="189">
        <v>3.0129124820659971E-2</v>
      </c>
      <c r="G1289" s="189">
        <v>0.38307030129124819</v>
      </c>
      <c r="H1289" s="189">
        <v>6.4562410329985654E-3</v>
      </c>
      <c r="I1289" s="189">
        <v>2.7977044476327116E-2</v>
      </c>
      <c r="J1289" s="188">
        <v>1</v>
      </c>
      <c r="K1289" s="190">
        <v>1394</v>
      </c>
      <c r="L1289" s="94"/>
      <c r="M1289" s="189" t="s">
        <v>143</v>
      </c>
      <c r="N1289" s="189" t="s">
        <v>143</v>
      </c>
      <c r="O1289" s="189">
        <v>0.23899999999999999</v>
      </c>
      <c r="P1289" s="189">
        <v>0.28499999999999998</v>
      </c>
      <c r="Q1289" s="189">
        <v>0.185</v>
      </c>
      <c r="R1289" s="189">
        <v>0.22800000000000001</v>
      </c>
      <c r="S1289" s="189">
        <v>7.1999999999999995E-2</v>
      </c>
      <c r="T1289" s="189">
        <v>0.10100000000000001</v>
      </c>
      <c r="U1289" s="189">
        <v>2.1999999999999999E-2</v>
      </c>
      <c r="V1289" s="189">
        <v>0.04</v>
      </c>
      <c r="W1289" s="189">
        <v>0.35799999999999998</v>
      </c>
      <c r="X1289" s="189">
        <v>0.40899999999999997</v>
      </c>
      <c r="Y1289" s="189">
        <v>3.0000000000000001E-3</v>
      </c>
      <c r="Z1289" s="189">
        <v>1.2E-2</v>
      </c>
      <c r="AA1289" s="189">
        <v>2.1000000000000001E-2</v>
      </c>
      <c r="AB1289" s="189">
        <v>3.7999999999999999E-2</v>
      </c>
      <c r="AC1289" s="42"/>
    </row>
    <row r="1290" spans="1:29" x14ac:dyDescent="0.25">
      <c r="A1290" s="94" t="s">
        <v>2803</v>
      </c>
      <c r="B1290" s="189" t="s">
        <v>143</v>
      </c>
      <c r="C1290" s="189">
        <v>0.3843478260869565</v>
      </c>
      <c r="D1290" s="189">
        <v>0.33565217391304347</v>
      </c>
      <c r="E1290" s="189">
        <v>5.565217391304348E-2</v>
      </c>
      <c r="F1290" s="189">
        <v>1.5652173913043479E-2</v>
      </c>
      <c r="G1290" s="189">
        <v>3.4782608695652174E-2</v>
      </c>
      <c r="H1290" s="189" t="s">
        <v>143</v>
      </c>
      <c r="I1290" s="189">
        <v>0.17391304347826086</v>
      </c>
      <c r="J1290" s="188">
        <v>1</v>
      </c>
      <c r="K1290" s="190">
        <v>575</v>
      </c>
      <c r="L1290" s="94"/>
      <c r="M1290" s="189" t="s">
        <v>143</v>
      </c>
      <c r="N1290" s="189" t="s">
        <v>143</v>
      </c>
      <c r="O1290" s="189">
        <v>0.34499999999999997</v>
      </c>
      <c r="P1290" s="189">
        <v>0.42499999999999999</v>
      </c>
      <c r="Q1290" s="189">
        <v>0.29799999999999999</v>
      </c>
      <c r="R1290" s="189">
        <v>0.375</v>
      </c>
      <c r="S1290" s="189">
        <v>0.04</v>
      </c>
      <c r="T1290" s="189">
        <v>7.8E-2</v>
      </c>
      <c r="U1290" s="189">
        <v>8.0000000000000002E-3</v>
      </c>
      <c r="V1290" s="189">
        <v>2.9000000000000001E-2</v>
      </c>
      <c r="W1290" s="189">
        <v>2.3E-2</v>
      </c>
      <c r="X1290" s="189">
        <v>5.2999999999999999E-2</v>
      </c>
      <c r="Y1290" s="189" t="s">
        <v>143</v>
      </c>
      <c r="Z1290" s="189" t="s">
        <v>143</v>
      </c>
      <c r="AA1290" s="189">
        <v>0.14499999999999999</v>
      </c>
      <c r="AB1290" s="189">
        <v>0.20699999999999999</v>
      </c>
      <c r="AC1290" s="42"/>
    </row>
    <row r="1291" spans="1:29" x14ac:dyDescent="0.25">
      <c r="A1291" s="94" t="s">
        <v>2804</v>
      </c>
      <c r="B1291" s="189" t="s">
        <v>143</v>
      </c>
      <c r="C1291" s="189">
        <v>0.20812182741116753</v>
      </c>
      <c r="D1291" s="189">
        <v>0.34179357021996615</v>
      </c>
      <c r="E1291" s="189">
        <v>8.9678510998307953E-2</v>
      </c>
      <c r="F1291" s="189">
        <v>5.0761421319796954E-2</v>
      </c>
      <c r="G1291" s="189">
        <v>0.25549915397631134</v>
      </c>
      <c r="H1291" s="189" t="s">
        <v>143</v>
      </c>
      <c r="I1291" s="189">
        <v>5.4145516074450083E-2</v>
      </c>
      <c r="J1291" s="188">
        <v>1.0000000000000002</v>
      </c>
      <c r="K1291" s="190">
        <v>591</v>
      </c>
      <c r="L1291" s="94"/>
      <c r="M1291" s="189" t="s">
        <v>143</v>
      </c>
      <c r="N1291" s="189" t="s">
        <v>143</v>
      </c>
      <c r="O1291" s="189">
        <v>0.17699999999999999</v>
      </c>
      <c r="P1291" s="189">
        <v>0.24299999999999999</v>
      </c>
      <c r="Q1291" s="189">
        <v>0.30499999999999999</v>
      </c>
      <c r="R1291" s="189">
        <v>0.38100000000000001</v>
      </c>
      <c r="S1291" s="189">
        <v>6.9000000000000006E-2</v>
      </c>
      <c r="T1291" s="189">
        <v>0.115</v>
      </c>
      <c r="U1291" s="189">
        <v>3.5999999999999997E-2</v>
      </c>
      <c r="V1291" s="189">
        <v>7.1999999999999995E-2</v>
      </c>
      <c r="W1291" s="189">
        <v>0.222</v>
      </c>
      <c r="X1291" s="189">
        <v>0.29199999999999998</v>
      </c>
      <c r="Y1291" s="189" t="s">
        <v>143</v>
      </c>
      <c r="Z1291" s="189" t="s">
        <v>143</v>
      </c>
      <c r="AA1291" s="189">
        <v>3.9E-2</v>
      </c>
      <c r="AB1291" s="189">
        <v>7.4999999999999997E-2</v>
      </c>
      <c r="AC1291" s="42"/>
    </row>
    <row r="1292" spans="1:29" x14ac:dyDescent="0.25">
      <c r="A1292" s="94" t="s">
        <v>2805</v>
      </c>
      <c r="B1292" s="189" t="s">
        <v>143</v>
      </c>
      <c r="C1292" s="189">
        <v>0.39465875370919884</v>
      </c>
      <c r="D1292" s="189">
        <v>0.14243323442136499</v>
      </c>
      <c r="E1292" s="189">
        <v>6.5281899109792291E-2</v>
      </c>
      <c r="F1292" s="189">
        <v>0.17804154302670624</v>
      </c>
      <c r="G1292" s="189">
        <v>0.18100890207715134</v>
      </c>
      <c r="H1292" s="189" t="s">
        <v>143</v>
      </c>
      <c r="I1292" s="189">
        <v>3.857566765578635E-2</v>
      </c>
      <c r="J1292" s="188">
        <v>1</v>
      </c>
      <c r="K1292" s="190">
        <v>337</v>
      </c>
      <c r="L1292" s="94"/>
      <c r="M1292" s="189" t="s">
        <v>143</v>
      </c>
      <c r="N1292" s="189" t="s">
        <v>143</v>
      </c>
      <c r="O1292" s="189">
        <v>0.34399999999999997</v>
      </c>
      <c r="P1292" s="189">
        <v>0.44800000000000001</v>
      </c>
      <c r="Q1292" s="189">
        <v>0.109</v>
      </c>
      <c r="R1292" s="189">
        <v>0.184</v>
      </c>
      <c r="S1292" s="189">
        <v>4.3999999999999997E-2</v>
      </c>
      <c r="T1292" s="189">
        <v>9.7000000000000003E-2</v>
      </c>
      <c r="U1292" s="189">
        <v>0.14099999999999999</v>
      </c>
      <c r="V1292" s="189">
        <v>0.222</v>
      </c>
      <c r="W1292" s="189">
        <v>0.14399999999999999</v>
      </c>
      <c r="X1292" s="189">
        <v>0.22600000000000001</v>
      </c>
      <c r="Y1292" s="189" t="s">
        <v>143</v>
      </c>
      <c r="Z1292" s="189" t="s">
        <v>143</v>
      </c>
      <c r="AA1292" s="189">
        <v>2.3E-2</v>
      </c>
      <c r="AB1292" s="189">
        <v>6.5000000000000002E-2</v>
      </c>
      <c r="AC1292" s="42"/>
    </row>
    <row r="1293" spans="1:29" x14ac:dyDescent="0.25">
      <c r="A1293" s="94" t="s">
        <v>2806</v>
      </c>
      <c r="B1293" s="189" t="s">
        <v>143</v>
      </c>
      <c r="C1293" s="189">
        <v>0.13746630727762804</v>
      </c>
      <c r="D1293" s="189">
        <v>0.13477088948787061</v>
      </c>
      <c r="E1293" s="189">
        <v>0.1078167115902965</v>
      </c>
      <c r="F1293" s="189">
        <v>5.9299191374663072E-2</v>
      </c>
      <c r="G1293" s="189">
        <v>0.50673854447439348</v>
      </c>
      <c r="H1293" s="189">
        <v>8.0862533692722376E-3</v>
      </c>
      <c r="I1293" s="189">
        <v>4.5822102425876012E-2</v>
      </c>
      <c r="J1293" s="188">
        <v>1</v>
      </c>
      <c r="K1293" s="190">
        <v>371</v>
      </c>
      <c r="L1293" s="94"/>
      <c r="M1293" s="189" t="s">
        <v>143</v>
      </c>
      <c r="N1293" s="189" t="s">
        <v>143</v>
      </c>
      <c r="O1293" s="189">
        <v>0.106</v>
      </c>
      <c r="P1293" s="189">
        <v>0.17599999999999999</v>
      </c>
      <c r="Q1293" s="189">
        <v>0.104</v>
      </c>
      <c r="R1293" s="189">
        <v>0.17299999999999999</v>
      </c>
      <c r="S1293" s="189">
        <v>0.08</v>
      </c>
      <c r="T1293" s="189">
        <v>0.14299999999999999</v>
      </c>
      <c r="U1293" s="189">
        <v>3.9E-2</v>
      </c>
      <c r="V1293" s="189">
        <v>8.7999999999999995E-2</v>
      </c>
      <c r="W1293" s="189">
        <v>0.45600000000000002</v>
      </c>
      <c r="X1293" s="189">
        <v>0.55700000000000005</v>
      </c>
      <c r="Y1293" s="189">
        <v>3.0000000000000001E-3</v>
      </c>
      <c r="Z1293" s="189">
        <v>2.4E-2</v>
      </c>
      <c r="AA1293" s="189">
        <v>2.9000000000000001E-2</v>
      </c>
      <c r="AB1293" s="189">
        <v>7.1999999999999995E-2</v>
      </c>
      <c r="AC1293" s="42"/>
    </row>
    <row r="1294" spans="1:29" x14ac:dyDescent="0.25">
      <c r="A1294" s="94" t="s">
        <v>2807</v>
      </c>
      <c r="B1294" s="189" t="s">
        <v>143</v>
      </c>
      <c r="C1294" s="189">
        <v>0.25394477317554243</v>
      </c>
      <c r="D1294" s="189">
        <v>0.41765285996055229</v>
      </c>
      <c r="E1294" s="189">
        <v>0.10404339250493097</v>
      </c>
      <c r="F1294" s="189">
        <v>6.1637080867850101E-2</v>
      </c>
      <c r="G1294" s="189">
        <v>0.10305719921104536</v>
      </c>
      <c r="H1294" s="189">
        <v>1.4792899408284023E-3</v>
      </c>
      <c r="I1294" s="189">
        <v>5.8185404339250492E-2</v>
      </c>
      <c r="J1294" s="188">
        <v>1</v>
      </c>
      <c r="K1294" s="190">
        <v>2028</v>
      </c>
      <c r="L1294" s="94"/>
      <c r="M1294" s="189" t="s">
        <v>143</v>
      </c>
      <c r="N1294" s="189" t="s">
        <v>143</v>
      </c>
      <c r="O1294" s="189">
        <v>0.23499999999999999</v>
      </c>
      <c r="P1294" s="189">
        <v>0.27300000000000002</v>
      </c>
      <c r="Q1294" s="189">
        <v>0.39600000000000002</v>
      </c>
      <c r="R1294" s="189">
        <v>0.439</v>
      </c>
      <c r="S1294" s="189">
        <v>9.0999999999999998E-2</v>
      </c>
      <c r="T1294" s="189">
        <v>0.11799999999999999</v>
      </c>
      <c r="U1294" s="189">
        <v>5.1999999999999998E-2</v>
      </c>
      <c r="V1294" s="189">
        <v>7.2999999999999995E-2</v>
      </c>
      <c r="W1294" s="189">
        <v>9.0999999999999998E-2</v>
      </c>
      <c r="X1294" s="189">
        <v>0.11700000000000001</v>
      </c>
      <c r="Y1294" s="189">
        <v>1E-3</v>
      </c>
      <c r="Z1294" s="189">
        <v>4.0000000000000001E-3</v>
      </c>
      <c r="AA1294" s="189">
        <v>4.9000000000000002E-2</v>
      </c>
      <c r="AB1294" s="189">
        <v>6.9000000000000006E-2</v>
      </c>
      <c r="AC1294" s="42"/>
    </row>
    <row r="1295" spans="1:29" x14ac:dyDescent="0.25">
      <c r="A1295" s="94" t="s">
        <v>2808</v>
      </c>
      <c r="B1295" s="189" t="s">
        <v>143</v>
      </c>
      <c r="C1295" s="189">
        <v>0.37359550561797755</v>
      </c>
      <c r="D1295" s="189">
        <v>0.4157303370786517</v>
      </c>
      <c r="E1295" s="189">
        <v>7.02247191011236E-2</v>
      </c>
      <c r="F1295" s="189">
        <v>1.6853932584269662E-2</v>
      </c>
      <c r="G1295" s="189">
        <v>8.1460674157303375E-2</v>
      </c>
      <c r="H1295" s="189" t="s">
        <v>143</v>
      </c>
      <c r="I1295" s="189">
        <v>4.2134831460674156E-2</v>
      </c>
      <c r="J1295" s="188">
        <v>1</v>
      </c>
      <c r="K1295" s="190">
        <v>356</v>
      </c>
      <c r="L1295" s="94"/>
      <c r="M1295" s="189" t="s">
        <v>143</v>
      </c>
      <c r="N1295" s="189" t="s">
        <v>143</v>
      </c>
      <c r="O1295" s="189">
        <v>0.32500000000000001</v>
      </c>
      <c r="P1295" s="189">
        <v>0.42499999999999999</v>
      </c>
      <c r="Q1295" s="189">
        <v>0.36599999999999999</v>
      </c>
      <c r="R1295" s="189">
        <v>0.46800000000000003</v>
      </c>
      <c r="S1295" s="189">
        <v>4.8000000000000001E-2</v>
      </c>
      <c r="T1295" s="189">
        <v>0.10199999999999999</v>
      </c>
      <c r="U1295" s="189">
        <v>8.0000000000000002E-3</v>
      </c>
      <c r="V1295" s="189">
        <v>3.5999999999999997E-2</v>
      </c>
      <c r="W1295" s="189">
        <v>5.7000000000000002E-2</v>
      </c>
      <c r="X1295" s="189">
        <v>0.115</v>
      </c>
      <c r="Y1295" s="189" t="s">
        <v>143</v>
      </c>
      <c r="Z1295" s="189" t="s">
        <v>143</v>
      </c>
      <c r="AA1295" s="189">
        <v>2.5999999999999999E-2</v>
      </c>
      <c r="AB1295" s="189">
        <v>6.8000000000000005E-2</v>
      </c>
      <c r="AC1295" s="42"/>
    </row>
    <row r="1296" spans="1:29" x14ac:dyDescent="0.25">
      <c r="A1296" s="94" t="s">
        <v>2809</v>
      </c>
      <c r="B1296" s="189">
        <v>3.8725490196078433E-2</v>
      </c>
      <c r="C1296" s="189">
        <v>0.21094771241830065</v>
      </c>
      <c r="D1296" s="189">
        <v>0.32173202614379087</v>
      </c>
      <c r="E1296" s="189">
        <v>0.10604575163398693</v>
      </c>
      <c r="F1296" s="189">
        <v>2.3856209150326796E-2</v>
      </c>
      <c r="G1296" s="189">
        <v>0.23447712418300654</v>
      </c>
      <c r="H1296" s="189">
        <v>8.6601307189542488E-3</v>
      </c>
      <c r="I1296" s="189">
        <v>5.5555555555555552E-2</v>
      </c>
      <c r="J1296" s="188">
        <v>1</v>
      </c>
      <c r="K1296" s="190">
        <v>6120</v>
      </c>
      <c r="L1296" s="94"/>
      <c r="M1296" s="189">
        <v>3.4000000000000002E-2</v>
      </c>
      <c r="N1296" s="189">
        <v>4.3999999999999997E-2</v>
      </c>
      <c r="O1296" s="189">
        <v>0.20100000000000001</v>
      </c>
      <c r="P1296" s="189">
        <v>0.221</v>
      </c>
      <c r="Q1296" s="189">
        <v>0.31</v>
      </c>
      <c r="R1296" s="189">
        <v>0.33400000000000002</v>
      </c>
      <c r="S1296" s="189">
        <v>9.9000000000000005E-2</v>
      </c>
      <c r="T1296" s="189">
        <v>0.114</v>
      </c>
      <c r="U1296" s="189">
        <v>0.02</v>
      </c>
      <c r="V1296" s="189">
        <v>2.8000000000000001E-2</v>
      </c>
      <c r="W1296" s="189">
        <v>0.224</v>
      </c>
      <c r="X1296" s="189">
        <v>0.245</v>
      </c>
      <c r="Y1296" s="189">
        <v>7.0000000000000001E-3</v>
      </c>
      <c r="Z1296" s="189">
        <v>1.0999999999999999E-2</v>
      </c>
      <c r="AA1296" s="189">
        <v>0.05</v>
      </c>
      <c r="AB1296" s="189">
        <v>6.2E-2</v>
      </c>
      <c r="AC1296" s="42"/>
    </row>
    <row r="1297" spans="1:29" x14ac:dyDescent="0.25">
      <c r="A1297" s="94" t="s">
        <v>2810</v>
      </c>
      <c r="B1297" s="189" t="s">
        <v>143</v>
      </c>
      <c r="C1297" s="189">
        <v>0.19634703196347031</v>
      </c>
      <c r="D1297" s="189">
        <v>0.36529680365296802</v>
      </c>
      <c r="E1297" s="189">
        <v>0.14611872146118721</v>
      </c>
      <c r="F1297" s="189">
        <v>2.7397260273972601E-2</v>
      </c>
      <c r="G1297" s="189">
        <v>0.21917808219178081</v>
      </c>
      <c r="H1297" s="189" t="s">
        <v>143</v>
      </c>
      <c r="I1297" s="189">
        <v>4.5662100456621002E-2</v>
      </c>
      <c r="J1297" s="188">
        <v>1</v>
      </c>
      <c r="K1297" s="190">
        <v>219</v>
      </c>
      <c r="L1297" s="94"/>
      <c r="M1297" s="189" t="s">
        <v>143</v>
      </c>
      <c r="N1297" s="189" t="s">
        <v>143</v>
      </c>
      <c r="O1297" s="189">
        <v>0.14899999999999999</v>
      </c>
      <c r="P1297" s="189">
        <v>0.254</v>
      </c>
      <c r="Q1297" s="189">
        <v>0.30399999999999999</v>
      </c>
      <c r="R1297" s="189">
        <v>0.43099999999999999</v>
      </c>
      <c r="S1297" s="189">
        <v>0.105</v>
      </c>
      <c r="T1297" s="189">
        <v>0.19900000000000001</v>
      </c>
      <c r="U1297" s="189">
        <v>1.2999999999999999E-2</v>
      </c>
      <c r="V1297" s="189">
        <v>5.8000000000000003E-2</v>
      </c>
      <c r="W1297" s="189">
        <v>0.16900000000000001</v>
      </c>
      <c r="X1297" s="189">
        <v>0.27900000000000003</v>
      </c>
      <c r="Y1297" s="189" t="s">
        <v>143</v>
      </c>
      <c r="Z1297" s="189" t="s">
        <v>143</v>
      </c>
      <c r="AA1297" s="189">
        <v>2.5000000000000001E-2</v>
      </c>
      <c r="AB1297" s="189">
        <v>8.2000000000000003E-2</v>
      </c>
      <c r="AC1297" s="42"/>
    </row>
    <row r="1298" spans="1:29" x14ac:dyDescent="0.25">
      <c r="A1298" s="94" t="s">
        <v>2811</v>
      </c>
      <c r="B1298" s="189" t="s">
        <v>143</v>
      </c>
      <c r="C1298" s="189">
        <v>1.4150943396226415E-2</v>
      </c>
      <c r="D1298" s="189">
        <v>0.22641509433962265</v>
      </c>
      <c r="E1298" s="189">
        <v>0.12264150943396226</v>
      </c>
      <c r="F1298" s="189">
        <v>2.358490566037736E-2</v>
      </c>
      <c r="G1298" s="189">
        <v>0.52358490566037741</v>
      </c>
      <c r="H1298" s="189">
        <v>2.358490566037736E-2</v>
      </c>
      <c r="I1298" s="189">
        <v>6.6037735849056603E-2</v>
      </c>
      <c r="J1298" s="188">
        <v>1.0000000000000002</v>
      </c>
      <c r="K1298" s="190">
        <v>212</v>
      </c>
      <c r="L1298" s="94"/>
      <c r="M1298" s="189" t="s">
        <v>143</v>
      </c>
      <c r="N1298" s="189" t="s">
        <v>143</v>
      </c>
      <c r="O1298" s="189">
        <v>5.0000000000000001E-3</v>
      </c>
      <c r="P1298" s="189">
        <v>4.1000000000000002E-2</v>
      </c>
      <c r="Q1298" s="189">
        <v>0.17499999999999999</v>
      </c>
      <c r="R1298" s="189">
        <v>0.28699999999999998</v>
      </c>
      <c r="S1298" s="189">
        <v>8.5000000000000006E-2</v>
      </c>
      <c r="T1298" s="189">
        <v>0.17399999999999999</v>
      </c>
      <c r="U1298" s="189">
        <v>0.01</v>
      </c>
      <c r="V1298" s="189">
        <v>5.3999999999999999E-2</v>
      </c>
      <c r="W1298" s="189">
        <v>0.45700000000000002</v>
      </c>
      <c r="X1298" s="189">
        <v>0.59</v>
      </c>
      <c r="Y1298" s="189">
        <v>0.01</v>
      </c>
      <c r="Z1298" s="189">
        <v>5.3999999999999999E-2</v>
      </c>
      <c r="AA1298" s="189">
        <v>0.04</v>
      </c>
      <c r="AB1298" s="189">
        <v>0.108</v>
      </c>
      <c r="AC1298" s="42"/>
    </row>
    <row r="1299" spans="1:29" x14ac:dyDescent="0.25">
      <c r="A1299" s="94" t="s">
        <v>2812</v>
      </c>
      <c r="B1299" s="189" t="s">
        <v>143</v>
      </c>
      <c r="C1299" s="189" t="s">
        <v>143</v>
      </c>
      <c r="D1299" s="189">
        <v>0.72701555869872703</v>
      </c>
      <c r="E1299" s="189">
        <v>8.9108910891089105E-2</v>
      </c>
      <c r="F1299" s="189">
        <v>9.4766619519094764E-2</v>
      </c>
      <c r="G1299" s="189">
        <v>4.2432814710042432E-3</v>
      </c>
      <c r="H1299" s="189" t="s">
        <v>143</v>
      </c>
      <c r="I1299" s="189">
        <v>8.4865629420084868E-2</v>
      </c>
      <c r="J1299" s="188">
        <v>1</v>
      </c>
      <c r="K1299" s="190">
        <v>707</v>
      </c>
      <c r="L1299" s="94"/>
      <c r="M1299" s="189" t="s">
        <v>143</v>
      </c>
      <c r="N1299" s="189" t="s">
        <v>143</v>
      </c>
      <c r="O1299" s="189" t="s">
        <v>143</v>
      </c>
      <c r="P1299" s="189" t="s">
        <v>143</v>
      </c>
      <c r="Q1299" s="189">
        <v>0.69299999999999995</v>
      </c>
      <c r="R1299" s="189">
        <v>0.75900000000000001</v>
      </c>
      <c r="S1299" s="189">
        <v>7.0000000000000007E-2</v>
      </c>
      <c r="T1299" s="189">
        <v>0.112</v>
      </c>
      <c r="U1299" s="189">
        <v>7.4999999999999997E-2</v>
      </c>
      <c r="V1299" s="189">
        <v>0.11899999999999999</v>
      </c>
      <c r="W1299" s="189">
        <v>1E-3</v>
      </c>
      <c r="X1299" s="189">
        <v>1.2E-2</v>
      </c>
      <c r="Y1299" s="189" t="s">
        <v>143</v>
      </c>
      <c r="Z1299" s="189" t="s">
        <v>143</v>
      </c>
      <c r="AA1299" s="189">
        <v>6.6000000000000003E-2</v>
      </c>
      <c r="AB1299" s="189">
        <v>0.108</v>
      </c>
      <c r="AC1299" s="42"/>
    </row>
    <row r="1300" spans="1:29" x14ac:dyDescent="0.25">
      <c r="A1300" s="94" t="s">
        <v>2813</v>
      </c>
      <c r="B1300" s="189" t="s">
        <v>143</v>
      </c>
      <c r="C1300" s="189">
        <v>0.24711696869851729</v>
      </c>
      <c r="D1300" s="189">
        <v>0.30807248764415157</v>
      </c>
      <c r="E1300" s="189">
        <v>7.907742998352553E-2</v>
      </c>
      <c r="F1300" s="189">
        <v>3.130148270181219E-2</v>
      </c>
      <c r="G1300" s="189">
        <v>0.28500823723228996</v>
      </c>
      <c r="H1300" s="189">
        <v>8.2372322899505763E-3</v>
      </c>
      <c r="I1300" s="189">
        <v>4.118616144975288E-2</v>
      </c>
      <c r="J1300" s="188">
        <v>1</v>
      </c>
      <c r="K1300" s="190">
        <v>607</v>
      </c>
      <c r="L1300" s="94"/>
      <c r="M1300" s="189" t="s">
        <v>143</v>
      </c>
      <c r="N1300" s="189" t="s">
        <v>143</v>
      </c>
      <c r="O1300" s="189">
        <v>0.214</v>
      </c>
      <c r="P1300" s="189">
        <v>0.28299999999999997</v>
      </c>
      <c r="Q1300" s="189">
        <v>0.27300000000000002</v>
      </c>
      <c r="R1300" s="189">
        <v>0.34599999999999997</v>
      </c>
      <c r="S1300" s="189">
        <v>0.06</v>
      </c>
      <c r="T1300" s="189">
        <v>0.10299999999999999</v>
      </c>
      <c r="U1300" s="189">
        <v>0.02</v>
      </c>
      <c r="V1300" s="189">
        <v>4.8000000000000001E-2</v>
      </c>
      <c r="W1300" s="189">
        <v>0.251</v>
      </c>
      <c r="X1300" s="189">
        <v>0.32200000000000001</v>
      </c>
      <c r="Y1300" s="189">
        <v>4.0000000000000001E-3</v>
      </c>
      <c r="Z1300" s="189">
        <v>1.9E-2</v>
      </c>
      <c r="AA1300" s="189">
        <v>2.8000000000000001E-2</v>
      </c>
      <c r="AB1300" s="189">
        <v>0.06</v>
      </c>
      <c r="AC1300" s="42"/>
    </row>
    <row r="1301" spans="1:29" x14ac:dyDescent="0.25">
      <c r="A1301" s="94" t="s">
        <v>2814</v>
      </c>
      <c r="B1301" s="189">
        <v>0.25239616613418531</v>
      </c>
      <c r="C1301" s="189">
        <v>0.39084132055378062</v>
      </c>
      <c r="D1301" s="189">
        <v>0.21512247071352503</v>
      </c>
      <c r="E1301" s="189">
        <v>3.8338658146964855E-2</v>
      </c>
      <c r="F1301" s="189">
        <v>4.2598509052183178E-3</v>
      </c>
      <c r="G1301" s="189">
        <v>3.8338658146964855E-2</v>
      </c>
      <c r="H1301" s="189">
        <v>9.5846645367412137E-3</v>
      </c>
      <c r="I1301" s="189">
        <v>5.1118210862619806E-2</v>
      </c>
      <c r="J1301" s="188">
        <v>1.0000000000000002</v>
      </c>
      <c r="K1301" s="190">
        <v>939</v>
      </c>
      <c r="L1301" s="94"/>
      <c r="M1301" s="189">
        <v>0.22600000000000001</v>
      </c>
      <c r="N1301" s="189">
        <v>0.28100000000000003</v>
      </c>
      <c r="O1301" s="189">
        <v>0.36</v>
      </c>
      <c r="P1301" s="189">
        <v>0.42199999999999999</v>
      </c>
      <c r="Q1301" s="189">
        <v>0.19</v>
      </c>
      <c r="R1301" s="189">
        <v>0.24299999999999999</v>
      </c>
      <c r="S1301" s="189">
        <v>2.8000000000000001E-2</v>
      </c>
      <c r="T1301" s="189">
        <v>5.2999999999999999E-2</v>
      </c>
      <c r="U1301" s="189">
        <v>2E-3</v>
      </c>
      <c r="V1301" s="189">
        <v>1.0999999999999999E-2</v>
      </c>
      <c r="W1301" s="189">
        <v>2.8000000000000001E-2</v>
      </c>
      <c r="X1301" s="189">
        <v>5.2999999999999999E-2</v>
      </c>
      <c r="Y1301" s="189">
        <v>5.0000000000000001E-3</v>
      </c>
      <c r="Z1301" s="189">
        <v>1.7999999999999999E-2</v>
      </c>
      <c r="AA1301" s="189">
        <v>3.9E-2</v>
      </c>
      <c r="AB1301" s="189">
        <v>6.7000000000000004E-2</v>
      </c>
      <c r="AC1301" s="42"/>
    </row>
    <row r="1302" spans="1:29" x14ac:dyDescent="0.25">
      <c r="A1302" s="94" t="s">
        <v>2815</v>
      </c>
      <c r="B1302" s="189" t="s">
        <v>143</v>
      </c>
      <c r="C1302" s="189">
        <v>0.11538461538461539</v>
      </c>
      <c r="D1302" s="189">
        <v>0.3923076923076923</v>
      </c>
      <c r="E1302" s="189">
        <v>0.2076923076923077</v>
      </c>
      <c r="F1302" s="189">
        <v>3.0769230769230771E-2</v>
      </c>
      <c r="G1302" s="189">
        <v>0.19230769230769232</v>
      </c>
      <c r="H1302" s="189">
        <v>1.5384615384615385E-2</v>
      </c>
      <c r="I1302" s="189">
        <v>4.6153846153846156E-2</v>
      </c>
      <c r="J1302" s="188">
        <v>1</v>
      </c>
      <c r="K1302" s="190">
        <v>130</v>
      </c>
      <c r="L1302" s="94"/>
      <c r="M1302" s="189" t="s">
        <v>143</v>
      </c>
      <c r="N1302" s="189" t="s">
        <v>143</v>
      </c>
      <c r="O1302" s="189">
        <v>7.0999999999999994E-2</v>
      </c>
      <c r="P1302" s="189">
        <v>0.182</v>
      </c>
      <c r="Q1302" s="189">
        <v>0.313</v>
      </c>
      <c r="R1302" s="189">
        <v>0.47799999999999998</v>
      </c>
      <c r="S1302" s="189">
        <v>0.14699999999999999</v>
      </c>
      <c r="T1302" s="189">
        <v>0.28499999999999998</v>
      </c>
      <c r="U1302" s="189">
        <v>1.2E-2</v>
      </c>
      <c r="V1302" s="189">
        <v>7.5999999999999998E-2</v>
      </c>
      <c r="W1302" s="189">
        <v>0.13400000000000001</v>
      </c>
      <c r="X1302" s="189">
        <v>0.26800000000000002</v>
      </c>
      <c r="Y1302" s="189">
        <v>4.0000000000000001E-3</v>
      </c>
      <c r="Z1302" s="189">
        <v>5.3999999999999999E-2</v>
      </c>
      <c r="AA1302" s="189">
        <v>2.1000000000000001E-2</v>
      </c>
      <c r="AB1302" s="189">
        <v>9.7000000000000003E-2</v>
      </c>
      <c r="AC1302" s="42"/>
    </row>
    <row r="1303" spans="1:29" x14ac:dyDescent="0.25">
      <c r="A1303" s="94" t="s">
        <v>2816</v>
      </c>
      <c r="B1303" s="189" t="s">
        <v>143</v>
      </c>
      <c r="C1303" s="189">
        <v>0.17978848413631021</v>
      </c>
      <c r="D1303" s="189">
        <v>0.23736780258519388</v>
      </c>
      <c r="E1303" s="189">
        <v>0.11398354876615746</v>
      </c>
      <c r="F1303" s="189">
        <v>1.9976498237367801E-2</v>
      </c>
      <c r="G1303" s="189">
        <v>0.39482961222091656</v>
      </c>
      <c r="H1303" s="189">
        <v>1.2925969447708578E-2</v>
      </c>
      <c r="I1303" s="189">
        <v>4.1128084606345476E-2</v>
      </c>
      <c r="J1303" s="188">
        <v>0.99999999999999989</v>
      </c>
      <c r="K1303" s="190">
        <v>851</v>
      </c>
      <c r="L1303" s="94"/>
      <c r="M1303" s="189" t="s">
        <v>143</v>
      </c>
      <c r="N1303" s="189" t="s">
        <v>143</v>
      </c>
      <c r="O1303" s="189">
        <v>0.155</v>
      </c>
      <c r="P1303" s="189">
        <v>0.20699999999999999</v>
      </c>
      <c r="Q1303" s="189">
        <v>0.21</v>
      </c>
      <c r="R1303" s="189">
        <v>0.26700000000000002</v>
      </c>
      <c r="S1303" s="189">
        <v>9.4E-2</v>
      </c>
      <c r="T1303" s="189">
        <v>0.13700000000000001</v>
      </c>
      <c r="U1303" s="189">
        <v>1.2999999999999999E-2</v>
      </c>
      <c r="V1303" s="189">
        <v>3.2000000000000001E-2</v>
      </c>
      <c r="W1303" s="189">
        <v>0.36299999999999999</v>
      </c>
      <c r="X1303" s="189">
        <v>0.42799999999999999</v>
      </c>
      <c r="Y1303" s="189">
        <v>7.0000000000000001E-3</v>
      </c>
      <c r="Z1303" s="189">
        <v>2.3E-2</v>
      </c>
      <c r="AA1303" s="189">
        <v>0.03</v>
      </c>
      <c r="AB1303" s="189">
        <v>5.7000000000000002E-2</v>
      </c>
      <c r="AC1303" s="42"/>
    </row>
    <row r="1304" spans="1:29" x14ac:dyDescent="0.25">
      <c r="A1304" s="94" t="s">
        <v>2817</v>
      </c>
      <c r="B1304" s="189" t="s">
        <v>143</v>
      </c>
      <c r="C1304" s="189">
        <v>0.40853658536585363</v>
      </c>
      <c r="D1304" s="189">
        <v>0.40243902439024393</v>
      </c>
      <c r="E1304" s="189">
        <v>5.4878048780487805E-2</v>
      </c>
      <c r="F1304" s="189">
        <v>6.0975609756097563E-3</v>
      </c>
      <c r="G1304" s="189">
        <v>4.878048780487805E-2</v>
      </c>
      <c r="H1304" s="189" t="s">
        <v>143</v>
      </c>
      <c r="I1304" s="189">
        <v>7.926829268292683E-2</v>
      </c>
      <c r="J1304" s="188">
        <v>1.0000000000000002</v>
      </c>
      <c r="K1304" s="190">
        <v>164</v>
      </c>
      <c r="L1304" s="94"/>
      <c r="M1304" s="189" t="s">
        <v>143</v>
      </c>
      <c r="N1304" s="189" t="s">
        <v>143</v>
      </c>
      <c r="O1304" s="189">
        <v>0.33600000000000002</v>
      </c>
      <c r="P1304" s="189">
        <v>0.48499999999999999</v>
      </c>
      <c r="Q1304" s="189">
        <v>0.33</v>
      </c>
      <c r="R1304" s="189">
        <v>0.47899999999999998</v>
      </c>
      <c r="S1304" s="189">
        <v>2.9000000000000001E-2</v>
      </c>
      <c r="T1304" s="189">
        <v>0.10100000000000001</v>
      </c>
      <c r="U1304" s="189">
        <v>1E-3</v>
      </c>
      <c r="V1304" s="189">
        <v>3.4000000000000002E-2</v>
      </c>
      <c r="W1304" s="189">
        <v>2.5000000000000001E-2</v>
      </c>
      <c r="X1304" s="189">
        <v>9.2999999999999999E-2</v>
      </c>
      <c r="Y1304" s="189" t="s">
        <v>143</v>
      </c>
      <c r="Z1304" s="189" t="s">
        <v>143</v>
      </c>
      <c r="AA1304" s="189">
        <v>4.7E-2</v>
      </c>
      <c r="AB1304" s="189">
        <v>0.13100000000000001</v>
      </c>
      <c r="AC1304" s="42"/>
    </row>
    <row r="1305" spans="1:29" x14ac:dyDescent="0.25">
      <c r="A1305" s="94" t="s">
        <v>2818</v>
      </c>
      <c r="B1305" s="189" t="s">
        <v>143</v>
      </c>
      <c r="C1305" s="189">
        <v>0.12393162393162394</v>
      </c>
      <c r="D1305" s="189">
        <v>0.35470085470085472</v>
      </c>
      <c r="E1305" s="189">
        <v>0.14102564102564102</v>
      </c>
      <c r="F1305" s="189">
        <v>3.4188034188034191E-2</v>
      </c>
      <c r="G1305" s="189">
        <v>0.26923076923076922</v>
      </c>
      <c r="H1305" s="189">
        <v>4.2735042735042739E-3</v>
      </c>
      <c r="I1305" s="189">
        <v>7.2649572649572655E-2</v>
      </c>
      <c r="J1305" s="188">
        <v>1</v>
      </c>
      <c r="K1305" s="190">
        <v>234</v>
      </c>
      <c r="L1305" s="94"/>
      <c r="M1305" s="189" t="s">
        <v>143</v>
      </c>
      <c r="N1305" s="189" t="s">
        <v>143</v>
      </c>
      <c r="O1305" s="189">
        <v>8.7999999999999995E-2</v>
      </c>
      <c r="P1305" s="189">
        <v>0.17199999999999999</v>
      </c>
      <c r="Q1305" s="189">
        <v>0.29599999999999999</v>
      </c>
      <c r="R1305" s="189">
        <v>0.41799999999999998</v>
      </c>
      <c r="S1305" s="189">
        <v>0.10199999999999999</v>
      </c>
      <c r="T1305" s="189">
        <v>0.191</v>
      </c>
      <c r="U1305" s="189">
        <v>1.7000000000000001E-2</v>
      </c>
      <c r="V1305" s="189">
        <v>6.6000000000000003E-2</v>
      </c>
      <c r="W1305" s="189">
        <v>0.216</v>
      </c>
      <c r="X1305" s="189">
        <v>0.32900000000000001</v>
      </c>
      <c r="Y1305" s="189">
        <v>1E-3</v>
      </c>
      <c r="Z1305" s="189">
        <v>2.4E-2</v>
      </c>
      <c r="AA1305" s="189">
        <v>4.5999999999999999E-2</v>
      </c>
      <c r="AB1305" s="189">
        <v>0.113</v>
      </c>
      <c r="AC1305" s="42"/>
    </row>
    <row r="1306" spans="1:29" x14ac:dyDescent="0.25">
      <c r="A1306" s="94" t="s">
        <v>2819</v>
      </c>
      <c r="B1306" s="189" t="s">
        <v>143</v>
      </c>
      <c r="C1306" s="189">
        <v>0.33093525179856115</v>
      </c>
      <c r="D1306" s="189">
        <v>0.25179856115107913</v>
      </c>
      <c r="E1306" s="189">
        <v>5.0359712230215826E-2</v>
      </c>
      <c r="F1306" s="189">
        <v>7.9136690647482008E-2</v>
      </c>
      <c r="G1306" s="189">
        <v>0.22302158273381295</v>
      </c>
      <c r="H1306" s="189">
        <v>1.4388489208633094E-2</v>
      </c>
      <c r="I1306" s="189">
        <v>5.0359712230215826E-2</v>
      </c>
      <c r="J1306" s="188">
        <v>1</v>
      </c>
      <c r="K1306" s="190">
        <v>139</v>
      </c>
      <c r="L1306" s="94"/>
      <c r="M1306" s="189" t="s">
        <v>143</v>
      </c>
      <c r="N1306" s="189" t="s">
        <v>143</v>
      </c>
      <c r="O1306" s="189">
        <v>0.25800000000000001</v>
      </c>
      <c r="P1306" s="189">
        <v>0.41299999999999998</v>
      </c>
      <c r="Q1306" s="189">
        <v>0.187</v>
      </c>
      <c r="R1306" s="189">
        <v>0.33</v>
      </c>
      <c r="S1306" s="189">
        <v>2.5000000000000001E-2</v>
      </c>
      <c r="T1306" s="189">
        <v>0.1</v>
      </c>
      <c r="U1306" s="189">
        <v>4.4999999999999998E-2</v>
      </c>
      <c r="V1306" s="189">
        <v>0.13600000000000001</v>
      </c>
      <c r="W1306" s="189">
        <v>0.16200000000000001</v>
      </c>
      <c r="X1306" s="189">
        <v>0.29899999999999999</v>
      </c>
      <c r="Y1306" s="189">
        <v>4.0000000000000001E-3</v>
      </c>
      <c r="Z1306" s="189">
        <v>5.0999999999999997E-2</v>
      </c>
      <c r="AA1306" s="189">
        <v>2.5000000000000001E-2</v>
      </c>
      <c r="AB1306" s="189">
        <v>0.1</v>
      </c>
      <c r="AC1306" s="42"/>
    </row>
    <row r="1307" spans="1:29" x14ac:dyDescent="0.25">
      <c r="A1307" s="94" t="s">
        <v>2820</v>
      </c>
      <c r="B1307" s="189" t="s">
        <v>143</v>
      </c>
      <c r="C1307" s="189">
        <v>0.10416666666666667</v>
      </c>
      <c r="D1307" s="189">
        <v>0.2013888888888889</v>
      </c>
      <c r="E1307" s="189">
        <v>0.125</v>
      </c>
      <c r="F1307" s="189">
        <v>2.0833333333333332E-2</v>
      </c>
      <c r="G1307" s="189">
        <v>0.52083333333333337</v>
      </c>
      <c r="H1307" s="189" t="s">
        <v>143</v>
      </c>
      <c r="I1307" s="189">
        <v>2.7777777777777776E-2</v>
      </c>
      <c r="J1307" s="188">
        <v>1</v>
      </c>
      <c r="K1307" s="190">
        <v>144</v>
      </c>
      <c r="L1307" s="94"/>
      <c r="M1307" s="189" t="s">
        <v>143</v>
      </c>
      <c r="N1307" s="189" t="s">
        <v>143</v>
      </c>
      <c r="O1307" s="189">
        <v>6.4000000000000001E-2</v>
      </c>
      <c r="P1307" s="189">
        <v>0.16500000000000001</v>
      </c>
      <c r="Q1307" s="189">
        <v>0.14399999999999999</v>
      </c>
      <c r="R1307" s="189">
        <v>0.27400000000000002</v>
      </c>
      <c r="S1307" s="189">
        <v>8.1000000000000003E-2</v>
      </c>
      <c r="T1307" s="189">
        <v>0.189</v>
      </c>
      <c r="U1307" s="189">
        <v>7.0000000000000001E-3</v>
      </c>
      <c r="V1307" s="189">
        <v>5.8999999999999997E-2</v>
      </c>
      <c r="W1307" s="189">
        <v>0.44</v>
      </c>
      <c r="X1307" s="189">
        <v>0.60099999999999998</v>
      </c>
      <c r="Y1307" s="189" t="s">
        <v>143</v>
      </c>
      <c r="Z1307" s="189" t="s">
        <v>143</v>
      </c>
      <c r="AA1307" s="189">
        <v>1.0999999999999999E-2</v>
      </c>
      <c r="AB1307" s="189">
        <v>6.9000000000000006E-2</v>
      </c>
      <c r="AC1307" s="42"/>
    </row>
    <row r="1308" spans="1:29" x14ac:dyDescent="0.25">
      <c r="A1308" s="94" t="s">
        <v>2821</v>
      </c>
      <c r="B1308" s="189" t="s">
        <v>143</v>
      </c>
      <c r="C1308" s="189">
        <v>0.18627450980392157</v>
      </c>
      <c r="D1308" s="189">
        <v>0.47549019607843135</v>
      </c>
      <c r="E1308" s="189">
        <v>0.16053921568627452</v>
      </c>
      <c r="F1308" s="189">
        <v>1.1029411764705883E-2</v>
      </c>
      <c r="G1308" s="189">
        <v>9.3137254901960786E-2</v>
      </c>
      <c r="H1308" s="189">
        <v>8.5784313725490204E-3</v>
      </c>
      <c r="I1308" s="189">
        <v>6.4950980392156868E-2</v>
      </c>
      <c r="J1308" s="188">
        <v>0.99999999999999989</v>
      </c>
      <c r="K1308" s="190">
        <v>816</v>
      </c>
      <c r="L1308" s="94"/>
      <c r="M1308" s="189" t="s">
        <v>143</v>
      </c>
      <c r="N1308" s="189" t="s">
        <v>143</v>
      </c>
      <c r="O1308" s="189">
        <v>0.161</v>
      </c>
      <c r="P1308" s="189">
        <v>0.214</v>
      </c>
      <c r="Q1308" s="189">
        <v>0.441</v>
      </c>
      <c r="R1308" s="189">
        <v>0.51</v>
      </c>
      <c r="S1308" s="189">
        <v>0.13700000000000001</v>
      </c>
      <c r="T1308" s="189">
        <v>0.187</v>
      </c>
      <c r="U1308" s="189">
        <v>6.0000000000000001E-3</v>
      </c>
      <c r="V1308" s="189">
        <v>2.1000000000000001E-2</v>
      </c>
      <c r="W1308" s="189">
        <v>7.4999999999999997E-2</v>
      </c>
      <c r="X1308" s="189">
        <v>0.115</v>
      </c>
      <c r="Y1308" s="189">
        <v>4.0000000000000001E-3</v>
      </c>
      <c r="Z1308" s="189">
        <v>1.7999999999999999E-2</v>
      </c>
      <c r="AA1308" s="189">
        <v>0.05</v>
      </c>
      <c r="AB1308" s="189">
        <v>8.4000000000000005E-2</v>
      </c>
      <c r="AC1308" s="42"/>
    </row>
    <row r="1309" spans="1:29" x14ac:dyDescent="0.25">
      <c r="A1309" s="94" t="s">
        <v>2822</v>
      </c>
      <c r="B1309" s="189" t="s">
        <v>143</v>
      </c>
      <c r="C1309" s="189">
        <v>0.31318681318681318</v>
      </c>
      <c r="D1309" s="189">
        <v>0.38461538461538464</v>
      </c>
      <c r="E1309" s="189">
        <v>8.7912087912087919E-2</v>
      </c>
      <c r="F1309" s="189">
        <v>2.197802197802198E-2</v>
      </c>
      <c r="G1309" s="189">
        <v>0.1043956043956044</v>
      </c>
      <c r="H1309" s="189">
        <v>5.4945054945054949E-3</v>
      </c>
      <c r="I1309" s="189">
        <v>8.2417582417582416E-2</v>
      </c>
      <c r="J1309" s="188">
        <v>1</v>
      </c>
      <c r="K1309" s="190">
        <v>182</v>
      </c>
      <c r="L1309" s="94"/>
      <c r="M1309" s="189" t="s">
        <v>143</v>
      </c>
      <c r="N1309" s="189" t="s">
        <v>143</v>
      </c>
      <c r="O1309" s="189">
        <v>0.25</v>
      </c>
      <c r="P1309" s="189">
        <v>0.38400000000000001</v>
      </c>
      <c r="Q1309" s="189">
        <v>0.317</v>
      </c>
      <c r="R1309" s="189">
        <v>0.45700000000000002</v>
      </c>
      <c r="S1309" s="189">
        <v>5.5E-2</v>
      </c>
      <c r="T1309" s="189">
        <v>0.13800000000000001</v>
      </c>
      <c r="U1309" s="189">
        <v>8.9999999999999993E-3</v>
      </c>
      <c r="V1309" s="189">
        <v>5.5E-2</v>
      </c>
      <c r="W1309" s="189">
        <v>6.8000000000000005E-2</v>
      </c>
      <c r="X1309" s="189">
        <v>0.157</v>
      </c>
      <c r="Y1309" s="189">
        <v>1E-3</v>
      </c>
      <c r="Z1309" s="189">
        <v>0.03</v>
      </c>
      <c r="AA1309" s="189">
        <v>5.0999999999999997E-2</v>
      </c>
      <c r="AB1309" s="189">
        <v>0.13200000000000001</v>
      </c>
      <c r="AC1309" s="42"/>
    </row>
    <row r="1310" spans="1:29" x14ac:dyDescent="0.25">
      <c r="A1310" s="94" t="s">
        <v>2823</v>
      </c>
      <c r="B1310" s="189">
        <v>4.0689868842300941E-2</v>
      </c>
      <c r="C1310" s="189">
        <v>0.27253950222038625</v>
      </c>
      <c r="D1310" s="189">
        <v>0.25136837756893526</v>
      </c>
      <c r="E1310" s="189">
        <v>0.1278529381390065</v>
      </c>
      <c r="F1310" s="189">
        <v>2.1171124651450997E-2</v>
      </c>
      <c r="G1310" s="189">
        <v>0.25766807807497677</v>
      </c>
      <c r="H1310" s="189">
        <v>3.3047609212021067E-3</v>
      </c>
      <c r="I1310" s="189">
        <v>2.5405349581741198E-2</v>
      </c>
      <c r="J1310" s="188">
        <v>1</v>
      </c>
      <c r="K1310" s="190">
        <v>9683</v>
      </c>
      <c r="L1310" s="94"/>
      <c r="M1310" s="189">
        <v>3.6999999999999998E-2</v>
      </c>
      <c r="N1310" s="189">
        <v>4.4999999999999998E-2</v>
      </c>
      <c r="O1310" s="189">
        <v>0.26400000000000001</v>
      </c>
      <c r="P1310" s="189">
        <v>0.28100000000000003</v>
      </c>
      <c r="Q1310" s="189">
        <v>0.24299999999999999</v>
      </c>
      <c r="R1310" s="189">
        <v>0.26</v>
      </c>
      <c r="S1310" s="189">
        <v>0.121</v>
      </c>
      <c r="T1310" s="189">
        <v>0.13500000000000001</v>
      </c>
      <c r="U1310" s="189">
        <v>1.7999999999999999E-2</v>
      </c>
      <c r="V1310" s="189">
        <v>2.4E-2</v>
      </c>
      <c r="W1310" s="189">
        <v>0.249</v>
      </c>
      <c r="X1310" s="189">
        <v>0.26600000000000001</v>
      </c>
      <c r="Y1310" s="189">
        <v>2E-3</v>
      </c>
      <c r="Z1310" s="189">
        <v>5.0000000000000001E-3</v>
      </c>
      <c r="AA1310" s="189">
        <v>2.1999999999999999E-2</v>
      </c>
      <c r="AB1310" s="189">
        <v>2.9000000000000001E-2</v>
      </c>
      <c r="AC1310" s="42"/>
    </row>
    <row r="1311" spans="1:29" x14ac:dyDescent="0.25">
      <c r="A1311" s="94" t="s">
        <v>2824</v>
      </c>
      <c r="B1311" s="189" t="s">
        <v>143</v>
      </c>
      <c r="C1311" s="189">
        <v>0.38292011019283745</v>
      </c>
      <c r="D1311" s="189">
        <v>0.23966942148760331</v>
      </c>
      <c r="E1311" s="189">
        <v>0.15702479338842976</v>
      </c>
      <c r="F1311" s="189">
        <v>3.0303030303030304E-2</v>
      </c>
      <c r="G1311" s="189">
        <v>0.17355371900826447</v>
      </c>
      <c r="H1311" s="189" t="s">
        <v>143</v>
      </c>
      <c r="I1311" s="189">
        <v>1.6528925619834711E-2</v>
      </c>
      <c r="J1311" s="188">
        <v>1</v>
      </c>
      <c r="K1311" s="190">
        <v>363</v>
      </c>
      <c r="L1311" s="94"/>
      <c r="M1311" s="189" t="s">
        <v>143</v>
      </c>
      <c r="N1311" s="189" t="s">
        <v>143</v>
      </c>
      <c r="O1311" s="189">
        <v>0.33400000000000002</v>
      </c>
      <c r="P1311" s="189">
        <v>0.434</v>
      </c>
      <c r="Q1311" s="189">
        <v>0.19900000000000001</v>
      </c>
      <c r="R1311" s="189">
        <v>0.28599999999999998</v>
      </c>
      <c r="S1311" s="189">
        <v>0.123</v>
      </c>
      <c r="T1311" s="189">
        <v>0.19800000000000001</v>
      </c>
      <c r="U1311" s="189">
        <v>1.7000000000000001E-2</v>
      </c>
      <c r="V1311" s="189">
        <v>5.2999999999999999E-2</v>
      </c>
      <c r="W1311" s="189">
        <v>0.13800000000000001</v>
      </c>
      <c r="X1311" s="189">
        <v>0.216</v>
      </c>
      <c r="Y1311" s="189" t="s">
        <v>143</v>
      </c>
      <c r="Z1311" s="189" t="s">
        <v>143</v>
      </c>
      <c r="AA1311" s="189">
        <v>8.0000000000000002E-3</v>
      </c>
      <c r="AB1311" s="189">
        <v>3.5999999999999997E-2</v>
      </c>
      <c r="AC1311" s="42"/>
    </row>
    <row r="1312" spans="1:29" x14ac:dyDescent="0.25">
      <c r="A1312" s="94" t="s">
        <v>2825</v>
      </c>
      <c r="B1312" s="189" t="s">
        <v>143</v>
      </c>
      <c r="C1312" s="189">
        <v>9.1922005571030641E-2</v>
      </c>
      <c r="D1312" s="189">
        <v>0.12256267409470752</v>
      </c>
      <c r="E1312" s="189">
        <v>6.4066852367688026E-2</v>
      </c>
      <c r="F1312" s="189">
        <v>1.6713091922005572E-2</v>
      </c>
      <c r="G1312" s="189">
        <v>0.66016713091922008</v>
      </c>
      <c r="H1312" s="189">
        <v>1.6713091922005572E-2</v>
      </c>
      <c r="I1312" s="189">
        <v>2.7855153203342618E-2</v>
      </c>
      <c r="J1312" s="188">
        <v>1</v>
      </c>
      <c r="K1312" s="190">
        <v>359</v>
      </c>
      <c r="L1312" s="94"/>
      <c r="M1312" s="189" t="s">
        <v>143</v>
      </c>
      <c r="N1312" s="189" t="s">
        <v>143</v>
      </c>
      <c r="O1312" s="189">
        <v>6.6000000000000003E-2</v>
      </c>
      <c r="P1312" s="189">
        <v>0.126</v>
      </c>
      <c r="Q1312" s="189">
        <v>9.2999999999999999E-2</v>
      </c>
      <c r="R1312" s="189">
        <v>0.161</v>
      </c>
      <c r="S1312" s="189">
        <v>4.2999999999999997E-2</v>
      </c>
      <c r="T1312" s="189">
        <v>9.4E-2</v>
      </c>
      <c r="U1312" s="189">
        <v>8.0000000000000002E-3</v>
      </c>
      <c r="V1312" s="189">
        <v>3.5999999999999997E-2</v>
      </c>
      <c r="W1312" s="189">
        <v>0.61</v>
      </c>
      <c r="X1312" s="189">
        <v>0.70699999999999996</v>
      </c>
      <c r="Y1312" s="189">
        <v>8.0000000000000002E-3</v>
      </c>
      <c r="Z1312" s="189">
        <v>3.5999999999999997E-2</v>
      </c>
      <c r="AA1312" s="189">
        <v>1.4999999999999999E-2</v>
      </c>
      <c r="AB1312" s="189">
        <v>5.0999999999999997E-2</v>
      </c>
      <c r="AC1312" s="42"/>
    </row>
    <row r="1313" spans="1:29" x14ac:dyDescent="0.25">
      <c r="A1313" s="94" t="s">
        <v>2826</v>
      </c>
      <c r="B1313" s="189" t="s">
        <v>143</v>
      </c>
      <c r="C1313" s="189" t="s">
        <v>143</v>
      </c>
      <c r="D1313" s="189">
        <v>0.74411764705882355</v>
      </c>
      <c r="E1313" s="189">
        <v>0.21470588235294116</v>
      </c>
      <c r="F1313" s="189">
        <v>1.5686274509803921E-2</v>
      </c>
      <c r="G1313" s="189">
        <v>6.8627450980392156E-3</v>
      </c>
      <c r="H1313" s="189" t="s">
        <v>143</v>
      </c>
      <c r="I1313" s="189">
        <v>1.8627450980392157E-2</v>
      </c>
      <c r="J1313" s="188">
        <v>1</v>
      </c>
      <c r="K1313" s="190">
        <v>1020</v>
      </c>
      <c r="L1313" s="94"/>
      <c r="M1313" s="189" t="s">
        <v>143</v>
      </c>
      <c r="N1313" s="189" t="s">
        <v>143</v>
      </c>
      <c r="O1313" s="189" t="s">
        <v>143</v>
      </c>
      <c r="P1313" s="189" t="s">
        <v>143</v>
      </c>
      <c r="Q1313" s="189">
        <v>0.71599999999999997</v>
      </c>
      <c r="R1313" s="189">
        <v>0.77</v>
      </c>
      <c r="S1313" s="189">
        <v>0.191</v>
      </c>
      <c r="T1313" s="189">
        <v>0.24099999999999999</v>
      </c>
      <c r="U1313" s="189">
        <v>0.01</v>
      </c>
      <c r="V1313" s="189">
        <v>2.5000000000000001E-2</v>
      </c>
      <c r="W1313" s="189">
        <v>3.0000000000000001E-3</v>
      </c>
      <c r="X1313" s="189">
        <v>1.4E-2</v>
      </c>
      <c r="Y1313" s="189" t="s">
        <v>143</v>
      </c>
      <c r="Z1313" s="189" t="s">
        <v>143</v>
      </c>
      <c r="AA1313" s="189">
        <v>1.2E-2</v>
      </c>
      <c r="AB1313" s="189">
        <v>2.9000000000000001E-2</v>
      </c>
      <c r="AC1313" s="42"/>
    </row>
    <row r="1314" spans="1:29" x14ac:dyDescent="0.25">
      <c r="A1314" s="94" t="s">
        <v>2827</v>
      </c>
      <c r="B1314" s="189">
        <v>5.2264808362369342E-3</v>
      </c>
      <c r="C1314" s="189">
        <v>0.32578397212543553</v>
      </c>
      <c r="D1314" s="189">
        <v>0.24912891986062718</v>
      </c>
      <c r="E1314" s="189">
        <v>0.10714285714285714</v>
      </c>
      <c r="F1314" s="189">
        <v>4.5296167247386762E-2</v>
      </c>
      <c r="G1314" s="189">
        <v>0.24303135888501742</v>
      </c>
      <c r="H1314" s="189">
        <v>5.2264808362369342E-3</v>
      </c>
      <c r="I1314" s="189">
        <v>1.9163763066202089E-2</v>
      </c>
      <c r="J1314" s="188">
        <v>0.99999999999999989</v>
      </c>
      <c r="K1314" s="190">
        <v>1148</v>
      </c>
      <c r="L1314" s="94"/>
      <c r="M1314" s="189">
        <v>2E-3</v>
      </c>
      <c r="N1314" s="189">
        <v>1.0999999999999999E-2</v>
      </c>
      <c r="O1314" s="189">
        <v>0.29899999999999999</v>
      </c>
      <c r="P1314" s="189">
        <v>0.35299999999999998</v>
      </c>
      <c r="Q1314" s="189">
        <v>0.22500000000000001</v>
      </c>
      <c r="R1314" s="189">
        <v>0.27500000000000002</v>
      </c>
      <c r="S1314" s="189">
        <v>9.0999999999999998E-2</v>
      </c>
      <c r="T1314" s="189">
        <v>0.126</v>
      </c>
      <c r="U1314" s="189">
        <v>3.5000000000000003E-2</v>
      </c>
      <c r="V1314" s="189">
        <v>5.8999999999999997E-2</v>
      </c>
      <c r="W1314" s="189">
        <v>0.219</v>
      </c>
      <c r="X1314" s="189">
        <v>0.26900000000000002</v>
      </c>
      <c r="Y1314" s="189">
        <v>2E-3</v>
      </c>
      <c r="Z1314" s="189">
        <v>1.0999999999999999E-2</v>
      </c>
      <c r="AA1314" s="189">
        <v>1.2999999999999999E-2</v>
      </c>
      <c r="AB1314" s="189">
        <v>2.9000000000000001E-2</v>
      </c>
      <c r="AC1314" s="42"/>
    </row>
    <row r="1315" spans="1:29" x14ac:dyDescent="0.25">
      <c r="A1315" s="94" t="s">
        <v>2828</v>
      </c>
      <c r="B1315" s="189">
        <v>0.26219956300072833</v>
      </c>
      <c r="C1315" s="189">
        <v>0.42898761835396942</v>
      </c>
      <c r="D1315" s="189">
        <v>0.15222141296431171</v>
      </c>
      <c r="E1315" s="189">
        <v>7.2833211944646759E-2</v>
      </c>
      <c r="F1315" s="189" t="s">
        <v>143</v>
      </c>
      <c r="G1315" s="189">
        <v>4.5884923525127456E-2</v>
      </c>
      <c r="H1315" s="189">
        <v>7.2833211944646763E-4</v>
      </c>
      <c r="I1315" s="189">
        <v>3.7144938091769844E-2</v>
      </c>
      <c r="J1315" s="188">
        <v>0.99999999999999989</v>
      </c>
      <c r="K1315" s="190">
        <v>1373</v>
      </c>
      <c r="L1315" s="94"/>
      <c r="M1315" s="189">
        <v>0.24</v>
      </c>
      <c r="N1315" s="189">
        <v>0.28599999999999998</v>
      </c>
      <c r="O1315" s="189">
        <v>0.40300000000000002</v>
      </c>
      <c r="P1315" s="189">
        <v>0.45500000000000002</v>
      </c>
      <c r="Q1315" s="189">
        <v>0.13400000000000001</v>
      </c>
      <c r="R1315" s="189">
        <v>0.17199999999999999</v>
      </c>
      <c r="S1315" s="189">
        <v>0.06</v>
      </c>
      <c r="T1315" s="189">
        <v>8.7999999999999995E-2</v>
      </c>
      <c r="U1315" s="189" t="s">
        <v>143</v>
      </c>
      <c r="V1315" s="189" t="s">
        <v>143</v>
      </c>
      <c r="W1315" s="189">
        <v>3.5999999999999997E-2</v>
      </c>
      <c r="X1315" s="189">
        <v>5.8000000000000003E-2</v>
      </c>
      <c r="Y1315" s="189">
        <v>0</v>
      </c>
      <c r="Z1315" s="189">
        <v>4.0000000000000001E-3</v>
      </c>
      <c r="AA1315" s="189">
        <v>2.8000000000000001E-2</v>
      </c>
      <c r="AB1315" s="189">
        <v>4.9000000000000002E-2</v>
      </c>
      <c r="AC1315" s="42"/>
    </row>
    <row r="1316" spans="1:29" x14ac:dyDescent="0.25">
      <c r="A1316" s="94" t="s">
        <v>2829</v>
      </c>
      <c r="B1316" s="189" t="s">
        <v>143</v>
      </c>
      <c r="C1316" s="189">
        <v>0.19784172661870503</v>
      </c>
      <c r="D1316" s="189">
        <v>0.29496402877697842</v>
      </c>
      <c r="E1316" s="189">
        <v>0.20143884892086331</v>
      </c>
      <c r="F1316" s="189">
        <v>3.5971223021582736E-3</v>
      </c>
      <c r="G1316" s="189">
        <v>0.27697841726618705</v>
      </c>
      <c r="H1316" s="189">
        <v>7.1942446043165471E-3</v>
      </c>
      <c r="I1316" s="189">
        <v>1.7985611510791366E-2</v>
      </c>
      <c r="J1316" s="188">
        <v>0.99999999999999989</v>
      </c>
      <c r="K1316" s="190">
        <v>278</v>
      </c>
      <c r="L1316" s="94"/>
      <c r="M1316" s="189" t="s">
        <v>143</v>
      </c>
      <c r="N1316" s="189" t="s">
        <v>143</v>
      </c>
      <c r="O1316" s="189">
        <v>0.155</v>
      </c>
      <c r="P1316" s="189">
        <v>0.249</v>
      </c>
      <c r="Q1316" s="189">
        <v>0.24399999999999999</v>
      </c>
      <c r="R1316" s="189">
        <v>0.35099999999999998</v>
      </c>
      <c r="S1316" s="189">
        <v>0.159</v>
      </c>
      <c r="T1316" s="189">
        <v>0.253</v>
      </c>
      <c r="U1316" s="189">
        <v>1E-3</v>
      </c>
      <c r="V1316" s="189">
        <v>0.02</v>
      </c>
      <c r="W1316" s="189">
        <v>0.22800000000000001</v>
      </c>
      <c r="X1316" s="189">
        <v>0.33200000000000002</v>
      </c>
      <c r="Y1316" s="189">
        <v>2E-3</v>
      </c>
      <c r="Z1316" s="189">
        <v>2.5999999999999999E-2</v>
      </c>
      <c r="AA1316" s="189">
        <v>8.0000000000000002E-3</v>
      </c>
      <c r="AB1316" s="189">
        <v>4.1000000000000002E-2</v>
      </c>
      <c r="AC1316" s="42"/>
    </row>
    <row r="1317" spans="1:29" x14ac:dyDescent="0.25">
      <c r="A1317" s="94" t="s">
        <v>2830</v>
      </c>
      <c r="B1317" s="189" t="s">
        <v>143</v>
      </c>
      <c r="C1317" s="189">
        <v>0.20524899057873486</v>
      </c>
      <c r="D1317" s="189">
        <v>0.25908479138627188</v>
      </c>
      <c r="E1317" s="189">
        <v>9.9596231493943477E-2</v>
      </c>
      <c r="F1317" s="189">
        <v>1.4804845222072678E-2</v>
      </c>
      <c r="G1317" s="189">
        <v>0.39905787348586808</v>
      </c>
      <c r="H1317" s="189">
        <v>5.3835800807537013E-3</v>
      </c>
      <c r="I1317" s="189">
        <v>1.6823687752355317E-2</v>
      </c>
      <c r="J1317" s="188">
        <v>1</v>
      </c>
      <c r="K1317" s="190">
        <v>1486</v>
      </c>
      <c r="L1317" s="94"/>
      <c r="M1317" s="189" t="s">
        <v>143</v>
      </c>
      <c r="N1317" s="189" t="s">
        <v>143</v>
      </c>
      <c r="O1317" s="189">
        <v>0.185</v>
      </c>
      <c r="P1317" s="189">
        <v>0.22700000000000001</v>
      </c>
      <c r="Q1317" s="189">
        <v>0.23699999999999999</v>
      </c>
      <c r="R1317" s="189">
        <v>0.28199999999999997</v>
      </c>
      <c r="S1317" s="189">
        <v>8.5000000000000006E-2</v>
      </c>
      <c r="T1317" s="189">
        <v>0.11600000000000001</v>
      </c>
      <c r="U1317" s="189">
        <v>0.01</v>
      </c>
      <c r="V1317" s="189">
        <v>2.1999999999999999E-2</v>
      </c>
      <c r="W1317" s="189">
        <v>0.374</v>
      </c>
      <c r="X1317" s="189">
        <v>0.42399999999999999</v>
      </c>
      <c r="Y1317" s="189">
        <v>3.0000000000000001E-3</v>
      </c>
      <c r="Z1317" s="189">
        <v>1.0999999999999999E-2</v>
      </c>
      <c r="AA1317" s="189">
        <v>1.0999999999999999E-2</v>
      </c>
      <c r="AB1317" s="189">
        <v>2.5000000000000001E-2</v>
      </c>
      <c r="AC1317" s="42"/>
    </row>
    <row r="1318" spans="1:29" x14ac:dyDescent="0.25">
      <c r="A1318" s="94" t="s">
        <v>2831</v>
      </c>
      <c r="B1318" s="189" t="s">
        <v>143</v>
      </c>
      <c r="C1318" s="189">
        <v>0.41806020066889632</v>
      </c>
      <c r="D1318" s="189">
        <v>0.3511705685618729</v>
      </c>
      <c r="E1318" s="189">
        <v>0.10367892976588629</v>
      </c>
      <c r="F1318" s="189">
        <v>3.3444816053511705E-3</v>
      </c>
      <c r="G1318" s="189">
        <v>5.3511705685618728E-2</v>
      </c>
      <c r="H1318" s="189" t="s">
        <v>143</v>
      </c>
      <c r="I1318" s="189">
        <v>7.0234113712374577E-2</v>
      </c>
      <c r="J1318" s="188">
        <v>0.99999999999999989</v>
      </c>
      <c r="K1318" s="190">
        <v>299</v>
      </c>
      <c r="L1318" s="94"/>
      <c r="M1318" s="189" t="s">
        <v>143</v>
      </c>
      <c r="N1318" s="189" t="s">
        <v>143</v>
      </c>
      <c r="O1318" s="189">
        <v>0.36399999999999999</v>
      </c>
      <c r="P1318" s="189">
        <v>0.47499999999999998</v>
      </c>
      <c r="Q1318" s="189">
        <v>0.29899999999999999</v>
      </c>
      <c r="R1318" s="189">
        <v>0.40699999999999997</v>
      </c>
      <c r="S1318" s="189">
        <v>7.3999999999999996E-2</v>
      </c>
      <c r="T1318" s="189">
        <v>0.14299999999999999</v>
      </c>
      <c r="U1318" s="189">
        <v>1E-3</v>
      </c>
      <c r="V1318" s="189">
        <v>1.9E-2</v>
      </c>
      <c r="W1318" s="189">
        <v>3.3000000000000002E-2</v>
      </c>
      <c r="X1318" s="189">
        <v>8.5000000000000006E-2</v>
      </c>
      <c r="Y1318" s="189" t="s">
        <v>143</v>
      </c>
      <c r="Z1318" s="189" t="s">
        <v>143</v>
      </c>
      <c r="AA1318" s="189">
        <v>4.5999999999999999E-2</v>
      </c>
      <c r="AB1318" s="189">
        <v>0.105</v>
      </c>
      <c r="AC1318" s="42"/>
    </row>
    <row r="1319" spans="1:29" x14ac:dyDescent="0.25">
      <c r="A1319" s="94" t="s">
        <v>2832</v>
      </c>
      <c r="B1319" s="189" t="s">
        <v>143</v>
      </c>
      <c r="C1319" s="189">
        <v>0.25257731958762886</v>
      </c>
      <c r="D1319" s="189">
        <v>0.28865979381443296</v>
      </c>
      <c r="E1319" s="189">
        <v>0.15721649484536082</v>
      </c>
      <c r="F1319" s="189">
        <v>7.7319587628865982E-3</v>
      </c>
      <c r="G1319" s="189">
        <v>0.24742268041237114</v>
      </c>
      <c r="H1319" s="189">
        <v>5.1546391752577319E-3</v>
      </c>
      <c r="I1319" s="189">
        <v>4.1237113402061855E-2</v>
      </c>
      <c r="J1319" s="188">
        <v>0.99999999999999989</v>
      </c>
      <c r="K1319" s="190">
        <v>388</v>
      </c>
      <c r="L1319" s="94"/>
      <c r="M1319" s="189" t="s">
        <v>143</v>
      </c>
      <c r="N1319" s="189" t="s">
        <v>143</v>
      </c>
      <c r="O1319" s="189">
        <v>0.21199999999999999</v>
      </c>
      <c r="P1319" s="189">
        <v>0.29799999999999999</v>
      </c>
      <c r="Q1319" s="189">
        <v>0.246</v>
      </c>
      <c r="R1319" s="189">
        <v>0.33600000000000002</v>
      </c>
      <c r="S1319" s="189">
        <v>0.124</v>
      </c>
      <c r="T1319" s="189">
        <v>0.19700000000000001</v>
      </c>
      <c r="U1319" s="189">
        <v>3.0000000000000001E-3</v>
      </c>
      <c r="V1319" s="189">
        <v>2.1999999999999999E-2</v>
      </c>
      <c r="W1319" s="189">
        <v>0.20699999999999999</v>
      </c>
      <c r="X1319" s="189">
        <v>0.29299999999999998</v>
      </c>
      <c r="Y1319" s="189">
        <v>1E-3</v>
      </c>
      <c r="Z1319" s="189">
        <v>1.9E-2</v>
      </c>
      <c r="AA1319" s="189">
        <v>2.5999999999999999E-2</v>
      </c>
      <c r="AB1319" s="189">
        <v>6.6000000000000003E-2</v>
      </c>
      <c r="AC1319" s="42"/>
    </row>
    <row r="1320" spans="1:29" x14ac:dyDescent="0.25">
      <c r="A1320" s="94" t="s">
        <v>2833</v>
      </c>
      <c r="B1320" s="189" t="s">
        <v>143</v>
      </c>
      <c r="C1320" s="189">
        <v>0.39080459770114945</v>
      </c>
      <c r="D1320" s="189">
        <v>0.15708812260536398</v>
      </c>
      <c r="E1320" s="189">
        <v>6.8965517241379309E-2</v>
      </c>
      <c r="F1320" s="189">
        <v>0.10727969348659004</v>
      </c>
      <c r="G1320" s="189">
        <v>0.26819923371647508</v>
      </c>
      <c r="H1320" s="189" t="s">
        <v>143</v>
      </c>
      <c r="I1320" s="189">
        <v>7.6628352490421452E-3</v>
      </c>
      <c r="J1320" s="188">
        <v>0.99999999999999989</v>
      </c>
      <c r="K1320" s="190">
        <v>261</v>
      </c>
      <c r="L1320" s="94"/>
      <c r="M1320" s="189" t="s">
        <v>143</v>
      </c>
      <c r="N1320" s="189" t="s">
        <v>143</v>
      </c>
      <c r="O1320" s="189">
        <v>0.33400000000000002</v>
      </c>
      <c r="P1320" s="189">
        <v>0.45100000000000001</v>
      </c>
      <c r="Q1320" s="189">
        <v>0.11799999999999999</v>
      </c>
      <c r="R1320" s="189">
        <v>0.20599999999999999</v>
      </c>
      <c r="S1320" s="189">
        <v>4.3999999999999997E-2</v>
      </c>
      <c r="T1320" s="189">
        <v>0.106</v>
      </c>
      <c r="U1320" s="189">
        <v>7.4999999999999997E-2</v>
      </c>
      <c r="V1320" s="189">
        <v>0.151</v>
      </c>
      <c r="W1320" s="189">
        <v>0.218</v>
      </c>
      <c r="X1320" s="189">
        <v>0.32500000000000001</v>
      </c>
      <c r="Y1320" s="189" t="s">
        <v>143</v>
      </c>
      <c r="Z1320" s="189" t="s">
        <v>143</v>
      </c>
      <c r="AA1320" s="189">
        <v>2E-3</v>
      </c>
      <c r="AB1320" s="189">
        <v>2.8000000000000001E-2</v>
      </c>
      <c r="AC1320" s="42"/>
    </row>
    <row r="1321" spans="1:29" x14ac:dyDescent="0.25">
      <c r="A1321" s="94" t="s">
        <v>2834</v>
      </c>
      <c r="B1321" s="189" t="s">
        <v>143</v>
      </c>
      <c r="C1321" s="189">
        <v>0.14937759336099585</v>
      </c>
      <c r="D1321" s="189">
        <v>0.2033195020746888</v>
      </c>
      <c r="E1321" s="189">
        <v>7.8838174273858919E-2</v>
      </c>
      <c r="F1321" s="189">
        <v>8.2987551867219917E-3</v>
      </c>
      <c r="G1321" s="189">
        <v>0.52697095435684649</v>
      </c>
      <c r="H1321" s="189" t="s">
        <v>143</v>
      </c>
      <c r="I1321" s="189">
        <v>3.3195020746887967E-2</v>
      </c>
      <c r="J1321" s="188">
        <v>1</v>
      </c>
      <c r="K1321" s="190">
        <v>241</v>
      </c>
      <c r="L1321" s="94"/>
      <c r="M1321" s="189" t="s">
        <v>143</v>
      </c>
      <c r="N1321" s="189" t="s">
        <v>143</v>
      </c>
      <c r="O1321" s="189">
        <v>0.11</v>
      </c>
      <c r="P1321" s="189">
        <v>0.2</v>
      </c>
      <c r="Q1321" s="189">
        <v>0.157</v>
      </c>
      <c r="R1321" s="189">
        <v>0.25900000000000001</v>
      </c>
      <c r="S1321" s="189">
        <v>5.0999999999999997E-2</v>
      </c>
      <c r="T1321" s="189">
        <v>0.12</v>
      </c>
      <c r="U1321" s="189">
        <v>2E-3</v>
      </c>
      <c r="V1321" s="189">
        <v>0.03</v>
      </c>
      <c r="W1321" s="189">
        <v>0.46400000000000002</v>
      </c>
      <c r="X1321" s="189">
        <v>0.58899999999999997</v>
      </c>
      <c r="Y1321" s="189" t="s">
        <v>143</v>
      </c>
      <c r="Z1321" s="189" t="s">
        <v>143</v>
      </c>
      <c r="AA1321" s="189">
        <v>1.7000000000000001E-2</v>
      </c>
      <c r="AB1321" s="189">
        <v>6.4000000000000001E-2</v>
      </c>
      <c r="AC1321" s="42"/>
    </row>
    <row r="1322" spans="1:29" x14ac:dyDescent="0.25">
      <c r="A1322" s="94" t="s">
        <v>2835</v>
      </c>
      <c r="B1322" s="189" t="s">
        <v>143</v>
      </c>
      <c r="C1322" s="189">
        <v>0.26783968719452589</v>
      </c>
      <c r="D1322" s="189">
        <v>0.31182795698924731</v>
      </c>
      <c r="E1322" s="189">
        <v>0.24437927663734116</v>
      </c>
      <c r="F1322" s="189">
        <v>2.7370478983382209E-2</v>
      </c>
      <c r="G1322" s="189">
        <v>0.13000977517106549</v>
      </c>
      <c r="H1322" s="189" t="s">
        <v>143</v>
      </c>
      <c r="I1322" s="189">
        <v>1.8572825024437929E-2</v>
      </c>
      <c r="J1322" s="188">
        <v>0.99999999999999989</v>
      </c>
      <c r="K1322" s="190">
        <v>1023</v>
      </c>
      <c r="L1322" s="94"/>
      <c r="M1322" s="189" t="s">
        <v>143</v>
      </c>
      <c r="N1322" s="189" t="s">
        <v>143</v>
      </c>
      <c r="O1322" s="189">
        <v>0.24199999999999999</v>
      </c>
      <c r="P1322" s="189">
        <v>0.29599999999999999</v>
      </c>
      <c r="Q1322" s="189">
        <v>0.28399999999999997</v>
      </c>
      <c r="R1322" s="189">
        <v>0.34100000000000003</v>
      </c>
      <c r="S1322" s="189">
        <v>0.219</v>
      </c>
      <c r="T1322" s="189">
        <v>0.27200000000000002</v>
      </c>
      <c r="U1322" s="189">
        <v>1.9E-2</v>
      </c>
      <c r="V1322" s="189">
        <v>3.9E-2</v>
      </c>
      <c r="W1322" s="189">
        <v>0.111</v>
      </c>
      <c r="X1322" s="189">
        <v>0.152</v>
      </c>
      <c r="Y1322" s="189" t="s">
        <v>143</v>
      </c>
      <c r="Z1322" s="189" t="s">
        <v>143</v>
      </c>
      <c r="AA1322" s="189">
        <v>1.2E-2</v>
      </c>
      <c r="AB1322" s="189">
        <v>2.9000000000000001E-2</v>
      </c>
      <c r="AC1322" s="42"/>
    </row>
    <row r="1323" spans="1:29" x14ac:dyDescent="0.25">
      <c r="A1323" s="94" t="s">
        <v>2836</v>
      </c>
      <c r="B1323" s="189" t="s">
        <v>143</v>
      </c>
      <c r="C1323" s="189">
        <v>0.35294117647058826</v>
      </c>
      <c r="D1323" s="189">
        <v>0.41596638655462187</v>
      </c>
      <c r="E1323" s="189">
        <v>9.2436974789915971E-2</v>
      </c>
      <c r="F1323" s="189">
        <v>8.4033613445378148E-3</v>
      </c>
      <c r="G1323" s="189">
        <v>9.2436974789915971E-2</v>
      </c>
      <c r="H1323" s="189">
        <v>4.2016806722689074E-3</v>
      </c>
      <c r="I1323" s="189">
        <v>3.3613445378151259E-2</v>
      </c>
      <c r="J1323" s="188">
        <v>1</v>
      </c>
      <c r="K1323" s="190">
        <v>238</v>
      </c>
      <c r="L1323" s="94"/>
      <c r="M1323" s="189" t="s">
        <v>143</v>
      </c>
      <c r="N1323" s="189" t="s">
        <v>143</v>
      </c>
      <c r="O1323" s="189">
        <v>0.29499999999999998</v>
      </c>
      <c r="P1323" s="189">
        <v>0.41599999999999998</v>
      </c>
      <c r="Q1323" s="189">
        <v>0.35499999999999998</v>
      </c>
      <c r="R1323" s="189">
        <v>0.47899999999999998</v>
      </c>
      <c r="S1323" s="189">
        <v>6.2E-2</v>
      </c>
      <c r="T1323" s="189">
        <v>0.13600000000000001</v>
      </c>
      <c r="U1323" s="189">
        <v>2E-3</v>
      </c>
      <c r="V1323" s="189">
        <v>0.03</v>
      </c>
      <c r="W1323" s="189">
        <v>6.2E-2</v>
      </c>
      <c r="X1323" s="189">
        <v>0.13600000000000001</v>
      </c>
      <c r="Y1323" s="189">
        <v>1E-3</v>
      </c>
      <c r="Z1323" s="189">
        <v>2.3E-2</v>
      </c>
      <c r="AA1323" s="189">
        <v>1.7000000000000001E-2</v>
      </c>
      <c r="AB1323" s="189">
        <v>6.5000000000000002E-2</v>
      </c>
      <c r="AC1323" s="42"/>
    </row>
    <row r="1324" spans="1:29" x14ac:dyDescent="0.25">
      <c r="A1324" s="94" t="s">
        <v>2837</v>
      </c>
      <c r="B1324" s="189">
        <v>3.9985845718329797E-2</v>
      </c>
      <c r="C1324" s="189">
        <v>0.23425336164189667</v>
      </c>
      <c r="D1324" s="189">
        <v>0.28832271762208067</v>
      </c>
      <c r="E1324" s="189">
        <v>8.3368719037508851E-2</v>
      </c>
      <c r="F1324" s="189">
        <v>3.0290162774239206E-2</v>
      </c>
      <c r="G1324" s="189">
        <v>0.22448690728945506</v>
      </c>
      <c r="H1324" s="189">
        <v>1.1040339702760084E-2</v>
      </c>
      <c r="I1324" s="189">
        <v>8.8251946213729657E-2</v>
      </c>
      <c r="J1324" s="188">
        <v>1</v>
      </c>
      <c r="K1324" s="190">
        <v>14130</v>
      </c>
      <c r="L1324" s="94"/>
      <c r="M1324" s="189">
        <v>3.6999999999999998E-2</v>
      </c>
      <c r="N1324" s="189">
        <v>4.2999999999999997E-2</v>
      </c>
      <c r="O1324" s="189">
        <v>0.22700000000000001</v>
      </c>
      <c r="P1324" s="189">
        <v>0.24099999999999999</v>
      </c>
      <c r="Q1324" s="189">
        <v>0.28100000000000003</v>
      </c>
      <c r="R1324" s="189">
        <v>0.29599999999999999</v>
      </c>
      <c r="S1324" s="189">
        <v>7.9000000000000001E-2</v>
      </c>
      <c r="T1324" s="189">
        <v>8.7999999999999995E-2</v>
      </c>
      <c r="U1324" s="189">
        <v>2.8000000000000001E-2</v>
      </c>
      <c r="V1324" s="189">
        <v>3.3000000000000002E-2</v>
      </c>
      <c r="W1324" s="189">
        <v>0.218</v>
      </c>
      <c r="X1324" s="189">
        <v>0.23100000000000001</v>
      </c>
      <c r="Y1324" s="189">
        <v>8.9999999999999993E-3</v>
      </c>
      <c r="Z1324" s="189">
        <v>1.2999999999999999E-2</v>
      </c>
      <c r="AA1324" s="189">
        <v>8.4000000000000005E-2</v>
      </c>
      <c r="AB1324" s="189">
        <v>9.2999999999999999E-2</v>
      </c>
      <c r="AC1324" s="42"/>
    </row>
    <row r="1325" spans="1:29" x14ac:dyDescent="0.25">
      <c r="A1325" s="94" t="s">
        <v>2838</v>
      </c>
      <c r="B1325" s="189" t="s">
        <v>143</v>
      </c>
      <c r="C1325" s="189">
        <v>0.28982725527831094</v>
      </c>
      <c r="D1325" s="189">
        <v>0.30902111324376197</v>
      </c>
      <c r="E1325" s="189">
        <v>0.10556621880998081</v>
      </c>
      <c r="F1325" s="189">
        <v>4.7984644913627639E-2</v>
      </c>
      <c r="G1325" s="189">
        <v>0.18426103646833014</v>
      </c>
      <c r="H1325" s="189">
        <v>1.9193857965451055E-3</v>
      </c>
      <c r="I1325" s="189">
        <v>6.1420345489443376E-2</v>
      </c>
      <c r="J1325" s="188">
        <v>1</v>
      </c>
      <c r="K1325" s="190">
        <v>521</v>
      </c>
      <c r="L1325" s="94"/>
      <c r="M1325" s="189" t="s">
        <v>143</v>
      </c>
      <c r="N1325" s="189" t="s">
        <v>143</v>
      </c>
      <c r="O1325" s="189">
        <v>0.253</v>
      </c>
      <c r="P1325" s="189">
        <v>0.33</v>
      </c>
      <c r="Q1325" s="189">
        <v>0.27100000000000002</v>
      </c>
      <c r="R1325" s="189">
        <v>0.35</v>
      </c>
      <c r="S1325" s="189">
        <v>8.2000000000000003E-2</v>
      </c>
      <c r="T1325" s="189">
        <v>0.13500000000000001</v>
      </c>
      <c r="U1325" s="189">
        <v>3.3000000000000002E-2</v>
      </c>
      <c r="V1325" s="189">
        <v>7.0000000000000007E-2</v>
      </c>
      <c r="W1325" s="189">
        <v>0.153</v>
      </c>
      <c r="X1325" s="189">
        <v>0.22</v>
      </c>
      <c r="Y1325" s="189">
        <v>0</v>
      </c>
      <c r="Z1325" s="189">
        <v>1.0999999999999999E-2</v>
      </c>
      <c r="AA1325" s="189">
        <v>4.3999999999999997E-2</v>
      </c>
      <c r="AB1325" s="189">
        <v>8.5000000000000006E-2</v>
      </c>
      <c r="AC1325" s="42"/>
    </row>
    <row r="1326" spans="1:29" x14ac:dyDescent="0.25">
      <c r="A1326" s="94" t="s">
        <v>2839</v>
      </c>
      <c r="B1326" s="189" t="s">
        <v>143</v>
      </c>
      <c r="C1326" s="189">
        <v>5.6925996204933584E-2</v>
      </c>
      <c r="D1326" s="189">
        <v>0.22201138519924099</v>
      </c>
      <c r="E1326" s="189">
        <v>4.9335863377609111E-2</v>
      </c>
      <c r="F1326" s="189">
        <v>1.8975332068311196E-3</v>
      </c>
      <c r="G1326" s="189">
        <v>0.56925996204933582</v>
      </c>
      <c r="H1326" s="189">
        <v>3.9848197343453511E-2</v>
      </c>
      <c r="I1326" s="189">
        <v>6.0721062618595827E-2</v>
      </c>
      <c r="J1326" s="188">
        <v>0.99999999999999989</v>
      </c>
      <c r="K1326" s="190">
        <v>527</v>
      </c>
      <c r="L1326" s="94"/>
      <c r="M1326" s="189" t="s">
        <v>143</v>
      </c>
      <c r="N1326" s="189" t="s">
        <v>143</v>
      </c>
      <c r="O1326" s="189">
        <v>0.04</v>
      </c>
      <c r="P1326" s="189">
        <v>0.08</v>
      </c>
      <c r="Q1326" s="189">
        <v>0.189</v>
      </c>
      <c r="R1326" s="189">
        <v>0.25900000000000001</v>
      </c>
      <c r="S1326" s="189">
        <v>3.4000000000000002E-2</v>
      </c>
      <c r="T1326" s="189">
        <v>7.0999999999999994E-2</v>
      </c>
      <c r="U1326" s="189">
        <v>0</v>
      </c>
      <c r="V1326" s="189">
        <v>1.0999999999999999E-2</v>
      </c>
      <c r="W1326" s="189">
        <v>0.52700000000000002</v>
      </c>
      <c r="X1326" s="189">
        <v>0.61099999999999999</v>
      </c>
      <c r="Y1326" s="189">
        <v>2.5999999999999999E-2</v>
      </c>
      <c r="Z1326" s="189">
        <v>0.06</v>
      </c>
      <c r="AA1326" s="189">
        <v>4.2999999999999997E-2</v>
      </c>
      <c r="AB1326" s="189">
        <v>8.4000000000000005E-2</v>
      </c>
      <c r="AC1326" s="42"/>
    </row>
    <row r="1327" spans="1:29" x14ac:dyDescent="0.25">
      <c r="A1327" s="94" t="s">
        <v>2840</v>
      </c>
      <c r="B1327" s="189" t="s">
        <v>143</v>
      </c>
      <c r="C1327" s="189">
        <v>7.9808459696727857E-4</v>
      </c>
      <c r="D1327" s="189">
        <v>0.61931364724660809</v>
      </c>
      <c r="E1327" s="189">
        <v>0.22665602553870709</v>
      </c>
      <c r="F1327" s="189">
        <v>3.1923383878691143E-3</v>
      </c>
      <c r="G1327" s="189">
        <v>6.8635275339185953E-2</v>
      </c>
      <c r="H1327" s="189">
        <v>7.9808459696727857E-4</v>
      </c>
      <c r="I1327" s="189">
        <v>8.0606544293695126E-2</v>
      </c>
      <c r="J1327" s="188">
        <v>1</v>
      </c>
      <c r="K1327" s="190">
        <v>1253</v>
      </c>
      <c r="L1327" s="94"/>
      <c r="M1327" s="189" t="s">
        <v>143</v>
      </c>
      <c r="N1327" s="189" t="s">
        <v>143</v>
      </c>
      <c r="O1327" s="189">
        <v>0</v>
      </c>
      <c r="P1327" s="189">
        <v>5.0000000000000001E-3</v>
      </c>
      <c r="Q1327" s="189">
        <v>0.59199999999999997</v>
      </c>
      <c r="R1327" s="189">
        <v>0.64600000000000002</v>
      </c>
      <c r="S1327" s="189">
        <v>0.20399999999999999</v>
      </c>
      <c r="T1327" s="189">
        <v>0.251</v>
      </c>
      <c r="U1327" s="189">
        <v>1E-3</v>
      </c>
      <c r="V1327" s="189">
        <v>8.0000000000000002E-3</v>
      </c>
      <c r="W1327" s="189">
        <v>5.6000000000000001E-2</v>
      </c>
      <c r="X1327" s="189">
        <v>8.4000000000000005E-2</v>
      </c>
      <c r="Y1327" s="189">
        <v>0</v>
      </c>
      <c r="Z1327" s="189">
        <v>5.0000000000000001E-3</v>
      </c>
      <c r="AA1327" s="189">
        <v>6.7000000000000004E-2</v>
      </c>
      <c r="AB1327" s="189">
        <v>9.7000000000000003E-2</v>
      </c>
      <c r="AC1327" s="42"/>
    </row>
    <row r="1328" spans="1:29" x14ac:dyDescent="0.25">
      <c r="A1328" s="94" t="s">
        <v>2841</v>
      </c>
      <c r="B1328" s="189">
        <v>5.084745762711864E-3</v>
      </c>
      <c r="C1328" s="189">
        <v>0.23728813559322035</v>
      </c>
      <c r="D1328" s="189">
        <v>0.28079096045197738</v>
      </c>
      <c r="E1328" s="189">
        <v>7.909604519774012E-2</v>
      </c>
      <c r="F1328" s="189">
        <v>6.3841807909604517E-2</v>
      </c>
      <c r="G1328" s="189">
        <v>0.24293785310734464</v>
      </c>
      <c r="H1328" s="189">
        <v>1.4124293785310734E-2</v>
      </c>
      <c r="I1328" s="189">
        <v>7.6836158192090401E-2</v>
      </c>
      <c r="J1328" s="188">
        <v>1</v>
      </c>
      <c r="K1328" s="190">
        <v>1770</v>
      </c>
      <c r="L1328" s="94"/>
      <c r="M1328" s="189">
        <v>3.0000000000000001E-3</v>
      </c>
      <c r="N1328" s="189">
        <v>0.01</v>
      </c>
      <c r="O1328" s="189">
        <v>0.218</v>
      </c>
      <c r="P1328" s="189">
        <v>0.25800000000000001</v>
      </c>
      <c r="Q1328" s="189">
        <v>0.26</v>
      </c>
      <c r="R1328" s="189">
        <v>0.30199999999999999</v>
      </c>
      <c r="S1328" s="189">
        <v>6.7000000000000004E-2</v>
      </c>
      <c r="T1328" s="189">
        <v>9.2999999999999999E-2</v>
      </c>
      <c r="U1328" s="189">
        <v>5.2999999999999999E-2</v>
      </c>
      <c r="V1328" s="189">
        <v>7.5999999999999998E-2</v>
      </c>
      <c r="W1328" s="189">
        <v>0.224</v>
      </c>
      <c r="X1328" s="189">
        <v>0.26300000000000001</v>
      </c>
      <c r="Y1328" s="189">
        <v>0.01</v>
      </c>
      <c r="Z1328" s="189">
        <v>2.1000000000000001E-2</v>
      </c>
      <c r="AA1328" s="189">
        <v>6.5000000000000002E-2</v>
      </c>
      <c r="AB1328" s="189">
        <v>0.09</v>
      </c>
      <c r="AC1328" s="42"/>
    </row>
    <row r="1329" spans="1:29" x14ac:dyDescent="0.25">
      <c r="A1329" s="94" t="s">
        <v>2842</v>
      </c>
      <c r="B1329" s="189">
        <v>0.24038045827929097</v>
      </c>
      <c r="C1329" s="189">
        <v>0.37440553393860787</v>
      </c>
      <c r="D1329" s="189">
        <v>0.17509727626459143</v>
      </c>
      <c r="E1329" s="189">
        <v>4.6260268050151321E-2</v>
      </c>
      <c r="F1329" s="189">
        <v>2.5940337224383916E-3</v>
      </c>
      <c r="G1329" s="189">
        <v>5.3610030263726759E-2</v>
      </c>
      <c r="H1329" s="189">
        <v>7.7821011673151752E-3</v>
      </c>
      <c r="I1329" s="189">
        <v>9.9870298313878086E-2</v>
      </c>
      <c r="J1329" s="188">
        <v>1.0000000000000002</v>
      </c>
      <c r="K1329" s="190">
        <v>2313</v>
      </c>
      <c r="L1329" s="94"/>
      <c r="M1329" s="189">
        <v>0.223</v>
      </c>
      <c r="N1329" s="189">
        <v>0.25800000000000001</v>
      </c>
      <c r="O1329" s="189">
        <v>0.35499999999999998</v>
      </c>
      <c r="P1329" s="189">
        <v>0.39400000000000002</v>
      </c>
      <c r="Q1329" s="189">
        <v>0.16</v>
      </c>
      <c r="R1329" s="189">
        <v>0.191</v>
      </c>
      <c r="S1329" s="189">
        <v>3.7999999999999999E-2</v>
      </c>
      <c r="T1329" s="189">
        <v>5.6000000000000001E-2</v>
      </c>
      <c r="U1329" s="189">
        <v>1E-3</v>
      </c>
      <c r="V1329" s="189">
        <v>6.0000000000000001E-3</v>
      </c>
      <c r="W1329" s="189">
        <v>4.4999999999999998E-2</v>
      </c>
      <c r="X1329" s="189">
        <v>6.4000000000000001E-2</v>
      </c>
      <c r="Y1329" s="189">
        <v>5.0000000000000001E-3</v>
      </c>
      <c r="Z1329" s="189">
        <v>1.2E-2</v>
      </c>
      <c r="AA1329" s="189">
        <v>8.7999999999999995E-2</v>
      </c>
      <c r="AB1329" s="189">
        <v>0.113</v>
      </c>
      <c r="AC1329" s="42"/>
    </row>
    <row r="1330" spans="1:29" x14ac:dyDescent="0.25">
      <c r="A1330" s="94" t="s">
        <v>2843</v>
      </c>
      <c r="B1330" s="189" t="s">
        <v>143</v>
      </c>
      <c r="C1330" s="189">
        <v>0.19101123595505617</v>
      </c>
      <c r="D1330" s="189">
        <v>0.2949438202247191</v>
      </c>
      <c r="E1330" s="189">
        <v>0.1601123595505618</v>
      </c>
      <c r="F1330" s="189">
        <v>3.6516853932584269E-2</v>
      </c>
      <c r="G1330" s="189">
        <v>0.24719101123595505</v>
      </c>
      <c r="H1330" s="189">
        <v>8.4269662921348312E-3</v>
      </c>
      <c r="I1330" s="189">
        <v>6.1797752808988762E-2</v>
      </c>
      <c r="J1330" s="188">
        <v>1</v>
      </c>
      <c r="K1330" s="190">
        <v>356</v>
      </c>
      <c r="L1330" s="94"/>
      <c r="M1330" s="189" t="s">
        <v>143</v>
      </c>
      <c r="N1330" s="189" t="s">
        <v>143</v>
      </c>
      <c r="O1330" s="189">
        <v>0.154</v>
      </c>
      <c r="P1330" s="189">
        <v>0.23499999999999999</v>
      </c>
      <c r="Q1330" s="189">
        <v>0.25</v>
      </c>
      <c r="R1330" s="189">
        <v>0.34399999999999997</v>
      </c>
      <c r="S1330" s="189">
        <v>0.126</v>
      </c>
      <c r="T1330" s="189">
        <v>0.20200000000000001</v>
      </c>
      <c r="U1330" s="189">
        <v>2.1000000000000001E-2</v>
      </c>
      <c r="V1330" s="189">
        <v>6.0999999999999999E-2</v>
      </c>
      <c r="W1330" s="189">
        <v>0.20499999999999999</v>
      </c>
      <c r="X1330" s="189">
        <v>0.29499999999999998</v>
      </c>
      <c r="Y1330" s="189">
        <v>3.0000000000000001E-3</v>
      </c>
      <c r="Z1330" s="189">
        <v>2.4E-2</v>
      </c>
      <c r="AA1330" s="189">
        <v>4.1000000000000002E-2</v>
      </c>
      <c r="AB1330" s="189">
        <v>9.1999999999999998E-2</v>
      </c>
      <c r="AC1330" s="42"/>
    </row>
    <row r="1331" spans="1:29" x14ac:dyDescent="0.25">
      <c r="A1331" s="94" t="s">
        <v>2844</v>
      </c>
      <c r="B1331" s="189" t="s">
        <v>143</v>
      </c>
      <c r="C1331" s="189">
        <v>0.21292517006802722</v>
      </c>
      <c r="D1331" s="189">
        <v>0.21768707482993196</v>
      </c>
      <c r="E1331" s="189">
        <v>8.0952380952380956E-2</v>
      </c>
      <c r="F1331" s="189">
        <v>2.5170068027210883E-2</v>
      </c>
      <c r="G1331" s="189">
        <v>0.39863945578231291</v>
      </c>
      <c r="H1331" s="189">
        <v>1.020408163265306E-2</v>
      </c>
      <c r="I1331" s="189">
        <v>5.4421768707482991E-2</v>
      </c>
      <c r="J1331" s="188">
        <v>1</v>
      </c>
      <c r="K1331" s="190">
        <v>1470</v>
      </c>
      <c r="L1331" s="94"/>
      <c r="M1331" s="189" t="s">
        <v>143</v>
      </c>
      <c r="N1331" s="189" t="s">
        <v>143</v>
      </c>
      <c r="O1331" s="189">
        <v>0.193</v>
      </c>
      <c r="P1331" s="189">
        <v>0.23499999999999999</v>
      </c>
      <c r="Q1331" s="189">
        <v>0.19700000000000001</v>
      </c>
      <c r="R1331" s="189">
        <v>0.24</v>
      </c>
      <c r="S1331" s="189">
        <v>6.8000000000000005E-2</v>
      </c>
      <c r="T1331" s="189">
        <v>9.6000000000000002E-2</v>
      </c>
      <c r="U1331" s="189">
        <v>1.7999999999999999E-2</v>
      </c>
      <c r="V1331" s="189">
        <v>3.5000000000000003E-2</v>
      </c>
      <c r="W1331" s="189">
        <v>0.374</v>
      </c>
      <c r="X1331" s="189">
        <v>0.42399999999999999</v>
      </c>
      <c r="Y1331" s="189">
        <v>6.0000000000000001E-3</v>
      </c>
      <c r="Z1331" s="189">
        <v>1.7000000000000001E-2</v>
      </c>
      <c r="AA1331" s="189">
        <v>4.3999999999999997E-2</v>
      </c>
      <c r="AB1331" s="189">
        <v>6.7000000000000004E-2</v>
      </c>
      <c r="AC1331" s="42"/>
    </row>
    <row r="1332" spans="1:29" x14ac:dyDescent="0.25">
      <c r="A1332" s="94" t="s">
        <v>2845</v>
      </c>
      <c r="B1332" s="189" t="s">
        <v>143</v>
      </c>
      <c r="C1332" s="189">
        <v>0.33037037037037037</v>
      </c>
      <c r="D1332" s="189">
        <v>0.38370370370370371</v>
      </c>
      <c r="E1332" s="189">
        <v>6.0740740740740741E-2</v>
      </c>
      <c r="F1332" s="189">
        <v>1.4814814814814814E-3</v>
      </c>
      <c r="G1332" s="189">
        <v>1.6296296296296295E-2</v>
      </c>
      <c r="H1332" s="189">
        <v>1.4814814814814814E-3</v>
      </c>
      <c r="I1332" s="189">
        <v>0.20592592592592593</v>
      </c>
      <c r="J1332" s="188">
        <v>1</v>
      </c>
      <c r="K1332" s="190">
        <v>675</v>
      </c>
      <c r="L1332" s="94"/>
      <c r="M1332" s="189" t="s">
        <v>143</v>
      </c>
      <c r="N1332" s="189" t="s">
        <v>143</v>
      </c>
      <c r="O1332" s="189">
        <v>0.29599999999999999</v>
      </c>
      <c r="P1332" s="189">
        <v>0.36699999999999999</v>
      </c>
      <c r="Q1332" s="189">
        <v>0.34799999999999998</v>
      </c>
      <c r="R1332" s="189">
        <v>0.42099999999999999</v>
      </c>
      <c r="S1332" s="189">
        <v>4.4999999999999998E-2</v>
      </c>
      <c r="T1332" s="189">
        <v>8.1000000000000003E-2</v>
      </c>
      <c r="U1332" s="189">
        <v>0</v>
      </c>
      <c r="V1332" s="189">
        <v>8.0000000000000002E-3</v>
      </c>
      <c r="W1332" s="189">
        <v>8.9999999999999993E-3</v>
      </c>
      <c r="X1332" s="189">
        <v>2.9000000000000001E-2</v>
      </c>
      <c r="Y1332" s="189">
        <v>0</v>
      </c>
      <c r="Z1332" s="189">
        <v>8.0000000000000002E-3</v>
      </c>
      <c r="AA1332" s="189">
        <v>0.17699999999999999</v>
      </c>
      <c r="AB1332" s="189">
        <v>0.23799999999999999</v>
      </c>
      <c r="AC1332" s="42"/>
    </row>
    <row r="1333" spans="1:29" x14ac:dyDescent="0.25">
      <c r="A1333" s="94" t="s">
        <v>2846</v>
      </c>
      <c r="B1333" s="189" t="s">
        <v>143</v>
      </c>
      <c r="C1333" s="189">
        <v>0.17611336032388664</v>
      </c>
      <c r="D1333" s="189">
        <v>0.34008097165991902</v>
      </c>
      <c r="E1333" s="189">
        <v>0.11133603238866396</v>
      </c>
      <c r="F1333" s="189">
        <v>3.0364372469635626E-2</v>
      </c>
      <c r="G1333" s="189">
        <v>0.26923076923076922</v>
      </c>
      <c r="H1333" s="189">
        <v>2.0242914979757085E-3</v>
      </c>
      <c r="I1333" s="189">
        <v>7.08502024291498E-2</v>
      </c>
      <c r="J1333" s="188">
        <v>1</v>
      </c>
      <c r="K1333" s="190">
        <v>494</v>
      </c>
      <c r="L1333" s="94"/>
      <c r="M1333" s="189" t="s">
        <v>143</v>
      </c>
      <c r="N1333" s="189" t="s">
        <v>143</v>
      </c>
      <c r="O1333" s="189">
        <v>0.14499999999999999</v>
      </c>
      <c r="P1333" s="189">
        <v>0.21199999999999999</v>
      </c>
      <c r="Q1333" s="189">
        <v>0.3</v>
      </c>
      <c r="R1333" s="189">
        <v>0.38300000000000001</v>
      </c>
      <c r="S1333" s="189">
        <v>8.6999999999999994E-2</v>
      </c>
      <c r="T1333" s="189">
        <v>0.14199999999999999</v>
      </c>
      <c r="U1333" s="189">
        <v>1.7999999999999999E-2</v>
      </c>
      <c r="V1333" s="189">
        <v>4.9000000000000002E-2</v>
      </c>
      <c r="W1333" s="189">
        <v>0.23200000000000001</v>
      </c>
      <c r="X1333" s="189">
        <v>0.31</v>
      </c>
      <c r="Y1333" s="189">
        <v>0</v>
      </c>
      <c r="Z1333" s="189">
        <v>1.0999999999999999E-2</v>
      </c>
      <c r="AA1333" s="189">
        <v>5.0999999999999997E-2</v>
      </c>
      <c r="AB1333" s="189">
        <v>9.7000000000000003E-2</v>
      </c>
      <c r="AC1333" s="42"/>
    </row>
    <row r="1334" spans="1:29" x14ac:dyDescent="0.25">
      <c r="A1334" s="94" t="s">
        <v>2847</v>
      </c>
      <c r="B1334" s="189" t="s">
        <v>143</v>
      </c>
      <c r="C1334" s="189">
        <v>0.30645161290322581</v>
      </c>
      <c r="D1334" s="189">
        <v>0.22580645161290322</v>
      </c>
      <c r="E1334" s="189">
        <v>6.4516129032258063E-2</v>
      </c>
      <c r="F1334" s="189">
        <v>0.11827956989247312</v>
      </c>
      <c r="G1334" s="189">
        <v>0.20161290322580644</v>
      </c>
      <c r="H1334" s="189">
        <v>1.3440860215053764E-2</v>
      </c>
      <c r="I1334" s="189">
        <v>6.9892473118279563E-2</v>
      </c>
      <c r="J1334" s="188">
        <v>0.99999999999999978</v>
      </c>
      <c r="K1334" s="190">
        <v>372</v>
      </c>
      <c r="L1334" s="94"/>
      <c r="M1334" s="189" t="s">
        <v>143</v>
      </c>
      <c r="N1334" s="189" t="s">
        <v>143</v>
      </c>
      <c r="O1334" s="189">
        <v>0.26200000000000001</v>
      </c>
      <c r="P1334" s="189">
        <v>0.35499999999999998</v>
      </c>
      <c r="Q1334" s="189">
        <v>0.186</v>
      </c>
      <c r="R1334" s="189">
        <v>0.27100000000000002</v>
      </c>
      <c r="S1334" s="189">
        <v>4.3999999999999997E-2</v>
      </c>
      <c r="T1334" s="189">
        <v>9.4E-2</v>
      </c>
      <c r="U1334" s="189">
        <v>8.8999999999999996E-2</v>
      </c>
      <c r="V1334" s="189">
        <v>0.155</v>
      </c>
      <c r="W1334" s="189">
        <v>0.16400000000000001</v>
      </c>
      <c r="X1334" s="189">
        <v>0.245</v>
      </c>
      <c r="Y1334" s="189">
        <v>6.0000000000000001E-3</v>
      </c>
      <c r="Z1334" s="189">
        <v>3.1E-2</v>
      </c>
      <c r="AA1334" s="189">
        <v>4.8000000000000001E-2</v>
      </c>
      <c r="AB1334" s="189">
        <v>0.1</v>
      </c>
      <c r="AC1334" s="42"/>
    </row>
    <row r="1335" spans="1:29" x14ac:dyDescent="0.25">
      <c r="A1335" s="94" t="s">
        <v>2848</v>
      </c>
      <c r="B1335" s="189" t="s">
        <v>143</v>
      </c>
      <c r="C1335" s="189">
        <v>9.375E-2</v>
      </c>
      <c r="D1335" s="189">
        <v>0.18269230769230768</v>
      </c>
      <c r="E1335" s="189">
        <v>6.9711538461538464E-2</v>
      </c>
      <c r="F1335" s="189">
        <v>4.567307692307692E-2</v>
      </c>
      <c r="G1335" s="189">
        <v>0.51682692307692313</v>
      </c>
      <c r="H1335" s="189">
        <v>2.1634615384615384E-2</v>
      </c>
      <c r="I1335" s="189">
        <v>6.9711538461538464E-2</v>
      </c>
      <c r="J1335" s="188">
        <v>1.0000000000000002</v>
      </c>
      <c r="K1335" s="190">
        <v>416</v>
      </c>
      <c r="L1335" s="94"/>
      <c r="M1335" s="189" t="s">
        <v>143</v>
      </c>
      <c r="N1335" s="189" t="s">
        <v>143</v>
      </c>
      <c r="O1335" s="189">
        <v>6.9000000000000006E-2</v>
      </c>
      <c r="P1335" s="189">
        <v>0.126</v>
      </c>
      <c r="Q1335" s="189">
        <v>0.14899999999999999</v>
      </c>
      <c r="R1335" s="189">
        <v>0.223</v>
      </c>
      <c r="S1335" s="189">
        <v>4.9000000000000002E-2</v>
      </c>
      <c r="T1335" s="189">
        <v>9.8000000000000004E-2</v>
      </c>
      <c r="U1335" s="189">
        <v>2.9000000000000001E-2</v>
      </c>
      <c r="V1335" s="189">
        <v>7.0000000000000007E-2</v>
      </c>
      <c r="W1335" s="189">
        <v>0.46899999999999997</v>
      </c>
      <c r="X1335" s="189">
        <v>0.56399999999999995</v>
      </c>
      <c r="Y1335" s="189">
        <v>1.0999999999999999E-2</v>
      </c>
      <c r="Z1335" s="189">
        <v>4.1000000000000002E-2</v>
      </c>
      <c r="AA1335" s="189">
        <v>4.9000000000000002E-2</v>
      </c>
      <c r="AB1335" s="189">
        <v>9.8000000000000004E-2</v>
      </c>
      <c r="AC1335" s="42"/>
    </row>
    <row r="1336" spans="1:29" x14ac:dyDescent="0.25">
      <c r="A1336" s="94" t="s">
        <v>2849</v>
      </c>
      <c r="B1336" s="189" t="s">
        <v>143</v>
      </c>
      <c r="C1336" s="189">
        <v>0.23844537815126052</v>
      </c>
      <c r="D1336" s="189">
        <v>0.44012605042016806</v>
      </c>
      <c r="E1336" s="189">
        <v>7.4054621848739496E-2</v>
      </c>
      <c r="F1336" s="189">
        <v>2.2058823529411766E-2</v>
      </c>
      <c r="G1336" s="189">
        <v>0.10294117647058823</v>
      </c>
      <c r="H1336" s="189">
        <v>9.4537815126050414E-3</v>
      </c>
      <c r="I1336" s="189">
        <v>0.11292016806722689</v>
      </c>
      <c r="J1336" s="188">
        <v>1</v>
      </c>
      <c r="K1336" s="190">
        <v>1904</v>
      </c>
      <c r="L1336" s="94"/>
      <c r="M1336" s="189" t="s">
        <v>143</v>
      </c>
      <c r="N1336" s="189" t="s">
        <v>143</v>
      </c>
      <c r="O1336" s="189">
        <v>0.22</v>
      </c>
      <c r="P1336" s="189">
        <v>0.25800000000000001</v>
      </c>
      <c r="Q1336" s="189">
        <v>0.41799999999999998</v>
      </c>
      <c r="R1336" s="189">
        <v>0.46300000000000002</v>
      </c>
      <c r="S1336" s="189">
        <v>6.3E-2</v>
      </c>
      <c r="T1336" s="189">
        <v>8.6999999999999994E-2</v>
      </c>
      <c r="U1336" s="189">
        <v>1.6E-2</v>
      </c>
      <c r="V1336" s="189">
        <v>0.03</v>
      </c>
      <c r="W1336" s="189">
        <v>0.09</v>
      </c>
      <c r="X1336" s="189">
        <v>0.11700000000000001</v>
      </c>
      <c r="Y1336" s="189">
        <v>6.0000000000000001E-3</v>
      </c>
      <c r="Z1336" s="189">
        <v>1.4999999999999999E-2</v>
      </c>
      <c r="AA1336" s="189">
        <v>9.9000000000000005E-2</v>
      </c>
      <c r="AB1336" s="189">
        <v>0.128</v>
      </c>
      <c r="AC1336" s="42"/>
    </row>
    <row r="1337" spans="1:29" x14ac:dyDescent="0.25">
      <c r="A1337" s="94" t="s">
        <v>2850</v>
      </c>
      <c r="B1337" s="189" t="s">
        <v>143</v>
      </c>
      <c r="C1337" s="189">
        <v>0.29850746268656714</v>
      </c>
      <c r="D1337" s="189">
        <v>0.37910447761194027</v>
      </c>
      <c r="E1337" s="189">
        <v>5.9701492537313432E-2</v>
      </c>
      <c r="F1337" s="189">
        <v>1.7910447761194031E-2</v>
      </c>
      <c r="G1337" s="189">
        <v>0.11940298507462686</v>
      </c>
      <c r="H1337" s="189">
        <v>1.1940298507462687E-2</v>
      </c>
      <c r="I1337" s="189">
        <v>0.11343283582089553</v>
      </c>
      <c r="J1337" s="188">
        <v>1</v>
      </c>
      <c r="K1337" s="190">
        <v>335</v>
      </c>
      <c r="L1337" s="94"/>
      <c r="M1337" s="189" t="s">
        <v>143</v>
      </c>
      <c r="N1337" s="189" t="s">
        <v>143</v>
      </c>
      <c r="O1337" s="189">
        <v>0.252</v>
      </c>
      <c r="P1337" s="189">
        <v>0.35</v>
      </c>
      <c r="Q1337" s="189">
        <v>0.32900000000000001</v>
      </c>
      <c r="R1337" s="189">
        <v>0.432</v>
      </c>
      <c r="S1337" s="189">
        <v>3.9E-2</v>
      </c>
      <c r="T1337" s="189">
        <v>0.09</v>
      </c>
      <c r="U1337" s="189">
        <v>8.0000000000000002E-3</v>
      </c>
      <c r="V1337" s="189">
        <v>3.9E-2</v>
      </c>
      <c r="W1337" s="189">
        <v>8.8999999999999996E-2</v>
      </c>
      <c r="X1337" s="189">
        <v>0.159</v>
      </c>
      <c r="Y1337" s="189">
        <v>5.0000000000000001E-3</v>
      </c>
      <c r="Z1337" s="189">
        <v>0.03</v>
      </c>
      <c r="AA1337" s="189">
        <v>8.4000000000000005E-2</v>
      </c>
      <c r="AB1337" s="189">
        <v>0.152</v>
      </c>
      <c r="AC1337" s="42"/>
    </row>
    <row r="1338" spans="1:29" x14ac:dyDescent="0.25">
      <c r="A1338" s="94" t="s">
        <v>2851</v>
      </c>
      <c r="B1338" s="189">
        <v>5.7013481527220335E-2</v>
      </c>
      <c r="C1338" s="189">
        <v>0.2599567767829577</v>
      </c>
      <c r="D1338" s="189">
        <v>0.22517237830606154</v>
      </c>
      <c r="E1338" s="189">
        <v>0.13502109704641349</v>
      </c>
      <c r="F1338" s="189">
        <v>4.2297005248533498E-2</v>
      </c>
      <c r="G1338" s="189">
        <v>0.1936811773181023</v>
      </c>
      <c r="H1338" s="189">
        <v>2.8815478028198001E-3</v>
      </c>
      <c r="I1338" s="189">
        <v>8.3976535967891328E-2</v>
      </c>
      <c r="J1338" s="188">
        <v>1</v>
      </c>
      <c r="K1338" s="190">
        <v>9717</v>
      </c>
      <c r="L1338" s="94"/>
      <c r="M1338" s="189">
        <v>5.2999999999999999E-2</v>
      </c>
      <c r="N1338" s="189">
        <v>6.2E-2</v>
      </c>
      <c r="O1338" s="189">
        <v>0.251</v>
      </c>
      <c r="P1338" s="189">
        <v>0.26900000000000002</v>
      </c>
      <c r="Q1338" s="189">
        <v>0.217</v>
      </c>
      <c r="R1338" s="189">
        <v>0.23400000000000001</v>
      </c>
      <c r="S1338" s="189">
        <v>0.128</v>
      </c>
      <c r="T1338" s="189">
        <v>0.14199999999999999</v>
      </c>
      <c r="U1338" s="189">
        <v>3.7999999999999999E-2</v>
      </c>
      <c r="V1338" s="189">
        <v>4.5999999999999999E-2</v>
      </c>
      <c r="W1338" s="189">
        <v>0.186</v>
      </c>
      <c r="X1338" s="189">
        <v>0.20200000000000001</v>
      </c>
      <c r="Y1338" s="189">
        <v>2E-3</v>
      </c>
      <c r="Z1338" s="189">
        <v>4.0000000000000001E-3</v>
      </c>
      <c r="AA1338" s="189">
        <v>7.9000000000000001E-2</v>
      </c>
      <c r="AB1338" s="189">
        <v>0.09</v>
      </c>
      <c r="AC1338" s="42"/>
    </row>
    <row r="1339" spans="1:29" x14ac:dyDescent="0.25">
      <c r="A1339" s="94" t="s">
        <v>2852</v>
      </c>
      <c r="B1339" s="189" t="s">
        <v>143</v>
      </c>
      <c r="C1339" s="189">
        <v>0.3401360544217687</v>
      </c>
      <c r="D1339" s="189">
        <v>0.16666666666666666</v>
      </c>
      <c r="E1339" s="189">
        <v>0.20748299319727892</v>
      </c>
      <c r="F1339" s="189">
        <v>7.1428571428571425E-2</v>
      </c>
      <c r="G1339" s="189">
        <v>0.16326530612244897</v>
      </c>
      <c r="H1339" s="189" t="s">
        <v>143</v>
      </c>
      <c r="I1339" s="189">
        <v>5.1020408163265307E-2</v>
      </c>
      <c r="J1339" s="188">
        <v>1</v>
      </c>
      <c r="K1339" s="190">
        <v>294</v>
      </c>
      <c r="L1339" s="94"/>
      <c r="M1339" s="189" t="s">
        <v>143</v>
      </c>
      <c r="N1339" s="189" t="s">
        <v>143</v>
      </c>
      <c r="O1339" s="189">
        <v>0.28799999999999998</v>
      </c>
      <c r="P1339" s="189">
        <v>0.39600000000000002</v>
      </c>
      <c r="Q1339" s="189">
        <v>0.128</v>
      </c>
      <c r="R1339" s="189">
        <v>0.214</v>
      </c>
      <c r="S1339" s="189">
        <v>0.16500000000000001</v>
      </c>
      <c r="T1339" s="189">
        <v>0.25700000000000001</v>
      </c>
      <c r="U1339" s="189">
        <v>4.7E-2</v>
      </c>
      <c r="V1339" s="189">
        <v>0.107</v>
      </c>
      <c r="W1339" s="189">
        <v>0.125</v>
      </c>
      <c r="X1339" s="189">
        <v>0.21</v>
      </c>
      <c r="Y1339" s="189" t="s">
        <v>143</v>
      </c>
      <c r="Z1339" s="189" t="s">
        <v>143</v>
      </c>
      <c r="AA1339" s="189">
        <v>3.1E-2</v>
      </c>
      <c r="AB1339" s="189">
        <v>8.2000000000000003E-2</v>
      </c>
      <c r="AC1339" s="42"/>
    </row>
    <row r="1340" spans="1:29" x14ac:dyDescent="0.25">
      <c r="A1340" s="94" t="s">
        <v>2853</v>
      </c>
      <c r="B1340" s="189" t="s">
        <v>143</v>
      </c>
      <c r="C1340" s="189">
        <v>5.921052631578947E-2</v>
      </c>
      <c r="D1340" s="189">
        <v>0.17434210526315788</v>
      </c>
      <c r="E1340" s="189">
        <v>8.8815789473684209E-2</v>
      </c>
      <c r="F1340" s="189">
        <v>6.5789473684210523E-3</v>
      </c>
      <c r="G1340" s="189">
        <v>0.55921052631578949</v>
      </c>
      <c r="H1340" s="189">
        <v>1.6447368421052631E-2</v>
      </c>
      <c r="I1340" s="189">
        <v>9.5394736842105268E-2</v>
      </c>
      <c r="J1340" s="188">
        <v>1</v>
      </c>
      <c r="K1340" s="190">
        <v>304</v>
      </c>
      <c r="L1340" s="94"/>
      <c r="M1340" s="189" t="s">
        <v>143</v>
      </c>
      <c r="N1340" s="189" t="s">
        <v>143</v>
      </c>
      <c r="O1340" s="189">
        <v>3.7999999999999999E-2</v>
      </c>
      <c r="P1340" s="189">
        <v>9.1999999999999998E-2</v>
      </c>
      <c r="Q1340" s="189">
        <v>0.13600000000000001</v>
      </c>
      <c r="R1340" s="189">
        <v>0.221</v>
      </c>
      <c r="S1340" s="189">
        <v>6.2E-2</v>
      </c>
      <c r="T1340" s="189">
        <v>0.126</v>
      </c>
      <c r="U1340" s="189">
        <v>2E-3</v>
      </c>
      <c r="V1340" s="189">
        <v>2.4E-2</v>
      </c>
      <c r="W1340" s="189">
        <v>0.503</v>
      </c>
      <c r="X1340" s="189">
        <v>0.61399999999999999</v>
      </c>
      <c r="Y1340" s="189">
        <v>7.0000000000000001E-3</v>
      </c>
      <c r="Z1340" s="189">
        <v>3.7999999999999999E-2</v>
      </c>
      <c r="AA1340" s="189">
        <v>6.7000000000000004E-2</v>
      </c>
      <c r="AB1340" s="189">
        <v>0.13400000000000001</v>
      </c>
      <c r="AC1340" s="42"/>
    </row>
    <row r="1341" spans="1:29" x14ac:dyDescent="0.25">
      <c r="A1341" s="94" t="s">
        <v>2854</v>
      </c>
      <c r="B1341" s="189" t="s">
        <v>143</v>
      </c>
      <c r="C1341" s="189">
        <v>2.1551724137931034E-3</v>
      </c>
      <c r="D1341" s="189">
        <v>0.50862068965517238</v>
      </c>
      <c r="E1341" s="189">
        <v>0.27478448275862066</v>
      </c>
      <c r="F1341" s="189">
        <v>0.15193965517241378</v>
      </c>
      <c r="G1341" s="189">
        <v>7.5431034482758624E-3</v>
      </c>
      <c r="H1341" s="189" t="s">
        <v>143</v>
      </c>
      <c r="I1341" s="189">
        <v>5.4956896551724137E-2</v>
      </c>
      <c r="J1341" s="188">
        <v>1</v>
      </c>
      <c r="K1341" s="190">
        <v>928</v>
      </c>
      <c r="L1341" s="94"/>
      <c r="M1341" s="189" t="s">
        <v>143</v>
      </c>
      <c r="N1341" s="189" t="s">
        <v>143</v>
      </c>
      <c r="O1341" s="189">
        <v>1E-3</v>
      </c>
      <c r="P1341" s="189">
        <v>8.0000000000000002E-3</v>
      </c>
      <c r="Q1341" s="189">
        <v>0.47599999999999998</v>
      </c>
      <c r="R1341" s="189">
        <v>0.54100000000000004</v>
      </c>
      <c r="S1341" s="189">
        <v>0.247</v>
      </c>
      <c r="T1341" s="189">
        <v>0.30399999999999999</v>
      </c>
      <c r="U1341" s="189">
        <v>0.13</v>
      </c>
      <c r="V1341" s="189">
        <v>0.17599999999999999</v>
      </c>
      <c r="W1341" s="189">
        <v>4.0000000000000001E-3</v>
      </c>
      <c r="X1341" s="189">
        <v>1.4999999999999999E-2</v>
      </c>
      <c r="Y1341" s="189" t="s">
        <v>143</v>
      </c>
      <c r="Z1341" s="189" t="s">
        <v>143</v>
      </c>
      <c r="AA1341" s="189">
        <v>4.2000000000000003E-2</v>
      </c>
      <c r="AB1341" s="189">
        <v>7.1999999999999995E-2</v>
      </c>
      <c r="AC1341" s="42"/>
    </row>
    <row r="1342" spans="1:29" x14ac:dyDescent="0.25">
      <c r="A1342" s="94" t="s">
        <v>2855</v>
      </c>
      <c r="B1342" s="189">
        <v>8.547008547008547E-4</v>
      </c>
      <c r="C1342" s="189">
        <v>0.25128205128205128</v>
      </c>
      <c r="D1342" s="189">
        <v>0.2264957264957265</v>
      </c>
      <c r="E1342" s="189">
        <v>0.12905982905982907</v>
      </c>
      <c r="F1342" s="189">
        <v>9.1452991452991447E-2</v>
      </c>
      <c r="G1342" s="189">
        <v>0.22222222222222221</v>
      </c>
      <c r="H1342" s="189">
        <v>5.1282051282051282E-3</v>
      </c>
      <c r="I1342" s="189">
        <v>7.3504273504273507E-2</v>
      </c>
      <c r="J1342" s="188">
        <v>0.99999999999999989</v>
      </c>
      <c r="K1342" s="190">
        <v>1170</v>
      </c>
      <c r="L1342" s="94"/>
      <c r="M1342" s="189">
        <v>0</v>
      </c>
      <c r="N1342" s="189">
        <v>5.0000000000000001E-3</v>
      </c>
      <c r="O1342" s="189">
        <v>0.22700000000000001</v>
      </c>
      <c r="P1342" s="189">
        <v>0.27700000000000002</v>
      </c>
      <c r="Q1342" s="189">
        <v>0.20300000000000001</v>
      </c>
      <c r="R1342" s="189">
        <v>0.251</v>
      </c>
      <c r="S1342" s="189">
        <v>0.111</v>
      </c>
      <c r="T1342" s="189">
        <v>0.14899999999999999</v>
      </c>
      <c r="U1342" s="189">
        <v>7.5999999999999998E-2</v>
      </c>
      <c r="V1342" s="189">
        <v>0.109</v>
      </c>
      <c r="W1342" s="189">
        <v>0.19900000000000001</v>
      </c>
      <c r="X1342" s="189">
        <v>0.247</v>
      </c>
      <c r="Y1342" s="189">
        <v>2E-3</v>
      </c>
      <c r="Z1342" s="189">
        <v>1.0999999999999999E-2</v>
      </c>
      <c r="AA1342" s="189">
        <v>0.06</v>
      </c>
      <c r="AB1342" s="189">
        <v>0.09</v>
      </c>
      <c r="AC1342" s="42"/>
    </row>
    <row r="1343" spans="1:29" x14ac:dyDescent="0.25">
      <c r="A1343" s="94" t="s">
        <v>2856</v>
      </c>
      <c r="B1343" s="189">
        <v>0.30751034890597279</v>
      </c>
      <c r="C1343" s="189">
        <v>0.36250739207569488</v>
      </c>
      <c r="D1343" s="189">
        <v>0.14606741573033707</v>
      </c>
      <c r="E1343" s="189">
        <v>4.8492016558249557E-2</v>
      </c>
      <c r="F1343" s="189">
        <v>1.7740981667652277E-3</v>
      </c>
      <c r="G1343" s="189">
        <v>3.5481963335304553E-2</v>
      </c>
      <c r="H1343" s="189">
        <v>1.7740981667652277E-3</v>
      </c>
      <c r="I1343" s="189">
        <v>9.6392667060910708E-2</v>
      </c>
      <c r="J1343" s="188">
        <v>1</v>
      </c>
      <c r="K1343" s="190">
        <v>1691</v>
      </c>
      <c r="L1343" s="94"/>
      <c r="M1343" s="189">
        <v>0.28599999999999998</v>
      </c>
      <c r="N1343" s="189">
        <v>0.33</v>
      </c>
      <c r="O1343" s="189">
        <v>0.34</v>
      </c>
      <c r="P1343" s="189">
        <v>0.38600000000000001</v>
      </c>
      <c r="Q1343" s="189">
        <v>0.13</v>
      </c>
      <c r="R1343" s="189">
        <v>0.16400000000000001</v>
      </c>
      <c r="S1343" s="189">
        <v>3.9E-2</v>
      </c>
      <c r="T1343" s="189">
        <v>0.06</v>
      </c>
      <c r="U1343" s="189">
        <v>1E-3</v>
      </c>
      <c r="V1343" s="189">
        <v>5.0000000000000001E-3</v>
      </c>
      <c r="W1343" s="189">
        <v>2.8000000000000001E-2</v>
      </c>
      <c r="X1343" s="189">
        <v>4.4999999999999998E-2</v>
      </c>
      <c r="Y1343" s="189">
        <v>1E-3</v>
      </c>
      <c r="Z1343" s="189">
        <v>5.0000000000000001E-3</v>
      </c>
      <c r="AA1343" s="189">
        <v>8.3000000000000004E-2</v>
      </c>
      <c r="AB1343" s="189">
        <v>0.111</v>
      </c>
      <c r="AC1343" s="42"/>
    </row>
    <row r="1344" spans="1:29" x14ac:dyDescent="0.25">
      <c r="A1344" s="94" t="s">
        <v>2857</v>
      </c>
      <c r="B1344" s="189" t="s">
        <v>143</v>
      </c>
      <c r="C1344" s="189">
        <v>0.1761904761904762</v>
      </c>
      <c r="D1344" s="189">
        <v>0.18095238095238095</v>
      </c>
      <c r="E1344" s="189">
        <v>0.30476190476190479</v>
      </c>
      <c r="F1344" s="189">
        <v>3.3333333333333333E-2</v>
      </c>
      <c r="G1344" s="189">
        <v>0.22857142857142856</v>
      </c>
      <c r="H1344" s="189" t="s">
        <v>143</v>
      </c>
      <c r="I1344" s="189">
        <v>7.6190476190476197E-2</v>
      </c>
      <c r="J1344" s="188">
        <v>1</v>
      </c>
      <c r="K1344" s="190">
        <v>210</v>
      </c>
      <c r="L1344" s="94"/>
      <c r="M1344" s="189" t="s">
        <v>143</v>
      </c>
      <c r="N1344" s="189" t="s">
        <v>143</v>
      </c>
      <c r="O1344" s="189">
        <v>0.13100000000000001</v>
      </c>
      <c r="P1344" s="189">
        <v>0.23300000000000001</v>
      </c>
      <c r="Q1344" s="189">
        <v>0.13500000000000001</v>
      </c>
      <c r="R1344" s="189">
        <v>0.23899999999999999</v>
      </c>
      <c r="S1344" s="189">
        <v>0.246</v>
      </c>
      <c r="T1344" s="189">
        <v>0.37</v>
      </c>
      <c r="U1344" s="189">
        <v>1.6E-2</v>
      </c>
      <c r="V1344" s="189">
        <v>6.7000000000000004E-2</v>
      </c>
      <c r="W1344" s="189">
        <v>0.17699999999999999</v>
      </c>
      <c r="X1344" s="189">
        <v>0.28999999999999998</v>
      </c>
      <c r="Y1344" s="189" t="s">
        <v>143</v>
      </c>
      <c r="Z1344" s="189" t="s">
        <v>143</v>
      </c>
      <c r="AA1344" s="189">
        <v>4.7E-2</v>
      </c>
      <c r="AB1344" s="189">
        <v>0.12</v>
      </c>
      <c r="AC1344" s="42"/>
    </row>
    <row r="1345" spans="1:29" x14ac:dyDescent="0.25">
      <c r="A1345" s="94" t="s">
        <v>2858</v>
      </c>
      <c r="B1345" s="189" t="s">
        <v>143</v>
      </c>
      <c r="C1345" s="189">
        <v>0.25740551583248211</v>
      </c>
      <c r="D1345" s="189">
        <v>0.19101123595505617</v>
      </c>
      <c r="E1345" s="189">
        <v>0.14504596527068436</v>
      </c>
      <c r="F1345" s="189">
        <v>2.9622063329928498E-2</v>
      </c>
      <c r="G1345" s="189">
        <v>0.32482124616956076</v>
      </c>
      <c r="H1345" s="189">
        <v>4.0858018386108275E-3</v>
      </c>
      <c r="I1345" s="189">
        <v>4.8008171603677222E-2</v>
      </c>
      <c r="J1345" s="188">
        <v>0.99999999999999989</v>
      </c>
      <c r="K1345" s="190">
        <v>979</v>
      </c>
      <c r="L1345" s="94"/>
      <c r="M1345" s="189" t="s">
        <v>143</v>
      </c>
      <c r="N1345" s="189" t="s">
        <v>143</v>
      </c>
      <c r="O1345" s="189">
        <v>0.23100000000000001</v>
      </c>
      <c r="P1345" s="189">
        <v>0.28599999999999998</v>
      </c>
      <c r="Q1345" s="189">
        <v>0.16800000000000001</v>
      </c>
      <c r="R1345" s="189">
        <v>0.217</v>
      </c>
      <c r="S1345" s="189">
        <v>0.124</v>
      </c>
      <c r="T1345" s="189">
        <v>0.16800000000000001</v>
      </c>
      <c r="U1345" s="189">
        <v>2.1000000000000001E-2</v>
      </c>
      <c r="V1345" s="189">
        <v>4.2000000000000003E-2</v>
      </c>
      <c r="W1345" s="189">
        <v>0.29599999999999999</v>
      </c>
      <c r="X1345" s="189">
        <v>0.35499999999999998</v>
      </c>
      <c r="Y1345" s="189">
        <v>2E-3</v>
      </c>
      <c r="Z1345" s="189">
        <v>0.01</v>
      </c>
      <c r="AA1345" s="189">
        <v>3.5999999999999997E-2</v>
      </c>
      <c r="AB1345" s="189">
        <v>6.3E-2</v>
      </c>
      <c r="AC1345" s="42"/>
    </row>
    <row r="1346" spans="1:29" x14ac:dyDescent="0.25">
      <c r="A1346" s="94" t="s">
        <v>2859</v>
      </c>
      <c r="B1346" s="189" t="s">
        <v>143</v>
      </c>
      <c r="C1346" s="189">
        <v>0.42988505747126438</v>
      </c>
      <c r="D1346" s="189">
        <v>0.29195402298850576</v>
      </c>
      <c r="E1346" s="189">
        <v>8.0459770114942528E-2</v>
      </c>
      <c r="F1346" s="189">
        <v>4.5977011494252873E-3</v>
      </c>
      <c r="G1346" s="189">
        <v>1.6091954022988506E-2</v>
      </c>
      <c r="H1346" s="189" t="s">
        <v>143</v>
      </c>
      <c r="I1346" s="189">
        <v>0.17701149425287357</v>
      </c>
      <c r="J1346" s="188">
        <v>0.99999999999999989</v>
      </c>
      <c r="K1346" s="190">
        <v>435</v>
      </c>
      <c r="L1346" s="94"/>
      <c r="M1346" s="189" t="s">
        <v>143</v>
      </c>
      <c r="N1346" s="189" t="s">
        <v>143</v>
      </c>
      <c r="O1346" s="189">
        <v>0.38400000000000001</v>
      </c>
      <c r="P1346" s="189">
        <v>0.47699999999999998</v>
      </c>
      <c r="Q1346" s="189">
        <v>0.251</v>
      </c>
      <c r="R1346" s="189">
        <v>0.33600000000000002</v>
      </c>
      <c r="S1346" s="189">
        <v>5.8000000000000003E-2</v>
      </c>
      <c r="T1346" s="189">
        <v>0.11</v>
      </c>
      <c r="U1346" s="189">
        <v>1E-3</v>
      </c>
      <c r="V1346" s="189">
        <v>1.7000000000000001E-2</v>
      </c>
      <c r="W1346" s="189">
        <v>8.0000000000000002E-3</v>
      </c>
      <c r="X1346" s="189">
        <v>3.3000000000000002E-2</v>
      </c>
      <c r="Y1346" s="189" t="s">
        <v>143</v>
      </c>
      <c r="Z1346" s="189" t="s">
        <v>143</v>
      </c>
      <c r="AA1346" s="189">
        <v>0.14399999999999999</v>
      </c>
      <c r="AB1346" s="189">
        <v>0.216</v>
      </c>
      <c r="AC1346" s="42"/>
    </row>
    <row r="1347" spans="1:29" x14ac:dyDescent="0.25">
      <c r="A1347" s="94" t="s">
        <v>2860</v>
      </c>
      <c r="B1347" s="189" t="s">
        <v>143</v>
      </c>
      <c r="C1347" s="189">
        <v>0.18970189701897019</v>
      </c>
      <c r="D1347" s="189">
        <v>0.25203252032520324</v>
      </c>
      <c r="E1347" s="189">
        <v>0.18699186991869918</v>
      </c>
      <c r="F1347" s="189">
        <v>2.7100271002710029E-2</v>
      </c>
      <c r="G1347" s="189">
        <v>0.25474254742547425</v>
      </c>
      <c r="H1347" s="189" t="s">
        <v>143</v>
      </c>
      <c r="I1347" s="189">
        <v>8.943089430894309E-2</v>
      </c>
      <c r="J1347" s="188">
        <v>1</v>
      </c>
      <c r="K1347" s="190">
        <v>369</v>
      </c>
      <c r="L1347" s="94"/>
      <c r="M1347" s="189" t="s">
        <v>143</v>
      </c>
      <c r="N1347" s="189" t="s">
        <v>143</v>
      </c>
      <c r="O1347" s="189">
        <v>0.153</v>
      </c>
      <c r="P1347" s="189">
        <v>0.23300000000000001</v>
      </c>
      <c r="Q1347" s="189">
        <v>0.21</v>
      </c>
      <c r="R1347" s="189">
        <v>0.29899999999999999</v>
      </c>
      <c r="S1347" s="189">
        <v>0.151</v>
      </c>
      <c r="T1347" s="189">
        <v>0.23</v>
      </c>
      <c r="U1347" s="189">
        <v>1.4999999999999999E-2</v>
      </c>
      <c r="V1347" s="189">
        <v>4.9000000000000002E-2</v>
      </c>
      <c r="W1347" s="189">
        <v>0.21299999999999999</v>
      </c>
      <c r="X1347" s="189">
        <v>0.30199999999999999</v>
      </c>
      <c r="Y1347" s="189" t="s">
        <v>143</v>
      </c>
      <c r="Z1347" s="189" t="s">
        <v>143</v>
      </c>
      <c r="AA1347" s="189">
        <v>6.4000000000000001E-2</v>
      </c>
      <c r="AB1347" s="189">
        <v>0.123</v>
      </c>
      <c r="AC1347" s="42"/>
    </row>
    <row r="1348" spans="1:29" x14ac:dyDescent="0.25">
      <c r="A1348" s="94" t="s">
        <v>2861</v>
      </c>
      <c r="B1348" s="189" t="s">
        <v>143</v>
      </c>
      <c r="C1348" s="189">
        <v>0.35775862068965519</v>
      </c>
      <c r="D1348" s="189">
        <v>0.1206896551724138</v>
      </c>
      <c r="E1348" s="189">
        <v>7.3275862068965511E-2</v>
      </c>
      <c r="F1348" s="189">
        <v>0.19827586206896552</v>
      </c>
      <c r="G1348" s="189">
        <v>0.18965517241379309</v>
      </c>
      <c r="H1348" s="189">
        <v>1.2931034482758621E-2</v>
      </c>
      <c r="I1348" s="189">
        <v>4.7413793103448273E-2</v>
      </c>
      <c r="J1348" s="188">
        <v>1</v>
      </c>
      <c r="K1348" s="190">
        <v>232</v>
      </c>
      <c r="L1348" s="94"/>
      <c r="M1348" s="189" t="s">
        <v>143</v>
      </c>
      <c r="N1348" s="189" t="s">
        <v>143</v>
      </c>
      <c r="O1348" s="189">
        <v>0.29899999999999999</v>
      </c>
      <c r="P1348" s="189">
        <v>0.42099999999999999</v>
      </c>
      <c r="Q1348" s="189">
        <v>8.5000000000000006E-2</v>
      </c>
      <c r="R1348" s="189">
        <v>0.16900000000000001</v>
      </c>
      <c r="S1348" s="189">
        <v>4.5999999999999999E-2</v>
      </c>
      <c r="T1348" s="189">
        <v>0.114</v>
      </c>
      <c r="U1348" s="189">
        <v>0.152</v>
      </c>
      <c r="V1348" s="189">
        <v>0.254</v>
      </c>
      <c r="W1348" s="189">
        <v>0.14399999999999999</v>
      </c>
      <c r="X1348" s="189">
        <v>0.245</v>
      </c>
      <c r="Y1348" s="189">
        <v>4.0000000000000001E-3</v>
      </c>
      <c r="Z1348" s="189">
        <v>3.6999999999999998E-2</v>
      </c>
      <c r="AA1348" s="189">
        <v>2.7E-2</v>
      </c>
      <c r="AB1348" s="189">
        <v>8.3000000000000004E-2</v>
      </c>
      <c r="AC1348" s="42"/>
    </row>
    <row r="1349" spans="1:29" x14ac:dyDescent="0.25">
      <c r="A1349" s="94" t="s">
        <v>2862</v>
      </c>
      <c r="B1349" s="189" t="s">
        <v>143</v>
      </c>
      <c r="C1349" s="189">
        <v>0.11336032388663968</v>
      </c>
      <c r="D1349" s="189">
        <v>0.11336032388663968</v>
      </c>
      <c r="E1349" s="189">
        <v>0.19028340080971659</v>
      </c>
      <c r="F1349" s="189">
        <v>6.8825910931174086E-2</v>
      </c>
      <c r="G1349" s="189">
        <v>0.45344129554655871</v>
      </c>
      <c r="H1349" s="189">
        <v>8.0971659919028341E-3</v>
      </c>
      <c r="I1349" s="189">
        <v>5.2631578947368418E-2</v>
      </c>
      <c r="J1349" s="188">
        <v>1</v>
      </c>
      <c r="K1349" s="190">
        <v>247</v>
      </c>
      <c r="L1349" s="94"/>
      <c r="M1349" s="189" t="s">
        <v>143</v>
      </c>
      <c r="N1349" s="189" t="s">
        <v>143</v>
      </c>
      <c r="O1349" s="189">
        <v>0.08</v>
      </c>
      <c r="P1349" s="189">
        <v>0.159</v>
      </c>
      <c r="Q1349" s="189">
        <v>0.08</v>
      </c>
      <c r="R1349" s="189">
        <v>0.159</v>
      </c>
      <c r="S1349" s="189">
        <v>0.14599999999999999</v>
      </c>
      <c r="T1349" s="189">
        <v>0.24399999999999999</v>
      </c>
      <c r="U1349" s="189">
        <v>4.2999999999999997E-2</v>
      </c>
      <c r="V1349" s="189">
        <v>0.107</v>
      </c>
      <c r="W1349" s="189">
        <v>0.39300000000000002</v>
      </c>
      <c r="X1349" s="189">
        <v>0.51600000000000001</v>
      </c>
      <c r="Y1349" s="189">
        <v>2E-3</v>
      </c>
      <c r="Z1349" s="189">
        <v>2.9000000000000001E-2</v>
      </c>
      <c r="AA1349" s="189">
        <v>3.1E-2</v>
      </c>
      <c r="AB1349" s="189">
        <v>8.7999999999999995E-2</v>
      </c>
      <c r="AC1349" s="42"/>
    </row>
    <row r="1350" spans="1:29" x14ac:dyDescent="0.25">
      <c r="A1350" s="94" t="s">
        <v>2863</v>
      </c>
      <c r="B1350" s="189" t="s">
        <v>143</v>
      </c>
      <c r="C1350" s="189">
        <v>0.28905109489051095</v>
      </c>
      <c r="D1350" s="189">
        <v>0.35182481751824818</v>
      </c>
      <c r="E1350" s="189">
        <v>0.15401459854014599</v>
      </c>
      <c r="F1350" s="189">
        <v>3.5036496350364967E-2</v>
      </c>
      <c r="G1350" s="189">
        <v>6.9343065693430656E-2</v>
      </c>
      <c r="H1350" s="189">
        <v>7.2992700729927003E-4</v>
      </c>
      <c r="I1350" s="189">
        <v>0.1</v>
      </c>
      <c r="J1350" s="188">
        <v>0.99999999999999989</v>
      </c>
      <c r="K1350" s="190">
        <v>1370</v>
      </c>
      <c r="L1350" s="94"/>
      <c r="M1350" s="189" t="s">
        <v>143</v>
      </c>
      <c r="N1350" s="189" t="s">
        <v>143</v>
      </c>
      <c r="O1350" s="189">
        <v>0.26600000000000001</v>
      </c>
      <c r="P1350" s="189">
        <v>0.314</v>
      </c>
      <c r="Q1350" s="189">
        <v>0.32700000000000001</v>
      </c>
      <c r="R1350" s="189">
        <v>0.377</v>
      </c>
      <c r="S1350" s="189">
        <v>0.13600000000000001</v>
      </c>
      <c r="T1350" s="189">
        <v>0.17399999999999999</v>
      </c>
      <c r="U1350" s="189">
        <v>2.7E-2</v>
      </c>
      <c r="V1350" s="189">
        <v>4.5999999999999999E-2</v>
      </c>
      <c r="W1350" s="189">
        <v>5.7000000000000002E-2</v>
      </c>
      <c r="X1350" s="189">
        <v>8.4000000000000005E-2</v>
      </c>
      <c r="Y1350" s="189">
        <v>0</v>
      </c>
      <c r="Z1350" s="189">
        <v>4.0000000000000001E-3</v>
      </c>
      <c r="AA1350" s="189">
        <v>8.5000000000000006E-2</v>
      </c>
      <c r="AB1350" s="189">
        <v>0.11700000000000001</v>
      </c>
      <c r="AC1350" s="42"/>
    </row>
    <row r="1351" spans="1:29" x14ac:dyDescent="0.25">
      <c r="A1351" s="94" t="s">
        <v>2864</v>
      </c>
      <c r="B1351" s="189" t="s">
        <v>143</v>
      </c>
      <c r="C1351" s="189">
        <v>0.39430894308943087</v>
      </c>
      <c r="D1351" s="189">
        <v>0.34959349593495936</v>
      </c>
      <c r="E1351" s="189">
        <v>9.3495934959349589E-2</v>
      </c>
      <c r="F1351" s="189">
        <v>4.878048780487805E-2</v>
      </c>
      <c r="G1351" s="189">
        <v>5.2845528455284556E-2</v>
      </c>
      <c r="H1351" s="189" t="s">
        <v>143</v>
      </c>
      <c r="I1351" s="189">
        <v>6.097560975609756E-2</v>
      </c>
      <c r="J1351" s="188">
        <v>1</v>
      </c>
      <c r="K1351" s="190">
        <v>246</v>
      </c>
      <c r="L1351" s="94"/>
      <c r="M1351" s="189" t="s">
        <v>143</v>
      </c>
      <c r="N1351" s="189" t="s">
        <v>143</v>
      </c>
      <c r="O1351" s="189">
        <v>0.33500000000000002</v>
      </c>
      <c r="P1351" s="189">
        <v>0.45700000000000002</v>
      </c>
      <c r="Q1351" s="189">
        <v>0.29299999999999998</v>
      </c>
      <c r="R1351" s="189">
        <v>0.41099999999999998</v>
      </c>
      <c r="S1351" s="189">
        <v>6.3E-2</v>
      </c>
      <c r="T1351" s="189">
        <v>0.13600000000000001</v>
      </c>
      <c r="U1351" s="189">
        <v>2.8000000000000001E-2</v>
      </c>
      <c r="V1351" s="189">
        <v>8.3000000000000004E-2</v>
      </c>
      <c r="W1351" s="189">
        <v>3.1E-2</v>
      </c>
      <c r="X1351" s="189">
        <v>8.7999999999999995E-2</v>
      </c>
      <c r="Y1351" s="189" t="s">
        <v>143</v>
      </c>
      <c r="Z1351" s="189" t="s">
        <v>143</v>
      </c>
      <c r="AA1351" s="189">
        <v>3.6999999999999998E-2</v>
      </c>
      <c r="AB1351" s="189">
        <v>9.8000000000000004E-2</v>
      </c>
      <c r="AC1351" s="42"/>
    </row>
    <row r="1352" spans="1:29" x14ac:dyDescent="0.25">
      <c r="A1352" s="94" t="s">
        <v>2865</v>
      </c>
      <c r="B1352" s="189">
        <v>4.7895922668798607E-2</v>
      </c>
      <c r="C1352" s="189">
        <v>0.25110836543353443</v>
      </c>
      <c r="D1352" s="189">
        <v>0.27320299440366308</v>
      </c>
      <c r="E1352" s="189">
        <v>0.11425248927974417</v>
      </c>
      <c r="F1352" s="189">
        <v>3.4813576568064539E-2</v>
      </c>
      <c r="G1352" s="189">
        <v>0.22806890035613053</v>
      </c>
      <c r="H1352" s="189">
        <v>3.5613053274220511E-3</v>
      </c>
      <c r="I1352" s="189">
        <v>4.7096445962642633E-2</v>
      </c>
      <c r="J1352" s="188">
        <v>0.99999999999999989</v>
      </c>
      <c r="K1352" s="190">
        <v>13759</v>
      </c>
      <c r="L1352" s="94"/>
      <c r="M1352" s="189">
        <v>4.3999999999999997E-2</v>
      </c>
      <c r="N1352" s="189">
        <v>5.1999999999999998E-2</v>
      </c>
      <c r="O1352" s="189">
        <v>0.24399999999999999</v>
      </c>
      <c r="P1352" s="189">
        <v>0.25800000000000001</v>
      </c>
      <c r="Q1352" s="189">
        <v>0.26600000000000001</v>
      </c>
      <c r="R1352" s="189">
        <v>0.28100000000000003</v>
      </c>
      <c r="S1352" s="189">
        <v>0.109</v>
      </c>
      <c r="T1352" s="189">
        <v>0.12</v>
      </c>
      <c r="U1352" s="189">
        <v>3.2000000000000001E-2</v>
      </c>
      <c r="V1352" s="189">
        <v>3.7999999999999999E-2</v>
      </c>
      <c r="W1352" s="189">
        <v>0.221</v>
      </c>
      <c r="X1352" s="189">
        <v>0.23499999999999999</v>
      </c>
      <c r="Y1352" s="189">
        <v>3.0000000000000001E-3</v>
      </c>
      <c r="Z1352" s="189">
        <v>5.0000000000000001E-3</v>
      </c>
      <c r="AA1352" s="189">
        <v>4.3999999999999997E-2</v>
      </c>
      <c r="AB1352" s="189">
        <v>5.0999999999999997E-2</v>
      </c>
      <c r="AC1352" s="42"/>
    </row>
    <row r="1353" spans="1:29" x14ac:dyDescent="0.25">
      <c r="A1353" s="94" t="s">
        <v>2866</v>
      </c>
      <c r="B1353" s="189" t="s">
        <v>143</v>
      </c>
      <c r="C1353" s="189">
        <v>0.31074766355140188</v>
      </c>
      <c r="D1353" s="189">
        <v>0.28037383177570091</v>
      </c>
      <c r="E1353" s="189">
        <v>0.11214953271028037</v>
      </c>
      <c r="F1353" s="189">
        <v>9.11214953271028E-2</v>
      </c>
      <c r="G1353" s="189">
        <v>0.17056074766355139</v>
      </c>
      <c r="H1353" s="189">
        <v>4.6728971962616819E-3</v>
      </c>
      <c r="I1353" s="189">
        <v>3.0373831775700934E-2</v>
      </c>
      <c r="J1353" s="188">
        <v>0.99999999999999989</v>
      </c>
      <c r="K1353" s="190">
        <v>428</v>
      </c>
      <c r="L1353" s="94"/>
      <c r="M1353" s="189" t="s">
        <v>143</v>
      </c>
      <c r="N1353" s="189" t="s">
        <v>143</v>
      </c>
      <c r="O1353" s="189">
        <v>0.26900000000000002</v>
      </c>
      <c r="P1353" s="189">
        <v>0.35599999999999998</v>
      </c>
      <c r="Q1353" s="189">
        <v>0.24</v>
      </c>
      <c r="R1353" s="189">
        <v>0.32500000000000001</v>
      </c>
      <c r="S1353" s="189">
        <v>8.5999999999999993E-2</v>
      </c>
      <c r="T1353" s="189">
        <v>0.14599999999999999</v>
      </c>
      <c r="U1353" s="189">
        <v>6.7000000000000004E-2</v>
      </c>
      <c r="V1353" s="189">
        <v>0.122</v>
      </c>
      <c r="W1353" s="189">
        <v>0.13800000000000001</v>
      </c>
      <c r="X1353" s="189">
        <v>0.20899999999999999</v>
      </c>
      <c r="Y1353" s="189">
        <v>1E-3</v>
      </c>
      <c r="Z1353" s="189">
        <v>1.7000000000000001E-2</v>
      </c>
      <c r="AA1353" s="189">
        <v>1.7999999999999999E-2</v>
      </c>
      <c r="AB1353" s="189">
        <v>5.0999999999999997E-2</v>
      </c>
      <c r="AC1353" s="42"/>
    </row>
    <row r="1354" spans="1:29" x14ac:dyDescent="0.25">
      <c r="A1354" s="94" t="s">
        <v>2867</v>
      </c>
      <c r="B1354" s="189" t="s">
        <v>143</v>
      </c>
      <c r="C1354" s="189">
        <v>7.1925754060324823E-2</v>
      </c>
      <c r="D1354" s="189">
        <v>0.19721577726218098</v>
      </c>
      <c r="E1354" s="189">
        <v>8.584686774941995E-2</v>
      </c>
      <c r="F1354" s="189">
        <v>3.0162412993039442E-2</v>
      </c>
      <c r="G1354" s="189">
        <v>0.54756380510440839</v>
      </c>
      <c r="H1354" s="189">
        <v>1.8561484918793503E-2</v>
      </c>
      <c r="I1354" s="189">
        <v>4.8723897911832945E-2</v>
      </c>
      <c r="J1354" s="188">
        <v>1</v>
      </c>
      <c r="K1354" s="190">
        <v>431</v>
      </c>
      <c r="L1354" s="94"/>
      <c r="M1354" s="189" t="s">
        <v>143</v>
      </c>
      <c r="N1354" s="189" t="s">
        <v>143</v>
      </c>
      <c r="O1354" s="189">
        <v>5.0999999999999997E-2</v>
      </c>
      <c r="P1354" s="189">
        <v>0.1</v>
      </c>
      <c r="Q1354" s="189">
        <v>0.16200000000000001</v>
      </c>
      <c r="R1354" s="189">
        <v>0.23699999999999999</v>
      </c>
      <c r="S1354" s="189">
        <v>6.3E-2</v>
      </c>
      <c r="T1354" s="189">
        <v>0.11600000000000001</v>
      </c>
      <c r="U1354" s="189">
        <v>1.7999999999999999E-2</v>
      </c>
      <c r="V1354" s="189">
        <v>5.0999999999999997E-2</v>
      </c>
      <c r="W1354" s="189">
        <v>0.5</v>
      </c>
      <c r="X1354" s="189">
        <v>0.59399999999999997</v>
      </c>
      <c r="Y1354" s="189">
        <v>8.9999999999999993E-3</v>
      </c>
      <c r="Z1354" s="189">
        <v>3.5999999999999997E-2</v>
      </c>
      <c r="AA1354" s="189">
        <v>3.2000000000000001E-2</v>
      </c>
      <c r="AB1354" s="189">
        <v>7.2999999999999995E-2</v>
      </c>
      <c r="AC1354" s="42"/>
    </row>
    <row r="1355" spans="1:29" x14ac:dyDescent="0.25">
      <c r="A1355" s="94" t="s">
        <v>2868</v>
      </c>
      <c r="B1355" s="189" t="s">
        <v>143</v>
      </c>
      <c r="C1355" s="189" t="s">
        <v>143</v>
      </c>
      <c r="D1355" s="189">
        <v>0.61880687563195147</v>
      </c>
      <c r="E1355" s="189">
        <v>0.3104145601617796</v>
      </c>
      <c r="F1355" s="189">
        <v>3.0333670374115269E-3</v>
      </c>
      <c r="G1355" s="189">
        <v>1.314459049544995E-2</v>
      </c>
      <c r="H1355" s="189" t="s">
        <v>143</v>
      </c>
      <c r="I1355" s="189">
        <v>5.4600606673407485E-2</v>
      </c>
      <c r="J1355" s="188">
        <v>1</v>
      </c>
      <c r="K1355" s="190">
        <v>989</v>
      </c>
      <c r="L1355" s="94"/>
      <c r="M1355" s="189" t="s">
        <v>143</v>
      </c>
      <c r="N1355" s="189" t="s">
        <v>143</v>
      </c>
      <c r="O1355" s="189" t="s">
        <v>143</v>
      </c>
      <c r="P1355" s="189" t="s">
        <v>143</v>
      </c>
      <c r="Q1355" s="189">
        <v>0.58799999999999997</v>
      </c>
      <c r="R1355" s="189">
        <v>0.64900000000000002</v>
      </c>
      <c r="S1355" s="189">
        <v>0.28199999999999997</v>
      </c>
      <c r="T1355" s="189">
        <v>0.34</v>
      </c>
      <c r="U1355" s="189">
        <v>1E-3</v>
      </c>
      <c r="V1355" s="189">
        <v>8.9999999999999993E-3</v>
      </c>
      <c r="W1355" s="189">
        <v>8.0000000000000002E-3</v>
      </c>
      <c r="X1355" s="189">
        <v>2.1999999999999999E-2</v>
      </c>
      <c r="Y1355" s="189" t="s">
        <v>143</v>
      </c>
      <c r="Z1355" s="189" t="s">
        <v>143</v>
      </c>
      <c r="AA1355" s="189">
        <v>4.2000000000000003E-2</v>
      </c>
      <c r="AB1355" s="189">
        <v>7.0999999999999994E-2</v>
      </c>
      <c r="AC1355" s="42"/>
    </row>
    <row r="1356" spans="1:29" x14ac:dyDescent="0.25">
      <c r="A1356" s="94" t="s">
        <v>2869</v>
      </c>
      <c r="B1356" s="189">
        <v>7.7243018419489006E-3</v>
      </c>
      <c r="C1356" s="189">
        <v>0.25906120023767082</v>
      </c>
      <c r="D1356" s="189">
        <v>0.26203208556149732</v>
      </c>
      <c r="E1356" s="189">
        <v>0.11229946524064172</v>
      </c>
      <c r="F1356" s="189">
        <v>6.535947712418301E-2</v>
      </c>
      <c r="G1356" s="189">
        <v>0.25430778371954843</v>
      </c>
      <c r="H1356" s="189">
        <v>5.941770647653001E-4</v>
      </c>
      <c r="I1356" s="189">
        <v>3.8621509209744505E-2</v>
      </c>
      <c r="J1356" s="188">
        <v>0.99999999999999989</v>
      </c>
      <c r="K1356" s="190">
        <v>1683</v>
      </c>
      <c r="L1356" s="94"/>
      <c r="M1356" s="189">
        <v>5.0000000000000001E-3</v>
      </c>
      <c r="N1356" s="189">
        <v>1.2999999999999999E-2</v>
      </c>
      <c r="O1356" s="189">
        <v>0.23899999999999999</v>
      </c>
      <c r="P1356" s="189">
        <v>0.28100000000000003</v>
      </c>
      <c r="Q1356" s="189">
        <v>0.24199999999999999</v>
      </c>
      <c r="R1356" s="189">
        <v>0.28399999999999997</v>
      </c>
      <c r="S1356" s="189">
        <v>9.8000000000000004E-2</v>
      </c>
      <c r="T1356" s="189">
        <v>0.128</v>
      </c>
      <c r="U1356" s="189">
        <v>5.5E-2</v>
      </c>
      <c r="V1356" s="189">
        <v>7.8E-2</v>
      </c>
      <c r="W1356" s="189">
        <v>0.23400000000000001</v>
      </c>
      <c r="X1356" s="189">
        <v>0.27600000000000002</v>
      </c>
      <c r="Y1356" s="189">
        <v>0</v>
      </c>
      <c r="Z1356" s="189">
        <v>3.0000000000000001E-3</v>
      </c>
      <c r="AA1356" s="189">
        <v>0.03</v>
      </c>
      <c r="AB1356" s="189">
        <v>4.9000000000000002E-2</v>
      </c>
      <c r="AC1356" s="42"/>
    </row>
    <row r="1357" spans="1:29" x14ac:dyDescent="0.25">
      <c r="A1357" s="94" t="s">
        <v>2870</v>
      </c>
      <c r="B1357" s="189">
        <v>0.2862595419847328</v>
      </c>
      <c r="C1357" s="189">
        <v>0.42652671755725191</v>
      </c>
      <c r="D1357" s="189">
        <v>0.13883587786259541</v>
      </c>
      <c r="E1357" s="189">
        <v>3.7213740458015267E-2</v>
      </c>
      <c r="F1357" s="189">
        <v>3.8167938931297708E-3</v>
      </c>
      <c r="G1357" s="189">
        <v>4.8187022900763356E-2</v>
      </c>
      <c r="H1357" s="189">
        <v>3.3396946564885495E-3</v>
      </c>
      <c r="I1357" s="189">
        <v>5.5820610687022904E-2</v>
      </c>
      <c r="J1357" s="188">
        <v>1</v>
      </c>
      <c r="K1357" s="190">
        <v>2096</v>
      </c>
      <c r="L1357" s="94"/>
      <c r="M1357" s="189">
        <v>0.26700000000000002</v>
      </c>
      <c r="N1357" s="189">
        <v>0.30599999999999999</v>
      </c>
      <c r="O1357" s="189">
        <v>0.40600000000000003</v>
      </c>
      <c r="P1357" s="189">
        <v>0.44800000000000001</v>
      </c>
      <c r="Q1357" s="189">
        <v>0.125</v>
      </c>
      <c r="R1357" s="189">
        <v>0.154</v>
      </c>
      <c r="S1357" s="189">
        <v>0.03</v>
      </c>
      <c r="T1357" s="189">
        <v>4.5999999999999999E-2</v>
      </c>
      <c r="U1357" s="189">
        <v>2E-3</v>
      </c>
      <c r="V1357" s="189">
        <v>8.0000000000000002E-3</v>
      </c>
      <c r="W1357" s="189">
        <v>0.04</v>
      </c>
      <c r="X1357" s="189">
        <v>5.8000000000000003E-2</v>
      </c>
      <c r="Y1357" s="189">
        <v>2E-3</v>
      </c>
      <c r="Z1357" s="189">
        <v>7.0000000000000001E-3</v>
      </c>
      <c r="AA1357" s="189">
        <v>4.7E-2</v>
      </c>
      <c r="AB1357" s="189">
        <v>6.6000000000000003E-2</v>
      </c>
      <c r="AC1357" s="42"/>
    </row>
    <row r="1358" spans="1:29" x14ac:dyDescent="0.25">
      <c r="A1358" s="94" t="s">
        <v>2871</v>
      </c>
      <c r="B1358" s="189" t="s">
        <v>143</v>
      </c>
      <c r="C1358" s="189">
        <v>0.18598382749326145</v>
      </c>
      <c r="D1358" s="189">
        <v>0.30188679245283018</v>
      </c>
      <c r="E1358" s="189">
        <v>0.20485175202156333</v>
      </c>
      <c r="F1358" s="189">
        <v>2.9649595687331536E-2</v>
      </c>
      <c r="G1358" s="189">
        <v>0.24258760107816713</v>
      </c>
      <c r="H1358" s="189">
        <v>2.6954177897574125E-3</v>
      </c>
      <c r="I1358" s="189">
        <v>3.2345013477088951E-2</v>
      </c>
      <c r="J1358" s="188">
        <v>1</v>
      </c>
      <c r="K1358" s="190">
        <v>371</v>
      </c>
      <c r="L1358" s="94"/>
      <c r="M1358" s="189" t="s">
        <v>143</v>
      </c>
      <c r="N1358" s="189" t="s">
        <v>143</v>
      </c>
      <c r="O1358" s="189">
        <v>0.15</v>
      </c>
      <c r="P1358" s="189">
        <v>0.22900000000000001</v>
      </c>
      <c r="Q1358" s="189">
        <v>0.25700000000000001</v>
      </c>
      <c r="R1358" s="189">
        <v>0.35</v>
      </c>
      <c r="S1358" s="189">
        <v>0.16700000000000001</v>
      </c>
      <c r="T1358" s="189">
        <v>0.249</v>
      </c>
      <c r="U1358" s="189">
        <v>1.7000000000000001E-2</v>
      </c>
      <c r="V1358" s="189">
        <v>5.1999999999999998E-2</v>
      </c>
      <c r="W1358" s="189">
        <v>0.20200000000000001</v>
      </c>
      <c r="X1358" s="189">
        <v>0.28899999999999998</v>
      </c>
      <c r="Y1358" s="189">
        <v>0</v>
      </c>
      <c r="Z1358" s="189">
        <v>1.4999999999999999E-2</v>
      </c>
      <c r="AA1358" s="189">
        <v>1.9E-2</v>
      </c>
      <c r="AB1358" s="189">
        <v>5.6000000000000001E-2</v>
      </c>
      <c r="AC1358" s="42"/>
    </row>
    <row r="1359" spans="1:29" x14ac:dyDescent="0.25">
      <c r="A1359" s="94" t="s">
        <v>2872</v>
      </c>
      <c r="B1359" s="189" t="s">
        <v>143</v>
      </c>
      <c r="C1359" s="189">
        <v>0.20454545454545456</v>
      </c>
      <c r="D1359" s="189">
        <v>0.20989304812834225</v>
      </c>
      <c r="E1359" s="189">
        <v>0.14104278074866311</v>
      </c>
      <c r="F1359" s="189">
        <v>2.1390374331550801E-2</v>
      </c>
      <c r="G1359" s="189">
        <v>0.38368983957219249</v>
      </c>
      <c r="H1359" s="189">
        <v>4.6791443850267376E-3</v>
      </c>
      <c r="I1359" s="189">
        <v>3.4759358288770054E-2</v>
      </c>
      <c r="J1359" s="188">
        <v>0.99999999999999989</v>
      </c>
      <c r="K1359" s="190">
        <v>1496</v>
      </c>
      <c r="L1359" s="94"/>
      <c r="M1359" s="189" t="s">
        <v>143</v>
      </c>
      <c r="N1359" s="189" t="s">
        <v>143</v>
      </c>
      <c r="O1359" s="189">
        <v>0.185</v>
      </c>
      <c r="P1359" s="189">
        <v>0.22600000000000001</v>
      </c>
      <c r="Q1359" s="189">
        <v>0.19</v>
      </c>
      <c r="R1359" s="189">
        <v>0.23100000000000001</v>
      </c>
      <c r="S1359" s="189">
        <v>0.124</v>
      </c>
      <c r="T1359" s="189">
        <v>0.16</v>
      </c>
      <c r="U1359" s="189">
        <v>1.4999999999999999E-2</v>
      </c>
      <c r="V1359" s="189">
        <v>0.03</v>
      </c>
      <c r="W1359" s="189">
        <v>0.35899999999999999</v>
      </c>
      <c r="X1359" s="189">
        <v>0.40899999999999997</v>
      </c>
      <c r="Y1359" s="189">
        <v>2E-3</v>
      </c>
      <c r="Z1359" s="189">
        <v>0.01</v>
      </c>
      <c r="AA1359" s="189">
        <v>2.7E-2</v>
      </c>
      <c r="AB1359" s="189">
        <v>4.4999999999999998E-2</v>
      </c>
      <c r="AC1359" s="42"/>
    </row>
    <row r="1360" spans="1:29" x14ac:dyDescent="0.25">
      <c r="A1360" s="94" t="s">
        <v>2873</v>
      </c>
      <c r="B1360" s="189" t="s">
        <v>143</v>
      </c>
      <c r="C1360" s="189">
        <v>0.39534883720930231</v>
      </c>
      <c r="D1360" s="189">
        <v>0.34883720930232559</v>
      </c>
      <c r="E1360" s="189">
        <v>9.0287277701778385E-2</v>
      </c>
      <c r="F1360" s="189">
        <v>1.3679890560875513E-2</v>
      </c>
      <c r="G1360" s="189">
        <v>2.8727770177838577E-2</v>
      </c>
      <c r="H1360" s="189" t="s">
        <v>143</v>
      </c>
      <c r="I1360" s="189">
        <v>0.12311901504787962</v>
      </c>
      <c r="J1360" s="188">
        <v>0.99999999999999989</v>
      </c>
      <c r="K1360" s="190">
        <v>731</v>
      </c>
      <c r="L1360" s="94"/>
      <c r="M1360" s="189" t="s">
        <v>143</v>
      </c>
      <c r="N1360" s="189" t="s">
        <v>143</v>
      </c>
      <c r="O1360" s="189">
        <v>0.36099999999999999</v>
      </c>
      <c r="P1360" s="189">
        <v>0.43099999999999999</v>
      </c>
      <c r="Q1360" s="189">
        <v>0.315</v>
      </c>
      <c r="R1360" s="189">
        <v>0.38400000000000001</v>
      </c>
      <c r="S1360" s="189">
        <v>7.1999999999999995E-2</v>
      </c>
      <c r="T1360" s="189">
        <v>0.113</v>
      </c>
      <c r="U1360" s="189">
        <v>7.0000000000000001E-3</v>
      </c>
      <c r="V1360" s="189">
        <v>2.5000000000000001E-2</v>
      </c>
      <c r="W1360" s="189">
        <v>1.9E-2</v>
      </c>
      <c r="X1360" s="189">
        <v>4.3999999999999997E-2</v>
      </c>
      <c r="Y1360" s="189" t="s">
        <v>143</v>
      </c>
      <c r="Z1360" s="189" t="s">
        <v>143</v>
      </c>
      <c r="AA1360" s="189">
        <v>0.10100000000000001</v>
      </c>
      <c r="AB1360" s="189">
        <v>0.14899999999999999</v>
      </c>
      <c r="AC1360" s="42"/>
    </row>
    <row r="1361" spans="1:29" x14ac:dyDescent="0.25">
      <c r="A1361" s="94" t="s">
        <v>2874</v>
      </c>
      <c r="B1361" s="189" t="s">
        <v>143</v>
      </c>
      <c r="C1361" s="189">
        <v>0.19389587073608616</v>
      </c>
      <c r="D1361" s="189">
        <v>0.32675044883303411</v>
      </c>
      <c r="E1361" s="189">
        <v>0.12926391382405744</v>
      </c>
      <c r="F1361" s="189">
        <v>4.4883303411131059E-2</v>
      </c>
      <c r="G1361" s="189">
        <v>0.26211849192100539</v>
      </c>
      <c r="H1361" s="189">
        <v>5.3859964093357273E-3</v>
      </c>
      <c r="I1361" s="189">
        <v>3.7701974865350089E-2</v>
      </c>
      <c r="J1361" s="188">
        <v>0.99999999999999989</v>
      </c>
      <c r="K1361" s="190">
        <v>557</v>
      </c>
      <c r="L1361" s="94"/>
      <c r="M1361" s="189" t="s">
        <v>143</v>
      </c>
      <c r="N1361" s="189" t="s">
        <v>143</v>
      </c>
      <c r="O1361" s="189">
        <v>0.16300000000000001</v>
      </c>
      <c r="P1361" s="189">
        <v>0.22900000000000001</v>
      </c>
      <c r="Q1361" s="189">
        <v>0.28899999999999998</v>
      </c>
      <c r="R1361" s="189">
        <v>0.36699999999999999</v>
      </c>
      <c r="S1361" s="189">
        <v>0.104</v>
      </c>
      <c r="T1361" s="189">
        <v>0.16</v>
      </c>
      <c r="U1361" s="189">
        <v>3.1E-2</v>
      </c>
      <c r="V1361" s="189">
        <v>6.5000000000000002E-2</v>
      </c>
      <c r="W1361" s="189">
        <v>0.22700000000000001</v>
      </c>
      <c r="X1361" s="189">
        <v>0.3</v>
      </c>
      <c r="Y1361" s="189">
        <v>2E-3</v>
      </c>
      <c r="Z1361" s="189">
        <v>1.6E-2</v>
      </c>
      <c r="AA1361" s="189">
        <v>2.5000000000000001E-2</v>
      </c>
      <c r="AB1361" s="189">
        <v>5.7000000000000002E-2</v>
      </c>
      <c r="AC1361" s="42"/>
    </row>
    <row r="1362" spans="1:29" x14ac:dyDescent="0.25">
      <c r="A1362" s="94" t="s">
        <v>2875</v>
      </c>
      <c r="B1362" s="189" t="s">
        <v>143</v>
      </c>
      <c r="C1362" s="189">
        <v>0.24923076923076923</v>
      </c>
      <c r="D1362" s="189">
        <v>0.2</v>
      </c>
      <c r="E1362" s="189">
        <v>0.11692307692307692</v>
      </c>
      <c r="F1362" s="189">
        <v>0.16</v>
      </c>
      <c r="G1362" s="189">
        <v>0.23076923076923078</v>
      </c>
      <c r="H1362" s="189">
        <v>3.0769230769230769E-3</v>
      </c>
      <c r="I1362" s="189">
        <v>0.04</v>
      </c>
      <c r="J1362" s="188">
        <v>1</v>
      </c>
      <c r="K1362" s="190">
        <v>325</v>
      </c>
      <c r="L1362" s="94"/>
      <c r="M1362" s="189" t="s">
        <v>143</v>
      </c>
      <c r="N1362" s="189" t="s">
        <v>143</v>
      </c>
      <c r="O1362" s="189">
        <v>0.20499999999999999</v>
      </c>
      <c r="P1362" s="189">
        <v>0.29899999999999999</v>
      </c>
      <c r="Q1362" s="189">
        <v>0.16</v>
      </c>
      <c r="R1362" s="189">
        <v>0.247</v>
      </c>
      <c r="S1362" s="189">
        <v>8.5999999999999993E-2</v>
      </c>
      <c r="T1362" s="189">
        <v>0.156</v>
      </c>
      <c r="U1362" s="189">
        <v>0.124</v>
      </c>
      <c r="V1362" s="189">
        <v>0.20399999999999999</v>
      </c>
      <c r="W1362" s="189">
        <v>0.188</v>
      </c>
      <c r="X1362" s="189">
        <v>0.28000000000000003</v>
      </c>
      <c r="Y1362" s="189">
        <v>1E-3</v>
      </c>
      <c r="Z1362" s="189">
        <v>1.7000000000000001E-2</v>
      </c>
      <c r="AA1362" s="189">
        <v>2.4E-2</v>
      </c>
      <c r="AB1362" s="189">
        <v>6.7000000000000004E-2</v>
      </c>
      <c r="AC1362" s="42"/>
    </row>
    <row r="1363" spans="1:29" x14ac:dyDescent="0.25">
      <c r="A1363" s="94" t="s">
        <v>2876</v>
      </c>
      <c r="B1363" s="189" t="s">
        <v>143</v>
      </c>
      <c r="C1363" s="189">
        <v>0.15568862275449102</v>
      </c>
      <c r="D1363" s="189">
        <v>0.17065868263473055</v>
      </c>
      <c r="E1363" s="189">
        <v>0.10179640718562874</v>
      </c>
      <c r="F1363" s="189">
        <v>4.4910179640718563E-2</v>
      </c>
      <c r="G1363" s="189">
        <v>0.4940119760479042</v>
      </c>
      <c r="H1363" s="189">
        <v>2.9940119760479044E-3</v>
      </c>
      <c r="I1363" s="189">
        <v>2.9940119760479042E-2</v>
      </c>
      <c r="J1363" s="188">
        <v>1</v>
      </c>
      <c r="K1363" s="190">
        <v>334</v>
      </c>
      <c r="L1363" s="94"/>
      <c r="M1363" s="189" t="s">
        <v>143</v>
      </c>
      <c r="N1363" s="189" t="s">
        <v>143</v>
      </c>
      <c r="O1363" s="189">
        <v>0.121</v>
      </c>
      <c r="P1363" s="189">
        <v>0.19800000000000001</v>
      </c>
      <c r="Q1363" s="189">
        <v>0.13400000000000001</v>
      </c>
      <c r="R1363" s="189">
        <v>0.215</v>
      </c>
      <c r="S1363" s="189">
        <v>7.3999999999999996E-2</v>
      </c>
      <c r="T1363" s="189">
        <v>0.13900000000000001</v>
      </c>
      <c r="U1363" s="189">
        <v>2.7E-2</v>
      </c>
      <c r="V1363" s="189">
        <v>7.2999999999999995E-2</v>
      </c>
      <c r="W1363" s="189">
        <v>0.441</v>
      </c>
      <c r="X1363" s="189">
        <v>0.54700000000000004</v>
      </c>
      <c r="Y1363" s="189">
        <v>1E-3</v>
      </c>
      <c r="Z1363" s="189">
        <v>1.7000000000000001E-2</v>
      </c>
      <c r="AA1363" s="189">
        <v>1.6E-2</v>
      </c>
      <c r="AB1363" s="189">
        <v>5.3999999999999999E-2</v>
      </c>
      <c r="AC1363" s="42"/>
    </row>
    <row r="1364" spans="1:29" x14ac:dyDescent="0.25">
      <c r="A1364" s="94" t="s">
        <v>2877</v>
      </c>
      <c r="B1364" s="189" t="s">
        <v>143</v>
      </c>
      <c r="C1364" s="189">
        <v>0.22974413646055436</v>
      </c>
      <c r="D1364" s="189">
        <v>0.44669509594882728</v>
      </c>
      <c r="E1364" s="189">
        <v>0.12686567164179105</v>
      </c>
      <c r="F1364" s="189">
        <v>1.4925373134328358E-2</v>
      </c>
      <c r="G1364" s="189">
        <v>0.11993603411513859</v>
      </c>
      <c r="H1364" s="189">
        <v>5.3304904051172707E-3</v>
      </c>
      <c r="I1364" s="189">
        <v>5.6503198294243072E-2</v>
      </c>
      <c r="J1364" s="188">
        <v>1</v>
      </c>
      <c r="K1364" s="190">
        <v>1876</v>
      </c>
      <c r="L1364" s="94"/>
      <c r="M1364" s="189" t="s">
        <v>143</v>
      </c>
      <c r="N1364" s="189" t="s">
        <v>143</v>
      </c>
      <c r="O1364" s="189">
        <v>0.21099999999999999</v>
      </c>
      <c r="P1364" s="189">
        <v>0.249</v>
      </c>
      <c r="Q1364" s="189">
        <v>0.42399999999999999</v>
      </c>
      <c r="R1364" s="189">
        <v>0.46899999999999997</v>
      </c>
      <c r="S1364" s="189">
        <v>0.113</v>
      </c>
      <c r="T1364" s="189">
        <v>0.14299999999999999</v>
      </c>
      <c r="U1364" s="189">
        <v>0.01</v>
      </c>
      <c r="V1364" s="189">
        <v>2.1000000000000001E-2</v>
      </c>
      <c r="W1364" s="189">
        <v>0.106</v>
      </c>
      <c r="X1364" s="189">
        <v>0.13500000000000001</v>
      </c>
      <c r="Y1364" s="189">
        <v>3.0000000000000001E-3</v>
      </c>
      <c r="Z1364" s="189">
        <v>0.01</v>
      </c>
      <c r="AA1364" s="189">
        <v>4.7E-2</v>
      </c>
      <c r="AB1364" s="189">
        <v>6.8000000000000005E-2</v>
      </c>
      <c r="AC1364" s="42"/>
    </row>
    <row r="1365" spans="1:29" x14ac:dyDescent="0.25">
      <c r="A1365" s="94" t="s">
        <v>2878</v>
      </c>
      <c r="B1365" s="189" t="s">
        <v>143</v>
      </c>
      <c r="C1365" s="189">
        <v>0.34470989761092152</v>
      </c>
      <c r="D1365" s="189">
        <v>0.41296928327645049</v>
      </c>
      <c r="E1365" s="189">
        <v>9.556313993174062E-2</v>
      </c>
      <c r="F1365" s="189">
        <v>1.7064846416382253E-2</v>
      </c>
      <c r="G1365" s="189">
        <v>8.8737201365187715E-2</v>
      </c>
      <c r="H1365" s="189">
        <v>3.4129692832764505E-3</v>
      </c>
      <c r="I1365" s="189">
        <v>3.7542662116040959E-2</v>
      </c>
      <c r="J1365" s="188">
        <v>1</v>
      </c>
      <c r="K1365" s="190">
        <v>293</v>
      </c>
      <c r="L1365" s="94"/>
      <c r="M1365" s="189" t="s">
        <v>143</v>
      </c>
      <c r="N1365" s="189" t="s">
        <v>143</v>
      </c>
      <c r="O1365" s="189">
        <v>0.29299999999999998</v>
      </c>
      <c r="P1365" s="189">
        <v>0.40100000000000002</v>
      </c>
      <c r="Q1365" s="189">
        <v>0.35799999999999998</v>
      </c>
      <c r="R1365" s="189">
        <v>0.47</v>
      </c>
      <c r="S1365" s="189">
        <v>6.7000000000000004E-2</v>
      </c>
      <c r="T1365" s="189">
        <v>0.13500000000000001</v>
      </c>
      <c r="U1365" s="189">
        <v>7.0000000000000001E-3</v>
      </c>
      <c r="V1365" s="189">
        <v>3.9E-2</v>
      </c>
      <c r="W1365" s="189">
        <v>6.0999999999999999E-2</v>
      </c>
      <c r="X1365" s="189">
        <v>0.127</v>
      </c>
      <c r="Y1365" s="189">
        <v>1E-3</v>
      </c>
      <c r="Z1365" s="189">
        <v>1.9E-2</v>
      </c>
      <c r="AA1365" s="189">
        <v>2.1000000000000001E-2</v>
      </c>
      <c r="AB1365" s="189">
        <v>6.6000000000000003E-2</v>
      </c>
      <c r="AC1365" s="42"/>
    </row>
    <row r="1366" spans="1:29" x14ac:dyDescent="0.25">
      <c r="A1366" s="94" t="s">
        <v>2879</v>
      </c>
      <c r="B1366" s="189">
        <v>4.7990201536577216E-2</v>
      </c>
      <c r="C1366" s="189">
        <v>0.28170582340496603</v>
      </c>
      <c r="D1366" s="189">
        <v>0.2699773596110307</v>
      </c>
      <c r="E1366" s="189">
        <v>0.1044427123928293</v>
      </c>
      <c r="F1366" s="189">
        <v>2.9098467134320603E-2</v>
      </c>
      <c r="G1366" s="189">
        <v>0.21979734996102884</v>
      </c>
      <c r="H1366" s="189">
        <v>4.4538470103551945E-3</v>
      </c>
      <c r="I1366" s="189">
        <v>4.2534238948892106E-2</v>
      </c>
      <c r="J1366" s="188">
        <v>1</v>
      </c>
      <c r="K1366" s="190">
        <v>26943</v>
      </c>
      <c r="L1366" s="94"/>
      <c r="M1366" s="189">
        <v>4.5999999999999999E-2</v>
      </c>
      <c r="N1366" s="189">
        <v>5.0999999999999997E-2</v>
      </c>
      <c r="O1366" s="189">
        <v>0.27600000000000002</v>
      </c>
      <c r="P1366" s="189">
        <v>0.28699999999999998</v>
      </c>
      <c r="Q1366" s="189">
        <v>0.26500000000000001</v>
      </c>
      <c r="R1366" s="189">
        <v>0.27500000000000002</v>
      </c>
      <c r="S1366" s="189">
        <v>0.10100000000000001</v>
      </c>
      <c r="T1366" s="189">
        <v>0.108</v>
      </c>
      <c r="U1366" s="189">
        <v>2.7E-2</v>
      </c>
      <c r="V1366" s="189">
        <v>3.1E-2</v>
      </c>
      <c r="W1366" s="189">
        <v>0.215</v>
      </c>
      <c r="X1366" s="189">
        <v>0.22500000000000001</v>
      </c>
      <c r="Y1366" s="189">
        <v>4.0000000000000001E-3</v>
      </c>
      <c r="Z1366" s="189">
        <v>5.0000000000000001E-3</v>
      </c>
      <c r="AA1366" s="189">
        <v>0.04</v>
      </c>
      <c r="AB1366" s="189">
        <v>4.4999999999999998E-2</v>
      </c>
      <c r="AC1366" s="42"/>
    </row>
    <row r="1367" spans="1:29" x14ac:dyDescent="0.25">
      <c r="A1367" s="94" t="s">
        <v>2880</v>
      </c>
      <c r="B1367" s="189" t="s">
        <v>143</v>
      </c>
      <c r="C1367" s="189">
        <v>0.33096926713947988</v>
      </c>
      <c r="D1367" s="189">
        <v>0.2978723404255319</v>
      </c>
      <c r="E1367" s="189">
        <v>0.14775413711583923</v>
      </c>
      <c r="F1367" s="189">
        <v>2.7186761229314422E-2</v>
      </c>
      <c r="G1367" s="189">
        <v>0.16193853427895982</v>
      </c>
      <c r="H1367" s="189">
        <v>4.7281323877068557E-3</v>
      </c>
      <c r="I1367" s="189">
        <v>2.955082742316785E-2</v>
      </c>
      <c r="J1367" s="188">
        <v>1.0000000000000002</v>
      </c>
      <c r="K1367" s="190">
        <v>846</v>
      </c>
      <c r="L1367" s="94"/>
      <c r="M1367" s="189" t="s">
        <v>143</v>
      </c>
      <c r="N1367" s="189" t="s">
        <v>143</v>
      </c>
      <c r="O1367" s="189">
        <v>0.3</v>
      </c>
      <c r="P1367" s="189">
        <v>0.36299999999999999</v>
      </c>
      <c r="Q1367" s="189">
        <v>0.26800000000000002</v>
      </c>
      <c r="R1367" s="189">
        <v>0.33</v>
      </c>
      <c r="S1367" s="189">
        <v>0.125</v>
      </c>
      <c r="T1367" s="189">
        <v>0.17299999999999999</v>
      </c>
      <c r="U1367" s="189">
        <v>1.7999999999999999E-2</v>
      </c>
      <c r="V1367" s="189">
        <v>0.04</v>
      </c>
      <c r="W1367" s="189">
        <v>0.13900000000000001</v>
      </c>
      <c r="X1367" s="189">
        <v>0.188</v>
      </c>
      <c r="Y1367" s="189">
        <v>2E-3</v>
      </c>
      <c r="Z1367" s="189">
        <v>1.2E-2</v>
      </c>
      <c r="AA1367" s="189">
        <v>0.02</v>
      </c>
      <c r="AB1367" s="189">
        <v>4.2999999999999997E-2</v>
      </c>
      <c r="AC1367" s="42"/>
    </row>
    <row r="1368" spans="1:29" x14ac:dyDescent="0.25">
      <c r="A1368" s="94" t="s">
        <v>2881</v>
      </c>
      <c r="B1368" s="189" t="s">
        <v>143</v>
      </c>
      <c r="C1368" s="189">
        <v>7.0057581573896355E-2</v>
      </c>
      <c r="D1368" s="189">
        <v>0.17946257197696738</v>
      </c>
      <c r="E1368" s="189">
        <v>7.1976967370441458E-2</v>
      </c>
      <c r="F1368" s="189">
        <v>1.7274472168905951E-2</v>
      </c>
      <c r="G1368" s="189">
        <v>0.58637236084452971</v>
      </c>
      <c r="H1368" s="189">
        <v>1.7274472168905951E-2</v>
      </c>
      <c r="I1368" s="189">
        <v>5.7581573896353169E-2</v>
      </c>
      <c r="J1368" s="188">
        <v>1</v>
      </c>
      <c r="K1368" s="190">
        <v>1042</v>
      </c>
      <c r="L1368" s="94"/>
      <c r="M1368" s="189" t="s">
        <v>143</v>
      </c>
      <c r="N1368" s="189" t="s">
        <v>143</v>
      </c>
      <c r="O1368" s="189">
        <v>5.6000000000000001E-2</v>
      </c>
      <c r="P1368" s="189">
        <v>8.6999999999999994E-2</v>
      </c>
      <c r="Q1368" s="189">
        <v>0.157</v>
      </c>
      <c r="R1368" s="189">
        <v>0.20399999999999999</v>
      </c>
      <c r="S1368" s="189">
        <v>5.8000000000000003E-2</v>
      </c>
      <c r="T1368" s="189">
        <v>8.8999999999999996E-2</v>
      </c>
      <c r="U1368" s="189">
        <v>1.0999999999999999E-2</v>
      </c>
      <c r="V1368" s="189">
        <v>2.7E-2</v>
      </c>
      <c r="W1368" s="189">
        <v>0.55600000000000005</v>
      </c>
      <c r="X1368" s="189">
        <v>0.61599999999999999</v>
      </c>
      <c r="Y1368" s="189">
        <v>1.0999999999999999E-2</v>
      </c>
      <c r="Z1368" s="189">
        <v>2.7E-2</v>
      </c>
      <c r="AA1368" s="189">
        <v>4.4999999999999998E-2</v>
      </c>
      <c r="AB1368" s="189">
        <v>7.2999999999999995E-2</v>
      </c>
      <c r="AC1368" s="42"/>
    </row>
    <row r="1369" spans="1:29" x14ac:dyDescent="0.25">
      <c r="A1369" s="94" t="s">
        <v>2882</v>
      </c>
      <c r="B1369" s="189">
        <v>3.8684719535783365E-4</v>
      </c>
      <c r="C1369" s="189">
        <v>1.1605415860735009E-3</v>
      </c>
      <c r="D1369" s="189">
        <v>0.65493230174081241</v>
      </c>
      <c r="E1369" s="189">
        <v>0.23597678916827852</v>
      </c>
      <c r="F1369" s="189">
        <v>8.1624758220502899E-2</v>
      </c>
      <c r="G1369" s="189">
        <v>5.8027079303675051E-3</v>
      </c>
      <c r="H1369" s="189" t="s">
        <v>143</v>
      </c>
      <c r="I1369" s="189">
        <v>2.0116054158607351E-2</v>
      </c>
      <c r="J1369" s="188">
        <v>1</v>
      </c>
      <c r="K1369" s="190">
        <v>2585</v>
      </c>
      <c r="L1369" s="94"/>
      <c r="M1369" s="189">
        <v>0</v>
      </c>
      <c r="N1369" s="189">
        <v>2E-3</v>
      </c>
      <c r="O1369" s="189">
        <v>0</v>
      </c>
      <c r="P1369" s="189">
        <v>3.0000000000000001E-3</v>
      </c>
      <c r="Q1369" s="189">
        <v>0.63600000000000001</v>
      </c>
      <c r="R1369" s="189">
        <v>0.67300000000000004</v>
      </c>
      <c r="S1369" s="189">
        <v>0.22</v>
      </c>
      <c r="T1369" s="189">
        <v>0.253</v>
      </c>
      <c r="U1369" s="189">
        <v>7.1999999999999995E-2</v>
      </c>
      <c r="V1369" s="189">
        <v>9.2999999999999999E-2</v>
      </c>
      <c r="W1369" s="189">
        <v>4.0000000000000001E-3</v>
      </c>
      <c r="X1369" s="189">
        <v>0.01</v>
      </c>
      <c r="Y1369" s="189" t="s">
        <v>143</v>
      </c>
      <c r="Z1369" s="189" t="s">
        <v>143</v>
      </c>
      <c r="AA1369" s="189">
        <v>1.4999999999999999E-2</v>
      </c>
      <c r="AB1369" s="189">
        <v>2.5999999999999999E-2</v>
      </c>
      <c r="AC1369" s="42"/>
    </row>
    <row r="1370" spans="1:29" x14ac:dyDescent="0.25">
      <c r="A1370" s="94" t="s">
        <v>2883</v>
      </c>
      <c r="B1370" s="189">
        <v>2.3485068135691504E-2</v>
      </c>
      <c r="C1370" s="189">
        <v>0.29370832125253699</v>
      </c>
      <c r="D1370" s="189">
        <v>0.25166714989852129</v>
      </c>
      <c r="E1370" s="189">
        <v>9.2200637866048124E-2</v>
      </c>
      <c r="F1370" s="189">
        <v>4.7839953609741956E-2</v>
      </c>
      <c r="G1370" s="189">
        <v>0.25166714989852129</v>
      </c>
      <c r="H1370" s="189">
        <v>2.8993911278631487E-3</v>
      </c>
      <c r="I1370" s="189">
        <v>3.6532328211075674E-2</v>
      </c>
      <c r="J1370" s="188">
        <v>1</v>
      </c>
      <c r="K1370" s="190">
        <v>3449</v>
      </c>
      <c r="L1370" s="94"/>
      <c r="M1370" s="189">
        <v>1.9E-2</v>
      </c>
      <c r="N1370" s="189">
        <v>2.9000000000000001E-2</v>
      </c>
      <c r="O1370" s="189">
        <v>0.27900000000000003</v>
      </c>
      <c r="P1370" s="189">
        <v>0.309</v>
      </c>
      <c r="Q1370" s="189">
        <v>0.23699999999999999</v>
      </c>
      <c r="R1370" s="189">
        <v>0.26600000000000001</v>
      </c>
      <c r="S1370" s="189">
        <v>8.3000000000000004E-2</v>
      </c>
      <c r="T1370" s="189">
        <v>0.10199999999999999</v>
      </c>
      <c r="U1370" s="189">
        <v>4.1000000000000002E-2</v>
      </c>
      <c r="V1370" s="189">
        <v>5.5E-2</v>
      </c>
      <c r="W1370" s="189">
        <v>0.23699999999999999</v>
      </c>
      <c r="X1370" s="189">
        <v>0.26600000000000001</v>
      </c>
      <c r="Y1370" s="189">
        <v>2E-3</v>
      </c>
      <c r="Z1370" s="189">
        <v>5.0000000000000001E-3</v>
      </c>
      <c r="AA1370" s="189">
        <v>3.1E-2</v>
      </c>
      <c r="AB1370" s="189">
        <v>4.2999999999999997E-2</v>
      </c>
      <c r="AC1370" s="42"/>
    </row>
    <row r="1371" spans="1:29" x14ac:dyDescent="0.25">
      <c r="A1371" s="94" t="s">
        <v>2884</v>
      </c>
      <c r="B1371" s="189">
        <v>0.27617243012790149</v>
      </c>
      <c r="C1371" s="189">
        <v>0.48365703458076742</v>
      </c>
      <c r="D1371" s="189">
        <v>0.12908574135480816</v>
      </c>
      <c r="E1371" s="189">
        <v>3.3396494552344863E-2</v>
      </c>
      <c r="F1371" s="189">
        <v>2.1316911416390336E-3</v>
      </c>
      <c r="G1371" s="189">
        <v>3.9081004263382284E-2</v>
      </c>
      <c r="H1371" s="189">
        <v>3.7896731406916154E-3</v>
      </c>
      <c r="I1371" s="189">
        <v>3.2685930838465181E-2</v>
      </c>
      <c r="J1371" s="188">
        <v>0.99999999999999989</v>
      </c>
      <c r="K1371" s="190">
        <v>4222</v>
      </c>
      <c r="L1371" s="94"/>
      <c r="M1371" s="189">
        <v>0.26300000000000001</v>
      </c>
      <c r="N1371" s="189">
        <v>0.28999999999999998</v>
      </c>
      <c r="O1371" s="189">
        <v>0.46899999999999997</v>
      </c>
      <c r="P1371" s="189">
        <v>0.499</v>
      </c>
      <c r="Q1371" s="189">
        <v>0.11899999999999999</v>
      </c>
      <c r="R1371" s="189">
        <v>0.14000000000000001</v>
      </c>
      <c r="S1371" s="189">
        <v>2.8000000000000001E-2</v>
      </c>
      <c r="T1371" s="189">
        <v>3.9E-2</v>
      </c>
      <c r="U1371" s="189">
        <v>1E-3</v>
      </c>
      <c r="V1371" s="189">
        <v>4.0000000000000001E-3</v>
      </c>
      <c r="W1371" s="189">
        <v>3.4000000000000002E-2</v>
      </c>
      <c r="X1371" s="189">
        <v>4.4999999999999998E-2</v>
      </c>
      <c r="Y1371" s="189">
        <v>2E-3</v>
      </c>
      <c r="Z1371" s="189">
        <v>6.0000000000000001E-3</v>
      </c>
      <c r="AA1371" s="189">
        <v>2.8000000000000001E-2</v>
      </c>
      <c r="AB1371" s="189">
        <v>3.7999999999999999E-2</v>
      </c>
      <c r="AC1371" s="42"/>
    </row>
    <row r="1372" spans="1:29" x14ac:dyDescent="0.25">
      <c r="A1372" s="94" t="s">
        <v>2885</v>
      </c>
      <c r="B1372" s="189" t="s">
        <v>143</v>
      </c>
      <c r="C1372" s="189">
        <v>0.17538461538461539</v>
      </c>
      <c r="D1372" s="189">
        <v>0.34923076923076923</v>
      </c>
      <c r="E1372" s="189">
        <v>0.18153846153846154</v>
      </c>
      <c r="F1372" s="189">
        <v>0.02</v>
      </c>
      <c r="G1372" s="189">
        <v>0.22461538461538461</v>
      </c>
      <c r="H1372" s="189">
        <v>9.2307692307692316E-3</v>
      </c>
      <c r="I1372" s="189">
        <v>0.04</v>
      </c>
      <c r="J1372" s="188">
        <v>1</v>
      </c>
      <c r="K1372" s="190">
        <v>650</v>
      </c>
      <c r="L1372" s="94"/>
      <c r="M1372" s="189" t="s">
        <v>143</v>
      </c>
      <c r="N1372" s="189" t="s">
        <v>143</v>
      </c>
      <c r="O1372" s="189">
        <v>0.14799999999999999</v>
      </c>
      <c r="P1372" s="189">
        <v>0.20699999999999999</v>
      </c>
      <c r="Q1372" s="189">
        <v>0.314</v>
      </c>
      <c r="R1372" s="189">
        <v>0.38700000000000001</v>
      </c>
      <c r="S1372" s="189">
        <v>0.154</v>
      </c>
      <c r="T1372" s="189">
        <v>0.21299999999999999</v>
      </c>
      <c r="U1372" s="189">
        <v>1.2E-2</v>
      </c>
      <c r="V1372" s="189">
        <v>3.4000000000000002E-2</v>
      </c>
      <c r="W1372" s="189">
        <v>0.19400000000000001</v>
      </c>
      <c r="X1372" s="189">
        <v>0.25800000000000001</v>
      </c>
      <c r="Y1372" s="189">
        <v>4.0000000000000001E-3</v>
      </c>
      <c r="Z1372" s="189">
        <v>0.02</v>
      </c>
      <c r="AA1372" s="189">
        <v>2.7E-2</v>
      </c>
      <c r="AB1372" s="189">
        <v>5.8000000000000003E-2</v>
      </c>
      <c r="AC1372" s="42"/>
    </row>
    <row r="1373" spans="1:29" x14ac:dyDescent="0.25">
      <c r="A1373" s="94" t="s">
        <v>2886</v>
      </c>
      <c r="B1373" s="189" t="s">
        <v>143</v>
      </c>
      <c r="C1373" s="189">
        <v>0.22238457042665108</v>
      </c>
      <c r="D1373" s="189">
        <v>0.24284044418468731</v>
      </c>
      <c r="E1373" s="189">
        <v>0.11835184102863823</v>
      </c>
      <c r="F1373" s="189">
        <v>2.396259497369959E-2</v>
      </c>
      <c r="G1373" s="189">
        <v>0.35154880187025134</v>
      </c>
      <c r="H1373" s="189">
        <v>4.9678550555230863E-3</v>
      </c>
      <c r="I1373" s="189">
        <v>3.5943892460549388E-2</v>
      </c>
      <c r="J1373" s="188">
        <v>1</v>
      </c>
      <c r="K1373" s="190">
        <v>3422</v>
      </c>
      <c r="L1373" s="94"/>
      <c r="M1373" s="189" t="s">
        <v>143</v>
      </c>
      <c r="N1373" s="189" t="s">
        <v>143</v>
      </c>
      <c r="O1373" s="189">
        <v>0.20899999999999999</v>
      </c>
      <c r="P1373" s="189">
        <v>0.23699999999999999</v>
      </c>
      <c r="Q1373" s="189">
        <v>0.22900000000000001</v>
      </c>
      <c r="R1373" s="189">
        <v>0.25700000000000001</v>
      </c>
      <c r="S1373" s="189">
        <v>0.108</v>
      </c>
      <c r="T1373" s="189">
        <v>0.13</v>
      </c>
      <c r="U1373" s="189">
        <v>1.9E-2</v>
      </c>
      <c r="V1373" s="189">
        <v>0.03</v>
      </c>
      <c r="W1373" s="189">
        <v>0.33600000000000002</v>
      </c>
      <c r="X1373" s="189">
        <v>0.36799999999999999</v>
      </c>
      <c r="Y1373" s="189">
        <v>3.0000000000000001E-3</v>
      </c>
      <c r="Z1373" s="189">
        <v>8.0000000000000002E-3</v>
      </c>
      <c r="AA1373" s="189">
        <v>0.03</v>
      </c>
      <c r="AB1373" s="189">
        <v>4.2999999999999997E-2</v>
      </c>
      <c r="AC1373" s="42"/>
    </row>
    <row r="1374" spans="1:29" x14ac:dyDescent="0.25">
      <c r="A1374" s="94" t="s">
        <v>2887</v>
      </c>
      <c r="B1374" s="189" t="s">
        <v>143</v>
      </c>
      <c r="C1374" s="189">
        <v>0.54075032341526519</v>
      </c>
      <c r="D1374" s="189">
        <v>0.27037516170763259</v>
      </c>
      <c r="E1374" s="189">
        <v>6.7270375161707627E-2</v>
      </c>
      <c r="F1374" s="189">
        <v>7.7619663648124193E-3</v>
      </c>
      <c r="G1374" s="189">
        <v>2.4579560155239329E-2</v>
      </c>
      <c r="H1374" s="189" t="s">
        <v>143</v>
      </c>
      <c r="I1374" s="189">
        <v>8.9262613195342816E-2</v>
      </c>
      <c r="J1374" s="188">
        <v>0.99999999999999989</v>
      </c>
      <c r="K1374" s="190">
        <v>773</v>
      </c>
      <c r="L1374" s="94"/>
      <c r="M1374" s="189" t="s">
        <v>143</v>
      </c>
      <c r="N1374" s="189" t="s">
        <v>143</v>
      </c>
      <c r="O1374" s="189">
        <v>0.50600000000000001</v>
      </c>
      <c r="P1374" s="189">
        <v>0.57599999999999996</v>
      </c>
      <c r="Q1374" s="189">
        <v>0.24</v>
      </c>
      <c r="R1374" s="189">
        <v>0.30299999999999999</v>
      </c>
      <c r="S1374" s="189">
        <v>5.1999999999999998E-2</v>
      </c>
      <c r="T1374" s="189">
        <v>8.6999999999999994E-2</v>
      </c>
      <c r="U1374" s="189">
        <v>4.0000000000000001E-3</v>
      </c>
      <c r="V1374" s="189">
        <v>1.7000000000000001E-2</v>
      </c>
      <c r="W1374" s="189">
        <v>1.6E-2</v>
      </c>
      <c r="X1374" s="189">
        <v>3.7999999999999999E-2</v>
      </c>
      <c r="Y1374" s="189" t="s">
        <v>143</v>
      </c>
      <c r="Z1374" s="189" t="s">
        <v>143</v>
      </c>
      <c r="AA1374" s="189">
        <v>7.0999999999999994E-2</v>
      </c>
      <c r="AB1374" s="189">
        <v>0.111</v>
      </c>
      <c r="AC1374" s="42"/>
    </row>
    <row r="1375" spans="1:29" x14ac:dyDescent="0.25">
      <c r="A1375" s="94" t="s">
        <v>2888</v>
      </c>
      <c r="B1375" s="189" t="s">
        <v>143</v>
      </c>
      <c r="C1375" s="189">
        <v>0.17945945945945946</v>
      </c>
      <c r="D1375" s="189">
        <v>0.34918918918918918</v>
      </c>
      <c r="E1375" s="189">
        <v>0.13837837837837838</v>
      </c>
      <c r="F1375" s="189">
        <v>1.9459459459459458E-2</v>
      </c>
      <c r="G1375" s="189">
        <v>0.26378378378378381</v>
      </c>
      <c r="H1375" s="189">
        <v>1.0810810810810811E-3</v>
      </c>
      <c r="I1375" s="189">
        <v>4.8648648648648651E-2</v>
      </c>
      <c r="J1375" s="188">
        <v>1</v>
      </c>
      <c r="K1375" s="190">
        <v>925</v>
      </c>
      <c r="L1375" s="94"/>
      <c r="M1375" s="189" t="s">
        <v>143</v>
      </c>
      <c r="N1375" s="189" t="s">
        <v>143</v>
      </c>
      <c r="O1375" s="189">
        <v>0.156</v>
      </c>
      <c r="P1375" s="189">
        <v>0.20499999999999999</v>
      </c>
      <c r="Q1375" s="189">
        <v>0.31900000000000001</v>
      </c>
      <c r="R1375" s="189">
        <v>0.38</v>
      </c>
      <c r="S1375" s="189">
        <v>0.11799999999999999</v>
      </c>
      <c r="T1375" s="189">
        <v>0.16200000000000001</v>
      </c>
      <c r="U1375" s="189">
        <v>1.2E-2</v>
      </c>
      <c r="V1375" s="189">
        <v>3.1E-2</v>
      </c>
      <c r="W1375" s="189">
        <v>0.23599999999999999</v>
      </c>
      <c r="X1375" s="189">
        <v>0.29299999999999998</v>
      </c>
      <c r="Y1375" s="189">
        <v>0</v>
      </c>
      <c r="Z1375" s="189">
        <v>6.0000000000000001E-3</v>
      </c>
      <c r="AA1375" s="189">
        <v>3.6999999999999998E-2</v>
      </c>
      <c r="AB1375" s="189">
        <v>6.4000000000000001E-2</v>
      </c>
      <c r="AC1375" s="42"/>
    </row>
    <row r="1376" spans="1:29" x14ac:dyDescent="0.25">
      <c r="A1376" s="94" t="s">
        <v>2889</v>
      </c>
      <c r="B1376" s="189" t="s">
        <v>143</v>
      </c>
      <c r="C1376" s="189">
        <v>0.39385847797062751</v>
      </c>
      <c r="D1376" s="189">
        <v>0.19225634178905207</v>
      </c>
      <c r="E1376" s="189">
        <v>6.4085447263017362E-2</v>
      </c>
      <c r="F1376" s="189">
        <v>0.11348464619492657</v>
      </c>
      <c r="G1376" s="189">
        <v>0.20427236315086783</v>
      </c>
      <c r="H1376" s="189">
        <v>2.6702269692923898E-3</v>
      </c>
      <c r="I1376" s="189">
        <v>2.9372496662216287E-2</v>
      </c>
      <c r="J1376" s="188">
        <v>1</v>
      </c>
      <c r="K1376" s="190">
        <v>749</v>
      </c>
      <c r="L1376" s="94"/>
      <c r="M1376" s="189" t="s">
        <v>143</v>
      </c>
      <c r="N1376" s="189" t="s">
        <v>143</v>
      </c>
      <c r="O1376" s="189">
        <v>0.35899999999999999</v>
      </c>
      <c r="P1376" s="189">
        <v>0.42899999999999999</v>
      </c>
      <c r="Q1376" s="189">
        <v>0.16600000000000001</v>
      </c>
      <c r="R1376" s="189">
        <v>0.222</v>
      </c>
      <c r="S1376" s="189">
        <v>4.9000000000000002E-2</v>
      </c>
      <c r="T1376" s="189">
        <v>8.4000000000000005E-2</v>
      </c>
      <c r="U1376" s="189">
        <v>9.2999999999999999E-2</v>
      </c>
      <c r="V1376" s="189">
        <v>0.13800000000000001</v>
      </c>
      <c r="W1376" s="189">
        <v>0.17699999999999999</v>
      </c>
      <c r="X1376" s="189">
        <v>0.23499999999999999</v>
      </c>
      <c r="Y1376" s="189">
        <v>1E-3</v>
      </c>
      <c r="Z1376" s="189">
        <v>0.01</v>
      </c>
      <c r="AA1376" s="189">
        <v>1.9E-2</v>
      </c>
      <c r="AB1376" s="189">
        <v>4.3999999999999997E-2</v>
      </c>
      <c r="AC1376" s="42"/>
    </row>
    <row r="1377" spans="1:29" x14ac:dyDescent="0.25">
      <c r="A1377" s="94" t="s">
        <v>2890</v>
      </c>
      <c r="B1377" s="189" t="s">
        <v>143</v>
      </c>
      <c r="C1377" s="189">
        <v>0.11020408163265306</v>
      </c>
      <c r="D1377" s="189">
        <v>0.19319727891156463</v>
      </c>
      <c r="E1377" s="189">
        <v>0.12108843537414966</v>
      </c>
      <c r="F1377" s="189">
        <v>3.1292517006802724E-2</v>
      </c>
      <c r="G1377" s="189">
        <v>0.48435374149659866</v>
      </c>
      <c r="H1377" s="189">
        <v>1.3605442176870748E-2</v>
      </c>
      <c r="I1377" s="189">
        <v>4.6258503401360541E-2</v>
      </c>
      <c r="J1377" s="188">
        <v>1</v>
      </c>
      <c r="K1377" s="190">
        <v>735</v>
      </c>
      <c r="L1377" s="94"/>
      <c r="M1377" s="189" t="s">
        <v>143</v>
      </c>
      <c r="N1377" s="189" t="s">
        <v>143</v>
      </c>
      <c r="O1377" s="189">
        <v>0.09</v>
      </c>
      <c r="P1377" s="189">
        <v>0.13500000000000001</v>
      </c>
      <c r="Q1377" s="189">
        <v>0.16600000000000001</v>
      </c>
      <c r="R1377" s="189">
        <v>0.223</v>
      </c>
      <c r="S1377" s="189">
        <v>9.9000000000000005E-2</v>
      </c>
      <c r="T1377" s="189">
        <v>0.14699999999999999</v>
      </c>
      <c r="U1377" s="189">
        <v>2.1000000000000001E-2</v>
      </c>
      <c r="V1377" s="189">
        <v>4.7E-2</v>
      </c>
      <c r="W1377" s="189">
        <v>0.44800000000000001</v>
      </c>
      <c r="X1377" s="189">
        <v>0.52</v>
      </c>
      <c r="Y1377" s="189">
        <v>7.0000000000000001E-3</v>
      </c>
      <c r="Z1377" s="189">
        <v>2.5000000000000001E-2</v>
      </c>
      <c r="AA1377" s="189">
        <v>3.3000000000000002E-2</v>
      </c>
      <c r="AB1377" s="189">
        <v>6.4000000000000001E-2</v>
      </c>
      <c r="AC1377" s="42"/>
    </row>
    <row r="1378" spans="1:29" x14ac:dyDescent="0.25">
      <c r="A1378" s="94" t="s">
        <v>2891</v>
      </c>
      <c r="B1378" s="189" t="s">
        <v>143</v>
      </c>
      <c r="C1378" s="189">
        <v>0.2883275261324042</v>
      </c>
      <c r="D1378" s="189">
        <v>0.43147502903600465</v>
      </c>
      <c r="E1378" s="189">
        <v>0.11236933797909408</v>
      </c>
      <c r="F1378" s="189">
        <v>3.2520325203252036E-2</v>
      </c>
      <c r="G1378" s="189">
        <v>7.8977932636469225E-2</v>
      </c>
      <c r="H1378" s="189">
        <v>2.0325203252032522E-3</v>
      </c>
      <c r="I1378" s="189">
        <v>5.4297328687572588E-2</v>
      </c>
      <c r="J1378" s="188">
        <v>1</v>
      </c>
      <c r="K1378" s="190">
        <v>3444</v>
      </c>
      <c r="L1378" s="94"/>
      <c r="M1378" s="189" t="s">
        <v>143</v>
      </c>
      <c r="N1378" s="189" t="s">
        <v>143</v>
      </c>
      <c r="O1378" s="189">
        <v>0.27300000000000002</v>
      </c>
      <c r="P1378" s="189">
        <v>0.30399999999999999</v>
      </c>
      <c r="Q1378" s="189">
        <v>0.41499999999999998</v>
      </c>
      <c r="R1378" s="189">
        <v>0.44800000000000001</v>
      </c>
      <c r="S1378" s="189">
        <v>0.10199999999999999</v>
      </c>
      <c r="T1378" s="189">
        <v>0.123</v>
      </c>
      <c r="U1378" s="189">
        <v>2.7E-2</v>
      </c>
      <c r="V1378" s="189">
        <v>3.9E-2</v>
      </c>
      <c r="W1378" s="189">
        <v>7.0000000000000007E-2</v>
      </c>
      <c r="X1378" s="189">
        <v>8.7999999999999995E-2</v>
      </c>
      <c r="Y1378" s="189">
        <v>1E-3</v>
      </c>
      <c r="Z1378" s="189">
        <v>4.0000000000000001E-3</v>
      </c>
      <c r="AA1378" s="189">
        <v>4.7E-2</v>
      </c>
      <c r="AB1378" s="189">
        <v>6.2E-2</v>
      </c>
      <c r="AC1378" s="42"/>
    </row>
    <row r="1379" spans="1:29" x14ac:dyDescent="0.25">
      <c r="A1379" s="94" t="s">
        <v>2892</v>
      </c>
      <c r="B1379" s="189" t="s">
        <v>143</v>
      </c>
      <c r="C1379" s="189">
        <v>0.32327586206896552</v>
      </c>
      <c r="D1379" s="189">
        <v>0.41810344827586204</v>
      </c>
      <c r="E1379" s="189">
        <v>0.10919540229885058</v>
      </c>
      <c r="F1379" s="189">
        <v>1.1494252873563218E-2</v>
      </c>
      <c r="G1379" s="189">
        <v>8.1896551724137928E-2</v>
      </c>
      <c r="H1379" s="189">
        <v>5.7471264367816091E-3</v>
      </c>
      <c r="I1379" s="189">
        <v>5.0287356321839081E-2</v>
      </c>
      <c r="J1379" s="188">
        <v>1</v>
      </c>
      <c r="K1379" s="190">
        <v>696</v>
      </c>
      <c r="L1379" s="94"/>
      <c r="M1379" s="189" t="s">
        <v>143</v>
      </c>
      <c r="N1379" s="189" t="s">
        <v>143</v>
      </c>
      <c r="O1379" s="189">
        <v>0.28999999999999998</v>
      </c>
      <c r="P1379" s="189">
        <v>0.35899999999999999</v>
      </c>
      <c r="Q1379" s="189">
        <v>0.38200000000000001</v>
      </c>
      <c r="R1379" s="189">
        <v>0.45500000000000002</v>
      </c>
      <c r="S1379" s="189">
        <v>8.7999999999999995E-2</v>
      </c>
      <c r="T1379" s="189">
        <v>0.13500000000000001</v>
      </c>
      <c r="U1379" s="189">
        <v>6.0000000000000001E-3</v>
      </c>
      <c r="V1379" s="189">
        <v>2.3E-2</v>
      </c>
      <c r="W1379" s="189">
        <v>6.4000000000000001E-2</v>
      </c>
      <c r="X1379" s="189">
        <v>0.105</v>
      </c>
      <c r="Y1379" s="189">
        <v>2E-3</v>
      </c>
      <c r="Z1379" s="189">
        <v>1.4999999999999999E-2</v>
      </c>
      <c r="AA1379" s="189">
        <v>3.5999999999999997E-2</v>
      </c>
      <c r="AB1379" s="189">
        <v>6.9000000000000006E-2</v>
      </c>
      <c r="AC1379" s="42"/>
    </row>
    <row r="1380" spans="1:29" x14ac:dyDescent="0.25">
      <c r="A1380" s="94" t="s">
        <v>2893</v>
      </c>
      <c r="B1380" s="189">
        <v>4.9261083743842367E-2</v>
      </c>
      <c r="C1380" s="189">
        <v>0.28554441990827245</v>
      </c>
      <c r="D1380" s="189">
        <v>0.26312213351452352</v>
      </c>
      <c r="E1380" s="189">
        <v>6.8710718532359438E-2</v>
      </c>
      <c r="F1380" s="189">
        <v>3.2953966366570407E-2</v>
      </c>
      <c r="G1380" s="189">
        <v>0.24681501613725157</v>
      </c>
      <c r="H1380" s="189">
        <v>2.887718702225242E-3</v>
      </c>
      <c r="I1380" s="189">
        <v>5.0704943094954984E-2</v>
      </c>
      <c r="J1380" s="188">
        <v>1</v>
      </c>
      <c r="K1380" s="190">
        <v>11774</v>
      </c>
      <c r="L1380" s="94"/>
      <c r="M1380" s="189">
        <v>4.4999999999999998E-2</v>
      </c>
      <c r="N1380" s="189">
        <v>5.2999999999999999E-2</v>
      </c>
      <c r="O1380" s="189">
        <v>0.27700000000000002</v>
      </c>
      <c r="P1380" s="189">
        <v>0.29399999999999998</v>
      </c>
      <c r="Q1380" s="189">
        <v>0.255</v>
      </c>
      <c r="R1380" s="189">
        <v>0.27100000000000002</v>
      </c>
      <c r="S1380" s="189">
        <v>6.4000000000000001E-2</v>
      </c>
      <c r="T1380" s="189">
        <v>7.2999999999999995E-2</v>
      </c>
      <c r="U1380" s="189">
        <v>0.03</v>
      </c>
      <c r="V1380" s="189">
        <v>3.5999999999999997E-2</v>
      </c>
      <c r="W1380" s="189">
        <v>0.23899999999999999</v>
      </c>
      <c r="X1380" s="189">
        <v>0.255</v>
      </c>
      <c r="Y1380" s="189">
        <v>2E-3</v>
      </c>
      <c r="Z1380" s="189">
        <v>4.0000000000000001E-3</v>
      </c>
      <c r="AA1380" s="189">
        <v>4.7E-2</v>
      </c>
      <c r="AB1380" s="189">
        <v>5.5E-2</v>
      </c>
      <c r="AC1380" s="42"/>
    </row>
    <row r="1381" spans="1:29" x14ac:dyDescent="0.25">
      <c r="A1381" s="94" t="s">
        <v>2894</v>
      </c>
      <c r="B1381" s="189" t="s">
        <v>143</v>
      </c>
      <c r="C1381" s="189">
        <v>0.23155216284987276</v>
      </c>
      <c r="D1381" s="189">
        <v>0.32061068702290074</v>
      </c>
      <c r="E1381" s="189">
        <v>8.1424936386768454E-2</v>
      </c>
      <c r="F1381" s="189">
        <v>8.9058524173027995E-2</v>
      </c>
      <c r="G1381" s="189">
        <v>0.23918575063613232</v>
      </c>
      <c r="H1381" s="189">
        <v>2.5445292620865142E-3</v>
      </c>
      <c r="I1381" s="189">
        <v>3.5623409669211195E-2</v>
      </c>
      <c r="J1381" s="188">
        <v>1</v>
      </c>
      <c r="K1381" s="190">
        <v>393</v>
      </c>
      <c r="L1381" s="94"/>
      <c r="M1381" s="189" t="s">
        <v>143</v>
      </c>
      <c r="N1381" s="189" t="s">
        <v>143</v>
      </c>
      <c r="O1381" s="189">
        <v>0.193</v>
      </c>
      <c r="P1381" s="189">
        <v>0.27600000000000002</v>
      </c>
      <c r="Q1381" s="189">
        <v>0.27600000000000002</v>
      </c>
      <c r="R1381" s="189">
        <v>0.36799999999999999</v>
      </c>
      <c r="S1381" s="189">
        <v>5.8000000000000003E-2</v>
      </c>
      <c r="T1381" s="189">
        <v>0.113</v>
      </c>
      <c r="U1381" s="189">
        <v>6.5000000000000002E-2</v>
      </c>
      <c r="V1381" s="189">
        <v>0.121</v>
      </c>
      <c r="W1381" s="189">
        <v>0.2</v>
      </c>
      <c r="X1381" s="189">
        <v>0.28399999999999997</v>
      </c>
      <c r="Y1381" s="189">
        <v>0</v>
      </c>
      <c r="Z1381" s="189">
        <v>1.4E-2</v>
      </c>
      <c r="AA1381" s="189">
        <v>2.1000000000000001E-2</v>
      </c>
      <c r="AB1381" s="189">
        <v>5.8999999999999997E-2</v>
      </c>
      <c r="AC1381" s="42"/>
    </row>
    <row r="1382" spans="1:29" x14ac:dyDescent="0.25">
      <c r="A1382" s="94" t="s">
        <v>2895</v>
      </c>
      <c r="B1382" s="189" t="s">
        <v>143</v>
      </c>
      <c r="C1382" s="189">
        <v>9.2274678111587988E-2</v>
      </c>
      <c r="D1382" s="189">
        <v>0.17167381974248927</v>
      </c>
      <c r="E1382" s="189">
        <v>2.3605150214592276E-2</v>
      </c>
      <c r="F1382" s="189">
        <v>1.0729613733905579E-2</v>
      </c>
      <c r="G1382" s="189">
        <v>0.63733905579399142</v>
      </c>
      <c r="H1382" s="189">
        <v>2.3605150214592276E-2</v>
      </c>
      <c r="I1382" s="189">
        <v>4.07725321888412E-2</v>
      </c>
      <c r="J1382" s="188">
        <v>1</v>
      </c>
      <c r="K1382" s="190">
        <v>466</v>
      </c>
      <c r="L1382" s="94"/>
      <c r="M1382" s="189" t="s">
        <v>143</v>
      </c>
      <c r="N1382" s="189" t="s">
        <v>143</v>
      </c>
      <c r="O1382" s="189">
        <v>6.9000000000000006E-2</v>
      </c>
      <c r="P1382" s="189">
        <v>0.122</v>
      </c>
      <c r="Q1382" s="189">
        <v>0.14000000000000001</v>
      </c>
      <c r="R1382" s="189">
        <v>0.20899999999999999</v>
      </c>
      <c r="S1382" s="189">
        <v>1.2999999999999999E-2</v>
      </c>
      <c r="T1382" s="189">
        <v>4.2000000000000003E-2</v>
      </c>
      <c r="U1382" s="189">
        <v>5.0000000000000001E-3</v>
      </c>
      <c r="V1382" s="189">
        <v>2.5000000000000001E-2</v>
      </c>
      <c r="W1382" s="189">
        <v>0.59299999999999997</v>
      </c>
      <c r="X1382" s="189">
        <v>0.68</v>
      </c>
      <c r="Y1382" s="189">
        <v>1.2999999999999999E-2</v>
      </c>
      <c r="Z1382" s="189">
        <v>4.2000000000000003E-2</v>
      </c>
      <c r="AA1382" s="189">
        <v>2.5999999999999999E-2</v>
      </c>
      <c r="AB1382" s="189">
        <v>6.3E-2</v>
      </c>
      <c r="AC1382" s="42"/>
    </row>
    <row r="1383" spans="1:29" x14ac:dyDescent="0.25">
      <c r="A1383" s="94" t="s">
        <v>2896</v>
      </c>
      <c r="B1383" s="189" t="s">
        <v>143</v>
      </c>
      <c r="C1383" s="189" t="s">
        <v>143</v>
      </c>
      <c r="D1383" s="189">
        <v>0.80164158686730502</v>
      </c>
      <c r="E1383" s="189">
        <v>4.6511627906976744E-2</v>
      </c>
      <c r="F1383" s="189">
        <v>0.10123119015047879</v>
      </c>
      <c r="G1383" s="189">
        <v>8.2079343365253077E-3</v>
      </c>
      <c r="H1383" s="189" t="s">
        <v>143</v>
      </c>
      <c r="I1383" s="189">
        <v>4.240766073871409E-2</v>
      </c>
      <c r="J1383" s="188">
        <v>0.99999999999999989</v>
      </c>
      <c r="K1383" s="190">
        <v>731</v>
      </c>
      <c r="L1383" s="94"/>
      <c r="M1383" s="189" t="s">
        <v>143</v>
      </c>
      <c r="N1383" s="189" t="s">
        <v>143</v>
      </c>
      <c r="O1383" s="189" t="s">
        <v>143</v>
      </c>
      <c r="P1383" s="189" t="s">
        <v>143</v>
      </c>
      <c r="Q1383" s="189">
        <v>0.77100000000000002</v>
      </c>
      <c r="R1383" s="189">
        <v>0.82899999999999996</v>
      </c>
      <c r="S1383" s="189">
        <v>3.3000000000000002E-2</v>
      </c>
      <c r="T1383" s="189">
        <v>6.4000000000000001E-2</v>
      </c>
      <c r="U1383" s="189">
        <v>8.1000000000000003E-2</v>
      </c>
      <c r="V1383" s="189">
        <v>0.125</v>
      </c>
      <c r="W1383" s="189">
        <v>4.0000000000000001E-3</v>
      </c>
      <c r="X1383" s="189">
        <v>1.7999999999999999E-2</v>
      </c>
      <c r="Y1383" s="189" t="s">
        <v>143</v>
      </c>
      <c r="Z1383" s="189" t="s">
        <v>143</v>
      </c>
      <c r="AA1383" s="189">
        <v>0.03</v>
      </c>
      <c r="AB1383" s="189">
        <v>0.06</v>
      </c>
      <c r="AC1383" s="42"/>
    </row>
    <row r="1384" spans="1:29" x14ac:dyDescent="0.25">
      <c r="A1384" s="94" t="s">
        <v>2897</v>
      </c>
      <c r="B1384" s="189">
        <v>3.6683785766691121E-3</v>
      </c>
      <c r="C1384" s="189">
        <v>0.33015407190022011</v>
      </c>
      <c r="D1384" s="189">
        <v>0.22817314746881878</v>
      </c>
      <c r="E1384" s="189">
        <v>5.4292002934702863E-2</v>
      </c>
      <c r="F1384" s="189">
        <v>5.2824651504035217E-2</v>
      </c>
      <c r="G1384" s="189">
        <v>0.28466617754952311</v>
      </c>
      <c r="H1384" s="189">
        <v>2.93470286133529E-3</v>
      </c>
      <c r="I1384" s="189">
        <v>4.3286867204695524E-2</v>
      </c>
      <c r="J1384" s="188">
        <v>1</v>
      </c>
      <c r="K1384" s="190">
        <v>1363</v>
      </c>
      <c r="L1384" s="94"/>
      <c r="M1384" s="189">
        <v>2E-3</v>
      </c>
      <c r="N1384" s="189">
        <v>8.9999999999999993E-3</v>
      </c>
      <c r="O1384" s="189">
        <v>0.30599999999999999</v>
      </c>
      <c r="P1384" s="189">
        <v>0.35599999999999998</v>
      </c>
      <c r="Q1384" s="189">
        <v>0.20699999999999999</v>
      </c>
      <c r="R1384" s="189">
        <v>0.251</v>
      </c>
      <c r="S1384" s="189">
        <v>4.2999999999999997E-2</v>
      </c>
      <c r="T1384" s="189">
        <v>6.8000000000000005E-2</v>
      </c>
      <c r="U1384" s="189">
        <v>4.2000000000000003E-2</v>
      </c>
      <c r="V1384" s="189">
        <v>6.6000000000000003E-2</v>
      </c>
      <c r="W1384" s="189">
        <v>0.26100000000000001</v>
      </c>
      <c r="X1384" s="189">
        <v>0.309</v>
      </c>
      <c r="Y1384" s="189">
        <v>1E-3</v>
      </c>
      <c r="Z1384" s="189">
        <v>8.0000000000000002E-3</v>
      </c>
      <c r="AA1384" s="189">
        <v>3.4000000000000002E-2</v>
      </c>
      <c r="AB1384" s="189">
        <v>5.5E-2</v>
      </c>
      <c r="AC1384" s="42"/>
    </row>
    <row r="1385" spans="1:29" x14ac:dyDescent="0.25">
      <c r="A1385" s="94" t="s">
        <v>2898</v>
      </c>
      <c r="B1385" s="189">
        <v>0.30543237250554323</v>
      </c>
      <c r="C1385" s="189">
        <v>0.43569844789356982</v>
      </c>
      <c r="D1385" s="189">
        <v>0.12915742793791574</v>
      </c>
      <c r="E1385" s="189">
        <v>2.8270509977827051E-2</v>
      </c>
      <c r="F1385" s="189">
        <v>1.1086474501108647E-3</v>
      </c>
      <c r="G1385" s="189">
        <v>5.3215077605321508E-2</v>
      </c>
      <c r="H1385" s="189">
        <v>2.7716186252771621E-3</v>
      </c>
      <c r="I1385" s="189">
        <v>4.4345898004434593E-2</v>
      </c>
      <c r="J1385" s="188">
        <v>1</v>
      </c>
      <c r="K1385" s="190">
        <v>1804</v>
      </c>
      <c r="L1385" s="94"/>
      <c r="M1385" s="189">
        <v>0.28499999999999998</v>
      </c>
      <c r="N1385" s="189">
        <v>0.32700000000000001</v>
      </c>
      <c r="O1385" s="189">
        <v>0.41299999999999998</v>
      </c>
      <c r="P1385" s="189">
        <v>0.45900000000000002</v>
      </c>
      <c r="Q1385" s="189">
        <v>0.114</v>
      </c>
      <c r="R1385" s="189">
        <v>0.14499999999999999</v>
      </c>
      <c r="S1385" s="189">
        <v>2.1999999999999999E-2</v>
      </c>
      <c r="T1385" s="189">
        <v>3.6999999999999998E-2</v>
      </c>
      <c r="U1385" s="189">
        <v>0</v>
      </c>
      <c r="V1385" s="189">
        <v>4.0000000000000001E-3</v>
      </c>
      <c r="W1385" s="189">
        <v>4.3999999999999997E-2</v>
      </c>
      <c r="X1385" s="189">
        <v>6.5000000000000002E-2</v>
      </c>
      <c r="Y1385" s="189">
        <v>1E-3</v>
      </c>
      <c r="Z1385" s="189">
        <v>6.0000000000000001E-3</v>
      </c>
      <c r="AA1385" s="189">
        <v>3.5999999999999997E-2</v>
      </c>
      <c r="AB1385" s="189">
        <v>5.5E-2</v>
      </c>
      <c r="AC1385" s="42"/>
    </row>
    <row r="1386" spans="1:29" x14ac:dyDescent="0.25">
      <c r="A1386" s="94" t="s">
        <v>2899</v>
      </c>
      <c r="B1386" s="189" t="s">
        <v>143</v>
      </c>
      <c r="C1386" s="189">
        <v>0.27215189873417722</v>
      </c>
      <c r="D1386" s="189">
        <v>0.26582278481012656</v>
      </c>
      <c r="E1386" s="189">
        <v>9.8101265822784806E-2</v>
      </c>
      <c r="F1386" s="189">
        <v>3.4810126582278479E-2</v>
      </c>
      <c r="G1386" s="189">
        <v>0.27848101265822783</v>
      </c>
      <c r="H1386" s="189">
        <v>3.1645569620253164E-3</v>
      </c>
      <c r="I1386" s="189">
        <v>4.746835443037975E-2</v>
      </c>
      <c r="J1386" s="188">
        <v>1</v>
      </c>
      <c r="K1386" s="190">
        <v>316</v>
      </c>
      <c r="L1386" s="94"/>
      <c r="M1386" s="189" t="s">
        <v>143</v>
      </c>
      <c r="N1386" s="189" t="s">
        <v>143</v>
      </c>
      <c r="O1386" s="189">
        <v>0.22600000000000001</v>
      </c>
      <c r="P1386" s="189">
        <v>0.32400000000000001</v>
      </c>
      <c r="Q1386" s="189">
        <v>0.22</v>
      </c>
      <c r="R1386" s="189">
        <v>0.317</v>
      </c>
      <c r="S1386" s="189">
        <v>7.0000000000000007E-2</v>
      </c>
      <c r="T1386" s="189">
        <v>0.13600000000000001</v>
      </c>
      <c r="U1386" s="189">
        <v>0.02</v>
      </c>
      <c r="V1386" s="189">
        <v>6.0999999999999999E-2</v>
      </c>
      <c r="W1386" s="189">
        <v>0.23200000000000001</v>
      </c>
      <c r="X1386" s="189">
        <v>0.33</v>
      </c>
      <c r="Y1386" s="189">
        <v>1E-3</v>
      </c>
      <c r="Z1386" s="189">
        <v>1.7999999999999999E-2</v>
      </c>
      <c r="AA1386" s="189">
        <v>2.9000000000000001E-2</v>
      </c>
      <c r="AB1386" s="189">
        <v>7.6999999999999999E-2</v>
      </c>
      <c r="AC1386" s="42"/>
    </row>
    <row r="1387" spans="1:29" x14ac:dyDescent="0.25">
      <c r="A1387" s="94" t="s">
        <v>2900</v>
      </c>
      <c r="B1387" s="189" t="s">
        <v>143</v>
      </c>
      <c r="C1387" s="189">
        <v>0.24746335963923338</v>
      </c>
      <c r="D1387" s="189">
        <v>0.26832018038331457</v>
      </c>
      <c r="E1387" s="189">
        <v>5.1860202931228859E-2</v>
      </c>
      <c r="F1387" s="189">
        <v>1.4656144306651634E-2</v>
      </c>
      <c r="G1387" s="189">
        <v>0.37711386696730553</v>
      </c>
      <c r="H1387" s="189">
        <v>2.2547914317925591E-3</v>
      </c>
      <c r="I1387" s="189">
        <v>3.8331454340473504E-2</v>
      </c>
      <c r="J1387" s="188">
        <v>0.99999999999999989</v>
      </c>
      <c r="K1387" s="190">
        <v>1774</v>
      </c>
      <c r="L1387" s="94"/>
      <c r="M1387" s="189" t="s">
        <v>143</v>
      </c>
      <c r="N1387" s="189" t="s">
        <v>143</v>
      </c>
      <c r="O1387" s="189">
        <v>0.22800000000000001</v>
      </c>
      <c r="P1387" s="189">
        <v>0.26800000000000002</v>
      </c>
      <c r="Q1387" s="189">
        <v>0.248</v>
      </c>
      <c r="R1387" s="189">
        <v>0.28899999999999998</v>
      </c>
      <c r="S1387" s="189">
        <v>4.2000000000000003E-2</v>
      </c>
      <c r="T1387" s="189">
        <v>6.3E-2</v>
      </c>
      <c r="U1387" s="189">
        <v>0.01</v>
      </c>
      <c r="V1387" s="189">
        <v>2.1000000000000001E-2</v>
      </c>
      <c r="W1387" s="189">
        <v>0.35499999999999998</v>
      </c>
      <c r="X1387" s="189">
        <v>0.4</v>
      </c>
      <c r="Y1387" s="189">
        <v>1E-3</v>
      </c>
      <c r="Z1387" s="189">
        <v>6.0000000000000001E-3</v>
      </c>
      <c r="AA1387" s="189">
        <v>0.03</v>
      </c>
      <c r="AB1387" s="189">
        <v>4.8000000000000001E-2</v>
      </c>
      <c r="AC1387" s="42"/>
    </row>
    <row r="1388" spans="1:29" x14ac:dyDescent="0.25">
      <c r="A1388" s="94" t="s">
        <v>2901</v>
      </c>
      <c r="B1388" s="189" t="s">
        <v>143</v>
      </c>
      <c r="C1388" s="189">
        <v>0.4263157894736842</v>
      </c>
      <c r="D1388" s="189">
        <v>0.31052631578947371</v>
      </c>
      <c r="E1388" s="189">
        <v>4.2105263157894736E-2</v>
      </c>
      <c r="F1388" s="189">
        <v>1.0526315789473684E-2</v>
      </c>
      <c r="G1388" s="189">
        <v>0.05</v>
      </c>
      <c r="H1388" s="189" t="s">
        <v>143</v>
      </c>
      <c r="I1388" s="189">
        <v>0.16052631578947368</v>
      </c>
      <c r="J1388" s="188">
        <v>1.0000000000000002</v>
      </c>
      <c r="K1388" s="190">
        <v>380</v>
      </c>
      <c r="L1388" s="94"/>
      <c r="M1388" s="189" t="s">
        <v>143</v>
      </c>
      <c r="N1388" s="189" t="s">
        <v>143</v>
      </c>
      <c r="O1388" s="189">
        <v>0.378</v>
      </c>
      <c r="P1388" s="189">
        <v>0.47699999999999998</v>
      </c>
      <c r="Q1388" s="189">
        <v>0.26600000000000001</v>
      </c>
      <c r="R1388" s="189">
        <v>0.35899999999999999</v>
      </c>
      <c r="S1388" s="189">
        <v>2.5999999999999999E-2</v>
      </c>
      <c r="T1388" s="189">
        <v>6.7000000000000004E-2</v>
      </c>
      <c r="U1388" s="189">
        <v>4.0000000000000001E-3</v>
      </c>
      <c r="V1388" s="189">
        <v>2.7E-2</v>
      </c>
      <c r="W1388" s="189">
        <v>3.2000000000000001E-2</v>
      </c>
      <c r="X1388" s="189">
        <v>7.6999999999999999E-2</v>
      </c>
      <c r="Y1388" s="189" t="s">
        <v>143</v>
      </c>
      <c r="Z1388" s="189" t="s">
        <v>143</v>
      </c>
      <c r="AA1388" s="189">
        <v>0.127</v>
      </c>
      <c r="AB1388" s="189">
        <v>0.20100000000000001</v>
      </c>
      <c r="AC1388" s="42"/>
    </row>
    <row r="1389" spans="1:29" x14ac:dyDescent="0.25">
      <c r="A1389" s="94" t="s">
        <v>2902</v>
      </c>
      <c r="B1389" s="189" t="s">
        <v>143</v>
      </c>
      <c r="C1389" s="189">
        <v>0.22191780821917809</v>
      </c>
      <c r="D1389" s="189">
        <v>0.37534246575342467</v>
      </c>
      <c r="E1389" s="189">
        <v>7.1232876712328766E-2</v>
      </c>
      <c r="F1389" s="189">
        <v>4.3835616438356165E-2</v>
      </c>
      <c r="G1389" s="189">
        <v>0.24383561643835616</v>
      </c>
      <c r="H1389" s="189" t="s">
        <v>143</v>
      </c>
      <c r="I1389" s="189">
        <v>4.3835616438356165E-2</v>
      </c>
      <c r="J1389" s="188">
        <v>1</v>
      </c>
      <c r="K1389" s="190">
        <v>365</v>
      </c>
      <c r="L1389" s="94"/>
      <c r="M1389" s="189" t="s">
        <v>143</v>
      </c>
      <c r="N1389" s="189" t="s">
        <v>143</v>
      </c>
      <c r="O1389" s="189">
        <v>0.182</v>
      </c>
      <c r="P1389" s="189">
        <v>0.26700000000000002</v>
      </c>
      <c r="Q1389" s="189">
        <v>0.32700000000000001</v>
      </c>
      <c r="R1389" s="189">
        <v>0.42599999999999999</v>
      </c>
      <c r="S1389" s="189">
        <v>4.9000000000000002E-2</v>
      </c>
      <c r="T1389" s="189">
        <v>0.10199999999999999</v>
      </c>
      <c r="U1389" s="189">
        <v>2.7E-2</v>
      </c>
      <c r="V1389" s="189">
        <v>7.0000000000000007E-2</v>
      </c>
      <c r="W1389" s="189">
        <v>0.20300000000000001</v>
      </c>
      <c r="X1389" s="189">
        <v>0.28999999999999998</v>
      </c>
      <c r="Y1389" s="189" t="s">
        <v>143</v>
      </c>
      <c r="Z1389" s="189" t="s">
        <v>143</v>
      </c>
      <c r="AA1389" s="189">
        <v>2.7E-2</v>
      </c>
      <c r="AB1389" s="189">
        <v>7.0000000000000007E-2</v>
      </c>
      <c r="AC1389" s="42"/>
    </row>
    <row r="1390" spans="1:29" x14ac:dyDescent="0.25">
      <c r="A1390" s="94" t="s">
        <v>2903</v>
      </c>
      <c r="B1390" s="189" t="s">
        <v>143</v>
      </c>
      <c r="C1390" s="189">
        <v>0.41114982578397213</v>
      </c>
      <c r="D1390" s="189">
        <v>0.16027874564459929</v>
      </c>
      <c r="E1390" s="189">
        <v>8.0139372822299645E-2</v>
      </c>
      <c r="F1390" s="189">
        <v>9.4076655052264813E-2</v>
      </c>
      <c r="G1390" s="189">
        <v>0.21602787456445993</v>
      </c>
      <c r="H1390" s="189" t="s">
        <v>143</v>
      </c>
      <c r="I1390" s="189">
        <v>3.8327526132404179E-2</v>
      </c>
      <c r="J1390" s="188">
        <v>1</v>
      </c>
      <c r="K1390" s="190">
        <v>287</v>
      </c>
      <c r="L1390" s="94"/>
      <c r="M1390" s="189" t="s">
        <v>143</v>
      </c>
      <c r="N1390" s="189" t="s">
        <v>143</v>
      </c>
      <c r="O1390" s="189">
        <v>0.35599999999999998</v>
      </c>
      <c r="P1390" s="189">
        <v>0.46899999999999997</v>
      </c>
      <c r="Q1390" s="189">
        <v>0.122</v>
      </c>
      <c r="R1390" s="189">
        <v>0.20699999999999999</v>
      </c>
      <c r="S1390" s="189">
        <v>5.3999999999999999E-2</v>
      </c>
      <c r="T1390" s="189">
        <v>0.11700000000000001</v>
      </c>
      <c r="U1390" s="189">
        <v>6.5000000000000002E-2</v>
      </c>
      <c r="V1390" s="189">
        <v>0.13300000000000001</v>
      </c>
      <c r="W1390" s="189">
        <v>0.17199999999999999</v>
      </c>
      <c r="X1390" s="189">
        <v>0.26700000000000002</v>
      </c>
      <c r="Y1390" s="189" t="s">
        <v>143</v>
      </c>
      <c r="Z1390" s="189" t="s">
        <v>143</v>
      </c>
      <c r="AA1390" s="189">
        <v>2.1999999999999999E-2</v>
      </c>
      <c r="AB1390" s="189">
        <v>6.7000000000000004E-2</v>
      </c>
      <c r="AC1390" s="42"/>
    </row>
    <row r="1391" spans="1:29" x14ac:dyDescent="0.25">
      <c r="A1391" s="94" t="s">
        <v>2904</v>
      </c>
      <c r="B1391" s="189" t="s">
        <v>143</v>
      </c>
      <c r="C1391" s="189">
        <v>0.13928571428571429</v>
      </c>
      <c r="D1391" s="189">
        <v>0.17499999999999999</v>
      </c>
      <c r="E1391" s="189">
        <v>4.2857142857142858E-2</v>
      </c>
      <c r="F1391" s="189">
        <v>4.2857142857142858E-2</v>
      </c>
      <c r="G1391" s="189">
        <v>0.5535714285714286</v>
      </c>
      <c r="H1391" s="189">
        <v>3.5714285714285713E-3</v>
      </c>
      <c r="I1391" s="189">
        <v>4.2857142857142858E-2</v>
      </c>
      <c r="J1391" s="188">
        <v>1</v>
      </c>
      <c r="K1391" s="190">
        <v>280</v>
      </c>
      <c r="L1391" s="94"/>
      <c r="M1391" s="189" t="s">
        <v>143</v>
      </c>
      <c r="N1391" s="189" t="s">
        <v>143</v>
      </c>
      <c r="O1391" s="189">
        <v>0.104</v>
      </c>
      <c r="P1391" s="189">
        <v>0.185</v>
      </c>
      <c r="Q1391" s="189">
        <v>0.13500000000000001</v>
      </c>
      <c r="R1391" s="189">
        <v>0.224</v>
      </c>
      <c r="S1391" s="189">
        <v>2.5000000000000001E-2</v>
      </c>
      <c r="T1391" s="189">
        <v>7.2999999999999995E-2</v>
      </c>
      <c r="U1391" s="189">
        <v>2.5000000000000001E-2</v>
      </c>
      <c r="V1391" s="189">
        <v>7.2999999999999995E-2</v>
      </c>
      <c r="W1391" s="189">
        <v>0.495</v>
      </c>
      <c r="X1391" s="189">
        <v>0.61099999999999999</v>
      </c>
      <c r="Y1391" s="189">
        <v>1E-3</v>
      </c>
      <c r="Z1391" s="189">
        <v>0.02</v>
      </c>
      <c r="AA1391" s="189">
        <v>2.5000000000000001E-2</v>
      </c>
      <c r="AB1391" s="189">
        <v>7.2999999999999995E-2</v>
      </c>
      <c r="AC1391" s="42"/>
    </row>
    <row r="1392" spans="1:29" x14ac:dyDescent="0.25">
      <c r="A1392" s="94" t="s">
        <v>2905</v>
      </c>
      <c r="B1392" s="189" t="s">
        <v>143</v>
      </c>
      <c r="C1392" s="189">
        <v>0.28899082568807338</v>
      </c>
      <c r="D1392" s="189">
        <v>0.37352555701179552</v>
      </c>
      <c r="E1392" s="189">
        <v>0.12647444298820446</v>
      </c>
      <c r="F1392" s="189">
        <v>4.456094364351245E-2</v>
      </c>
      <c r="G1392" s="189">
        <v>0.10026212319790301</v>
      </c>
      <c r="H1392" s="189">
        <v>6.5530799475753605E-4</v>
      </c>
      <c r="I1392" s="189">
        <v>6.5530799475753604E-2</v>
      </c>
      <c r="J1392" s="188">
        <v>0.99999999999999989</v>
      </c>
      <c r="K1392" s="190">
        <v>1526</v>
      </c>
      <c r="L1392" s="94"/>
      <c r="M1392" s="189" t="s">
        <v>143</v>
      </c>
      <c r="N1392" s="189" t="s">
        <v>143</v>
      </c>
      <c r="O1392" s="189">
        <v>0.26700000000000002</v>
      </c>
      <c r="P1392" s="189">
        <v>0.312</v>
      </c>
      <c r="Q1392" s="189">
        <v>0.35</v>
      </c>
      <c r="R1392" s="189">
        <v>0.39800000000000002</v>
      </c>
      <c r="S1392" s="189">
        <v>0.111</v>
      </c>
      <c r="T1392" s="189">
        <v>0.14399999999999999</v>
      </c>
      <c r="U1392" s="189">
        <v>3.5000000000000003E-2</v>
      </c>
      <c r="V1392" s="189">
        <v>5.6000000000000001E-2</v>
      </c>
      <c r="W1392" s="189">
        <v>8.5999999999999993E-2</v>
      </c>
      <c r="X1392" s="189">
        <v>0.11600000000000001</v>
      </c>
      <c r="Y1392" s="189">
        <v>0</v>
      </c>
      <c r="Z1392" s="189">
        <v>4.0000000000000001E-3</v>
      </c>
      <c r="AA1392" s="189">
        <v>5.3999999999999999E-2</v>
      </c>
      <c r="AB1392" s="189">
        <v>7.9000000000000001E-2</v>
      </c>
      <c r="AC1392" s="42"/>
    </row>
    <row r="1393" spans="1:29" x14ac:dyDescent="0.25">
      <c r="A1393" s="94" t="s">
        <v>2906</v>
      </c>
      <c r="B1393" s="189" t="s">
        <v>143</v>
      </c>
      <c r="C1393" s="189">
        <v>0.38022813688212925</v>
      </c>
      <c r="D1393" s="189">
        <v>0.36121673003802279</v>
      </c>
      <c r="E1393" s="189">
        <v>9.5057034220532313E-2</v>
      </c>
      <c r="F1393" s="189">
        <v>1.9011406844106463E-2</v>
      </c>
      <c r="G1393" s="189">
        <v>9.8859315589353611E-2</v>
      </c>
      <c r="H1393" s="189">
        <v>3.8022813688212928E-3</v>
      </c>
      <c r="I1393" s="189">
        <v>4.1825095057034217E-2</v>
      </c>
      <c r="J1393" s="188">
        <v>1</v>
      </c>
      <c r="K1393" s="190">
        <v>263</v>
      </c>
      <c r="L1393" s="94"/>
      <c r="M1393" s="189" t="s">
        <v>143</v>
      </c>
      <c r="N1393" s="189" t="s">
        <v>143</v>
      </c>
      <c r="O1393" s="189">
        <v>0.32400000000000001</v>
      </c>
      <c r="P1393" s="189">
        <v>0.44</v>
      </c>
      <c r="Q1393" s="189">
        <v>0.30599999999999999</v>
      </c>
      <c r="R1393" s="189">
        <v>0.42099999999999999</v>
      </c>
      <c r="S1393" s="189">
        <v>6.5000000000000002E-2</v>
      </c>
      <c r="T1393" s="189">
        <v>0.13700000000000001</v>
      </c>
      <c r="U1393" s="189">
        <v>8.0000000000000002E-3</v>
      </c>
      <c r="V1393" s="189">
        <v>4.3999999999999997E-2</v>
      </c>
      <c r="W1393" s="189">
        <v>6.8000000000000005E-2</v>
      </c>
      <c r="X1393" s="189">
        <v>0.14099999999999999</v>
      </c>
      <c r="Y1393" s="189">
        <v>1E-3</v>
      </c>
      <c r="Z1393" s="189">
        <v>2.1000000000000001E-2</v>
      </c>
      <c r="AA1393" s="189">
        <v>2.4E-2</v>
      </c>
      <c r="AB1393" s="189">
        <v>7.2999999999999995E-2</v>
      </c>
      <c r="AC1393" s="42"/>
    </row>
    <row r="1394" spans="1:29" x14ac:dyDescent="0.25">
      <c r="A1394" s="94" t="s">
        <v>2907</v>
      </c>
      <c r="B1394" s="189">
        <v>5.3390204441829681E-2</v>
      </c>
      <c r="C1394" s="189">
        <v>0.25113987351081041</v>
      </c>
      <c r="D1394" s="189">
        <v>0.2725400794234446</v>
      </c>
      <c r="E1394" s="189">
        <v>0.10758935137520223</v>
      </c>
      <c r="F1394" s="189">
        <v>3.1842918076187672E-2</v>
      </c>
      <c r="G1394" s="189">
        <v>0.24922782762170909</v>
      </c>
      <c r="H1394" s="189">
        <v>3.3093101926753936E-3</v>
      </c>
      <c r="I1394" s="189">
        <v>3.0960435358140904E-2</v>
      </c>
      <c r="J1394" s="188">
        <v>1</v>
      </c>
      <c r="K1394" s="190">
        <v>13598</v>
      </c>
      <c r="L1394" s="94"/>
      <c r="M1394" s="189">
        <v>0.05</v>
      </c>
      <c r="N1394" s="189">
        <v>5.7000000000000002E-2</v>
      </c>
      <c r="O1394" s="189">
        <v>0.24399999999999999</v>
      </c>
      <c r="P1394" s="189">
        <v>0.25800000000000001</v>
      </c>
      <c r="Q1394" s="189">
        <v>0.26500000000000001</v>
      </c>
      <c r="R1394" s="189">
        <v>0.28000000000000003</v>
      </c>
      <c r="S1394" s="189">
        <v>0.10199999999999999</v>
      </c>
      <c r="T1394" s="189">
        <v>0.113</v>
      </c>
      <c r="U1394" s="189">
        <v>2.9000000000000001E-2</v>
      </c>
      <c r="V1394" s="189">
        <v>3.5000000000000003E-2</v>
      </c>
      <c r="W1394" s="189">
        <v>0.24199999999999999</v>
      </c>
      <c r="X1394" s="189">
        <v>0.25700000000000001</v>
      </c>
      <c r="Y1394" s="189">
        <v>2E-3</v>
      </c>
      <c r="Z1394" s="189">
        <v>4.0000000000000001E-3</v>
      </c>
      <c r="AA1394" s="189">
        <v>2.8000000000000001E-2</v>
      </c>
      <c r="AB1394" s="189">
        <v>3.4000000000000002E-2</v>
      </c>
      <c r="AC1394" s="42"/>
    </row>
    <row r="1395" spans="1:29" x14ac:dyDescent="0.25">
      <c r="A1395" s="94" t="s">
        <v>2908</v>
      </c>
      <c r="B1395" s="189" t="s">
        <v>143</v>
      </c>
      <c r="C1395" s="189">
        <v>0.25541125541125542</v>
      </c>
      <c r="D1395" s="189">
        <v>0.35714285714285715</v>
      </c>
      <c r="E1395" s="189">
        <v>0.13852813852813853</v>
      </c>
      <c r="F1395" s="189">
        <v>2.813852813852814E-2</v>
      </c>
      <c r="G1395" s="189">
        <v>0.20129870129870131</v>
      </c>
      <c r="H1395" s="189" t="s">
        <v>143</v>
      </c>
      <c r="I1395" s="189">
        <v>1.948051948051948E-2</v>
      </c>
      <c r="J1395" s="188">
        <v>0.99999999999999989</v>
      </c>
      <c r="K1395" s="190">
        <v>462</v>
      </c>
      <c r="L1395" s="94"/>
      <c r="M1395" s="189" t="s">
        <v>143</v>
      </c>
      <c r="N1395" s="189" t="s">
        <v>143</v>
      </c>
      <c r="O1395" s="189">
        <v>0.218</v>
      </c>
      <c r="P1395" s="189">
        <v>0.29699999999999999</v>
      </c>
      <c r="Q1395" s="189">
        <v>0.315</v>
      </c>
      <c r="R1395" s="189">
        <v>0.40200000000000002</v>
      </c>
      <c r="S1395" s="189">
        <v>0.11</v>
      </c>
      <c r="T1395" s="189">
        <v>0.17299999999999999</v>
      </c>
      <c r="U1395" s="189">
        <v>1.7000000000000001E-2</v>
      </c>
      <c r="V1395" s="189">
        <v>4.8000000000000001E-2</v>
      </c>
      <c r="W1395" s="189">
        <v>0.16700000000000001</v>
      </c>
      <c r="X1395" s="189">
        <v>0.24</v>
      </c>
      <c r="Y1395" s="189" t="s">
        <v>143</v>
      </c>
      <c r="Z1395" s="189" t="s">
        <v>143</v>
      </c>
      <c r="AA1395" s="189">
        <v>0.01</v>
      </c>
      <c r="AB1395" s="189">
        <v>3.6999999999999998E-2</v>
      </c>
      <c r="AC1395" s="42"/>
    </row>
    <row r="1396" spans="1:29" x14ac:dyDescent="0.25">
      <c r="A1396" s="94" t="s">
        <v>2909</v>
      </c>
      <c r="B1396" s="189" t="s">
        <v>143</v>
      </c>
      <c r="C1396" s="189">
        <v>7.5313807531380755E-2</v>
      </c>
      <c r="D1396" s="189">
        <v>0.21966527196652719</v>
      </c>
      <c r="E1396" s="189">
        <v>7.3221757322175729E-2</v>
      </c>
      <c r="F1396" s="189">
        <v>4.1841004184100415E-3</v>
      </c>
      <c r="G1396" s="189">
        <v>0.57531380753138073</v>
      </c>
      <c r="H1396" s="189">
        <v>1.0460251046025104E-2</v>
      </c>
      <c r="I1396" s="189">
        <v>4.1841004184100417E-2</v>
      </c>
      <c r="J1396" s="188">
        <v>0.99999999999999989</v>
      </c>
      <c r="K1396" s="190">
        <v>478</v>
      </c>
      <c r="L1396" s="94"/>
      <c r="M1396" s="189" t="s">
        <v>143</v>
      </c>
      <c r="N1396" s="189" t="s">
        <v>143</v>
      </c>
      <c r="O1396" s="189">
        <v>5.5E-2</v>
      </c>
      <c r="P1396" s="189">
        <v>0.10299999999999999</v>
      </c>
      <c r="Q1396" s="189">
        <v>0.185</v>
      </c>
      <c r="R1396" s="189">
        <v>0.25900000000000001</v>
      </c>
      <c r="S1396" s="189">
        <v>5.2999999999999999E-2</v>
      </c>
      <c r="T1396" s="189">
        <v>0.1</v>
      </c>
      <c r="U1396" s="189">
        <v>1E-3</v>
      </c>
      <c r="V1396" s="189">
        <v>1.4999999999999999E-2</v>
      </c>
      <c r="W1396" s="189">
        <v>0.53100000000000003</v>
      </c>
      <c r="X1396" s="189">
        <v>0.61899999999999999</v>
      </c>
      <c r="Y1396" s="189">
        <v>4.0000000000000001E-3</v>
      </c>
      <c r="Z1396" s="189">
        <v>2.4E-2</v>
      </c>
      <c r="AA1396" s="189">
        <v>2.7E-2</v>
      </c>
      <c r="AB1396" s="189">
        <v>6.4000000000000001E-2</v>
      </c>
      <c r="AC1396" s="42"/>
    </row>
    <row r="1397" spans="1:29" x14ac:dyDescent="0.25">
      <c r="A1397" s="94" t="s">
        <v>2910</v>
      </c>
      <c r="B1397" s="189">
        <v>7.8003120124804995E-3</v>
      </c>
      <c r="C1397" s="189">
        <v>1.5600624024960999E-3</v>
      </c>
      <c r="D1397" s="189">
        <v>0.84867394695787834</v>
      </c>
      <c r="E1397" s="189">
        <v>0.10140405616224649</v>
      </c>
      <c r="F1397" s="189">
        <v>1.0920436817472699E-2</v>
      </c>
      <c r="G1397" s="189">
        <v>3.1201248049921998E-3</v>
      </c>
      <c r="H1397" s="189" t="s">
        <v>143</v>
      </c>
      <c r="I1397" s="189">
        <v>2.6521060842433698E-2</v>
      </c>
      <c r="J1397" s="188">
        <v>1</v>
      </c>
      <c r="K1397" s="190">
        <v>641</v>
      </c>
      <c r="L1397" s="94"/>
      <c r="M1397" s="189">
        <v>3.0000000000000001E-3</v>
      </c>
      <c r="N1397" s="189">
        <v>1.7999999999999999E-2</v>
      </c>
      <c r="O1397" s="189">
        <v>0</v>
      </c>
      <c r="P1397" s="189">
        <v>8.9999999999999993E-3</v>
      </c>
      <c r="Q1397" s="189">
        <v>0.81899999999999995</v>
      </c>
      <c r="R1397" s="189">
        <v>0.874</v>
      </c>
      <c r="S1397" s="189">
        <v>0.08</v>
      </c>
      <c r="T1397" s="189">
        <v>0.127</v>
      </c>
      <c r="U1397" s="189">
        <v>5.0000000000000001E-3</v>
      </c>
      <c r="V1397" s="189">
        <v>2.1999999999999999E-2</v>
      </c>
      <c r="W1397" s="189">
        <v>1E-3</v>
      </c>
      <c r="X1397" s="189">
        <v>1.0999999999999999E-2</v>
      </c>
      <c r="Y1397" s="189" t="s">
        <v>143</v>
      </c>
      <c r="Z1397" s="189" t="s">
        <v>143</v>
      </c>
      <c r="AA1397" s="189">
        <v>1.7000000000000001E-2</v>
      </c>
      <c r="AB1397" s="189">
        <v>4.2000000000000003E-2</v>
      </c>
      <c r="AC1397" s="42"/>
    </row>
    <row r="1398" spans="1:29" x14ac:dyDescent="0.25">
      <c r="A1398" s="94" t="s">
        <v>2911</v>
      </c>
      <c r="B1398" s="189">
        <v>8.904510837727006E-2</v>
      </c>
      <c r="C1398" s="189">
        <v>0.22026947861745752</v>
      </c>
      <c r="D1398" s="189">
        <v>0.25014645577035738</v>
      </c>
      <c r="E1398" s="189">
        <v>9.6660808435852369E-2</v>
      </c>
      <c r="F1398" s="189">
        <v>4.7451669595782071E-2</v>
      </c>
      <c r="G1398" s="189">
        <v>0.2659636789689514</v>
      </c>
      <c r="H1398" s="189">
        <v>2.9291154071470417E-3</v>
      </c>
      <c r="I1398" s="189">
        <v>2.753368482718219E-2</v>
      </c>
      <c r="J1398" s="188">
        <v>1</v>
      </c>
      <c r="K1398" s="190">
        <v>1707</v>
      </c>
      <c r="L1398" s="94"/>
      <c r="M1398" s="189">
        <v>7.5999999999999998E-2</v>
      </c>
      <c r="N1398" s="189">
        <v>0.10299999999999999</v>
      </c>
      <c r="O1398" s="189">
        <v>0.20100000000000001</v>
      </c>
      <c r="P1398" s="189">
        <v>0.24099999999999999</v>
      </c>
      <c r="Q1398" s="189">
        <v>0.23</v>
      </c>
      <c r="R1398" s="189">
        <v>0.27100000000000002</v>
      </c>
      <c r="S1398" s="189">
        <v>8.4000000000000005E-2</v>
      </c>
      <c r="T1398" s="189">
        <v>0.112</v>
      </c>
      <c r="U1398" s="189">
        <v>3.7999999999999999E-2</v>
      </c>
      <c r="V1398" s="189">
        <v>5.8999999999999997E-2</v>
      </c>
      <c r="W1398" s="189">
        <v>0.246</v>
      </c>
      <c r="X1398" s="189">
        <v>0.28699999999999998</v>
      </c>
      <c r="Y1398" s="189">
        <v>1E-3</v>
      </c>
      <c r="Z1398" s="189">
        <v>7.0000000000000001E-3</v>
      </c>
      <c r="AA1398" s="189">
        <v>2.1000000000000001E-2</v>
      </c>
      <c r="AB1398" s="189">
        <v>3.5999999999999997E-2</v>
      </c>
      <c r="AC1398" s="42"/>
    </row>
    <row r="1399" spans="1:29" x14ac:dyDescent="0.25">
      <c r="A1399" s="94" t="s">
        <v>2912</v>
      </c>
      <c r="B1399" s="189">
        <v>0.27425944841675176</v>
      </c>
      <c r="C1399" s="189">
        <v>0.40755873340143001</v>
      </c>
      <c r="D1399" s="189">
        <v>0.16802860061287028</v>
      </c>
      <c r="E1399" s="189">
        <v>5.3115423901940753E-2</v>
      </c>
      <c r="F1399" s="189">
        <v>5.1072522982635342E-3</v>
      </c>
      <c r="G1399" s="189">
        <v>5.8222676200204292E-2</v>
      </c>
      <c r="H1399" s="189">
        <v>3.0643513789581204E-3</v>
      </c>
      <c r="I1399" s="189">
        <v>3.0643513789581207E-2</v>
      </c>
      <c r="J1399" s="188">
        <v>1</v>
      </c>
      <c r="K1399" s="190">
        <v>1958</v>
      </c>
      <c r="L1399" s="94"/>
      <c r="M1399" s="189">
        <v>0.255</v>
      </c>
      <c r="N1399" s="189">
        <v>0.29399999999999998</v>
      </c>
      <c r="O1399" s="189">
        <v>0.38600000000000001</v>
      </c>
      <c r="P1399" s="189">
        <v>0.42899999999999999</v>
      </c>
      <c r="Q1399" s="189">
        <v>0.152</v>
      </c>
      <c r="R1399" s="189">
        <v>0.185</v>
      </c>
      <c r="S1399" s="189">
        <v>4.3999999999999997E-2</v>
      </c>
      <c r="T1399" s="189">
        <v>6.4000000000000001E-2</v>
      </c>
      <c r="U1399" s="189">
        <v>3.0000000000000001E-3</v>
      </c>
      <c r="V1399" s="189">
        <v>8.9999999999999993E-3</v>
      </c>
      <c r="W1399" s="189">
        <v>4.9000000000000002E-2</v>
      </c>
      <c r="X1399" s="189">
        <v>6.9000000000000006E-2</v>
      </c>
      <c r="Y1399" s="189">
        <v>1E-3</v>
      </c>
      <c r="Z1399" s="189">
        <v>7.0000000000000001E-3</v>
      </c>
      <c r="AA1399" s="189">
        <v>2.4E-2</v>
      </c>
      <c r="AB1399" s="189">
        <v>3.9E-2</v>
      </c>
      <c r="AC1399" s="42"/>
    </row>
    <row r="1400" spans="1:29" x14ac:dyDescent="0.25">
      <c r="A1400" s="94" t="s">
        <v>2913</v>
      </c>
      <c r="B1400" s="189" t="s">
        <v>143</v>
      </c>
      <c r="C1400" s="189">
        <v>0.15686274509803921</v>
      </c>
      <c r="D1400" s="189">
        <v>0.32679738562091504</v>
      </c>
      <c r="E1400" s="189">
        <v>0.16339869281045752</v>
      </c>
      <c r="F1400" s="189">
        <v>3.2679738562091504E-3</v>
      </c>
      <c r="G1400" s="189">
        <v>0.3202614379084967</v>
      </c>
      <c r="H1400" s="189">
        <v>9.8039215686274508E-3</v>
      </c>
      <c r="I1400" s="189">
        <v>1.9607843137254902E-2</v>
      </c>
      <c r="J1400" s="188">
        <v>1</v>
      </c>
      <c r="K1400" s="190">
        <v>306</v>
      </c>
      <c r="L1400" s="94"/>
      <c r="M1400" s="189" t="s">
        <v>143</v>
      </c>
      <c r="N1400" s="189" t="s">
        <v>143</v>
      </c>
      <c r="O1400" s="189">
        <v>0.12</v>
      </c>
      <c r="P1400" s="189">
        <v>0.20200000000000001</v>
      </c>
      <c r="Q1400" s="189">
        <v>0.27700000000000002</v>
      </c>
      <c r="R1400" s="189">
        <v>0.38100000000000001</v>
      </c>
      <c r="S1400" s="189">
        <v>0.126</v>
      </c>
      <c r="T1400" s="189">
        <v>0.20899999999999999</v>
      </c>
      <c r="U1400" s="189">
        <v>1E-3</v>
      </c>
      <c r="V1400" s="189">
        <v>1.7999999999999999E-2</v>
      </c>
      <c r="W1400" s="189">
        <v>0.27</v>
      </c>
      <c r="X1400" s="189">
        <v>0.374</v>
      </c>
      <c r="Y1400" s="189">
        <v>3.0000000000000001E-3</v>
      </c>
      <c r="Z1400" s="189">
        <v>2.8000000000000001E-2</v>
      </c>
      <c r="AA1400" s="189">
        <v>8.9999999999999993E-3</v>
      </c>
      <c r="AB1400" s="189">
        <v>4.2000000000000003E-2</v>
      </c>
      <c r="AC1400" s="42"/>
    </row>
    <row r="1401" spans="1:29" x14ac:dyDescent="0.25">
      <c r="A1401" s="94" t="s">
        <v>2914</v>
      </c>
      <c r="B1401" s="189" t="s">
        <v>143</v>
      </c>
      <c r="C1401" s="189">
        <v>0.26928820308611251</v>
      </c>
      <c r="D1401" s="189">
        <v>0.18417122946739672</v>
      </c>
      <c r="E1401" s="189">
        <v>0.11199601791936287</v>
      </c>
      <c r="F1401" s="189">
        <v>1.4932802389248382E-2</v>
      </c>
      <c r="G1401" s="189">
        <v>0.39223494275759085</v>
      </c>
      <c r="H1401" s="189">
        <v>7.466401194624191E-3</v>
      </c>
      <c r="I1401" s="189">
        <v>1.9910403185664508E-2</v>
      </c>
      <c r="J1401" s="188">
        <v>1.0000000000000002</v>
      </c>
      <c r="K1401" s="190">
        <v>2009</v>
      </c>
      <c r="L1401" s="94"/>
      <c r="M1401" s="189" t="s">
        <v>143</v>
      </c>
      <c r="N1401" s="189" t="s">
        <v>143</v>
      </c>
      <c r="O1401" s="189">
        <v>0.25</v>
      </c>
      <c r="P1401" s="189">
        <v>0.28899999999999998</v>
      </c>
      <c r="Q1401" s="189">
        <v>0.16800000000000001</v>
      </c>
      <c r="R1401" s="189">
        <v>0.20200000000000001</v>
      </c>
      <c r="S1401" s="189">
        <v>9.9000000000000005E-2</v>
      </c>
      <c r="T1401" s="189">
        <v>0.127</v>
      </c>
      <c r="U1401" s="189">
        <v>0.01</v>
      </c>
      <c r="V1401" s="189">
        <v>2.1000000000000001E-2</v>
      </c>
      <c r="W1401" s="189">
        <v>0.371</v>
      </c>
      <c r="X1401" s="189">
        <v>0.41399999999999998</v>
      </c>
      <c r="Y1401" s="189">
        <v>5.0000000000000001E-3</v>
      </c>
      <c r="Z1401" s="189">
        <v>1.2E-2</v>
      </c>
      <c r="AA1401" s="189">
        <v>1.4999999999999999E-2</v>
      </c>
      <c r="AB1401" s="189">
        <v>2.7E-2</v>
      </c>
      <c r="AC1401" s="42"/>
    </row>
    <row r="1402" spans="1:29" x14ac:dyDescent="0.25">
      <c r="A1402" s="94" t="s">
        <v>2915</v>
      </c>
      <c r="B1402" s="189" t="s">
        <v>143</v>
      </c>
      <c r="C1402" s="189">
        <v>0.46240601503759399</v>
      </c>
      <c r="D1402" s="189">
        <v>0.34586466165413532</v>
      </c>
      <c r="E1402" s="189">
        <v>6.9548872180451124E-2</v>
      </c>
      <c r="F1402" s="189">
        <v>1.3157894736842105E-2</v>
      </c>
      <c r="G1402" s="189">
        <v>3.1954887218045111E-2</v>
      </c>
      <c r="H1402" s="189" t="s">
        <v>143</v>
      </c>
      <c r="I1402" s="189">
        <v>7.7067669172932327E-2</v>
      </c>
      <c r="J1402" s="188">
        <v>1</v>
      </c>
      <c r="K1402" s="190">
        <v>532</v>
      </c>
      <c r="L1402" s="94"/>
      <c r="M1402" s="189" t="s">
        <v>143</v>
      </c>
      <c r="N1402" s="189" t="s">
        <v>143</v>
      </c>
      <c r="O1402" s="189">
        <v>0.42</v>
      </c>
      <c r="P1402" s="189">
        <v>0.505</v>
      </c>
      <c r="Q1402" s="189">
        <v>0.307</v>
      </c>
      <c r="R1402" s="189">
        <v>0.38700000000000001</v>
      </c>
      <c r="S1402" s="189">
        <v>5.0999999999999997E-2</v>
      </c>
      <c r="T1402" s="189">
        <v>9.4E-2</v>
      </c>
      <c r="U1402" s="189">
        <v>6.0000000000000001E-3</v>
      </c>
      <c r="V1402" s="189">
        <v>2.7E-2</v>
      </c>
      <c r="W1402" s="189">
        <v>0.02</v>
      </c>
      <c r="X1402" s="189">
        <v>5.0999999999999997E-2</v>
      </c>
      <c r="Y1402" s="189" t="s">
        <v>143</v>
      </c>
      <c r="Z1402" s="189" t="s">
        <v>143</v>
      </c>
      <c r="AA1402" s="189">
        <v>5.7000000000000002E-2</v>
      </c>
      <c r="AB1402" s="189">
        <v>0.10299999999999999</v>
      </c>
      <c r="AC1402" s="42"/>
    </row>
    <row r="1403" spans="1:29" x14ac:dyDescent="0.25">
      <c r="A1403" s="94" t="s">
        <v>2916</v>
      </c>
      <c r="B1403" s="189" t="s">
        <v>143</v>
      </c>
      <c r="C1403" s="189">
        <v>0.16935483870967741</v>
      </c>
      <c r="D1403" s="189">
        <v>0.32258064516129031</v>
      </c>
      <c r="E1403" s="189">
        <v>0.14516129032258066</v>
      </c>
      <c r="F1403" s="189">
        <v>2.0161290322580645E-2</v>
      </c>
      <c r="G1403" s="189">
        <v>0.29838709677419356</v>
      </c>
      <c r="H1403" s="189">
        <v>2.0161290322580645E-3</v>
      </c>
      <c r="I1403" s="189">
        <v>4.2338709677419352E-2</v>
      </c>
      <c r="J1403" s="188">
        <v>1</v>
      </c>
      <c r="K1403" s="190">
        <v>496</v>
      </c>
      <c r="L1403" s="94"/>
      <c r="M1403" s="189" t="s">
        <v>143</v>
      </c>
      <c r="N1403" s="189" t="s">
        <v>143</v>
      </c>
      <c r="O1403" s="189">
        <v>0.13900000000000001</v>
      </c>
      <c r="P1403" s="189">
        <v>0.20499999999999999</v>
      </c>
      <c r="Q1403" s="189">
        <v>0.28299999999999997</v>
      </c>
      <c r="R1403" s="189">
        <v>0.36499999999999999</v>
      </c>
      <c r="S1403" s="189">
        <v>0.11700000000000001</v>
      </c>
      <c r="T1403" s="189">
        <v>0.17899999999999999</v>
      </c>
      <c r="U1403" s="189">
        <v>1.0999999999999999E-2</v>
      </c>
      <c r="V1403" s="189">
        <v>3.6999999999999998E-2</v>
      </c>
      <c r="W1403" s="189">
        <v>0.26</v>
      </c>
      <c r="X1403" s="189">
        <v>0.34</v>
      </c>
      <c r="Y1403" s="189">
        <v>0</v>
      </c>
      <c r="Z1403" s="189">
        <v>1.0999999999999999E-2</v>
      </c>
      <c r="AA1403" s="189">
        <v>2.8000000000000001E-2</v>
      </c>
      <c r="AB1403" s="189">
        <v>6.4000000000000001E-2</v>
      </c>
      <c r="AC1403" s="42"/>
    </row>
    <row r="1404" spans="1:29" x14ac:dyDescent="0.25">
      <c r="A1404" s="94" t="s">
        <v>2917</v>
      </c>
      <c r="B1404" s="189" t="s">
        <v>143</v>
      </c>
      <c r="C1404" s="189">
        <v>0.30886075949367087</v>
      </c>
      <c r="D1404" s="189">
        <v>0.23037974683544304</v>
      </c>
      <c r="E1404" s="189">
        <v>9.1139240506329114E-2</v>
      </c>
      <c r="F1404" s="189">
        <v>0.15189873417721519</v>
      </c>
      <c r="G1404" s="189">
        <v>0.19746835443037974</v>
      </c>
      <c r="H1404" s="189" t="s">
        <v>143</v>
      </c>
      <c r="I1404" s="189">
        <v>2.0253164556962026E-2</v>
      </c>
      <c r="J1404" s="188">
        <v>1.0000000000000002</v>
      </c>
      <c r="K1404" s="190">
        <v>395</v>
      </c>
      <c r="L1404" s="94"/>
      <c r="M1404" s="189" t="s">
        <v>143</v>
      </c>
      <c r="N1404" s="189" t="s">
        <v>143</v>
      </c>
      <c r="O1404" s="189">
        <v>0.26500000000000001</v>
      </c>
      <c r="P1404" s="189">
        <v>0.35599999999999998</v>
      </c>
      <c r="Q1404" s="189">
        <v>0.192</v>
      </c>
      <c r="R1404" s="189">
        <v>0.27400000000000002</v>
      </c>
      <c r="S1404" s="189">
        <v>6.7000000000000004E-2</v>
      </c>
      <c r="T1404" s="189">
        <v>0.124</v>
      </c>
      <c r="U1404" s="189">
        <v>0.12</v>
      </c>
      <c r="V1404" s="189">
        <v>0.191</v>
      </c>
      <c r="W1404" s="189">
        <v>0.161</v>
      </c>
      <c r="X1404" s="189">
        <v>0.24</v>
      </c>
      <c r="Y1404" s="189" t="s">
        <v>143</v>
      </c>
      <c r="Z1404" s="189" t="s">
        <v>143</v>
      </c>
      <c r="AA1404" s="189">
        <v>0.01</v>
      </c>
      <c r="AB1404" s="189">
        <v>3.9E-2</v>
      </c>
      <c r="AC1404" s="42"/>
    </row>
    <row r="1405" spans="1:29" x14ac:dyDescent="0.25">
      <c r="A1405" s="94" t="s">
        <v>2918</v>
      </c>
      <c r="B1405" s="189" t="s">
        <v>143</v>
      </c>
      <c r="C1405" s="189">
        <v>7.3954983922829579E-2</v>
      </c>
      <c r="D1405" s="189">
        <v>0.20900321543408359</v>
      </c>
      <c r="E1405" s="189">
        <v>0.16398713826366559</v>
      </c>
      <c r="F1405" s="189">
        <v>2.5723472668810289E-2</v>
      </c>
      <c r="G1405" s="189">
        <v>0.48553054662379419</v>
      </c>
      <c r="H1405" s="189">
        <v>6.4308681672025723E-3</v>
      </c>
      <c r="I1405" s="189">
        <v>3.5369774919614148E-2</v>
      </c>
      <c r="J1405" s="188">
        <v>1</v>
      </c>
      <c r="K1405" s="190">
        <v>311</v>
      </c>
      <c r="L1405" s="94"/>
      <c r="M1405" s="189" t="s">
        <v>143</v>
      </c>
      <c r="N1405" s="189" t="s">
        <v>143</v>
      </c>
      <c r="O1405" s="189">
        <v>0.05</v>
      </c>
      <c r="P1405" s="189">
        <v>0.109</v>
      </c>
      <c r="Q1405" s="189">
        <v>0.16800000000000001</v>
      </c>
      <c r="R1405" s="189">
        <v>0.25800000000000001</v>
      </c>
      <c r="S1405" s="189">
        <v>0.127</v>
      </c>
      <c r="T1405" s="189">
        <v>0.20899999999999999</v>
      </c>
      <c r="U1405" s="189">
        <v>1.2999999999999999E-2</v>
      </c>
      <c r="V1405" s="189">
        <v>0.05</v>
      </c>
      <c r="W1405" s="189">
        <v>0.43</v>
      </c>
      <c r="X1405" s="189">
        <v>0.54100000000000004</v>
      </c>
      <c r="Y1405" s="189">
        <v>2E-3</v>
      </c>
      <c r="Z1405" s="189">
        <v>2.3E-2</v>
      </c>
      <c r="AA1405" s="189">
        <v>0.02</v>
      </c>
      <c r="AB1405" s="189">
        <v>6.2E-2</v>
      </c>
      <c r="AC1405" s="42"/>
    </row>
    <row r="1406" spans="1:29" x14ac:dyDescent="0.25">
      <c r="A1406" s="94" t="s">
        <v>2919</v>
      </c>
      <c r="B1406" s="189" t="s">
        <v>143</v>
      </c>
      <c r="C1406" s="189">
        <v>0.24372759856630824</v>
      </c>
      <c r="D1406" s="189">
        <v>0.46093189964157705</v>
      </c>
      <c r="E1406" s="189">
        <v>0.11397849462365592</v>
      </c>
      <c r="F1406" s="189">
        <v>3.870967741935484E-2</v>
      </c>
      <c r="G1406" s="189">
        <v>0.10896057347670252</v>
      </c>
      <c r="H1406" s="189">
        <v>2.1505376344086021E-3</v>
      </c>
      <c r="I1406" s="189">
        <v>3.1541218637992835E-2</v>
      </c>
      <c r="J1406" s="188">
        <v>1</v>
      </c>
      <c r="K1406" s="190">
        <v>1395</v>
      </c>
      <c r="L1406" s="94"/>
      <c r="M1406" s="189" t="s">
        <v>143</v>
      </c>
      <c r="N1406" s="189" t="s">
        <v>143</v>
      </c>
      <c r="O1406" s="189">
        <v>0.222</v>
      </c>
      <c r="P1406" s="189">
        <v>0.26700000000000002</v>
      </c>
      <c r="Q1406" s="189">
        <v>0.435</v>
      </c>
      <c r="R1406" s="189">
        <v>0.48699999999999999</v>
      </c>
      <c r="S1406" s="189">
        <v>9.8000000000000004E-2</v>
      </c>
      <c r="T1406" s="189">
        <v>0.13200000000000001</v>
      </c>
      <c r="U1406" s="189">
        <v>0.03</v>
      </c>
      <c r="V1406" s="189">
        <v>0.05</v>
      </c>
      <c r="W1406" s="189">
        <v>9.4E-2</v>
      </c>
      <c r="X1406" s="189">
        <v>0.126</v>
      </c>
      <c r="Y1406" s="189">
        <v>1E-3</v>
      </c>
      <c r="Z1406" s="189">
        <v>6.0000000000000001E-3</v>
      </c>
      <c r="AA1406" s="189">
        <v>2.4E-2</v>
      </c>
      <c r="AB1406" s="189">
        <v>4.2000000000000003E-2</v>
      </c>
      <c r="AC1406" s="42"/>
    </row>
    <row r="1407" spans="1:29" x14ac:dyDescent="0.25">
      <c r="A1407" s="94" t="s">
        <v>2920</v>
      </c>
      <c r="B1407" s="189" t="s">
        <v>143</v>
      </c>
      <c r="C1407" s="189">
        <v>0.41666666666666669</v>
      </c>
      <c r="D1407" s="189">
        <v>0.33666666666666667</v>
      </c>
      <c r="E1407" s="189">
        <v>7.3333333333333334E-2</v>
      </c>
      <c r="F1407" s="189">
        <v>3.3333333333333333E-2</v>
      </c>
      <c r="G1407" s="189">
        <v>0.09</v>
      </c>
      <c r="H1407" s="189" t="s">
        <v>143</v>
      </c>
      <c r="I1407" s="189">
        <v>0.05</v>
      </c>
      <c r="J1407" s="188">
        <v>1</v>
      </c>
      <c r="K1407" s="190">
        <v>300</v>
      </c>
      <c r="L1407" s="94"/>
      <c r="M1407" s="189" t="s">
        <v>143</v>
      </c>
      <c r="N1407" s="189" t="s">
        <v>143</v>
      </c>
      <c r="O1407" s="189">
        <v>0.36199999999999999</v>
      </c>
      <c r="P1407" s="189">
        <v>0.47299999999999998</v>
      </c>
      <c r="Q1407" s="189">
        <v>0.28599999999999998</v>
      </c>
      <c r="R1407" s="189">
        <v>0.39200000000000002</v>
      </c>
      <c r="S1407" s="189">
        <v>4.9000000000000002E-2</v>
      </c>
      <c r="T1407" s="189">
        <v>0.109</v>
      </c>
      <c r="U1407" s="189">
        <v>1.7999999999999999E-2</v>
      </c>
      <c r="V1407" s="189">
        <v>0.06</v>
      </c>
      <c r="W1407" s="189">
        <v>6.3E-2</v>
      </c>
      <c r="X1407" s="189">
        <v>0.128</v>
      </c>
      <c r="Y1407" s="189" t="s">
        <v>143</v>
      </c>
      <c r="Z1407" s="189" t="s">
        <v>143</v>
      </c>
      <c r="AA1407" s="189">
        <v>3.1E-2</v>
      </c>
      <c r="AB1407" s="189">
        <v>8.1000000000000003E-2</v>
      </c>
      <c r="AC1407" s="42"/>
    </row>
    <row r="1408" spans="1:29" x14ac:dyDescent="0.25">
      <c r="A1408" s="94" t="s">
        <v>2921</v>
      </c>
      <c r="B1408" s="189">
        <v>5.7841180193777694E-2</v>
      </c>
      <c r="C1408" s="189">
        <v>0.31413408637226742</v>
      </c>
      <c r="D1408" s="189">
        <v>0.24485125858123569</v>
      </c>
      <c r="E1408" s="189">
        <v>0.10170894396027071</v>
      </c>
      <c r="F1408" s="189">
        <v>2.5707191197234528E-2</v>
      </c>
      <c r="G1408" s="189">
        <v>0.22182189980037975</v>
      </c>
      <c r="H1408" s="189">
        <v>2.8725838648424947E-3</v>
      </c>
      <c r="I1408" s="189">
        <v>3.1062856029991724E-2</v>
      </c>
      <c r="J1408" s="188">
        <v>1</v>
      </c>
      <c r="K1408" s="190">
        <v>20539</v>
      </c>
      <c r="L1408" s="94"/>
      <c r="M1408" s="189">
        <v>5.5E-2</v>
      </c>
      <c r="N1408" s="189">
        <v>6.0999999999999999E-2</v>
      </c>
      <c r="O1408" s="189">
        <v>0.308</v>
      </c>
      <c r="P1408" s="189">
        <v>0.32100000000000001</v>
      </c>
      <c r="Q1408" s="189">
        <v>0.23899999999999999</v>
      </c>
      <c r="R1408" s="189">
        <v>0.251</v>
      </c>
      <c r="S1408" s="189">
        <v>9.8000000000000004E-2</v>
      </c>
      <c r="T1408" s="189">
        <v>0.106</v>
      </c>
      <c r="U1408" s="189">
        <v>2.4E-2</v>
      </c>
      <c r="V1408" s="189">
        <v>2.8000000000000001E-2</v>
      </c>
      <c r="W1408" s="189">
        <v>0.216</v>
      </c>
      <c r="X1408" s="189">
        <v>0.22800000000000001</v>
      </c>
      <c r="Y1408" s="189">
        <v>2E-3</v>
      </c>
      <c r="Z1408" s="189">
        <v>4.0000000000000001E-3</v>
      </c>
      <c r="AA1408" s="189">
        <v>2.9000000000000001E-2</v>
      </c>
      <c r="AB1408" s="189">
        <v>3.4000000000000002E-2</v>
      </c>
      <c r="AC1408" s="42"/>
    </row>
    <row r="1409" spans="1:29" x14ac:dyDescent="0.25">
      <c r="A1409" s="94" t="s">
        <v>2922</v>
      </c>
      <c r="B1409" s="189" t="s">
        <v>143</v>
      </c>
      <c r="C1409" s="189">
        <v>0.38376891334250346</v>
      </c>
      <c r="D1409" s="189">
        <v>0.23933975240715269</v>
      </c>
      <c r="E1409" s="189">
        <v>0.14030261348005502</v>
      </c>
      <c r="F1409" s="189">
        <v>3.8514442916093537E-2</v>
      </c>
      <c r="G1409" s="189">
        <v>0.17744154057771663</v>
      </c>
      <c r="H1409" s="189" t="s">
        <v>143</v>
      </c>
      <c r="I1409" s="189">
        <v>2.0632737276478678E-2</v>
      </c>
      <c r="J1409" s="188">
        <v>1</v>
      </c>
      <c r="K1409" s="190">
        <v>727</v>
      </c>
      <c r="L1409" s="94"/>
      <c r="M1409" s="189" t="s">
        <v>143</v>
      </c>
      <c r="N1409" s="189" t="s">
        <v>143</v>
      </c>
      <c r="O1409" s="189">
        <v>0.34899999999999998</v>
      </c>
      <c r="P1409" s="189">
        <v>0.42</v>
      </c>
      <c r="Q1409" s="189">
        <v>0.21</v>
      </c>
      <c r="R1409" s="189">
        <v>0.27200000000000002</v>
      </c>
      <c r="S1409" s="189">
        <v>0.11700000000000001</v>
      </c>
      <c r="T1409" s="189">
        <v>0.16700000000000001</v>
      </c>
      <c r="U1409" s="189">
        <v>2.7E-2</v>
      </c>
      <c r="V1409" s="189">
        <v>5.5E-2</v>
      </c>
      <c r="W1409" s="189">
        <v>0.151</v>
      </c>
      <c r="X1409" s="189">
        <v>0.20699999999999999</v>
      </c>
      <c r="Y1409" s="189" t="s">
        <v>143</v>
      </c>
      <c r="Z1409" s="189" t="s">
        <v>143</v>
      </c>
      <c r="AA1409" s="189">
        <v>1.2999999999999999E-2</v>
      </c>
      <c r="AB1409" s="189">
        <v>3.4000000000000002E-2</v>
      </c>
      <c r="AC1409" s="42"/>
    </row>
    <row r="1410" spans="1:29" x14ac:dyDescent="0.25">
      <c r="A1410" s="94" t="s">
        <v>2923</v>
      </c>
      <c r="B1410" s="189" t="s">
        <v>143</v>
      </c>
      <c r="C1410" s="189">
        <v>8.3072100313479627E-2</v>
      </c>
      <c r="D1410" s="189">
        <v>0.18652037617554859</v>
      </c>
      <c r="E1410" s="189">
        <v>7.6802507836990594E-2</v>
      </c>
      <c r="F1410" s="189">
        <v>1.7241379310344827E-2</v>
      </c>
      <c r="G1410" s="189">
        <v>0.58620689655172409</v>
      </c>
      <c r="H1410" s="189">
        <v>7.8369905956112845E-3</v>
      </c>
      <c r="I1410" s="189">
        <v>4.2319749216300939E-2</v>
      </c>
      <c r="J1410" s="188">
        <v>1</v>
      </c>
      <c r="K1410" s="190">
        <v>638</v>
      </c>
      <c r="L1410" s="94"/>
      <c r="M1410" s="189" t="s">
        <v>143</v>
      </c>
      <c r="N1410" s="189" t="s">
        <v>143</v>
      </c>
      <c r="O1410" s="189">
        <v>6.4000000000000001E-2</v>
      </c>
      <c r="P1410" s="189">
        <v>0.107</v>
      </c>
      <c r="Q1410" s="189">
        <v>0.158</v>
      </c>
      <c r="R1410" s="189">
        <v>0.219</v>
      </c>
      <c r="S1410" s="189">
        <v>5.8999999999999997E-2</v>
      </c>
      <c r="T1410" s="189">
        <v>0.1</v>
      </c>
      <c r="U1410" s="189">
        <v>0.01</v>
      </c>
      <c r="V1410" s="189">
        <v>3.1E-2</v>
      </c>
      <c r="W1410" s="189">
        <v>0.54800000000000004</v>
      </c>
      <c r="X1410" s="189">
        <v>0.624</v>
      </c>
      <c r="Y1410" s="189">
        <v>3.0000000000000001E-3</v>
      </c>
      <c r="Z1410" s="189">
        <v>1.7999999999999999E-2</v>
      </c>
      <c r="AA1410" s="189">
        <v>2.9000000000000001E-2</v>
      </c>
      <c r="AB1410" s="189">
        <v>6.0999999999999999E-2</v>
      </c>
      <c r="AC1410" s="42"/>
    </row>
    <row r="1411" spans="1:29" x14ac:dyDescent="0.25">
      <c r="A1411" s="94" t="s">
        <v>2924</v>
      </c>
      <c r="B1411" s="189" t="s">
        <v>143</v>
      </c>
      <c r="C1411" s="189">
        <v>9.99000999000999E-4</v>
      </c>
      <c r="D1411" s="189">
        <v>0.74425574425574426</v>
      </c>
      <c r="E1411" s="189">
        <v>0.20179820179820179</v>
      </c>
      <c r="F1411" s="189">
        <v>2.6473526473526472E-2</v>
      </c>
      <c r="G1411" s="189">
        <v>4.995004995004995E-3</v>
      </c>
      <c r="H1411" s="189" t="s">
        <v>143</v>
      </c>
      <c r="I1411" s="189">
        <v>2.147852147852148E-2</v>
      </c>
      <c r="J1411" s="188">
        <v>1</v>
      </c>
      <c r="K1411" s="190">
        <v>2002</v>
      </c>
      <c r="L1411" s="94"/>
      <c r="M1411" s="189" t="s">
        <v>143</v>
      </c>
      <c r="N1411" s="189" t="s">
        <v>143</v>
      </c>
      <c r="O1411" s="189">
        <v>0</v>
      </c>
      <c r="P1411" s="189">
        <v>4.0000000000000001E-3</v>
      </c>
      <c r="Q1411" s="189">
        <v>0.72499999999999998</v>
      </c>
      <c r="R1411" s="189">
        <v>0.76300000000000001</v>
      </c>
      <c r="S1411" s="189">
        <v>0.185</v>
      </c>
      <c r="T1411" s="189">
        <v>0.22</v>
      </c>
      <c r="U1411" s="189">
        <v>0.02</v>
      </c>
      <c r="V1411" s="189">
        <v>3.4000000000000002E-2</v>
      </c>
      <c r="W1411" s="189">
        <v>3.0000000000000001E-3</v>
      </c>
      <c r="X1411" s="189">
        <v>8.9999999999999993E-3</v>
      </c>
      <c r="Y1411" s="189" t="s">
        <v>143</v>
      </c>
      <c r="Z1411" s="189" t="s">
        <v>143</v>
      </c>
      <c r="AA1411" s="189">
        <v>1.6E-2</v>
      </c>
      <c r="AB1411" s="189">
        <v>2.9000000000000001E-2</v>
      </c>
      <c r="AC1411" s="42"/>
    </row>
    <row r="1412" spans="1:29" x14ac:dyDescent="0.25">
      <c r="A1412" s="94" t="s">
        <v>2925</v>
      </c>
      <c r="B1412" s="189">
        <v>5.3979511426319939E-2</v>
      </c>
      <c r="C1412" s="189">
        <v>0.3207249802994484</v>
      </c>
      <c r="D1412" s="189">
        <v>0.23167848699763594</v>
      </c>
      <c r="E1412" s="189">
        <v>7.7620173364854217E-2</v>
      </c>
      <c r="F1412" s="189">
        <v>5.0827423167848697E-2</v>
      </c>
      <c r="G1412" s="189">
        <v>0.23798266351457842</v>
      </c>
      <c r="H1412" s="189">
        <v>2.3640661938534278E-3</v>
      </c>
      <c r="I1412" s="189">
        <v>2.4822695035460994E-2</v>
      </c>
      <c r="J1412" s="188">
        <v>1.0000000000000002</v>
      </c>
      <c r="K1412" s="190">
        <v>2538</v>
      </c>
      <c r="L1412" s="94"/>
      <c r="M1412" s="189">
        <v>4.5999999999999999E-2</v>
      </c>
      <c r="N1412" s="189">
        <v>6.3E-2</v>
      </c>
      <c r="O1412" s="189">
        <v>0.30299999999999999</v>
      </c>
      <c r="P1412" s="189">
        <v>0.33900000000000002</v>
      </c>
      <c r="Q1412" s="189">
        <v>0.216</v>
      </c>
      <c r="R1412" s="189">
        <v>0.248</v>
      </c>
      <c r="S1412" s="189">
        <v>6.8000000000000005E-2</v>
      </c>
      <c r="T1412" s="189">
        <v>8.8999999999999996E-2</v>
      </c>
      <c r="U1412" s="189">
        <v>4.2999999999999997E-2</v>
      </c>
      <c r="V1412" s="189">
        <v>0.06</v>
      </c>
      <c r="W1412" s="189">
        <v>0.222</v>
      </c>
      <c r="X1412" s="189">
        <v>0.255</v>
      </c>
      <c r="Y1412" s="189">
        <v>1E-3</v>
      </c>
      <c r="Z1412" s="189">
        <v>5.0000000000000001E-3</v>
      </c>
      <c r="AA1412" s="189">
        <v>1.9E-2</v>
      </c>
      <c r="AB1412" s="189">
        <v>3.2000000000000001E-2</v>
      </c>
      <c r="AC1412" s="42"/>
    </row>
    <row r="1413" spans="1:29" x14ac:dyDescent="0.25">
      <c r="A1413" s="94" t="s">
        <v>2926</v>
      </c>
      <c r="B1413" s="189">
        <v>0.31427678850359264</v>
      </c>
      <c r="C1413" s="189">
        <v>0.42611683848797249</v>
      </c>
      <c r="D1413" s="189">
        <v>0.13808184942205562</v>
      </c>
      <c r="E1413" s="189">
        <v>4.1549515776319899E-2</v>
      </c>
      <c r="F1413" s="189">
        <v>1.2496094970321774E-3</v>
      </c>
      <c r="G1413" s="189">
        <v>4.1549515776319899E-2</v>
      </c>
      <c r="H1413" s="189">
        <v>3.1240237425804438E-3</v>
      </c>
      <c r="I1413" s="189">
        <v>3.4051858794126838E-2</v>
      </c>
      <c r="J1413" s="188">
        <v>1</v>
      </c>
      <c r="K1413" s="190">
        <v>3201</v>
      </c>
      <c r="L1413" s="94"/>
      <c r="M1413" s="189">
        <v>0.29799999999999999</v>
      </c>
      <c r="N1413" s="189">
        <v>0.33100000000000002</v>
      </c>
      <c r="O1413" s="189">
        <v>0.40899999999999997</v>
      </c>
      <c r="P1413" s="189">
        <v>0.443</v>
      </c>
      <c r="Q1413" s="189">
        <v>0.127</v>
      </c>
      <c r="R1413" s="189">
        <v>0.15</v>
      </c>
      <c r="S1413" s="189">
        <v>3.5000000000000003E-2</v>
      </c>
      <c r="T1413" s="189">
        <v>4.9000000000000002E-2</v>
      </c>
      <c r="U1413" s="189">
        <v>0</v>
      </c>
      <c r="V1413" s="189">
        <v>3.0000000000000001E-3</v>
      </c>
      <c r="W1413" s="189">
        <v>3.5000000000000003E-2</v>
      </c>
      <c r="X1413" s="189">
        <v>4.9000000000000002E-2</v>
      </c>
      <c r="Y1413" s="189">
        <v>2E-3</v>
      </c>
      <c r="Z1413" s="189">
        <v>6.0000000000000001E-3</v>
      </c>
      <c r="AA1413" s="189">
        <v>2.8000000000000001E-2</v>
      </c>
      <c r="AB1413" s="189">
        <v>4.1000000000000002E-2</v>
      </c>
      <c r="AC1413" s="42"/>
    </row>
    <row r="1414" spans="1:29" x14ac:dyDescent="0.25">
      <c r="A1414" s="94" t="s">
        <v>2927</v>
      </c>
      <c r="B1414" s="189" t="s">
        <v>143</v>
      </c>
      <c r="C1414" s="189">
        <v>0.24909747292418771</v>
      </c>
      <c r="D1414" s="189">
        <v>0.25270758122743681</v>
      </c>
      <c r="E1414" s="189">
        <v>0.17148014440433212</v>
      </c>
      <c r="F1414" s="189">
        <v>1.6245487364620937E-2</v>
      </c>
      <c r="G1414" s="189">
        <v>0.27617328519855594</v>
      </c>
      <c r="H1414" s="189">
        <v>5.415162454873646E-3</v>
      </c>
      <c r="I1414" s="189">
        <v>2.8880866425992781E-2</v>
      </c>
      <c r="J1414" s="188">
        <v>0.99999999999999989</v>
      </c>
      <c r="K1414" s="190">
        <v>554</v>
      </c>
      <c r="L1414" s="94"/>
      <c r="M1414" s="189" t="s">
        <v>143</v>
      </c>
      <c r="N1414" s="189" t="s">
        <v>143</v>
      </c>
      <c r="O1414" s="189">
        <v>0.215</v>
      </c>
      <c r="P1414" s="189">
        <v>0.28699999999999998</v>
      </c>
      <c r="Q1414" s="189">
        <v>0.218</v>
      </c>
      <c r="R1414" s="189">
        <v>0.29099999999999998</v>
      </c>
      <c r="S1414" s="189">
        <v>0.14199999999999999</v>
      </c>
      <c r="T1414" s="189">
        <v>0.20499999999999999</v>
      </c>
      <c r="U1414" s="189">
        <v>8.9999999999999993E-3</v>
      </c>
      <c r="V1414" s="189">
        <v>3.1E-2</v>
      </c>
      <c r="W1414" s="189">
        <v>0.24099999999999999</v>
      </c>
      <c r="X1414" s="189">
        <v>0.315</v>
      </c>
      <c r="Y1414" s="189">
        <v>2E-3</v>
      </c>
      <c r="Z1414" s="189">
        <v>1.6E-2</v>
      </c>
      <c r="AA1414" s="189">
        <v>1.7999999999999999E-2</v>
      </c>
      <c r="AB1414" s="189">
        <v>4.5999999999999999E-2</v>
      </c>
      <c r="AC1414" s="42"/>
    </row>
    <row r="1415" spans="1:29" x14ac:dyDescent="0.25">
      <c r="A1415" s="94" t="s">
        <v>2928</v>
      </c>
      <c r="B1415" s="189" t="s">
        <v>143</v>
      </c>
      <c r="C1415" s="189">
        <v>0.30296039984621298</v>
      </c>
      <c r="D1415" s="189">
        <v>0.17262591311034217</v>
      </c>
      <c r="E1415" s="189">
        <v>8.7658592848904274E-2</v>
      </c>
      <c r="F1415" s="189">
        <v>2.3836985774702037E-2</v>
      </c>
      <c r="G1415" s="189">
        <v>0.38100730488273743</v>
      </c>
      <c r="H1415" s="189">
        <v>4.2291426374471358E-3</v>
      </c>
      <c r="I1415" s="189">
        <v>2.768166089965398E-2</v>
      </c>
      <c r="J1415" s="188">
        <v>1.0000000000000002</v>
      </c>
      <c r="K1415" s="190">
        <v>2601</v>
      </c>
      <c r="L1415" s="94"/>
      <c r="M1415" s="189" t="s">
        <v>143</v>
      </c>
      <c r="N1415" s="189" t="s">
        <v>143</v>
      </c>
      <c r="O1415" s="189">
        <v>0.28599999999999998</v>
      </c>
      <c r="P1415" s="189">
        <v>0.32100000000000001</v>
      </c>
      <c r="Q1415" s="189">
        <v>0.159</v>
      </c>
      <c r="R1415" s="189">
        <v>0.188</v>
      </c>
      <c r="S1415" s="189">
        <v>7.6999999999999999E-2</v>
      </c>
      <c r="T1415" s="189">
        <v>9.9000000000000005E-2</v>
      </c>
      <c r="U1415" s="189">
        <v>1.9E-2</v>
      </c>
      <c r="V1415" s="189">
        <v>0.03</v>
      </c>
      <c r="W1415" s="189">
        <v>0.36299999999999999</v>
      </c>
      <c r="X1415" s="189">
        <v>0.4</v>
      </c>
      <c r="Y1415" s="189">
        <v>2E-3</v>
      </c>
      <c r="Z1415" s="189">
        <v>8.0000000000000002E-3</v>
      </c>
      <c r="AA1415" s="189">
        <v>2.1999999999999999E-2</v>
      </c>
      <c r="AB1415" s="189">
        <v>3.5000000000000003E-2</v>
      </c>
      <c r="AC1415" s="42"/>
    </row>
    <row r="1416" spans="1:29" x14ac:dyDescent="0.25">
      <c r="A1416" s="94" t="s">
        <v>2929</v>
      </c>
      <c r="B1416" s="189" t="s">
        <v>143</v>
      </c>
      <c r="C1416" s="189">
        <v>0.52342704149933061</v>
      </c>
      <c r="D1416" s="189">
        <v>0.28380187416331992</v>
      </c>
      <c r="E1416" s="189">
        <v>7.2289156626506021E-2</v>
      </c>
      <c r="F1416" s="189">
        <v>6.6934404283801874E-3</v>
      </c>
      <c r="G1416" s="189">
        <v>2.2757697456492636E-2</v>
      </c>
      <c r="H1416" s="189">
        <v>1.3386880856760374E-3</v>
      </c>
      <c r="I1416" s="189">
        <v>8.9692101740294516E-2</v>
      </c>
      <c r="J1416" s="188">
        <v>0.99999999999999989</v>
      </c>
      <c r="K1416" s="190">
        <v>747</v>
      </c>
      <c r="L1416" s="94"/>
      <c r="M1416" s="189" t="s">
        <v>143</v>
      </c>
      <c r="N1416" s="189" t="s">
        <v>143</v>
      </c>
      <c r="O1416" s="189">
        <v>0.48799999999999999</v>
      </c>
      <c r="P1416" s="189">
        <v>0.55900000000000005</v>
      </c>
      <c r="Q1416" s="189">
        <v>0.253</v>
      </c>
      <c r="R1416" s="189">
        <v>0.317</v>
      </c>
      <c r="S1416" s="189">
        <v>5.6000000000000001E-2</v>
      </c>
      <c r="T1416" s="189">
        <v>9.2999999999999999E-2</v>
      </c>
      <c r="U1416" s="189">
        <v>3.0000000000000001E-3</v>
      </c>
      <c r="V1416" s="189">
        <v>1.6E-2</v>
      </c>
      <c r="W1416" s="189">
        <v>1.4E-2</v>
      </c>
      <c r="X1416" s="189">
        <v>3.5999999999999997E-2</v>
      </c>
      <c r="Y1416" s="189">
        <v>0</v>
      </c>
      <c r="Z1416" s="189">
        <v>8.0000000000000002E-3</v>
      </c>
      <c r="AA1416" s="189">
        <v>7.0999999999999994E-2</v>
      </c>
      <c r="AB1416" s="189">
        <v>0.112</v>
      </c>
      <c r="AC1416" s="42"/>
    </row>
    <row r="1417" spans="1:29" x14ac:dyDescent="0.25">
      <c r="A1417" s="94" t="s">
        <v>2930</v>
      </c>
      <c r="B1417" s="189" t="s">
        <v>143</v>
      </c>
      <c r="C1417" s="189">
        <v>0.22249093107617895</v>
      </c>
      <c r="D1417" s="189">
        <v>0.38452237001209189</v>
      </c>
      <c r="E1417" s="189">
        <v>0.1185006045949214</v>
      </c>
      <c r="F1417" s="189">
        <v>1.2091898428053204E-2</v>
      </c>
      <c r="G1417" s="189">
        <v>0.22853688029020555</v>
      </c>
      <c r="H1417" s="189">
        <v>1.2091898428053204E-3</v>
      </c>
      <c r="I1417" s="189">
        <v>3.2648125755743655E-2</v>
      </c>
      <c r="J1417" s="188">
        <v>0.99999999999999989</v>
      </c>
      <c r="K1417" s="190">
        <v>827</v>
      </c>
      <c r="L1417" s="94"/>
      <c r="M1417" s="189" t="s">
        <v>143</v>
      </c>
      <c r="N1417" s="189" t="s">
        <v>143</v>
      </c>
      <c r="O1417" s="189">
        <v>0.19500000000000001</v>
      </c>
      <c r="P1417" s="189">
        <v>0.252</v>
      </c>
      <c r="Q1417" s="189">
        <v>0.35199999999999998</v>
      </c>
      <c r="R1417" s="189">
        <v>0.41799999999999998</v>
      </c>
      <c r="S1417" s="189">
        <v>9.8000000000000004E-2</v>
      </c>
      <c r="T1417" s="189">
        <v>0.14199999999999999</v>
      </c>
      <c r="U1417" s="189">
        <v>7.0000000000000001E-3</v>
      </c>
      <c r="V1417" s="189">
        <v>2.1999999999999999E-2</v>
      </c>
      <c r="W1417" s="189">
        <v>0.20100000000000001</v>
      </c>
      <c r="X1417" s="189">
        <v>0.25800000000000001</v>
      </c>
      <c r="Y1417" s="189">
        <v>0</v>
      </c>
      <c r="Z1417" s="189">
        <v>7.0000000000000001E-3</v>
      </c>
      <c r="AA1417" s="189">
        <v>2.3E-2</v>
      </c>
      <c r="AB1417" s="189">
        <v>4.7E-2</v>
      </c>
      <c r="AC1417" s="42"/>
    </row>
    <row r="1418" spans="1:29" x14ac:dyDescent="0.25">
      <c r="A1418" s="94" t="s">
        <v>2931</v>
      </c>
      <c r="B1418" s="189" t="s">
        <v>143</v>
      </c>
      <c r="C1418" s="189">
        <v>0.43082311733800349</v>
      </c>
      <c r="D1418" s="189">
        <v>0.20140105078809106</v>
      </c>
      <c r="E1418" s="189">
        <v>8.0560420315236428E-2</v>
      </c>
      <c r="F1418" s="189">
        <v>7.7057793345008757E-2</v>
      </c>
      <c r="G1418" s="189">
        <v>0.1733800350262697</v>
      </c>
      <c r="H1418" s="189">
        <v>1.7513134851138354E-3</v>
      </c>
      <c r="I1418" s="189">
        <v>3.5026269702276708E-2</v>
      </c>
      <c r="J1418" s="188">
        <v>0.99999999999999989</v>
      </c>
      <c r="K1418" s="190">
        <v>571</v>
      </c>
      <c r="L1418" s="94"/>
      <c r="M1418" s="189" t="s">
        <v>143</v>
      </c>
      <c r="N1418" s="189" t="s">
        <v>143</v>
      </c>
      <c r="O1418" s="189">
        <v>0.39100000000000001</v>
      </c>
      <c r="P1418" s="189">
        <v>0.47199999999999998</v>
      </c>
      <c r="Q1418" s="189">
        <v>0.17100000000000001</v>
      </c>
      <c r="R1418" s="189">
        <v>0.23599999999999999</v>
      </c>
      <c r="S1418" s="189">
        <v>6.0999999999999999E-2</v>
      </c>
      <c r="T1418" s="189">
        <v>0.106</v>
      </c>
      <c r="U1418" s="189">
        <v>5.8000000000000003E-2</v>
      </c>
      <c r="V1418" s="189">
        <v>0.10199999999999999</v>
      </c>
      <c r="W1418" s="189">
        <v>0.14499999999999999</v>
      </c>
      <c r="X1418" s="189">
        <v>0.20699999999999999</v>
      </c>
      <c r="Y1418" s="189">
        <v>0</v>
      </c>
      <c r="Z1418" s="189">
        <v>0.01</v>
      </c>
      <c r="AA1418" s="189">
        <v>2.3E-2</v>
      </c>
      <c r="AB1418" s="189">
        <v>5.2999999999999999E-2</v>
      </c>
      <c r="AC1418" s="42"/>
    </row>
    <row r="1419" spans="1:29" x14ac:dyDescent="0.25">
      <c r="A1419" s="94" t="s">
        <v>2932</v>
      </c>
      <c r="B1419" s="189" t="s">
        <v>143</v>
      </c>
      <c r="C1419" s="189">
        <v>0.15730337078651685</v>
      </c>
      <c r="D1419" s="189">
        <v>0.21722846441947566</v>
      </c>
      <c r="E1419" s="189">
        <v>8.4269662921348312E-2</v>
      </c>
      <c r="F1419" s="189">
        <v>2.9962546816479401E-2</v>
      </c>
      <c r="G1419" s="189">
        <v>0.46629213483146065</v>
      </c>
      <c r="H1419" s="189">
        <v>9.3632958801498131E-3</v>
      </c>
      <c r="I1419" s="189">
        <v>3.5580524344569285E-2</v>
      </c>
      <c r="J1419" s="188">
        <v>1</v>
      </c>
      <c r="K1419" s="190">
        <v>534</v>
      </c>
      <c r="L1419" s="94"/>
      <c r="M1419" s="189" t="s">
        <v>143</v>
      </c>
      <c r="N1419" s="189" t="s">
        <v>143</v>
      </c>
      <c r="O1419" s="189">
        <v>0.129</v>
      </c>
      <c r="P1419" s="189">
        <v>0.191</v>
      </c>
      <c r="Q1419" s="189">
        <v>0.184</v>
      </c>
      <c r="R1419" s="189">
        <v>0.254</v>
      </c>
      <c r="S1419" s="189">
        <v>6.4000000000000001E-2</v>
      </c>
      <c r="T1419" s="189">
        <v>0.111</v>
      </c>
      <c r="U1419" s="189">
        <v>1.9E-2</v>
      </c>
      <c r="V1419" s="189">
        <v>4.8000000000000001E-2</v>
      </c>
      <c r="W1419" s="189">
        <v>0.42399999999999999</v>
      </c>
      <c r="X1419" s="189">
        <v>0.50900000000000001</v>
      </c>
      <c r="Y1419" s="189">
        <v>4.0000000000000001E-3</v>
      </c>
      <c r="Z1419" s="189">
        <v>2.1999999999999999E-2</v>
      </c>
      <c r="AA1419" s="189">
        <v>2.3E-2</v>
      </c>
      <c r="AB1419" s="189">
        <v>5.5E-2</v>
      </c>
      <c r="AC1419" s="42"/>
    </row>
    <row r="1420" spans="1:29" x14ac:dyDescent="0.25">
      <c r="A1420" s="94" t="s">
        <v>2933</v>
      </c>
      <c r="B1420" s="189" t="s">
        <v>143</v>
      </c>
      <c r="C1420" s="189">
        <v>0.35852156057494866</v>
      </c>
      <c r="D1420" s="189">
        <v>0.33880903490759756</v>
      </c>
      <c r="E1420" s="189">
        <v>0.14209445585215605</v>
      </c>
      <c r="F1420" s="189">
        <v>4.0246406570841886E-2</v>
      </c>
      <c r="G1420" s="189">
        <v>9.3223819301848046E-2</v>
      </c>
      <c r="H1420" s="189">
        <v>1.2320328542094457E-3</v>
      </c>
      <c r="I1420" s="189">
        <v>2.5872689938398356E-2</v>
      </c>
      <c r="J1420" s="188">
        <v>1</v>
      </c>
      <c r="K1420" s="190">
        <v>2435</v>
      </c>
      <c r="L1420" s="94"/>
      <c r="M1420" s="189" t="s">
        <v>143</v>
      </c>
      <c r="N1420" s="189" t="s">
        <v>143</v>
      </c>
      <c r="O1420" s="189">
        <v>0.34</v>
      </c>
      <c r="P1420" s="189">
        <v>0.378</v>
      </c>
      <c r="Q1420" s="189">
        <v>0.32</v>
      </c>
      <c r="R1420" s="189">
        <v>0.35799999999999998</v>
      </c>
      <c r="S1420" s="189">
        <v>0.129</v>
      </c>
      <c r="T1420" s="189">
        <v>0.157</v>
      </c>
      <c r="U1420" s="189">
        <v>3.3000000000000002E-2</v>
      </c>
      <c r="V1420" s="189">
        <v>4.9000000000000002E-2</v>
      </c>
      <c r="W1420" s="189">
        <v>8.2000000000000003E-2</v>
      </c>
      <c r="X1420" s="189">
        <v>0.105</v>
      </c>
      <c r="Y1420" s="189">
        <v>0</v>
      </c>
      <c r="Z1420" s="189">
        <v>4.0000000000000001E-3</v>
      </c>
      <c r="AA1420" s="189">
        <v>0.02</v>
      </c>
      <c r="AB1420" s="189">
        <v>3.3000000000000002E-2</v>
      </c>
      <c r="AC1420" s="42"/>
    </row>
    <row r="1421" spans="1:29" x14ac:dyDescent="0.25">
      <c r="A1421" s="94" t="s">
        <v>2934</v>
      </c>
      <c r="B1421" s="189" t="s">
        <v>143</v>
      </c>
      <c r="C1421" s="189">
        <v>0.47122302158273383</v>
      </c>
      <c r="D1421" s="189">
        <v>0.33093525179856115</v>
      </c>
      <c r="E1421" s="189">
        <v>8.4532374100719426E-2</v>
      </c>
      <c r="F1421" s="189">
        <v>7.1942446043165471E-3</v>
      </c>
      <c r="G1421" s="189">
        <v>6.83453237410072E-2</v>
      </c>
      <c r="H1421" s="189" t="s">
        <v>143</v>
      </c>
      <c r="I1421" s="189">
        <v>3.7769784172661872E-2</v>
      </c>
      <c r="J1421" s="188">
        <v>1</v>
      </c>
      <c r="K1421" s="190">
        <v>556</v>
      </c>
      <c r="L1421" s="94"/>
      <c r="M1421" s="189" t="s">
        <v>143</v>
      </c>
      <c r="N1421" s="189" t="s">
        <v>143</v>
      </c>
      <c r="O1421" s="189">
        <v>0.43</v>
      </c>
      <c r="P1421" s="189">
        <v>0.51300000000000001</v>
      </c>
      <c r="Q1421" s="189">
        <v>0.29299999999999998</v>
      </c>
      <c r="R1421" s="189">
        <v>0.371</v>
      </c>
      <c r="S1421" s="189">
        <v>6.4000000000000001E-2</v>
      </c>
      <c r="T1421" s="189">
        <v>0.111</v>
      </c>
      <c r="U1421" s="189">
        <v>3.0000000000000001E-3</v>
      </c>
      <c r="V1421" s="189">
        <v>1.7999999999999999E-2</v>
      </c>
      <c r="W1421" s="189">
        <v>0.05</v>
      </c>
      <c r="X1421" s="189">
        <v>9.1999999999999998E-2</v>
      </c>
      <c r="Y1421" s="189" t="s">
        <v>143</v>
      </c>
      <c r="Z1421" s="189" t="s">
        <v>143</v>
      </c>
      <c r="AA1421" s="189">
        <v>2.5000000000000001E-2</v>
      </c>
      <c r="AB1421" s="189">
        <v>5.7000000000000002E-2</v>
      </c>
      <c r="AC1421" s="42"/>
    </row>
    <row r="1422" spans="1:29" x14ac:dyDescent="0.25">
      <c r="A1422" s="94" t="s">
        <v>2935</v>
      </c>
      <c r="B1422" s="189">
        <v>5.536737471904777E-2</v>
      </c>
      <c r="C1422" s="189">
        <v>0.2640476115103359</v>
      </c>
      <c r="D1422" s="189">
        <v>0.29874323340403303</v>
      </c>
      <c r="E1422" s="189">
        <v>9.5159707493114698E-2</v>
      </c>
      <c r="F1422" s="189">
        <v>2.5103675330019944E-2</v>
      </c>
      <c r="G1422" s="189">
        <v>0.20804710500490678</v>
      </c>
      <c r="H1422" s="189">
        <v>9.4969767957200292E-5</v>
      </c>
      <c r="I1422" s="189">
        <v>5.3436322770584695E-2</v>
      </c>
      <c r="J1422" s="188">
        <v>1</v>
      </c>
      <c r="K1422" s="190">
        <v>31589</v>
      </c>
      <c r="L1422" s="94"/>
      <c r="M1422" s="189">
        <v>5.2999999999999999E-2</v>
      </c>
      <c r="N1422" s="189">
        <v>5.8000000000000003E-2</v>
      </c>
      <c r="O1422" s="189">
        <v>0.25900000000000001</v>
      </c>
      <c r="P1422" s="189">
        <v>0.26900000000000002</v>
      </c>
      <c r="Q1422" s="189">
        <v>0.29399999999999998</v>
      </c>
      <c r="R1422" s="189">
        <v>0.30399999999999999</v>
      </c>
      <c r="S1422" s="189">
        <v>9.1999999999999998E-2</v>
      </c>
      <c r="T1422" s="189">
        <v>9.8000000000000004E-2</v>
      </c>
      <c r="U1422" s="189">
        <v>2.3E-2</v>
      </c>
      <c r="V1422" s="189">
        <v>2.7E-2</v>
      </c>
      <c r="W1422" s="189">
        <v>0.20399999999999999</v>
      </c>
      <c r="X1422" s="189">
        <v>0.21299999999999999</v>
      </c>
      <c r="Y1422" s="189">
        <v>0</v>
      </c>
      <c r="Z1422" s="189">
        <v>0</v>
      </c>
      <c r="AA1422" s="189">
        <v>5.0999999999999997E-2</v>
      </c>
      <c r="AB1422" s="189">
        <v>5.6000000000000001E-2</v>
      </c>
      <c r="AC1422" s="42"/>
    </row>
    <row r="1423" spans="1:29" x14ac:dyDescent="0.25">
      <c r="A1423" s="94" t="s">
        <v>2936</v>
      </c>
      <c r="B1423" s="189" t="s">
        <v>143</v>
      </c>
      <c r="C1423" s="189">
        <v>0.31598864711447494</v>
      </c>
      <c r="D1423" s="189">
        <v>0.31882686849574265</v>
      </c>
      <c r="E1423" s="189">
        <v>0.14001892147587511</v>
      </c>
      <c r="F1423" s="189">
        <v>3.405865657521287E-2</v>
      </c>
      <c r="G1423" s="189">
        <v>0.15231788079470199</v>
      </c>
      <c r="H1423" s="189" t="s">
        <v>143</v>
      </c>
      <c r="I1423" s="189">
        <v>3.8789025543992432E-2</v>
      </c>
      <c r="J1423" s="188">
        <v>1</v>
      </c>
      <c r="K1423" s="190">
        <v>1057</v>
      </c>
      <c r="L1423" s="94"/>
      <c r="M1423" s="189" t="s">
        <v>143</v>
      </c>
      <c r="N1423" s="189" t="s">
        <v>143</v>
      </c>
      <c r="O1423" s="189">
        <v>0.28899999999999998</v>
      </c>
      <c r="P1423" s="189">
        <v>0.34499999999999997</v>
      </c>
      <c r="Q1423" s="189">
        <v>0.29099999999999998</v>
      </c>
      <c r="R1423" s="189">
        <v>0.34799999999999998</v>
      </c>
      <c r="S1423" s="189">
        <v>0.12</v>
      </c>
      <c r="T1423" s="189">
        <v>0.16200000000000001</v>
      </c>
      <c r="U1423" s="189">
        <v>2.5000000000000001E-2</v>
      </c>
      <c r="V1423" s="189">
        <v>4.7E-2</v>
      </c>
      <c r="W1423" s="189">
        <v>0.13200000000000001</v>
      </c>
      <c r="X1423" s="189">
        <v>0.17499999999999999</v>
      </c>
      <c r="Y1423" s="189" t="s">
        <v>143</v>
      </c>
      <c r="Z1423" s="189" t="s">
        <v>143</v>
      </c>
      <c r="AA1423" s="189">
        <v>2.9000000000000001E-2</v>
      </c>
      <c r="AB1423" s="189">
        <v>5.1999999999999998E-2</v>
      </c>
      <c r="AC1423" s="42"/>
    </row>
    <row r="1424" spans="1:29" x14ac:dyDescent="0.25">
      <c r="A1424" s="94" t="s">
        <v>2937</v>
      </c>
      <c r="B1424" s="189" t="s">
        <v>143</v>
      </c>
      <c r="C1424" s="189">
        <v>8.1415929203539822E-2</v>
      </c>
      <c r="D1424" s="189">
        <v>0.20088495575221238</v>
      </c>
      <c r="E1424" s="189">
        <v>7.6991150442477882E-2</v>
      </c>
      <c r="F1424" s="189">
        <v>1.1504424778761062E-2</v>
      </c>
      <c r="G1424" s="189">
        <v>0.56991150442477878</v>
      </c>
      <c r="H1424" s="189" t="s">
        <v>143</v>
      </c>
      <c r="I1424" s="189">
        <v>5.9292035398230088E-2</v>
      </c>
      <c r="J1424" s="188">
        <v>1</v>
      </c>
      <c r="K1424" s="190">
        <v>1130</v>
      </c>
      <c r="L1424" s="94"/>
      <c r="M1424" s="189" t="s">
        <v>143</v>
      </c>
      <c r="N1424" s="189" t="s">
        <v>143</v>
      </c>
      <c r="O1424" s="189">
        <v>6.7000000000000004E-2</v>
      </c>
      <c r="P1424" s="189">
        <v>9.9000000000000005E-2</v>
      </c>
      <c r="Q1424" s="189">
        <v>0.17899999999999999</v>
      </c>
      <c r="R1424" s="189">
        <v>0.22500000000000001</v>
      </c>
      <c r="S1424" s="189">
        <v>6.3E-2</v>
      </c>
      <c r="T1424" s="189">
        <v>9.4E-2</v>
      </c>
      <c r="U1424" s="189">
        <v>7.0000000000000001E-3</v>
      </c>
      <c r="V1424" s="189">
        <v>0.02</v>
      </c>
      <c r="W1424" s="189">
        <v>0.54100000000000004</v>
      </c>
      <c r="X1424" s="189">
        <v>0.59799999999999998</v>
      </c>
      <c r="Y1424" s="189" t="s">
        <v>143</v>
      </c>
      <c r="Z1424" s="189" t="s">
        <v>143</v>
      </c>
      <c r="AA1424" s="189">
        <v>4.7E-2</v>
      </c>
      <c r="AB1424" s="189">
        <v>7.4999999999999997E-2</v>
      </c>
      <c r="AC1424" s="42"/>
    </row>
    <row r="1425" spans="1:29" x14ac:dyDescent="0.25">
      <c r="A1425" s="94" t="s">
        <v>2938</v>
      </c>
      <c r="B1425" s="189">
        <v>1.8308080808080808E-2</v>
      </c>
      <c r="C1425" s="189">
        <v>6.3131313131313137E-4</v>
      </c>
      <c r="D1425" s="189">
        <v>0.58112373737373735</v>
      </c>
      <c r="E1425" s="189">
        <v>0.33996212121212122</v>
      </c>
      <c r="F1425" s="189">
        <v>1.1047979797979798E-2</v>
      </c>
      <c r="G1425" s="189">
        <v>7.26010101010101E-3</v>
      </c>
      <c r="H1425" s="189" t="s">
        <v>143</v>
      </c>
      <c r="I1425" s="189">
        <v>4.1666666666666664E-2</v>
      </c>
      <c r="J1425" s="188">
        <v>0.99999999999999989</v>
      </c>
      <c r="K1425" s="190">
        <v>3168</v>
      </c>
      <c r="L1425" s="94"/>
      <c r="M1425" s="189">
        <v>1.4E-2</v>
      </c>
      <c r="N1425" s="189">
        <v>2.4E-2</v>
      </c>
      <c r="O1425" s="189">
        <v>0</v>
      </c>
      <c r="P1425" s="189">
        <v>2E-3</v>
      </c>
      <c r="Q1425" s="189">
        <v>0.56399999999999995</v>
      </c>
      <c r="R1425" s="189">
        <v>0.59799999999999998</v>
      </c>
      <c r="S1425" s="189">
        <v>0.32400000000000001</v>
      </c>
      <c r="T1425" s="189">
        <v>0.35699999999999998</v>
      </c>
      <c r="U1425" s="189">
        <v>8.0000000000000002E-3</v>
      </c>
      <c r="V1425" s="189">
        <v>1.4999999999999999E-2</v>
      </c>
      <c r="W1425" s="189">
        <v>5.0000000000000001E-3</v>
      </c>
      <c r="X1425" s="189">
        <v>1.0999999999999999E-2</v>
      </c>
      <c r="Y1425" s="189" t="s">
        <v>143</v>
      </c>
      <c r="Z1425" s="189" t="s">
        <v>143</v>
      </c>
      <c r="AA1425" s="189">
        <v>3.5000000000000003E-2</v>
      </c>
      <c r="AB1425" s="189">
        <v>4.9000000000000002E-2</v>
      </c>
      <c r="AC1425" s="42"/>
    </row>
    <row r="1426" spans="1:29" x14ac:dyDescent="0.25">
      <c r="A1426" s="94" t="s">
        <v>2939</v>
      </c>
      <c r="B1426" s="189">
        <v>5.1737255896525489E-2</v>
      </c>
      <c r="C1426" s="189">
        <v>0.25386761349226478</v>
      </c>
      <c r="D1426" s="189">
        <v>0.29089525741820949</v>
      </c>
      <c r="E1426" s="189">
        <v>7.0251077859497843E-2</v>
      </c>
      <c r="F1426" s="189">
        <v>5.046918589906163E-2</v>
      </c>
      <c r="G1426" s="189">
        <v>0.23611463352777073</v>
      </c>
      <c r="H1426" s="189">
        <v>2.5361399949277199E-4</v>
      </c>
      <c r="I1426" s="189">
        <v>4.6411361907177276E-2</v>
      </c>
      <c r="J1426" s="188">
        <v>1</v>
      </c>
      <c r="K1426" s="190">
        <v>3943</v>
      </c>
      <c r="L1426" s="94"/>
      <c r="M1426" s="189">
        <v>4.4999999999999998E-2</v>
      </c>
      <c r="N1426" s="189">
        <v>5.8999999999999997E-2</v>
      </c>
      <c r="O1426" s="189">
        <v>0.24099999999999999</v>
      </c>
      <c r="P1426" s="189">
        <v>0.26800000000000002</v>
      </c>
      <c r="Q1426" s="189">
        <v>0.27700000000000002</v>
      </c>
      <c r="R1426" s="189">
        <v>0.30499999999999999</v>
      </c>
      <c r="S1426" s="189">
        <v>6.3E-2</v>
      </c>
      <c r="T1426" s="189">
        <v>7.9000000000000001E-2</v>
      </c>
      <c r="U1426" s="189">
        <v>4.3999999999999997E-2</v>
      </c>
      <c r="V1426" s="189">
        <v>5.8000000000000003E-2</v>
      </c>
      <c r="W1426" s="189">
        <v>0.223</v>
      </c>
      <c r="X1426" s="189">
        <v>0.25</v>
      </c>
      <c r="Y1426" s="189">
        <v>0</v>
      </c>
      <c r="Z1426" s="189">
        <v>1E-3</v>
      </c>
      <c r="AA1426" s="189">
        <v>0.04</v>
      </c>
      <c r="AB1426" s="189">
        <v>5.2999999999999999E-2</v>
      </c>
      <c r="AC1426" s="42"/>
    </row>
    <row r="1427" spans="1:29" x14ac:dyDescent="0.25">
      <c r="A1427" s="94" t="s">
        <v>2940</v>
      </c>
      <c r="B1427" s="189">
        <v>0.30662305805396567</v>
      </c>
      <c r="C1427" s="189">
        <v>0.39574816026165166</v>
      </c>
      <c r="D1427" s="189">
        <v>0.17048242027800489</v>
      </c>
      <c r="E1427" s="189">
        <v>2.7596075224856909E-2</v>
      </c>
      <c r="F1427" s="189">
        <v>2.0441537203597709E-3</v>
      </c>
      <c r="G1427" s="189">
        <v>4.0678659035159444E-2</v>
      </c>
      <c r="H1427" s="189" t="s">
        <v>143</v>
      </c>
      <c r="I1427" s="189">
        <v>5.6827473426001633E-2</v>
      </c>
      <c r="J1427" s="188">
        <v>0.99999999999999989</v>
      </c>
      <c r="K1427" s="190">
        <v>4892</v>
      </c>
      <c r="L1427" s="94"/>
      <c r="M1427" s="189">
        <v>0.29399999999999998</v>
      </c>
      <c r="N1427" s="189">
        <v>0.32</v>
      </c>
      <c r="O1427" s="189">
        <v>0.38200000000000001</v>
      </c>
      <c r="P1427" s="189">
        <v>0.41</v>
      </c>
      <c r="Q1427" s="189">
        <v>0.16</v>
      </c>
      <c r="R1427" s="189">
        <v>0.18099999999999999</v>
      </c>
      <c r="S1427" s="189">
        <v>2.3E-2</v>
      </c>
      <c r="T1427" s="189">
        <v>3.3000000000000002E-2</v>
      </c>
      <c r="U1427" s="189">
        <v>1E-3</v>
      </c>
      <c r="V1427" s="189">
        <v>4.0000000000000001E-3</v>
      </c>
      <c r="W1427" s="189">
        <v>3.5000000000000003E-2</v>
      </c>
      <c r="X1427" s="189">
        <v>4.7E-2</v>
      </c>
      <c r="Y1427" s="189" t="s">
        <v>143</v>
      </c>
      <c r="Z1427" s="189" t="s">
        <v>143</v>
      </c>
      <c r="AA1427" s="189">
        <v>5.0999999999999997E-2</v>
      </c>
      <c r="AB1427" s="189">
        <v>6.4000000000000001E-2</v>
      </c>
      <c r="AC1427" s="42"/>
    </row>
    <row r="1428" spans="1:29" x14ac:dyDescent="0.25">
      <c r="A1428" s="94" t="s">
        <v>2941</v>
      </c>
      <c r="B1428" s="189" t="s">
        <v>143</v>
      </c>
      <c r="C1428" s="189">
        <v>0.22038216560509555</v>
      </c>
      <c r="D1428" s="189">
        <v>0.37324840764331207</v>
      </c>
      <c r="E1428" s="189">
        <v>0.12229299363057325</v>
      </c>
      <c r="F1428" s="189">
        <v>2.1656050955414011E-2</v>
      </c>
      <c r="G1428" s="189">
        <v>0.2267515923566879</v>
      </c>
      <c r="H1428" s="189" t="s">
        <v>143</v>
      </c>
      <c r="I1428" s="189">
        <v>3.5668789808917196E-2</v>
      </c>
      <c r="J1428" s="188">
        <v>1</v>
      </c>
      <c r="K1428" s="190">
        <v>785</v>
      </c>
      <c r="L1428" s="94"/>
      <c r="M1428" s="189" t="s">
        <v>143</v>
      </c>
      <c r="N1428" s="189" t="s">
        <v>143</v>
      </c>
      <c r="O1428" s="189">
        <v>0.193</v>
      </c>
      <c r="P1428" s="189">
        <v>0.251</v>
      </c>
      <c r="Q1428" s="189">
        <v>0.34</v>
      </c>
      <c r="R1428" s="189">
        <v>0.40799999999999997</v>
      </c>
      <c r="S1428" s="189">
        <v>0.10100000000000001</v>
      </c>
      <c r="T1428" s="189">
        <v>0.14699999999999999</v>
      </c>
      <c r="U1428" s="189">
        <v>1.4E-2</v>
      </c>
      <c r="V1428" s="189">
        <v>3.4000000000000002E-2</v>
      </c>
      <c r="W1428" s="189">
        <v>0.19900000000000001</v>
      </c>
      <c r="X1428" s="189">
        <v>0.25700000000000001</v>
      </c>
      <c r="Y1428" s="189" t="s">
        <v>143</v>
      </c>
      <c r="Z1428" s="189" t="s">
        <v>143</v>
      </c>
      <c r="AA1428" s="189">
        <v>2.5000000000000001E-2</v>
      </c>
      <c r="AB1428" s="189">
        <v>5.0999999999999997E-2</v>
      </c>
      <c r="AC1428" s="42"/>
    </row>
    <row r="1429" spans="1:29" x14ac:dyDescent="0.25">
      <c r="A1429" s="94" t="s">
        <v>2942</v>
      </c>
      <c r="B1429" s="189" t="s">
        <v>143</v>
      </c>
      <c r="C1429" s="189">
        <v>0.22985977453945561</v>
      </c>
      <c r="D1429" s="189">
        <v>0.23535881220786362</v>
      </c>
      <c r="E1429" s="189">
        <v>0.1165795985702502</v>
      </c>
      <c r="F1429" s="189">
        <v>1.8971679956007698E-2</v>
      </c>
      <c r="G1429" s="189">
        <v>0.36596095683255431</v>
      </c>
      <c r="H1429" s="189" t="s">
        <v>143</v>
      </c>
      <c r="I1429" s="189">
        <v>3.3269177893868573E-2</v>
      </c>
      <c r="J1429" s="188">
        <v>1</v>
      </c>
      <c r="K1429" s="190">
        <v>3637</v>
      </c>
      <c r="L1429" s="94"/>
      <c r="M1429" s="189" t="s">
        <v>143</v>
      </c>
      <c r="N1429" s="189" t="s">
        <v>143</v>
      </c>
      <c r="O1429" s="189">
        <v>0.216</v>
      </c>
      <c r="P1429" s="189">
        <v>0.24399999999999999</v>
      </c>
      <c r="Q1429" s="189">
        <v>0.222</v>
      </c>
      <c r="R1429" s="189">
        <v>0.249</v>
      </c>
      <c r="S1429" s="189">
        <v>0.107</v>
      </c>
      <c r="T1429" s="189">
        <v>0.127</v>
      </c>
      <c r="U1429" s="189">
        <v>1.4999999999999999E-2</v>
      </c>
      <c r="V1429" s="189">
        <v>2.4E-2</v>
      </c>
      <c r="W1429" s="189">
        <v>0.35</v>
      </c>
      <c r="X1429" s="189">
        <v>0.38200000000000001</v>
      </c>
      <c r="Y1429" s="189" t="s">
        <v>143</v>
      </c>
      <c r="Z1429" s="189" t="s">
        <v>143</v>
      </c>
      <c r="AA1429" s="189">
        <v>2.8000000000000001E-2</v>
      </c>
      <c r="AB1429" s="189">
        <v>0.04</v>
      </c>
      <c r="AC1429" s="42"/>
    </row>
    <row r="1430" spans="1:29" x14ac:dyDescent="0.25">
      <c r="A1430" s="94" t="s">
        <v>2943</v>
      </c>
      <c r="B1430" s="189" t="s">
        <v>143</v>
      </c>
      <c r="C1430" s="189">
        <v>0.4252026529108327</v>
      </c>
      <c r="D1430" s="189">
        <v>0.3507737656595431</v>
      </c>
      <c r="E1430" s="189">
        <v>8.3271923360353717E-2</v>
      </c>
      <c r="F1430" s="189">
        <v>8.1061164333087691E-3</v>
      </c>
      <c r="G1430" s="189">
        <v>1.6949152542372881E-2</v>
      </c>
      <c r="H1430" s="189" t="s">
        <v>143</v>
      </c>
      <c r="I1430" s="189">
        <v>0.1156963890935888</v>
      </c>
      <c r="J1430" s="188">
        <v>0.99999999999999989</v>
      </c>
      <c r="K1430" s="190">
        <v>1357</v>
      </c>
      <c r="L1430" s="94"/>
      <c r="M1430" s="189" t="s">
        <v>143</v>
      </c>
      <c r="N1430" s="189" t="s">
        <v>143</v>
      </c>
      <c r="O1430" s="189">
        <v>0.39900000000000002</v>
      </c>
      <c r="P1430" s="189">
        <v>0.45200000000000001</v>
      </c>
      <c r="Q1430" s="189">
        <v>0.32600000000000001</v>
      </c>
      <c r="R1430" s="189">
        <v>0.377</v>
      </c>
      <c r="S1430" s="189">
        <v>7.0000000000000007E-2</v>
      </c>
      <c r="T1430" s="189">
        <v>9.9000000000000005E-2</v>
      </c>
      <c r="U1430" s="189">
        <v>5.0000000000000001E-3</v>
      </c>
      <c r="V1430" s="189">
        <v>1.4E-2</v>
      </c>
      <c r="W1430" s="189">
        <v>1.0999999999999999E-2</v>
      </c>
      <c r="X1430" s="189">
        <v>2.5000000000000001E-2</v>
      </c>
      <c r="Y1430" s="189" t="s">
        <v>143</v>
      </c>
      <c r="Z1430" s="189" t="s">
        <v>143</v>
      </c>
      <c r="AA1430" s="189">
        <v>0.1</v>
      </c>
      <c r="AB1430" s="189">
        <v>0.13400000000000001</v>
      </c>
      <c r="AC1430" s="42"/>
    </row>
    <row r="1431" spans="1:29" x14ac:dyDescent="0.25">
      <c r="A1431" s="94" t="s">
        <v>2944</v>
      </c>
      <c r="B1431" s="189" t="s">
        <v>143</v>
      </c>
      <c r="C1431" s="189">
        <v>0.17757774140752863</v>
      </c>
      <c r="D1431" s="189">
        <v>0.3788870703764321</v>
      </c>
      <c r="E1431" s="189">
        <v>9.5744680851063829E-2</v>
      </c>
      <c r="F1431" s="189">
        <v>1.718494271685761E-2</v>
      </c>
      <c r="G1431" s="189">
        <v>0.27168576104746317</v>
      </c>
      <c r="H1431" s="189" t="s">
        <v>143</v>
      </c>
      <c r="I1431" s="189">
        <v>5.8919803600654665E-2</v>
      </c>
      <c r="J1431" s="188">
        <v>1</v>
      </c>
      <c r="K1431" s="190">
        <v>1222</v>
      </c>
      <c r="L1431" s="94"/>
      <c r="M1431" s="189" t="s">
        <v>143</v>
      </c>
      <c r="N1431" s="189" t="s">
        <v>143</v>
      </c>
      <c r="O1431" s="189">
        <v>0.157</v>
      </c>
      <c r="P1431" s="189">
        <v>0.2</v>
      </c>
      <c r="Q1431" s="189">
        <v>0.35199999999999998</v>
      </c>
      <c r="R1431" s="189">
        <v>0.40600000000000003</v>
      </c>
      <c r="S1431" s="189">
        <v>0.08</v>
      </c>
      <c r="T1431" s="189">
        <v>0.114</v>
      </c>
      <c r="U1431" s="189">
        <v>1.0999999999999999E-2</v>
      </c>
      <c r="V1431" s="189">
        <v>2.5999999999999999E-2</v>
      </c>
      <c r="W1431" s="189">
        <v>0.247</v>
      </c>
      <c r="X1431" s="189">
        <v>0.29699999999999999</v>
      </c>
      <c r="Y1431" s="189" t="s">
        <v>143</v>
      </c>
      <c r="Z1431" s="189" t="s">
        <v>143</v>
      </c>
      <c r="AA1431" s="189">
        <v>4.7E-2</v>
      </c>
      <c r="AB1431" s="189">
        <v>7.3999999999999996E-2</v>
      </c>
      <c r="AC1431" s="42"/>
    </row>
    <row r="1432" spans="1:29" x14ac:dyDescent="0.25">
      <c r="A1432" s="94" t="s">
        <v>2945</v>
      </c>
      <c r="B1432" s="189" t="s">
        <v>143</v>
      </c>
      <c r="C1432" s="189">
        <v>0.39620081411126185</v>
      </c>
      <c r="D1432" s="189">
        <v>0.2062415196743555</v>
      </c>
      <c r="E1432" s="189">
        <v>7.055630936227951E-2</v>
      </c>
      <c r="F1432" s="189">
        <v>0.10583446404341927</v>
      </c>
      <c r="G1432" s="189">
        <v>0.18046132971506107</v>
      </c>
      <c r="H1432" s="189" t="s">
        <v>143</v>
      </c>
      <c r="I1432" s="189">
        <v>4.0705563093622797E-2</v>
      </c>
      <c r="J1432" s="188">
        <v>1</v>
      </c>
      <c r="K1432" s="190">
        <v>737</v>
      </c>
      <c r="L1432" s="94"/>
      <c r="M1432" s="189" t="s">
        <v>143</v>
      </c>
      <c r="N1432" s="189" t="s">
        <v>143</v>
      </c>
      <c r="O1432" s="189">
        <v>0.36199999999999999</v>
      </c>
      <c r="P1432" s="189">
        <v>0.432</v>
      </c>
      <c r="Q1432" s="189">
        <v>0.17899999999999999</v>
      </c>
      <c r="R1432" s="189">
        <v>0.23699999999999999</v>
      </c>
      <c r="S1432" s="189">
        <v>5.3999999999999999E-2</v>
      </c>
      <c r="T1432" s="189">
        <v>9.0999999999999998E-2</v>
      </c>
      <c r="U1432" s="189">
        <v>8.5999999999999993E-2</v>
      </c>
      <c r="V1432" s="189">
        <v>0.13</v>
      </c>
      <c r="W1432" s="189">
        <v>0.154</v>
      </c>
      <c r="X1432" s="189">
        <v>0.21</v>
      </c>
      <c r="Y1432" s="189" t="s">
        <v>143</v>
      </c>
      <c r="Z1432" s="189" t="s">
        <v>143</v>
      </c>
      <c r="AA1432" s="189">
        <v>2.9000000000000001E-2</v>
      </c>
      <c r="AB1432" s="189">
        <v>5.8000000000000003E-2</v>
      </c>
      <c r="AC1432" s="42"/>
    </row>
    <row r="1433" spans="1:29" x14ac:dyDescent="0.25">
      <c r="A1433" s="94" t="s">
        <v>2946</v>
      </c>
      <c r="B1433" s="189" t="s">
        <v>143</v>
      </c>
      <c r="C1433" s="189">
        <v>0.12118018967334036</v>
      </c>
      <c r="D1433" s="189">
        <v>0.2339304531085353</v>
      </c>
      <c r="E1433" s="189">
        <v>9.6944151738672282E-2</v>
      </c>
      <c r="F1433" s="189">
        <v>3.6880927291886197E-2</v>
      </c>
      <c r="G1433" s="189">
        <v>0.46259220231822973</v>
      </c>
      <c r="H1433" s="189">
        <v>1.053740779768177E-3</v>
      </c>
      <c r="I1433" s="189">
        <v>4.7418335089567963E-2</v>
      </c>
      <c r="J1433" s="188">
        <v>0.99999999999999989</v>
      </c>
      <c r="K1433" s="190">
        <v>949</v>
      </c>
      <c r="L1433" s="94"/>
      <c r="M1433" s="189" t="s">
        <v>143</v>
      </c>
      <c r="N1433" s="189" t="s">
        <v>143</v>
      </c>
      <c r="O1433" s="189">
        <v>0.10199999999999999</v>
      </c>
      <c r="P1433" s="189">
        <v>0.14299999999999999</v>
      </c>
      <c r="Q1433" s="189">
        <v>0.20799999999999999</v>
      </c>
      <c r="R1433" s="189">
        <v>0.26200000000000001</v>
      </c>
      <c r="S1433" s="189">
        <v>0.08</v>
      </c>
      <c r="T1433" s="189">
        <v>0.11700000000000001</v>
      </c>
      <c r="U1433" s="189">
        <v>2.7E-2</v>
      </c>
      <c r="V1433" s="189">
        <v>5.0999999999999997E-2</v>
      </c>
      <c r="W1433" s="189">
        <v>0.43099999999999999</v>
      </c>
      <c r="X1433" s="189">
        <v>0.49399999999999999</v>
      </c>
      <c r="Y1433" s="189">
        <v>0</v>
      </c>
      <c r="Z1433" s="189">
        <v>6.0000000000000001E-3</v>
      </c>
      <c r="AA1433" s="189">
        <v>3.5999999999999997E-2</v>
      </c>
      <c r="AB1433" s="189">
        <v>6.3E-2</v>
      </c>
      <c r="AC1433" s="42"/>
    </row>
    <row r="1434" spans="1:29" x14ac:dyDescent="0.25">
      <c r="A1434" s="94" t="s">
        <v>2947</v>
      </c>
      <c r="B1434" s="189" t="s">
        <v>143</v>
      </c>
      <c r="C1434" s="189">
        <v>0.309634089856415</v>
      </c>
      <c r="D1434" s="189">
        <v>0.43283927744326078</v>
      </c>
      <c r="E1434" s="189">
        <v>0.10444650301065309</v>
      </c>
      <c r="F1434" s="189">
        <v>2.0842982862436313E-2</v>
      </c>
      <c r="G1434" s="189">
        <v>6.7623899953682259E-2</v>
      </c>
      <c r="H1434" s="189" t="s">
        <v>143</v>
      </c>
      <c r="I1434" s="189">
        <v>6.4613246873552577E-2</v>
      </c>
      <c r="J1434" s="188">
        <v>1</v>
      </c>
      <c r="K1434" s="190">
        <v>4318</v>
      </c>
      <c r="L1434" s="94"/>
      <c r="M1434" s="189" t="s">
        <v>143</v>
      </c>
      <c r="N1434" s="189" t="s">
        <v>143</v>
      </c>
      <c r="O1434" s="189">
        <v>0.29599999999999999</v>
      </c>
      <c r="P1434" s="189">
        <v>0.32400000000000001</v>
      </c>
      <c r="Q1434" s="189">
        <v>0.41799999999999998</v>
      </c>
      <c r="R1434" s="189">
        <v>0.44800000000000001</v>
      </c>
      <c r="S1434" s="189">
        <v>9.6000000000000002E-2</v>
      </c>
      <c r="T1434" s="189">
        <v>0.114</v>
      </c>
      <c r="U1434" s="189">
        <v>1.7000000000000001E-2</v>
      </c>
      <c r="V1434" s="189">
        <v>2.5999999999999999E-2</v>
      </c>
      <c r="W1434" s="189">
        <v>6.0999999999999999E-2</v>
      </c>
      <c r="X1434" s="189">
        <v>7.5999999999999998E-2</v>
      </c>
      <c r="Y1434" s="189" t="s">
        <v>143</v>
      </c>
      <c r="Z1434" s="189" t="s">
        <v>143</v>
      </c>
      <c r="AA1434" s="189">
        <v>5.8000000000000003E-2</v>
      </c>
      <c r="AB1434" s="189">
        <v>7.1999999999999995E-2</v>
      </c>
      <c r="AC1434" s="42"/>
    </row>
    <row r="1435" spans="1:29" x14ac:dyDescent="0.25">
      <c r="A1435" s="94" t="s">
        <v>2948</v>
      </c>
      <c r="B1435" s="189" t="s">
        <v>143</v>
      </c>
      <c r="C1435" s="189">
        <v>0.37285902503293805</v>
      </c>
      <c r="D1435" s="189">
        <v>0.42292490118577075</v>
      </c>
      <c r="E1435" s="189">
        <v>7.6416337285902497E-2</v>
      </c>
      <c r="F1435" s="189">
        <v>1.0540184453227932E-2</v>
      </c>
      <c r="G1435" s="189">
        <v>7.378129117259552E-2</v>
      </c>
      <c r="H1435" s="189" t="s">
        <v>143</v>
      </c>
      <c r="I1435" s="189">
        <v>4.3478260869565216E-2</v>
      </c>
      <c r="J1435" s="188">
        <v>0.99999999999999978</v>
      </c>
      <c r="K1435" s="190">
        <v>759</v>
      </c>
      <c r="L1435" s="94"/>
      <c r="M1435" s="189" t="s">
        <v>143</v>
      </c>
      <c r="N1435" s="189" t="s">
        <v>143</v>
      </c>
      <c r="O1435" s="189">
        <v>0.33900000000000002</v>
      </c>
      <c r="P1435" s="189">
        <v>0.40799999999999997</v>
      </c>
      <c r="Q1435" s="189">
        <v>0.38800000000000001</v>
      </c>
      <c r="R1435" s="189">
        <v>0.45800000000000002</v>
      </c>
      <c r="S1435" s="189">
        <v>0.06</v>
      </c>
      <c r="T1435" s="189">
        <v>9.8000000000000004E-2</v>
      </c>
      <c r="U1435" s="189">
        <v>5.0000000000000001E-3</v>
      </c>
      <c r="V1435" s="189">
        <v>2.1000000000000001E-2</v>
      </c>
      <c r="W1435" s="189">
        <v>5.7000000000000002E-2</v>
      </c>
      <c r="X1435" s="189">
        <v>9.5000000000000001E-2</v>
      </c>
      <c r="Y1435" s="189" t="s">
        <v>143</v>
      </c>
      <c r="Z1435" s="189" t="s">
        <v>143</v>
      </c>
      <c r="AA1435" s="189">
        <v>3.1E-2</v>
      </c>
      <c r="AB1435" s="189">
        <v>0.06</v>
      </c>
      <c r="AC1435" s="42"/>
    </row>
    <row r="1436" spans="1:29" x14ac:dyDescent="0.25">
      <c r="A1436" s="94" t="s">
        <v>2949</v>
      </c>
      <c r="B1436" s="189">
        <v>5.9775515531192903E-2</v>
      </c>
      <c r="C1436" s="189">
        <v>0.28974158183241971</v>
      </c>
      <c r="D1436" s="189">
        <v>0.30331506134168623</v>
      </c>
      <c r="E1436" s="189">
        <v>4.5549464891673191E-2</v>
      </c>
      <c r="F1436" s="189">
        <v>2.5450274079874706E-2</v>
      </c>
      <c r="G1436" s="189">
        <v>0.23779691986426521</v>
      </c>
      <c r="H1436" s="189">
        <v>1.6966849386583138E-3</v>
      </c>
      <c r="I1436" s="189">
        <v>3.6674497520229707E-2</v>
      </c>
      <c r="J1436" s="188">
        <v>0.99999999999999989</v>
      </c>
      <c r="K1436" s="190">
        <v>7662</v>
      </c>
      <c r="L1436" s="94"/>
      <c r="M1436" s="189">
        <v>5.5E-2</v>
      </c>
      <c r="N1436" s="189">
        <v>6.5000000000000002E-2</v>
      </c>
      <c r="O1436" s="189">
        <v>0.28000000000000003</v>
      </c>
      <c r="P1436" s="189">
        <v>0.3</v>
      </c>
      <c r="Q1436" s="189">
        <v>0.29299999999999998</v>
      </c>
      <c r="R1436" s="189">
        <v>0.314</v>
      </c>
      <c r="S1436" s="189">
        <v>4.1000000000000002E-2</v>
      </c>
      <c r="T1436" s="189">
        <v>0.05</v>
      </c>
      <c r="U1436" s="189">
        <v>2.1999999999999999E-2</v>
      </c>
      <c r="V1436" s="189">
        <v>2.9000000000000001E-2</v>
      </c>
      <c r="W1436" s="189">
        <v>0.22800000000000001</v>
      </c>
      <c r="X1436" s="189">
        <v>0.247</v>
      </c>
      <c r="Y1436" s="189">
        <v>1E-3</v>
      </c>
      <c r="Z1436" s="189">
        <v>3.0000000000000001E-3</v>
      </c>
      <c r="AA1436" s="189">
        <v>3.3000000000000002E-2</v>
      </c>
      <c r="AB1436" s="189">
        <v>4.1000000000000002E-2</v>
      </c>
      <c r="AC1436" s="42"/>
    </row>
    <row r="1437" spans="1:29" x14ac:dyDescent="0.25">
      <c r="A1437" s="94" t="s">
        <v>2950</v>
      </c>
      <c r="B1437" s="189" t="s">
        <v>143</v>
      </c>
      <c r="C1437" s="189">
        <v>0.26712328767123289</v>
      </c>
      <c r="D1437" s="189">
        <v>0.35273972602739728</v>
      </c>
      <c r="E1437" s="189">
        <v>7.1917808219178078E-2</v>
      </c>
      <c r="F1437" s="189">
        <v>7.8767123287671229E-2</v>
      </c>
      <c r="G1437" s="189">
        <v>0.18835616438356165</v>
      </c>
      <c r="H1437" s="189" t="s">
        <v>143</v>
      </c>
      <c r="I1437" s="189">
        <v>4.1095890410958902E-2</v>
      </c>
      <c r="J1437" s="188">
        <v>1</v>
      </c>
      <c r="K1437" s="190">
        <v>292</v>
      </c>
      <c r="L1437" s="94"/>
      <c r="M1437" s="189" t="s">
        <v>143</v>
      </c>
      <c r="N1437" s="189" t="s">
        <v>143</v>
      </c>
      <c r="O1437" s="189">
        <v>0.22</v>
      </c>
      <c r="P1437" s="189">
        <v>0.32100000000000001</v>
      </c>
      <c r="Q1437" s="189">
        <v>0.3</v>
      </c>
      <c r="R1437" s="189">
        <v>0.40899999999999997</v>
      </c>
      <c r="S1437" s="189">
        <v>4.8000000000000001E-2</v>
      </c>
      <c r="T1437" s="189">
        <v>0.107</v>
      </c>
      <c r="U1437" s="189">
        <v>5.2999999999999999E-2</v>
      </c>
      <c r="V1437" s="189">
        <v>0.115</v>
      </c>
      <c r="W1437" s="189">
        <v>0.14799999999999999</v>
      </c>
      <c r="X1437" s="189">
        <v>0.23699999999999999</v>
      </c>
      <c r="Y1437" s="189" t="s">
        <v>143</v>
      </c>
      <c r="Z1437" s="189" t="s">
        <v>143</v>
      </c>
      <c r="AA1437" s="189">
        <v>2.4E-2</v>
      </c>
      <c r="AB1437" s="189">
        <v>7.0000000000000007E-2</v>
      </c>
      <c r="AC1437" s="42"/>
    </row>
    <row r="1438" spans="1:29" x14ac:dyDescent="0.25">
      <c r="A1438" s="94" t="s">
        <v>2951</v>
      </c>
      <c r="B1438" s="189" t="s">
        <v>143</v>
      </c>
      <c r="C1438" s="189">
        <v>0.13235294117647059</v>
      </c>
      <c r="D1438" s="189">
        <v>0.17279411764705882</v>
      </c>
      <c r="E1438" s="189">
        <v>1.4705882352941176E-2</v>
      </c>
      <c r="F1438" s="189">
        <v>1.4705882352941176E-2</v>
      </c>
      <c r="G1438" s="189">
        <v>0.61764705882352944</v>
      </c>
      <c r="H1438" s="189">
        <v>1.4705882352941176E-2</v>
      </c>
      <c r="I1438" s="189">
        <v>3.3088235294117647E-2</v>
      </c>
      <c r="J1438" s="188">
        <v>1</v>
      </c>
      <c r="K1438" s="190">
        <v>272</v>
      </c>
      <c r="L1438" s="94"/>
      <c r="M1438" s="189" t="s">
        <v>143</v>
      </c>
      <c r="N1438" s="189" t="s">
        <v>143</v>
      </c>
      <c r="O1438" s="189">
        <v>9.7000000000000003E-2</v>
      </c>
      <c r="P1438" s="189">
        <v>0.17799999999999999</v>
      </c>
      <c r="Q1438" s="189">
        <v>0.13300000000000001</v>
      </c>
      <c r="R1438" s="189">
        <v>0.222</v>
      </c>
      <c r="S1438" s="189">
        <v>6.0000000000000001E-3</v>
      </c>
      <c r="T1438" s="189">
        <v>3.6999999999999998E-2</v>
      </c>
      <c r="U1438" s="189">
        <v>6.0000000000000001E-3</v>
      </c>
      <c r="V1438" s="189">
        <v>3.6999999999999998E-2</v>
      </c>
      <c r="W1438" s="189">
        <v>0.55900000000000005</v>
      </c>
      <c r="X1438" s="189">
        <v>0.67300000000000004</v>
      </c>
      <c r="Y1438" s="189">
        <v>6.0000000000000001E-3</v>
      </c>
      <c r="Z1438" s="189">
        <v>3.6999999999999998E-2</v>
      </c>
      <c r="AA1438" s="189">
        <v>1.7999999999999999E-2</v>
      </c>
      <c r="AB1438" s="189">
        <v>6.2E-2</v>
      </c>
      <c r="AC1438" s="42"/>
    </row>
    <row r="1439" spans="1:29" x14ac:dyDescent="0.25">
      <c r="A1439" s="94" t="s">
        <v>2952</v>
      </c>
      <c r="B1439" s="189" t="s">
        <v>143</v>
      </c>
      <c r="C1439" s="189">
        <v>1.30718954248366E-3</v>
      </c>
      <c r="D1439" s="189">
        <v>0.87320261437908497</v>
      </c>
      <c r="E1439" s="189">
        <v>2.4836601307189541E-2</v>
      </c>
      <c r="F1439" s="189">
        <v>6.1437908496732023E-2</v>
      </c>
      <c r="G1439" s="189">
        <v>6.5359477124183009E-3</v>
      </c>
      <c r="H1439" s="189" t="s">
        <v>143</v>
      </c>
      <c r="I1439" s="189">
        <v>3.2679738562091505E-2</v>
      </c>
      <c r="J1439" s="188">
        <v>1</v>
      </c>
      <c r="K1439" s="190">
        <v>765</v>
      </c>
      <c r="L1439" s="94"/>
      <c r="M1439" s="189" t="s">
        <v>143</v>
      </c>
      <c r="N1439" s="189" t="s">
        <v>143</v>
      </c>
      <c r="O1439" s="189">
        <v>0</v>
      </c>
      <c r="P1439" s="189">
        <v>7.0000000000000001E-3</v>
      </c>
      <c r="Q1439" s="189">
        <v>0.84799999999999998</v>
      </c>
      <c r="R1439" s="189">
        <v>0.89500000000000002</v>
      </c>
      <c r="S1439" s="189">
        <v>1.6E-2</v>
      </c>
      <c r="T1439" s="189">
        <v>3.7999999999999999E-2</v>
      </c>
      <c r="U1439" s="189">
        <v>4.7E-2</v>
      </c>
      <c r="V1439" s="189">
        <v>8.1000000000000003E-2</v>
      </c>
      <c r="W1439" s="189">
        <v>3.0000000000000001E-3</v>
      </c>
      <c r="X1439" s="189">
        <v>1.4999999999999999E-2</v>
      </c>
      <c r="Y1439" s="189" t="s">
        <v>143</v>
      </c>
      <c r="Z1439" s="189" t="s">
        <v>143</v>
      </c>
      <c r="AA1439" s="189">
        <v>2.1999999999999999E-2</v>
      </c>
      <c r="AB1439" s="189">
        <v>4.8000000000000001E-2</v>
      </c>
      <c r="AC1439" s="42"/>
    </row>
    <row r="1440" spans="1:29" x14ac:dyDescent="0.25">
      <c r="A1440" s="94" t="s">
        <v>2953</v>
      </c>
      <c r="B1440" s="189">
        <v>5.869797225186766E-2</v>
      </c>
      <c r="C1440" s="189">
        <v>0.27748132337246534</v>
      </c>
      <c r="D1440" s="189">
        <v>0.29775880469583776</v>
      </c>
      <c r="E1440" s="189">
        <v>3.7353255069370331E-2</v>
      </c>
      <c r="F1440" s="189">
        <v>4.3756670224119533E-2</v>
      </c>
      <c r="G1440" s="189">
        <v>0.25400213447171827</v>
      </c>
      <c r="H1440" s="189">
        <v>2.1344717182497333E-3</v>
      </c>
      <c r="I1440" s="189">
        <v>2.8815368196371399E-2</v>
      </c>
      <c r="J1440" s="188">
        <v>1</v>
      </c>
      <c r="K1440" s="190">
        <v>937</v>
      </c>
      <c r="L1440" s="94"/>
      <c r="M1440" s="189">
        <v>4.4999999999999998E-2</v>
      </c>
      <c r="N1440" s="189">
        <v>7.5999999999999998E-2</v>
      </c>
      <c r="O1440" s="189">
        <v>0.25</v>
      </c>
      <c r="P1440" s="189">
        <v>0.307</v>
      </c>
      <c r="Q1440" s="189">
        <v>0.26900000000000002</v>
      </c>
      <c r="R1440" s="189">
        <v>0.32800000000000001</v>
      </c>
      <c r="S1440" s="189">
        <v>2.7E-2</v>
      </c>
      <c r="T1440" s="189">
        <v>5.1999999999999998E-2</v>
      </c>
      <c r="U1440" s="189">
        <v>3.2000000000000001E-2</v>
      </c>
      <c r="V1440" s="189">
        <v>5.8999999999999997E-2</v>
      </c>
      <c r="W1440" s="189">
        <v>0.22700000000000001</v>
      </c>
      <c r="X1440" s="189">
        <v>0.28299999999999997</v>
      </c>
      <c r="Y1440" s="189">
        <v>1E-3</v>
      </c>
      <c r="Z1440" s="189">
        <v>8.0000000000000002E-3</v>
      </c>
      <c r="AA1440" s="189">
        <v>0.02</v>
      </c>
      <c r="AB1440" s="189">
        <v>4.2000000000000003E-2</v>
      </c>
      <c r="AC1440" s="42"/>
    </row>
    <row r="1441" spans="1:29" x14ac:dyDescent="0.25">
      <c r="A1441" s="94" t="s">
        <v>2954</v>
      </c>
      <c r="B1441" s="189">
        <v>0.32185886402753872</v>
      </c>
      <c r="C1441" s="189">
        <v>0.44836488812392428</v>
      </c>
      <c r="D1441" s="189">
        <v>0.13769363166953527</v>
      </c>
      <c r="E1441" s="189">
        <v>2.323580034423408E-2</v>
      </c>
      <c r="F1441" s="189" t="s">
        <v>143</v>
      </c>
      <c r="G1441" s="189">
        <v>4.4750430292598967E-2</v>
      </c>
      <c r="H1441" s="189">
        <v>2.5817555938037868E-3</v>
      </c>
      <c r="I1441" s="189">
        <v>2.1514629948364887E-2</v>
      </c>
      <c r="J1441" s="188">
        <v>1</v>
      </c>
      <c r="K1441" s="190">
        <v>1162</v>
      </c>
      <c r="L1441" s="94"/>
      <c r="M1441" s="189">
        <v>0.29599999999999999</v>
      </c>
      <c r="N1441" s="189">
        <v>0.34899999999999998</v>
      </c>
      <c r="O1441" s="189">
        <v>0.42</v>
      </c>
      <c r="P1441" s="189">
        <v>0.47699999999999998</v>
      </c>
      <c r="Q1441" s="189">
        <v>0.11899999999999999</v>
      </c>
      <c r="R1441" s="189">
        <v>0.159</v>
      </c>
      <c r="S1441" s="189">
        <v>1.6E-2</v>
      </c>
      <c r="T1441" s="189">
        <v>3.4000000000000002E-2</v>
      </c>
      <c r="U1441" s="189" t="s">
        <v>143</v>
      </c>
      <c r="V1441" s="189" t="s">
        <v>143</v>
      </c>
      <c r="W1441" s="189">
        <v>3.4000000000000002E-2</v>
      </c>
      <c r="X1441" s="189">
        <v>5.8000000000000003E-2</v>
      </c>
      <c r="Y1441" s="189">
        <v>1E-3</v>
      </c>
      <c r="Z1441" s="189">
        <v>8.0000000000000002E-3</v>
      </c>
      <c r="AA1441" s="189">
        <v>1.4999999999999999E-2</v>
      </c>
      <c r="AB1441" s="189">
        <v>3.2000000000000001E-2</v>
      </c>
      <c r="AC1441" s="42"/>
    </row>
    <row r="1442" spans="1:29" x14ac:dyDescent="0.25">
      <c r="A1442" s="94" t="s">
        <v>2955</v>
      </c>
      <c r="B1442" s="189" t="s">
        <v>143</v>
      </c>
      <c r="C1442" s="189">
        <v>0.26368159203980102</v>
      </c>
      <c r="D1442" s="189">
        <v>0.32835820895522388</v>
      </c>
      <c r="E1442" s="189">
        <v>5.9701492537313432E-2</v>
      </c>
      <c r="F1442" s="189">
        <v>2.4875621890547265E-2</v>
      </c>
      <c r="G1442" s="189">
        <v>0.27363184079601988</v>
      </c>
      <c r="H1442" s="189" t="s">
        <v>143</v>
      </c>
      <c r="I1442" s="189">
        <v>4.975124378109453E-2</v>
      </c>
      <c r="J1442" s="188">
        <v>1</v>
      </c>
      <c r="K1442" s="190">
        <v>201</v>
      </c>
      <c r="L1442" s="94"/>
      <c r="M1442" s="189" t="s">
        <v>143</v>
      </c>
      <c r="N1442" s="189" t="s">
        <v>143</v>
      </c>
      <c r="O1442" s="189">
        <v>0.20799999999999999</v>
      </c>
      <c r="P1442" s="189">
        <v>0.32900000000000001</v>
      </c>
      <c r="Q1442" s="189">
        <v>0.26700000000000002</v>
      </c>
      <c r="R1442" s="189">
        <v>0.39600000000000002</v>
      </c>
      <c r="S1442" s="189">
        <v>3.4000000000000002E-2</v>
      </c>
      <c r="T1442" s="189">
        <v>0.10100000000000001</v>
      </c>
      <c r="U1442" s="189">
        <v>1.0999999999999999E-2</v>
      </c>
      <c r="V1442" s="189">
        <v>5.7000000000000002E-2</v>
      </c>
      <c r="W1442" s="189">
        <v>0.217</v>
      </c>
      <c r="X1442" s="189">
        <v>0.33900000000000002</v>
      </c>
      <c r="Y1442" s="189" t="s">
        <v>143</v>
      </c>
      <c r="Z1442" s="189" t="s">
        <v>143</v>
      </c>
      <c r="AA1442" s="189">
        <v>2.7E-2</v>
      </c>
      <c r="AB1442" s="189">
        <v>8.8999999999999996E-2</v>
      </c>
      <c r="AC1442" s="42"/>
    </row>
    <row r="1443" spans="1:29" x14ac:dyDescent="0.25">
      <c r="A1443" s="94" t="s">
        <v>2956</v>
      </c>
      <c r="B1443" s="189" t="s">
        <v>143</v>
      </c>
      <c r="C1443" s="189">
        <v>0.28410159924741296</v>
      </c>
      <c r="D1443" s="189">
        <v>0.21636876763875823</v>
      </c>
      <c r="E1443" s="189">
        <v>4.8918156161806212E-2</v>
      </c>
      <c r="F1443" s="189">
        <v>5.6444026340545629E-3</v>
      </c>
      <c r="G1443" s="189">
        <v>0.41204139228598308</v>
      </c>
      <c r="H1443" s="189" t="s">
        <v>143</v>
      </c>
      <c r="I1443" s="189">
        <v>3.2925682031984947E-2</v>
      </c>
      <c r="J1443" s="188">
        <v>1</v>
      </c>
      <c r="K1443" s="190">
        <v>1063</v>
      </c>
      <c r="L1443" s="94"/>
      <c r="M1443" s="189" t="s">
        <v>143</v>
      </c>
      <c r="N1443" s="189" t="s">
        <v>143</v>
      </c>
      <c r="O1443" s="189">
        <v>0.25800000000000001</v>
      </c>
      <c r="P1443" s="189">
        <v>0.312</v>
      </c>
      <c r="Q1443" s="189">
        <v>0.193</v>
      </c>
      <c r="R1443" s="189">
        <v>0.24199999999999999</v>
      </c>
      <c r="S1443" s="189">
        <v>3.6999999999999998E-2</v>
      </c>
      <c r="T1443" s="189">
        <v>6.4000000000000001E-2</v>
      </c>
      <c r="U1443" s="189">
        <v>3.0000000000000001E-3</v>
      </c>
      <c r="V1443" s="189">
        <v>1.2E-2</v>
      </c>
      <c r="W1443" s="189">
        <v>0.38300000000000001</v>
      </c>
      <c r="X1443" s="189">
        <v>0.442</v>
      </c>
      <c r="Y1443" s="189" t="s">
        <v>143</v>
      </c>
      <c r="Z1443" s="189" t="s">
        <v>143</v>
      </c>
      <c r="AA1443" s="189">
        <v>2.4E-2</v>
      </c>
      <c r="AB1443" s="189">
        <v>4.4999999999999998E-2</v>
      </c>
      <c r="AC1443" s="42"/>
    </row>
    <row r="1444" spans="1:29" x14ac:dyDescent="0.25">
      <c r="A1444" s="94" t="s">
        <v>2957</v>
      </c>
      <c r="B1444" s="189" t="s">
        <v>143</v>
      </c>
      <c r="C1444" s="189">
        <v>0.36956521739130432</v>
      </c>
      <c r="D1444" s="189">
        <v>0.44782608695652176</v>
      </c>
      <c r="E1444" s="189">
        <v>4.3478260869565216E-2</v>
      </c>
      <c r="F1444" s="189">
        <v>4.3478260869565218E-3</v>
      </c>
      <c r="G1444" s="189">
        <v>4.3478260869565218E-3</v>
      </c>
      <c r="H1444" s="189" t="s">
        <v>143</v>
      </c>
      <c r="I1444" s="189">
        <v>0.13043478260869565</v>
      </c>
      <c r="J1444" s="188">
        <v>0.99999999999999989</v>
      </c>
      <c r="K1444" s="190">
        <v>230</v>
      </c>
      <c r="L1444" s="94"/>
      <c r="M1444" s="189" t="s">
        <v>143</v>
      </c>
      <c r="N1444" s="189" t="s">
        <v>143</v>
      </c>
      <c r="O1444" s="189">
        <v>0.31</v>
      </c>
      <c r="P1444" s="189">
        <v>0.434</v>
      </c>
      <c r="Q1444" s="189">
        <v>0.38500000000000001</v>
      </c>
      <c r="R1444" s="189">
        <v>0.51200000000000001</v>
      </c>
      <c r="S1444" s="189">
        <v>2.4E-2</v>
      </c>
      <c r="T1444" s="189">
        <v>7.8E-2</v>
      </c>
      <c r="U1444" s="189">
        <v>1E-3</v>
      </c>
      <c r="V1444" s="189">
        <v>2.4E-2</v>
      </c>
      <c r="W1444" s="189">
        <v>1E-3</v>
      </c>
      <c r="X1444" s="189">
        <v>2.4E-2</v>
      </c>
      <c r="Y1444" s="189" t="s">
        <v>143</v>
      </c>
      <c r="Z1444" s="189" t="s">
        <v>143</v>
      </c>
      <c r="AA1444" s="189">
        <v>9.2999999999999999E-2</v>
      </c>
      <c r="AB1444" s="189">
        <v>0.18</v>
      </c>
      <c r="AC1444" s="42"/>
    </row>
    <row r="1445" spans="1:29" x14ac:dyDescent="0.25">
      <c r="A1445" s="94" t="s">
        <v>2958</v>
      </c>
      <c r="B1445" s="189" t="s">
        <v>143</v>
      </c>
      <c r="C1445" s="189">
        <v>0.21710526315789475</v>
      </c>
      <c r="D1445" s="189">
        <v>0.41776315789473684</v>
      </c>
      <c r="E1445" s="189">
        <v>5.921052631578947E-2</v>
      </c>
      <c r="F1445" s="189">
        <v>1.6447368421052631E-2</v>
      </c>
      <c r="G1445" s="189">
        <v>0.27631578947368424</v>
      </c>
      <c r="H1445" s="189" t="s">
        <v>143</v>
      </c>
      <c r="I1445" s="189">
        <v>1.3157894736842105E-2</v>
      </c>
      <c r="J1445" s="188">
        <v>1</v>
      </c>
      <c r="K1445" s="190">
        <v>304</v>
      </c>
      <c r="L1445" s="94"/>
      <c r="M1445" s="189" t="s">
        <v>143</v>
      </c>
      <c r="N1445" s="189" t="s">
        <v>143</v>
      </c>
      <c r="O1445" s="189">
        <v>0.17399999999999999</v>
      </c>
      <c r="P1445" s="189">
        <v>0.26700000000000002</v>
      </c>
      <c r="Q1445" s="189">
        <v>0.36399999999999999</v>
      </c>
      <c r="R1445" s="189">
        <v>0.47399999999999998</v>
      </c>
      <c r="S1445" s="189">
        <v>3.7999999999999999E-2</v>
      </c>
      <c r="T1445" s="189">
        <v>9.1999999999999998E-2</v>
      </c>
      <c r="U1445" s="189">
        <v>7.0000000000000001E-3</v>
      </c>
      <c r="V1445" s="189">
        <v>3.7999999999999999E-2</v>
      </c>
      <c r="W1445" s="189">
        <v>0.22900000000000001</v>
      </c>
      <c r="X1445" s="189">
        <v>0.32900000000000001</v>
      </c>
      <c r="Y1445" s="189" t="s">
        <v>143</v>
      </c>
      <c r="Z1445" s="189" t="s">
        <v>143</v>
      </c>
      <c r="AA1445" s="189">
        <v>5.0000000000000001E-3</v>
      </c>
      <c r="AB1445" s="189">
        <v>3.3000000000000002E-2</v>
      </c>
      <c r="AC1445" s="42"/>
    </row>
    <row r="1446" spans="1:29" x14ac:dyDescent="0.25">
      <c r="A1446" s="94" t="s">
        <v>2959</v>
      </c>
      <c r="B1446" s="189" t="s">
        <v>143</v>
      </c>
      <c r="C1446" s="189">
        <v>0.35576923076923078</v>
      </c>
      <c r="D1446" s="189">
        <v>0.29807692307692307</v>
      </c>
      <c r="E1446" s="189">
        <v>1.9230769230769232E-2</v>
      </c>
      <c r="F1446" s="189">
        <v>7.2115384615384609E-2</v>
      </c>
      <c r="G1446" s="189">
        <v>0.21153846153846154</v>
      </c>
      <c r="H1446" s="189">
        <v>4.807692307692308E-3</v>
      </c>
      <c r="I1446" s="189">
        <v>3.8461538461538464E-2</v>
      </c>
      <c r="J1446" s="188">
        <v>1</v>
      </c>
      <c r="K1446" s="190">
        <v>208</v>
      </c>
      <c r="L1446" s="94"/>
      <c r="M1446" s="189" t="s">
        <v>143</v>
      </c>
      <c r="N1446" s="189" t="s">
        <v>143</v>
      </c>
      <c r="O1446" s="189">
        <v>0.29399999999999998</v>
      </c>
      <c r="P1446" s="189">
        <v>0.42299999999999999</v>
      </c>
      <c r="Q1446" s="189">
        <v>0.24</v>
      </c>
      <c r="R1446" s="189">
        <v>0.36299999999999999</v>
      </c>
      <c r="S1446" s="189">
        <v>8.0000000000000002E-3</v>
      </c>
      <c r="T1446" s="189">
        <v>4.8000000000000001E-2</v>
      </c>
      <c r="U1446" s="189">
        <v>4.3999999999999997E-2</v>
      </c>
      <c r="V1446" s="189">
        <v>0.11600000000000001</v>
      </c>
      <c r="W1446" s="189">
        <v>0.16200000000000001</v>
      </c>
      <c r="X1446" s="189">
        <v>0.27200000000000002</v>
      </c>
      <c r="Y1446" s="189">
        <v>1E-3</v>
      </c>
      <c r="Z1446" s="189">
        <v>2.7E-2</v>
      </c>
      <c r="AA1446" s="189">
        <v>0.02</v>
      </c>
      <c r="AB1446" s="189">
        <v>7.3999999999999996E-2</v>
      </c>
      <c r="AC1446" s="42"/>
    </row>
    <row r="1447" spans="1:29" x14ac:dyDescent="0.25">
      <c r="A1447" s="94" t="s">
        <v>2960</v>
      </c>
      <c r="B1447" s="189" t="s">
        <v>143</v>
      </c>
      <c r="C1447" s="189">
        <v>0.19576719576719576</v>
      </c>
      <c r="D1447" s="189">
        <v>0.19047619047619047</v>
      </c>
      <c r="E1447" s="189">
        <v>2.1164021164021163E-2</v>
      </c>
      <c r="F1447" s="189">
        <v>5.8201058201058198E-2</v>
      </c>
      <c r="G1447" s="189">
        <v>0.50793650793650791</v>
      </c>
      <c r="H1447" s="189" t="s">
        <v>143</v>
      </c>
      <c r="I1447" s="189">
        <v>2.6455026455026454E-2</v>
      </c>
      <c r="J1447" s="188">
        <v>1</v>
      </c>
      <c r="K1447" s="190">
        <v>189</v>
      </c>
      <c r="L1447" s="94"/>
      <c r="M1447" s="189" t="s">
        <v>143</v>
      </c>
      <c r="N1447" s="189" t="s">
        <v>143</v>
      </c>
      <c r="O1447" s="189">
        <v>0.14499999999999999</v>
      </c>
      <c r="P1447" s="189">
        <v>0.25800000000000001</v>
      </c>
      <c r="Q1447" s="189">
        <v>0.14099999999999999</v>
      </c>
      <c r="R1447" s="189">
        <v>0.252</v>
      </c>
      <c r="S1447" s="189">
        <v>8.0000000000000002E-3</v>
      </c>
      <c r="T1447" s="189">
        <v>5.2999999999999999E-2</v>
      </c>
      <c r="U1447" s="189">
        <v>3.3000000000000002E-2</v>
      </c>
      <c r="V1447" s="189">
        <v>0.10100000000000001</v>
      </c>
      <c r="W1447" s="189">
        <v>0.437</v>
      </c>
      <c r="X1447" s="189">
        <v>0.57799999999999996</v>
      </c>
      <c r="Y1447" s="189" t="s">
        <v>143</v>
      </c>
      <c r="Z1447" s="189" t="s">
        <v>143</v>
      </c>
      <c r="AA1447" s="189">
        <v>1.0999999999999999E-2</v>
      </c>
      <c r="AB1447" s="189">
        <v>0.06</v>
      </c>
      <c r="AC1447" s="42"/>
    </row>
    <row r="1448" spans="1:29" x14ac:dyDescent="0.25">
      <c r="A1448" s="94" t="s">
        <v>2961</v>
      </c>
      <c r="B1448" s="189" t="s">
        <v>143</v>
      </c>
      <c r="C1448" s="189">
        <v>0.27673649393605293</v>
      </c>
      <c r="D1448" s="189">
        <v>0.5303197353914002</v>
      </c>
      <c r="E1448" s="189">
        <v>5.0716648291069456E-2</v>
      </c>
      <c r="F1448" s="189">
        <v>9.9228224917309819E-3</v>
      </c>
      <c r="G1448" s="189">
        <v>8.3792723263506064E-2</v>
      </c>
      <c r="H1448" s="189" t="s">
        <v>143</v>
      </c>
      <c r="I1448" s="189">
        <v>4.8511576626240352E-2</v>
      </c>
      <c r="J1448" s="188">
        <v>1</v>
      </c>
      <c r="K1448" s="190">
        <v>907</v>
      </c>
      <c r="L1448" s="94"/>
      <c r="M1448" s="189" t="s">
        <v>143</v>
      </c>
      <c r="N1448" s="189" t="s">
        <v>143</v>
      </c>
      <c r="O1448" s="189">
        <v>0.249</v>
      </c>
      <c r="P1448" s="189">
        <v>0.307</v>
      </c>
      <c r="Q1448" s="189">
        <v>0.498</v>
      </c>
      <c r="R1448" s="189">
        <v>0.56299999999999994</v>
      </c>
      <c r="S1448" s="189">
        <v>3.7999999999999999E-2</v>
      </c>
      <c r="T1448" s="189">
        <v>6.7000000000000004E-2</v>
      </c>
      <c r="U1448" s="189">
        <v>5.0000000000000001E-3</v>
      </c>
      <c r="V1448" s="189">
        <v>1.9E-2</v>
      </c>
      <c r="W1448" s="189">
        <v>6.7000000000000004E-2</v>
      </c>
      <c r="X1448" s="189">
        <v>0.104</v>
      </c>
      <c r="Y1448" s="189" t="s">
        <v>143</v>
      </c>
      <c r="Z1448" s="189" t="s">
        <v>143</v>
      </c>
      <c r="AA1448" s="189">
        <v>3.5999999999999997E-2</v>
      </c>
      <c r="AB1448" s="189">
        <v>6.4000000000000001E-2</v>
      </c>
      <c r="AC1448" s="42"/>
    </row>
    <row r="1449" spans="1:29" x14ac:dyDescent="0.25">
      <c r="A1449" s="94" t="s">
        <v>2962</v>
      </c>
      <c r="B1449" s="189" t="s">
        <v>143</v>
      </c>
      <c r="C1449" s="189">
        <v>0.44927536231884058</v>
      </c>
      <c r="D1449" s="189">
        <v>0.3671497584541063</v>
      </c>
      <c r="E1449" s="189">
        <v>1.932367149758454E-2</v>
      </c>
      <c r="F1449" s="189">
        <v>2.8985507246376812E-2</v>
      </c>
      <c r="G1449" s="189">
        <v>8.2125603864734303E-2</v>
      </c>
      <c r="H1449" s="189" t="s">
        <v>143</v>
      </c>
      <c r="I1449" s="189">
        <v>5.3140096618357488E-2</v>
      </c>
      <c r="J1449" s="188">
        <v>1</v>
      </c>
      <c r="K1449" s="190">
        <v>207</v>
      </c>
      <c r="L1449" s="94"/>
      <c r="M1449" s="189" t="s">
        <v>143</v>
      </c>
      <c r="N1449" s="189" t="s">
        <v>143</v>
      </c>
      <c r="O1449" s="189">
        <v>0.38300000000000001</v>
      </c>
      <c r="P1449" s="189">
        <v>0.51700000000000002</v>
      </c>
      <c r="Q1449" s="189">
        <v>0.30399999999999999</v>
      </c>
      <c r="R1449" s="189">
        <v>0.435</v>
      </c>
      <c r="S1449" s="189">
        <v>8.0000000000000002E-3</v>
      </c>
      <c r="T1449" s="189">
        <v>4.9000000000000002E-2</v>
      </c>
      <c r="U1449" s="189">
        <v>1.2999999999999999E-2</v>
      </c>
      <c r="V1449" s="189">
        <v>6.2E-2</v>
      </c>
      <c r="W1449" s="189">
        <v>5.1999999999999998E-2</v>
      </c>
      <c r="X1449" s="189">
        <v>0.128</v>
      </c>
      <c r="Y1449" s="189" t="s">
        <v>143</v>
      </c>
      <c r="Z1449" s="189" t="s">
        <v>143</v>
      </c>
      <c r="AA1449" s="189">
        <v>0.03</v>
      </c>
      <c r="AB1449" s="189">
        <v>9.2999999999999999E-2</v>
      </c>
      <c r="AC1449" s="42"/>
    </row>
    <row r="1450" spans="1:29" x14ac:dyDescent="0.25">
      <c r="A1450" s="94" t="s">
        <v>2963</v>
      </c>
      <c r="B1450" s="189">
        <v>4.5210640484073528E-2</v>
      </c>
      <c r="C1450" s="189">
        <v>0.27720059367507704</v>
      </c>
      <c r="D1450" s="189">
        <v>0.25619362940974999</v>
      </c>
      <c r="E1450" s="189">
        <v>0.10229478250941888</v>
      </c>
      <c r="F1450" s="189">
        <v>2.1006964265327093E-2</v>
      </c>
      <c r="G1450" s="189">
        <v>0.23564333828062564</v>
      </c>
      <c r="H1450" s="189">
        <v>8.4484530197511138E-3</v>
      </c>
      <c r="I1450" s="189">
        <v>5.4001598355976711E-2</v>
      </c>
      <c r="J1450" s="188">
        <v>1</v>
      </c>
      <c r="K1450" s="190">
        <v>8759</v>
      </c>
      <c r="L1450" s="94"/>
      <c r="M1450" s="189">
        <v>4.1000000000000002E-2</v>
      </c>
      <c r="N1450" s="189">
        <v>0.05</v>
      </c>
      <c r="O1450" s="189">
        <v>0.26800000000000002</v>
      </c>
      <c r="P1450" s="189">
        <v>0.28699999999999998</v>
      </c>
      <c r="Q1450" s="189">
        <v>0.247</v>
      </c>
      <c r="R1450" s="189">
        <v>0.26500000000000001</v>
      </c>
      <c r="S1450" s="189">
        <v>9.6000000000000002E-2</v>
      </c>
      <c r="T1450" s="189">
        <v>0.109</v>
      </c>
      <c r="U1450" s="189">
        <v>1.7999999999999999E-2</v>
      </c>
      <c r="V1450" s="189">
        <v>2.4E-2</v>
      </c>
      <c r="W1450" s="189">
        <v>0.22700000000000001</v>
      </c>
      <c r="X1450" s="189">
        <v>0.245</v>
      </c>
      <c r="Y1450" s="189">
        <v>7.0000000000000001E-3</v>
      </c>
      <c r="Z1450" s="189">
        <v>1.0999999999999999E-2</v>
      </c>
      <c r="AA1450" s="189">
        <v>4.9000000000000002E-2</v>
      </c>
      <c r="AB1450" s="189">
        <v>5.8999999999999997E-2</v>
      </c>
      <c r="AC1450" s="42"/>
    </row>
    <row r="1451" spans="1:29" x14ac:dyDescent="0.25">
      <c r="A1451" s="94" t="s">
        <v>2964</v>
      </c>
      <c r="B1451" s="189" t="s">
        <v>143</v>
      </c>
      <c r="C1451" s="189">
        <v>0.35691318327974275</v>
      </c>
      <c r="D1451" s="189">
        <v>0.29581993569131831</v>
      </c>
      <c r="E1451" s="189">
        <v>7.3954983922829579E-2</v>
      </c>
      <c r="F1451" s="189">
        <v>4.1800643086816719E-2</v>
      </c>
      <c r="G1451" s="189">
        <v>0.18327974276527331</v>
      </c>
      <c r="H1451" s="189">
        <v>1.2861736334405145E-2</v>
      </c>
      <c r="I1451" s="189">
        <v>3.5369774919614148E-2</v>
      </c>
      <c r="J1451" s="188">
        <v>1</v>
      </c>
      <c r="K1451" s="190">
        <v>311</v>
      </c>
      <c r="L1451" s="94"/>
      <c r="M1451" s="189" t="s">
        <v>143</v>
      </c>
      <c r="N1451" s="189" t="s">
        <v>143</v>
      </c>
      <c r="O1451" s="189">
        <v>0.30599999999999999</v>
      </c>
      <c r="P1451" s="189">
        <v>0.41199999999999998</v>
      </c>
      <c r="Q1451" s="189">
        <v>0.248</v>
      </c>
      <c r="R1451" s="189">
        <v>0.34899999999999998</v>
      </c>
      <c r="S1451" s="189">
        <v>0.05</v>
      </c>
      <c r="T1451" s="189">
        <v>0.109</v>
      </c>
      <c r="U1451" s="189">
        <v>2.5000000000000001E-2</v>
      </c>
      <c r="V1451" s="189">
        <v>7.0000000000000007E-2</v>
      </c>
      <c r="W1451" s="189">
        <v>0.14399999999999999</v>
      </c>
      <c r="X1451" s="189">
        <v>0.23</v>
      </c>
      <c r="Y1451" s="189">
        <v>5.0000000000000001E-3</v>
      </c>
      <c r="Z1451" s="189">
        <v>3.3000000000000002E-2</v>
      </c>
      <c r="AA1451" s="189">
        <v>0.02</v>
      </c>
      <c r="AB1451" s="189">
        <v>6.2E-2</v>
      </c>
      <c r="AC1451" s="42"/>
    </row>
    <row r="1452" spans="1:29" x14ac:dyDescent="0.25">
      <c r="A1452" s="94" t="s">
        <v>2965</v>
      </c>
      <c r="B1452" s="189" t="s">
        <v>143</v>
      </c>
      <c r="C1452" s="189">
        <v>7.0381231671554259E-2</v>
      </c>
      <c r="D1452" s="189">
        <v>0.16715542521994134</v>
      </c>
      <c r="E1452" s="189">
        <v>7.0381231671554259E-2</v>
      </c>
      <c r="F1452" s="189">
        <v>1.7595307917888565E-2</v>
      </c>
      <c r="G1452" s="189">
        <v>0.59824046920821117</v>
      </c>
      <c r="H1452" s="189">
        <v>2.3460410557184751E-2</v>
      </c>
      <c r="I1452" s="189">
        <v>5.2785923753665691E-2</v>
      </c>
      <c r="J1452" s="188">
        <v>1</v>
      </c>
      <c r="K1452" s="190">
        <v>341</v>
      </c>
      <c r="L1452" s="94"/>
      <c r="M1452" s="189" t="s">
        <v>143</v>
      </c>
      <c r="N1452" s="189" t="s">
        <v>143</v>
      </c>
      <c r="O1452" s="189">
        <v>4.8000000000000001E-2</v>
      </c>
      <c r="P1452" s="189">
        <v>0.10299999999999999</v>
      </c>
      <c r="Q1452" s="189">
        <v>0.13100000000000001</v>
      </c>
      <c r="R1452" s="189">
        <v>0.21</v>
      </c>
      <c r="S1452" s="189">
        <v>4.8000000000000001E-2</v>
      </c>
      <c r="T1452" s="189">
        <v>0.10299999999999999</v>
      </c>
      <c r="U1452" s="189">
        <v>8.0000000000000002E-3</v>
      </c>
      <c r="V1452" s="189">
        <v>3.7999999999999999E-2</v>
      </c>
      <c r="W1452" s="189">
        <v>0.54500000000000004</v>
      </c>
      <c r="X1452" s="189">
        <v>0.64900000000000002</v>
      </c>
      <c r="Y1452" s="189">
        <v>1.2E-2</v>
      </c>
      <c r="Z1452" s="189">
        <v>4.5999999999999999E-2</v>
      </c>
      <c r="AA1452" s="189">
        <v>3.4000000000000002E-2</v>
      </c>
      <c r="AB1452" s="189">
        <v>8.2000000000000003E-2</v>
      </c>
      <c r="AC1452" s="42"/>
    </row>
    <row r="1453" spans="1:29" x14ac:dyDescent="0.25">
      <c r="A1453" s="94" t="s">
        <v>2966</v>
      </c>
      <c r="B1453" s="189">
        <v>1.4104372355430183E-3</v>
      </c>
      <c r="C1453" s="189">
        <v>2.8208744710860366E-3</v>
      </c>
      <c r="D1453" s="189">
        <v>0.66572637517630462</v>
      </c>
      <c r="E1453" s="189">
        <v>0.27362482369534558</v>
      </c>
      <c r="F1453" s="189">
        <v>1.1283497884344146E-2</v>
      </c>
      <c r="G1453" s="189">
        <v>4.2313117066290554E-3</v>
      </c>
      <c r="H1453" s="189" t="s">
        <v>143</v>
      </c>
      <c r="I1453" s="189">
        <v>4.0902679830747531E-2</v>
      </c>
      <c r="J1453" s="188">
        <v>1</v>
      </c>
      <c r="K1453" s="190">
        <v>709</v>
      </c>
      <c r="L1453" s="94"/>
      <c r="M1453" s="189">
        <v>0</v>
      </c>
      <c r="N1453" s="189">
        <v>8.0000000000000002E-3</v>
      </c>
      <c r="O1453" s="189">
        <v>1E-3</v>
      </c>
      <c r="P1453" s="189">
        <v>0.01</v>
      </c>
      <c r="Q1453" s="189">
        <v>0.63</v>
      </c>
      <c r="R1453" s="189">
        <v>0.69899999999999995</v>
      </c>
      <c r="S1453" s="189">
        <v>0.24199999999999999</v>
      </c>
      <c r="T1453" s="189">
        <v>0.308</v>
      </c>
      <c r="U1453" s="189">
        <v>6.0000000000000001E-3</v>
      </c>
      <c r="V1453" s="189">
        <v>2.1999999999999999E-2</v>
      </c>
      <c r="W1453" s="189">
        <v>1E-3</v>
      </c>
      <c r="X1453" s="189">
        <v>1.2E-2</v>
      </c>
      <c r="Y1453" s="189" t="s">
        <v>143</v>
      </c>
      <c r="Z1453" s="189" t="s">
        <v>143</v>
      </c>
      <c r="AA1453" s="189">
        <v>2.9000000000000001E-2</v>
      </c>
      <c r="AB1453" s="189">
        <v>5.8000000000000003E-2</v>
      </c>
      <c r="AC1453" s="42"/>
    </row>
    <row r="1454" spans="1:29" x14ac:dyDescent="0.25">
      <c r="A1454" s="94" t="s">
        <v>2967</v>
      </c>
      <c r="B1454" s="189" t="s">
        <v>143</v>
      </c>
      <c r="C1454" s="189">
        <v>0.29727095516569202</v>
      </c>
      <c r="D1454" s="189">
        <v>0.23391812865497075</v>
      </c>
      <c r="E1454" s="189">
        <v>0.1364522417153996</v>
      </c>
      <c r="F1454" s="189">
        <v>2.8265107212475632E-2</v>
      </c>
      <c r="G1454" s="189">
        <v>0.25925925925925924</v>
      </c>
      <c r="H1454" s="189">
        <v>6.8226120857699801E-3</v>
      </c>
      <c r="I1454" s="189">
        <v>3.8011695906432746E-2</v>
      </c>
      <c r="J1454" s="188">
        <v>1</v>
      </c>
      <c r="K1454" s="190">
        <v>1026</v>
      </c>
      <c r="L1454" s="94"/>
      <c r="M1454" s="189" t="s">
        <v>143</v>
      </c>
      <c r="N1454" s="189" t="s">
        <v>143</v>
      </c>
      <c r="O1454" s="189">
        <v>0.27</v>
      </c>
      <c r="P1454" s="189">
        <v>0.32600000000000001</v>
      </c>
      <c r="Q1454" s="189">
        <v>0.20899999999999999</v>
      </c>
      <c r="R1454" s="189">
        <v>0.26100000000000001</v>
      </c>
      <c r="S1454" s="189">
        <v>0.11700000000000001</v>
      </c>
      <c r="T1454" s="189">
        <v>0.159</v>
      </c>
      <c r="U1454" s="189">
        <v>0.02</v>
      </c>
      <c r="V1454" s="189">
        <v>0.04</v>
      </c>
      <c r="W1454" s="189">
        <v>0.23300000000000001</v>
      </c>
      <c r="X1454" s="189">
        <v>0.28699999999999998</v>
      </c>
      <c r="Y1454" s="189">
        <v>3.0000000000000001E-3</v>
      </c>
      <c r="Z1454" s="189">
        <v>1.4E-2</v>
      </c>
      <c r="AA1454" s="189">
        <v>2.8000000000000001E-2</v>
      </c>
      <c r="AB1454" s="189">
        <v>5.1999999999999998E-2</v>
      </c>
      <c r="AC1454" s="42"/>
    </row>
    <row r="1455" spans="1:29" x14ac:dyDescent="0.25">
      <c r="A1455" s="94" t="s">
        <v>2968</v>
      </c>
      <c r="B1455" s="189">
        <v>0.2832618025751073</v>
      </c>
      <c r="C1455" s="189">
        <v>0.42918454935622319</v>
      </c>
      <c r="D1455" s="189">
        <v>0.14520743919885551</v>
      </c>
      <c r="E1455" s="189">
        <v>2.1459227467811159E-2</v>
      </c>
      <c r="F1455" s="189">
        <v>1.4306151645207439E-3</v>
      </c>
      <c r="G1455" s="189">
        <v>4.1487839771101577E-2</v>
      </c>
      <c r="H1455" s="189">
        <v>7.1530758226037196E-3</v>
      </c>
      <c r="I1455" s="189">
        <v>7.0815450643776826E-2</v>
      </c>
      <c r="J1455" s="188">
        <v>0.99999999999999989</v>
      </c>
      <c r="K1455" s="190">
        <v>1398</v>
      </c>
      <c r="L1455" s="94"/>
      <c r="M1455" s="189">
        <v>0.26</v>
      </c>
      <c r="N1455" s="189">
        <v>0.307</v>
      </c>
      <c r="O1455" s="189">
        <v>0.40300000000000002</v>
      </c>
      <c r="P1455" s="189">
        <v>0.45500000000000002</v>
      </c>
      <c r="Q1455" s="189">
        <v>0.128</v>
      </c>
      <c r="R1455" s="189">
        <v>0.16500000000000001</v>
      </c>
      <c r="S1455" s="189">
        <v>1.4999999999999999E-2</v>
      </c>
      <c r="T1455" s="189">
        <v>0.03</v>
      </c>
      <c r="U1455" s="189">
        <v>0</v>
      </c>
      <c r="V1455" s="189">
        <v>5.0000000000000001E-3</v>
      </c>
      <c r="W1455" s="189">
        <v>3.2000000000000001E-2</v>
      </c>
      <c r="X1455" s="189">
        <v>5.2999999999999999E-2</v>
      </c>
      <c r="Y1455" s="189">
        <v>4.0000000000000001E-3</v>
      </c>
      <c r="Z1455" s="189">
        <v>1.2999999999999999E-2</v>
      </c>
      <c r="AA1455" s="189">
        <v>5.8999999999999997E-2</v>
      </c>
      <c r="AB1455" s="189">
        <v>8.5000000000000006E-2</v>
      </c>
      <c r="AC1455" s="42"/>
    </row>
    <row r="1456" spans="1:29" x14ac:dyDescent="0.25">
      <c r="A1456" s="94" t="s">
        <v>2969</v>
      </c>
      <c r="B1456" s="189" t="s">
        <v>143</v>
      </c>
      <c r="C1456" s="189">
        <v>0.25345622119815669</v>
      </c>
      <c r="D1456" s="189">
        <v>0.31797235023041476</v>
      </c>
      <c r="E1456" s="189">
        <v>0.15207373271889402</v>
      </c>
      <c r="F1456" s="189">
        <v>3.2258064516129031E-2</v>
      </c>
      <c r="G1456" s="189">
        <v>0.20737327188940091</v>
      </c>
      <c r="H1456" s="189">
        <v>4.608294930875576E-3</v>
      </c>
      <c r="I1456" s="189">
        <v>3.2258064516129031E-2</v>
      </c>
      <c r="J1456" s="188">
        <v>0.99999999999999989</v>
      </c>
      <c r="K1456" s="190">
        <v>217</v>
      </c>
      <c r="L1456" s="94"/>
      <c r="M1456" s="189" t="s">
        <v>143</v>
      </c>
      <c r="N1456" s="189" t="s">
        <v>143</v>
      </c>
      <c r="O1456" s="189">
        <v>0.2</v>
      </c>
      <c r="P1456" s="189">
        <v>0.315</v>
      </c>
      <c r="Q1456" s="189">
        <v>0.26</v>
      </c>
      <c r="R1456" s="189">
        <v>0.38300000000000001</v>
      </c>
      <c r="S1456" s="189">
        <v>0.11</v>
      </c>
      <c r="T1456" s="189">
        <v>0.20599999999999999</v>
      </c>
      <c r="U1456" s="189">
        <v>1.6E-2</v>
      </c>
      <c r="V1456" s="189">
        <v>6.5000000000000002E-2</v>
      </c>
      <c r="W1456" s="189">
        <v>0.159</v>
      </c>
      <c r="X1456" s="189">
        <v>0.26600000000000001</v>
      </c>
      <c r="Y1456" s="189">
        <v>1E-3</v>
      </c>
      <c r="Z1456" s="189">
        <v>2.5999999999999999E-2</v>
      </c>
      <c r="AA1456" s="189">
        <v>1.6E-2</v>
      </c>
      <c r="AB1456" s="189">
        <v>6.5000000000000002E-2</v>
      </c>
      <c r="AC1456" s="42"/>
    </row>
    <row r="1457" spans="1:29" x14ac:dyDescent="0.25">
      <c r="A1457" s="94" t="s">
        <v>2970</v>
      </c>
      <c r="B1457" s="189" t="s">
        <v>143</v>
      </c>
      <c r="C1457" s="189">
        <v>0.23747680890538034</v>
      </c>
      <c r="D1457" s="189">
        <v>0.19573283858998144</v>
      </c>
      <c r="E1457" s="189">
        <v>9.7402597402597407E-2</v>
      </c>
      <c r="F1457" s="189">
        <v>2.1335807050092765E-2</v>
      </c>
      <c r="G1457" s="189">
        <v>0.41001855287569572</v>
      </c>
      <c r="H1457" s="189">
        <v>1.2059369202226345E-2</v>
      </c>
      <c r="I1457" s="189">
        <v>2.5974025974025976E-2</v>
      </c>
      <c r="J1457" s="188">
        <v>1</v>
      </c>
      <c r="K1457" s="190">
        <v>1078</v>
      </c>
      <c r="L1457" s="94"/>
      <c r="M1457" s="189" t="s">
        <v>143</v>
      </c>
      <c r="N1457" s="189" t="s">
        <v>143</v>
      </c>
      <c r="O1457" s="189">
        <v>0.21299999999999999</v>
      </c>
      <c r="P1457" s="189">
        <v>0.26400000000000001</v>
      </c>
      <c r="Q1457" s="189">
        <v>0.17299999999999999</v>
      </c>
      <c r="R1457" s="189">
        <v>0.22</v>
      </c>
      <c r="S1457" s="189">
        <v>8.1000000000000003E-2</v>
      </c>
      <c r="T1457" s="189">
        <v>0.11700000000000001</v>
      </c>
      <c r="U1457" s="189">
        <v>1.4E-2</v>
      </c>
      <c r="V1457" s="189">
        <v>3.2000000000000001E-2</v>
      </c>
      <c r="W1457" s="189">
        <v>0.38100000000000001</v>
      </c>
      <c r="X1457" s="189">
        <v>0.44</v>
      </c>
      <c r="Y1457" s="189">
        <v>7.0000000000000001E-3</v>
      </c>
      <c r="Z1457" s="189">
        <v>2.1000000000000001E-2</v>
      </c>
      <c r="AA1457" s="189">
        <v>1.7999999999999999E-2</v>
      </c>
      <c r="AB1457" s="189">
        <v>3.6999999999999998E-2</v>
      </c>
      <c r="AC1457" s="42"/>
    </row>
    <row r="1458" spans="1:29" x14ac:dyDescent="0.25">
      <c r="A1458" s="94" t="s">
        <v>2971</v>
      </c>
      <c r="B1458" s="189" t="s">
        <v>143</v>
      </c>
      <c r="C1458" s="189">
        <v>0.54545454545454541</v>
      </c>
      <c r="D1458" s="189">
        <v>0.2818181818181818</v>
      </c>
      <c r="E1458" s="189">
        <v>6.363636363636363E-2</v>
      </c>
      <c r="F1458" s="189">
        <v>9.0909090909090905E-3</v>
      </c>
      <c r="G1458" s="189">
        <v>1.5151515151515152E-2</v>
      </c>
      <c r="H1458" s="189" t="s">
        <v>143</v>
      </c>
      <c r="I1458" s="189">
        <v>8.4848484848484854E-2</v>
      </c>
      <c r="J1458" s="188">
        <v>0.99999999999999978</v>
      </c>
      <c r="K1458" s="190">
        <v>330</v>
      </c>
      <c r="L1458" s="94"/>
      <c r="M1458" s="189" t="s">
        <v>143</v>
      </c>
      <c r="N1458" s="189" t="s">
        <v>143</v>
      </c>
      <c r="O1458" s="189">
        <v>0.49199999999999999</v>
      </c>
      <c r="P1458" s="189">
        <v>0.59799999999999998</v>
      </c>
      <c r="Q1458" s="189">
        <v>0.23599999999999999</v>
      </c>
      <c r="R1458" s="189">
        <v>0.33300000000000002</v>
      </c>
      <c r="S1458" s="189">
        <v>4.2000000000000003E-2</v>
      </c>
      <c r="T1458" s="189">
        <v>9.5000000000000001E-2</v>
      </c>
      <c r="U1458" s="189">
        <v>3.0000000000000001E-3</v>
      </c>
      <c r="V1458" s="189">
        <v>2.5999999999999999E-2</v>
      </c>
      <c r="W1458" s="189">
        <v>6.0000000000000001E-3</v>
      </c>
      <c r="X1458" s="189">
        <v>3.5000000000000003E-2</v>
      </c>
      <c r="Y1458" s="189" t="s">
        <v>143</v>
      </c>
      <c r="Z1458" s="189" t="s">
        <v>143</v>
      </c>
      <c r="AA1458" s="189">
        <v>5.8999999999999997E-2</v>
      </c>
      <c r="AB1458" s="189">
        <v>0.12</v>
      </c>
      <c r="AC1458" s="42"/>
    </row>
    <row r="1459" spans="1:29" x14ac:dyDescent="0.25">
      <c r="A1459" s="94" t="s">
        <v>2972</v>
      </c>
      <c r="B1459" s="189" t="s">
        <v>143</v>
      </c>
      <c r="C1459" s="189">
        <v>0.1447721179624665</v>
      </c>
      <c r="D1459" s="189">
        <v>0.32439678284182305</v>
      </c>
      <c r="E1459" s="189">
        <v>0.17426273458445041</v>
      </c>
      <c r="F1459" s="189">
        <v>2.6809651474530832E-2</v>
      </c>
      <c r="G1459" s="189">
        <v>0.24664879356568364</v>
      </c>
      <c r="H1459" s="189">
        <v>8.0428954423592495E-3</v>
      </c>
      <c r="I1459" s="189">
        <v>7.5067024128686322E-2</v>
      </c>
      <c r="J1459" s="188">
        <v>1</v>
      </c>
      <c r="K1459" s="190">
        <v>373</v>
      </c>
      <c r="L1459" s="94"/>
      <c r="M1459" s="189" t="s">
        <v>143</v>
      </c>
      <c r="N1459" s="189" t="s">
        <v>143</v>
      </c>
      <c r="O1459" s="189">
        <v>0.113</v>
      </c>
      <c r="P1459" s="189">
        <v>0.184</v>
      </c>
      <c r="Q1459" s="189">
        <v>0.27900000000000003</v>
      </c>
      <c r="R1459" s="189">
        <v>0.373</v>
      </c>
      <c r="S1459" s="189">
        <v>0.13900000000000001</v>
      </c>
      <c r="T1459" s="189">
        <v>0.216</v>
      </c>
      <c r="U1459" s="189">
        <v>1.4999999999999999E-2</v>
      </c>
      <c r="V1459" s="189">
        <v>4.9000000000000002E-2</v>
      </c>
      <c r="W1459" s="189">
        <v>0.20599999999999999</v>
      </c>
      <c r="X1459" s="189">
        <v>0.29299999999999998</v>
      </c>
      <c r="Y1459" s="189">
        <v>3.0000000000000001E-3</v>
      </c>
      <c r="Z1459" s="189">
        <v>2.3E-2</v>
      </c>
      <c r="AA1459" s="189">
        <v>5.1999999999999998E-2</v>
      </c>
      <c r="AB1459" s="189">
        <v>0.106</v>
      </c>
      <c r="AC1459" s="42"/>
    </row>
    <row r="1460" spans="1:29" x14ac:dyDescent="0.25">
      <c r="A1460" s="94" t="s">
        <v>2973</v>
      </c>
      <c r="B1460" s="189" t="s">
        <v>143</v>
      </c>
      <c r="C1460" s="189">
        <v>0.34782608695652173</v>
      </c>
      <c r="D1460" s="189">
        <v>0.19762845849802371</v>
      </c>
      <c r="E1460" s="189">
        <v>0.13833992094861661</v>
      </c>
      <c r="F1460" s="189">
        <v>7.1146245059288543E-2</v>
      </c>
      <c r="G1460" s="189">
        <v>0.20948616600790515</v>
      </c>
      <c r="H1460" s="189" t="s">
        <v>143</v>
      </c>
      <c r="I1460" s="189">
        <v>3.5573122529644272E-2</v>
      </c>
      <c r="J1460" s="188">
        <v>1</v>
      </c>
      <c r="K1460" s="190">
        <v>253</v>
      </c>
      <c r="L1460" s="94"/>
      <c r="M1460" s="189" t="s">
        <v>143</v>
      </c>
      <c r="N1460" s="189" t="s">
        <v>143</v>
      </c>
      <c r="O1460" s="189">
        <v>0.29199999999999998</v>
      </c>
      <c r="P1460" s="189">
        <v>0.40799999999999997</v>
      </c>
      <c r="Q1460" s="189">
        <v>0.153</v>
      </c>
      <c r="R1460" s="189">
        <v>0.251</v>
      </c>
      <c r="S1460" s="189">
        <v>0.10100000000000001</v>
      </c>
      <c r="T1460" s="189">
        <v>0.186</v>
      </c>
      <c r="U1460" s="189">
        <v>4.4999999999999998E-2</v>
      </c>
      <c r="V1460" s="189">
        <v>0.11</v>
      </c>
      <c r="W1460" s="189">
        <v>0.16400000000000001</v>
      </c>
      <c r="X1460" s="189">
        <v>0.26400000000000001</v>
      </c>
      <c r="Y1460" s="189" t="s">
        <v>143</v>
      </c>
      <c r="Z1460" s="189" t="s">
        <v>143</v>
      </c>
      <c r="AA1460" s="189">
        <v>1.9E-2</v>
      </c>
      <c r="AB1460" s="189">
        <v>6.6000000000000003E-2</v>
      </c>
      <c r="AC1460" s="42"/>
    </row>
    <row r="1461" spans="1:29" x14ac:dyDescent="0.25">
      <c r="A1461" s="94" t="s">
        <v>2974</v>
      </c>
      <c r="B1461" s="189" t="s">
        <v>143</v>
      </c>
      <c r="C1461" s="189">
        <v>8.3650190114068435E-2</v>
      </c>
      <c r="D1461" s="189">
        <v>0.12547528517110265</v>
      </c>
      <c r="E1461" s="189">
        <v>0.14448669201520911</v>
      </c>
      <c r="F1461" s="189">
        <v>3.0418250950570342E-2</v>
      </c>
      <c r="G1461" s="189">
        <v>0.58174904942965777</v>
      </c>
      <c r="H1461" s="189">
        <v>7.6045627376425855E-3</v>
      </c>
      <c r="I1461" s="189">
        <v>2.6615969581749048E-2</v>
      </c>
      <c r="J1461" s="188">
        <v>0.99999999999999989</v>
      </c>
      <c r="K1461" s="190">
        <v>263</v>
      </c>
      <c r="L1461" s="94"/>
      <c r="M1461" s="189" t="s">
        <v>143</v>
      </c>
      <c r="N1461" s="189" t="s">
        <v>143</v>
      </c>
      <c r="O1461" s="189">
        <v>5.6000000000000001E-2</v>
      </c>
      <c r="P1461" s="189">
        <v>0.123</v>
      </c>
      <c r="Q1461" s="189">
        <v>9.0999999999999998E-2</v>
      </c>
      <c r="R1461" s="189">
        <v>0.17100000000000001</v>
      </c>
      <c r="S1461" s="189">
        <v>0.107</v>
      </c>
      <c r="T1461" s="189">
        <v>0.192</v>
      </c>
      <c r="U1461" s="189">
        <v>1.4999999999999999E-2</v>
      </c>
      <c r="V1461" s="189">
        <v>5.8999999999999997E-2</v>
      </c>
      <c r="W1461" s="189">
        <v>0.52100000000000002</v>
      </c>
      <c r="X1461" s="189">
        <v>0.64</v>
      </c>
      <c r="Y1461" s="189">
        <v>2E-3</v>
      </c>
      <c r="Z1461" s="189">
        <v>2.7E-2</v>
      </c>
      <c r="AA1461" s="189">
        <v>1.2999999999999999E-2</v>
      </c>
      <c r="AB1461" s="189">
        <v>5.3999999999999999E-2</v>
      </c>
      <c r="AC1461" s="42"/>
    </row>
    <row r="1462" spans="1:29" x14ac:dyDescent="0.25">
      <c r="A1462" s="94" t="s">
        <v>2975</v>
      </c>
      <c r="B1462" s="189" t="s">
        <v>143</v>
      </c>
      <c r="C1462" s="189">
        <v>0.30335097001763667</v>
      </c>
      <c r="D1462" s="189">
        <v>0.41446208112874777</v>
      </c>
      <c r="E1462" s="189">
        <v>0.10582010582010581</v>
      </c>
      <c r="F1462" s="189">
        <v>1.3227513227513227E-2</v>
      </c>
      <c r="G1462" s="189">
        <v>8.4656084656084651E-2</v>
      </c>
      <c r="H1462" s="189">
        <v>7.9365079365079361E-3</v>
      </c>
      <c r="I1462" s="189">
        <v>7.0546737213403876E-2</v>
      </c>
      <c r="J1462" s="188">
        <v>1</v>
      </c>
      <c r="K1462" s="190">
        <v>1134</v>
      </c>
      <c r="L1462" s="94"/>
      <c r="M1462" s="189" t="s">
        <v>143</v>
      </c>
      <c r="N1462" s="189" t="s">
        <v>143</v>
      </c>
      <c r="O1462" s="189">
        <v>0.27700000000000002</v>
      </c>
      <c r="P1462" s="189">
        <v>0.33100000000000002</v>
      </c>
      <c r="Q1462" s="189">
        <v>0.38600000000000001</v>
      </c>
      <c r="R1462" s="189">
        <v>0.443</v>
      </c>
      <c r="S1462" s="189">
        <v>8.8999999999999996E-2</v>
      </c>
      <c r="T1462" s="189">
        <v>0.125</v>
      </c>
      <c r="U1462" s="189">
        <v>8.0000000000000002E-3</v>
      </c>
      <c r="V1462" s="189">
        <v>2.1999999999999999E-2</v>
      </c>
      <c r="W1462" s="189">
        <v>7.0000000000000007E-2</v>
      </c>
      <c r="X1462" s="189">
        <v>0.10199999999999999</v>
      </c>
      <c r="Y1462" s="189">
        <v>4.0000000000000001E-3</v>
      </c>
      <c r="Z1462" s="189">
        <v>1.4999999999999999E-2</v>
      </c>
      <c r="AA1462" s="189">
        <v>5.7000000000000002E-2</v>
      </c>
      <c r="AB1462" s="189">
        <v>8.6999999999999994E-2</v>
      </c>
      <c r="AC1462" s="42"/>
    </row>
    <row r="1463" spans="1:29" x14ac:dyDescent="0.25">
      <c r="A1463" s="94" t="s">
        <v>2976</v>
      </c>
      <c r="B1463" s="189" t="s">
        <v>143</v>
      </c>
      <c r="C1463" s="189">
        <v>0.43076923076923079</v>
      </c>
      <c r="D1463" s="189">
        <v>0.31282051282051282</v>
      </c>
      <c r="E1463" s="189">
        <v>9.2307692307692313E-2</v>
      </c>
      <c r="F1463" s="189">
        <v>5.1282051282051282E-3</v>
      </c>
      <c r="G1463" s="189">
        <v>9.7435897435897437E-2</v>
      </c>
      <c r="H1463" s="189">
        <v>5.1282051282051282E-3</v>
      </c>
      <c r="I1463" s="189">
        <v>5.6410256410256411E-2</v>
      </c>
      <c r="J1463" s="188">
        <v>1</v>
      </c>
      <c r="K1463" s="190">
        <v>195</v>
      </c>
      <c r="L1463" s="94"/>
      <c r="M1463" s="189" t="s">
        <v>143</v>
      </c>
      <c r="N1463" s="189" t="s">
        <v>143</v>
      </c>
      <c r="O1463" s="189">
        <v>0.36299999999999999</v>
      </c>
      <c r="P1463" s="189">
        <v>0.501</v>
      </c>
      <c r="Q1463" s="189">
        <v>0.252</v>
      </c>
      <c r="R1463" s="189">
        <v>0.38100000000000001</v>
      </c>
      <c r="S1463" s="189">
        <v>5.8999999999999997E-2</v>
      </c>
      <c r="T1463" s="189">
        <v>0.14099999999999999</v>
      </c>
      <c r="U1463" s="189">
        <v>1E-3</v>
      </c>
      <c r="V1463" s="189">
        <v>2.8000000000000001E-2</v>
      </c>
      <c r="W1463" s="189">
        <v>6.3E-2</v>
      </c>
      <c r="X1463" s="189">
        <v>0.14699999999999999</v>
      </c>
      <c r="Y1463" s="189">
        <v>1E-3</v>
      </c>
      <c r="Z1463" s="189">
        <v>2.8000000000000001E-2</v>
      </c>
      <c r="AA1463" s="189">
        <v>3.2000000000000001E-2</v>
      </c>
      <c r="AB1463" s="189">
        <v>9.8000000000000004E-2</v>
      </c>
      <c r="AC1463" s="42"/>
    </row>
    <row r="1464" spans="1:29" x14ac:dyDescent="0.25">
      <c r="A1464" s="94" t="s">
        <v>2977</v>
      </c>
      <c r="B1464" s="189">
        <v>5.2687827295073209E-2</v>
      </c>
      <c r="C1464" s="189">
        <v>0.26664529229453887</v>
      </c>
      <c r="D1464" s="189">
        <v>0.24858394784653201</v>
      </c>
      <c r="E1464" s="189">
        <v>0.11852089344875494</v>
      </c>
      <c r="F1464" s="189">
        <v>3.2916533076840865E-2</v>
      </c>
      <c r="G1464" s="189">
        <v>0.2501870257561184</v>
      </c>
      <c r="H1464" s="189">
        <v>4.3817462862028424E-3</v>
      </c>
      <c r="I1464" s="189">
        <v>2.6076733995938871E-2</v>
      </c>
      <c r="J1464" s="188">
        <v>1</v>
      </c>
      <c r="K1464" s="190">
        <v>9357</v>
      </c>
      <c r="L1464" s="94"/>
      <c r="M1464" s="189">
        <v>4.8000000000000001E-2</v>
      </c>
      <c r="N1464" s="189">
        <v>5.7000000000000002E-2</v>
      </c>
      <c r="O1464" s="189">
        <v>0.25800000000000001</v>
      </c>
      <c r="P1464" s="189">
        <v>0.27600000000000002</v>
      </c>
      <c r="Q1464" s="189">
        <v>0.24</v>
      </c>
      <c r="R1464" s="189">
        <v>0.25700000000000001</v>
      </c>
      <c r="S1464" s="189">
        <v>0.112</v>
      </c>
      <c r="T1464" s="189">
        <v>0.125</v>
      </c>
      <c r="U1464" s="189">
        <v>2.9000000000000001E-2</v>
      </c>
      <c r="V1464" s="189">
        <v>3.6999999999999998E-2</v>
      </c>
      <c r="W1464" s="189">
        <v>0.24199999999999999</v>
      </c>
      <c r="X1464" s="189">
        <v>0.25900000000000001</v>
      </c>
      <c r="Y1464" s="189">
        <v>3.0000000000000001E-3</v>
      </c>
      <c r="Z1464" s="189">
        <v>6.0000000000000001E-3</v>
      </c>
      <c r="AA1464" s="189">
        <v>2.3E-2</v>
      </c>
      <c r="AB1464" s="189">
        <v>0.03</v>
      </c>
      <c r="AC1464" s="42"/>
    </row>
    <row r="1465" spans="1:29" x14ac:dyDescent="0.25">
      <c r="A1465" s="94" t="s">
        <v>2978</v>
      </c>
      <c r="B1465" s="189" t="s">
        <v>143</v>
      </c>
      <c r="C1465" s="189">
        <v>0.32914572864321606</v>
      </c>
      <c r="D1465" s="189">
        <v>0.22613065326633167</v>
      </c>
      <c r="E1465" s="189">
        <v>0.16582914572864321</v>
      </c>
      <c r="F1465" s="189">
        <v>6.5326633165829151E-2</v>
      </c>
      <c r="G1465" s="189">
        <v>0.20100502512562815</v>
      </c>
      <c r="H1465" s="189">
        <v>2.5125628140703518E-3</v>
      </c>
      <c r="I1465" s="189">
        <v>1.0050251256281407E-2</v>
      </c>
      <c r="J1465" s="188">
        <v>1</v>
      </c>
      <c r="K1465" s="190">
        <v>398</v>
      </c>
      <c r="L1465" s="94"/>
      <c r="M1465" s="189" t="s">
        <v>143</v>
      </c>
      <c r="N1465" s="189" t="s">
        <v>143</v>
      </c>
      <c r="O1465" s="189">
        <v>0.28499999999999998</v>
      </c>
      <c r="P1465" s="189">
        <v>0.377</v>
      </c>
      <c r="Q1465" s="189">
        <v>0.188</v>
      </c>
      <c r="R1465" s="189">
        <v>0.27</v>
      </c>
      <c r="S1465" s="189">
        <v>0.13300000000000001</v>
      </c>
      <c r="T1465" s="189">
        <v>0.20599999999999999</v>
      </c>
      <c r="U1465" s="189">
        <v>4.4999999999999998E-2</v>
      </c>
      <c r="V1465" s="189">
        <v>9.4E-2</v>
      </c>
      <c r="W1465" s="189">
        <v>0.16500000000000001</v>
      </c>
      <c r="X1465" s="189">
        <v>0.24299999999999999</v>
      </c>
      <c r="Y1465" s="189">
        <v>0</v>
      </c>
      <c r="Z1465" s="189">
        <v>1.4E-2</v>
      </c>
      <c r="AA1465" s="189">
        <v>4.0000000000000001E-3</v>
      </c>
      <c r="AB1465" s="189">
        <v>2.5999999999999999E-2</v>
      </c>
      <c r="AC1465" s="42"/>
    </row>
    <row r="1466" spans="1:29" x14ac:dyDescent="0.25">
      <c r="A1466" s="94" t="s">
        <v>2979</v>
      </c>
      <c r="B1466" s="189" t="s">
        <v>143</v>
      </c>
      <c r="C1466" s="189">
        <v>7.5801749271137031E-2</v>
      </c>
      <c r="D1466" s="189">
        <v>0.17201166180758018</v>
      </c>
      <c r="E1466" s="189">
        <v>9.3294460641399415E-2</v>
      </c>
      <c r="F1466" s="189">
        <v>2.3323615160349854E-2</v>
      </c>
      <c r="G1466" s="189">
        <v>0.56851311953352768</v>
      </c>
      <c r="H1466" s="189">
        <v>2.3323615160349854E-2</v>
      </c>
      <c r="I1466" s="189">
        <v>4.3731778425655975E-2</v>
      </c>
      <c r="J1466" s="188">
        <v>1</v>
      </c>
      <c r="K1466" s="190">
        <v>343</v>
      </c>
      <c r="L1466" s="94"/>
      <c r="M1466" s="189" t="s">
        <v>143</v>
      </c>
      <c r="N1466" s="189" t="s">
        <v>143</v>
      </c>
      <c r="O1466" s="189">
        <v>5.1999999999999998E-2</v>
      </c>
      <c r="P1466" s="189">
        <v>0.109</v>
      </c>
      <c r="Q1466" s="189">
        <v>0.13600000000000001</v>
      </c>
      <c r="R1466" s="189">
        <v>0.216</v>
      </c>
      <c r="S1466" s="189">
        <v>6.7000000000000004E-2</v>
      </c>
      <c r="T1466" s="189">
        <v>0.129</v>
      </c>
      <c r="U1466" s="189">
        <v>1.2E-2</v>
      </c>
      <c r="V1466" s="189">
        <v>4.4999999999999998E-2</v>
      </c>
      <c r="W1466" s="189">
        <v>0.51600000000000001</v>
      </c>
      <c r="X1466" s="189">
        <v>0.62</v>
      </c>
      <c r="Y1466" s="189">
        <v>1.2E-2</v>
      </c>
      <c r="Z1466" s="189">
        <v>4.4999999999999998E-2</v>
      </c>
      <c r="AA1466" s="189">
        <v>2.7E-2</v>
      </c>
      <c r="AB1466" s="189">
        <v>7.0999999999999994E-2</v>
      </c>
      <c r="AC1466" s="42"/>
    </row>
    <row r="1467" spans="1:29" x14ac:dyDescent="0.25">
      <c r="A1467" s="94" t="s">
        <v>2980</v>
      </c>
      <c r="B1467" s="189">
        <v>7.716049382716049E-3</v>
      </c>
      <c r="C1467" s="189" t="s">
        <v>143</v>
      </c>
      <c r="D1467" s="189">
        <v>0.90277777777777779</v>
      </c>
      <c r="E1467" s="189">
        <v>5.4012345679012343E-2</v>
      </c>
      <c r="F1467" s="189">
        <v>1.5432098765432098E-3</v>
      </c>
      <c r="G1467" s="189">
        <v>1.5432098765432098E-2</v>
      </c>
      <c r="H1467" s="189" t="s">
        <v>143</v>
      </c>
      <c r="I1467" s="189">
        <v>1.8518518518518517E-2</v>
      </c>
      <c r="J1467" s="188">
        <v>1</v>
      </c>
      <c r="K1467" s="190">
        <v>648</v>
      </c>
      <c r="L1467" s="94"/>
      <c r="M1467" s="189">
        <v>3.0000000000000001E-3</v>
      </c>
      <c r="N1467" s="189">
        <v>1.7999999999999999E-2</v>
      </c>
      <c r="O1467" s="189" t="s">
        <v>143</v>
      </c>
      <c r="P1467" s="189" t="s">
        <v>143</v>
      </c>
      <c r="Q1467" s="189">
        <v>0.878</v>
      </c>
      <c r="R1467" s="189">
        <v>0.92300000000000004</v>
      </c>
      <c r="S1467" s="189">
        <v>3.9E-2</v>
      </c>
      <c r="T1467" s="189">
        <v>7.3999999999999996E-2</v>
      </c>
      <c r="U1467" s="189">
        <v>0</v>
      </c>
      <c r="V1467" s="189">
        <v>8.9999999999999993E-3</v>
      </c>
      <c r="W1467" s="189">
        <v>8.0000000000000002E-3</v>
      </c>
      <c r="X1467" s="189">
        <v>2.8000000000000001E-2</v>
      </c>
      <c r="Y1467" s="189" t="s">
        <v>143</v>
      </c>
      <c r="Z1467" s="189" t="s">
        <v>143</v>
      </c>
      <c r="AA1467" s="189">
        <v>1.0999999999999999E-2</v>
      </c>
      <c r="AB1467" s="189">
        <v>3.2000000000000001E-2</v>
      </c>
      <c r="AC1467" s="42"/>
    </row>
    <row r="1468" spans="1:29" x14ac:dyDescent="0.25">
      <c r="A1468" s="94" t="s">
        <v>2981</v>
      </c>
      <c r="B1468" s="189">
        <v>3.3362598770851626E-2</v>
      </c>
      <c r="C1468" s="189">
        <v>0.24143985952589991</v>
      </c>
      <c r="D1468" s="189">
        <v>0.25197541703248466</v>
      </c>
      <c r="E1468" s="189">
        <v>0.1431079894644425</v>
      </c>
      <c r="F1468" s="189">
        <v>4.2142230026338892E-2</v>
      </c>
      <c r="G1468" s="189">
        <v>0.26690079016681301</v>
      </c>
      <c r="H1468" s="189">
        <v>5.2677787532923615E-3</v>
      </c>
      <c r="I1468" s="189">
        <v>1.5803336259877086E-2</v>
      </c>
      <c r="J1468" s="188">
        <v>1</v>
      </c>
      <c r="K1468" s="190">
        <v>1139</v>
      </c>
      <c r="L1468" s="94"/>
      <c r="M1468" s="189">
        <v>2.4E-2</v>
      </c>
      <c r="N1468" s="189">
        <v>4.4999999999999998E-2</v>
      </c>
      <c r="O1468" s="189">
        <v>0.217</v>
      </c>
      <c r="P1468" s="189">
        <v>0.26700000000000002</v>
      </c>
      <c r="Q1468" s="189">
        <v>0.22800000000000001</v>
      </c>
      <c r="R1468" s="189">
        <v>0.27800000000000002</v>
      </c>
      <c r="S1468" s="189">
        <v>0.124</v>
      </c>
      <c r="T1468" s="189">
        <v>0.16500000000000001</v>
      </c>
      <c r="U1468" s="189">
        <v>3.2000000000000001E-2</v>
      </c>
      <c r="V1468" s="189">
        <v>5.5E-2</v>
      </c>
      <c r="W1468" s="189">
        <v>0.24199999999999999</v>
      </c>
      <c r="X1468" s="189">
        <v>0.29299999999999998</v>
      </c>
      <c r="Y1468" s="189">
        <v>2E-3</v>
      </c>
      <c r="Z1468" s="189">
        <v>1.0999999999999999E-2</v>
      </c>
      <c r="AA1468" s="189">
        <v>0.01</v>
      </c>
      <c r="AB1468" s="189">
        <v>2.5000000000000001E-2</v>
      </c>
      <c r="AC1468" s="42"/>
    </row>
    <row r="1469" spans="1:29" x14ac:dyDescent="0.25">
      <c r="A1469" s="94" t="s">
        <v>2982</v>
      </c>
      <c r="B1469" s="189">
        <v>0.30729550478997791</v>
      </c>
      <c r="C1469" s="189">
        <v>0.44288872512896094</v>
      </c>
      <c r="D1469" s="189">
        <v>0.12896094325718496</v>
      </c>
      <c r="E1469" s="189">
        <v>3.6845983787767135E-2</v>
      </c>
      <c r="F1469" s="189">
        <v>2.9476787030213707E-3</v>
      </c>
      <c r="G1469" s="189">
        <v>5.5268975681650699E-2</v>
      </c>
      <c r="H1469" s="189">
        <v>2.9476787030213707E-3</v>
      </c>
      <c r="I1469" s="189">
        <v>2.2844509948415623E-2</v>
      </c>
      <c r="J1469" s="188">
        <v>1</v>
      </c>
      <c r="K1469" s="190">
        <v>1357</v>
      </c>
      <c r="L1469" s="94"/>
      <c r="M1469" s="189">
        <v>0.28299999999999997</v>
      </c>
      <c r="N1469" s="189">
        <v>0.33200000000000002</v>
      </c>
      <c r="O1469" s="189">
        <v>0.41699999999999998</v>
      </c>
      <c r="P1469" s="189">
        <v>0.46899999999999997</v>
      </c>
      <c r="Q1469" s="189">
        <v>0.112</v>
      </c>
      <c r="R1469" s="189">
        <v>0.14799999999999999</v>
      </c>
      <c r="S1469" s="189">
        <v>2.8000000000000001E-2</v>
      </c>
      <c r="T1469" s="189">
        <v>4.8000000000000001E-2</v>
      </c>
      <c r="U1469" s="189">
        <v>1E-3</v>
      </c>
      <c r="V1469" s="189">
        <v>8.0000000000000002E-3</v>
      </c>
      <c r="W1469" s="189">
        <v>4.3999999999999997E-2</v>
      </c>
      <c r="X1469" s="189">
        <v>6.9000000000000006E-2</v>
      </c>
      <c r="Y1469" s="189">
        <v>1E-3</v>
      </c>
      <c r="Z1469" s="189">
        <v>8.0000000000000002E-3</v>
      </c>
      <c r="AA1469" s="189">
        <v>1.6E-2</v>
      </c>
      <c r="AB1469" s="189">
        <v>3.2000000000000001E-2</v>
      </c>
      <c r="AC1469" s="42"/>
    </row>
    <row r="1470" spans="1:29" x14ac:dyDescent="0.25">
      <c r="A1470" s="94" t="s">
        <v>2983</v>
      </c>
      <c r="B1470" s="189" t="s">
        <v>143</v>
      </c>
      <c r="C1470" s="189">
        <v>0.16228070175438597</v>
      </c>
      <c r="D1470" s="189">
        <v>0.21929824561403508</v>
      </c>
      <c r="E1470" s="189">
        <v>0.14035087719298245</v>
      </c>
      <c r="F1470" s="189">
        <v>7.0175438596491224E-2</v>
      </c>
      <c r="G1470" s="189">
        <v>0.37719298245614036</v>
      </c>
      <c r="H1470" s="189">
        <v>8.771929824561403E-3</v>
      </c>
      <c r="I1470" s="189">
        <v>2.1929824561403508E-2</v>
      </c>
      <c r="J1470" s="188">
        <v>1</v>
      </c>
      <c r="K1470" s="190">
        <v>228</v>
      </c>
      <c r="L1470" s="94"/>
      <c r="M1470" s="189" t="s">
        <v>143</v>
      </c>
      <c r="N1470" s="189" t="s">
        <v>143</v>
      </c>
      <c r="O1470" s="189">
        <v>0.12</v>
      </c>
      <c r="P1470" s="189">
        <v>0.216</v>
      </c>
      <c r="Q1470" s="189">
        <v>0.17</v>
      </c>
      <c r="R1470" s="189">
        <v>0.27700000000000002</v>
      </c>
      <c r="S1470" s="189">
        <v>0.10100000000000001</v>
      </c>
      <c r="T1470" s="189">
        <v>0.191</v>
      </c>
      <c r="U1470" s="189">
        <v>4.3999999999999997E-2</v>
      </c>
      <c r="V1470" s="189">
        <v>0.111</v>
      </c>
      <c r="W1470" s="189">
        <v>0.317</v>
      </c>
      <c r="X1470" s="189">
        <v>0.442</v>
      </c>
      <c r="Y1470" s="189">
        <v>2E-3</v>
      </c>
      <c r="Z1470" s="189">
        <v>3.1E-2</v>
      </c>
      <c r="AA1470" s="189">
        <v>8.9999999999999993E-3</v>
      </c>
      <c r="AB1470" s="189">
        <v>0.05</v>
      </c>
      <c r="AC1470" s="42"/>
    </row>
    <row r="1471" spans="1:29" x14ac:dyDescent="0.25">
      <c r="A1471" s="94" t="s">
        <v>2984</v>
      </c>
      <c r="B1471" s="189" t="s">
        <v>143</v>
      </c>
      <c r="C1471" s="189">
        <v>0.24798239178283199</v>
      </c>
      <c r="D1471" s="189">
        <v>0.19369038884812911</v>
      </c>
      <c r="E1471" s="189">
        <v>0.12032281731474688</v>
      </c>
      <c r="F1471" s="189">
        <v>3.3015407190022009E-2</v>
      </c>
      <c r="G1471" s="189">
        <v>0.37490829053558328</v>
      </c>
      <c r="H1471" s="189">
        <v>7.3367571533382242E-3</v>
      </c>
      <c r="I1471" s="189">
        <v>2.2743947175348497E-2</v>
      </c>
      <c r="J1471" s="188">
        <v>1</v>
      </c>
      <c r="K1471" s="190">
        <v>1363</v>
      </c>
      <c r="L1471" s="94"/>
      <c r="M1471" s="189" t="s">
        <v>143</v>
      </c>
      <c r="N1471" s="189" t="s">
        <v>143</v>
      </c>
      <c r="O1471" s="189">
        <v>0.22600000000000001</v>
      </c>
      <c r="P1471" s="189">
        <v>0.27200000000000002</v>
      </c>
      <c r="Q1471" s="189">
        <v>0.17399999999999999</v>
      </c>
      <c r="R1471" s="189">
        <v>0.216</v>
      </c>
      <c r="S1471" s="189">
        <v>0.104</v>
      </c>
      <c r="T1471" s="189">
        <v>0.13900000000000001</v>
      </c>
      <c r="U1471" s="189">
        <v>2.5000000000000001E-2</v>
      </c>
      <c r="V1471" s="189">
        <v>4.3999999999999997E-2</v>
      </c>
      <c r="W1471" s="189">
        <v>0.35</v>
      </c>
      <c r="X1471" s="189">
        <v>0.40100000000000002</v>
      </c>
      <c r="Y1471" s="189">
        <v>4.0000000000000001E-3</v>
      </c>
      <c r="Z1471" s="189">
        <v>1.2999999999999999E-2</v>
      </c>
      <c r="AA1471" s="189">
        <v>1.6E-2</v>
      </c>
      <c r="AB1471" s="189">
        <v>3.2000000000000001E-2</v>
      </c>
      <c r="AC1471" s="42"/>
    </row>
    <row r="1472" spans="1:29" x14ac:dyDescent="0.25">
      <c r="A1472" s="94" t="s">
        <v>2985</v>
      </c>
      <c r="B1472" s="189" t="s">
        <v>143</v>
      </c>
      <c r="C1472" s="189">
        <v>0.42571428571428571</v>
      </c>
      <c r="D1472" s="189">
        <v>0.36285714285714288</v>
      </c>
      <c r="E1472" s="189">
        <v>6.5714285714285711E-2</v>
      </c>
      <c r="F1472" s="189">
        <v>3.4285714285714287E-2</v>
      </c>
      <c r="G1472" s="189">
        <v>0.02</v>
      </c>
      <c r="H1472" s="189" t="s">
        <v>143</v>
      </c>
      <c r="I1472" s="189">
        <v>9.1428571428571428E-2</v>
      </c>
      <c r="J1472" s="188">
        <v>1</v>
      </c>
      <c r="K1472" s="190">
        <v>350</v>
      </c>
      <c r="L1472" s="94"/>
      <c r="M1472" s="189" t="s">
        <v>143</v>
      </c>
      <c r="N1472" s="189" t="s">
        <v>143</v>
      </c>
      <c r="O1472" s="189">
        <v>0.375</v>
      </c>
      <c r="P1472" s="189">
        <v>0.47799999999999998</v>
      </c>
      <c r="Q1472" s="189">
        <v>0.314</v>
      </c>
      <c r="R1472" s="189">
        <v>0.41399999999999998</v>
      </c>
      <c r="S1472" s="189">
        <v>4.3999999999999997E-2</v>
      </c>
      <c r="T1472" s="189">
        <v>9.7000000000000003E-2</v>
      </c>
      <c r="U1472" s="189">
        <v>0.02</v>
      </c>
      <c r="V1472" s="189">
        <v>5.8999999999999997E-2</v>
      </c>
      <c r="W1472" s="189">
        <v>0.01</v>
      </c>
      <c r="X1472" s="189">
        <v>4.1000000000000002E-2</v>
      </c>
      <c r="Y1472" s="189" t="s">
        <v>143</v>
      </c>
      <c r="Z1472" s="189" t="s">
        <v>143</v>
      </c>
      <c r="AA1472" s="189">
        <v>6.6000000000000003E-2</v>
      </c>
      <c r="AB1472" s="189">
        <v>0.126</v>
      </c>
      <c r="AC1472" s="42"/>
    </row>
    <row r="1473" spans="1:29" x14ac:dyDescent="0.25">
      <c r="A1473" s="94" t="s">
        <v>2986</v>
      </c>
      <c r="B1473" s="189" t="s">
        <v>143</v>
      </c>
      <c r="C1473" s="189">
        <v>0.15853658536585366</v>
      </c>
      <c r="D1473" s="189">
        <v>0.33536585365853661</v>
      </c>
      <c r="E1473" s="189">
        <v>0.17073170731707318</v>
      </c>
      <c r="F1473" s="189">
        <v>3.9634146341463415E-2</v>
      </c>
      <c r="G1473" s="189">
        <v>0.25609756097560976</v>
      </c>
      <c r="H1473" s="189">
        <v>3.0487804878048782E-3</v>
      </c>
      <c r="I1473" s="189">
        <v>3.6585365853658534E-2</v>
      </c>
      <c r="J1473" s="188">
        <v>1</v>
      </c>
      <c r="K1473" s="190">
        <v>328</v>
      </c>
      <c r="L1473" s="94"/>
      <c r="M1473" s="189" t="s">
        <v>143</v>
      </c>
      <c r="N1473" s="189" t="s">
        <v>143</v>
      </c>
      <c r="O1473" s="189">
        <v>0.123</v>
      </c>
      <c r="P1473" s="189">
        <v>0.20200000000000001</v>
      </c>
      <c r="Q1473" s="189">
        <v>0.28599999999999998</v>
      </c>
      <c r="R1473" s="189">
        <v>0.38800000000000001</v>
      </c>
      <c r="S1473" s="189">
        <v>0.13400000000000001</v>
      </c>
      <c r="T1473" s="189">
        <v>0.215</v>
      </c>
      <c r="U1473" s="189">
        <v>2.3E-2</v>
      </c>
      <c r="V1473" s="189">
        <v>6.7000000000000004E-2</v>
      </c>
      <c r="W1473" s="189">
        <v>0.21199999999999999</v>
      </c>
      <c r="X1473" s="189">
        <v>0.30599999999999999</v>
      </c>
      <c r="Y1473" s="189">
        <v>1E-3</v>
      </c>
      <c r="Z1473" s="189">
        <v>1.7000000000000001E-2</v>
      </c>
      <c r="AA1473" s="189">
        <v>2.1000000000000001E-2</v>
      </c>
      <c r="AB1473" s="189">
        <v>6.3E-2</v>
      </c>
      <c r="AC1473" s="42"/>
    </row>
    <row r="1474" spans="1:29" x14ac:dyDescent="0.25">
      <c r="A1474" s="94" t="s">
        <v>2987</v>
      </c>
      <c r="B1474" s="189" t="s">
        <v>143</v>
      </c>
      <c r="C1474" s="189">
        <v>0.35036496350364965</v>
      </c>
      <c r="D1474" s="189">
        <v>0.24817518248175183</v>
      </c>
      <c r="E1474" s="189">
        <v>9.8540145985401464E-2</v>
      </c>
      <c r="F1474" s="189">
        <v>6.569343065693431E-2</v>
      </c>
      <c r="G1474" s="189">
        <v>0.21897810218978103</v>
      </c>
      <c r="H1474" s="189" t="s">
        <v>143</v>
      </c>
      <c r="I1474" s="189">
        <v>1.824817518248175E-2</v>
      </c>
      <c r="J1474" s="188">
        <v>1</v>
      </c>
      <c r="K1474" s="190">
        <v>274</v>
      </c>
      <c r="L1474" s="94"/>
      <c r="M1474" s="189" t="s">
        <v>143</v>
      </c>
      <c r="N1474" s="189" t="s">
        <v>143</v>
      </c>
      <c r="O1474" s="189">
        <v>0.29599999999999999</v>
      </c>
      <c r="P1474" s="189">
        <v>0.40899999999999997</v>
      </c>
      <c r="Q1474" s="189">
        <v>0.20100000000000001</v>
      </c>
      <c r="R1474" s="189">
        <v>0.30299999999999999</v>
      </c>
      <c r="S1474" s="189">
        <v>6.9000000000000006E-2</v>
      </c>
      <c r="T1474" s="189">
        <v>0.14000000000000001</v>
      </c>
      <c r="U1474" s="189">
        <v>4.2000000000000003E-2</v>
      </c>
      <c r="V1474" s="189">
        <v>0.10100000000000001</v>
      </c>
      <c r="W1474" s="189">
        <v>0.17399999999999999</v>
      </c>
      <c r="X1474" s="189">
        <v>0.27200000000000002</v>
      </c>
      <c r="Y1474" s="189" t="s">
        <v>143</v>
      </c>
      <c r="Z1474" s="189" t="s">
        <v>143</v>
      </c>
      <c r="AA1474" s="189">
        <v>8.0000000000000002E-3</v>
      </c>
      <c r="AB1474" s="189">
        <v>4.2000000000000003E-2</v>
      </c>
      <c r="AC1474" s="42"/>
    </row>
    <row r="1475" spans="1:29" x14ac:dyDescent="0.25">
      <c r="A1475" s="94" t="s">
        <v>2988</v>
      </c>
      <c r="B1475" s="189" t="s">
        <v>143</v>
      </c>
      <c r="C1475" s="189">
        <v>0.11666666666666667</v>
      </c>
      <c r="D1475" s="189">
        <v>0.20416666666666666</v>
      </c>
      <c r="E1475" s="189">
        <v>0.13750000000000001</v>
      </c>
      <c r="F1475" s="189">
        <v>2.5000000000000001E-2</v>
      </c>
      <c r="G1475" s="189">
        <v>0.47499999999999998</v>
      </c>
      <c r="H1475" s="189" t="s">
        <v>143</v>
      </c>
      <c r="I1475" s="189">
        <v>4.1666666666666664E-2</v>
      </c>
      <c r="J1475" s="188">
        <v>0.99999999999999989</v>
      </c>
      <c r="K1475" s="190">
        <v>240</v>
      </c>
      <c r="L1475" s="94"/>
      <c r="M1475" s="189" t="s">
        <v>143</v>
      </c>
      <c r="N1475" s="189" t="s">
        <v>143</v>
      </c>
      <c r="O1475" s="189">
        <v>8.2000000000000003E-2</v>
      </c>
      <c r="P1475" s="189">
        <v>0.16300000000000001</v>
      </c>
      <c r="Q1475" s="189">
        <v>0.158</v>
      </c>
      <c r="R1475" s="189">
        <v>0.26</v>
      </c>
      <c r="S1475" s="189">
        <v>0.1</v>
      </c>
      <c r="T1475" s="189">
        <v>0.187</v>
      </c>
      <c r="U1475" s="189">
        <v>1.2E-2</v>
      </c>
      <c r="V1475" s="189">
        <v>5.2999999999999999E-2</v>
      </c>
      <c r="W1475" s="189">
        <v>0.41299999999999998</v>
      </c>
      <c r="X1475" s="189">
        <v>0.53800000000000003</v>
      </c>
      <c r="Y1475" s="189" t="s">
        <v>143</v>
      </c>
      <c r="Z1475" s="189" t="s">
        <v>143</v>
      </c>
      <c r="AA1475" s="189">
        <v>2.3E-2</v>
      </c>
      <c r="AB1475" s="189">
        <v>7.4999999999999997E-2</v>
      </c>
      <c r="AC1475" s="42"/>
    </row>
    <row r="1476" spans="1:29" x14ac:dyDescent="0.25">
      <c r="A1476" s="94" t="s">
        <v>2989</v>
      </c>
      <c r="B1476" s="189" t="s">
        <v>143</v>
      </c>
      <c r="C1476" s="189">
        <v>0.28709055876685935</v>
      </c>
      <c r="D1476" s="189">
        <v>0.38824662813102118</v>
      </c>
      <c r="E1476" s="189">
        <v>0.13680154142581888</v>
      </c>
      <c r="F1476" s="189">
        <v>3.2755298651252408E-2</v>
      </c>
      <c r="G1476" s="189">
        <v>0.12524084778420039</v>
      </c>
      <c r="H1476" s="189" t="s">
        <v>143</v>
      </c>
      <c r="I1476" s="189">
        <v>2.9865125240847785E-2</v>
      </c>
      <c r="J1476" s="188">
        <v>1</v>
      </c>
      <c r="K1476" s="190">
        <v>1038</v>
      </c>
      <c r="L1476" s="94"/>
      <c r="M1476" s="189" t="s">
        <v>143</v>
      </c>
      <c r="N1476" s="189" t="s">
        <v>143</v>
      </c>
      <c r="O1476" s="189">
        <v>0.26</v>
      </c>
      <c r="P1476" s="189">
        <v>0.315</v>
      </c>
      <c r="Q1476" s="189">
        <v>0.35899999999999999</v>
      </c>
      <c r="R1476" s="189">
        <v>0.41799999999999998</v>
      </c>
      <c r="S1476" s="189">
        <v>0.11700000000000001</v>
      </c>
      <c r="T1476" s="189">
        <v>0.159</v>
      </c>
      <c r="U1476" s="189">
        <v>2.4E-2</v>
      </c>
      <c r="V1476" s="189">
        <v>4.4999999999999998E-2</v>
      </c>
      <c r="W1476" s="189">
        <v>0.106</v>
      </c>
      <c r="X1476" s="189">
        <v>0.14699999999999999</v>
      </c>
      <c r="Y1476" s="189" t="s">
        <v>143</v>
      </c>
      <c r="Z1476" s="189" t="s">
        <v>143</v>
      </c>
      <c r="AA1476" s="189">
        <v>2.1000000000000001E-2</v>
      </c>
      <c r="AB1476" s="189">
        <v>4.2000000000000003E-2</v>
      </c>
      <c r="AC1476" s="42"/>
    </row>
    <row r="1477" spans="1:29" x14ac:dyDescent="0.25">
      <c r="A1477" s="94" t="s">
        <v>2990</v>
      </c>
      <c r="B1477" s="189" t="s">
        <v>143</v>
      </c>
      <c r="C1477" s="189">
        <v>0.4784688995215311</v>
      </c>
      <c r="D1477" s="189">
        <v>0.31578947368421051</v>
      </c>
      <c r="E1477" s="189">
        <v>0.10047846889952153</v>
      </c>
      <c r="F1477" s="189">
        <v>1.4354066985645933E-2</v>
      </c>
      <c r="G1477" s="189">
        <v>6.2200956937799042E-2</v>
      </c>
      <c r="H1477" s="189">
        <v>1.4354066985645933E-2</v>
      </c>
      <c r="I1477" s="189">
        <v>1.4354066985645933E-2</v>
      </c>
      <c r="J1477" s="188">
        <v>0.99999999999999978</v>
      </c>
      <c r="K1477" s="190">
        <v>209</v>
      </c>
      <c r="L1477" s="94"/>
      <c r="M1477" s="189" t="s">
        <v>143</v>
      </c>
      <c r="N1477" s="189" t="s">
        <v>143</v>
      </c>
      <c r="O1477" s="189">
        <v>0.41199999999999998</v>
      </c>
      <c r="P1477" s="189">
        <v>0.54600000000000004</v>
      </c>
      <c r="Q1477" s="189">
        <v>0.25700000000000001</v>
      </c>
      <c r="R1477" s="189">
        <v>0.38200000000000001</v>
      </c>
      <c r="S1477" s="189">
        <v>6.7000000000000004E-2</v>
      </c>
      <c r="T1477" s="189">
        <v>0.14899999999999999</v>
      </c>
      <c r="U1477" s="189">
        <v>5.0000000000000001E-3</v>
      </c>
      <c r="V1477" s="189">
        <v>4.1000000000000002E-2</v>
      </c>
      <c r="W1477" s="189">
        <v>3.6999999999999998E-2</v>
      </c>
      <c r="X1477" s="189">
        <v>0.10299999999999999</v>
      </c>
      <c r="Y1477" s="189">
        <v>5.0000000000000001E-3</v>
      </c>
      <c r="Z1477" s="189">
        <v>4.1000000000000002E-2</v>
      </c>
      <c r="AA1477" s="189">
        <v>5.0000000000000001E-3</v>
      </c>
      <c r="AB1477" s="189">
        <v>4.1000000000000002E-2</v>
      </c>
      <c r="AC1477" s="42"/>
    </row>
    <row r="1478" spans="1:29" x14ac:dyDescent="0.25">
      <c r="A1478" s="94" t="s">
        <v>2991</v>
      </c>
      <c r="B1478" s="189">
        <v>5.0381566273986815E-2</v>
      </c>
      <c r="C1478" s="189">
        <v>0.22708750092613172</v>
      </c>
      <c r="D1478" s="189">
        <v>0.2871008372230866</v>
      </c>
      <c r="E1478" s="189">
        <v>0.11513669704378751</v>
      </c>
      <c r="F1478" s="189">
        <v>3.2748018078091426E-2</v>
      </c>
      <c r="G1478" s="189">
        <v>0.25501963399273914</v>
      </c>
      <c r="H1478" s="189">
        <v>4.8158850114840331E-3</v>
      </c>
      <c r="I1478" s="189">
        <v>2.7709861450692746E-2</v>
      </c>
      <c r="J1478" s="188">
        <v>0.99999999999999989</v>
      </c>
      <c r="K1478" s="190">
        <v>13497</v>
      </c>
      <c r="L1478" s="94"/>
      <c r="M1478" s="189">
        <v>4.7E-2</v>
      </c>
      <c r="N1478" s="189">
        <v>5.3999999999999999E-2</v>
      </c>
      <c r="O1478" s="189">
        <v>0.22</v>
      </c>
      <c r="P1478" s="189">
        <v>0.23400000000000001</v>
      </c>
      <c r="Q1478" s="189">
        <v>0.28000000000000003</v>
      </c>
      <c r="R1478" s="189">
        <v>0.29499999999999998</v>
      </c>
      <c r="S1478" s="189">
        <v>0.11</v>
      </c>
      <c r="T1478" s="189">
        <v>0.121</v>
      </c>
      <c r="U1478" s="189">
        <v>0.03</v>
      </c>
      <c r="V1478" s="189">
        <v>3.5999999999999997E-2</v>
      </c>
      <c r="W1478" s="189">
        <v>0.248</v>
      </c>
      <c r="X1478" s="189">
        <v>0.26200000000000001</v>
      </c>
      <c r="Y1478" s="189">
        <v>4.0000000000000001E-3</v>
      </c>
      <c r="Z1478" s="189">
        <v>6.0000000000000001E-3</v>
      </c>
      <c r="AA1478" s="189">
        <v>2.5000000000000001E-2</v>
      </c>
      <c r="AB1478" s="189">
        <v>3.1E-2</v>
      </c>
      <c r="AC1478" s="42"/>
    </row>
    <row r="1479" spans="1:29" x14ac:dyDescent="0.25">
      <c r="A1479" s="94" t="s">
        <v>2992</v>
      </c>
      <c r="B1479" s="189" t="s">
        <v>143</v>
      </c>
      <c r="C1479" s="189">
        <v>0.21672354948805461</v>
      </c>
      <c r="D1479" s="189">
        <v>0.37030716723549489</v>
      </c>
      <c r="E1479" s="189">
        <v>0.17406143344709898</v>
      </c>
      <c r="F1479" s="189">
        <v>3.4129692832764506E-2</v>
      </c>
      <c r="G1479" s="189">
        <v>0.18941979522184299</v>
      </c>
      <c r="H1479" s="189" t="s">
        <v>143</v>
      </c>
      <c r="I1479" s="189">
        <v>1.5358361774744027E-2</v>
      </c>
      <c r="J1479" s="188">
        <v>1</v>
      </c>
      <c r="K1479" s="190">
        <v>586</v>
      </c>
      <c r="L1479" s="94"/>
      <c r="M1479" s="189" t="s">
        <v>143</v>
      </c>
      <c r="N1479" s="189" t="s">
        <v>143</v>
      </c>
      <c r="O1479" s="189">
        <v>0.185</v>
      </c>
      <c r="P1479" s="189">
        <v>0.252</v>
      </c>
      <c r="Q1479" s="189">
        <v>0.33200000000000002</v>
      </c>
      <c r="R1479" s="189">
        <v>0.41</v>
      </c>
      <c r="S1479" s="189">
        <v>0.14599999999999999</v>
      </c>
      <c r="T1479" s="189">
        <v>0.20699999999999999</v>
      </c>
      <c r="U1479" s="189">
        <v>2.1999999999999999E-2</v>
      </c>
      <c r="V1479" s="189">
        <v>5.1999999999999998E-2</v>
      </c>
      <c r="W1479" s="189">
        <v>0.16</v>
      </c>
      <c r="X1479" s="189">
        <v>0.223</v>
      </c>
      <c r="Y1479" s="189" t="s">
        <v>143</v>
      </c>
      <c r="Z1479" s="189" t="s">
        <v>143</v>
      </c>
      <c r="AA1479" s="189">
        <v>8.0000000000000002E-3</v>
      </c>
      <c r="AB1479" s="189">
        <v>2.9000000000000001E-2</v>
      </c>
      <c r="AC1479" s="42"/>
    </row>
    <row r="1480" spans="1:29" x14ac:dyDescent="0.25">
      <c r="A1480" s="94" t="s">
        <v>2993</v>
      </c>
      <c r="B1480" s="189" t="s">
        <v>143</v>
      </c>
      <c r="C1480" s="189">
        <v>7.0588235294117646E-2</v>
      </c>
      <c r="D1480" s="189">
        <v>0.17176470588235293</v>
      </c>
      <c r="E1480" s="189">
        <v>7.5294117647058817E-2</v>
      </c>
      <c r="F1480" s="189">
        <v>1.6470588235294119E-2</v>
      </c>
      <c r="G1480" s="189">
        <v>0.61882352941176466</v>
      </c>
      <c r="H1480" s="189">
        <v>1.8823529411764704E-2</v>
      </c>
      <c r="I1480" s="189">
        <v>2.823529411764706E-2</v>
      </c>
      <c r="J1480" s="188">
        <v>0.99999999999999989</v>
      </c>
      <c r="K1480" s="190">
        <v>425</v>
      </c>
      <c r="L1480" s="94"/>
      <c r="M1480" s="189" t="s">
        <v>143</v>
      </c>
      <c r="N1480" s="189" t="s">
        <v>143</v>
      </c>
      <c r="O1480" s="189">
        <v>0.05</v>
      </c>
      <c r="P1480" s="189">
        <v>9.9000000000000005E-2</v>
      </c>
      <c r="Q1480" s="189">
        <v>0.13900000000000001</v>
      </c>
      <c r="R1480" s="189">
        <v>0.21099999999999999</v>
      </c>
      <c r="S1480" s="189">
        <v>5.3999999999999999E-2</v>
      </c>
      <c r="T1480" s="189">
        <v>0.104</v>
      </c>
      <c r="U1480" s="189">
        <v>8.0000000000000002E-3</v>
      </c>
      <c r="V1480" s="189">
        <v>3.4000000000000002E-2</v>
      </c>
      <c r="W1480" s="189">
        <v>0.57199999999999995</v>
      </c>
      <c r="X1480" s="189">
        <v>0.66400000000000003</v>
      </c>
      <c r="Y1480" s="189">
        <v>0.01</v>
      </c>
      <c r="Z1480" s="189">
        <v>3.6999999999999998E-2</v>
      </c>
      <c r="AA1480" s="189">
        <v>1.6E-2</v>
      </c>
      <c r="AB1480" s="189">
        <v>4.9000000000000002E-2</v>
      </c>
      <c r="AC1480" s="42"/>
    </row>
    <row r="1481" spans="1:29" x14ac:dyDescent="0.25">
      <c r="A1481" s="94" t="s">
        <v>2994</v>
      </c>
      <c r="B1481" s="189">
        <v>1.1185682326621924E-3</v>
      </c>
      <c r="C1481" s="189">
        <v>4.4742729306487695E-3</v>
      </c>
      <c r="D1481" s="189">
        <v>0.72259507829977632</v>
      </c>
      <c r="E1481" s="189">
        <v>0.1040268456375839</v>
      </c>
      <c r="F1481" s="189">
        <v>9.0604026845637578E-2</v>
      </c>
      <c r="G1481" s="189">
        <v>1.45413870246085E-2</v>
      </c>
      <c r="H1481" s="189" t="s">
        <v>143</v>
      </c>
      <c r="I1481" s="189">
        <v>6.2639821029082776E-2</v>
      </c>
      <c r="J1481" s="188">
        <v>1</v>
      </c>
      <c r="K1481" s="190">
        <v>894</v>
      </c>
      <c r="L1481" s="94"/>
      <c r="M1481" s="189">
        <v>0</v>
      </c>
      <c r="N1481" s="189">
        <v>6.0000000000000001E-3</v>
      </c>
      <c r="O1481" s="189">
        <v>2E-3</v>
      </c>
      <c r="P1481" s="189">
        <v>1.0999999999999999E-2</v>
      </c>
      <c r="Q1481" s="189">
        <v>0.69199999999999995</v>
      </c>
      <c r="R1481" s="189">
        <v>0.751</v>
      </c>
      <c r="S1481" s="189">
        <v>8.5999999999999993E-2</v>
      </c>
      <c r="T1481" s="189">
        <v>0.126</v>
      </c>
      <c r="U1481" s="189">
        <v>7.2999999999999995E-2</v>
      </c>
      <c r="V1481" s="189">
        <v>0.111</v>
      </c>
      <c r="W1481" s="189">
        <v>8.9999999999999993E-3</v>
      </c>
      <c r="X1481" s="189">
        <v>2.5000000000000001E-2</v>
      </c>
      <c r="Y1481" s="189" t="s">
        <v>143</v>
      </c>
      <c r="Z1481" s="189" t="s">
        <v>143</v>
      </c>
      <c r="AA1481" s="189">
        <v>4.9000000000000002E-2</v>
      </c>
      <c r="AB1481" s="189">
        <v>0.08</v>
      </c>
      <c r="AC1481" s="42"/>
    </row>
    <row r="1482" spans="1:29" x14ac:dyDescent="0.25">
      <c r="A1482" s="94" t="s">
        <v>2995</v>
      </c>
      <c r="B1482" s="189">
        <v>4.0660736975857689E-2</v>
      </c>
      <c r="C1482" s="189">
        <v>0.22490470139771285</v>
      </c>
      <c r="D1482" s="189">
        <v>0.26874205844980942</v>
      </c>
      <c r="E1482" s="189">
        <v>8.6404066073697591E-2</v>
      </c>
      <c r="F1482" s="189">
        <v>5.5908513341804321E-2</v>
      </c>
      <c r="G1482" s="189">
        <v>0.28716645489199494</v>
      </c>
      <c r="H1482" s="189">
        <v>8.2592121982210925E-3</v>
      </c>
      <c r="I1482" s="189">
        <v>2.795425667090216E-2</v>
      </c>
      <c r="J1482" s="188">
        <v>1.0000000000000002</v>
      </c>
      <c r="K1482" s="190">
        <v>1574</v>
      </c>
      <c r="L1482" s="94"/>
      <c r="M1482" s="189">
        <v>3.2000000000000001E-2</v>
      </c>
      <c r="N1482" s="189">
        <v>5.1999999999999998E-2</v>
      </c>
      <c r="O1482" s="189">
        <v>0.20499999999999999</v>
      </c>
      <c r="P1482" s="189">
        <v>0.246</v>
      </c>
      <c r="Q1482" s="189">
        <v>0.247</v>
      </c>
      <c r="R1482" s="189">
        <v>0.29099999999999998</v>
      </c>
      <c r="S1482" s="189">
        <v>7.3999999999999996E-2</v>
      </c>
      <c r="T1482" s="189">
        <v>0.10100000000000001</v>
      </c>
      <c r="U1482" s="189">
        <v>4.5999999999999999E-2</v>
      </c>
      <c r="V1482" s="189">
        <v>6.8000000000000005E-2</v>
      </c>
      <c r="W1482" s="189">
        <v>0.26500000000000001</v>
      </c>
      <c r="X1482" s="189">
        <v>0.31</v>
      </c>
      <c r="Y1482" s="189">
        <v>5.0000000000000001E-3</v>
      </c>
      <c r="Z1482" s="189">
        <v>1.4E-2</v>
      </c>
      <c r="AA1482" s="189">
        <v>2.1000000000000001E-2</v>
      </c>
      <c r="AB1482" s="189">
        <v>3.6999999999999998E-2</v>
      </c>
      <c r="AC1482" s="42"/>
    </row>
    <row r="1483" spans="1:29" x14ac:dyDescent="0.25">
      <c r="A1483" s="94" t="s">
        <v>2996</v>
      </c>
      <c r="B1483" s="189">
        <v>0.29701952723535457</v>
      </c>
      <c r="C1483" s="189">
        <v>0.40750256937307294</v>
      </c>
      <c r="D1483" s="189">
        <v>0.15262076053442961</v>
      </c>
      <c r="E1483" s="189">
        <v>4.9331963001027747E-2</v>
      </c>
      <c r="F1483" s="189">
        <v>5.6526207605344294E-3</v>
      </c>
      <c r="G1483" s="189">
        <v>5.2929085303186026E-2</v>
      </c>
      <c r="H1483" s="189">
        <v>3.0832476875642342E-3</v>
      </c>
      <c r="I1483" s="189">
        <v>3.1860226104830421E-2</v>
      </c>
      <c r="J1483" s="188">
        <v>1</v>
      </c>
      <c r="K1483" s="190">
        <v>1946</v>
      </c>
      <c r="L1483" s="94"/>
      <c r="M1483" s="189">
        <v>0.27700000000000002</v>
      </c>
      <c r="N1483" s="189">
        <v>0.318</v>
      </c>
      <c r="O1483" s="189">
        <v>0.38600000000000001</v>
      </c>
      <c r="P1483" s="189">
        <v>0.42899999999999999</v>
      </c>
      <c r="Q1483" s="189">
        <v>0.13700000000000001</v>
      </c>
      <c r="R1483" s="189">
        <v>0.16900000000000001</v>
      </c>
      <c r="S1483" s="189">
        <v>4.1000000000000002E-2</v>
      </c>
      <c r="T1483" s="189">
        <v>0.06</v>
      </c>
      <c r="U1483" s="189">
        <v>3.0000000000000001E-3</v>
      </c>
      <c r="V1483" s="189">
        <v>0.01</v>
      </c>
      <c r="W1483" s="189">
        <v>4.3999999999999997E-2</v>
      </c>
      <c r="X1483" s="189">
        <v>6.4000000000000001E-2</v>
      </c>
      <c r="Y1483" s="189">
        <v>1E-3</v>
      </c>
      <c r="Z1483" s="189">
        <v>7.0000000000000001E-3</v>
      </c>
      <c r="AA1483" s="189">
        <v>2.5000000000000001E-2</v>
      </c>
      <c r="AB1483" s="189">
        <v>4.1000000000000002E-2</v>
      </c>
      <c r="AC1483" s="42"/>
    </row>
    <row r="1484" spans="1:29" x14ac:dyDescent="0.25">
      <c r="A1484" s="94" t="s">
        <v>2997</v>
      </c>
      <c r="B1484" s="189" t="s">
        <v>143</v>
      </c>
      <c r="C1484" s="189">
        <v>0.16199376947040497</v>
      </c>
      <c r="D1484" s="189">
        <v>0.3364485981308411</v>
      </c>
      <c r="E1484" s="189">
        <v>0.21495327102803738</v>
      </c>
      <c r="F1484" s="189">
        <v>1.2461059190031152E-2</v>
      </c>
      <c r="G1484" s="189">
        <v>0.25233644859813081</v>
      </c>
      <c r="H1484" s="189">
        <v>3.1152647975077881E-3</v>
      </c>
      <c r="I1484" s="189">
        <v>1.8691588785046728E-2</v>
      </c>
      <c r="J1484" s="188">
        <v>0.99999999999999989</v>
      </c>
      <c r="K1484" s="190">
        <v>321</v>
      </c>
      <c r="L1484" s="94"/>
      <c r="M1484" s="189" t="s">
        <v>143</v>
      </c>
      <c r="N1484" s="189" t="s">
        <v>143</v>
      </c>
      <c r="O1484" s="189">
        <v>0.126</v>
      </c>
      <c r="P1484" s="189">
        <v>0.20599999999999999</v>
      </c>
      <c r="Q1484" s="189">
        <v>0.28699999999999998</v>
      </c>
      <c r="R1484" s="189">
        <v>0.39</v>
      </c>
      <c r="S1484" s="189">
        <v>0.17399999999999999</v>
      </c>
      <c r="T1484" s="189">
        <v>0.26300000000000001</v>
      </c>
      <c r="U1484" s="189">
        <v>5.0000000000000001E-3</v>
      </c>
      <c r="V1484" s="189">
        <v>3.2000000000000001E-2</v>
      </c>
      <c r="W1484" s="189">
        <v>0.20799999999999999</v>
      </c>
      <c r="X1484" s="189">
        <v>0.30299999999999999</v>
      </c>
      <c r="Y1484" s="189">
        <v>1E-3</v>
      </c>
      <c r="Z1484" s="189">
        <v>1.7000000000000001E-2</v>
      </c>
      <c r="AA1484" s="189">
        <v>8.9999999999999993E-3</v>
      </c>
      <c r="AB1484" s="189">
        <v>0.04</v>
      </c>
      <c r="AC1484" s="42"/>
    </row>
    <row r="1485" spans="1:29" x14ac:dyDescent="0.25">
      <c r="A1485" s="94" t="s">
        <v>2998</v>
      </c>
      <c r="B1485" s="189" t="s">
        <v>143</v>
      </c>
      <c r="C1485" s="189">
        <v>0.20144927536231885</v>
      </c>
      <c r="D1485" s="189">
        <v>0.21304347826086956</v>
      </c>
      <c r="E1485" s="189">
        <v>0.12222222222222222</v>
      </c>
      <c r="F1485" s="189">
        <v>2.318840579710145E-2</v>
      </c>
      <c r="G1485" s="189">
        <v>0.41594202898550725</v>
      </c>
      <c r="H1485" s="189">
        <v>8.6956521739130436E-3</v>
      </c>
      <c r="I1485" s="189">
        <v>1.5458937198067632E-2</v>
      </c>
      <c r="J1485" s="188">
        <v>1</v>
      </c>
      <c r="K1485" s="190">
        <v>2070</v>
      </c>
      <c r="L1485" s="94"/>
      <c r="M1485" s="189" t="s">
        <v>143</v>
      </c>
      <c r="N1485" s="189" t="s">
        <v>143</v>
      </c>
      <c r="O1485" s="189">
        <v>0.185</v>
      </c>
      <c r="P1485" s="189">
        <v>0.219</v>
      </c>
      <c r="Q1485" s="189">
        <v>0.19600000000000001</v>
      </c>
      <c r="R1485" s="189">
        <v>0.23100000000000001</v>
      </c>
      <c r="S1485" s="189">
        <v>0.109</v>
      </c>
      <c r="T1485" s="189">
        <v>0.13700000000000001</v>
      </c>
      <c r="U1485" s="189">
        <v>1.7999999999999999E-2</v>
      </c>
      <c r="V1485" s="189">
        <v>3.1E-2</v>
      </c>
      <c r="W1485" s="189">
        <v>0.39500000000000002</v>
      </c>
      <c r="X1485" s="189">
        <v>0.437</v>
      </c>
      <c r="Y1485" s="189">
        <v>6.0000000000000001E-3</v>
      </c>
      <c r="Z1485" s="189">
        <v>1.4E-2</v>
      </c>
      <c r="AA1485" s="189">
        <v>1.0999999999999999E-2</v>
      </c>
      <c r="AB1485" s="189">
        <v>2.1999999999999999E-2</v>
      </c>
      <c r="AC1485" s="42"/>
    </row>
    <row r="1486" spans="1:29" x14ac:dyDescent="0.25">
      <c r="A1486" s="94" t="s">
        <v>2999</v>
      </c>
      <c r="B1486" s="189" t="s">
        <v>143</v>
      </c>
      <c r="C1486" s="189">
        <v>0.3671875</v>
      </c>
      <c r="D1486" s="189">
        <v>0.39583333333333331</v>
      </c>
      <c r="E1486" s="189">
        <v>6.5104166666666671E-2</v>
      </c>
      <c r="F1486" s="189">
        <v>1.0416666666666666E-2</v>
      </c>
      <c r="G1486" s="189">
        <v>3.125E-2</v>
      </c>
      <c r="H1486" s="189">
        <v>2.6041666666666665E-3</v>
      </c>
      <c r="I1486" s="189">
        <v>0.12760416666666666</v>
      </c>
      <c r="J1486" s="188">
        <v>0.99999999999999978</v>
      </c>
      <c r="K1486" s="190">
        <v>384</v>
      </c>
      <c r="L1486" s="94"/>
      <c r="M1486" s="189" t="s">
        <v>143</v>
      </c>
      <c r="N1486" s="189" t="s">
        <v>143</v>
      </c>
      <c r="O1486" s="189">
        <v>0.32100000000000001</v>
      </c>
      <c r="P1486" s="189">
        <v>0.41599999999999998</v>
      </c>
      <c r="Q1486" s="189">
        <v>0.34799999999999998</v>
      </c>
      <c r="R1486" s="189">
        <v>0.44600000000000001</v>
      </c>
      <c r="S1486" s="189">
        <v>4.3999999999999997E-2</v>
      </c>
      <c r="T1486" s="189">
        <v>9.4E-2</v>
      </c>
      <c r="U1486" s="189">
        <v>4.0000000000000001E-3</v>
      </c>
      <c r="V1486" s="189">
        <v>2.5999999999999999E-2</v>
      </c>
      <c r="W1486" s="189">
        <v>1.7999999999999999E-2</v>
      </c>
      <c r="X1486" s="189">
        <v>5.3999999999999999E-2</v>
      </c>
      <c r="Y1486" s="189">
        <v>0</v>
      </c>
      <c r="Z1486" s="189">
        <v>1.4999999999999999E-2</v>
      </c>
      <c r="AA1486" s="189">
        <v>9.8000000000000004E-2</v>
      </c>
      <c r="AB1486" s="189">
        <v>0.16500000000000001</v>
      </c>
      <c r="AC1486" s="42"/>
    </row>
    <row r="1487" spans="1:29" x14ac:dyDescent="0.25">
      <c r="A1487" s="94" t="s">
        <v>3000</v>
      </c>
      <c r="B1487" s="189" t="s">
        <v>143</v>
      </c>
      <c r="C1487" s="189">
        <v>0.12910798122065728</v>
      </c>
      <c r="D1487" s="189">
        <v>0.33333333333333331</v>
      </c>
      <c r="E1487" s="189">
        <v>0.16666666666666666</v>
      </c>
      <c r="F1487" s="189">
        <v>1.8779342723004695E-2</v>
      </c>
      <c r="G1487" s="189">
        <v>0.29107981220657275</v>
      </c>
      <c r="H1487" s="189">
        <v>2.3474178403755869E-3</v>
      </c>
      <c r="I1487" s="189">
        <v>5.8685446009389672E-2</v>
      </c>
      <c r="J1487" s="188">
        <v>1</v>
      </c>
      <c r="K1487" s="190">
        <v>426</v>
      </c>
      <c r="L1487" s="94"/>
      <c r="M1487" s="189" t="s">
        <v>143</v>
      </c>
      <c r="N1487" s="189" t="s">
        <v>143</v>
      </c>
      <c r="O1487" s="189">
        <v>0.10100000000000001</v>
      </c>
      <c r="P1487" s="189">
        <v>0.16400000000000001</v>
      </c>
      <c r="Q1487" s="189">
        <v>0.28999999999999998</v>
      </c>
      <c r="R1487" s="189">
        <v>0.379</v>
      </c>
      <c r="S1487" s="189">
        <v>0.13400000000000001</v>
      </c>
      <c r="T1487" s="189">
        <v>0.20499999999999999</v>
      </c>
      <c r="U1487" s="189">
        <v>0.01</v>
      </c>
      <c r="V1487" s="189">
        <v>3.6999999999999998E-2</v>
      </c>
      <c r="W1487" s="189">
        <v>0.25</v>
      </c>
      <c r="X1487" s="189">
        <v>0.33600000000000002</v>
      </c>
      <c r="Y1487" s="189">
        <v>0</v>
      </c>
      <c r="Z1487" s="189">
        <v>1.2999999999999999E-2</v>
      </c>
      <c r="AA1487" s="189">
        <v>0.04</v>
      </c>
      <c r="AB1487" s="189">
        <v>8.5000000000000006E-2</v>
      </c>
      <c r="AC1487" s="42"/>
    </row>
    <row r="1488" spans="1:29" x14ac:dyDescent="0.25">
      <c r="A1488" s="94" t="s">
        <v>3001</v>
      </c>
      <c r="B1488" s="189" t="s">
        <v>143</v>
      </c>
      <c r="C1488" s="189">
        <v>0.27160493827160492</v>
      </c>
      <c r="D1488" s="189">
        <v>0.22469135802469137</v>
      </c>
      <c r="E1488" s="189">
        <v>9.1358024691358022E-2</v>
      </c>
      <c r="F1488" s="189">
        <v>0.13827160493827159</v>
      </c>
      <c r="G1488" s="189">
        <v>0.23456790123456789</v>
      </c>
      <c r="H1488" s="189">
        <v>7.4074074074074077E-3</v>
      </c>
      <c r="I1488" s="189">
        <v>3.2098765432098768E-2</v>
      </c>
      <c r="J1488" s="188">
        <v>1</v>
      </c>
      <c r="K1488" s="190">
        <v>405</v>
      </c>
      <c r="L1488" s="94"/>
      <c r="M1488" s="189" t="s">
        <v>143</v>
      </c>
      <c r="N1488" s="189" t="s">
        <v>143</v>
      </c>
      <c r="O1488" s="189">
        <v>0.23100000000000001</v>
      </c>
      <c r="P1488" s="189">
        <v>0.317</v>
      </c>
      <c r="Q1488" s="189">
        <v>0.187</v>
      </c>
      <c r="R1488" s="189">
        <v>0.26800000000000002</v>
      </c>
      <c r="S1488" s="189">
        <v>6.7000000000000004E-2</v>
      </c>
      <c r="T1488" s="189">
        <v>0.123</v>
      </c>
      <c r="U1488" s="189">
        <v>0.108</v>
      </c>
      <c r="V1488" s="189">
        <v>0.17499999999999999</v>
      </c>
      <c r="W1488" s="189">
        <v>0.19600000000000001</v>
      </c>
      <c r="X1488" s="189">
        <v>0.27800000000000002</v>
      </c>
      <c r="Y1488" s="189">
        <v>3.0000000000000001E-3</v>
      </c>
      <c r="Z1488" s="189">
        <v>2.1999999999999999E-2</v>
      </c>
      <c r="AA1488" s="189">
        <v>1.9E-2</v>
      </c>
      <c r="AB1488" s="189">
        <v>5.3999999999999999E-2</v>
      </c>
      <c r="AC1488" s="42"/>
    </row>
    <row r="1489" spans="1:29" x14ac:dyDescent="0.25">
      <c r="A1489" s="94" t="s">
        <v>3002</v>
      </c>
      <c r="B1489" s="189" t="s">
        <v>143</v>
      </c>
      <c r="C1489" s="189">
        <v>8.9020771513353122E-2</v>
      </c>
      <c r="D1489" s="189">
        <v>0.16913946587537093</v>
      </c>
      <c r="E1489" s="189">
        <v>0.1543026706231454</v>
      </c>
      <c r="F1489" s="189">
        <v>2.0771513353115726E-2</v>
      </c>
      <c r="G1489" s="189">
        <v>0.54896142433234418</v>
      </c>
      <c r="H1489" s="189">
        <v>2.967359050445104E-3</v>
      </c>
      <c r="I1489" s="189">
        <v>1.483679525222552E-2</v>
      </c>
      <c r="J1489" s="188">
        <v>1</v>
      </c>
      <c r="K1489" s="190">
        <v>337</v>
      </c>
      <c r="L1489" s="94"/>
      <c r="M1489" s="189" t="s">
        <v>143</v>
      </c>
      <c r="N1489" s="189" t="s">
        <v>143</v>
      </c>
      <c r="O1489" s="189">
        <v>6.3E-2</v>
      </c>
      <c r="P1489" s="189">
        <v>0.124</v>
      </c>
      <c r="Q1489" s="189">
        <v>0.13300000000000001</v>
      </c>
      <c r="R1489" s="189">
        <v>0.21299999999999999</v>
      </c>
      <c r="S1489" s="189">
        <v>0.12</v>
      </c>
      <c r="T1489" s="189">
        <v>0.19700000000000001</v>
      </c>
      <c r="U1489" s="189">
        <v>0.01</v>
      </c>
      <c r="V1489" s="189">
        <v>4.2000000000000003E-2</v>
      </c>
      <c r="W1489" s="189">
        <v>0.496</v>
      </c>
      <c r="X1489" s="189">
        <v>0.60099999999999998</v>
      </c>
      <c r="Y1489" s="189">
        <v>1E-3</v>
      </c>
      <c r="Z1489" s="189">
        <v>1.7000000000000001E-2</v>
      </c>
      <c r="AA1489" s="189">
        <v>6.0000000000000001E-3</v>
      </c>
      <c r="AB1489" s="189">
        <v>3.4000000000000002E-2</v>
      </c>
      <c r="AC1489" s="42"/>
    </row>
    <row r="1490" spans="1:29" x14ac:dyDescent="0.25">
      <c r="A1490" s="94" t="s">
        <v>3003</v>
      </c>
      <c r="B1490" s="189" t="s">
        <v>143</v>
      </c>
      <c r="C1490" s="189">
        <v>0.23670212765957446</v>
      </c>
      <c r="D1490" s="189">
        <v>0.47273936170212766</v>
      </c>
      <c r="E1490" s="189">
        <v>0.11436170212765957</v>
      </c>
      <c r="F1490" s="189">
        <v>4.7207446808510641E-2</v>
      </c>
      <c r="G1490" s="189">
        <v>0.10305851063829788</v>
      </c>
      <c r="H1490" s="189">
        <v>3.324468085106383E-3</v>
      </c>
      <c r="I1490" s="189">
        <v>2.2606382978723406E-2</v>
      </c>
      <c r="J1490" s="188">
        <v>1</v>
      </c>
      <c r="K1490" s="190">
        <v>1504</v>
      </c>
      <c r="L1490" s="94"/>
      <c r="M1490" s="189" t="s">
        <v>143</v>
      </c>
      <c r="N1490" s="189" t="s">
        <v>143</v>
      </c>
      <c r="O1490" s="189">
        <v>0.216</v>
      </c>
      <c r="P1490" s="189">
        <v>0.25900000000000001</v>
      </c>
      <c r="Q1490" s="189">
        <v>0.44800000000000001</v>
      </c>
      <c r="R1490" s="189">
        <v>0.498</v>
      </c>
      <c r="S1490" s="189">
        <v>9.9000000000000005E-2</v>
      </c>
      <c r="T1490" s="189">
        <v>0.13100000000000001</v>
      </c>
      <c r="U1490" s="189">
        <v>3.7999999999999999E-2</v>
      </c>
      <c r="V1490" s="189">
        <v>5.8999999999999997E-2</v>
      </c>
      <c r="W1490" s="189">
        <v>8.8999999999999996E-2</v>
      </c>
      <c r="X1490" s="189">
        <v>0.11899999999999999</v>
      </c>
      <c r="Y1490" s="189">
        <v>1E-3</v>
      </c>
      <c r="Z1490" s="189">
        <v>8.0000000000000002E-3</v>
      </c>
      <c r="AA1490" s="189">
        <v>1.6E-2</v>
      </c>
      <c r="AB1490" s="189">
        <v>3.1E-2</v>
      </c>
      <c r="AC1490" s="42"/>
    </row>
    <row r="1491" spans="1:29" x14ac:dyDescent="0.25">
      <c r="A1491" s="94" t="s">
        <v>3004</v>
      </c>
      <c r="B1491" s="189" t="s">
        <v>143</v>
      </c>
      <c r="C1491" s="189">
        <v>0.32792207792207795</v>
      </c>
      <c r="D1491" s="189">
        <v>0.41233766233766234</v>
      </c>
      <c r="E1491" s="189">
        <v>0.1038961038961039</v>
      </c>
      <c r="F1491" s="189">
        <v>9.74025974025974E-3</v>
      </c>
      <c r="G1491" s="189">
        <v>0.10714285714285714</v>
      </c>
      <c r="H1491" s="189">
        <v>3.246753246753247E-3</v>
      </c>
      <c r="I1491" s="189">
        <v>3.5714285714285712E-2</v>
      </c>
      <c r="J1491" s="188">
        <v>1</v>
      </c>
      <c r="K1491" s="190">
        <v>308</v>
      </c>
      <c r="L1491" s="94"/>
      <c r="M1491" s="189" t="s">
        <v>143</v>
      </c>
      <c r="N1491" s="189" t="s">
        <v>143</v>
      </c>
      <c r="O1491" s="189">
        <v>0.27800000000000002</v>
      </c>
      <c r="P1491" s="189">
        <v>0.38200000000000001</v>
      </c>
      <c r="Q1491" s="189">
        <v>0.35899999999999999</v>
      </c>
      <c r="R1491" s="189">
        <v>0.46800000000000003</v>
      </c>
      <c r="S1491" s="189">
        <v>7.4999999999999997E-2</v>
      </c>
      <c r="T1491" s="189">
        <v>0.14299999999999999</v>
      </c>
      <c r="U1491" s="189">
        <v>3.0000000000000001E-3</v>
      </c>
      <c r="V1491" s="189">
        <v>2.8000000000000001E-2</v>
      </c>
      <c r="W1491" s="189">
        <v>7.6999999999999999E-2</v>
      </c>
      <c r="X1491" s="189">
        <v>0.14699999999999999</v>
      </c>
      <c r="Y1491" s="189">
        <v>1E-3</v>
      </c>
      <c r="Z1491" s="189">
        <v>1.7999999999999999E-2</v>
      </c>
      <c r="AA1491" s="189">
        <v>0.02</v>
      </c>
      <c r="AB1491" s="189">
        <v>6.3E-2</v>
      </c>
      <c r="AC1491" s="42"/>
    </row>
    <row r="1492" spans="1:29" x14ac:dyDescent="0.25">
      <c r="A1492" s="94" t="s">
        <v>3005</v>
      </c>
      <c r="B1492" s="189">
        <v>4.3506373545169036E-2</v>
      </c>
      <c r="C1492" s="189">
        <v>0.21688527618695733</v>
      </c>
      <c r="D1492" s="189">
        <v>0.26676519490116385</v>
      </c>
      <c r="E1492" s="189">
        <v>0.10770367633474967</v>
      </c>
      <c r="F1492" s="189">
        <v>2.9835581008682801E-2</v>
      </c>
      <c r="G1492" s="189">
        <v>0.25309440236467762</v>
      </c>
      <c r="H1492" s="189">
        <v>8.1285793460188441E-3</v>
      </c>
      <c r="I1492" s="189">
        <v>7.4080916312580819E-2</v>
      </c>
      <c r="J1492" s="188">
        <v>0.99999999999999989</v>
      </c>
      <c r="K1492" s="190">
        <v>10826</v>
      </c>
      <c r="L1492" s="94"/>
      <c r="M1492" s="189">
        <v>0.04</v>
      </c>
      <c r="N1492" s="189">
        <v>4.8000000000000001E-2</v>
      </c>
      <c r="O1492" s="189">
        <v>0.20899999999999999</v>
      </c>
      <c r="P1492" s="189">
        <v>0.22500000000000001</v>
      </c>
      <c r="Q1492" s="189">
        <v>0.25900000000000001</v>
      </c>
      <c r="R1492" s="189">
        <v>0.27500000000000002</v>
      </c>
      <c r="S1492" s="189">
        <v>0.10199999999999999</v>
      </c>
      <c r="T1492" s="189">
        <v>0.114</v>
      </c>
      <c r="U1492" s="189">
        <v>2.7E-2</v>
      </c>
      <c r="V1492" s="189">
        <v>3.3000000000000002E-2</v>
      </c>
      <c r="W1492" s="189">
        <v>0.245</v>
      </c>
      <c r="X1492" s="189">
        <v>0.26100000000000001</v>
      </c>
      <c r="Y1492" s="189">
        <v>7.0000000000000001E-3</v>
      </c>
      <c r="Z1492" s="189">
        <v>0.01</v>
      </c>
      <c r="AA1492" s="189">
        <v>6.9000000000000006E-2</v>
      </c>
      <c r="AB1492" s="189">
        <v>7.9000000000000001E-2</v>
      </c>
      <c r="AC1492" s="42"/>
    </row>
    <row r="1493" spans="1:29" x14ac:dyDescent="0.25">
      <c r="A1493" s="94" t="s">
        <v>3006</v>
      </c>
      <c r="B1493" s="189" t="s">
        <v>143</v>
      </c>
      <c r="C1493" s="189">
        <v>0.20113314447592068</v>
      </c>
      <c r="D1493" s="189">
        <v>0.35127478753541075</v>
      </c>
      <c r="E1493" s="189">
        <v>0.10481586402266289</v>
      </c>
      <c r="F1493" s="189">
        <v>3.6827195467422094E-2</v>
      </c>
      <c r="G1493" s="189">
        <v>0.23512747875354106</v>
      </c>
      <c r="H1493" s="189">
        <v>1.1331444759206799E-2</v>
      </c>
      <c r="I1493" s="189">
        <v>5.9490084985835696E-2</v>
      </c>
      <c r="J1493" s="188">
        <v>1</v>
      </c>
      <c r="K1493" s="190">
        <v>353</v>
      </c>
      <c r="L1493" s="94"/>
      <c r="M1493" s="189" t="s">
        <v>143</v>
      </c>
      <c r="N1493" s="189" t="s">
        <v>143</v>
      </c>
      <c r="O1493" s="189">
        <v>0.16300000000000001</v>
      </c>
      <c r="P1493" s="189">
        <v>0.246</v>
      </c>
      <c r="Q1493" s="189">
        <v>0.30299999999999999</v>
      </c>
      <c r="R1493" s="189">
        <v>0.40200000000000002</v>
      </c>
      <c r="S1493" s="189">
        <v>7.6999999999999999E-2</v>
      </c>
      <c r="T1493" s="189">
        <v>0.14099999999999999</v>
      </c>
      <c r="U1493" s="189">
        <v>2.1999999999999999E-2</v>
      </c>
      <c r="V1493" s="189">
        <v>6.2E-2</v>
      </c>
      <c r="W1493" s="189">
        <v>0.19400000000000001</v>
      </c>
      <c r="X1493" s="189">
        <v>0.28199999999999997</v>
      </c>
      <c r="Y1493" s="189">
        <v>4.0000000000000001E-3</v>
      </c>
      <c r="Z1493" s="189">
        <v>2.9000000000000001E-2</v>
      </c>
      <c r="AA1493" s="189">
        <v>3.9E-2</v>
      </c>
      <c r="AB1493" s="189">
        <v>8.8999999999999996E-2</v>
      </c>
      <c r="AC1493" s="42"/>
    </row>
    <row r="1494" spans="1:29" x14ac:dyDescent="0.25">
      <c r="A1494" s="94" t="s">
        <v>3007</v>
      </c>
      <c r="B1494" s="189" t="s">
        <v>143</v>
      </c>
      <c r="C1494" s="189">
        <v>0.10028653295128939</v>
      </c>
      <c r="D1494" s="189">
        <v>0.14899713467048711</v>
      </c>
      <c r="E1494" s="189">
        <v>7.7363896848137534E-2</v>
      </c>
      <c r="F1494" s="189">
        <v>2.0057306590257881E-2</v>
      </c>
      <c r="G1494" s="189">
        <v>0.54727793696275073</v>
      </c>
      <c r="H1494" s="189">
        <v>2.0057306590257881E-2</v>
      </c>
      <c r="I1494" s="189">
        <v>8.5959885386819479E-2</v>
      </c>
      <c r="J1494" s="188">
        <v>1</v>
      </c>
      <c r="K1494" s="190">
        <v>349</v>
      </c>
      <c r="L1494" s="94"/>
      <c r="M1494" s="189" t="s">
        <v>143</v>
      </c>
      <c r="N1494" s="189" t="s">
        <v>143</v>
      </c>
      <c r="O1494" s="189">
        <v>7.2999999999999995E-2</v>
      </c>
      <c r="P1494" s="189">
        <v>0.13600000000000001</v>
      </c>
      <c r="Q1494" s="189">
        <v>0.115</v>
      </c>
      <c r="R1494" s="189">
        <v>0.19</v>
      </c>
      <c r="S1494" s="189">
        <v>5.3999999999999999E-2</v>
      </c>
      <c r="T1494" s="189">
        <v>0.11</v>
      </c>
      <c r="U1494" s="189">
        <v>0.01</v>
      </c>
      <c r="V1494" s="189">
        <v>4.1000000000000002E-2</v>
      </c>
      <c r="W1494" s="189">
        <v>0.495</v>
      </c>
      <c r="X1494" s="189">
        <v>0.59899999999999998</v>
      </c>
      <c r="Y1494" s="189">
        <v>0.01</v>
      </c>
      <c r="Z1494" s="189">
        <v>4.1000000000000002E-2</v>
      </c>
      <c r="AA1494" s="189">
        <v>6.0999999999999999E-2</v>
      </c>
      <c r="AB1494" s="189">
        <v>0.12</v>
      </c>
      <c r="AC1494" s="42"/>
    </row>
    <row r="1495" spans="1:29" x14ac:dyDescent="0.25">
      <c r="A1495" s="94" t="s">
        <v>3008</v>
      </c>
      <c r="B1495" s="189" t="s">
        <v>143</v>
      </c>
      <c r="C1495" s="189">
        <v>1.0162601626016261E-3</v>
      </c>
      <c r="D1495" s="189">
        <v>0.77743902439024393</v>
      </c>
      <c r="E1495" s="189">
        <v>6.5040650406504072E-2</v>
      </c>
      <c r="F1495" s="189">
        <v>6.7073170731707321E-2</v>
      </c>
      <c r="G1495" s="189">
        <v>7.1138211382113818E-3</v>
      </c>
      <c r="H1495" s="189" t="s">
        <v>143</v>
      </c>
      <c r="I1495" s="189">
        <v>8.2317073170731711E-2</v>
      </c>
      <c r="J1495" s="188">
        <v>1</v>
      </c>
      <c r="K1495" s="190">
        <v>984</v>
      </c>
      <c r="L1495" s="94"/>
      <c r="M1495" s="189" t="s">
        <v>143</v>
      </c>
      <c r="N1495" s="189" t="s">
        <v>143</v>
      </c>
      <c r="O1495" s="189">
        <v>0</v>
      </c>
      <c r="P1495" s="189">
        <v>6.0000000000000001E-3</v>
      </c>
      <c r="Q1495" s="189">
        <v>0.75</v>
      </c>
      <c r="R1495" s="189">
        <v>0.80200000000000005</v>
      </c>
      <c r="S1495" s="189">
        <v>5.0999999999999997E-2</v>
      </c>
      <c r="T1495" s="189">
        <v>8.2000000000000003E-2</v>
      </c>
      <c r="U1495" s="189">
        <v>5.2999999999999999E-2</v>
      </c>
      <c r="V1495" s="189">
        <v>8.4000000000000005E-2</v>
      </c>
      <c r="W1495" s="189">
        <v>3.0000000000000001E-3</v>
      </c>
      <c r="X1495" s="189">
        <v>1.4999999999999999E-2</v>
      </c>
      <c r="Y1495" s="189" t="s">
        <v>143</v>
      </c>
      <c r="Z1495" s="189" t="s">
        <v>143</v>
      </c>
      <c r="AA1495" s="189">
        <v>6.7000000000000004E-2</v>
      </c>
      <c r="AB1495" s="189">
        <v>0.10100000000000001</v>
      </c>
      <c r="AC1495" s="42"/>
    </row>
    <row r="1496" spans="1:29" x14ac:dyDescent="0.25">
      <c r="A1496" s="94" t="s">
        <v>3009</v>
      </c>
      <c r="B1496" s="189">
        <v>5.1260504201680671E-2</v>
      </c>
      <c r="C1496" s="189">
        <v>0.24369747899159663</v>
      </c>
      <c r="D1496" s="189">
        <v>0.23949579831932774</v>
      </c>
      <c r="E1496" s="189">
        <v>7.8151260504201681E-2</v>
      </c>
      <c r="F1496" s="189">
        <v>4.0336134453781515E-2</v>
      </c>
      <c r="G1496" s="189">
        <v>0.27647058823529413</v>
      </c>
      <c r="H1496" s="189">
        <v>1.0924369747899159E-2</v>
      </c>
      <c r="I1496" s="189">
        <v>5.9663865546218491E-2</v>
      </c>
      <c r="J1496" s="188">
        <v>1</v>
      </c>
      <c r="K1496" s="190">
        <v>1190</v>
      </c>
      <c r="L1496" s="94"/>
      <c r="M1496" s="189">
        <v>0.04</v>
      </c>
      <c r="N1496" s="189">
        <v>6.5000000000000002E-2</v>
      </c>
      <c r="O1496" s="189">
        <v>0.22</v>
      </c>
      <c r="P1496" s="189">
        <v>0.26900000000000002</v>
      </c>
      <c r="Q1496" s="189">
        <v>0.216</v>
      </c>
      <c r="R1496" s="189">
        <v>0.26500000000000001</v>
      </c>
      <c r="S1496" s="189">
        <v>6.4000000000000001E-2</v>
      </c>
      <c r="T1496" s="189">
        <v>9.5000000000000001E-2</v>
      </c>
      <c r="U1496" s="189">
        <v>3.1E-2</v>
      </c>
      <c r="V1496" s="189">
        <v>5.2999999999999999E-2</v>
      </c>
      <c r="W1496" s="189">
        <v>0.252</v>
      </c>
      <c r="X1496" s="189">
        <v>0.30299999999999999</v>
      </c>
      <c r="Y1496" s="189">
        <v>6.0000000000000001E-3</v>
      </c>
      <c r="Z1496" s="189">
        <v>1.9E-2</v>
      </c>
      <c r="AA1496" s="189">
        <v>4.8000000000000001E-2</v>
      </c>
      <c r="AB1496" s="189">
        <v>7.4999999999999997E-2</v>
      </c>
      <c r="AC1496" s="42"/>
    </row>
    <row r="1497" spans="1:29" x14ac:dyDescent="0.25">
      <c r="A1497" s="94" t="s">
        <v>3010</v>
      </c>
      <c r="B1497" s="189">
        <v>0.23988269794721406</v>
      </c>
      <c r="C1497" s="189">
        <v>0.36715542521994132</v>
      </c>
      <c r="D1497" s="189">
        <v>0.20234604105571846</v>
      </c>
      <c r="E1497" s="189">
        <v>4.0469208211143692E-2</v>
      </c>
      <c r="F1497" s="189">
        <v>5.8651026392961877E-4</v>
      </c>
      <c r="G1497" s="189">
        <v>5.865102639296188E-2</v>
      </c>
      <c r="H1497" s="189">
        <v>3.5190615835777126E-3</v>
      </c>
      <c r="I1497" s="189">
        <v>8.7390029325513194E-2</v>
      </c>
      <c r="J1497" s="188">
        <v>1</v>
      </c>
      <c r="K1497" s="190">
        <v>1705</v>
      </c>
      <c r="L1497" s="94"/>
      <c r="M1497" s="189">
        <v>0.22</v>
      </c>
      <c r="N1497" s="189">
        <v>0.26100000000000001</v>
      </c>
      <c r="O1497" s="189">
        <v>0.34499999999999997</v>
      </c>
      <c r="P1497" s="189">
        <v>0.39</v>
      </c>
      <c r="Q1497" s="189">
        <v>0.184</v>
      </c>
      <c r="R1497" s="189">
        <v>0.222</v>
      </c>
      <c r="S1497" s="189">
        <v>3.2000000000000001E-2</v>
      </c>
      <c r="T1497" s="189">
        <v>5.0999999999999997E-2</v>
      </c>
      <c r="U1497" s="189">
        <v>0</v>
      </c>
      <c r="V1497" s="189">
        <v>3.0000000000000001E-3</v>
      </c>
      <c r="W1497" s="189">
        <v>4.8000000000000001E-2</v>
      </c>
      <c r="X1497" s="189">
        <v>7.0999999999999994E-2</v>
      </c>
      <c r="Y1497" s="189">
        <v>2E-3</v>
      </c>
      <c r="Z1497" s="189">
        <v>8.0000000000000002E-3</v>
      </c>
      <c r="AA1497" s="189">
        <v>7.4999999999999997E-2</v>
      </c>
      <c r="AB1497" s="189">
        <v>0.10199999999999999</v>
      </c>
      <c r="AC1497" s="42"/>
    </row>
    <row r="1498" spans="1:29" x14ac:dyDescent="0.25">
      <c r="A1498" s="94" t="s">
        <v>3011</v>
      </c>
      <c r="B1498" s="189" t="s">
        <v>143</v>
      </c>
      <c r="C1498" s="189">
        <v>9.2664092664092659E-2</v>
      </c>
      <c r="D1498" s="189">
        <v>0.36293436293436293</v>
      </c>
      <c r="E1498" s="189">
        <v>0.20849420849420849</v>
      </c>
      <c r="F1498" s="189">
        <v>1.1583011583011582E-2</v>
      </c>
      <c r="G1498" s="189">
        <v>0.26640926640926643</v>
      </c>
      <c r="H1498" s="189">
        <v>7.7220077220077222E-3</v>
      </c>
      <c r="I1498" s="189">
        <v>5.019305019305019E-2</v>
      </c>
      <c r="J1498" s="188">
        <v>1</v>
      </c>
      <c r="K1498" s="190">
        <v>259</v>
      </c>
      <c r="L1498" s="94"/>
      <c r="M1498" s="189" t="s">
        <v>143</v>
      </c>
      <c r="N1498" s="189" t="s">
        <v>143</v>
      </c>
      <c r="O1498" s="189">
        <v>6.3E-2</v>
      </c>
      <c r="P1498" s="189">
        <v>0.13400000000000001</v>
      </c>
      <c r="Q1498" s="189">
        <v>0.307</v>
      </c>
      <c r="R1498" s="189">
        <v>0.42299999999999999</v>
      </c>
      <c r="S1498" s="189">
        <v>0.16300000000000001</v>
      </c>
      <c r="T1498" s="189">
        <v>0.26200000000000001</v>
      </c>
      <c r="U1498" s="189">
        <v>4.0000000000000001E-3</v>
      </c>
      <c r="V1498" s="189">
        <v>3.3000000000000002E-2</v>
      </c>
      <c r="W1498" s="189">
        <v>0.216</v>
      </c>
      <c r="X1498" s="189">
        <v>0.32300000000000001</v>
      </c>
      <c r="Y1498" s="189">
        <v>2E-3</v>
      </c>
      <c r="Z1498" s="189">
        <v>2.8000000000000001E-2</v>
      </c>
      <c r="AA1498" s="189">
        <v>0.03</v>
      </c>
      <c r="AB1498" s="189">
        <v>8.4000000000000005E-2</v>
      </c>
      <c r="AC1498" s="42"/>
    </row>
    <row r="1499" spans="1:29" x14ac:dyDescent="0.25">
      <c r="A1499" s="94" t="s">
        <v>3012</v>
      </c>
      <c r="B1499" s="189" t="s">
        <v>143</v>
      </c>
      <c r="C1499" s="189">
        <v>0.18701482004234299</v>
      </c>
      <c r="D1499" s="189">
        <v>0.20959774170783346</v>
      </c>
      <c r="E1499" s="189">
        <v>0.11009174311926606</v>
      </c>
      <c r="F1499" s="189">
        <v>2.2582921665490474E-2</v>
      </c>
      <c r="G1499" s="189">
        <v>0.41637261820748062</v>
      </c>
      <c r="H1499" s="189">
        <v>1.1291460832745237E-2</v>
      </c>
      <c r="I1499" s="189">
        <v>4.3048694424841216E-2</v>
      </c>
      <c r="J1499" s="188">
        <v>1</v>
      </c>
      <c r="K1499" s="190">
        <v>1417</v>
      </c>
      <c r="L1499" s="94"/>
      <c r="M1499" s="189" t="s">
        <v>143</v>
      </c>
      <c r="N1499" s="189" t="s">
        <v>143</v>
      </c>
      <c r="O1499" s="189">
        <v>0.16800000000000001</v>
      </c>
      <c r="P1499" s="189">
        <v>0.20799999999999999</v>
      </c>
      <c r="Q1499" s="189">
        <v>0.189</v>
      </c>
      <c r="R1499" s="189">
        <v>0.23200000000000001</v>
      </c>
      <c r="S1499" s="189">
        <v>9.5000000000000001E-2</v>
      </c>
      <c r="T1499" s="189">
        <v>0.127</v>
      </c>
      <c r="U1499" s="189">
        <v>1.6E-2</v>
      </c>
      <c r="V1499" s="189">
        <v>3.2000000000000001E-2</v>
      </c>
      <c r="W1499" s="189">
        <v>0.39100000000000001</v>
      </c>
      <c r="X1499" s="189">
        <v>0.442</v>
      </c>
      <c r="Y1499" s="189">
        <v>7.0000000000000001E-3</v>
      </c>
      <c r="Z1499" s="189">
        <v>1.7999999999999999E-2</v>
      </c>
      <c r="AA1499" s="189">
        <v>3.4000000000000002E-2</v>
      </c>
      <c r="AB1499" s="189">
        <v>5.5E-2</v>
      </c>
      <c r="AC1499" s="42"/>
    </row>
    <row r="1500" spans="1:29" x14ac:dyDescent="0.25">
      <c r="A1500" s="94" t="s">
        <v>3013</v>
      </c>
      <c r="B1500" s="189" t="s">
        <v>143</v>
      </c>
      <c r="C1500" s="189">
        <v>0.34798534798534797</v>
      </c>
      <c r="D1500" s="189">
        <v>0.34065934065934067</v>
      </c>
      <c r="E1500" s="189">
        <v>0.13553113553113552</v>
      </c>
      <c r="F1500" s="189" t="s">
        <v>143</v>
      </c>
      <c r="G1500" s="189">
        <v>5.4945054945054944E-2</v>
      </c>
      <c r="H1500" s="189" t="s">
        <v>143</v>
      </c>
      <c r="I1500" s="189">
        <v>0.12087912087912088</v>
      </c>
      <c r="J1500" s="188">
        <v>1</v>
      </c>
      <c r="K1500" s="190">
        <v>273</v>
      </c>
      <c r="L1500" s="94"/>
      <c r="M1500" s="189" t="s">
        <v>143</v>
      </c>
      <c r="N1500" s="189" t="s">
        <v>143</v>
      </c>
      <c r="O1500" s="189">
        <v>0.29399999999999998</v>
      </c>
      <c r="P1500" s="189">
        <v>0.40600000000000003</v>
      </c>
      <c r="Q1500" s="189">
        <v>0.28699999999999998</v>
      </c>
      <c r="R1500" s="189">
        <v>0.39900000000000002</v>
      </c>
      <c r="S1500" s="189">
        <v>0.1</v>
      </c>
      <c r="T1500" s="189">
        <v>0.18099999999999999</v>
      </c>
      <c r="U1500" s="189" t="s">
        <v>143</v>
      </c>
      <c r="V1500" s="189" t="s">
        <v>143</v>
      </c>
      <c r="W1500" s="189">
        <v>3.4000000000000002E-2</v>
      </c>
      <c r="X1500" s="189">
        <v>8.8999999999999996E-2</v>
      </c>
      <c r="Y1500" s="189" t="s">
        <v>143</v>
      </c>
      <c r="Z1500" s="189" t="s">
        <v>143</v>
      </c>
      <c r="AA1500" s="189">
        <v>8.6999999999999994E-2</v>
      </c>
      <c r="AB1500" s="189">
        <v>0.16500000000000001</v>
      </c>
      <c r="AC1500" s="42"/>
    </row>
    <row r="1501" spans="1:29" x14ac:dyDescent="0.25">
      <c r="A1501" s="94" t="s">
        <v>3014</v>
      </c>
      <c r="B1501" s="189" t="s">
        <v>143</v>
      </c>
      <c r="C1501" s="189">
        <v>0.13763440860215054</v>
      </c>
      <c r="D1501" s="189">
        <v>0.26021505376344084</v>
      </c>
      <c r="E1501" s="189">
        <v>0.16774193548387098</v>
      </c>
      <c r="F1501" s="189">
        <v>2.3655913978494623E-2</v>
      </c>
      <c r="G1501" s="189">
        <v>0.2924731182795699</v>
      </c>
      <c r="H1501" s="189">
        <v>2.1505376344086021E-3</v>
      </c>
      <c r="I1501" s="189">
        <v>0.11612903225806452</v>
      </c>
      <c r="J1501" s="188">
        <v>1</v>
      </c>
      <c r="K1501" s="190">
        <v>465</v>
      </c>
      <c r="L1501" s="94"/>
      <c r="M1501" s="189" t="s">
        <v>143</v>
      </c>
      <c r="N1501" s="189" t="s">
        <v>143</v>
      </c>
      <c r="O1501" s="189">
        <v>0.109</v>
      </c>
      <c r="P1501" s="189">
        <v>0.17199999999999999</v>
      </c>
      <c r="Q1501" s="189">
        <v>0.222</v>
      </c>
      <c r="R1501" s="189">
        <v>0.30199999999999999</v>
      </c>
      <c r="S1501" s="189">
        <v>0.13700000000000001</v>
      </c>
      <c r="T1501" s="189">
        <v>0.20399999999999999</v>
      </c>
      <c r="U1501" s="189">
        <v>1.2999999999999999E-2</v>
      </c>
      <c r="V1501" s="189">
        <v>4.2000000000000003E-2</v>
      </c>
      <c r="W1501" s="189">
        <v>0.253</v>
      </c>
      <c r="X1501" s="189">
        <v>0.33500000000000002</v>
      </c>
      <c r="Y1501" s="189">
        <v>0</v>
      </c>
      <c r="Z1501" s="189">
        <v>1.2E-2</v>
      </c>
      <c r="AA1501" s="189">
        <v>0.09</v>
      </c>
      <c r="AB1501" s="189">
        <v>0.14799999999999999</v>
      </c>
      <c r="AC1501" s="42"/>
    </row>
    <row r="1502" spans="1:29" x14ac:dyDescent="0.25">
      <c r="A1502" s="94" t="s">
        <v>3015</v>
      </c>
      <c r="B1502" s="189" t="s">
        <v>143</v>
      </c>
      <c r="C1502" s="189">
        <v>0.31963470319634701</v>
      </c>
      <c r="D1502" s="189">
        <v>0.17808219178082191</v>
      </c>
      <c r="E1502" s="189">
        <v>0.1004566210045662</v>
      </c>
      <c r="F1502" s="189">
        <v>8.2191780821917804E-2</v>
      </c>
      <c r="G1502" s="189">
        <v>0.27397260273972601</v>
      </c>
      <c r="H1502" s="189">
        <v>4.5662100456621002E-3</v>
      </c>
      <c r="I1502" s="189">
        <v>4.1095890410958902E-2</v>
      </c>
      <c r="J1502" s="188">
        <v>1</v>
      </c>
      <c r="K1502" s="190">
        <v>219</v>
      </c>
      <c r="L1502" s="94"/>
      <c r="M1502" s="189" t="s">
        <v>143</v>
      </c>
      <c r="N1502" s="189" t="s">
        <v>143</v>
      </c>
      <c r="O1502" s="189">
        <v>0.26100000000000001</v>
      </c>
      <c r="P1502" s="189">
        <v>0.38400000000000001</v>
      </c>
      <c r="Q1502" s="189">
        <v>0.13300000000000001</v>
      </c>
      <c r="R1502" s="189">
        <v>0.23400000000000001</v>
      </c>
      <c r="S1502" s="189">
        <v>6.7000000000000004E-2</v>
      </c>
      <c r="T1502" s="189">
        <v>0.14699999999999999</v>
      </c>
      <c r="U1502" s="189">
        <v>5.2999999999999999E-2</v>
      </c>
      <c r="V1502" s="189">
        <v>0.126</v>
      </c>
      <c r="W1502" s="189">
        <v>0.219</v>
      </c>
      <c r="X1502" s="189">
        <v>0.33700000000000002</v>
      </c>
      <c r="Y1502" s="189">
        <v>1E-3</v>
      </c>
      <c r="Z1502" s="189">
        <v>2.5000000000000001E-2</v>
      </c>
      <c r="AA1502" s="189">
        <v>2.1999999999999999E-2</v>
      </c>
      <c r="AB1502" s="189">
        <v>7.5999999999999998E-2</v>
      </c>
      <c r="AC1502" s="42"/>
    </row>
    <row r="1503" spans="1:29" x14ac:dyDescent="0.25">
      <c r="A1503" s="94" t="s">
        <v>3016</v>
      </c>
      <c r="B1503" s="189" t="s">
        <v>143</v>
      </c>
      <c r="C1503" s="189">
        <v>7.8947368421052627E-2</v>
      </c>
      <c r="D1503" s="189">
        <v>0.13157894736842105</v>
      </c>
      <c r="E1503" s="189">
        <v>0.11842105263157894</v>
      </c>
      <c r="F1503" s="189">
        <v>3.6184210526315791E-2</v>
      </c>
      <c r="G1503" s="189">
        <v>0.52960526315789469</v>
      </c>
      <c r="H1503" s="189">
        <v>4.9342105263157895E-2</v>
      </c>
      <c r="I1503" s="189">
        <v>5.5921052631578948E-2</v>
      </c>
      <c r="J1503" s="188">
        <v>0.99999999999999989</v>
      </c>
      <c r="K1503" s="190">
        <v>304</v>
      </c>
      <c r="L1503" s="94"/>
      <c r="M1503" s="189" t="s">
        <v>143</v>
      </c>
      <c r="N1503" s="189" t="s">
        <v>143</v>
      </c>
      <c r="O1503" s="189">
        <v>5.3999999999999999E-2</v>
      </c>
      <c r="P1503" s="189">
        <v>0.115</v>
      </c>
      <c r="Q1503" s="189">
        <v>9.8000000000000004E-2</v>
      </c>
      <c r="R1503" s="189">
        <v>0.17399999999999999</v>
      </c>
      <c r="S1503" s="189">
        <v>8.6999999999999994E-2</v>
      </c>
      <c r="T1503" s="189">
        <v>0.16</v>
      </c>
      <c r="U1503" s="189">
        <v>0.02</v>
      </c>
      <c r="V1503" s="189">
        <v>6.4000000000000001E-2</v>
      </c>
      <c r="W1503" s="189">
        <v>0.47299999999999998</v>
      </c>
      <c r="X1503" s="189">
        <v>0.58499999999999996</v>
      </c>
      <c r="Y1503" s="189">
        <v>0.03</v>
      </c>
      <c r="Z1503" s="189">
        <v>0.08</v>
      </c>
      <c r="AA1503" s="189">
        <v>3.5000000000000003E-2</v>
      </c>
      <c r="AB1503" s="189">
        <v>8.7999999999999995E-2</v>
      </c>
      <c r="AC1503" s="42"/>
    </row>
    <row r="1504" spans="1:29" x14ac:dyDescent="0.25">
      <c r="A1504" s="94" t="s">
        <v>3017</v>
      </c>
      <c r="B1504" s="189" t="s">
        <v>143</v>
      </c>
      <c r="C1504" s="189">
        <v>0.23106350420811017</v>
      </c>
      <c r="D1504" s="189">
        <v>0.40550879877582252</v>
      </c>
      <c r="E1504" s="189">
        <v>0.12394797245600613</v>
      </c>
      <c r="F1504" s="189">
        <v>5.6618209640397855E-2</v>
      </c>
      <c r="G1504" s="189">
        <v>0.10328997704667177</v>
      </c>
      <c r="H1504" s="189" t="s">
        <v>143</v>
      </c>
      <c r="I1504" s="189">
        <v>7.957153787299158E-2</v>
      </c>
      <c r="J1504" s="188">
        <v>1</v>
      </c>
      <c r="K1504" s="190">
        <v>1307</v>
      </c>
      <c r="L1504" s="94"/>
      <c r="M1504" s="189" t="s">
        <v>143</v>
      </c>
      <c r="N1504" s="189" t="s">
        <v>143</v>
      </c>
      <c r="O1504" s="189">
        <v>0.20899999999999999</v>
      </c>
      <c r="P1504" s="189">
        <v>0.255</v>
      </c>
      <c r="Q1504" s="189">
        <v>0.379</v>
      </c>
      <c r="R1504" s="189">
        <v>0.432</v>
      </c>
      <c r="S1504" s="189">
        <v>0.107</v>
      </c>
      <c r="T1504" s="189">
        <v>0.14299999999999999</v>
      </c>
      <c r="U1504" s="189">
        <v>4.4999999999999998E-2</v>
      </c>
      <c r="V1504" s="189">
        <v>7.0000000000000007E-2</v>
      </c>
      <c r="W1504" s="189">
        <v>8.7999999999999995E-2</v>
      </c>
      <c r="X1504" s="189">
        <v>0.121</v>
      </c>
      <c r="Y1504" s="189" t="s">
        <v>143</v>
      </c>
      <c r="Z1504" s="189" t="s">
        <v>143</v>
      </c>
      <c r="AA1504" s="189">
        <v>6.6000000000000003E-2</v>
      </c>
      <c r="AB1504" s="189">
        <v>9.6000000000000002E-2</v>
      </c>
      <c r="AC1504" s="42"/>
    </row>
    <row r="1505" spans="1:29" x14ac:dyDescent="0.25">
      <c r="A1505" s="94" t="s">
        <v>3018</v>
      </c>
      <c r="B1505" s="189" t="s">
        <v>143</v>
      </c>
      <c r="C1505" s="189">
        <v>0.33211678832116787</v>
      </c>
      <c r="D1505" s="189">
        <v>0.44525547445255476</v>
      </c>
      <c r="E1505" s="189">
        <v>6.9343065693430656E-2</v>
      </c>
      <c r="F1505" s="189">
        <v>7.2992700729927005E-3</v>
      </c>
      <c r="G1505" s="189">
        <v>7.6642335766423361E-2</v>
      </c>
      <c r="H1505" s="189" t="s">
        <v>143</v>
      </c>
      <c r="I1505" s="189">
        <v>6.9343065693430656E-2</v>
      </c>
      <c r="J1505" s="188">
        <v>0.99999999999999989</v>
      </c>
      <c r="K1505" s="190">
        <v>274</v>
      </c>
      <c r="L1505" s="94"/>
      <c r="M1505" s="189" t="s">
        <v>143</v>
      </c>
      <c r="N1505" s="189" t="s">
        <v>143</v>
      </c>
      <c r="O1505" s="189">
        <v>0.27900000000000003</v>
      </c>
      <c r="P1505" s="189">
        <v>0.39</v>
      </c>
      <c r="Q1505" s="189">
        <v>0.38800000000000001</v>
      </c>
      <c r="R1505" s="189">
        <v>0.504</v>
      </c>
      <c r="S1505" s="189">
        <v>4.4999999999999998E-2</v>
      </c>
      <c r="T1505" s="189">
        <v>0.106</v>
      </c>
      <c r="U1505" s="189">
        <v>2E-3</v>
      </c>
      <c r="V1505" s="189">
        <v>2.5999999999999999E-2</v>
      </c>
      <c r="W1505" s="189">
        <v>5.0999999999999997E-2</v>
      </c>
      <c r="X1505" s="189">
        <v>0.114</v>
      </c>
      <c r="Y1505" s="189" t="s">
        <v>143</v>
      </c>
      <c r="Z1505" s="189" t="s">
        <v>143</v>
      </c>
      <c r="AA1505" s="189">
        <v>4.4999999999999998E-2</v>
      </c>
      <c r="AB1505" s="189">
        <v>0.106</v>
      </c>
      <c r="AC1505" s="42"/>
    </row>
    <row r="1506" spans="1:29" x14ac:dyDescent="0.25">
      <c r="A1506" s="94" t="s">
        <v>3019</v>
      </c>
      <c r="B1506" s="189">
        <v>4.7998010445162893E-2</v>
      </c>
      <c r="C1506" s="189">
        <v>0.18817872834286661</v>
      </c>
      <c r="D1506" s="189">
        <v>0.30332421454032993</v>
      </c>
      <c r="E1506" s="189">
        <v>0.11547707867031419</v>
      </c>
      <c r="F1506" s="189">
        <v>2.3543065572411506E-2</v>
      </c>
      <c r="G1506" s="189">
        <v>0.22896460250352316</v>
      </c>
      <c r="H1506" s="189">
        <v>1.0279366658376855E-2</v>
      </c>
      <c r="I1506" s="189">
        <v>8.2234933267014837E-2</v>
      </c>
      <c r="J1506" s="188">
        <v>0.99999999999999989</v>
      </c>
      <c r="K1506" s="190">
        <v>12063</v>
      </c>
      <c r="L1506" s="94"/>
      <c r="M1506" s="189">
        <v>4.3999999999999997E-2</v>
      </c>
      <c r="N1506" s="189">
        <v>5.1999999999999998E-2</v>
      </c>
      <c r="O1506" s="189">
        <v>0.18099999999999999</v>
      </c>
      <c r="P1506" s="189">
        <v>0.19500000000000001</v>
      </c>
      <c r="Q1506" s="189">
        <v>0.29499999999999998</v>
      </c>
      <c r="R1506" s="189">
        <v>0.312</v>
      </c>
      <c r="S1506" s="189">
        <v>0.11</v>
      </c>
      <c r="T1506" s="189">
        <v>0.121</v>
      </c>
      <c r="U1506" s="189">
        <v>2.1000000000000001E-2</v>
      </c>
      <c r="V1506" s="189">
        <v>2.5999999999999999E-2</v>
      </c>
      <c r="W1506" s="189">
        <v>0.222</v>
      </c>
      <c r="X1506" s="189">
        <v>0.23699999999999999</v>
      </c>
      <c r="Y1506" s="189">
        <v>8.9999999999999993E-3</v>
      </c>
      <c r="Z1506" s="189">
        <v>1.2E-2</v>
      </c>
      <c r="AA1506" s="189">
        <v>7.6999999999999999E-2</v>
      </c>
      <c r="AB1506" s="189">
        <v>8.6999999999999994E-2</v>
      </c>
      <c r="AC1506" s="42"/>
    </row>
    <row r="1507" spans="1:29" x14ac:dyDescent="0.25">
      <c r="A1507" s="94" t="s">
        <v>3020</v>
      </c>
      <c r="B1507" s="189" t="s">
        <v>143</v>
      </c>
      <c r="C1507" s="189">
        <v>0.22797927461139897</v>
      </c>
      <c r="D1507" s="189">
        <v>0.28238341968911918</v>
      </c>
      <c r="E1507" s="189">
        <v>0.14766839378238342</v>
      </c>
      <c r="F1507" s="189">
        <v>1.5544041450777202E-2</v>
      </c>
      <c r="G1507" s="189">
        <v>0.23316062176165803</v>
      </c>
      <c r="H1507" s="189">
        <v>1.0362694300518135E-2</v>
      </c>
      <c r="I1507" s="189">
        <v>8.2901554404145081E-2</v>
      </c>
      <c r="J1507" s="188">
        <v>0.99999999999999989</v>
      </c>
      <c r="K1507" s="190">
        <v>386</v>
      </c>
      <c r="L1507" s="94"/>
      <c r="M1507" s="189" t="s">
        <v>143</v>
      </c>
      <c r="N1507" s="189" t="s">
        <v>143</v>
      </c>
      <c r="O1507" s="189">
        <v>0.189</v>
      </c>
      <c r="P1507" s="189">
        <v>0.27200000000000002</v>
      </c>
      <c r="Q1507" s="189">
        <v>0.24</v>
      </c>
      <c r="R1507" s="189">
        <v>0.32900000000000001</v>
      </c>
      <c r="S1507" s="189">
        <v>0.11600000000000001</v>
      </c>
      <c r="T1507" s="189">
        <v>0.187</v>
      </c>
      <c r="U1507" s="189">
        <v>7.0000000000000001E-3</v>
      </c>
      <c r="V1507" s="189">
        <v>3.3000000000000002E-2</v>
      </c>
      <c r="W1507" s="189">
        <v>0.19400000000000001</v>
      </c>
      <c r="X1507" s="189">
        <v>0.27800000000000002</v>
      </c>
      <c r="Y1507" s="189">
        <v>4.0000000000000001E-3</v>
      </c>
      <c r="Z1507" s="189">
        <v>2.5999999999999999E-2</v>
      </c>
      <c r="AA1507" s="189">
        <v>5.8999999999999997E-2</v>
      </c>
      <c r="AB1507" s="189">
        <v>0.115</v>
      </c>
      <c r="AC1507" s="42"/>
    </row>
    <row r="1508" spans="1:29" x14ac:dyDescent="0.25">
      <c r="A1508" s="94" t="s">
        <v>3021</v>
      </c>
      <c r="B1508" s="189" t="s">
        <v>143</v>
      </c>
      <c r="C1508" s="189">
        <v>6.6282420749279536E-2</v>
      </c>
      <c r="D1508" s="189">
        <v>0.18155619596541786</v>
      </c>
      <c r="E1508" s="189">
        <v>8.069164265129683E-2</v>
      </c>
      <c r="F1508" s="189">
        <v>5.763688760806916E-3</v>
      </c>
      <c r="G1508" s="189">
        <v>0.58213256484149856</v>
      </c>
      <c r="H1508" s="189">
        <v>2.3054755043227664E-2</v>
      </c>
      <c r="I1508" s="189">
        <v>6.0518731988472622E-2</v>
      </c>
      <c r="J1508" s="188">
        <v>0.99999999999999989</v>
      </c>
      <c r="K1508" s="190">
        <v>347</v>
      </c>
      <c r="L1508" s="94"/>
      <c r="M1508" s="189" t="s">
        <v>143</v>
      </c>
      <c r="N1508" s="189" t="s">
        <v>143</v>
      </c>
      <c r="O1508" s="189">
        <v>4.4999999999999998E-2</v>
      </c>
      <c r="P1508" s="189">
        <v>9.7000000000000003E-2</v>
      </c>
      <c r="Q1508" s="189">
        <v>0.14499999999999999</v>
      </c>
      <c r="R1508" s="189">
        <v>0.22600000000000001</v>
      </c>
      <c r="S1508" s="189">
        <v>5.6000000000000001E-2</v>
      </c>
      <c r="T1508" s="189">
        <v>0.114</v>
      </c>
      <c r="U1508" s="189">
        <v>2E-3</v>
      </c>
      <c r="V1508" s="189">
        <v>2.1000000000000001E-2</v>
      </c>
      <c r="W1508" s="189">
        <v>0.53</v>
      </c>
      <c r="X1508" s="189">
        <v>0.63300000000000001</v>
      </c>
      <c r="Y1508" s="189">
        <v>1.2E-2</v>
      </c>
      <c r="Z1508" s="189">
        <v>4.4999999999999998E-2</v>
      </c>
      <c r="AA1508" s="189">
        <v>0.04</v>
      </c>
      <c r="AB1508" s="189">
        <v>9.0999999999999998E-2</v>
      </c>
      <c r="AC1508" s="42"/>
    </row>
    <row r="1509" spans="1:29" x14ac:dyDescent="0.25">
      <c r="A1509" s="94" t="s">
        <v>3022</v>
      </c>
      <c r="B1509" s="189" t="s">
        <v>143</v>
      </c>
      <c r="C1509" s="189" t="s">
        <v>143</v>
      </c>
      <c r="D1509" s="189">
        <v>0.68648018648018649</v>
      </c>
      <c r="E1509" s="189">
        <v>8.8578088578088576E-2</v>
      </c>
      <c r="F1509" s="189">
        <v>0.13986013986013987</v>
      </c>
      <c r="G1509" s="189">
        <v>1.282051282051282E-2</v>
      </c>
      <c r="H1509" s="189" t="s">
        <v>143</v>
      </c>
      <c r="I1509" s="189">
        <v>7.2261072261072257E-2</v>
      </c>
      <c r="J1509" s="188">
        <v>1</v>
      </c>
      <c r="K1509" s="190">
        <v>858</v>
      </c>
      <c r="L1509" s="94"/>
      <c r="M1509" s="189" t="s">
        <v>143</v>
      </c>
      <c r="N1509" s="189" t="s">
        <v>143</v>
      </c>
      <c r="O1509" s="189" t="s">
        <v>143</v>
      </c>
      <c r="P1509" s="189" t="s">
        <v>143</v>
      </c>
      <c r="Q1509" s="189">
        <v>0.65500000000000003</v>
      </c>
      <c r="R1509" s="189">
        <v>0.71699999999999997</v>
      </c>
      <c r="S1509" s="189">
        <v>7.0999999999999994E-2</v>
      </c>
      <c r="T1509" s="189">
        <v>0.109</v>
      </c>
      <c r="U1509" s="189">
        <v>0.11799999999999999</v>
      </c>
      <c r="V1509" s="189">
        <v>0.16500000000000001</v>
      </c>
      <c r="W1509" s="189">
        <v>7.0000000000000001E-3</v>
      </c>
      <c r="X1509" s="189">
        <v>2.3E-2</v>
      </c>
      <c r="Y1509" s="189" t="s">
        <v>143</v>
      </c>
      <c r="Z1509" s="189" t="s">
        <v>143</v>
      </c>
      <c r="AA1509" s="189">
        <v>5.7000000000000002E-2</v>
      </c>
      <c r="AB1509" s="189">
        <v>9.1999999999999998E-2</v>
      </c>
      <c r="AC1509" s="42"/>
    </row>
    <row r="1510" spans="1:29" x14ac:dyDescent="0.25">
      <c r="A1510" s="94" t="s">
        <v>3023</v>
      </c>
      <c r="B1510" s="189">
        <v>7.2902338376891335E-2</v>
      </c>
      <c r="C1510" s="189">
        <v>0.18707015130674004</v>
      </c>
      <c r="D1510" s="189">
        <v>0.26960110041265473</v>
      </c>
      <c r="E1510" s="189">
        <v>9.6973865199449796E-2</v>
      </c>
      <c r="F1510" s="189">
        <v>2.9573590096286108E-2</v>
      </c>
      <c r="G1510" s="189">
        <v>0.27372764786795051</v>
      </c>
      <c r="H1510" s="189">
        <v>8.9408528198074277E-3</v>
      </c>
      <c r="I1510" s="189">
        <v>6.1210453920220086E-2</v>
      </c>
      <c r="J1510" s="188">
        <v>1</v>
      </c>
      <c r="K1510" s="190">
        <v>1454</v>
      </c>
      <c r="L1510" s="94"/>
      <c r="M1510" s="189">
        <v>6.0999999999999999E-2</v>
      </c>
      <c r="N1510" s="189">
        <v>8.6999999999999994E-2</v>
      </c>
      <c r="O1510" s="189">
        <v>0.16800000000000001</v>
      </c>
      <c r="P1510" s="189">
        <v>0.20799999999999999</v>
      </c>
      <c r="Q1510" s="189">
        <v>0.247</v>
      </c>
      <c r="R1510" s="189">
        <v>0.29299999999999998</v>
      </c>
      <c r="S1510" s="189">
        <v>8.3000000000000004E-2</v>
      </c>
      <c r="T1510" s="189">
        <v>0.113</v>
      </c>
      <c r="U1510" s="189">
        <v>2.1999999999999999E-2</v>
      </c>
      <c r="V1510" s="189">
        <v>0.04</v>
      </c>
      <c r="W1510" s="189">
        <v>0.251</v>
      </c>
      <c r="X1510" s="189">
        <v>0.29699999999999999</v>
      </c>
      <c r="Y1510" s="189">
        <v>5.0000000000000001E-3</v>
      </c>
      <c r="Z1510" s="189">
        <v>1.4999999999999999E-2</v>
      </c>
      <c r="AA1510" s="189">
        <v>0.05</v>
      </c>
      <c r="AB1510" s="189">
        <v>7.4999999999999997E-2</v>
      </c>
      <c r="AC1510" s="42"/>
    </row>
    <row r="1511" spans="1:29" x14ac:dyDescent="0.25">
      <c r="A1511" s="94" t="s">
        <v>3024</v>
      </c>
      <c r="B1511" s="189">
        <v>0.23766364551863042</v>
      </c>
      <c r="C1511" s="189">
        <v>0.35146022155085599</v>
      </c>
      <c r="D1511" s="189">
        <v>0.20443101711983888</v>
      </c>
      <c r="E1511" s="189">
        <v>5.1359516616314202E-2</v>
      </c>
      <c r="F1511" s="189">
        <v>5.5387713997985906E-3</v>
      </c>
      <c r="G1511" s="189">
        <v>4.8338368580060423E-2</v>
      </c>
      <c r="H1511" s="189">
        <v>1.0070493454179255E-2</v>
      </c>
      <c r="I1511" s="189">
        <v>9.1137965760322251E-2</v>
      </c>
      <c r="J1511" s="188">
        <v>1</v>
      </c>
      <c r="K1511" s="190">
        <v>1986</v>
      </c>
      <c r="L1511" s="94"/>
      <c r="M1511" s="189">
        <v>0.219</v>
      </c>
      <c r="N1511" s="189">
        <v>0.25700000000000001</v>
      </c>
      <c r="O1511" s="189">
        <v>0.33100000000000002</v>
      </c>
      <c r="P1511" s="189">
        <v>0.373</v>
      </c>
      <c r="Q1511" s="189">
        <v>0.187</v>
      </c>
      <c r="R1511" s="189">
        <v>0.223</v>
      </c>
      <c r="S1511" s="189">
        <v>4.2000000000000003E-2</v>
      </c>
      <c r="T1511" s="189">
        <v>6.2E-2</v>
      </c>
      <c r="U1511" s="189">
        <v>3.0000000000000001E-3</v>
      </c>
      <c r="V1511" s="189">
        <v>0.01</v>
      </c>
      <c r="W1511" s="189">
        <v>0.04</v>
      </c>
      <c r="X1511" s="189">
        <v>5.8999999999999997E-2</v>
      </c>
      <c r="Y1511" s="189">
        <v>7.0000000000000001E-3</v>
      </c>
      <c r="Z1511" s="189">
        <v>1.6E-2</v>
      </c>
      <c r="AA1511" s="189">
        <v>7.9000000000000001E-2</v>
      </c>
      <c r="AB1511" s="189">
        <v>0.105</v>
      </c>
      <c r="AC1511" s="42"/>
    </row>
    <row r="1512" spans="1:29" x14ac:dyDescent="0.25">
      <c r="A1512" s="94" t="s">
        <v>3025</v>
      </c>
      <c r="B1512" s="189" t="s">
        <v>143</v>
      </c>
      <c r="C1512" s="189">
        <v>0.12631578947368421</v>
      </c>
      <c r="D1512" s="189">
        <v>0.30526315789473685</v>
      </c>
      <c r="E1512" s="189">
        <v>0.24912280701754386</v>
      </c>
      <c r="F1512" s="189">
        <v>2.456140350877193E-2</v>
      </c>
      <c r="G1512" s="189">
        <v>0.22105263157894736</v>
      </c>
      <c r="H1512" s="189">
        <v>1.0526315789473684E-2</v>
      </c>
      <c r="I1512" s="189">
        <v>6.3157894736842107E-2</v>
      </c>
      <c r="J1512" s="188">
        <v>1</v>
      </c>
      <c r="K1512" s="190">
        <v>285</v>
      </c>
      <c r="L1512" s="94"/>
      <c r="M1512" s="189" t="s">
        <v>143</v>
      </c>
      <c r="N1512" s="189" t="s">
        <v>143</v>
      </c>
      <c r="O1512" s="189">
        <v>9.2999999999999999E-2</v>
      </c>
      <c r="P1512" s="189">
        <v>0.17</v>
      </c>
      <c r="Q1512" s="189">
        <v>0.255</v>
      </c>
      <c r="R1512" s="189">
        <v>0.36099999999999999</v>
      </c>
      <c r="S1512" s="189">
        <v>0.20200000000000001</v>
      </c>
      <c r="T1512" s="189">
        <v>0.30199999999999999</v>
      </c>
      <c r="U1512" s="189">
        <v>1.2E-2</v>
      </c>
      <c r="V1512" s="189">
        <v>0.05</v>
      </c>
      <c r="W1512" s="189">
        <v>0.17699999999999999</v>
      </c>
      <c r="X1512" s="189">
        <v>0.27300000000000002</v>
      </c>
      <c r="Y1512" s="189">
        <v>4.0000000000000001E-3</v>
      </c>
      <c r="Z1512" s="189">
        <v>0.03</v>
      </c>
      <c r="AA1512" s="189">
        <v>0.04</v>
      </c>
      <c r="AB1512" s="189">
        <v>9.8000000000000004E-2</v>
      </c>
      <c r="AC1512" s="42"/>
    </row>
    <row r="1513" spans="1:29" x14ac:dyDescent="0.25">
      <c r="A1513" s="94" t="s">
        <v>3026</v>
      </c>
      <c r="B1513" s="189" t="s">
        <v>143</v>
      </c>
      <c r="C1513" s="189">
        <v>0.11844938980617373</v>
      </c>
      <c r="D1513" s="189">
        <v>0.26202440775305097</v>
      </c>
      <c r="E1513" s="189">
        <v>0.12634601579325197</v>
      </c>
      <c r="F1513" s="189">
        <v>1.3639626704953339E-2</v>
      </c>
      <c r="G1513" s="189">
        <v>0.41708542713567837</v>
      </c>
      <c r="H1513" s="189">
        <v>1.5793251974156496E-2</v>
      </c>
      <c r="I1513" s="189">
        <v>4.6661880832735106E-2</v>
      </c>
      <c r="J1513" s="188">
        <v>1</v>
      </c>
      <c r="K1513" s="190">
        <v>1393</v>
      </c>
      <c r="L1513" s="94"/>
      <c r="M1513" s="189" t="s">
        <v>143</v>
      </c>
      <c r="N1513" s="189" t="s">
        <v>143</v>
      </c>
      <c r="O1513" s="189">
        <v>0.10299999999999999</v>
      </c>
      <c r="P1513" s="189">
        <v>0.13600000000000001</v>
      </c>
      <c r="Q1513" s="189">
        <v>0.24</v>
      </c>
      <c r="R1513" s="189">
        <v>0.28599999999999998</v>
      </c>
      <c r="S1513" s="189">
        <v>0.11</v>
      </c>
      <c r="T1513" s="189">
        <v>0.14499999999999999</v>
      </c>
      <c r="U1513" s="189">
        <v>8.9999999999999993E-3</v>
      </c>
      <c r="V1513" s="189">
        <v>2.1000000000000001E-2</v>
      </c>
      <c r="W1513" s="189">
        <v>0.39100000000000001</v>
      </c>
      <c r="X1513" s="189">
        <v>0.443</v>
      </c>
      <c r="Y1513" s="189">
        <v>0.01</v>
      </c>
      <c r="Z1513" s="189">
        <v>2.4E-2</v>
      </c>
      <c r="AA1513" s="189">
        <v>3.6999999999999998E-2</v>
      </c>
      <c r="AB1513" s="189">
        <v>5.8999999999999997E-2</v>
      </c>
      <c r="AC1513" s="42"/>
    </row>
    <row r="1514" spans="1:29" x14ac:dyDescent="0.25">
      <c r="A1514" s="94" t="s">
        <v>3027</v>
      </c>
      <c r="B1514" s="189" t="s">
        <v>143</v>
      </c>
      <c r="C1514" s="189">
        <v>0.29425837320574161</v>
      </c>
      <c r="D1514" s="189">
        <v>0.43062200956937802</v>
      </c>
      <c r="E1514" s="189">
        <v>8.3732057416267949E-2</v>
      </c>
      <c r="F1514" s="189">
        <v>9.5693779904306216E-3</v>
      </c>
      <c r="G1514" s="189">
        <v>4.3062200956937802E-2</v>
      </c>
      <c r="H1514" s="189">
        <v>9.5693779904306216E-3</v>
      </c>
      <c r="I1514" s="189">
        <v>0.12918660287081341</v>
      </c>
      <c r="J1514" s="188">
        <v>1</v>
      </c>
      <c r="K1514" s="190">
        <v>418</v>
      </c>
      <c r="L1514" s="94"/>
      <c r="M1514" s="189" t="s">
        <v>143</v>
      </c>
      <c r="N1514" s="189" t="s">
        <v>143</v>
      </c>
      <c r="O1514" s="189">
        <v>0.253</v>
      </c>
      <c r="P1514" s="189">
        <v>0.34</v>
      </c>
      <c r="Q1514" s="189">
        <v>0.38400000000000001</v>
      </c>
      <c r="R1514" s="189">
        <v>0.47899999999999998</v>
      </c>
      <c r="S1514" s="189">
        <v>6.0999999999999999E-2</v>
      </c>
      <c r="T1514" s="189">
        <v>0.114</v>
      </c>
      <c r="U1514" s="189">
        <v>4.0000000000000001E-3</v>
      </c>
      <c r="V1514" s="189">
        <v>2.4E-2</v>
      </c>
      <c r="W1514" s="189">
        <v>2.7E-2</v>
      </c>
      <c r="X1514" s="189">
        <v>6.7000000000000004E-2</v>
      </c>
      <c r="Y1514" s="189">
        <v>4.0000000000000001E-3</v>
      </c>
      <c r="Z1514" s="189">
        <v>2.4E-2</v>
      </c>
      <c r="AA1514" s="189">
        <v>0.1</v>
      </c>
      <c r="AB1514" s="189">
        <v>0.16500000000000001</v>
      </c>
      <c r="AC1514" s="42"/>
    </row>
    <row r="1515" spans="1:29" x14ac:dyDescent="0.25">
      <c r="A1515" s="94" t="s">
        <v>3028</v>
      </c>
      <c r="B1515" s="189" t="s">
        <v>143</v>
      </c>
      <c r="C1515" s="189">
        <v>0.1703056768558952</v>
      </c>
      <c r="D1515" s="189">
        <v>0.33624454148471616</v>
      </c>
      <c r="E1515" s="189">
        <v>8.7336244541484712E-2</v>
      </c>
      <c r="F1515" s="189">
        <v>2.4017467248908297E-2</v>
      </c>
      <c r="G1515" s="189">
        <v>0.2576419213973799</v>
      </c>
      <c r="H1515" s="189">
        <v>1.0917030567685589E-2</v>
      </c>
      <c r="I1515" s="189">
        <v>0.11353711790393013</v>
      </c>
      <c r="J1515" s="188">
        <v>1</v>
      </c>
      <c r="K1515" s="190">
        <v>458</v>
      </c>
      <c r="L1515" s="94"/>
      <c r="M1515" s="189" t="s">
        <v>143</v>
      </c>
      <c r="N1515" s="189" t="s">
        <v>143</v>
      </c>
      <c r="O1515" s="189">
        <v>0.13900000000000001</v>
      </c>
      <c r="P1515" s="189">
        <v>0.20699999999999999</v>
      </c>
      <c r="Q1515" s="189">
        <v>0.29399999999999998</v>
      </c>
      <c r="R1515" s="189">
        <v>0.38100000000000001</v>
      </c>
      <c r="S1515" s="189">
        <v>6.5000000000000002E-2</v>
      </c>
      <c r="T1515" s="189">
        <v>0.11700000000000001</v>
      </c>
      <c r="U1515" s="189">
        <v>1.2999999999999999E-2</v>
      </c>
      <c r="V1515" s="189">
        <v>4.2000000000000003E-2</v>
      </c>
      <c r="W1515" s="189">
        <v>0.22</v>
      </c>
      <c r="X1515" s="189">
        <v>0.3</v>
      </c>
      <c r="Y1515" s="189">
        <v>5.0000000000000001E-3</v>
      </c>
      <c r="Z1515" s="189">
        <v>2.5000000000000001E-2</v>
      </c>
      <c r="AA1515" s="189">
        <v>8.7999999999999995E-2</v>
      </c>
      <c r="AB1515" s="189">
        <v>0.14599999999999999</v>
      </c>
      <c r="AC1515" s="42"/>
    </row>
    <row r="1516" spans="1:29" x14ac:dyDescent="0.25">
      <c r="A1516" s="94" t="s">
        <v>3029</v>
      </c>
      <c r="B1516" s="189" t="s">
        <v>143</v>
      </c>
      <c r="C1516" s="189">
        <v>0.15918367346938775</v>
      </c>
      <c r="D1516" s="189">
        <v>0.27346938775510204</v>
      </c>
      <c r="E1516" s="189">
        <v>8.9795918367346933E-2</v>
      </c>
      <c r="F1516" s="189">
        <v>0.16326530612244897</v>
      </c>
      <c r="G1516" s="189">
        <v>0.22040816326530613</v>
      </c>
      <c r="H1516" s="189">
        <v>1.6326530612244899E-2</v>
      </c>
      <c r="I1516" s="189">
        <v>7.7551020408163265E-2</v>
      </c>
      <c r="J1516" s="188">
        <v>0.99999999999999989</v>
      </c>
      <c r="K1516" s="190">
        <v>245</v>
      </c>
      <c r="L1516" s="94"/>
      <c r="M1516" s="189" t="s">
        <v>143</v>
      </c>
      <c r="N1516" s="189" t="s">
        <v>143</v>
      </c>
      <c r="O1516" s="189">
        <v>0.11899999999999999</v>
      </c>
      <c r="P1516" s="189">
        <v>0.21</v>
      </c>
      <c r="Q1516" s="189">
        <v>0.221</v>
      </c>
      <c r="R1516" s="189">
        <v>0.33200000000000002</v>
      </c>
      <c r="S1516" s="189">
        <v>0.06</v>
      </c>
      <c r="T1516" s="189">
        <v>0.13200000000000001</v>
      </c>
      <c r="U1516" s="189">
        <v>0.122</v>
      </c>
      <c r="V1516" s="189">
        <v>0.215</v>
      </c>
      <c r="W1516" s="189">
        <v>0.17299999999999999</v>
      </c>
      <c r="X1516" s="189">
        <v>0.27600000000000002</v>
      </c>
      <c r="Y1516" s="189">
        <v>6.0000000000000001E-3</v>
      </c>
      <c r="Z1516" s="189">
        <v>4.1000000000000002E-2</v>
      </c>
      <c r="AA1516" s="189">
        <v>0.05</v>
      </c>
      <c r="AB1516" s="189">
        <v>0.11799999999999999</v>
      </c>
      <c r="AC1516" s="42"/>
    </row>
    <row r="1517" spans="1:29" x14ac:dyDescent="0.25">
      <c r="A1517" s="94" t="s">
        <v>3030</v>
      </c>
      <c r="B1517" s="189" t="s">
        <v>143</v>
      </c>
      <c r="C1517" s="189">
        <v>6.3091482649842268E-2</v>
      </c>
      <c r="D1517" s="189">
        <v>0.2302839116719243</v>
      </c>
      <c r="E1517" s="189">
        <v>0.12933753943217666</v>
      </c>
      <c r="F1517" s="189">
        <v>3.1545741324921134E-2</v>
      </c>
      <c r="G1517" s="189">
        <v>0.48895899053627762</v>
      </c>
      <c r="H1517" s="189">
        <v>9.4637223974763408E-3</v>
      </c>
      <c r="I1517" s="189">
        <v>4.7318611987381701E-2</v>
      </c>
      <c r="J1517" s="188">
        <v>1.0000000000000002</v>
      </c>
      <c r="K1517" s="190">
        <v>317</v>
      </c>
      <c r="L1517" s="94"/>
      <c r="M1517" s="189" t="s">
        <v>143</v>
      </c>
      <c r="N1517" s="189" t="s">
        <v>143</v>
      </c>
      <c r="O1517" s="189">
        <v>4.1000000000000002E-2</v>
      </c>
      <c r="P1517" s="189">
        <v>9.5000000000000001E-2</v>
      </c>
      <c r="Q1517" s="189">
        <v>0.187</v>
      </c>
      <c r="R1517" s="189">
        <v>0.28000000000000003</v>
      </c>
      <c r="S1517" s="189">
        <v>9.7000000000000003E-2</v>
      </c>
      <c r="T1517" s="189">
        <v>0.17100000000000001</v>
      </c>
      <c r="U1517" s="189">
        <v>1.7000000000000001E-2</v>
      </c>
      <c r="V1517" s="189">
        <v>5.7000000000000002E-2</v>
      </c>
      <c r="W1517" s="189">
        <v>0.434</v>
      </c>
      <c r="X1517" s="189">
        <v>0.54400000000000004</v>
      </c>
      <c r="Y1517" s="189">
        <v>3.0000000000000001E-3</v>
      </c>
      <c r="Z1517" s="189">
        <v>2.7E-2</v>
      </c>
      <c r="AA1517" s="189">
        <v>2.9000000000000001E-2</v>
      </c>
      <c r="AB1517" s="189">
        <v>7.6999999999999999E-2</v>
      </c>
      <c r="AC1517" s="42"/>
    </row>
    <row r="1518" spans="1:29" x14ac:dyDescent="0.25">
      <c r="A1518" s="94" t="s">
        <v>3031</v>
      </c>
      <c r="B1518" s="189" t="s">
        <v>143</v>
      </c>
      <c r="C1518" s="189">
        <v>0.18766404199475065</v>
      </c>
      <c r="D1518" s="189">
        <v>0.47703412073490814</v>
      </c>
      <c r="E1518" s="189">
        <v>0.1089238845144357</v>
      </c>
      <c r="F1518" s="189">
        <v>1.1811023622047244E-2</v>
      </c>
      <c r="G1518" s="189">
        <v>0.1062992125984252</v>
      </c>
      <c r="H1518" s="189">
        <v>5.905511811023622E-3</v>
      </c>
      <c r="I1518" s="189">
        <v>0.10236220472440945</v>
      </c>
      <c r="J1518" s="188">
        <v>1</v>
      </c>
      <c r="K1518" s="190">
        <v>1524</v>
      </c>
      <c r="L1518" s="94"/>
      <c r="M1518" s="189" t="s">
        <v>143</v>
      </c>
      <c r="N1518" s="189" t="s">
        <v>143</v>
      </c>
      <c r="O1518" s="189">
        <v>0.16900000000000001</v>
      </c>
      <c r="P1518" s="189">
        <v>0.20799999999999999</v>
      </c>
      <c r="Q1518" s="189">
        <v>0.45200000000000001</v>
      </c>
      <c r="R1518" s="189">
        <v>0.502</v>
      </c>
      <c r="S1518" s="189">
        <v>9.4E-2</v>
      </c>
      <c r="T1518" s="189">
        <v>0.126</v>
      </c>
      <c r="U1518" s="189">
        <v>7.0000000000000001E-3</v>
      </c>
      <c r="V1518" s="189">
        <v>1.9E-2</v>
      </c>
      <c r="W1518" s="189">
        <v>9.1999999999999998E-2</v>
      </c>
      <c r="X1518" s="189">
        <v>0.123</v>
      </c>
      <c r="Y1518" s="189">
        <v>3.0000000000000001E-3</v>
      </c>
      <c r="Z1518" s="189">
        <v>1.0999999999999999E-2</v>
      </c>
      <c r="AA1518" s="189">
        <v>8.7999999999999995E-2</v>
      </c>
      <c r="AB1518" s="189">
        <v>0.11899999999999999</v>
      </c>
      <c r="AC1518" s="42"/>
    </row>
    <row r="1519" spans="1:29" x14ac:dyDescent="0.25">
      <c r="A1519" s="94" t="s">
        <v>3032</v>
      </c>
      <c r="B1519" s="189" t="s">
        <v>143</v>
      </c>
      <c r="C1519" s="189">
        <v>0.34935897435897434</v>
      </c>
      <c r="D1519" s="189">
        <v>0.39743589743589741</v>
      </c>
      <c r="E1519" s="189">
        <v>8.3333333333333329E-2</v>
      </c>
      <c r="F1519" s="189">
        <v>1.9230769230769232E-2</v>
      </c>
      <c r="G1519" s="189">
        <v>6.7307692307692304E-2</v>
      </c>
      <c r="H1519" s="189">
        <v>9.6153846153846159E-3</v>
      </c>
      <c r="I1519" s="189">
        <v>7.371794871794872E-2</v>
      </c>
      <c r="J1519" s="188">
        <v>1</v>
      </c>
      <c r="K1519" s="190">
        <v>312</v>
      </c>
      <c r="L1519" s="94"/>
      <c r="M1519" s="189" t="s">
        <v>143</v>
      </c>
      <c r="N1519" s="189" t="s">
        <v>143</v>
      </c>
      <c r="O1519" s="189">
        <v>0.29899999999999999</v>
      </c>
      <c r="P1519" s="189">
        <v>0.40400000000000003</v>
      </c>
      <c r="Q1519" s="189">
        <v>0.34499999999999997</v>
      </c>
      <c r="R1519" s="189">
        <v>0.45300000000000001</v>
      </c>
      <c r="S1519" s="189">
        <v>5.8000000000000003E-2</v>
      </c>
      <c r="T1519" s="189">
        <v>0.11899999999999999</v>
      </c>
      <c r="U1519" s="189">
        <v>8.9999999999999993E-3</v>
      </c>
      <c r="V1519" s="189">
        <v>4.1000000000000002E-2</v>
      </c>
      <c r="W1519" s="189">
        <v>4.3999999999999997E-2</v>
      </c>
      <c r="X1519" s="189">
        <v>0.10100000000000001</v>
      </c>
      <c r="Y1519" s="189">
        <v>3.0000000000000001E-3</v>
      </c>
      <c r="Z1519" s="189">
        <v>2.8000000000000001E-2</v>
      </c>
      <c r="AA1519" s="189">
        <v>0.05</v>
      </c>
      <c r="AB1519" s="189">
        <v>0.108</v>
      </c>
      <c r="AC1519" s="42"/>
    </row>
    <row r="1520" spans="1:29" x14ac:dyDescent="0.25">
      <c r="A1520" s="94" t="s">
        <v>3033</v>
      </c>
      <c r="B1520" s="189">
        <v>5.7163941871026337E-2</v>
      </c>
      <c r="C1520" s="189">
        <v>0.31267029972752042</v>
      </c>
      <c r="D1520" s="189">
        <v>0.24704813805631246</v>
      </c>
      <c r="E1520" s="189">
        <v>9.0656221616712079E-2</v>
      </c>
      <c r="F1520" s="189">
        <v>2.6055858310626703E-2</v>
      </c>
      <c r="G1520" s="189">
        <v>0.24301771117166213</v>
      </c>
      <c r="H1520" s="189">
        <v>1.2488646684831971E-3</v>
      </c>
      <c r="I1520" s="189">
        <v>2.2138964577656677E-2</v>
      </c>
      <c r="J1520" s="188">
        <v>1</v>
      </c>
      <c r="K1520" s="190">
        <v>17616</v>
      </c>
      <c r="L1520" s="94"/>
      <c r="M1520" s="189">
        <v>5.3999999999999999E-2</v>
      </c>
      <c r="N1520" s="189">
        <v>6.0999999999999999E-2</v>
      </c>
      <c r="O1520" s="189">
        <v>0.30599999999999999</v>
      </c>
      <c r="P1520" s="189">
        <v>0.32</v>
      </c>
      <c r="Q1520" s="189">
        <v>0.24099999999999999</v>
      </c>
      <c r="R1520" s="189">
        <v>0.253</v>
      </c>
      <c r="S1520" s="189">
        <v>8.6999999999999994E-2</v>
      </c>
      <c r="T1520" s="189">
        <v>9.5000000000000001E-2</v>
      </c>
      <c r="U1520" s="189">
        <v>2.4E-2</v>
      </c>
      <c r="V1520" s="189">
        <v>2.9000000000000001E-2</v>
      </c>
      <c r="W1520" s="189">
        <v>0.23699999999999999</v>
      </c>
      <c r="X1520" s="189">
        <v>0.249</v>
      </c>
      <c r="Y1520" s="189">
        <v>1E-3</v>
      </c>
      <c r="Z1520" s="189">
        <v>2E-3</v>
      </c>
      <c r="AA1520" s="189">
        <v>0.02</v>
      </c>
      <c r="AB1520" s="189">
        <v>2.4E-2</v>
      </c>
      <c r="AC1520" s="42"/>
    </row>
    <row r="1521" spans="1:29" x14ac:dyDescent="0.25">
      <c r="A1521" s="94" t="s">
        <v>3034</v>
      </c>
      <c r="B1521" s="189" t="s">
        <v>143</v>
      </c>
      <c r="C1521" s="189">
        <v>0.37900355871886121</v>
      </c>
      <c r="D1521" s="189">
        <v>0.21530249110320285</v>
      </c>
      <c r="E1521" s="189">
        <v>0.1494661921708185</v>
      </c>
      <c r="F1521" s="189">
        <v>4.8042704626334518E-2</v>
      </c>
      <c r="G1521" s="189">
        <v>0.19395017793594305</v>
      </c>
      <c r="H1521" s="189" t="s">
        <v>143</v>
      </c>
      <c r="I1521" s="189">
        <v>1.4234875444839857E-2</v>
      </c>
      <c r="J1521" s="188">
        <v>0.99999999999999989</v>
      </c>
      <c r="K1521" s="190">
        <v>562</v>
      </c>
      <c r="L1521" s="94"/>
      <c r="M1521" s="189" t="s">
        <v>143</v>
      </c>
      <c r="N1521" s="189" t="s">
        <v>143</v>
      </c>
      <c r="O1521" s="189">
        <v>0.34</v>
      </c>
      <c r="P1521" s="189">
        <v>0.42</v>
      </c>
      <c r="Q1521" s="189">
        <v>0.183</v>
      </c>
      <c r="R1521" s="189">
        <v>0.251</v>
      </c>
      <c r="S1521" s="189">
        <v>0.122</v>
      </c>
      <c r="T1521" s="189">
        <v>0.18099999999999999</v>
      </c>
      <c r="U1521" s="189">
        <v>3.3000000000000002E-2</v>
      </c>
      <c r="V1521" s="189">
        <v>6.9000000000000006E-2</v>
      </c>
      <c r="W1521" s="189">
        <v>0.16300000000000001</v>
      </c>
      <c r="X1521" s="189">
        <v>0.22900000000000001</v>
      </c>
      <c r="Y1521" s="189" t="s">
        <v>143</v>
      </c>
      <c r="Z1521" s="189" t="s">
        <v>143</v>
      </c>
      <c r="AA1521" s="189">
        <v>7.0000000000000001E-3</v>
      </c>
      <c r="AB1521" s="189">
        <v>2.8000000000000001E-2</v>
      </c>
      <c r="AC1521" s="42"/>
    </row>
    <row r="1522" spans="1:29" x14ac:dyDescent="0.25">
      <c r="A1522" s="94" t="s">
        <v>3035</v>
      </c>
      <c r="B1522" s="189" t="s">
        <v>143</v>
      </c>
      <c r="C1522" s="189">
        <v>0.12012012012012012</v>
      </c>
      <c r="D1522" s="189">
        <v>0.17417417417417416</v>
      </c>
      <c r="E1522" s="189">
        <v>4.8048048048048048E-2</v>
      </c>
      <c r="F1522" s="189">
        <v>1.8018018018018018E-2</v>
      </c>
      <c r="G1522" s="189">
        <v>0.60510510510510507</v>
      </c>
      <c r="H1522" s="189">
        <v>7.5075075075075074E-3</v>
      </c>
      <c r="I1522" s="189">
        <v>2.7027027027027029E-2</v>
      </c>
      <c r="J1522" s="188">
        <v>0.99999999999999978</v>
      </c>
      <c r="K1522" s="190">
        <v>666</v>
      </c>
      <c r="L1522" s="94"/>
      <c r="M1522" s="189" t="s">
        <v>143</v>
      </c>
      <c r="N1522" s="189" t="s">
        <v>143</v>
      </c>
      <c r="O1522" s="189">
        <v>9.8000000000000004E-2</v>
      </c>
      <c r="P1522" s="189">
        <v>0.14699999999999999</v>
      </c>
      <c r="Q1522" s="189">
        <v>0.14699999999999999</v>
      </c>
      <c r="R1522" s="189">
        <v>0.20499999999999999</v>
      </c>
      <c r="S1522" s="189">
        <v>3.4000000000000002E-2</v>
      </c>
      <c r="T1522" s="189">
        <v>6.7000000000000004E-2</v>
      </c>
      <c r="U1522" s="189">
        <v>0.01</v>
      </c>
      <c r="V1522" s="189">
        <v>3.1E-2</v>
      </c>
      <c r="W1522" s="189">
        <v>0.56699999999999995</v>
      </c>
      <c r="X1522" s="189">
        <v>0.64200000000000002</v>
      </c>
      <c r="Y1522" s="189">
        <v>3.0000000000000001E-3</v>
      </c>
      <c r="Z1522" s="189">
        <v>1.7000000000000001E-2</v>
      </c>
      <c r="AA1522" s="189">
        <v>1.7000000000000001E-2</v>
      </c>
      <c r="AB1522" s="189">
        <v>4.2000000000000003E-2</v>
      </c>
      <c r="AC1522" s="42"/>
    </row>
    <row r="1523" spans="1:29" x14ac:dyDescent="0.25">
      <c r="A1523" s="94" t="s">
        <v>3036</v>
      </c>
      <c r="B1523" s="189">
        <v>5.3316800991940486E-2</v>
      </c>
      <c r="C1523" s="189" t="s">
        <v>143</v>
      </c>
      <c r="D1523" s="189">
        <v>0.53688778673279602</v>
      </c>
      <c r="E1523" s="189">
        <v>0.38747675139491633</v>
      </c>
      <c r="F1523" s="189">
        <v>3.0998140111593306E-3</v>
      </c>
      <c r="G1523" s="189">
        <v>5.5796652200867944E-3</v>
      </c>
      <c r="H1523" s="189" t="s">
        <v>143</v>
      </c>
      <c r="I1523" s="189">
        <v>1.3639181649101054E-2</v>
      </c>
      <c r="J1523" s="188">
        <v>1</v>
      </c>
      <c r="K1523" s="190">
        <v>1613</v>
      </c>
      <c r="L1523" s="94"/>
      <c r="M1523" s="189">
        <v>4.2999999999999997E-2</v>
      </c>
      <c r="N1523" s="189">
        <v>6.5000000000000002E-2</v>
      </c>
      <c r="O1523" s="189" t="s">
        <v>143</v>
      </c>
      <c r="P1523" s="189" t="s">
        <v>143</v>
      </c>
      <c r="Q1523" s="189">
        <v>0.51200000000000001</v>
      </c>
      <c r="R1523" s="189">
        <v>0.56100000000000005</v>
      </c>
      <c r="S1523" s="189">
        <v>0.36399999999999999</v>
      </c>
      <c r="T1523" s="189">
        <v>0.41099999999999998</v>
      </c>
      <c r="U1523" s="189">
        <v>1E-3</v>
      </c>
      <c r="V1523" s="189">
        <v>7.0000000000000001E-3</v>
      </c>
      <c r="W1523" s="189">
        <v>3.0000000000000001E-3</v>
      </c>
      <c r="X1523" s="189">
        <v>1.0999999999999999E-2</v>
      </c>
      <c r="Y1523" s="189" t="s">
        <v>143</v>
      </c>
      <c r="Z1523" s="189" t="s">
        <v>143</v>
      </c>
      <c r="AA1523" s="189">
        <v>8.9999999999999993E-3</v>
      </c>
      <c r="AB1523" s="189">
        <v>2.1000000000000001E-2</v>
      </c>
      <c r="AC1523" s="42"/>
    </row>
    <row r="1524" spans="1:29" x14ac:dyDescent="0.25">
      <c r="A1524" s="94" t="s">
        <v>3037</v>
      </c>
      <c r="B1524" s="189">
        <v>7.9379157427937913E-2</v>
      </c>
      <c r="C1524" s="189">
        <v>0.30110864745011084</v>
      </c>
      <c r="D1524" s="189">
        <v>0.22305986696230598</v>
      </c>
      <c r="E1524" s="189">
        <v>7.8492239467849223E-2</v>
      </c>
      <c r="F1524" s="189">
        <v>6.6962305986696224E-2</v>
      </c>
      <c r="G1524" s="189">
        <v>0.23680709534368072</v>
      </c>
      <c r="H1524" s="189">
        <v>1.3303769401330377E-3</v>
      </c>
      <c r="I1524" s="189">
        <v>1.2860310421286032E-2</v>
      </c>
      <c r="J1524" s="188">
        <v>1</v>
      </c>
      <c r="K1524" s="190">
        <v>2255</v>
      </c>
      <c r="L1524" s="94"/>
      <c r="M1524" s="189">
        <v>6.9000000000000006E-2</v>
      </c>
      <c r="N1524" s="189">
        <v>9.0999999999999998E-2</v>
      </c>
      <c r="O1524" s="189">
        <v>0.28299999999999997</v>
      </c>
      <c r="P1524" s="189">
        <v>0.32</v>
      </c>
      <c r="Q1524" s="189">
        <v>0.20599999999999999</v>
      </c>
      <c r="R1524" s="189">
        <v>0.24099999999999999</v>
      </c>
      <c r="S1524" s="189">
        <v>6.8000000000000005E-2</v>
      </c>
      <c r="T1524" s="189">
        <v>0.09</v>
      </c>
      <c r="U1524" s="189">
        <v>5.7000000000000002E-2</v>
      </c>
      <c r="V1524" s="189">
        <v>7.8E-2</v>
      </c>
      <c r="W1524" s="189">
        <v>0.22</v>
      </c>
      <c r="X1524" s="189">
        <v>0.255</v>
      </c>
      <c r="Y1524" s="189">
        <v>0</v>
      </c>
      <c r="Z1524" s="189">
        <v>4.0000000000000001E-3</v>
      </c>
      <c r="AA1524" s="189">
        <v>8.9999999999999993E-3</v>
      </c>
      <c r="AB1524" s="189">
        <v>1.7999999999999999E-2</v>
      </c>
      <c r="AC1524" s="42"/>
    </row>
    <row r="1525" spans="1:29" x14ac:dyDescent="0.25">
      <c r="A1525" s="94" t="s">
        <v>3038</v>
      </c>
      <c r="B1525" s="189">
        <v>0.30230739147438407</v>
      </c>
      <c r="C1525" s="189">
        <v>0.48924520922956588</v>
      </c>
      <c r="D1525" s="189">
        <v>0.10911224090731325</v>
      </c>
      <c r="E1525" s="189">
        <v>3.0504497457958545E-2</v>
      </c>
      <c r="F1525" s="189">
        <v>7.8216660148611649E-4</v>
      </c>
      <c r="G1525" s="189">
        <v>5.0058662495111456E-2</v>
      </c>
      <c r="H1525" s="189">
        <v>1.1732499022291747E-3</v>
      </c>
      <c r="I1525" s="189">
        <v>1.6816581931951506E-2</v>
      </c>
      <c r="J1525" s="188">
        <v>1.0000000000000002</v>
      </c>
      <c r="K1525" s="190">
        <v>2557</v>
      </c>
      <c r="L1525" s="94"/>
      <c r="M1525" s="189">
        <v>0.28499999999999998</v>
      </c>
      <c r="N1525" s="189">
        <v>0.32</v>
      </c>
      <c r="O1525" s="189">
        <v>0.47</v>
      </c>
      <c r="P1525" s="189">
        <v>0.50900000000000001</v>
      </c>
      <c r="Q1525" s="189">
        <v>9.8000000000000004E-2</v>
      </c>
      <c r="R1525" s="189">
        <v>0.122</v>
      </c>
      <c r="S1525" s="189">
        <v>2.5000000000000001E-2</v>
      </c>
      <c r="T1525" s="189">
        <v>3.7999999999999999E-2</v>
      </c>
      <c r="U1525" s="189">
        <v>0</v>
      </c>
      <c r="V1525" s="189">
        <v>3.0000000000000001E-3</v>
      </c>
      <c r="W1525" s="189">
        <v>4.2000000000000003E-2</v>
      </c>
      <c r="X1525" s="189">
        <v>5.8999999999999997E-2</v>
      </c>
      <c r="Y1525" s="189">
        <v>0</v>
      </c>
      <c r="Z1525" s="189">
        <v>3.0000000000000001E-3</v>
      </c>
      <c r="AA1525" s="189">
        <v>1.2999999999999999E-2</v>
      </c>
      <c r="AB1525" s="189">
        <v>2.3E-2</v>
      </c>
      <c r="AC1525" s="42"/>
    </row>
    <row r="1526" spans="1:29" x14ac:dyDescent="0.25">
      <c r="A1526" s="94" t="s">
        <v>3039</v>
      </c>
      <c r="B1526" s="189" t="s">
        <v>143</v>
      </c>
      <c r="C1526" s="189">
        <v>0.30103092783505153</v>
      </c>
      <c r="D1526" s="189">
        <v>0.26597938144329897</v>
      </c>
      <c r="E1526" s="189">
        <v>9.6907216494845363E-2</v>
      </c>
      <c r="F1526" s="189">
        <v>2.88659793814433E-2</v>
      </c>
      <c r="G1526" s="189">
        <v>0.27216494845360822</v>
      </c>
      <c r="H1526" s="189" t="s">
        <v>143</v>
      </c>
      <c r="I1526" s="189">
        <v>3.5051546391752578E-2</v>
      </c>
      <c r="J1526" s="188">
        <v>0.99999999999999989</v>
      </c>
      <c r="K1526" s="190">
        <v>485</v>
      </c>
      <c r="L1526" s="94"/>
      <c r="M1526" s="189" t="s">
        <v>143</v>
      </c>
      <c r="N1526" s="189" t="s">
        <v>143</v>
      </c>
      <c r="O1526" s="189">
        <v>0.26200000000000001</v>
      </c>
      <c r="P1526" s="189">
        <v>0.34300000000000003</v>
      </c>
      <c r="Q1526" s="189">
        <v>0.22900000000000001</v>
      </c>
      <c r="R1526" s="189">
        <v>0.307</v>
      </c>
      <c r="S1526" s="189">
        <v>7.3999999999999996E-2</v>
      </c>
      <c r="T1526" s="189">
        <v>0.126</v>
      </c>
      <c r="U1526" s="189">
        <v>1.7000000000000001E-2</v>
      </c>
      <c r="V1526" s="189">
        <v>4.8000000000000001E-2</v>
      </c>
      <c r="W1526" s="189">
        <v>0.23400000000000001</v>
      </c>
      <c r="X1526" s="189">
        <v>0.313</v>
      </c>
      <c r="Y1526" s="189" t="s">
        <v>143</v>
      </c>
      <c r="Z1526" s="189" t="s">
        <v>143</v>
      </c>
      <c r="AA1526" s="189">
        <v>2.1999999999999999E-2</v>
      </c>
      <c r="AB1526" s="189">
        <v>5.5E-2</v>
      </c>
      <c r="AC1526" s="42"/>
    </row>
    <row r="1527" spans="1:29" x14ac:dyDescent="0.25">
      <c r="A1527" s="94" t="s">
        <v>3040</v>
      </c>
      <c r="B1527" s="189" t="s">
        <v>143</v>
      </c>
      <c r="C1527" s="189">
        <v>0.31741293532338311</v>
      </c>
      <c r="D1527" s="189">
        <v>0.18606965174129353</v>
      </c>
      <c r="E1527" s="189">
        <v>7.4958540630182424E-2</v>
      </c>
      <c r="F1527" s="189">
        <v>7.2968490878938643E-3</v>
      </c>
      <c r="G1527" s="189">
        <v>0.39038142620232175</v>
      </c>
      <c r="H1527" s="189">
        <v>3.3167495854063018E-4</v>
      </c>
      <c r="I1527" s="189">
        <v>2.3548922056384744E-2</v>
      </c>
      <c r="J1527" s="188">
        <v>1</v>
      </c>
      <c r="K1527" s="190">
        <v>3015</v>
      </c>
      <c r="L1527" s="94"/>
      <c r="M1527" s="189" t="s">
        <v>143</v>
      </c>
      <c r="N1527" s="189" t="s">
        <v>143</v>
      </c>
      <c r="O1527" s="189">
        <v>0.30099999999999999</v>
      </c>
      <c r="P1527" s="189">
        <v>0.33400000000000002</v>
      </c>
      <c r="Q1527" s="189">
        <v>0.17299999999999999</v>
      </c>
      <c r="R1527" s="189">
        <v>0.2</v>
      </c>
      <c r="S1527" s="189">
        <v>6.6000000000000003E-2</v>
      </c>
      <c r="T1527" s="189">
        <v>8.5000000000000006E-2</v>
      </c>
      <c r="U1527" s="189">
        <v>5.0000000000000001E-3</v>
      </c>
      <c r="V1527" s="189">
        <v>1.0999999999999999E-2</v>
      </c>
      <c r="W1527" s="189">
        <v>0.373</v>
      </c>
      <c r="X1527" s="189">
        <v>0.40799999999999997</v>
      </c>
      <c r="Y1527" s="189">
        <v>0</v>
      </c>
      <c r="Z1527" s="189">
        <v>2E-3</v>
      </c>
      <c r="AA1527" s="189">
        <v>1.9E-2</v>
      </c>
      <c r="AB1527" s="189">
        <v>0.03</v>
      </c>
      <c r="AC1527" s="42"/>
    </row>
    <row r="1528" spans="1:29" x14ac:dyDescent="0.25">
      <c r="A1528" s="94" t="s">
        <v>3041</v>
      </c>
      <c r="B1528" s="189" t="s">
        <v>143</v>
      </c>
      <c r="C1528" s="189">
        <v>0.29213483146067415</v>
      </c>
      <c r="D1528" s="189">
        <v>0.47940074906367042</v>
      </c>
      <c r="E1528" s="189">
        <v>9.5505617977528087E-2</v>
      </c>
      <c r="F1528" s="189">
        <v>9.3632958801498131E-3</v>
      </c>
      <c r="G1528" s="189">
        <v>3.1835205992509365E-2</v>
      </c>
      <c r="H1528" s="189" t="s">
        <v>143</v>
      </c>
      <c r="I1528" s="189">
        <v>9.1760299625468167E-2</v>
      </c>
      <c r="J1528" s="188">
        <v>1</v>
      </c>
      <c r="K1528" s="190">
        <v>534</v>
      </c>
      <c r="L1528" s="94"/>
      <c r="M1528" s="189" t="s">
        <v>143</v>
      </c>
      <c r="N1528" s="189" t="s">
        <v>143</v>
      </c>
      <c r="O1528" s="189">
        <v>0.255</v>
      </c>
      <c r="P1528" s="189">
        <v>0.33200000000000002</v>
      </c>
      <c r="Q1528" s="189">
        <v>0.437</v>
      </c>
      <c r="R1528" s="189">
        <v>0.52200000000000002</v>
      </c>
      <c r="S1528" s="189">
        <v>7.2999999999999995E-2</v>
      </c>
      <c r="T1528" s="189">
        <v>0.123</v>
      </c>
      <c r="U1528" s="189">
        <v>4.0000000000000001E-3</v>
      </c>
      <c r="V1528" s="189">
        <v>2.1999999999999999E-2</v>
      </c>
      <c r="W1528" s="189">
        <v>0.02</v>
      </c>
      <c r="X1528" s="189">
        <v>0.05</v>
      </c>
      <c r="Y1528" s="189" t="s">
        <v>143</v>
      </c>
      <c r="Z1528" s="189" t="s">
        <v>143</v>
      </c>
      <c r="AA1528" s="189">
        <v>7.0000000000000007E-2</v>
      </c>
      <c r="AB1528" s="189">
        <v>0.11899999999999999</v>
      </c>
      <c r="AC1528" s="42"/>
    </row>
    <row r="1529" spans="1:29" x14ac:dyDescent="0.25">
      <c r="A1529" s="94" t="s">
        <v>3042</v>
      </c>
      <c r="B1529" s="189" t="s">
        <v>143</v>
      </c>
      <c r="C1529" s="189">
        <v>0.22084805653710246</v>
      </c>
      <c r="D1529" s="189">
        <v>0.34982332155477031</v>
      </c>
      <c r="E1529" s="189">
        <v>0.11130742049469965</v>
      </c>
      <c r="F1529" s="189">
        <v>2.6501766784452298E-2</v>
      </c>
      <c r="G1529" s="189">
        <v>0.27031802120141341</v>
      </c>
      <c r="H1529" s="189" t="s">
        <v>143</v>
      </c>
      <c r="I1529" s="189">
        <v>2.1201413427561839E-2</v>
      </c>
      <c r="J1529" s="188">
        <v>0.99999999999999989</v>
      </c>
      <c r="K1529" s="190">
        <v>566</v>
      </c>
      <c r="L1529" s="94"/>
      <c r="M1529" s="189" t="s">
        <v>143</v>
      </c>
      <c r="N1529" s="189" t="s">
        <v>143</v>
      </c>
      <c r="O1529" s="189">
        <v>0.189</v>
      </c>
      <c r="P1529" s="189">
        <v>0.25700000000000001</v>
      </c>
      <c r="Q1529" s="189">
        <v>0.312</v>
      </c>
      <c r="R1529" s="189">
        <v>0.39</v>
      </c>
      <c r="S1529" s="189">
        <v>8.7999999999999995E-2</v>
      </c>
      <c r="T1529" s="189">
        <v>0.14000000000000001</v>
      </c>
      <c r="U1529" s="189">
        <v>1.6E-2</v>
      </c>
      <c r="V1529" s="189">
        <v>4.2999999999999997E-2</v>
      </c>
      <c r="W1529" s="189">
        <v>0.23499999999999999</v>
      </c>
      <c r="X1529" s="189">
        <v>0.308</v>
      </c>
      <c r="Y1529" s="189" t="s">
        <v>143</v>
      </c>
      <c r="Z1529" s="189" t="s">
        <v>143</v>
      </c>
      <c r="AA1529" s="189">
        <v>1.2E-2</v>
      </c>
      <c r="AB1529" s="189">
        <v>3.6999999999999998E-2</v>
      </c>
      <c r="AC1529" s="42"/>
    </row>
    <row r="1530" spans="1:29" x14ac:dyDescent="0.25">
      <c r="A1530" s="94" t="s">
        <v>3043</v>
      </c>
      <c r="B1530" s="189" t="s">
        <v>143</v>
      </c>
      <c r="C1530" s="189">
        <v>0.44844124700239807</v>
      </c>
      <c r="D1530" s="189">
        <v>0.18465227817745802</v>
      </c>
      <c r="E1530" s="189">
        <v>8.1534772182254203E-2</v>
      </c>
      <c r="F1530" s="189">
        <v>7.9136690647482008E-2</v>
      </c>
      <c r="G1530" s="189">
        <v>0.19184652278177458</v>
      </c>
      <c r="H1530" s="189" t="s">
        <v>143</v>
      </c>
      <c r="I1530" s="189">
        <v>1.4388489208633094E-2</v>
      </c>
      <c r="J1530" s="188">
        <v>1</v>
      </c>
      <c r="K1530" s="190">
        <v>417</v>
      </c>
      <c r="L1530" s="94"/>
      <c r="M1530" s="189" t="s">
        <v>143</v>
      </c>
      <c r="N1530" s="189" t="s">
        <v>143</v>
      </c>
      <c r="O1530" s="189">
        <v>0.40100000000000002</v>
      </c>
      <c r="P1530" s="189">
        <v>0.496</v>
      </c>
      <c r="Q1530" s="189">
        <v>0.15</v>
      </c>
      <c r="R1530" s="189">
        <v>0.22500000000000001</v>
      </c>
      <c r="S1530" s="189">
        <v>5.8999999999999997E-2</v>
      </c>
      <c r="T1530" s="189">
        <v>0.112</v>
      </c>
      <c r="U1530" s="189">
        <v>5.7000000000000002E-2</v>
      </c>
      <c r="V1530" s="189">
        <v>0.109</v>
      </c>
      <c r="W1530" s="189">
        <v>0.157</v>
      </c>
      <c r="X1530" s="189">
        <v>0.23200000000000001</v>
      </c>
      <c r="Y1530" s="189" t="s">
        <v>143</v>
      </c>
      <c r="Z1530" s="189" t="s">
        <v>143</v>
      </c>
      <c r="AA1530" s="189">
        <v>7.0000000000000001E-3</v>
      </c>
      <c r="AB1530" s="189">
        <v>3.1E-2</v>
      </c>
      <c r="AC1530" s="42"/>
    </row>
    <row r="1531" spans="1:29" x14ac:dyDescent="0.25">
      <c r="A1531" s="94" t="s">
        <v>3044</v>
      </c>
      <c r="B1531" s="189" t="s">
        <v>143</v>
      </c>
      <c r="C1531" s="189">
        <v>0.20919540229885059</v>
      </c>
      <c r="D1531" s="189">
        <v>0.16321839080459771</v>
      </c>
      <c r="E1531" s="189">
        <v>8.2758620689655171E-2</v>
      </c>
      <c r="F1531" s="189">
        <v>2.528735632183908E-2</v>
      </c>
      <c r="G1531" s="189">
        <v>0.49885057471264366</v>
      </c>
      <c r="H1531" s="189">
        <v>2.2988505747126436E-3</v>
      </c>
      <c r="I1531" s="189">
        <v>1.8390804597701149E-2</v>
      </c>
      <c r="J1531" s="188">
        <v>1</v>
      </c>
      <c r="K1531" s="190">
        <v>435</v>
      </c>
      <c r="L1531" s="94"/>
      <c r="M1531" s="189" t="s">
        <v>143</v>
      </c>
      <c r="N1531" s="189" t="s">
        <v>143</v>
      </c>
      <c r="O1531" s="189">
        <v>0.17399999999999999</v>
      </c>
      <c r="P1531" s="189">
        <v>0.25</v>
      </c>
      <c r="Q1531" s="189">
        <v>0.13100000000000001</v>
      </c>
      <c r="R1531" s="189">
        <v>0.20100000000000001</v>
      </c>
      <c r="S1531" s="189">
        <v>0.06</v>
      </c>
      <c r="T1531" s="189">
        <v>0.112</v>
      </c>
      <c r="U1531" s="189">
        <v>1.4E-2</v>
      </c>
      <c r="V1531" s="189">
        <v>4.4999999999999998E-2</v>
      </c>
      <c r="W1531" s="189">
        <v>0.45200000000000001</v>
      </c>
      <c r="X1531" s="189">
        <v>0.54600000000000004</v>
      </c>
      <c r="Y1531" s="189">
        <v>0</v>
      </c>
      <c r="Z1531" s="189">
        <v>1.2999999999999999E-2</v>
      </c>
      <c r="AA1531" s="189">
        <v>8.9999999999999993E-3</v>
      </c>
      <c r="AB1531" s="189">
        <v>3.5999999999999997E-2</v>
      </c>
      <c r="AC1531" s="42"/>
    </row>
    <row r="1532" spans="1:29" x14ac:dyDescent="0.25">
      <c r="A1532" s="94" t="s">
        <v>3045</v>
      </c>
      <c r="B1532" s="189" t="s">
        <v>143</v>
      </c>
      <c r="C1532" s="189">
        <v>0.3215077605321508</v>
      </c>
      <c r="D1532" s="189">
        <v>0.41518847006651882</v>
      </c>
      <c r="E1532" s="189">
        <v>0.12416851441241686</v>
      </c>
      <c r="F1532" s="189">
        <v>3.2705099778270512E-2</v>
      </c>
      <c r="G1532" s="189">
        <v>8.481152993348115E-2</v>
      </c>
      <c r="H1532" s="189">
        <v>1.1086474501108647E-3</v>
      </c>
      <c r="I1532" s="189">
        <v>2.0509977827050999E-2</v>
      </c>
      <c r="J1532" s="188">
        <v>1</v>
      </c>
      <c r="K1532" s="190">
        <v>1804</v>
      </c>
      <c r="L1532" s="94"/>
      <c r="M1532" s="189" t="s">
        <v>143</v>
      </c>
      <c r="N1532" s="189" t="s">
        <v>143</v>
      </c>
      <c r="O1532" s="189">
        <v>0.3</v>
      </c>
      <c r="P1532" s="189">
        <v>0.34300000000000003</v>
      </c>
      <c r="Q1532" s="189">
        <v>0.39300000000000002</v>
      </c>
      <c r="R1532" s="189">
        <v>0.438</v>
      </c>
      <c r="S1532" s="189">
        <v>0.11</v>
      </c>
      <c r="T1532" s="189">
        <v>0.14000000000000001</v>
      </c>
      <c r="U1532" s="189">
        <v>2.5000000000000001E-2</v>
      </c>
      <c r="V1532" s="189">
        <v>4.2000000000000003E-2</v>
      </c>
      <c r="W1532" s="189">
        <v>7.2999999999999995E-2</v>
      </c>
      <c r="X1532" s="189">
        <v>9.9000000000000005E-2</v>
      </c>
      <c r="Y1532" s="189">
        <v>0</v>
      </c>
      <c r="Z1532" s="189">
        <v>4.0000000000000001E-3</v>
      </c>
      <c r="AA1532" s="189">
        <v>1.4999999999999999E-2</v>
      </c>
      <c r="AB1532" s="189">
        <v>2.8000000000000001E-2</v>
      </c>
      <c r="AC1532" s="42"/>
    </row>
    <row r="1533" spans="1:29" x14ac:dyDescent="0.25">
      <c r="A1533" s="94" t="s">
        <v>3046</v>
      </c>
      <c r="B1533" s="189" t="s">
        <v>143</v>
      </c>
      <c r="C1533" s="189">
        <v>0.44892473118279569</v>
      </c>
      <c r="D1533" s="189">
        <v>0.36021505376344087</v>
      </c>
      <c r="E1533" s="189">
        <v>7.7956989247311828E-2</v>
      </c>
      <c r="F1533" s="189">
        <v>5.3763440860215058E-3</v>
      </c>
      <c r="G1533" s="189">
        <v>8.0645161290322578E-2</v>
      </c>
      <c r="H1533" s="189" t="s">
        <v>143</v>
      </c>
      <c r="I1533" s="189">
        <v>2.6881720430107527E-2</v>
      </c>
      <c r="J1533" s="188">
        <v>1</v>
      </c>
      <c r="K1533" s="190">
        <v>372</v>
      </c>
      <c r="L1533" s="94"/>
      <c r="M1533" s="189" t="s">
        <v>143</v>
      </c>
      <c r="N1533" s="189" t="s">
        <v>143</v>
      </c>
      <c r="O1533" s="189">
        <v>0.39900000000000002</v>
      </c>
      <c r="P1533" s="189">
        <v>0.5</v>
      </c>
      <c r="Q1533" s="189">
        <v>0.313</v>
      </c>
      <c r="R1533" s="189">
        <v>0.41</v>
      </c>
      <c r="S1533" s="189">
        <v>5.5E-2</v>
      </c>
      <c r="T1533" s="189">
        <v>0.11</v>
      </c>
      <c r="U1533" s="189">
        <v>1E-3</v>
      </c>
      <c r="V1533" s="189">
        <v>1.9E-2</v>
      </c>
      <c r="W1533" s="189">
        <v>5.7000000000000002E-2</v>
      </c>
      <c r="X1533" s="189">
        <v>0.113</v>
      </c>
      <c r="Y1533" s="189" t="s">
        <v>143</v>
      </c>
      <c r="Z1533" s="189" t="s">
        <v>143</v>
      </c>
      <c r="AA1533" s="189">
        <v>1.4999999999999999E-2</v>
      </c>
      <c r="AB1533" s="189">
        <v>4.9000000000000002E-2</v>
      </c>
      <c r="AC1533" s="42"/>
    </row>
    <row r="1534" spans="1:29" x14ac:dyDescent="0.25">
      <c r="A1534" s="94" t="s">
        <v>3047</v>
      </c>
      <c r="B1534" s="189">
        <v>4.5847425779782035E-2</v>
      </c>
      <c r="C1534" s="189">
        <v>0.31426155580608794</v>
      </c>
      <c r="D1534" s="189">
        <v>0.25742202179631718</v>
      </c>
      <c r="E1534" s="189">
        <v>9.9022923712889885E-2</v>
      </c>
      <c r="F1534" s="189">
        <v>3.1567080045095827E-2</v>
      </c>
      <c r="G1534" s="189">
        <v>0.20913190529875986</v>
      </c>
      <c r="H1534" s="189">
        <v>8.4554678692220966E-3</v>
      </c>
      <c r="I1534" s="189">
        <v>3.4291619691845174E-2</v>
      </c>
      <c r="J1534" s="188">
        <v>0.99999999999999989</v>
      </c>
      <c r="K1534" s="190">
        <v>10644</v>
      </c>
      <c r="L1534" s="94"/>
      <c r="M1534" s="189">
        <v>4.2000000000000003E-2</v>
      </c>
      <c r="N1534" s="189">
        <v>0.05</v>
      </c>
      <c r="O1534" s="189">
        <v>0.30599999999999999</v>
      </c>
      <c r="P1534" s="189">
        <v>0.32300000000000001</v>
      </c>
      <c r="Q1534" s="189">
        <v>0.249</v>
      </c>
      <c r="R1534" s="189">
        <v>0.26600000000000001</v>
      </c>
      <c r="S1534" s="189">
        <v>9.2999999999999999E-2</v>
      </c>
      <c r="T1534" s="189">
        <v>0.105</v>
      </c>
      <c r="U1534" s="189">
        <v>2.8000000000000001E-2</v>
      </c>
      <c r="V1534" s="189">
        <v>3.5000000000000003E-2</v>
      </c>
      <c r="W1534" s="189">
        <v>0.20200000000000001</v>
      </c>
      <c r="X1534" s="189">
        <v>0.217</v>
      </c>
      <c r="Y1534" s="189">
        <v>7.0000000000000001E-3</v>
      </c>
      <c r="Z1534" s="189">
        <v>0.01</v>
      </c>
      <c r="AA1534" s="189">
        <v>3.1E-2</v>
      </c>
      <c r="AB1534" s="189">
        <v>3.7999999999999999E-2</v>
      </c>
      <c r="AC1534" s="42"/>
    </row>
    <row r="1535" spans="1:29" x14ac:dyDescent="0.25">
      <c r="A1535" s="94" t="s">
        <v>3048</v>
      </c>
      <c r="B1535" s="189" t="s">
        <v>143</v>
      </c>
      <c r="C1535" s="189">
        <v>0.38688524590163936</v>
      </c>
      <c r="D1535" s="189">
        <v>0.25245901639344265</v>
      </c>
      <c r="E1535" s="189">
        <v>0.17377049180327869</v>
      </c>
      <c r="F1535" s="189">
        <v>3.9344262295081971E-2</v>
      </c>
      <c r="G1535" s="189">
        <v>0.13114754098360656</v>
      </c>
      <c r="H1535" s="189">
        <v>3.2786885245901639E-3</v>
      </c>
      <c r="I1535" s="189">
        <v>1.3114754098360656E-2</v>
      </c>
      <c r="J1535" s="188">
        <v>1</v>
      </c>
      <c r="K1535" s="190">
        <v>305</v>
      </c>
      <c r="L1535" s="94"/>
      <c r="M1535" s="189" t="s">
        <v>143</v>
      </c>
      <c r="N1535" s="189" t="s">
        <v>143</v>
      </c>
      <c r="O1535" s="189">
        <v>0.33400000000000002</v>
      </c>
      <c r="P1535" s="189">
        <v>0.443</v>
      </c>
      <c r="Q1535" s="189">
        <v>0.20699999999999999</v>
      </c>
      <c r="R1535" s="189">
        <v>0.30399999999999999</v>
      </c>
      <c r="S1535" s="189">
        <v>0.13500000000000001</v>
      </c>
      <c r="T1535" s="189">
        <v>0.22</v>
      </c>
      <c r="U1535" s="189">
        <v>2.3E-2</v>
      </c>
      <c r="V1535" s="189">
        <v>6.8000000000000005E-2</v>
      </c>
      <c r="W1535" s="189">
        <v>9.8000000000000004E-2</v>
      </c>
      <c r="X1535" s="189">
        <v>0.17399999999999999</v>
      </c>
      <c r="Y1535" s="189">
        <v>1E-3</v>
      </c>
      <c r="Z1535" s="189">
        <v>1.7999999999999999E-2</v>
      </c>
      <c r="AA1535" s="189">
        <v>5.0000000000000001E-3</v>
      </c>
      <c r="AB1535" s="189">
        <v>3.3000000000000002E-2</v>
      </c>
      <c r="AC1535" s="42"/>
    </row>
    <row r="1536" spans="1:29" x14ac:dyDescent="0.25">
      <c r="A1536" s="94" t="s">
        <v>3049</v>
      </c>
      <c r="B1536" s="189" t="s">
        <v>143</v>
      </c>
      <c r="C1536" s="189">
        <v>9.9264705882352935E-2</v>
      </c>
      <c r="D1536" s="189">
        <v>0.20955882352941177</v>
      </c>
      <c r="E1536" s="189">
        <v>8.8235294117647065E-2</v>
      </c>
      <c r="F1536" s="189">
        <v>1.8382352941176471E-2</v>
      </c>
      <c r="G1536" s="189">
        <v>0.4889705882352941</v>
      </c>
      <c r="H1536" s="189">
        <v>5.1470588235294115E-2</v>
      </c>
      <c r="I1536" s="189">
        <v>4.4117647058823532E-2</v>
      </c>
      <c r="J1536" s="188">
        <v>1</v>
      </c>
      <c r="K1536" s="190">
        <v>272</v>
      </c>
      <c r="L1536" s="94"/>
      <c r="M1536" s="189" t="s">
        <v>143</v>
      </c>
      <c r="N1536" s="189" t="s">
        <v>143</v>
      </c>
      <c r="O1536" s="189">
        <v>6.9000000000000006E-2</v>
      </c>
      <c r="P1536" s="189">
        <v>0.14099999999999999</v>
      </c>
      <c r="Q1536" s="189">
        <v>0.16500000000000001</v>
      </c>
      <c r="R1536" s="189">
        <v>0.26200000000000001</v>
      </c>
      <c r="S1536" s="189">
        <v>0.06</v>
      </c>
      <c r="T1536" s="189">
        <v>0.128</v>
      </c>
      <c r="U1536" s="189">
        <v>8.0000000000000002E-3</v>
      </c>
      <c r="V1536" s="189">
        <v>4.2000000000000003E-2</v>
      </c>
      <c r="W1536" s="189">
        <v>0.43</v>
      </c>
      <c r="X1536" s="189">
        <v>0.54800000000000004</v>
      </c>
      <c r="Y1536" s="189">
        <v>3.1E-2</v>
      </c>
      <c r="Z1536" s="189">
        <v>8.5000000000000006E-2</v>
      </c>
      <c r="AA1536" s="189">
        <v>2.5000000000000001E-2</v>
      </c>
      <c r="AB1536" s="189">
        <v>7.5999999999999998E-2</v>
      </c>
      <c r="AC1536" s="42"/>
    </row>
    <row r="1537" spans="1:29" x14ac:dyDescent="0.25">
      <c r="A1537" s="94" t="s">
        <v>3050</v>
      </c>
      <c r="B1537" s="189" t="s">
        <v>143</v>
      </c>
      <c r="C1537" s="189" t="s">
        <v>143</v>
      </c>
      <c r="D1537" s="189">
        <v>0.73232323232323238</v>
      </c>
      <c r="E1537" s="189">
        <v>0.23535353535353534</v>
      </c>
      <c r="F1537" s="189">
        <v>7.0707070707070711E-3</v>
      </c>
      <c r="G1537" s="189">
        <v>4.0404040404040404E-3</v>
      </c>
      <c r="H1537" s="189" t="s">
        <v>143</v>
      </c>
      <c r="I1537" s="189">
        <v>2.1212121212121213E-2</v>
      </c>
      <c r="J1537" s="188">
        <v>1</v>
      </c>
      <c r="K1537" s="190">
        <v>990</v>
      </c>
      <c r="L1537" s="94"/>
      <c r="M1537" s="189" t="s">
        <v>143</v>
      </c>
      <c r="N1537" s="189" t="s">
        <v>143</v>
      </c>
      <c r="O1537" s="189" t="s">
        <v>143</v>
      </c>
      <c r="P1537" s="189" t="s">
        <v>143</v>
      </c>
      <c r="Q1537" s="189">
        <v>0.70399999999999996</v>
      </c>
      <c r="R1537" s="189">
        <v>0.75900000000000001</v>
      </c>
      <c r="S1537" s="189">
        <v>0.21</v>
      </c>
      <c r="T1537" s="189">
        <v>0.26300000000000001</v>
      </c>
      <c r="U1537" s="189">
        <v>3.0000000000000001E-3</v>
      </c>
      <c r="V1537" s="189">
        <v>1.4999999999999999E-2</v>
      </c>
      <c r="W1537" s="189">
        <v>2E-3</v>
      </c>
      <c r="X1537" s="189">
        <v>0.01</v>
      </c>
      <c r="Y1537" s="189" t="s">
        <v>143</v>
      </c>
      <c r="Z1537" s="189" t="s">
        <v>143</v>
      </c>
      <c r="AA1537" s="189">
        <v>1.4E-2</v>
      </c>
      <c r="AB1537" s="189">
        <v>3.2000000000000001E-2</v>
      </c>
      <c r="AC1537" s="42"/>
    </row>
    <row r="1538" spans="1:29" x14ac:dyDescent="0.25">
      <c r="A1538" s="94" t="s">
        <v>3051</v>
      </c>
      <c r="B1538" s="189">
        <v>3.3405954974582423E-2</v>
      </c>
      <c r="C1538" s="189">
        <v>0.33551198257080611</v>
      </c>
      <c r="D1538" s="189">
        <v>0.20624546114742193</v>
      </c>
      <c r="E1538" s="189">
        <v>9.6586782861292672E-2</v>
      </c>
      <c r="F1538" s="189">
        <v>5.7371096586782862E-2</v>
      </c>
      <c r="G1538" s="189">
        <v>0.23021060275962238</v>
      </c>
      <c r="H1538" s="189">
        <v>7.988380537400145E-3</v>
      </c>
      <c r="I1538" s="189">
        <v>3.2679738562091505E-2</v>
      </c>
      <c r="J1538" s="188">
        <v>0.99999999999999989</v>
      </c>
      <c r="K1538" s="190">
        <v>1377</v>
      </c>
      <c r="L1538" s="94"/>
      <c r="M1538" s="189">
        <v>2.5000000000000001E-2</v>
      </c>
      <c r="N1538" s="189">
        <v>4.3999999999999997E-2</v>
      </c>
      <c r="O1538" s="189">
        <v>0.311</v>
      </c>
      <c r="P1538" s="189">
        <v>0.36099999999999999</v>
      </c>
      <c r="Q1538" s="189">
        <v>0.186</v>
      </c>
      <c r="R1538" s="189">
        <v>0.22800000000000001</v>
      </c>
      <c r="S1538" s="189">
        <v>8.2000000000000003E-2</v>
      </c>
      <c r="T1538" s="189">
        <v>0.113</v>
      </c>
      <c r="U1538" s="189">
        <v>4.5999999999999999E-2</v>
      </c>
      <c r="V1538" s="189">
        <v>7.0999999999999994E-2</v>
      </c>
      <c r="W1538" s="189">
        <v>0.20899999999999999</v>
      </c>
      <c r="X1538" s="189">
        <v>0.253</v>
      </c>
      <c r="Y1538" s="189">
        <v>4.0000000000000001E-3</v>
      </c>
      <c r="Z1538" s="189">
        <v>1.4E-2</v>
      </c>
      <c r="AA1538" s="189">
        <v>2.5000000000000001E-2</v>
      </c>
      <c r="AB1538" s="189">
        <v>4.2999999999999997E-2</v>
      </c>
      <c r="AC1538" s="42"/>
    </row>
    <row r="1539" spans="1:29" x14ac:dyDescent="0.25">
      <c r="A1539" s="94" t="s">
        <v>3052</v>
      </c>
      <c r="B1539" s="189">
        <v>0.272669220945083</v>
      </c>
      <c r="C1539" s="189">
        <v>0.45849297573435505</v>
      </c>
      <c r="D1539" s="189">
        <v>0.14431673052362706</v>
      </c>
      <c r="E1539" s="189">
        <v>3.7037037037037035E-2</v>
      </c>
      <c r="F1539" s="189">
        <v>1.277139208173691E-3</v>
      </c>
      <c r="G1539" s="189">
        <v>4.7254150702426563E-2</v>
      </c>
      <c r="H1539" s="189">
        <v>5.7471264367816091E-3</v>
      </c>
      <c r="I1539" s="189">
        <v>3.3205619412515965E-2</v>
      </c>
      <c r="J1539" s="188">
        <v>1</v>
      </c>
      <c r="K1539" s="190">
        <v>1566</v>
      </c>
      <c r="L1539" s="94"/>
      <c r="M1539" s="189">
        <v>0.251</v>
      </c>
      <c r="N1539" s="189">
        <v>0.29499999999999998</v>
      </c>
      <c r="O1539" s="189">
        <v>0.434</v>
      </c>
      <c r="P1539" s="189">
        <v>0.48299999999999998</v>
      </c>
      <c r="Q1539" s="189">
        <v>0.128</v>
      </c>
      <c r="R1539" s="189">
        <v>0.16300000000000001</v>
      </c>
      <c r="S1539" s="189">
        <v>2.9000000000000001E-2</v>
      </c>
      <c r="T1539" s="189">
        <v>4.8000000000000001E-2</v>
      </c>
      <c r="U1539" s="189">
        <v>0</v>
      </c>
      <c r="V1539" s="189">
        <v>5.0000000000000001E-3</v>
      </c>
      <c r="W1539" s="189">
        <v>3.7999999999999999E-2</v>
      </c>
      <c r="X1539" s="189">
        <v>5.8999999999999997E-2</v>
      </c>
      <c r="Y1539" s="189">
        <v>3.0000000000000001E-3</v>
      </c>
      <c r="Z1539" s="189">
        <v>1.0999999999999999E-2</v>
      </c>
      <c r="AA1539" s="189">
        <v>2.5000000000000001E-2</v>
      </c>
      <c r="AB1539" s="189">
        <v>4.2999999999999997E-2</v>
      </c>
      <c r="AC1539" s="42"/>
    </row>
    <row r="1540" spans="1:29" x14ac:dyDescent="0.25">
      <c r="A1540" s="94" t="s">
        <v>3053</v>
      </c>
      <c r="B1540" s="189" t="s">
        <v>143</v>
      </c>
      <c r="C1540" s="189">
        <v>0.24749163879598662</v>
      </c>
      <c r="D1540" s="189">
        <v>0.27424749163879597</v>
      </c>
      <c r="E1540" s="189">
        <v>0.1705685618729097</v>
      </c>
      <c r="F1540" s="189">
        <v>2.3411371237458192E-2</v>
      </c>
      <c r="G1540" s="189">
        <v>0.25418060200668896</v>
      </c>
      <c r="H1540" s="189">
        <v>6.688963210702341E-3</v>
      </c>
      <c r="I1540" s="189">
        <v>2.3411371237458192E-2</v>
      </c>
      <c r="J1540" s="188">
        <v>1</v>
      </c>
      <c r="K1540" s="190">
        <v>299</v>
      </c>
      <c r="L1540" s="94"/>
      <c r="M1540" s="189" t="s">
        <v>143</v>
      </c>
      <c r="N1540" s="189" t="s">
        <v>143</v>
      </c>
      <c r="O1540" s="189">
        <v>0.20200000000000001</v>
      </c>
      <c r="P1540" s="189">
        <v>0.29899999999999999</v>
      </c>
      <c r="Q1540" s="189">
        <v>0.22700000000000001</v>
      </c>
      <c r="R1540" s="189">
        <v>0.32700000000000001</v>
      </c>
      <c r="S1540" s="189">
        <v>0.13200000000000001</v>
      </c>
      <c r="T1540" s="189">
        <v>0.217</v>
      </c>
      <c r="U1540" s="189">
        <v>1.0999999999999999E-2</v>
      </c>
      <c r="V1540" s="189">
        <v>4.8000000000000001E-2</v>
      </c>
      <c r="W1540" s="189">
        <v>0.20799999999999999</v>
      </c>
      <c r="X1540" s="189">
        <v>0.30599999999999999</v>
      </c>
      <c r="Y1540" s="189">
        <v>2E-3</v>
      </c>
      <c r="Z1540" s="189">
        <v>2.4E-2</v>
      </c>
      <c r="AA1540" s="189">
        <v>1.0999999999999999E-2</v>
      </c>
      <c r="AB1540" s="189">
        <v>4.8000000000000001E-2</v>
      </c>
      <c r="AC1540" s="42"/>
    </row>
    <row r="1541" spans="1:29" x14ac:dyDescent="0.25">
      <c r="A1541" s="94" t="s">
        <v>3054</v>
      </c>
      <c r="B1541" s="189" t="s">
        <v>143</v>
      </c>
      <c r="C1541" s="189">
        <v>0.35037720033528919</v>
      </c>
      <c r="D1541" s="189">
        <v>0.16093880972338642</v>
      </c>
      <c r="E1541" s="189">
        <v>6.8734283319362946E-2</v>
      </c>
      <c r="F1541" s="189">
        <v>2.5984911986588432E-2</v>
      </c>
      <c r="G1541" s="189">
        <v>0.35875943000838223</v>
      </c>
      <c r="H1541" s="189">
        <v>1.173512154233026E-2</v>
      </c>
      <c r="I1541" s="189">
        <v>2.347024308466052E-2</v>
      </c>
      <c r="J1541" s="188">
        <v>1</v>
      </c>
      <c r="K1541" s="190">
        <v>1193</v>
      </c>
      <c r="L1541" s="94"/>
      <c r="M1541" s="189" t="s">
        <v>143</v>
      </c>
      <c r="N1541" s="189" t="s">
        <v>143</v>
      </c>
      <c r="O1541" s="189">
        <v>0.32400000000000001</v>
      </c>
      <c r="P1541" s="189">
        <v>0.378</v>
      </c>
      <c r="Q1541" s="189">
        <v>0.14099999999999999</v>
      </c>
      <c r="R1541" s="189">
        <v>0.183</v>
      </c>
      <c r="S1541" s="189">
        <v>5.6000000000000001E-2</v>
      </c>
      <c r="T1541" s="189">
        <v>8.5000000000000006E-2</v>
      </c>
      <c r="U1541" s="189">
        <v>1.7999999999999999E-2</v>
      </c>
      <c r="V1541" s="189">
        <v>3.6999999999999998E-2</v>
      </c>
      <c r="W1541" s="189">
        <v>0.33200000000000002</v>
      </c>
      <c r="X1541" s="189">
        <v>0.38600000000000001</v>
      </c>
      <c r="Y1541" s="189">
        <v>7.0000000000000001E-3</v>
      </c>
      <c r="Z1541" s="189">
        <v>0.02</v>
      </c>
      <c r="AA1541" s="189">
        <v>1.6E-2</v>
      </c>
      <c r="AB1541" s="189">
        <v>3.4000000000000002E-2</v>
      </c>
      <c r="AC1541" s="42"/>
    </row>
    <row r="1542" spans="1:29" x14ac:dyDescent="0.25">
      <c r="A1542" s="94" t="s">
        <v>3055</v>
      </c>
      <c r="B1542" s="189" t="s">
        <v>143</v>
      </c>
      <c r="C1542" s="189">
        <v>0.39703153988868273</v>
      </c>
      <c r="D1542" s="189">
        <v>0.38033395176252321</v>
      </c>
      <c r="E1542" s="189">
        <v>7.050092764378478E-2</v>
      </c>
      <c r="F1542" s="189">
        <v>1.8552875695732839E-2</v>
      </c>
      <c r="G1542" s="189">
        <v>2.2263450834879406E-2</v>
      </c>
      <c r="H1542" s="189" t="s">
        <v>143</v>
      </c>
      <c r="I1542" s="189">
        <v>0.11131725417439703</v>
      </c>
      <c r="J1542" s="188">
        <v>1</v>
      </c>
      <c r="K1542" s="190">
        <v>539</v>
      </c>
      <c r="L1542" s="94"/>
      <c r="M1542" s="189" t="s">
        <v>143</v>
      </c>
      <c r="N1542" s="189" t="s">
        <v>143</v>
      </c>
      <c r="O1542" s="189">
        <v>0.35699999999999998</v>
      </c>
      <c r="P1542" s="189">
        <v>0.439</v>
      </c>
      <c r="Q1542" s="189">
        <v>0.34</v>
      </c>
      <c r="R1542" s="189">
        <v>0.42199999999999999</v>
      </c>
      <c r="S1542" s="189">
        <v>5.1999999999999998E-2</v>
      </c>
      <c r="T1542" s="189">
        <v>9.5000000000000001E-2</v>
      </c>
      <c r="U1542" s="189">
        <v>0.01</v>
      </c>
      <c r="V1542" s="189">
        <v>3.4000000000000002E-2</v>
      </c>
      <c r="W1542" s="189">
        <v>1.2999999999999999E-2</v>
      </c>
      <c r="X1542" s="189">
        <v>3.9E-2</v>
      </c>
      <c r="Y1542" s="189" t="s">
        <v>143</v>
      </c>
      <c r="Z1542" s="189" t="s">
        <v>143</v>
      </c>
      <c r="AA1542" s="189">
        <v>8.6999999999999994E-2</v>
      </c>
      <c r="AB1542" s="189">
        <v>0.14099999999999999</v>
      </c>
      <c r="AC1542" s="42"/>
    </row>
    <row r="1543" spans="1:29" x14ac:dyDescent="0.25">
      <c r="A1543" s="94" t="s">
        <v>3056</v>
      </c>
      <c r="B1543" s="189" t="s">
        <v>143</v>
      </c>
      <c r="C1543" s="189">
        <v>0.23529411764705882</v>
      </c>
      <c r="D1543" s="189">
        <v>0.36383442265795207</v>
      </c>
      <c r="E1543" s="189">
        <v>0.12200435729847495</v>
      </c>
      <c r="F1543" s="189">
        <v>3.4858387799564274E-2</v>
      </c>
      <c r="G1543" s="189">
        <v>0.19389978213507625</v>
      </c>
      <c r="H1543" s="189">
        <v>6.5359477124183009E-3</v>
      </c>
      <c r="I1543" s="189">
        <v>4.357298474945534E-2</v>
      </c>
      <c r="J1543" s="188">
        <v>0.99999999999999989</v>
      </c>
      <c r="K1543" s="190">
        <v>459</v>
      </c>
      <c r="L1543" s="94"/>
      <c r="M1543" s="189" t="s">
        <v>143</v>
      </c>
      <c r="N1543" s="189" t="s">
        <v>143</v>
      </c>
      <c r="O1543" s="189">
        <v>0.19900000000000001</v>
      </c>
      <c r="P1543" s="189">
        <v>0.27600000000000002</v>
      </c>
      <c r="Q1543" s="189">
        <v>0.32100000000000001</v>
      </c>
      <c r="R1543" s="189">
        <v>0.40899999999999997</v>
      </c>
      <c r="S1543" s="189">
        <v>9.5000000000000001E-2</v>
      </c>
      <c r="T1543" s="189">
        <v>0.155</v>
      </c>
      <c r="U1543" s="189">
        <v>2.1999999999999999E-2</v>
      </c>
      <c r="V1543" s="189">
        <v>5.6000000000000001E-2</v>
      </c>
      <c r="W1543" s="189">
        <v>0.16</v>
      </c>
      <c r="X1543" s="189">
        <v>0.23300000000000001</v>
      </c>
      <c r="Y1543" s="189">
        <v>2E-3</v>
      </c>
      <c r="Z1543" s="189">
        <v>1.9E-2</v>
      </c>
      <c r="AA1543" s="189">
        <v>2.8000000000000001E-2</v>
      </c>
      <c r="AB1543" s="189">
        <v>6.6000000000000003E-2</v>
      </c>
      <c r="AC1543" s="42"/>
    </row>
    <row r="1544" spans="1:29" x14ac:dyDescent="0.25">
      <c r="A1544" s="94" t="s">
        <v>3057</v>
      </c>
      <c r="B1544" s="189" t="s">
        <v>143</v>
      </c>
      <c r="C1544" s="189">
        <v>0.3487544483985765</v>
      </c>
      <c r="D1544" s="189">
        <v>0.18505338078291814</v>
      </c>
      <c r="E1544" s="189">
        <v>0.13167259786476868</v>
      </c>
      <c r="F1544" s="189">
        <v>0.10676156583629894</v>
      </c>
      <c r="G1544" s="189">
        <v>0.21708185053380782</v>
      </c>
      <c r="H1544" s="189">
        <v>3.5587188612099642E-3</v>
      </c>
      <c r="I1544" s="189">
        <v>7.1174377224199285E-3</v>
      </c>
      <c r="J1544" s="188">
        <v>0.99999999999999989</v>
      </c>
      <c r="K1544" s="190">
        <v>281</v>
      </c>
      <c r="L1544" s="94"/>
      <c r="M1544" s="189" t="s">
        <v>143</v>
      </c>
      <c r="N1544" s="189" t="s">
        <v>143</v>
      </c>
      <c r="O1544" s="189">
        <v>0.29499999999999998</v>
      </c>
      <c r="P1544" s="189">
        <v>0.40600000000000003</v>
      </c>
      <c r="Q1544" s="189">
        <v>0.14399999999999999</v>
      </c>
      <c r="R1544" s="189">
        <v>0.23499999999999999</v>
      </c>
      <c r="S1544" s="189">
        <v>9.7000000000000003E-2</v>
      </c>
      <c r="T1544" s="189">
        <v>0.17599999999999999</v>
      </c>
      <c r="U1544" s="189">
        <v>7.5999999999999998E-2</v>
      </c>
      <c r="V1544" s="189">
        <v>0.14799999999999999</v>
      </c>
      <c r="W1544" s="189">
        <v>0.17299999999999999</v>
      </c>
      <c r="X1544" s="189">
        <v>0.26900000000000002</v>
      </c>
      <c r="Y1544" s="189">
        <v>1E-3</v>
      </c>
      <c r="Z1544" s="189">
        <v>0.02</v>
      </c>
      <c r="AA1544" s="189">
        <v>2E-3</v>
      </c>
      <c r="AB1544" s="189">
        <v>2.5999999999999999E-2</v>
      </c>
      <c r="AC1544" s="42"/>
    </row>
    <row r="1545" spans="1:29" x14ac:dyDescent="0.25">
      <c r="A1545" s="94" t="s">
        <v>3058</v>
      </c>
      <c r="B1545" s="189" t="s">
        <v>143</v>
      </c>
      <c r="C1545" s="189">
        <v>0.10752688172043011</v>
      </c>
      <c r="D1545" s="189">
        <v>0.24731182795698925</v>
      </c>
      <c r="E1545" s="189">
        <v>0.1111111111111111</v>
      </c>
      <c r="F1545" s="189">
        <v>4.6594982078853049E-2</v>
      </c>
      <c r="G1545" s="189">
        <v>0.45878136200716846</v>
      </c>
      <c r="H1545" s="189">
        <v>1.0752688172043012E-2</v>
      </c>
      <c r="I1545" s="189">
        <v>1.7921146953405017E-2</v>
      </c>
      <c r="J1545" s="188">
        <v>1</v>
      </c>
      <c r="K1545" s="190">
        <v>279</v>
      </c>
      <c r="L1545" s="94"/>
      <c r="M1545" s="189" t="s">
        <v>143</v>
      </c>
      <c r="N1545" s="189" t="s">
        <v>143</v>
      </c>
      <c r="O1545" s="189">
        <v>7.5999999999999998E-2</v>
      </c>
      <c r="P1545" s="189">
        <v>0.14899999999999999</v>
      </c>
      <c r="Q1545" s="189">
        <v>0.2</v>
      </c>
      <c r="R1545" s="189">
        <v>0.30099999999999999</v>
      </c>
      <c r="S1545" s="189">
        <v>7.9000000000000001E-2</v>
      </c>
      <c r="T1545" s="189">
        <v>0.153</v>
      </c>
      <c r="U1545" s="189">
        <v>2.7E-2</v>
      </c>
      <c r="V1545" s="189">
        <v>7.8E-2</v>
      </c>
      <c r="W1545" s="189">
        <v>0.40100000000000002</v>
      </c>
      <c r="X1545" s="189">
        <v>0.51700000000000002</v>
      </c>
      <c r="Y1545" s="189">
        <v>4.0000000000000001E-3</v>
      </c>
      <c r="Z1545" s="189">
        <v>3.1E-2</v>
      </c>
      <c r="AA1545" s="189">
        <v>8.0000000000000002E-3</v>
      </c>
      <c r="AB1545" s="189">
        <v>4.1000000000000002E-2</v>
      </c>
      <c r="AC1545" s="42"/>
    </row>
    <row r="1546" spans="1:29" x14ac:dyDescent="0.25">
      <c r="A1546" s="94" t="s">
        <v>3059</v>
      </c>
      <c r="B1546" s="189" t="s">
        <v>143</v>
      </c>
      <c r="C1546" s="189">
        <v>0.32933709449929477</v>
      </c>
      <c r="D1546" s="189">
        <v>0.3751763046544429</v>
      </c>
      <c r="E1546" s="189">
        <v>0.11777150916784203</v>
      </c>
      <c r="F1546" s="189">
        <v>1.6925246826516221E-2</v>
      </c>
      <c r="G1546" s="189">
        <v>0.11918194640338504</v>
      </c>
      <c r="H1546" s="189">
        <v>6.3469675599435822E-3</v>
      </c>
      <c r="I1546" s="189">
        <v>3.5260930888575459E-2</v>
      </c>
      <c r="J1546" s="188">
        <v>1</v>
      </c>
      <c r="K1546" s="190">
        <v>1418</v>
      </c>
      <c r="L1546" s="94"/>
      <c r="M1546" s="189" t="s">
        <v>143</v>
      </c>
      <c r="N1546" s="189" t="s">
        <v>143</v>
      </c>
      <c r="O1546" s="189">
        <v>0.30499999999999999</v>
      </c>
      <c r="P1546" s="189">
        <v>0.35399999999999998</v>
      </c>
      <c r="Q1546" s="189">
        <v>0.35</v>
      </c>
      <c r="R1546" s="189">
        <v>0.40100000000000002</v>
      </c>
      <c r="S1546" s="189">
        <v>0.10199999999999999</v>
      </c>
      <c r="T1546" s="189">
        <v>0.13600000000000001</v>
      </c>
      <c r="U1546" s="189">
        <v>1.0999999999999999E-2</v>
      </c>
      <c r="V1546" s="189">
        <v>2.5000000000000001E-2</v>
      </c>
      <c r="W1546" s="189">
        <v>0.10299999999999999</v>
      </c>
      <c r="X1546" s="189">
        <v>0.13700000000000001</v>
      </c>
      <c r="Y1546" s="189">
        <v>3.0000000000000001E-3</v>
      </c>
      <c r="Z1546" s="189">
        <v>1.2E-2</v>
      </c>
      <c r="AA1546" s="189">
        <v>2.7E-2</v>
      </c>
      <c r="AB1546" s="189">
        <v>4.5999999999999999E-2</v>
      </c>
      <c r="AC1546" s="42"/>
    </row>
    <row r="1547" spans="1:29" x14ac:dyDescent="0.25">
      <c r="A1547" s="94" t="s">
        <v>3060</v>
      </c>
      <c r="B1547" s="189" t="s">
        <v>143</v>
      </c>
      <c r="C1547" s="189">
        <v>0.4804270462633452</v>
      </c>
      <c r="D1547" s="189">
        <v>0.35587188612099646</v>
      </c>
      <c r="E1547" s="189">
        <v>5.6939501779359428E-2</v>
      </c>
      <c r="F1547" s="189" t="s">
        <v>143</v>
      </c>
      <c r="G1547" s="189">
        <v>6.4056939501779361E-2</v>
      </c>
      <c r="H1547" s="189">
        <v>3.5587188612099642E-3</v>
      </c>
      <c r="I1547" s="189">
        <v>3.9145907473309607E-2</v>
      </c>
      <c r="J1547" s="188">
        <v>1.0000000000000002</v>
      </c>
      <c r="K1547" s="190">
        <v>281</v>
      </c>
      <c r="L1547" s="94"/>
      <c r="M1547" s="189" t="s">
        <v>143</v>
      </c>
      <c r="N1547" s="189" t="s">
        <v>143</v>
      </c>
      <c r="O1547" s="189">
        <v>0.42299999999999999</v>
      </c>
      <c r="P1547" s="189">
        <v>0.53900000000000003</v>
      </c>
      <c r="Q1547" s="189">
        <v>0.30199999999999999</v>
      </c>
      <c r="R1547" s="189">
        <v>0.41299999999999998</v>
      </c>
      <c r="S1547" s="189">
        <v>3.5000000000000003E-2</v>
      </c>
      <c r="T1547" s="189">
        <v>0.09</v>
      </c>
      <c r="U1547" s="189" t="s">
        <v>143</v>
      </c>
      <c r="V1547" s="189" t="s">
        <v>143</v>
      </c>
      <c r="W1547" s="189">
        <v>4.1000000000000002E-2</v>
      </c>
      <c r="X1547" s="189">
        <v>9.9000000000000005E-2</v>
      </c>
      <c r="Y1547" s="189">
        <v>1E-3</v>
      </c>
      <c r="Z1547" s="189">
        <v>0.02</v>
      </c>
      <c r="AA1547" s="189">
        <v>2.1999999999999999E-2</v>
      </c>
      <c r="AB1547" s="189">
        <v>6.9000000000000006E-2</v>
      </c>
      <c r="AC1547" s="42"/>
    </row>
    <row r="1548" spans="1:29" x14ac:dyDescent="0.25">
      <c r="A1548" s="94" t="s">
        <v>3061</v>
      </c>
      <c r="B1548" s="189">
        <v>5.4911907863165833E-2</v>
      </c>
      <c r="C1548" s="189">
        <v>0.26893809556454379</v>
      </c>
      <c r="D1548" s="189">
        <v>0.26523616919174609</v>
      </c>
      <c r="E1548" s="189">
        <v>9.6044423116473571E-2</v>
      </c>
      <c r="F1548" s="189">
        <v>4.4697333241927741E-2</v>
      </c>
      <c r="G1548" s="189">
        <v>0.22170425721532871</v>
      </c>
      <c r="H1548" s="189">
        <v>5.6899979433742377E-3</v>
      </c>
      <c r="I1548" s="189">
        <v>4.2777815863440052E-2</v>
      </c>
      <c r="J1548" s="188">
        <v>1</v>
      </c>
      <c r="K1548" s="190">
        <v>14587</v>
      </c>
      <c r="L1548" s="94"/>
      <c r="M1548" s="189">
        <v>5.0999999999999997E-2</v>
      </c>
      <c r="N1548" s="189">
        <v>5.8999999999999997E-2</v>
      </c>
      <c r="O1548" s="189">
        <v>0.26200000000000001</v>
      </c>
      <c r="P1548" s="189">
        <v>0.27600000000000002</v>
      </c>
      <c r="Q1548" s="189">
        <v>0.25800000000000001</v>
      </c>
      <c r="R1548" s="189">
        <v>0.27200000000000002</v>
      </c>
      <c r="S1548" s="189">
        <v>9.0999999999999998E-2</v>
      </c>
      <c r="T1548" s="189">
        <v>0.10100000000000001</v>
      </c>
      <c r="U1548" s="189">
        <v>4.1000000000000002E-2</v>
      </c>
      <c r="V1548" s="189">
        <v>4.8000000000000001E-2</v>
      </c>
      <c r="W1548" s="189">
        <v>0.215</v>
      </c>
      <c r="X1548" s="189">
        <v>0.22900000000000001</v>
      </c>
      <c r="Y1548" s="189">
        <v>5.0000000000000001E-3</v>
      </c>
      <c r="Z1548" s="189">
        <v>7.0000000000000001E-3</v>
      </c>
      <c r="AA1548" s="189">
        <v>0.04</v>
      </c>
      <c r="AB1548" s="189">
        <v>4.5999999999999999E-2</v>
      </c>
      <c r="AC1548" s="42"/>
    </row>
    <row r="1549" spans="1:29" x14ac:dyDescent="0.25">
      <c r="A1549" s="94" t="s">
        <v>3062</v>
      </c>
      <c r="B1549" s="189" t="s">
        <v>143</v>
      </c>
      <c r="C1549" s="189">
        <v>0.3347022587268994</v>
      </c>
      <c r="D1549" s="189">
        <v>0.25872689938398358</v>
      </c>
      <c r="E1549" s="189">
        <v>0.13347022587268995</v>
      </c>
      <c r="F1549" s="189">
        <v>4.1067761806981518E-2</v>
      </c>
      <c r="G1549" s="189">
        <v>0.19096509240246407</v>
      </c>
      <c r="H1549" s="189">
        <v>2.0533880903490761E-3</v>
      </c>
      <c r="I1549" s="189">
        <v>3.9014373716632446E-2</v>
      </c>
      <c r="J1549" s="188">
        <v>1.0000000000000002</v>
      </c>
      <c r="K1549" s="190">
        <v>487</v>
      </c>
      <c r="L1549" s="94"/>
      <c r="M1549" s="189" t="s">
        <v>143</v>
      </c>
      <c r="N1549" s="189" t="s">
        <v>143</v>
      </c>
      <c r="O1549" s="189">
        <v>0.29399999999999998</v>
      </c>
      <c r="P1549" s="189">
        <v>0.378</v>
      </c>
      <c r="Q1549" s="189">
        <v>0.222</v>
      </c>
      <c r="R1549" s="189">
        <v>0.29899999999999999</v>
      </c>
      <c r="S1549" s="189">
        <v>0.106</v>
      </c>
      <c r="T1549" s="189">
        <v>0.16700000000000001</v>
      </c>
      <c r="U1549" s="189">
        <v>2.7E-2</v>
      </c>
      <c r="V1549" s="189">
        <v>6.3E-2</v>
      </c>
      <c r="W1549" s="189">
        <v>0.159</v>
      </c>
      <c r="X1549" s="189">
        <v>0.22800000000000001</v>
      </c>
      <c r="Y1549" s="189">
        <v>0</v>
      </c>
      <c r="Z1549" s="189">
        <v>1.2E-2</v>
      </c>
      <c r="AA1549" s="189">
        <v>2.5000000000000001E-2</v>
      </c>
      <c r="AB1549" s="189">
        <v>0.06</v>
      </c>
      <c r="AC1549" s="42"/>
    </row>
    <row r="1550" spans="1:29" x14ac:dyDescent="0.25">
      <c r="A1550" s="94" t="s">
        <v>3063</v>
      </c>
      <c r="B1550" s="189" t="s">
        <v>143</v>
      </c>
      <c r="C1550" s="189">
        <v>7.0866141732283464E-2</v>
      </c>
      <c r="D1550" s="189">
        <v>0.18372703412073491</v>
      </c>
      <c r="E1550" s="189">
        <v>7.6115485564304461E-2</v>
      </c>
      <c r="F1550" s="189">
        <v>7.874015748031496E-3</v>
      </c>
      <c r="G1550" s="189">
        <v>0.59317585301837272</v>
      </c>
      <c r="H1550" s="189">
        <v>2.6246719160104987E-2</v>
      </c>
      <c r="I1550" s="189">
        <v>4.1994750656167978E-2</v>
      </c>
      <c r="J1550" s="188">
        <v>1</v>
      </c>
      <c r="K1550" s="190">
        <v>381</v>
      </c>
      <c r="L1550" s="94"/>
      <c r="M1550" s="189" t="s">
        <v>143</v>
      </c>
      <c r="N1550" s="189" t="s">
        <v>143</v>
      </c>
      <c r="O1550" s="189">
        <v>4.9000000000000002E-2</v>
      </c>
      <c r="P1550" s="189">
        <v>0.10100000000000001</v>
      </c>
      <c r="Q1550" s="189">
        <v>0.14799999999999999</v>
      </c>
      <c r="R1550" s="189">
        <v>0.22600000000000001</v>
      </c>
      <c r="S1550" s="189">
        <v>5.3999999999999999E-2</v>
      </c>
      <c r="T1550" s="189">
        <v>0.107</v>
      </c>
      <c r="U1550" s="189">
        <v>3.0000000000000001E-3</v>
      </c>
      <c r="V1550" s="189">
        <v>2.3E-2</v>
      </c>
      <c r="W1550" s="189">
        <v>0.54300000000000004</v>
      </c>
      <c r="X1550" s="189">
        <v>0.64100000000000001</v>
      </c>
      <c r="Y1550" s="189">
        <v>1.4E-2</v>
      </c>
      <c r="Z1550" s="189">
        <v>4.8000000000000001E-2</v>
      </c>
      <c r="AA1550" s="189">
        <v>2.5999999999999999E-2</v>
      </c>
      <c r="AB1550" s="189">
        <v>6.7000000000000004E-2</v>
      </c>
      <c r="AC1550" s="42"/>
    </row>
    <row r="1551" spans="1:29" x14ac:dyDescent="0.25">
      <c r="A1551" s="94" t="s">
        <v>3064</v>
      </c>
      <c r="B1551" s="189">
        <v>0.11918850380388842</v>
      </c>
      <c r="C1551" s="189" t="s">
        <v>143</v>
      </c>
      <c r="D1551" s="189">
        <v>0.58410819949281489</v>
      </c>
      <c r="E1551" s="189">
        <v>0.26711749788672867</v>
      </c>
      <c r="F1551" s="189">
        <v>8.4530853761623E-3</v>
      </c>
      <c r="G1551" s="189">
        <v>8.4530853761622987E-4</v>
      </c>
      <c r="H1551" s="189" t="s">
        <v>143</v>
      </c>
      <c r="I1551" s="189">
        <v>2.0287404902789519E-2</v>
      </c>
      <c r="J1551" s="188">
        <v>1</v>
      </c>
      <c r="K1551" s="190">
        <v>1183</v>
      </c>
      <c r="L1551" s="94"/>
      <c r="M1551" s="189">
        <v>0.10199999999999999</v>
      </c>
      <c r="N1551" s="189">
        <v>0.13900000000000001</v>
      </c>
      <c r="O1551" s="189" t="s">
        <v>143</v>
      </c>
      <c r="P1551" s="189" t="s">
        <v>143</v>
      </c>
      <c r="Q1551" s="189">
        <v>0.55600000000000005</v>
      </c>
      <c r="R1551" s="189">
        <v>0.61199999999999999</v>
      </c>
      <c r="S1551" s="189">
        <v>0.24299999999999999</v>
      </c>
      <c r="T1551" s="189">
        <v>0.29299999999999998</v>
      </c>
      <c r="U1551" s="189">
        <v>5.0000000000000001E-3</v>
      </c>
      <c r="V1551" s="189">
        <v>1.4999999999999999E-2</v>
      </c>
      <c r="W1551" s="189">
        <v>0</v>
      </c>
      <c r="X1551" s="189">
        <v>5.0000000000000001E-3</v>
      </c>
      <c r="Y1551" s="189" t="s">
        <v>143</v>
      </c>
      <c r="Z1551" s="189" t="s">
        <v>143</v>
      </c>
      <c r="AA1551" s="189">
        <v>1.4E-2</v>
      </c>
      <c r="AB1551" s="189">
        <v>0.03</v>
      </c>
      <c r="AC1551" s="42"/>
    </row>
    <row r="1552" spans="1:29" x14ac:dyDescent="0.25">
      <c r="A1552" s="94" t="s">
        <v>3065</v>
      </c>
      <c r="B1552" s="189">
        <v>3.6204059243006036E-2</v>
      </c>
      <c r="C1552" s="189">
        <v>0.28908392759188151</v>
      </c>
      <c r="D1552" s="189">
        <v>0.21832144816236973</v>
      </c>
      <c r="E1552" s="189">
        <v>9.6544157981349424E-2</v>
      </c>
      <c r="F1552" s="189">
        <v>8.1733406472846951E-2</v>
      </c>
      <c r="G1552" s="189">
        <v>0.23587493143170599</v>
      </c>
      <c r="H1552" s="189">
        <v>7.679648930334613E-3</v>
      </c>
      <c r="I1552" s="189">
        <v>3.4558420186505762E-2</v>
      </c>
      <c r="J1552" s="188">
        <v>1</v>
      </c>
      <c r="K1552" s="190">
        <v>1823</v>
      </c>
      <c r="L1552" s="94"/>
      <c r="M1552" s="189">
        <v>2.9000000000000001E-2</v>
      </c>
      <c r="N1552" s="189">
        <v>4.5999999999999999E-2</v>
      </c>
      <c r="O1552" s="189">
        <v>0.26900000000000002</v>
      </c>
      <c r="P1552" s="189">
        <v>0.31</v>
      </c>
      <c r="Q1552" s="189">
        <v>0.2</v>
      </c>
      <c r="R1552" s="189">
        <v>0.23799999999999999</v>
      </c>
      <c r="S1552" s="189">
        <v>8.4000000000000005E-2</v>
      </c>
      <c r="T1552" s="189">
        <v>0.111</v>
      </c>
      <c r="U1552" s="189">
        <v>7.0000000000000007E-2</v>
      </c>
      <c r="V1552" s="189">
        <v>9.5000000000000001E-2</v>
      </c>
      <c r="W1552" s="189">
        <v>0.217</v>
      </c>
      <c r="X1552" s="189">
        <v>0.25600000000000001</v>
      </c>
      <c r="Y1552" s="189">
        <v>5.0000000000000001E-3</v>
      </c>
      <c r="Z1552" s="189">
        <v>1.2999999999999999E-2</v>
      </c>
      <c r="AA1552" s="189">
        <v>2.7E-2</v>
      </c>
      <c r="AB1552" s="189">
        <v>4.3999999999999997E-2</v>
      </c>
      <c r="AC1552" s="42"/>
    </row>
    <row r="1553" spans="1:29" x14ac:dyDescent="0.25">
      <c r="A1553" s="94" t="s">
        <v>3066</v>
      </c>
      <c r="B1553" s="189">
        <v>0.29872415310162781</v>
      </c>
      <c r="C1553" s="189">
        <v>0.41355037395512539</v>
      </c>
      <c r="D1553" s="189">
        <v>0.15134183897932249</v>
      </c>
      <c r="E1553" s="189">
        <v>2.5516937967443906E-2</v>
      </c>
      <c r="F1553" s="189">
        <v>3.0796304443466782E-3</v>
      </c>
      <c r="G1553" s="189">
        <v>4.9714034315882095E-2</v>
      </c>
      <c r="H1553" s="189">
        <v>3.0796304443466782E-3</v>
      </c>
      <c r="I1553" s="189">
        <v>5.499340079190497E-2</v>
      </c>
      <c r="J1553" s="188">
        <v>1</v>
      </c>
      <c r="K1553" s="190">
        <v>2273</v>
      </c>
      <c r="L1553" s="94"/>
      <c r="M1553" s="189">
        <v>0.28000000000000003</v>
      </c>
      <c r="N1553" s="189">
        <v>0.318</v>
      </c>
      <c r="O1553" s="189">
        <v>0.39300000000000002</v>
      </c>
      <c r="P1553" s="189">
        <v>0.434</v>
      </c>
      <c r="Q1553" s="189">
        <v>0.13700000000000001</v>
      </c>
      <c r="R1553" s="189">
        <v>0.16700000000000001</v>
      </c>
      <c r="S1553" s="189">
        <v>0.02</v>
      </c>
      <c r="T1553" s="189">
        <v>3.3000000000000002E-2</v>
      </c>
      <c r="U1553" s="189">
        <v>1E-3</v>
      </c>
      <c r="V1553" s="189">
        <v>6.0000000000000001E-3</v>
      </c>
      <c r="W1553" s="189">
        <v>4.2000000000000003E-2</v>
      </c>
      <c r="X1553" s="189">
        <v>5.8999999999999997E-2</v>
      </c>
      <c r="Y1553" s="189">
        <v>1E-3</v>
      </c>
      <c r="Z1553" s="189">
        <v>6.0000000000000001E-3</v>
      </c>
      <c r="AA1553" s="189">
        <v>4.5999999999999999E-2</v>
      </c>
      <c r="AB1553" s="189">
        <v>6.5000000000000002E-2</v>
      </c>
      <c r="AC1553" s="42"/>
    </row>
    <row r="1554" spans="1:29" x14ac:dyDescent="0.25">
      <c r="A1554" s="94" t="s">
        <v>3067</v>
      </c>
      <c r="B1554" s="189" t="s">
        <v>143</v>
      </c>
      <c r="C1554" s="189">
        <v>0.22222222222222221</v>
      </c>
      <c r="D1554" s="189">
        <v>0.30023640661938533</v>
      </c>
      <c r="E1554" s="189">
        <v>0.1773049645390071</v>
      </c>
      <c r="F1554" s="189">
        <v>2.6004728132387706E-2</v>
      </c>
      <c r="G1554" s="189">
        <v>0.25059101654846333</v>
      </c>
      <c r="H1554" s="189">
        <v>7.0921985815602835E-3</v>
      </c>
      <c r="I1554" s="189">
        <v>1.6548463356973995E-2</v>
      </c>
      <c r="J1554" s="188">
        <v>1</v>
      </c>
      <c r="K1554" s="190">
        <v>423</v>
      </c>
      <c r="L1554" s="94"/>
      <c r="M1554" s="189" t="s">
        <v>143</v>
      </c>
      <c r="N1554" s="189" t="s">
        <v>143</v>
      </c>
      <c r="O1554" s="189">
        <v>0.185</v>
      </c>
      <c r="P1554" s="189">
        <v>0.26400000000000001</v>
      </c>
      <c r="Q1554" s="189">
        <v>0.25900000000000001</v>
      </c>
      <c r="R1554" s="189">
        <v>0.34599999999999997</v>
      </c>
      <c r="S1554" s="189">
        <v>0.14399999999999999</v>
      </c>
      <c r="T1554" s="189">
        <v>0.217</v>
      </c>
      <c r="U1554" s="189">
        <v>1.4999999999999999E-2</v>
      </c>
      <c r="V1554" s="189">
        <v>4.5999999999999999E-2</v>
      </c>
      <c r="W1554" s="189">
        <v>0.21199999999999999</v>
      </c>
      <c r="X1554" s="189">
        <v>0.29399999999999998</v>
      </c>
      <c r="Y1554" s="189">
        <v>2E-3</v>
      </c>
      <c r="Z1554" s="189">
        <v>2.1000000000000001E-2</v>
      </c>
      <c r="AA1554" s="189">
        <v>8.0000000000000002E-3</v>
      </c>
      <c r="AB1554" s="189">
        <v>3.4000000000000002E-2</v>
      </c>
      <c r="AC1554" s="42"/>
    </row>
    <row r="1555" spans="1:29" x14ac:dyDescent="0.25">
      <c r="A1555" s="94" t="s">
        <v>3068</v>
      </c>
      <c r="B1555" s="189" t="s">
        <v>143</v>
      </c>
      <c r="C1555" s="189">
        <v>0.2457846952010376</v>
      </c>
      <c r="D1555" s="189">
        <v>0.23151750972762647</v>
      </c>
      <c r="E1555" s="189">
        <v>9.8573281452658881E-2</v>
      </c>
      <c r="F1555" s="189">
        <v>2.1400778210116732E-2</v>
      </c>
      <c r="G1555" s="189">
        <v>0.36446173800259402</v>
      </c>
      <c r="H1555" s="189">
        <v>8.4306095979247726E-3</v>
      </c>
      <c r="I1555" s="189">
        <v>2.9831387808041506E-2</v>
      </c>
      <c r="J1555" s="188">
        <v>0.99999999999999989</v>
      </c>
      <c r="K1555" s="190">
        <v>1542</v>
      </c>
      <c r="L1555" s="94"/>
      <c r="M1555" s="189" t="s">
        <v>143</v>
      </c>
      <c r="N1555" s="189" t="s">
        <v>143</v>
      </c>
      <c r="O1555" s="189">
        <v>0.22500000000000001</v>
      </c>
      <c r="P1555" s="189">
        <v>0.26800000000000002</v>
      </c>
      <c r="Q1555" s="189">
        <v>0.21099999999999999</v>
      </c>
      <c r="R1555" s="189">
        <v>0.253</v>
      </c>
      <c r="S1555" s="189">
        <v>8.5000000000000006E-2</v>
      </c>
      <c r="T1555" s="189">
        <v>0.114</v>
      </c>
      <c r="U1555" s="189">
        <v>1.4999999999999999E-2</v>
      </c>
      <c r="V1555" s="189">
        <v>0.03</v>
      </c>
      <c r="W1555" s="189">
        <v>0.34100000000000003</v>
      </c>
      <c r="X1555" s="189">
        <v>0.38900000000000001</v>
      </c>
      <c r="Y1555" s="189">
        <v>5.0000000000000001E-3</v>
      </c>
      <c r="Z1555" s="189">
        <v>1.4E-2</v>
      </c>
      <c r="AA1555" s="189">
        <v>2.1999999999999999E-2</v>
      </c>
      <c r="AB1555" s="189">
        <v>0.04</v>
      </c>
      <c r="AC1555" s="42"/>
    </row>
    <row r="1556" spans="1:29" x14ac:dyDescent="0.25">
      <c r="A1556" s="94" t="s">
        <v>3069</v>
      </c>
      <c r="B1556" s="189" t="s">
        <v>143</v>
      </c>
      <c r="C1556" s="189">
        <v>0.42461538461538462</v>
      </c>
      <c r="D1556" s="189">
        <v>0.36</v>
      </c>
      <c r="E1556" s="189">
        <v>6.1538461538461542E-2</v>
      </c>
      <c r="F1556" s="189">
        <v>7.6923076923076927E-3</v>
      </c>
      <c r="G1556" s="189">
        <v>3.3846153846153845E-2</v>
      </c>
      <c r="H1556" s="189" t="s">
        <v>143</v>
      </c>
      <c r="I1556" s="189">
        <v>0.1123076923076923</v>
      </c>
      <c r="J1556" s="188">
        <v>1</v>
      </c>
      <c r="K1556" s="190">
        <v>650</v>
      </c>
      <c r="L1556" s="94"/>
      <c r="M1556" s="189" t="s">
        <v>143</v>
      </c>
      <c r="N1556" s="189" t="s">
        <v>143</v>
      </c>
      <c r="O1556" s="189">
        <v>0.38700000000000001</v>
      </c>
      <c r="P1556" s="189">
        <v>0.46300000000000002</v>
      </c>
      <c r="Q1556" s="189">
        <v>0.32400000000000001</v>
      </c>
      <c r="R1556" s="189">
        <v>0.39800000000000002</v>
      </c>
      <c r="S1556" s="189">
        <v>4.5999999999999999E-2</v>
      </c>
      <c r="T1556" s="189">
        <v>8.3000000000000004E-2</v>
      </c>
      <c r="U1556" s="189">
        <v>3.0000000000000001E-3</v>
      </c>
      <c r="V1556" s="189">
        <v>1.7999999999999999E-2</v>
      </c>
      <c r="W1556" s="189">
        <v>2.1999999999999999E-2</v>
      </c>
      <c r="X1556" s="189">
        <v>5.0999999999999997E-2</v>
      </c>
      <c r="Y1556" s="189" t="s">
        <v>143</v>
      </c>
      <c r="Z1556" s="189" t="s">
        <v>143</v>
      </c>
      <c r="AA1556" s="189">
        <v>0.09</v>
      </c>
      <c r="AB1556" s="189">
        <v>0.13900000000000001</v>
      </c>
      <c r="AC1556" s="42"/>
    </row>
    <row r="1557" spans="1:29" x14ac:dyDescent="0.25">
      <c r="A1557" s="94" t="s">
        <v>3070</v>
      </c>
      <c r="B1557" s="189" t="s">
        <v>143</v>
      </c>
      <c r="C1557" s="189">
        <v>0.1718213058419244</v>
      </c>
      <c r="D1557" s="189">
        <v>0.35223367697594504</v>
      </c>
      <c r="E1557" s="189">
        <v>0.10309278350515463</v>
      </c>
      <c r="F1557" s="189">
        <v>4.9828178694158079E-2</v>
      </c>
      <c r="G1557" s="189">
        <v>0.27319587628865977</v>
      </c>
      <c r="H1557" s="189">
        <v>1.718213058419244E-3</v>
      </c>
      <c r="I1557" s="189">
        <v>4.8109965635738834E-2</v>
      </c>
      <c r="J1557" s="188">
        <v>1</v>
      </c>
      <c r="K1557" s="190">
        <v>582</v>
      </c>
      <c r="L1557" s="94"/>
      <c r="M1557" s="189" t="s">
        <v>143</v>
      </c>
      <c r="N1557" s="189" t="s">
        <v>143</v>
      </c>
      <c r="O1557" s="189">
        <v>0.14299999999999999</v>
      </c>
      <c r="P1557" s="189">
        <v>0.20499999999999999</v>
      </c>
      <c r="Q1557" s="189">
        <v>0.315</v>
      </c>
      <c r="R1557" s="189">
        <v>0.39200000000000002</v>
      </c>
      <c r="S1557" s="189">
        <v>8.1000000000000003E-2</v>
      </c>
      <c r="T1557" s="189">
        <v>0.13</v>
      </c>
      <c r="U1557" s="189">
        <v>3.5000000000000003E-2</v>
      </c>
      <c r="V1557" s="189">
        <v>7.0999999999999994E-2</v>
      </c>
      <c r="W1557" s="189">
        <v>0.23899999999999999</v>
      </c>
      <c r="X1557" s="189">
        <v>0.311</v>
      </c>
      <c r="Y1557" s="189">
        <v>0</v>
      </c>
      <c r="Z1557" s="189">
        <v>0.01</v>
      </c>
      <c r="AA1557" s="189">
        <v>3.3000000000000002E-2</v>
      </c>
      <c r="AB1557" s="189">
        <v>6.9000000000000006E-2</v>
      </c>
      <c r="AC1557" s="42"/>
    </row>
    <row r="1558" spans="1:29" x14ac:dyDescent="0.25">
      <c r="A1558" s="94" t="s">
        <v>3071</v>
      </c>
      <c r="B1558" s="189" t="s">
        <v>143</v>
      </c>
      <c r="C1558" s="189">
        <v>0.32387706855791965</v>
      </c>
      <c r="D1558" s="189">
        <v>0.1702127659574468</v>
      </c>
      <c r="E1558" s="189">
        <v>8.5106382978723402E-2</v>
      </c>
      <c r="F1558" s="189">
        <v>0.18203309692671396</v>
      </c>
      <c r="G1558" s="189">
        <v>0.22222222222222221</v>
      </c>
      <c r="H1558" s="189" t="s">
        <v>143</v>
      </c>
      <c r="I1558" s="189">
        <v>1.6548463356973995E-2</v>
      </c>
      <c r="J1558" s="188">
        <v>1</v>
      </c>
      <c r="K1558" s="190">
        <v>423</v>
      </c>
      <c r="L1558" s="94"/>
      <c r="M1558" s="189" t="s">
        <v>143</v>
      </c>
      <c r="N1558" s="189" t="s">
        <v>143</v>
      </c>
      <c r="O1558" s="189">
        <v>0.28100000000000003</v>
      </c>
      <c r="P1558" s="189">
        <v>0.37</v>
      </c>
      <c r="Q1558" s="189">
        <v>0.13700000000000001</v>
      </c>
      <c r="R1558" s="189">
        <v>0.20899999999999999</v>
      </c>
      <c r="S1558" s="189">
        <v>6.2E-2</v>
      </c>
      <c r="T1558" s="189">
        <v>0.11600000000000001</v>
      </c>
      <c r="U1558" s="189">
        <v>0.14799999999999999</v>
      </c>
      <c r="V1558" s="189">
        <v>0.222</v>
      </c>
      <c r="W1558" s="189">
        <v>0.185</v>
      </c>
      <c r="X1558" s="189">
        <v>0.26400000000000001</v>
      </c>
      <c r="Y1558" s="189" t="s">
        <v>143</v>
      </c>
      <c r="Z1558" s="189" t="s">
        <v>143</v>
      </c>
      <c r="AA1558" s="189">
        <v>8.0000000000000002E-3</v>
      </c>
      <c r="AB1558" s="189">
        <v>3.4000000000000002E-2</v>
      </c>
      <c r="AC1558" s="42"/>
    </row>
    <row r="1559" spans="1:29" x14ac:dyDescent="0.25">
      <c r="A1559" s="94" t="s">
        <v>3072</v>
      </c>
      <c r="B1559" s="189" t="s">
        <v>143</v>
      </c>
      <c r="C1559" s="189">
        <v>0.16172506738544473</v>
      </c>
      <c r="D1559" s="189">
        <v>0.13477088948787061</v>
      </c>
      <c r="E1559" s="189">
        <v>0.14824797843665768</v>
      </c>
      <c r="F1559" s="189">
        <v>6.1994609164420483E-2</v>
      </c>
      <c r="G1559" s="189">
        <v>0.4555256064690027</v>
      </c>
      <c r="H1559" s="189">
        <v>5.3908355795148251E-3</v>
      </c>
      <c r="I1559" s="189">
        <v>3.2345013477088951E-2</v>
      </c>
      <c r="J1559" s="188">
        <v>1</v>
      </c>
      <c r="K1559" s="190">
        <v>371</v>
      </c>
      <c r="L1559" s="94"/>
      <c r="M1559" s="189" t="s">
        <v>143</v>
      </c>
      <c r="N1559" s="189" t="s">
        <v>143</v>
      </c>
      <c r="O1559" s="189">
        <v>0.128</v>
      </c>
      <c r="P1559" s="189">
        <v>0.20300000000000001</v>
      </c>
      <c r="Q1559" s="189">
        <v>0.104</v>
      </c>
      <c r="R1559" s="189">
        <v>0.17299999999999999</v>
      </c>
      <c r="S1559" s="189">
        <v>0.11600000000000001</v>
      </c>
      <c r="T1559" s="189">
        <v>0.188</v>
      </c>
      <c r="U1559" s="189">
        <v>4.2000000000000003E-2</v>
      </c>
      <c r="V1559" s="189">
        <v>9.0999999999999998E-2</v>
      </c>
      <c r="W1559" s="189">
        <v>0.40600000000000003</v>
      </c>
      <c r="X1559" s="189">
        <v>0.50600000000000001</v>
      </c>
      <c r="Y1559" s="189">
        <v>1E-3</v>
      </c>
      <c r="Z1559" s="189">
        <v>1.9E-2</v>
      </c>
      <c r="AA1559" s="189">
        <v>1.9E-2</v>
      </c>
      <c r="AB1559" s="189">
        <v>5.6000000000000001E-2</v>
      </c>
      <c r="AC1559" s="42"/>
    </row>
    <row r="1560" spans="1:29" x14ac:dyDescent="0.25">
      <c r="A1560" s="94" t="s">
        <v>3073</v>
      </c>
      <c r="B1560" s="189" t="s">
        <v>143</v>
      </c>
      <c r="C1560" s="189">
        <v>0.25176946410515672</v>
      </c>
      <c r="D1560" s="189">
        <v>0.40242669362992922</v>
      </c>
      <c r="E1560" s="189">
        <v>0.10010111223458039</v>
      </c>
      <c r="F1560" s="189">
        <v>6.3700707785642061E-2</v>
      </c>
      <c r="G1560" s="189">
        <v>0.12689585439838219</v>
      </c>
      <c r="H1560" s="189">
        <v>4.0444893832153692E-3</v>
      </c>
      <c r="I1560" s="189">
        <v>5.1061678463094035E-2</v>
      </c>
      <c r="J1560" s="188">
        <v>1</v>
      </c>
      <c r="K1560" s="190">
        <v>1978</v>
      </c>
      <c r="L1560" s="94"/>
      <c r="M1560" s="189" t="s">
        <v>143</v>
      </c>
      <c r="N1560" s="189" t="s">
        <v>143</v>
      </c>
      <c r="O1560" s="189">
        <v>0.23300000000000001</v>
      </c>
      <c r="P1560" s="189">
        <v>0.27100000000000002</v>
      </c>
      <c r="Q1560" s="189">
        <v>0.38100000000000001</v>
      </c>
      <c r="R1560" s="189">
        <v>0.42399999999999999</v>
      </c>
      <c r="S1560" s="189">
        <v>8.7999999999999995E-2</v>
      </c>
      <c r="T1560" s="189">
        <v>0.114</v>
      </c>
      <c r="U1560" s="189">
        <v>5.3999999999999999E-2</v>
      </c>
      <c r="V1560" s="189">
        <v>7.4999999999999997E-2</v>
      </c>
      <c r="W1560" s="189">
        <v>0.113</v>
      </c>
      <c r="X1560" s="189">
        <v>0.14199999999999999</v>
      </c>
      <c r="Y1560" s="189">
        <v>2E-3</v>
      </c>
      <c r="Z1560" s="189">
        <v>8.0000000000000002E-3</v>
      </c>
      <c r="AA1560" s="189">
        <v>4.2000000000000003E-2</v>
      </c>
      <c r="AB1560" s="189">
        <v>6.2E-2</v>
      </c>
      <c r="AC1560" s="42"/>
    </row>
    <row r="1561" spans="1:29" x14ac:dyDescent="0.25">
      <c r="A1561" s="94" t="s">
        <v>3074</v>
      </c>
      <c r="B1561" s="189" t="s">
        <v>143</v>
      </c>
      <c r="C1561" s="189">
        <v>0.40691489361702127</v>
      </c>
      <c r="D1561" s="189">
        <v>0.34840425531914893</v>
      </c>
      <c r="E1561" s="189">
        <v>7.4468085106382975E-2</v>
      </c>
      <c r="F1561" s="189">
        <v>1.3297872340425532E-2</v>
      </c>
      <c r="G1561" s="189">
        <v>0.10638297872340426</v>
      </c>
      <c r="H1561" s="189">
        <v>1.0638297872340425E-2</v>
      </c>
      <c r="I1561" s="189">
        <v>3.9893617021276598E-2</v>
      </c>
      <c r="J1561" s="188">
        <v>1</v>
      </c>
      <c r="K1561" s="190">
        <v>376</v>
      </c>
      <c r="L1561" s="94"/>
      <c r="M1561" s="189" t="s">
        <v>143</v>
      </c>
      <c r="N1561" s="189" t="s">
        <v>143</v>
      </c>
      <c r="O1561" s="189">
        <v>0.35799999999999998</v>
      </c>
      <c r="P1561" s="189">
        <v>0.45700000000000002</v>
      </c>
      <c r="Q1561" s="189">
        <v>0.30199999999999999</v>
      </c>
      <c r="R1561" s="189">
        <v>0.39800000000000002</v>
      </c>
      <c r="S1561" s="189">
        <v>5.1999999999999998E-2</v>
      </c>
      <c r="T1561" s="189">
        <v>0.106</v>
      </c>
      <c r="U1561" s="189">
        <v>6.0000000000000001E-3</v>
      </c>
      <c r="V1561" s="189">
        <v>3.1E-2</v>
      </c>
      <c r="W1561" s="189">
        <v>7.9000000000000001E-2</v>
      </c>
      <c r="X1561" s="189">
        <v>0.14199999999999999</v>
      </c>
      <c r="Y1561" s="189">
        <v>4.0000000000000001E-3</v>
      </c>
      <c r="Z1561" s="189">
        <v>2.7E-2</v>
      </c>
      <c r="AA1561" s="189">
        <v>2.4E-2</v>
      </c>
      <c r="AB1561" s="189">
        <v>6.5000000000000002E-2</v>
      </c>
      <c r="AC1561" s="42"/>
    </row>
    <row r="1562" spans="1:29" x14ac:dyDescent="0.25">
      <c r="A1562" s="94" t="s">
        <v>3075</v>
      </c>
      <c r="B1562" s="189">
        <v>3.5013345894174909E-2</v>
      </c>
      <c r="C1562" s="189">
        <v>0.23080546396608573</v>
      </c>
      <c r="D1562" s="189">
        <v>0.31449207096875492</v>
      </c>
      <c r="E1562" s="189">
        <v>9.514837494112105E-2</v>
      </c>
      <c r="F1562" s="189">
        <v>2.198147275867483E-2</v>
      </c>
      <c r="G1562" s="189">
        <v>0.23818495839221226</v>
      </c>
      <c r="H1562" s="189">
        <v>7.2224839064217302E-3</v>
      </c>
      <c r="I1562" s="189">
        <v>5.7151829172554562E-2</v>
      </c>
      <c r="J1562" s="188">
        <v>1</v>
      </c>
      <c r="K1562" s="190">
        <v>6369</v>
      </c>
      <c r="L1562" s="94"/>
      <c r="M1562" s="189">
        <v>3.1E-2</v>
      </c>
      <c r="N1562" s="189">
        <v>0.04</v>
      </c>
      <c r="O1562" s="189">
        <v>0.221</v>
      </c>
      <c r="P1562" s="189">
        <v>0.24099999999999999</v>
      </c>
      <c r="Q1562" s="189">
        <v>0.30299999999999999</v>
      </c>
      <c r="R1562" s="189">
        <v>0.32600000000000001</v>
      </c>
      <c r="S1562" s="189">
        <v>8.7999999999999995E-2</v>
      </c>
      <c r="T1562" s="189">
        <v>0.10299999999999999</v>
      </c>
      <c r="U1562" s="189">
        <v>1.9E-2</v>
      </c>
      <c r="V1562" s="189">
        <v>2.5999999999999999E-2</v>
      </c>
      <c r="W1562" s="189">
        <v>0.22800000000000001</v>
      </c>
      <c r="X1562" s="189">
        <v>0.249</v>
      </c>
      <c r="Y1562" s="189">
        <v>5.0000000000000001E-3</v>
      </c>
      <c r="Z1562" s="189">
        <v>0.01</v>
      </c>
      <c r="AA1562" s="189">
        <v>5.1999999999999998E-2</v>
      </c>
      <c r="AB1562" s="189">
        <v>6.3E-2</v>
      </c>
      <c r="AC1562" s="42"/>
    </row>
    <row r="1563" spans="1:29" x14ac:dyDescent="0.25">
      <c r="A1563" s="94" t="s">
        <v>3076</v>
      </c>
      <c r="B1563" s="189" t="s">
        <v>143</v>
      </c>
      <c r="C1563" s="189">
        <v>0.18181818181818182</v>
      </c>
      <c r="D1563" s="189">
        <v>0.42105263157894735</v>
      </c>
      <c r="E1563" s="189">
        <v>0.12440191387559808</v>
      </c>
      <c r="F1563" s="189">
        <v>3.3492822966507178E-2</v>
      </c>
      <c r="G1563" s="189">
        <v>0.21052631578947367</v>
      </c>
      <c r="H1563" s="189" t="s">
        <v>143</v>
      </c>
      <c r="I1563" s="189">
        <v>2.8708133971291867E-2</v>
      </c>
      <c r="J1563" s="188">
        <v>1</v>
      </c>
      <c r="K1563" s="190">
        <v>209</v>
      </c>
      <c r="L1563" s="94"/>
      <c r="M1563" s="189" t="s">
        <v>143</v>
      </c>
      <c r="N1563" s="189" t="s">
        <v>143</v>
      </c>
      <c r="O1563" s="189">
        <v>0.13500000000000001</v>
      </c>
      <c r="P1563" s="189">
        <v>0.24</v>
      </c>
      <c r="Q1563" s="189">
        <v>0.35599999999999998</v>
      </c>
      <c r="R1563" s="189">
        <v>0.48899999999999999</v>
      </c>
      <c r="S1563" s="189">
        <v>8.5999999999999993E-2</v>
      </c>
      <c r="T1563" s="189">
        <v>0.17599999999999999</v>
      </c>
      <c r="U1563" s="189">
        <v>1.6E-2</v>
      </c>
      <c r="V1563" s="189">
        <v>6.8000000000000005E-2</v>
      </c>
      <c r="W1563" s="189">
        <v>0.161</v>
      </c>
      <c r="X1563" s="189">
        <v>0.27100000000000002</v>
      </c>
      <c r="Y1563" s="189" t="s">
        <v>143</v>
      </c>
      <c r="Z1563" s="189" t="s">
        <v>143</v>
      </c>
      <c r="AA1563" s="189">
        <v>1.2999999999999999E-2</v>
      </c>
      <c r="AB1563" s="189">
        <v>6.0999999999999999E-2</v>
      </c>
      <c r="AC1563" s="42"/>
    </row>
    <row r="1564" spans="1:29" x14ac:dyDescent="0.25">
      <c r="A1564" s="94" t="s">
        <v>3077</v>
      </c>
      <c r="B1564" s="189" t="s">
        <v>143</v>
      </c>
      <c r="C1564" s="189">
        <v>4.736842105263158E-2</v>
      </c>
      <c r="D1564" s="189">
        <v>0.12631578947368421</v>
      </c>
      <c r="E1564" s="189">
        <v>0.1</v>
      </c>
      <c r="F1564" s="189">
        <v>2.6315789473684209E-2</v>
      </c>
      <c r="G1564" s="189">
        <v>0.61052631578947369</v>
      </c>
      <c r="H1564" s="189">
        <v>3.1578947368421054E-2</v>
      </c>
      <c r="I1564" s="189">
        <v>5.7894736842105263E-2</v>
      </c>
      <c r="J1564" s="188">
        <v>1</v>
      </c>
      <c r="K1564" s="190">
        <v>190</v>
      </c>
      <c r="L1564" s="94"/>
      <c r="M1564" s="189" t="s">
        <v>143</v>
      </c>
      <c r="N1564" s="189" t="s">
        <v>143</v>
      </c>
      <c r="O1564" s="189">
        <v>2.5000000000000001E-2</v>
      </c>
      <c r="P1564" s="189">
        <v>8.7999999999999995E-2</v>
      </c>
      <c r="Q1564" s="189">
        <v>8.5999999999999993E-2</v>
      </c>
      <c r="R1564" s="189">
        <v>0.18099999999999999</v>
      </c>
      <c r="S1564" s="189">
        <v>6.5000000000000002E-2</v>
      </c>
      <c r="T1564" s="189">
        <v>0.151</v>
      </c>
      <c r="U1564" s="189">
        <v>1.0999999999999999E-2</v>
      </c>
      <c r="V1564" s="189">
        <v>0.06</v>
      </c>
      <c r="W1564" s="189">
        <v>0.54</v>
      </c>
      <c r="X1564" s="189">
        <v>0.67700000000000005</v>
      </c>
      <c r="Y1564" s="189">
        <v>1.4999999999999999E-2</v>
      </c>
      <c r="Z1564" s="189">
        <v>6.7000000000000004E-2</v>
      </c>
      <c r="AA1564" s="189">
        <v>3.3000000000000002E-2</v>
      </c>
      <c r="AB1564" s="189">
        <v>0.10100000000000001</v>
      </c>
      <c r="AC1564" s="42"/>
    </row>
    <row r="1565" spans="1:29" x14ac:dyDescent="0.25">
      <c r="A1565" s="94" t="s">
        <v>3078</v>
      </c>
      <c r="B1565" s="189" t="s">
        <v>143</v>
      </c>
      <c r="C1565" s="189" t="s">
        <v>143</v>
      </c>
      <c r="D1565" s="189">
        <v>0.726457399103139</v>
      </c>
      <c r="E1565" s="189">
        <v>0.10463378176382661</v>
      </c>
      <c r="F1565" s="189">
        <v>9.2675635276532137E-2</v>
      </c>
      <c r="G1565" s="189">
        <v>1.195814648729447E-2</v>
      </c>
      <c r="H1565" s="189" t="s">
        <v>143</v>
      </c>
      <c r="I1565" s="189">
        <v>6.4275037369207769E-2</v>
      </c>
      <c r="J1565" s="188">
        <v>1</v>
      </c>
      <c r="K1565" s="190">
        <v>669</v>
      </c>
      <c r="L1565" s="94"/>
      <c r="M1565" s="189" t="s">
        <v>143</v>
      </c>
      <c r="N1565" s="189" t="s">
        <v>143</v>
      </c>
      <c r="O1565" s="189" t="s">
        <v>143</v>
      </c>
      <c r="P1565" s="189" t="s">
        <v>143</v>
      </c>
      <c r="Q1565" s="189">
        <v>0.69099999999999995</v>
      </c>
      <c r="R1565" s="189">
        <v>0.75900000000000001</v>
      </c>
      <c r="S1565" s="189">
        <v>8.4000000000000005E-2</v>
      </c>
      <c r="T1565" s="189">
        <v>0.13</v>
      </c>
      <c r="U1565" s="189">
        <v>7.2999999999999995E-2</v>
      </c>
      <c r="V1565" s="189">
        <v>0.11700000000000001</v>
      </c>
      <c r="W1565" s="189">
        <v>6.0000000000000001E-3</v>
      </c>
      <c r="X1565" s="189">
        <v>2.3E-2</v>
      </c>
      <c r="Y1565" s="189" t="s">
        <v>143</v>
      </c>
      <c r="Z1565" s="189" t="s">
        <v>143</v>
      </c>
      <c r="AA1565" s="189">
        <v>4.8000000000000001E-2</v>
      </c>
      <c r="AB1565" s="189">
        <v>8.5000000000000006E-2</v>
      </c>
      <c r="AC1565" s="42"/>
    </row>
    <row r="1566" spans="1:29" x14ac:dyDescent="0.25">
      <c r="A1566" s="94" t="s">
        <v>3079</v>
      </c>
      <c r="B1566" s="189">
        <v>2.5000000000000001E-2</v>
      </c>
      <c r="C1566" s="189">
        <v>0.23472222222222222</v>
      </c>
      <c r="D1566" s="189">
        <v>0.3</v>
      </c>
      <c r="E1566" s="189">
        <v>7.7777777777777779E-2</v>
      </c>
      <c r="F1566" s="189">
        <v>3.1944444444444442E-2</v>
      </c>
      <c r="G1566" s="189">
        <v>0.27083333333333331</v>
      </c>
      <c r="H1566" s="189">
        <v>8.3333333333333332E-3</v>
      </c>
      <c r="I1566" s="189">
        <v>5.1388888888888887E-2</v>
      </c>
      <c r="J1566" s="188">
        <v>1</v>
      </c>
      <c r="K1566" s="190">
        <v>720</v>
      </c>
      <c r="L1566" s="94"/>
      <c r="M1566" s="189">
        <v>1.6E-2</v>
      </c>
      <c r="N1566" s="189">
        <v>3.9E-2</v>
      </c>
      <c r="O1566" s="189">
        <v>0.20499999999999999</v>
      </c>
      <c r="P1566" s="189">
        <v>0.26700000000000002</v>
      </c>
      <c r="Q1566" s="189">
        <v>0.26800000000000002</v>
      </c>
      <c r="R1566" s="189">
        <v>0.33400000000000002</v>
      </c>
      <c r="S1566" s="189">
        <v>0.06</v>
      </c>
      <c r="T1566" s="189">
        <v>0.1</v>
      </c>
      <c r="U1566" s="189">
        <v>2.1000000000000001E-2</v>
      </c>
      <c r="V1566" s="189">
        <v>4.7E-2</v>
      </c>
      <c r="W1566" s="189">
        <v>0.24</v>
      </c>
      <c r="X1566" s="189">
        <v>0.30399999999999999</v>
      </c>
      <c r="Y1566" s="189">
        <v>4.0000000000000001E-3</v>
      </c>
      <c r="Z1566" s="189">
        <v>1.7999999999999999E-2</v>
      </c>
      <c r="AA1566" s="189">
        <v>3.7999999999999999E-2</v>
      </c>
      <c r="AB1566" s="189">
        <v>7.0000000000000007E-2</v>
      </c>
      <c r="AC1566" s="42"/>
    </row>
    <row r="1567" spans="1:29" x14ac:dyDescent="0.25">
      <c r="A1567" s="94" t="s">
        <v>3080</v>
      </c>
      <c r="B1567" s="189">
        <v>0.22162162162162163</v>
      </c>
      <c r="C1567" s="189">
        <v>0.4043243243243243</v>
      </c>
      <c r="D1567" s="189">
        <v>0.1881081081081081</v>
      </c>
      <c r="E1567" s="189">
        <v>5.0810810810810812E-2</v>
      </c>
      <c r="F1567" s="189">
        <v>4.3243243243243244E-3</v>
      </c>
      <c r="G1567" s="189">
        <v>5.7297297297297295E-2</v>
      </c>
      <c r="H1567" s="189">
        <v>4.3243243243243244E-3</v>
      </c>
      <c r="I1567" s="189">
        <v>6.918918918918919E-2</v>
      </c>
      <c r="J1567" s="188">
        <v>0.99999999999999989</v>
      </c>
      <c r="K1567" s="190">
        <v>925</v>
      </c>
      <c r="L1567" s="94"/>
      <c r="M1567" s="189">
        <v>0.19600000000000001</v>
      </c>
      <c r="N1567" s="189">
        <v>0.25</v>
      </c>
      <c r="O1567" s="189">
        <v>0.373</v>
      </c>
      <c r="P1567" s="189">
        <v>0.436</v>
      </c>
      <c r="Q1567" s="189">
        <v>0.16400000000000001</v>
      </c>
      <c r="R1567" s="189">
        <v>0.215</v>
      </c>
      <c r="S1567" s="189">
        <v>3.7999999999999999E-2</v>
      </c>
      <c r="T1567" s="189">
        <v>6.7000000000000004E-2</v>
      </c>
      <c r="U1567" s="189">
        <v>2E-3</v>
      </c>
      <c r="V1567" s="189">
        <v>1.0999999999999999E-2</v>
      </c>
      <c r="W1567" s="189">
        <v>4.3999999999999997E-2</v>
      </c>
      <c r="X1567" s="189">
        <v>7.3999999999999996E-2</v>
      </c>
      <c r="Y1567" s="189">
        <v>2E-3</v>
      </c>
      <c r="Z1567" s="189">
        <v>1.0999999999999999E-2</v>
      </c>
      <c r="AA1567" s="189">
        <v>5.5E-2</v>
      </c>
      <c r="AB1567" s="189">
        <v>8.6999999999999994E-2</v>
      </c>
      <c r="AC1567" s="42"/>
    </row>
    <row r="1568" spans="1:29" x14ac:dyDescent="0.25">
      <c r="A1568" s="94" t="s">
        <v>3081</v>
      </c>
      <c r="B1568" s="189" t="s">
        <v>143</v>
      </c>
      <c r="C1568" s="189">
        <v>0.1366906474820144</v>
      </c>
      <c r="D1568" s="189">
        <v>0.37410071942446044</v>
      </c>
      <c r="E1568" s="189">
        <v>0.15107913669064749</v>
      </c>
      <c r="F1568" s="189">
        <v>4.3165467625899283E-2</v>
      </c>
      <c r="G1568" s="189">
        <v>0.22302158273381295</v>
      </c>
      <c r="H1568" s="189">
        <v>1.4388489208633094E-2</v>
      </c>
      <c r="I1568" s="189">
        <v>5.7553956834532377E-2</v>
      </c>
      <c r="J1568" s="188">
        <v>1</v>
      </c>
      <c r="K1568" s="190">
        <v>139</v>
      </c>
      <c r="L1568" s="94"/>
      <c r="M1568" s="189" t="s">
        <v>143</v>
      </c>
      <c r="N1568" s="189" t="s">
        <v>143</v>
      </c>
      <c r="O1568" s="189">
        <v>8.8999999999999996E-2</v>
      </c>
      <c r="P1568" s="189">
        <v>0.20399999999999999</v>
      </c>
      <c r="Q1568" s="189">
        <v>0.29799999999999999</v>
      </c>
      <c r="R1568" s="189">
        <v>0.45700000000000002</v>
      </c>
      <c r="S1568" s="189">
        <v>0.10100000000000001</v>
      </c>
      <c r="T1568" s="189">
        <v>0.22</v>
      </c>
      <c r="U1568" s="189">
        <v>0.02</v>
      </c>
      <c r="V1568" s="189">
        <v>9.0999999999999998E-2</v>
      </c>
      <c r="W1568" s="189">
        <v>0.16200000000000001</v>
      </c>
      <c r="X1568" s="189">
        <v>0.29899999999999999</v>
      </c>
      <c r="Y1568" s="189">
        <v>4.0000000000000001E-3</v>
      </c>
      <c r="Z1568" s="189">
        <v>5.0999999999999997E-2</v>
      </c>
      <c r="AA1568" s="189">
        <v>2.9000000000000001E-2</v>
      </c>
      <c r="AB1568" s="189">
        <v>0.109</v>
      </c>
      <c r="AC1568" s="42"/>
    </row>
    <row r="1569" spans="1:29" x14ac:dyDescent="0.25">
      <c r="A1569" s="94" t="s">
        <v>3082</v>
      </c>
      <c r="B1569" s="189" t="s">
        <v>143</v>
      </c>
      <c r="C1569" s="189">
        <v>0.21820175438596492</v>
      </c>
      <c r="D1569" s="189">
        <v>0.26096491228070173</v>
      </c>
      <c r="E1569" s="189">
        <v>7.6754385964912283E-2</v>
      </c>
      <c r="F1569" s="189">
        <v>1.7543859649122806E-2</v>
      </c>
      <c r="G1569" s="189">
        <v>0.38596491228070173</v>
      </c>
      <c r="H1569" s="189">
        <v>1.0964912280701754E-2</v>
      </c>
      <c r="I1569" s="189">
        <v>2.9605263157894735E-2</v>
      </c>
      <c r="J1569" s="188">
        <v>0.99999999999999978</v>
      </c>
      <c r="K1569" s="190">
        <v>912</v>
      </c>
      <c r="L1569" s="94"/>
      <c r="M1569" s="189" t="s">
        <v>143</v>
      </c>
      <c r="N1569" s="189" t="s">
        <v>143</v>
      </c>
      <c r="O1569" s="189">
        <v>0.193</v>
      </c>
      <c r="P1569" s="189">
        <v>0.246</v>
      </c>
      <c r="Q1569" s="189">
        <v>0.23400000000000001</v>
      </c>
      <c r="R1569" s="189">
        <v>0.28999999999999998</v>
      </c>
      <c r="S1569" s="189">
        <v>6.0999999999999999E-2</v>
      </c>
      <c r="T1569" s="189">
        <v>9.6000000000000002E-2</v>
      </c>
      <c r="U1569" s="189">
        <v>1.0999999999999999E-2</v>
      </c>
      <c r="V1569" s="189">
        <v>2.8000000000000001E-2</v>
      </c>
      <c r="W1569" s="189">
        <v>0.35499999999999998</v>
      </c>
      <c r="X1569" s="189">
        <v>0.41799999999999998</v>
      </c>
      <c r="Y1569" s="189">
        <v>6.0000000000000001E-3</v>
      </c>
      <c r="Z1569" s="189">
        <v>0.02</v>
      </c>
      <c r="AA1569" s="189">
        <v>0.02</v>
      </c>
      <c r="AB1569" s="189">
        <v>4.2999999999999997E-2</v>
      </c>
      <c r="AC1569" s="42"/>
    </row>
    <row r="1570" spans="1:29" x14ac:dyDescent="0.25">
      <c r="A1570" s="94" t="s">
        <v>3083</v>
      </c>
      <c r="B1570" s="189" t="s">
        <v>143</v>
      </c>
      <c r="C1570" s="189">
        <v>0.40123456790123457</v>
      </c>
      <c r="D1570" s="189">
        <v>0.37037037037037035</v>
      </c>
      <c r="E1570" s="189">
        <v>5.5555555555555552E-2</v>
      </c>
      <c r="F1570" s="189">
        <v>1.2345679012345678E-2</v>
      </c>
      <c r="G1570" s="189">
        <v>2.4691358024691357E-2</v>
      </c>
      <c r="H1570" s="189" t="s">
        <v>143</v>
      </c>
      <c r="I1570" s="189">
        <v>0.13580246913580246</v>
      </c>
      <c r="J1570" s="188">
        <v>1</v>
      </c>
      <c r="K1570" s="190">
        <v>162</v>
      </c>
      <c r="L1570" s="94"/>
      <c r="M1570" s="189" t="s">
        <v>143</v>
      </c>
      <c r="N1570" s="189" t="s">
        <v>143</v>
      </c>
      <c r="O1570" s="189">
        <v>0.32900000000000001</v>
      </c>
      <c r="P1570" s="189">
        <v>0.47799999999999998</v>
      </c>
      <c r="Q1570" s="189">
        <v>0.3</v>
      </c>
      <c r="R1570" s="189">
        <v>0.44700000000000001</v>
      </c>
      <c r="S1570" s="189">
        <v>2.9000000000000001E-2</v>
      </c>
      <c r="T1570" s="189">
        <v>0.10199999999999999</v>
      </c>
      <c r="U1570" s="189">
        <v>3.0000000000000001E-3</v>
      </c>
      <c r="V1570" s="189">
        <v>4.3999999999999997E-2</v>
      </c>
      <c r="W1570" s="189">
        <v>0.01</v>
      </c>
      <c r="X1570" s="189">
        <v>6.2E-2</v>
      </c>
      <c r="Y1570" s="189" t="s">
        <v>143</v>
      </c>
      <c r="Z1570" s="189" t="s">
        <v>143</v>
      </c>
      <c r="AA1570" s="189">
        <v>9.0999999999999998E-2</v>
      </c>
      <c r="AB1570" s="189">
        <v>0.19700000000000001</v>
      </c>
      <c r="AC1570" s="42"/>
    </row>
    <row r="1571" spans="1:29" x14ac:dyDescent="0.25">
      <c r="A1571" s="94" t="s">
        <v>3084</v>
      </c>
      <c r="B1571" s="189" t="s">
        <v>143</v>
      </c>
      <c r="C1571" s="189">
        <v>0.11864406779661017</v>
      </c>
      <c r="D1571" s="189">
        <v>0.4152542372881356</v>
      </c>
      <c r="E1571" s="189">
        <v>9.3220338983050849E-2</v>
      </c>
      <c r="F1571" s="189">
        <v>1.6949152542372881E-2</v>
      </c>
      <c r="G1571" s="189">
        <v>0.27966101694915252</v>
      </c>
      <c r="H1571" s="189" t="s">
        <v>143</v>
      </c>
      <c r="I1571" s="189">
        <v>7.6271186440677971E-2</v>
      </c>
      <c r="J1571" s="188">
        <v>1</v>
      </c>
      <c r="K1571" s="190">
        <v>236</v>
      </c>
      <c r="L1571" s="94"/>
      <c r="M1571" s="189" t="s">
        <v>143</v>
      </c>
      <c r="N1571" s="189" t="s">
        <v>143</v>
      </c>
      <c r="O1571" s="189">
        <v>8.3000000000000004E-2</v>
      </c>
      <c r="P1571" s="189">
        <v>0.16600000000000001</v>
      </c>
      <c r="Q1571" s="189">
        <v>0.35399999999999998</v>
      </c>
      <c r="R1571" s="189">
        <v>0.47899999999999998</v>
      </c>
      <c r="S1571" s="189">
        <v>6.2E-2</v>
      </c>
      <c r="T1571" s="189">
        <v>0.13700000000000001</v>
      </c>
      <c r="U1571" s="189">
        <v>7.0000000000000001E-3</v>
      </c>
      <c r="V1571" s="189">
        <v>4.2999999999999997E-2</v>
      </c>
      <c r="W1571" s="189">
        <v>0.22600000000000001</v>
      </c>
      <c r="X1571" s="189">
        <v>0.34</v>
      </c>
      <c r="Y1571" s="189" t="s">
        <v>143</v>
      </c>
      <c r="Z1571" s="189" t="s">
        <v>143</v>
      </c>
      <c r="AA1571" s="189">
        <v>4.9000000000000002E-2</v>
      </c>
      <c r="AB1571" s="189">
        <v>0.11700000000000001</v>
      </c>
      <c r="AC1571" s="42"/>
    </row>
    <row r="1572" spans="1:29" x14ac:dyDescent="0.25">
      <c r="A1572" s="94" t="s">
        <v>3085</v>
      </c>
      <c r="B1572" s="189" t="s">
        <v>143</v>
      </c>
      <c r="C1572" s="189">
        <v>0.29487179487179488</v>
      </c>
      <c r="D1572" s="189">
        <v>0.29487179487179488</v>
      </c>
      <c r="E1572" s="189">
        <v>3.2051282051282048E-2</v>
      </c>
      <c r="F1572" s="189">
        <v>5.7692307692307696E-2</v>
      </c>
      <c r="G1572" s="189">
        <v>0.25641025641025639</v>
      </c>
      <c r="H1572" s="189">
        <v>3.2051282051282048E-2</v>
      </c>
      <c r="I1572" s="189">
        <v>3.2051282051282048E-2</v>
      </c>
      <c r="J1572" s="188">
        <v>1</v>
      </c>
      <c r="K1572" s="190">
        <v>156</v>
      </c>
      <c r="L1572" s="94"/>
      <c r="M1572" s="189" t="s">
        <v>143</v>
      </c>
      <c r="N1572" s="189" t="s">
        <v>143</v>
      </c>
      <c r="O1572" s="189">
        <v>0.22900000000000001</v>
      </c>
      <c r="P1572" s="189">
        <v>0.371</v>
      </c>
      <c r="Q1572" s="189">
        <v>0.22900000000000001</v>
      </c>
      <c r="R1572" s="189">
        <v>0.371</v>
      </c>
      <c r="S1572" s="189">
        <v>1.4E-2</v>
      </c>
      <c r="T1572" s="189">
        <v>7.2999999999999995E-2</v>
      </c>
      <c r="U1572" s="189">
        <v>3.1E-2</v>
      </c>
      <c r="V1572" s="189">
        <v>0.106</v>
      </c>
      <c r="W1572" s="189">
        <v>0.19400000000000001</v>
      </c>
      <c r="X1572" s="189">
        <v>0.33</v>
      </c>
      <c r="Y1572" s="189">
        <v>1.4E-2</v>
      </c>
      <c r="Z1572" s="189">
        <v>7.2999999999999995E-2</v>
      </c>
      <c r="AA1572" s="189">
        <v>1.4E-2</v>
      </c>
      <c r="AB1572" s="189">
        <v>7.2999999999999995E-2</v>
      </c>
      <c r="AC1572" s="42"/>
    </row>
    <row r="1573" spans="1:29" x14ac:dyDescent="0.25">
      <c r="A1573" s="94" t="s">
        <v>3086</v>
      </c>
      <c r="B1573" s="189" t="s">
        <v>143</v>
      </c>
      <c r="C1573" s="189">
        <v>9.0909090909090912E-2</v>
      </c>
      <c r="D1573" s="189">
        <v>0.22424242424242424</v>
      </c>
      <c r="E1573" s="189">
        <v>0.1393939393939394</v>
      </c>
      <c r="F1573" s="189">
        <v>6.0606060606060606E-3</v>
      </c>
      <c r="G1573" s="189">
        <v>0.46060606060606063</v>
      </c>
      <c r="H1573" s="189">
        <v>1.2121212121212121E-2</v>
      </c>
      <c r="I1573" s="189">
        <v>6.6666666666666666E-2</v>
      </c>
      <c r="J1573" s="188">
        <v>1</v>
      </c>
      <c r="K1573" s="190">
        <v>165</v>
      </c>
      <c r="L1573" s="94"/>
      <c r="M1573" s="189" t="s">
        <v>143</v>
      </c>
      <c r="N1573" s="189" t="s">
        <v>143</v>
      </c>
      <c r="O1573" s="189">
        <v>5.6000000000000001E-2</v>
      </c>
      <c r="P1573" s="189">
        <v>0.14499999999999999</v>
      </c>
      <c r="Q1573" s="189">
        <v>0.16700000000000001</v>
      </c>
      <c r="R1573" s="189">
        <v>0.29399999999999998</v>
      </c>
      <c r="S1573" s="189">
        <v>9.5000000000000001E-2</v>
      </c>
      <c r="T1573" s="189">
        <v>0.2</v>
      </c>
      <c r="U1573" s="189">
        <v>1E-3</v>
      </c>
      <c r="V1573" s="189">
        <v>3.4000000000000002E-2</v>
      </c>
      <c r="W1573" s="189">
        <v>0.38600000000000001</v>
      </c>
      <c r="X1573" s="189">
        <v>0.53700000000000003</v>
      </c>
      <c r="Y1573" s="189">
        <v>3.0000000000000001E-3</v>
      </c>
      <c r="Z1573" s="189">
        <v>4.2999999999999997E-2</v>
      </c>
      <c r="AA1573" s="189">
        <v>3.7999999999999999E-2</v>
      </c>
      <c r="AB1573" s="189">
        <v>0.115</v>
      </c>
      <c r="AC1573" s="42"/>
    </row>
    <row r="1574" spans="1:29" x14ac:dyDescent="0.25">
      <c r="A1574" s="94" t="s">
        <v>3087</v>
      </c>
      <c r="B1574" s="189" t="s">
        <v>143</v>
      </c>
      <c r="C1574" s="189">
        <v>0.2321219226260258</v>
      </c>
      <c r="D1574" s="189">
        <v>0.47127784290738572</v>
      </c>
      <c r="E1574" s="189">
        <v>0.11723329425556858</v>
      </c>
      <c r="F1574" s="189">
        <v>9.3786635404454859E-3</v>
      </c>
      <c r="G1574" s="189">
        <v>9.495896834701055E-2</v>
      </c>
      <c r="H1574" s="189">
        <v>2.3446658851113715E-3</v>
      </c>
      <c r="I1574" s="189">
        <v>7.2684642438452518E-2</v>
      </c>
      <c r="J1574" s="188">
        <v>1</v>
      </c>
      <c r="K1574" s="190">
        <v>853</v>
      </c>
      <c r="L1574" s="94"/>
      <c r="M1574" s="189" t="s">
        <v>143</v>
      </c>
      <c r="N1574" s="189" t="s">
        <v>143</v>
      </c>
      <c r="O1574" s="189">
        <v>0.20499999999999999</v>
      </c>
      <c r="P1574" s="189">
        <v>0.26200000000000001</v>
      </c>
      <c r="Q1574" s="189">
        <v>0.438</v>
      </c>
      <c r="R1574" s="189">
        <v>0.505</v>
      </c>
      <c r="S1574" s="189">
        <v>9.7000000000000003E-2</v>
      </c>
      <c r="T1574" s="189">
        <v>0.14099999999999999</v>
      </c>
      <c r="U1574" s="189">
        <v>5.0000000000000001E-3</v>
      </c>
      <c r="V1574" s="189">
        <v>1.7999999999999999E-2</v>
      </c>
      <c r="W1574" s="189">
        <v>7.6999999999999999E-2</v>
      </c>
      <c r="X1574" s="189">
        <v>0.11600000000000001</v>
      </c>
      <c r="Y1574" s="189">
        <v>1E-3</v>
      </c>
      <c r="Z1574" s="189">
        <v>8.9999999999999993E-3</v>
      </c>
      <c r="AA1574" s="189">
        <v>5.7000000000000002E-2</v>
      </c>
      <c r="AB1574" s="189">
        <v>9.1999999999999998E-2</v>
      </c>
      <c r="AC1574" s="42"/>
    </row>
    <row r="1575" spans="1:29" x14ac:dyDescent="0.25">
      <c r="A1575" s="94" t="s">
        <v>3088</v>
      </c>
      <c r="B1575" s="189" t="s">
        <v>143</v>
      </c>
      <c r="C1575" s="189">
        <v>0.35227272727272729</v>
      </c>
      <c r="D1575" s="189">
        <v>0.40909090909090912</v>
      </c>
      <c r="E1575" s="189">
        <v>8.5227272727272721E-2</v>
      </c>
      <c r="F1575" s="189">
        <v>1.7045454545454544E-2</v>
      </c>
      <c r="G1575" s="189">
        <v>9.6590909090909088E-2</v>
      </c>
      <c r="H1575" s="189">
        <v>1.1363636363636364E-2</v>
      </c>
      <c r="I1575" s="189">
        <v>2.8409090909090908E-2</v>
      </c>
      <c r="J1575" s="188">
        <v>1</v>
      </c>
      <c r="K1575" s="190">
        <v>176</v>
      </c>
      <c r="L1575" s="94"/>
      <c r="M1575" s="189" t="s">
        <v>143</v>
      </c>
      <c r="N1575" s="189" t="s">
        <v>143</v>
      </c>
      <c r="O1575" s="189">
        <v>0.28599999999999998</v>
      </c>
      <c r="P1575" s="189">
        <v>0.42499999999999999</v>
      </c>
      <c r="Q1575" s="189">
        <v>0.33900000000000002</v>
      </c>
      <c r="R1575" s="189">
        <v>0.48299999999999998</v>
      </c>
      <c r="S1575" s="189">
        <v>5.1999999999999998E-2</v>
      </c>
      <c r="T1575" s="189">
        <v>0.13600000000000001</v>
      </c>
      <c r="U1575" s="189">
        <v>6.0000000000000001E-3</v>
      </c>
      <c r="V1575" s="189">
        <v>4.9000000000000002E-2</v>
      </c>
      <c r="W1575" s="189">
        <v>6.0999999999999999E-2</v>
      </c>
      <c r="X1575" s="189">
        <v>0.14899999999999999</v>
      </c>
      <c r="Y1575" s="189">
        <v>3.0000000000000001E-3</v>
      </c>
      <c r="Z1575" s="189">
        <v>0.04</v>
      </c>
      <c r="AA1575" s="189">
        <v>1.2E-2</v>
      </c>
      <c r="AB1575" s="189">
        <v>6.5000000000000002E-2</v>
      </c>
      <c r="AC1575" s="42"/>
    </row>
    <row r="1576" spans="1:29" x14ac:dyDescent="0.25">
      <c r="A1576" s="94" t="s">
        <v>3089</v>
      </c>
      <c r="B1576" s="189">
        <v>5.0617894216510133E-2</v>
      </c>
      <c r="C1576" s="189">
        <v>0.28077113198220466</v>
      </c>
      <c r="D1576" s="189">
        <v>0.2486406327236777</v>
      </c>
      <c r="E1576" s="189">
        <v>0.13356401384083044</v>
      </c>
      <c r="F1576" s="189">
        <v>1.7004448838358874E-2</v>
      </c>
      <c r="G1576" s="189">
        <v>0.24221453287197231</v>
      </c>
      <c r="H1576" s="189">
        <v>3.3613445378151263E-3</v>
      </c>
      <c r="I1576" s="189">
        <v>2.3826000988630747E-2</v>
      </c>
      <c r="J1576" s="188">
        <v>1</v>
      </c>
      <c r="K1576" s="190">
        <v>10115</v>
      </c>
      <c r="L1576" s="94"/>
      <c r="M1576" s="189">
        <v>4.7E-2</v>
      </c>
      <c r="N1576" s="189">
        <v>5.5E-2</v>
      </c>
      <c r="O1576" s="189">
        <v>0.27200000000000002</v>
      </c>
      <c r="P1576" s="189">
        <v>0.28999999999999998</v>
      </c>
      <c r="Q1576" s="189">
        <v>0.24</v>
      </c>
      <c r="R1576" s="189">
        <v>0.25700000000000001</v>
      </c>
      <c r="S1576" s="189">
        <v>0.127</v>
      </c>
      <c r="T1576" s="189">
        <v>0.14000000000000001</v>
      </c>
      <c r="U1576" s="189">
        <v>1.4999999999999999E-2</v>
      </c>
      <c r="V1576" s="189">
        <v>0.02</v>
      </c>
      <c r="W1576" s="189">
        <v>0.23400000000000001</v>
      </c>
      <c r="X1576" s="189">
        <v>0.251</v>
      </c>
      <c r="Y1576" s="189">
        <v>2E-3</v>
      </c>
      <c r="Z1576" s="189">
        <v>5.0000000000000001E-3</v>
      </c>
      <c r="AA1576" s="189">
        <v>2.1000000000000001E-2</v>
      </c>
      <c r="AB1576" s="189">
        <v>2.7E-2</v>
      </c>
      <c r="AC1576" s="42"/>
    </row>
    <row r="1577" spans="1:29" x14ac:dyDescent="0.25">
      <c r="A1577" s="94" t="s">
        <v>3090</v>
      </c>
      <c r="B1577" s="189" t="s">
        <v>143</v>
      </c>
      <c r="C1577" s="189">
        <v>0.36503067484662577</v>
      </c>
      <c r="D1577" s="189">
        <v>0.24539877300613497</v>
      </c>
      <c r="E1577" s="189">
        <v>0.14723926380368099</v>
      </c>
      <c r="F1577" s="189">
        <v>1.5337423312883436E-2</v>
      </c>
      <c r="G1577" s="189">
        <v>0.19325153374233128</v>
      </c>
      <c r="H1577" s="189">
        <v>3.0674846625766872E-3</v>
      </c>
      <c r="I1577" s="189">
        <v>3.0674846625766871E-2</v>
      </c>
      <c r="J1577" s="188">
        <v>1</v>
      </c>
      <c r="K1577" s="190">
        <v>326</v>
      </c>
      <c r="L1577" s="94"/>
      <c r="M1577" s="189" t="s">
        <v>143</v>
      </c>
      <c r="N1577" s="189" t="s">
        <v>143</v>
      </c>
      <c r="O1577" s="189">
        <v>0.315</v>
      </c>
      <c r="P1577" s="189">
        <v>0.41899999999999998</v>
      </c>
      <c r="Q1577" s="189">
        <v>0.20200000000000001</v>
      </c>
      <c r="R1577" s="189">
        <v>0.29499999999999998</v>
      </c>
      <c r="S1577" s="189">
        <v>0.113</v>
      </c>
      <c r="T1577" s="189">
        <v>0.19</v>
      </c>
      <c r="U1577" s="189">
        <v>7.0000000000000001E-3</v>
      </c>
      <c r="V1577" s="189">
        <v>3.5000000000000003E-2</v>
      </c>
      <c r="W1577" s="189">
        <v>0.154</v>
      </c>
      <c r="X1577" s="189">
        <v>0.24</v>
      </c>
      <c r="Y1577" s="189">
        <v>1E-3</v>
      </c>
      <c r="Z1577" s="189">
        <v>1.7000000000000001E-2</v>
      </c>
      <c r="AA1577" s="189">
        <v>1.7000000000000001E-2</v>
      </c>
      <c r="AB1577" s="189">
        <v>5.6000000000000001E-2</v>
      </c>
      <c r="AC1577" s="42"/>
    </row>
    <row r="1578" spans="1:29" x14ac:dyDescent="0.25">
      <c r="A1578" s="94" t="s">
        <v>3091</v>
      </c>
      <c r="B1578" s="189" t="s">
        <v>143</v>
      </c>
      <c r="C1578" s="189">
        <v>8.6567164179104483E-2</v>
      </c>
      <c r="D1578" s="189">
        <v>0.14925373134328357</v>
      </c>
      <c r="E1578" s="189">
        <v>0.1044776119402985</v>
      </c>
      <c r="F1578" s="189">
        <v>1.1940298507462687E-2</v>
      </c>
      <c r="G1578" s="189">
        <v>0.59402985074626868</v>
      </c>
      <c r="H1578" s="189">
        <v>2.3880597014925373E-2</v>
      </c>
      <c r="I1578" s="189">
        <v>2.9850746268656716E-2</v>
      </c>
      <c r="J1578" s="188">
        <v>1</v>
      </c>
      <c r="K1578" s="190">
        <v>335</v>
      </c>
      <c r="L1578" s="94"/>
      <c r="M1578" s="189" t="s">
        <v>143</v>
      </c>
      <c r="N1578" s="189" t="s">
        <v>143</v>
      </c>
      <c r="O1578" s="189">
        <v>6.0999999999999999E-2</v>
      </c>
      <c r="P1578" s="189">
        <v>0.122</v>
      </c>
      <c r="Q1578" s="189">
        <v>0.115</v>
      </c>
      <c r="R1578" s="189">
        <v>0.191</v>
      </c>
      <c r="S1578" s="189">
        <v>7.5999999999999998E-2</v>
      </c>
      <c r="T1578" s="189">
        <v>0.14199999999999999</v>
      </c>
      <c r="U1578" s="189">
        <v>5.0000000000000001E-3</v>
      </c>
      <c r="V1578" s="189">
        <v>0.03</v>
      </c>
      <c r="W1578" s="189">
        <v>0.54100000000000004</v>
      </c>
      <c r="X1578" s="189">
        <v>0.64500000000000002</v>
      </c>
      <c r="Y1578" s="189">
        <v>1.2E-2</v>
      </c>
      <c r="Z1578" s="189">
        <v>4.5999999999999999E-2</v>
      </c>
      <c r="AA1578" s="189">
        <v>1.6E-2</v>
      </c>
      <c r="AB1578" s="189">
        <v>5.3999999999999999E-2</v>
      </c>
      <c r="AC1578" s="42"/>
    </row>
    <row r="1579" spans="1:29" x14ac:dyDescent="0.25">
      <c r="A1579" s="94" t="s">
        <v>3092</v>
      </c>
      <c r="B1579" s="189" t="s">
        <v>143</v>
      </c>
      <c r="C1579" s="189">
        <v>8.6655112651646442E-4</v>
      </c>
      <c r="D1579" s="189">
        <v>0.57452339688041598</v>
      </c>
      <c r="E1579" s="189">
        <v>0.39341421143847488</v>
      </c>
      <c r="F1579" s="189">
        <v>2.5996533795493936E-3</v>
      </c>
      <c r="G1579" s="189">
        <v>1.2131715771230503E-2</v>
      </c>
      <c r="H1579" s="189" t="s">
        <v>143</v>
      </c>
      <c r="I1579" s="189">
        <v>1.6464471403812825E-2</v>
      </c>
      <c r="J1579" s="188">
        <v>1</v>
      </c>
      <c r="K1579" s="190">
        <v>1154</v>
      </c>
      <c r="L1579" s="94"/>
      <c r="M1579" s="189" t="s">
        <v>143</v>
      </c>
      <c r="N1579" s="189" t="s">
        <v>143</v>
      </c>
      <c r="O1579" s="189">
        <v>0</v>
      </c>
      <c r="P1579" s="189">
        <v>5.0000000000000001E-3</v>
      </c>
      <c r="Q1579" s="189">
        <v>0.54600000000000004</v>
      </c>
      <c r="R1579" s="189">
        <v>0.60299999999999998</v>
      </c>
      <c r="S1579" s="189">
        <v>0.36599999999999999</v>
      </c>
      <c r="T1579" s="189">
        <v>0.42199999999999999</v>
      </c>
      <c r="U1579" s="189">
        <v>1E-3</v>
      </c>
      <c r="V1579" s="189">
        <v>8.0000000000000002E-3</v>
      </c>
      <c r="W1579" s="189">
        <v>7.0000000000000001E-3</v>
      </c>
      <c r="X1579" s="189">
        <v>0.02</v>
      </c>
      <c r="Y1579" s="189" t="s">
        <v>143</v>
      </c>
      <c r="Z1579" s="189" t="s">
        <v>143</v>
      </c>
      <c r="AA1579" s="189">
        <v>1.0999999999999999E-2</v>
      </c>
      <c r="AB1579" s="189">
        <v>2.5999999999999999E-2</v>
      </c>
      <c r="AC1579" s="42"/>
    </row>
    <row r="1580" spans="1:29" x14ac:dyDescent="0.25">
      <c r="A1580" s="94" t="s">
        <v>3093</v>
      </c>
      <c r="B1580" s="189">
        <v>8.964451313755796E-2</v>
      </c>
      <c r="C1580" s="189">
        <v>0.2975270479134467</v>
      </c>
      <c r="D1580" s="189">
        <v>0.22565687789799072</v>
      </c>
      <c r="E1580" s="189">
        <v>0.10664605873261206</v>
      </c>
      <c r="F1580" s="189">
        <v>3.0139103554868624E-2</v>
      </c>
      <c r="G1580" s="189">
        <v>0.23493044822256567</v>
      </c>
      <c r="H1580" s="189">
        <v>2.3183925811437402E-3</v>
      </c>
      <c r="I1580" s="189">
        <v>1.3137557959814529E-2</v>
      </c>
      <c r="J1580" s="188">
        <v>0.99999999999999989</v>
      </c>
      <c r="K1580" s="190">
        <v>1294</v>
      </c>
      <c r="L1580" s="94"/>
      <c r="M1580" s="189">
        <v>7.4999999999999997E-2</v>
      </c>
      <c r="N1580" s="189">
        <v>0.106</v>
      </c>
      <c r="O1580" s="189">
        <v>0.27300000000000002</v>
      </c>
      <c r="P1580" s="189">
        <v>0.32300000000000001</v>
      </c>
      <c r="Q1580" s="189">
        <v>0.20399999999999999</v>
      </c>
      <c r="R1580" s="189">
        <v>0.249</v>
      </c>
      <c r="S1580" s="189">
        <v>9.0999999999999998E-2</v>
      </c>
      <c r="T1580" s="189">
        <v>0.125</v>
      </c>
      <c r="U1580" s="189">
        <v>2.1999999999999999E-2</v>
      </c>
      <c r="V1580" s="189">
        <v>4.1000000000000002E-2</v>
      </c>
      <c r="W1580" s="189">
        <v>0.21299999999999999</v>
      </c>
      <c r="X1580" s="189">
        <v>0.25900000000000001</v>
      </c>
      <c r="Y1580" s="189">
        <v>1E-3</v>
      </c>
      <c r="Z1580" s="189">
        <v>7.0000000000000001E-3</v>
      </c>
      <c r="AA1580" s="189">
        <v>8.0000000000000002E-3</v>
      </c>
      <c r="AB1580" s="189">
        <v>2.1000000000000001E-2</v>
      </c>
      <c r="AC1580" s="42"/>
    </row>
    <row r="1581" spans="1:29" x14ac:dyDescent="0.25">
      <c r="A1581" s="94" t="s">
        <v>3094</v>
      </c>
      <c r="B1581" s="189">
        <v>0.25404312668463613</v>
      </c>
      <c r="C1581" s="189">
        <v>0.42991913746630728</v>
      </c>
      <c r="D1581" s="189">
        <v>0.16037735849056603</v>
      </c>
      <c r="E1581" s="189">
        <v>7.5471698113207544E-2</v>
      </c>
      <c r="F1581" s="189">
        <v>1.3477088948787063E-3</v>
      </c>
      <c r="G1581" s="189">
        <v>3.9757412398921832E-2</v>
      </c>
      <c r="H1581" s="189">
        <v>1.3477088948787063E-3</v>
      </c>
      <c r="I1581" s="189">
        <v>3.7735849056603772E-2</v>
      </c>
      <c r="J1581" s="188">
        <v>0.99999999999999989</v>
      </c>
      <c r="K1581" s="190">
        <v>1484</v>
      </c>
      <c r="L1581" s="94"/>
      <c r="M1581" s="189">
        <v>0.23300000000000001</v>
      </c>
      <c r="N1581" s="189">
        <v>0.27700000000000002</v>
      </c>
      <c r="O1581" s="189">
        <v>0.40500000000000003</v>
      </c>
      <c r="P1581" s="189">
        <v>0.45500000000000002</v>
      </c>
      <c r="Q1581" s="189">
        <v>0.14299999999999999</v>
      </c>
      <c r="R1581" s="189">
        <v>0.18</v>
      </c>
      <c r="S1581" s="189">
        <v>6.3E-2</v>
      </c>
      <c r="T1581" s="189">
        <v>0.09</v>
      </c>
      <c r="U1581" s="189">
        <v>0</v>
      </c>
      <c r="V1581" s="189">
        <v>5.0000000000000001E-3</v>
      </c>
      <c r="W1581" s="189">
        <v>3.1E-2</v>
      </c>
      <c r="X1581" s="189">
        <v>5.0999999999999997E-2</v>
      </c>
      <c r="Y1581" s="189">
        <v>0</v>
      </c>
      <c r="Z1581" s="189">
        <v>5.0000000000000001E-3</v>
      </c>
      <c r="AA1581" s="189">
        <v>2.9000000000000001E-2</v>
      </c>
      <c r="AB1581" s="189">
        <v>4.9000000000000002E-2</v>
      </c>
      <c r="AC1581" s="42"/>
    </row>
    <row r="1582" spans="1:29" x14ac:dyDescent="0.25">
      <c r="A1582" s="94" t="s">
        <v>3095</v>
      </c>
      <c r="B1582" s="189" t="s">
        <v>143</v>
      </c>
      <c r="C1582" s="189">
        <v>0.21245421245421245</v>
      </c>
      <c r="D1582" s="189">
        <v>0.25274725274725274</v>
      </c>
      <c r="E1582" s="189">
        <v>0.16483516483516483</v>
      </c>
      <c r="F1582" s="189" t="s">
        <v>143</v>
      </c>
      <c r="G1582" s="189">
        <v>0.34798534798534797</v>
      </c>
      <c r="H1582" s="189">
        <v>3.663003663003663E-3</v>
      </c>
      <c r="I1582" s="189">
        <v>1.8315018315018316E-2</v>
      </c>
      <c r="J1582" s="188">
        <v>1</v>
      </c>
      <c r="K1582" s="190">
        <v>273</v>
      </c>
      <c r="L1582" s="94"/>
      <c r="M1582" s="189" t="s">
        <v>143</v>
      </c>
      <c r="N1582" s="189" t="s">
        <v>143</v>
      </c>
      <c r="O1582" s="189">
        <v>0.16800000000000001</v>
      </c>
      <c r="P1582" s="189">
        <v>0.26500000000000001</v>
      </c>
      <c r="Q1582" s="189">
        <v>0.20499999999999999</v>
      </c>
      <c r="R1582" s="189">
        <v>0.307</v>
      </c>
      <c r="S1582" s="189">
        <v>0.126</v>
      </c>
      <c r="T1582" s="189">
        <v>0.21299999999999999</v>
      </c>
      <c r="U1582" s="189" t="s">
        <v>143</v>
      </c>
      <c r="V1582" s="189" t="s">
        <v>143</v>
      </c>
      <c r="W1582" s="189">
        <v>0.29399999999999998</v>
      </c>
      <c r="X1582" s="189">
        <v>0.40600000000000003</v>
      </c>
      <c r="Y1582" s="189">
        <v>1E-3</v>
      </c>
      <c r="Z1582" s="189">
        <v>0.02</v>
      </c>
      <c r="AA1582" s="189">
        <v>8.0000000000000002E-3</v>
      </c>
      <c r="AB1582" s="189">
        <v>4.2000000000000003E-2</v>
      </c>
      <c r="AC1582" s="42"/>
    </row>
    <row r="1583" spans="1:29" x14ac:dyDescent="0.25">
      <c r="A1583" s="94" t="s">
        <v>3096</v>
      </c>
      <c r="B1583" s="189" t="s">
        <v>143</v>
      </c>
      <c r="C1583" s="189">
        <v>0.23717948717948717</v>
      </c>
      <c r="D1583" s="189">
        <v>0.2282051282051282</v>
      </c>
      <c r="E1583" s="189">
        <v>0.11217948717948718</v>
      </c>
      <c r="F1583" s="189">
        <v>5.7692307692307696E-3</v>
      </c>
      <c r="G1583" s="189">
        <v>0.39615384615384613</v>
      </c>
      <c r="H1583" s="189">
        <v>3.205128205128205E-3</v>
      </c>
      <c r="I1583" s="189">
        <v>1.7307692307692309E-2</v>
      </c>
      <c r="J1583" s="188">
        <v>1</v>
      </c>
      <c r="K1583" s="190">
        <v>1560</v>
      </c>
      <c r="L1583" s="94"/>
      <c r="M1583" s="189" t="s">
        <v>143</v>
      </c>
      <c r="N1583" s="189" t="s">
        <v>143</v>
      </c>
      <c r="O1583" s="189">
        <v>0.217</v>
      </c>
      <c r="P1583" s="189">
        <v>0.25900000000000001</v>
      </c>
      <c r="Q1583" s="189">
        <v>0.20799999999999999</v>
      </c>
      <c r="R1583" s="189">
        <v>0.25</v>
      </c>
      <c r="S1583" s="189">
        <v>9.7000000000000003E-2</v>
      </c>
      <c r="T1583" s="189">
        <v>0.129</v>
      </c>
      <c r="U1583" s="189">
        <v>3.0000000000000001E-3</v>
      </c>
      <c r="V1583" s="189">
        <v>1.0999999999999999E-2</v>
      </c>
      <c r="W1583" s="189">
        <v>0.372</v>
      </c>
      <c r="X1583" s="189">
        <v>0.42099999999999999</v>
      </c>
      <c r="Y1583" s="189">
        <v>1E-3</v>
      </c>
      <c r="Z1583" s="189">
        <v>7.0000000000000001E-3</v>
      </c>
      <c r="AA1583" s="189">
        <v>1.2E-2</v>
      </c>
      <c r="AB1583" s="189">
        <v>2.5000000000000001E-2</v>
      </c>
      <c r="AC1583" s="42"/>
    </row>
    <row r="1584" spans="1:29" x14ac:dyDescent="0.25">
      <c r="A1584" s="94" t="s">
        <v>3097</v>
      </c>
      <c r="B1584" s="189" t="s">
        <v>143</v>
      </c>
      <c r="C1584" s="189">
        <v>0.47383720930232559</v>
      </c>
      <c r="D1584" s="189">
        <v>0.29360465116279072</v>
      </c>
      <c r="E1584" s="189">
        <v>0.11046511627906977</v>
      </c>
      <c r="F1584" s="189">
        <v>2.9069767441860465E-3</v>
      </c>
      <c r="G1584" s="189">
        <v>2.9069767441860465E-2</v>
      </c>
      <c r="H1584" s="189">
        <v>2.9069767441860465E-3</v>
      </c>
      <c r="I1584" s="189">
        <v>8.7209302325581398E-2</v>
      </c>
      <c r="J1584" s="188">
        <v>1</v>
      </c>
      <c r="K1584" s="190">
        <v>344</v>
      </c>
      <c r="L1584" s="94"/>
      <c r="M1584" s="189" t="s">
        <v>143</v>
      </c>
      <c r="N1584" s="189" t="s">
        <v>143</v>
      </c>
      <c r="O1584" s="189">
        <v>0.42199999999999999</v>
      </c>
      <c r="P1584" s="189">
        <v>0.52700000000000002</v>
      </c>
      <c r="Q1584" s="189">
        <v>0.248</v>
      </c>
      <c r="R1584" s="189">
        <v>0.34399999999999997</v>
      </c>
      <c r="S1584" s="189">
        <v>8.2000000000000003E-2</v>
      </c>
      <c r="T1584" s="189">
        <v>0.14799999999999999</v>
      </c>
      <c r="U1584" s="189">
        <v>1E-3</v>
      </c>
      <c r="V1584" s="189">
        <v>1.6E-2</v>
      </c>
      <c r="W1584" s="189">
        <v>1.6E-2</v>
      </c>
      <c r="X1584" s="189">
        <v>5.2999999999999999E-2</v>
      </c>
      <c r="Y1584" s="189">
        <v>1E-3</v>
      </c>
      <c r="Z1584" s="189">
        <v>1.6E-2</v>
      </c>
      <c r="AA1584" s="189">
        <v>6.2E-2</v>
      </c>
      <c r="AB1584" s="189">
        <v>0.122</v>
      </c>
      <c r="AC1584" s="42"/>
    </row>
    <row r="1585" spans="1:29" x14ac:dyDescent="0.25">
      <c r="A1585" s="94" t="s">
        <v>3098</v>
      </c>
      <c r="B1585" s="189" t="s">
        <v>143</v>
      </c>
      <c r="C1585" s="189">
        <v>0.19900497512437812</v>
      </c>
      <c r="D1585" s="189">
        <v>0.3308457711442786</v>
      </c>
      <c r="E1585" s="189">
        <v>0.18159203980099503</v>
      </c>
      <c r="F1585" s="189">
        <v>1.9900497512437811E-2</v>
      </c>
      <c r="G1585" s="189">
        <v>0.2462686567164179</v>
      </c>
      <c r="H1585" s="189" t="s">
        <v>143</v>
      </c>
      <c r="I1585" s="189">
        <v>2.2388059701492536E-2</v>
      </c>
      <c r="J1585" s="188">
        <v>1</v>
      </c>
      <c r="K1585" s="190">
        <v>402</v>
      </c>
      <c r="L1585" s="94"/>
      <c r="M1585" s="189" t="s">
        <v>143</v>
      </c>
      <c r="N1585" s="189" t="s">
        <v>143</v>
      </c>
      <c r="O1585" s="189">
        <v>0.16300000000000001</v>
      </c>
      <c r="P1585" s="189">
        <v>0.24099999999999999</v>
      </c>
      <c r="Q1585" s="189">
        <v>0.28699999999999998</v>
      </c>
      <c r="R1585" s="189">
        <v>0.378</v>
      </c>
      <c r="S1585" s="189">
        <v>0.14699999999999999</v>
      </c>
      <c r="T1585" s="189">
        <v>0.222</v>
      </c>
      <c r="U1585" s="189">
        <v>0.01</v>
      </c>
      <c r="V1585" s="189">
        <v>3.9E-2</v>
      </c>
      <c r="W1585" s="189">
        <v>0.20699999999999999</v>
      </c>
      <c r="X1585" s="189">
        <v>0.29099999999999998</v>
      </c>
      <c r="Y1585" s="189" t="s">
        <v>143</v>
      </c>
      <c r="Z1585" s="189" t="s">
        <v>143</v>
      </c>
      <c r="AA1585" s="189">
        <v>1.2E-2</v>
      </c>
      <c r="AB1585" s="189">
        <v>4.2000000000000003E-2</v>
      </c>
      <c r="AC1585" s="42"/>
    </row>
    <row r="1586" spans="1:29" x14ac:dyDescent="0.25">
      <c r="A1586" s="94" t="s">
        <v>3099</v>
      </c>
      <c r="B1586" s="189" t="s">
        <v>143</v>
      </c>
      <c r="C1586" s="189">
        <v>0.44957983193277312</v>
      </c>
      <c r="D1586" s="189">
        <v>0.13025210084033614</v>
      </c>
      <c r="E1586" s="189">
        <v>0.13445378151260504</v>
      </c>
      <c r="F1586" s="189">
        <v>9.6638655462184878E-2</v>
      </c>
      <c r="G1586" s="189">
        <v>0.18067226890756302</v>
      </c>
      <c r="H1586" s="189" t="s">
        <v>143</v>
      </c>
      <c r="I1586" s="189">
        <v>8.4033613445378148E-3</v>
      </c>
      <c r="J1586" s="188">
        <v>1</v>
      </c>
      <c r="K1586" s="190">
        <v>238</v>
      </c>
      <c r="L1586" s="94"/>
      <c r="M1586" s="189" t="s">
        <v>143</v>
      </c>
      <c r="N1586" s="189" t="s">
        <v>143</v>
      </c>
      <c r="O1586" s="189">
        <v>0.38800000000000001</v>
      </c>
      <c r="P1586" s="189">
        <v>0.51300000000000001</v>
      </c>
      <c r="Q1586" s="189">
        <v>9.2999999999999999E-2</v>
      </c>
      <c r="R1586" s="189">
        <v>0.17899999999999999</v>
      </c>
      <c r="S1586" s="189">
        <v>9.7000000000000003E-2</v>
      </c>
      <c r="T1586" s="189">
        <v>0.184</v>
      </c>
      <c r="U1586" s="189">
        <v>6.5000000000000002E-2</v>
      </c>
      <c r="V1586" s="189">
        <v>0.14099999999999999</v>
      </c>
      <c r="W1586" s="189">
        <v>0.13700000000000001</v>
      </c>
      <c r="X1586" s="189">
        <v>0.23499999999999999</v>
      </c>
      <c r="Y1586" s="189" t="s">
        <v>143</v>
      </c>
      <c r="Z1586" s="189" t="s">
        <v>143</v>
      </c>
      <c r="AA1586" s="189">
        <v>2E-3</v>
      </c>
      <c r="AB1586" s="189">
        <v>0.03</v>
      </c>
      <c r="AC1586" s="42"/>
    </row>
    <row r="1587" spans="1:29" x14ac:dyDescent="0.25">
      <c r="A1587" s="94" t="s">
        <v>3100</v>
      </c>
      <c r="B1587" s="189" t="s">
        <v>143</v>
      </c>
      <c r="C1587" s="189">
        <v>0.16342412451361868</v>
      </c>
      <c r="D1587" s="189">
        <v>0.10894941634241245</v>
      </c>
      <c r="E1587" s="189">
        <v>0.11284046692607004</v>
      </c>
      <c r="F1587" s="189">
        <v>1.556420233463035E-2</v>
      </c>
      <c r="G1587" s="189">
        <v>0.58754863813229574</v>
      </c>
      <c r="H1587" s="189">
        <v>3.8910505836575876E-3</v>
      </c>
      <c r="I1587" s="189">
        <v>7.7821011673151752E-3</v>
      </c>
      <c r="J1587" s="188">
        <v>1</v>
      </c>
      <c r="K1587" s="190">
        <v>257</v>
      </c>
      <c r="L1587" s="94"/>
      <c r="M1587" s="189" t="s">
        <v>143</v>
      </c>
      <c r="N1587" s="189" t="s">
        <v>143</v>
      </c>
      <c r="O1587" s="189">
        <v>0.123</v>
      </c>
      <c r="P1587" s="189">
        <v>0.214</v>
      </c>
      <c r="Q1587" s="189">
        <v>7.5999999999999998E-2</v>
      </c>
      <c r="R1587" s="189">
        <v>0.153</v>
      </c>
      <c r="S1587" s="189">
        <v>0.08</v>
      </c>
      <c r="T1587" s="189">
        <v>0.157</v>
      </c>
      <c r="U1587" s="189">
        <v>6.0000000000000001E-3</v>
      </c>
      <c r="V1587" s="189">
        <v>3.9E-2</v>
      </c>
      <c r="W1587" s="189">
        <v>0.52700000000000002</v>
      </c>
      <c r="X1587" s="189">
        <v>0.64600000000000002</v>
      </c>
      <c r="Y1587" s="189">
        <v>1E-3</v>
      </c>
      <c r="Z1587" s="189">
        <v>2.1999999999999999E-2</v>
      </c>
      <c r="AA1587" s="189">
        <v>2E-3</v>
      </c>
      <c r="AB1587" s="189">
        <v>2.8000000000000001E-2</v>
      </c>
      <c r="AC1587" s="42"/>
    </row>
    <row r="1588" spans="1:29" x14ac:dyDescent="0.25">
      <c r="A1588" s="94" t="s">
        <v>3101</v>
      </c>
      <c r="B1588" s="189" t="s">
        <v>143</v>
      </c>
      <c r="C1588" s="189">
        <v>0.28956834532374098</v>
      </c>
      <c r="D1588" s="189">
        <v>0.35881294964028776</v>
      </c>
      <c r="E1588" s="189">
        <v>0.20863309352517986</v>
      </c>
      <c r="F1588" s="189">
        <v>1.3489208633093525E-2</v>
      </c>
      <c r="G1588" s="189">
        <v>0.11151079136690648</v>
      </c>
      <c r="H1588" s="189">
        <v>1.7985611510791368E-3</v>
      </c>
      <c r="I1588" s="189">
        <v>1.618705035971223E-2</v>
      </c>
      <c r="J1588" s="188">
        <v>1</v>
      </c>
      <c r="K1588" s="190">
        <v>1112</v>
      </c>
      <c r="L1588" s="94"/>
      <c r="M1588" s="189" t="s">
        <v>143</v>
      </c>
      <c r="N1588" s="189" t="s">
        <v>143</v>
      </c>
      <c r="O1588" s="189">
        <v>0.26400000000000001</v>
      </c>
      <c r="P1588" s="189">
        <v>0.317</v>
      </c>
      <c r="Q1588" s="189">
        <v>0.33100000000000002</v>
      </c>
      <c r="R1588" s="189">
        <v>0.38700000000000001</v>
      </c>
      <c r="S1588" s="189">
        <v>0.186</v>
      </c>
      <c r="T1588" s="189">
        <v>0.23300000000000001</v>
      </c>
      <c r="U1588" s="189">
        <v>8.0000000000000002E-3</v>
      </c>
      <c r="V1588" s="189">
        <v>2.1999999999999999E-2</v>
      </c>
      <c r="W1588" s="189">
        <v>9.4E-2</v>
      </c>
      <c r="X1588" s="189">
        <v>0.13100000000000001</v>
      </c>
      <c r="Y1588" s="189">
        <v>0</v>
      </c>
      <c r="Z1588" s="189">
        <v>7.0000000000000001E-3</v>
      </c>
      <c r="AA1588" s="189">
        <v>0.01</v>
      </c>
      <c r="AB1588" s="189">
        <v>2.5000000000000001E-2</v>
      </c>
      <c r="AC1588" s="42"/>
    </row>
    <row r="1589" spans="1:29" x14ac:dyDescent="0.25">
      <c r="A1589" s="94" t="s">
        <v>3102</v>
      </c>
      <c r="B1589" s="189" t="s">
        <v>143</v>
      </c>
      <c r="C1589" s="189">
        <v>0.34597156398104267</v>
      </c>
      <c r="D1589" s="189">
        <v>0.46919431279620855</v>
      </c>
      <c r="E1589" s="189">
        <v>0.10426540284360189</v>
      </c>
      <c r="F1589" s="189" t="s">
        <v>143</v>
      </c>
      <c r="G1589" s="189">
        <v>5.2132701421800945E-2</v>
      </c>
      <c r="H1589" s="189">
        <v>9.4786729857819912E-3</v>
      </c>
      <c r="I1589" s="189">
        <v>1.8957345971563982E-2</v>
      </c>
      <c r="J1589" s="188">
        <v>0.99999999999999989</v>
      </c>
      <c r="K1589" s="190">
        <v>211</v>
      </c>
      <c r="L1589" s="94"/>
      <c r="M1589" s="189" t="s">
        <v>143</v>
      </c>
      <c r="N1589" s="189" t="s">
        <v>143</v>
      </c>
      <c r="O1589" s="189">
        <v>0.28499999999999998</v>
      </c>
      <c r="P1589" s="189">
        <v>0.41199999999999998</v>
      </c>
      <c r="Q1589" s="189">
        <v>0.40300000000000002</v>
      </c>
      <c r="R1589" s="189">
        <v>0.53600000000000003</v>
      </c>
      <c r="S1589" s="189">
        <v>7.0000000000000007E-2</v>
      </c>
      <c r="T1589" s="189">
        <v>0.153</v>
      </c>
      <c r="U1589" s="189" t="s">
        <v>143</v>
      </c>
      <c r="V1589" s="189" t="s">
        <v>143</v>
      </c>
      <c r="W1589" s="189">
        <v>2.9000000000000001E-2</v>
      </c>
      <c r="X1589" s="189">
        <v>9.0999999999999998E-2</v>
      </c>
      <c r="Y1589" s="189">
        <v>3.0000000000000001E-3</v>
      </c>
      <c r="Z1589" s="189">
        <v>3.4000000000000002E-2</v>
      </c>
      <c r="AA1589" s="189">
        <v>7.0000000000000001E-3</v>
      </c>
      <c r="AB1589" s="189">
        <v>4.8000000000000001E-2</v>
      </c>
      <c r="AC1589" s="42"/>
    </row>
    <row r="1590" spans="1:29" x14ac:dyDescent="0.25">
      <c r="A1590" s="94" t="s">
        <v>3103</v>
      </c>
      <c r="B1590" s="189">
        <v>4.2380280744173549E-2</v>
      </c>
      <c r="C1590" s="189">
        <v>0.23695345557122707</v>
      </c>
      <c r="D1590" s="189">
        <v>0.30378131506481293</v>
      </c>
      <c r="E1590" s="189">
        <v>8.3282960574921086E-2</v>
      </c>
      <c r="F1590" s="189">
        <v>3.1634092282893413E-2</v>
      </c>
      <c r="G1590" s="189">
        <v>0.2147222781919538</v>
      </c>
      <c r="H1590" s="189">
        <v>9.3357512257371215E-3</v>
      </c>
      <c r="I1590" s="189">
        <v>7.7909866344281015E-2</v>
      </c>
      <c r="J1590" s="188">
        <v>0.99999999999999989</v>
      </c>
      <c r="K1590" s="190">
        <v>14889</v>
      </c>
      <c r="L1590" s="94"/>
      <c r="M1590" s="189">
        <v>3.9E-2</v>
      </c>
      <c r="N1590" s="189">
        <v>4.5999999999999999E-2</v>
      </c>
      <c r="O1590" s="189">
        <v>0.23</v>
      </c>
      <c r="P1590" s="189">
        <v>0.24399999999999999</v>
      </c>
      <c r="Q1590" s="189">
        <v>0.29599999999999999</v>
      </c>
      <c r="R1590" s="189">
        <v>0.311</v>
      </c>
      <c r="S1590" s="189">
        <v>7.9000000000000001E-2</v>
      </c>
      <c r="T1590" s="189">
        <v>8.7999999999999995E-2</v>
      </c>
      <c r="U1590" s="189">
        <v>2.9000000000000001E-2</v>
      </c>
      <c r="V1590" s="189">
        <v>3.5000000000000003E-2</v>
      </c>
      <c r="W1590" s="189">
        <v>0.20799999999999999</v>
      </c>
      <c r="X1590" s="189">
        <v>0.221</v>
      </c>
      <c r="Y1590" s="189">
        <v>8.0000000000000002E-3</v>
      </c>
      <c r="Z1590" s="189">
        <v>1.0999999999999999E-2</v>
      </c>
      <c r="AA1590" s="189">
        <v>7.3999999999999996E-2</v>
      </c>
      <c r="AB1590" s="189">
        <v>8.2000000000000003E-2</v>
      </c>
      <c r="AC1590" s="42"/>
    </row>
    <row r="1591" spans="1:29" x14ac:dyDescent="0.25">
      <c r="A1591" s="94" t="s">
        <v>3104</v>
      </c>
      <c r="B1591" s="189" t="s">
        <v>143</v>
      </c>
      <c r="C1591" s="189">
        <v>0.31406551059730248</v>
      </c>
      <c r="D1591" s="189">
        <v>0.31213872832369943</v>
      </c>
      <c r="E1591" s="189">
        <v>0.10211946050096339</v>
      </c>
      <c r="F1591" s="189">
        <v>4.238921001926782E-2</v>
      </c>
      <c r="G1591" s="189">
        <v>0.16955684007707128</v>
      </c>
      <c r="H1591" s="189">
        <v>1.1560693641618497E-2</v>
      </c>
      <c r="I1591" s="189">
        <v>4.8169556840077073E-2</v>
      </c>
      <c r="J1591" s="188">
        <v>0.99999999999999989</v>
      </c>
      <c r="K1591" s="190">
        <v>519</v>
      </c>
      <c r="L1591" s="94"/>
      <c r="M1591" s="189" t="s">
        <v>143</v>
      </c>
      <c r="N1591" s="189" t="s">
        <v>143</v>
      </c>
      <c r="O1591" s="189">
        <v>0.27600000000000002</v>
      </c>
      <c r="P1591" s="189">
        <v>0.35499999999999998</v>
      </c>
      <c r="Q1591" s="189">
        <v>0.27400000000000002</v>
      </c>
      <c r="R1591" s="189">
        <v>0.35299999999999998</v>
      </c>
      <c r="S1591" s="189">
        <v>7.9000000000000001E-2</v>
      </c>
      <c r="T1591" s="189">
        <v>0.13100000000000001</v>
      </c>
      <c r="U1591" s="189">
        <v>2.8000000000000001E-2</v>
      </c>
      <c r="V1591" s="189">
        <v>6.3E-2</v>
      </c>
      <c r="W1591" s="189">
        <v>0.14000000000000001</v>
      </c>
      <c r="X1591" s="189">
        <v>0.20399999999999999</v>
      </c>
      <c r="Y1591" s="189">
        <v>5.0000000000000001E-3</v>
      </c>
      <c r="Z1591" s="189">
        <v>2.5000000000000001E-2</v>
      </c>
      <c r="AA1591" s="189">
        <v>3.3000000000000002E-2</v>
      </c>
      <c r="AB1591" s="189">
        <v>7.0000000000000007E-2</v>
      </c>
      <c r="AC1591" s="42"/>
    </row>
    <row r="1592" spans="1:29" x14ac:dyDescent="0.25">
      <c r="A1592" s="94" t="s">
        <v>3105</v>
      </c>
      <c r="B1592" s="189" t="s">
        <v>143</v>
      </c>
      <c r="C1592" s="189">
        <v>6.0606060606060608E-2</v>
      </c>
      <c r="D1592" s="189">
        <v>0.18383838383838383</v>
      </c>
      <c r="E1592" s="189">
        <v>4.0404040404040407E-2</v>
      </c>
      <c r="F1592" s="189">
        <v>3.6363636363636362E-2</v>
      </c>
      <c r="G1592" s="189">
        <v>0.59595959595959591</v>
      </c>
      <c r="H1592" s="189">
        <v>4.0404040404040407E-2</v>
      </c>
      <c r="I1592" s="189">
        <v>4.2424242424242427E-2</v>
      </c>
      <c r="J1592" s="188">
        <v>1</v>
      </c>
      <c r="K1592" s="190">
        <v>495</v>
      </c>
      <c r="L1592" s="94"/>
      <c r="M1592" s="189" t="s">
        <v>143</v>
      </c>
      <c r="N1592" s="189" t="s">
        <v>143</v>
      </c>
      <c r="O1592" s="189">
        <v>4.2999999999999997E-2</v>
      </c>
      <c r="P1592" s="189">
        <v>8.5000000000000006E-2</v>
      </c>
      <c r="Q1592" s="189">
        <v>0.152</v>
      </c>
      <c r="R1592" s="189">
        <v>0.22</v>
      </c>
      <c r="S1592" s="189">
        <v>2.5999999999999999E-2</v>
      </c>
      <c r="T1592" s="189">
        <v>6.2E-2</v>
      </c>
      <c r="U1592" s="189">
        <v>2.3E-2</v>
      </c>
      <c r="V1592" s="189">
        <v>5.7000000000000002E-2</v>
      </c>
      <c r="W1592" s="189">
        <v>0.55200000000000005</v>
      </c>
      <c r="X1592" s="189">
        <v>0.63800000000000001</v>
      </c>
      <c r="Y1592" s="189">
        <v>2.5999999999999999E-2</v>
      </c>
      <c r="Z1592" s="189">
        <v>6.2E-2</v>
      </c>
      <c r="AA1592" s="189">
        <v>2.8000000000000001E-2</v>
      </c>
      <c r="AB1592" s="189">
        <v>6.4000000000000001E-2</v>
      </c>
      <c r="AC1592" s="42"/>
    </row>
    <row r="1593" spans="1:29" x14ac:dyDescent="0.25">
      <c r="A1593" s="94" t="s">
        <v>3106</v>
      </c>
      <c r="B1593" s="189">
        <v>3.7262357414448666E-2</v>
      </c>
      <c r="C1593" s="189" t="s">
        <v>143</v>
      </c>
      <c r="D1593" s="189">
        <v>0.53688212927756651</v>
      </c>
      <c r="E1593" s="189">
        <v>0.28365019011406845</v>
      </c>
      <c r="F1593" s="189">
        <v>8.3650190114068438E-3</v>
      </c>
      <c r="G1593" s="189">
        <v>2.2813688212927757E-2</v>
      </c>
      <c r="H1593" s="189">
        <v>7.6045627376425851E-4</v>
      </c>
      <c r="I1593" s="189">
        <v>0.11026615969581749</v>
      </c>
      <c r="J1593" s="188">
        <v>1</v>
      </c>
      <c r="K1593" s="190">
        <v>1315</v>
      </c>
      <c r="L1593" s="94"/>
      <c r="M1593" s="189">
        <v>2.8000000000000001E-2</v>
      </c>
      <c r="N1593" s="189">
        <v>4.9000000000000002E-2</v>
      </c>
      <c r="O1593" s="189" t="s">
        <v>143</v>
      </c>
      <c r="P1593" s="189" t="s">
        <v>143</v>
      </c>
      <c r="Q1593" s="189">
        <v>0.51</v>
      </c>
      <c r="R1593" s="189">
        <v>0.56399999999999995</v>
      </c>
      <c r="S1593" s="189">
        <v>0.26</v>
      </c>
      <c r="T1593" s="189">
        <v>0.309</v>
      </c>
      <c r="U1593" s="189">
        <v>5.0000000000000001E-3</v>
      </c>
      <c r="V1593" s="189">
        <v>1.4999999999999999E-2</v>
      </c>
      <c r="W1593" s="189">
        <v>1.6E-2</v>
      </c>
      <c r="X1593" s="189">
        <v>3.2000000000000001E-2</v>
      </c>
      <c r="Y1593" s="189">
        <v>0</v>
      </c>
      <c r="Z1593" s="189">
        <v>4.0000000000000001E-3</v>
      </c>
      <c r="AA1593" s="189">
        <v>9.4E-2</v>
      </c>
      <c r="AB1593" s="189">
        <v>0.128</v>
      </c>
      <c r="AC1593" s="42"/>
    </row>
    <row r="1594" spans="1:29" x14ac:dyDescent="0.25">
      <c r="A1594" s="94" t="s">
        <v>3107</v>
      </c>
      <c r="B1594" s="189">
        <v>1.0574018126888218E-2</v>
      </c>
      <c r="C1594" s="189">
        <v>0.26183282980866063</v>
      </c>
      <c r="D1594" s="189">
        <v>0.2809667673716012</v>
      </c>
      <c r="E1594" s="189">
        <v>7.0996978851963752E-2</v>
      </c>
      <c r="F1594" s="189">
        <v>5.4380664652567974E-2</v>
      </c>
      <c r="G1594" s="189">
        <v>0.24672708962739173</v>
      </c>
      <c r="H1594" s="189">
        <v>7.5528700906344415E-3</v>
      </c>
      <c r="I1594" s="189">
        <v>6.6968781470292046E-2</v>
      </c>
      <c r="J1594" s="188">
        <v>1</v>
      </c>
      <c r="K1594" s="190">
        <v>1986</v>
      </c>
      <c r="L1594" s="94"/>
      <c r="M1594" s="189">
        <v>7.0000000000000001E-3</v>
      </c>
      <c r="N1594" s="189">
        <v>1.6E-2</v>
      </c>
      <c r="O1594" s="189">
        <v>0.24299999999999999</v>
      </c>
      <c r="P1594" s="189">
        <v>0.28199999999999997</v>
      </c>
      <c r="Q1594" s="189">
        <v>0.26200000000000001</v>
      </c>
      <c r="R1594" s="189">
        <v>0.30099999999999999</v>
      </c>
      <c r="S1594" s="189">
        <v>6.0999999999999999E-2</v>
      </c>
      <c r="T1594" s="189">
        <v>8.3000000000000004E-2</v>
      </c>
      <c r="U1594" s="189">
        <v>4.4999999999999998E-2</v>
      </c>
      <c r="V1594" s="189">
        <v>6.5000000000000002E-2</v>
      </c>
      <c r="W1594" s="189">
        <v>0.22800000000000001</v>
      </c>
      <c r="X1594" s="189">
        <v>0.26600000000000001</v>
      </c>
      <c r="Y1594" s="189">
        <v>5.0000000000000001E-3</v>
      </c>
      <c r="Z1594" s="189">
        <v>1.2E-2</v>
      </c>
      <c r="AA1594" s="189">
        <v>5.7000000000000002E-2</v>
      </c>
      <c r="AB1594" s="189">
        <v>7.9000000000000001E-2</v>
      </c>
      <c r="AC1594" s="42"/>
    </row>
    <row r="1595" spans="1:29" x14ac:dyDescent="0.25">
      <c r="A1595" s="94" t="s">
        <v>3108</v>
      </c>
      <c r="B1595" s="189">
        <v>0.25177157148812007</v>
      </c>
      <c r="C1595" s="189">
        <v>0.37015423092955396</v>
      </c>
      <c r="D1595" s="189">
        <v>0.18257607336390164</v>
      </c>
      <c r="E1595" s="189">
        <v>3.626511046269279E-2</v>
      </c>
      <c r="F1595" s="189">
        <v>1.6673614005835765E-3</v>
      </c>
      <c r="G1595" s="189">
        <v>5.3355564818674449E-2</v>
      </c>
      <c r="H1595" s="189">
        <v>7.919966652771988E-3</v>
      </c>
      <c r="I1595" s="189">
        <v>9.6290120883701535E-2</v>
      </c>
      <c r="J1595" s="188">
        <v>0.99999999999999978</v>
      </c>
      <c r="K1595" s="190">
        <v>2399</v>
      </c>
      <c r="L1595" s="94"/>
      <c r="M1595" s="189">
        <v>0.23499999999999999</v>
      </c>
      <c r="N1595" s="189">
        <v>0.27</v>
      </c>
      <c r="O1595" s="189">
        <v>0.35099999999999998</v>
      </c>
      <c r="P1595" s="189">
        <v>0.39</v>
      </c>
      <c r="Q1595" s="189">
        <v>0.16800000000000001</v>
      </c>
      <c r="R1595" s="189">
        <v>0.19900000000000001</v>
      </c>
      <c r="S1595" s="189">
        <v>2.9000000000000001E-2</v>
      </c>
      <c r="T1595" s="189">
        <v>4.4999999999999998E-2</v>
      </c>
      <c r="U1595" s="189">
        <v>1E-3</v>
      </c>
      <c r="V1595" s="189">
        <v>4.0000000000000001E-3</v>
      </c>
      <c r="W1595" s="189">
        <v>4.4999999999999998E-2</v>
      </c>
      <c r="X1595" s="189">
        <v>6.3E-2</v>
      </c>
      <c r="Y1595" s="189">
        <v>5.0000000000000001E-3</v>
      </c>
      <c r="Z1595" s="189">
        <v>1.2E-2</v>
      </c>
      <c r="AA1595" s="189">
        <v>8.5000000000000006E-2</v>
      </c>
      <c r="AB1595" s="189">
        <v>0.109</v>
      </c>
      <c r="AC1595" s="42"/>
    </row>
    <row r="1596" spans="1:29" x14ac:dyDescent="0.25">
      <c r="A1596" s="94" t="s">
        <v>3109</v>
      </c>
      <c r="B1596" s="189" t="s">
        <v>143</v>
      </c>
      <c r="C1596" s="189">
        <v>0.13905325443786981</v>
      </c>
      <c r="D1596" s="189">
        <v>0.36094674556213019</v>
      </c>
      <c r="E1596" s="189">
        <v>0.17751479289940827</v>
      </c>
      <c r="F1596" s="189">
        <v>3.2544378698224852E-2</v>
      </c>
      <c r="G1596" s="189">
        <v>0.22781065088757396</v>
      </c>
      <c r="H1596" s="189">
        <v>8.8757396449704144E-3</v>
      </c>
      <c r="I1596" s="189">
        <v>5.3254437869822487E-2</v>
      </c>
      <c r="J1596" s="188">
        <v>1</v>
      </c>
      <c r="K1596" s="190">
        <v>338</v>
      </c>
      <c r="L1596" s="94"/>
      <c r="M1596" s="189" t="s">
        <v>143</v>
      </c>
      <c r="N1596" s="189" t="s">
        <v>143</v>
      </c>
      <c r="O1596" s="189">
        <v>0.106</v>
      </c>
      <c r="P1596" s="189">
        <v>0.18</v>
      </c>
      <c r="Q1596" s="189">
        <v>0.312</v>
      </c>
      <c r="R1596" s="189">
        <v>0.41299999999999998</v>
      </c>
      <c r="S1596" s="189">
        <v>0.14000000000000001</v>
      </c>
      <c r="T1596" s="189">
        <v>0.222</v>
      </c>
      <c r="U1596" s="189">
        <v>1.7999999999999999E-2</v>
      </c>
      <c r="V1596" s="189">
        <v>5.7000000000000002E-2</v>
      </c>
      <c r="W1596" s="189">
        <v>0.186</v>
      </c>
      <c r="X1596" s="189">
        <v>0.27500000000000002</v>
      </c>
      <c r="Y1596" s="189">
        <v>3.0000000000000001E-3</v>
      </c>
      <c r="Z1596" s="189">
        <v>2.5999999999999999E-2</v>
      </c>
      <c r="AA1596" s="189">
        <v>3.4000000000000002E-2</v>
      </c>
      <c r="AB1596" s="189">
        <v>8.3000000000000004E-2</v>
      </c>
      <c r="AC1596" s="42"/>
    </row>
    <row r="1597" spans="1:29" x14ac:dyDescent="0.25">
      <c r="A1597" s="94" t="s">
        <v>3110</v>
      </c>
      <c r="B1597" s="189" t="s">
        <v>143</v>
      </c>
      <c r="C1597" s="189">
        <v>0.20604914933837429</v>
      </c>
      <c r="D1597" s="189">
        <v>0.2659105229993699</v>
      </c>
      <c r="E1597" s="189">
        <v>9.9558916194076877E-2</v>
      </c>
      <c r="F1597" s="189">
        <v>2.3314429741650915E-2</v>
      </c>
      <c r="G1597" s="189">
        <v>0.34404536862003782</v>
      </c>
      <c r="H1597" s="189">
        <v>1.4492753623188406E-2</v>
      </c>
      <c r="I1597" s="189">
        <v>4.6628859483301831E-2</v>
      </c>
      <c r="J1597" s="188">
        <v>1</v>
      </c>
      <c r="K1597" s="190">
        <v>1587</v>
      </c>
      <c r="L1597" s="94"/>
      <c r="M1597" s="189" t="s">
        <v>143</v>
      </c>
      <c r="N1597" s="189" t="s">
        <v>143</v>
      </c>
      <c r="O1597" s="189">
        <v>0.187</v>
      </c>
      <c r="P1597" s="189">
        <v>0.22700000000000001</v>
      </c>
      <c r="Q1597" s="189">
        <v>0.245</v>
      </c>
      <c r="R1597" s="189">
        <v>0.28799999999999998</v>
      </c>
      <c r="S1597" s="189">
        <v>8.5999999999999993E-2</v>
      </c>
      <c r="T1597" s="189">
        <v>0.115</v>
      </c>
      <c r="U1597" s="189">
        <v>1.7000000000000001E-2</v>
      </c>
      <c r="V1597" s="189">
        <v>3.2000000000000001E-2</v>
      </c>
      <c r="W1597" s="189">
        <v>0.32100000000000001</v>
      </c>
      <c r="X1597" s="189">
        <v>0.36799999999999999</v>
      </c>
      <c r="Y1597" s="189">
        <v>0.01</v>
      </c>
      <c r="Z1597" s="189">
        <v>2.1999999999999999E-2</v>
      </c>
      <c r="AA1597" s="189">
        <v>3.6999999999999998E-2</v>
      </c>
      <c r="AB1597" s="189">
        <v>5.8000000000000003E-2</v>
      </c>
      <c r="AC1597" s="42"/>
    </row>
    <row r="1598" spans="1:29" x14ac:dyDescent="0.25">
      <c r="A1598" s="94" t="s">
        <v>3111</v>
      </c>
      <c r="B1598" s="189" t="s">
        <v>143</v>
      </c>
      <c r="C1598" s="189">
        <v>0.36298421807747488</v>
      </c>
      <c r="D1598" s="189">
        <v>0.37302725968436157</v>
      </c>
      <c r="E1598" s="189">
        <v>7.0301291248206596E-2</v>
      </c>
      <c r="F1598" s="189">
        <v>1.2912482065997131E-2</v>
      </c>
      <c r="G1598" s="189">
        <v>2.1520803443328552E-2</v>
      </c>
      <c r="H1598" s="189" t="s">
        <v>143</v>
      </c>
      <c r="I1598" s="189">
        <v>0.15925394548063126</v>
      </c>
      <c r="J1598" s="188">
        <v>1</v>
      </c>
      <c r="K1598" s="190">
        <v>697</v>
      </c>
      <c r="L1598" s="94"/>
      <c r="M1598" s="189" t="s">
        <v>143</v>
      </c>
      <c r="N1598" s="189" t="s">
        <v>143</v>
      </c>
      <c r="O1598" s="189">
        <v>0.32800000000000001</v>
      </c>
      <c r="P1598" s="189">
        <v>0.39900000000000002</v>
      </c>
      <c r="Q1598" s="189">
        <v>0.33800000000000002</v>
      </c>
      <c r="R1598" s="189">
        <v>0.41</v>
      </c>
      <c r="S1598" s="189">
        <v>5.3999999999999999E-2</v>
      </c>
      <c r="T1598" s="189">
        <v>9.1999999999999998E-2</v>
      </c>
      <c r="U1598" s="189">
        <v>7.0000000000000001E-3</v>
      </c>
      <c r="V1598" s="189">
        <v>2.4E-2</v>
      </c>
      <c r="W1598" s="189">
        <v>1.2999999999999999E-2</v>
      </c>
      <c r="X1598" s="189">
        <v>3.5000000000000003E-2</v>
      </c>
      <c r="Y1598" s="189" t="s">
        <v>143</v>
      </c>
      <c r="Z1598" s="189" t="s">
        <v>143</v>
      </c>
      <c r="AA1598" s="189">
        <v>0.13400000000000001</v>
      </c>
      <c r="AB1598" s="189">
        <v>0.188</v>
      </c>
      <c r="AC1598" s="42"/>
    </row>
    <row r="1599" spans="1:29" x14ac:dyDescent="0.25">
      <c r="A1599" s="94" t="s">
        <v>3112</v>
      </c>
      <c r="B1599" s="189" t="s">
        <v>143</v>
      </c>
      <c r="C1599" s="189">
        <v>0.16694772344013492</v>
      </c>
      <c r="D1599" s="189">
        <v>0.32883642495784149</v>
      </c>
      <c r="E1599" s="189">
        <v>0.11298482293423272</v>
      </c>
      <c r="F1599" s="189">
        <v>3.0354131534569982E-2</v>
      </c>
      <c r="G1599" s="189">
        <v>0.25801011804384488</v>
      </c>
      <c r="H1599" s="189">
        <v>1.6863406408094434E-3</v>
      </c>
      <c r="I1599" s="189">
        <v>0.10118043844856661</v>
      </c>
      <c r="J1599" s="188">
        <v>1</v>
      </c>
      <c r="K1599" s="190">
        <v>593</v>
      </c>
      <c r="L1599" s="94"/>
      <c r="M1599" s="189" t="s">
        <v>143</v>
      </c>
      <c r="N1599" s="189" t="s">
        <v>143</v>
      </c>
      <c r="O1599" s="189">
        <v>0.13900000000000001</v>
      </c>
      <c r="P1599" s="189">
        <v>0.19900000000000001</v>
      </c>
      <c r="Q1599" s="189">
        <v>0.29199999999999998</v>
      </c>
      <c r="R1599" s="189">
        <v>0.36799999999999999</v>
      </c>
      <c r="S1599" s="189">
        <v>0.09</v>
      </c>
      <c r="T1599" s="189">
        <v>0.14099999999999999</v>
      </c>
      <c r="U1599" s="189">
        <v>1.9E-2</v>
      </c>
      <c r="V1599" s="189">
        <v>4.7E-2</v>
      </c>
      <c r="W1599" s="189">
        <v>0.224</v>
      </c>
      <c r="X1599" s="189">
        <v>0.29499999999999998</v>
      </c>
      <c r="Y1599" s="189">
        <v>0</v>
      </c>
      <c r="Z1599" s="189">
        <v>8.9999999999999993E-3</v>
      </c>
      <c r="AA1599" s="189">
        <v>7.9000000000000001E-2</v>
      </c>
      <c r="AB1599" s="189">
        <v>0.128</v>
      </c>
      <c r="AC1599" s="42"/>
    </row>
    <row r="1600" spans="1:29" x14ac:dyDescent="0.25">
      <c r="A1600" s="94" t="s">
        <v>3113</v>
      </c>
      <c r="B1600" s="189" t="s">
        <v>143</v>
      </c>
      <c r="C1600" s="189">
        <v>0.29946524064171121</v>
      </c>
      <c r="D1600" s="189">
        <v>0.25668449197860965</v>
      </c>
      <c r="E1600" s="189">
        <v>6.684491978609626E-2</v>
      </c>
      <c r="F1600" s="189">
        <v>0.14438502673796791</v>
      </c>
      <c r="G1600" s="189">
        <v>0.17914438502673796</v>
      </c>
      <c r="H1600" s="189" t="s">
        <v>143</v>
      </c>
      <c r="I1600" s="189">
        <v>5.3475935828877004E-2</v>
      </c>
      <c r="J1600" s="188">
        <v>1</v>
      </c>
      <c r="K1600" s="190">
        <v>374</v>
      </c>
      <c r="L1600" s="94"/>
      <c r="M1600" s="189" t="s">
        <v>143</v>
      </c>
      <c r="N1600" s="189" t="s">
        <v>143</v>
      </c>
      <c r="O1600" s="189">
        <v>0.255</v>
      </c>
      <c r="P1600" s="189">
        <v>0.34799999999999998</v>
      </c>
      <c r="Q1600" s="189">
        <v>0.215</v>
      </c>
      <c r="R1600" s="189">
        <v>0.30299999999999999</v>
      </c>
      <c r="S1600" s="189">
        <v>4.5999999999999999E-2</v>
      </c>
      <c r="T1600" s="189">
        <v>9.7000000000000003E-2</v>
      </c>
      <c r="U1600" s="189">
        <v>0.112</v>
      </c>
      <c r="V1600" s="189">
        <v>0.184</v>
      </c>
      <c r="W1600" s="189">
        <v>0.14399999999999999</v>
      </c>
      <c r="X1600" s="189">
        <v>0.221</v>
      </c>
      <c r="Y1600" s="189" t="s">
        <v>143</v>
      </c>
      <c r="Z1600" s="189" t="s">
        <v>143</v>
      </c>
      <c r="AA1600" s="189">
        <v>3.5000000000000003E-2</v>
      </c>
      <c r="AB1600" s="189">
        <v>8.1000000000000003E-2</v>
      </c>
      <c r="AC1600" s="42"/>
    </row>
    <row r="1601" spans="1:29" x14ac:dyDescent="0.25">
      <c r="A1601" s="94" t="s">
        <v>3114</v>
      </c>
      <c r="B1601" s="189" t="s">
        <v>143</v>
      </c>
      <c r="C1601" s="189">
        <v>9.8253275109170299E-2</v>
      </c>
      <c r="D1601" s="189">
        <v>0.22489082969432314</v>
      </c>
      <c r="E1601" s="189">
        <v>9.606986899563319E-2</v>
      </c>
      <c r="F1601" s="189">
        <v>4.8034934497816595E-2</v>
      </c>
      <c r="G1601" s="189">
        <v>0.42358078602620086</v>
      </c>
      <c r="H1601" s="189">
        <v>2.4017467248908297E-2</v>
      </c>
      <c r="I1601" s="189">
        <v>8.5152838427947602E-2</v>
      </c>
      <c r="J1601" s="188">
        <v>1</v>
      </c>
      <c r="K1601" s="190">
        <v>458</v>
      </c>
      <c r="L1601" s="94"/>
      <c r="M1601" s="189" t="s">
        <v>143</v>
      </c>
      <c r="N1601" s="189" t="s">
        <v>143</v>
      </c>
      <c r="O1601" s="189">
        <v>7.3999999999999996E-2</v>
      </c>
      <c r="P1601" s="189">
        <v>0.129</v>
      </c>
      <c r="Q1601" s="189">
        <v>0.189</v>
      </c>
      <c r="R1601" s="189">
        <v>0.26500000000000001</v>
      </c>
      <c r="S1601" s="189">
        <v>7.1999999999999995E-2</v>
      </c>
      <c r="T1601" s="189">
        <v>0.127</v>
      </c>
      <c r="U1601" s="189">
        <v>3.2000000000000001E-2</v>
      </c>
      <c r="V1601" s="189">
        <v>7.1999999999999995E-2</v>
      </c>
      <c r="W1601" s="189">
        <v>0.379</v>
      </c>
      <c r="X1601" s="189">
        <v>0.46899999999999997</v>
      </c>
      <c r="Y1601" s="189">
        <v>1.2999999999999999E-2</v>
      </c>
      <c r="Z1601" s="189">
        <v>4.2000000000000003E-2</v>
      </c>
      <c r="AA1601" s="189">
        <v>6.3E-2</v>
      </c>
      <c r="AB1601" s="189">
        <v>0.114</v>
      </c>
      <c r="AC1601" s="42"/>
    </row>
    <row r="1602" spans="1:29" x14ac:dyDescent="0.25">
      <c r="A1602" s="94" t="s">
        <v>3115</v>
      </c>
      <c r="B1602" s="189" t="s">
        <v>143</v>
      </c>
      <c r="C1602" s="189">
        <v>0.22483046426708397</v>
      </c>
      <c r="D1602" s="189">
        <v>0.49504434011476267</v>
      </c>
      <c r="E1602" s="189">
        <v>6.6249347939488779E-2</v>
      </c>
      <c r="F1602" s="189">
        <v>2.2952529994783515E-2</v>
      </c>
      <c r="G1602" s="189">
        <v>8.8680229525299942E-2</v>
      </c>
      <c r="H1602" s="189">
        <v>4.6948356807511738E-3</v>
      </c>
      <c r="I1602" s="189">
        <v>9.7548252477829944E-2</v>
      </c>
      <c r="J1602" s="188">
        <v>0.99999999999999989</v>
      </c>
      <c r="K1602" s="190">
        <v>1917</v>
      </c>
      <c r="L1602" s="94"/>
      <c r="M1602" s="189" t="s">
        <v>143</v>
      </c>
      <c r="N1602" s="189" t="s">
        <v>143</v>
      </c>
      <c r="O1602" s="189">
        <v>0.20699999999999999</v>
      </c>
      <c r="P1602" s="189">
        <v>0.24399999999999999</v>
      </c>
      <c r="Q1602" s="189">
        <v>0.47299999999999998</v>
      </c>
      <c r="R1602" s="189">
        <v>0.51700000000000002</v>
      </c>
      <c r="S1602" s="189">
        <v>5.6000000000000001E-2</v>
      </c>
      <c r="T1602" s="189">
        <v>7.8E-2</v>
      </c>
      <c r="U1602" s="189">
        <v>1.7000000000000001E-2</v>
      </c>
      <c r="V1602" s="189">
        <v>3.1E-2</v>
      </c>
      <c r="W1602" s="189">
        <v>7.6999999999999999E-2</v>
      </c>
      <c r="X1602" s="189">
        <v>0.10199999999999999</v>
      </c>
      <c r="Y1602" s="189">
        <v>2E-3</v>
      </c>
      <c r="Z1602" s="189">
        <v>8.9999999999999993E-3</v>
      </c>
      <c r="AA1602" s="189">
        <v>8.5000000000000006E-2</v>
      </c>
      <c r="AB1602" s="189">
        <v>0.112</v>
      </c>
      <c r="AC1602" s="42"/>
    </row>
    <row r="1603" spans="1:29" x14ac:dyDescent="0.25">
      <c r="A1603" s="94" t="s">
        <v>3116</v>
      </c>
      <c r="B1603" s="189" t="s">
        <v>143</v>
      </c>
      <c r="C1603" s="189">
        <v>0.33866666666666667</v>
      </c>
      <c r="D1603" s="189">
        <v>0.37333333333333335</v>
      </c>
      <c r="E1603" s="189">
        <v>8.7999999999999995E-2</v>
      </c>
      <c r="F1603" s="189">
        <v>1.0666666666666666E-2</v>
      </c>
      <c r="G1603" s="189">
        <v>0.112</v>
      </c>
      <c r="H1603" s="189">
        <v>1.0666666666666666E-2</v>
      </c>
      <c r="I1603" s="189">
        <v>6.6666666666666666E-2</v>
      </c>
      <c r="J1603" s="188">
        <v>1</v>
      </c>
      <c r="K1603" s="190">
        <v>375</v>
      </c>
      <c r="L1603" s="94"/>
      <c r="M1603" s="189" t="s">
        <v>143</v>
      </c>
      <c r="N1603" s="189" t="s">
        <v>143</v>
      </c>
      <c r="O1603" s="189">
        <v>0.29299999999999998</v>
      </c>
      <c r="P1603" s="189">
        <v>0.38800000000000001</v>
      </c>
      <c r="Q1603" s="189">
        <v>0.32600000000000001</v>
      </c>
      <c r="R1603" s="189">
        <v>0.42299999999999999</v>
      </c>
      <c r="S1603" s="189">
        <v>6.3E-2</v>
      </c>
      <c r="T1603" s="189">
        <v>0.121</v>
      </c>
      <c r="U1603" s="189">
        <v>4.0000000000000001E-3</v>
      </c>
      <c r="V1603" s="189">
        <v>2.7E-2</v>
      </c>
      <c r="W1603" s="189">
        <v>8.4000000000000005E-2</v>
      </c>
      <c r="X1603" s="189">
        <v>0.14799999999999999</v>
      </c>
      <c r="Y1603" s="189">
        <v>4.0000000000000001E-3</v>
      </c>
      <c r="Z1603" s="189">
        <v>2.7E-2</v>
      </c>
      <c r="AA1603" s="189">
        <v>4.5999999999999999E-2</v>
      </c>
      <c r="AB1603" s="189">
        <v>9.7000000000000003E-2</v>
      </c>
      <c r="AC1603" s="42"/>
    </row>
    <row r="1604" spans="1:29" x14ac:dyDescent="0.25">
      <c r="A1604" s="94" t="s">
        <v>3117</v>
      </c>
      <c r="B1604" s="189">
        <v>4.5184304399524373E-2</v>
      </c>
      <c r="C1604" s="189">
        <v>0.26902497027348393</v>
      </c>
      <c r="D1604" s="189">
        <v>0.22552516845025763</v>
      </c>
      <c r="E1604" s="189">
        <v>0.15200158541418946</v>
      </c>
      <c r="F1604" s="189">
        <v>4.062623860483551E-2</v>
      </c>
      <c r="G1604" s="189">
        <v>0.19609591755846215</v>
      </c>
      <c r="H1604" s="189">
        <v>4.6571541815299249E-3</v>
      </c>
      <c r="I1604" s="189">
        <v>6.6884661117717001E-2</v>
      </c>
      <c r="J1604" s="188">
        <v>0.99999999999999989</v>
      </c>
      <c r="K1604" s="190">
        <v>10092</v>
      </c>
      <c r="L1604" s="94"/>
      <c r="M1604" s="189">
        <v>4.1000000000000002E-2</v>
      </c>
      <c r="N1604" s="189">
        <v>4.9000000000000002E-2</v>
      </c>
      <c r="O1604" s="189">
        <v>0.26</v>
      </c>
      <c r="P1604" s="189">
        <v>0.27800000000000002</v>
      </c>
      <c r="Q1604" s="189">
        <v>0.217</v>
      </c>
      <c r="R1604" s="189">
        <v>0.23400000000000001</v>
      </c>
      <c r="S1604" s="189">
        <v>0.14499999999999999</v>
      </c>
      <c r="T1604" s="189">
        <v>0.159</v>
      </c>
      <c r="U1604" s="189">
        <v>3.6999999999999998E-2</v>
      </c>
      <c r="V1604" s="189">
        <v>4.4999999999999998E-2</v>
      </c>
      <c r="W1604" s="189">
        <v>0.188</v>
      </c>
      <c r="X1604" s="189">
        <v>0.20399999999999999</v>
      </c>
      <c r="Y1604" s="189">
        <v>4.0000000000000001E-3</v>
      </c>
      <c r="Z1604" s="189">
        <v>6.0000000000000001E-3</v>
      </c>
      <c r="AA1604" s="189">
        <v>6.2E-2</v>
      </c>
      <c r="AB1604" s="189">
        <v>7.1999999999999995E-2</v>
      </c>
      <c r="AC1604" s="42"/>
    </row>
    <row r="1605" spans="1:29" x14ac:dyDescent="0.25">
      <c r="A1605" s="94" t="s">
        <v>3118</v>
      </c>
      <c r="B1605" s="189" t="s">
        <v>143</v>
      </c>
      <c r="C1605" s="189">
        <v>0.32515337423312884</v>
      </c>
      <c r="D1605" s="189">
        <v>0.15030674846625766</v>
      </c>
      <c r="E1605" s="189">
        <v>0.19631901840490798</v>
      </c>
      <c r="F1605" s="189">
        <v>0.1165644171779141</v>
      </c>
      <c r="G1605" s="189">
        <v>0.16257668711656442</v>
      </c>
      <c r="H1605" s="189">
        <v>3.0674846625766872E-3</v>
      </c>
      <c r="I1605" s="189">
        <v>4.6012269938650305E-2</v>
      </c>
      <c r="J1605" s="188">
        <v>1</v>
      </c>
      <c r="K1605" s="190">
        <v>326</v>
      </c>
      <c r="L1605" s="94"/>
      <c r="M1605" s="189" t="s">
        <v>143</v>
      </c>
      <c r="N1605" s="189" t="s">
        <v>143</v>
      </c>
      <c r="O1605" s="189">
        <v>0.27700000000000002</v>
      </c>
      <c r="P1605" s="189">
        <v>0.378</v>
      </c>
      <c r="Q1605" s="189">
        <v>0.11600000000000001</v>
      </c>
      <c r="R1605" s="189">
        <v>0.193</v>
      </c>
      <c r="S1605" s="189">
        <v>0.157</v>
      </c>
      <c r="T1605" s="189">
        <v>0.24299999999999999</v>
      </c>
      <c r="U1605" s="189">
        <v>8.5999999999999993E-2</v>
      </c>
      <c r="V1605" s="189">
        <v>0.156</v>
      </c>
      <c r="W1605" s="189">
        <v>0.126</v>
      </c>
      <c r="X1605" s="189">
        <v>0.20699999999999999</v>
      </c>
      <c r="Y1605" s="189">
        <v>1E-3</v>
      </c>
      <c r="Z1605" s="189">
        <v>1.7000000000000001E-2</v>
      </c>
      <c r="AA1605" s="189">
        <v>2.8000000000000001E-2</v>
      </c>
      <c r="AB1605" s="189">
        <v>7.4999999999999997E-2</v>
      </c>
      <c r="AC1605" s="42"/>
    </row>
    <row r="1606" spans="1:29" x14ac:dyDescent="0.25">
      <c r="A1606" s="94" t="s">
        <v>3119</v>
      </c>
      <c r="B1606" s="189" t="s">
        <v>143</v>
      </c>
      <c r="C1606" s="189">
        <v>7.3394495412844041E-2</v>
      </c>
      <c r="D1606" s="189">
        <v>0.16513761467889909</v>
      </c>
      <c r="E1606" s="189">
        <v>0.11926605504587157</v>
      </c>
      <c r="F1606" s="189">
        <v>1.2232415902140673E-2</v>
      </c>
      <c r="G1606" s="189">
        <v>0.55657492354740057</v>
      </c>
      <c r="H1606" s="189">
        <v>1.834862385321101E-2</v>
      </c>
      <c r="I1606" s="189">
        <v>5.5045871559633031E-2</v>
      </c>
      <c r="J1606" s="188">
        <v>1</v>
      </c>
      <c r="K1606" s="190">
        <v>327</v>
      </c>
      <c r="L1606" s="94"/>
      <c r="M1606" s="189" t="s">
        <v>143</v>
      </c>
      <c r="N1606" s="189" t="s">
        <v>143</v>
      </c>
      <c r="O1606" s="189">
        <v>0.05</v>
      </c>
      <c r="P1606" s="189">
        <v>0.107</v>
      </c>
      <c r="Q1606" s="189">
        <v>0.129</v>
      </c>
      <c r="R1606" s="189">
        <v>0.20899999999999999</v>
      </c>
      <c r="S1606" s="189">
        <v>8.7999999999999995E-2</v>
      </c>
      <c r="T1606" s="189">
        <v>0.159</v>
      </c>
      <c r="U1606" s="189">
        <v>5.0000000000000001E-3</v>
      </c>
      <c r="V1606" s="189">
        <v>3.1E-2</v>
      </c>
      <c r="W1606" s="189">
        <v>0.502</v>
      </c>
      <c r="X1606" s="189">
        <v>0.60899999999999999</v>
      </c>
      <c r="Y1606" s="189">
        <v>8.0000000000000002E-3</v>
      </c>
      <c r="Z1606" s="189">
        <v>3.9E-2</v>
      </c>
      <c r="AA1606" s="189">
        <v>3.5000000000000003E-2</v>
      </c>
      <c r="AB1606" s="189">
        <v>8.5000000000000006E-2</v>
      </c>
      <c r="AC1606" s="42"/>
    </row>
    <row r="1607" spans="1:29" x14ac:dyDescent="0.25">
      <c r="A1607" s="94" t="s">
        <v>3120</v>
      </c>
      <c r="B1607" s="189">
        <v>2.0345879959308239E-3</v>
      </c>
      <c r="C1607" s="189" t="s">
        <v>143</v>
      </c>
      <c r="D1607" s="189">
        <v>0.61241098677517802</v>
      </c>
      <c r="E1607" s="189">
        <v>0.25127161749745675</v>
      </c>
      <c r="F1607" s="189">
        <v>4.3743641912512718E-2</v>
      </c>
      <c r="G1607" s="189">
        <v>1.0172939979654121E-2</v>
      </c>
      <c r="H1607" s="189" t="s">
        <v>143</v>
      </c>
      <c r="I1607" s="189">
        <v>8.0366225839267544E-2</v>
      </c>
      <c r="J1607" s="188">
        <v>0.99999999999999989</v>
      </c>
      <c r="K1607" s="190">
        <v>983</v>
      </c>
      <c r="L1607" s="94"/>
      <c r="M1607" s="189">
        <v>1E-3</v>
      </c>
      <c r="N1607" s="189">
        <v>7.0000000000000001E-3</v>
      </c>
      <c r="O1607" s="189" t="s">
        <v>143</v>
      </c>
      <c r="P1607" s="189" t="s">
        <v>143</v>
      </c>
      <c r="Q1607" s="189">
        <v>0.58199999999999996</v>
      </c>
      <c r="R1607" s="189">
        <v>0.64200000000000002</v>
      </c>
      <c r="S1607" s="189">
        <v>0.22500000000000001</v>
      </c>
      <c r="T1607" s="189">
        <v>0.27900000000000003</v>
      </c>
      <c r="U1607" s="189">
        <v>3.3000000000000002E-2</v>
      </c>
      <c r="V1607" s="189">
        <v>5.8000000000000003E-2</v>
      </c>
      <c r="W1607" s="189">
        <v>6.0000000000000001E-3</v>
      </c>
      <c r="X1607" s="189">
        <v>1.9E-2</v>
      </c>
      <c r="Y1607" s="189" t="s">
        <v>143</v>
      </c>
      <c r="Z1607" s="189" t="s">
        <v>143</v>
      </c>
      <c r="AA1607" s="189">
        <v>6.5000000000000002E-2</v>
      </c>
      <c r="AB1607" s="189">
        <v>9.9000000000000005E-2</v>
      </c>
      <c r="AC1607" s="42"/>
    </row>
    <row r="1608" spans="1:29" x14ac:dyDescent="0.25">
      <c r="A1608" s="94" t="s">
        <v>3121</v>
      </c>
      <c r="B1608" s="189">
        <v>1.1980830670926517E-2</v>
      </c>
      <c r="C1608" s="189">
        <v>0.23562300319488819</v>
      </c>
      <c r="D1608" s="189">
        <v>0.22204472843450479</v>
      </c>
      <c r="E1608" s="189">
        <v>0.15415335463258786</v>
      </c>
      <c r="F1608" s="189">
        <v>6.7092651757188496E-2</v>
      </c>
      <c r="G1608" s="189">
        <v>0.22044728434504793</v>
      </c>
      <c r="H1608" s="189">
        <v>8.7859424920127792E-3</v>
      </c>
      <c r="I1608" s="189">
        <v>7.9872204472843447E-2</v>
      </c>
      <c r="J1608" s="188">
        <v>1</v>
      </c>
      <c r="K1608" s="190">
        <v>1252</v>
      </c>
      <c r="L1608" s="94"/>
      <c r="M1608" s="189">
        <v>7.0000000000000001E-3</v>
      </c>
      <c r="N1608" s="189">
        <v>0.02</v>
      </c>
      <c r="O1608" s="189">
        <v>0.21299999999999999</v>
      </c>
      <c r="P1608" s="189">
        <v>0.26</v>
      </c>
      <c r="Q1608" s="189">
        <v>0.2</v>
      </c>
      <c r="R1608" s="189">
        <v>0.246</v>
      </c>
      <c r="S1608" s="189">
        <v>0.13500000000000001</v>
      </c>
      <c r="T1608" s="189">
        <v>0.17499999999999999</v>
      </c>
      <c r="U1608" s="189">
        <v>5.5E-2</v>
      </c>
      <c r="V1608" s="189">
        <v>8.2000000000000003E-2</v>
      </c>
      <c r="W1608" s="189">
        <v>0.19800000000000001</v>
      </c>
      <c r="X1608" s="189">
        <v>0.24399999999999999</v>
      </c>
      <c r="Y1608" s="189">
        <v>5.0000000000000001E-3</v>
      </c>
      <c r="Z1608" s="189">
        <v>1.6E-2</v>
      </c>
      <c r="AA1608" s="189">
        <v>6.6000000000000003E-2</v>
      </c>
      <c r="AB1608" s="189">
        <v>9.6000000000000002E-2</v>
      </c>
      <c r="AC1608" s="42"/>
    </row>
    <row r="1609" spans="1:29" x14ac:dyDescent="0.25">
      <c r="A1609" s="94" t="s">
        <v>3122</v>
      </c>
      <c r="B1609" s="189">
        <v>0.25045482110369921</v>
      </c>
      <c r="C1609" s="189">
        <v>0.43541540327471195</v>
      </c>
      <c r="D1609" s="189">
        <v>0.14432989690721648</v>
      </c>
      <c r="E1609" s="189">
        <v>5.8217101273499092E-2</v>
      </c>
      <c r="F1609" s="189">
        <v>4.2449969678593083E-3</v>
      </c>
      <c r="G1609" s="189">
        <v>3.274711946634324E-2</v>
      </c>
      <c r="H1609" s="189">
        <v>2.4257125530624622E-3</v>
      </c>
      <c r="I1609" s="189">
        <v>7.2164948453608241E-2</v>
      </c>
      <c r="J1609" s="188">
        <v>0.99999999999999989</v>
      </c>
      <c r="K1609" s="190">
        <v>1649</v>
      </c>
      <c r="L1609" s="94"/>
      <c r="M1609" s="189">
        <v>0.23</v>
      </c>
      <c r="N1609" s="189">
        <v>0.27200000000000002</v>
      </c>
      <c r="O1609" s="189">
        <v>0.41199999999999998</v>
      </c>
      <c r="P1609" s="189">
        <v>0.45900000000000002</v>
      </c>
      <c r="Q1609" s="189">
        <v>0.128</v>
      </c>
      <c r="R1609" s="189">
        <v>0.16200000000000001</v>
      </c>
      <c r="S1609" s="189">
        <v>4.8000000000000001E-2</v>
      </c>
      <c r="T1609" s="189">
        <v>7.0999999999999994E-2</v>
      </c>
      <c r="U1609" s="189">
        <v>2E-3</v>
      </c>
      <c r="V1609" s="189">
        <v>8.9999999999999993E-3</v>
      </c>
      <c r="W1609" s="189">
        <v>2.5000000000000001E-2</v>
      </c>
      <c r="X1609" s="189">
        <v>4.2000000000000003E-2</v>
      </c>
      <c r="Y1609" s="189">
        <v>1E-3</v>
      </c>
      <c r="Z1609" s="189">
        <v>6.0000000000000001E-3</v>
      </c>
      <c r="AA1609" s="189">
        <v>6.0999999999999999E-2</v>
      </c>
      <c r="AB1609" s="189">
        <v>8.5999999999999993E-2</v>
      </c>
      <c r="AC1609" s="42"/>
    </row>
    <row r="1610" spans="1:29" x14ac:dyDescent="0.25">
      <c r="A1610" s="94" t="s">
        <v>3123</v>
      </c>
      <c r="B1610" s="189" t="s">
        <v>143</v>
      </c>
      <c r="C1610" s="189">
        <v>0.20851063829787234</v>
      </c>
      <c r="D1610" s="189">
        <v>0.24255319148936169</v>
      </c>
      <c r="E1610" s="189">
        <v>0.22127659574468084</v>
      </c>
      <c r="F1610" s="189">
        <v>5.9574468085106386E-2</v>
      </c>
      <c r="G1610" s="189">
        <v>0.20851063829787234</v>
      </c>
      <c r="H1610" s="189">
        <v>4.2553191489361703E-3</v>
      </c>
      <c r="I1610" s="189">
        <v>5.5319148936170209E-2</v>
      </c>
      <c r="J1610" s="188">
        <v>0.99999999999999989</v>
      </c>
      <c r="K1610" s="190">
        <v>235</v>
      </c>
      <c r="L1610" s="94"/>
      <c r="M1610" s="189" t="s">
        <v>143</v>
      </c>
      <c r="N1610" s="189" t="s">
        <v>143</v>
      </c>
      <c r="O1610" s="189">
        <v>0.161</v>
      </c>
      <c r="P1610" s="189">
        <v>0.26500000000000001</v>
      </c>
      <c r="Q1610" s="189">
        <v>0.192</v>
      </c>
      <c r="R1610" s="189">
        <v>0.30099999999999999</v>
      </c>
      <c r="S1610" s="189">
        <v>0.17299999999999999</v>
      </c>
      <c r="T1610" s="189">
        <v>0.27900000000000003</v>
      </c>
      <c r="U1610" s="189">
        <v>3.5999999999999997E-2</v>
      </c>
      <c r="V1610" s="189">
        <v>9.8000000000000004E-2</v>
      </c>
      <c r="W1610" s="189">
        <v>0.161</v>
      </c>
      <c r="X1610" s="189">
        <v>0.26500000000000001</v>
      </c>
      <c r="Y1610" s="189">
        <v>1E-3</v>
      </c>
      <c r="Z1610" s="189">
        <v>2.4E-2</v>
      </c>
      <c r="AA1610" s="189">
        <v>3.3000000000000002E-2</v>
      </c>
      <c r="AB1610" s="189">
        <v>9.1999999999999998E-2</v>
      </c>
      <c r="AC1610" s="42"/>
    </row>
    <row r="1611" spans="1:29" x14ac:dyDescent="0.25">
      <c r="A1611" s="94" t="s">
        <v>3124</v>
      </c>
      <c r="B1611" s="189" t="s">
        <v>143</v>
      </c>
      <c r="C1611" s="189">
        <v>0.25583657587548636</v>
      </c>
      <c r="D1611" s="189">
        <v>0.14202334630350194</v>
      </c>
      <c r="E1611" s="189">
        <v>0.17509727626459143</v>
      </c>
      <c r="F1611" s="189">
        <v>2.6264591439688716E-2</v>
      </c>
      <c r="G1611" s="189">
        <v>0.35603112840466927</v>
      </c>
      <c r="H1611" s="189">
        <v>6.8093385214007783E-3</v>
      </c>
      <c r="I1611" s="189">
        <v>3.7937743190661476E-2</v>
      </c>
      <c r="J1611" s="188">
        <v>0.99999999999999989</v>
      </c>
      <c r="K1611" s="190">
        <v>1028</v>
      </c>
      <c r="L1611" s="94"/>
      <c r="M1611" s="189" t="s">
        <v>143</v>
      </c>
      <c r="N1611" s="189" t="s">
        <v>143</v>
      </c>
      <c r="O1611" s="189">
        <v>0.23</v>
      </c>
      <c r="P1611" s="189">
        <v>0.28299999999999997</v>
      </c>
      <c r="Q1611" s="189">
        <v>0.122</v>
      </c>
      <c r="R1611" s="189">
        <v>0.16500000000000001</v>
      </c>
      <c r="S1611" s="189">
        <v>0.153</v>
      </c>
      <c r="T1611" s="189">
        <v>0.2</v>
      </c>
      <c r="U1611" s="189">
        <v>1.7999999999999999E-2</v>
      </c>
      <c r="V1611" s="189">
        <v>3.7999999999999999E-2</v>
      </c>
      <c r="W1611" s="189">
        <v>0.32700000000000001</v>
      </c>
      <c r="X1611" s="189">
        <v>0.38600000000000001</v>
      </c>
      <c r="Y1611" s="189">
        <v>3.0000000000000001E-3</v>
      </c>
      <c r="Z1611" s="189">
        <v>1.4E-2</v>
      </c>
      <c r="AA1611" s="189">
        <v>2.8000000000000001E-2</v>
      </c>
      <c r="AB1611" s="189">
        <v>5.0999999999999997E-2</v>
      </c>
      <c r="AC1611" s="42"/>
    </row>
    <row r="1612" spans="1:29" x14ac:dyDescent="0.25">
      <c r="A1612" s="94" t="s">
        <v>3125</v>
      </c>
      <c r="B1612" s="189" t="s">
        <v>143</v>
      </c>
      <c r="C1612" s="189">
        <v>0.38821138211382111</v>
      </c>
      <c r="D1612" s="189">
        <v>0.40447154471544716</v>
      </c>
      <c r="E1612" s="189">
        <v>8.3333333333333329E-2</v>
      </c>
      <c r="F1612" s="189">
        <v>1.2195121951219513E-2</v>
      </c>
      <c r="G1612" s="189">
        <v>1.6260162601626018E-2</v>
      </c>
      <c r="H1612" s="189" t="s">
        <v>143</v>
      </c>
      <c r="I1612" s="189">
        <v>9.5528455284552852E-2</v>
      </c>
      <c r="J1612" s="188">
        <v>1</v>
      </c>
      <c r="K1612" s="190">
        <v>492</v>
      </c>
      <c r="L1612" s="94"/>
      <c r="M1612" s="189" t="s">
        <v>143</v>
      </c>
      <c r="N1612" s="189" t="s">
        <v>143</v>
      </c>
      <c r="O1612" s="189">
        <v>0.34599999999999997</v>
      </c>
      <c r="P1612" s="189">
        <v>0.432</v>
      </c>
      <c r="Q1612" s="189">
        <v>0.36199999999999999</v>
      </c>
      <c r="R1612" s="189">
        <v>0.44800000000000001</v>
      </c>
      <c r="S1612" s="189">
        <v>6.2E-2</v>
      </c>
      <c r="T1612" s="189">
        <v>0.111</v>
      </c>
      <c r="U1612" s="189">
        <v>6.0000000000000001E-3</v>
      </c>
      <c r="V1612" s="189">
        <v>2.5999999999999999E-2</v>
      </c>
      <c r="W1612" s="189">
        <v>8.0000000000000002E-3</v>
      </c>
      <c r="X1612" s="189">
        <v>3.2000000000000001E-2</v>
      </c>
      <c r="Y1612" s="189" t="s">
        <v>143</v>
      </c>
      <c r="Z1612" s="189" t="s">
        <v>143</v>
      </c>
      <c r="AA1612" s="189">
        <v>7.2999999999999995E-2</v>
      </c>
      <c r="AB1612" s="189">
        <v>0.125</v>
      </c>
      <c r="AC1612" s="42"/>
    </row>
    <row r="1613" spans="1:29" x14ac:dyDescent="0.25">
      <c r="A1613" s="94" t="s">
        <v>3126</v>
      </c>
      <c r="B1613" s="189" t="s">
        <v>143</v>
      </c>
      <c r="C1613" s="189">
        <v>0.20212765957446807</v>
      </c>
      <c r="D1613" s="189">
        <v>0.26329787234042551</v>
      </c>
      <c r="E1613" s="189">
        <v>0.18617021276595744</v>
      </c>
      <c r="F1613" s="189">
        <v>3.7234042553191488E-2</v>
      </c>
      <c r="G1613" s="189">
        <v>0.25265957446808512</v>
      </c>
      <c r="H1613" s="189">
        <v>2.6595744680851063E-3</v>
      </c>
      <c r="I1613" s="189">
        <v>5.5851063829787231E-2</v>
      </c>
      <c r="J1613" s="188">
        <v>0.99999999999999989</v>
      </c>
      <c r="K1613" s="190">
        <v>376</v>
      </c>
      <c r="L1613" s="94"/>
      <c r="M1613" s="189" t="s">
        <v>143</v>
      </c>
      <c r="N1613" s="189" t="s">
        <v>143</v>
      </c>
      <c r="O1613" s="189">
        <v>0.16500000000000001</v>
      </c>
      <c r="P1613" s="189">
        <v>0.246</v>
      </c>
      <c r="Q1613" s="189">
        <v>0.221</v>
      </c>
      <c r="R1613" s="189">
        <v>0.31</v>
      </c>
      <c r="S1613" s="189">
        <v>0.15</v>
      </c>
      <c r="T1613" s="189">
        <v>0.22900000000000001</v>
      </c>
      <c r="U1613" s="189">
        <v>2.1999999999999999E-2</v>
      </c>
      <c r="V1613" s="189">
        <v>6.2E-2</v>
      </c>
      <c r="W1613" s="189">
        <v>0.21099999999999999</v>
      </c>
      <c r="X1613" s="189">
        <v>0.29899999999999999</v>
      </c>
      <c r="Y1613" s="189">
        <v>0</v>
      </c>
      <c r="Z1613" s="189">
        <v>1.4999999999999999E-2</v>
      </c>
      <c r="AA1613" s="189">
        <v>3.6999999999999998E-2</v>
      </c>
      <c r="AB1613" s="189">
        <v>8.4000000000000005E-2</v>
      </c>
      <c r="AC1613" s="42"/>
    </row>
    <row r="1614" spans="1:29" x14ac:dyDescent="0.25">
      <c r="A1614" s="94" t="s">
        <v>3127</v>
      </c>
      <c r="B1614" s="189" t="s">
        <v>143</v>
      </c>
      <c r="C1614" s="189">
        <v>0.32388663967611336</v>
      </c>
      <c r="D1614" s="189">
        <v>0.13765182186234817</v>
      </c>
      <c r="E1614" s="189">
        <v>0.1214574898785425</v>
      </c>
      <c r="F1614" s="189">
        <v>0.16194331983805668</v>
      </c>
      <c r="G1614" s="189">
        <v>0.20242914979757085</v>
      </c>
      <c r="H1614" s="189" t="s">
        <v>143</v>
      </c>
      <c r="I1614" s="189">
        <v>5.2631578947368418E-2</v>
      </c>
      <c r="J1614" s="188">
        <v>1</v>
      </c>
      <c r="K1614" s="190">
        <v>247</v>
      </c>
      <c r="L1614" s="94"/>
      <c r="M1614" s="189" t="s">
        <v>143</v>
      </c>
      <c r="N1614" s="189" t="s">
        <v>143</v>
      </c>
      <c r="O1614" s="189">
        <v>0.26900000000000002</v>
      </c>
      <c r="P1614" s="189">
        <v>0.38500000000000001</v>
      </c>
      <c r="Q1614" s="189">
        <v>0.1</v>
      </c>
      <c r="R1614" s="189">
        <v>0.186</v>
      </c>
      <c r="S1614" s="189">
        <v>8.5999999999999993E-2</v>
      </c>
      <c r="T1614" s="189">
        <v>0.16800000000000001</v>
      </c>
      <c r="U1614" s="189">
        <v>0.121</v>
      </c>
      <c r="V1614" s="189">
        <v>0.21299999999999999</v>
      </c>
      <c r="W1614" s="189">
        <v>0.157</v>
      </c>
      <c r="X1614" s="189">
        <v>0.25700000000000001</v>
      </c>
      <c r="Y1614" s="189" t="s">
        <v>143</v>
      </c>
      <c r="Z1614" s="189" t="s">
        <v>143</v>
      </c>
      <c r="AA1614" s="189">
        <v>3.1E-2</v>
      </c>
      <c r="AB1614" s="189">
        <v>8.7999999999999995E-2</v>
      </c>
      <c r="AC1614" s="42"/>
    </row>
    <row r="1615" spans="1:29" x14ac:dyDescent="0.25">
      <c r="A1615" s="94" t="s">
        <v>3128</v>
      </c>
      <c r="B1615" s="189" t="s">
        <v>143</v>
      </c>
      <c r="C1615" s="189">
        <v>0.11194029850746269</v>
      </c>
      <c r="D1615" s="189">
        <v>0.15671641791044777</v>
      </c>
      <c r="E1615" s="189">
        <v>0.17910447761194029</v>
      </c>
      <c r="F1615" s="189">
        <v>3.3582089552238806E-2</v>
      </c>
      <c r="G1615" s="189">
        <v>0.47014925373134331</v>
      </c>
      <c r="H1615" s="189">
        <v>1.4925373134328358E-2</v>
      </c>
      <c r="I1615" s="189">
        <v>3.3582089552238806E-2</v>
      </c>
      <c r="J1615" s="188">
        <v>1</v>
      </c>
      <c r="K1615" s="190">
        <v>268</v>
      </c>
      <c r="L1615" s="94"/>
      <c r="M1615" s="189" t="s">
        <v>143</v>
      </c>
      <c r="N1615" s="189" t="s">
        <v>143</v>
      </c>
      <c r="O1615" s="189">
        <v>0.08</v>
      </c>
      <c r="P1615" s="189">
        <v>0.155</v>
      </c>
      <c r="Q1615" s="189">
        <v>0.11799999999999999</v>
      </c>
      <c r="R1615" s="189">
        <v>0.20499999999999999</v>
      </c>
      <c r="S1615" s="189">
        <v>0.13800000000000001</v>
      </c>
      <c r="T1615" s="189">
        <v>0.22900000000000001</v>
      </c>
      <c r="U1615" s="189">
        <v>1.7999999999999999E-2</v>
      </c>
      <c r="V1615" s="189">
        <v>6.3E-2</v>
      </c>
      <c r="W1615" s="189">
        <v>0.41099999999999998</v>
      </c>
      <c r="X1615" s="189">
        <v>0.53</v>
      </c>
      <c r="Y1615" s="189">
        <v>6.0000000000000001E-3</v>
      </c>
      <c r="Z1615" s="189">
        <v>3.7999999999999999E-2</v>
      </c>
      <c r="AA1615" s="189">
        <v>1.7999999999999999E-2</v>
      </c>
      <c r="AB1615" s="189">
        <v>6.3E-2</v>
      </c>
      <c r="AC1615" s="42"/>
    </row>
    <row r="1616" spans="1:29" x14ac:dyDescent="0.25">
      <c r="A1616" s="94" t="s">
        <v>3129</v>
      </c>
      <c r="B1616" s="189" t="s">
        <v>143</v>
      </c>
      <c r="C1616" s="189">
        <v>0.30775134305448965</v>
      </c>
      <c r="D1616" s="189">
        <v>0.35840368380660015</v>
      </c>
      <c r="E1616" s="189">
        <v>0.11972371450498849</v>
      </c>
      <c r="F1616" s="189">
        <v>3.8372985418265539E-2</v>
      </c>
      <c r="G1616" s="189">
        <v>8.4420567920184195E-2</v>
      </c>
      <c r="H1616" s="189">
        <v>3.8372985418265539E-3</v>
      </c>
      <c r="I1616" s="189">
        <v>8.7490406753645431E-2</v>
      </c>
      <c r="J1616" s="188">
        <v>1</v>
      </c>
      <c r="K1616" s="190">
        <v>1303</v>
      </c>
      <c r="L1616" s="94"/>
      <c r="M1616" s="189" t="s">
        <v>143</v>
      </c>
      <c r="N1616" s="189" t="s">
        <v>143</v>
      </c>
      <c r="O1616" s="189">
        <v>0.28299999999999997</v>
      </c>
      <c r="P1616" s="189">
        <v>0.33300000000000002</v>
      </c>
      <c r="Q1616" s="189">
        <v>0.33300000000000002</v>
      </c>
      <c r="R1616" s="189">
        <v>0.38500000000000001</v>
      </c>
      <c r="S1616" s="189">
        <v>0.10299999999999999</v>
      </c>
      <c r="T1616" s="189">
        <v>0.13800000000000001</v>
      </c>
      <c r="U1616" s="189">
        <v>2.9000000000000001E-2</v>
      </c>
      <c r="V1616" s="189">
        <v>0.05</v>
      </c>
      <c r="W1616" s="189">
        <v>7.0999999999999994E-2</v>
      </c>
      <c r="X1616" s="189">
        <v>0.10100000000000001</v>
      </c>
      <c r="Y1616" s="189">
        <v>2E-3</v>
      </c>
      <c r="Z1616" s="189">
        <v>8.9999999999999993E-3</v>
      </c>
      <c r="AA1616" s="189">
        <v>7.2999999999999995E-2</v>
      </c>
      <c r="AB1616" s="189">
        <v>0.104</v>
      </c>
      <c r="AC1616" s="42"/>
    </row>
    <row r="1617" spans="1:29" x14ac:dyDescent="0.25">
      <c r="A1617" s="94" t="s">
        <v>3130</v>
      </c>
      <c r="B1617" s="189" t="s">
        <v>143</v>
      </c>
      <c r="C1617" s="189">
        <v>0.4541832669322709</v>
      </c>
      <c r="D1617" s="189">
        <v>0.29482071713147412</v>
      </c>
      <c r="E1617" s="189">
        <v>0.11952191235059761</v>
      </c>
      <c r="F1617" s="189">
        <v>1.5936254980079681E-2</v>
      </c>
      <c r="G1617" s="189">
        <v>4.7808764940239043E-2</v>
      </c>
      <c r="H1617" s="189" t="s">
        <v>143</v>
      </c>
      <c r="I1617" s="189">
        <v>6.7729083665338641E-2</v>
      </c>
      <c r="J1617" s="188">
        <v>1</v>
      </c>
      <c r="K1617" s="190">
        <v>251</v>
      </c>
      <c r="L1617" s="94"/>
      <c r="M1617" s="189" t="s">
        <v>143</v>
      </c>
      <c r="N1617" s="189" t="s">
        <v>143</v>
      </c>
      <c r="O1617" s="189">
        <v>0.39400000000000002</v>
      </c>
      <c r="P1617" s="189">
        <v>0.51600000000000001</v>
      </c>
      <c r="Q1617" s="189">
        <v>0.24199999999999999</v>
      </c>
      <c r="R1617" s="189">
        <v>0.35399999999999998</v>
      </c>
      <c r="S1617" s="189">
        <v>8.5000000000000006E-2</v>
      </c>
      <c r="T1617" s="189">
        <v>0.16500000000000001</v>
      </c>
      <c r="U1617" s="189">
        <v>6.0000000000000001E-3</v>
      </c>
      <c r="V1617" s="189">
        <v>0.04</v>
      </c>
      <c r="W1617" s="189">
        <v>2.8000000000000001E-2</v>
      </c>
      <c r="X1617" s="189">
        <v>8.2000000000000003E-2</v>
      </c>
      <c r="Y1617" s="189" t="s">
        <v>143</v>
      </c>
      <c r="Z1617" s="189" t="s">
        <v>143</v>
      </c>
      <c r="AA1617" s="189">
        <v>4.2999999999999997E-2</v>
      </c>
      <c r="AB1617" s="189">
        <v>0.106</v>
      </c>
      <c r="AC1617" s="42"/>
    </row>
    <row r="1618" spans="1:29" x14ac:dyDescent="0.25">
      <c r="A1618" s="94" t="s">
        <v>3131</v>
      </c>
      <c r="B1618" s="189">
        <v>5.8004307250538407E-2</v>
      </c>
      <c r="C1618" s="189">
        <v>0.2518305814788227</v>
      </c>
      <c r="D1618" s="189">
        <v>0.27286432160804019</v>
      </c>
      <c r="E1618" s="189">
        <v>0.11564967695620962</v>
      </c>
      <c r="F1618" s="189">
        <v>3.6683417085427134E-2</v>
      </c>
      <c r="G1618" s="189">
        <v>0.21945441493180187</v>
      </c>
      <c r="H1618" s="189">
        <v>4.9533381191672653E-3</v>
      </c>
      <c r="I1618" s="189">
        <v>4.0559942569992818E-2</v>
      </c>
      <c r="J1618" s="188">
        <v>1</v>
      </c>
      <c r="K1618" s="190">
        <v>13930</v>
      </c>
      <c r="L1618" s="94"/>
      <c r="M1618" s="189">
        <v>5.3999999999999999E-2</v>
      </c>
      <c r="N1618" s="189">
        <v>6.2E-2</v>
      </c>
      <c r="O1618" s="189">
        <v>0.245</v>
      </c>
      <c r="P1618" s="189">
        <v>0.25900000000000001</v>
      </c>
      <c r="Q1618" s="189">
        <v>0.26600000000000001</v>
      </c>
      <c r="R1618" s="189">
        <v>0.28000000000000003</v>
      </c>
      <c r="S1618" s="189">
        <v>0.11</v>
      </c>
      <c r="T1618" s="189">
        <v>0.121</v>
      </c>
      <c r="U1618" s="189">
        <v>3.4000000000000002E-2</v>
      </c>
      <c r="V1618" s="189">
        <v>0.04</v>
      </c>
      <c r="W1618" s="189">
        <v>0.21299999999999999</v>
      </c>
      <c r="X1618" s="189">
        <v>0.22600000000000001</v>
      </c>
      <c r="Y1618" s="189">
        <v>4.0000000000000001E-3</v>
      </c>
      <c r="Z1618" s="189">
        <v>6.0000000000000001E-3</v>
      </c>
      <c r="AA1618" s="189">
        <v>3.6999999999999998E-2</v>
      </c>
      <c r="AB1618" s="189">
        <v>4.3999999999999997E-2</v>
      </c>
      <c r="AC1618" s="42"/>
    </row>
    <row r="1619" spans="1:29" x14ac:dyDescent="0.25">
      <c r="A1619" s="94" t="s">
        <v>3132</v>
      </c>
      <c r="B1619" s="189" t="s">
        <v>143</v>
      </c>
      <c r="C1619" s="189">
        <v>0.26666666666666666</v>
      </c>
      <c r="D1619" s="189">
        <v>0.31666666666666665</v>
      </c>
      <c r="E1619" s="189">
        <v>0.10833333333333334</v>
      </c>
      <c r="F1619" s="189">
        <v>0.10416666666666667</v>
      </c>
      <c r="G1619" s="189">
        <v>0.15833333333333333</v>
      </c>
      <c r="H1619" s="189">
        <v>8.3333333333333332E-3</v>
      </c>
      <c r="I1619" s="189">
        <v>3.7499999999999999E-2</v>
      </c>
      <c r="J1619" s="188">
        <v>0.99999999999999989</v>
      </c>
      <c r="K1619" s="190">
        <v>480</v>
      </c>
      <c r="L1619" s="94"/>
      <c r="M1619" s="189" t="s">
        <v>143</v>
      </c>
      <c r="N1619" s="189" t="s">
        <v>143</v>
      </c>
      <c r="O1619" s="189">
        <v>0.22900000000000001</v>
      </c>
      <c r="P1619" s="189">
        <v>0.308</v>
      </c>
      <c r="Q1619" s="189">
        <v>0.27700000000000002</v>
      </c>
      <c r="R1619" s="189">
        <v>0.36</v>
      </c>
      <c r="S1619" s="189">
        <v>8.4000000000000005E-2</v>
      </c>
      <c r="T1619" s="189">
        <v>0.13900000000000001</v>
      </c>
      <c r="U1619" s="189">
        <v>0.08</v>
      </c>
      <c r="V1619" s="189">
        <v>0.13500000000000001</v>
      </c>
      <c r="W1619" s="189">
        <v>0.128</v>
      </c>
      <c r="X1619" s="189">
        <v>0.19400000000000001</v>
      </c>
      <c r="Y1619" s="189">
        <v>3.0000000000000001E-3</v>
      </c>
      <c r="Z1619" s="189">
        <v>2.1000000000000001E-2</v>
      </c>
      <c r="AA1619" s="189">
        <v>2.4E-2</v>
      </c>
      <c r="AB1619" s="189">
        <v>5.8000000000000003E-2</v>
      </c>
      <c r="AC1619" s="42"/>
    </row>
    <row r="1620" spans="1:29" x14ac:dyDescent="0.25">
      <c r="A1620" s="94" t="s">
        <v>3133</v>
      </c>
      <c r="B1620" s="189" t="s">
        <v>143</v>
      </c>
      <c r="C1620" s="189">
        <v>0.10344827586206896</v>
      </c>
      <c r="D1620" s="189">
        <v>0.20689655172413793</v>
      </c>
      <c r="E1620" s="189">
        <v>6.6312997347480113E-2</v>
      </c>
      <c r="F1620" s="189">
        <v>3.1830238726790451E-2</v>
      </c>
      <c r="G1620" s="189">
        <v>0.54376657824933683</v>
      </c>
      <c r="H1620" s="189">
        <v>2.9177718832891247E-2</v>
      </c>
      <c r="I1620" s="189">
        <v>1.8567639257294429E-2</v>
      </c>
      <c r="J1620" s="188">
        <v>1</v>
      </c>
      <c r="K1620" s="190">
        <v>377</v>
      </c>
      <c r="L1620" s="94"/>
      <c r="M1620" s="189" t="s">
        <v>143</v>
      </c>
      <c r="N1620" s="189" t="s">
        <v>143</v>
      </c>
      <c r="O1620" s="189">
        <v>7.6999999999999999E-2</v>
      </c>
      <c r="P1620" s="189">
        <v>0.13800000000000001</v>
      </c>
      <c r="Q1620" s="189">
        <v>0.16900000000000001</v>
      </c>
      <c r="R1620" s="189">
        <v>0.251</v>
      </c>
      <c r="S1620" s="189">
        <v>4.4999999999999998E-2</v>
      </c>
      <c r="T1620" s="189">
        <v>9.6000000000000002E-2</v>
      </c>
      <c r="U1620" s="189">
        <v>1.7999999999999999E-2</v>
      </c>
      <c r="V1620" s="189">
        <v>5.5E-2</v>
      </c>
      <c r="W1620" s="189">
        <v>0.49299999999999999</v>
      </c>
      <c r="X1620" s="189">
        <v>0.59299999999999997</v>
      </c>
      <c r="Y1620" s="189">
        <v>1.6E-2</v>
      </c>
      <c r="Z1620" s="189">
        <v>5.0999999999999997E-2</v>
      </c>
      <c r="AA1620" s="189">
        <v>8.9999999999999993E-3</v>
      </c>
      <c r="AB1620" s="189">
        <v>3.7999999999999999E-2</v>
      </c>
      <c r="AC1620" s="42"/>
    </row>
    <row r="1621" spans="1:29" x14ac:dyDescent="0.25">
      <c r="A1621" s="94" t="s">
        <v>3134</v>
      </c>
      <c r="B1621" s="189">
        <v>2.6408450704225352E-3</v>
      </c>
      <c r="C1621" s="189">
        <v>8.8028169014084509E-4</v>
      </c>
      <c r="D1621" s="189">
        <v>0.65580985915492962</v>
      </c>
      <c r="E1621" s="189">
        <v>0.28521126760563381</v>
      </c>
      <c r="F1621" s="189">
        <v>1.7605633802816902E-3</v>
      </c>
      <c r="G1621" s="189">
        <v>8.8028169014084511E-3</v>
      </c>
      <c r="H1621" s="189" t="s">
        <v>143</v>
      </c>
      <c r="I1621" s="189">
        <v>4.4894366197183101E-2</v>
      </c>
      <c r="J1621" s="188">
        <v>1</v>
      </c>
      <c r="K1621" s="190">
        <v>1136</v>
      </c>
      <c r="L1621" s="94"/>
      <c r="M1621" s="189">
        <v>1E-3</v>
      </c>
      <c r="N1621" s="189">
        <v>8.0000000000000002E-3</v>
      </c>
      <c r="O1621" s="189">
        <v>0</v>
      </c>
      <c r="P1621" s="189">
        <v>5.0000000000000001E-3</v>
      </c>
      <c r="Q1621" s="189">
        <v>0.628</v>
      </c>
      <c r="R1621" s="189">
        <v>0.68300000000000005</v>
      </c>
      <c r="S1621" s="189">
        <v>0.26</v>
      </c>
      <c r="T1621" s="189">
        <v>0.312</v>
      </c>
      <c r="U1621" s="189">
        <v>0</v>
      </c>
      <c r="V1621" s="189">
        <v>6.0000000000000001E-3</v>
      </c>
      <c r="W1621" s="189">
        <v>5.0000000000000001E-3</v>
      </c>
      <c r="X1621" s="189">
        <v>1.6E-2</v>
      </c>
      <c r="Y1621" s="189" t="s">
        <v>143</v>
      </c>
      <c r="Z1621" s="189" t="s">
        <v>143</v>
      </c>
      <c r="AA1621" s="189">
        <v>3.4000000000000002E-2</v>
      </c>
      <c r="AB1621" s="189">
        <v>5.8999999999999997E-2</v>
      </c>
      <c r="AC1621" s="42"/>
    </row>
    <row r="1622" spans="1:29" x14ac:dyDescent="0.25">
      <c r="A1622" s="94" t="s">
        <v>3135</v>
      </c>
      <c r="B1622" s="189">
        <v>7.2910824453168821E-2</v>
      </c>
      <c r="C1622" s="189">
        <v>0.24677509814918677</v>
      </c>
      <c r="D1622" s="189">
        <v>0.22826696578799777</v>
      </c>
      <c r="E1622" s="189">
        <v>9.7588334268087495E-2</v>
      </c>
      <c r="F1622" s="189">
        <v>6.3376332024677504E-2</v>
      </c>
      <c r="G1622" s="189">
        <v>0.25687044307347168</v>
      </c>
      <c r="H1622" s="189">
        <v>5.0476724621424567E-3</v>
      </c>
      <c r="I1622" s="189">
        <v>2.9164329781267526E-2</v>
      </c>
      <c r="J1622" s="188">
        <v>1.0000000000000002</v>
      </c>
      <c r="K1622" s="190">
        <v>1783</v>
      </c>
      <c r="L1622" s="94"/>
      <c r="M1622" s="189">
        <v>6.2E-2</v>
      </c>
      <c r="N1622" s="189">
        <v>8.5999999999999993E-2</v>
      </c>
      <c r="O1622" s="189">
        <v>0.22700000000000001</v>
      </c>
      <c r="P1622" s="189">
        <v>0.26700000000000002</v>
      </c>
      <c r="Q1622" s="189">
        <v>0.20899999999999999</v>
      </c>
      <c r="R1622" s="189">
        <v>0.248</v>
      </c>
      <c r="S1622" s="189">
        <v>8.5000000000000006E-2</v>
      </c>
      <c r="T1622" s="189">
        <v>0.112</v>
      </c>
      <c r="U1622" s="189">
        <v>5.2999999999999999E-2</v>
      </c>
      <c r="V1622" s="189">
        <v>7.5999999999999998E-2</v>
      </c>
      <c r="W1622" s="189">
        <v>0.23699999999999999</v>
      </c>
      <c r="X1622" s="189">
        <v>0.27800000000000002</v>
      </c>
      <c r="Y1622" s="189">
        <v>3.0000000000000001E-3</v>
      </c>
      <c r="Z1622" s="189">
        <v>0.01</v>
      </c>
      <c r="AA1622" s="189">
        <v>2.1999999999999999E-2</v>
      </c>
      <c r="AB1622" s="189">
        <v>3.7999999999999999E-2</v>
      </c>
      <c r="AC1622" s="42"/>
    </row>
    <row r="1623" spans="1:29" x14ac:dyDescent="0.25">
      <c r="A1623" s="94" t="s">
        <v>3136</v>
      </c>
      <c r="B1623" s="189">
        <v>0.2971979788700046</v>
      </c>
      <c r="C1623" s="189">
        <v>0.42351860358291227</v>
      </c>
      <c r="D1623" s="189">
        <v>0.13275149288011023</v>
      </c>
      <c r="E1623" s="189">
        <v>3.5369774919614148E-2</v>
      </c>
      <c r="F1623" s="189">
        <v>1.3780431786862655E-3</v>
      </c>
      <c r="G1623" s="189">
        <v>5.3284336242535597E-2</v>
      </c>
      <c r="H1623" s="189">
        <v>2.7560863573725309E-3</v>
      </c>
      <c r="I1623" s="189">
        <v>5.3743683968764354E-2</v>
      </c>
      <c r="J1623" s="188">
        <v>1</v>
      </c>
      <c r="K1623" s="190">
        <v>2177</v>
      </c>
      <c r="L1623" s="94"/>
      <c r="M1623" s="189">
        <v>0.27800000000000002</v>
      </c>
      <c r="N1623" s="189">
        <v>0.317</v>
      </c>
      <c r="O1623" s="189">
        <v>0.40300000000000002</v>
      </c>
      <c r="P1623" s="189">
        <v>0.44400000000000001</v>
      </c>
      <c r="Q1623" s="189">
        <v>0.11899999999999999</v>
      </c>
      <c r="R1623" s="189">
        <v>0.14799999999999999</v>
      </c>
      <c r="S1623" s="189">
        <v>2.8000000000000001E-2</v>
      </c>
      <c r="T1623" s="189">
        <v>4.3999999999999997E-2</v>
      </c>
      <c r="U1623" s="189">
        <v>0</v>
      </c>
      <c r="V1623" s="189">
        <v>4.0000000000000001E-3</v>
      </c>
      <c r="W1623" s="189">
        <v>4.4999999999999998E-2</v>
      </c>
      <c r="X1623" s="189">
        <v>6.4000000000000001E-2</v>
      </c>
      <c r="Y1623" s="189">
        <v>1E-3</v>
      </c>
      <c r="Z1623" s="189">
        <v>6.0000000000000001E-3</v>
      </c>
      <c r="AA1623" s="189">
        <v>4.4999999999999998E-2</v>
      </c>
      <c r="AB1623" s="189">
        <v>6.4000000000000001E-2</v>
      </c>
      <c r="AC1623" s="42"/>
    </row>
    <row r="1624" spans="1:29" x14ac:dyDescent="0.25">
      <c r="A1624" s="94" t="s">
        <v>3137</v>
      </c>
      <c r="B1624" s="189" t="s">
        <v>143</v>
      </c>
      <c r="C1624" s="189">
        <v>0.19161676646706588</v>
      </c>
      <c r="D1624" s="189">
        <v>0.27245508982035926</v>
      </c>
      <c r="E1624" s="189">
        <v>0.18562874251497005</v>
      </c>
      <c r="F1624" s="189">
        <v>2.9940119760479042E-2</v>
      </c>
      <c r="G1624" s="189">
        <v>0.27844311377245506</v>
      </c>
      <c r="H1624" s="189">
        <v>1.1976047904191617E-2</v>
      </c>
      <c r="I1624" s="189">
        <v>2.9940119760479042E-2</v>
      </c>
      <c r="J1624" s="188">
        <v>1</v>
      </c>
      <c r="K1624" s="190">
        <v>334</v>
      </c>
      <c r="L1624" s="94"/>
      <c r="M1624" s="189" t="s">
        <v>143</v>
      </c>
      <c r="N1624" s="189" t="s">
        <v>143</v>
      </c>
      <c r="O1624" s="189">
        <v>0.153</v>
      </c>
      <c r="P1624" s="189">
        <v>0.23699999999999999</v>
      </c>
      <c r="Q1624" s="189">
        <v>0.22700000000000001</v>
      </c>
      <c r="R1624" s="189">
        <v>0.32300000000000001</v>
      </c>
      <c r="S1624" s="189">
        <v>0.14799999999999999</v>
      </c>
      <c r="T1624" s="189">
        <v>0.23100000000000001</v>
      </c>
      <c r="U1624" s="189">
        <v>1.6E-2</v>
      </c>
      <c r="V1624" s="189">
        <v>5.3999999999999999E-2</v>
      </c>
      <c r="W1624" s="189">
        <v>0.23300000000000001</v>
      </c>
      <c r="X1624" s="189">
        <v>0.32900000000000001</v>
      </c>
      <c r="Y1624" s="189">
        <v>5.0000000000000001E-3</v>
      </c>
      <c r="Z1624" s="189">
        <v>0.03</v>
      </c>
      <c r="AA1624" s="189">
        <v>1.6E-2</v>
      </c>
      <c r="AB1624" s="189">
        <v>5.3999999999999999E-2</v>
      </c>
      <c r="AC1624" s="42"/>
    </row>
    <row r="1625" spans="1:29" x14ac:dyDescent="0.25">
      <c r="A1625" s="94" t="s">
        <v>3138</v>
      </c>
      <c r="B1625" s="189" t="s">
        <v>143</v>
      </c>
      <c r="C1625" s="189">
        <v>0.22032786885245903</v>
      </c>
      <c r="D1625" s="189">
        <v>0.21967213114754097</v>
      </c>
      <c r="E1625" s="189">
        <v>0.16524590163934427</v>
      </c>
      <c r="F1625" s="189">
        <v>3.016393442622951E-2</v>
      </c>
      <c r="G1625" s="189">
        <v>0.32590163934426231</v>
      </c>
      <c r="H1625" s="189">
        <v>5.9016393442622951E-3</v>
      </c>
      <c r="I1625" s="189">
        <v>3.2786885245901641E-2</v>
      </c>
      <c r="J1625" s="188">
        <v>1</v>
      </c>
      <c r="K1625" s="190">
        <v>1525</v>
      </c>
      <c r="L1625" s="94"/>
      <c r="M1625" s="189" t="s">
        <v>143</v>
      </c>
      <c r="N1625" s="189" t="s">
        <v>143</v>
      </c>
      <c r="O1625" s="189">
        <v>0.2</v>
      </c>
      <c r="P1625" s="189">
        <v>0.24199999999999999</v>
      </c>
      <c r="Q1625" s="189">
        <v>0.2</v>
      </c>
      <c r="R1625" s="189">
        <v>0.24099999999999999</v>
      </c>
      <c r="S1625" s="189">
        <v>0.14699999999999999</v>
      </c>
      <c r="T1625" s="189">
        <v>0.185</v>
      </c>
      <c r="U1625" s="189">
        <v>2.3E-2</v>
      </c>
      <c r="V1625" s="189">
        <v>0.04</v>
      </c>
      <c r="W1625" s="189">
        <v>0.30299999999999999</v>
      </c>
      <c r="X1625" s="189">
        <v>0.35</v>
      </c>
      <c r="Y1625" s="189">
        <v>3.0000000000000001E-3</v>
      </c>
      <c r="Z1625" s="189">
        <v>1.0999999999999999E-2</v>
      </c>
      <c r="AA1625" s="189">
        <v>2.5000000000000001E-2</v>
      </c>
      <c r="AB1625" s="189">
        <v>4.2999999999999997E-2</v>
      </c>
      <c r="AC1625" s="42"/>
    </row>
    <row r="1626" spans="1:29" x14ac:dyDescent="0.25">
      <c r="A1626" s="94" t="s">
        <v>3139</v>
      </c>
      <c r="B1626" s="189" t="s">
        <v>143</v>
      </c>
      <c r="C1626" s="189">
        <v>0.46675900277008309</v>
      </c>
      <c r="D1626" s="189">
        <v>0.37119113573407203</v>
      </c>
      <c r="E1626" s="189">
        <v>5.817174515235457E-2</v>
      </c>
      <c r="F1626" s="189">
        <v>5.5401662049861496E-3</v>
      </c>
      <c r="G1626" s="189">
        <v>2.9085872576177285E-2</v>
      </c>
      <c r="H1626" s="189" t="s">
        <v>143</v>
      </c>
      <c r="I1626" s="189">
        <v>6.9252077562326875E-2</v>
      </c>
      <c r="J1626" s="188">
        <v>1</v>
      </c>
      <c r="K1626" s="190">
        <v>722</v>
      </c>
      <c r="L1626" s="94"/>
      <c r="M1626" s="189" t="s">
        <v>143</v>
      </c>
      <c r="N1626" s="189" t="s">
        <v>143</v>
      </c>
      <c r="O1626" s="189">
        <v>0.43099999999999999</v>
      </c>
      <c r="P1626" s="189">
        <v>0.503</v>
      </c>
      <c r="Q1626" s="189">
        <v>0.33700000000000002</v>
      </c>
      <c r="R1626" s="189">
        <v>0.40699999999999997</v>
      </c>
      <c r="S1626" s="189">
        <v>4.2999999999999997E-2</v>
      </c>
      <c r="T1626" s="189">
        <v>7.8E-2</v>
      </c>
      <c r="U1626" s="189">
        <v>2E-3</v>
      </c>
      <c r="V1626" s="189">
        <v>1.4E-2</v>
      </c>
      <c r="W1626" s="189">
        <v>1.9E-2</v>
      </c>
      <c r="X1626" s="189">
        <v>4.3999999999999997E-2</v>
      </c>
      <c r="Y1626" s="189" t="s">
        <v>143</v>
      </c>
      <c r="Z1626" s="189" t="s">
        <v>143</v>
      </c>
      <c r="AA1626" s="189">
        <v>5.2999999999999999E-2</v>
      </c>
      <c r="AB1626" s="189">
        <v>0.09</v>
      </c>
      <c r="AC1626" s="42"/>
    </row>
    <row r="1627" spans="1:29" x14ac:dyDescent="0.25">
      <c r="A1627" s="94" t="s">
        <v>3140</v>
      </c>
      <c r="B1627" s="189" t="s">
        <v>143</v>
      </c>
      <c r="C1627" s="189">
        <v>0.14821428571428572</v>
      </c>
      <c r="D1627" s="189">
        <v>0.31428571428571428</v>
      </c>
      <c r="E1627" s="189">
        <v>0.15892857142857142</v>
      </c>
      <c r="F1627" s="189">
        <v>3.5714285714285712E-2</v>
      </c>
      <c r="G1627" s="189">
        <v>0.31071428571428572</v>
      </c>
      <c r="H1627" s="189">
        <v>1.7857142857142857E-3</v>
      </c>
      <c r="I1627" s="189">
        <v>3.0357142857142857E-2</v>
      </c>
      <c r="J1627" s="188">
        <v>1</v>
      </c>
      <c r="K1627" s="190">
        <v>560</v>
      </c>
      <c r="L1627" s="94"/>
      <c r="M1627" s="189" t="s">
        <v>143</v>
      </c>
      <c r="N1627" s="189" t="s">
        <v>143</v>
      </c>
      <c r="O1627" s="189">
        <v>0.121</v>
      </c>
      <c r="P1627" s="189">
        <v>0.18</v>
      </c>
      <c r="Q1627" s="189">
        <v>0.27700000000000002</v>
      </c>
      <c r="R1627" s="189">
        <v>0.35399999999999998</v>
      </c>
      <c r="S1627" s="189">
        <v>0.13100000000000001</v>
      </c>
      <c r="T1627" s="189">
        <v>0.192</v>
      </c>
      <c r="U1627" s="189">
        <v>2.3E-2</v>
      </c>
      <c r="V1627" s="189">
        <v>5.5E-2</v>
      </c>
      <c r="W1627" s="189">
        <v>0.27400000000000002</v>
      </c>
      <c r="X1627" s="189">
        <v>0.35</v>
      </c>
      <c r="Y1627" s="189">
        <v>0</v>
      </c>
      <c r="Z1627" s="189">
        <v>0.01</v>
      </c>
      <c r="AA1627" s="189">
        <v>1.9E-2</v>
      </c>
      <c r="AB1627" s="189">
        <v>4.8000000000000001E-2</v>
      </c>
      <c r="AC1627" s="42"/>
    </row>
    <row r="1628" spans="1:29" x14ac:dyDescent="0.25">
      <c r="A1628" s="94" t="s">
        <v>3141</v>
      </c>
      <c r="B1628" s="189" t="s">
        <v>143</v>
      </c>
      <c r="C1628" s="189">
        <v>0.23219814241486067</v>
      </c>
      <c r="D1628" s="189">
        <v>0.19195046439628483</v>
      </c>
      <c r="E1628" s="189">
        <v>0.1238390092879257</v>
      </c>
      <c r="F1628" s="189">
        <v>0.1826625386996904</v>
      </c>
      <c r="G1628" s="189">
        <v>0.22910216718266255</v>
      </c>
      <c r="H1628" s="189">
        <v>3.0959752321981426E-3</v>
      </c>
      <c r="I1628" s="189">
        <v>3.7151702786377708E-2</v>
      </c>
      <c r="J1628" s="188">
        <v>1</v>
      </c>
      <c r="K1628" s="190">
        <v>323</v>
      </c>
      <c r="L1628" s="94"/>
      <c r="M1628" s="189" t="s">
        <v>143</v>
      </c>
      <c r="N1628" s="189" t="s">
        <v>143</v>
      </c>
      <c r="O1628" s="189">
        <v>0.189</v>
      </c>
      <c r="P1628" s="189">
        <v>0.28100000000000003</v>
      </c>
      <c r="Q1628" s="189">
        <v>0.153</v>
      </c>
      <c r="R1628" s="189">
        <v>0.23799999999999999</v>
      </c>
      <c r="S1628" s="189">
        <v>9.1999999999999998E-2</v>
      </c>
      <c r="T1628" s="189">
        <v>0.16400000000000001</v>
      </c>
      <c r="U1628" s="189">
        <v>0.14399999999999999</v>
      </c>
      <c r="V1628" s="189">
        <v>0.22800000000000001</v>
      </c>
      <c r="W1628" s="189">
        <v>0.187</v>
      </c>
      <c r="X1628" s="189">
        <v>0.27800000000000002</v>
      </c>
      <c r="Y1628" s="189">
        <v>1E-3</v>
      </c>
      <c r="Z1628" s="189">
        <v>1.7000000000000001E-2</v>
      </c>
      <c r="AA1628" s="189">
        <v>2.1000000000000001E-2</v>
      </c>
      <c r="AB1628" s="189">
        <v>6.4000000000000001E-2</v>
      </c>
      <c r="AC1628" s="42"/>
    </row>
    <row r="1629" spans="1:29" x14ac:dyDescent="0.25">
      <c r="A1629" s="94" t="s">
        <v>3142</v>
      </c>
      <c r="B1629" s="189" t="s">
        <v>143</v>
      </c>
      <c r="C1629" s="189">
        <v>0.12787723785166241</v>
      </c>
      <c r="D1629" s="189">
        <v>0.20460358056265984</v>
      </c>
      <c r="E1629" s="189">
        <v>0.10997442455242967</v>
      </c>
      <c r="F1629" s="189">
        <v>2.8132992327365727E-2</v>
      </c>
      <c r="G1629" s="189">
        <v>0.48337595907928388</v>
      </c>
      <c r="H1629" s="189">
        <v>1.5345268542199489E-2</v>
      </c>
      <c r="I1629" s="189">
        <v>3.0690537084398978E-2</v>
      </c>
      <c r="J1629" s="188">
        <v>1</v>
      </c>
      <c r="K1629" s="190">
        <v>391</v>
      </c>
      <c r="L1629" s="94"/>
      <c r="M1629" s="189" t="s">
        <v>143</v>
      </c>
      <c r="N1629" s="189" t="s">
        <v>143</v>
      </c>
      <c r="O1629" s="189">
        <v>9.8000000000000004E-2</v>
      </c>
      <c r="P1629" s="189">
        <v>0.16500000000000001</v>
      </c>
      <c r="Q1629" s="189">
        <v>0.16800000000000001</v>
      </c>
      <c r="R1629" s="189">
        <v>0.247</v>
      </c>
      <c r="S1629" s="189">
        <v>8.3000000000000004E-2</v>
      </c>
      <c r="T1629" s="189">
        <v>0.14499999999999999</v>
      </c>
      <c r="U1629" s="189">
        <v>1.6E-2</v>
      </c>
      <c r="V1629" s="189">
        <v>0.05</v>
      </c>
      <c r="W1629" s="189">
        <v>0.434</v>
      </c>
      <c r="X1629" s="189">
        <v>0.53300000000000003</v>
      </c>
      <c r="Y1629" s="189">
        <v>7.0000000000000001E-3</v>
      </c>
      <c r="Z1629" s="189">
        <v>3.3000000000000002E-2</v>
      </c>
      <c r="AA1629" s="189">
        <v>1.7999999999999999E-2</v>
      </c>
      <c r="AB1629" s="189">
        <v>5.2999999999999999E-2</v>
      </c>
      <c r="AC1629" s="42"/>
    </row>
    <row r="1630" spans="1:29" x14ac:dyDescent="0.25">
      <c r="A1630" s="94" t="s">
        <v>3143</v>
      </c>
      <c r="B1630" s="189" t="s">
        <v>143</v>
      </c>
      <c r="C1630" s="189">
        <v>0.21104428649535265</v>
      </c>
      <c r="D1630" s="189">
        <v>0.45926735921268452</v>
      </c>
      <c r="E1630" s="189">
        <v>0.12192454893384364</v>
      </c>
      <c r="F1630" s="189">
        <v>2.2416621104428651E-2</v>
      </c>
      <c r="G1630" s="189">
        <v>0.12848551120831056</v>
      </c>
      <c r="H1630" s="189">
        <v>3.2804811372334607E-3</v>
      </c>
      <c r="I1630" s="189">
        <v>5.358119190814653E-2</v>
      </c>
      <c r="J1630" s="188">
        <v>1</v>
      </c>
      <c r="K1630" s="190">
        <v>1829</v>
      </c>
      <c r="L1630" s="94"/>
      <c r="M1630" s="189" t="s">
        <v>143</v>
      </c>
      <c r="N1630" s="189" t="s">
        <v>143</v>
      </c>
      <c r="O1630" s="189">
        <v>0.193</v>
      </c>
      <c r="P1630" s="189">
        <v>0.23</v>
      </c>
      <c r="Q1630" s="189">
        <v>0.437</v>
      </c>
      <c r="R1630" s="189">
        <v>0.48199999999999998</v>
      </c>
      <c r="S1630" s="189">
        <v>0.108</v>
      </c>
      <c r="T1630" s="189">
        <v>0.13800000000000001</v>
      </c>
      <c r="U1630" s="189">
        <v>1.7000000000000001E-2</v>
      </c>
      <c r="V1630" s="189">
        <v>0.03</v>
      </c>
      <c r="W1630" s="189">
        <v>0.114</v>
      </c>
      <c r="X1630" s="189">
        <v>0.14499999999999999</v>
      </c>
      <c r="Y1630" s="189">
        <v>2E-3</v>
      </c>
      <c r="Z1630" s="189">
        <v>7.0000000000000001E-3</v>
      </c>
      <c r="AA1630" s="189">
        <v>4.3999999999999997E-2</v>
      </c>
      <c r="AB1630" s="189">
        <v>6.5000000000000002E-2</v>
      </c>
      <c r="AC1630" s="42"/>
    </row>
    <row r="1631" spans="1:29" x14ac:dyDescent="0.25">
      <c r="A1631" s="94" t="s">
        <v>3144</v>
      </c>
      <c r="B1631" s="189" t="s">
        <v>143</v>
      </c>
      <c r="C1631" s="189">
        <v>0.32748538011695905</v>
      </c>
      <c r="D1631" s="189">
        <v>0.45906432748538012</v>
      </c>
      <c r="E1631" s="189">
        <v>9.0643274853801165E-2</v>
      </c>
      <c r="F1631" s="189">
        <v>1.4619883040935672E-2</v>
      </c>
      <c r="G1631" s="189">
        <v>6.725146198830409E-2</v>
      </c>
      <c r="H1631" s="189" t="s">
        <v>143</v>
      </c>
      <c r="I1631" s="189">
        <v>4.0935672514619881E-2</v>
      </c>
      <c r="J1631" s="188">
        <v>1</v>
      </c>
      <c r="K1631" s="190">
        <v>342</v>
      </c>
      <c r="L1631" s="94"/>
      <c r="M1631" s="189" t="s">
        <v>143</v>
      </c>
      <c r="N1631" s="189" t="s">
        <v>143</v>
      </c>
      <c r="O1631" s="189">
        <v>0.28000000000000003</v>
      </c>
      <c r="P1631" s="189">
        <v>0.379</v>
      </c>
      <c r="Q1631" s="189">
        <v>0.40699999999999997</v>
      </c>
      <c r="R1631" s="189">
        <v>0.51200000000000001</v>
      </c>
      <c r="S1631" s="189">
        <v>6.5000000000000002E-2</v>
      </c>
      <c r="T1631" s="189">
        <v>0.126</v>
      </c>
      <c r="U1631" s="189">
        <v>6.0000000000000001E-3</v>
      </c>
      <c r="V1631" s="189">
        <v>3.4000000000000002E-2</v>
      </c>
      <c r="W1631" s="189">
        <v>4.4999999999999998E-2</v>
      </c>
      <c r="X1631" s="189">
        <v>9.9000000000000005E-2</v>
      </c>
      <c r="Y1631" s="189" t="s">
        <v>143</v>
      </c>
      <c r="Z1631" s="189" t="s">
        <v>143</v>
      </c>
      <c r="AA1631" s="189">
        <v>2.5000000000000001E-2</v>
      </c>
      <c r="AB1631" s="189">
        <v>6.8000000000000005E-2</v>
      </c>
      <c r="AC1631" s="42"/>
    </row>
    <row r="1632" spans="1:29" x14ac:dyDescent="0.25">
      <c r="A1632" s="94" t="s">
        <v>3145</v>
      </c>
      <c r="B1632" s="189">
        <v>5.3278688524590161E-2</v>
      </c>
      <c r="C1632" s="189">
        <v>0.27385831381733022</v>
      </c>
      <c r="D1632" s="189">
        <v>0.2977532201405152</v>
      </c>
      <c r="E1632" s="189">
        <v>0.10377634660421546</v>
      </c>
      <c r="F1632" s="189">
        <v>2.6419789227166278E-2</v>
      </c>
      <c r="G1632" s="189">
        <v>0.20023419203747073</v>
      </c>
      <c r="H1632" s="189">
        <v>2.5248829039812648E-3</v>
      </c>
      <c r="I1632" s="189">
        <v>4.2154566744730677E-2</v>
      </c>
      <c r="J1632" s="188">
        <v>0.99999999999999989</v>
      </c>
      <c r="K1632" s="190">
        <v>27328</v>
      </c>
      <c r="L1632" s="94"/>
      <c r="M1632" s="189">
        <v>5.0999999999999997E-2</v>
      </c>
      <c r="N1632" s="189">
        <v>5.6000000000000001E-2</v>
      </c>
      <c r="O1632" s="189">
        <v>0.26900000000000002</v>
      </c>
      <c r="P1632" s="189">
        <v>0.27900000000000003</v>
      </c>
      <c r="Q1632" s="189">
        <v>0.29199999999999998</v>
      </c>
      <c r="R1632" s="189">
        <v>0.30299999999999999</v>
      </c>
      <c r="S1632" s="189">
        <v>0.1</v>
      </c>
      <c r="T1632" s="189">
        <v>0.107</v>
      </c>
      <c r="U1632" s="189">
        <v>2.5000000000000001E-2</v>
      </c>
      <c r="V1632" s="189">
        <v>2.8000000000000001E-2</v>
      </c>
      <c r="W1632" s="189">
        <v>0.19600000000000001</v>
      </c>
      <c r="X1632" s="189">
        <v>0.20499999999999999</v>
      </c>
      <c r="Y1632" s="189">
        <v>2E-3</v>
      </c>
      <c r="Z1632" s="189">
        <v>3.0000000000000001E-3</v>
      </c>
      <c r="AA1632" s="189">
        <v>0.04</v>
      </c>
      <c r="AB1632" s="189">
        <v>4.4999999999999998E-2</v>
      </c>
      <c r="AC1632" s="42"/>
    </row>
    <row r="1633" spans="1:29" x14ac:dyDescent="0.25">
      <c r="A1633" s="94" t="s">
        <v>3146</v>
      </c>
      <c r="B1633" s="189" t="s">
        <v>143</v>
      </c>
      <c r="C1633" s="189">
        <v>0.35822784810126584</v>
      </c>
      <c r="D1633" s="189">
        <v>0.30506329113924052</v>
      </c>
      <c r="E1633" s="189">
        <v>0.11139240506329114</v>
      </c>
      <c r="F1633" s="189">
        <v>3.0379746835443037E-2</v>
      </c>
      <c r="G1633" s="189">
        <v>0.16582278481012658</v>
      </c>
      <c r="H1633" s="189">
        <v>1.2658227848101266E-3</v>
      </c>
      <c r="I1633" s="189">
        <v>2.7848101265822784E-2</v>
      </c>
      <c r="J1633" s="188">
        <v>1</v>
      </c>
      <c r="K1633" s="190">
        <v>790</v>
      </c>
      <c r="L1633" s="94"/>
      <c r="M1633" s="189" t="s">
        <v>143</v>
      </c>
      <c r="N1633" s="189" t="s">
        <v>143</v>
      </c>
      <c r="O1633" s="189">
        <v>0.32600000000000001</v>
      </c>
      <c r="P1633" s="189">
        <v>0.39200000000000002</v>
      </c>
      <c r="Q1633" s="189">
        <v>0.27400000000000002</v>
      </c>
      <c r="R1633" s="189">
        <v>0.33800000000000002</v>
      </c>
      <c r="S1633" s="189">
        <v>9.0999999999999998E-2</v>
      </c>
      <c r="T1633" s="189">
        <v>0.13500000000000001</v>
      </c>
      <c r="U1633" s="189">
        <v>0.02</v>
      </c>
      <c r="V1633" s="189">
        <v>4.4999999999999998E-2</v>
      </c>
      <c r="W1633" s="189">
        <v>0.14199999999999999</v>
      </c>
      <c r="X1633" s="189">
        <v>0.193</v>
      </c>
      <c r="Y1633" s="189">
        <v>0</v>
      </c>
      <c r="Z1633" s="189">
        <v>7.0000000000000001E-3</v>
      </c>
      <c r="AA1633" s="189">
        <v>1.7999999999999999E-2</v>
      </c>
      <c r="AB1633" s="189">
        <v>4.2000000000000003E-2</v>
      </c>
      <c r="AC1633" s="42"/>
    </row>
    <row r="1634" spans="1:29" x14ac:dyDescent="0.25">
      <c r="A1634" s="94" t="s">
        <v>3147</v>
      </c>
      <c r="B1634" s="189" t="s">
        <v>143</v>
      </c>
      <c r="C1634" s="189">
        <v>7.4279379157427938E-2</v>
      </c>
      <c r="D1634" s="189">
        <v>0.1951219512195122</v>
      </c>
      <c r="E1634" s="189">
        <v>9.4235033259423506E-2</v>
      </c>
      <c r="F1634" s="189">
        <v>9.9778270509977823E-3</v>
      </c>
      <c r="G1634" s="189">
        <v>0.54656319290465627</v>
      </c>
      <c r="H1634" s="189">
        <v>8.869179600886918E-3</v>
      </c>
      <c r="I1634" s="189">
        <v>7.0953436807095344E-2</v>
      </c>
      <c r="J1634" s="188">
        <v>1</v>
      </c>
      <c r="K1634" s="190">
        <v>902</v>
      </c>
      <c r="L1634" s="94"/>
      <c r="M1634" s="189" t="s">
        <v>143</v>
      </c>
      <c r="N1634" s="189" t="s">
        <v>143</v>
      </c>
      <c r="O1634" s="189">
        <v>5.8999999999999997E-2</v>
      </c>
      <c r="P1634" s="189">
        <v>9.2999999999999999E-2</v>
      </c>
      <c r="Q1634" s="189">
        <v>0.17100000000000001</v>
      </c>
      <c r="R1634" s="189">
        <v>0.222</v>
      </c>
      <c r="S1634" s="189">
        <v>7.6999999999999999E-2</v>
      </c>
      <c r="T1634" s="189">
        <v>0.115</v>
      </c>
      <c r="U1634" s="189">
        <v>5.0000000000000001E-3</v>
      </c>
      <c r="V1634" s="189">
        <v>1.9E-2</v>
      </c>
      <c r="W1634" s="189">
        <v>0.51400000000000001</v>
      </c>
      <c r="X1634" s="189">
        <v>0.57899999999999996</v>
      </c>
      <c r="Y1634" s="189">
        <v>5.0000000000000001E-3</v>
      </c>
      <c r="Z1634" s="189">
        <v>1.7000000000000001E-2</v>
      </c>
      <c r="AA1634" s="189">
        <v>5.6000000000000001E-2</v>
      </c>
      <c r="AB1634" s="189">
        <v>0.09</v>
      </c>
      <c r="AC1634" s="42"/>
    </row>
    <row r="1635" spans="1:29" x14ac:dyDescent="0.25">
      <c r="A1635" s="94" t="s">
        <v>3148</v>
      </c>
      <c r="B1635" s="189">
        <v>6.9158225637443241E-2</v>
      </c>
      <c r="C1635" s="189">
        <v>1.3971358714634998E-3</v>
      </c>
      <c r="D1635" s="189">
        <v>0.68669228082431022</v>
      </c>
      <c r="E1635" s="189">
        <v>0.15298637792525324</v>
      </c>
      <c r="F1635" s="189">
        <v>6.6713237862382119E-2</v>
      </c>
      <c r="G1635" s="189">
        <v>3.8421236465246244E-3</v>
      </c>
      <c r="H1635" s="189" t="s">
        <v>143</v>
      </c>
      <c r="I1635" s="189">
        <v>1.9210618232623121E-2</v>
      </c>
      <c r="J1635" s="188">
        <v>1</v>
      </c>
      <c r="K1635" s="190">
        <v>2863</v>
      </c>
      <c r="L1635" s="94"/>
      <c r="M1635" s="189">
        <v>0.06</v>
      </c>
      <c r="N1635" s="189">
        <v>7.9000000000000001E-2</v>
      </c>
      <c r="O1635" s="189">
        <v>1E-3</v>
      </c>
      <c r="P1635" s="189">
        <v>4.0000000000000001E-3</v>
      </c>
      <c r="Q1635" s="189">
        <v>0.66900000000000004</v>
      </c>
      <c r="R1635" s="189">
        <v>0.70299999999999996</v>
      </c>
      <c r="S1635" s="189">
        <v>0.14000000000000001</v>
      </c>
      <c r="T1635" s="189">
        <v>0.16700000000000001</v>
      </c>
      <c r="U1635" s="189">
        <v>5.8000000000000003E-2</v>
      </c>
      <c r="V1635" s="189">
        <v>7.5999999999999998E-2</v>
      </c>
      <c r="W1635" s="189">
        <v>2E-3</v>
      </c>
      <c r="X1635" s="189">
        <v>7.0000000000000001E-3</v>
      </c>
      <c r="Y1635" s="189" t="s">
        <v>143</v>
      </c>
      <c r="Z1635" s="189" t="s">
        <v>143</v>
      </c>
      <c r="AA1635" s="189">
        <v>1.4999999999999999E-2</v>
      </c>
      <c r="AB1635" s="189">
        <v>2.5000000000000001E-2</v>
      </c>
      <c r="AC1635" s="42"/>
    </row>
    <row r="1636" spans="1:29" x14ac:dyDescent="0.25">
      <c r="A1636" s="94" t="s">
        <v>3149</v>
      </c>
      <c r="B1636" s="189">
        <v>5.1443269505573021E-2</v>
      </c>
      <c r="C1636" s="189">
        <v>0.27379251214632755</v>
      </c>
      <c r="D1636" s="189">
        <v>0.27322092026293227</v>
      </c>
      <c r="E1636" s="189">
        <v>8.4881394684195491E-2</v>
      </c>
      <c r="F1636" s="189">
        <v>4.4298370963132321E-2</v>
      </c>
      <c r="G1636" s="189">
        <v>0.23692483566733352</v>
      </c>
      <c r="H1636" s="189">
        <v>8.573878250928837E-4</v>
      </c>
      <c r="I1636" s="189">
        <v>3.4581308945412975E-2</v>
      </c>
      <c r="J1636" s="188">
        <v>1</v>
      </c>
      <c r="K1636" s="190">
        <v>3499</v>
      </c>
      <c r="L1636" s="94"/>
      <c r="M1636" s="189">
        <v>4.4999999999999998E-2</v>
      </c>
      <c r="N1636" s="189">
        <v>5.8999999999999997E-2</v>
      </c>
      <c r="O1636" s="189">
        <v>0.25900000000000001</v>
      </c>
      <c r="P1636" s="189">
        <v>0.28899999999999998</v>
      </c>
      <c r="Q1636" s="189">
        <v>0.25900000000000001</v>
      </c>
      <c r="R1636" s="189">
        <v>0.28799999999999998</v>
      </c>
      <c r="S1636" s="189">
        <v>7.5999999999999998E-2</v>
      </c>
      <c r="T1636" s="189">
        <v>9.5000000000000001E-2</v>
      </c>
      <c r="U1636" s="189">
        <v>3.7999999999999999E-2</v>
      </c>
      <c r="V1636" s="189">
        <v>5.1999999999999998E-2</v>
      </c>
      <c r="W1636" s="189">
        <v>0.223</v>
      </c>
      <c r="X1636" s="189">
        <v>0.251</v>
      </c>
      <c r="Y1636" s="189">
        <v>0</v>
      </c>
      <c r="Z1636" s="189">
        <v>3.0000000000000001E-3</v>
      </c>
      <c r="AA1636" s="189">
        <v>2.9000000000000001E-2</v>
      </c>
      <c r="AB1636" s="189">
        <v>4.1000000000000002E-2</v>
      </c>
      <c r="AC1636" s="42"/>
    </row>
    <row r="1637" spans="1:29" x14ac:dyDescent="0.25">
      <c r="A1637" s="94" t="s">
        <v>3150</v>
      </c>
      <c r="B1637" s="189">
        <v>0.28195662205814492</v>
      </c>
      <c r="C1637" s="189">
        <v>0.4531610521458237</v>
      </c>
      <c r="D1637" s="189">
        <v>0.15043839409321644</v>
      </c>
      <c r="E1637" s="189">
        <v>3.1841255191509002E-2</v>
      </c>
      <c r="F1637" s="189">
        <v>1.1536686663590216E-3</v>
      </c>
      <c r="G1637" s="189">
        <v>3.5071527457314261E-2</v>
      </c>
      <c r="H1637" s="189">
        <v>1.3844023996308261E-3</v>
      </c>
      <c r="I1637" s="189">
        <v>4.4993077988001846E-2</v>
      </c>
      <c r="J1637" s="188">
        <v>1</v>
      </c>
      <c r="K1637" s="190">
        <v>4334</v>
      </c>
      <c r="L1637" s="94"/>
      <c r="M1637" s="189">
        <v>0.26900000000000002</v>
      </c>
      <c r="N1637" s="189">
        <v>0.29599999999999999</v>
      </c>
      <c r="O1637" s="189">
        <v>0.438</v>
      </c>
      <c r="P1637" s="189">
        <v>0.46800000000000003</v>
      </c>
      <c r="Q1637" s="189">
        <v>0.14000000000000001</v>
      </c>
      <c r="R1637" s="189">
        <v>0.161</v>
      </c>
      <c r="S1637" s="189">
        <v>2.7E-2</v>
      </c>
      <c r="T1637" s="189">
        <v>3.6999999999999998E-2</v>
      </c>
      <c r="U1637" s="189">
        <v>0</v>
      </c>
      <c r="V1637" s="189">
        <v>3.0000000000000001E-3</v>
      </c>
      <c r="W1637" s="189">
        <v>0.03</v>
      </c>
      <c r="X1637" s="189">
        <v>4.1000000000000002E-2</v>
      </c>
      <c r="Y1637" s="189">
        <v>1E-3</v>
      </c>
      <c r="Z1637" s="189">
        <v>3.0000000000000001E-3</v>
      </c>
      <c r="AA1637" s="189">
        <v>3.9E-2</v>
      </c>
      <c r="AB1637" s="189">
        <v>5.1999999999999998E-2</v>
      </c>
      <c r="AC1637" s="42"/>
    </row>
    <row r="1638" spans="1:29" x14ac:dyDescent="0.25">
      <c r="A1638" s="94" t="s">
        <v>3151</v>
      </c>
      <c r="B1638" s="189" t="s">
        <v>143</v>
      </c>
      <c r="C1638" s="189">
        <v>0.1761904761904762</v>
      </c>
      <c r="D1638" s="189">
        <v>0.33015873015873015</v>
      </c>
      <c r="E1638" s="189">
        <v>0.23174603174603176</v>
      </c>
      <c r="F1638" s="189">
        <v>1.4285714285714285E-2</v>
      </c>
      <c r="G1638" s="189">
        <v>0.20793650793650795</v>
      </c>
      <c r="H1638" s="189">
        <v>7.9365079365079361E-3</v>
      </c>
      <c r="I1638" s="189">
        <v>3.1746031746031744E-2</v>
      </c>
      <c r="J1638" s="188">
        <v>1</v>
      </c>
      <c r="K1638" s="190">
        <v>630</v>
      </c>
      <c r="L1638" s="94"/>
      <c r="M1638" s="189" t="s">
        <v>143</v>
      </c>
      <c r="N1638" s="189" t="s">
        <v>143</v>
      </c>
      <c r="O1638" s="189">
        <v>0.14799999999999999</v>
      </c>
      <c r="P1638" s="189">
        <v>0.20799999999999999</v>
      </c>
      <c r="Q1638" s="189">
        <v>0.29499999999999998</v>
      </c>
      <c r="R1638" s="189">
        <v>0.36799999999999999</v>
      </c>
      <c r="S1638" s="189">
        <v>0.2</v>
      </c>
      <c r="T1638" s="189">
        <v>0.26600000000000001</v>
      </c>
      <c r="U1638" s="189">
        <v>8.0000000000000002E-3</v>
      </c>
      <c r="V1638" s="189">
        <v>2.7E-2</v>
      </c>
      <c r="W1638" s="189">
        <v>0.17799999999999999</v>
      </c>
      <c r="X1638" s="189">
        <v>0.24099999999999999</v>
      </c>
      <c r="Y1638" s="189">
        <v>3.0000000000000001E-3</v>
      </c>
      <c r="Z1638" s="189">
        <v>1.7999999999999999E-2</v>
      </c>
      <c r="AA1638" s="189">
        <v>2.1000000000000001E-2</v>
      </c>
      <c r="AB1638" s="189">
        <v>4.9000000000000002E-2</v>
      </c>
      <c r="AC1638" s="42"/>
    </row>
    <row r="1639" spans="1:29" x14ac:dyDescent="0.25">
      <c r="A1639" s="94" t="s">
        <v>3152</v>
      </c>
      <c r="B1639" s="189" t="s">
        <v>143</v>
      </c>
      <c r="C1639" s="189">
        <v>0.22317723770005929</v>
      </c>
      <c r="D1639" s="189">
        <v>0.25637225844694722</v>
      </c>
      <c r="E1639" s="189">
        <v>0.12803793716656786</v>
      </c>
      <c r="F1639" s="189">
        <v>2.2525192649673977E-2</v>
      </c>
      <c r="G1639" s="189">
        <v>0.33165382335506816</v>
      </c>
      <c r="H1639" s="189">
        <v>2.6674570243034974E-3</v>
      </c>
      <c r="I1639" s="189">
        <v>3.5566093657379963E-2</v>
      </c>
      <c r="J1639" s="188">
        <v>0.99999999999999989</v>
      </c>
      <c r="K1639" s="190">
        <v>3374</v>
      </c>
      <c r="L1639" s="94"/>
      <c r="M1639" s="189" t="s">
        <v>143</v>
      </c>
      <c r="N1639" s="189" t="s">
        <v>143</v>
      </c>
      <c r="O1639" s="189">
        <v>0.20899999999999999</v>
      </c>
      <c r="P1639" s="189">
        <v>0.23799999999999999</v>
      </c>
      <c r="Q1639" s="189">
        <v>0.24199999999999999</v>
      </c>
      <c r="R1639" s="189">
        <v>0.27100000000000002</v>
      </c>
      <c r="S1639" s="189">
        <v>0.11700000000000001</v>
      </c>
      <c r="T1639" s="189">
        <v>0.14000000000000001</v>
      </c>
      <c r="U1639" s="189">
        <v>1.7999999999999999E-2</v>
      </c>
      <c r="V1639" s="189">
        <v>2.8000000000000001E-2</v>
      </c>
      <c r="W1639" s="189">
        <v>0.316</v>
      </c>
      <c r="X1639" s="189">
        <v>0.34799999999999998</v>
      </c>
      <c r="Y1639" s="189">
        <v>1E-3</v>
      </c>
      <c r="Z1639" s="189">
        <v>5.0000000000000001E-3</v>
      </c>
      <c r="AA1639" s="189">
        <v>0.03</v>
      </c>
      <c r="AB1639" s="189">
        <v>4.2000000000000003E-2</v>
      </c>
      <c r="AC1639" s="42"/>
    </row>
    <row r="1640" spans="1:29" x14ac:dyDescent="0.25">
      <c r="A1640" s="94" t="s">
        <v>3153</v>
      </c>
      <c r="B1640" s="189" t="s">
        <v>143</v>
      </c>
      <c r="C1640" s="189">
        <v>0.50550660792951541</v>
      </c>
      <c r="D1640" s="189">
        <v>0.31607929515418504</v>
      </c>
      <c r="E1640" s="189">
        <v>5.8370044052863439E-2</v>
      </c>
      <c r="F1640" s="189">
        <v>5.5066079295154188E-3</v>
      </c>
      <c r="G1640" s="189">
        <v>1.6519823788546256E-2</v>
      </c>
      <c r="H1640" s="189" t="s">
        <v>143</v>
      </c>
      <c r="I1640" s="189">
        <v>9.8017621145374448E-2</v>
      </c>
      <c r="J1640" s="188">
        <v>1</v>
      </c>
      <c r="K1640" s="190">
        <v>908</v>
      </c>
      <c r="L1640" s="94"/>
      <c r="M1640" s="189" t="s">
        <v>143</v>
      </c>
      <c r="N1640" s="189" t="s">
        <v>143</v>
      </c>
      <c r="O1640" s="189">
        <v>0.47299999999999998</v>
      </c>
      <c r="P1640" s="189">
        <v>0.53800000000000003</v>
      </c>
      <c r="Q1640" s="189">
        <v>0.28699999999999998</v>
      </c>
      <c r="R1640" s="189">
        <v>0.34699999999999998</v>
      </c>
      <c r="S1640" s="189">
        <v>4.4999999999999998E-2</v>
      </c>
      <c r="T1640" s="189">
        <v>7.5999999999999998E-2</v>
      </c>
      <c r="U1640" s="189">
        <v>2E-3</v>
      </c>
      <c r="V1640" s="189">
        <v>1.2999999999999999E-2</v>
      </c>
      <c r="W1640" s="189">
        <v>0.01</v>
      </c>
      <c r="X1640" s="189">
        <v>2.7E-2</v>
      </c>
      <c r="Y1640" s="189" t="s">
        <v>143</v>
      </c>
      <c r="Z1640" s="189" t="s">
        <v>143</v>
      </c>
      <c r="AA1640" s="189">
        <v>0.08</v>
      </c>
      <c r="AB1640" s="189">
        <v>0.11899999999999999</v>
      </c>
      <c r="AC1640" s="42"/>
    </row>
    <row r="1641" spans="1:29" x14ac:dyDescent="0.25">
      <c r="A1641" s="94" t="s">
        <v>3154</v>
      </c>
      <c r="B1641" s="189" t="s">
        <v>143</v>
      </c>
      <c r="C1641" s="189">
        <v>0.17772778402699663</v>
      </c>
      <c r="D1641" s="189">
        <v>0.39482564679415072</v>
      </c>
      <c r="E1641" s="189">
        <v>0.12485939257592801</v>
      </c>
      <c r="F1641" s="189">
        <v>1.9122609673790775E-2</v>
      </c>
      <c r="G1641" s="189">
        <v>0.23959505061867267</v>
      </c>
      <c r="H1641" s="189">
        <v>2.2497187851518562E-3</v>
      </c>
      <c r="I1641" s="189">
        <v>4.1619797525309338E-2</v>
      </c>
      <c r="J1641" s="188">
        <v>1</v>
      </c>
      <c r="K1641" s="190">
        <v>889</v>
      </c>
      <c r="L1641" s="94"/>
      <c r="M1641" s="189" t="s">
        <v>143</v>
      </c>
      <c r="N1641" s="189" t="s">
        <v>143</v>
      </c>
      <c r="O1641" s="189">
        <v>0.154</v>
      </c>
      <c r="P1641" s="189">
        <v>0.20399999999999999</v>
      </c>
      <c r="Q1641" s="189">
        <v>0.36299999999999999</v>
      </c>
      <c r="R1641" s="189">
        <v>0.42699999999999999</v>
      </c>
      <c r="S1641" s="189">
        <v>0.105</v>
      </c>
      <c r="T1641" s="189">
        <v>0.14799999999999999</v>
      </c>
      <c r="U1641" s="189">
        <v>1.2E-2</v>
      </c>
      <c r="V1641" s="189">
        <v>0.03</v>
      </c>
      <c r="W1641" s="189">
        <v>0.21299999999999999</v>
      </c>
      <c r="X1641" s="189">
        <v>0.26900000000000002</v>
      </c>
      <c r="Y1641" s="189">
        <v>1E-3</v>
      </c>
      <c r="Z1641" s="189">
        <v>8.0000000000000002E-3</v>
      </c>
      <c r="AA1641" s="189">
        <v>0.03</v>
      </c>
      <c r="AB1641" s="189">
        <v>5.7000000000000002E-2</v>
      </c>
      <c r="AC1641" s="42"/>
    </row>
    <row r="1642" spans="1:29" x14ac:dyDescent="0.25">
      <c r="A1642" s="94" t="s">
        <v>3155</v>
      </c>
      <c r="B1642" s="189" t="s">
        <v>143</v>
      </c>
      <c r="C1642" s="189">
        <v>0.35064935064935066</v>
      </c>
      <c r="D1642" s="189">
        <v>0.21688311688311687</v>
      </c>
      <c r="E1642" s="189">
        <v>7.2727272727272724E-2</v>
      </c>
      <c r="F1642" s="189">
        <v>0.10649350649350649</v>
      </c>
      <c r="G1642" s="189">
        <v>0.20779220779220781</v>
      </c>
      <c r="H1642" s="189">
        <v>2.5974025974025974E-3</v>
      </c>
      <c r="I1642" s="189">
        <v>4.2857142857142858E-2</v>
      </c>
      <c r="J1642" s="188">
        <v>1</v>
      </c>
      <c r="K1642" s="190">
        <v>770</v>
      </c>
      <c r="L1642" s="94"/>
      <c r="M1642" s="189" t="s">
        <v>143</v>
      </c>
      <c r="N1642" s="189" t="s">
        <v>143</v>
      </c>
      <c r="O1642" s="189">
        <v>0.318</v>
      </c>
      <c r="P1642" s="189">
        <v>0.38500000000000001</v>
      </c>
      <c r="Q1642" s="189">
        <v>0.189</v>
      </c>
      <c r="R1642" s="189">
        <v>0.247</v>
      </c>
      <c r="S1642" s="189">
        <v>5.6000000000000001E-2</v>
      </c>
      <c r="T1642" s="189">
        <v>9.2999999999999999E-2</v>
      </c>
      <c r="U1642" s="189">
        <v>8.6999999999999994E-2</v>
      </c>
      <c r="V1642" s="189">
        <v>0.13</v>
      </c>
      <c r="W1642" s="189">
        <v>0.18099999999999999</v>
      </c>
      <c r="X1642" s="189">
        <v>0.23799999999999999</v>
      </c>
      <c r="Y1642" s="189">
        <v>1E-3</v>
      </c>
      <c r="Z1642" s="189">
        <v>8.9999999999999993E-3</v>
      </c>
      <c r="AA1642" s="189">
        <v>3.1E-2</v>
      </c>
      <c r="AB1642" s="189">
        <v>0.06</v>
      </c>
      <c r="AC1642" s="42"/>
    </row>
    <row r="1643" spans="1:29" x14ac:dyDescent="0.25">
      <c r="A1643" s="94" t="s">
        <v>3156</v>
      </c>
      <c r="B1643" s="189" t="s">
        <v>143</v>
      </c>
      <c r="C1643" s="189">
        <v>0.10106382978723404</v>
      </c>
      <c r="D1643" s="189">
        <v>0.25398936170212766</v>
      </c>
      <c r="E1643" s="189">
        <v>0.11436170212765957</v>
      </c>
      <c r="F1643" s="189">
        <v>3.0585106382978722E-2</v>
      </c>
      <c r="G1643" s="189">
        <v>0.43351063829787234</v>
      </c>
      <c r="H1643" s="189">
        <v>6.648936170212766E-3</v>
      </c>
      <c r="I1643" s="189">
        <v>5.9840425531914897E-2</v>
      </c>
      <c r="J1643" s="188">
        <v>1</v>
      </c>
      <c r="K1643" s="190">
        <v>752</v>
      </c>
      <c r="L1643" s="94"/>
      <c r="M1643" s="189" t="s">
        <v>143</v>
      </c>
      <c r="N1643" s="189" t="s">
        <v>143</v>
      </c>
      <c r="O1643" s="189">
        <v>8.2000000000000003E-2</v>
      </c>
      <c r="P1643" s="189">
        <v>0.125</v>
      </c>
      <c r="Q1643" s="189">
        <v>0.224</v>
      </c>
      <c r="R1643" s="189">
        <v>0.28599999999999998</v>
      </c>
      <c r="S1643" s="189">
        <v>9.4E-2</v>
      </c>
      <c r="T1643" s="189">
        <v>0.13900000000000001</v>
      </c>
      <c r="U1643" s="189">
        <v>0.02</v>
      </c>
      <c r="V1643" s="189">
        <v>4.4999999999999998E-2</v>
      </c>
      <c r="W1643" s="189">
        <v>0.39900000000000002</v>
      </c>
      <c r="X1643" s="189">
        <v>0.46899999999999997</v>
      </c>
      <c r="Y1643" s="189">
        <v>3.0000000000000001E-3</v>
      </c>
      <c r="Z1643" s="189">
        <v>1.4999999999999999E-2</v>
      </c>
      <c r="AA1643" s="189">
        <v>4.4999999999999998E-2</v>
      </c>
      <c r="AB1643" s="189">
        <v>7.9000000000000001E-2</v>
      </c>
      <c r="AC1643" s="42"/>
    </row>
    <row r="1644" spans="1:29" x14ac:dyDescent="0.25">
      <c r="A1644" s="94" t="s">
        <v>3157</v>
      </c>
      <c r="B1644" s="189" t="s">
        <v>143</v>
      </c>
      <c r="C1644" s="189">
        <v>0.28446149630035628</v>
      </c>
      <c r="D1644" s="189">
        <v>0.4749246368868183</v>
      </c>
      <c r="E1644" s="189">
        <v>0.11263359824609483</v>
      </c>
      <c r="F1644" s="189">
        <v>2.3294053165250753E-2</v>
      </c>
      <c r="G1644" s="189">
        <v>6.2756919704028497E-2</v>
      </c>
      <c r="H1644" s="189">
        <v>1.9183337900794738E-3</v>
      </c>
      <c r="I1644" s="189">
        <v>4.0010961907371884E-2</v>
      </c>
      <c r="J1644" s="188">
        <v>1</v>
      </c>
      <c r="K1644" s="190">
        <v>3649</v>
      </c>
      <c r="L1644" s="94"/>
      <c r="M1644" s="189" t="s">
        <v>143</v>
      </c>
      <c r="N1644" s="189" t="s">
        <v>143</v>
      </c>
      <c r="O1644" s="189">
        <v>0.27</v>
      </c>
      <c r="P1644" s="189">
        <v>0.29899999999999999</v>
      </c>
      <c r="Q1644" s="189">
        <v>0.45900000000000002</v>
      </c>
      <c r="R1644" s="189">
        <v>0.49099999999999999</v>
      </c>
      <c r="S1644" s="189">
        <v>0.10299999999999999</v>
      </c>
      <c r="T1644" s="189">
        <v>0.123</v>
      </c>
      <c r="U1644" s="189">
        <v>1.9E-2</v>
      </c>
      <c r="V1644" s="189">
        <v>2.9000000000000001E-2</v>
      </c>
      <c r="W1644" s="189">
        <v>5.5E-2</v>
      </c>
      <c r="X1644" s="189">
        <v>7.0999999999999994E-2</v>
      </c>
      <c r="Y1644" s="189">
        <v>1E-3</v>
      </c>
      <c r="Z1644" s="189">
        <v>4.0000000000000001E-3</v>
      </c>
      <c r="AA1644" s="189">
        <v>3.4000000000000002E-2</v>
      </c>
      <c r="AB1644" s="189">
        <v>4.7E-2</v>
      </c>
      <c r="AC1644" s="42"/>
    </row>
    <row r="1645" spans="1:29" x14ac:dyDescent="0.25">
      <c r="A1645" s="94" t="s">
        <v>3158</v>
      </c>
      <c r="B1645" s="189" t="s">
        <v>143</v>
      </c>
      <c r="C1645" s="189">
        <v>0.36904761904761907</v>
      </c>
      <c r="D1645" s="189">
        <v>0.41534391534391535</v>
      </c>
      <c r="E1645" s="189">
        <v>0.10317460317460317</v>
      </c>
      <c r="F1645" s="189">
        <v>1.1904761904761904E-2</v>
      </c>
      <c r="G1645" s="189">
        <v>6.0846560846560843E-2</v>
      </c>
      <c r="H1645" s="189">
        <v>3.968253968253968E-3</v>
      </c>
      <c r="I1645" s="189">
        <v>3.5714285714285712E-2</v>
      </c>
      <c r="J1645" s="188">
        <v>0.99999999999999989</v>
      </c>
      <c r="K1645" s="190">
        <v>756</v>
      </c>
      <c r="L1645" s="94"/>
      <c r="M1645" s="189" t="s">
        <v>143</v>
      </c>
      <c r="N1645" s="189" t="s">
        <v>143</v>
      </c>
      <c r="O1645" s="189">
        <v>0.33500000000000002</v>
      </c>
      <c r="P1645" s="189">
        <v>0.40400000000000003</v>
      </c>
      <c r="Q1645" s="189">
        <v>0.38100000000000001</v>
      </c>
      <c r="R1645" s="189">
        <v>0.45100000000000001</v>
      </c>
      <c r="S1645" s="189">
        <v>8.3000000000000004E-2</v>
      </c>
      <c r="T1645" s="189">
        <v>0.127</v>
      </c>
      <c r="U1645" s="189">
        <v>6.0000000000000001E-3</v>
      </c>
      <c r="V1645" s="189">
        <v>2.1999999999999999E-2</v>
      </c>
      <c r="W1645" s="189">
        <v>4.5999999999999999E-2</v>
      </c>
      <c r="X1645" s="189">
        <v>0.08</v>
      </c>
      <c r="Y1645" s="189">
        <v>1E-3</v>
      </c>
      <c r="Z1645" s="189">
        <v>1.2E-2</v>
      </c>
      <c r="AA1645" s="189">
        <v>2.5000000000000001E-2</v>
      </c>
      <c r="AB1645" s="189">
        <v>5.0999999999999997E-2</v>
      </c>
      <c r="AC1645" s="42"/>
    </row>
    <row r="1646" spans="1:29" x14ac:dyDescent="0.25">
      <c r="A1646" s="94" t="s">
        <v>3159</v>
      </c>
      <c r="B1646" s="189">
        <v>4.7749316090524747E-2</v>
      </c>
      <c r="C1646" s="189">
        <v>0.29951090110254497</v>
      </c>
      <c r="D1646" s="189">
        <v>0.26792671806349994</v>
      </c>
      <c r="E1646" s="189">
        <v>6.9717317416894631E-2</v>
      </c>
      <c r="F1646" s="189">
        <v>2.6195805355218437E-2</v>
      </c>
      <c r="G1646" s="189">
        <v>0.24322307883611041</v>
      </c>
      <c r="H1646" s="189">
        <v>2.155351073530631E-3</v>
      </c>
      <c r="I1646" s="189">
        <v>4.3521512061676197E-2</v>
      </c>
      <c r="J1646" s="188">
        <v>1</v>
      </c>
      <c r="K1646" s="190">
        <v>12063</v>
      </c>
      <c r="L1646" s="94"/>
      <c r="M1646" s="189">
        <v>4.3999999999999997E-2</v>
      </c>
      <c r="N1646" s="189">
        <v>5.1999999999999998E-2</v>
      </c>
      <c r="O1646" s="189">
        <v>0.29099999999999998</v>
      </c>
      <c r="P1646" s="189">
        <v>0.308</v>
      </c>
      <c r="Q1646" s="189">
        <v>0.26</v>
      </c>
      <c r="R1646" s="189">
        <v>0.27600000000000002</v>
      </c>
      <c r="S1646" s="189">
        <v>6.5000000000000002E-2</v>
      </c>
      <c r="T1646" s="189">
        <v>7.3999999999999996E-2</v>
      </c>
      <c r="U1646" s="189">
        <v>2.3E-2</v>
      </c>
      <c r="V1646" s="189">
        <v>2.9000000000000001E-2</v>
      </c>
      <c r="W1646" s="189">
        <v>0.23599999999999999</v>
      </c>
      <c r="X1646" s="189">
        <v>0.251</v>
      </c>
      <c r="Y1646" s="189">
        <v>1E-3</v>
      </c>
      <c r="Z1646" s="189">
        <v>3.0000000000000001E-3</v>
      </c>
      <c r="AA1646" s="189">
        <v>0.04</v>
      </c>
      <c r="AB1646" s="189">
        <v>4.7E-2</v>
      </c>
      <c r="AC1646" s="42"/>
    </row>
    <row r="1647" spans="1:29" x14ac:dyDescent="0.25">
      <c r="A1647" s="94" t="s">
        <v>3160</v>
      </c>
      <c r="B1647" s="189" t="s">
        <v>143</v>
      </c>
      <c r="C1647" s="189">
        <v>0.28426395939086296</v>
      </c>
      <c r="D1647" s="189">
        <v>0.29441624365482233</v>
      </c>
      <c r="E1647" s="189">
        <v>9.3908629441624369E-2</v>
      </c>
      <c r="F1647" s="189">
        <v>6.0913705583756347E-2</v>
      </c>
      <c r="G1647" s="189">
        <v>0.21065989847715735</v>
      </c>
      <c r="H1647" s="189" t="s">
        <v>143</v>
      </c>
      <c r="I1647" s="189">
        <v>5.5837563451776651E-2</v>
      </c>
      <c r="J1647" s="188">
        <v>1</v>
      </c>
      <c r="K1647" s="190">
        <v>394</v>
      </c>
      <c r="L1647" s="94"/>
      <c r="M1647" s="189" t="s">
        <v>143</v>
      </c>
      <c r="N1647" s="189" t="s">
        <v>143</v>
      </c>
      <c r="O1647" s="189">
        <v>0.24199999999999999</v>
      </c>
      <c r="P1647" s="189">
        <v>0.33100000000000002</v>
      </c>
      <c r="Q1647" s="189">
        <v>0.252</v>
      </c>
      <c r="R1647" s="189">
        <v>0.34100000000000003</v>
      </c>
      <c r="S1647" s="189">
        <v>6.9000000000000006E-2</v>
      </c>
      <c r="T1647" s="189">
        <v>0.127</v>
      </c>
      <c r="U1647" s="189">
        <v>4.1000000000000002E-2</v>
      </c>
      <c r="V1647" s="189">
        <v>8.8999999999999996E-2</v>
      </c>
      <c r="W1647" s="189">
        <v>0.17299999999999999</v>
      </c>
      <c r="X1647" s="189">
        <v>0.254</v>
      </c>
      <c r="Y1647" s="189" t="s">
        <v>143</v>
      </c>
      <c r="Z1647" s="189" t="s">
        <v>143</v>
      </c>
      <c r="AA1647" s="189">
        <v>3.6999999999999998E-2</v>
      </c>
      <c r="AB1647" s="189">
        <v>8.3000000000000004E-2</v>
      </c>
      <c r="AC1647" s="42"/>
    </row>
    <row r="1648" spans="1:29" x14ac:dyDescent="0.25">
      <c r="A1648" s="94" t="s">
        <v>3161</v>
      </c>
      <c r="B1648" s="189" t="s">
        <v>143</v>
      </c>
      <c r="C1648" s="189">
        <v>9.4871794871794868E-2</v>
      </c>
      <c r="D1648" s="189">
        <v>0.20512820512820512</v>
      </c>
      <c r="E1648" s="189">
        <v>3.3333333333333333E-2</v>
      </c>
      <c r="F1648" s="189">
        <v>1.7948717948717947E-2</v>
      </c>
      <c r="G1648" s="189">
        <v>0.59743589743589742</v>
      </c>
      <c r="H1648" s="189">
        <v>1.7948717948717947E-2</v>
      </c>
      <c r="I1648" s="189">
        <v>3.3333333333333333E-2</v>
      </c>
      <c r="J1648" s="188">
        <v>1</v>
      </c>
      <c r="K1648" s="190">
        <v>390</v>
      </c>
      <c r="L1648" s="94"/>
      <c r="M1648" s="189" t="s">
        <v>143</v>
      </c>
      <c r="N1648" s="189" t="s">
        <v>143</v>
      </c>
      <c r="O1648" s="189">
        <v>7.0000000000000007E-2</v>
      </c>
      <c r="P1648" s="189">
        <v>0.128</v>
      </c>
      <c r="Q1648" s="189">
        <v>0.16800000000000001</v>
      </c>
      <c r="R1648" s="189">
        <v>0.248</v>
      </c>
      <c r="S1648" s="189">
        <v>0.02</v>
      </c>
      <c r="T1648" s="189">
        <v>5.6000000000000001E-2</v>
      </c>
      <c r="U1648" s="189">
        <v>8.9999999999999993E-3</v>
      </c>
      <c r="V1648" s="189">
        <v>3.6999999999999998E-2</v>
      </c>
      <c r="W1648" s="189">
        <v>0.54800000000000004</v>
      </c>
      <c r="X1648" s="189">
        <v>0.64500000000000002</v>
      </c>
      <c r="Y1648" s="189">
        <v>8.9999999999999993E-3</v>
      </c>
      <c r="Z1648" s="189">
        <v>3.6999999999999998E-2</v>
      </c>
      <c r="AA1648" s="189">
        <v>0.02</v>
      </c>
      <c r="AB1648" s="189">
        <v>5.6000000000000001E-2</v>
      </c>
      <c r="AC1648" s="42"/>
    </row>
    <row r="1649" spans="1:29" x14ac:dyDescent="0.25">
      <c r="A1649" s="94" t="s">
        <v>3162</v>
      </c>
      <c r="B1649" s="189">
        <v>6.3405797101449279E-2</v>
      </c>
      <c r="C1649" s="189" t="s">
        <v>143</v>
      </c>
      <c r="D1649" s="189">
        <v>0.83061594202898548</v>
      </c>
      <c r="E1649" s="189">
        <v>3.7137681159420288E-2</v>
      </c>
      <c r="F1649" s="189">
        <v>1.6304347826086956E-2</v>
      </c>
      <c r="G1649" s="189">
        <v>9.057971014492754E-3</v>
      </c>
      <c r="H1649" s="189" t="s">
        <v>143</v>
      </c>
      <c r="I1649" s="189">
        <v>4.3478260869565216E-2</v>
      </c>
      <c r="J1649" s="188">
        <v>1</v>
      </c>
      <c r="K1649" s="190">
        <v>1104</v>
      </c>
      <c r="L1649" s="94"/>
      <c r="M1649" s="189">
        <v>0.05</v>
      </c>
      <c r="N1649" s="189">
        <v>7.9000000000000001E-2</v>
      </c>
      <c r="O1649" s="189" t="s">
        <v>143</v>
      </c>
      <c r="P1649" s="189" t="s">
        <v>143</v>
      </c>
      <c r="Q1649" s="189">
        <v>0.80700000000000005</v>
      </c>
      <c r="R1649" s="189">
        <v>0.85199999999999998</v>
      </c>
      <c r="S1649" s="189">
        <v>2.7E-2</v>
      </c>
      <c r="T1649" s="189">
        <v>0.05</v>
      </c>
      <c r="U1649" s="189">
        <v>0.01</v>
      </c>
      <c r="V1649" s="189">
        <v>2.5999999999999999E-2</v>
      </c>
      <c r="W1649" s="189">
        <v>5.0000000000000001E-3</v>
      </c>
      <c r="X1649" s="189">
        <v>1.7000000000000001E-2</v>
      </c>
      <c r="Y1649" s="189" t="s">
        <v>143</v>
      </c>
      <c r="Z1649" s="189" t="s">
        <v>143</v>
      </c>
      <c r="AA1649" s="189">
        <v>3.3000000000000002E-2</v>
      </c>
      <c r="AB1649" s="189">
        <v>5.7000000000000002E-2</v>
      </c>
      <c r="AC1649" s="42"/>
    </row>
    <row r="1650" spans="1:29" x14ac:dyDescent="0.25">
      <c r="A1650" s="94" t="s">
        <v>3163</v>
      </c>
      <c r="B1650" s="189">
        <v>1.7923823749066467E-2</v>
      </c>
      <c r="C1650" s="189">
        <v>0.34204630321135177</v>
      </c>
      <c r="D1650" s="189">
        <v>0.25690814040328602</v>
      </c>
      <c r="E1650" s="189">
        <v>5.3771471247199401E-2</v>
      </c>
      <c r="F1650" s="189">
        <v>4.0328603435399554E-2</v>
      </c>
      <c r="G1650" s="189">
        <v>0.24570575056011948</v>
      </c>
      <c r="H1650" s="189">
        <v>3.7341299477221808E-3</v>
      </c>
      <c r="I1650" s="189">
        <v>3.9581777445855115E-2</v>
      </c>
      <c r="J1650" s="188">
        <v>1</v>
      </c>
      <c r="K1650" s="190">
        <v>1339</v>
      </c>
      <c r="L1650" s="94"/>
      <c r="M1650" s="189">
        <v>1.2E-2</v>
      </c>
      <c r="N1650" s="189">
        <v>2.7E-2</v>
      </c>
      <c r="O1650" s="189">
        <v>0.317</v>
      </c>
      <c r="P1650" s="189">
        <v>0.36799999999999999</v>
      </c>
      <c r="Q1650" s="189">
        <v>0.23400000000000001</v>
      </c>
      <c r="R1650" s="189">
        <v>0.28100000000000003</v>
      </c>
      <c r="S1650" s="189">
        <v>4.2999999999999997E-2</v>
      </c>
      <c r="T1650" s="189">
        <v>6.7000000000000004E-2</v>
      </c>
      <c r="U1650" s="189">
        <v>3.1E-2</v>
      </c>
      <c r="V1650" s="189">
        <v>5.1999999999999998E-2</v>
      </c>
      <c r="W1650" s="189">
        <v>0.223</v>
      </c>
      <c r="X1650" s="189">
        <v>0.26900000000000002</v>
      </c>
      <c r="Y1650" s="189">
        <v>2E-3</v>
      </c>
      <c r="Z1650" s="189">
        <v>8.9999999999999993E-3</v>
      </c>
      <c r="AA1650" s="189">
        <v>0.03</v>
      </c>
      <c r="AB1650" s="189">
        <v>5.0999999999999997E-2</v>
      </c>
      <c r="AC1650" s="42"/>
    </row>
    <row r="1651" spans="1:29" x14ac:dyDescent="0.25">
      <c r="A1651" s="94" t="s">
        <v>3164</v>
      </c>
      <c r="B1651" s="189">
        <v>0.29378208784940102</v>
      </c>
      <c r="C1651" s="189">
        <v>0.44666286366229319</v>
      </c>
      <c r="D1651" s="189">
        <v>0.15630347974900172</v>
      </c>
      <c r="E1651" s="189">
        <v>1.9965772960638905E-2</v>
      </c>
      <c r="F1651" s="189">
        <v>2.2818026240730175E-3</v>
      </c>
      <c r="G1651" s="189">
        <v>4.4495151169423847E-2</v>
      </c>
      <c r="H1651" s="189" t="s">
        <v>143</v>
      </c>
      <c r="I1651" s="189">
        <v>3.650884198516828E-2</v>
      </c>
      <c r="J1651" s="188">
        <v>1</v>
      </c>
      <c r="K1651" s="190">
        <v>1753</v>
      </c>
      <c r="L1651" s="94"/>
      <c r="M1651" s="189">
        <v>0.27300000000000002</v>
      </c>
      <c r="N1651" s="189">
        <v>0.316</v>
      </c>
      <c r="O1651" s="189">
        <v>0.42399999999999999</v>
      </c>
      <c r="P1651" s="189">
        <v>0.47</v>
      </c>
      <c r="Q1651" s="189">
        <v>0.14000000000000001</v>
      </c>
      <c r="R1651" s="189">
        <v>0.17399999999999999</v>
      </c>
      <c r="S1651" s="189">
        <v>1.4E-2</v>
      </c>
      <c r="T1651" s="189">
        <v>2.8000000000000001E-2</v>
      </c>
      <c r="U1651" s="189">
        <v>1E-3</v>
      </c>
      <c r="V1651" s="189">
        <v>6.0000000000000001E-3</v>
      </c>
      <c r="W1651" s="189">
        <v>3.5999999999999997E-2</v>
      </c>
      <c r="X1651" s="189">
        <v>5.5E-2</v>
      </c>
      <c r="Y1651" s="189" t="s">
        <v>143</v>
      </c>
      <c r="Z1651" s="189" t="s">
        <v>143</v>
      </c>
      <c r="AA1651" s="189">
        <v>2.9000000000000001E-2</v>
      </c>
      <c r="AB1651" s="189">
        <v>4.5999999999999999E-2</v>
      </c>
      <c r="AC1651" s="42"/>
    </row>
    <row r="1652" spans="1:29" x14ac:dyDescent="0.25">
      <c r="A1652" s="94" t="s">
        <v>3165</v>
      </c>
      <c r="B1652" s="189" t="s">
        <v>143</v>
      </c>
      <c r="C1652" s="189">
        <v>0.26726726726726729</v>
      </c>
      <c r="D1652" s="189">
        <v>0.3033033033033033</v>
      </c>
      <c r="E1652" s="189">
        <v>8.7087087087087081E-2</v>
      </c>
      <c r="F1652" s="189">
        <v>3.6036036036036036E-2</v>
      </c>
      <c r="G1652" s="189">
        <v>0.26126126126126126</v>
      </c>
      <c r="H1652" s="189" t="s">
        <v>143</v>
      </c>
      <c r="I1652" s="189">
        <v>4.5045045045045043E-2</v>
      </c>
      <c r="J1652" s="188">
        <v>1</v>
      </c>
      <c r="K1652" s="190">
        <v>333</v>
      </c>
      <c r="L1652" s="94"/>
      <c r="M1652" s="189" t="s">
        <v>143</v>
      </c>
      <c r="N1652" s="189" t="s">
        <v>143</v>
      </c>
      <c r="O1652" s="189">
        <v>0.223</v>
      </c>
      <c r="P1652" s="189">
        <v>0.317</v>
      </c>
      <c r="Q1652" s="189">
        <v>0.25600000000000001</v>
      </c>
      <c r="R1652" s="189">
        <v>0.35499999999999998</v>
      </c>
      <c r="S1652" s="189">
        <v>6.0999999999999999E-2</v>
      </c>
      <c r="T1652" s="189">
        <v>0.122</v>
      </c>
      <c r="U1652" s="189">
        <v>2.1000000000000001E-2</v>
      </c>
      <c r="V1652" s="189">
        <v>6.2E-2</v>
      </c>
      <c r="W1652" s="189">
        <v>0.217</v>
      </c>
      <c r="X1652" s="189">
        <v>0.311</v>
      </c>
      <c r="Y1652" s="189" t="s">
        <v>143</v>
      </c>
      <c r="Z1652" s="189" t="s">
        <v>143</v>
      </c>
      <c r="AA1652" s="189">
        <v>2.7E-2</v>
      </c>
      <c r="AB1652" s="189">
        <v>7.2999999999999995E-2</v>
      </c>
      <c r="AC1652" s="42"/>
    </row>
    <row r="1653" spans="1:29" x14ac:dyDescent="0.25">
      <c r="A1653" s="94" t="s">
        <v>3166</v>
      </c>
      <c r="B1653" s="189" t="s">
        <v>143</v>
      </c>
      <c r="C1653" s="189">
        <v>0.26860841423948217</v>
      </c>
      <c r="D1653" s="189">
        <v>0.2389428263214671</v>
      </c>
      <c r="E1653" s="189">
        <v>5.447680690399137E-2</v>
      </c>
      <c r="F1653" s="189">
        <v>1.4563106796116505E-2</v>
      </c>
      <c r="G1653" s="189">
        <v>0.39428263214670983</v>
      </c>
      <c r="H1653" s="189">
        <v>2.1574973031283709E-3</v>
      </c>
      <c r="I1653" s="189">
        <v>2.696871628910464E-2</v>
      </c>
      <c r="J1653" s="188">
        <v>1</v>
      </c>
      <c r="K1653" s="190">
        <v>1854</v>
      </c>
      <c r="L1653" s="94"/>
      <c r="M1653" s="189" t="s">
        <v>143</v>
      </c>
      <c r="N1653" s="189" t="s">
        <v>143</v>
      </c>
      <c r="O1653" s="189">
        <v>0.249</v>
      </c>
      <c r="P1653" s="189">
        <v>0.28899999999999998</v>
      </c>
      <c r="Q1653" s="189">
        <v>0.22</v>
      </c>
      <c r="R1653" s="189">
        <v>0.25900000000000001</v>
      </c>
      <c r="S1653" s="189">
        <v>4.4999999999999998E-2</v>
      </c>
      <c r="T1653" s="189">
        <v>6.6000000000000003E-2</v>
      </c>
      <c r="U1653" s="189">
        <v>0.01</v>
      </c>
      <c r="V1653" s="189">
        <v>2.1000000000000001E-2</v>
      </c>
      <c r="W1653" s="189">
        <v>0.372</v>
      </c>
      <c r="X1653" s="189">
        <v>0.41699999999999998</v>
      </c>
      <c r="Y1653" s="189">
        <v>1E-3</v>
      </c>
      <c r="Z1653" s="189">
        <v>6.0000000000000001E-3</v>
      </c>
      <c r="AA1653" s="189">
        <v>2.1000000000000001E-2</v>
      </c>
      <c r="AB1653" s="189">
        <v>3.5000000000000003E-2</v>
      </c>
      <c r="AC1653" s="42"/>
    </row>
    <row r="1654" spans="1:29" x14ac:dyDescent="0.25">
      <c r="A1654" s="94" t="s">
        <v>3167</v>
      </c>
      <c r="B1654" s="189" t="s">
        <v>143</v>
      </c>
      <c r="C1654" s="189">
        <v>0.54241645244215941</v>
      </c>
      <c r="D1654" s="189">
        <v>0.29048843187660667</v>
      </c>
      <c r="E1654" s="189">
        <v>4.6272493573264781E-2</v>
      </c>
      <c r="F1654" s="189" t="s">
        <v>143</v>
      </c>
      <c r="G1654" s="189">
        <v>1.5424164524421594E-2</v>
      </c>
      <c r="H1654" s="189" t="s">
        <v>143</v>
      </c>
      <c r="I1654" s="189">
        <v>0.10539845758354756</v>
      </c>
      <c r="J1654" s="188">
        <v>1</v>
      </c>
      <c r="K1654" s="190">
        <v>389</v>
      </c>
      <c r="L1654" s="94"/>
      <c r="M1654" s="189" t="s">
        <v>143</v>
      </c>
      <c r="N1654" s="189" t="s">
        <v>143</v>
      </c>
      <c r="O1654" s="189">
        <v>0.49299999999999999</v>
      </c>
      <c r="P1654" s="189">
        <v>0.59099999999999997</v>
      </c>
      <c r="Q1654" s="189">
        <v>0.248</v>
      </c>
      <c r="R1654" s="189">
        <v>0.33700000000000002</v>
      </c>
      <c r="S1654" s="189">
        <v>2.9000000000000001E-2</v>
      </c>
      <c r="T1654" s="189">
        <v>7.1999999999999995E-2</v>
      </c>
      <c r="U1654" s="189" t="s">
        <v>143</v>
      </c>
      <c r="V1654" s="189" t="s">
        <v>143</v>
      </c>
      <c r="W1654" s="189">
        <v>7.0000000000000001E-3</v>
      </c>
      <c r="X1654" s="189">
        <v>3.3000000000000002E-2</v>
      </c>
      <c r="Y1654" s="189" t="s">
        <v>143</v>
      </c>
      <c r="Z1654" s="189" t="s">
        <v>143</v>
      </c>
      <c r="AA1654" s="189">
        <v>7.9000000000000001E-2</v>
      </c>
      <c r="AB1654" s="189">
        <v>0.14000000000000001</v>
      </c>
      <c r="AC1654" s="42"/>
    </row>
    <row r="1655" spans="1:29" x14ac:dyDescent="0.25">
      <c r="A1655" s="94" t="s">
        <v>3168</v>
      </c>
      <c r="B1655" s="189" t="s">
        <v>143</v>
      </c>
      <c r="C1655" s="189">
        <v>0.21136363636363636</v>
      </c>
      <c r="D1655" s="189">
        <v>0.33863636363636362</v>
      </c>
      <c r="E1655" s="189">
        <v>9.0909090909090912E-2</v>
      </c>
      <c r="F1655" s="189">
        <v>2.0454545454545454E-2</v>
      </c>
      <c r="G1655" s="189">
        <v>0.29318181818181815</v>
      </c>
      <c r="H1655" s="189" t="s">
        <v>143</v>
      </c>
      <c r="I1655" s="189">
        <v>4.5454545454545456E-2</v>
      </c>
      <c r="J1655" s="188">
        <v>1</v>
      </c>
      <c r="K1655" s="190">
        <v>440</v>
      </c>
      <c r="L1655" s="94"/>
      <c r="M1655" s="189" t="s">
        <v>143</v>
      </c>
      <c r="N1655" s="189" t="s">
        <v>143</v>
      </c>
      <c r="O1655" s="189">
        <v>0.17599999999999999</v>
      </c>
      <c r="P1655" s="189">
        <v>0.252</v>
      </c>
      <c r="Q1655" s="189">
        <v>0.29599999999999999</v>
      </c>
      <c r="R1655" s="189">
        <v>0.38400000000000001</v>
      </c>
      <c r="S1655" s="189">
        <v>6.7000000000000004E-2</v>
      </c>
      <c r="T1655" s="189">
        <v>0.121</v>
      </c>
      <c r="U1655" s="189">
        <v>1.0999999999999999E-2</v>
      </c>
      <c r="V1655" s="189">
        <v>3.7999999999999999E-2</v>
      </c>
      <c r="W1655" s="189">
        <v>0.253</v>
      </c>
      <c r="X1655" s="189">
        <v>0.33700000000000002</v>
      </c>
      <c r="Y1655" s="189" t="s">
        <v>143</v>
      </c>
      <c r="Z1655" s="189" t="s">
        <v>143</v>
      </c>
      <c r="AA1655" s="189">
        <v>0.03</v>
      </c>
      <c r="AB1655" s="189">
        <v>6.9000000000000006E-2</v>
      </c>
      <c r="AC1655" s="42"/>
    </row>
    <row r="1656" spans="1:29" x14ac:dyDescent="0.25">
      <c r="A1656" s="94" t="s">
        <v>3169</v>
      </c>
      <c r="B1656" s="189" t="s">
        <v>143</v>
      </c>
      <c r="C1656" s="189">
        <v>0.41719745222929938</v>
      </c>
      <c r="D1656" s="189">
        <v>0.18152866242038215</v>
      </c>
      <c r="E1656" s="189">
        <v>5.7324840764331211E-2</v>
      </c>
      <c r="F1656" s="189">
        <v>9.2356687898089165E-2</v>
      </c>
      <c r="G1656" s="189">
        <v>0.1751592356687898</v>
      </c>
      <c r="H1656" s="189">
        <v>3.1847133757961785E-3</v>
      </c>
      <c r="I1656" s="189">
        <v>7.32484076433121E-2</v>
      </c>
      <c r="J1656" s="188">
        <v>0.99999999999999989</v>
      </c>
      <c r="K1656" s="190">
        <v>314</v>
      </c>
      <c r="L1656" s="94"/>
      <c r="M1656" s="189" t="s">
        <v>143</v>
      </c>
      <c r="N1656" s="189" t="s">
        <v>143</v>
      </c>
      <c r="O1656" s="189">
        <v>0.36399999999999999</v>
      </c>
      <c r="P1656" s="189">
        <v>0.47199999999999998</v>
      </c>
      <c r="Q1656" s="189">
        <v>0.14299999999999999</v>
      </c>
      <c r="R1656" s="189">
        <v>0.22800000000000001</v>
      </c>
      <c r="S1656" s="189">
        <v>3.6999999999999998E-2</v>
      </c>
      <c r="T1656" s="189">
        <v>8.8999999999999996E-2</v>
      </c>
      <c r="U1656" s="189">
        <v>6.5000000000000002E-2</v>
      </c>
      <c r="V1656" s="189">
        <v>0.129</v>
      </c>
      <c r="W1656" s="189">
        <v>0.13700000000000001</v>
      </c>
      <c r="X1656" s="189">
        <v>0.221</v>
      </c>
      <c r="Y1656" s="189">
        <v>1E-3</v>
      </c>
      <c r="Z1656" s="189">
        <v>1.7999999999999999E-2</v>
      </c>
      <c r="AA1656" s="189">
        <v>4.9000000000000002E-2</v>
      </c>
      <c r="AB1656" s="189">
        <v>0.108</v>
      </c>
      <c r="AC1656" s="42"/>
    </row>
    <row r="1657" spans="1:29" x14ac:dyDescent="0.25">
      <c r="A1657" s="94" t="s">
        <v>3170</v>
      </c>
      <c r="B1657" s="189" t="s">
        <v>143</v>
      </c>
      <c r="C1657" s="189">
        <v>0.15384615384615385</v>
      </c>
      <c r="D1657" s="189">
        <v>0.1806020066889632</v>
      </c>
      <c r="E1657" s="189">
        <v>2.0066889632107024E-2</v>
      </c>
      <c r="F1657" s="189">
        <v>2.0066889632107024E-2</v>
      </c>
      <c r="G1657" s="189">
        <v>0.58193979933110362</v>
      </c>
      <c r="H1657" s="189">
        <v>6.688963210702341E-3</v>
      </c>
      <c r="I1657" s="189">
        <v>3.678929765886288E-2</v>
      </c>
      <c r="J1657" s="188">
        <v>0.99999999999999989</v>
      </c>
      <c r="K1657" s="190">
        <v>299</v>
      </c>
      <c r="L1657" s="94"/>
      <c r="M1657" s="189" t="s">
        <v>143</v>
      </c>
      <c r="N1657" s="189" t="s">
        <v>143</v>
      </c>
      <c r="O1657" s="189">
        <v>0.11700000000000001</v>
      </c>
      <c r="P1657" s="189">
        <v>0.19900000000000001</v>
      </c>
      <c r="Q1657" s="189">
        <v>0.14099999999999999</v>
      </c>
      <c r="R1657" s="189">
        <v>0.22800000000000001</v>
      </c>
      <c r="S1657" s="189">
        <v>8.9999999999999993E-3</v>
      </c>
      <c r="T1657" s="189">
        <v>4.2999999999999997E-2</v>
      </c>
      <c r="U1657" s="189">
        <v>8.9999999999999993E-3</v>
      </c>
      <c r="V1657" s="189">
        <v>4.2999999999999997E-2</v>
      </c>
      <c r="W1657" s="189">
        <v>0.52500000000000002</v>
      </c>
      <c r="X1657" s="189">
        <v>0.63600000000000001</v>
      </c>
      <c r="Y1657" s="189">
        <v>2E-3</v>
      </c>
      <c r="Z1657" s="189">
        <v>2.4E-2</v>
      </c>
      <c r="AA1657" s="189">
        <v>2.1000000000000001E-2</v>
      </c>
      <c r="AB1657" s="189">
        <v>6.5000000000000002E-2</v>
      </c>
      <c r="AC1657" s="42"/>
    </row>
    <row r="1658" spans="1:29" x14ac:dyDescent="0.25">
      <c r="A1658" s="94" t="s">
        <v>3171</v>
      </c>
      <c r="B1658" s="189" t="s">
        <v>143</v>
      </c>
      <c r="C1658" s="189">
        <v>0.29902912621359223</v>
      </c>
      <c r="D1658" s="189">
        <v>0.37928802588996763</v>
      </c>
      <c r="E1658" s="189">
        <v>0.12815533980582525</v>
      </c>
      <c r="F1658" s="189">
        <v>3.8834951456310676E-2</v>
      </c>
      <c r="G1658" s="189">
        <v>0.10355987055016182</v>
      </c>
      <c r="H1658" s="189">
        <v>6.4724919093851134E-4</v>
      </c>
      <c r="I1658" s="189">
        <v>5.0485436893203881E-2</v>
      </c>
      <c r="J1658" s="188">
        <v>0.99999999999999989</v>
      </c>
      <c r="K1658" s="190">
        <v>1545</v>
      </c>
      <c r="L1658" s="94"/>
      <c r="M1658" s="189" t="s">
        <v>143</v>
      </c>
      <c r="N1658" s="189" t="s">
        <v>143</v>
      </c>
      <c r="O1658" s="189">
        <v>0.27700000000000002</v>
      </c>
      <c r="P1658" s="189">
        <v>0.32200000000000001</v>
      </c>
      <c r="Q1658" s="189">
        <v>0.35499999999999998</v>
      </c>
      <c r="R1658" s="189">
        <v>0.40400000000000003</v>
      </c>
      <c r="S1658" s="189">
        <v>0.112</v>
      </c>
      <c r="T1658" s="189">
        <v>0.14599999999999999</v>
      </c>
      <c r="U1658" s="189">
        <v>0.03</v>
      </c>
      <c r="V1658" s="189">
        <v>0.05</v>
      </c>
      <c r="W1658" s="189">
        <v>8.8999999999999996E-2</v>
      </c>
      <c r="X1658" s="189">
        <v>0.12</v>
      </c>
      <c r="Y1658" s="189">
        <v>0</v>
      </c>
      <c r="Z1658" s="189">
        <v>4.0000000000000001E-3</v>
      </c>
      <c r="AA1658" s="189">
        <v>4.1000000000000002E-2</v>
      </c>
      <c r="AB1658" s="189">
        <v>6.3E-2</v>
      </c>
      <c r="AC1658" s="42"/>
    </row>
    <row r="1659" spans="1:29" x14ac:dyDescent="0.25">
      <c r="A1659" s="94" t="s">
        <v>3172</v>
      </c>
      <c r="B1659" s="189" t="s">
        <v>143</v>
      </c>
      <c r="C1659" s="189">
        <v>0.43726235741444869</v>
      </c>
      <c r="D1659" s="189">
        <v>0.31178707224334601</v>
      </c>
      <c r="E1659" s="189">
        <v>6.8441064638783272E-2</v>
      </c>
      <c r="F1659" s="189">
        <v>1.1406844106463879E-2</v>
      </c>
      <c r="G1659" s="189">
        <v>0.11406844106463879</v>
      </c>
      <c r="H1659" s="189" t="s">
        <v>143</v>
      </c>
      <c r="I1659" s="189">
        <v>5.7034220532319393E-2</v>
      </c>
      <c r="J1659" s="188">
        <v>1</v>
      </c>
      <c r="K1659" s="190">
        <v>263</v>
      </c>
      <c r="L1659" s="94"/>
      <c r="M1659" s="189" t="s">
        <v>143</v>
      </c>
      <c r="N1659" s="189" t="s">
        <v>143</v>
      </c>
      <c r="O1659" s="189">
        <v>0.379</v>
      </c>
      <c r="P1659" s="189">
        <v>0.498</v>
      </c>
      <c r="Q1659" s="189">
        <v>0.25900000000000001</v>
      </c>
      <c r="R1659" s="189">
        <v>0.37</v>
      </c>
      <c r="S1659" s="189">
        <v>4.3999999999999997E-2</v>
      </c>
      <c r="T1659" s="189">
        <v>0.106</v>
      </c>
      <c r="U1659" s="189">
        <v>4.0000000000000001E-3</v>
      </c>
      <c r="V1659" s="189">
        <v>3.3000000000000002E-2</v>
      </c>
      <c r="W1659" s="189">
        <v>8.1000000000000003E-2</v>
      </c>
      <c r="X1659" s="189">
        <v>0.158</v>
      </c>
      <c r="Y1659" s="189" t="s">
        <v>143</v>
      </c>
      <c r="Z1659" s="189" t="s">
        <v>143</v>
      </c>
      <c r="AA1659" s="189">
        <v>3.5000000000000003E-2</v>
      </c>
      <c r="AB1659" s="189">
        <v>9.1999999999999998E-2</v>
      </c>
      <c r="AC1659" s="42"/>
    </row>
    <row r="1660" spans="1:29" x14ac:dyDescent="0.25">
      <c r="A1660" s="94" t="s">
        <v>3173</v>
      </c>
      <c r="B1660" s="189">
        <v>5.0848636616583197E-2</v>
      </c>
      <c r="C1660" s="189">
        <v>0.26203394546466335</v>
      </c>
      <c r="D1660" s="189">
        <v>0.27017250973845297</v>
      </c>
      <c r="E1660" s="189">
        <v>0.11247913188647746</v>
      </c>
      <c r="F1660" s="189">
        <v>2.7824151363383415E-2</v>
      </c>
      <c r="G1660" s="189">
        <v>0.24408736783528101</v>
      </c>
      <c r="H1660" s="189">
        <v>5.4257095158597663E-3</v>
      </c>
      <c r="I1660" s="189">
        <v>2.7128547579298831E-2</v>
      </c>
      <c r="J1660" s="188">
        <v>1</v>
      </c>
      <c r="K1660" s="190">
        <v>14376</v>
      </c>
      <c r="L1660" s="94"/>
      <c r="M1660" s="189">
        <v>4.7E-2</v>
      </c>
      <c r="N1660" s="189">
        <v>5.5E-2</v>
      </c>
      <c r="O1660" s="189">
        <v>0.255</v>
      </c>
      <c r="P1660" s="189">
        <v>0.26900000000000002</v>
      </c>
      <c r="Q1660" s="189">
        <v>0.26300000000000001</v>
      </c>
      <c r="R1660" s="189">
        <v>0.27700000000000002</v>
      </c>
      <c r="S1660" s="189">
        <v>0.107</v>
      </c>
      <c r="T1660" s="189">
        <v>0.11799999999999999</v>
      </c>
      <c r="U1660" s="189">
        <v>2.5000000000000001E-2</v>
      </c>
      <c r="V1660" s="189">
        <v>3.1E-2</v>
      </c>
      <c r="W1660" s="189">
        <v>0.23699999999999999</v>
      </c>
      <c r="X1660" s="189">
        <v>0.251</v>
      </c>
      <c r="Y1660" s="189">
        <v>4.0000000000000001E-3</v>
      </c>
      <c r="Z1660" s="189">
        <v>7.0000000000000001E-3</v>
      </c>
      <c r="AA1660" s="189">
        <v>2.5000000000000001E-2</v>
      </c>
      <c r="AB1660" s="189">
        <v>0.03</v>
      </c>
      <c r="AC1660" s="42"/>
    </row>
    <row r="1661" spans="1:29" x14ac:dyDescent="0.25">
      <c r="A1661" s="94" t="s">
        <v>3174</v>
      </c>
      <c r="B1661" s="189" t="s">
        <v>143</v>
      </c>
      <c r="C1661" s="189">
        <v>0.22689075630252101</v>
      </c>
      <c r="D1661" s="189">
        <v>0.35798319327731093</v>
      </c>
      <c r="E1661" s="189">
        <v>0.17310924369747899</v>
      </c>
      <c r="F1661" s="189">
        <v>8.5714285714285715E-2</v>
      </c>
      <c r="G1661" s="189">
        <v>0.13445378151260504</v>
      </c>
      <c r="H1661" s="189">
        <v>1.6806722689075631E-3</v>
      </c>
      <c r="I1661" s="189">
        <v>2.0168067226890758E-2</v>
      </c>
      <c r="J1661" s="188">
        <v>1</v>
      </c>
      <c r="K1661" s="190">
        <v>595</v>
      </c>
      <c r="L1661" s="94"/>
      <c r="M1661" s="189" t="s">
        <v>143</v>
      </c>
      <c r="N1661" s="189" t="s">
        <v>143</v>
      </c>
      <c r="O1661" s="189">
        <v>0.19500000000000001</v>
      </c>
      <c r="P1661" s="189">
        <v>0.26200000000000001</v>
      </c>
      <c r="Q1661" s="189">
        <v>0.32</v>
      </c>
      <c r="R1661" s="189">
        <v>0.39700000000000002</v>
      </c>
      <c r="S1661" s="189">
        <v>0.14499999999999999</v>
      </c>
      <c r="T1661" s="189">
        <v>0.20599999999999999</v>
      </c>
      <c r="U1661" s="189">
        <v>6.6000000000000003E-2</v>
      </c>
      <c r="V1661" s="189">
        <v>0.111</v>
      </c>
      <c r="W1661" s="189">
        <v>0.109</v>
      </c>
      <c r="X1661" s="189">
        <v>0.16400000000000001</v>
      </c>
      <c r="Y1661" s="189">
        <v>0</v>
      </c>
      <c r="Z1661" s="189">
        <v>8.9999999999999993E-3</v>
      </c>
      <c r="AA1661" s="189">
        <v>1.2E-2</v>
      </c>
      <c r="AB1661" s="189">
        <v>3.5000000000000003E-2</v>
      </c>
      <c r="AC1661" s="42"/>
    </row>
    <row r="1662" spans="1:29" x14ac:dyDescent="0.25">
      <c r="A1662" s="94" t="s">
        <v>3175</v>
      </c>
      <c r="B1662" s="189" t="s">
        <v>143</v>
      </c>
      <c r="C1662" s="189">
        <v>6.3679245283018868E-2</v>
      </c>
      <c r="D1662" s="189">
        <v>0.20518867924528303</v>
      </c>
      <c r="E1662" s="189">
        <v>9.1981132075471692E-2</v>
      </c>
      <c r="F1662" s="189">
        <v>4.7169811320754715E-3</v>
      </c>
      <c r="G1662" s="189">
        <v>0.59905660377358494</v>
      </c>
      <c r="H1662" s="189">
        <v>4.7169811320754715E-3</v>
      </c>
      <c r="I1662" s="189">
        <v>3.0660377358490566E-2</v>
      </c>
      <c r="J1662" s="188">
        <v>1</v>
      </c>
      <c r="K1662" s="190">
        <v>424</v>
      </c>
      <c r="L1662" s="94"/>
      <c r="M1662" s="189" t="s">
        <v>143</v>
      </c>
      <c r="N1662" s="189" t="s">
        <v>143</v>
      </c>
      <c r="O1662" s="189">
        <v>4.3999999999999997E-2</v>
      </c>
      <c r="P1662" s="189">
        <v>9.0999999999999998E-2</v>
      </c>
      <c r="Q1662" s="189">
        <v>0.16900000000000001</v>
      </c>
      <c r="R1662" s="189">
        <v>0.246</v>
      </c>
      <c r="S1662" s="189">
        <v>6.8000000000000005E-2</v>
      </c>
      <c r="T1662" s="189">
        <v>0.123</v>
      </c>
      <c r="U1662" s="189">
        <v>1E-3</v>
      </c>
      <c r="V1662" s="189">
        <v>1.7000000000000001E-2</v>
      </c>
      <c r="W1662" s="189">
        <v>0.55200000000000005</v>
      </c>
      <c r="X1662" s="189">
        <v>0.64500000000000002</v>
      </c>
      <c r="Y1662" s="189">
        <v>1E-3</v>
      </c>
      <c r="Z1662" s="189">
        <v>1.7000000000000001E-2</v>
      </c>
      <c r="AA1662" s="189">
        <v>1.7999999999999999E-2</v>
      </c>
      <c r="AB1662" s="189">
        <v>5.1999999999999998E-2</v>
      </c>
      <c r="AC1662" s="42"/>
    </row>
    <row r="1663" spans="1:29" x14ac:dyDescent="0.25">
      <c r="A1663" s="94" t="s">
        <v>3176</v>
      </c>
      <c r="B1663" s="189">
        <v>4.2884990253411304E-2</v>
      </c>
      <c r="C1663" s="189">
        <v>9.7465886939571145E-4</v>
      </c>
      <c r="D1663" s="189">
        <v>0.70467836257309946</v>
      </c>
      <c r="E1663" s="189">
        <v>0.10623781676413255</v>
      </c>
      <c r="F1663" s="189">
        <v>8.771929824561403E-3</v>
      </c>
      <c r="G1663" s="189">
        <v>8.771929824561403E-3</v>
      </c>
      <c r="H1663" s="189" t="s">
        <v>143</v>
      </c>
      <c r="I1663" s="189">
        <v>0.1276803118908382</v>
      </c>
      <c r="J1663" s="188">
        <v>1.0000000000000002</v>
      </c>
      <c r="K1663" s="190">
        <v>1026</v>
      </c>
      <c r="L1663" s="94"/>
      <c r="M1663" s="189">
        <v>3.2000000000000001E-2</v>
      </c>
      <c r="N1663" s="189">
        <v>5.7000000000000002E-2</v>
      </c>
      <c r="O1663" s="189">
        <v>0</v>
      </c>
      <c r="P1663" s="189">
        <v>6.0000000000000001E-3</v>
      </c>
      <c r="Q1663" s="189">
        <v>0.67600000000000005</v>
      </c>
      <c r="R1663" s="189">
        <v>0.73199999999999998</v>
      </c>
      <c r="S1663" s="189">
        <v>8.8999999999999996E-2</v>
      </c>
      <c r="T1663" s="189">
        <v>0.127</v>
      </c>
      <c r="U1663" s="189">
        <v>5.0000000000000001E-3</v>
      </c>
      <c r="V1663" s="189">
        <v>1.7000000000000001E-2</v>
      </c>
      <c r="W1663" s="189">
        <v>5.0000000000000001E-3</v>
      </c>
      <c r="X1663" s="189">
        <v>1.7000000000000001E-2</v>
      </c>
      <c r="Y1663" s="189" t="s">
        <v>143</v>
      </c>
      <c r="Z1663" s="189" t="s">
        <v>143</v>
      </c>
      <c r="AA1663" s="189">
        <v>0.109</v>
      </c>
      <c r="AB1663" s="189">
        <v>0.14899999999999999</v>
      </c>
      <c r="AC1663" s="42"/>
    </row>
    <row r="1664" spans="1:29" x14ac:dyDescent="0.25">
      <c r="A1664" s="94" t="s">
        <v>3177</v>
      </c>
      <c r="B1664" s="189">
        <v>7.5073313782991202E-2</v>
      </c>
      <c r="C1664" s="189">
        <v>0.22639296187683283</v>
      </c>
      <c r="D1664" s="189">
        <v>0.25865102639296189</v>
      </c>
      <c r="E1664" s="189">
        <v>9.2668621700879764E-2</v>
      </c>
      <c r="F1664" s="189">
        <v>3.870967741935484E-2</v>
      </c>
      <c r="G1664" s="189">
        <v>0.27917888563049853</v>
      </c>
      <c r="H1664" s="189">
        <v>7.0381231671554252E-3</v>
      </c>
      <c r="I1664" s="189">
        <v>2.2287390029325515E-2</v>
      </c>
      <c r="J1664" s="188">
        <v>1</v>
      </c>
      <c r="K1664" s="190">
        <v>1705</v>
      </c>
      <c r="L1664" s="94"/>
      <c r="M1664" s="189">
        <v>6.3E-2</v>
      </c>
      <c r="N1664" s="189">
        <v>8.8999999999999996E-2</v>
      </c>
      <c r="O1664" s="189">
        <v>0.20699999999999999</v>
      </c>
      <c r="P1664" s="189">
        <v>0.247</v>
      </c>
      <c r="Q1664" s="189">
        <v>0.23799999999999999</v>
      </c>
      <c r="R1664" s="189">
        <v>0.28000000000000003</v>
      </c>
      <c r="S1664" s="189">
        <v>0.08</v>
      </c>
      <c r="T1664" s="189">
        <v>0.107</v>
      </c>
      <c r="U1664" s="189">
        <v>3.1E-2</v>
      </c>
      <c r="V1664" s="189">
        <v>4.9000000000000002E-2</v>
      </c>
      <c r="W1664" s="189">
        <v>0.25800000000000001</v>
      </c>
      <c r="X1664" s="189">
        <v>0.30099999999999999</v>
      </c>
      <c r="Y1664" s="189">
        <v>4.0000000000000001E-3</v>
      </c>
      <c r="Z1664" s="189">
        <v>1.2E-2</v>
      </c>
      <c r="AA1664" s="189">
        <v>1.6E-2</v>
      </c>
      <c r="AB1664" s="189">
        <v>0.03</v>
      </c>
      <c r="AC1664" s="42"/>
    </row>
    <row r="1665" spans="1:29" x14ac:dyDescent="0.25">
      <c r="A1665" s="94" t="s">
        <v>3178</v>
      </c>
      <c r="B1665" s="189">
        <v>0.26861167002012071</v>
      </c>
      <c r="C1665" s="189">
        <v>0.46026156941649898</v>
      </c>
      <c r="D1665" s="189">
        <v>0.14688128772635814</v>
      </c>
      <c r="E1665" s="189">
        <v>4.124748490945674E-2</v>
      </c>
      <c r="F1665" s="189">
        <v>5.0301810865191151E-4</v>
      </c>
      <c r="G1665" s="189">
        <v>5.2816901408450703E-2</v>
      </c>
      <c r="H1665" s="189">
        <v>3.0181086519114686E-3</v>
      </c>
      <c r="I1665" s="189">
        <v>2.6659959758551309E-2</v>
      </c>
      <c r="J1665" s="188">
        <v>1</v>
      </c>
      <c r="K1665" s="190">
        <v>1988</v>
      </c>
      <c r="L1665" s="94"/>
      <c r="M1665" s="189">
        <v>0.25</v>
      </c>
      <c r="N1665" s="189">
        <v>0.28899999999999998</v>
      </c>
      <c r="O1665" s="189">
        <v>0.438</v>
      </c>
      <c r="P1665" s="189">
        <v>0.48199999999999998</v>
      </c>
      <c r="Q1665" s="189">
        <v>0.13200000000000001</v>
      </c>
      <c r="R1665" s="189">
        <v>0.16300000000000001</v>
      </c>
      <c r="S1665" s="189">
        <v>3.3000000000000002E-2</v>
      </c>
      <c r="T1665" s="189">
        <v>5.0999999999999997E-2</v>
      </c>
      <c r="U1665" s="189">
        <v>0</v>
      </c>
      <c r="V1665" s="189">
        <v>3.0000000000000001E-3</v>
      </c>
      <c r="W1665" s="189">
        <v>4.3999999999999997E-2</v>
      </c>
      <c r="X1665" s="189">
        <v>6.4000000000000001E-2</v>
      </c>
      <c r="Y1665" s="189">
        <v>1E-3</v>
      </c>
      <c r="Z1665" s="189">
        <v>7.0000000000000001E-3</v>
      </c>
      <c r="AA1665" s="189">
        <v>0.02</v>
      </c>
      <c r="AB1665" s="189">
        <v>3.5000000000000003E-2</v>
      </c>
      <c r="AC1665" s="42"/>
    </row>
    <row r="1666" spans="1:29" x14ac:dyDescent="0.25">
      <c r="A1666" s="94" t="s">
        <v>3179</v>
      </c>
      <c r="B1666" s="189" t="s">
        <v>143</v>
      </c>
      <c r="C1666" s="189">
        <v>0.20571428571428571</v>
      </c>
      <c r="D1666" s="189">
        <v>0.26857142857142857</v>
      </c>
      <c r="E1666" s="189">
        <v>0.18571428571428572</v>
      </c>
      <c r="F1666" s="189">
        <v>2.8571428571428571E-2</v>
      </c>
      <c r="G1666" s="189">
        <v>0.28285714285714286</v>
      </c>
      <c r="H1666" s="189">
        <v>8.5714285714285719E-3</v>
      </c>
      <c r="I1666" s="189">
        <v>0.02</v>
      </c>
      <c r="J1666" s="188">
        <v>1</v>
      </c>
      <c r="K1666" s="190">
        <v>350</v>
      </c>
      <c r="L1666" s="94"/>
      <c r="M1666" s="189" t="s">
        <v>143</v>
      </c>
      <c r="N1666" s="189" t="s">
        <v>143</v>
      </c>
      <c r="O1666" s="189">
        <v>0.16700000000000001</v>
      </c>
      <c r="P1666" s="189">
        <v>0.251</v>
      </c>
      <c r="Q1666" s="189">
        <v>0.22500000000000001</v>
      </c>
      <c r="R1666" s="189">
        <v>0.317</v>
      </c>
      <c r="S1666" s="189">
        <v>0.14799999999999999</v>
      </c>
      <c r="T1666" s="189">
        <v>0.23</v>
      </c>
      <c r="U1666" s="189">
        <v>1.6E-2</v>
      </c>
      <c r="V1666" s="189">
        <v>5.1999999999999998E-2</v>
      </c>
      <c r="W1666" s="189">
        <v>0.23799999999999999</v>
      </c>
      <c r="X1666" s="189">
        <v>0.33200000000000002</v>
      </c>
      <c r="Y1666" s="189">
        <v>3.0000000000000001E-3</v>
      </c>
      <c r="Z1666" s="189">
        <v>2.5000000000000001E-2</v>
      </c>
      <c r="AA1666" s="189">
        <v>0.01</v>
      </c>
      <c r="AB1666" s="189">
        <v>4.1000000000000002E-2</v>
      </c>
      <c r="AC1666" s="42"/>
    </row>
    <row r="1667" spans="1:29" x14ac:dyDescent="0.25">
      <c r="A1667" s="94" t="s">
        <v>3180</v>
      </c>
      <c r="B1667" s="189" t="s">
        <v>143</v>
      </c>
      <c r="C1667" s="189">
        <v>0.29200189304306673</v>
      </c>
      <c r="D1667" s="189">
        <v>0.18883104590629438</v>
      </c>
      <c r="E1667" s="189">
        <v>0.10317084713677237</v>
      </c>
      <c r="F1667" s="189">
        <v>1.5144344533838144E-2</v>
      </c>
      <c r="G1667" s="189">
        <v>0.37340274491244674</v>
      </c>
      <c r="H1667" s="189">
        <v>1.1358258400378608E-2</v>
      </c>
      <c r="I1667" s="189">
        <v>1.609086606720303E-2</v>
      </c>
      <c r="J1667" s="188">
        <v>1</v>
      </c>
      <c r="K1667" s="190">
        <v>2113</v>
      </c>
      <c r="L1667" s="94"/>
      <c r="M1667" s="189" t="s">
        <v>143</v>
      </c>
      <c r="N1667" s="189" t="s">
        <v>143</v>
      </c>
      <c r="O1667" s="189">
        <v>0.27300000000000002</v>
      </c>
      <c r="P1667" s="189">
        <v>0.312</v>
      </c>
      <c r="Q1667" s="189">
        <v>0.17299999999999999</v>
      </c>
      <c r="R1667" s="189">
        <v>0.20599999999999999</v>
      </c>
      <c r="S1667" s="189">
        <v>9.0999999999999998E-2</v>
      </c>
      <c r="T1667" s="189">
        <v>0.11700000000000001</v>
      </c>
      <c r="U1667" s="189">
        <v>1.0999999999999999E-2</v>
      </c>
      <c r="V1667" s="189">
        <v>2.1000000000000001E-2</v>
      </c>
      <c r="W1667" s="189">
        <v>0.35299999999999998</v>
      </c>
      <c r="X1667" s="189">
        <v>0.39400000000000002</v>
      </c>
      <c r="Y1667" s="189">
        <v>8.0000000000000002E-3</v>
      </c>
      <c r="Z1667" s="189">
        <v>1.7000000000000001E-2</v>
      </c>
      <c r="AA1667" s="189">
        <v>1.2E-2</v>
      </c>
      <c r="AB1667" s="189">
        <v>2.1999999999999999E-2</v>
      </c>
      <c r="AC1667" s="42"/>
    </row>
    <row r="1668" spans="1:29" x14ac:dyDescent="0.25">
      <c r="A1668" s="94" t="s">
        <v>3181</v>
      </c>
      <c r="B1668" s="189" t="s">
        <v>143</v>
      </c>
      <c r="C1668" s="189">
        <v>0.37676056338028169</v>
      </c>
      <c r="D1668" s="189">
        <v>0.352112676056338</v>
      </c>
      <c r="E1668" s="189">
        <v>0.10739436619718309</v>
      </c>
      <c r="F1668" s="189">
        <v>8.8028169014084511E-3</v>
      </c>
      <c r="G1668" s="189">
        <v>4.401408450704225E-2</v>
      </c>
      <c r="H1668" s="189" t="s">
        <v>143</v>
      </c>
      <c r="I1668" s="189">
        <v>0.11091549295774648</v>
      </c>
      <c r="J1668" s="188">
        <v>1</v>
      </c>
      <c r="K1668" s="190">
        <v>568</v>
      </c>
      <c r="L1668" s="94"/>
      <c r="M1668" s="189" t="s">
        <v>143</v>
      </c>
      <c r="N1668" s="189" t="s">
        <v>143</v>
      </c>
      <c r="O1668" s="189">
        <v>0.33800000000000002</v>
      </c>
      <c r="P1668" s="189">
        <v>0.41699999999999998</v>
      </c>
      <c r="Q1668" s="189">
        <v>0.314</v>
      </c>
      <c r="R1668" s="189">
        <v>0.39200000000000002</v>
      </c>
      <c r="S1668" s="189">
        <v>8.5000000000000006E-2</v>
      </c>
      <c r="T1668" s="189">
        <v>0.13600000000000001</v>
      </c>
      <c r="U1668" s="189">
        <v>4.0000000000000001E-3</v>
      </c>
      <c r="V1668" s="189">
        <v>0.02</v>
      </c>
      <c r="W1668" s="189">
        <v>0.03</v>
      </c>
      <c r="X1668" s="189">
        <v>6.4000000000000001E-2</v>
      </c>
      <c r="Y1668" s="189" t="s">
        <v>143</v>
      </c>
      <c r="Z1668" s="189" t="s">
        <v>143</v>
      </c>
      <c r="AA1668" s="189">
        <v>8.7999999999999995E-2</v>
      </c>
      <c r="AB1668" s="189">
        <v>0.13900000000000001</v>
      </c>
      <c r="AC1668" s="42"/>
    </row>
    <row r="1669" spans="1:29" x14ac:dyDescent="0.25">
      <c r="A1669" s="94" t="s">
        <v>3182</v>
      </c>
      <c r="B1669" s="189" t="s">
        <v>143</v>
      </c>
      <c r="C1669" s="189">
        <v>0.15498154981549817</v>
      </c>
      <c r="D1669" s="189">
        <v>0.36531365313653136</v>
      </c>
      <c r="E1669" s="189">
        <v>0.13653136531365315</v>
      </c>
      <c r="F1669" s="189">
        <v>3.6900369003690037E-2</v>
      </c>
      <c r="G1669" s="189">
        <v>0.26199261992619927</v>
      </c>
      <c r="H1669" s="189" t="s">
        <v>143</v>
      </c>
      <c r="I1669" s="189">
        <v>4.4280442804428041E-2</v>
      </c>
      <c r="J1669" s="188">
        <v>1.0000000000000002</v>
      </c>
      <c r="K1669" s="190">
        <v>542</v>
      </c>
      <c r="L1669" s="94"/>
      <c r="M1669" s="189" t="s">
        <v>143</v>
      </c>
      <c r="N1669" s="189" t="s">
        <v>143</v>
      </c>
      <c r="O1669" s="189">
        <v>0.127</v>
      </c>
      <c r="P1669" s="189">
        <v>0.188</v>
      </c>
      <c r="Q1669" s="189">
        <v>0.32600000000000001</v>
      </c>
      <c r="R1669" s="189">
        <v>0.40699999999999997</v>
      </c>
      <c r="S1669" s="189">
        <v>0.11</v>
      </c>
      <c r="T1669" s="189">
        <v>0.16800000000000001</v>
      </c>
      <c r="U1669" s="189">
        <v>2.4E-2</v>
      </c>
      <c r="V1669" s="189">
        <v>5.6000000000000001E-2</v>
      </c>
      <c r="W1669" s="189">
        <v>0.22700000000000001</v>
      </c>
      <c r="X1669" s="189">
        <v>0.30099999999999999</v>
      </c>
      <c r="Y1669" s="189" t="s">
        <v>143</v>
      </c>
      <c r="Z1669" s="189" t="s">
        <v>143</v>
      </c>
      <c r="AA1669" s="189">
        <v>0.03</v>
      </c>
      <c r="AB1669" s="189">
        <v>6.5000000000000002E-2</v>
      </c>
      <c r="AC1669" s="42"/>
    </row>
    <row r="1670" spans="1:29" x14ac:dyDescent="0.25">
      <c r="A1670" s="94" t="s">
        <v>3183</v>
      </c>
      <c r="B1670" s="189" t="s">
        <v>143</v>
      </c>
      <c r="C1670" s="189">
        <v>0.32911392405063289</v>
      </c>
      <c r="D1670" s="189">
        <v>0.21012658227848102</v>
      </c>
      <c r="E1670" s="189">
        <v>7.0886075949367092E-2</v>
      </c>
      <c r="F1670" s="189">
        <v>0.12658227848101267</v>
      </c>
      <c r="G1670" s="189">
        <v>0.23037974683544304</v>
      </c>
      <c r="H1670" s="189" t="s">
        <v>143</v>
      </c>
      <c r="I1670" s="189">
        <v>3.2911392405063293E-2</v>
      </c>
      <c r="J1670" s="188">
        <v>1</v>
      </c>
      <c r="K1670" s="190">
        <v>395</v>
      </c>
      <c r="L1670" s="94"/>
      <c r="M1670" s="189" t="s">
        <v>143</v>
      </c>
      <c r="N1670" s="189" t="s">
        <v>143</v>
      </c>
      <c r="O1670" s="189">
        <v>0.28499999999999998</v>
      </c>
      <c r="P1670" s="189">
        <v>0.377</v>
      </c>
      <c r="Q1670" s="189">
        <v>0.17299999999999999</v>
      </c>
      <c r="R1670" s="189">
        <v>0.253</v>
      </c>
      <c r="S1670" s="189">
        <v>4.9000000000000002E-2</v>
      </c>
      <c r="T1670" s="189">
        <v>0.10100000000000001</v>
      </c>
      <c r="U1670" s="189">
        <v>9.7000000000000003E-2</v>
      </c>
      <c r="V1670" s="189">
        <v>0.16300000000000001</v>
      </c>
      <c r="W1670" s="189">
        <v>0.192</v>
      </c>
      <c r="X1670" s="189">
        <v>0.27400000000000002</v>
      </c>
      <c r="Y1670" s="189" t="s">
        <v>143</v>
      </c>
      <c r="Z1670" s="189" t="s">
        <v>143</v>
      </c>
      <c r="AA1670" s="189">
        <v>1.9E-2</v>
      </c>
      <c r="AB1670" s="189">
        <v>5.5E-2</v>
      </c>
      <c r="AC1670" s="42"/>
    </row>
    <row r="1671" spans="1:29" x14ac:dyDescent="0.25">
      <c r="A1671" s="94" t="s">
        <v>3184</v>
      </c>
      <c r="B1671" s="189" t="s">
        <v>143</v>
      </c>
      <c r="C1671" s="189">
        <v>9.0909090909090912E-2</v>
      </c>
      <c r="D1671" s="189">
        <v>0.22994652406417113</v>
      </c>
      <c r="E1671" s="189">
        <v>0.12032085561497326</v>
      </c>
      <c r="F1671" s="189">
        <v>2.1390374331550801E-2</v>
      </c>
      <c r="G1671" s="189">
        <v>0.51604278074866305</v>
      </c>
      <c r="H1671" s="189">
        <v>5.3475935828877002E-3</v>
      </c>
      <c r="I1671" s="189">
        <v>1.6042780748663103E-2</v>
      </c>
      <c r="J1671" s="188">
        <v>0.99999999999999989</v>
      </c>
      <c r="K1671" s="190">
        <v>374</v>
      </c>
      <c r="L1671" s="94"/>
      <c r="M1671" s="189" t="s">
        <v>143</v>
      </c>
      <c r="N1671" s="189" t="s">
        <v>143</v>
      </c>
      <c r="O1671" s="189">
        <v>6.6000000000000003E-2</v>
      </c>
      <c r="P1671" s="189">
        <v>0.124</v>
      </c>
      <c r="Q1671" s="189">
        <v>0.19</v>
      </c>
      <c r="R1671" s="189">
        <v>0.27500000000000002</v>
      </c>
      <c r="S1671" s="189">
        <v>9.0999999999999998E-2</v>
      </c>
      <c r="T1671" s="189">
        <v>0.157</v>
      </c>
      <c r="U1671" s="189">
        <v>1.0999999999999999E-2</v>
      </c>
      <c r="V1671" s="189">
        <v>4.2000000000000003E-2</v>
      </c>
      <c r="W1671" s="189">
        <v>0.46500000000000002</v>
      </c>
      <c r="X1671" s="189">
        <v>0.56599999999999995</v>
      </c>
      <c r="Y1671" s="189">
        <v>1E-3</v>
      </c>
      <c r="Z1671" s="189">
        <v>1.9E-2</v>
      </c>
      <c r="AA1671" s="189">
        <v>7.0000000000000001E-3</v>
      </c>
      <c r="AB1671" s="189">
        <v>3.5000000000000003E-2</v>
      </c>
      <c r="AC1671" s="42"/>
    </row>
    <row r="1672" spans="1:29" x14ac:dyDescent="0.25">
      <c r="A1672" s="94" t="s">
        <v>3185</v>
      </c>
      <c r="B1672" s="189" t="s">
        <v>143</v>
      </c>
      <c r="C1672" s="189">
        <v>0.25437572928821472</v>
      </c>
      <c r="D1672" s="189">
        <v>0.4428238039673279</v>
      </c>
      <c r="E1672" s="189">
        <v>0.10735122520420071</v>
      </c>
      <c r="F1672" s="189">
        <v>3.3838973162193697E-2</v>
      </c>
      <c r="G1672" s="189">
        <v>0.12602100350058343</v>
      </c>
      <c r="H1672" s="189">
        <v>2.9171528588098016E-3</v>
      </c>
      <c r="I1672" s="189">
        <v>3.2672112018669777E-2</v>
      </c>
      <c r="J1672" s="188">
        <v>1</v>
      </c>
      <c r="K1672" s="190">
        <v>1714</v>
      </c>
      <c r="L1672" s="94"/>
      <c r="M1672" s="189" t="s">
        <v>143</v>
      </c>
      <c r="N1672" s="189" t="s">
        <v>143</v>
      </c>
      <c r="O1672" s="189">
        <v>0.23400000000000001</v>
      </c>
      <c r="P1672" s="189">
        <v>0.27600000000000002</v>
      </c>
      <c r="Q1672" s="189">
        <v>0.41899999999999998</v>
      </c>
      <c r="R1672" s="189">
        <v>0.46600000000000003</v>
      </c>
      <c r="S1672" s="189">
        <v>9.4E-2</v>
      </c>
      <c r="T1672" s="189">
        <v>0.123</v>
      </c>
      <c r="U1672" s="189">
        <v>2.5999999999999999E-2</v>
      </c>
      <c r="V1672" s="189">
        <v>4.2999999999999997E-2</v>
      </c>
      <c r="W1672" s="189">
        <v>0.111</v>
      </c>
      <c r="X1672" s="189">
        <v>0.14299999999999999</v>
      </c>
      <c r="Y1672" s="189">
        <v>1E-3</v>
      </c>
      <c r="Z1672" s="189">
        <v>7.0000000000000001E-3</v>
      </c>
      <c r="AA1672" s="189">
        <v>2.5000000000000001E-2</v>
      </c>
      <c r="AB1672" s="189">
        <v>4.2000000000000003E-2</v>
      </c>
      <c r="AC1672" s="42"/>
    </row>
    <row r="1673" spans="1:29" x14ac:dyDescent="0.25">
      <c r="A1673" s="94" t="s">
        <v>3186</v>
      </c>
      <c r="B1673" s="189" t="s">
        <v>143</v>
      </c>
      <c r="C1673" s="189">
        <v>0.40939597315436244</v>
      </c>
      <c r="D1673" s="189">
        <v>0.35906040268456374</v>
      </c>
      <c r="E1673" s="189">
        <v>9.3959731543624164E-2</v>
      </c>
      <c r="F1673" s="189">
        <v>1.3422818791946308E-2</v>
      </c>
      <c r="G1673" s="189">
        <v>9.7315436241610737E-2</v>
      </c>
      <c r="H1673" s="189">
        <v>6.7114093959731542E-3</v>
      </c>
      <c r="I1673" s="189">
        <v>2.0134228187919462E-2</v>
      </c>
      <c r="J1673" s="188">
        <v>1</v>
      </c>
      <c r="K1673" s="190">
        <v>298</v>
      </c>
      <c r="L1673" s="94"/>
      <c r="M1673" s="189" t="s">
        <v>143</v>
      </c>
      <c r="N1673" s="189" t="s">
        <v>143</v>
      </c>
      <c r="O1673" s="189">
        <v>0.35499999999999998</v>
      </c>
      <c r="P1673" s="189">
        <v>0.46600000000000003</v>
      </c>
      <c r="Q1673" s="189">
        <v>0.307</v>
      </c>
      <c r="R1673" s="189">
        <v>0.41499999999999998</v>
      </c>
      <c r="S1673" s="189">
        <v>6.6000000000000003E-2</v>
      </c>
      <c r="T1673" s="189">
        <v>0.13200000000000001</v>
      </c>
      <c r="U1673" s="189">
        <v>5.0000000000000001E-3</v>
      </c>
      <c r="V1673" s="189">
        <v>3.4000000000000002E-2</v>
      </c>
      <c r="W1673" s="189">
        <v>6.9000000000000006E-2</v>
      </c>
      <c r="X1673" s="189">
        <v>0.13600000000000001</v>
      </c>
      <c r="Y1673" s="189">
        <v>2E-3</v>
      </c>
      <c r="Z1673" s="189">
        <v>2.4E-2</v>
      </c>
      <c r="AA1673" s="189">
        <v>8.9999999999999993E-3</v>
      </c>
      <c r="AB1673" s="189">
        <v>4.2999999999999997E-2</v>
      </c>
      <c r="AC1673" s="42"/>
    </row>
    <row r="1674" spans="1:29" x14ac:dyDescent="0.25">
      <c r="A1674" s="94" t="s">
        <v>3187</v>
      </c>
      <c r="B1674" s="189">
        <v>5.7146908678389112E-2</v>
      </c>
      <c r="C1674" s="189">
        <v>0.32203630175836639</v>
      </c>
      <c r="D1674" s="189">
        <v>0.25354509359047078</v>
      </c>
      <c r="E1674" s="189">
        <v>0.10138967668746456</v>
      </c>
      <c r="F1674" s="189">
        <v>2.0656078653809792E-2</v>
      </c>
      <c r="G1674" s="189">
        <v>0.21421818869351483</v>
      </c>
      <c r="H1674" s="189">
        <v>3.8287010777084515E-3</v>
      </c>
      <c r="I1674" s="189">
        <v>2.7179050860276045E-2</v>
      </c>
      <c r="J1674" s="188">
        <v>1</v>
      </c>
      <c r="K1674" s="190">
        <v>21156</v>
      </c>
      <c r="L1674" s="94"/>
      <c r="M1674" s="189">
        <v>5.3999999999999999E-2</v>
      </c>
      <c r="N1674" s="189">
        <v>0.06</v>
      </c>
      <c r="O1674" s="189">
        <v>0.316</v>
      </c>
      <c r="P1674" s="189">
        <v>0.32800000000000001</v>
      </c>
      <c r="Q1674" s="189">
        <v>0.248</v>
      </c>
      <c r="R1674" s="189">
        <v>0.25900000000000001</v>
      </c>
      <c r="S1674" s="189">
        <v>9.7000000000000003E-2</v>
      </c>
      <c r="T1674" s="189">
        <v>0.106</v>
      </c>
      <c r="U1674" s="189">
        <v>1.9E-2</v>
      </c>
      <c r="V1674" s="189">
        <v>2.3E-2</v>
      </c>
      <c r="W1674" s="189">
        <v>0.20899999999999999</v>
      </c>
      <c r="X1674" s="189">
        <v>0.22</v>
      </c>
      <c r="Y1674" s="189">
        <v>3.0000000000000001E-3</v>
      </c>
      <c r="Z1674" s="189">
        <v>5.0000000000000001E-3</v>
      </c>
      <c r="AA1674" s="189">
        <v>2.5000000000000001E-2</v>
      </c>
      <c r="AB1674" s="189">
        <v>2.9000000000000001E-2</v>
      </c>
      <c r="AC1674" s="42"/>
    </row>
    <row r="1675" spans="1:29" x14ac:dyDescent="0.25">
      <c r="A1675" s="94" t="s">
        <v>3188</v>
      </c>
      <c r="B1675" s="189" t="s">
        <v>143</v>
      </c>
      <c r="C1675" s="189">
        <v>0.39726027397260272</v>
      </c>
      <c r="D1675" s="189">
        <v>0.24657534246575341</v>
      </c>
      <c r="E1675" s="189">
        <v>0.13561643835616438</v>
      </c>
      <c r="F1675" s="189">
        <v>2.7397260273972601E-2</v>
      </c>
      <c r="G1675" s="189">
        <v>0.17123287671232876</v>
      </c>
      <c r="H1675" s="189">
        <v>1.3698630136986301E-3</v>
      </c>
      <c r="I1675" s="189">
        <v>2.0547945205479451E-2</v>
      </c>
      <c r="J1675" s="188">
        <v>1</v>
      </c>
      <c r="K1675" s="190">
        <v>730</v>
      </c>
      <c r="L1675" s="94"/>
      <c r="M1675" s="189" t="s">
        <v>143</v>
      </c>
      <c r="N1675" s="189" t="s">
        <v>143</v>
      </c>
      <c r="O1675" s="189">
        <v>0.36199999999999999</v>
      </c>
      <c r="P1675" s="189">
        <v>0.433</v>
      </c>
      <c r="Q1675" s="189">
        <v>0.217</v>
      </c>
      <c r="R1675" s="189">
        <v>0.27900000000000003</v>
      </c>
      <c r="S1675" s="189">
        <v>0.113</v>
      </c>
      <c r="T1675" s="189">
        <v>0.16200000000000001</v>
      </c>
      <c r="U1675" s="189">
        <v>1.7999999999999999E-2</v>
      </c>
      <c r="V1675" s="189">
        <v>4.2000000000000003E-2</v>
      </c>
      <c r="W1675" s="189">
        <v>0.14599999999999999</v>
      </c>
      <c r="X1675" s="189">
        <v>0.2</v>
      </c>
      <c r="Y1675" s="189">
        <v>0</v>
      </c>
      <c r="Z1675" s="189">
        <v>8.0000000000000002E-3</v>
      </c>
      <c r="AA1675" s="189">
        <v>1.2E-2</v>
      </c>
      <c r="AB1675" s="189">
        <v>3.4000000000000002E-2</v>
      </c>
      <c r="AC1675" s="42"/>
    </row>
    <row r="1676" spans="1:29" x14ac:dyDescent="0.25">
      <c r="A1676" s="94" t="s">
        <v>3189</v>
      </c>
      <c r="B1676" s="189" t="s">
        <v>143</v>
      </c>
      <c r="C1676" s="189">
        <v>0.11818181818181818</v>
      </c>
      <c r="D1676" s="189">
        <v>0.24545454545454545</v>
      </c>
      <c r="E1676" s="189">
        <v>6.5151515151515155E-2</v>
      </c>
      <c r="F1676" s="189">
        <v>1.2121212121212121E-2</v>
      </c>
      <c r="G1676" s="189">
        <v>0.51363636363636367</v>
      </c>
      <c r="H1676" s="189">
        <v>1.5151515151515152E-2</v>
      </c>
      <c r="I1676" s="189">
        <v>3.0303030303030304E-2</v>
      </c>
      <c r="J1676" s="188">
        <v>1</v>
      </c>
      <c r="K1676" s="190">
        <v>660</v>
      </c>
      <c r="L1676" s="94"/>
      <c r="M1676" s="189" t="s">
        <v>143</v>
      </c>
      <c r="N1676" s="189" t="s">
        <v>143</v>
      </c>
      <c r="O1676" s="189">
        <v>9.6000000000000002E-2</v>
      </c>
      <c r="P1676" s="189">
        <v>0.14499999999999999</v>
      </c>
      <c r="Q1676" s="189">
        <v>0.214</v>
      </c>
      <c r="R1676" s="189">
        <v>0.28000000000000003</v>
      </c>
      <c r="S1676" s="189">
        <v>4.9000000000000002E-2</v>
      </c>
      <c r="T1676" s="189">
        <v>8.6999999999999994E-2</v>
      </c>
      <c r="U1676" s="189">
        <v>6.0000000000000001E-3</v>
      </c>
      <c r="V1676" s="189">
        <v>2.4E-2</v>
      </c>
      <c r="W1676" s="189">
        <v>0.47599999999999998</v>
      </c>
      <c r="X1676" s="189">
        <v>0.55200000000000005</v>
      </c>
      <c r="Y1676" s="189">
        <v>8.0000000000000002E-3</v>
      </c>
      <c r="Z1676" s="189">
        <v>2.8000000000000001E-2</v>
      </c>
      <c r="AA1676" s="189">
        <v>0.02</v>
      </c>
      <c r="AB1676" s="189">
        <v>4.5999999999999999E-2</v>
      </c>
      <c r="AC1676" s="42"/>
    </row>
    <row r="1677" spans="1:29" x14ac:dyDescent="0.25">
      <c r="A1677" s="94" t="s">
        <v>3190</v>
      </c>
      <c r="B1677" s="189">
        <v>8.8032454361054766E-2</v>
      </c>
      <c r="C1677" s="189">
        <v>1.6227180527383367E-3</v>
      </c>
      <c r="D1677" s="189">
        <v>0.62109533468559841</v>
      </c>
      <c r="E1677" s="189">
        <v>0.19432048681541583</v>
      </c>
      <c r="F1677" s="189">
        <v>6.3286004056795131E-2</v>
      </c>
      <c r="G1677" s="189">
        <v>6.0851926977687626E-3</v>
      </c>
      <c r="H1677" s="189" t="s">
        <v>143</v>
      </c>
      <c r="I1677" s="189">
        <v>2.5557809330628803E-2</v>
      </c>
      <c r="J1677" s="188">
        <v>1</v>
      </c>
      <c r="K1677" s="190">
        <v>2465</v>
      </c>
      <c r="L1677" s="94"/>
      <c r="M1677" s="189">
        <v>7.6999999999999999E-2</v>
      </c>
      <c r="N1677" s="189">
        <v>0.1</v>
      </c>
      <c r="O1677" s="189">
        <v>1E-3</v>
      </c>
      <c r="P1677" s="189">
        <v>4.0000000000000001E-3</v>
      </c>
      <c r="Q1677" s="189">
        <v>0.60199999999999998</v>
      </c>
      <c r="R1677" s="189">
        <v>0.64</v>
      </c>
      <c r="S1677" s="189">
        <v>0.17899999999999999</v>
      </c>
      <c r="T1677" s="189">
        <v>0.21</v>
      </c>
      <c r="U1677" s="189">
        <v>5.3999999999999999E-2</v>
      </c>
      <c r="V1677" s="189">
        <v>7.3999999999999996E-2</v>
      </c>
      <c r="W1677" s="189">
        <v>4.0000000000000001E-3</v>
      </c>
      <c r="X1677" s="189">
        <v>0.01</v>
      </c>
      <c r="Y1677" s="189" t="s">
        <v>143</v>
      </c>
      <c r="Z1677" s="189" t="s">
        <v>143</v>
      </c>
      <c r="AA1677" s="189">
        <v>0.02</v>
      </c>
      <c r="AB1677" s="189">
        <v>3.3000000000000002E-2</v>
      </c>
      <c r="AC1677" s="42"/>
    </row>
    <row r="1678" spans="1:29" x14ac:dyDescent="0.25">
      <c r="A1678" s="94" t="s">
        <v>3191</v>
      </c>
      <c r="B1678" s="189">
        <v>7.1619047619047624E-2</v>
      </c>
      <c r="C1678" s="189">
        <v>0.29028571428571426</v>
      </c>
      <c r="D1678" s="189">
        <v>0.26590476190476192</v>
      </c>
      <c r="E1678" s="189">
        <v>8.2666666666666666E-2</v>
      </c>
      <c r="F1678" s="189">
        <v>3.5809523809523812E-2</v>
      </c>
      <c r="G1678" s="189">
        <v>0.22666666666666666</v>
      </c>
      <c r="H1678" s="189">
        <v>3.4285714285714284E-3</v>
      </c>
      <c r="I1678" s="189">
        <v>2.3619047619047619E-2</v>
      </c>
      <c r="J1678" s="188">
        <v>1</v>
      </c>
      <c r="K1678" s="190">
        <v>2625</v>
      </c>
      <c r="L1678" s="94"/>
      <c r="M1678" s="189">
        <v>6.2E-2</v>
      </c>
      <c r="N1678" s="189">
        <v>8.2000000000000003E-2</v>
      </c>
      <c r="O1678" s="189">
        <v>0.27300000000000002</v>
      </c>
      <c r="P1678" s="189">
        <v>0.308</v>
      </c>
      <c r="Q1678" s="189">
        <v>0.249</v>
      </c>
      <c r="R1678" s="189">
        <v>0.28299999999999997</v>
      </c>
      <c r="S1678" s="189">
        <v>7.2999999999999995E-2</v>
      </c>
      <c r="T1678" s="189">
        <v>9.4E-2</v>
      </c>
      <c r="U1678" s="189">
        <v>2.9000000000000001E-2</v>
      </c>
      <c r="V1678" s="189">
        <v>4.3999999999999997E-2</v>
      </c>
      <c r="W1678" s="189">
        <v>0.21099999999999999</v>
      </c>
      <c r="X1678" s="189">
        <v>0.24299999999999999</v>
      </c>
      <c r="Y1678" s="189">
        <v>2E-3</v>
      </c>
      <c r="Z1678" s="189">
        <v>7.0000000000000001E-3</v>
      </c>
      <c r="AA1678" s="189">
        <v>1.7999999999999999E-2</v>
      </c>
      <c r="AB1678" s="189">
        <v>0.03</v>
      </c>
      <c r="AC1678" s="42"/>
    </row>
    <row r="1679" spans="1:29" x14ac:dyDescent="0.25">
      <c r="A1679" s="94" t="s">
        <v>3192</v>
      </c>
      <c r="B1679" s="189">
        <v>0.30364500792393029</v>
      </c>
      <c r="C1679" s="189">
        <v>0.46814580031695718</v>
      </c>
      <c r="D1679" s="189">
        <v>0.12329635499207607</v>
      </c>
      <c r="E1679" s="189">
        <v>3.3597464342313789E-2</v>
      </c>
      <c r="F1679" s="189">
        <v>1.2678288431061807E-3</v>
      </c>
      <c r="G1679" s="189">
        <v>4.0887480190174325E-2</v>
      </c>
      <c r="H1679" s="189">
        <v>2.5356576862123614E-3</v>
      </c>
      <c r="I1679" s="189">
        <v>2.6624405705229795E-2</v>
      </c>
      <c r="J1679" s="188">
        <v>1</v>
      </c>
      <c r="K1679" s="190">
        <v>3155</v>
      </c>
      <c r="L1679" s="94"/>
      <c r="M1679" s="189">
        <v>0.28799999999999998</v>
      </c>
      <c r="N1679" s="189">
        <v>0.32</v>
      </c>
      <c r="O1679" s="189">
        <v>0.45100000000000001</v>
      </c>
      <c r="P1679" s="189">
        <v>0.48599999999999999</v>
      </c>
      <c r="Q1679" s="189">
        <v>0.112</v>
      </c>
      <c r="R1679" s="189">
        <v>0.13500000000000001</v>
      </c>
      <c r="S1679" s="189">
        <v>2.8000000000000001E-2</v>
      </c>
      <c r="T1679" s="189">
        <v>0.04</v>
      </c>
      <c r="U1679" s="189">
        <v>0</v>
      </c>
      <c r="V1679" s="189">
        <v>3.0000000000000001E-3</v>
      </c>
      <c r="W1679" s="189">
        <v>3.5000000000000003E-2</v>
      </c>
      <c r="X1679" s="189">
        <v>4.8000000000000001E-2</v>
      </c>
      <c r="Y1679" s="189">
        <v>1E-3</v>
      </c>
      <c r="Z1679" s="189">
        <v>5.0000000000000001E-3</v>
      </c>
      <c r="AA1679" s="189">
        <v>2.1999999999999999E-2</v>
      </c>
      <c r="AB1679" s="189">
        <v>3.3000000000000002E-2</v>
      </c>
      <c r="AC1679" s="42"/>
    </row>
    <row r="1680" spans="1:29" x14ac:dyDescent="0.25">
      <c r="A1680" s="94" t="s">
        <v>3193</v>
      </c>
      <c r="B1680" s="189" t="s">
        <v>143</v>
      </c>
      <c r="C1680" s="189">
        <v>0.2578125</v>
      </c>
      <c r="D1680" s="189">
        <v>0.28125</v>
      </c>
      <c r="E1680" s="189">
        <v>0.146484375</v>
      </c>
      <c r="F1680" s="189">
        <v>2.1484375E-2</v>
      </c>
      <c r="G1680" s="189">
        <v>0.267578125</v>
      </c>
      <c r="H1680" s="189">
        <v>5.859375E-3</v>
      </c>
      <c r="I1680" s="189">
        <v>1.953125E-2</v>
      </c>
      <c r="J1680" s="188">
        <v>1</v>
      </c>
      <c r="K1680" s="190">
        <v>512</v>
      </c>
      <c r="L1680" s="94"/>
      <c r="M1680" s="189" t="s">
        <v>143</v>
      </c>
      <c r="N1680" s="189" t="s">
        <v>143</v>
      </c>
      <c r="O1680" s="189">
        <v>0.222</v>
      </c>
      <c r="P1680" s="189">
        <v>0.29699999999999999</v>
      </c>
      <c r="Q1680" s="189">
        <v>0.24399999999999999</v>
      </c>
      <c r="R1680" s="189">
        <v>0.32200000000000001</v>
      </c>
      <c r="S1680" s="189">
        <v>0.11799999999999999</v>
      </c>
      <c r="T1680" s="189">
        <v>0.18</v>
      </c>
      <c r="U1680" s="189">
        <v>1.2E-2</v>
      </c>
      <c r="V1680" s="189">
        <v>3.7999999999999999E-2</v>
      </c>
      <c r="W1680" s="189">
        <v>0.23100000000000001</v>
      </c>
      <c r="X1680" s="189">
        <v>0.308</v>
      </c>
      <c r="Y1680" s="189">
        <v>2E-3</v>
      </c>
      <c r="Z1680" s="189">
        <v>1.7000000000000001E-2</v>
      </c>
      <c r="AA1680" s="189">
        <v>1.0999999999999999E-2</v>
      </c>
      <c r="AB1680" s="189">
        <v>3.5999999999999997E-2</v>
      </c>
      <c r="AC1680" s="42"/>
    </row>
    <row r="1681" spans="1:29" x14ac:dyDescent="0.25">
      <c r="A1681" s="94" t="s">
        <v>3194</v>
      </c>
      <c r="B1681" s="189" t="s">
        <v>143</v>
      </c>
      <c r="C1681" s="189">
        <v>0.30741769139230463</v>
      </c>
      <c r="D1681" s="189">
        <v>0.20190400634668781</v>
      </c>
      <c r="E1681" s="189">
        <v>8.211027370091234E-2</v>
      </c>
      <c r="F1681" s="189">
        <v>1.0710035700119001E-2</v>
      </c>
      <c r="G1681" s="189">
        <v>0.37445458151527172</v>
      </c>
      <c r="H1681" s="189">
        <v>5.1566838556128518E-3</v>
      </c>
      <c r="I1681" s="189">
        <v>1.8246727489091629E-2</v>
      </c>
      <c r="J1681" s="188">
        <v>0.99999999999999989</v>
      </c>
      <c r="K1681" s="190">
        <v>2521</v>
      </c>
      <c r="L1681" s="94"/>
      <c r="M1681" s="189" t="s">
        <v>143</v>
      </c>
      <c r="N1681" s="189" t="s">
        <v>143</v>
      </c>
      <c r="O1681" s="189">
        <v>0.28999999999999998</v>
      </c>
      <c r="P1681" s="189">
        <v>0.32600000000000001</v>
      </c>
      <c r="Q1681" s="189">
        <v>0.187</v>
      </c>
      <c r="R1681" s="189">
        <v>0.218</v>
      </c>
      <c r="S1681" s="189">
        <v>7.1999999999999995E-2</v>
      </c>
      <c r="T1681" s="189">
        <v>9.2999999999999999E-2</v>
      </c>
      <c r="U1681" s="189">
        <v>7.0000000000000001E-3</v>
      </c>
      <c r="V1681" s="189">
        <v>1.6E-2</v>
      </c>
      <c r="W1681" s="189">
        <v>0.35599999999999998</v>
      </c>
      <c r="X1681" s="189">
        <v>0.39400000000000002</v>
      </c>
      <c r="Y1681" s="189">
        <v>3.0000000000000001E-3</v>
      </c>
      <c r="Z1681" s="189">
        <v>8.9999999999999993E-3</v>
      </c>
      <c r="AA1681" s="189">
        <v>1.4E-2</v>
      </c>
      <c r="AB1681" s="189">
        <v>2.4E-2</v>
      </c>
      <c r="AC1681" s="42"/>
    </row>
    <row r="1682" spans="1:29" x14ac:dyDescent="0.25">
      <c r="A1682" s="94" t="s">
        <v>3195</v>
      </c>
      <c r="B1682" s="189" t="s">
        <v>143</v>
      </c>
      <c r="C1682" s="189">
        <v>0.51129943502824859</v>
      </c>
      <c r="D1682" s="189">
        <v>0.30225988700564971</v>
      </c>
      <c r="E1682" s="189">
        <v>7.3446327683615822E-2</v>
      </c>
      <c r="F1682" s="189">
        <v>1.4124293785310734E-3</v>
      </c>
      <c r="G1682" s="189">
        <v>1.8361581920903956E-2</v>
      </c>
      <c r="H1682" s="189" t="s">
        <v>143</v>
      </c>
      <c r="I1682" s="189">
        <v>9.3220338983050849E-2</v>
      </c>
      <c r="J1682" s="188">
        <v>1</v>
      </c>
      <c r="K1682" s="190">
        <v>708</v>
      </c>
      <c r="L1682" s="94"/>
      <c r="M1682" s="189" t="s">
        <v>143</v>
      </c>
      <c r="N1682" s="189" t="s">
        <v>143</v>
      </c>
      <c r="O1682" s="189">
        <v>0.47499999999999998</v>
      </c>
      <c r="P1682" s="189">
        <v>0.54800000000000004</v>
      </c>
      <c r="Q1682" s="189">
        <v>0.27</v>
      </c>
      <c r="R1682" s="189">
        <v>0.33700000000000002</v>
      </c>
      <c r="S1682" s="189">
        <v>5.6000000000000001E-2</v>
      </c>
      <c r="T1682" s="189">
        <v>9.5000000000000001E-2</v>
      </c>
      <c r="U1682" s="189">
        <v>0</v>
      </c>
      <c r="V1682" s="189">
        <v>8.0000000000000002E-3</v>
      </c>
      <c r="W1682" s="189">
        <v>1.0999999999999999E-2</v>
      </c>
      <c r="X1682" s="189">
        <v>3.1E-2</v>
      </c>
      <c r="Y1682" s="189" t="s">
        <v>143</v>
      </c>
      <c r="Z1682" s="189" t="s">
        <v>143</v>
      </c>
      <c r="AA1682" s="189">
        <v>7.3999999999999996E-2</v>
      </c>
      <c r="AB1682" s="189">
        <v>0.11700000000000001</v>
      </c>
      <c r="AC1682" s="42"/>
    </row>
    <row r="1683" spans="1:29" x14ac:dyDescent="0.25">
      <c r="A1683" s="94" t="s">
        <v>3196</v>
      </c>
      <c r="B1683" s="189" t="s">
        <v>143</v>
      </c>
      <c r="C1683" s="189">
        <v>0.23321956769055746</v>
      </c>
      <c r="D1683" s="189">
        <v>0.32536973833902161</v>
      </c>
      <c r="E1683" s="189">
        <v>0.13196814562002276</v>
      </c>
      <c r="F1683" s="189">
        <v>1.3651877133105802E-2</v>
      </c>
      <c r="G1683" s="189">
        <v>0.26279863481228671</v>
      </c>
      <c r="H1683" s="189">
        <v>1.1376564277588168E-3</v>
      </c>
      <c r="I1683" s="189">
        <v>3.1854379977246869E-2</v>
      </c>
      <c r="J1683" s="188">
        <v>1</v>
      </c>
      <c r="K1683" s="190">
        <v>879</v>
      </c>
      <c r="L1683" s="94"/>
      <c r="M1683" s="189" t="s">
        <v>143</v>
      </c>
      <c r="N1683" s="189" t="s">
        <v>143</v>
      </c>
      <c r="O1683" s="189">
        <v>0.20599999999999999</v>
      </c>
      <c r="P1683" s="189">
        <v>0.26200000000000001</v>
      </c>
      <c r="Q1683" s="189">
        <v>0.29499999999999998</v>
      </c>
      <c r="R1683" s="189">
        <v>0.35699999999999998</v>
      </c>
      <c r="S1683" s="189">
        <v>0.111</v>
      </c>
      <c r="T1683" s="189">
        <v>0.156</v>
      </c>
      <c r="U1683" s="189">
        <v>8.0000000000000002E-3</v>
      </c>
      <c r="V1683" s="189">
        <v>2.4E-2</v>
      </c>
      <c r="W1683" s="189">
        <v>0.23499999999999999</v>
      </c>
      <c r="X1683" s="189">
        <v>0.29299999999999998</v>
      </c>
      <c r="Y1683" s="189">
        <v>0</v>
      </c>
      <c r="Z1683" s="189">
        <v>6.0000000000000001E-3</v>
      </c>
      <c r="AA1683" s="189">
        <v>2.1999999999999999E-2</v>
      </c>
      <c r="AB1683" s="189">
        <v>4.5999999999999999E-2</v>
      </c>
      <c r="AC1683" s="42"/>
    </row>
    <row r="1684" spans="1:29" x14ac:dyDescent="0.25">
      <c r="A1684" s="94" t="s">
        <v>3197</v>
      </c>
      <c r="B1684" s="189" t="s">
        <v>143</v>
      </c>
      <c r="C1684" s="189">
        <v>0.43389830508474575</v>
      </c>
      <c r="D1684" s="189">
        <v>0.19322033898305085</v>
      </c>
      <c r="E1684" s="189">
        <v>8.1355932203389825E-2</v>
      </c>
      <c r="F1684" s="189">
        <v>7.1186440677966104E-2</v>
      </c>
      <c r="G1684" s="189">
        <v>0.18813559322033899</v>
      </c>
      <c r="H1684" s="189">
        <v>1.1864406779661017E-2</v>
      </c>
      <c r="I1684" s="189">
        <v>2.0338983050847456E-2</v>
      </c>
      <c r="J1684" s="188">
        <v>1</v>
      </c>
      <c r="K1684" s="190">
        <v>590</v>
      </c>
      <c r="L1684" s="94"/>
      <c r="M1684" s="189" t="s">
        <v>143</v>
      </c>
      <c r="N1684" s="189" t="s">
        <v>143</v>
      </c>
      <c r="O1684" s="189">
        <v>0.39400000000000002</v>
      </c>
      <c r="P1684" s="189">
        <v>0.47399999999999998</v>
      </c>
      <c r="Q1684" s="189">
        <v>0.16300000000000001</v>
      </c>
      <c r="R1684" s="189">
        <v>0.22700000000000001</v>
      </c>
      <c r="S1684" s="189">
        <v>6.2E-2</v>
      </c>
      <c r="T1684" s="189">
        <v>0.106</v>
      </c>
      <c r="U1684" s="189">
        <v>5.2999999999999999E-2</v>
      </c>
      <c r="V1684" s="189">
        <v>9.5000000000000001E-2</v>
      </c>
      <c r="W1684" s="189">
        <v>0.159</v>
      </c>
      <c r="X1684" s="189">
        <v>0.222</v>
      </c>
      <c r="Y1684" s="189">
        <v>6.0000000000000001E-3</v>
      </c>
      <c r="Z1684" s="189">
        <v>2.4E-2</v>
      </c>
      <c r="AA1684" s="189">
        <v>1.2E-2</v>
      </c>
      <c r="AB1684" s="189">
        <v>3.5000000000000003E-2</v>
      </c>
      <c r="AC1684" s="42"/>
    </row>
    <row r="1685" spans="1:29" x14ac:dyDescent="0.25">
      <c r="A1685" s="94" t="s">
        <v>3198</v>
      </c>
      <c r="B1685" s="189" t="s">
        <v>143</v>
      </c>
      <c r="C1685" s="189">
        <v>0.13345521023765997</v>
      </c>
      <c r="D1685" s="189">
        <v>0.26508226691042047</v>
      </c>
      <c r="E1685" s="189">
        <v>8.957952468007313E-2</v>
      </c>
      <c r="F1685" s="189">
        <v>1.8281535648994516E-2</v>
      </c>
      <c r="G1685" s="189">
        <v>0.47166361974405852</v>
      </c>
      <c r="H1685" s="189">
        <v>1.8281535648994515E-3</v>
      </c>
      <c r="I1685" s="189">
        <v>2.0109689213893969E-2</v>
      </c>
      <c r="J1685" s="188">
        <v>0.99999999999999989</v>
      </c>
      <c r="K1685" s="190">
        <v>547</v>
      </c>
      <c r="L1685" s="94"/>
      <c r="M1685" s="189" t="s">
        <v>143</v>
      </c>
      <c r="N1685" s="189" t="s">
        <v>143</v>
      </c>
      <c r="O1685" s="189">
        <v>0.107</v>
      </c>
      <c r="P1685" s="189">
        <v>0.16500000000000001</v>
      </c>
      <c r="Q1685" s="189">
        <v>0.23</v>
      </c>
      <c r="R1685" s="189">
        <v>0.30399999999999999</v>
      </c>
      <c r="S1685" s="189">
        <v>6.8000000000000005E-2</v>
      </c>
      <c r="T1685" s="189">
        <v>0.11600000000000001</v>
      </c>
      <c r="U1685" s="189">
        <v>0.01</v>
      </c>
      <c r="V1685" s="189">
        <v>3.3000000000000002E-2</v>
      </c>
      <c r="W1685" s="189">
        <v>0.43</v>
      </c>
      <c r="X1685" s="189">
        <v>0.51400000000000001</v>
      </c>
      <c r="Y1685" s="189">
        <v>0</v>
      </c>
      <c r="Z1685" s="189">
        <v>0.01</v>
      </c>
      <c r="AA1685" s="189">
        <v>1.0999999999999999E-2</v>
      </c>
      <c r="AB1685" s="189">
        <v>3.5999999999999997E-2</v>
      </c>
      <c r="AC1685" s="42"/>
    </row>
    <row r="1686" spans="1:29" x14ac:dyDescent="0.25">
      <c r="A1686" s="94" t="s">
        <v>3199</v>
      </c>
      <c r="B1686" s="189" t="s">
        <v>143</v>
      </c>
      <c r="C1686" s="189">
        <v>0.39324227174694465</v>
      </c>
      <c r="D1686" s="189">
        <v>0.32530553558590941</v>
      </c>
      <c r="E1686" s="189">
        <v>0.13587347232207045</v>
      </c>
      <c r="F1686" s="189">
        <v>3.2710280373831772E-2</v>
      </c>
      <c r="G1686" s="189">
        <v>7.8360891445003591E-2</v>
      </c>
      <c r="H1686" s="189">
        <v>3.2350826743350108E-3</v>
      </c>
      <c r="I1686" s="189">
        <v>3.1272465851905101E-2</v>
      </c>
      <c r="J1686" s="188">
        <v>1</v>
      </c>
      <c r="K1686" s="190">
        <v>2782</v>
      </c>
      <c r="L1686" s="94"/>
      <c r="M1686" s="189" t="s">
        <v>143</v>
      </c>
      <c r="N1686" s="189" t="s">
        <v>143</v>
      </c>
      <c r="O1686" s="189">
        <v>0.375</v>
      </c>
      <c r="P1686" s="189">
        <v>0.41199999999999998</v>
      </c>
      <c r="Q1686" s="189">
        <v>0.308</v>
      </c>
      <c r="R1686" s="189">
        <v>0.34300000000000003</v>
      </c>
      <c r="S1686" s="189">
        <v>0.124</v>
      </c>
      <c r="T1686" s="189">
        <v>0.14899999999999999</v>
      </c>
      <c r="U1686" s="189">
        <v>2.7E-2</v>
      </c>
      <c r="V1686" s="189">
        <v>0.04</v>
      </c>
      <c r="W1686" s="189">
        <v>6.9000000000000006E-2</v>
      </c>
      <c r="X1686" s="189">
        <v>8.8999999999999996E-2</v>
      </c>
      <c r="Y1686" s="189">
        <v>2E-3</v>
      </c>
      <c r="Z1686" s="189">
        <v>6.0000000000000001E-3</v>
      </c>
      <c r="AA1686" s="189">
        <v>2.5000000000000001E-2</v>
      </c>
      <c r="AB1686" s="189">
        <v>3.7999999999999999E-2</v>
      </c>
      <c r="AC1686" s="42"/>
    </row>
    <row r="1687" spans="1:29" x14ac:dyDescent="0.25">
      <c r="A1687" s="94" t="s">
        <v>3200</v>
      </c>
      <c r="B1687" s="189" t="s">
        <v>143</v>
      </c>
      <c r="C1687" s="189">
        <v>0.44097222222222221</v>
      </c>
      <c r="D1687" s="189">
        <v>0.31944444444444442</v>
      </c>
      <c r="E1687" s="189">
        <v>9.5486111111111105E-2</v>
      </c>
      <c r="F1687" s="189">
        <v>1.0416666666666666E-2</v>
      </c>
      <c r="G1687" s="189">
        <v>9.7222222222222224E-2</v>
      </c>
      <c r="H1687" s="189">
        <v>1.736111111111111E-3</v>
      </c>
      <c r="I1687" s="189">
        <v>3.4722222222222224E-2</v>
      </c>
      <c r="J1687" s="188">
        <v>0.99999999999999989</v>
      </c>
      <c r="K1687" s="190">
        <v>576</v>
      </c>
      <c r="L1687" s="94"/>
      <c r="M1687" s="189" t="s">
        <v>143</v>
      </c>
      <c r="N1687" s="189" t="s">
        <v>143</v>
      </c>
      <c r="O1687" s="189">
        <v>0.40100000000000002</v>
      </c>
      <c r="P1687" s="189">
        <v>0.48199999999999998</v>
      </c>
      <c r="Q1687" s="189">
        <v>0.28299999999999997</v>
      </c>
      <c r="R1687" s="189">
        <v>0.35899999999999999</v>
      </c>
      <c r="S1687" s="189">
        <v>7.3999999999999996E-2</v>
      </c>
      <c r="T1687" s="189">
        <v>0.122</v>
      </c>
      <c r="U1687" s="189">
        <v>5.0000000000000001E-3</v>
      </c>
      <c r="V1687" s="189">
        <v>2.3E-2</v>
      </c>
      <c r="W1687" s="189">
        <v>7.5999999999999998E-2</v>
      </c>
      <c r="X1687" s="189">
        <v>0.124</v>
      </c>
      <c r="Y1687" s="189">
        <v>0</v>
      </c>
      <c r="Z1687" s="189">
        <v>0.01</v>
      </c>
      <c r="AA1687" s="189">
        <v>2.3E-2</v>
      </c>
      <c r="AB1687" s="189">
        <v>5.2999999999999999E-2</v>
      </c>
      <c r="AC1687" s="42"/>
    </row>
    <row r="1688" spans="1:29" x14ac:dyDescent="0.25">
      <c r="A1688" s="94" t="s">
        <v>3201</v>
      </c>
      <c r="B1688" s="189">
        <v>5.5889217364244591E-2</v>
      </c>
      <c r="C1688" s="189">
        <v>0.28324257040609929</v>
      </c>
      <c r="D1688" s="189">
        <v>0.29180021783102539</v>
      </c>
      <c r="E1688" s="189">
        <v>9.5658938851719305E-2</v>
      </c>
      <c r="F1688" s="189">
        <v>2.3058969970437219E-2</v>
      </c>
      <c r="G1688" s="189">
        <v>0.20376536486696747</v>
      </c>
      <c r="H1688" s="189">
        <v>3.423058969970437E-4</v>
      </c>
      <c r="I1688" s="189">
        <v>4.6242414812509722E-2</v>
      </c>
      <c r="J1688" s="188">
        <v>0.99999999999999989</v>
      </c>
      <c r="K1688" s="190">
        <v>32135</v>
      </c>
      <c r="L1688" s="94"/>
      <c r="M1688" s="189">
        <v>5.2999999999999999E-2</v>
      </c>
      <c r="N1688" s="189">
        <v>5.8000000000000003E-2</v>
      </c>
      <c r="O1688" s="189">
        <v>0.27800000000000002</v>
      </c>
      <c r="P1688" s="189">
        <v>0.28799999999999998</v>
      </c>
      <c r="Q1688" s="189">
        <v>0.28699999999999998</v>
      </c>
      <c r="R1688" s="189">
        <v>0.29699999999999999</v>
      </c>
      <c r="S1688" s="189">
        <v>9.1999999999999998E-2</v>
      </c>
      <c r="T1688" s="189">
        <v>9.9000000000000005E-2</v>
      </c>
      <c r="U1688" s="189">
        <v>2.1000000000000001E-2</v>
      </c>
      <c r="V1688" s="189">
        <v>2.5000000000000001E-2</v>
      </c>
      <c r="W1688" s="189">
        <v>0.19900000000000001</v>
      </c>
      <c r="X1688" s="189">
        <v>0.20799999999999999</v>
      </c>
      <c r="Y1688" s="189">
        <v>0</v>
      </c>
      <c r="Z1688" s="189">
        <v>1E-3</v>
      </c>
      <c r="AA1688" s="189">
        <v>4.3999999999999997E-2</v>
      </c>
      <c r="AB1688" s="189">
        <v>4.9000000000000002E-2</v>
      </c>
      <c r="AC1688" s="42"/>
    </row>
    <row r="1689" spans="1:29" x14ac:dyDescent="0.25">
      <c r="A1689" s="94" t="s">
        <v>3202</v>
      </c>
      <c r="B1689" s="189" t="s">
        <v>143</v>
      </c>
      <c r="C1689" s="189">
        <v>0.34990791896869244</v>
      </c>
      <c r="D1689" s="189">
        <v>0.30386740331491713</v>
      </c>
      <c r="E1689" s="189">
        <v>0.12523020257826889</v>
      </c>
      <c r="F1689" s="189">
        <v>3.0386740331491711E-2</v>
      </c>
      <c r="G1689" s="189">
        <v>0.16574585635359115</v>
      </c>
      <c r="H1689" s="189" t="s">
        <v>143</v>
      </c>
      <c r="I1689" s="189">
        <v>2.4861878453038673E-2</v>
      </c>
      <c r="J1689" s="188">
        <v>1</v>
      </c>
      <c r="K1689" s="190">
        <v>1086</v>
      </c>
      <c r="L1689" s="94"/>
      <c r="M1689" s="189" t="s">
        <v>143</v>
      </c>
      <c r="N1689" s="189" t="s">
        <v>143</v>
      </c>
      <c r="O1689" s="189">
        <v>0.32200000000000001</v>
      </c>
      <c r="P1689" s="189">
        <v>0.379</v>
      </c>
      <c r="Q1689" s="189">
        <v>0.27700000000000002</v>
      </c>
      <c r="R1689" s="189">
        <v>0.33200000000000002</v>
      </c>
      <c r="S1689" s="189">
        <v>0.107</v>
      </c>
      <c r="T1689" s="189">
        <v>0.14599999999999999</v>
      </c>
      <c r="U1689" s="189">
        <v>2.1999999999999999E-2</v>
      </c>
      <c r="V1689" s="189">
        <v>4.2000000000000003E-2</v>
      </c>
      <c r="W1689" s="189">
        <v>0.14499999999999999</v>
      </c>
      <c r="X1689" s="189">
        <v>0.189</v>
      </c>
      <c r="Y1689" s="189" t="s">
        <v>143</v>
      </c>
      <c r="Z1689" s="189" t="s">
        <v>143</v>
      </c>
      <c r="AA1689" s="189">
        <v>1.7000000000000001E-2</v>
      </c>
      <c r="AB1689" s="189">
        <v>3.5999999999999997E-2</v>
      </c>
      <c r="AC1689" s="42"/>
    </row>
    <row r="1690" spans="1:29" x14ac:dyDescent="0.25">
      <c r="A1690" s="94" t="s">
        <v>3203</v>
      </c>
      <c r="B1690" s="189" t="s">
        <v>143</v>
      </c>
      <c r="C1690" s="189">
        <v>9.072781655034895E-2</v>
      </c>
      <c r="D1690" s="189">
        <v>0.20737786640079761</v>
      </c>
      <c r="E1690" s="189">
        <v>7.3778664007976072E-2</v>
      </c>
      <c r="F1690" s="189">
        <v>2.0937188434695914E-2</v>
      </c>
      <c r="G1690" s="189">
        <v>0.55732801595214354</v>
      </c>
      <c r="H1690" s="189" t="s">
        <v>143</v>
      </c>
      <c r="I1690" s="189">
        <v>4.9850448654037885E-2</v>
      </c>
      <c r="J1690" s="188">
        <v>1</v>
      </c>
      <c r="K1690" s="190">
        <v>1003</v>
      </c>
      <c r="L1690" s="94"/>
      <c r="M1690" s="189" t="s">
        <v>143</v>
      </c>
      <c r="N1690" s="189" t="s">
        <v>143</v>
      </c>
      <c r="O1690" s="189">
        <v>7.3999999999999996E-2</v>
      </c>
      <c r="P1690" s="189">
        <v>0.11</v>
      </c>
      <c r="Q1690" s="189">
        <v>0.183</v>
      </c>
      <c r="R1690" s="189">
        <v>0.23400000000000001</v>
      </c>
      <c r="S1690" s="189">
        <v>5.8999999999999997E-2</v>
      </c>
      <c r="T1690" s="189">
        <v>9.1999999999999998E-2</v>
      </c>
      <c r="U1690" s="189">
        <v>1.4E-2</v>
      </c>
      <c r="V1690" s="189">
        <v>3.2000000000000001E-2</v>
      </c>
      <c r="W1690" s="189">
        <v>0.52600000000000002</v>
      </c>
      <c r="X1690" s="189">
        <v>0.58799999999999997</v>
      </c>
      <c r="Y1690" s="189" t="s">
        <v>143</v>
      </c>
      <c r="Z1690" s="189" t="s">
        <v>143</v>
      </c>
      <c r="AA1690" s="189">
        <v>3.7999999999999999E-2</v>
      </c>
      <c r="AB1690" s="189">
        <v>6.5000000000000002E-2</v>
      </c>
      <c r="AC1690" s="42"/>
    </row>
    <row r="1691" spans="1:29" x14ac:dyDescent="0.25">
      <c r="A1691" s="94" t="s">
        <v>3204</v>
      </c>
      <c r="B1691" s="189">
        <v>8.4793094694084789E-2</v>
      </c>
      <c r="C1691" s="189">
        <v>1.7771007870017771E-3</v>
      </c>
      <c r="D1691" s="189">
        <v>0.50495049504950495</v>
      </c>
      <c r="E1691" s="189">
        <v>0.34399593805534401</v>
      </c>
      <c r="F1691" s="189">
        <v>2.6148768723026149E-2</v>
      </c>
      <c r="G1691" s="189">
        <v>5.8390454430058388E-3</v>
      </c>
      <c r="H1691" s="189" t="s">
        <v>143</v>
      </c>
      <c r="I1691" s="189">
        <v>3.2495557248032499E-2</v>
      </c>
      <c r="J1691" s="188">
        <v>1</v>
      </c>
      <c r="K1691" s="190">
        <v>3939</v>
      </c>
      <c r="L1691" s="94"/>
      <c r="M1691" s="189">
        <v>7.5999999999999998E-2</v>
      </c>
      <c r="N1691" s="189">
        <v>9.4E-2</v>
      </c>
      <c r="O1691" s="189">
        <v>1E-3</v>
      </c>
      <c r="P1691" s="189">
        <v>4.0000000000000001E-3</v>
      </c>
      <c r="Q1691" s="189">
        <v>0.48899999999999999</v>
      </c>
      <c r="R1691" s="189">
        <v>0.52100000000000002</v>
      </c>
      <c r="S1691" s="189">
        <v>0.32900000000000001</v>
      </c>
      <c r="T1691" s="189">
        <v>0.35899999999999999</v>
      </c>
      <c r="U1691" s="189">
        <v>2.1999999999999999E-2</v>
      </c>
      <c r="V1691" s="189">
        <v>3.2000000000000001E-2</v>
      </c>
      <c r="W1691" s="189">
        <v>4.0000000000000001E-3</v>
      </c>
      <c r="X1691" s="189">
        <v>8.9999999999999993E-3</v>
      </c>
      <c r="Y1691" s="189" t="s">
        <v>143</v>
      </c>
      <c r="Z1691" s="189" t="s">
        <v>143</v>
      </c>
      <c r="AA1691" s="189">
        <v>2.7E-2</v>
      </c>
      <c r="AB1691" s="189">
        <v>3.9E-2</v>
      </c>
      <c r="AC1691" s="42"/>
    </row>
    <row r="1692" spans="1:29" x14ac:dyDescent="0.25">
      <c r="A1692" s="94" t="s">
        <v>3205</v>
      </c>
      <c r="B1692" s="189">
        <v>7.8383641674780916E-2</v>
      </c>
      <c r="C1692" s="189">
        <v>0.24926971762414801</v>
      </c>
      <c r="D1692" s="189">
        <v>0.28797468354430378</v>
      </c>
      <c r="E1692" s="189">
        <v>7.4732229795520938E-2</v>
      </c>
      <c r="F1692" s="189">
        <v>4.0652385589094453E-2</v>
      </c>
      <c r="G1692" s="189">
        <v>0.23296007789678677</v>
      </c>
      <c r="H1692" s="189">
        <v>7.3028237585199608E-4</v>
      </c>
      <c r="I1692" s="189">
        <v>3.5296981499513144E-2</v>
      </c>
      <c r="J1692" s="188">
        <v>1</v>
      </c>
      <c r="K1692" s="190">
        <v>4108</v>
      </c>
      <c r="L1692" s="94"/>
      <c r="M1692" s="189">
        <v>7.0999999999999994E-2</v>
      </c>
      <c r="N1692" s="189">
        <v>8.6999999999999994E-2</v>
      </c>
      <c r="O1692" s="189">
        <v>0.23599999999999999</v>
      </c>
      <c r="P1692" s="189">
        <v>0.26300000000000001</v>
      </c>
      <c r="Q1692" s="189">
        <v>0.27400000000000002</v>
      </c>
      <c r="R1692" s="189">
        <v>0.30199999999999999</v>
      </c>
      <c r="S1692" s="189">
        <v>6.7000000000000004E-2</v>
      </c>
      <c r="T1692" s="189">
        <v>8.3000000000000004E-2</v>
      </c>
      <c r="U1692" s="189">
        <v>3.5000000000000003E-2</v>
      </c>
      <c r="V1692" s="189">
        <v>4.7E-2</v>
      </c>
      <c r="W1692" s="189">
        <v>0.22</v>
      </c>
      <c r="X1692" s="189">
        <v>0.246</v>
      </c>
      <c r="Y1692" s="189">
        <v>0</v>
      </c>
      <c r="Z1692" s="189">
        <v>2E-3</v>
      </c>
      <c r="AA1692" s="189">
        <v>0.03</v>
      </c>
      <c r="AB1692" s="189">
        <v>4.1000000000000002E-2</v>
      </c>
      <c r="AC1692" s="42"/>
    </row>
    <row r="1693" spans="1:29" x14ac:dyDescent="0.25">
      <c r="A1693" s="94" t="s">
        <v>3206</v>
      </c>
      <c r="B1693" s="189">
        <v>0.28755892600942817</v>
      </c>
      <c r="C1693" s="189">
        <v>0.4689485550317688</v>
      </c>
      <c r="D1693" s="189">
        <v>0.12277105964336954</v>
      </c>
      <c r="E1693" s="189">
        <v>2.9514244722279155E-2</v>
      </c>
      <c r="F1693" s="189">
        <v>2.2545603607296576E-3</v>
      </c>
      <c r="G1693" s="189">
        <v>3.5663045706087311E-2</v>
      </c>
      <c r="H1693" s="189" t="s">
        <v>143</v>
      </c>
      <c r="I1693" s="189">
        <v>5.3289608526337365E-2</v>
      </c>
      <c r="J1693" s="188">
        <v>1</v>
      </c>
      <c r="K1693" s="190">
        <v>4879</v>
      </c>
      <c r="L1693" s="94"/>
      <c r="M1693" s="189">
        <v>0.27500000000000002</v>
      </c>
      <c r="N1693" s="189">
        <v>0.3</v>
      </c>
      <c r="O1693" s="189">
        <v>0.45500000000000002</v>
      </c>
      <c r="P1693" s="189">
        <v>0.48299999999999998</v>
      </c>
      <c r="Q1693" s="189">
        <v>0.114</v>
      </c>
      <c r="R1693" s="189">
        <v>0.13200000000000001</v>
      </c>
      <c r="S1693" s="189">
        <v>2.5000000000000001E-2</v>
      </c>
      <c r="T1693" s="189">
        <v>3.5000000000000003E-2</v>
      </c>
      <c r="U1693" s="189">
        <v>1E-3</v>
      </c>
      <c r="V1693" s="189">
        <v>4.0000000000000001E-3</v>
      </c>
      <c r="W1693" s="189">
        <v>3.1E-2</v>
      </c>
      <c r="X1693" s="189">
        <v>4.1000000000000002E-2</v>
      </c>
      <c r="Y1693" s="189" t="s">
        <v>143</v>
      </c>
      <c r="Z1693" s="189" t="s">
        <v>143</v>
      </c>
      <c r="AA1693" s="189">
        <v>4.7E-2</v>
      </c>
      <c r="AB1693" s="189">
        <v>0.06</v>
      </c>
      <c r="AC1693" s="42"/>
    </row>
    <row r="1694" spans="1:29" x14ac:dyDescent="0.25">
      <c r="A1694" s="94" t="s">
        <v>3207</v>
      </c>
      <c r="B1694" s="189" t="s">
        <v>143</v>
      </c>
      <c r="C1694" s="189">
        <v>0.17879161528976573</v>
      </c>
      <c r="D1694" s="189">
        <v>0.33168927250308261</v>
      </c>
      <c r="E1694" s="189">
        <v>0.19852034525277434</v>
      </c>
      <c r="F1694" s="189">
        <v>1.7262638717632551E-2</v>
      </c>
      <c r="G1694" s="189">
        <v>0.2441430332922318</v>
      </c>
      <c r="H1694" s="189" t="s">
        <v>143</v>
      </c>
      <c r="I1694" s="189">
        <v>2.9593094944512947E-2</v>
      </c>
      <c r="J1694" s="188">
        <v>1</v>
      </c>
      <c r="K1694" s="190">
        <v>811</v>
      </c>
      <c r="L1694" s="94"/>
      <c r="M1694" s="189" t="s">
        <v>143</v>
      </c>
      <c r="N1694" s="189" t="s">
        <v>143</v>
      </c>
      <c r="O1694" s="189">
        <v>0.154</v>
      </c>
      <c r="P1694" s="189">
        <v>0.20699999999999999</v>
      </c>
      <c r="Q1694" s="189">
        <v>0.3</v>
      </c>
      <c r="R1694" s="189">
        <v>0.36499999999999999</v>
      </c>
      <c r="S1694" s="189">
        <v>0.17299999999999999</v>
      </c>
      <c r="T1694" s="189">
        <v>0.22700000000000001</v>
      </c>
      <c r="U1694" s="189">
        <v>0.01</v>
      </c>
      <c r="V1694" s="189">
        <v>2.9000000000000001E-2</v>
      </c>
      <c r="W1694" s="189">
        <v>0.216</v>
      </c>
      <c r="X1694" s="189">
        <v>0.27500000000000002</v>
      </c>
      <c r="Y1694" s="189" t="s">
        <v>143</v>
      </c>
      <c r="Z1694" s="189" t="s">
        <v>143</v>
      </c>
      <c r="AA1694" s="189">
        <v>0.02</v>
      </c>
      <c r="AB1694" s="189">
        <v>4.3999999999999997E-2</v>
      </c>
      <c r="AC1694" s="42"/>
    </row>
    <row r="1695" spans="1:29" x14ac:dyDescent="0.25">
      <c r="A1695" s="94" t="s">
        <v>3208</v>
      </c>
      <c r="B1695" s="189" t="s">
        <v>143</v>
      </c>
      <c r="C1695" s="189">
        <v>0.23609149957639086</v>
      </c>
      <c r="D1695" s="189">
        <v>0.23693871787630613</v>
      </c>
      <c r="E1695" s="189">
        <v>0.11663371928833663</v>
      </c>
      <c r="F1695" s="189">
        <v>1.7791584298220843E-2</v>
      </c>
      <c r="G1695" s="189">
        <v>0.35865574696413444</v>
      </c>
      <c r="H1695" s="189">
        <v>2.8240609997175941E-4</v>
      </c>
      <c r="I1695" s="189">
        <v>3.3606325896639366E-2</v>
      </c>
      <c r="J1695" s="188">
        <v>1</v>
      </c>
      <c r="K1695" s="190">
        <v>3541</v>
      </c>
      <c r="L1695" s="94"/>
      <c r="M1695" s="189" t="s">
        <v>143</v>
      </c>
      <c r="N1695" s="189" t="s">
        <v>143</v>
      </c>
      <c r="O1695" s="189">
        <v>0.222</v>
      </c>
      <c r="P1695" s="189">
        <v>0.25</v>
      </c>
      <c r="Q1695" s="189">
        <v>0.223</v>
      </c>
      <c r="R1695" s="189">
        <v>0.251</v>
      </c>
      <c r="S1695" s="189">
        <v>0.106</v>
      </c>
      <c r="T1695" s="189">
        <v>0.128</v>
      </c>
      <c r="U1695" s="189">
        <v>1.4E-2</v>
      </c>
      <c r="V1695" s="189">
        <v>2.3E-2</v>
      </c>
      <c r="W1695" s="189">
        <v>0.34300000000000003</v>
      </c>
      <c r="X1695" s="189">
        <v>0.375</v>
      </c>
      <c r="Y1695" s="189">
        <v>0</v>
      </c>
      <c r="Z1695" s="189">
        <v>2E-3</v>
      </c>
      <c r="AA1695" s="189">
        <v>2.8000000000000001E-2</v>
      </c>
      <c r="AB1695" s="189">
        <v>0.04</v>
      </c>
      <c r="AC1695" s="42"/>
    </row>
    <row r="1696" spans="1:29" x14ac:dyDescent="0.25">
      <c r="A1696" s="94" t="s">
        <v>3209</v>
      </c>
      <c r="B1696" s="189" t="s">
        <v>143</v>
      </c>
      <c r="C1696" s="189">
        <v>0.44444444444444442</v>
      </c>
      <c r="D1696" s="189">
        <v>0.35735735735735735</v>
      </c>
      <c r="E1696" s="189">
        <v>6.9819819819819814E-2</v>
      </c>
      <c r="F1696" s="189">
        <v>6.7567567567567571E-3</v>
      </c>
      <c r="G1696" s="189">
        <v>1.3513513513513514E-2</v>
      </c>
      <c r="H1696" s="189" t="s">
        <v>143</v>
      </c>
      <c r="I1696" s="189">
        <v>0.10810810810810811</v>
      </c>
      <c r="J1696" s="188">
        <v>1</v>
      </c>
      <c r="K1696" s="190">
        <v>1332</v>
      </c>
      <c r="L1696" s="94"/>
      <c r="M1696" s="189" t="s">
        <v>143</v>
      </c>
      <c r="N1696" s="189" t="s">
        <v>143</v>
      </c>
      <c r="O1696" s="189">
        <v>0.41799999999999998</v>
      </c>
      <c r="P1696" s="189">
        <v>0.47099999999999997</v>
      </c>
      <c r="Q1696" s="189">
        <v>0.33200000000000002</v>
      </c>
      <c r="R1696" s="189">
        <v>0.38300000000000001</v>
      </c>
      <c r="S1696" s="189">
        <v>5.7000000000000002E-2</v>
      </c>
      <c r="T1696" s="189">
        <v>8.5000000000000006E-2</v>
      </c>
      <c r="U1696" s="189">
        <v>4.0000000000000001E-3</v>
      </c>
      <c r="V1696" s="189">
        <v>1.2999999999999999E-2</v>
      </c>
      <c r="W1696" s="189">
        <v>8.9999999999999993E-3</v>
      </c>
      <c r="X1696" s="189">
        <v>2.1000000000000001E-2</v>
      </c>
      <c r="Y1696" s="189" t="s">
        <v>143</v>
      </c>
      <c r="Z1696" s="189" t="s">
        <v>143</v>
      </c>
      <c r="AA1696" s="189">
        <v>9.2999999999999999E-2</v>
      </c>
      <c r="AB1696" s="189">
        <v>0.126</v>
      </c>
      <c r="AC1696" s="42"/>
    </row>
    <row r="1697" spans="1:29" x14ac:dyDescent="0.25">
      <c r="A1697" s="94" t="s">
        <v>3210</v>
      </c>
      <c r="B1697" s="189" t="s">
        <v>143</v>
      </c>
      <c r="C1697" s="189">
        <v>0.17466561762391816</v>
      </c>
      <c r="D1697" s="189">
        <v>0.38552321007081036</v>
      </c>
      <c r="E1697" s="189">
        <v>0.11093627065302911</v>
      </c>
      <c r="F1697" s="189">
        <v>1.7309205350118019E-2</v>
      </c>
      <c r="G1697" s="189">
        <v>0.25649095200629424</v>
      </c>
      <c r="H1697" s="189" t="s">
        <v>143</v>
      </c>
      <c r="I1697" s="189">
        <v>5.5074744295830057E-2</v>
      </c>
      <c r="J1697" s="188">
        <v>1</v>
      </c>
      <c r="K1697" s="190">
        <v>1271</v>
      </c>
      <c r="L1697" s="94"/>
      <c r="M1697" s="189" t="s">
        <v>143</v>
      </c>
      <c r="N1697" s="189" t="s">
        <v>143</v>
      </c>
      <c r="O1697" s="189">
        <v>0.155</v>
      </c>
      <c r="P1697" s="189">
        <v>0.19700000000000001</v>
      </c>
      <c r="Q1697" s="189">
        <v>0.35899999999999999</v>
      </c>
      <c r="R1697" s="189">
        <v>0.41299999999999998</v>
      </c>
      <c r="S1697" s="189">
        <v>9.5000000000000001E-2</v>
      </c>
      <c r="T1697" s="189">
        <v>0.129</v>
      </c>
      <c r="U1697" s="189">
        <v>1.0999999999999999E-2</v>
      </c>
      <c r="V1697" s="189">
        <v>2.5999999999999999E-2</v>
      </c>
      <c r="W1697" s="189">
        <v>0.23300000000000001</v>
      </c>
      <c r="X1697" s="189">
        <v>0.28100000000000003</v>
      </c>
      <c r="Y1697" s="189" t="s">
        <v>143</v>
      </c>
      <c r="Z1697" s="189" t="s">
        <v>143</v>
      </c>
      <c r="AA1697" s="189">
        <v>4.3999999999999997E-2</v>
      </c>
      <c r="AB1697" s="189">
        <v>6.9000000000000006E-2</v>
      </c>
      <c r="AC1697" s="42"/>
    </row>
    <row r="1698" spans="1:29" x14ac:dyDescent="0.25">
      <c r="A1698" s="94" t="s">
        <v>3211</v>
      </c>
      <c r="B1698" s="189" t="s">
        <v>143</v>
      </c>
      <c r="C1698" s="189">
        <v>0.37789904502046384</v>
      </c>
      <c r="D1698" s="189">
        <v>0.19099590723055934</v>
      </c>
      <c r="E1698" s="189">
        <v>4.9113233287858118E-2</v>
      </c>
      <c r="F1698" s="189">
        <v>0.11596180081855388</v>
      </c>
      <c r="G1698" s="189">
        <v>0.22646657571623466</v>
      </c>
      <c r="H1698" s="189" t="s">
        <v>143</v>
      </c>
      <c r="I1698" s="189">
        <v>3.9563437926330151E-2</v>
      </c>
      <c r="J1698" s="188">
        <v>0.99999999999999989</v>
      </c>
      <c r="K1698" s="190">
        <v>733</v>
      </c>
      <c r="L1698" s="94"/>
      <c r="M1698" s="189" t="s">
        <v>143</v>
      </c>
      <c r="N1698" s="189" t="s">
        <v>143</v>
      </c>
      <c r="O1698" s="189">
        <v>0.34399999999999997</v>
      </c>
      <c r="P1698" s="189">
        <v>0.41399999999999998</v>
      </c>
      <c r="Q1698" s="189">
        <v>0.16400000000000001</v>
      </c>
      <c r="R1698" s="189">
        <v>0.221</v>
      </c>
      <c r="S1698" s="189">
        <v>3.5999999999999997E-2</v>
      </c>
      <c r="T1698" s="189">
        <v>6.7000000000000004E-2</v>
      </c>
      <c r="U1698" s="189">
        <v>9.5000000000000001E-2</v>
      </c>
      <c r="V1698" s="189">
        <v>0.14099999999999999</v>
      </c>
      <c r="W1698" s="189">
        <v>0.19800000000000001</v>
      </c>
      <c r="X1698" s="189">
        <v>0.25800000000000001</v>
      </c>
      <c r="Y1698" s="189" t="s">
        <v>143</v>
      </c>
      <c r="Z1698" s="189" t="s">
        <v>143</v>
      </c>
      <c r="AA1698" s="189">
        <v>2.8000000000000001E-2</v>
      </c>
      <c r="AB1698" s="189">
        <v>5.6000000000000001E-2</v>
      </c>
      <c r="AC1698" s="42"/>
    </row>
    <row r="1699" spans="1:29" x14ac:dyDescent="0.25">
      <c r="A1699" s="94" t="s">
        <v>3212</v>
      </c>
      <c r="B1699" s="189" t="s">
        <v>143</v>
      </c>
      <c r="C1699" s="189">
        <v>0.13916947250280584</v>
      </c>
      <c r="D1699" s="189">
        <v>0.21099887766554434</v>
      </c>
      <c r="E1699" s="189">
        <v>9.7643097643097643E-2</v>
      </c>
      <c r="F1699" s="189">
        <v>3.5914702581369251E-2</v>
      </c>
      <c r="G1699" s="189">
        <v>0.47025813692480362</v>
      </c>
      <c r="H1699" s="189">
        <v>1.1223344556677891E-3</v>
      </c>
      <c r="I1699" s="189">
        <v>4.4893378226711557E-2</v>
      </c>
      <c r="J1699" s="188">
        <v>1</v>
      </c>
      <c r="K1699" s="190">
        <v>891</v>
      </c>
      <c r="L1699" s="94"/>
      <c r="M1699" s="189" t="s">
        <v>143</v>
      </c>
      <c r="N1699" s="189" t="s">
        <v>143</v>
      </c>
      <c r="O1699" s="189">
        <v>0.11799999999999999</v>
      </c>
      <c r="P1699" s="189">
        <v>0.16300000000000001</v>
      </c>
      <c r="Q1699" s="189">
        <v>0.185</v>
      </c>
      <c r="R1699" s="189">
        <v>0.23899999999999999</v>
      </c>
      <c r="S1699" s="189">
        <v>0.08</v>
      </c>
      <c r="T1699" s="189">
        <v>0.11899999999999999</v>
      </c>
      <c r="U1699" s="189">
        <v>2.5999999999999999E-2</v>
      </c>
      <c r="V1699" s="189">
        <v>0.05</v>
      </c>
      <c r="W1699" s="189">
        <v>0.438</v>
      </c>
      <c r="X1699" s="189">
        <v>0.503</v>
      </c>
      <c r="Y1699" s="189">
        <v>0</v>
      </c>
      <c r="Z1699" s="189">
        <v>6.0000000000000001E-3</v>
      </c>
      <c r="AA1699" s="189">
        <v>3.3000000000000002E-2</v>
      </c>
      <c r="AB1699" s="189">
        <v>6.0999999999999999E-2</v>
      </c>
      <c r="AC1699" s="42"/>
    </row>
    <row r="1700" spans="1:29" x14ac:dyDescent="0.25">
      <c r="A1700" s="94" t="s">
        <v>3213</v>
      </c>
      <c r="B1700" s="189" t="s">
        <v>143</v>
      </c>
      <c r="C1700" s="189">
        <v>0.31182568225089907</v>
      </c>
      <c r="D1700" s="189">
        <v>0.44298709540935055</v>
      </c>
      <c r="E1700" s="189">
        <v>0.10640998519145335</v>
      </c>
      <c r="F1700" s="189">
        <v>1.925111064099852E-2</v>
      </c>
      <c r="G1700" s="189">
        <v>7.3408081235455891E-2</v>
      </c>
      <c r="H1700" s="189">
        <v>2.1155066638459911E-4</v>
      </c>
      <c r="I1700" s="189">
        <v>4.5906494605458009E-2</v>
      </c>
      <c r="J1700" s="188">
        <v>1</v>
      </c>
      <c r="K1700" s="190">
        <v>4727</v>
      </c>
      <c r="L1700" s="94"/>
      <c r="M1700" s="189" t="s">
        <v>143</v>
      </c>
      <c r="N1700" s="189" t="s">
        <v>143</v>
      </c>
      <c r="O1700" s="189">
        <v>0.29899999999999999</v>
      </c>
      <c r="P1700" s="189">
        <v>0.32500000000000001</v>
      </c>
      <c r="Q1700" s="189">
        <v>0.42899999999999999</v>
      </c>
      <c r="R1700" s="189">
        <v>0.45700000000000002</v>
      </c>
      <c r="S1700" s="189">
        <v>9.8000000000000004E-2</v>
      </c>
      <c r="T1700" s="189">
        <v>0.11600000000000001</v>
      </c>
      <c r="U1700" s="189">
        <v>1.6E-2</v>
      </c>
      <c r="V1700" s="189">
        <v>2.4E-2</v>
      </c>
      <c r="W1700" s="189">
        <v>6.6000000000000003E-2</v>
      </c>
      <c r="X1700" s="189">
        <v>8.1000000000000003E-2</v>
      </c>
      <c r="Y1700" s="189">
        <v>0</v>
      </c>
      <c r="Z1700" s="189">
        <v>1E-3</v>
      </c>
      <c r="AA1700" s="189">
        <v>0.04</v>
      </c>
      <c r="AB1700" s="189">
        <v>5.1999999999999998E-2</v>
      </c>
      <c r="AC1700" s="42"/>
    </row>
    <row r="1701" spans="1:29" x14ac:dyDescent="0.25">
      <c r="A1701" s="94" t="s">
        <v>3214</v>
      </c>
      <c r="B1701" s="189" t="s">
        <v>143</v>
      </c>
      <c r="C1701" s="189">
        <v>0.44743276283618583</v>
      </c>
      <c r="D1701" s="189">
        <v>0.34841075794621029</v>
      </c>
      <c r="E1701" s="189">
        <v>9.0464547677261614E-2</v>
      </c>
      <c r="F1701" s="189">
        <v>3.667481662591687E-3</v>
      </c>
      <c r="G1701" s="189">
        <v>6.4792176039119798E-2</v>
      </c>
      <c r="H1701" s="189" t="s">
        <v>143</v>
      </c>
      <c r="I1701" s="189">
        <v>4.5232273838630807E-2</v>
      </c>
      <c r="J1701" s="188">
        <v>1</v>
      </c>
      <c r="K1701" s="190">
        <v>818</v>
      </c>
      <c r="L1701" s="94"/>
      <c r="M1701" s="189" t="s">
        <v>143</v>
      </c>
      <c r="N1701" s="189" t="s">
        <v>143</v>
      </c>
      <c r="O1701" s="189">
        <v>0.41399999999999998</v>
      </c>
      <c r="P1701" s="189">
        <v>0.48199999999999998</v>
      </c>
      <c r="Q1701" s="189">
        <v>0.317</v>
      </c>
      <c r="R1701" s="189">
        <v>0.38200000000000001</v>
      </c>
      <c r="S1701" s="189">
        <v>7.2999999999999995E-2</v>
      </c>
      <c r="T1701" s="189">
        <v>0.112</v>
      </c>
      <c r="U1701" s="189">
        <v>1E-3</v>
      </c>
      <c r="V1701" s="189">
        <v>1.0999999999999999E-2</v>
      </c>
      <c r="W1701" s="189">
        <v>0.05</v>
      </c>
      <c r="X1701" s="189">
        <v>8.4000000000000005E-2</v>
      </c>
      <c r="Y1701" s="189" t="s">
        <v>143</v>
      </c>
      <c r="Z1701" s="189" t="s">
        <v>143</v>
      </c>
      <c r="AA1701" s="189">
        <v>3.3000000000000002E-2</v>
      </c>
      <c r="AB1701" s="189">
        <v>6.2E-2</v>
      </c>
      <c r="AC1701" s="42"/>
    </row>
    <row r="1702" spans="1:29" x14ac:dyDescent="0.25">
      <c r="A1702" s="94" t="s">
        <v>3215</v>
      </c>
      <c r="B1702" s="189">
        <v>6.0755961440892944E-2</v>
      </c>
      <c r="C1702" s="189">
        <v>0.30352612886859465</v>
      </c>
      <c r="D1702" s="189">
        <v>0.3124048706240487</v>
      </c>
      <c r="E1702" s="189">
        <v>5.1623541349568744E-2</v>
      </c>
      <c r="F1702" s="189">
        <v>1.9152714358193809E-2</v>
      </c>
      <c r="G1702" s="189">
        <v>0.22425164890918314</v>
      </c>
      <c r="H1702" s="189">
        <v>1.6489091831557584E-3</v>
      </c>
      <c r="I1702" s="189">
        <v>2.6636225266362251E-2</v>
      </c>
      <c r="J1702" s="188">
        <v>0.99999999999999989</v>
      </c>
      <c r="K1702" s="190">
        <v>7884</v>
      </c>
      <c r="L1702" s="94"/>
      <c r="M1702" s="189">
        <v>5.6000000000000001E-2</v>
      </c>
      <c r="N1702" s="189">
        <v>6.6000000000000003E-2</v>
      </c>
      <c r="O1702" s="189">
        <v>0.29299999999999998</v>
      </c>
      <c r="P1702" s="189">
        <v>0.314</v>
      </c>
      <c r="Q1702" s="189">
        <v>0.30199999999999999</v>
      </c>
      <c r="R1702" s="189">
        <v>0.32300000000000001</v>
      </c>
      <c r="S1702" s="189">
        <v>4.7E-2</v>
      </c>
      <c r="T1702" s="189">
        <v>5.7000000000000002E-2</v>
      </c>
      <c r="U1702" s="189">
        <v>1.6E-2</v>
      </c>
      <c r="V1702" s="189">
        <v>2.1999999999999999E-2</v>
      </c>
      <c r="W1702" s="189">
        <v>0.215</v>
      </c>
      <c r="X1702" s="189">
        <v>0.23400000000000001</v>
      </c>
      <c r="Y1702" s="189">
        <v>1E-3</v>
      </c>
      <c r="Z1702" s="189">
        <v>3.0000000000000001E-3</v>
      </c>
      <c r="AA1702" s="189">
        <v>2.3E-2</v>
      </c>
      <c r="AB1702" s="189">
        <v>0.03</v>
      </c>
      <c r="AC1702" s="42"/>
    </row>
    <row r="1703" spans="1:29" x14ac:dyDescent="0.25">
      <c r="A1703" s="94" t="s">
        <v>3216</v>
      </c>
      <c r="B1703" s="189" t="s">
        <v>143</v>
      </c>
      <c r="C1703" s="189">
        <v>0.26217228464419473</v>
      </c>
      <c r="D1703" s="189">
        <v>0.449438202247191</v>
      </c>
      <c r="E1703" s="189">
        <v>8.2397003745318345E-2</v>
      </c>
      <c r="F1703" s="189">
        <v>5.2434456928838954E-2</v>
      </c>
      <c r="G1703" s="189">
        <v>0.1348314606741573</v>
      </c>
      <c r="H1703" s="189" t="s">
        <v>143</v>
      </c>
      <c r="I1703" s="189">
        <v>1.8726591760299626E-2</v>
      </c>
      <c r="J1703" s="188">
        <v>1</v>
      </c>
      <c r="K1703" s="190">
        <v>267</v>
      </c>
      <c r="L1703" s="94"/>
      <c r="M1703" s="189" t="s">
        <v>143</v>
      </c>
      <c r="N1703" s="189" t="s">
        <v>143</v>
      </c>
      <c r="O1703" s="189">
        <v>0.21299999999999999</v>
      </c>
      <c r="P1703" s="189">
        <v>0.318</v>
      </c>
      <c r="Q1703" s="189">
        <v>0.39100000000000001</v>
      </c>
      <c r="R1703" s="189">
        <v>0.50900000000000001</v>
      </c>
      <c r="S1703" s="189">
        <v>5.5E-2</v>
      </c>
      <c r="T1703" s="189">
        <v>0.122</v>
      </c>
      <c r="U1703" s="189">
        <v>3.1E-2</v>
      </c>
      <c r="V1703" s="189">
        <v>8.5999999999999993E-2</v>
      </c>
      <c r="W1703" s="189">
        <v>9.9000000000000005E-2</v>
      </c>
      <c r="X1703" s="189">
        <v>0.18099999999999999</v>
      </c>
      <c r="Y1703" s="189" t="s">
        <v>143</v>
      </c>
      <c r="Z1703" s="189" t="s">
        <v>143</v>
      </c>
      <c r="AA1703" s="189">
        <v>8.0000000000000002E-3</v>
      </c>
      <c r="AB1703" s="189">
        <v>4.2999999999999997E-2</v>
      </c>
      <c r="AC1703" s="42"/>
    </row>
    <row r="1704" spans="1:29" x14ac:dyDescent="0.25">
      <c r="A1704" s="94" t="s">
        <v>3217</v>
      </c>
      <c r="B1704" s="189" t="s">
        <v>143</v>
      </c>
      <c r="C1704" s="189">
        <v>0.10480349344978165</v>
      </c>
      <c r="D1704" s="189">
        <v>0.24454148471615719</v>
      </c>
      <c r="E1704" s="189">
        <v>5.6768558951965066E-2</v>
      </c>
      <c r="F1704" s="189">
        <v>8.7336244541484712E-3</v>
      </c>
      <c r="G1704" s="189">
        <v>0.48908296943231439</v>
      </c>
      <c r="H1704" s="189">
        <v>3.4934497816593885E-2</v>
      </c>
      <c r="I1704" s="189">
        <v>6.1135371179039298E-2</v>
      </c>
      <c r="J1704" s="188">
        <v>1</v>
      </c>
      <c r="K1704" s="190">
        <v>229</v>
      </c>
      <c r="L1704" s="94"/>
      <c r="M1704" s="189" t="s">
        <v>143</v>
      </c>
      <c r="N1704" s="189" t="s">
        <v>143</v>
      </c>
      <c r="O1704" s="189">
        <v>7.0999999999999994E-2</v>
      </c>
      <c r="P1704" s="189">
        <v>0.151</v>
      </c>
      <c r="Q1704" s="189">
        <v>0.193</v>
      </c>
      <c r="R1704" s="189">
        <v>0.30399999999999999</v>
      </c>
      <c r="S1704" s="189">
        <v>3.3000000000000002E-2</v>
      </c>
      <c r="T1704" s="189">
        <v>9.5000000000000001E-2</v>
      </c>
      <c r="U1704" s="189">
        <v>2E-3</v>
      </c>
      <c r="V1704" s="189">
        <v>3.1E-2</v>
      </c>
      <c r="W1704" s="189">
        <v>0.42499999999999999</v>
      </c>
      <c r="X1704" s="189">
        <v>0.55300000000000005</v>
      </c>
      <c r="Y1704" s="189">
        <v>1.7999999999999999E-2</v>
      </c>
      <c r="Z1704" s="189">
        <v>6.7000000000000004E-2</v>
      </c>
      <c r="AA1704" s="189">
        <v>3.6999999999999998E-2</v>
      </c>
      <c r="AB1704" s="189">
        <v>0.1</v>
      </c>
      <c r="AC1704" s="42"/>
    </row>
    <row r="1705" spans="1:29" x14ac:dyDescent="0.25">
      <c r="A1705" s="94" t="s">
        <v>3218</v>
      </c>
      <c r="B1705" s="189">
        <v>1.3192612137203166E-3</v>
      </c>
      <c r="C1705" s="189" t="s">
        <v>143</v>
      </c>
      <c r="D1705" s="189">
        <v>0.92216358839050128</v>
      </c>
      <c r="E1705" s="189">
        <v>2.9023746701846966E-2</v>
      </c>
      <c r="F1705" s="189">
        <v>1.9788918205804751E-2</v>
      </c>
      <c r="G1705" s="189">
        <v>5.2770448548812663E-3</v>
      </c>
      <c r="H1705" s="189" t="s">
        <v>143</v>
      </c>
      <c r="I1705" s="189">
        <v>2.2427440633245383E-2</v>
      </c>
      <c r="J1705" s="188">
        <v>0.99999999999999989</v>
      </c>
      <c r="K1705" s="190">
        <v>758</v>
      </c>
      <c r="L1705" s="94"/>
      <c r="M1705" s="189">
        <v>0</v>
      </c>
      <c r="N1705" s="189">
        <v>7.0000000000000001E-3</v>
      </c>
      <c r="O1705" s="189" t="s">
        <v>143</v>
      </c>
      <c r="P1705" s="189" t="s">
        <v>143</v>
      </c>
      <c r="Q1705" s="189">
        <v>0.90100000000000002</v>
      </c>
      <c r="R1705" s="189">
        <v>0.93899999999999995</v>
      </c>
      <c r="S1705" s="189">
        <v>1.9E-2</v>
      </c>
      <c r="T1705" s="189">
        <v>4.3999999999999997E-2</v>
      </c>
      <c r="U1705" s="189">
        <v>1.2E-2</v>
      </c>
      <c r="V1705" s="189">
        <v>3.2000000000000001E-2</v>
      </c>
      <c r="W1705" s="189">
        <v>2E-3</v>
      </c>
      <c r="X1705" s="189">
        <v>1.2999999999999999E-2</v>
      </c>
      <c r="Y1705" s="189" t="s">
        <v>143</v>
      </c>
      <c r="Z1705" s="189" t="s">
        <v>143</v>
      </c>
      <c r="AA1705" s="189">
        <v>1.4E-2</v>
      </c>
      <c r="AB1705" s="189">
        <v>3.5999999999999997E-2</v>
      </c>
      <c r="AC1705" s="42"/>
    </row>
    <row r="1706" spans="1:29" x14ac:dyDescent="0.25">
      <c r="A1706" s="94" t="s">
        <v>3219</v>
      </c>
      <c r="B1706" s="189">
        <v>7.3626373626373628E-2</v>
      </c>
      <c r="C1706" s="189">
        <v>0.3</v>
      </c>
      <c r="D1706" s="189">
        <v>0.30109890109890108</v>
      </c>
      <c r="E1706" s="189">
        <v>4.1758241758241756E-2</v>
      </c>
      <c r="F1706" s="189">
        <v>3.2967032967032968E-2</v>
      </c>
      <c r="G1706" s="189">
        <v>0.23296703296703297</v>
      </c>
      <c r="H1706" s="189" t="s">
        <v>143</v>
      </c>
      <c r="I1706" s="189">
        <v>1.7582417582417582E-2</v>
      </c>
      <c r="J1706" s="188">
        <v>1</v>
      </c>
      <c r="K1706" s="190">
        <v>910</v>
      </c>
      <c r="L1706" s="94"/>
      <c r="M1706" s="189">
        <v>5.8000000000000003E-2</v>
      </c>
      <c r="N1706" s="189">
        <v>9.1999999999999998E-2</v>
      </c>
      <c r="O1706" s="189">
        <v>0.27100000000000002</v>
      </c>
      <c r="P1706" s="189">
        <v>0.33100000000000002</v>
      </c>
      <c r="Q1706" s="189">
        <v>0.27200000000000002</v>
      </c>
      <c r="R1706" s="189">
        <v>0.33200000000000002</v>
      </c>
      <c r="S1706" s="189">
        <v>3.1E-2</v>
      </c>
      <c r="T1706" s="189">
        <v>5.7000000000000002E-2</v>
      </c>
      <c r="U1706" s="189">
        <v>2.3E-2</v>
      </c>
      <c r="V1706" s="189">
        <v>4.7E-2</v>
      </c>
      <c r="W1706" s="189">
        <v>0.20699999999999999</v>
      </c>
      <c r="X1706" s="189">
        <v>0.26200000000000001</v>
      </c>
      <c r="Y1706" s="189" t="s">
        <v>143</v>
      </c>
      <c r="Z1706" s="189" t="s">
        <v>143</v>
      </c>
      <c r="AA1706" s="189">
        <v>1.0999999999999999E-2</v>
      </c>
      <c r="AB1706" s="189">
        <v>2.8000000000000001E-2</v>
      </c>
      <c r="AC1706" s="42"/>
    </row>
    <row r="1707" spans="1:29" x14ac:dyDescent="0.25">
      <c r="A1707" s="94" t="s">
        <v>3220</v>
      </c>
      <c r="B1707" s="189">
        <v>0.33761782347900599</v>
      </c>
      <c r="C1707" s="189">
        <v>0.47729220222793489</v>
      </c>
      <c r="D1707" s="189">
        <v>0.11739502999143102</v>
      </c>
      <c r="E1707" s="189">
        <v>1.2853470437017995E-2</v>
      </c>
      <c r="F1707" s="189">
        <v>8.5689802913453304E-4</v>
      </c>
      <c r="G1707" s="189">
        <v>3.8560411311053984E-2</v>
      </c>
      <c r="H1707" s="189">
        <v>8.5689802913453304E-4</v>
      </c>
      <c r="I1707" s="189">
        <v>1.456726649528706E-2</v>
      </c>
      <c r="J1707" s="188">
        <v>1.0000000000000002</v>
      </c>
      <c r="K1707" s="190">
        <v>1167</v>
      </c>
      <c r="L1707" s="94"/>
      <c r="M1707" s="189">
        <v>0.311</v>
      </c>
      <c r="N1707" s="189">
        <v>0.36499999999999999</v>
      </c>
      <c r="O1707" s="189">
        <v>0.44900000000000001</v>
      </c>
      <c r="P1707" s="189">
        <v>0.50600000000000001</v>
      </c>
      <c r="Q1707" s="189">
        <v>0.1</v>
      </c>
      <c r="R1707" s="189">
        <v>0.13700000000000001</v>
      </c>
      <c r="S1707" s="189">
        <v>8.0000000000000002E-3</v>
      </c>
      <c r="T1707" s="189">
        <v>2.1000000000000001E-2</v>
      </c>
      <c r="U1707" s="189">
        <v>0</v>
      </c>
      <c r="V1707" s="189">
        <v>5.0000000000000001E-3</v>
      </c>
      <c r="W1707" s="189">
        <v>2.9000000000000001E-2</v>
      </c>
      <c r="X1707" s="189">
        <v>5.0999999999999997E-2</v>
      </c>
      <c r="Y1707" s="189">
        <v>0</v>
      </c>
      <c r="Z1707" s="189">
        <v>5.0000000000000001E-3</v>
      </c>
      <c r="AA1707" s="189">
        <v>8.9999999999999993E-3</v>
      </c>
      <c r="AB1707" s="189">
        <v>2.3E-2</v>
      </c>
      <c r="AC1707" s="42"/>
    </row>
    <row r="1708" spans="1:29" x14ac:dyDescent="0.25">
      <c r="A1708" s="94" t="s">
        <v>3221</v>
      </c>
      <c r="B1708" s="189" t="s">
        <v>143</v>
      </c>
      <c r="C1708" s="189">
        <v>0.20642201834862386</v>
      </c>
      <c r="D1708" s="189">
        <v>0.40825688073394495</v>
      </c>
      <c r="E1708" s="189">
        <v>5.5045871559633031E-2</v>
      </c>
      <c r="F1708" s="189">
        <v>2.2935779816513763E-2</v>
      </c>
      <c r="G1708" s="189">
        <v>0.27522935779816515</v>
      </c>
      <c r="H1708" s="189" t="s">
        <v>143</v>
      </c>
      <c r="I1708" s="189">
        <v>3.2110091743119268E-2</v>
      </c>
      <c r="J1708" s="188">
        <v>1</v>
      </c>
      <c r="K1708" s="190">
        <v>218</v>
      </c>
      <c r="L1708" s="94"/>
      <c r="M1708" s="189" t="s">
        <v>143</v>
      </c>
      <c r="N1708" s="189" t="s">
        <v>143</v>
      </c>
      <c r="O1708" s="189">
        <v>0.158</v>
      </c>
      <c r="P1708" s="189">
        <v>0.26500000000000001</v>
      </c>
      <c r="Q1708" s="189">
        <v>0.34499999999999997</v>
      </c>
      <c r="R1708" s="189">
        <v>0.47499999999999998</v>
      </c>
      <c r="S1708" s="189">
        <v>3.2000000000000001E-2</v>
      </c>
      <c r="T1708" s="189">
        <v>9.4E-2</v>
      </c>
      <c r="U1708" s="189">
        <v>0.01</v>
      </c>
      <c r="V1708" s="189">
        <v>5.2999999999999999E-2</v>
      </c>
      <c r="W1708" s="189">
        <v>0.22</v>
      </c>
      <c r="X1708" s="189">
        <v>0.33800000000000002</v>
      </c>
      <c r="Y1708" s="189" t="s">
        <v>143</v>
      </c>
      <c r="Z1708" s="189" t="s">
        <v>143</v>
      </c>
      <c r="AA1708" s="189">
        <v>1.6E-2</v>
      </c>
      <c r="AB1708" s="189">
        <v>6.5000000000000002E-2</v>
      </c>
      <c r="AC1708" s="42"/>
    </row>
    <row r="1709" spans="1:29" x14ac:dyDescent="0.25">
      <c r="A1709" s="94" t="s">
        <v>3222</v>
      </c>
      <c r="B1709" s="189" t="s">
        <v>143</v>
      </c>
      <c r="C1709" s="189">
        <v>0.31469792605951308</v>
      </c>
      <c r="D1709" s="189">
        <v>0.20108205590622183</v>
      </c>
      <c r="E1709" s="189">
        <v>4.4183949504057712E-2</v>
      </c>
      <c r="F1709" s="189">
        <v>5.4102795311091077E-3</v>
      </c>
      <c r="G1709" s="189">
        <v>0.41298467087466184</v>
      </c>
      <c r="H1709" s="189">
        <v>1.8034265103697023E-3</v>
      </c>
      <c r="I1709" s="189">
        <v>1.9837691614066726E-2</v>
      </c>
      <c r="J1709" s="188">
        <v>0.99999999999999989</v>
      </c>
      <c r="K1709" s="190">
        <v>1109</v>
      </c>
      <c r="L1709" s="94"/>
      <c r="M1709" s="189" t="s">
        <v>143</v>
      </c>
      <c r="N1709" s="189" t="s">
        <v>143</v>
      </c>
      <c r="O1709" s="189">
        <v>0.28799999999999998</v>
      </c>
      <c r="P1709" s="189">
        <v>0.34300000000000003</v>
      </c>
      <c r="Q1709" s="189">
        <v>0.17899999999999999</v>
      </c>
      <c r="R1709" s="189">
        <v>0.22600000000000001</v>
      </c>
      <c r="S1709" s="189">
        <v>3.4000000000000002E-2</v>
      </c>
      <c r="T1709" s="189">
        <v>5.8000000000000003E-2</v>
      </c>
      <c r="U1709" s="189">
        <v>2E-3</v>
      </c>
      <c r="V1709" s="189">
        <v>1.2E-2</v>
      </c>
      <c r="W1709" s="189">
        <v>0.38400000000000001</v>
      </c>
      <c r="X1709" s="189">
        <v>0.442</v>
      </c>
      <c r="Y1709" s="189">
        <v>0</v>
      </c>
      <c r="Z1709" s="189">
        <v>7.0000000000000001E-3</v>
      </c>
      <c r="AA1709" s="189">
        <v>1.2999999999999999E-2</v>
      </c>
      <c r="AB1709" s="189">
        <v>0.03</v>
      </c>
      <c r="AC1709" s="42"/>
    </row>
    <row r="1710" spans="1:29" x14ac:dyDescent="0.25">
      <c r="A1710" s="94" t="s">
        <v>3223</v>
      </c>
      <c r="B1710" s="189" t="s">
        <v>143</v>
      </c>
      <c r="C1710" s="189">
        <v>0.38345864661654133</v>
      </c>
      <c r="D1710" s="189">
        <v>0.42857142857142855</v>
      </c>
      <c r="E1710" s="189">
        <v>4.5112781954887216E-2</v>
      </c>
      <c r="F1710" s="189">
        <v>3.7593984962406013E-3</v>
      </c>
      <c r="G1710" s="189">
        <v>3.007518796992481E-2</v>
      </c>
      <c r="H1710" s="189" t="s">
        <v>143</v>
      </c>
      <c r="I1710" s="189">
        <v>0.10902255639097744</v>
      </c>
      <c r="J1710" s="188">
        <v>1</v>
      </c>
      <c r="K1710" s="190">
        <v>266</v>
      </c>
      <c r="L1710" s="94"/>
      <c r="M1710" s="189" t="s">
        <v>143</v>
      </c>
      <c r="N1710" s="189" t="s">
        <v>143</v>
      </c>
      <c r="O1710" s="189">
        <v>0.32700000000000001</v>
      </c>
      <c r="P1710" s="189">
        <v>0.443</v>
      </c>
      <c r="Q1710" s="189">
        <v>0.371</v>
      </c>
      <c r="R1710" s="189">
        <v>0.48899999999999999</v>
      </c>
      <c r="S1710" s="189">
        <v>2.5999999999999999E-2</v>
      </c>
      <c r="T1710" s="189">
        <v>7.6999999999999999E-2</v>
      </c>
      <c r="U1710" s="189">
        <v>1E-3</v>
      </c>
      <c r="V1710" s="189">
        <v>2.1000000000000001E-2</v>
      </c>
      <c r="W1710" s="189">
        <v>1.4999999999999999E-2</v>
      </c>
      <c r="X1710" s="189">
        <v>5.8000000000000003E-2</v>
      </c>
      <c r="Y1710" s="189" t="s">
        <v>143</v>
      </c>
      <c r="Z1710" s="189" t="s">
        <v>143</v>
      </c>
      <c r="AA1710" s="189">
        <v>7.6999999999999999E-2</v>
      </c>
      <c r="AB1710" s="189">
        <v>0.152</v>
      </c>
      <c r="AC1710" s="42"/>
    </row>
    <row r="1711" spans="1:29" x14ac:dyDescent="0.25">
      <c r="A1711" s="94" t="s">
        <v>3224</v>
      </c>
      <c r="B1711" s="189" t="s">
        <v>143</v>
      </c>
      <c r="C1711" s="189">
        <v>0.22837370242214533</v>
      </c>
      <c r="D1711" s="189">
        <v>0.42214532871972316</v>
      </c>
      <c r="E1711" s="189">
        <v>7.2664359861591699E-2</v>
      </c>
      <c r="F1711" s="189">
        <v>6.920415224913495E-3</v>
      </c>
      <c r="G1711" s="189">
        <v>0.25259515570934254</v>
      </c>
      <c r="H1711" s="189" t="s">
        <v>143</v>
      </c>
      <c r="I1711" s="189">
        <v>1.7301038062283738E-2</v>
      </c>
      <c r="J1711" s="188">
        <v>1</v>
      </c>
      <c r="K1711" s="190">
        <v>289</v>
      </c>
      <c r="L1711" s="94"/>
      <c r="M1711" s="189" t="s">
        <v>143</v>
      </c>
      <c r="N1711" s="189" t="s">
        <v>143</v>
      </c>
      <c r="O1711" s="189">
        <v>0.184</v>
      </c>
      <c r="P1711" s="189">
        <v>0.28000000000000003</v>
      </c>
      <c r="Q1711" s="189">
        <v>0.36699999999999999</v>
      </c>
      <c r="R1711" s="189">
        <v>0.48</v>
      </c>
      <c r="S1711" s="189">
        <v>4.8000000000000001E-2</v>
      </c>
      <c r="T1711" s="189">
        <v>0.109</v>
      </c>
      <c r="U1711" s="189">
        <v>2E-3</v>
      </c>
      <c r="V1711" s="189">
        <v>2.5000000000000001E-2</v>
      </c>
      <c r="W1711" s="189">
        <v>0.20599999999999999</v>
      </c>
      <c r="X1711" s="189">
        <v>0.30599999999999999</v>
      </c>
      <c r="Y1711" s="189" t="s">
        <v>143</v>
      </c>
      <c r="Z1711" s="189" t="s">
        <v>143</v>
      </c>
      <c r="AA1711" s="189">
        <v>7.0000000000000001E-3</v>
      </c>
      <c r="AB1711" s="189">
        <v>0.04</v>
      </c>
      <c r="AC1711" s="42"/>
    </row>
    <row r="1712" spans="1:29" x14ac:dyDescent="0.25">
      <c r="A1712" s="94" t="s">
        <v>3225</v>
      </c>
      <c r="B1712" s="189" t="s">
        <v>143</v>
      </c>
      <c r="C1712" s="189">
        <v>0.34196891191709844</v>
      </c>
      <c r="D1712" s="189">
        <v>0.25906735751295334</v>
      </c>
      <c r="E1712" s="189">
        <v>6.7357512953367879E-2</v>
      </c>
      <c r="F1712" s="189">
        <v>0.11398963730569948</v>
      </c>
      <c r="G1712" s="189">
        <v>0.19689119170984457</v>
      </c>
      <c r="H1712" s="189" t="s">
        <v>143</v>
      </c>
      <c r="I1712" s="189">
        <v>2.072538860103627E-2</v>
      </c>
      <c r="J1712" s="188">
        <v>0.99999999999999989</v>
      </c>
      <c r="K1712" s="190">
        <v>193</v>
      </c>
      <c r="L1712" s="94"/>
      <c r="M1712" s="189" t="s">
        <v>143</v>
      </c>
      <c r="N1712" s="189" t="s">
        <v>143</v>
      </c>
      <c r="O1712" s="189">
        <v>0.27900000000000003</v>
      </c>
      <c r="P1712" s="189">
        <v>0.41099999999999998</v>
      </c>
      <c r="Q1712" s="189">
        <v>0.20200000000000001</v>
      </c>
      <c r="R1712" s="189">
        <v>0.32500000000000001</v>
      </c>
      <c r="S1712" s="189">
        <v>0.04</v>
      </c>
      <c r="T1712" s="189">
        <v>0.112</v>
      </c>
      <c r="U1712" s="189">
        <v>7.5999999999999998E-2</v>
      </c>
      <c r="V1712" s="189">
        <v>0.16700000000000001</v>
      </c>
      <c r="W1712" s="189">
        <v>0.14699999999999999</v>
      </c>
      <c r="X1712" s="189">
        <v>0.25900000000000001</v>
      </c>
      <c r="Y1712" s="189" t="s">
        <v>143</v>
      </c>
      <c r="Z1712" s="189" t="s">
        <v>143</v>
      </c>
      <c r="AA1712" s="189">
        <v>8.0000000000000002E-3</v>
      </c>
      <c r="AB1712" s="189">
        <v>5.1999999999999998E-2</v>
      </c>
      <c r="AC1712" s="42"/>
    </row>
    <row r="1713" spans="1:29" x14ac:dyDescent="0.25">
      <c r="A1713" s="94" t="s">
        <v>3226</v>
      </c>
      <c r="B1713" s="189" t="s">
        <v>143</v>
      </c>
      <c r="C1713" s="189">
        <v>0.19323671497584541</v>
      </c>
      <c r="D1713" s="189">
        <v>0.22222222222222221</v>
      </c>
      <c r="E1713" s="189">
        <v>1.932367149758454E-2</v>
      </c>
      <c r="F1713" s="189">
        <v>1.932367149758454E-2</v>
      </c>
      <c r="G1713" s="189">
        <v>0.53140096618357491</v>
      </c>
      <c r="H1713" s="189" t="s">
        <v>143</v>
      </c>
      <c r="I1713" s="189">
        <v>1.4492753623188406E-2</v>
      </c>
      <c r="J1713" s="188">
        <v>0.99999999999999989</v>
      </c>
      <c r="K1713" s="190">
        <v>207</v>
      </c>
      <c r="L1713" s="94"/>
      <c r="M1713" s="189" t="s">
        <v>143</v>
      </c>
      <c r="N1713" s="189" t="s">
        <v>143</v>
      </c>
      <c r="O1713" s="189">
        <v>0.14499999999999999</v>
      </c>
      <c r="P1713" s="189">
        <v>0.252</v>
      </c>
      <c r="Q1713" s="189">
        <v>0.17100000000000001</v>
      </c>
      <c r="R1713" s="189">
        <v>0.28399999999999997</v>
      </c>
      <c r="S1713" s="189">
        <v>8.0000000000000002E-3</v>
      </c>
      <c r="T1713" s="189">
        <v>4.9000000000000002E-2</v>
      </c>
      <c r="U1713" s="189">
        <v>8.0000000000000002E-3</v>
      </c>
      <c r="V1713" s="189">
        <v>4.9000000000000002E-2</v>
      </c>
      <c r="W1713" s="189">
        <v>0.46300000000000002</v>
      </c>
      <c r="X1713" s="189">
        <v>0.59799999999999998</v>
      </c>
      <c r="Y1713" s="189" t="s">
        <v>143</v>
      </c>
      <c r="Z1713" s="189" t="s">
        <v>143</v>
      </c>
      <c r="AA1713" s="189">
        <v>5.0000000000000001E-3</v>
      </c>
      <c r="AB1713" s="189">
        <v>4.2000000000000003E-2</v>
      </c>
      <c r="AC1713" s="42"/>
    </row>
    <row r="1714" spans="1:29" x14ac:dyDescent="0.25">
      <c r="A1714" s="94" t="s">
        <v>3227</v>
      </c>
      <c r="B1714" s="189" t="s">
        <v>143</v>
      </c>
      <c r="C1714" s="189">
        <v>0.28107606679035252</v>
      </c>
      <c r="D1714" s="189">
        <v>0.55009276437847865</v>
      </c>
      <c r="E1714" s="189">
        <v>6.4935064935064929E-2</v>
      </c>
      <c r="F1714" s="189">
        <v>8.3487940630797772E-3</v>
      </c>
      <c r="G1714" s="189">
        <v>6.215213358070501E-2</v>
      </c>
      <c r="H1714" s="189" t="s">
        <v>143</v>
      </c>
      <c r="I1714" s="189">
        <v>3.3395176252319109E-2</v>
      </c>
      <c r="J1714" s="188">
        <v>1</v>
      </c>
      <c r="K1714" s="190">
        <v>1078</v>
      </c>
      <c r="L1714" s="94"/>
      <c r="M1714" s="189" t="s">
        <v>143</v>
      </c>
      <c r="N1714" s="189" t="s">
        <v>143</v>
      </c>
      <c r="O1714" s="189">
        <v>0.255</v>
      </c>
      <c r="P1714" s="189">
        <v>0.309</v>
      </c>
      <c r="Q1714" s="189">
        <v>0.52</v>
      </c>
      <c r="R1714" s="189">
        <v>0.57999999999999996</v>
      </c>
      <c r="S1714" s="189">
        <v>5.1999999999999998E-2</v>
      </c>
      <c r="T1714" s="189">
        <v>8.1000000000000003E-2</v>
      </c>
      <c r="U1714" s="189">
        <v>4.0000000000000001E-3</v>
      </c>
      <c r="V1714" s="189">
        <v>1.6E-2</v>
      </c>
      <c r="W1714" s="189">
        <v>4.9000000000000002E-2</v>
      </c>
      <c r="X1714" s="189">
        <v>7.8E-2</v>
      </c>
      <c r="Y1714" s="189" t="s">
        <v>143</v>
      </c>
      <c r="Z1714" s="189" t="s">
        <v>143</v>
      </c>
      <c r="AA1714" s="189">
        <v>2.4E-2</v>
      </c>
      <c r="AB1714" s="189">
        <v>4.5999999999999999E-2</v>
      </c>
      <c r="AC1714" s="42"/>
    </row>
    <row r="1715" spans="1:29" x14ac:dyDescent="0.25">
      <c r="A1715" s="94" t="s">
        <v>3228</v>
      </c>
      <c r="B1715" s="189" t="s">
        <v>143</v>
      </c>
      <c r="C1715" s="189">
        <v>0.42268041237113402</v>
      </c>
      <c r="D1715" s="189">
        <v>0.37113402061855671</v>
      </c>
      <c r="E1715" s="189">
        <v>4.6391752577319589E-2</v>
      </c>
      <c r="F1715" s="189">
        <v>3.608247422680412E-2</v>
      </c>
      <c r="G1715" s="189">
        <v>9.2783505154639179E-2</v>
      </c>
      <c r="H1715" s="189">
        <v>5.1546391752577319E-3</v>
      </c>
      <c r="I1715" s="189">
        <v>2.5773195876288658E-2</v>
      </c>
      <c r="J1715" s="188">
        <v>1</v>
      </c>
      <c r="K1715" s="190">
        <v>194</v>
      </c>
      <c r="L1715" s="94"/>
      <c r="M1715" s="189" t="s">
        <v>143</v>
      </c>
      <c r="N1715" s="189" t="s">
        <v>143</v>
      </c>
      <c r="O1715" s="189">
        <v>0.35499999999999998</v>
      </c>
      <c r="P1715" s="189">
        <v>0.49299999999999999</v>
      </c>
      <c r="Q1715" s="189">
        <v>0.30599999999999999</v>
      </c>
      <c r="R1715" s="189">
        <v>0.441</v>
      </c>
      <c r="S1715" s="189">
        <v>2.5000000000000001E-2</v>
      </c>
      <c r="T1715" s="189">
        <v>8.5999999999999993E-2</v>
      </c>
      <c r="U1715" s="189">
        <v>1.7999999999999999E-2</v>
      </c>
      <c r="V1715" s="189">
        <v>7.2999999999999995E-2</v>
      </c>
      <c r="W1715" s="189">
        <v>5.8999999999999997E-2</v>
      </c>
      <c r="X1715" s="189">
        <v>0.14199999999999999</v>
      </c>
      <c r="Y1715" s="189">
        <v>1E-3</v>
      </c>
      <c r="Z1715" s="189">
        <v>2.9000000000000001E-2</v>
      </c>
      <c r="AA1715" s="189">
        <v>1.0999999999999999E-2</v>
      </c>
      <c r="AB1715" s="189">
        <v>5.8999999999999997E-2</v>
      </c>
      <c r="AC1715" s="42"/>
    </row>
    <row r="1716" spans="1:29" x14ac:dyDescent="0.25">
      <c r="A1716" s="94" t="s">
        <v>3229</v>
      </c>
      <c r="B1716" s="189">
        <v>4.6265697290152015E-2</v>
      </c>
      <c r="C1716" s="189">
        <v>0.25369024014100022</v>
      </c>
      <c r="D1716" s="189">
        <v>0.2946684291694206</v>
      </c>
      <c r="E1716" s="189">
        <v>0.10266578541528971</v>
      </c>
      <c r="F1716" s="189">
        <v>2.1260189469046044E-2</v>
      </c>
      <c r="G1716" s="189">
        <v>0.22637144745538665</v>
      </c>
      <c r="H1716" s="189">
        <v>8.2617316589557177E-3</v>
      </c>
      <c r="I1716" s="189">
        <v>4.6816479400749067E-2</v>
      </c>
      <c r="J1716" s="188">
        <v>1</v>
      </c>
      <c r="K1716" s="190">
        <v>9078</v>
      </c>
      <c r="L1716" s="94"/>
      <c r="M1716" s="189">
        <v>4.2000000000000003E-2</v>
      </c>
      <c r="N1716" s="189">
        <v>5.0999999999999997E-2</v>
      </c>
      <c r="O1716" s="189">
        <v>0.245</v>
      </c>
      <c r="P1716" s="189">
        <v>0.26300000000000001</v>
      </c>
      <c r="Q1716" s="189">
        <v>0.28499999999999998</v>
      </c>
      <c r="R1716" s="189">
        <v>0.30399999999999999</v>
      </c>
      <c r="S1716" s="189">
        <v>9.7000000000000003E-2</v>
      </c>
      <c r="T1716" s="189">
        <v>0.109</v>
      </c>
      <c r="U1716" s="189">
        <v>1.7999999999999999E-2</v>
      </c>
      <c r="V1716" s="189">
        <v>2.4E-2</v>
      </c>
      <c r="W1716" s="189">
        <v>0.218</v>
      </c>
      <c r="X1716" s="189">
        <v>0.23499999999999999</v>
      </c>
      <c r="Y1716" s="189">
        <v>7.0000000000000001E-3</v>
      </c>
      <c r="Z1716" s="189">
        <v>0.01</v>
      </c>
      <c r="AA1716" s="189">
        <v>4.2999999999999997E-2</v>
      </c>
      <c r="AB1716" s="189">
        <v>5.0999999999999997E-2</v>
      </c>
      <c r="AC1716" s="42"/>
    </row>
    <row r="1717" spans="1:29" x14ac:dyDescent="0.25">
      <c r="A1717" s="94" t="s">
        <v>3230</v>
      </c>
      <c r="B1717" s="189" t="s">
        <v>143</v>
      </c>
      <c r="C1717" s="189">
        <v>0.27414330218068533</v>
      </c>
      <c r="D1717" s="189">
        <v>0.28660436137071649</v>
      </c>
      <c r="E1717" s="189">
        <v>0.11838006230529595</v>
      </c>
      <c r="F1717" s="189">
        <v>5.6074766355140186E-2</v>
      </c>
      <c r="G1717" s="189">
        <v>0.22741433021806853</v>
      </c>
      <c r="H1717" s="189">
        <v>6.2305295950155761E-3</v>
      </c>
      <c r="I1717" s="189">
        <v>3.1152647975077882E-2</v>
      </c>
      <c r="J1717" s="188">
        <v>1</v>
      </c>
      <c r="K1717" s="190">
        <v>321</v>
      </c>
      <c r="L1717" s="94"/>
      <c r="M1717" s="189" t="s">
        <v>143</v>
      </c>
      <c r="N1717" s="189" t="s">
        <v>143</v>
      </c>
      <c r="O1717" s="189">
        <v>0.22800000000000001</v>
      </c>
      <c r="P1717" s="189">
        <v>0.32500000000000001</v>
      </c>
      <c r="Q1717" s="189">
        <v>0.24</v>
      </c>
      <c r="R1717" s="189">
        <v>0.33800000000000002</v>
      </c>
      <c r="S1717" s="189">
        <v>8.6999999999999994E-2</v>
      </c>
      <c r="T1717" s="189">
        <v>0.158</v>
      </c>
      <c r="U1717" s="189">
        <v>3.5999999999999997E-2</v>
      </c>
      <c r="V1717" s="189">
        <v>8.6999999999999994E-2</v>
      </c>
      <c r="W1717" s="189">
        <v>0.185</v>
      </c>
      <c r="X1717" s="189">
        <v>0.27600000000000002</v>
      </c>
      <c r="Y1717" s="189">
        <v>2E-3</v>
      </c>
      <c r="Z1717" s="189">
        <v>2.1999999999999999E-2</v>
      </c>
      <c r="AA1717" s="189">
        <v>1.7000000000000001E-2</v>
      </c>
      <c r="AB1717" s="189">
        <v>5.6000000000000001E-2</v>
      </c>
      <c r="AC1717" s="42"/>
    </row>
    <row r="1718" spans="1:29" x14ac:dyDescent="0.25">
      <c r="A1718" s="94" t="s">
        <v>3231</v>
      </c>
      <c r="B1718" s="189" t="s">
        <v>143</v>
      </c>
      <c r="C1718" s="189">
        <v>6.9908814589665649E-2</v>
      </c>
      <c r="D1718" s="189">
        <v>0.21884498480243161</v>
      </c>
      <c r="E1718" s="189">
        <v>7.29483282674772E-2</v>
      </c>
      <c r="F1718" s="189">
        <v>1.82370820668693E-2</v>
      </c>
      <c r="G1718" s="189">
        <v>0.53191489361702127</v>
      </c>
      <c r="H1718" s="189">
        <v>3.9513677811550151E-2</v>
      </c>
      <c r="I1718" s="189">
        <v>4.8632218844984802E-2</v>
      </c>
      <c r="J1718" s="188">
        <v>1</v>
      </c>
      <c r="K1718" s="190">
        <v>329</v>
      </c>
      <c r="L1718" s="94"/>
      <c r="M1718" s="189" t="s">
        <v>143</v>
      </c>
      <c r="N1718" s="189" t="s">
        <v>143</v>
      </c>
      <c r="O1718" s="189">
        <v>4.7E-2</v>
      </c>
      <c r="P1718" s="189">
        <v>0.10299999999999999</v>
      </c>
      <c r="Q1718" s="189">
        <v>0.17799999999999999</v>
      </c>
      <c r="R1718" s="189">
        <v>0.26700000000000002</v>
      </c>
      <c r="S1718" s="189">
        <v>0.05</v>
      </c>
      <c r="T1718" s="189">
        <v>0.106</v>
      </c>
      <c r="U1718" s="189">
        <v>8.0000000000000002E-3</v>
      </c>
      <c r="V1718" s="189">
        <v>3.9E-2</v>
      </c>
      <c r="W1718" s="189">
        <v>0.47799999999999998</v>
      </c>
      <c r="X1718" s="189">
        <v>0.58499999999999996</v>
      </c>
      <c r="Y1718" s="189">
        <v>2.3E-2</v>
      </c>
      <c r="Z1718" s="189">
        <v>6.6000000000000003E-2</v>
      </c>
      <c r="AA1718" s="189">
        <v>0.03</v>
      </c>
      <c r="AB1718" s="189">
        <v>7.8E-2</v>
      </c>
      <c r="AC1718" s="42"/>
    </row>
    <row r="1719" spans="1:29" x14ac:dyDescent="0.25">
      <c r="A1719" s="94" t="s">
        <v>3232</v>
      </c>
      <c r="B1719" s="189">
        <v>9.6904441453566623E-2</v>
      </c>
      <c r="C1719" s="189">
        <v>2.6917900403768506E-3</v>
      </c>
      <c r="D1719" s="189">
        <v>0.46433378196500674</v>
      </c>
      <c r="E1719" s="189">
        <v>0.39030955585464333</v>
      </c>
      <c r="F1719" s="189">
        <v>6.7294751009421266E-3</v>
      </c>
      <c r="G1719" s="189">
        <v>1.3458950201884253E-2</v>
      </c>
      <c r="H1719" s="189" t="s">
        <v>143</v>
      </c>
      <c r="I1719" s="189">
        <v>2.5572005383580079E-2</v>
      </c>
      <c r="J1719" s="188">
        <v>1</v>
      </c>
      <c r="K1719" s="190">
        <v>743</v>
      </c>
      <c r="L1719" s="94"/>
      <c r="M1719" s="189">
        <v>7.8E-2</v>
      </c>
      <c r="N1719" s="189">
        <v>0.12</v>
      </c>
      <c r="O1719" s="189">
        <v>1E-3</v>
      </c>
      <c r="P1719" s="189">
        <v>0.01</v>
      </c>
      <c r="Q1719" s="189">
        <v>0.42899999999999999</v>
      </c>
      <c r="R1719" s="189">
        <v>0.5</v>
      </c>
      <c r="S1719" s="189">
        <v>0.35599999999999998</v>
      </c>
      <c r="T1719" s="189">
        <v>0.42599999999999999</v>
      </c>
      <c r="U1719" s="189">
        <v>3.0000000000000001E-3</v>
      </c>
      <c r="V1719" s="189">
        <v>1.6E-2</v>
      </c>
      <c r="W1719" s="189">
        <v>7.0000000000000001E-3</v>
      </c>
      <c r="X1719" s="189">
        <v>2.5000000000000001E-2</v>
      </c>
      <c r="Y1719" s="189" t="s">
        <v>143</v>
      </c>
      <c r="Z1719" s="189" t="s">
        <v>143</v>
      </c>
      <c r="AA1719" s="189">
        <v>1.6E-2</v>
      </c>
      <c r="AB1719" s="189">
        <v>0.04</v>
      </c>
      <c r="AC1719" s="42"/>
    </row>
    <row r="1720" spans="1:29" x14ac:dyDescent="0.25">
      <c r="A1720" s="94" t="s">
        <v>3233</v>
      </c>
      <c r="B1720" s="189">
        <v>5.0373134328358209E-2</v>
      </c>
      <c r="C1720" s="189">
        <v>0.24067164179104478</v>
      </c>
      <c r="D1720" s="189">
        <v>0.28638059701492535</v>
      </c>
      <c r="E1720" s="189">
        <v>0.1044776119402985</v>
      </c>
      <c r="F1720" s="189">
        <v>1.8656716417910446E-2</v>
      </c>
      <c r="G1720" s="189">
        <v>0.2574626865671642</v>
      </c>
      <c r="H1720" s="189">
        <v>9.3283582089552231E-3</v>
      </c>
      <c r="I1720" s="189">
        <v>3.2649253731343281E-2</v>
      </c>
      <c r="J1720" s="188">
        <v>1</v>
      </c>
      <c r="K1720" s="190">
        <v>1072</v>
      </c>
      <c r="L1720" s="94"/>
      <c r="M1720" s="189">
        <v>3.9E-2</v>
      </c>
      <c r="N1720" s="189">
        <v>6.5000000000000002E-2</v>
      </c>
      <c r="O1720" s="189">
        <v>0.216</v>
      </c>
      <c r="P1720" s="189">
        <v>0.26700000000000002</v>
      </c>
      <c r="Q1720" s="189">
        <v>0.26</v>
      </c>
      <c r="R1720" s="189">
        <v>0.314</v>
      </c>
      <c r="S1720" s="189">
        <v>8.7999999999999995E-2</v>
      </c>
      <c r="T1720" s="189">
        <v>0.124</v>
      </c>
      <c r="U1720" s="189">
        <v>1.2E-2</v>
      </c>
      <c r="V1720" s="189">
        <v>2.9000000000000001E-2</v>
      </c>
      <c r="W1720" s="189">
        <v>0.23200000000000001</v>
      </c>
      <c r="X1720" s="189">
        <v>0.28399999999999997</v>
      </c>
      <c r="Y1720" s="189">
        <v>5.0000000000000001E-3</v>
      </c>
      <c r="Z1720" s="189">
        <v>1.7000000000000001E-2</v>
      </c>
      <c r="AA1720" s="189">
        <v>2.4E-2</v>
      </c>
      <c r="AB1720" s="189">
        <v>4.4999999999999998E-2</v>
      </c>
      <c r="AC1720" s="42"/>
    </row>
    <row r="1721" spans="1:29" x14ac:dyDescent="0.25">
      <c r="A1721" s="94" t="s">
        <v>3234</v>
      </c>
      <c r="B1721" s="189">
        <v>0.2838050314465409</v>
      </c>
      <c r="C1721" s="189">
        <v>0.419811320754717</v>
      </c>
      <c r="D1721" s="189">
        <v>0.15959119496855345</v>
      </c>
      <c r="E1721" s="189">
        <v>2.1226415094339621E-2</v>
      </c>
      <c r="F1721" s="189">
        <v>2.3584905660377358E-3</v>
      </c>
      <c r="G1721" s="189">
        <v>5.1886792452830191E-2</v>
      </c>
      <c r="H1721" s="189">
        <v>4.7169811320754715E-3</v>
      </c>
      <c r="I1721" s="189">
        <v>5.6603773584905662E-2</v>
      </c>
      <c r="J1721" s="188">
        <v>1.0000000000000002</v>
      </c>
      <c r="K1721" s="190">
        <v>1272</v>
      </c>
      <c r="L1721" s="94"/>
      <c r="M1721" s="189">
        <v>0.26</v>
      </c>
      <c r="N1721" s="189">
        <v>0.309</v>
      </c>
      <c r="O1721" s="189">
        <v>0.39300000000000002</v>
      </c>
      <c r="P1721" s="189">
        <v>0.44700000000000001</v>
      </c>
      <c r="Q1721" s="189">
        <v>0.14000000000000001</v>
      </c>
      <c r="R1721" s="189">
        <v>0.18099999999999999</v>
      </c>
      <c r="S1721" s="189">
        <v>1.4999999999999999E-2</v>
      </c>
      <c r="T1721" s="189">
        <v>3.1E-2</v>
      </c>
      <c r="U1721" s="189">
        <v>1E-3</v>
      </c>
      <c r="V1721" s="189">
        <v>7.0000000000000001E-3</v>
      </c>
      <c r="W1721" s="189">
        <v>4.1000000000000002E-2</v>
      </c>
      <c r="X1721" s="189">
        <v>6.5000000000000002E-2</v>
      </c>
      <c r="Y1721" s="189">
        <v>2E-3</v>
      </c>
      <c r="Z1721" s="189">
        <v>0.01</v>
      </c>
      <c r="AA1721" s="189">
        <v>4.4999999999999998E-2</v>
      </c>
      <c r="AB1721" s="189">
        <v>7.0999999999999994E-2</v>
      </c>
      <c r="AC1721" s="42"/>
    </row>
    <row r="1722" spans="1:29" x14ac:dyDescent="0.25">
      <c r="A1722" s="94" t="s">
        <v>3235</v>
      </c>
      <c r="B1722" s="189" t="s">
        <v>143</v>
      </c>
      <c r="C1722" s="189">
        <v>0.18067226890756302</v>
      </c>
      <c r="D1722" s="189">
        <v>0.30672268907563027</v>
      </c>
      <c r="E1722" s="189">
        <v>0.15126050420168066</v>
      </c>
      <c r="F1722" s="189">
        <v>1.680672268907563E-2</v>
      </c>
      <c r="G1722" s="189">
        <v>0.27731092436974791</v>
      </c>
      <c r="H1722" s="189">
        <v>8.4033613445378148E-3</v>
      </c>
      <c r="I1722" s="189">
        <v>5.8823529411764705E-2</v>
      </c>
      <c r="J1722" s="188">
        <v>1</v>
      </c>
      <c r="K1722" s="190">
        <v>238</v>
      </c>
      <c r="L1722" s="94"/>
      <c r="M1722" s="189" t="s">
        <v>143</v>
      </c>
      <c r="N1722" s="189" t="s">
        <v>143</v>
      </c>
      <c r="O1722" s="189">
        <v>0.13700000000000001</v>
      </c>
      <c r="P1722" s="189">
        <v>0.23499999999999999</v>
      </c>
      <c r="Q1722" s="189">
        <v>0.252</v>
      </c>
      <c r="R1722" s="189">
        <v>0.36799999999999999</v>
      </c>
      <c r="S1722" s="189">
        <v>0.111</v>
      </c>
      <c r="T1722" s="189">
        <v>0.20200000000000001</v>
      </c>
      <c r="U1722" s="189">
        <v>7.0000000000000001E-3</v>
      </c>
      <c r="V1722" s="189">
        <v>4.2000000000000003E-2</v>
      </c>
      <c r="W1722" s="189">
        <v>0.224</v>
      </c>
      <c r="X1722" s="189">
        <v>0.33700000000000002</v>
      </c>
      <c r="Y1722" s="189">
        <v>2E-3</v>
      </c>
      <c r="Z1722" s="189">
        <v>0.03</v>
      </c>
      <c r="AA1722" s="189">
        <v>3.5000000000000003E-2</v>
      </c>
      <c r="AB1722" s="189">
        <v>9.6000000000000002E-2</v>
      </c>
      <c r="AC1722" s="42"/>
    </row>
    <row r="1723" spans="1:29" x14ac:dyDescent="0.25">
      <c r="A1723" s="94" t="s">
        <v>3236</v>
      </c>
      <c r="B1723" s="189" t="s">
        <v>143</v>
      </c>
      <c r="C1723" s="189">
        <v>0.21634615384615385</v>
      </c>
      <c r="D1723" s="189">
        <v>0.20192307692307693</v>
      </c>
      <c r="E1723" s="189">
        <v>0.11923076923076924</v>
      </c>
      <c r="F1723" s="189">
        <v>2.5000000000000001E-2</v>
      </c>
      <c r="G1723" s="189">
        <v>0.39134615384615384</v>
      </c>
      <c r="H1723" s="189">
        <v>1.4423076923076924E-2</v>
      </c>
      <c r="I1723" s="189">
        <v>3.1730769230769229E-2</v>
      </c>
      <c r="J1723" s="188">
        <v>0.99999999999999989</v>
      </c>
      <c r="K1723" s="190">
        <v>1040</v>
      </c>
      <c r="L1723" s="94"/>
      <c r="M1723" s="189" t="s">
        <v>143</v>
      </c>
      <c r="N1723" s="189" t="s">
        <v>143</v>
      </c>
      <c r="O1723" s="189">
        <v>0.192</v>
      </c>
      <c r="P1723" s="189">
        <v>0.24199999999999999</v>
      </c>
      <c r="Q1723" s="189">
        <v>0.17899999999999999</v>
      </c>
      <c r="R1723" s="189">
        <v>0.22700000000000001</v>
      </c>
      <c r="S1723" s="189">
        <v>0.10100000000000001</v>
      </c>
      <c r="T1723" s="189">
        <v>0.14000000000000001</v>
      </c>
      <c r="U1723" s="189">
        <v>1.7000000000000001E-2</v>
      </c>
      <c r="V1723" s="189">
        <v>3.5999999999999997E-2</v>
      </c>
      <c r="W1723" s="189">
        <v>0.36199999999999999</v>
      </c>
      <c r="X1723" s="189">
        <v>0.42099999999999999</v>
      </c>
      <c r="Y1723" s="189">
        <v>8.9999999999999993E-3</v>
      </c>
      <c r="Z1723" s="189">
        <v>2.4E-2</v>
      </c>
      <c r="AA1723" s="189">
        <v>2.3E-2</v>
      </c>
      <c r="AB1723" s="189">
        <v>4.3999999999999997E-2</v>
      </c>
      <c r="AC1723" s="42"/>
    </row>
    <row r="1724" spans="1:29" x14ac:dyDescent="0.25">
      <c r="A1724" s="94" t="s">
        <v>3237</v>
      </c>
      <c r="B1724" s="189" t="s">
        <v>143</v>
      </c>
      <c r="C1724" s="189">
        <v>0.4437869822485207</v>
      </c>
      <c r="D1724" s="189">
        <v>0.34615384615384615</v>
      </c>
      <c r="E1724" s="189">
        <v>5.9171597633136092E-2</v>
      </c>
      <c r="F1724" s="189">
        <v>2.9585798816568047E-3</v>
      </c>
      <c r="G1724" s="189">
        <v>4.142011834319527E-2</v>
      </c>
      <c r="H1724" s="189">
        <v>2.9585798816568047E-3</v>
      </c>
      <c r="I1724" s="189">
        <v>0.10355029585798817</v>
      </c>
      <c r="J1724" s="188">
        <v>0.99999999999999989</v>
      </c>
      <c r="K1724" s="190">
        <v>338</v>
      </c>
      <c r="L1724" s="94"/>
      <c r="M1724" s="189" t="s">
        <v>143</v>
      </c>
      <c r="N1724" s="189" t="s">
        <v>143</v>
      </c>
      <c r="O1724" s="189">
        <v>0.39200000000000002</v>
      </c>
      <c r="P1724" s="189">
        <v>0.497</v>
      </c>
      <c r="Q1724" s="189">
        <v>0.29699999999999999</v>
      </c>
      <c r="R1724" s="189">
        <v>0.39800000000000002</v>
      </c>
      <c r="S1724" s="189">
        <v>3.9E-2</v>
      </c>
      <c r="T1724" s="189">
        <v>0.09</v>
      </c>
      <c r="U1724" s="189">
        <v>1E-3</v>
      </c>
      <c r="V1724" s="189">
        <v>1.7000000000000001E-2</v>
      </c>
      <c r="W1724" s="189">
        <v>2.5000000000000001E-2</v>
      </c>
      <c r="X1724" s="189">
        <v>6.8000000000000005E-2</v>
      </c>
      <c r="Y1724" s="189">
        <v>1E-3</v>
      </c>
      <c r="Z1724" s="189">
        <v>1.7000000000000001E-2</v>
      </c>
      <c r="AA1724" s="189">
        <v>7.4999999999999997E-2</v>
      </c>
      <c r="AB1724" s="189">
        <v>0.14099999999999999</v>
      </c>
      <c r="AC1724" s="42"/>
    </row>
    <row r="1725" spans="1:29" x14ac:dyDescent="0.25">
      <c r="A1725" s="94" t="s">
        <v>3238</v>
      </c>
      <c r="B1725" s="189" t="s">
        <v>143</v>
      </c>
      <c r="C1725" s="189">
        <v>0.10465116279069768</v>
      </c>
      <c r="D1725" s="189">
        <v>0.34593023255813954</v>
      </c>
      <c r="E1725" s="189">
        <v>0.13953488372093023</v>
      </c>
      <c r="F1725" s="189">
        <v>3.7790697674418602E-2</v>
      </c>
      <c r="G1725" s="189">
        <v>0.30523255813953487</v>
      </c>
      <c r="H1725" s="189" t="s">
        <v>143</v>
      </c>
      <c r="I1725" s="189">
        <v>6.6860465116279064E-2</v>
      </c>
      <c r="J1725" s="188">
        <v>1</v>
      </c>
      <c r="K1725" s="190">
        <v>344</v>
      </c>
      <c r="L1725" s="94"/>
      <c r="M1725" s="189" t="s">
        <v>143</v>
      </c>
      <c r="N1725" s="189" t="s">
        <v>143</v>
      </c>
      <c r="O1725" s="189">
        <v>7.6999999999999999E-2</v>
      </c>
      <c r="P1725" s="189">
        <v>0.14099999999999999</v>
      </c>
      <c r="Q1725" s="189">
        <v>0.29799999999999999</v>
      </c>
      <c r="R1725" s="189">
        <v>0.39800000000000002</v>
      </c>
      <c r="S1725" s="189">
        <v>0.107</v>
      </c>
      <c r="T1725" s="189">
        <v>0.18</v>
      </c>
      <c r="U1725" s="189">
        <v>2.1999999999999999E-2</v>
      </c>
      <c r="V1725" s="189">
        <v>6.4000000000000001E-2</v>
      </c>
      <c r="W1725" s="189">
        <v>0.25900000000000001</v>
      </c>
      <c r="X1725" s="189">
        <v>0.35599999999999998</v>
      </c>
      <c r="Y1725" s="189" t="s">
        <v>143</v>
      </c>
      <c r="Z1725" s="189" t="s">
        <v>143</v>
      </c>
      <c r="AA1725" s="189">
        <v>4.4999999999999998E-2</v>
      </c>
      <c r="AB1725" s="189">
        <v>9.8000000000000004E-2</v>
      </c>
      <c r="AC1725" s="42"/>
    </row>
    <row r="1726" spans="1:29" x14ac:dyDescent="0.25">
      <c r="A1726" s="94" t="s">
        <v>3239</v>
      </c>
      <c r="B1726" s="189" t="s">
        <v>143</v>
      </c>
      <c r="C1726" s="189">
        <v>0.38333333333333336</v>
      </c>
      <c r="D1726" s="189">
        <v>0.22083333333333333</v>
      </c>
      <c r="E1726" s="189">
        <v>0.11666666666666667</v>
      </c>
      <c r="F1726" s="189">
        <v>7.0833333333333331E-2</v>
      </c>
      <c r="G1726" s="189">
        <v>0.17083333333333334</v>
      </c>
      <c r="H1726" s="189" t="s">
        <v>143</v>
      </c>
      <c r="I1726" s="189">
        <v>3.7499999999999999E-2</v>
      </c>
      <c r="J1726" s="188">
        <v>1.0000000000000002</v>
      </c>
      <c r="K1726" s="190">
        <v>240</v>
      </c>
      <c r="L1726" s="94"/>
      <c r="M1726" s="189" t="s">
        <v>143</v>
      </c>
      <c r="N1726" s="189" t="s">
        <v>143</v>
      </c>
      <c r="O1726" s="189">
        <v>0.32400000000000001</v>
      </c>
      <c r="P1726" s="189">
        <v>0.44600000000000001</v>
      </c>
      <c r="Q1726" s="189">
        <v>0.17299999999999999</v>
      </c>
      <c r="R1726" s="189">
        <v>0.27700000000000002</v>
      </c>
      <c r="S1726" s="189">
        <v>8.2000000000000003E-2</v>
      </c>
      <c r="T1726" s="189">
        <v>0.16300000000000001</v>
      </c>
      <c r="U1726" s="189">
        <v>4.4999999999999998E-2</v>
      </c>
      <c r="V1726" s="189">
        <v>0.11</v>
      </c>
      <c r="W1726" s="189">
        <v>0.128</v>
      </c>
      <c r="X1726" s="189">
        <v>0.224</v>
      </c>
      <c r="Y1726" s="189" t="s">
        <v>143</v>
      </c>
      <c r="Z1726" s="189" t="s">
        <v>143</v>
      </c>
      <c r="AA1726" s="189">
        <v>0.02</v>
      </c>
      <c r="AB1726" s="189">
        <v>7.0000000000000007E-2</v>
      </c>
      <c r="AC1726" s="42"/>
    </row>
    <row r="1727" spans="1:29" x14ac:dyDescent="0.25">
      <c r="A1727" s="94" t="s">
        <v>3240</v>
      </c>
      <c r="B1727" s="189" t="s">
        <v>143</v>
      </c>
      <c r="C1727" s="189">
        <v>0.11387900355871886</v>
      </c>
      <c r="D1727" s="189">
        <v>0.21708185053380782</v>
      </c>
      <c r="E1727" s="189">
        <v>0.13167259786476868</v>
      </c>
      <c r="F1727" s="189">
        <v>2.1352313167259787E-2</v>
      </c>
      <c r="G1727" s="189">
        <v>0.44839857651245552</v>
      </c>
      <c r="H1727" s="189">
        <v>2.1352313167259787E-2</v>
      </c>
      <c r="I1727" s="189">
        <v>4.6263345195729534E-2</v>
      </c>
      <c r="J1727" s="188">
        <v>0.99999999999999989</v>
      </c>
      <c r="K1727" s="190">
        <v>281</v>
      </c>
      <c r="L1727" s="94"/>
      <c r="M1727" s="189" t="s">
        <v>143</v>
      </c>
      <c r="N1727" s="189" t="s">
        <v>143</v>
      </c>
      <c r="O1727" s="189">
        <v>8.2000000000000003E-2</v>
      </c>
      <c r="P1727" s="189">
        <v>0.156</v>
      </c>
      <c r="Q1727" s="189">
        <v>0.17299999999999999</v>
      </c>
      <c r="R1727" s="189">
        <v>0.26900000000000002</v>
      </c>
      <c r="S1727" s="189">
        <v>9.7000000000000003E-2</v>
      </c>
      <c r="T1727" s="189">
        <v>0.17599999999999999</v>
      </c>
      <c r="U1727" s="189">
        <v>0.01</v>
      </c>
      <c r="V1727" s="189">
        <v>4.5999999999999999E-2</v>
      </c>
      <c r="W1727" s="189">
        <v>0.39100000000000001</v>
      </c>
      <c r="X1727" s="189">
        <v>0.50700000000000001</v>
      </c>
      <c r="Y1727" s="189">
        <v>0.01</v>
      </c>
      <c r="Z1727" s="189">
        <v>4.5999999999999999E-2</v>
      </c>
      <c r="AA1727" s="189">
        <v>2.7E-2</v>
      </c>
      <c r="AB1727" s="189">
        <v>7.8E-2</v>
      </c>
      <c r="AC1727" s="42"/>
    </row>
    <row r="1728" spans="1:29" x14ac:dyDescent="0.25">
      <c r="A1728" s="94" t="s">
        <v>3241</v>
      </c>
      <c r="B1728" s="189" t="s">
        <v>143</v>
      </c>
      <c r="C1728" s="189">
        <v>0.28878748370273793</v>
      </c>
      <c r="D1728" s="189">
        <v>0.46414602346805739</v>
      </c>
      <c r="E1728" s="189">
        <v>8.4093872229465447E-2</v>
      </c>
      <c r="F1728" s="189">
        <v>7.1707953063885263E-3</v>
      </c>
      <c r="G1728" s="189">
        <v>0.11082138200782268</v>
      </c>
      <c r="H1728" s="189">
        <v>1.3037809647979139E-3</v>
      </c>
      <c r="I1728" s="189">
        <v>4.3676662320730114E-2</v>
      </c>
      <c r="J1728" s="188">
        <v>0.99999999999999989</v>
      </c>
      <c r="K1728" s="190">
        <v>1534</v>
      </c>
      <c r="L1728" s="94"/>
      <c r="M1728" s="189" t="s">
        <v>143</v>
      </c>
      <c r="N1728" s="189" t="s">
        <v>143</v>
      </c>
      <c r="O1728" s="189">
        <v>0.26700000000000002</v>
      </c>
      <c r="P1728" s="189">
        <v>0.312</v>
      </c>
      <c r="Q1728" s="189">
        <v>0.439</v>
      </c>
      <c r="R1728" s="189">
        <v>0.48899999999999999</v>
      </c>
      <c r="S1728" s="189">
        <v>7.0999999999999994E-2</v>
      </c>
      <c r="T1728" s="189">
        <v>9.9000000000000005E-2</v>
      </c>
      <c r="U1728" s="189">
        <v>4.0000000000000001E-3</v>
      </c>
      <c r="V1728" s="189">
        <v>1.2999999999999999E-2</v>
      </c>
      <c r="W1728" s="189">
        <v>9.6000000000000002E-2</v>
      </c>
      <c r="X1728" s="189">
        <v>0.128</v>
      </c>
      <c r="Y1728" s="189">
        <v>0</v>
      </c>
      <c r="Z1728" s="189">
        <v>5.0000000000000001E-3</v>
      </c>
      <c r="AA1728" s="189">
        <v>3.5000000000000003E-2</v>
      </c>
      <c r="AB1728" s="189">
        <v>5.5E-2</v>
      </c>
      <c r="AC1728" s="42"/>
    </row>
    <row r="1729" spans="1:29" x14ac:dyDescent="0.25">
      <c r="A1729" s="94" t="s">
        <v>3242</v>
      </c>
      <c r="B1729" s="189" t="s">
        <v>143</v>
      </c>
      <c r="C1729" s="189">
        <v>0.38793103448275862</v>
      </c>
      <c r="D1729" s="189">
        <v>0.38793103448275862</v>
      </c>
      <c r="E1729" s="189">
        <v>6.0344827586206899E-2</v>
      </c>
      <c r="F1729" s="189">
        <v>2.5862068965517241E-2</v>
      </c>
      <c r="G1729" s="189">
        <v>8.1896551724137928E-2</v>
      </c>
      <c r="H1729" s="189">
        <v>8.6206896551724137E-3</v>
      </c>
      <c r="I1729" s="189">
        <v>4.7413793103448273E-2</v>
      </c>
      <c r="J1729" s="188">
        <v>0.99999999999999989</v>
      </c>
      <c r="K1729" s="190">
        <v>232</v>
      </c>
      <c r="L1729" s="94"/>
      <c r="M1729" s="189" t="s">
        <v>143</v>
      </c>
      <c r="N1729" s="189" t="s">
        <v>143</v>
      </c>
      <c r="O1729" s="189">
        <v>0.32800000000000001</v>
      </c>
      <c r="P1729" s="189">
        <v>0.45200000000000001</v>
      </c>
      <c r="Q1729" s="189">
        <v>0.32800000000000001</v>
      </c>
      <c r="R1729" s="189">
        <v>0.45200000000000001</v>
      </c>
      <c r="S1729" s="189">
        <v>3.5999999999999997E-2</v>
      </c>
      <c r="T1729" s="189">
        <v>9.9000000000000005E-2</v>
      </c>
      <c r="U1729" s="189">
        <v>1.2E-2</v>
      </c>
      <c r="V1729" s="189">
        <v>5.5E-2</v>
      </c>
      <c r="W1729" s="189">
        <v>5.2999999999999999E-2</v>
      </c>
      <c r="X1729" s="189">
        <v>0.124</v>
      </c>
      <c r="Y1729" s="189">
        <v>2E-3</v>
      </c>
      <c r="Z1729" s="189">
        <v>3.1E-2</v>
      </c>
      <c r="AA1729" s="189">
        <v>2.7E-2</v>
      </c>
      <c r="AB1729" s="189">
        <v>8.3000000000000004E-2</v>
      </c>
      <c r="AC1729" s="42"/>
    </row>
    <row r="1730" spans="1:29" x14ac:dyDescent="0.25">
      <c r="A1730" s="94" t="s">
        <v>3243</v>
      </c>
      <c r="B1730" s="189">
        <v>5.6574448243705312E-2</v>
      </c>
      <c r="C1730" s="189">
        <v>0.30349186612786239</v>
      </c>
      <c r="D1730" s="189">
        <v>0.22899181431975962</v>
      </c>
      <c r="E1730" s="189">
        <v>0.11812247435498913</v>
      </c>
      <c r="F1730" s="189">
        <v>2.7147445860532589E-2</v>
      </c>
      <c r="G1730" s="189">
        <v>0.23904258626049113</v>
      </c>
      <c r="H1730" s="189">
        <v>5.3880426898766966E-3</v>
      </c>
      <c r="I1730" s="189">
        <v>2.1241322142783133E-2</v>
      </c>
      <c r="J1730" s="188">
        <v>1</v>
      </c>
      <c r="K1730" s="190">
        <v>9651</v>
      </c>
      <c r="L1730" s="94"/>
      <c r="M1730" s="189">
        <v>5.1999999999999998E-2</v>
      </c>
      <c r="N1730" s="189">
        <v>6.0999999999999999E-2</v>
      </c>
      <c r="O1730" s="189">
        <v>0.29399999999999998</v>
      </c>
      <c r="P1730" s="189">
        <v>0.313</v>
      </c>
      <c r="Q1730" s="189">
        <v>0.221</v>
      </c>
      <c r="R1730" s="189">
        <v>0.23699999999999999</v>
      </c>
      <c r="S1730" s="189">
        <v>0.112</v>
      </c>
      <c r="T1730" s="189">
        <v>0.125</v>
      </c>
      <c r="U1730" s="189">
        <v>2.4E-2</v>
      </c>
      <c r="V1730" s="189">
        <v>3.1E-2</v>
      </c>
      <c r="W1730" s="189">
        <v>0.23100000000000001</v>
      </c>
      <c r="X1730" s="189">
        <v>0.248</v>
      </c>
      <c r="Y1730" s="189">
        <v>4.0000000000000001E-3</v>
      </c>
      <c r="Z1730" s="189">
        <v>7.0000000000000001E-3</v>
      </c>
      <c r="AA1730" s="189">
        <v>1.9E-2</v>
      </c>
      <c r="AB1730" s="189">
        <v>2.4E-2</v>
      </c>
      <c r="AC1730" s="42"/>
    </row>
    <row r="1731" spans="1:29" x14ac:dyDescent="0.25">
      <c r="A1731" s="94" t="s">
        <v>3244</v>
      </c>
      <c r="B1731" s="189" t="s">
        <v>143</v>
      </c>
      <c r="C1731" s="189">
        <v>0.40730337078651685</v>
      </c>
      <c r="D1731" s="189">
        <v>0.23314606741573032</v>
      </c>
      <c r="E1731" s="189">
        <v>0.19382022471910113</v>
      </c>
      <c r="F1731" s="189">
        <v>3.3707865168539325E-2</v>
      </c>
      <c r="G1731" s="189">
        <v>0.11235955056179775</v>
      </c>
      <c r="H1731" s="189">
        <v>2.8089887640449437E-3</v>
      </c>
      <c r="I1731" s="189">
        <v>1.6853932584269662E-2</v>
      </c>
      <c r="J1731" s="188">
        <v>1</v>
      </c>
      <c r="K1731" s="190">
        <v>356</v>
      </c>
      <c r="L1731" s="94"/>
      <c r="M1731" s="189" t="s">
        <v>143</v>
      </c>
      <c r="N1731" s="189" t="s">
        <v>143</v>
      </c>
      <c r="O1731" s="189">
        <v>0.35799999999999998</v>
      </c>
      <c r="P1731" s="189">
        <v>0.45900000000000002</v>
      </c>
      <c r="Q1731" s="189">
        <v>0.192</v>
      </c>
      <c r="R1731" s="189">
        <v>0.28000000000000003</v>
      </c>
      <c r="S1731" s="189">
        <v>0.156</v>
      </c>
      <c r="T1731" s="189">
        <v>0.23799999999999999</v>
      </c>
      <c r="U1731" s="189">
        <v>1.9E-2</v>
      </c>
      <c r="V1731" s="189">
        <v>5.8000000000000003E-2</v>
      </c>
      <c r="W1731" s="189">
        <v>8.4000000000000005E-2</v>
      </c>
      <c r="X1731" s="189">
        <v>0.14899999999999999</v>
      </c>
      <c r="Y1731" s="189">
        <v>0</v>
      </c>
      <c r="Z1731" s="189">
        <v>1.6E-2</v>
      </c>
      <c r="AA1731" s="189">
        <v>8.0000000000000002E-3</v>
      </c>
      <c r="AB1731" s="189">
        <v>3.5999999999999997E-2</v>
      </c>
      <c r="AC1731" s="42"/>
    </row>
    <row r="1732" spans="1:29" x14ac:dyDescent="0.25">
      <c r="A1732" s="94" t="s">
        <v>3245</v>
      </c>
      <c r="B1732" s="189" t="s">
        <v>143</v>
      </c>
      <c r="C1732" s="189">
        <v>6.6666666666666666E-2</v>
      </c>
      <c r="D1732" s="189">
        <v>0.17142857142857143</v>
      </c>
      <c r="E1732" s="189">
        <v>0.12698412698412698</v>
      </c>
      <c r="F1732" s="189">
        <v>6.3492063492063492E-3</v>
      </c>
      <c r="G1732" s="189">
        <v>0.58412698412698416</v>
      </c>
      <c r="H1732" s="189">
        <v>1.9047619047619049E-2</v>
      </c>
      <c r="I1732" s="189">
        <v>2.5396825396825397E-2</v>
      </c>
      <c r="J1732" s="188">
        <v>1</v>
      </c>
      <c r="K1732" s="190">
        <v>315</v>
      </c>
      <c r="L1732" s="94"/>
      <c r="M1732" s="189" t="s">
        <v>143</v>
      </c>
      <c r="N1732" s="189" t="s">
        <v>143</v>
      </c>
      <c r="O1732" s="189">
        <v>4.3999999999999997E-2</v>
      </c>
      <c r="P1732" s="189">
        <v>0.1</v>
      </c>
      <c r="Q1732" s="189">
        <v>0.13400000000000001</v>
      </c>
      <c r="R1732" s="189">
        <v>0.217</v>
      </c>
      <c r="S1732" s="189">
        <v>9.5000000000000001E-2</v>
      </c>
      <c r="T1732" s="189">
        <v>0.16800000000000001</v>
      </c>
      <c r="U1732" s="189">
        <v>2E-3</v>
      </c>
      <c r="V1732" s="189">
        <v>2.3E-2</v>
      </c>
      <c r="W1732" s="189">
        <v>0.52900000000000003</v>
      </c>
      <c r="X1732" s="189">
        <v>0.63700000000000001</v>
      </c>
      <c r="Y1732" s="189">
        <v>8.9999999999999993E-3</v>
      </c>
      <c r="Z1732" s="189">
        <v>4.1000000000000002E-2</v>
      </c>
      <c r="AA1732" s="189">
        <v>1.2999999999999999E-2</v>
      </c>
      <c r="AB1732" s="189">
        <v>4.9000000000000002E-2</v>
      </c>
      <c r="AC1732" s="42"/>
    </row>
    <row r="1733" spans="1:29" x14ac:dyDescent="0.25">
      <c r="A1733" s="94" t="s">
        <v>3246</v>
      </c>
      <c r="B1733" s="189">
        <v>1.7808219178082191E-2</v>
      </c>
      <c r="C1733" s="189">
        <v>1.3698630136986301E-3</v>
      </c>
      <c r="D1733" s="189">
        <v>0.88082191780821917</v>
      </c>
      <c r="E1733" s="189">
        <v>7.1232876712328766E-2</v>
      </c>
      <c r="F1733" s="189">
        <v>1.3698630136986301E-3</v>
      </c>
      <c r="G1733" s="189">
        <v>6.8493150684931503E-3</v>
      </c>
      <c r="H1733" s="189" t="s">
        <v>143</v>
      </c>
      <c r="I1733" s="189">
        <v>2.0547945205479451E-2</v>
      </c>
      <c r="J1733" s="188">
        <v>1.0000000000000002</v>
      </c>
      <c r="K1733" s="190">
        <v>730</v>
      </c>
      <c r="L1733" s="94"/>
      <c r="M1733" s="189">
        <v>0.01</v>
      </c>
      <c r="N1733" s="189">
        <v>0.03</v>
      </c>
      <c r="O1733" s="189">
        <v>0</v>
      </c>
      <c r="P1733" s="189">
        <v>8.0000000000000002E-3</v>
      </c>
      <c r="Q1733" s="189">
        <v>0.85499999999999998</v>
      </c>
      <c r="R1733" s="189">
        <v>0.90200000000000002</v>
      </c>
      <c r="S1733" s="189">
        <v>5.5E-2</v>
      </c>
      <c r="T1733" s="189">
        <v>9.1999999999999998E-2</v>
      </c>
      <c r="U1733" s="189">
        <v>0</v>
      </c>
      <c r="V1733" s="189">
        <v>8.0000000000000002E-3</v>
      </c>
      <c r="W1733" s="189">
        <v>3.0000000000000001E-3</v>
      </c>
      <c r="X1733" s="189">
        <v>1.6E-2</v>
      </c>
      <c r="Y1733" s="189" t="s">
        <v>143</v>
      </c>
      <c r="Z1733" s="189" t="s">
        <v>143</v>
      </c>
      <c r="AA1733" s="189">
        <v>1.2E-2</v>
      </c>
      <c r="AB1733" s="189">
        <v>3.4000000000000002E-2</v>
      </c>
      <c r="AC1733" s="42"/>
    </row>
    <row r="1734" spans="1:29" x14ac:dyDescent="0.25">
      <c r="A1734" s="94" t="s">
        <v>3247</v>
      </c>
      <c r="B1734" s="189">
        <v>0.10072522159548751</v>
      </c>
      <c r="C1734" s="189">
        <v>0.26269137792103142</v>
      </c>
      <c r="D1734" s="189">
        <v>0.22643029814665591</v>
      </c>
      <c r="E1734" s="189">
        <v>0.11442385173247381</v>
      </c>
      <c r="F1734" s="189">
        <v>4.2707493956486701E-2</v>
      </c>
      <c r="G1734" s="189">
        <v>0.23045930701047543</v>
      </c>
      <c r="H1734" s="189">
        <v>4.8348106365834007E-3</v>
      </c>
      <c r="I1734" s="189">
        <v>1.7727639000805803E-2</v>
      </c>
      <c r="J1734" s="188">
        <v>1</v>
      </c>
      <c r="K1734" s="190">
        <v>1241</v>
      </c>
      <c r="L1734" s="94"/>
      <c r="M1734" s="189">
        <v>8.5000000000000006E-2</v>
      </c>
      <c r="N1734" s="189">
        <v>0.11899999999999999</v>
      </c>
      <c r="O1734" s="189">
        <v>0.23899999999999999</v>
      </c>
      <c r="P1734" s="189">
        <v>0.28799999999999998</v>
      </c>
      <c r="Q1734" s="189">
        <v>0.20399999999999999</v>
      </c>
      <c r="R1734" s="189">
        <v>0.251</v>
      </c>
      <c r="S1734" s="189">
        <v>9.8000000000000004E-2</v>
      </c>
      <c r="T1734" s="189">
        <v>0.13300000000000001</v>
      </c>
      <c r="U1734" s="189">
        <v>3.3000000000000002E-2</v>
      </c>
      <c r="V1734" s="189">
        <v>5.5E-2</v>
      </c>
      <c r="W1734" s="189">
        <v>0.20799999999999999</v>
      </c>
      <c r="X1734" s="189">
        <v>0.255</v>
      </c>
      <c r="Y1734" s="189">
        <v>2E-3</v>
      </c>
      <c r="Z1734" s="189">
        <v>1.0999999999999999E-2</v>
      </c>
      <c r="AA1734" s="189">
        <v>1.2E-2</v>
      </c>
      <c r="AB1734" s="189">
        <v>2.7E-2</v>
      </c>
      <c r="AC1734" s="42"/>
    </row>
    <row r="1735" spans="1:29" x14ac:dyDescent="0.25">
      <c r="A1735" s="94" t="s">
        <v>3248</v>
      </c>
      <c r="B1735" s="189">
        <v>0.2735562310030395</v>
      </c>
      <c r="C1735" s="189">
        <v>0.50607902735562305</v>
      </c>
      <c r="D1735" s="189">
        <v>9.6504559270516724E-2</v>
      </c>
      <c r="E1735" s="189">
        <v>4.1793313069908813E-2</v>
      </c>
      <c r="F1735" s="189">
        <v>5.3191489361702126E-3</v>
      </c>
      <c r="G1735" s="189">
        <v>5.0911854103343465E-2</v>
      </c>
      <c r="H1735" s="189">
        <v>5.3191489361702126E-3</v>
      </c>
      <c r="I1735" s="189">
        <v>2.0516717325227963E-2</v>
      </c>
      <c r="J1735" s="188">
        <v>1</v>
      </c>
      <c r="K1735" s="190">
        <v>1316</v>
      </c>
      <c r="L1735" s="94"/>
      <c r="M1735" s="189">
        <v>0.25</v>
      </c>
      <c r="N1735" s="189">
        <v>0.29799999999999999</v>
      </c>
      <c r="O1735" s="189">
        <v>0.47899999999999998</v>
      </c>
      <c r="P1735" s="189">
        <v>0.53300000000000003</v>
      </c>
      <c r="Q1735" s="189">
        <v>8.2000000000000003E-2</v>
      </c>
      <c r="R1735" s="189">
        <v>0.114</v>
      </c>
      <c r="S1735" s="189">
        <v>3.2000000000000001E-2</v>
      </c>
      <c r="T1735" s="189">
        <v>5.3999999999999999E-2</v>
      </c>
      <c r="U1735" s="189">
        <v>3.0000000000000001E-3</v>
      </c>
      <c r="V1735" s="189">
        <v>1.0999999999999999E-2</v>
      </c>
      <c r="W1735" s="189">
        <v>0.04</v>
      </c>
      <c r="X1735" s="189">
        <v>6.4000000000000001E-2</v>
      </c>
      <c r="Y1735" s="189">
        <v>3.0000000000000001E-3</v>
      </c>
      <c r="Z1735" s="189">
        <v>1.0999999999999999E-2</v>
      </c>
      <c r="AA1735" s="189">
        <v>1.4E-2</v>
      </c>
      <c r="AB1735" s="189">
        <v>0.03</v>
      </c>
      <c r="AC1735" s="42"/>
    </row>
    <row r="1736" spans="1:29" x14ac:dyDescent="0.25">
      <c r="A1736" s="94" t="s">
        <v>3249</v>
      </c>
      <c r="B1736" s="189" t="s">
        <v>143</v>
      </c>
      <c r="C1736" s="189">
        <v>0.20772946859903382</v>
      </c>
      <c r="D1736" s="189">
        <v>0.21256038647342995</v>
      </c>
      <c r="E1736" s="189">
        <v>0.18840579710144928</v>
      </c>
      <c r="F1736" s="189">
        <v>6.280193236714976E-2</v>
      </c>
      <c r="G1736" s="189">
        <v>0.30434782608695654</v>
      </c>
      <c r="H1736" s="189">
        <v>9.6618357487922701E-3</v>
      </c>
      <c r="I1736" s="189">
        <v>1.4492753623188406E-2</v>
      </c>
      <c r="J1736" s="188">
        <v>1.0000000000000002</v>
      </c>
      <c r="K1736" s="190">
        <v>207</v>
      </c>
      <c r="L1736" s="94"/>
      <c r="M1736" s="189" t="s">
        <v>143</v>
      </c>
      <c r="N1736" s="189" t="s">
        <v>143</v>
      </c>
      <c r="O1736" s="189">
        <v>0.158</v>
      </c>
      <c r="P1736" s="189">
        <v>0.26800000000000002</v>
      </c>
      <c r="Q1736" s="189">
        <v>0.16200000000000001</v>
      </c>
      <c r="R1736" s="189">
        <v>0.27300000000000002</v>
      </c>
      <c r="S1736" s="189">
        <v>0.14099999999999999</v>
      </c>
      <c r="T1736" s="189">
        <v>0.247</v>
      </c>
      <c r="U1736" s="189">
        <v>3.6999999999999998E-2</v>
      </c>
      <c r="V1736" s="189">
        <v>0.104</v>
      </c>
      <c r="W1736" s="189">
        <v>0.246</v>
      </c>
      <c r="X1736" s="189">
        <v>0.37</v>
      </c>
      <c r="Y1736" s="189">
        <v>3.0000000000000001E-3</v>
      </c>
      <c r="Z1736" s="189">
        <v>3.5000000000000003E-2</v>
      </c>
      <c r="AA1736" s="189">
        <v>5.0000000000000001E-3</v>
      </c>
      <c r="AB1736" s="189">
        <v>4.2000000000000003E-2</v>
      </c>
      <c r="AC1736" s="42"/>
    </row>
    <row r="1737" spans="1:29" x14ac:dyDescent="0.25">
      <c r="A1737" s="94" t="s">
        <v>3250</v>
      </c>
      <c r="B1737" s="189" t="s">
        <v>143</v>
      </c>
      <c r="C1737" s="189">
        <v>0.29797191887675506</v>
      </c>
      <c r="D1737" s="189">
        <v>0.14118564742589704</v>
      </c>
      <c r="E1737" s="189">
        <v>9.6723868954758194E-2</v>
      </c>
      <c r="F1737" s="189">
        <v>2.4960998439937598E-2</v>
      </c>
      <c r="G1737" s="189">
        <v>0.4079563182527301</v>
      </c>
      <c r="H1737" s="189">
        <v>1.1700468018720749E-2</v>
      </c>
      <c r="I1737" s="189">
        <v>1.9500780031201249E-2</v>
      </c>
      <c r="J1737" s="188">
        <v>1</v>
      </c>
      <c r="K1737" s="190">
        <v>1282</v>
      </c>
      <c r="L1737" s="94"/>
      <c r="M1737" s="189" t="s">
        <v>143</v>
      </c>
      <c r="N1737" s="189" t="s">
        <v>143</v>
      </c>
      <c r="O1737" s="189">
        <v>0.27400000000000002</v>
      </c>
      <c r="P1737" s="189">
        <v>0.32400000000000001</v>
      </c>
      <c r="Q1737" s="189">
        <v>0.123</v>
      </c>
      <c r="R1737" s="189">
        <v>0.161</v>
      </c>
      <c r="S1737" s="189">
        <v>8.2000000000000003E-2</v>
      </c>
      <c r="T1737" s="189">
        <v>0.114</v>
      </c>
      <c r="U1737" s="189">
        <v>1.7999999999999999E-2</v>
      </c>
      <c r="V1737" s="189">
        <v>3.5000000000000003E-2</v>
      </c>
      <c r="W1737" s="189">
        <v>0.38100000000000001</v>
      </c>
      <c r="X1737" s="189">
        <v>0.435</v>
      </c>
      <c r="Y1737" s="189">
        <v>7.0000000000000001E-3</v>
      </c>
      <c r="Z1737" s="189">
        <v>1.9E-2</v>
      </c>
      <c r="AA1737" s="189">
        <v>1.2999999999999999E-2</v>
      </c>
      <c r="AB1737" s="189">
        <v>2.9000000000000001E-2</v>
      </c>
      <c r="AC1737" s="42"/>
    </row>
    <row r="1738" spans="1:29" x14ac:dyDescent="0.25">
      <c r="A1738" s="94" t="s">
        <v>3251</v>
      </c>
      <c r="B1738" s="189" t="s">
        <v>143</v>
      </c>
      <c r="C1738" s="189">
        <v>0.47619047619047616</v>
      </c>
      <c r="D1738" s="189">
        <v>0.34173669467787116</v>
      </c>
      <c r="E1738" s="189">
        <v>8.683473389355742E-2</v>
      </c>
      <c r="F1738" s="189">
        <v>1.9607843137254902E-2</v>
      </c>
      <c r="G1738" s="189">
        <v>2.2408963585434174E-2</v>
      </c>
      <c r="H1738" s="189" t="s">
        <v>143</v>
      </c>
      <c r="I1738" s="189">
        <v>5.3221288515406161E-2</v>
      </c>
      <c r="J1738" s="188">
        <v>1</v>
      </c>
      <c r="K1738" s="190">
        <v>357</v>
      </c>
      <c r="L1738" s="94"/>
      <c r="M1738" s="189" t="s">
        <v>143</v>
      </c>
      <c r="N1738" s="189" t="s">
        <v>143</v>
      </c>
      <c r="O1738" s="189">
        <v>0.42499999999999999</v>
      </c>
      <c r="P1738" s="189">
        <v>0.52800000000000002</v>
      </c>
      <c r="Q1738" s="189">
        <v>0.29399999999999998</v>
      </c>
      <c r="R1738" s="189">
        <v>0.39200000000000002</v>
      </c>
      <c r="S1738" s="189">
        <v>6.2E-2</v>
      </c>
      <c r="T1738" s="189">
        <v>0.121</v>
      </c>
      <c r="U1738" s="189">
        <v>0.01</v>
      </c>
      <c r="V1738" s="189">
        <v>0.04</v>
      </c>
      <c r="W1738" s="189">
        <v>1.0999999999999999E-2</v>
      </c>
      <c r="X1738" s="189">
        <v>4.3999999999999997E-2</v>
      </c>
      <c r="Y1738" s="189" t="s">
        <v>143</v>
      </c>
      <c r="Z1738" s="189" t="s">
        <v>143</v>
      </c>
      <c r="AA1738" s="189">
        <v>3.4000000000000002E-2</v>
      </c>
      <c r="AB1738" s="189">
        <v>8.2000000000000003E-2</v>
      </c>
      <c r="AC1738" s="42"/>
    </row>
    <row r="1739" spans="1:29" x14ac:dyDescent="0.25">
      <c r="A1739" s="94" t="s">
        <v>3252</v>
      </c>
      <c r="B1739" s="189" t="s">
        <v>143</v>
      </c>
      <c r="C1739" s="189">
        <v>0.18597560975609756</v>
      </c>
      <c r="D1739" s="189">
        <v>0.34756097560975607</v>
      </c>
      <c r="E1739" s="189">
        <v>0.17682926829268292</v>
      </c>
      <c r="F1739" s="189">
        <v>1.2195121951219513E-2</v>
      </c>
      <c r="G1739" s="189">
        <v>0.2652439024390244</v>
      </c>
      <c r="H1739" s="189" t="s">
        <v>143</v>
      </c>
      <c r="I1739" s="189">
        <v>1.2195121951219513E-2</v>
      </c>
      <c r="J1739" s="188">
        <v>0.99999999999999989</v>
      </c>
      <c r="K1739" s="190">
        <v>328</v>
      </c>
      <c r="L1739" s="94"/>
      <c r="M1739" s="189" t="s">
        <v>143</v>
      </c>
      <c r="N1739" s="189" t="s">
        <v>143</v>
      </c>
      <c r="O1739" s="189">
        <v>0.14799999999999999</v>
      </c>
      <c r="P1739" s="189">
        <v>0.23200000000000001</v>
      </c>
      <c r="Q1739" s="189">
        <v>0.29799999999999999</v>
      </c>
      <c r="R1739" s="189">
        <v>0.40100000000000002</v>
      </c>
      <c r="S1739" s="189">
        <v>0.13900000000000001</v>
      </c>
      <c r="T1739" s="189">
        <v>0.222</v>
      </c>
      <c r="U1739" s="189">
        <v>5.0000000000000001E-3</v>
      </c>
      <c r="V1739" s="189">
        <v>3.1E-2</v>
      </c>
      <c r="W1739" s="189">
        <v>0.22</v>
      </c>
      <c r="X1739" s="189">
        <v>0.316</v>
      </c>
      <c r="Y1739" s="189" t="s">
        <v>143</v>
      </c>
      <c r="Z1739" s="189" t="s">
        <v>143</v>
      </c>
      <c r="AA1739" s="189">
        <v>5.0000000000000001E-3</v>
      </c>
      <c r="AB1739" s="189">
        <v>3.1E-2</v>
      </c>
      <c r="AC1739" s="42"/>
    </row>
    <row r="1740" spans="1:29" x14ac:dyDescent="0.25">
      <c r="A1740" s="94" t="s">
        <v>3253</v>
      </c>
      <c r="B1740" s="189" t="s">
        <v>143</v>
      </c>
      <c r="C1740" s="189">
        <v>0.41025641025641024</v>
      </c>
      <c r="D1740" s="189">
        <v>0.19047619047619047</v>
      </c>
      <c r="E1740" s="189">
        <v>8.4249084249084255E-2</v>
      </c>
      <c r="F1740" s="189">
        <v>7.3260073260073263E-2</v>
      </c>
      <c r="G1740" s="189">
        <v>0.21245421245421245</v>
      </c>
      <c r="H1740" s="189">
        <v>3.663003663003663E-3</v>
      </c>
      <c r="I1740" s="189">
        <v>2.564102564102564E-2</v>
      </c>
      <c r="J1740" s="188">
        <v>1</v>
      </c>
      <c r="K1740" s="190">
        <v>273</v>
      </c>
      <c r="L1740" s="94"/>
      <c r="M1740" s="189" t="s">
        <v>143</v>
      </c>
      <c r="N1740" s="189" t="s">
        <v>143</v>
      </c>
      <c r="O1740" s="189">
        <v>0.35399999999999998</v>
      </c>
      <c r="P1740" s="189">
        <v>0.46899999999999997</v>
      </c>
      <c r="Q1740" s="189">
        <v>0.14799999999999999</v>
      </c>
      <c r="R1740" s="189">
        <v>0.24099999999999999</v>
      </c>
      <c r="S1740" s="189">
        <v>5.7000000000000002E-2</v>
      </c>
      <c r="T1740" s="189">
        <v>0.123</v>
      </c>
      <c r="U1740" s="189">
        <v>4.8000000000000001E-2</v>
      </c>
      <c r="V1740" s="189">
        <v>0.11</v>
      </c>
      <c r="W1740" s="189">
        <v>0.16800000000000001</v>
      </c>
      <c r="X1740" s="189">
        <v>0.26500000000000001</v>
      </c>
      <c r="Y1740" s="189">
        <v>1E-3</v>
      </c>
      <c r="Z1740" s="189">
        <v>0.02</v>
      </c>
      <c r="AA1740" s="189">
        <v>1.2E-2</v>
      </c>
      <c r="AB1740" s="189">
        <v>5.1999999999999998E-2</v>
      </c>
      <c r="AC1740" s="42"/>
    </row>
    <row r="1741" spans="1:29" x14ac:dyDescent="0.25">
      <c r="A1741" s="94" t="s">
        <v>3254</v>
      </c>
      <c r="B1741" s="189" t="s">
        <v>143</v>
      </c>
      <c r="C1741" s="189">
        <v>0.16845878136200718</v>
      </c>
      <c r="D1741" s="189">
        <v>0.13620071684587814</v>
      </c>
      <c r="E1741" s="189">
        <v>0.12544802867383512</v>
      </c>
      <c r="F1741" s="189">
        <v>1.0752688172043012E-2</v>
      </c>
      <c r="G1741" s="189">
        <v>0.5161290322580645</v>
      </c>
      <c r="H1741" s="189">
        <v>7.1684587813620072E-3</v>
      </c>
      <c r="I1741" s="189">
        <v>3.5842293906810034E-2</v>
      </c>
      <c r="J1741" s="188">
        <v>0.99999999999999989</v>
      </c>
      <c r="K1741" s="190">
        <v>279</v>
      </c>
      <c r="L1741" s="94"/>
      <c r="M1741" s="189" t="s">
        <v>143</v>
      </c>
      <c r="N1741" s="189" t="s">
        <v>143</v>
      </c>
      <c r="O1741" s="189">
        <v>0.129</v>
      </c>
      <c r="P1741" s="189">
        <v>0.217</v>
      </c>
      <c r="Q1741" s="189">
        <v>0.10100000000000001</v>
      </c>
      <c r="R1741" s="189">
        <v>0.18099999999999999</v>
      </c>
      <c r="S1741" s="189">
        <v>9.1999999999999998E-2</v>
      </c>
      <c r="T1741" s="189">
        <v>0.16900000000000001</v>
      </c>
      <c r="U1741" s="189">
        <v>4.0000000000000001E-3</v>
      </c>
      <c r="V1741" s="189">
        <v>3.1E-2</v>
      </c>
      <c r="W1741" s="189">
        <v>0.45800000000000002</v>
      </c>
      <c r="X1741" s="189">
        <v>0.57399999999999995</v>
      </c>
      <c r="Y1741" s="189">
        <v>2E-3</v>
      </c>
      <c r="Z1741" s="189">
        <v>2.5999999999999999E-2</v>
      </c>
      <c r="AA1741" s="189">
        <v>0.02</v>
      </c>
      <c r="AB1741" s="189">
        <v>6.5000000000000002E-2</v>
      </c>
      <c r="AC1741" s="42"/>
    </row>
    <row r="1742" spans="1:29" x14ac:dyDescent="0.25">
      <c r="A1742" s="94" t="s">
        <v>3255</v>
      </c>
      <c r="B1742" s="189" t="s">
        <v>143</v>
      </c>
      <c r="C1742" s="189">
        <v>0.31619537275064269</v>
      </c>
      <c r="D1742" s="189">
        <v>0.38903170522707797</v>
      </c>
      <c r="E1742" s="189">
        <v>0.1405312767780634</v>
      </c>
      <c r="F1742" s="189">
        <v>3.0848329048843187E-2</v>
      </c>
      <c r="G1742" s="189">
        <v>0.10454155955441302</v>
      </c>
      <c r="H1742" s="189">
        <v>1.7137960582690661E-3</v>
      </c>
      <c r="I1742" s="189">
        <v>1.713796058269066E-2</v>
      </c>
      <c r="J1742" s="188">
        <v>1</v>
      </c>
      <c r="K1742" s="190">
        <v>1167</v>
      </c>
      <c r="L1742" s="94"/>
      <c r="M1742" s="189" t="s">
        <v>143</v>
      </c>
      <c r="N1742" s="189" t="s">
        <v>143</v>
      </c>
      <c r="O1742" s="189">
        <v>0.28999999999999998</v>
      </c>
      <c r="P1742" s="189">
        <v>0.34300000000000003</v>
      </c>
      <c r="Q1742" s="189">
        <v>0.36099999999999999</v>
      </c>
      <c r="R1742" s="189">
        <v>0.41699999999999998</v>
      </c>
      <c r="S1742" s="189">
        <v>0.122</v>
      </c>
      <c r="T1742" s="189">
        <v>0.16200000000000001</v>
      </c>
      <c r="U1742" s="189">
        <v>2.1999999999999999E-2</v>
      </c>
      <c r="V1742" s="189">
        <v>4.2000000000000003E-2</v>
      </c>
      <c r="W1742" s="189">
        <v>8.7999999999999995E-2</v>
      </c>
      <c r="X1742" s="189">
        <v>0.123</v>
      </c>
      <c r="Y1742" s="189">
        <v>0</v>
      </c>
      <c r="Z1742" s="189">
        <v>6.0000000000000001E-3</v>
      </c>
      <c r="AA1742" s="189">
        <v>1.0999999999999999E-2</v>
      </c>
      <c r="AB1742" s="189">
        <v>2.5999999999999999E-2</v>
      </c>
      <c r="AC1742" s="42"/>
    </row>
    <row r="1743" spans="1:29" x14ac:dyDescent="0.25">
      <c r="A1743" s="94" t="s">
        <v>3256</v>
      </c>
      <c r="B1743" s="189" t="s">
        <v>143</v>
      </c>
      <c r="C1743" s="189">
        <v>0.47368421052631576</v>
      </c>
      <c r="D1743" s="189">
        <v>0.31174089068825911</v>
      </c>
      <c r="E1743" s="189">
        <v>0.11740890688259109</v>
      </c>
      <c r="F1743" s="189">
        <v>1.2145748987854251E-2</v>
      </c>
      <c r="G1743" s="189">
        <v>7.28744939271255E-2</v>
      </c>
      <c r="H1743" s="189">
        <v>4.048582995951417E-3</v>
      </c>
      <c r="I1743" s="189">
        <v>8.0971659919028341E-3</v>
      </c>
      <c r="J1743" s="188">
        <v>1</v>
      </c>
      <c r="K1743" s="190">
        <v>247</v>
      </c>
      <c r="L1743" s="94"/>
      <c r="M1743" s="189" t="s">
        <v>143</v>
      </c>
      <c r="N1743" s="189" t="s">
        <v>143</v>
      </c>
      <c r="O1743" s="189">
        <v>0.41199999999999998</v>
      </c>
      <c r="P1743" s="189">
        <v>0.53600000000000003</v>
      </c>
      <c r="Q1743" s="189">
        <v>0.25700000000000001</v>
      </c>
      <c r="R1743" s="189">
        <v>0.372</v>
      </c>
      <c r="S1743" s="189">
        <v>8.3000000000000004E-2</v>
      </c>
      <c r="T1743" s="189">
        <v>0.16400000000000001</v>
      </c>
      <c r="U1743" s="189">
        <v>4.0000000000000001E-3</v>
      </c>
      <c r="V1743" s="189">
        <v>3.5000000000000003E-2</v>
      </c>
      <c r="W1743" s="189">
        <v>4.7E-2</v>
      </c>
      <c r="X1743" s="189">
        <v>0.112</v>
      </c>
      <c r="Y1743" s="189">
        <v>1E-3</v>
      </c>
      <c r="Z1743" s="189">
        <v>2.3E-2</v>
      </c>
      <c r="AA1743" s="189">
        <v>2E-3</v>
      </c>
      <c r="AB1743" s="189">
        <v>2.9000000000000001E-2</v>
      </c>
      <c r="AC1743" s="42"/>
    </row>
    <row r="1744" spans="1:29" x14ac:dyDescent="0.25">
      <c r="A1744" s="94" t="s">
        <v>3257</v>
      </c>
      <c r="B1744" s="189">
        <v>4.2799263351749536E-2</v>
      </c>
      <c r="C1744" s="189">
        <v>0.25458563535911605</v>
      </c>
      <c r="D1744" s="189">
        <v>0.27314917127071825</v>
      </c>
      <c r="E1744" s="189">
        <v>0.12110497237569061</v>
      </c>
      <c r="F1744" s="189">
        <v>2.0331491712707182E-2</v>
      </c>
      <c r="G1744" s="189">
        <v>0.25465930018416205</v>
      </c>
      <c r="H1744" s="189">
        <v>6.1141804788213631E-3</v>
      </c>
      <c r="I1744" s="189">
        <v>2.7255985267034991E-2</v>
      </c>
      <c r="J1744" s="188">
        <v>1.0000000000000002</v>
      </c>
      <c r="K1744" s="190">
        <v>13575</v>
      </c>
      <c r="L1744" s="94"/>
      <c r="M1744" s="189">
        <v>0.04</v>
      </c>
      <c r="N1744" s="189">
        <v>4.5999999999999999E-2</v>
      </c>
      <c r="O1744" s="189">
        <v>0.247</v>
      </c>
      <c r="P1744" s="189">
        <v>0.26200000000000001</v>
      </c>
      <c r="Q1744" s="189">
        <v>0.26600000000000001</v>
      </c>
      <c r="R1744" s="189">
        <v>0.28100000000000003</v>
      </c>
      <c r="S1744" s="189">
        <v>0.11600000000000001</v>
      </c>
      <c r="T1744" s="189">
        <v>0.127</v>
      </c>
      <c r="U1744" s="189">
        <v>1.7999999999999999E-2</v>
      </c>
      <c r="V1744" s="189">
        <v>2.3E-2</v>
      </c>
      <c r="W1744" s="189">
        <v>0.247</v>
      </c>
      <c r="X1744" s="189">
        <v>0.26200000000000001</v>
      </c>
      <c r="Y1744" s="189">
        <v>5.0000000000000001E-3</v>
      </c>
      <c r="Z1744" s="189">
        <v>8.0000000000000002E-3</v>
      </c>
      <c r="AA1744" s="189">
        <v>2.5000000000000001E-2</v>
      </c>
      <c r="AB1744" s="189">
        <v>0.03</v>
      </c>
      <c r="AC1744" s="42"/>
    </row>
    <row r="1745" spans="1:29" x14ac:dyDescent="0.25">
      <c r="A1745" s="94" t="s">
        <v>3258</v>
      </c>
      <c r="B1745" s="189" t="s">
        <v>143</v>
      </c>
      <c r="C1745" s="189">
        <v>0.28505747126436781</v>
      </c>
      <c r="D1745" s="189">
        <v>0.32643678160919543</v>
      </c>
      <c r="E1745" s="189">
        <v>0.13333333333333333</v>
      </c>
      <c r="F1745" s="189">
        <v>1.3793103448275862E-2</v>
      </c>
      <c r="G1745" s="189">
        <v>0.21839080459770116</v>
      </c>
      <c r="H1745" s="189">
        <v>4.5977011494252873E-3</v>
      </c>
      <c r="I1745" s="189">
        <v>1.8390804597701149E-2</v>
      </c>
      <c r="J1745" s="188">
        <v>1</v>
      </c>
      <c r="K1745" s="190">
        <v>435</v>
      </c>
      <c r="L1745" s="94"/>
      <c r="M1745" s="189" t="s">
        <v>143</v>
      </c>
      <c r="N1745" s="189" t="s">
        <v>143</v>
      </c>
      <c r="O1745" s="189">
        <v>0.245</v>
      </c>
      <c r="P1745" s="189">
        <v>0.32900000000000001</v>
      </c>
      <c r="Q1745" s="189">
        <v>0.28399999999999997</v>
      </c>
      <c r="R1745" s="189">
        <v>0.372</v>
      </c>
      <c r="S1745" s="189">
        <v>0.105</v>
      </c>
      <c r="T1745" s="189">
        <v>0.16900000000000001</v>
      </c>
      <c r="U1745" s="189">
        <v>6.0000000000000001E-3</v>
      </c>
      <c r="V1745" s="189">
        <v>0.03</v>
      </c>
      <c r="W1745" s="189">
        <v>0.182</v>
      </c>
      <c r="X1745" s="189">
        <v>0.26</v>
      </c>
      <c r="Y1745" s="189">
        <v>1E-3</v>
      </c>
      <c r="Z1745" s="189">
        <v>1.7000000000000001E-2</v>
      </c>
      <c r="AA1745" s="189">
        <v>8.9999999999999993E-3</v>
      </c>
      <c r="AB1745" s="189">
        <v>3.5999999999999997E-2</v>
      </c>
      <c r="AC1745" s="42"/>
    </row>
    <row r="1746" spans="1:29" x14ac:dyDescent="0.25">
      <c r="A1746" s="94" t="s">
        <v>3259</v>
      </c>
      <c r="B1746" s="189" t="s">
        <v>143</v>
      </c>
      <c r="C1746" s="189">
        <v>7.2494669509594878E-2</v>
      </c>
      <c r="D1746" s="189">
        <v>0.17910447761194029</v>
      </c>
      <c r="E1746" s="189">
        <v>8.1023454157782518E-2</v>
      </c>
      <c r="F1746" s="189">
        <v>1.0660980810234541E-2</v>
      </c>
      <c r="G1746" s="189">
        <v>0.59701492537313428</v>
      </c>
      <c r="H1746" s="189">
        <v>2.7718550106609809E-2</v>
      </c>
      <c r="I1746" s="189">
        <v>3.1982942430703626E-2</v>
      </c>
      <c r="J1746" s="188">
        <v>1</v>
      </c>
      <c r="K1746" s="190">
        <v>469</v>
      </c>
      <c r="L1746" s="94"/>
      <c r="M1746" s="189" t="s">
        <v>143</v>
      </c>
      <c r="N1746" s="189" t="s">
        <v>143</v>
      </c>
      <c r="O1746" s="189">
        <v>5.1999999999999998E-2</v>
      </c>
      <c r="P1746" s="189">
        <v>0.1</v>
      </c>
      <c r="Q1746" s="189">
        <v>0.14699999999999999</v>
      </c>
      <c r="R1746" s="189">
        <v>0.216</v>
      </c>
      <c r="S1746" s="189">
        <v>0.06</v>
      </c>
      <c r="T1746" s="189">
        <v>0.109</v>
      </c>
      <c r="U1746" s="189">
        <v>5.0000000000000001E-3</v>
      </c>
      <c r="V1746" s="189">
        <v>2.5000000000000001E-2</v>
      </c>
      <c r="W1746" s="189">
        <v>0.55200000000000005</v>
      </c>
      <c r="X1746" s="189">
        <v>0.64</v>
      </c>
      <c r="Y1746" s="189">
        <v>1.6E-2</v>
      </c>
      <c r="Z1746" s="189">
        <v>4.7E-2</v>
      </c>
      <c r="AA1746" s="189">
        <v>1.9E-2</v>
      </c>
      <c r="AB1746" s="189">
        <v>5.1999999999999998E-2</v>
      </c>
      <c r="AC1746" s="42"/>
    </row>
    <row r="1747" spans="1:29" x14ac:dyDescent="0.25">
      <c r="A1747" s="94" t="s">
        <v>3260</v>
      </c>
      <c r="B1747" s="189">
        <v>5.730129390018484E-2</v>
      </c>
      <c r="C1747" s="189">
        <v>5.5452865064695009E-3</v>
      </c>
      <c r="D1747" s="189">
        <v>0.5508317929759704</v>
      </c>
      <c r="E1747" s="189">
        <v>0.21903881700554528</v>
      </c>
      <c r="F1747" s="189">
        <v>0.12014787430683918</v>
      </c>
      <c r="G1747" s="189">
        <v>1.1090573012939002E-2</v>
      </c>
      <c r="H1747" s="189" t="s">
        <v>143</v>
      </c>
      <c r="I1747" s="189">
        <v>3.6044362292051754E-2</v>
      </c>
      <c r="J1747" s="188">
        <v>1</v>
      </c>
      <c r="K1747" s="190">
        <v>1082</v>
      </c>
      <c r="L1747" s="94"/>
      <c r="M1747" s="189">
        <v>4.4999999999999998E-2</v>
      </c>
      <c r="N1747" s="189">
        <v>7.2999999999999995E-2</v>
      </c>
      <c r="O1747" s="189">
        <v>3.0000000000000001E-3</v>
      </c>
      <c r="P1747" s="189">
        <v>1.2E-2</v>
      </c>
      <c r="Q1747" s="189">
        <v>0.52100000000000002</v>
      </c>
      <c r="R1747" s="189">
        <v>0.57999999999999996</v>
      </c>
      <c r="S1747" s="189">
        <v>0.19500000000000001</v>
      </c>
      <c r="T1747" s="189">
        <v>0.245</v>
      </c>
      <c r="U1747" s="189">
        <v>0.10199999999999999</v>
      </c>
      <c r="V1747" s="189">
        <v>0.14099999999999999</v>
      </c>
      <c r="W1747" s="189">
        <v>6.0000000000000001E-3</v>
      </c>
      <c r="X1747" s="189">
        <v>1.9E-2</v>
      </c>
      <c r="Y1747" s="189" t="s">
        <v>143</v>
      </c>
      <c r="Z1747" s="189" t="s">
        <v>143</v>
      </c>
      <c r="AA1747" s="189">
        <v>2.5999999999999999E-2</v>
      </c>
      <c r="AB1747" s="189">
        <v>4.9000000000000002E-2</v>
      </c>
      <c r="AC1747" s="42"/>
    </row>
    <row r="1748" spans="1:29" x14ac:dyDescent="0.25">
      <c r="A1748" s="94" t="s">
        <v>3261</v>
      </c>
      <c r="B1748" s="189">
        <v>4.7430830039525688E-2</v>
      </c>
      <c r="C1748" s="189">
        <v>0.24637681159420291</v>
      </c>
      <c r="D1748" s="189">
        <v>0.27997364953886694</v>
      </c>
      <c r="E1748" s="189">
        <v>0.10540184453227931</v>
      </c>
      <c r="F1748" s="189">
        <v>3.2279314888010543E-2</v>
      </c>
      <c r="G1748" s="189">
        <v>0.2635046113306983</v>
      </c>
      <c r="H1748" s="189">
        <v>5.270092226613966E-3</v>
      </c>
      <c r="I1748" s="189">
        <v>1.9762845849802372E-2</v>
      </c>
      <c r="J1748" s="188">
        <v>0.99999999999999989</v>
      </c>
      <c r="K1748" s="190">
        <v>1518</v>
      </c>
      <c r="L1748" s="94"/>
      <c r="M1748" s="189">
        <v>3.7999999999999999E-2</v>
      </c>
      <c r="N1748" s="189">
        <v>5.8999999999999997E-2</v>
      </c>
      <c r="O1748" s="189">
        <v>0.22500000000000001</v>
      </c>
      <c r="P1748" s="189">
        <v>0.26900000000000002</v>
      </c>
      <c r="Q1748" s="189">
        <v>0.25800000000000001</v>
      </c>
      <c r="R1748" s="189">
        <v>0.30299999999999999</v>
      </c>
      <c r="S1748" s="189">
        <v>9.0999999999999998E-2</v>
      </c>
      <c r="T1748" s="189">
        <v>0.122</v>
      </c>
      <c r="U1748" s="189">
        <v>2.5000000000000001E-2</v>
      </c>
      <c r="V1748" s="189">
        <v>4.2000000000000003E-2</v>
      </c>
      <c r="W1748" s="189">
        <v>0.24199999999999999</v>
      </c>
      <c r="X1748" s="189">
        <v>0.28599999999999998</v>
      </c>
      <c r="Y1748" s="189">
        <v>3.0000000000000001E-3</v>
      </c>
      <c r="Z1748" s="189">
        <v>0.01</v>
      </c>
      <c r="AA1748" s="189">
        <v>1.4E-2</v>
      </c>
      <c r="AB1748" s="189">
        <v>2.8000000000000001E-2</v>
      </c>
      <c r="AC1748" s="42"/>
    </row>
    <row r="1749" spans="1:29" x14ac:dyDescent="0.25">
      <c r="A1749" s="94" t="s">
        <v>3262</v>
      </c>
      <c r="B1749" s="189">
        <v>0.22950819672131148</v>
      </c>
      <c r="C1749" s="189">
        <v>0.49444738233738761</v>
      </c>
      <c r="D1749" s="189">
        <v>0.13855103120042306</v>
      </c>
      <c r="E1749" s="189">
        <v>4.6536224219989424E-2</v>
      </c>
      <c r="F1749" s="189">
        <v>1.5864621893178213E-3</v>
      </c>
      <c r="G1749" s="189">
        <v>4.6007403490216814E-2</v>
      </c>
      <c r="H1749" s="189">
        <v>2.6441036488630354E-3</v>
      </c>
      <c r="I1749" s="189">
        <v>4.0719196192490745E-2</v>
      </c>
      <c r="J1749" s="188">
        <v>0.99999999999999989</v>
      </c>
      <c r="K1749" s="190">
        <v>1891</v>
      </c>
      <c r="L1749" s="94"/>
      <c r="M1749" s="189">
        <v>0.21099999999999999</v>
      </c>
      <c r="N1749" s="189">
        <v>0.249</v>
      </c>
      <c r="O1749" s="189">
        <v>0.47199999999999998</v>
      </c>
      <c r="P1749" s="189">
        <v>0.51700000000000002</v>
      </c>
      <c r="Q1749" s="189">
        <v>0.124</v>
      </c>
      <c r="R1749" s="189">
        <v>0.155</v>
      </c>
      <c r="S1749" s="189">
        <v>3.7999999999999999E-2</v>
      </c>
      <c r="T1749" s="189">
        <v>5.7000000000000002E-2</v>
      </c>
      <c r="U1749" s="189">
        <v>1E-3</v>
      </c>
      <c r="V1749" s="189">
        <v>5.0000000000000001E-3</v>
      </c>
      <c r="W1749" s="189">
        <v>3.6999999999999998E-2</v>
      </c>
      <c r="X1749" s="189">
        <v>5.6000000000000001E-2</v>
      </c>
      <c r="Y1749" s="189">
        <v>1E-3</v>
      </c>
      <c r="Z1749" s="189">
        <v>6.0000000000000001E-3</v>
      </c>
      <c r="AA1749" s="189">
        <v>3.3000000000000002E-2</v>
      </c>
      <c r="AB1749" s="189">
        <v>5.0999999999999997E-2</v>
      </c>
      <c r="AC1749" s="42"/>
    </row>
    <row r="1750" spans="1:29" x14ac:dyDescent="0.25">
      <c r="A1750" s="94" t="s">
        <v>3263</v>
      </c>
      <c r="B1750" s="189" t="s">
        <v>143</v>
      </c>
      <c r="C1750" s="189">
        <v>0.18732782369146006</v>
      </c>
      <c r="D1750" s="189">
        <v>0.27548209366391185</v>
      </c>
      <c r="E1750" s="189">
        <v>0.18457300275482094</v>
      </c>
      <c r="F1750" s="189">
        <v>1.1019283746556474E-2</v>
      </c>
      <c r="G1750" s="189">
        <v>0.30853994490358128</v>
      </c>
      <c r="H1750" s="189">
        <v>5.5096418732782371E-3</v>
      </c>
      <c r="I1750" s="189">
        <v>2.7548209366391185E-2</v>
      </c>
      <c r="J1750" s="188">
        <v>1</v>
      </c>
      <c r="K1750" s="190">
        <v>363</v>
      </c>
      <c r="L1750" s="94"/>
      <c r="M1750" s="189" t="s">
        <v>143</v>
      </c>
      <c r="N1750" s="189" t="s">
        <v>143</v>
      </c>
      <c r="O1750" s="189">
        <v>0.151</v>
      </c>
      <c r="P1750" s="189">
        <v>0.23100000000000001</v>
      </c>
      <c r="Q1750" s="189">
        <v>0.23200000000000001</v>
      </c>
      <c r="R1750" s="189">
        <v>0.32400000000000001</v>
      </c>
      <c r="S1750" s="189">
        <v>0.14799999999999999</v>
      </c>
      <c r="T1750" s="189">
        <v>0.22800000000000001</v>
      </c>
      <c r="U1750" s="189">
        <v>4.0000000000000001E-3</v>
      </c>
      <c r="V1750" s="189">
        <v>2.8000000000000001E-2</v>
      </c>
      <c r="W1750" s="189">
        <v>0.26300000000000001</v>
      </c>
      <c r="X1750" s="189">
        <v>0.35799999999999998</v>
      </c>
      <c r="Y1750" s="189">
        <v>2E-3</v>
      </c>
      <c r="Z1750" s="189">
        <v>0.02</v>
      </c>
      <c r="AA1750" s="189">
        <v>1.4999999999999999E-2</v>
      </c>
      <c r="AB1750" s="189">
        <v>0.05</v>
      </c>
      <c r="AC1750" s="42"/>
    </row>
    <row r="1751" spans="1:29" x14ac:dyDescent="0.25">
      <c r="A1751" s="94" t="s">
        <v>3264</v>
      </c>
      <c r="B1751" s="189" t="s">
        <v>143</v>
      </c>
      <c r="C1751" s="189">
        <v>0.20009483167377903</v>
      </c>
      <c r="D1751" s="189">
        <v>0.21147463252726412</v>
      </c>
      <c r="E1751" s="189">
        <v>0.12707444286391656</v>
      </c>
      <c r="F1751" s="189">
        <v>1.7543859649122806E-2</v>
      </c>
      <c r="G1751" s="189">
        <v>0.41299193930772876</v>
      </c>
      <c r="H1751" s="189">
        <v>1.0431484115694643E-2</v>
      </c>
      <c r="I1751" s="189">
        <v>2.0388809862494073E-2</v>
      </c>
      <c r="J1751" s="188">
        <v>0.99999999999999989</v>
      </c>
      <c r="K1751" s="190">
        <v>2109</v>
      </c>
      <c r="L1751" s="94"/>
      <c r="M1751" s="189" t="s">
        <v>143</v>
      </c>
      <c r="N1751" s="189" t="s">
        <v>143</v>
      </c>
      <c r="O1751" s="189">
        <v>0.184</v>
      </c>
      <c r="P1751" s="189">
        <v>0.218</v>
      </c>
      <c r="Q1751" s="189">
        <v>0.19500000000000001</v>
      </c>
      <c r="R1751" s="189">
        <v>0.22900000000000001</v>
      </c>
      <c r="S1751" s="189">
        <v>0.114</v>
      </c>
      <c r="T1751" s="189">
        <v>0.14199999999999999</v>
      </c>
      <c r="U1751" s="189">
        <v>1.2999999999999999E-2</v>
      </c>
      <c r="V1751" s="189">
        <v>2.4E-2</v>
      </c>
      <c r="W1751" s="189">
        <v>0.39200000000000002</v>
      </c>
      <c r="X1751" s="189">
        <v>0.434</v>
      </c>
      <c r="Y1751" s="189">
        <v>7.0000000000000001E-3</v>
      </c>
      <c r="Z1751" s="189">
        <v>1.6E-2</v>
      </c>
      <c r="AA1751" s="189">
        <v>1.4999999999999999E-2</v>
      </c>
      <c r="AB1751" s="189">
        <v>2.7E-2</v>
      </c>
      <c r="AC1751" s="42"/>
    </row>
    <row r="1752" spans="1:29" x14ac:dyDescent="0.25">
      <c r="A1752" s="94" t="s">
        <v>3265</v>
      </c>
      <c r="B1752" s="189" t="s">
        <v>143</v>
      </c>
      <c r="C1752" s="189">
        <v>0.42263279445727481</v>
      </c>
      <c r="D1752" s="189">
        <v>0.35796766743648961</v>
      </c>
      <c r="E1752" s="189">
        <v>9.6997690531177835E-2</v>
      </c>
      <c r="F1752" s="189">
        <v>6.9284064665127024E-3</v>
      </c>
      <c r="G1752" s="189">
        <v>3.0023094688221709E-2</v>
      </c>
      <c r="H1752" s="189">
        <v>2.3094688221709007E-3</v>
      </c>
      <c r="I1752" s="189">
        <v>8.3140877598152418E-2</v>
      </c>
      <c r="J1752" s="188">
        <v>1</v>
      </c>
      <c r="K1752" s="190">
        <v>433</v>
      </c>
      <c r="L1752" s="94"/>
      <c r="M1752" s="189" t="s">
        <v>143</v>
      </c>
      <c r="N1752" s="189" t="s">
        <v>143</v>
      </c>
      <c r="O1752" s="189">
        <v>0.377</v>
      </c>
      <c r="P1752" s="189">
        <v>0.47</v>
      </c>
      <c r="Q1752" s="189">
        <v>0.314</v>
      </c>
      <c r="R1752" s="189">
        <v>0.40400000000000003</v>
      </c>
      <c r="S1752" s="189">
        <v>7.2999999999999995E-2</v>
      </c>
      <c r="T1752" s="189">
        <v>0.129</v>
      </c>
      <c r="U1752" s="189">
        <v>2E-3</v>
      </c>
      <c r="V1752" s="189">
        <v>0.02</v>
      </c>
      <c r="W1752" s="189">
        <v>1.7999999999999999E-2</v>
      </c>
      <c r="X1752" s="189">
        <v>5.0999999999999997E-2</v>
      </c>
      <c r="Y1752" s="189">
        <v>0</v>
      </c>
      <c r="Z1752" s="189">
        <v>1.2999999999999999E-2</v>
      </c>
      <c r="AA1752" s="189">
        <v>6.0999999999999999E-2</v>
      </c>
      <c r="AB1752" s="189">
        <v>0.113</v>
      </c>
      <c r="AC1752" s="42"/>
    </row>
    <row r="1753" spans="1:29" x14ac:dyDescent="0.25">
      <c r="A1753" s="94" t="s">
        <v>3266</v>
      </c>
      <c r="B1753" s="189" t="s">
        <v>143</v>
      </c>
      <c r="C1753" s="189">
        <v>0.16170212765957448</v>
      </c>
      <c r="D1753" s="189">
        <v>0.33404255319148934</v>
      </c>
      <c r="E1753" s="189">
        <v>0.15319148936170213</v>
      </c>
      <c r="F1753" s="189">
        <v>2.553191489361702E-2</v>
      </c>
      <c r="G1753" s="189">
        <v>0.29148936170212764</v>
      </c>
      <c r="H1753" s="189">
        <v>2.1276595744680851E-3</v>
      </c>
      <c r="I1753" s="189">
        <v>3.1914893617021274E-2</v>
      </c>
      <c r="J1753" s="188">
        <v>0.99999999999999989</v>
      </c>
      <c r="K1753" s="190">
        <v>470</v>
      </c>
      <c r="L1753" s="94"/>
      <c r="M1753" s="189" t="s">
        <v>143</v>
      </c>
      <c r="N1753" s="189" t="s">
        <v>143</v>
      </c>
      <c r="O1753" s="189">
        <v>0.13100000000000001</v>
      </c>
      <c r="P1753" s="189">
        <v>0.19800000000000001</v>
      </c>
      <c r="Q1753" s="189">
        <v>0.29299999999999998</v>
      </c>
      <c r="R1753" s="189">
        <v>0.378</v>
      </c>
      <c r="S1753" s="189">
        <v>0.123</v>
      </c>
      <c r="T1753" s="189">
        <v>0.189</v>
      </c>
      <c r="U1753" s="189">
        <v>1.4999999999999999E-2</v>
      </c>
      <c r="V1753" s="189">
        <v>4.3999999999999997E-2</v>
      </c>
      <c r="W1753" s="189">
        <v>0.252</v>
      </c>
      <c r="X1753" s="189">
        <v>0.33400000000000002</v>
      </c>
      <c r="Y1753" s="189">
        <v>0</v>
      </c>
      <c r="Z1753" s="189">
        <v>1.2E-2</v>
      </c>
      <c r="AA1753" s="189">
        <v>1.9E-2</v>
      </c>
      <c r="AB1753" s="189">
        <v>5.1999999999999998E-2</v>
      </c>
      <c r="AC1753" s="42"/>
    </row>
    <row r="1754" spans="1:29" x14ac:dyDescent="0.25">
      <c r="A1754" s="94" t="s">
        <v>3267</v>
      </c>
      <c r="B1754" s="189" t="s">
        <v>143</v>
      </c>
      <c r="C1754" s="189">
        <v>0.32029339853300731</v>
      </c>
      <c r="D1754" s="189">
        <v>0.20048899755501223</v>
      </c>
      <c r="E1754" s="189">
        <v>9.7799511002444994E-2</v>
      </c>
      <c r="F1754" s="189">
        <v>0.10024449877750612</v>
      </c>
      <c r="G1754" s="189">
        <v>0.24205378973105135</v>
      </c>
      <c r="H1754" s="189">
        <v>7.3349633251833741E-3</v>
      </c>
      <c r="I1754" s="189">
        <v>3.1784841075794622E-2</v>
      </c>
      <c r="J1754" s="188">
        <v>1</v>
      </c>
      <c r="K1754" s="190">
        <v>409</v>
      </c>
      <c r="L1754" s="94"/>
      <c r="M1754" s="189" t="s">
        <v>143</v>
      </c>
      <c r="N1754" s="189" t="s">
        <v>143</v>
      </c>
      <c r="O1754" s="189">
        <v>0.27700000000000002</v>
      </c>
      <c r="P1754" s="189">
        <v>0.36699999999999999</v>
      </c>
      <c r="Q1754" s="189">
        <v>0.16500000000000001</v>
      </c>
      <c r="R1754" s="189">
        <v>0.24199999999999999</v>
      </c>
      <c r="S1754" s="189">
        <v>7.2999999999999995E-2</v>
      </c>
      <c r="T1754" s="189">
        <v>0.13</v>
      </c>
      <c r="U1754" s="189">
        <v>7.4999999999999997E-2</v>
      </c>
      <c r="V1754" s="189">
        <v>0.13300000000000001</v>
      </c>
      <c r="W1754" s="189">
        <v>0.20300000000000001</v>
      </c>
      <c r="X1754" s="189">
        <v>0.28599999999999998</v>
      </c>
      <c r="Y1754" s="189">
        <v>2E-3</v>
      </c>
      <c r="Z1754" s="189">
        <v>2.1000000000000001E-2</v>
      </c>
      <c r="AA1754" s="189">
        <v>1.9E-2</v>
      </c>
      <c r="AB1754" s="189">
        <v>5.3999999999999999E-2</v>
      </c>
      <c r="AC1754" s="42"/>
    </row>
    <row r="1755" spans="1:29" x14ac:dyDescent="0.25">
      <c r="A1755" s="94" t="s">
        <v>3268</v>
      </c>
      <c r="B1755" s="189" t="s">
        <v>143</v>
      </c>
      <c r="C1755" s="189">
        <v>9.2715231788079472E-2</v>
      </c>
      <c r="D1755" s="189">
        <v>0.16556291390728478</v>
      </c>
      <c r="E1755" s="189">
        <v>0.13245033112582782</v>
      </c>
      <c r="F1755" s="189">
        <v>1.9867549668874173E-2</v>
      </c>
      <c r="G1755" s="189">
        <v>0.56953642384105962</v>
      </c>
      <c r="H1755" s="189">
        <v>1.3245033112582781E-2</v>
      </c>
      <c r="I1755" s="189">
        <v>6.6225165562913907E-3</v>
      </c>
      <c r="J1755" s="188">
        <v>1</v>
      </c>
      <c r="K1755" s="190">
        <v>302</v>
      </c>
      <c r="L1755" s="94"/>
      <c r="M1755" s="189" t="s">
        <v>143</v>
      </c>
      <c r="N1755" s="189" t="s">
        <v>143</v>
      </c>
      <c r="O1755" s="189">
        <v>6.5000000000000002E-2</v>
      </c>
      <c r="P1755" s="189">
        <v>0.13100000000000001</v>
      </c>
      <c r="Q1755" s="189">
        <v>0.128</v>
      </c>
      <c r="R1755" s="189">
        <v>0.21199999999999999</v>
      </c>
      <c r="S1755" s="189">
        <v>9.9000000000000005E-2</v>
      </c>
      <c r="T1755" s="189">
        <v>0.17499999999999999</v>
      </c>
      <c r="U1755" s="189">
        <v>8.9999999999999993E-3</v>
      </c>
      <c r="V1755" s="189">
        <v>4.2999999999999997E-2</v>
      </c>
      <c r="W1755" s="189">
        <v>0.51300000000000001</v>
      </c>
      <c r="X1755" s="189">
        <v>0.624</v>
      </c>
      <c r="Y1755" s="189">
        <v>5.0000000000000001E-3</v>
      </c>
      <c r="Z1755" s="189">
        <v>3.4000000000000002E-2</v>
      </c>
      <c r="AA1755" s="189">
        <v>2E-3</v>
      </c>
      <c r="AB1755" s="189">
        <v>2.4E-2</v>
      </c>
      <c r="AC1755" s="42"/>
    </row>
    <row r="1756" spans="1:29" x14ac:dyDescent="0.25">
      <c r="A1756" s="94" t="s">
        <v>3269</v>
      </c>
      <c r="B1756" s="189" t="s">
        <v>143</v>
      </c>
      <c r="C1756" s="189">
        <v>0.27353689567430023</v>
      </c>
      <c r="D1756" s="189">
        <v>0.46882951653944022</v>
      </c>
      <c r="E1756" s="189">
        <v>0.10559796437659033</v>
      </c>
      <c r="F1756" s="189">
        <v>2.4809160305343511E-2</v>
      </c>
      <c r="G1756" s="189">
        <v>0.10432569974554708</v>
      </c>
      <c r="H1756" s="189">
        <v>1.9083969465648854E-3</v>
      </c>
      <c r="I1756" s="189">
        <v>2.0992366412213741E-2</v>
      </c>
      <c r="J1756" s="188">
        <v>0.99999999999999989</v>
      </c>
      <c r="K1756" s="190">
        <v>1572</v>
      </c>
      <c r="L1756" s="94"/>
      <c r="M1756" s="189" t="s">
        <v>143</v>
      </c>
      <c r="N1756" s="189" t="s">
        <v>143</v>
      </c>
      <c r="O1756" s="189">
        <v>0.252</v>
      </c>
      <c r="P1756" s="189">
        <v>0.29599999999999999</v>
      </c>
      <c r="Q1756" s="189">
        <v>0.44400000000000001</v>
      </c>
      <c r="R1756" s="189">
        <v>0.49399999999999999</v>
      </c>
      <c r="S1756" s="189">
        <v>9.0999999999999998E-2</v>
      </c>
      <c r="T1756" s="189">
        <v>0.122</v>
      </c>
      <c r="U1756" s="189">
        <v>1.7999999999999999E-2</v>
      </c>
      <c r="V1756" s="189">
        <v>3.4000000000000002E-2</v>
      </c>
      <c r="W1756" s="189">
        <v>0.09</v>
      </c>
      <c r="X1756" s="189">
        <v>0.12</v>
      </c>
      <c r="Y1756" s="189">
        <v>1E-3</v>
      </c>
      <c r="Z1756" s="189">
        <v>6.0000000000000001E-3</v>
      </c>
      <c r="AA1756" s="189">
        <v>1.4999999999999999E-2</v>
      </c>
      <c r="AB1756" s="189">
        <v>2.9000000000000001E-2</v>
      </c>
      <c r="AC1756" s="42"/>
    </row>
    <row r="1757" spans="1:29" x14ac:dyDescent="0.25">
      <c r="A1757" s="94" t="s">
        <v>3270</v>
      </c>
      <c r="B1757" s="189" t="s">
        <v>143</v>
      </c>
      <c r="C1757" s="189">
        <v>0.34640522875816993</v>
      </c>
      <c r="D1757" s="189">
        <v>0.37908496732026142</v>
      </c>
      <c r="E1757" s="189">
        <v>0.12418300653594772</v>
      </c>
      <c r="F1757" s="189">
        <v>3.2679738562091504E-3</v>
      </c>
      <c r="G1757" s="189">
        <v>0.10457516339869281</v>
      </c>
      <c r="H1757" s="189">
        <v>6.5359477124183009E-3</v>
      </c>
      <c r="I1757" s="189">
        <v>3.5947712418300651E-2</v>
      </c>
      <c r="J1757" s="188">
        <v>0.99999999999999989</v>
      </c>
      <c r="K1757" s="190">
        <v>306</v>
      </c>
      <c r="L1757" s="94"/>
      <c r="M1757" s="189" t="s">
        <v>143</v>
      </c>
      <c r="N1757" s="189" t="s">
        <v>143</v>
      </c>
      <c r="O1757" s="189">
        <v>0.29499999999999998</v>
      </c>
      <c r="P1757" s="189">
        <v>0.40100000000000002</v>
      </c>
      <c r="Q1757" s="189">
        <v>0.32700000000000001</v>
      </c>
      <c r="R1757" s="189">
        <v>0.435</v>
      </c>
      <c r="S1757" s="189">
        <v>9.1999999999999998E-2</v>
      </c>
      <c r="T1757" s="189">
        <v>0.16600000000000001</v>
      </c>
      <c r="U1757" s="189">
        <v>1E-3</v>
      </c>
      <c r="V1757" s="189">
        <v>1.7999999999999999E-2</v>
      </c>
      <c r="W1757" s="189">
        <v>7.4999999999999997E-2</v>
      </c>
      <c r="X1757" s="189">
        <v>0.14399999999999999</v>
      </c>
      <c r="Y1757" s="189">
        <v>2E-3</v>
      </c>
      <c r="Z1757" s="189">
        <v>2.4E-2</v>
      </c>
      <c r="AA1757" s="189">
        <v>0.02</v>
      </c>
      <c r="AB1757" s="189">
        <v>6.3E-2</v>
      </c>
      <c r="AC1757" s="42"/>
    </row>
    <row r="1758" spans="1:29" x14ac:dyDescent="0.25">
      <c r="A1758" s="94" t="s">
        <v>3271</v>
      </c>
      <c r="B1758" s="189">
        <v>4.0265447045108059E-2</v>
      </c>
      <c r="C1758" s="189">
        <v>0.22302932472423997</v>
      </c>
      <c r="D1758" s="189">
        <v>0.28741816877410098</v>
      </c>
      <c r="E1758" s="189">
        <v>0.11299435028248588</v>
      </c>
      <c r="F1758" s="189">
        <v>2.4482109227871938E-2</v>
      </c>
      <c r="G1758" s="189">
        <v>0.2506501659044032</v>
      </c>
      <c r="H1758" s="189">
        <v>6.4568200161420498E-3</v>
      </c>
      <c r="I1758" s="189">
        <v>5.4703614025647926E-2</v>
      </c>
      <c r="J1758" s="188">
        <v>1</v>
      </c>
      <c r="K1758" s="190">
        <v>11151</v>
      </c>
      <c r="L1758" s="94"/>
      <c r="M1758" s="189">
        <v>3.6999999999999998E-2</v>
      </c>
      <c r="N1758" s="189">
        <v>4.3999999999999997E-2</v>
      </c>
      <c r="O1758" s="189">
        <v>0.215</v>
      </c>
      <c r="P1758" s="189">
        <v>0.23100000000000001</v>
      </c>
      <c r="Q1758" s="189">
        <v>0.27900000000000003</v>
      </c>
      <c r="R1758" s="189">
        <v>0.29599999999999999</v>
      </c>
      <c r="S1758" s="189">
        <v>0.107</v>
      </c>
      <c r="T1758" s="189">
        <v>0.11899999999999999</v>
      </c>
      <c r="U1758" s="189">
        <v>2.1999999999999999E-2</v>
      </c>
      <c r="V1758" s="189">
        <v>2.8000000000000001E-2</v>
      </c>
      <c r="W1758" s="189">
        <v>0.24299999999999999</v>
      </c>
      <c r="X1758" s="189">
        <v>0.25900000000000001</v>
      </c>
      <c r="Y1758" s="189">
        <v>5.0000000000000001E-3</v>
      </c>
      <c r="Z1758" s="189">
        <v>8.0000000000000002E-3</v>
      </c>
      <c r="AA1758" s="189">
        <v>5.0999999999999997E-2</v>
      </c>
      <c r="AB1758" s="189">
        <v>5.8999999999999997E-2</v>
      </c>
      <c r="AC1758" s="42"/>
    </row>
    <row r="1759" spans="1:29" x14ac:dyDescent="0.25">
      <c r="A1759" s="94" t="s">
        <v>3272</v>
      </c>
      <c r="B1759" s="189" t="s">
        <v>143</v>
      </c>
      <c r="C1759" s="189">
        <v>0.26666666666666666</v>
      </c>
      <c r="D1759" s="189">
        <v>0.29565217391304349</v>
      </c>
      <c r="E1759" s="189">
        <v>9.2753623188405798E-2</v>
      </c>
      <c r="F1759" s="189">
        <v>4.0579710144927533E-2</v>
      </c>
      <c r="G1759" s="189">
        <v>0.25797101449275361</v>
      </c>
      <c r="H1759" s="189">
        <v>8.6956521739130436E-3</v>
      </c>
      <c r="I1759" s="189">
        <v>3.7681159420289857E-2</v>
      </c>
      <c r="J1759" s="188">
        <v>1</v>
      </c>
      <c r="K1759" s="190">
        <v>345</v>
      </c>
      <c r="L1759" s="94"/>
      <c r="M1759" s="189" t="s">
        <v>143</v>
      </c>
      <c r="N1759" s="189" t="s">
        <v>143</v>
      </c>
      <c r="O1759" s="189">
        <v>0.223</v>
      </c>
      <c r="P1759" s="189">
        <v>0.316</v>
      </c>
      <c r="Q1759" s="189">
        <v>0.25</v>
      </c>
      <c r="R1759" s="189">
        <v>0.34599999999999997</v>
      </c>
      <c r="S1759" s="189">
        <v>6.6000000000000003E-2</v>
      </c>
      <c r="T1759" s="189">
        <v>0.128</v>
      </c>
      <c r="U1759" s="189">
        <v>2.4E-2</v>
      </c>
      <c r="V1759" s="189">
        <v>6.7000000000000004E-2</v>
      </c>
      <c r="W1759" s="189">
        <v>0.215</v>
      </c>
      <c r="X1759" s="189">
        <v>0.307</v>
      </c>
      <c r="Y1759" s="189">
        <v>3.0000000000000001E-3</v>
      </c>
      <c r="Z1759" s="189">
        <v>2.5000000000000001E-2</v>
      </c>
      <c r="AA1759" s="189">
        <v>2.1999999999999999E-2</v>
      </c>
      <c r="AB1759" s="189">
        <v>6.3E-2</v>
      </c>
      <c r="AC1759" s="42"/>
    </row>
    <row r="1760" spans="1:29" x14ac:dyDescent="0.25">
      <c r="A1760" s="94" t="s">
        <v>3273</v>
      </c>
      <c r="B1760" s="189" t="s">
        <v>143</v>
      </c>
      <c r="C1760" s="189">
        <v>8.615384615384615E-2</v>
      </c>
      <c r="D1760" s="189">
        <v>0.15692307692307692</v>
      </c>
      <c r="E1760" s="189">
        <v>7.3846153846153853E-2</v>
      </c>
      <c r="F1760" s="189">
        <v>6.1538461538461538E-3</v>
      </c>
      <c r="G1760" s="189">
        <v>0.59692307692307689</v>
      </c>
      <c r="H1760" s="189">
        <v>3.6923076923076927E-2</v>
      </c>
      <c r="I1760" s="189">
        <v>4.3076923076923075E-2</v>
      </c>
      <c r="J1760" s="188">
        <v>1</v>
      </c>
      <c r="K1760" s="190">
        <v>325</v>
      </c>
      <c r="L1760" s="94"/>
      <c r="M1760" s="189" t="s">
        <v>143</v>
      </c>
      <c r="N1760" s="189" t="s">
        <v>143</v>
      </c>
      <c r="O1760" s="189">
        <v>0.06</v>
      </c>
      <c r="P1760" s="189">
        <v>0.122</v>
      </c>
      <c r="Q1760" s="189">
        <v>0.121</v>
      </c>
      <c r="R1760" s="189">
        <v>0.2</v>
      </c>
      <c r="S1760" s="189">
        <v>0.05</v>
      </c>
      <c r="T1760" s="189">
        <v>0.108</v>
      </c>
      <c r="U1760" s="189">
        <v>2E-3</v>
      </c>
      <c r="V1760" s="189">
        <v>2.1999999999999999E-2</v>
      </c>
      <c r="W1760" s="189">
        <v>0.54300000000000004</v>
      </c>
      <c r="X1760" s="189">
        <v>0.64900000000000002</v>
      </c>
      <c r="Y1760" s="189">
        <v>2.1000000000000001E-2</v>
      </c>
      <c r="Z1760" s="189">
        <v>6.3E-2</v>
      </c>
      <c r="AA1760" s="189">
        <v>2.5999999999999999E-2</v>
      </c>
      <c r="AB1760" s="189">
        <v>7.0999999999999994E-2</v>
      </c>
      <c r="AC1760" s="42"/>
    </row>
    <row r="1761" spans="1:29" x14ac:dyDescent="0.25">
      <c r="A1761" s="94" t="s">
        <v>3274</v>
      </c>
      <c r="B1761" s="189">
        <v>8.7021755438859719E-2</v>
      </c>
      <c r="C1761" s="189">
        <v>7.501875468867217E-4</v>
      </c>
      <c r="D1761" s="189">
        <v>0.72168042010502631</v>
      </c>
      <c r="E1761" s="189">
        <v>7.2768192048012006E-2</v>
      </c>
      <c r="F1761" s="189">
        <v>6.6766691672918224E-2</v>
      </c>
      <c r="G1761" s="189">
        <v>1.0502625656414103E-2</v>
      </c>
      <c r="H1761" s="189" t="s">
        <v>143</v>
      </c>
      <c r="I1761" s="189">
        <v>4.0510127531882968E-2</v>
      </c>
      <c r="J1761" s="188">
        <v>1</v>
      </c>
      <c r="K1761" s="190">
        <v>1333</v>
      </c>
      <c r="L1761" s="94"/>
      <c r="M1761" s="189">
        <v>7.2999999999999995E-2</v>
      </c>
      <c r="N1761" s="189">
        <v>0.10299999999999999</v>
      </c>
      <c r="O1761" s="189">
        <v>0</v>
      </c>
      <c r="P1761" s="189">
        <v>4.0000000000000001E-3</v>
      </c>
      <c r="Q1761" s="189">
        <v>0.69699999999999995</v>
      </c>
      <c r="R1761" s="189">
        <v>0.745</v>
      </c>
      <c r="S1761" s="189">
        <v>0.06</v>
      </c>
      <c r="T1761" s="189">
        <v>8.7999999999999995E-2</v>
      </c>
      <c r="U1761" s="189">
        <v>5.5E-2</v>
      </c>
      <c r="V1761" s="189">
        <v>8.1000000000000003E-2</v>
      </c>
      <c r="W1761" s="189">
        <v>6.0000000000000001E-3</v>
      </c>
      <c r="X1761" s="189">
        <v>1.7999999999999999E-2</v>
      </c>
      <c r="Y1761" s="189" t="s">
        <v>143</v>
      </c>
      <c r="Z1761" s="189" t="s">
        <v>143</v>
      </c>
      <c r="AA1761" s="189">
        <v>3.1E-2</v>
      </c>
      <c r="AB1761" s="189">
        <v>5.1999999999999998E-2</v>
      </c>
      <c r="AC1761" s="42"/>
    </row>
    <row r="1762" spans="1:29" x14ac:dyDescent="0.25">
      <c r="A1762" s="94" t="s">
        <v>3275</v>
      </c>
      <c r="B1762" s="189">
        <v>5.062240663900415E-2</v>
      </c>
      <c r="C1762" s="189">
        <v>0.23651452282157676</v>
      </c>
      <c r="D1762" s="189">
        <v>0.26556016597510373</v>
      </c>
      <c r="E1762" s="189">
        <v>8.2987551867219914E-2</v>
      </c>
      <c r="F1762" s="189">
        <v>3.3195020746887967E-2</v>
      </c>
      <c r="G1762" s="189">
        <v>0.28713692946058089</v>
      </c>
      <c r="H1762" s="189">
        <v>8.2987551867219917E-3</v>
      </c>
      <c r="I1762" s="189">
        <v>3.5684647302904562E-2</v>
      </c>
      <c r="J1762" s="188">
        <v>1</v>
      </c>
      <c r="K1762" s="190">
        <v>1205</v>
      </c>
      <c r="L1762" s="94"/>
      <c r="M1762" s="189">
        <v>0.04</v>
      </c>
      <c r="N1762" s="189">
        <v>6.4000000000000001E-2</v>
      </c>
      <c r="O1762" s="189">
        <v>0.21299999999999999</v>
      </c>
      <c r="P1762" s="189">
        <v>0.26100000000000001</v>
      </c>
      <c r="Q1762" s="189">
        <v>0.24099999999999999</v>
      </c>
      <c r="R1762" s="189">
        <v>0.29099999999999998</v>
      </c>
      <c r="S1762" s="189">
        <v>6.9000000000000006E-2</v>
      </c>
      <c r="T1762" s="189">
        <v>0.1</v>
      </c>
      <c r="U1762" s="189">
        <v>2.4E-2</v>
      </c>
      <c r="V1762" s="189">
        <v>4.4999999999999998E-2</v>
      </c>
      <c r="W1762" s="189">
        <v>0.26200000000000001</v>
      </c>
      <c r="X1762" s="189">
        <v>0.313</v>
      </c>
      <c r="Y1762" s="189">
        <v>5.0000000000000001E-3</v>
      </c>
      <c r="Z1762" s="189">
        <v>1.4999999999999999E-2</v>
      </c>
      <c r="AA1762" s="189">
        <v>2.7E-2</v>
      </c>
      <c r="AB1762" s="189">
        <v>4.8000000000000001E-2</v>
      </c>
      <c r="AC1762" s="42"/>
    </row>
    <row r="1763" spans="1:29" x14ac:dyDescent="0.25">
      <c r="A1763" s="94" t="s">
        <v>3276</v>
      </c>
      <c r="B1763" s="189">
        <v>0.22611275964391692</v>
      </c>
      <c r="C1763" s="189">
        <v>0.40890207715133531</v>
      </c>
      <c r="D1763" s="189">
        <v>0.19525222551928784</v>
      </c>
      <c r="E1763" s="189">
        <v>3.7388724035608306E-2</v>
      </c>
      <c r="F1763" s="189">
        <v>2.373887240356083E-3</v>
      </c>
      <c r="G1763" s="189">
        <v>5.5786350148367955E-2</v>
      </c>
      <c r="H1763" s="189">
        <v>5.341246290801187E-3</v>
      </c>
      <c r="I1763" s="189">
        <v>6.8842729970326408E-2</v>
      </c>
      <c r="J1763" s="188">
        <v>1</v>
      </c>
      <c r="K1763" s="190">
        <v>1685</v>
      </c>
      <c r="L1763" s="94"/>
      <c r="M1763" s="189">
        <v>0.20699999999999999</v>
      </c>
      <c r="N1763" s="189">
        <v>0.247</v>
      </c>
      <c r="O1763" s="189">
        <v>0.38600000000000001</v>
      </c>
      <c r="P1763" s="189">
        <v>0.433</v>
      </c>
      <c r="Q1763" s="189">
        <v>0.17699999999999999</v>
      </c>
      <c r="R1763" s="189">
        <v>0.215</v>
      </c>
      <c r="S1763" s="189">
        <v>2.9000000000000001E-2</v>
      </c>
      <c r="T1763" s="189">
        <v>4.8000000000000001E-2</v>
      </c>
      <c r="U1763" s="189">
        <v>1E-3</v>
      </c>
      <c r="V1763" s="189">
        <v>6.0000000000000001E-3</v>
      </c>
      <c r="W1763" s="189">
        <v>4.5999999999999999E-2</v>
      </c>
      <c r="X1763" s="189">
        <v>6.8000000000000005E-2</v>
      </c>
      <c r="Y1763" s="189">
        <v>3.0000000000000001E-3</v>
      </c>
      <c r="Z1763" s="189">
        <v>0.01</v>
      </c>
      <c r="AA1763" s="189">
        <v>5.8000000000000003E-2</v>
      </c>
      <c r="AB1763" s="189">
        <v>8.2000000000000003E-2</v>
      </c>
      <c r="AC1763" s="42"/>
    </row>
    <row r="1764" spans="1:29" x14ac:dyDescent="0.25">
      <c r="A1764" s="94" t="s">
        <v>3277</v>
      </c>
      <c r="B1764" s="189" t="s">
        <v>143</v>
      </c>
      <c r="C1764" s="189">
        <v>0.13008130081300814</v>
      </c>
      <c r="D1764" s="189">
        <v>0.2886178861788618</v>
      </c>
      <c r="E1764" s="189">
        <v>0.26016260162601629</v>
      </c>
      <c r="F1764" s="189">
        <v>1.6260162601626018E-2</v>
      </c>
      <c r="G1764" s="189">
        <v>0.27235772357723576</v>
      </c>
      <c r="H1764" s="189">
        <v>4.0650406504065045E-3</v>
      </c>
      <c r="I1764" s="189">
        <v>2.8455284552845527E-2</v>
      </c>
      <c r="J1764" s="188">
        <v>1</v>
      </c>
      <c r="K1764" s="190">
        <v>246</v>
      </c>
      <c r="L1764" s="94"/>
      <c r="M1764" s="189" t="s">
        <v>143</v>
      </c>
      <c r="N1764" s="189" t="s">
        <v>143</v>
      </c>
      <c r="O1764" s="189">
        <v>9.4E-2</v>
      </c>
      <c r="P1764" s="189">
        <v>0.17799999999999999</v>
      </c>
      <c r="Q1764" s="189">
        <v>0.23599999999999999</v>
      </c>
      <c r="R1764" s="189">
        <v>0.34799999999999998</v>
      </c>
      <c r="S1764" s="189">
        <v>0.20899999999999999</v>
      </c>
      <c r="T1764" s="189">
        <v>0.318</v>
      </c>
      <c r="U1764" s="189">
        <v>6.0000000000000001E-3</v>
      </c>
      <c r="V1764" s="189">
        <v>4.1000000000000002E-2</v>
      </c>
      <c r="W1764" s="189">
        <v>0.221</v>
      </c>
      <c r="X1764" s="189">
        <v>0.33100000000000002</v>
      </c>
      <c r="Y1764" s="189">
        <v>1E-3</v>
      </c>
      <c r="Z1764" s="189">
        <v>2.3E-2</v>
      </c>
      <c r="AA1764" s="189">
        <v>1.4E-2</v>
      </c>
      <c r="AB1764" s="189">
        <v>5.8000000000000003E-2</v>
      </c>
      <c r="AC1764" s="42"/>
    </row>
    <row r="1765" spans="1:29" x14ac:dyDescent="0.25">
      <c r="A1765" s="94" t="s">
        <v>3278</v>
      </c>
      <c r="B1765" s="189" t="s">
        <v>143</v>
      </c>
      <c r="C1765" s="189">
        <v>0.15373665480427046</v>
      </c>
      <c r="D1765" s="189">
        <v>0.21637010676156584</v>
      </c>
      <c r="E1765" s="189">
        <v>0.14519572953736654</v>
      </c>
      <c r="F1765" s="189">
        <v>1.8505338078291814E-2</v>
      </c>
      <c r="G1765" s="189">
        <v>0.42491103202846975</v>
      </c>
      <c r="H1765" s="189">
        <v>7.1174377224199285E-3</v>
      </c>
      <c r="I1765" s="189">
        <v>3.4163701067615661E-2</v>
      </c>
      <c r="J1765" s="188">
        <v>1</v>
      </c>
      <c r="K1765" s="190">
        <v>1405</v>
      </c>
      <c r="L1765" s="94"/>
      <c r="M1765" s="189" t="s">
        <v>143</v>
      </c>
      <c r="N1765" s="189" t="s">
        <v>143</v>
      </c>
      <c r="O1765" s="189">
        <v>0.13600000000000001</v>
      </c>
      <c r="P1765" s="189">
        <v>0.17399999999999999</v>
      </c>
      <c r="Q1765" s="189">
        <v>0.19600000000000001</v>
      </c>
      <c r="R1765" s="189">
        <v>0.23899999999999999</v>
      </c>
      <c r="S1765" s="189">
        <v>0.128</v>
      </c>
      <c r="T1765" s="189">
        <v>0.16500000000000001</v>
      </c>
      <c r="U1765" s="189">
        <v>1.2999999999999999E-2</v>
      </c>
      <c r="V1765" s="189">
        <v>2.7E-2</v>
      </c>
      <c r="W1765" s="189">
        <v>0.39900000000000002</v>
      </c>
      <c r="X1765" s="189">
        <v>0.45100000000000001</v>
      </c>
      <c r="Y1765" s="189">
        <v>4.0000000000000001E-3</v>
      </c>
      <c r="Z1765" s="189">
        <v>1.2999999999999999E-2</v>
      </c>
      <c r="AA1765" s="189">
        <v>2.5999999999999999E-2</v>
      </c>
      <c r="AB1765" s="189">
        <v>4.4999999999999998E-2</v>
      </c>
      <c r="AC1765" s="42"/>
    </row>
    <row r="1766" spans="1:29" x14ac:dyDescent="0.25">
      <c r="A1766" s="94" t="s">
        <v>3279</v>
      </c>
      <c r="B1766" s="189" t="s">
        <v>143</v>
      </c>
      <c r="C1766" s="189">
        <v>0.36678200692041524</v>
      </c>
      <c r="D1766" s="189">
        <v>0.34602076124567471</v>
      </c>
      <c r="E1766" s="189">
        <v>0.12110726643598616</v>
      </c>
      <c r="F1766" s="189">
        <v>1.384083044982699E-2</v>
      </c>
      <c r="G1766" s="189">
        <v>4.8442906574394463E-2</v>
      </c>
      <c r="H1766" s="189" t="s">
        <v>143</v>
      </c>
      <c r="I1766" s="189">
        <v>0.10380622837370242</v>
      </c>
      <c r="J1766" s="188">
        <v>1</v>
      </c>
      <c r="K1766" s="190">
        <v>289</v>
      </c>
      <c r="L1766" s="94"/>
      <c r="M1766" s="189" t="s">
        <v>143</v>
      </c>
      <c r="N1766" s="189" t="s">
        <v>143</v>
      </c>
      <c r="O1766" s="189">
        <v>0.313</v>
      </c>
      <c r="P1766" s="189">
        <v>0.42399999999999999</v>
      </c>
      <c r="Q1766" s="189">
        <v>0.29399999999999998</v>
      </c>
      <c r="R1766" s="189">
        <v>0.40300000000000002</v>
      </c>
      <c r="S1766" s="189">
        <v>8.7999999999999995E-2</v>
      </c>
      <c r="T1766" s="189">
        <v>0.16400000000000001</v>
      </c>
      <c r="U1766" s="189">
        <v>5.0000000000000001E-3</v>
      </c>
      <c r="V1766" s="189">
        <v>3.5000000000000003E-2</v>
      </c>
      <c r="W1766" s="189">
        <v>2.9000000000000001E-2</v>
      </c>
      <c r="X1766" s="189">
        <v>0.08</v>
      </c>
      <c r="Y1766" s="189" t="s">
        <v>143</v>
      </c>
      <c r="Z1766" s="189" t="s">
        <v>143</v>
      </c>
      <c r="AA1766" s="189">
        <v>7.3999999999999996E-2</v>
      </c>
      <c r="AB1766" s="189">
        <v>0.14399999999999999</v>
      </c>
      <c r="AC1766" s="42"/>
    </row>
    <row r="1767" spans="1:29" x14ac:dyDescent="0.25">
      <c r="A1767" s="94" t="s">
        <v>3280</v>
      </c>
      <c r="B1767" s="189" t="s">
        <v>143</v>
      </c>
      <c r="C1767" s="189">
        <v>0.16200000000000001</v>
      </c>
      <c r="D1767" s="189">
        <v>0.35</v>
      </c>
      <c r="E1767" s="189">
        <v>0.13600000000000001</v>
      </c>
      <c r="F1767" s="189">
        <v>0.02</v>
      </c>
      <c r="G1767" s="189">
        <v>0.24199999999999999</v>
      </c>
      <c r="H1767" s="189" t="s">
        <v>143</v>
      </c>
      <c r="I1767" s="189">
        <v>0.09</v>
      </c>
      <c r="J1767" s="188">
        <v>1</v>
      </c>
      <c r="K1767" s="190">
        <v>500</v>
      </c>
      <c r="L1767" s="94"/>
      <c r="M1767" s="189" t="s">
        <v>143</v>
      </c>
      <c r="N1767" s="189" t="s">
        <v>143</v>
      </c>
      <c r="O1767" s="189">
        <v>0.13200000000000001</v>
      </c>
      <c r="P1767" s="189">
        <v>0.19700000000000001</v>
      </c>
      <c r="Q1767" s="189">
        <v>0.309</v>
      </c>
      <c r="R1767" s="189">
        <v>0.39300000000000002</v>
      </c>
      <c r="S1767" s="189">
        <v>0.109</v>
      </c>
      <c r="T1767" s="189">
        <v>0.16900000000000001</v>
      </c>
      <c r="U1767" s="189">
        <v>1.0999999999999999E-2</v>
      </c>
      <c r="V1767" s="189">
        <v>3.5999999999999997E-2</v>
      </c>
      <c r="W1767" s="189">
        <v>0.20699999999999999</v>
      </c>
      <c r="X1767" s="189">
        <v>0.28100000000000003</v>
      </c>
      <c r="Y1767" s="189" t="s">
        <v>143</v>
      </c>
      <c r="Z1767" s="189" t="s">
        <v>143</v>
      </c>
      <c r="AA1767" s="189">
        <v>6.8000000000000005E-2</v>
      </c>
      <c r="AB1767" s="189">
        <v>0.11799999999999999</v>
      </c>
      <c r="AC1767" s="42"/>
    </row>
    <row r="1768" spans="1:29" x14ac:dyDescent="0.25">
      <c r="A1768" s="94" t="s">
        <v>3281</v>
      </c>
      <c r="B1768" s="189" t="s">
        <v>143</v>
      </c>
      <c r="C1768" s="189">
        <v>0.28936170212765955</v>
      </c>
      <c r="D1768" s="189">
        <v>0.21276595744680851</v>
      </c>
      <c r="E1768" s="189">
        <v>7.6595744680851063E-2</v>
      </c>
      <c r="F1768" s="189">
        <v>9.3617021276595741E-2</v>
      </c>
      <c r="G1768" s="189">
        <v>0.2723404255319149</v>
      </c>
      <c r="H1768" s="189">
        <v>1.7021276595744681E-2</v>
      </c>
      <c r="I1768" s="189">
        <v>3.8297872340425532E-2</v>
      </c>
      <c r="J1768" s="188">
        <v>1</v>
      </c>
      <c r="K1768" s="190">
        <v>235</v>
      </c>
      <c r="L1768" s="94"/>
      <c r="M1768" s="189" t="s">
        <v>143</v>
      </c>
      <c r="N1768" s="189" t="s">
        <v>143</v>
      </c>
      <c r="O1768" s="189">
        <v>0.23499999999999999</v>
      </c>
      <c r="P1768" s="189">
        <v>0.35</v>
      </c>
      <c r="Q1768" s="189">
        <v>0.16500000000000001</v>
      </c>
      <c r="R1768" s="189">
        <v>0.26900000000000002</v>
      </c>
      <c r="S1768" s="189">
        <v>4.9000000000000002E-2</v>
      </c>
      <c r="T1768" s="189">
        <v>0.11799999999999999</v>
      </c>
      <c r="U1768" s="189">
        <v>6.3E-2</v>
      </c>
      <c r="V1768" s="189">
        <v>0.13800000000000001</v>
      </c>
      <c r="W1768" s="189">
        <v>0.219</v>
      </c>
      <c r="X1768" s="189">
        <v>0.33300000000000002</v>
      </c>
      <c r="Y1768" s="189">
        <v>7.0000000000000001E-3</v>
      </c>
      <c r="Z1768" s="189">
        <v>4.2999999999999997E-2</v>
      </c>
      <c r="AA1768" s="189">
        <v>0.02</v>
      </c>
      <c r="AB1768" s="189">
        <v>7.0999999999999994E-2</v>
      </c>
      <c r="AC1768" s="42"/>
    </row>
    <row r="1769" spans="1:29" x14ac:dyDescent="0.25">
      <c r="A1769" s="94" t="s">
        <v>3282</v>
      </c>
      <c r="B1769" s="189" t="s">
        <v>143</v>
      </c>
      <c r="C1769" s="189">
        <v>7.9136690647482008E-2</v>
      </c>
      <c r="D1769" s="189">
        <v>0.21942446043165467</v>
      </c>
      <c r="E1769" s="189">
        <v>0.1223021582733813</v>
      </c>
      <c r="F1769" s="189">
        <v>1.4388489208633094E-2</v>
      </c>
      <c r="G1769" s="189">
        <v>0.51438848920863312</v>
      </c>
      <c r="H1769" s="189">
        <v>1.4388489208633094E-2</v>
      </c>
      <c r="I1769" s="189">
        <v>3.5971223021582732E-2</v>
      </c>
      <c r="J1769" s="188">
        <v>1</v>
      </c>
      <c r="K1769" s="190">
        <v>278</v>
      </c>
      <c r="L1769" s="94"/>
      <c r="M1769" s="189" t="s">
        <v>143</v>
      </c>
      <c r="N1769" s="189" t="s">
        <v>143</v>
      </c>
      <c r="O1769" s="189">
        <v>5.2999999999999999E-2</v>
      </c>
      <c r="P1769" s="189">
        <v>0.11700000000000001</v>
      </c>
      <c r="Q1769" s="189">
        <v>0.17499999999999999</v>
      </c>
      <c r="R1769" s="189">
        <v>0.27200000000000002</v>
      </c>
      <c r="S1769" s="189">
        <v>8.8999999999999996E-2</v>
      </c>
      <c r="T1769" s="189">
        <v>0.16600000000000001</v>
      </c>
      <c r="U1769" s="189">
        <v>6.0000000000000001E-3</v>
      </c>
      <c r="V1769" s="189">
        <v>3.5999999999999997E-2</v>
      </c>
      <c r="W1769" s="189">
        <v>0.45600000000000002</v>
      </c>
      <c r="X1769" s="189">
        <v>0.57299999999999995</v>
      </c>
      <c r="Y1769" s="189">
        <v>6.0000000000000001E-3</v>
      </c>
      <c r="Z1769" s="189">
        <v>3.5999999999999997E-2</v>
      </c>
      <c r="AA1769" s="189">
        <v>0.02</v>
      </c>
      <c r="AB1769" s="189">
        <v>6.5000000000000002E-2</v>
      </c>
      <c r="AC1769" s="42"/>
    </row>
    <row r="1770" spans="1:29" x14ac:dyDescent="0.25">
      <c r="A1770" s="94" t="s">
        <v>3283</v>
      </c>
      <c r="B1770" s="189" t="s">
        <v>143</v>
      </c>
      <c r="C1770" s="189">
        <v>0.22164276401564537</v>
      </c>
      <c r="D1770" s="189">
        <v>0.45176010430247721</v>
      </c>
      <c r="E1770" s="189">
        <v>0.1166883963494133</v>
      </c>
      <c r="F1770" s="189">
        <v>3.5853976531942632E-2</v>
      </c>
      <c r="G1770" s="189">
        <v>0.12385919165580182</v>
      </c>
      <c r="H1770" s="189">
        <v>6.5189048239895696E-4</v>
      </c>
      <c r="I1770" s="189">
        <v>4.9543676662320728E-2</v>
      </c>
      <c r="J1770" s="188">
        <v>1</v>
      </c>
      <c r="K1770" s="190">
        <v>1534</v>
      </c>
      <c r="L1770" s="94"/>
      <c r="M1770" s="189" t="s">
        <v>143</v>
      </c>
      <c r="N1770" s="189" t="s">
        <v>143</v>
      </c>
      <c r="O1770" s="189">
        <v>0.20200000000000001</v>
      </c>
      <c r="P1770" s="189">
        <v>0.24299999999999999</v>
      </c>
      <c r="Q1770" s="189">
        <v>0.42699999999999999</v>
      </c>
      <c r="R1770" s="189">
        <v>0.47699999999999998</v>
      </c>
      <c r="S1770" s="189">
        <v>0.10199999999999999</v>
      </c>
      <c r="T1770" s="189">
        <v>0.13400000000000001</v>
      </c>
      <c r="U1770" s="189">
        <v>2.8000000000000001E-2</v>
      </c>
      <c r="V1770" s="189">
        <v>4.5999999999999999E-2</v>
      </c>
      <c r="W1770" s="189">
        <v>0.108</v>
      </c>
      <c r="X1770" s="189">
        <v>0.14099999999999999</v>
      </c>
      <c r="Y1770" s="189">
        <v>0</v>
      </c>
      <c r="Z1770" s="189">
        <v>4.0000000000000001E-3</v>
      </c>
      <c r="AA1770" s="189">
        <v>0.04</v>
      </c>
      <c r="AB1770" s="189">
        <v>6.2E-2</v>
      </c>
      <c r="AC1770" s="42"/>
    </row>
    <row r="1771" spans="1:29" x14ac:dyDescent="0.25">
      <c r="A1771" s="94" t="s">
        <v>3284</v>
      </c>
      <c r="B1771" s="189" t="s">
        <v>143</v>
      </c>
      <c r="C1771" s="189">
        <v>0.39552238805970147</v>
      </c>
      <c r="D1771" s="189">
        <v>0.35820895522388058</v>
      </c>
      <c r="E1771" s="189">
        <v>8.9552238805970144E-2</v>
      </c>
      <c r="F1771" s="189">
        <v>1.1194029850746268E-2</v>
      </c>
      <c r="G1771" s="189">
        <v>8.9552238805970144E-2</v>
      </c>
      <c r="H1771" s="189" t="s">
        <v>143</v>
      </c>
      <c r="I1771" s="189">
        <v>5.5970149253731345E-2</v>
      </c>
      <c r="J1771" s="188">
        <v>1</v>
      </c>
      <c r="K1771" s="190">
        <v>268</v>
      </c>
      <c r="L1771" s="94"/>
      <c r="M1771" s="189" t="s">
        <v>143</v>
      </c>
      <c r="N1771" s="189" t="s">
        <v>143</v>
      </c>
      <c r="O1771" s="189">
        <v>0.33900000000000002</v>
      </c>
      <c r="P1771" s="189">
        <v>0.45500000000000002</v>
      </c>
      <c r="Q1771" s="189">
        <v>0.30299999999999999</v>
      </c>
      <c r="R1771" s="189">
        <v>0.41699999999999998</v>
      </c>
      <c r="S1771" s="189">
        <v>6.0999999999999999E-2</v>
      </c>
      <c r="T1771" s="189">
        <v>0.13</v>
      </c>
      <c r="U1771" s="189">
        <v>4.0000000000000001E-3</v>
      </c>
      <c r="V1771" s="189">
        <v>3.2000000000000001E-2</v>
      </c>
      <c r="W1771" s="189">
        <v>6.0999999999999999E-2</v>
      </c>
      <c r="X1771" s="189">
        <v>0.13</v>
      </c>
      <c r="Y1771" s="189" t="s">
        <v>143</v>
      </c>
      <c r="Z1771" s="189" t="s">
        <v>143</v>
      </c>
      <c r="AA1771" s="189">
        <v>3.4000000000000002E-2</v>
      </c>
      <c r="AB1771" s="189">
        <v>0.09</v>
      </c>
      <c r="AC1771" s="42"/>
    </row>
    <row r="1772" spans="1:29" x14ac:dyDescent="0.25">
      <c r="A1772" s="94" t="s">
        <v>3285</v>
      </c>
      <c r="B1772" s="189">
        <v>4.9967917869746553E-2</v>
      </c>
      <c r="C1772" s="189">
        <v>0.20348091113249919</v>
      </c>
      <c r="D1772" s="189">
        <v>0.29010266281681102</v>
      </c>
      <c r="E1772" s="189">
        <v>0.116297722168752</v>
      </c>
      <c r="F1772" s="189">
        <v>2.205646454924607E-2</v>
      </c>
      <c r="G1772" s="189">
        <v>0.23267564966313764</v>
      </c>
      <c r="H1772" s="189">
        <v>8.1809432146294509E-3</v>
      </c>
      <c r="I1772" s="189">
        <v>7.723772858517805E-2</v>
      </c>
      <c r="J1772" s="188">
        <v>1</v>
      </c>
      <c r="K1772" s="190">
        <v>12468</v>
      </c>
      <c r="L1772" s="94"/>
      <c r="M1772" s="189">
        <v>4.5999999999999999E-2</v>
      </c>
      <c r="N1772" s="189">
        <v>5.3999999999999999E-2</v>
      </c>
      <c r="O1772" s="189">
        <v>0.19700000000000001</v>
      </c>
      <c r="P1772" s="189">
        <v>0.21099999999999999</v>
      </c>
      <c r="Q1772" s="189">
        <v>0.28199999999999997</v>
      </c>
      <c r="R1772" s="189">
        <v>0.29799999999999999</v>
      </c>
      <c r="S1772" s="189">
        <v>0.111</v>
      </c>
      <c r="T1772" s="189">
        <v>0.122</v>
      </c>
      <c r="U1772" s="189">
        <v>0.02</v>
      </c>
      <c r="V1772" s="189">
        <v>2.5000000000000001E-2</v>
      </c>
      <c r="W1772" s="189">
        <v>0.22500000000000001</v>
      </c>
      <c r="X1772" s="189">
        <v>0.24</v>
      </c>
      <c r="Y1772" s="189">
        <v>7.0000000000000001E-3</v>
      </c>
      <c r="Z1772" s="189">
        <v>0.01</v>
      </c>
      <c r="AA1772" s="189">
        <v>7.2999999999999995E-2</v>
      </c>
      <c r="AB1772" s="189">
        <v>8.2000000000000003E-2</v>
      </c>
      <c r="AC1772" s="42"/>
    </row>
    <row r="1773" spans="1:29" x14ac:dyDescent="0.25">
      <c r="A1773" s="94" t="s">
        <v>3286</v>
      </c>
      <c r="B1773" s="189" t="s">
        <v>143</v>
      </c>
      <c r="C1773" s="189">
        <v>0.24855491329479767</v>
      </c>
      <c r="D1773" s="189">
        <v>0.33815028901734107</v>
      </c>
      <c r="E1773" s="189">
        <v>0.13294797687861271</v>
      </c>
      <c r="F1773" s="189">
        <v>1.1560693641618497E-2</v>
      </c>
      <c r="G1773" s="189">
        <v>0.2138728323699422</v>
      </c>
      <c r="H1773" s="189">
        <v>8.670520231213872E-3</v>
      </c>
      <c r="I1773" s="189">
        <v>4.6242774566473986E-2</v>
      </c>
      <c r="J1773" s="188">
        <v>1</v>
      </c>
      <c r="K1773" s="190">
        <v>346</v>
      </c>
      <c r="L1773" s="94"/>
      <c r="M1773" s="189" t="s">
        <v>143</v>
      </c>
      <c r="N1773" s="189" t="s">
        <v>143</v>
      </c>
      <c r="O1773" s="189">
        <v>0.20599999999999999</v>
      </c>
      <c r="P1773" s="189">
        <v>0.29699999999999999</v>
      </c>
      <c r="Q1773" s="189">
        <v>0.28999999999999998</v>
      </c>
      <c r="R1773" s="189">
        <v>0.39</v>
      </c>
      <c r="S1773" s="189">
        <v>0.10100000000000001</v>
      </c>
      <c r="T1773" s="189">
        <v>0.17299999999999999</v>
      </c>
      <c r="U1773" s="189">
        <v>5.0000000000000001E-3</v>
      </c>
      <c r="V1773" s="189">
        <v>2.9000000000000001E-2</v>
      </c>
      <c r="W1773" s="189">
        <v>0.17399999999999999</v>
      </c>
      <c r="X1773" s="189">
        <v>0.26</v>
      </c>
      <c r="Y1773" s="189">
        <v>3.0000000000000001E-3</v>
      </c>
      <c r="Z1773" s="189">
        <v>2.5000000000000001E-2</v>
      </c>
      <c r="AA1773" s="189">
        <v>2.9000000000000001E-2</v>
      </c>
      <c r="AB1773" s="189">
        <v>7.3999999999999996E-2</v>
      </c>
      <c r="AC1773" s="42"/>
    </row>
    <row r="1774" spans="1:29" x14ac:dyDescent="0.25">
      <c r="A1774" s="94" t="s">
        <v>3287</v>
      </c>
      <c r="B1774" s="189" t="s">
        <v>143</v>
      </c>
      <c r="C1774" s="189">
        <v>4.5698924731182797E-2</v>
      </c>
      <c r="D1774" s="189">
        <v>0.21236559139784947</v>
      </c>
      <c r="E1774" s="189">
        <v>0.10215053763440861</v>
      </c>
      <c r="F1774" s="189">
        <v>1.6129032258064516E-2</v>
      </c>
      <c r="G1774" s="189">
        <v>0.55107526881720426</v>
      </c>
      <c r="H1774" s="189">
        <v>2.6881720430107527E-2</v>
      </c>
      <c r="I1774" s="189">
        <v>4.5698924731182797E-2</v>
      </c>
      <c r="J1774" s="188">
        <v>0.99999999999999989</v>
      </c>
      <c r="K1774" s="190">
        <v>372</v>
      </c>
      <c r="L1774" s="94"/>
      <c r="M1774" s="189" t="s">
        <v>143</v>
      </c>
      <c r="N1774" s="189" t="s">
        <v>143</v>
      </c>
      <c r="O1774" s="189">
        <v>2.9000000000000001E-2</v>
      </c>
      <c r="P1774" s="189">
        <v>7.1999999999999995E-2</v>
      </c>
      <c r="Q1774" s="189">
        <v>0.17399999999999999</v>
      </c>
      <c r="R1774" s="189">
        <v>0.25700000000000001</v>
      </c>
      <c r="S1774" s="189">
        <v>7.4999999999999997E-2</v>
      </c>
      <c r="T1774" s="189">
        <v>0.13700000000000001</v>
      </c>
      <c r="U1774" s="189">
        <v>7.0000000000000001E-3</v>
      </c>
      <c r="V1774" s="189">
        <v>3.5000000000000003E-2</v>
      </c>
      <c r="W1774" s="189">
        <v>0.5</v>
      </c>
      <c r="X1774" s="189">
        <v>0.60099999999999998</v>
      </c>
      <c r="Y1774" s="189">
        <v>1.4999999999999999E-2</v>
      </c>
      <c r="Z1774" s="189">
        <v>4.9000000000000002E-2</v>
      </c>
      <c r="AA1774" s="189">
        <v>2.9000000000000001E-2</v>
      </c>
      <c r="AB1774" s="189">
        <v>7.1999999999999995E-2</v>
      </c>
      <c r="AC1774" s="42"/>
    </row>
    <row r="1775" spans="1:29" x14ac:dyDescent="0.25">
      <c r="A1775" s="94" t="s">
        <v>3288</v>
      </c>
      <c r="B1775" s="189">
        <v>2.2007042253521125E-2</v>
      </c>
      <c r="C1775" s="189">
        <v>8.8028169014084509E-4</v>
      </c>
      <c r="D1775" s="189">
        <v>0.70510563380281688</v>
      </c>
      <c r="E1775" s="189">
        <v>8.9788732394366202E-2</v>
      </c>
      <c r="F1775" s="189">
        <v>0.11179577464788733</v>
      </c>
      <c r="G1775" s="189">
        <v>1.3204225352112676E-2</v>
      </c>
      <c r="H1775" s="189" t="s">
        <v>143</v>
      </c>
      <c r="I1775" s="189">
        <v>5.721830985915493E-2</v>
      </c>
      <c r="J1775" s="188">
        <v>1</v>
      </c>
      <c r="K1775" s="190">
        <v>1136</v>
      </c>
      <c r="L1775" s="94"/>
      <c r="M1775" s="189">
        <v>1.4999999999999999E-2</v>
      </c>
      <c r="N1775" s="189">
        <v>3.2000000000000001E-2</v>
      </c>
      <c r="O1775" s="189">
        <v>0</v>
      </c>
      <c r="P1775" s="189">
        <v>5.0000000000000001E-3</v>
      </c>
      <c r="Q1775" s="189">
        <v>0.67800000000000005</v>
      </c>
      <c r="R1775" s="189">
        <v>0.73099999999999998</v>
      </c>
      <c r="S1775" s="189">
        <v>7.4999999999999997E-2</v>
      </c>
      <c r="T1775" s="189">
        <v>0.108</v>
      </c>
      <c r="U1775" s="189">
        <v>9.5000000000000001E-2</v>
      </c>
      <c r="V1775" s="189">
        <v>0.13100000000000001</v>
      </c>
      <c r="W1775" s="189">
        <v>8.0000000000000002E-3</v>
      </c>
      <c r="X1775" s="189">
        <v>2.1999999999999999E-2</v>
      </c>
      <c r="Y1775" s="189" t="s">
        <v>143</v>
      </c>
      <c r="Z1775" s="189" t="s">
        <v>143</v>
      </c>
      <c r="AA1775" s="189">
        <v>4.4999999999999998E-2</v>
      </c>
      <c r="AB1775" s="189">
        <v>7.1999999999999995E-2</v>
      </c>
      <c r="AC1775" s="42"/>
    </row>
    <row r="1776" spans="1:29" x14ac:dyDescent="0.25">
      <c r="A1776" s="94" t="s">
        <v>3289</v>
      </c>
      <c r="B1776" s="189">
        <v>6.5028901734104042E-2</v>
      </c>
      <c r="C1776" s="189">
        <v>0.19869942196531792</v>
      </c>
      <c r="D1776" s="189">
        <v>0.26517341040462428</v>
      </c>
      <c r="E1776" s="189">
        <v>9.0317919075144512E-2</v>
      </c>
      <c r="F1776" s="189">
        <v>3.7572254335260118E-2</v>
      </c>
      <c r="G1776" s="189">
        <v>0.27528901734104044</v>
      </c>
      <c r="H1776" s="189">
        <v>6.5028901734104048E-3</v>
      </c>
      <c r="I1776" s="189">
        <v>6.1416184971098263E-2</v>
      </c>
      <c r="J1776" s="188">
        <v>1</v>
      </c>
      <c r="K1776" s="190">
        <v>1384</v>
      </c>
      <c r="L1776" s="94"/>
      <c r="M1776" s="189">
        <v>5.2999999999999999E-2</v>
      </c>
      <c r="N1776" s="189">
        <v>7.9000000000000001E-2</v>
      </c>
      <c r="O1776" s="189">
        <v>0.17899999999999999</v>
      </c>
      <c r="P1776" s="189">
        <v>0.221</v>
      </c>
      <c r="Q1776" s="189">
        <v>0.24299999999999999</v>
      </c>
      <c r="R1776" s="189">
        <v>0.28899999999999998</v>
      </c>
      <c r="S1776" s="189">
        <v>7.5999999999999998E-2</v>
      </c>
      <c r="T1776" s="189">
        <v>0.107</v>
      </c>
      <c r="U1776" s="189">
        <v>2.9000000000000001E-2</v>
      </c>
      <c r="V1776" s="189">
        <v>4.9000000000000002E-2</v>
      </c>
      <c r="W1776" s="189">
        <v>0.252</v>
      </c>
      <c r="X1776" s="189">
        <v>0.29899999999999999</v>
      </c>
      <c r="Y1776" s="189">
        <v>3.0000000000000001E-3</v>
      </c>
      <c r="Z1776" s="189">
        <v>1.2E-2</v>
      </c>
      <c r="AA1776" s="189">
        <v>0.05</v>
      </c>
      <c r="AB1776" s="189">
        <v>7.4999999999999997E-2</v>
      </c>
      <c r="AC1776" s="42"/>
    </row>
    <row r="1777" spans="1:29" x14ac:dyDescent="0.25">
      <c r="A1777" s="94" t="s">
        <v>3290</v>
      </c>
      <c r="B1777" s="189">
        <v>0.25166191832858498</v>
      </c>
      <c r="C1777" s="189">
        <v>0.40788224121557454</v>
      </c>
      <c r="D1777" s="189">
        <v>0.14767331433998102</v>
      </c>
      <c r="E1777" s="189">
        <v>3.8461538461538464E-2</v>
      </c>
      <c r="F1777" s="189">
        <v>3.7986704653371322E-3</v>
      </c>
      <c r="G1777" s="189">
        <v>4.9857549857549859E-2</v>
      </c>
      <c r="H1777" s="189">
        <v>2.8490028490028491E-3</v>
      </c>
      <c r="I1777" s="189">
        <v>9.781576448243115E-2</v>
      </c>
      <c r="J1777" s="188">
        <v>0.99999999999999989</v>
      </c>
      <c r="K1777" s="190">
        <v>2106</v>
      </c>
      <c r="L1777" s="94"/>
      <c r="M1777" s="189">
        <v>0.23400000000000001</v>
      </c>
      <c r="N1777" s="189">
        <v>0.27100000000000002</v>
      </c>
      <c r="O1777" s="189">
        <v>0.38700000000000001</v>
      </c>
      <c r="P1777" s="189">
        <v>0.42899999999999999</v>
      </c>
      <c r="Q1777" s="189">
        <v>0.13300000000000001</v>
      </c>
      <c r="R1777" s="189">
        <v>0.16300000000000001</v>
      </c>
      <c r="S1777" s="189">
        <v>3.1E-2</v>
      </c>
      <c r="T1777" s="189">
        <v>4.8000000000000001E-2</v>
      </c>
      <c r="U1777" s="189">
        <v>2E-3</v>
      </c>
      <c r="V1777" s="189">
        <v>7.0000000000000001E-3</v>
      </c>
      <c r="W1777" s="189">
        <v>4.1000000000000002E-2</v>
      </c>
      <c r="X1777" s="189">
        <v>0.06</v>
      </c>
      <c r="Y1777" s="189">
        <v>1E-3</v>
      </c>
      <c r="Z1777" s="189">
        <v>6.0000000000000001E-3</v>
      </c>
      <c r="AA1777" s="189">
        <v>8.5999999999999993E-2</v>
      </c>
      <c r="AB1777" s="189">
        <v>0.111</v>
      </c>
      <c r="AC1777" s="42"/>
    </row>
    <row r="1778" spans="1:29" x14ac:dyDescent="0.25">
      <c r="A1778" s="94" t="s">
        <v>3291</v>
      </c>
      <c r="B1778" s="189" t="s">
        <v>143</v>
      </c>
      <c r="C1778" s="189">
        <v>0.13380281690140844</v>
      </c>
      <c r="D1778" s="189">
        <v>0.26760563380281688</v>
      </c>
      <c r="E1778" s="189">
        <v>0.23591549295774647</v>
      </c>
      <c r="F1778" s="189">
        <v>1.7605633802816902E-2</v>
      </c>
      <c r="G1778" s="189">
        <v>0.28521126760563381</v>
      </c>
      <c r="H1778" s="189">
        <v>7.0422535211267607E-3</v>
      </c>
      <c r="I1778" s="189">
        <v>5.2816901408450703E-2</v>
      </c>
      <c r="J1778" s="188">
        <v>1</v>
      </c>
      <c r="K1778" s="190">
        <v>284</v>
      </c>
      <c r="L1778" s="94"/>
      <c r="M1778" s="189" t="s">
        <v>143</v>
      </c>
      <c r="N1778" s="189" t="s">
        <v>143</v>
      </c>
      <c r="O1778" s="189">
        <v>9.9000000000000005E-2</v>
      </c>
      <c r="P1778" s="189">
        <v>0.17799999999999999</v>
      </c>
      <c r="Q1778" s="189">
        <v>0.219</v>
      </c>
      <c r="R1778" s="189">
        <v>0.32200000000000001</v>
      </c>
      <c r="S1778" s="189">
        <v>0.19</v>
      </c>
      <c r="T1778" s="189">
        <v>0.28899999999999998</v>
      </c>
      <c r="U1778" s="189">
        <v>8.0000000000000002E-3</v>
      </c>
      <c r="V1778" s="189">
        <v>4.1000000000000002E-2</v>
      </c>
      <c r="W1778" s="189">
        <v>0.23599999999999999</v>
      </c>
      <c r="X1778" s="189">
        <v>0.34</v>
      </c>
      <c r="Y1778" s="189">
        <v>2E-3</v>
      </c>
      <c r="Z1778" s="189">
        <v>2.5000000000000001E-2</v>
      </c>
      <c r="AA1778" s="189">
        <v>3.2000000000000001E-2</v>
      </c>
      <c r="AB1778" s="189">
        <v>8.5000000000000006E-2</v>
      </c>
      <c r="AC1778" s="42"/>
    </row>
    <row r="1779" spans="1:29" x14ac:dyDescent="0.25">
      <c r="A1779" s="94" t="s">
        <v>3292</v>
      </c>
      <c r="B1779" s="189" t="s">
        <v>143</v>
      </c>
      <c r="C1779" s="189">
        <v>0.13454800280308341</v>
      </c>
      <c r="D1779" s="189">
        <v>0.24106517168885774</v>
      </c>
      <c r="E1779" s="189">
        <v>0.13735108619481429</v>
      </c>
      <c r="F1779" s="189">
        <v>2.2424667133847231E-2</v>
      </c>
      <c r="G1779" s="189">
        <v>0.40014015416958654</v>
      </c>
      <c r="H1779" s="189">
        <v>1.751927119831815E-2</v>
      </c>
      <c r="I1779" s="189">
        <v>4.6951646811492644E-2</v>
      </c>
      <c r="J1779" s="188">
        <v>1.0000000000000002</v>
      </c>
      <c r="K1779" s="190">
        <v>1427</v>
      </c>
      <c r="L1779" s="94"/>
      <c r="M1779" s="189" t="s">
        <v>143</v>
      </c>
      <c r="N1779" s="189" t="s">
        <v>143</v>
      </c>
      <c r="O1779" s="189">
        <v>0.11799999999999999</v>
      </c>
      <c r="P1779" s="189">
        <v>0.153</v>
      </c>
      <c r="Q1779" s="189">
        <v>0.22</v>
      </c>
      <c r="R1779" s="189">
        <v>0.26400000000000001</v>
      </c>
      <c r="S1779" s="189">
        <v>0.12</v>
      </c>
      <c r="T1779" s="189">
        <v>0.156</v>
      </c>
      <c r="U1779" s="189">
        <v>1.6E-2</v>
      </c>
      <c r="V1779" s="189">
        <v>3.1E-2</v>
      </c>
      <c r="W1779" s="189">
        <v>0.375</v>
      </c>
      <c r="X1779" s="189">
        <v>0.42599999999999999</v>
      </c>
      <c r="Y1779" s="189">
        <v>1.2E-2</v>
      </c>
      <c r="Z1779" s="189">
        <v>2.5999999999999999E-2</v>
      </c>
      <c r="AA1779" s="189">
        <v>3.6999999999999998E-2</v>
      </c>
      <c r="AB1779" s="189">
        <v>5.8999999999999997E-2</v>
      </c>
      <c r="AC1779" s="42"/>
    </row>
    <row r="1780" spans="1:29" x14ac:dyDescent="0.25">
      <c r="A1780" s="94" t="s">
        <v>3293</v>
      </c>
      <c r="B1780" s="189" t="s">
        <v>143</v>
      </c>
      <c r="C1780" s="189">
        <v>0.2722772277227723</v>
      </c>
      <c r="D1780" s="189">
        <v>0.42821782178217821</v>
      </c>
      <c r="E1780" s="189">
        <v>0.10891089108910891</v>
      </c>
      <c r="F1780" s="189" t="s">
        <v>143</v>
      </c>
      <c r="G1780" s="189">
        <v>3.9603960396039604E-2</v>
      </c>
      <c r="H1780" s="189" t="s">
        <v>143</v>
      </c>
      <c r="I1780" s="189">
        <v>0.15099009900990099</v>
      </c>
      <c r="J1780" s="188">
        <v>1</v>
      </c>
      <c r="K1780" s="190">
        <v>404</v>
      </c>
      <c r="L1780" s="94"/>
      <c r="M1780" s="189" t="s">
        <v>143</v>
      </c>
      <c r="N1780" s="189" t="s">
        <v>143</v>
      </c>
      <c r="O1780" s="189">
        <v>0.23100000000000001</v>
      </c>
      <c r="P1780" s="189">
        <v>0.318</v>
      </c>
      <c r="Q1780" s="189">
        <v>0.38100000000000001</v>
      </c>
      <c r="R1780" s="189">
        <v>0.47699999999999998</v>
      </c>
      <c r="S1780" s="189">
        <v>8.2000000000000003E-2</v>
      </c>
      <c r="T1780" s="189">
        <v>0.14299999999999999</v>
      </c>
      <c r="U1780" s="189" t="s">
        <v>143</v>
      </c>
      <c r="V1780" s="189" t="s">
        <v>143</v>
      </c>
      <c r="W1780" s="189">
        <v>2.5000000000000001E-2</v>
      </c>
      <c r="X1780" s="189">
        <v>6.3E-2</v>
      </c>
      <c r="Y1780" s="189" t="s">
        <v>143</v>
      </c>
      <c r="Z1780" s="189" t="s">
        <v>143</v>
      </c>
      <c r="AA1780" s="189">
        <v>0.11899999999999999</v>
      </c>
      <c r="AB1780" s="189">
        <v>0.189</v>
      </c>
      <c r="AC1780" s="42"/>
    </row>
    <row r="1781" spans="1:29" x14ac:dyDescent="0.25">
      <c r="A1781" s="94" t="s">
        <v>3294</v>
      </c>
      <c r="B1781" s="189" t="s">
        <v>143</v>
      </c>
      <c r="C1781" s="189">
        <v>0.12109375</v>
      </c>
      <c r="D1781" s="189">
        <v>0.3046875</v>
      </c>
      <c r="E1781" s="189">
        <v>0.162109375</v>
      </c>
      <c r="F1781" s="189">
        <v>1.7578125E-2</v>
      </c>
      <c r="G1781" s="189">
        <v>0.2890625</v>
      </c>
      <c r="H1781" s="189">
        <v>1.5625E-2</v>
      </c>
      <c r="I1781" s="189">
        <v>8.984375E-2</v>
      </c>
      <c r="J1781" s="188">
        <v>1</v>
      </c>
      <c r="K1781" s="190">
        <v>512</v>
      </c>
      <c r="L1781" s="94"/>
      <c r="M1781" s="189" t="s">
        <v>143</v>
      </c>
      <c r="N1781" s="189" t="s">
        <v>143</v>
      </c>
      <c r="O1781" s="189">
        <v>9.6000000000000002E-2</v>
      </c>
      <c r="P1781" s="189">
        <v>0.152</v>
      </c>
      <c r="Q1781" s="189">
        <v>0.26600000000000001</v>
      </c>
      <c r="R1781" s="189">
        <v>0.34599999999999997</v>
      </c>
      <c r="S1781" s="189">
        <v>0.13300000000000001</v>
      </c>
      <c r="T1781" s="189">
        <v>0.19700000000000001</v>
      </c>
      <c r="U1781" s="189">
        <v>8.9999999999999993E-3</v>
      </c>
      <c r="V1781" s="189">
        <v>3.3000000000000002E-2</v>
      </c>
      <c r="W1781" s="189">
        <v>0.251</v>
      </c>
      <c r="X1781" s="189">
        <v>0.33</v>
      </c>
      <c r="Y1781" s="189">
        <v>8.0000000000000002E-3</v>
      </c>
      <c r="Z1781" s="189">
        <v>3.1E-2</v>
      </c>
      <c r="AA1781" s="189">
        <v>6.8000000000000005E-2</v>
      </c>
      <c r="AB1781" s="189">
        <v>0.11799999999999999</v>
      </c>
      <c r="AC1781" s="42"/>
    </row>
    <row r="1782" spans="1:29" x14ac:dyDescent="0.25">
      <c r="A1782" s="94" t="s">
        <v>3295</v>
      </c>
      <c r="B1782" s="189" t="s">
        <v>143</v>
      </c>
      <c r="C1782" s="189">
        <v>0.24528301886792453</v>
      </c>
      <c r="D1782" s="189">
        <v>0.29433962264150942</v>
      </c>
      <c r="E1782" s="189">
        <v>7.1698113207547168E-2</v>
      </c>
      <c r="F1782" s="189">
        <v>9.056603773584905E-2</v>
      </c>
      <c r="G1782" s="189">
        <v>0.23018867924528302</v>
      </c>
      <c r="H1782" s="189" t="s">
        <v>143</v>
      </c>
      <c r="I1782" s="189">
        <v>6.7924528301886791E-2</v>
      </c>
      <c r="J1782" s="188">
        <v>1</v>
      </c>
      <c r="K1782" s="190">
        <v>265</v>
      </c>
      <c r="L1782" s="94"/>
      <c r="M1782" s="189" t="s">
        <v>143</v>
      </c>
      <c r="N1782" s="189" t="s">
        <v>143</v>
      </c>
      <c r="O1782" s="189">
        <v>0.19700000000000001</v>
      </c>
      <c r="P1782" s="189">
        <v>0.3</v>
      </c>
      <c r="Q1782" s="189">
        <v>0.24299999999999999</v>
      </c>
      <c r="R1782" s="189">
        <v>0.35199999999999998</v>
      </c>
      <c r="S1782" s="189">
        <v>4.5999999999999999E-2</v>
      </c>
      <c r="T1782" s="189">
        <v>0.109</v>
      </c>
      <c r="U1782" s="189">
        <v>6.2E-2</v>
      </c>
      <c r="V1782" s="189">
        <v>0.13100000000000001</v>
      </c>
      <c r="W1782" s="189">
        <v>0.184</v>
      </c>
      <c r="X1782" s="189">
        <v>0.28499999999999998</v>
      </c>
      <c r="Y1782" s="189" t="s">
        <v>143</v>
      </c>
      <c r="Z1782" s="189" t="s">
        <v>143</v>
      </c>
      <c r="AA1782" s="189">
        <v>4.2999999999999997E-2</v>
      </c>
      <c r="AB1782" s="189">
        <v>0.105</v>
      </c>
      <c r="AC1782" s="42"/>
    </row>
    <row r="1783" spans="1:29" x14ac:dyDescent="0.25">
      <c r="A1783" s="94" t="s">
        <v>3296</v>
      </c>
      <c r="B1783" s="189" t="s">
        <v>143</v>
      </c>
      <c r="C1783" s="189">
        <v>8.7818696883852687E-2</v>
      </c>
      <c r="D1783" s="189">
        <v>0.22946175637393768</v>
      </c>
      <c r="E1783" s="189">
        <v>0.11048158640226628</v>
      </c>
      <c r="F1783" s="189">
        <v>2.8328611898016998E-2</v>
      </c>
      <c r="G1783" s="189">
        <v>0.47025495750708213</v>
      </c>
      <c r="H1783" s="189">
        <v>1.9830028328611898E-2</v>
      </c>
      <c r="I1783" s="189">
        <v>5.3824362606232294E-2</v>
      </c>
      <c r="J1783" s="188">
        <v>1</v>
      </c>
      <c r="K1783" s="190">
        <v>353</v>
      </c>
      <c r="L1783" s="94"/>
      <c r="M1783" s="189" t="s">
        <v>143</v>
      </c>
      <c r="N1783" s="189" t="s">
        <v>143</v>
      </c>
      <c r="O1783" s="189">
        <v>6.3E-2</v>
      </c>
      <c r="P1783" s="189">
        <v>0.122</v>
      </c>
      <c r="Q1783" s="189">
        <v>0.189</v>
      </c>
      <c r="R1783" s="189">
        <v>0.27600000000000002</v>
      </c>
      <c r="S1783" s="189">
        <v>8.2000000000000003E-2</v>
      </c>
      <c r="T1783" s="189">
        <v>0.14699999999999999</v>
      </c>
      <c r="U1783" s="189">
        <v>1.4999999999999999E-2</v>
      </c>
      <c r="V1783" s="189">
        <v>5.0999999999999997E-2</v>
      </c>
      <c r="W1783" s="189">
        <v>0.41899999999999998</v>
      </c>
      <c r="X1783" s="189">
        <v>0.52200000000000002</v>
      </c>
      <c r="Y1783" s="189">
        <v>0.01</v>
      </c>
      <c r="Z1783" s="189">
        <v>0.04</v>
      </c>
      <c r="AA1783" s="189">
        <v>3.5000000000000003E-2</v>
      </c>
      <c r="AB1783" s="189">
        <v>8.3000000000000004E-2</v>
      </c>
      <c r="AC1783" s="42"/>
    </row>
    <row r="1784" spans="1:29" x14ac:dyDescent="0.25">
      <c r="A1784" s="94" t="s">
        <v>3297</v>
      </c>
      <c r="B1784" s="189" t="s">
        <v>143</v>
      </c>
      <c r="C1784" s="189">
        <v>0.2009987515605493</v>
      </c>
      <c r="D1784" s="189">
        <v>0.46754057428214729</v>
      </c>
      <c r="E1784" s="189">
        <v>0.10861423220973783</v>
      </c>
      <c r="F1784" s="189">
        <v>1.1235955056179775E-2</v>
      </c>
      <c r="G1784" s="189">
        <v>0.10986267166042447</v>
      </c>
      <c r="H1784" s="189">
        <v>3.7453183520599251E-3</v>
      </c>
      <c r="I1784" s="189">
        <v>9.8002496878901377E-2</v>
      </c>
      <c r="J1784" s="188">
        <v>1</v>
      </c>
      <c r="K1784" s="190">
        <v>1602</v>
      </c>
      <c r="L1784" s="94"/>
      <c r="M1784" s="189" t="s">
        <v>143</v>
      </c>
      <c r="N1784" s="189" t="s">
        <v>143</v>
      </c>
      <c r="O1784" s="189">
        <v>0.182</v>
      </c>
      <c r="P1784" s="189">
        <v>0.221</v>
      </c>
      <c r="Q1784" s="189">
        <v>0.443</v>
      </c>
      <c r="R1784" s="189">
        <v>0.49199999999999999</v>
      </c>
      <c r="S1784" s="189">
        <v>9.4E-2</v>
      </c>
      <c r="T1784" s="189">
        <v>0.125</v>
      </c>
      <c r="U1784" s="189">
        <v>7.0000000000000001E-3</v>
      </c>
      <c r="V1784" s="189">
        <v>1.7999999999999999E-2</v>
      </c>
      <c r="W1784" s="189">
        <v>9.5000000000000001E-2</v>
      </c>
      <c r="X1784" s="189">
        <v>0.126</v>
      </c>
      <c r="Y1784" s="189">
        <v>2E-3</v>
      </c>
      <c r="Z1784" s="189">
        <v>8.0000000000000002E-3</v>
      </c>
      <c r="AA1784" s="189">
        <v>8.4000000000000005E-2</v>
      </c>
      <c r="AB1784" s="189">
        <v>0.114</v>
      </c>
      <c r="AC1784" s="42"/>
    </row>
    <row r="1785" spans="1:29" x14ac:dyDescent="0.25">
      <c r="A1785" s="94" t="s">
        <v>3298</v>
      </c>
      <c r="B1785" s="189" t="s">
        <v>143</v>
      </c>
      <c r="C1785" s="189">
        <v>0.37942122186495175</v>
      </c>
      <c r="D1785" s="189">
        <v>0.39549839228295819</v>
      </c>
      <c r="E1785" s="189">
        <v>7.0739549839228297E-2</v>
      </c>
      <c r="F1785" s="189">
        <v>1.2861736334405145E-2</v>
      </c>
      <c r="G1785" s="189">
        <v>7.3954983922829579E-2</v>
      </c>
      <c r="H1785" s="189" t="s">
        <v>143</v>
      </c>
      <c r="I1785" s="189">
        <v>6.7524115755627015E-2</v>
      </c>
      <c r="J1785" s="188">
        <v>1</v>
      </c>
      <c r="K1785" s="190">
        <v>311</v>
      </c>
      <c r="L1785" s="94"/>
      <c r="M1785" s="189" t="s">
        <v>143</v>
      </c>
      <c r="N1785" s="189" t="s">
        <v>143</v>
      </c>
      <c r="O1785" s="189">
        <v>0.32700000000000001</v>
      </c>
      <c r="P1785" s="189">
        <v>0.435</v>
      </c>
      <c r="Q1785" s="189">
        <v>0.34300000000000003</v>
      </c>
      <c r="R1785" s="189">
        <v>0.45100000000000001</v>
      </c>
      <c r="S1785" s="189">
        <v>4.7E-2</v>
      </c>
      <c r="T1785" s="189">
        <v>0.105</v>
      </c>
      <c r="U1785" s="189">
        <v>5.0000000000000001E-3</v>
      </c>
      <c r="V1785" s="189">
        <v>3.3000000000000002E-2</v>
      </c>
      <c r="W1785" s="189">
        <v>0.05</v>
      </c>
      <c r="X1785" s="189">
        <v>0.109</v>
      </c>
      <c r="Y1785" s="189" t="s">
        <v>143</v>
      </c>
      <c r="Z1785" s="189" t="s">
        <v>143</v>
      </c>
      <c r="AA1785" s="189">
        <v>4.4999999999999998E-2</v>
      </c>
      <c r="AB1785" s="189">
        <v>0.10100000000000001</v>
      </c>
      <c r="AC1785" s="42"/>
    </row>
    <row r="1786" spans="1:29" x14ac:dyDescent="0.25">
      <c r="A1786" s="94" t="s">
        <v>3299</v>
      </c>
      <c r="B1786" s="189">
        <v>5.4267980183360855E-2</v>
      </c>
      <c r="C1786" s="189">
        <v>0.32156483115995671</v>
      </c>
      <c r="D1786" s="189">
        <v>0.2422413302203747</v>
      </c>
      <c r="E1786" s="189">
        <v>9.3445703547633957E-2</v>
      </c>
      <c r="F1786" s="189">
        <v>2.2208302488468765E-2</v>
      </c>
      <c r="G1786" s="189">
        <v>0.24343716189283071</v>
      </c>
      <c r="H1786" s="189">
        <v>8.5416548032572173E-4</v>
      </c>
      <c r="I1786" s="189">
        <v>2.1980525027048572E-2</v>
      </c>
      <c r="J1786" s="188">
        <v>1</v>
      </c>
      <c r="K1786" s="190">
        <v>17561</v>
      </c>
      <c r="L1786" s="94"/>
      <c r="M1786" s="189">
        <v>5.0999999999999997E-2</v>
      </c>
      <c r="N1786" s="189">
        <v>5.8000000000000003E-2</v>
      </c>
      <c r="O1786" s="189">
        <v>0.315</v>
      </c>
      <c r="P1786" s="189">
        <v>0.32900000000000001</v>
      </c>
      <c r="Q1786" s="189">
        <v>0.23599999999999999</v>
      </c>
      <c r="R1786" s="189">
        <v>0.249</v>
      </c>
      <c r="S1786" s="189">
        <v>8.8999999999999996E-2</v>
      </c>
      <c r="T1786" s="189">
        <v>9.8000000000000004E-2</v>
      </c>
      <c r="U1786" s="189">
        <v>0.02</v>
      </c>
      <c r="V1786" s="189">
        <v>2.4E-2</v>
      </c>
      <c r="W1786" s="189">
        <v>0.23699999999999999</v>
      </c>
      <c r="X1786" s="189">
        <v>0.25</v>
      </c>
      <c r="Y1786" s="189">
        <v>1E-3</v>
      </c>
      <c r="Z1786" s="189">
        <v>1E-3</v>
      </c>
      <c r="AA1786" s="189">
        <v>0.02</v>
      </c>
      <c r="AB1786" s="189">
        <v>2.4E-2</v>
      </c>
      <c r="AC1786" s="42"/>
    </row>
    <row r="1787" spans="1:29" x14ac:dyDescent="0.25">
      <c r="A1787" s="94" t="s">
        <v>3300</v>
      </c>
      <c r="B1787" s="189" t="s">
        <v>143</v>
      </c>
      <c r="C1787" s="189">
        <v>0.42585551330798477</v>
      </c>
      <c r="D1787" s="189">
        <v>0.22053231939163498</v>
      </c>
      <c r="E1787" s="189">
        <v>0.14828897338403041</v>
      </c>
      <c r="F1787" s="189">
        <v>2.8517110266159697E-2</v>
      </c>
      <c r="G1787" s="189">
        <v>0.15779467680608364</v>
      </c>
      <c r="H1787" s="189" t="s">
        <v>143</v>
      </c>
      <c r="I1787" s="189">
        <v>1.9011406844106463E-2</v>
      </c>
      <c r="J1787" s="188">
        <v>1</v>
      </c>
      <c r="K1787" s="190">
        <v>526</v>
      </c>
      <c r="L1787" s="94"/>
      <c r="M1787" s="189" t="s">
        <v>143</v>
      </c>
      <c r="N1787" s="189" t="s">
        <v>143</v>
      </c>
      <c r="O1787" s="189">
        <v>0.38400000000000001</v>
      </c>
      <c r="P1787" s="189">
        <v>0.46899999999999997</v>
      </c>
      <c r="Q1787" s="189">
        <v>0.187</v>
      </c>
      <c r="R1787" s="189">
        <v>0.25800000000000001</v>
      </c>
      <c r="S1787" s="189">
        <v>0.12</v>
      </c>
      <c r="T1787" s="189">
        <v>0.18099999999999999</v>
      </c>
      <c r="U1787" s="189">
        <v>1.7000000000000001E-2</v>
      </c>
      <c r="V1787" s="189">
        <v>4.7E-2</v>
      </c>
      <c r="W1787" s="189">
        <v>0.129</v>
      </c>
      <c r="X1787" s="189">
        <v>0.191</v>
      </c>
      <c r="Y1787" s="189" t="s">
        <v>143</v>
      </c>
      <c r="Z1787" s="189" t="s">
        <v>143</v>
      </c>
      <c r="AA1787" s="189">
        <v>0.01</v>
      </c>
      <c r="AB1787" s="189">
        <v>3.5000000000000003E-2</v>
      </c>
      <c r="AC1787" s="42"/>
    </row>
    <row r="1788" spans="1:29" x14ac:dyDescent="0.25">
      <c r="A1788" s="94" t="s">
        <v>3301</v>
      </c>
      <c r="B1788" s="189" t="s">
        <v>143</v>
      </c>
      <c r="C1788" s="189">
        <v>0.11183144246353323</v>
      </c>
      <c r="D1788" s="189">
        <v>0.17504051863857376</v>
      </c>
      <c r="E1788" s="189">
        <v>4.7001620745542948E-2</v>
      </c>
      <c r="F1788" s="189">
        <v>2.1069692058346839E-2</v>
      </c>
      <c r="G1788" s="189">
        <v>0.60615883306320906</v>
      </c>
      <c r="H1788" s="189">
        <v>3.2414910858995136E-3</v>
      </c>
      <c r="I1788" s="189">
        <v>3.5656401944894653E-2</v>
      </c>
      <c r="J1788" s="188">
        <v>1</v>
      </c>
      <c r="K1788" s="190">
        <v>617</v>
      </c>
      <c r="L1788" s="94"/>
      <c r="M1788" s="189" t="s">
        <v>143</v>
      </c>
      <c r="N1788" s="189" t="s">
        <v>143</v>
      </c>
      <c r="O1788" s="189">
        <v>8.8999999999999996E-2</v>
      </c>
      <c r="P1788" s="189">
        <v>0.13900000000000001</v>
      </c>
      <c r="Q1788" s="189">
        <v>0.14699999999999999</v>
      </c>
      <c r="R1788" s="189">
        <v>0.20699999999999999</v>
      </c>
      <c r="S1788" s="189">
        <v>3.3000000000000002E-2</v>
      </c>
      <c r="T1788" s="189">
        <v>6.7000000000000004E-2</v>
      </c>
      <c r="U1788" s="189">
        <v>1.2E-2</v>
      </c>
      <c r="V1788" s="189">
        <v>3.5999999999999997E-2</v>
      </c>
      <c r="W1788" s="189">
        <v>0.56699999999999995</v>
      </c>
      <c r="X1788" s="189">
        <v>0.64400000000000002</v>
      </c>
      <c r="Y1788" s="189">
        <v>1E-3</v>
      </c>
      <c r="Z1788" s="189">
        <v>1.2E-2</v>
      </c>
      <c r="AA1788" s="189">
        <v>2.4E-2</v>
      </c>
      <c r="AB1788" s="189">
        <v>5.2999999999999999E-2</v>
      </c>
      <c r="AC1788" s="42"/>
    </row>
    <row r="1789" spans="1:29" x14ac:dyDescent="0.25">
      <c r="A1789" s="94" t="s">
        <v>3302</v>
      </c>
      <c r="B1789" s="189">
        <v>0.20492191197349741</v>
      </c>
      <c r="C1789" s="189" t="s">
        <v>143</v>
      </c>
      <c r="D1789" s="189">
        <v>0.49881684808329391</v>
      </c>
      <c r="E1789" s="189">
        <v>0.27685754850922861</v>
      </c>
      <c r="F1789" s="189">
        <v>1.893043066729768E-3</v>
      </c>
      <c r="G1789" s="189">
        <v>7.0989115002366302E-3</v>
      </c>
      <c r="H1789" s="189" t="s">
        <v>143</v>
      </c>
      <c r="I1789" s="189">
        <v>1.0411736867013724E-2</v>
      </c>
      <c r="J1789" s="188">
        <v>1</v>
      </c>
      <c r="K1789" s="190">
        <v>2113</v>
      </c>
      <c r="L1789" s="94"/>
      <c r="M1789" s="189">
        <v>0.188</v>
      </c>
      <c r="N1789" s="189">
        <v>0.223</v>
      </c>
      <c r="O1789" s="189" t="s">
        <v>143</v>
      </c>
      <c r="P1789" s="189" t="s">
        <v>143</v>
      </c>
      <c r="Q1789" s="189">
        <v>0.47799999999999998</v>
      </c>
      <c r="R1789" s="189">
        <v>0.52</v>
      </c>
      <c r="S1789" s="189">
        <v>0.25800000000000001</v>
      </c>
      <c r="T1789" s="189">
        <v>0.29599999999999999</v>
      </c>
      <c r="U1789" s="189">
        <v>1E-3</v>
      </c>
      <c r="V1789" s="189">
        <v>5.0000000000000001E-3</v>
      </c>
      <c r="W1789" s="189">
        <v>4.0000000000000001E-3</v>
      </c>
      <c r="X1789" s="189">
        <v>1.2E-2</v>
      </c>
      <c r="Y1789" s="189" t="s">
        <v>143</v>
      </c>
      <c r="Z1789" s="189" t="s">
        <v>143</v>
      </c>
      <c r="AA1789" s="189">
        <v>7.0000000000000001E-3</v>
      </c>
      <c r="AB1789" s="189">
        <v>1.6E-2</v>
      </c>
      <c r="AC1789" s="42"/>
    </row>
    <row r="1790" spans="1:29" x14ac:dyDescent="0.25">
      <c r="A1790" s="94" t="s">
        <v>3303</v>
      </c>
      <c r="B1790" s="189">
        <v>8.4768812330009061E-2</v>
      </c>
      <c r="C1790" s="189">
        <v>0.32547597461468719</v>
      </c>
      <c r="D1790" s="189">
        <v>0.21033544877606528</v>
      </c>
      <c r="E1790" s="189">
        <v>9.29283771532185E-2</v>
      </c>
      <c r="F1790" s="189">
        <v>5.3943789664551225E-2</v>
      </c>
      <c r="G1790" s="189">
        <v>0.21894832275611967</v>
      </c>
      <c r="H1790" s="189" t="s">
        <v>143</v>
      </c>
      <c r="I1790" s="189">
        <v>1.3599274705349048E-2</v>
      </c>
      <c r="J1790" s="188">
        <v>1</v>
      </c>
      <c r="K1790" s="190">
        <v>2206</v>
      </c>
      <c r="L1790" s="94"/>
      <c r="M1790" s="189">
        <v>7.3999999999999996E-2</v>
      </c>
      <c r="N1790" s="189">
        <v>9.7000000000000003E-2</v>
      </c>
      <c r="O1790" s="189">
        <v>0.30599999999999999</v>
      </c>
      <c r="P1790" s="189">
        <v>0.34499999999999997</v>
      </c>
      <c r="Q1790" s="189">
        <v>0.19400000000000001</v>
      </c>
      <c r="R1790" s="189">
        <v>0.22800000000000001</v>
      </c>
      <c r="S1790" s="189">
        <v>8.2000000000000003E-2</v>
      </c>
      <c r="T1790" s="189">
        <v>0.106</v>
      </c>
      <c r="U1790" s="189">
        <v>4.4999999999999998E-2</v>
      </c>
      <c r="V1790" s="189">
        <v>6.4000000000000001E-2</v>
      </c>
      <c r="W1790" s="189">
        <v>0.20200000000000001</v>
      </c>
      <c r="X1790" s="189">
        <v>0.23699999999999999</v>
      </c>
      <c r="Y1790" s="189" t="s">
        <v>143</v>
      </c>
      <c r="Z1790" s="189" t="s">
        <v>143</v>
      </c>
      <c r="AA1790" s="189">
        <v>0.01</v>
      </c>
      <c r="AB1790" s="189">
        <v>1.9E-2</v>
      </c>
      <c r="AC1790" s="42"/>
    </row>
    <row r="1791" spans="1:29" x14ac:dyDescent="0.25">
      <c r="A1791" s="94" t="s">
        <v>3304</v>
      </c>
      <c r="B1791" s="189">
        <v>0.29028239202657807</v>
      </c>
      <c r="C1791" s="189">
        <v>0.53156146179401997</v>
      </c>
      <c r="D1791" s="189">
        <v>8.5548172757475088E-2</v>
      </c>
      <c r="E1791" s="189">
        <v>2.4501661129568107E-2</v>
      </c>
      <c r="F1791" s="189">
        <v>2.0764119601328905E-3</v>
      </c>
      <c r="G1791" s="189">
        <v>4.4850498338870434E-2</v>
      </c>
      <c r="H1791" s="189">
        <v>1.2458471760797341E-3</v>
      </c>
      <c r="I1791" s="189">
        <v>1.9933554817275746E-2</v>
      </c>
      <c r="J1791" s="188">
        <v>1</v>
      </c>
      <c r="K1791" s="190">
        <v>2408</v>
      </c>
      <c r="L1791" s="94"/>
      <c r="M1791" s="189">
        <v>0.27200000000000002</v>
      </c>
      <c r="N1791" s="189">
        <v>0.309</v>
      </c>
      <c r="O1791" s="189">
        <v>0.51200000000000001</v>
      </c>
      <c r="P1791" s="189">
        <v>0.55100000000000005</v>
      </c>
      <c r="Q1791" s="189">
        <v>7.4999999999999997E-2</v>
      </c>
      <c r="R1791" s="189">
        <v>9.7000000000000003E-2</v>
      </c>
      <c r="S1791" s="189">
        <v>1.9E-2</v>
      </c>
      <c r="T1791" s="189">
        <v>3.1E-2</v>
      </c>
      <c r="U1791" s="189">
        <v>1E-3</v>
      </c>
      <c r="V1791" s="189">
        <v>5.0000000000000001E-3</v>
      </c>
      <c r="W1791" s="189">
        <v>3.6999999999999998E-2</v>
      </c>
      <c r="X1791" s="189">
        <v>5.3999999999999999E-2</v>
      </c>
      <c r="Y1791" s="189">
        <v>0</v>
      </c>
      <c r="Z1791" s="189">
        <v>4.0000000000000001E-3</v>
      </c>
      <c r="AA1791" s="189">
        <v>1.4999999999999999E-2</v>
      </c>
      <c r="AB1791" s="189">
        <v>2.5999999999999999E-2</v>
      </c>
      <c r="AC1791" s="42"/>
    </row>
    <row r="1792" spans="1:29" x14ac:dyDescent="0.25">
      <c r="A1792" s="94" t="s">
        <v>3305</v>
      </c>
      <c r="B1792" s="189" t="s">
        <v>143</v>
      </c>
      <c r="C1792" s="189">
        <v>0.26315789473684209</v>
      </c>
      <c r="D1792" s="189">
        <v>0.26754385964912281</v>
      </c>
      <c r="E1792" s="189">
        <v>0.12938596491228072</v>
      </c>
      <c r="F1792" s="189">
        <v>3.2894736842105261E-2</v>
      </c>
      <c r="G1792" s="189">
        <v>0.29385964912280704</v>
      </c>
      <c r="H1792" s="189" t="s">
        <v>143</v>
      </c>
      <c r="I1792" s="189">
        <v>1.3157894736842105E-2</v>
      </c>
      <c r="J1792" s="188">
        <v>1</v>
      </c>
      <c r="K1792" s="190">
        <v>456</v>
      </c>
      <c r="L1792" s="94"/>
      <c r="M1792" s="189" t="s">
        <v>143</v>
      </c>
      <c r="N1792" s="189" t="s">
        <v>143</v>
      </c>
      <c r="O1792" s="189">
        <v>0.22500000000000001</v>
      </c>
      <c r="P1792" s="189">
        <v>0.30499999999999999</v>
      </c>
      <c r="Q1792" s="189">
        <v>0.22900000000000001</v>
      </c>
      <c r="R1792" s="189">
        <v>0.31</v>
      </c>
      <c r="S1792" s="189">
        <v>0.10199999999999999</v>
      </c>
      <c r="T1792" s="189">
        <v>0.16300000000000001</v>
      </c>
      <c r="U1792" s="189">
        <v>0.02</v>
      </c>
      <c r="V1792" s="189">
        <v>5.3999999999999999E-2</v>
      </c>
      <c r="W1792" s="189">
        <v>0.254</v>
      </c>
      <c r="X1792" s="189">
        <v>0.33700000000000002</v>
      </c>
      <c r="Y1792" s="189" t="s">
        <v>143</v>
      </c>
      <c r="Z1792" s="189" t="s">
        <v>143</v>
      </c>
      <c r="AA1792" s="189">
        <v>6.0000000000000001E-3</v>
      </c>
      <c r="AB1792" s="189">
        <v>2.8000000000000001E-2</v>
      </c>
      <c r="AC1792" s="42"/>
    </row>
    <row r="1793" spans="1:29" x14ac:dyDescent="0.25">
      <c r="A1793" s="94" t="s">
        <v>3306</v>
      </c>
      <c r="B1793" s="189" t="s">
        <v>143</v>
      </c>
      <c r="C1793" s="189">
        <v>0.2861425716189207</v>
      </c>
      <c r="D1793" s="189">
        <v>0.1932045303131246</v>
      </c>
      <c r="E1793" s="189">
        <v>8.6608927381745499E-2</v>
      </c>
      <c r="F1793" s="189">
        <v>1.1992005329780146E-2</v>
      </c>
      <c r="G1793" s="189">
        <v>0.4037308461025983</v>
      </c>
      <c r="H1793" s="189">
        <v>9.993337774816789E-4</v>
      </c>
      <c r="I1793" s="189">
        <v>1.7321785476349102E-2</v>
      </c>
      <c r="J1793" s="188">
        <v>1</v>
      </c>
      <c r="K1793" s="190">
        <v>3002</v>
      </c>
      <c r="L1793" s="94"/>
      <c r="M1793" s="189" t="s">
        <v>143</v>
      </c>
      <c r="N1793" s="189" t="s">
        <v>143</v>
      </c>
      <c r="O1793" s="189">
        <v>0.27</v>
      </c>
      <c r="P1793" s="189">
        <v>0.30299999999999999</v>
      </c>
      <c r="Q1793" s="189">
        <v>0.17899999999999999</v>
      </c>
      <c r="R1793" s="189">
        <v>0.20799999999999999</v>
      </c>
      <c r="S1793" s="189">
        <v>7.6999999999999999E-2</v>
      </c>
      <c r="T1793" s="189">
        <v>9.7000000000000003E-2</v>
      </c>
      <c r="U1793" s="189">
        <v>8.9999999999999993E-3</v>
      </c>
      <c r="V1793" s="189">
        <v>1.7000000000000001E-2</v>
      </c>
      <c r="W1793" s="189">
        <v>0.38600000000000001</v>
      </c>
      <c r="X1793" s="189">
        <v>0.42099999999999999</v>
      </c>
      <c r="Y1793" s="189">
        <v>0</v>
      </c>
      <c r="Z1793" s="189">
        <v>3.0000000000000001E-3</v>
      </c>
      <c r="AA1793" s="189">
        <v>1.2999999999999999E-2</v>
      </c>
      <c r="AB1793" s="189">
        <v>2.3E-2</v>
      </c>
      <c r="AC1793" s="42"/>
    </row>
    <row r="1794" spans="1:29" x14ac:dyDescent="0.25">
      <c r="A1794" s="94" t="s">
        <v>3307</v>
      </c>
      <c r="B1794" s="189" t="s">
        <v>143</v>
      </c>
      <c r="C1794" s="189">
        <v>0.4230088495575221</v>
      </c>
      <c r="D1794" s="189">
        <v>0.39469026548672564</v>
      </c>
      <c r="E1794" s="189">
        <v>6.9026548672566371E-2</v>
      </c>
      <c r="F1794" s="189">
        <v>1.7699115044247787E-3</v>
      </c>
      <c r="G1794" s="189">
        <v>2.4778761061946902E-2</v>
      </c>
      <c r="H1794" s="189" t="s">
        <v>143</v>
      </c>
      <c r="I1794" s="189">
        <v>8.6725663716814158E-2</v>
      </c>
      <c r="J1794" s="188">
        <v>0.99999999999999989</v>
      </c>
      <c r="K1794" s="190">
        <v>565</v>
      </c>
      <c r="L1794" s="94"/>
      <c r="M1794" s="189" t="s">
        <v>143</v>
      </c>
      <c r="N1794" s="189" t="s">
        <v>143</v>
      </c>
      <c r="O1794" s="189">
        <v>0.38300000000000001</v>
      </c>
      <c r="P1794" s="189">
        <v>0.46400000000000002</v>
      </c>
      <c r="Q1794" s="189">
        <v>0.35499999999999998</v>
      </c>
      <c r="R1794" s="189">
        <v>0.436</v>
      </c>
      <c r="S1794" s="189">
        <v>5.0999999999999997E-2</v>
      </c>
      <c r="T1794" s="189">
        <v>9.2999999999999999E-2</v>
      </c>
      <c r="U1794" s="189">
        <v>0</v>
      </c>
      <c r="V1794" s="189">
        <v>0.01</v>
      </c>
      <c r="W1794" s="189">
        <v>1.4999999999999999E-2</v>
      </c>
      <c r="X1794" s="189">
        <v>4.1000000000000002E-2</v>
      </c>
      <c r="Y1794" s="189" t="s">
        <v>143</v>
      </c>
      <c r="Z1794" s="189" t="s">
        <v>143</v>
      </c>
      <c r="AA1794" s="189">
        <v>6.6000000000000003E-2</v>
      </c>
      <c r="AB1794" s="189">
        <v>0.113</v>
      </c>
      <c r="AC1794" s="42"/>
    </row>
    <row r="1795" spans="1:29" x14ac:dyDescent="0.25">
      <c r="A1795" s="94" t="s">
        <v>3308</v>
      </c>
      <c r="B1795" s="189" t="s">
        <v>143</v>
      </c>
      <c r="C1795" s="189">
        <v>0.18288590604026847</v>
      </c>
      <c r="D1795" s="189">
        <v>0.34731543624161076</v>
      </c>
      <c r="E1795" s="189">
        <v>0.12416107382550336</v>
      </c>
      <c r="F1795" s="189">
        <v>1.5100671140939598E-2</v>
      </c>
      <c r="G1795" s="189">
        <v>0.31375838926174499</v>
      </c>
      <c r="H1795" s="189" t="s">
        <v>143</v>
      </c>
      <c r="I1795" s="189">
        <v>1.6778523489932886E-2</v>
      </c>
      <c r="J1795" s="188">
        <v>1</v>
      </c>
      <c r="K1795" s="190">
        <v>596</v>
      </c>
      <c r="L1795" s="94"/>
      <c r="M1795" s="189" t="s">
        <v>143</v>
      </c>
      <c r="N1795" s="189" t="s">
        <v>143</v>
      </c>
      <c r="O1795" s="189">
        <v>0.154</v>
      </c>
      <c r="P1795" s="189">
        <v>0.216</v>
      </c>
      <c r="Q1795" s="189">
        <v>0.31</v>
      </c>
      <c r="R1795" s="189">
        <v>0.38600000000000001</v>
      </c>
      <c r="S1795" s="189">
        <v>0.1</v>
      </c>
      <c r="T1795" s="189">
        <v>0.153</v>
      </c>
      <c r="U1795" s="189">
        <v>8.0000000000000002E-3</v>
      </c>
      <c r="V1795" s="189">
        <v>2.8000000000000001E-2</v>
      </c>
      <c r="W1795" s="189">
        <v>0.27800000000000002</v>
      </c>
      <c r="X1795" s="189">
        <v>0.35199999999999998</v>
      </c>
      <c r="Y1795" s="189" t="s">
        <v>143</v>
      </c>
      <c r="Z1795" s="189" t="s">
        <v>143</v>
      </c>
      <c r="AA1795" s="189">
        <v>8.9999999999999993E-3</v>
      </c>
      <c r="AB1795" s="189">
        <v>3.1E-2</v>
      </c>
      <c r="AC1795" s="42"/>
    </row>
    <row r="1796" spans="1:29" x14ac:dyDescent="0.25">
      <c r="A1796" s="94" t="s">
        <v>3309</v>
      </c>
      <c r="B1796" s="189" t="s">
        <v>143</v>
      </c>
      <c r="C1796" s="189">
        <v>0.44103773584905659</v>
      </c>
      <c r="D1796" s="189">
        <v>0.16273584905660377</v>
      </c>
      <c r="E1796" s="189">
        <v>6.1320754716981132E-2</v>
      </c>
      <c r="F1796" s="189">
        <v>8.0188679245283015E-2</v>
      </c>
      <c r="G1796" s="189">
        <v>0.24292452830188679</v>
      </c>
      <c r="H1796" s="189" t="s">
        <v>143</v>
      </c>
      <c r="I1796" s="189">
        <v>1.179245283018868E-2</v>
      </c>
      <c r="J1796" s="188">
        <v>1</v>
      </c>
      <c r="K1796" s="190">
        <v>424</v>
      </c>
      <c r="L1796" s="94"/>
      <c r="M1796" s="189" t="s">
        <v>143</v>
      </c>
      <c r="N1796" s="189" t="s">
        <v>143</v>
      </c>
      <c r="O1796" s="189">
        <v>0.39500000000000002</v>
      </c>
      <c r="P1796" s="189">
        <v>0.48899999999999999</v>
      </c>
      <c r="Q1796" s="189">
        <v>0.13100000000000001</v>
      </c>
      <c r="R1796" s="189">
        <v>0.20100000000000001</v>
      </c>
      <c r="S1796" s="189">
        <v>4.2000000000000003E-2</v>
      </c>
      <c r="T1796" s="189">
        <v>8.7999999999999995E-2</v>
      </c>
      <c r="U1796" s="189">
        <v>5.8000000000000003E-2</v>
      </c>
      <c r="V1796" s="189">
        <v>0.11</v>
      </c>
      <c r="W1796" s="189">
        <v>0.20499999999999999</v>
      </c>
      <c r="X1796" s="189">
        <v>0.28599999999999998</v>
      </c>
      <c r="Y1796" s="189" t="s">
        <v>143</v>
      </c>
      <c r="Z1796" s="189" t="s">
        <v>143</v>
      </c>
      <c r="AA1796" s="189">
        <v>5.0000000000000001E-3</v>
      </c>
      <c r="AB1796" s="189">
        <v>2.7E-2</v>
      </c>
      <c r="AC1796" s="42"/>
    </row>
    <row r="1797" spans="1:29" x14ac:dyDescent="0.25">
      <c r="A1797" s="94" t="s">
        <v>3310</v>
      </c>
      <c r="B1797" s="189" t="s">
        <v>143</v>
      </c>
      <c r="C1797" s="189">
        <v>0.16666666666666666</v>
      </c>
      <c r="D1797" s="189">
        <v>0.19863013698630136</v>
      </c>
      <c r="E1797" s="189">
        <v>7.3059360730593603E-2</v>
      </c>
      <c r="F1797" s="189">
        <v>2.9680365296803651E-2</v>
      </c>
      <c r="G1797" s="189">
        <v>0.50456621004566216</v>
      </c>
      <c r="H1797" s="189">
        <v>2.2831050228310501E-3</v>
      </c>
      <c r="I1797" s="189">
        <v>2.5114155251141551E-2</v>
      </c>
      <c r="J1797" s="188">
        <v>1</v>
      </c>
      <c r="K1797" s="190">
        <v>438</v>
      </c>
      <c r="L1797" s="94"/>
      <c r="M1797" s="189" t="s">
        <v>143</v>
      </c>
      <c r="N1797" s="189" t="s">
        <v>143</v>
      </c>
      <c r="O1797" s="189">
        <v>0.13500000000000001</v>
      </c>
      <c r="P1797" s="189">
        <v>0.20399999999999999</v>
      </c>
      <c r="Q1797" s="189">
        <v>0.16400000000000001</v>
      </c>
      <c r="R1797" s="189">
        <v>0.23899999999999999</v>
      </c>
      <c r="S1797" s="189">
        <v>5.1999999999999998E-2</v>
      </c>
      <c r="T1797" s="189">
        <v>0.10100000000000001</v>
      </c>
      <c r="U1797" s="189">
        <v>1.7000000000000001E-2</v>
      </c>
      <c r="V1797" s="189">
        <v>0.05</v>
      </c>
      <c r="W1797" s="189">
        <v>0.45800000000000002</v>
      </c>
      <c r="X1797" s="189">
        <v>0.55100000000000005</v>
      </c>
      <c r="Y1797" s="189">
        <v>0</v>
      </c>
      <c r="Z1797" s="189">
        <v>1.2999999999999999E-2</v>
      </c>
      <c r="AA1797" s="189">
        <v>1.4E-2</v>
      </c>
      <c r="AB1797" s="189">
        <v>4.3999999999999997E-2</v>
      </c>
      <c r="AC1797" s="42"/>
    </row>
    <row r="1798" spans="1:29" x14ac:dyDescent="0.25">
      <c r="A1798" s="94" t="s">
        <v>3311</v>
      </c>
      <c r="B1798" s="189" t="s">
        <v>143</v>
      </c>
      <c r="C1798" s="189">
        <v>0.36562001064395955</v>
      </c>
      <c r="D1798" s="189">
        <v>0.39489089941458222</v>
      </c>
      <c r="E1798" s="189">
        <v>0.11335816923895689</v>
      </c>
      <c r="F1798" s="189">
        <v>1.4369345396487493E-2</v>
      </c>
      <c r="G1798" s="189">
        <v>8.9409260244811065E-2</v>
      </c>
      <c r="H1798" s="189">
        <v>1.0643959552953698E-3</v>
      </c>
      <c r="I1798" s="189">
        <v>2.1287919105907396E-2</v>
      </c>
      <c r="J1798" s="188">
        <v>1</v>
      </c>
      <c r="K1798" s="190">
        <v>1879</v>
      </c>
      <c r="L1798" s="94"/>
      <c r="M1798" s="189" t="s">
        <v>143</v>
      </c>
      <c r="N1798" s="189" t="s">
        <v>143</v>
      </c>
      <c r="O1798" s="189">
        <v>0.34399999999999997</v>
      </c>
      <c r="P1798" s="189">
        <v>0.38800000000000001</v>
      </c>
      <c r="Q1798" s="189">
        <v>0.373</v>
      </c>
      <c r="R1798" s="189">
        <v>0.41699999999999998</v>
      </c>
      <c r="S1798" s="189">
        <v>0.1</v>
      </c>
      <c r="T1798" s="189">
        <v>0.128</v>
      </c>
      <c r="U1798" s="189">
        <v>0.01</v>
      </c>
      <c r="V1798" s="189">
        <v>2.1000000000000001E-2</v>
      </c>
      <c r="W1798" s="189">
        <v>7.6999999999999999E-2</v>
      </c>
      <c r="X1798" s="189">
        <v>0.10299999999999999</v>
      </c>
      <c r="Y1798" s="189">
        <v>0</v>
      </c>
      <c r="Z1798" s="189">
        <v>4.0000000000000001E-3</v>
      </c>
      <c r="AA1798" s="189">
        <v>1.6E-2</v>
      </c>
      <c r="AB1798" s="189">
        <v>2.9000000000000001E-2</v>
      </c>
      <c r="AC1798" s="42"/>
    </row>
    <row r="1799" spans="1:29" x14ac:dyDescent="0.25">
      <c r="A1799" s="94" t="s">
        <v>3312</v>
      </c>
      <c r="B1799" s="189" t="s">
        <v>143</v>
      </c>
      <c r="C1799" s="189">
        <v>0.4689119170984456</v>
      </c>
      <c r="D1799" s="189">
        <v>0.32901554404145078</v>
      </c>
      <c r="E1799" s="189">
        <v>9.585492227979274E-2</v>
      </c>
      <c r="F1799" s="189">
        <v>1.0362694300518135E-2</v>
      </c>
      <c r="G1799" s="189">
        <v>6.9948186528497408E-2</v>
      </c>
      <c r="H1799" s="189">
        <v>2.5906735751295338E-3</v>
      </c>
      <c r="I1799" s="189">
        <v>2.3316062176165803E-2</v>
      </c>
      <c r="J1799" s="188">
        <v>1</v>
      </c>
      <c r="K1799" s="190">
        <v>386</v>
      </c>
      <c r="L1799" s="94"/>
      <c r="M1799" s="189" t="s">
        <v>143</v>
      </c>
      <c r="N1799" s="189" t="s">
        <v>143</v>
      </c>
      <c r="O1799" s="189">
        <v>0.42</v>
      </c>
      <c r="P1799" s="189">
        <v>0.51900000000000002</v>
      </c>
      <c r="Q1799" s="189">
        <v>0.28399999999999997</v>
      </c>
      <c r="R1799" s="189">
        <v>0.377</v>
      </c>
      <c r="S1799" s="189">
        <v>7.0000000000000007E-2</v>
      </c>
      <c r="T1799" s="189">
        <v>0.129</v>
      </c>
      <c r="U1799" s="189">
        <v>4.0000000000000001E-3</v>
      </c>
      <c r="V1799" s="189">
        <v>2.5999999999999999E-2</v>
      </c>
      <c r="W1799" s="189">
        <v>4.9000000000000002E-2</v>
      </c>
      <c r="X1799" s="189">
        <v>0.1</v>
      </c>
      <c r="Y1799" s="189">
        <v>0</v>
      </c>
      <c r="Z1799" s="189">
        <v>1.4999999999999999E-2</v>
      </c>
      <c r="AA1799" s="189">
        <v>1.2E-2</v>
      </c>
      <c r="AB1799" s="189">
        <v>4.3999999999999997E-2</v>
      </c>
      <c r="AC1799" s="42"/>
    </row>
    <row r="1800" spans="1:29" x14ac:dyDescent="0.25">
      <c r="A1800" s="94" t="s">
        <v>3313</v>
      </c>
      <c r="B1800" s="189">
        <v>4.5097110374230226E-2</v>
      </c>
      <c r="C1800" s="189">
        <v>0.33083846518237803</v>
      </c>
      <c r="D1800" s="189">
        <v>0.25258171482709618</v>
      </c>
      <c r="E1800" s="189">
        <v>9.94789199431549E-2</v>
      </c>
      <c r="F1800" s="189">
        <v>3.4486025580293699E-2</v>
      </c>
      <c r="G1800" s="189">
        <v>0.20189483657034582</v>
      </c>
      <c r="H1800" s="189">
        <v>4.9265750828990998E-3</v>
      </c>
      <c r="I1800" s="189">
        <v>3.0696352439602084E-2</v>
      </c>
      <c r="J1800" s="188">
        <v>1</v>
      </c>
      <c r="K1800" s="190">
        <v>10555</v>
      </c>
      <c r="L1800" s="94"/>
      <c r="M1800" s="189">
        <v>4.1000000000000002E-2</v>
      </c>
      <c r="N1800" s="189">
        <v>4.9000000000000002E-2</v>
      </c>
      <c r="O1800" s="189">
        <v>0.32200000000000001</v>
      </c>
      <c r="P1800" s="189">
        <v>0.34</v>
      </c>
      <c r="Q1800" s="189">
        <v>0.24399999999999999</v>
      </c>
      <c r="R1800" s="189">
        <v>0.26100000000000001</v>
      </c>
      <c r="S1800" s="189">
        <v>9.4E-2</v>
      </c>
      <c r="T1800" s="189">
        <v>0.105</v>
      </c>
      <c r="U1800" s="189">
        <v>3.1E-2</v>
      </c>
      <c r="V1800" s="189">
        <v>3.7999999999999999E-2</v>
      </c>
      <c r="W1800" s="189">
        <v>0.19400000000000001</v>
      </c>
      <c r="X1800" s="189">
        <v>0.21</v>
      </c>
      <c r="Y1800" s="189">
        <v>4.0000000000000001E-3</v>
      </c>
      <c r="Z1800" s="189">
        <v>6.0000000000000001E-3</v>
      </c>
      <c r="AA1800" s="189">
        <v>2.8000000000000001E-2</v>
      </c>
      <c r="AB1800" s="189">
        <v>3.4000000000000002E-2</v>
      </c>
      <c r="AC1800" s="42"/>
    </row>
    <row r="1801" spans="1:29" x14ac:dyDescent="0.25">
      <c r="A1801" s="94" t="s">
        <v>3314</v>
      </c>
      <c r="B1801" s="189" t="s">
        <v>143</v>
      </c>
      <c r="C1801" s="189">
        <v>0.36893203883495146</v>
      </c>
      <c r="D1801" s="189">
        <v>0.23948220064724918</v>
      </c>
      <c r="E1801" s="189">
        <v>0.14239482200647249</v>
      </c>
      <c r="F1801" s="189">
        <v>4.5307443365695796E-2</v>
      </c>
      <c r="G1801" s="189">
        <v>0.1553398058252427</v>
      </c>
      <c r="H1801" s="189">
        <v>2.2653721682847898E-2</v>
      </c>
      <c r="I1801" s="189">
        <v>2.5889967637540454E-2</v>
      </c>
      <c r="J1801" s="188">
        <v>1</v>
      </c>
      <c r="K1801" s="190">
        <v>309</v>
      </c>
      <c r="L1801" s="94"/>
      <c r="M1801" s="189" t="s">
        <v>143</v>
      </c>
      <c r="N1801" s="189" t="s">
        <v>143</v>
      </c>
      <c r="O1801" s="189">
        <v>0.317</v>
      </c>
      <c r="P1801" s="189">
        <v>0.42399999999999999</v>
      </c>
      <c r="Q1801" s="189">
        <v>0.19500000000000001</v>
      </c>
      <c r="R1801" s="189">
        <v>0.28999999999999998</v>
      </c>
      <c r="S1801" s="189">
        <v>0.108</v>
      </c>
      <c r="T1801" s="189">
        <v>0.186</v>
      </c>
      <c r="U1801" s="189">
        <v>2.7E-2</v>
      </c>
      <c r="V1801" s="189">
        <v>7.4999999999999997E-2</v>
      </c>
      <c r="W1801" s="189">
        <v>0.11899999999999999</v>
      </c>
      <c r="X1801" s="189">
        <v>0.2</v>
      </c>
      <c r="Y1801" s="189">
        <v>1.0999999999999999E-2</v>
      </c>
      <c r="Z1801" s="189">
        <v>4.5999999999999999E-2</v>
      </c>
      <c r="AA1801" s="189">
        <v>1.2999999999999999E-2</v>
      </c>
      <c r="AB1801" s="189">
        <v>0.05</v>
      </c>
      <c r="AC1801" s="42"/>
    </row>
    <row r="1802" spans="1:29" x14ac:dyDescent="0.25">
      <c r="A1802" s="94" t="s">
        <v>3315</v>
      </c>
      <c r="B1802" s="189" t="s">
        <v>143</v>
      </c>
      <c r="C1802" s="189">
        <v>0.13602941176470587</v>
      </c>
      <c r="D1802" s="189">
        <v>0.19485294117647059</v>
      </c>
      <c r="E1802" s="189">
        <v>9.1911764705882359E-2</v>
      </c>
      <c r="F1802" s="189">
        <v>2.5735294117647058E-2</v>
      </c>
      <c r="G1802" s="189">
        <v>0.47058823529411764</v>
      </c>
      <c r="H1802" s="189">
        <v>1.8382352941176471E-2</v>
      </c>
      <c r="I1802" s="189">
        <v>6.25E-2</v>
      </c>
      <c r="J1802" s="188">
        <v>1</v>
      </c>
      <c r="K1802" s="190">
        <v>272</v>
      </c>
      <c r="L1802" s="94"/>
      <c r="M1802" s="189" t="s">
        <v>143</v>
      </c>
      <c r="N1802" s="189" t="s">
        <v>143</v>
      </c>
      <c r="O1802" s="189">
        <v>0.1</v>
      </c>
      <c r="P1802" s="189">
        <v>0.182</v>
      </c>
      <c r="Q1802" s="189">
        <v>0.152</v>
      </c>
      <c r="R1802" s="189">
        <v>0.246</v>
      </c>
      <c r="S1802" s="189">
        <v>6.3E-2</v>
      </c>
      <c r="T1802" s="189">
        <v>0.13200000000000001</v>
      </c>
      <c r="U1802" s="189">
        <v>1.2999999999999999E-2</v>
      </c>
      <c r="V1802" s="189">
        <v>5.1999999999999998E-2</v>
      </c>
      <c r="W1802" s="189">
        <v>0.41199999999999998</v>
      </c>
      <c r="X1802" s="189">
        <v>0.53</v>
      </c>
      <c r="Y1802" s="189">
        <v>8.0000000000000002E-3</v>
      </c>
      <c r="Z1802" s="189">
        <v>4.2000000000000003E-2</v>
      </c>
      <c r="AA1802" s="189">
        <v>3.9E-2</v>
      </c>
      <c r="AB1802" s="189">
        <v>9.8000000000000004E-2</v>
      </c>
      <c r="AC1802" s="42"/>
    </row>
    <row r="1803" spans="1:29" x14ac:dyDescent="0.25">
      <c r="A1803" s="94" t="s">
        <v>3316</v>
      </c>
      <c r="B1803" s="189" t="s">
        <v>143</v>
      </c>
      <c r="C1803" s="189" t="s">
        <v>143</v>
      </c>
      <c r="D1803" s="189">
        <v>0.71678966789667897</v>
      </c>
      <c r="E1803" s="189">
        <v>0.21586715867158671</v>
      </c>
      <c r="F1803" s="189">
        <v>1.8450184501845018E-2</v>
      </c>
      <c r="G1803" s="189">
        <v>4.6125461254612546E-3</v>
      </c>
      <c r="H1803" s="189" t="s">
        <v>143</v>
      </c>
      <c r="I1803" s="189">
        <v>4.4280442804428041E-2</v>
      </c>
      <c r="J1803" s="188">
        <v>0.99999999999999989</v>
      </c>
      <c r="K1803" s="190">
        <v>1084</v>
      </c>
      <c r="L1803" s="94"/>
      <c r="M1803" s="189" t="s">
        <v>143</v>
      </c>
      <c r="N1803" s="189" t="s">
        <v>143</v>
      </c>
      <c r="O1803" s="189" t="s">
        <v>143</v>
      </c>
      <c r="P1803" s="189" t="s">
        <v>143</v>
      </c>
      <c r="Q1803" s="189">
        <v>0.68899999999999995</v>
      </c>
      <c r="R1803" s="189">
        <v>0.74299999999999999</v>
      </c>
      <c r="S1803" s="189">
        <v>0.192</v>
      </c>
      <c r="T1803" s="189">
        <v>0.24099999999999999</v>
      </c>
      <c r="U1803" s="189">
        <v>1.2E-2</v>
      </c>
      <c r="V1803" s="189">
        <v>2.8000000000000001E-2</v>
      </c>
      <c r="W1803" s="189">
        <v>2E-3</v>
      </c>
      <c r="X1803" s="189">
        <v>1.0999999999999999E-2</v>
      </c>
      <c r="Y1803" s="189" t="s">
        <v>143</v>
      </c>
      <c r="Z1803" s="189" t="s">
        <v>143</v>
      </c>
      <c r="AA1803" s="189">
        <v>3.4000000000000002E-2</v>
      </c>
      <c r="AB1803" s="189">
        <v>5.8000000000000003E-2</v>
      </c>
      <c r="AC1803" s="42"/>
    </row>
    <row r="1804" spans="1:29" x14ac:dyDescent="0.25">
      <c r="A1804" s="94" t="s">
        <v>3317</v>
      </c>
      <c r="B1804" s="189">
        <v>5.5391432791728215E-2</v>
      </c>
      <c r="C1804" s="189">
        <v>0.31388478581979323</v>
      </c>
      <c r="D1804" s="189">
        <v>0.23190546528803546</v>
      </c>
      <c r="E1804" s="189">
        <v>0.10044313146233383</v>
      </c>
      <c r="F1804" s="189">
        <v>4.3574593796159529E-2</v>
      </c>
      <c r="G1804" s="189">
        <v>0.23338257016248154</v>
      </c>
      <c r="H1804" s="189">
        <v>5.1698670605612998E-3</v>
      </c>
      <c r="I1804" s="189">
        <v>1.6248153618906941E-2</v>
      </c>
      <c r="J1804" s="188">
        <v>1.0000000000000002</v>
      </c>
      <c r="K1804" s="190">
        <v>1354</v>
      </c>
      <c r="L1804" s="94"/>
      <c r="M1804" s="189">
        <v>4.3999999999999997E-2</v>
      </c>
      <c r="N1804" s="189">
        <v>6.9000000000000006E-2</v>
      </c>
      <c r="O1804" s="189">
        <v>0.28999999999999998</v>
      </c>
      <c r="P1804" s="189">
        <v>0.33900000000000002</v>
      </c>
      <c r="Q1804" s="189">
        <v>0.21</v>
      </c>
      <c r="R1804" s="189">
        <v>0.255</v>
      </c>
      <c r="S1804" s="189">
        <v>8.5999999999999993E-2</v>
      </c>
      <c r="T1804" s="189">
        <v>0.11799999999999999</v>
      </c>
      <c r="U1804" s="189">
        <v>3.4000000000000002E-2</v>
      </c>
      <c r="V1804" s="189">
        <v>5.6000000000000001E-2</v>
      </c>
      <c r="W1804" s="189">
        <v>0.21199999999999999</v>
      </c>
      <c r="X1804" s="189">
        <v>0.25700000000000001</v>
      </c>
      <c r="Y1804" s="189">
        <v>3.0000000000000001E-3</v>
      </c>
      <c r="Z1804" s="189">
        <v>1.0999999999999999E-2</v>
      </c>
      <c r="AA1804" s="189">
        <v>1.0999999999999999E-2</v>
      </c>
      <c r="AB1804" s="189">
        <v>2.4E-2</v>
      </c>
      <c r="AC1804" s="42"/>
    </row>
    <row r="1805" spans="1:29" x14ac:dyDescent="0.25">
      <c r="A1805" s="94" t="s">
        <v>3318</v>
      </c>
      <c r="B1805" s="189">
        <v>0.25180327868852459</v>
      </c>
      <c r="C1805" s="189">
        <v>0.52262295081967214</v>
      </c>
      <c r="D1805" s="189">
        <v>0.10622950819672131</v>
      </c>
      <c r="E1805" s="189">
        <v>3.7377049180327866E-2</v>
      </c>
      <c r="F1805" s="189">
        <v>5.2459016393442623E-3</v>
      </c>
      <c r="G1805" s="189">
        <v>4.9836065573770495E-2</v>
      </c>
      <c r="H1805" s="189">
        <v>4.5901639344262295E-3</v>
      </c>
      <c r="I1805" s="189">
        <v>2.2295081967213116E-2</v>
      </c>
      <c r="J1805" s="188">
        <v>1</v>
      </c>
      <c r="K1805" s="190">
        <v>1525</v>
      </c>
      <c r="L1805" s="94"/>
      <c r="M1805" s="189">
        <v>0.23100000000000001</v>
      </c>
      <c r="N1805" s="189">
        <v>0.27400000000000002</v>
      </c>
      <c r="O1805" s="189">
        <v>0.498</v>
      </c>
      <c r="P1805" s="189">
        <v>0.54800000000000004</v>
      </c>
      <c r="Q1805" s="189">
        <v>9.1999999999999998E-2</v>
      </c>
      <c r="R1805" s="189">
        <v>0.123</v>
      </c>
      <c r="S1805" s="189">
        <v>2.9000000000000001E-2</v>
      </c>
      <c r="T1805" s="189">
        <v>4.8000000000000001E-2</v>
      </c>
      <c r="U1805" s="189">
        <v>3.0000000000000001E-3</v>
      </c>
      <c r="V1805" s="189">
        <v>0.01</v>
      </c>
      <c r="W1805" s="189">
        <v>0.04</v>
      </c>
      <c r="X1805" s="189">
        <v>6.2E-2</v>
      </c>
      <c r="Y1805" s="189">
        <v>2E-3</v>
      </c>
      <c r="Z1805" s="189">
        <v>8.9999999999999993E-3</v>
      </c>
      <c r="AA1805" s="189">
        <v>1.6E-2</v>
      </c>
      <c r="AB1805" s="189">
        <v>3.1E-2</v>
      </c>
      <c r="AC1805" s="42"/>
    </row>
    <row r="1806" spans="1:29" x14ac:dyDescent="0.25">
      <c r="A1806" s="94" t="s">
        <v>3319</v>
      </c>
      <c r="B1806" s="189" t="s">
        <v>143</v>
      </c>
      <c r="C1806" s="189">
        <v>0.28727272727272729</v>
      </c>
      <c r="D1806" s="189">
        <v>0.23636363636363636</v>
      </c>
      <c r="E1806" s="189">
        <v>0.13454545454545455</v>
      </c>
      <c r="F1806" s="189">
        <v>0.04</v>
      </c>
      <c r="G1806" s="189">
        <v>0.28000000000000003</v>
      </c>
      <c r="H1806" s="189" t="s">
        <v>143</v>
      </c>
      <c r="I1806" s="189">
        <v>2.181818181818182E-2</v>
      </c>
      <c r="J1806" s="188">
        <v>1</v>
      </c>
      <c r="K1806" s="190">
        <v>275</v>
      </c>
      <c r="L1806" s="94"/>
      <c r="M1806" s="189" t="s">
        <v>143</v>
      </c>
      <c r="N1806" s="189" t="s">
        <v>143</v>
      </c>
      <c r="O1806" s="189">
        <v>0.23699999999999999</v>
      </c>
      <c r="P1806" s="189">
        <v>0.34300000000000003</v>
      </c>
      <c r="Q1806" s="189">
        <v>0.19</v>
      </c>
      <c r="R1806" s="189">
        <v>0.28999999999999998</v>
      </c>
      <c r="S1806" s="189">
        <v>9.9000000000000005E-2</v>
      </c>
      <c r="T1806" s="189">
        <v>0.18</v>
      </c>
      <c r="U1806" s="189">
        <v>2.1999999999999999E-2</v>
      </c>
      <c r="V1806" s="189">
        <v>7.0000000000000007E-2</v>
      </c>
      <c r="W1806" s="189">
        <v>0.23</v>
      </c>
      <c r="X1806" s="189">
        <v>0.33600000000000002</v>
      </c>
      <c r="Y1806" s="189" t="s">
        <v>143</v>
      </c>
      <c r="Z1806" s="189" t="s">
        <v>143</v>
      </c>
      <c r="AA1806" s="189">
        <v>0.01</v>
      </c>
      <c r="AB1806" s="189">
        <v>4.7E-2</v>
      </c>
      <c r="AC1806" s="42"/>
    </row>
    <row r="1807" spans="1:29" x14ac:dyDescent="0.25">
      <c r="A1807" s="94" t="s">
        <v>3320</v>
      </c>
      <c r="B1807" s="189" t="s">
        <v>143</v>
      </c>
      <c r="C1807" s="189">
        <v>0.33092876465284038</v>
      </c>
      <c r="D1807" s="189">
        <v>0.18304779080252478</v>
      </c>
      <c r="E1807" s="189">
        <v>8.2055906221821462E-2</v>
      </c>
      <c r="F1807" s="189">
        <v>1.9837691614066726E-2</v>
      </c>
      <c r="G1807" s="189">
        <v>0.35437330928764654</v>
      </c>
      <c r="H1807" s="189">
        <v>3.6068530207394047E-3</v>
      </c>
      <c r="I1807" s="189">
        <v>2.6149684400360685E-2</v>
      </c>
      <c r="J1807" s="188">
        <v>0.99999999999999989</v>
      </c>
      <c r="K1807" s="190">
        <v>1109</v>
      </c>
      <c r="L1807" s="94"/>
      <c r="M1807" s="189" t="s">
        <v>143</v>
      </c>
      <c r="N1807" s="189" t="s">
        <v>143</v>
      </c>
      <c r="O1807" s="189">
        <v>0.30399999999999999</v>
      </c>
      <c r="P1807" s="189">
        <v>0.35899999999999999</v>
      </c>
      <c r="Q1807" s="189">
        <v>0.161</v>
      </c>
      <c r="R1807" s="189">
        <v>0.20699999999999999</v>
      </c>
      <c r="S1807" s="189">
        <v>6.7000000000000004E-2</v>
      </c>
      <c r="T1807" s="189">
        <v>0.1</v>
      </c>
      <c r="U1807" s="189">
        <v>1.2999999999999999E-2</v>
      </c>
      <c r="V1807" s="189">
        <v>0.03</v>
      </c>
      <c r="W1807" s="189">
        <v>0.32700000000000001</v>
      </c>
      <c r="X1807" s="189">
        <v>0.38300000000000001</v>
      </c>
      <c r="Y1807" s="189">
        <v>1E-3</v>
      </c>
      <c r="Z1807" s="189">
        <v>8.9999999999999993E-3</v>
      </c>
      <c r="AA1807" s="189">
        <v>1.7999999999999999E-2</v>
      </c>
      <c r="AB1807" s="189">
        <v>3.6999999999999998E-2</v>
      </c>
      <c r="AC1807" s="42"/>
    </row>
    <row r="1808" spans="1:29" x14ac:dyDescent="0.25">
      <c r="A1808" s="94" t="s">
        <v>3321</v>
      </c>
      <c r="B1808" s="189" t="s">
        <v>143</v>
      </c>
      <c r="C1808" s="189">
        <v>0.47674418604651164</v>
      </c>
      <c r="D1808" s="189">
        <v>0.32751937984496127</v>
      </c>
      <c r="E1808" s="189">
        <v>6.2015503875968991E-2</v>
      </c>
      <c r="F1808" s="189">
        <v>1.3565891472868217E-2</v>
      </c>
      <c r="G1808" s="189">
        <v>2.1317829457364341E-2</v>
      </c>
      <c r="H1808" s="189" t="s">
        <v>143</v>
      </c>
      <c r="I1808" s="189">
        <v>9.8837209302325577E-2</v>
      </c>
      <c r="J1808" s="188">
        <v>1.0000000000000002</v>
      </c>
      <c r="K1808" s="190">
        <v>516</v>
      </c>
      <c r="L1808" s="94"/>
      <c r="M1808" s="189" t="s">
        <v>143</v>
      </c>
      <c r="N1808" s="189" t="s">
        <v>143</v>
      </c>
      <c r="O1808" s="189">
        <v>0.434</v>
      </c>
      <c r="P1808" s="189">
        <v>0.52</v>
      </c>
      <c r="Q1808" s="189">
        <v>0.28799999999999998</v>
      </c>
      <c r="R1808" s="189">
        <v>0.36899999999999999</v>
      </c>
      <c r="S1808" s="189">
        <v>4.3999999999999997E-2</v>
      </c>
      <c r="T1808" s="189">
        <v>8.5999999999999993E-2</v>
      </c>
      <c r="U1808" s="189">
        <v>7.0000000000000001E-3</v>
      </c>
      <c r="V1808" s="189">
        <v>2.8000000000000001E-2</v>
      </c>
      <c r="W1808" s="189">
        <v>1.2E-2</v>
      </c>
      <c r="X1808" s="189">
        <v>3.7999999999999999E-2</v>
      </c>
      <c r="Y1808" s="189" t="s">
        <v>143</v>
      </c>
      <c r="Z1808" s="189" t="s">
        <v>143</v>
      </c>
      <c r="AA1808" s="189">
        <v>7.5999999999999998E-2</v>
      </c>
      <c r="AB1808" s="189">
        <v>0.128</v>
      </c>
      <c r="AC1808" s="42"/>
    </row>
    <row r="1809" spans="1:29" x14ac:dyDescent="0.25">
      <c r="A1809" s="94" t="s">
        <v>3322</v>
      </c>
      <c r="B1809" s="189" t="s">
        <v>143</v>
      </c>
      <c r="C1809" s="189">
        <v>0.24423963133640553</v>
      </c>
      <c r="D1809" s="189">
        <v>0.33179723502304148</v>
      </c>
      <c r="E1809" s="189">
        <v>0.11751152073732719</v>
      </c>
      <c r="F1809" s="189">
        <v>3.6866359447004608E-2</v>
      </c>
      <c r="G1809" s="189">
        <v>0.23963133640552994</v>
      </c>
      <c r="H1809" s="189">
        <v>2.304147465437788E-3</v>
      </c>
      <c r="I1809" s="189">
        <v>2.7649769585253458E-2</v>
      </c>
      <c r="J1809" s="188">
        <v>1</v>
      </c>
      <c r="K1809" s="190">
        <v>434</v>
      </c>
      <c r="L1809" s="94"/>
      <c r="M1809" s="189" t="s">
        <v>143</v>
      </c>
      <c r="N1809" s="189" t="s">
        <v>143</v>
      </c>
      <c r="O1809" s="189">
        <v>0.20599999999999999</v>
      </c>
      <c r="P1809" s="189">
        <v>0.28699999999999998</v>
      </c>
      <c r="Q1809" s="189">
        <v>0.28899999999999998</v>
      </c>
      <c r="R1809" s="189">
        <v>0.377</v>
      </c>
      <c r="S1809" s="189">
        <v>9.0999999999999998E-2</v>
      </c>
      <c r="T1809" s="189">
        <v>0.151</v>
      </c>
      <c r="U1809" s="189">
        <v>2.3E-2</v>
      </c>
      <c r="V1809" s="189">
        <v>5.8999999999999997E-2</v>
      </c>
      <c r="W1809" s="189">
        <v>0.20200000000000001</v>
      </c>
      <c r="X1809" s="189">
        <v>0.28199999999999997</v>
      </c>
      <c r="Y1809" s="189">
        <v>0</v>
      </c>
      <c r="Z1809" s="189">
        <v>1.2999999999999999E-2</v>
      </c>
      <c r="AA1809" s="189">
        <v>1.6E-2</v>
      </c>
      <c r="AB1809" s="189">
        <v>4.8000000000000001E-2</v>
      </c>
      <c r="AC1809" s="42"/>
    </row>
    <row r="1810" spans="1:29" x14ac:dyDescent="0.25">
      <c r="A1810" s="94" t="s">
        <v>3323</v>
      </c>
      <c r="B1810" s="189" t="s">
        <v>143</v>
      </c>
      <c r="C1810" s="189">
        <v>0.42460317460317459</v>
      </c>
      <c r="D1810" s="189">
        <v>0.11507936507936507</v>
      </c>
      <c r="E1810" s="189">
        <v>0.10317460317460317</v>
      </c>
      <c r="F1810" s="189">
        <v>0.14682539682539683</v>
      </c>
      <c r="G1810" s="189">
        <v>0.18650793650793651</v>
      </c>
      <c r="H1810" s="189">
        <v>3.968253968253968E-3</v>
      </c>
      <c r="I1810" s="189">
        <v>1.984126984126984E-2</v>
      </c>
      <c r="J1810" s="188">
        <v>1</v>
      </c>
      <c r="K1810" s="190">
        <v>252</v>
      </c>
      <c r="L1810" s="94"/>
      <c r="M1810" s="189" t="s">
        <v>143</v>
      </c>
      <c r="N1810" s="189" t="s">
        <v>143</v>
      </c>
      <c r="O1810" s="189">
        <v>0.36499999999999999</v>
      </c>
      <c r="P1810" s="189">
        <v>0.48599999999999999</v>
      </c>
      <c r="Q1810" s="189">
        <v>8.1000000000000003E-2</v>
      </c>
      <c r="R1810" s="189">
        <v>0.16</v>
      </c>
      <c r="S1810" s="189">
        <v>7.0999999999999994E-2</v>
      </c>
      <c r="T1810" s="189">
        <v>0.14699999999999999</v>
      </c>
      <c r="U1810" s="189">
        <v>0.108</v>
      </c>
      <c r="V1810" s="189">
        <v>0.19600000000000001</v>
      </c>
      <c r="W1810" s="189">
        <v>0.14299999999999999</v>
      </c>
      <c r="X1810" s="189">
        <v>0.23899999999999999</v>
      </c>
      <c r="Y1810" s="189">
        <v>1E-3</v>
      </c>
      <c r="Z1810" s="189">
        <v>2.1999999999999999E-2</v>
      </c>
      <c r="AA1810" s="189">
        <v>8.9999999999999993E-3</v>
      </c>
      <c r="AB1810" s="189">
        <v>4.5999999999999999E-2</v>
      </c>
      <c r="AC1810" s="42"/>
    </row>
    <row r="1811" spans="1:29" x14ac:dyDescent="0.25">
      <c r="A1811" s="94" t="s">
        <v>3324</v>
      </c>
      <c r="B1811" s="189" t="s">
        <v>143</v>
      </c>
      <c r="C1811" s="189">
        <v>0.12585034013605442</v>
      </c>
      <c r="D1811" s="189">
        <v>0.23129251700680273</v>
      </c>
      <c r="E1811" s="189">
        <v>0.13945578231292516</v>
      </c>
      <c r="F1811" s="189">
        <v>6.8027210884353748E-2</v>
      </c>
      <c r="G1811" s="189">
        <v>0.40816326530612246</v>
      </c>
      <c r="H1811" s="189">
        <v>6.8027210884353739E-3</v>
      </c>
      <c r="I1811" s="189">
        <v>2.0408163265306121E-2</v>
      </c>
      <c r="J1811" s="188">
        <v>1</v>
      </c>
      <c r="K1811" s="190">
        <v>294</v>
      </c>
      <c r="L1811" s="94"/>
      <c r="M1811" s="189" t="s">
        <v>143</v>
      </c>
      <c r="N1811" s="189" t="s">
        <v>143</v>
      </c>
      <c r="O1811" s="189">
        <v>9.2999999999999999E-2</v>
      </c>
      <c r="P1811" s="189">
        <v>0.16900000000000001</v>
      </c>
      <c r="Q1811" s="189">
        <v>0.187</v>
      </c>
      <c r="R1811" s="189">
        <v>0.28299999999999997</v>
      </c>
      <c r="S1811" s="189">
        <v>0.104</v>
      </c>
      <c r="T1811" s="189">
        <v>0.184</v>
      </c>
      <c r="U1811" s="189">
        <v>4.3999999999999997E-2</v>
      </c>
      <c r="V1811" s="189">
        <v>0.10299999999999999</v>
      </c>
      <c r="W1811" s="189">
        <v>0.35399999999999998</v>
      </c>
      <c r="X1811" s="189">
        <v>0.46500000000000002</v>
      </c>
      <c r="Y1811" s="189">
        <v>2E-3</v>
      </c>
      <c r="Z1811" s="189">
        <v>2.4E-2</v>
      </c>
      <c r="AA1811" s="189">
        <v>8.9999999999999993E-3</v>
      </c>
      <c r="AB1811" s="189">
        <v>4.3999999999999997E-2</v>
      </c>
      <c r="AC1811" s="42"/>
    </row>
    <row r="1812" spans="1:29" x14ac:dyDescent="0.25">
      <c r="A1812" s="94" t="s">
        <v>3325</v>
      </c>
      <c r="B1812" s="189" t="s">
        <v>143</v>
      </c>
      <c r="C1812" s="189">
        <v>0.32408005164622339</v>
      </c>
      <c r="D1812" s="189">
        <v>0.41962556488056812</v>
      </c>
      <c r="E1812" s="189">
        <v>9.4899935442220792E-2</v>
      </c>
      <c r="F1812" s="189">
        <v>4.0025823111684955E-2</v>
      </c>
      <c r="G1812" s="189">
        <v>8.5216268560361519E-2</v>
      </c>
      <c r="H1812" s="189">
        <v>2.5823111684958036E-3</v>
      </c>
      <c r="I1812" s="189">
        <v>3.3570045190445451E-2</v>
      </c>
      <c r="J1812" s="188">
        <v>0.99999999999999989</v>
      </c>
      <c r="K1812" s="190">
        <v>1549</v>
      </c>
      <c r="L1812" s="94"/>
      <c r="M1812" s="189" t="s">
        <v>143</v>
      </c>
      <c r="N1812" s="189" t="s">
        <v>143</v>
      </c>
      <c r="O1812" s="189">
        <v>0.30099999999999999</v>
      </c>
      <c r="P1812" s="189">
        <v>0.34799999999999998</v>
      </c>
      <c r="Q1812" s="189">
        <v>0.39500000000000002</v>
      </c>
      <c r="R1812" s="189">
        <v>0.44400000000000001</v>
      </c>
      <c r="S1812" s="189">
        <v>8.1000000000000003E-2</v>
      </c>
      <c r="T1812" s="189">
        <v>0.111</v>
      </c>
      <c r="U1812" s="189">
        <v>3.1E-2</v>
      </c>
      <c r="V1812" s="189">
        <v>5.0999999999999997E-2</v>
      </c>
      <c r="W1812" s="189">
        <v>7.1999999999999995E-2</v>
      </c>
      <c r="X1812" s="189">
        <v>0.1</v>
      </c>
      <c r="Y1812" s="189">
        <v>1E-3</v>
      </c>
      <c r="Z1812" s="189">
        <v>7.0000000000000001E-3</v>
      </c>
      <c r="AA1812" s="189">
        <v>2.5999999999999999E-2</v>
      </c>
      <c r="AB1812" s="189">
        <v>4.3999999999999997E-2</v>
      </c>
      <c r="AC1812" s="42"/>
    </row>
    <row r="1813" spans="1:29" x14ac:dyDescent="0.25">
      <c r="A1813" s="94" t="s">
        <v>3326</v>
      </c>
      <c r="B1813" s="189" t="s">
        <v>143</v>
      </c>
      <c r="C1813" s="189">
        <v>0.51971326164874554</v>
      </c>
      <c r="D1813" s="189">
        <v>0.29749103942652327</v>
      </c>
      <c r="E1813" s="189">
        <v>6.093189964157706E-2</v>
      </c>
      <c r="F1813" s="189">
        <v>1.7921146953405017E-2</v>
      </c>
      <c r="G1813" s="189">
        <v>7.5268817204301078E-2</v>
      </c>
      <c r="H1813" s="189">
        <v>3.5842293906810036E-3</v>
      </c>
      <c r="I1813" s="189">
        <v>2.5089605734767026E-2</v>
      </c>
      <c r="J1813" s="188">
        <v>1</v>
      </c>
      <c r="K1813" s="190">
        <v>279</v>
      </c>
      <c r="L1813" s="94"/>
      <c r="M1813" s="189" t="s">
        <v>143</v>
      </c>
      <c r="N1813" s="189" t="s">
        <v>143</v>
      </c>
      <c r="O1813" s="189">
        <v>0.46100000000000002</v>
      </c>
      <c r="P1813" s="189">
        <v>0.57799999999999996</v>
      </c>
      <c r="Q1813" s="189">
        <v>0.247</v>
      </c>
      <c r="R1813" s="189">
        <v>0.35399999999999998</v>
      </c>
      <c r="S1813" s="189">
        <v>3.7999999999999999E-2</v>
      </c>
      <c r="T1813" s="189">
        <v>9.5000000000000001E-2</v>
      </c>
      <c r="U1813" s="189">
        <v>8.0000000000000002E-3</v>
      </c>
      <c r="V1813" s="189">
        <v>4.1000000000000002E-2</v>
      </c>
      <c r="W1813" s="189">
        <v>0.05</v>
      </c>
      <c r="X1813" s="189">
        <v>0.112</v>
      </c>
      <c r="Y1813" s="189">
        <v>1E-3</v>
      </c>
      <c r="Z1813" s="189">
        <v>0.02</v>
      </c>
      <c r="AA1813" s="189">
        <v>1.2E-2</v>
      </c>
      <c r="AB1813" s="189">
        <v>5.0999999999999997E-2</v>
      </c>
      <c r="AC1813" s="42"/>
    </row>
    <row r="1814" spans="1:29" x14ac:dyDescent="0.25">
      <c r="A1814" s="94" t="s">
        <v>3327</v>
      </c>
      <c r="B1814" s="189">
        <v>5.9673282030511678E-2</v>
      </c>
      <c r="C1814" s="189">
        <v>0.27136492507087889</v>
      </c>
      <c r="D1814" s="189">
        <v>0.27312002160118809</v>
      </c>
      <c r="E1814" s="189">
        <v>9.8622924260834341E-2</v>
      </c>
      <c r="F1814" s="189">
        <v>3.1524233832860807E-2</v>
      </c>
      <c r="G1814" s="189">
        <v>0.22154718509518023</v>
      </c>
      <c r="H1814" s="189">
        <v>4.3877413257729179E-3</v>
      </c>
      <c r="I1814" s="189">
        <v>3.975968678277305E-2</v>
      </c>
      <c r="J1814" s="188">
        <v>1</v>
      </c>
      <c r="K1814" s="190">
        <v>14814</v>
      </c>
      <c r="L1814" s="94"/>
      <c r="M1814" s="189">
        <v>5.6000000000000001E-2</v>
      </c>
      <c r="N1814" s="189">
        <v>6.4000000000000001E-2</v>
      </c>
      <c r="O1814" s="189">
        <v>0.26400000000000001</v>
      </c>
      <c r="P1814" s="189">
        <v>0.27900000000000003</v>
      </c>
      <c r="Q1814" s="189">
        <v>0.26600000000000001</v>
      </c>
      <c r="R1814" s="189">
        <v>0.28000000000000003</v>
      </c>
      <c r="S1814" s="189">
        <v>9.4E-2</v>
      </c>
      <c r="T1814" s="189">
        <v>0.104</v>
      </c>
      <c r="U1814" s="189">
        <v>2.9000000000000001E-2</v>
      </c>
      <c r="V1814" s="189">
        <v>3.4000000000000002E-2</v>
      </c>
      <c r="W1814" s="189">
        <v>0.215</v>
      </c>
      <c r="X1814" s="189">
        <v>0.22800000000000001</v>
      </c>
      <c r="Y1814" s="189">
        <v>3.0000000000000001E-3</v>
      </c>
      <c r="Z1814" s="189">
        <v>6.0000000000000001E-3</v>
      </c>
      <c r="AA1814" s="189">
        <v>3.6999999999999998E-2</v>
      </c>
      <c r="AB1814" s="189">
        <v>4.2999999999999997E-2</v>
      </c>
      <c r="AC1814" s="42"/>
    </row>
    <row r="1815" spans="1:29" x14ac:dyDescent="0.25">
      <c r="A1815" s="94" t="s">
        <v>3328</v>
      </c>
      <c r="B1815" s="189" t="s">
        <v>143</v>
      </c>
      <c r="C1815" s="189">
        <v>0.33856502242152464</v>
      </c>
      <c r="D1815" s="189">
        <v>0.25784753363228702</v>
      </c>
      <c r="E1815" s="189">
        <v>0.13901345291479822</v>
      </c>
      <c r="F1815" s="189">
        <v>2.914798206278027E-2</v>
      </c>
      <c r="G1815" s="189">
        <v>0.19955156950672645</v>
      </c>
      <c r="H1815" s="189">
        <v>2.242152466367713E-3</v>
      </c>
      <c r="I1815" s="189">
        <v>3.3632286995515695E-2</v>
      </c>
      <c r="J1815" s="188">
        <v>0.99999999999999989</v>
      </c>
      <c r="K1815" s="190">
        <v>446</v>
      </c>
      <c r="L1815" s="94"/>
      <c r="M1815" s="189" t="s">
        <v>143</v>
      </c>
      <c r="N1815" s="189" t="s">
        <v>143</v>
      </c>
      <c r="O1815" s="189">
        <v>0.29599999999999999</v>
      </c>
      <c r="P1815" s="189">
        <v>0.38400000000000001</v>
      </c>
      <c r="Q1815" s="189">
        <v>0.219</v>
      </c>
      <c r="R1815" s="189">
        <v>0.3</v>
      </c>
      <c r="S1815" s="189">
        <v>0.11</v>
      </c>
      <c r="T1815" s="189">
        <v>0.17399999999999999</v>
      </c>
      <c r="U1815" s="189">
        <v>1.7000000000000001E-2</v>
      </c>
      <c r="V1815" s="189">
        <v>4.9000000000000002E-2</v>
      </c>
      <c r="W1815" s="189">
        <v>0.16500000000000001</v>
      </c>
      <c r="X1815" s="189">
        <v>0.23899999999999999</v>
      </c>
      <c r="Y1815" s="189">
        <v>0</v>
      </c>
      <c r="Z1815" s="189">
        <v>1.2999999999999999E-2</v>
      </c>
      <c r="AA1815" s="189">
        <v>0.02</v>
      </c>
      <c r="AB1815" s="189">
        <v>5.5E-2</v>
      </c>
      <c r="AC1815" s="42"/>
    </row>
    <row r="1816" spans="1:29" x14ac:dyDescent="0.25">
      <c r="A1816" s="94" t="s">
        <v>3329</v>
      </c>
      <c r="B1816" s="189" t="s">
        <v>143</v>
      </c>
      <c r="C1816" s="189">
        <v>9.9447513812154692E-2</v>
      </c>
      <c r="D1816" s="189">
        <v>0.20441988950276244</v>
      </c>
      <c r="E1816" s="189">
        <v>8.2872928176795577E-2</v>
      </c>
      <c r="F1816" s="189">
        <v>1.3812154696132596E-2</v>
      </c>
      <c r="G1816" s="189">
        <v>0.54143646408839774</v>
      </c>
      <c r="H1816" s="189">
        <v>2.2099447513812154E-2</v>
      </c>
      <c r="I1816" s="189">
        <v>3.591160220994475E-2</v>
      </c>
      <c r="J1816" s="188">
        <v>0.99999999999999989</v>
      </c>
      <c r="K1816" s="190">
        <v>362</v>
      </c>
      <c r="L1816" s="94"/>
      <c r="M1816" s="189" t="s">
        <v>143</v>
      </c>
      <c r="N1816" s="189" t="s">
        <v>143</v>
      </c>
      <c r="O1816" s="189">
        <v>7.2999999999999995E-2</v>
      </c>
      <c r="P1816" s="189">
        <v>0.13500000000000001</v>
      </c>
      <c r="Q1816" s="189">
        <v>0.16600000000000001</v>
      </c>
      <c r="R1816" s="189">
        <v>0.249</v>
      </c>
      <c r="S1816" s="189">
        <v>5.8999999999999997E-2</v>
      </c>
      <c r="T1816" s="189">
        <v>0.11600000000000001</v>
      </c>
      <c r="U1816" s="189">
        <v>6.0000000000000001E-3</v>
      </c>
      <c r="V1816" s="189">
        <v>3.2000000000000001E-2</v>
      </c>
      <c r="W1816" s="189">
        <v>0.49</v>
      </c>
      <c r="X1816" s="189">
        <v>0.59199999999999997</v>
      </c>
      <c r="Y1816" s="189">
        <v>1.0999999999999999E-2</v>
      </c>
      <c r="Z1816" s="189">
        <v>4.2999999999999997E-2</v>
      </c>
      <c r="AA1816" s="189">
        <v>2.1000000000000001E-2</v>
      </c>
      <c r="AB1816" s="189">
        <v>0.06</v>
      </c>
      <c r="AC1816" s="42"/>
    </row>
    <row r="1817" spans="1:29" x14ac:dyDescent="0.25">
      <c r="A1817" s="94" t="s">
        <v>3330</v>
      </c>
      <c r="B1817" s="189">
        <v>0.21701063164477799</v>
      </c>
      <c r="C1817" s="189">
        <v>1.2507817385866166E-3</v>
      </c>
      <c r="D1817" s="189">
        <v>0.42839274546591621</v>
      </c>
      <c r="E1817" s="189">
        <v>0.32770481550969355</v>
      </c>
      <c r="F1817" s="189">
        <v>3.1269543464665416E-3</v>
      </c>
      <c r="G1817" s="189">
        <v>4.3777360850531582E-3</v>
      </c>
      <c r="H1817" s="189" t="s">
        <v>143</v>
      </c>
      <c r="I1817" s="189">
        <v>1.813633520950594E-2</v>
      </c>
      <c r="J1817" s="188">
        <v>1</v>
      </c>
      <c r="K1817" s="190">
        <v>1599</v>
      </c>
      <c r="L1817" s="94"/>
      <c r="M1817" s="189">
        <v>0.19700000000000001</v>
      </c>
      <c r="N1817" s="189">
        <v>0.23799999999999999</v>
      </c>
      <c r="O1817" s="189">
        <v>0</v>
      </c>
      <c r="P1817" s="189">
        <v>5.0000000000000001E-3</v>
      </c>
      <c r="Q1817" s="189">
        <v>0.40400000000000003</v>
      </c>
      <c r="R1817" s="189">
        <v>0.45300000000000001</v>
      </c>
      <c r="S1817" s="189">
        <v>0.30499999999999999</v>
      </c>
      <c r="T1817" s="189">
        <v>0.35099999999999998</v>
      </c>
      <c r="U1817" s="189">
        <v>1E-3</v>
      </c>
      <c r="V1817" s="189">
        <v>7.0000000000000001E-3</v>
      </c>
      <c r="W1817" s="189">
        <v>2E-3</v>
      </c>
      <c r="X1817" s="189">
        <v>8.9999999999999993E-3</v>
      </c>
      <c r="Y1817" s="189" t="s">
        <v>143</v>
      </c>
      <c r="Z1817" s="189" t="s">
        <v>143</v>
      </c>
      <c r="AA1817" s="189">
        <v>1.2999999999999999E-2</v>
      </c>
      <c r="AB1817" s="189">
        <v>2.5999999999999999E-2</v>
      </c>
      <c r="AC1817" s="42"/>
    </row>
    <row r="1818" spans="1:29" x14ac:dyDescent="0.25">
      <c r="A1818" s="94" t="s">
        <v>3331</v>
      </c>
      <c r="B1818" s="189">
        <v>8.4930088037286383E-2</v>
      </c>
      <c r="C1818" s="189">
        <v>0.27550491973070945</v>
      </c>
      <c r="D1818" s="189">
        <v>0.2180217503883998</v>
      </c>
      <c r="E1818" s="189">
        <v>8.2340756084930092E-2</v>
      </c>
      <c r="F1818" s="189">
        <v>6.4215432418436039E-2</v>
      </c>
      <c r="G1818" s="189">
        <v>0.23873640600725013</v>
      </c>
      <c r="H1818" s="189">
        <v>7.7679958570688766E-3</v>
      </c>
      <c r="I1818" s="189">
        <v>2.8482651475919211E-2</v>
      </c>
      <c r="J1818" s="188">
        <v>1</v>
      </c>
      <c r="K1818" s="190">
        <v>1931</v>
      </c>
      <c r="L1818" s="94"/>
      <c r="M1818" s="189">
        <v>7.2999999999999995E-2</v>
      </c>
      <c r="N1818" s="189">
        <v>9.8000000000000004E-2</v>
      </c>
      <c r="O1818" s="189">
        <v>0.25600000000000001</v>
      </c>
      <c r="P1818" s="189">
        <v>0.29599999999999999</v>
      </c>
      <c r="Q1818" s="189">
        <v>0.2</v>
      </c>
      <c r="R1818" s="189">
        <v>0.23699999999999999</v>
      </c>
      <c r="S1818" s="189">
        <v>7.0999999999999994E-2</v>
      </c>
      <c r="T1818" s="189">
        <v>9.5000000000000001E-2</v>
      </c>
      <c r="U1818" s="189">
        <v>5.3999999999999999E-2</v>
      </c>
      <c r="V1818" s="189">
        <v>7.5999999999999998E-2</v>
      </c>
      <c r="W1818" s="189">
        <v>0.22</v>
      </c>
      <c r="X1818" s="189">
        <v>0.25800000000000001</v>
      </c>
      <c r="Y1818" s="189">
        <v>5.0000000000000001E-3</v>
      </c>
      <c r="Z1818" s="189">
        <v>1.2999999999999999E-2</v>
      </c>
      <c r="AA1818" s="189">
        <v>2.1999999999999999E-2</v>
      </c>
      <c r="AB1818" s="189">
        <v>3.6999999999999998E-2</v>
      </c>
      <c r="AC1818" s="42"/>
    </row>
    <row r="1819" spans="1:29" x14ac:dyDescent="0.25">
      <c r="A1819" s="94" t="s">
        <v>3332</v>
      </c>
      <c r="B1819" s="189">
        <v>0.27842628620838739</v>
      </c>
      <c r="C1819" s="189">
        <v>0.4327712926934717</v>
      </c>
      <c r="D1819" s="189">
        <v>0.16299178555987895</v>
      </c>
      <c r="E1819" s="189">
        <v>3.2425421530479899E-2</v>
      </c>
      <c r="F1819" s="189">
        <v>2.5940337224383916E-3</v>
      </c>
      <c r="G1819" s="189">
        <v>4.7124945957630782E-2</v>
      </c>
      <c r="H1819" s="189">
        <v>4.3233895373973198E-3</v>
      </c>
      <c r="I1819" s="189">
        <v>3.9342844790315606E-2</v>
      </c>
      <c r="J1819" s="188">
        <v>0.99999999999999989</v>
      </c>
      <c r="K1819" s="190">
        <v>2313</v>
      </c>
      <c r="L1819" s="94"/>
      <c r="M1819" s="189">
        <v>0.26100000000000001</v>
      </c>
      <c r="N1819" s="189">
        <v>0.29699999999999999</v>
      </c>
      <c r="O1819" s="189">
        <v>0.41299999999999998</v>
      </c>
      <c r="P1819" s="189">
        <v>0.45300000000000001</v>
      </c>
      <c r="Q1819" s="189">
        <v>0.14799999999999999</v>
      </c>
      <c r="R1819" s="189">
        <v>0.17899999999999999</v>
      </c>
      <c r="S1819" s="189">
        <v>2.5999999999999999E-2</v>
      </c>
      <c r="T1819" s="189">
        <v>0.04</v>
      </c>
      <c r="U1819" s="189">
        <v>1E-3</v>
      </c>
      <c r="V1819" s="189">
        <v>6.0000000000000001E-3</v>
      </c>
      <c r="W1819" s="189">
        <v>3.9E-2</v>
      </c>
      <c r="X1819" s="189">
        <v>5.7000000000000002E-2</v>
      </c>
      <c r="Y1819" s="189">
        <v>2E-3</v>
      </c>
      <c r="Z1819" s="189">
        <v>8.0000000000000002E-3</v>
      </c>
      <c r="AA1819" s="189">
        <v>3.2000000000000001E-2</v>
      </c>
      <c r="AB1819" s="189">
        <v>4.8000000000000001E-2</v>
      </c>
      <c r="AC1819" s="42"/>
    </row>
    <row r="1820" spans="1:29" x14ac:dyDescent="0.25">
      <c r="A1820" s="94" t="s">
        <v>3333</v>
      </c>
      <c r="B1820" s="189" t="s">
        <v>143</v>
      </c>
      <c r="C1820" s="189">
        <v>0.22384428223844283</v>
      </c>
      <c r="D1820" s="189">
        <v>0.29197080291970801</v>
      </c>
      <c r="E1820" s="189">
        <v>0.16058394160583941</v>
      </c>
      <c r="F1820" s="189">
        <v>2.4330900243309004E-2</v>
      </c>
      <c r="G1820" s="189">
        <v>0.27007299270072993</v>
      </c>
      <c r="H1820" s="189">
        <v>9.7323600973236012E-3</v>
      </c>
      <c r="I1820" s="189">
        <v>1.9464720194647202E-2</v>
      </c>
      <c r="J1820" s="188">
        <v>1</v>
      </c>
      <c r="K1820" s="190">
        <v>411</v>
      </c>
      <c r="L1820" s="94"/>
      <c r="M1820" s="189" t="s">
        <v>143</v>
      </c>
      <c r="N1820" s="189" t="s">
        <v>143</v>
      </c>
      <c r="O1820" s="189">
        <v>0.186</v>
      </c>
      <c r="P1820" s="189">
        <v>0.26700000000000002</v>
      </c>
      <c r="Q1820" s="189">
        <v>0.25</v>
      </c>
      <c r="R1820" s="189">
        <v>0.33800000000000002</v>
      </c>
      <c r="S1820" s="189">
        <v>0.128</v>
      </c>
      <c r="T1820" s="189">
        <v>0.19900000000000001</v>
      </c>
      <c r="U1820" s="189">
        <v>1.2999999999999999E-2</v>
      </c>
      <c r="V1820" s="189">
        <v>4.3999999999999997E-2</v>
      </c>
      <c r="W1820" s="189">
        <v>0.22900000000000001</v>
      </c>
      <c r="X1820" s="189">
        <v>0.315</v>
      </c>
      <c r="Y1820" s="189">
        <v>4.0000000000000001E-3</v>
      </c>
      <c r="Z1820" s="189">
        <v>2.5000000000000001E-2</v>
      </c>
      <c r="AA1820" s="189">
        <v>0.01</v>
      </c>
      <c r="AB1820" s="189">
        <v>3.7999999999999999E-2</v>
      </c>
      <c r="AC1820" s="42"/>
    </row>
    <row r="1821" spans="1:29" x14ac:dyDescent="0.25">
      <c r="A1821" s="94" t="s">
        <v>3334</v>
      </c>
      <c r="B1821" s="189" t="s">
        <v>143</v>
      </c>
      <c r="C1821" s="189">
        <v>0.27484578478409871</v>
      </c>
      <c r="D1821" s="189">
        <v>0.20630568882796435</v>
      </c>
      <c r="E1821" s="189">
        <v>8.704592186429061E-2</v>
      </c>
      <c r="F1821" s="189">
        <v>1.233721727210418E-2</v>
      </c>
      <c r="G1821" s="189">
        <v>0.38793694311172033</v>
      </c>
      <c r="H1821" s="189">
        <v>2.7416038382453737E-3</v>
      </c>
      <c r="I1821" s="189">
        <v>2.8786840301576421E-2</v>
      </c>
      <c r="J1821" s="188">
        <v>1</v>
      </c>
      <c r="K1821" s="190">
        <v>1459</v>
      </c>
      <c r="L1821" s="94"/>
      <c r="M1821" s="189" t="s">
        <v>143</v>
      </c>
      <c r="N1821" s="189" t="s">
        <v>143</v>
      </c>
      <c r="O1821" s="189">
        <v>0.253</v>
      </c>
      <c r="P1821" s="189">
        <v>0.29799999999999999</v>
      </c>
      <c r="Q1821" s="189">
        <v>0.186</v>
      </c>
      <c r="R1821" s="189">
        <v>0.22800000000000001</v>
      </c>
      <c r="S1821" s="189">
        <v>7.3999999999999996E-2</v>
      </c>
      <c r="T1821" s="189">
        <v>0.10299999999999999</v>
      </c>
      <c r="U1821" s="189">
        <v>8.0000000000000002E-3</v>
      </c>
      <c r="V1821" s="189">
        <v>1.9E-2</v>
      </c>
      <c r="W1821" s="189">
        <v>0.36299999999999999</v>
      </c>
      <c r="X1821" s="189">
        <v>0.41299999999999998</v>
      </c>
      <c r="Y1821" s="189">
        <v>1E-3</v>
      </c>
      <c r="Z1821" s="189">
        <v>7.0000000000000001E-3</v>
      </c>
      <c r="AA1821" s="189">
        <v>2.1000000000000001E-2</v>
      </c>
      <c r="AB1821" s="189">
        <v>3.9E-2</v>
      </c>
      <c r="AC1821" s="42"/>
    </row>
    <row r="1822" spans="1:29" x14ac:dyDescent="0.25">
      <c r="A1822" s="94" t="s">
        <v>3335</v>
      </c>
      <c r="B1822" s="189" t="s">
        <v>143</v>
      </c>
      <c r="C1822" s="189">
        <v>0.40348101265822783</v>
      </c>
      <c r="D1822" s="189">
        <v>0.39082278481012656</v>
      </c>
      <c r="E1822" s="189">
        <v>6.9620253164556958E-2</v>
      </c>
      <c r="F1822" s="189">
        <v>7.9113924050632917E-3</v>
      </c>
      <c r="G1822" s="189">
        <v>1.5822784810126583E-2</v>
      </c>
      <c r="H1822" s="189">
        <v>1.5822784810126582E-3</v>
      </c>
      <c r="I1822" s="189">
        <v>0.11075949367088607</v>
      </c>
      <c r="J1822" s="188">
        <v>1</v>
      </c>
      <c r="K1822" s="190">
        <v>632</v>
      </c>
      <c r="L1822" s="94"/>
      <c r="M1822" s="189" t="s">
        <v>143</v>
      </c>
      <c r="N1822" s="189" t="s">
        <v>143</v>
      </c>
      <c r="O1822" s="189">
        <v>0.36599999999999999</v>
      </c>
      <c r="P1822" s="189">
        <v>0.442</v>
      </c>
      <c r="Q1822" s="189">
        <v>0.35399999999999998</v>
      </c>
      <c r="R1822" s="189">
        <v>0.42899999999999999</v>
      </c>
      <c r="S1822" s="189">
        <v>5.1999999999999998E-2</v>
      </c>
      <c r="T1822" s="189">
        <v>9.1999999999999998E-2</v>
      </c>
      <c r="U1822" s="189">
        <v>3.0000000000000001E-3</v>
      </c>
      <c r="V1822" s="189">
        <v>1.7999999999999999E-2</v>
      </c>
      <c r="W1822" s="189">
        <v>8.9999999999999993E-3</v>
      </c>
      <c r="X1822" s="189">
        <v>2.9000000000000001E-2</v>
      </c>
      <c r="Y1822" s="189">
        <v>0</v>
      </c>
      <c r="Z1822" s="189">
        <v>8.9999999999999993E-3</v>
      </c>
      <c r="AA1822" s="189">
        <v>8.8999999999999996E-2</v>
      </c>
      <c r="AB1822" s="189">
        <v>0.13800000000000001</v>
      </c>
      <c r="AC1822" s="42"/>
    </row>
    <row r="1823" spans="1:29" x14ac:dyDescent="0.25">
      <c r="A1823" s="94" t="s">
        <v>3336</v>
      </c>
      <c r="B1823" s="189" t="s">
        <v>143</v>
      </c>
      <c r="C1823" s="189">
        <v>0.16724137931034483</v>
      </c>
      <c r="D1823" s="189">
        <v>0.38275862068965516</v>
      </c>
      <c r="E1823" s="189">
        <v>0.13448275862068965</v>
      </c>
      <c r="F1823" s="189">
        <v>2.0689655172413793E-2</v>
      </c>
      <c r="G1823" s="189">
        <v>0.25172413793103449</v>
      </c>
      <c r="H1823" s="189">
        <v>1.7241379310344827E-3</v>
      </c>
      <c r="I1823" s="189">
        <v>4.1379310344827586E-2</v>
      </c>
      <c r="J1823" s="188">
        <v>0.99999999999999989</v>
      </c>
      <c r="K1823" s="190">
        <v>580</v>
      </c>
      <c r="L1823" s="94"/>
      <c r="M1823" s="189" t="s">
        <v>143</v>
      </c>
      <c r="N1823" s="189" t="s">
        <v>143</v>
      </c>
      <c r="O1823" s="189">
        <v>0.13900000000000001</v>
      </c>
      <c r="P1823" s="189">
        <v>0.2</v>
      </c>
      <c r="Q1823" s="189">
        <v>0.34399999999999997</v>
      </c>
      <c r="R1823" s="189">
        <v>0.42299999999999999</v>
      </c>
      <c r="S1823" s="189">
        <v>0.109</v>
      </c>
      <c r="T1823" s="189">
        <v>0.16500000000000001</v>
      </c>
      <c r="U1823" s="189">
        <v>1.2E-2</v>
      </c>
      <c r="V1823" s="189">
        <v>3.5999999999999997E-2</v>
      </c>
      <c r="W1823" s="189">
        <v>0.218</v>
      </c>
      <c r="X1823" s="189">
        <v>0.28899999999999998</v>
      </c>
      <c r="Y1823" s="189">
        <v>0</v>
      </c>
      <c r="Z1823" s="189">
        <v>0.01</v>
      </c>
      <c r="AA1823" s="189">
        <v>2.8000000000000001E-2</v>
      </c>
      <c r="AB1823" s="189">
        <v>6.0999999999999999E-2</v>
      </c>
      <c r="AC1823" s="42"/>
    </row>
    <row r="1824" spans="1:29" x14ac:dyDescent="0.25">
      <c r="A1824" s="94" t="s">
        <v>3337</v>
      </c>
      <c r="B1824" s="189" t="s">
        <v>143</v>
      </c>
      <c r="C1824" s="189">
        <v>0.32577903682719545</v>
      </c>
      <c r="D1824" s="189">
        <v>0.16147308781869688</v>
      </c>
      <c r="E1824" s="189">
        <v>0.10198300283286119</v>
      </c>
      <c r="F1824" s="189">
        <v>0.13031161473087818</v>
      </c>
      <c r="G1824" s="189">
        <v>0.24079320113314448</v>
      </c>
      <c r="H1824" s="189">
        <v>5.6657223796033997E-3</v>
      </c>
      <c r="I1824" s="189">
        <v>3.39943342776204E-2</v>
      </c>
      <c r="J1824" s="188">
        <v>1</v>
      </c>
      <c r="K1824" s="190">
        <v>353</v>
      </c>
      <c r="L1824" s="94"/>
      <c r="M1824" s="189" t="s">
        <v>143</v>
      </c>
      <c r="N1824" s="189" t="s">
        <v>143</v>
      </c>
      <c r="O1824" s="189">
        <v>0.27900000000000003</v>
      </c>
      <c r="P1824" s="189">
        <v>0.376</v>
      </c>
      <c r="Q1824" s="189">
        <v>0.127</v>
      </c>
      <c r="R1824" s="189">
        <v>0.20300000000000001</v>
      </c>
      <c r="S1824" s="189">
        <v>7.4999999999999997E-2</v>
      </c>
      <c r="T1824" s="189">
        <v>0.13800000000000001</v>
      </c>
      <c r="U1824" s="189">
        <v>9.9000000000000005E-2</v>
      </c>
      <c r="V1824" s="189">
        <v>0.16900000000000001</v>
      </c>
      <c r="W1824" s="189">
        <v>0.19900000000000001</v>
      </c>
      <c r="X1824" s="189">
        <v>0.28799999999999998</v>
      </c>
      <c r="Y1824" s="189">
        <v>2E-3</v>
      </c>
      <c r="Z1824" s="189">
        <v>0.02</v>
      </c>
      <c r="AA1824" s="189">
        <v>0.02</v>
      </c>
      <c r="AB1824" s="189">
        <v>5.8000000000000003E-2</v>
      </c>
      <c r="AC1824" s="42"/>
    </row>
    <row r="1825" spans="1:29" x14ac:dyDescent="0.25">
      <c r="A1825" s="94" t="s">
        <v>3338</v>
      </c>
      <c r="B1825" s="189" t="s">
        <v>143</v>
      </c>
      <c r="C1825" s="189">
        <v>0.12028301886792453</v>
      </c>
      <c r="D1825" s="189">
        <v>0.19575471698113209</v>
      </c>
      <c r="E1825" s="189">
        <v>0.10141509433962265</v>
      </c>
      <c r="F1825" s="189">
        <v>3.7735849056603772E-2</v>
      </c>
      <c r="G1825" s="189">
        <v>0.49764150943396224</v>
      </c>
      <c r="H1825" s="189">
        <v>2.3584905660377358E-3</v>
      </c>
      <c r="I1825" s="189">
        <v>4.4811320754716978E-2</v>
      </c>
      <c r="J1825" s="188">
        <v>0.99999999999999989</v>
      </c>
      <c r="K1825" s="190">
        <v>424</v>
      </c>
      <c r="L1825" s="94"/>
      <c r="M1825" s="189" t="s">
        <v>143</v>
      </c>
      <c r="N1825" s="189" t="s">
        <v>143</v>
      </c>
      <c r="O1825" s="189">
        <v>9.2999999999999999E-2</v>
      </c>
      <c r="P1825" s="189">
        <v>0.155</v>
      </c>
      <c r="Q1825" s="189">
        <v>0.161</v>
      </c>
      <c r="R1825" s="189">
        <v>0.23599999999999999</v>
      </c>
      <c r="S1825" s="189">
        <v>7.5999999999999998E-2</v>
      </c>
      <c r="T1825" s="189">
        <v>0.13400000000000001</v>
      </c>
      <c r="U1825" s="189">
        <v>2.3E-2</v>
      </c>
      <c r="V1825" s="189">
        <v>0.06</v>
      </c>
      <c r="W1825" s="189">
        <v>0.45</v>
      </c>
      <c r="X1825" s="189">
        <v>0.54500000000000004</v>
      </c>
      <c r="Y1825" s="189">
        <v>0</v>
      </c>
      <c r="Z1825" s="189">
        <v>1.2999999999999999E-2</v>
      </c>
      <c r="AA1825" s="189">
        <v>2.9000000000000001E-2</v>
      </c>
      <c r="AB1825" s="189">
        <v>6.9000000000000006E-2</v>
      </c>
      <c r="AC1825" s="42"/>
    </row>
    <row r="1826" spans="1:29" x14ac:dyDescent="0.25">
      <c r="A1826" s="94" t="s">
        <v>3339</v>
      </c>
      <c r="B1826" s="189" t="s">
        <v>143</v>
      </c>
      <c r="C1826" s="189">
        <v>0.26111908177905307</v>
      </c>
      <c r="D1826" s="189">
        <v>0.4347202295552367</v>
      </c>
      <c r="E1826" s="189">
        <v>0.11525585844093734</v>
      </c>
      <c r="F1826" s="189">
        <v>2.34337637494022E-2</v>
      </c>
      <c r="G1826" s="189">
        <v>0.10234337637494022</v>
      </c>
      <c r="H1826" s="189">
        <v>1.9129603060736491E-3</v>
      </c>
      <c r="I1826" s="189">
        <v>6.121472979435677E-2</v>
      </c>
      <c r="J1826" s="188">
        <v>1</v>
      </c>
      <c r="K1826" s="190">
        <v>2091</v>
      </c>
      <c r="L1826" s="94"/>
      <c r="M1826" s="189" t="s">
        <v>143</v>
      </c>
      <c r="N1826" s="189" t="s">
        <v>143</v>
      </c>
      <c r="O1826" s="189">
        <v>0.24299999999999999</v>
      </c>
      <c r="P1826" s="189">
        <v>0.28000000000000003</v>
      </c>
      <c r="Q1826" s="189">
        <v>0.41399999999999998</v>
      </c>
      <c r="R1826" s="189">
        <v>0.45600000000000002</v>
      </c>
      <c r="S1826" s="189">
        <v>0.10199999999999999</v>
      </c>
      <c r="T1826" s="189">
        <v>0.13</v>
      </c>
      <c r="U1826" s="189">
        <v>1.7999999999999999E-2</v>
      </c>
      <c r="V1826" s="189">
        <v>3.1E-2</v>
      </c>
      <c r="W1826" s="189">
        <v>0.09</v>
      </c>
      <c r="X1826" s="189">
        <v>0.11600000000000001</v>
      </c>
      <c r="Y1826" s="189">
        <v>1E-3</v>
      </c>
      <c r="Z1826" s="189">
        <v>5.0000000000000001E-3</v>
      </c>
      <c r="AA1826" s="189">
        <v>5.1999999999999998E-2</v>
      </c>
      <c r="AB1826" s="189">
        <v>7.1999999999999995E-2</v>
      </c>
      <c r="AC1826" s="42"/>
    </row>
    <row r="1827" spans="1:29" x14ac:dyDescent="0.25">
      <c r="A1827" s="94" t="s">
        <v>3340</v>
      </c>
      <c r="B1827" s="189" t="s">
        <v>143</v>
      </c>
      <c r="C1827" s="189">
        <v>0.42480211081794195</v>
      </c>
      <c r="D1827" s="189">
        <v>0.34564643799472294</v>
      </c>
      <c r="E1827" s="189">
        <v>8.1794195250659632E-2</v>
      </c>
      <c r="F1827" s="189">
        <v>1.3192612137203167E-2</v>
      </c>
      <c r="G1827" s="189">
        <v>0.10554089709762533</v>
      </c>
      <c r="H1827" s="189">
        <v>5.2770448548812663E-3</v>
      </c>
      <c r="I1827" s="189">
        <v>2.3746701846965697E-2</v>
      </c>
      <c r="J1827" s="188">
        <v>1</v>
      </c>
      <c r="K1827" s="190">
        <v>379</v>
      </c>
      <c r="L1827" s="94"/>
      <c r="M1827" s="189" t="s">
        <v>143</v>
      </c>
      <c r="N1827" s="189" t="s">
        <v>143</v>
      </c>
      <c r="O1827" s="189">
        <v>0.376</v>
      </c>
      <c r="P1827" s="189">
        <v>0.47499999999999998</v>
      </c>
      <c r="Q1827" s="189">
        <v>0.3</v>
      </c>
      <c r="R1827" s="189">
        <v>0.39500000000000002</v>
      </c>
      <c r="S1827" s="189">
        <v>5.8000000000000003E-2</v>
      </c>
      <c r="T1827" s="189">
        <v>0.114</v>
      </c>
      <c r="U1827" s="189">
        <v>6.0000000000000001E-3</v>
      </c>
      <c r="V1827" s="189">
        <v>3.1E-2</v>
      </c>
      <c r="W1827" s="189">
        <v>7.8E-2</v>
      </c>
      <c r="X1827" s="189">
        <v>0.14099999999999999</v>
      </c>
      <c r="Y1827" s="189">
        <v>1E-3</v>
      </c>
      <c r="Z1827" s="189">
        <v>1.9E-2</v>
      </c>
      <c r="AA1827" s="189">
        <v>1.2999999999999999E-2</v>
      </c>
      <c r="AB1827" s="189">
        <v>4.4999999999999998E-2</v>
      </c>
      <c r="AC1827" s="42"/>
    </row>
    <row r="1828" spans="1:29" x14ac:dyDescent="0.25">
      <c r="A1828" s="94" t="s">
        <v>3341</v>
      </c>
      <c r="B1828" s="189">
        <v>4.1896526017593562E-2</v>
      </c>
      <c r="C1828" s="189">
        <v>0.22528701356791411</v>
      </c>
      <c r="D1828" s="189">
        <v>0.31295661249440881</v>
      </c>
      <c r="E1828" s="189">
        <v>0.10496496198002088</v>
      </c>
      <c r="F1828" s="189">
        <v>2.1917399731623675E-2</v>
      </c>
      <c r="G1828" s="189">
        <v>0.23095273594751753</v>
      </c>
      <c r="H1828" s="189">
        <v>7.1567019531832412E-3</v>
      </c>
      <c r="I1828" s="189">
        <v>5.4868048307738185E-2</v>
      </c>
      <c r="J1828" s="188">
        <v>1</v>
      </c>
      <c r="K1828" s="190">
        <v>6707</v>
      </c>
      <c r="L1828" s="94"/>
      <c r="M1828" s="189">
        <v>3.6999999999999998E-2</v>
      </c>
      <c r="N1828" s="189">
        <v>4.7E-2</v>
      </c>
      <c r="O1828" s="189">
        <v>0.215</v>
      </c>
      <c r="P1828" s="189">
        <v>0.23499999999999999</v>
      </c>
      <c r="Q1828" s="189">
        <v>0.30199999999999999</v>
      </c>
      <c r="R1828" s="189">
        <v>0.32400000000000001</v>
      </c>
      <c r="S1828" s="189">
        <v>9.8000000000000004E-2</v>
      </c>
      <c r="T1828" s="189">
        <v>0.113</v>
      </c>
      <c r="U1828" s="189">
        <v>1.9E-2</v>
      </c>
      <c r="V1828" s="189">
        <v>2.5999999999999999E-2</v>
      </c>
      <c r="W1828" s="189">
        <v>0.221</v>
      </c>
      <c r="X1828" s="189">
        <v>0.24099999999999999</v>
      </c>
      <c r="Y1828" s="189">
        <v>5.0000000000000001E-3</v>
      </c>
      <c r="Z1828" s="189">
        <v>8.9999999999999993E-3</v>
      </c>
      <c r="AA1828" s="189">
        <v>0.05</v>
      </c>
      <c r="AB1828" s="189">
        <v>6.0999999999999999E-2</v>
      </c>
      <c r="AC1828" s="42"/>
    </row>
    <row r="1829" spans="1:29" x14ac:dyDescent="0.25">
      <c r="A1829" s="94" t="s">
        <v>3342</v>
      </c>
      <c r="B1829" s="189" t="s">
        <v>143</v>
      </c>
      <c r="C1829" s="189">
        <v>0.22772277227722773</v>
      </c>
      <c r="D1829" s="189">
        <v>0.35148514851485146</v>
      </c>
      <c r="E1829" s="189">
        <v>0.11386138613861387</v>
      </c>
      <c r="F1829" s="189">
        <v>2.4752475247524754E-2</v>
      </c>
      <c r="G1829" s="189">
        <v>0.23762376237623761</v>
      </c>
      <c r="H1829" s="189">
        <v>1.9801980198019802E-2</v>
      </c>
      <c r="I1829" s="189">
        <v>2.4752475247524754E-2</v>
      </c>
      <c r="J1829" s="188">
        <v>1</v>
      </c>
      <c r="K1829" s="190">
        <v>202</v>
      </c>
      <c r="L1829" s="94"/>
      <c r="M1829" s="189" t="s">
        <v>143</v>
      </c>
      <c r="N1829" s="189" t="s">
        <v>143</v>
      </c>
      <c r="O1829" s="189">
        <v>0.17499999999999999</v>
      </c>
      <c r="P1829" s="189">
        <v>0.28999999999999998</v>
      </c>
      <c r="Q1829" s="189">
        <v>0.28899999999999998</v>
      </c>
      <c r="R1829" s="189">
        <v>0.42</v>
      </c>
      <c r="S1829" s="189">
        <v>7.6999999999999999E-2</v>
      </c>
      <c r="T1829" s="189">
        <v>0.16500000000000001</v>
      </c>
      <c r="U1829" s="189">
        <v>1.0999999999999999E-2</v>
      </c>
      <c r="V1829" s="189">
        <v>5.7000000000000002E-2</v>
      </c>
      <c r="W1829" s="189">
        <v>0.184</v>
      </c>
      <c r="X1829" s="189">
        <v>0.30099999999999999</v>
      </c>
      <c r="Y1829" s="189">
        <v>8.0000000000000002E-3</v>
      </c>
      <c r="Z1829" s="189">
        <v>0.05</v>
      </c>
      <c r="AA1829" s="189">
        <v>1.0999999999999999E-2</v>
      </c>
      <c r="AB1829" s="189">
        <v>5.7000000000000002E-2</v>
      </c>
      <c r="AC1829" s="42"/>
    </row>
    <row r="1830" spans="1:29" x14ac:dyDescent="0.25">
      <c r="A1830" s="94" t="s">
        <v>3343</v>
      </c>
      <c r="B1830" s="189" t="s">
        <v>143</v>
      </c>
      <c r="C1830" s="189">
        <v>6.4516129032258063E-2</v>
      </c>
      <c r="D1830" s="189">
        <v>0.19354838709677419</v>
      </c>
      <c r="E1830" s="189">
        <v>0.11612903225806452</v>
      </c>
      <c r="F1830" s="189" t="s">
        <v>143</v>
      </c>
      <c r="G1830" s="189">
        <v>0.53548387096774197</v>
      </c>
      <c r="H1830" s="189">
        <v>3.870967741935484E-2</v>
      </c>
      <c r="I1830" s="189">
        <v>5.1612903225806452E-2</v>
      </c>
      <c r="J1830" s="188">
        <v>1</v>
      </c>
      <c r="K1830" s="190">
        <v>155</v>
      </c>
      <c r="L1830" s="94"/>
      <c r="M1830" s="189" t="s">
        <v>143</v>
      </c>
      <c r="N1830" s="189" t="s">
        <v>143</v>
      </c>
      <c r="O1830" s="189">
        <v>3.5000000000000003E-2</v>
      </c>
      <c r="P1830" s="189">
        <v>0.115</v>
      </c>
      <c r="Q1830" s="189">
        <v>0.13900000000000001</v>
      </c>
      <c r="R1830" s="189">
        <v>0.26300000000000001</v>
      </c>
      <c r="S1830" s="189">
        <v>7.4999999999999997E-2</v>
      </c>
      <c r="T1830" s="189">
        <v>0.17599999999999999</v>
      </c>
      <c r="U1830" s="189" t="s">
        <v>143</v>
      </c>
      <c r="V1830" s="189" t="s">
        <v>143</v>
      </c>
      <c r="W1830" s="189">
        <v>0.45700000000000002</v>
      </c>
      <c r="X1830" s="189">
        <v>0.61199999999999999</v>
      </c>
      <c r="Y1830" s="189">
        <v>1.7999999999999999E-2</v>
      </c>
      <c r="Z1830" s="189">
        <v>8.2000000000000003E-2</v>
      </c>
      <c r="AA1830" s="189">
        <v>2.5999999999999999E-2</v>
      </c>
      <c r="AB1830" s="189">
        <v>9.9000000000000005E-2</v>
      </c>
      <c r="AC1830" s="42"/>
    </row>
    <row r="1831" spans="1:29" x14ac:dyDescent="0.25">
      <c r="A1831" s="94" t="s">
        <v>3344</v>
      </c>
      <c r="B1831" s="189">
        <v>6.6401062416998674E-3</v>
      </c>
      <c r="C1831" s="189">
        <v>1.3280212483399733E-3</v>
      </c>
      <c r="D1831" s="189">
        <v>0.68658698539176621</v>
      </c>
      <c r="E1831" s="189">
        <v>0.11553784860557768</v>
      </c>
      <c r="F1831" s="189">
        <v>0.1248339973439575</v>
      </c>
      <c r="G1831" s="189">
        <v>1.3280212483399735E-2</v>
      </c>
      <c r="H1831" s="189" t="s">
        <v>143</v>
      </c>
      <c r="I1831" s="189">
        <v>5.1792828685258967E-2</v>
      </c>
      <c r="J1831" s="188">
        <v>0.99999999999999989</v>
      </c>
      <c r="K1831" s="190">
        <v>753</v>
      </c>
      <c r="L1831" s="94"/>
      <c r="M1831" s="189">
        <v>3.0000000000000001E-3</v>
      </c>
      <c r="N1831" s="189">
        <v>1.4999999999999999E-2</v>
      </c>
      <c r="O1831" s="189">
        <v>0</v>
      </c>
      <c r="P1831" s="189">
        <v>7.0000000000000001E-3</v>
      </c>
      <c r="Q1831" s="189">
        <v>0.65300000000000002</v>
      </c>
      <c r="R1831" s="189">
        <v>0.71899999999999997</v>
      </c>
      <c r="S1831" s="189">
        <v>9.5000000000000001E-2</v>
      </c>
      <c r="T1831" s="189">
        <v>0.14000000000000001</v>
      </c>
      <c r="U1831" s="189">
        <v>0.10299999999999999</v>
      </c>
      <c r="V1831" s="189">
        <v>0.15</v>
      </c>
      <c r="W1831" s="189">
        <v>7.0000000000000001E-3</v>
      </c>
      <c r="X1831" s="189">
        <v>2.4E-2</v>
      </c>
      <c r="Y1831" s="189" t="s">
        <v>143</v>
      </c>
      <c r="Z1831" s="189" t="s">
        <v>143</v>
      </c>
      <c r="AA1831" s="189">
        <v>3.7999999999999999E-2</v>
      </c>
      <c r="AB1831" s="189">
        <v>7.0000000000000007E-2</v>
      </c>
      <c r="AC1831" s="42"/>
    </row>
    <row r="1832" spans="1:29" x14ac:dyDescent="0.25">
      <c r="A1832" s="94" t="s">
        <v>3345</v>
      </c>
      <c r="B1832" s="189">
        <v>4.4474393530997303E-2</v>
      </c>
      <c r="C1832" s="189">
        <v>0.23180592991913745</v>
      </c>
      <c r="D1832" s="189">
        <v>0.28301886792452829</v>
      </c>
      <c r="E1832" s="189">
        <v>8.3557951482479784E-2</v>
      </c>
      <c r="F1832" s="189">
        <v>5.5256064690026953E-2</v>
      </c>
      <c r="G1832" s="189">
        <v>0.26010781671159028</v>
      </c>
      <c r="H1832" s="189">
        <v>2.6954177897574125E-3</v>
      </c>
      <c r="I1832" s="189">
        <v>3.9083557951482481E-2</v>
      </c>
      <c r="J1832" s="188">
        <v>1</v>
      </c>
      <c r="K1832" s="190">
        <v>742</v>
      </c>
      <c r="L1832" s="94"/>
      <c r="M1832" s="189">
        <v>3.2000000000000001E-2</v>
      </c>
      <c r="N1832" s="189">
        <v>6.2E-2</v>
      </c>
      <c r="O1832" s="189">
        <v>0.20300000000000001</v>
      </c>
      <c r="P1832" s="189">
        <v>0.26400000000000001</v>
      </c>
      <c r="Q1832" s="189">
        <v>0.252</v>
      </c>
      <c r="R1832" s="189">
        <v>0.316</v>
      </c>
      <c r="S1832" s="189">
        <v>6.6000000000000003E-2</v>
      </c>
      <c r="T1832" s="189">
        <v>0.106</v>
      </c>
      <c r="U1832" s="189">
        <v>4.1000000000000002E-2</v>
      </c>
      <c r="V1832" s="189">
        <v>7.3999999999999996E-2</v>
      </c>
      <c r="W1832" s="189">
        <v>0.23</v>
      </c>
      <c r="X1832" s="189">
        <v>0.29299999999999998</v>
      </c>
      <c r="Y1832" s="189">
        <v>1E-3</v>
      </c>
      <c r="Z1832" s="189">
        <v>0.01</v>
      </c>
      <c r="AA1832" s="189">
        <v>2.7E-2</v>
      </c>
      <c r="AB1832" s="189">
        <v>5.6000000000000001E-2</v>
      </c>
      <c r="AC1832" s="42"/>
    </row>
    <row r="1833" spans="1:29" x14ac:dyDescent="0.25">
      <c r="A1833" s="94" t="s">
        <v>3346</v>
      </c>
      <c r="B1833" s="189">
        <v>0.24148003894839337</v>
      </c>
      <c r="C1833" s="189">
        <v>0.40311587147030187</v>
      </c>
      <c r="D1833" s="189">
        <v>0.18597857838364168</v>
      </c>
      <c r="E1833" s="189">
        <v>4.4790652385589096E-2</v>
      </c>
      <c r="F1833" s="189">
        <v>3.8948393378773127E-3</v>
      </c>
      <c r="G1833" s="189">
        <v>4.7711781888997079E-2</v>
      </c>
      <c r="H1833" s="189">
        <v>1.9474196689386564E-3</v>
      </c>
      <c r="I1833" s="189">
        <v>7.108081791626096E-2</v>
      </c>
      <c r="J1833" s="188">
        <v>1</v>
      </c>
      <c r="K1833" s="190">
        <v>1027</v>
      </c>
      <c r="L1833" s="94"/>
      <c r="M1833" s="189">
        <v>0.216</v>
      </c>
      <c r="N1833" s="189">
        <v>0.26900000000000002</v>
      </c>
      <c r="O1833" s="189">
        <v>0.374</v>
      </c>
      <c r="P1833" s="189">
        <v>0.433</v>
      </c>
      <c r="Q1833" s="189">
        <v>0.16300000000000001</v>
      </c>
      <c r="R1833" s="189">
        <v>0.21099999999999999</v>
      </c>
      <c r="S1833" s="189">
        <v>3.4000000000000002E-2</v>
      </c>
      <c r="T1833" s="189">
        <v>5.8999999999999997E-2</v>
      </c>
      <c r="U1833" s="189">
        <v>2E-3</v>
      </c>
      <c r="V1833" s="189">
        <v>0.01</v>
      </c>
      <c r="W1833" s="189">
        <v>3.5999999999999997E-2</v>
      </c>
      <c r="X1833" s="189">
        <v>6.3E-2</v>
      </c>
      <c r="Y1833" s="189">
        <v>1E-3</v>
      </c>
      <c r="Z1833" s="189">
        <v>7.0000000000000001E-3</v>
      </c>
      <c r="AA1833" s="189">
        <v>5.7000000000000002E-2</v>
      </c>
      <c r="AB1833" s="189">
        <v>8.7999999999999995E-2</v>
      </c>
      <c r="AC1833" s="42"/>
    </row>
    <row r="1834" spans="1:29" x14ac:dyDescent="0.25">
      <c r="A1834" s="94" t="s">
        <v>3347</v>
      </c>
      <c r="B1834" s="189" t="s">
        <v>143</v>
      </c>
      <c r="C1834" s="189">
        <v>0.13496932515337423</v>
      </c>
      <c r="D1834" s="189">
        <v>0.27607361963190186</v>
      </c>
      <c r="E1834" s="189">
        <v>0.23312883435582821</v>
      </c>
      <c r="F1834" s="189">
        <v>1.2269938650306749E-2</v>
      </c>
      <c r="G1834" s="189">
        <v>0.31901840490797545</v>
      </c>
      <c r="H1834" s="189" t="s">
        <v>143</v>
      </c>
      <c r="I1834" s="189">
        <v>2.4539877300613498E-2</v>
      </c>
      <c r="J1834" s="188">
        <v>1.0000000000000002</v>
      </c>
      <c r="K1834" s="190">
        <v>163</v>
      </c>
      <c r="L1834" s="94"/>
      <c r="M1834" s="189" t="s">
        <v>143</v>
      </c>
      <c r="N1834" s="189" t="s">
        <v>143</v>
      </c>
      <c r="O1834" s="189">
        <v>9.0999999999999998E-2</v>
      </c>
      <c r="P1834" s="189">
        <v>0.19600000000000001</v>
      </c>
      <c r="Q1834" s="189">
        <v>0.21299999999999999</v>
      </c>
      <c r="R1834" s="189">
        <v>0.34899999999999998</v>
      </c>
      <c r="S1834" s="189">
        <v>0.17499999999999999</v>
      </c>
      <c r="T1834" s="189">
        <v>0.30399999999999999</v>
      </c>
      <c r="U1834" s="189">
        <v>3.0000000000000001E-3</v>
      </c>
      <c r="V1834" s="189">
        <v>4.3999999999999997E-2</v>
      </c>
      <c r="W1834" s="189">
        <v>0.252</v>
      </c>
      <c r="X1834" s="189">
        <v>0.39400000000000002</v>
      </c>
      <c r="Y1834" s="189" t="s">
        <v>143</v>
      </c>
      <c r="Z1834" s="189" t="s">
        <v>143</v>
      </c>
      <c r="AA1834" s="189">
        <v>0.01</v>
      </c>
      <c r="AB1834" s="189">
        <v>6.0999999999999999E-2</v>
      </c>
      <c r="AC1834" s="42"/>
    </row>
    <row r="1835" spans="1:29" x14ac:dyDescent="0.25">
      <c r="A1835" s="94" t="s">
        <v>3348</v>
      </c>
      <c r="B1835" s="189" t="s">
        <v>143</v>
      </c>
      <c r="C1835" s="189">
        <v>0.19158878504672897</v>
      </c>
      <c r="D1835" s="189">
        <v>0.25233644859813081</v>
      </c>
      <c r="E1835" s="189">
        <v>0.10046728971962617</v>
      </c>
      <c r="F1835" s="189">
        <v>1.9859813084112148E-2</v>
      </c>
      <c r="G1835" s="189">
        <v>0.38668224299065418</v>
      </c>
      <c r="H1835" s="189">
        <v>1.2850467289719626E-2</v>
      </c>
      <c r="I1835" s="189">
        <v>3.6214953271028034E-2</v>
      </c>
      <c r="J1835" s="188">
        <v>1</v>
      </c>
      <c r="K1835" s="190">
        <v>856</v>
      </c>
      <c r="L1835" s="94"/>
      <c r="M1835" s="189" t="s">
        <v>143</v>
      </c>
      <c r="N1835" s="189" t="s">
        <v>143</v>
      </c>
      <c r="O1835" s="189">
        <v>0.16700000000000001</v>
      </c>
      <c r="P1835" s="189">
        <v>0.219</v>
      </c>
      <c r="Q1835" s="189">
        <v>0.224</v>
      </c>
      <c r="R1835" s="189">
        <v>0.28199999999999997</v>
      </c>
      <c r="S1835" s="189">
        <v>8.2000000000000003E-2</v>
      </c>
      <c r="T1835" s="189">
        <v>0.122</v>
      </c>
      <c r="U1835" s="189">
        <v>1.2E-2</v>
      </c>
      <c r="V1835" s="189">
        <v>3.2000000000000001E-2</v>
      </c>
      <c r="W1835" s="189">
        <v>0.35499999999999998</v>
      </c>
      <c r="X1835" s="189">
        <v>0.42</v>
      </c>
      <c r="Y1835" s="189">
        <v>7.0000000000000001E-3</v>
      </c>
      <c r="Z1835" s="189">
        <v>2.3E-2</v>
      </c>
      <c r="AA1835" s="189">
        <v>2.5999999999999999E-2</v>
      </c>
      <c r="AB1835" s="189">
        <v>5.0999999999999997E-2</v>
      </c>
      <c r="AC1835" s="42"/>
    </row>
    <row r="1836" spans="1:29" x14ac:dyDescent="0.25">
      <c r="A1836" s="94" t="s">
        <v>3349</v>
      </c>
      <c r="B1836" s="189" t="s">
        <v>143</v>
      </c>
      <c r="C1836" s="189">
        <v>0.37688442211055279</v>
      </c>
      <c r="D1836" s="189">
        <v>0.39195979899497485</v>
      </c>
      <c r="E1836" s="189">
        <v>0.10552763819095477</v>
      </c>
      <c r="F1836" s="189">
        <v>1.0050251256281407E-2</v>
      </c>
      <c r="G1836" s="189">
        <v>3.015075376884422E-2</v>
      </c>
      <c r="H1836" s="189" t="s">
        <v>143</v>
      </c>
      <c r="I1836" s="189">
        <v>8.5427135678391955E-2</v>
      </c>
      <c r="J1836" s="188">
        <v>1</v>
      </c>
      <c r="K1836" s="190">
        <v>199</v>
      </c>
      <c r="L1836" s="94"/>
      <c r="M1836" s="189" t="s">
        <v>143</v>
      </c>
      <c r="N1836" s="189" t="s">
        <v>143</v>
      </c>
      <c r="O1836" s="189">
        <v>0.312</v>
      </c>
      <c r="P1836" s="189">
        <v>0.44600000000000001</v>
      </c>
      <c r="Q1836" s="189">
        <v>0.32700000000000001</v>
      </c>
      <c r="R1836" s="189">
        <v>0.46100000000000002</v>
      </c>
      <c r="S1836" s="189">
        <v>7.0000000000000007E-2</v>
      </c>
      <c r="T1836" s="189">
        <v>0.156</v>
      </c>
      <c r="U1836" s="189">
        <v>3.0000000000000001E-3</v>
      </c>
      <c r="V1836" s="189">
        <v>3.5999999999999997E-2</v>
      </c>
      <c r="W1836" s="189">
        <v>1.4E-2</v>
      </c>
      <c r="X1836" s="189">
        <v>6.4000000000000001E-2</v>
      </c>
      <c r="Y1836" s="189" t="s">
        <v>143</v>
      </c>
      <c r="Z1836" s="189" t="s">
        <v>143</v>
      </c>
      <c r="AA1836" s="189">
        <v>5.3999999999999999E-2</v>
      </c>
      <c r="AB1836" s="189">
        <v>0.13300000000000001</v>
      </c>
      <c r="AC1836" s="42"/>
    </row>
    <row r="1837" spans="1:29" x14ac:dyDescent="0.25">
      <c r="A1837" s="94" t="s">
        <v>3350</v>
      </c>
      <c r="B1837" s="189" t="s">
        <v>143</v>
      </c>
      <c r="C1837" s="189">
        <v>0.14828897338403041</v>
      </c>
      <c r="D1837" s="189">
        <v>0.38783269961977185</v>
      </c>
      <c r="E1837" s="189">
        <v>0.10646387832699619</v>
      </c>
      <c r="F1837" s="189">
        <v>3.0418250950570342E-2</v>
      </c>
      <c r="G1837" s="189">
        <v>0.22813688212927757</v>
      </c>
      <c r="H1837" s="189">
        <v>1.1406844106463879E-2</v>
      </c>
      <c r="I1837" s="189">
        <v>8.7452471482889732E-2</v>
      </c>
      <c r="J1837" s="188">
        <v>1</v>
      </c>
      <c r="K1837" s="190">
        <v>263</v>
      </c>
      <c r="L1837" s="94"/>
      <c r="M1837" s="189" t="s">
        <v>143</v>
      </c>
      <c r="N1837" s="189" t="s">
        <v>143</v>
      </c>
      <c r="O1837" s="189">
        <v>0.11</v>
      </c>
      <c r="P1837" s="189">
        <v>0.19600000000000001</v>
      </c>
      <c r="Q1837" s="189">
        <v>0.33100000000000002</v>
      </c>
      <c r="R1837" s="189">
        <v>0.44800000000000001</v>
      </c>
      <c r="S1837" s="189">
        <v>7.4999999999999997E-2</v>
      </c>
      <c r="T1837" s="189">
        <v>0.15</v>
      </c>
      <c r="U1837" s="189">
        <v>1.4999999999999999E-2</v>
      </c>
      <c r="V1837" s="189">
        <v>5.8999999999999997E-2</v>
      </c>
      <c r="W1837" s="189">
        <v>0.182</v>
      </c>
      <c r="X1837" s="189">
        <v>0.28299999999999997</v>
      </c>
      <c r="Y1837" s="189">
        <v>4.0000000000000001E-3</v>
      </c>
      <c r="Z1837" s="189">
        <v>3.3000000000000002E-2</v>
      </c>
      <c r="AA1837" s="189">
        <v>5.8999999999999997E-2</v>
      </c>
      <c r="AB1837" s="189">
        <v>0.128</v>
      </c>
      <c r="AC1837" s="42"/>
    </row>
    <row r="1838" spans="1:29" x14ac:dyDescent="0.25">
      <c r="A1838" s="94" t="s">
        <v>3351</v>
      </c>
      <c r="B1838" s="189" t="s">
        <v>143</v>
      </c>
      <c r="C1838" s="189">
        <v>0.3125</v>
      </c>
      <c r="D1838" s="189">
        <v>0.2578125</v>
      </c>
      <c r="E1838" s="189">
        <v>7.03125E-2</v>
      </c>
      <c r="F1838" s="189">
        <v>6.25E-2</v>
      </c>
      <c r="G1838" s="189">
        <v>0.2421875</v>
      </c>
      <c r="H1838" s="189">
        <v>2.34375E-2</v>
      </c>
      <c r="I1838" s="189">
        <v>3.125E-2</v>
      </c>
      <c r="J1838" s="188">
        <v>1</v>
      </c>
      <c r="K1838" s="190">
        <v>128</v>
      </c>
      <c r="L1838" s="94"/>
      <c r="M1838" s="189" t="s">
        <v>143</v>
      </c>
      <c r="N1838" s="189" t="s">
        <v>143</v>
      </c>
      <c r="O1838" s="189">
        <v>0.23899999999999999</v>
      </c>
      <c r="P1838" s="189">
        <v>0.39700000000000002</v>
      </c>
      <c r="Q1838" s="189">
        <v>0.19</v>
      </c>
      <c r="R1838" s="189">
        <v>0.34</v>
      </c>
      <c r="S1838" s="189">
        <v>3.6999999999999998E-2</v>
      </c>
      <c r="T1838" s="189">
        <v>0.128</v>
      </c>
      <c r="U1838" s="189">
        <v>3.2000000000000001E-2</v>
      </c>
      <c r="V1838" s="189">
        <v>0.11799999999999999</v>
      </c>
      <c r="W1838" s="189">
        <v>0.17599999999999999</v>
      </c>
      <c r="X1838" s="189">
        <v>0.32300000000000001</v>
      </c>
      <c r="Y1838" s="189">
        <v>8.0000000000000002E-3</v>
      </c>
      <c r="Z1838" s="189">
        <v>6.7000000000000004E-2</v>
      </c>
      <c r="AA1838" s="189">
        <v>1.2E-2</v>
      </c>
      <c r="AB1838" s="189">
        <v>7.8E-2</v>
      </c>
      <c r="AC1838" s="42"/>
    </row>
    <row r="1839" spans="1:29" x14ac:dyDescent="0.25">
      <c r="A1839" s="94" t="s">
        <v>3352</v>
      </c>
      <c r="B1839" s="189" t="s">
        <v>143</v>
      </c>
      <c r="C1839" s="189">
        <v>6.6666666666666666E-2</v>
      </c>
      <c r="D1839" s="189">
        <v>0.21111111111111111</v>
      </c>
      <c r="E1839" s="189">
        <v>0.13333333333333333</v>
      </c>
      <c r="F1839" s="189">
        <v>1.1111111111111112E-2</v>
      </c>
      <c r="G1839" s="189">
        <v>0.47222222222222221</v>
      </c>
      <c r="H1839" s="189">
        <v>1.6666666666666666E-2</v>
      </c>
      <c r="I1839" s="189">
        <v>8.8888888888888892E-2</v>
      </c>
      <c r="J1839" s="188">
        <v>1</v>
      </c>
      <c r="K1839" s="190">
        <v>180</v>
      </c>
      <c r="L1839" s="94"/>
      <c r="M1839" s="189" t="s">
        <v>143</v>
      </c>
      <c r="N1839" s="189" t="s">
        <v>143</v>
      </c>
      <c r="O1839" s="189">
        <v>3.9E-2</v>
      </c>
      <c r="P1839" s="189">
        <v>0.113</v>
      </c>
      <c r="Q1839" s="189">
        <v>0.158</v>
      </c>
      <c r="R1839" s="189">
        <v>0.27600000000000002</v>
      </c>
      <c r="S1839" s="189">
        <v>9.0999999999999998E-2</v>
      </c>
      <c r="T1839" s="189">
        <v>0.191</v>
      </c>
      <c r="U1839" s="189">
        <v>3.0000000000000001E-3</v>
      </c>
      <c r="V1839" s="189">
        <v>0.04</v>
      </c>
      <c r="W1839" s="189">
        <v>0.40100000000000002</v>
      </c>
      <c r="X1839" s="189">
        <v>0.54500000000000004</v>
      </c>
      <c r="Y1839" s="189">
        <v>6.0000000000000001E-3</v>
      </c>
      <c r="Z1839" s="189">
        <v>4.8000000000000001E-2</v>
      </c>
      <c r="AA1839" s="189">
        <v>5.5E-2</v>
      </c>
      <c r="AB1839" s="189">
        <v>0.14000000000000001</v>
      </c>
      <c r="AC1839" s="42"/>
    </row>
    <row r="1840" spans="1:29" x14ac:dyDescent="0.25">
      <c r="A1840" s="94" t="s">
        <v>3353</v>
      </c>
      <c r="B1840" s="189" t="s">
        <v>143</v>
      </c>
      <c r="C1840" s="189">
        <v>0.24233128834355827</v>
      </c>
      <c r="D1840" s="189">
        <v>0.48261758691206547</v>
      </c>
      <c r="E1840" s="189">
        <v>8.4867075664621677E-2</v>
      </c>
      <c r="F1840" s="189">
        <v>8.1799591002044997E-3</v>
      </c>
      <c r="G1840" s="189">
        <v>0.12167689161554192</v>
      </c>
      <c r="H1840" s="189">
        <v>2.0449897750511249E-3</v>
      </c>
      <c r="I1840" s="189">
        <v>5.8282208588957052E-2</v>
      </c>
      <c r="J1840" s="188">
        <v>1</v>
      </c>
      <c r="K1840" s="190">
        <v>978</v>
      </c>
      <c r="L1840" s="94"/>
      <c r="M1840" s="189" t="s">
        <v>143</v>
      </c>
      <c r="N1840" s="189" t="s">
        <v>143</v>
      </c>
      <c r="O1840" s="189">
        <v>0.217</v>
      </c>
      <c r="P1840" s="189">
        <v>0.27</v>
      </c>
      <c r="Q1840" s="189">
        <v>0.45100000000000001</v>
      </c>
      <c r="R1840" s="189">
        <v>0.51400000000000001</v>
      </c>
      <c r="S1840" s="189">
        <v>6.9000000000000006E-2</v>
      </c>
      <c r="T1840" s="189">
        <v>0.104</v>
      </c>
      <c r="U1840" s="189">
        <v>4.0000000000000001E-3</v>
      </c>
      <c r="V1840" s="189">
        <v>1.6E-2</v>
      </c>
      <c r="W1840" s="189">
        <v>0.10299999999999999</v>
      </c>
      <c r="X1840" s="189">
        <v>0.14399999999999999</v>
      </c>
      <c r="Y1840" s="189">
        <v>1E-3</v>
      </c>
      <c r="Z1840" s="189">
        <v>7.0000000000000001E-3</v>
      </c>
      <c r="AA1840" s="189">
        <v>4.4999999999999998E-2</v>
      </c>
      <c r="AB1840" s="189">
        <v>7.4999999999999997E-2</v>
      </c>
      <c r="AC1840" s="42"/>
    </row>
    <row r="1841" spans="1:29" x14ac:dyDescent="0.25">
      <c r="A1841" s="94" t="s">
        <v>3354</v>
      </c>
      <c r="B1841" s="189" t="s">
        <v>143</v>
      </c>
      <c r="C1841" s="189">
        <v>0.37579617834394907</v>
      </c>
      <c r="D1841" s="189">
        <v>0.38216560509554143</v>
      </c>
      <c r="E1841" s="189">
        <v>0.10828025477707007</v>
      </c>
      <c r="F1841" s="189" t="s">
        <v>143</v>
      </c>
      <c r="G1841" s="189">
        <v>0.10191082802547771</v>
      </c>
      <c r="H1841" s="189">
        <v>6.369426751592357E-3</v>
      </c>
      <c r="I1841" s="189">
        <v>2.5477707006369428E-2</v>
      </c>
      <c r="J1841" s="188">
        <v>1</v>
      </c>
      <c r="K1841" s="190">
        <v>157</v>
      </c>
      <c r="L1841" s="94"/>
      <c r="M1841" s="189" t="s">
        <v>143</v>
      </c>
      <c r="N1841" s="189" t="s">
        <v>143</v>
      </c>
      <c r="O1841" s="189">
        <v>0.30399999999999999</v>
      </c>
      <c r="P1841" s="189">
        <v>0.45400000000000001</v>
      </c>
      <c r="Q1841" s="189">
        <v>0.31</v>
      </c>
      <c r="R1841" s="189">
        <v>0.46</v>
      </c>
      <c r="S1841" s="189">
        <v>6.9000000000000006E-2</v>
      </c>
      <c r="T1841" s="189">
        <v>0.16700000000000001</v>
      </c>
      <c r="U1841" s="189" t="s">
        <v>143</v>
      </c>
      <c r="V1841" s="189" t="s">
        <v>143</v>
      </c>
      <c r="W1841" s="189">
        <v>6.4000000000000001E-2</v>
      </c>
      <c r="X1841" s="189">
        <v>0.159</v>
      </c>
      <c r="Y1841" s="189">
        <v>1E-3</v>
      </c>
      <c r="Z1841" s="189">
        <v>3.5000000000000003E-2</v>
      </c>
      <c r="AA1841" s="189">
        <v>0.01</v>
      </c>
      <c r="AB1841" s="189">
        <v>6.4000000000000001E-2</v>
      </c>
      <c r="AC1841" s="42"/>
    </row>
    <row r="1842" spans="1:29" x14ac:dyDescent="0.25">
      <c r="A1842" s="94" t="s">
        <v>3355</v>
      </c>
      <c r="B1842" s="189">
        <v>5.1032220721589812E-2</v>
      </c>
      <c r="C1842" s="189">
        <v>0.30098398610843141</v>
      </c>
      <c r="D1842" s="189">
        <v>0.24889060389735673</v>
      </c>
      <c r="E1842" s="189">
        <v>0.11971830985915492</v>
      </c>
      <c r="F1842" s="189">
        <v>1.6882114605440864E-2</v>
      </c>
      <c r="G1842" s="189">
        <v>0.23856839668145863</v>
      </c>
      <c r="H1842" s="189">
        <v>2.7976075631873432E-3</v>
      </c>
      <c r="I1842" s="189">
        <v>2.1126760563380281E-2</v>
      </c>
      <c r="J1842" s="188">
        <v>0.99999999999999989</v>
      </c>
      <c r="K1842" s="190">
        <v>10366</v>
      </c>
      <c r="L1842" s="94"/>
      <c r="M1842" s="189">
        <v>4.7E-2</v>
      </c>
      <c r="N1842" s="189">
        <v>5.5E-2</v>
      </c>
      <c r="O1842" s="189">
        <v>0.29199999999999998</v>
      </c>
      <c r="P1842" s="189">
        <v>0.31</v>
      </c>
      <c r="Q1842" s="189">
        <v>0.24099999999999999</v>
      </c>
      <c r="R1842" s="189">
        <v>0.25700000000000001</v>
      </c>
      <c r="S1842" s="189">
        <v>0.114</v>
      </c>
      <c r="T1842" s="189">
        <v>0.126</v>
      </c>
      <c r="U1842" s="189">
        <v>1.4999999999999999E-2</v>
      </c>
      <c r="V1842" s="189">
        <v>0.02</v>
      </c>
      <c r="W1842" s="189">
        <v>0.23</v>
      </c>
      <c r="X1842" s="189">
        <v>0.247</v>
      </c>
      <c r="Y1842" s="189">
        <v>2E-3</v>
      </c>
      <c r="Z1842" s="189">
        <v>4.0000000000000001E-3</v>
      </c>
      <c r="AA1842" s="189">
        <v>1.9E-2</v>
      </c>
      <c r="AB1842" s="189">
        <v>2.4E-2</v>
      </c>
      <c r="AC1842" s="42"/>
    </row>
    <row r="1843" spans="1:29" x14ac:dyDescent="0.25">
      <c r="A1843" s="94" t="s">
        <v>3356</v>
      </c>
      <c r="B1843" s="189" t="s">
        <v>143</v>
      </c>
      <c r="C1843" s="189">
        <v>0.28327645051194539</v>
      </c>
      <c r="D1843" s="189">
        <v>0.30716723549488056</v>
      </c>
      <c r="E1843" s="189">
        <v>0.20477815699658702</v>
      </c>
      <c r="F1843" s="189">
        <v>1.0238907849829351E-2</v>
      </c>
      <c r="G1843" s="189">
        <v>0.18771331058020477</v>
      </c>
      <c r="H1843" s="189">
        <v>3.4129692832764505E-3</v>
      </c>
      <c r="I1843" s="189">
        <v>3.4129692832764505E-3</v>
      </c>
      <c r="J1843" s="188">
        <v>1.0000000000000002</v>
      </c>
      <c r="K1843" s="190">
        <v>293</v>
      </c>
      <c r="L1843" s="94"/>
      <c r="M1843" s="189" t="s">
        <v>143</v>
      </c>
      <c r="N1843" s="189" t="s">
        <v>143</v>
      </c>
      <c r="O1843" s="189">
        <v>0.23499999999999999</v>
      </c>
      <c r="P1843" s="189">
        <v>0.33700000000000002</v>
      </c>
      <c r="Q1843" s="189">
        <v>0.25700000000000001</v>
      </c>
      <c r="R1843" s="189">
        <v>0.36199999999999999</v>
      </c>
      <c r="S1843" s="189">
        <v>0.16300000000000001</v>
      </c>
      <c r="T1843" s="189">
        <v>0.255</v>
      </c>
      <c r="U1843" s="189">
        <v>3.0000000000000001E-3</v>
      </c>
      <c r="V1843" s="189">
        <v>0.03</v>
      </c>
      <c r="W1843" s="189">
        <v>0.14699999999999999</v>
      </c>
      <c r="X1843" s="189">
        <v>0.23599999999999999</v>
      </c>
      <c r="Y1843" s="189">
        <v>1E-3</v>
      </c>
      <c r="Z1843" s="189">
        <v>1.9E-2</v>
      </c>
      <c r="AA1843" s="189">
        <v>1E-3</v>
      </c>
      <c r="AB1843" s="189">
        <v>1.9E-2</v>
      </c>
      <c r="AC1843" s="42"/>
    </row>
    <row r="1844" spans="1:29" x14ac:dyDescent="0.25">
      <c r="A1844" s="94" t="s">
        <v>3357</v>
      </c>
      <c r="B1844" s="189" t="s">
        <v>143</v>
      </c>
      <c r="C1844" s="189">
        <v>0.13698630136986301</v>
      </c>
      <c r="D1844" s="189">
        <v>0.15616438356164383</v>
      </c>
      <c r="E1844" s="189">
        <v>0.10136986301369863</v>
      </c>
      <c r="F1844" s="189">
        <v>1.0958904109589041E-2</v>
      </c>
      <c r="G1844" s="189">
        <v>0.55342465753424652</v>
      </c>
      <c r="H1844" s="189">
        <v>1.0958904109589041E-2</v>
      </c>
      <c r="I1844" s="189">
        <v>3.0136986301369864E-2</v>
      </c>
      <c r="J1844" s="188">
        <v>1</v>
      </c>
      <c r="K1844" s="190">
        <v>365</v>
      </c>
      <c r="L1844" s="94"/>
      <c r="M1844" s="189" t="s">
        <v>143</v>
      </c>
      <c r="N1844" s="189" t="s">
        <v>143</v>
      </c>
      <c r="O1844" s="189">
        <v>0.105</v>
      </c>
      <c r="P1844" s="189">
        <v>0.17599999999999999</v>
      </c>
      <c r="Q1844" s="189">
        <v>0.123</v>
      </c>
      <c r="R1844" s="189">
        <v>0.19700000000000001</v>
      </c>
      <c r="S1844" s="189">
        <v>7.3999999999999996E-2</v>
      </c>
      <c r="T1844" s="189">
        <v>0.13700000000000001</v>
      </c>
      <c r="U1844" s="189">
        <v>4.0000000000000001E-3</v>
      </c>
      <c r="V1844" s="189">
        <v>2.8000000000000001E-2</v>
      </c>
      <c r="W1844" s="189">
        <v>0.502</v>
      </c>
      <c r="X1844" s="189">
        <v>0.60399999999999998</v>
      </c>
      <c r="Y1844" s="189">
        <v>4.0000000000000001E-3</v>
      </c>
      <c r="Z1844" s="189">
        <v>2.8000000000000001E-2</v>
      </c>
      <c r="AA1844" s="189">
        <v>1.7000000000000001E-2</v>
      </c>
      <c r="AB1844" s="189">
        <v>5.2999999999999999E-2</v>
      </c>
      <c r="AC1844" s="42"/>
    </row>
    <row r="1845" spans="1:29" x14ac:dyDescent="0.25">
      <c r="A1845" s="94" t="s">
        <v>3358</v>
      </c>
      <c r="B1845" s="189" t="s">
        <v>143</v>
      </c>
      <c r="C1845" s="189">
        <v>1.467351430667645E-3</v>
      </c>
      <c r="D1845" s="189">
        <v>0.53338224504768894</v>
      </c>
      <c r="E1845" s="189">
        <v>0.39104915627292736</v>
      </c>
      <c r="F1845" s="189">
        <v>3.6683785766691121E-3</v>
      </c>
      <c r="G1845" s="189">
        <v>1.7608217168011739E-2</v>
      </c>
      <c r="H1845" s="189" t="s">
        <v>143</v>
      </c>
      <c r="I1845" s="189">
        <v>5.2824651504035217E-2</v>
      </c>
      <c r="J1845" s="188">
        <v>1</v>
      </c>
      <c r="K1845" s="190">
        <v>1363</v>
      </c>
      <c r="L1845" s="94"/>
      <c r="M1845" s="189" t="s">
        <v>143</v>
      </c>
      <c r="N1845" s="189" t="s">
        <v>143</v>
      </c>
      <c r="O1845" s="189">
        <v>0</v>
      </c>
      <c r="P1845" s="189">
        <v>5.0000000000000001E-3</v>
      </c>
      <c r="Q1845" s="189">
        <v>0.50700000000000001</v>
      </c>
      <c r="R1845" s="189">
        <v>0.56000000000000005</v>
      </c>
      <c r="S1845" s="189">
        <v>0.36499999999999999</v>
      </c>
      <c r="T1845" s="189">
        <v>0.41699999999999998</v>
      </c>
      <c r="U1845" s="189">
        <v>2E-3</v>
      </c>
      <c r="V1845" s="189">
        <v>8.9999999999999993E-3</v>
      </c>
      <c r="W1845" s="189">
        <v>1.2E-2</v>
      </c>
      <c r="X1845" s="189">
        <v>2.5999999999999999E-2</v>
      </c>
      <c r="Y1845" s="189" t="s">
        <v>143</v>
      </c>
      <c r="Z1845" s="189" t="s">
        <v>143</v>
      </c>
      <c r="AA1845" s="189">
        <v>4.2000000000000003E-2</v>
      </c>
      <c r="AB1845" s="189">
        <v>6.6000000000000003E-2</v>
      </c>
      <c r="AC1845" s="42"/>
    </row>
    <row r="1846" spans="1:29" x14ac:dyDescent="0.25">
      <c r="A1846" s="94" t="s">
        <v>3359</v>
      </c>
      <c r="B1846" s="189">
        <v>0.10954616588419405</v>
      </c>
      <c r="C1846" s="189">
        <v>0.28012519561815336</v>
      </c>
      <c r="D1846" s="189">
        <v>0.22848200312989045</v>
      </c>
      <c r="E1846" s="189">
        <v>0.10406885758998435</v>
      </c>
      <c r="F1846" s="189">
        <v>3.0516431924882629E-2</v>
      </c>
      <c r="G1846" s="189">
        <v>0.23239436619718309</v>
      </c>
      <c r="H1846" s="189">
        <v>1.5649452269170579E-3</v>
      </c>
      <c r="I1846" s="189">
        <v>1.3302034428794992E-2</v>
      </c>
      <c r="J1846" s="188">
        <v>0.99999999999999989</v>
      </c>
      <c r="K1846" s="190">
        <v>1278</v>
      </c>
      <c r="L1846" s="94"/>
      <c r="M1846" s="189">
        <v>9.4E-2</v>
      </c>
      <c r="N1846" s="189">
        <v>0.128</v>
      </c>
      <c r="O1846" s="189">
        <v>0.25600000000000001</v>
      </c>
      <c r="P1846" s="189">
        <v>0.30499999999999999</v>
      </c>
      <c r="Q1846" s="189">
        <v>0.20599999999999999</v>
      </c>
      <c r="R1846" s="189">
        <v>0.252</v>
      </c>
      <c r="S1846" s="189">
        <v>8.7999999999999995E-2</v>
      </c>
      <c r="T1846" s="189">
        <v>0.122</v>
      </c>
      <c r="U1846" s="189">
        <v>2.1999999999999999E-2</v>
      </c>
      <c r="V1846" s="189">
        <v>4.1000000000000002E-2</v>
      </c>
      <c r="W1846" s="189">
        <v>0.21</v>
      </c>
      <c r="X1846" s="189">
        <v>0.25600000000000001</v>
      </c>
      <c r="Y1846" s="189">
        <v>0</v>
      </c>
      <c r="Z1846" s="189">
        <v>6.0000000000000001E-3</v>
      </c>
      <c r="AA1846" s="189">
        <v>8.0000000000000002E-3</v>
      </c>
      <c r="AB1846" s="189">
        <v>2.1000000000000001E-2</v>
      </c>
      <c r="AC1846" s="42"/>
    </row>
    <row r="1847" spans="1:29" x14ac:dyDescent="0.25">
      <c r="A1847" s="94" t="s">
        <v>3360</v>
      </c>
      <c r="B1847" s="189">
        <v>0.24778156996587031</v>
      </c>
      <c r="C1847" s="189">
        <v>0.56177474402730376</v>
      </c>
      <c r="D1847" s="189">
        <v>7.9863481228668945E-2</v>
      </c>
      <c r="E1847" s="189">
        <v>3.8907849829351533E-2</v>
      </c>
      <c r="F1847" s="189">
        <v>1.3651877133105802E-3</v>
      </c>
      <c r="G1847" s="189">
        <v>4.5051194539249148E-2</v>
      </c>
      <c r="H1847" s="189">
        <v>2.7303754266211604E-3</v>
      </c>
      <c r="I1847" s="189">
        <v>2.2525597269624574E-2</v>
      </c>
      <c r="J1847" s="188">
        <v>1</v>
      </c>
      <c r="K1847" s="190">
        <v>1465</v>
      </c>
      <c r="L1847" s="94"/>
      <c r="M1847" s="189">
        <v>0.22600000000000001</v>
      </c>
      <c r="N1847" s="189">
        <v>0.27100000000000002</v>
      </c>
      <c r="O1847" s="189">
        <v>0.53600000000000003</v>
      </c>
      <c r="P1847" s="189">
        <v>0.58699999999999997</v>
      </c>
      <c r="Q1847" s="189">
        <v>6.7000000000000004E-2</v>
      </c>
      <c r="R1847" s="189">
        <v>9.5000000000000001E-2</v>
      </c>
      <c r="S1847" s="189">
        <v>0.03</v>
      </c>
      <c r="T1847" s="189">
        <v>0.05</v>
      </c>
      <c r="U1847" s="189">
        <v>0</v>
      </c>
      <c r="V1847" s="189">
        <v>5.0000000000000001E-3</v>
      </c>
      <c r="W1847" s="189">
        <v>3.5999999999999997E-2</v>
      </c>
      <c r="X1847" s="189">
        <v>5.7000000000000002E-2</v>
      </c>
      <c r="Y1847" s="189">
        <v>1E-3</v>
      </c>
      <c r="Z1847" s="189">
        <v>7.0000000000000001E-3</v>
      </c>
      <c r="AA1847" s="189">
        <v>1.6E-2</v>
      </c>
      <c r="AB1847" s="189">
        <v>3.1E-2</v>
      </c>
      <c r="AC1847" s="42"/>
    </row>
    <row r="1848" spans="1:29" x14ac:dyDescent="0.25">
      <c r="A1848" s="94" t="s">
        <v>3361</v>
      </c>
      <c r="B1848" s="189" t="s">
        <v>143</v>
      </c>
      <c r="C1848" s="189">
        <v>0.26335877862595419</v>
      </c>
      <c r="D1848" s="189">
        <v>0.28244274809160308</v>
      </c>
      <c r="E1848" s="189">
        <v>0.14885496183206107</v>
      </c>
      <c r="F1848" s="189">
        <v>1.5267175572519083E-2</v>
      </c>
      <c r="G1848" s="189">
        <v>0.2786259541984733</v>
      </c>
      <c r="H1848" s="189" t="s">
        <v>143</v>
      </c>
      <c r="I1848" s="189">
        <v>1.1450381679389313E-2</v>
      </c>
      <c r="J1848" s="188">
        <v>1.0000000000000002</v>
      </c>
      <c r="K1848" s="190">
        <v>262</v>
      </c>
      <c r="L1848" s="94"/>
      <c r="M1848" s="189" t="s">
        <v>143</v>
      </c>
      <c r="N1848" s="189" t="s">
        <v>143</v>
      </c>
      <c r="O1848" s="189">
        <v>0.214</v>
      </c>
      <c r="P1848" s="189">
        <v>0.32</v>
      </c>
      <c r="Q1848" s="189">
        <v>0.23100000000000001</v>
      </c>
      <c r="R1848" s="189">
        <v>0.34</v>
      </c>
      <c r="S1848" s="189">
        <v>0.111</v>
      </c>
      <c r="T1848" s="189">
        <v>0.19700000000000001</v>
      </c>
      <c r="U1848" s="189">
        <v>6.0000000000000001E-3</v>
      </c>
      <c r="V1848" s="189">
        <v>3.9E-2</v>
      </c>
      <c r="W1848" s="189">
        <v>0.22800000000000001</v>
      </c>
      <c r="X1848" s="189">
        <v>0.33600000000000002</v>
      </c>
      <c r="Y1848" s="189" t="s">
        <v>143</v>
      </c>
      <c r="Z1848" s="189" t="s">
        <v>143</v>
      </c>
      <c r="AA1848" s="189">
        <v>4.0000000000000001E-3</v>
      </c>
      <c r="AB1848" s="189">
        <v>3.3000000000000002E-2</v>
      </c>
      <c r="AC1848" s="42"/>
    </row>
    <row r="1849" spans="1:29" x14ac:dyDescent="0.25">
      <c r="A1849" s="94" t="s">
        <v>3362</v>
      </c>
      <c r="B1849" s="189" t="s">
        <v>143</v>
      </c>
      <c r="C1849" s="189">
        <v>0.2764438676184296</v>
      </c>
      <c r="D1849" s="189">
        <v>0.19597663854639844</v>
      </c>
      <c r="E1849" s="189">
        <v>0.11096690460739779</v>
      </c>
      <c r="F1849" s="189">
        <v>1.2329656067488644E-2</v>
      </c>
      <c r="G1849" s="189">
        <v>0.38676184295911747</v>
      </c>
      <c r="H1849" s="189">
        <v>1.9467878001297859E-3</v>
      </c>
      <c r="I1849" s="189">
        <v>1.5574302401038288E-2</v>
      </c>
      <c r="J1849" s="188">
        <v>0.99999999999999989</v>
      </c>
      <c r="K1849" s="190">
        <v>1541</v>
      </c>
      <c r="L1849" s="94"/>
      <c r="M1849" s="189" t="s">
        <v>143</v>
      </c>
      <c r="N1849" s="189" t="s">
        <v>143</v>
      </c>
      <c r="O1849" s="189">
        <v>0.255</v>
      </c>
      <c r="P1849" s="189">
        <v>0.29899999999999999</v>
      </c>
      <c r="Q1849" s="189">
        <v>0.17699999999999999</v>
      </c>
      <c r="R1849" s="189">
        <v>0.217</v>
      </c>
      <c r="S1849" s="189">
        <v>9.6000000000000002E-2</v>
      </c>
      <c r="T1849" s="189">
        <v>0.128</v>
      </c>
      <c r="U1849" s="189">
        <v>8.0000000000000002E-3</v>
      </c>
      <c r="V1849" s="189">
        <v>1.9E-2</v>
      </c>
      <c r="W1849" s="189">
        <v>0.36299999999999999</v>
      </c>
      <c r="X1849" s="189">
        <v>0.41099999999999998</v>
      </c>
      <c r="Y1849" s="189">
        <v>1E-3</v>
      </c>
      <c r="Z1849" s="189">
        <v>6.0000000000000001E-3</v>
      </c>
      <c r="AA1849" s="189">
        <v>0.01</v>
      </c>
      <c r="AB1849" s="189">
        <v>2.3E-2</v>
      </c>
      <c r="AC1849" s="42"/>
    </row>
    <row r="1850" spans="1:29" x14ac:dyDescent="0.25">
      <c r="A1850" s="94" t="s">
        <v>3363</v>
      </c>
      <c r="B1850" s="189" t="s">
        <v>143</v>
      </c>
      <c r="C1850" s="189">
        <v>0.40588235294117647</v>
      </c>
      <c r="D1850" s="189">
        <v>0.4</v>
      </c>
      <c r="E1850" s="189">
        <v>9.1176470588235289E-2</v>
      </c>
      <c r="F1850" s="189">
        <v>2.9411764705882353E-3</v>
      </c>
      <c r="G1850" s="189">
        <v>1.4705882352941176E-2</v>
      </c>
      <c r="H1850" s="189">
        <v>2.9411764705882353E-3</v>
      </c>
      <c r="I1850" s="189">
        <v>8.2352941176470587E-2</v>
      </c>
      <c r="J1850" s="188">
        <v>1</v>
      </c>
      <c r="K1850" s="190">
        <v>340</v>
      </c>
      <c r="L1850" s="94"/>
      <c r="M1850" s="189" t="s">
        <v>143</v>
      </c>
      <c r="N1850" s="189" t="s">
        <v>143</v>
      </c>
      <c r="O1850" s="189">
        <v>0.35499999999999998</v>
      </c>
      <c r="P1850" s="189">
        <v>0.45900000000000002</v>
      </c>
      <c r="Q1850" s="189">
        <v>0.34899999999999998</v>
      </c>
      <c r="R1850" s="189">
        <v>0.45300000000000001</v>
      </c>
      <c r="S1850" s="189">
        <v>6.5000000000000002E-2</v>
      </c>
      <c r="T1850" s="189">
        <v>0.127</v>
      </c>
      <c r="U1850" s="189">
        <v>1E-3</v>
      </c>
      <c r="V1850" s="189">
        <v>1.6E-2</v>
      </c>
      <c r="W1850" s="189">
        <v>6.0000000000000001E-3</v>
      </c>
      <c r="X1850" s="189">
        <v>3.4000000000000002E-2</v>
      </c>
      <c r="Y1850" s="189">
        <v>1E-3</v>
      </c>
      <c r="Z1850" s="189">
        <v>1.6E-2</v>
      </c>
      <c r="AA1850" s="189">
        <v>5.8000000000000003E-2</v>
      </c>
      <c r="AB1850" s="189">
        <v>0.11600000000000001</v>
      </c>
      <c r="AC1850" s="42"/>
    </row>
    <row r="1851" spans="1:29" x14ac:dyDescent="0.25">
      <c r="A1851" s="94" t="s">
        <v>3364</v>
      </c>
      <c r="B1851" s="189" t="s">
        <v>143</v>
      </c>
      <c r="C1851" s="189">
        <v>0.22065727699530516</v>
      </c>
      <c r="D1851" s="189">
        <v>0.34507042253521125</v>
      </c>
      <c r="E1851" s="189">
        <v>0.1619718309859155</v>
      </c>
      <c r="F1851" s="189">
        <v>9.3896713615023476E-3</v>
      </c>
      <c r="G1851" s="189">
        <v>0.23474178403755869</v>
      </c>
      <c r="H1851" s="189">
        <v>2.3474178403755869E-3</v>
      </c>
      <c r="I1851" s="189">
        <v>2.5821596244131457E-2</v>
      </c>
      <c r="J1851" s="188">
        <v>1</v>
      </c>
      <c r="K1851" s="190">
        <v>426</v>
      </c>
      <c r="L1851" s="94"/>
      <c r="M1851" s="189" t="s">
        <v>143</v>
      </c>
      <c r="N1851" s="189" t="s">
        <v>143</v>
      </c>
      <c r="O1851" s="189">
        <v>0.184</v>
      </c>
      <c r="P1851" s="189">
        <v>0.26200000000000001</v>
      </c>
      <c r="Q1851" s="189">
        <v>0.30099999999999999</v>
      </c>
      <c r="R1851" s="189">
        <v>0.39100000000000001</v>
      </c>
      <c r="S1851" s="189">
        <v>0.13</v>
      </c>
      <c r="T1851" s="189">
        <v>0.2</v>
      </c>
      <c r="U1851" s="189">
        <v>4.0000000000000001E-3</v>
      </c>
      <c r="V1851" s="189">
        <v>2.4E-2</v>
      </c>
      <c r="W1851" s="189">
        <v>0.19700000000000001</v>
      </c>
      <c r="X1851" s="189">
        <v>0.27700000000000002</v>
      </c>
      <c r="Y1851" s="189">
        <v>0</v>
      </c>
      <c r="Z1851" s="189">
        <v>1.2999999999999999E-2</v>
      </c>
      <c r="AA1851" s="189">
        <v>1.4E-2</v>
      </c>
      <c r="AB1851" s="189">
        <v>4.5999999999999999E-2</v>
      </c>
      <c r="AC1851" s="42"/>
    </row>
    <row r="1852" spans="1:29" x14ac:dyDescent="0.25">
      <c r="A1852" s="94" t="s">
        <v>3365</v>
      </c>
      <c r="B1852" s="189" t="s">
        <v>143</v>
      </c>
      <c r="C1852" s="189">
        <v>0.41428571428571431</v>
      </c>
      <c r="D1852" s="189">
        <v>0.15357142857142858</v>
      </c>
      <c r="E1852" s="189">
        <v>9.6428571428571433E-2</v>
      </c>
      <c r="F1852" s="189">
        <v>9.6428571428571433E-2</v>
      </c>
      <c r="G1852" s="189">
        <v>0.22142857142857142</v>
      </c>
      <c r="H1852" s="189">
        <v>3.5714285714285713E-3</v>
      </c>
      <c r="I1852" s="189">
        <v>1.4285714285714285E-2</v>
      </c>
      <c r="J1852" s="188">
        <v>0.99999999999999989</v>
      </c>
      <c r="K1852" s="190">
        <v>280</v>
      </c>
      <c r="L1852" s="94"/>
      <c r="M1852" s="189" t="s">
        <v>143</v>
      </c>
      <c r="N1852" s="189" t="s">
        <v>143</v>
      </c>
      <c r="O1852" s="189">
        <v>0.35799999999999998</v>
      </c>
      <c r="P1852" s="189">
        <v>0.47299999999999998</v>
      </c>
      <c r="Q1852" s="189">
        <v>0.11600000000000001</v>
      </c>
      <c r="R1852" s="189">
        <v>0.2</v>
      </c>
      <c r="S1852" s="189">
        <v>6.7000000000000004E-2</v>
      </c>
      <c r="T1852" s="189">
        <v>0.13700000000000001</v>
      </c>
      <c r="U1852" s="189">
        <v>6.7000000000000004E-2</v>
      </c>
      <c r="V1852" s="189">
        <v>0.13700000000000001</v>
      </c>
      <c r="W1852" s="189">
        <v>0.17699999999999999</v>
      </c>
      <c r="X1852" s="189">
        <v>0.27400000000000002</v>
      </c>
      <c r="Y1852" s="189">
        <v>1E-3</v>
      </c>
      <c r="Z1852" s="189">
        <v>0.02</v>
      </c>
      <c r="AA1852" s="189">
        <v>6.0000000000000001E-3</v>
      </c>
      <c r="AB1852" s="189">
        <v>3.5999999999999997E-2</v>
      </c>
      <c r="AC1852" s="42"/>
    </row>
    <row r="1853" spans="1:29" x14ac:dyDescent="0.25">
      <c r="A1853" s="94" t="s">
        <v>3366</v>
      </c>
      <c r="B1853" s="189" t="s">
        <v>143</v>
      </c>
      <c r="C1853" s="189">
        <v>0.18846153846153846</v>
      </c>
      <c r="D1853" s="189">
        <v>0.15384615384615385</v>
      </c>
      <c r="E1853" s="189">
        <v>7.6923076923076927E-2</v>
      </c>
      <c r="F1853" s="189">
        <v>1.5384615384615385E-2</v>
      </c>
      <c r="G1853" s="189">
        <v>0.53846153846153844</v>
      </c>
      <c r="H1853" s="189">
        <v>7.6923076923076927E-3</v>
      </c>
      <c r="I1853" s="189">
        <v>1.9230769230769232E-2</v>
      </c>
      <c r="J1853" s="188">
        <v>1</v>
      </c>
      <c r="K1853" s="190">
        <v>260</v>
      </c>
      <c r="L1853" s="94"/>
      <c r="M1853" s="189" t="s">
        <v>143</v>
      </c>
      <c r="N1853" s="189" t="s">
        <v>143</v>
      </c>
      <c r="O1853" s="189">
        <v>0.14599999999999999</v>
      </c>
      <c r="P1853" s="189">
        <v>0.24</v>
      </c>
      <c r="Q1853" s="189">
        <v>0.115</v>
      </c>
      <c r="R1853" s="189">
        <v>0.20300000000000001</v>
      </c>
      <c r="S1853" s="189">
        <v>0.05</v>
      </c>
      <c r="T1853" s="189">
        <v>0.11600000000000001</v>
      </c>
      <c r="U1853" s="189">
        <v>6.0000000000000001E-3</v>
      </c>
      <c r="V1853" s="189">
        <v>3.9E-2</v>
      </c>
      <c r="W1853" s="189">
        <v>0.47799999999999998</v>
      </c>
      <c r="X1853" s="189">
        <v>0.59799999999999998</v>
      </c>
      <c r="Y1853" s="189">
        <v>2E-3</v>
      </c>
      <c r="Z1853" s="189">
        <v>2.8000000000000001E-2</v>
      </c>
      <c r="AA1853" s="189">
        <v>8.0000000000000002E-3</v>
      </c>
      <c r="AB1853" s="189">
        <v>4.3999999999999997E-2</v>
      </c>
      <c r="AC1853" s="42"/>
    </row>
    <row r="1854" spans="1:29" x14ac:dyDescent="0.25">
      <c r="A1854" s="94" t="s">
        <v>3367</v>
      </c>
      <c r="B1854" s="189" t="s">
        <v>143</v>
      </c>
      <c r="C1854" s="189">
        <v>0.29639175257731959</v>
      </c>
      <c r="D1854" s="189">
        <v>0.37457044673539519</v>
      </c>
      <c r="E1854" s="189">
        <v>0.17525773195876287</v>
      </c>
      <c r="F1854" s="189">
        <v>1.2886597938144329E-2</v>
      </c>
      <c r="G1854" s="189">
        <v>0.12542955326460481</v>
      </c>
      <c r="H1854" s="189">
        <v>1.718213058419244E-3</v>
      </c>
      <c r="I1854" s="189">
        <v>1.3745704467353952E-2</v>
      </c>
      <c r="J1854" s="188">
        <v>1</v>
      </c>
      <c r="K1854" s="190">
        <v>1164</v>
      </c>
      <c r="L1854" s="94"/>
      <c r="M1854" s="189" t="s">
        <v>143</v>
      </c>
      <c r="N1854" s="189" t="s">
        <v>143</v>
      </c>
      <c r="O1854" s="189">
        <v>0.27100000000000002</v>
      </c>
      <c r="P1854" s="189">
        <v>0.32300000000000001</v>
      </c>
      <c r="Q1854" s="189">
        <v>0.34699999999999998</v>
      </c>
      <c r="R1854" s="189">
        <v>0.40300000000000002</v>
      </c>
      <c r="S1854" s="189">
        <v>0.154</v>
      </c>
      <c r="T1854" s="189">
        <v>0.19800000000000001</v>
      </c>
      <c r="U1854" s="189">
        <v>8.0000000000000002E-3</v>
      </c>
      <c r="V1854" s="189">
        <v>2.1000000000000001E-2</v>
      </c>
      <c r="W1854" s="189">
        <v>0.108</v>
      </c>
      <c r="X1854" s="189">
        <v>0.14599999999999999</v>
      </c>
      <c r="Y1854" s="189">
        <v>0</v>
      </c>
      <c r="Z1854" s="189">
        <v>6.0000000000000001E-3</v>
      </c>
      <c r="AA1854" s="189">
        <v>8.0000000000000002E-3</v>
      </c>
      <c r="AB1854" s="189">
        <v>2.1999999999999999E-2</v>
      </c>
      <c r="AC1854" s="42"/>
    </row>
    <row r="1855" spans="1:29" x14ac:dyDescent="0.25">
      <c r="A1855" s="94" t="s">
        <v>3368</v>
      </c>
      <c r="B1855" s="189" t="s">
        <v>143</v>
      </c>
      <c r="C1855" s="189">
        <v>0.3577981651376147</v>
      </c>
      <c r="D1855" s="189">
        <v>0.45412844036697247</v>
      </c>
      <c r="E1855" s="189">
        <v>8.2568807339449546E-2</v>
      </c>
      <c r="F1855" s="189">
        <v>9.1743119266055051E-3</v>
      </c>
      <c r="G1855" s="189">
        <v>8.2568807339449546E-2</v>
      </c>
      <c r="H1855" s="189" t="s">
        <v>143</v>
      </c>
      <c r="I1855" s="189">
        <v>1.3761467889908258E-2</v>
      </c>
      <c r="J1855" s="188">
        <v>1</v>
      </c>
      <c r="K1855" s="190">
        <v>218</v>
      </c>
      <c r="L1855" s="94"/>
      <c r="M1855" s="189" t="s">
        <v>143</v>
      </c>
      <c r="N1855" s="189" t="s">
        <v>143</v>
      </c>
      <c r="O1855" s="189">
        <v>0.29699999999999999</v>
      </c>
      <c r="P1855" s="189">
        <v>0.42299999999999999</v>
      </c>
      <c r="Q1855" s="189">
        <v>0.38900000000000001</v>
      </c>
      <c r="R1855" s="189">
        <v>0.52</v>
      </c>
      <c r="S1855" s="189">
        <v>5.2999999999999999E-2</v>
      </c>
      <c r="T1855" s="189">
        <v>0.127</v>
      </c>
      <c r="U1855" s="189">
        <v>3.0000000000000001E-3</v>
      </c>
      <c r="V1855" s="189">
        <v>3.3000000000000002E-2</v>
      </c>
      <c r="W1855" s="189">
        <v>5.2999999999999999E-2</v>
      </c>
      <c r="X1855" s="189">
        <v>0.127</v>
      </c>
      <c r="Y1855" s="189" t="s">
        <v>143</v>
      </c>
      <c r="Z1855" s="189" t="s">
        <v>143</v>
      </c>
      <c r="AA1855" s="189">
        <v>5.0000000000000001E-3</v>
      </c>
      <c r="AB1855" s="189">
        <v>0.04</v>
      </c>
      <c r="AC1855" s="42"/>
    </row>
    <row r="1856" spans="1:29" x14ac:dyDescent="0.25">
      <c r="A1856" s="94" t="s">
        <v>3369</v>
      </c>
      <c r="B1856" s="189">
        <v>5.37109375E-2</v>
      </c>
      <c r="C1856" s="189">
        <v>0.25104166666666666</v>
      </c>
      <c r="D1856" s="189">
        <v>0.30852864583333334</v>
      </c>
      <c r="E1856" s="189">
        <v>8.7890625E-2</v>
      </c>
      <c r="F1856" s="189">
        <v>2.5000000000000001E-2</v>
      </c>
      <c r="G1856" s="189">
        <v>0.19921875</v>
      </c>
      <c r="H1856" s="189">
        <v>8.3984374999999997E-3</v>
      </c>
      <c r="I1856" s="189">
        <v>6.6210937499999997E-2</v>
      </c>
      <c r="J1856" s="188">
        <v>1</v>
      </c>
      <c r="K1856" s="190">
        <v>15360</v>
      </c>
      <c r="L1856" s="94"/>
      <c r="M1856" s="189">
        <v>0.05</v>
      </c>
      <c r="N1856" s="189">
        <v>5.7000000000000002E-2</v>
      </c>
      <c r="O1856" s="189">
        <v>0.24399999999999999</v>
      </c>
      <c r="P1856" s="189">
        <v>0.25800000000000001</v>
      </c>
      <c r="Q1856" s="189">
        <v>0.30099999999999999</v>
      </c>
      <c r="R1856" s="189">
        <v>0.316</v>
      </c>
      <c r="S1856" s="189">
        <v>8.4000000000000005E-2</v>
      </c>
      <c r="T1856" s="189">
        <v>9.1999999999999998E-2</v>
      </c>
      <c r="U1856" s="189">
        <v>2.3E-2</v>
      </c>
      <c r="V1856" s="189">
        <v>2.8000000000000001E-2</v>
      </c>
      <c r="W1856" s="189">
        <v>0.193</v>
      </c>
      <c r="X1856" s="189">
        <v>0.20599999999999999</v>
      </c>
      <c r="Y1856" s="189">
        <v>7.0000000000000001E-3</v>
      </c>
      <c r="Z1856" s="189">
        <v>0.01</v>
      </c>
      <c r="AA1856" s="189">
        <v>6.2E-2</v>
      </c>
      <c r="AB1856" s="189">
        <v>7.0000000000000007E-2</v>
      </c>
      <c r="AC1856" s="42"/>
    </row>
    <row r="1857" spans="1:29" x14ac:dyDescent="0.25">
      <c r="A1857" s="94" t="s">
        <v>3370</v>
      </c>
      <c r="B1857" s="189" t="s">
        <v>143</v>
      </c>
      <c r="C1857" s="189">
        <v>0.29959514170040485</v>
      </c>
      <c r="D1857" s="189">
        <v>0.34210526315789475</v>
      </c>
      <c r="E1857" s="189">
        <v>0.11133603238866396</v>
      </c>
      <c r="F1857" s="189">
        <v>2.8340080971659919E-2</v>
      </c>
      <c r="G1857" s="189">
        <v>0.17004048582995951</v>
      </c>
      <c r="H1857" s="189">
        <v>2.0242914979757085E-3</v>
      </c>
      <c r="I1857" s="189">
        <v>4.6558704453441298E-2</v>
      </c>
      <c r="J1857" s="188">
        <v>1</v>
      </c>
      <c r="K1857" s="190">
        <v>494</v>
      </c>
      <c r="L1857" s="94"/>
      <c r="M1857" s="189" t="s">
        <v>143</v>
      </c>
      <c r="N1857" s="189" t="s">
        <v>143</v>
      </c>
      <c r="O1857" s="189">
        <v>0.26100000000000001</v>
      </c>
      <c r="P1857" s="189">
        <v>0.34100000000000003</v>
      </c>
      <c r="Q1857" s="189">
        <v>0.30199999999999999</v>
      </c>
      <c r="R1857" s="189">
        <v>0.38500000000000001</v>
      </c>
      <c r="S1857" s="189">
        <v>8.6999999999999994E-2</v>
      </c>
      <c r="T1857" s="189">
        <v>0.14199999999999999</v>
      </c>
      <c r="U1857" s="189">
        <v>1.7000000000000001E-2</v>
      </c>
      <c r="V1857" s="189">
        <v>4.7E-2</v>
      </c>
      <c r="W1857" s="189">
        <v>0.13900000000000001</v>
      </c>
      <c r="X1857" s="189">
        <v>0.20599999999999999</v>
      </c>
      <c r="Y1857" s="189">
        <v>0</v>
      </c>
      <c r="Z1857" s="189">
        <v>1.0999999999999999E-2</v>
      </c>
      <c r="AA1857" s="189">
        <v>3.1E-2</v>
      </c>
      <c r="AB1857" s="189">
        <v>6.9000000000000006E-2</v>
      </c>
      <c r="AC1857" s="42"/>
    </row>
    <row r="1858" spans="1:29" x14ac:dyDescent="0.25">
      <c r="A1858" s="94" t="s">
        <v>3371</v>
      </c>
      <c r="B1858" s="189" t="s">
        <v>143</v>
      </c>
      <c r="C1858" s="189">
        <v>7.2765072765072769E-2</v>
      </c>
      <c r="D1858" s="189">
        <v>0.22453222453222454</v>
      </c>
      <c r="E1858" s="189">
        <v>5.8212058212058215E-2</v>
      </c>
      <c r="F1858" s="189">
        <v>2.0790020790020791E-2</v>
      </c>
      <c r="G1858" s="189">
        <v>0.54054054054054057</v>
      </c>
      <c r="H1858" s="189">
        <v>3.3264033264033266E-2</v>
      </c>
      <c r="I1858" s="189">
        <v>4.9896049896049899E-2</v>
      </c>
      <c r="J1858" s="188">
        <v>1</v>
      </c>
      <c r="K1858" s="190">
        <v>481</v>
      </c>
      <c r="L1858" s="94"/>
      <c r="M1858" s="189" t="s">
        <v>143</v>
      </c>
      <c r="N1858" s="189" t="s">
        <v>143</v>
      </c>
      <c r="O1858" s="189">
        <v>5.2999999999999999E-2</v>
      </c>
      <c r="P1858" s="189">
        <v>0.1</v>
      </c>
      <c r="Q1858" s="189">
        <v>0.19</v>
      </c>
      <c r="R1858" s="189">
        <v>0.26400000000000001</v>
      </c>
      <c r="S1858" s="189">
        <v>4.1000000000000002E-2</v>
      </c>
      <c r="T1858" s="189">
        <v>8.3000000000000004E-2</v>
      </c>
      <c r="U1858" s="189">
        <v>1.0999999999999999E-2</v>
      </c>
      <c r="V1858" s="189">
        <v>3.7999999999999999E-2</v>
      </c>
      <c r="W1858" s="189">
        <v>0.496</v>
      </c>
      <c r="X1858" s="189">
        <v>0.58499999999999996</v>
      </c>
      <c r="Y1858" s="189">
        <v>2.1000000000000001E-2</v>
      </c>
      <c r="Z1858" s="189">
        <v>5.2999999999999999E-2</v>
      </c>
      <c r="AA1858" s="189">
        <v>3.4000000000000002E-2</v>
      </c>
      <c r="AB1858" s="189">
        <v>7.2999999999999995E-2</v>
      </c>
      <c r="AC1858" s="42"/>
    </row>
    <row r="1859" spans="1:29" x14ac:dyDescent="0.25">
      <c r="A1859" s="94" t="s">
        <v>3372</v>
      </c>
      <c r="B1859" s="189">
        <v>0.20867208672086721</v>
      </c>
      <c r="C1859" s="189">
        <v>1.3550135501355014E-3</v>
      </c>
      <c r="D1859" s="189">
        <v>0.48509485094850946</v>
      </c>
      <c r="E1859" s="189">
        <v>0.18834688346883469</v>
      </c>
      <c r="F1859" s="189">
        <v>6.7750677506775072E-3</v>
      </c>
      <c r="G1859" s="189">
        <v>6.0975609756097563E-3</v>
      </c>
      <c r="H1859" s="189" t="s">
        <v>143</v>
      </c>
      <c r="I1859" s="189">
        <v>0.10365853658536585</v>
      </c>
      <c r="J1859" s="188">
        <v>0.99999999999999989</v>
      </c>
      <c r="K1859" s="190">
        <v>1476</v>
      </c>
      <c r="L1859" s="94"/>
      <c r="M1859" s="189">
        <v>0.189</v>
      </c>
      <c r="N1859" s="189">
        <v>0.23</v>
      </c>
      <c r="O1859" s="189">
        <v>0</v>
      </c>
      <c r="P1859" s="189">
        <v>5.0000000000000001E-3</v>
      </c>
      <c r="Q1859" s="189">
        <v>0.46</v>
      </c>
      <c r="R1859" s="189">
        <v>0.51100000000000001</v>
      </c>
      <c r="S1859" s="189">
        <v>0.16900000000000001</v>
      </c>
      <c r="T1859" s="189">
        <v>0.20899999999999999</v>
      </c>
      <c r="U1859" s="189">
        <v>4.0000000000000001E-3</v>
      </c>
      <c r="V1859" s="189">
        <v>1.2E-2</v>
      </c>
      <c r="W1859" s="189">
        <v>3.0000000000000001E-3</v>
      </c>
      <c r="X1859" s="189">
        <v>1.2E-2</v>
      </c>
      <c r="Y1859" s="189" t="s">
        <v>143</v>
      </c>
      <c r="Z1859" s="189" t="s">
        <v>143</v>
      </c>
      <c r="AA1859" s="189">
        <v>8.8999999999999996E-2</v>
      </c>
      <c r="AB1859" s="189">
        <v>0.12</v>
      </c>
      <c r="AC1859" s="42"/>
    </row>
    <row r="1860" spans="1:29" x14ac:dyDescent="0.25">
      <c r="A1860" s="94" t="s">
        <v>3373</v>
      </c>
      <c r="B1860" s="189">
        <v>7.0837642192347464E-2</v>
      </c>
      <c r="C1860" s="189">
        <v>0.2419855222337125</v>
      </c>
      <c r="D1860" s="189">
        <v>0.27094105480868663</v>
      </c>
      <c r="E1860" s="189">
        <v>6.8769389865563593E-2</v>
      </c>
      <c r="F1860" s="189">
        <v>4.8603929679420892E-2</v>
      </c>
      <c r="G1860" s="189">
        <v>0.23009307135470528</v>
      </c>
      <c r="H1860" s="189">
        <v>9.3071354705274046E-3</v>
      </c>
      <c r="I1860" s="189">
        <v>5.9462254395036197E-2</v>
      </c>
      <c r="J1860" s="188">
        <v>0.99999999999999978</v>
      </c>
      <c r="K1860" s="190">
        <v>1934</v>
      </c>
      <c r="L1860" s="94"/>
      <c r="M1860" s="189">
        <v>0.06</v>
      </c>
      <c r="N1860" s="189">
        <v>8.3000000000000004E-2</v>
      </c>
      <c r="O1860" s="189">
        <v>0.223</v>
      </c>
      <c r="P1860" s="189">
        <v>0.26200000000000001</v>
      </c>
      <c r="Q1860" s="189">
        <v>0.252</v>
      </c>
      <c r="R1860" s="189">
        <v>0.29099999999999998</v>
      </c>
      <c r="S1860" s="189">
        <v>5.8000000000000003E-2</v>
      </c>
      <c r="T1860" s="189">
        <v>8.1000000000000003E-2</v>
      </c>
      <c r="U1860" s="189">
        <v>0.04</v>
      </c>
      <c r="V1860" s="189">
        <v>5.8999999999999997E-2</v>
      </c>
      <c r="W1860" s="189">
        <v>0.21199999999999999</v>
      </c>
      <c r="X1860" s="189">
        <v>0.249</v>
      </c>
      <c r="Y1860" s="189">
        <v>6.0000000000000001E-3</v>
      </c>
      <c r="Z1860" s="189">
        <v>1.4999999999999999E-2</v>
      </c>
      <c r="AA1860" s="189">
        <v>0.05</v>
      </c>
      <c r="AB1860" s="189">
        <v>7.0999999999999994E-2</v>
      </c>
      <c r="AC1860" s="42"/>
    </row>
    <row r="1861" spans="1:29" x14ac:dyDescent="0.25">
      <c r="A1861" s="94" t="s">
        <v>3374</v>
      </c>
      <c r="B1861" s="189">
        <v>0.26520204001569242</v>
      </c>
      <c r="C1861" s="189">
        <v>0.42212632404864653</v>
      </c>
      <c r="D1861" s="189">
        <v>0.14907806983130639</v>
      </c>
      <c r="E1861" s="189">
        <v>3.0207924676343666E-2</v>
      </c>
      <c r="F1861" s="189">
        <v>1.569242840329541E-3</v>
      </c>
      <c r="G1861" s="189">
        <v>4.276186739897999E-2</v>
      </c>
      <c r="H1861" s="189">
        <v>5.1000392310710085E-3</v>
      </c>
      <c r="I1861" s="189">
        <v>8.3954491957630439E-2</v>
      </c>
      <c r="J1861" s="188">
        <v>1.0000000000000002</v>
      </c>
      <c r="K1861" s="190">
        <v>2549</v>
      </c>
      <c r="L1861" s="94"/>
      <c r="M1861" s="189">
        <v>0.248</v>
      </c>
      <c r="N1861" s="189">
        <v>0.28299999999999997</v>
      </c>
      <c r="O1861" s="189">
        <v>0.40300000000000002</v>
      </c>
      <c r="P1861" s="189">
        <v>0.441</v>
      </c>
      <c r="Q1861" s="189">
        <v>0.13600000000000001</v>
      </c>
      <c r="R1861" s="189">
        <v>0.16300000000000001</v>
      </c>
      <c r="S1861" s="189">
        <v>2.4E-2</v>
      </c>
      <c r="T1861" s="189">
        <v>3.7999999999999999E-2</v>
      </c>
      <c r="U1861" s="189">
        <v>1E-3</v>
      </c>
      <c r="V1861" s="189">
        <v>4.0000000000000001E-3</v>
      </c>
      <c r="W1861" s="189">
        <v>3.5999999999999997E-2</v>
      </c>
      <c r="X1861" s="189">
        <v>5.0999999999999997E-2</v>
      </c>
      <c r="Y1861" s="189">
        <v>3.0000000000000001E-3</v>
      </c>
      <c r="Z1861" s="189">
        <v>8.9999999999999993E-3</v>
      </c>
      <c r="AA1861" s="189">
        <v>7.3999999999999996E-2</v>
      </c>
      <c r="AB1861" s="189">
        <v>9.5000000000000001E-2</v>
      </c>
      <c r="AC1861" s="42"/>
    </row>
    <row r="1862" spans="1:29" x14ac:dyDescent="0.25">
      <c r="A1862" s="94" t="s">
        <v>3375</v>
      </c>
      <c r="B1862" s="189" t="s">
        <v>143</v>
      </c>
      <c r="C1862" s="189">
        <v>0.15714285714285714</v>
      </c>
      <c r="D1862" s="189">
        <v>0.34285714285714286</v>
      </c>
      <c r="E1862" s="189">
        <v>0.2</v>
      </c>
      <c r="F1862" s="189">
        <v>2.2857142857142857E-2</v>
      </c>
      <c r="G1862" s="189">
        <v>0.23428571428571429</v>
      </c>
      <c r="H1862" s="189">
        <v>1.1428571428571429E-2</v>
      </c>
      <c r="I1862" s="189">
        <v>3.1428571428571431E-2</v>
      </c>
      <c r="J1862" s="188">
        <v>1</v>
      </c>
      <c r="K1862" s="190">
        <v>350</v>
      </c>
      <c r="L1862" s="94"/>
      <c r="M1862" s="189" t="s">
        <v>143</v>
      </c>
      <c r="N1862" s="189" t="s">
        <v>143</v>
      </c>
      <c r="O1862" s="189">
        <v>0.123</v>
      </c>
      <c r="P1862" s="189">
        <v>0.19900000000000001</v>
      </c>
      <c r="Q1862" s="189">
        <v>0.29499999999999998</v>
      </c>
      <c r="R1862" s="189">
        <v>0.39400000000000002</v>
      </c>
      <c r="S1862" s="189">
        <v>0.161</v>
      </c>
      <c r="T1862" s="189">
        <v>0.245</v>
      </c>
      <c r="U1862" s="189">
        <v>1.2E-2</v>
      </c>
      <c r="V1862" s="189">
        <v>4.3999999999999997E-2</v>
      </c>
      <c r="W1862" s="189">
        <v>0.193</v>
      </c>
      <c r="X1862" s="189">
        <v>0.28100000000000003</v>
      </c>
      <c r="Y1862" s="189">
        <v>4.0000000000000001E-3</v>
      </c>
      <c r="Z1862" s="189">
        <v>2.9000000000000001E-2</v>
      </c>
      <c r="AA1862" s="189">
        <v>1.7999999999999999E-2</v>
      </c>
      <c r="AB1862" s="189">
        <v>5.5E-2</v>
      </c>
      <c r="AC1862" s="42"/>
    </row>
    <row r="1863" spans="1:29" x14ac:dyDescent="0.25">
      <c r="A1863" s="94" t="s">
        <v>3376</v>
      </c>
      <c r="B1863" s="189" t="s">
        <v>143</v>
      </c>
      <c r="C1863" s="189">
        <v>0.19633027522935781</v>
      </c>
      <c r="D1863" s="189">
        <v>0.26666666666666666</v>
      </c>
      <c r="E1863" s="189">
        <v>9.9082568807339455E-2</v>
      </c>
      <c r="F1863" s="189">
        <v>2.0183486238532111E-2</v>
      </c>
      <c r="G1863" s="189">
        <v>0.3669724770642202</v>
      </c>
      <c r="H1863" s="189">
        <v>1.2232415902140673E-2</v>
      </c>
      <c r="I1863" s="189">
        <v>3.8532110091743121E-2</v>
      </c>
      <c r="J1863" s="188">
        <v>1</v>
      </c>
      <c r="K1863" s="190">
        <v>1635</v>
      </c>
      <c r="L1863" s="94"/>
      <c r="M1863" s="189" t="s">
        <v>143</v>
      </c>
      <c r="N1863" s="189" t="s">
        <v>143</v>
      </c>
      <c r="O1863" s="189">
        <v>0.17799999999999999</v>
      </c>
      <c r="P1863" s="189">
        <v>0.216</v>
      </c>
      <c r="Q1863" s="189">
        <v>0.246</v>
      </c>
      <c r="R1863" s="189">
        <v>0.28899999999999998</v>
      </c>
      <c r="S1863" s="189">
        <v>8.5999999999999993E-2</v>
      </c>
      <c r="T1863" s="189">
        <v>0.115</v>
      </c>
      <c r="U1863" s="189">
        <v>1.4E-2</v>
      </c>
      <c r="V1863" s="189">
        <v>2.8000000000000001E-2</v>
      </c>
      <c r="W1863" s="189">
        <v>0.34399999999999997</v>
      </c>
      <c r="X1863" s="189">
        <v>0.39100000000000001</v>
      </c>
      <c r="Y1863" s="189">
        <v>8.0000000000000002E-3</v>
      </c>
      <c r="Z1863" s="189">
        <v>1.9E-2</v>
      </c>
      <c r="AA1863" s="189">
        <v>0.03</v>
      </c>
      <c r="AB1863" s="189">
        <v>4.9000000000000002E-2</v>
      </c>
      <c r="AC1863" s="42"/>
    </row>
    <row r="1864" spans="1:29" x14ac:dyDescent="0.25">
      <c r="A1864" s="94" t="s">
        <v>3377</v>
      </c>
      <c r="B1864" s="189" t="s">
        <v>143</v>
      </c>
      <c r="C1864" s="189">
        <v>0.40740740740740738</v>
      </c>
      <c r="D1864" s="189">
        <v>0.3835978835978836</v>
      </c>
      <c r="E1864" s="189">
        <v>7.407407407407407E-2</v>
      </c>
      <c r="F1864" s="189">
        <v>3.968253968253968E-3</v>
      </c>
      <c r="G1864" s="189">
        <v>1.984126984126984E-2</v>
      </c>
      <c r="H1864" s="189">
        <v>1.3227513227513227E-3</v>
      </c>
      <c r="I1864" s="189">
        <v>0.10978835978835978</v>
      </c>
      <c r="J1864" s="188">
        <v>0.99999999999999989</v>
      </c>
      <c r="K1864" s="190">
        <v>756</v>
      </c>
      <c r="L1864" s="94"/>
      <c r="M1864" s="189" t="s">
        <v>143</v>
      </c>
      <c r="N1864" s="189" t="s">
        <v>143</v>
      </c>
      <c r="O1864" s="189">
        <v>0.373</v>
      </c>
      <c r="P1864" s="189">
        <v>0.443</v>
      </c>
      <c r="Q1864" s="189">
        <v>0.35</v>
      </c>
      <c r="R1864" s="189">
        <v>0.41899999999999998</v>
      </c>
      <c r="S1864" s="189">
        <v>5.7000000000000002E-2</v>
      </c>
      <c r="T1864" s="189">
        <v>9.5000000000000001E-2</v>
      </c>
      <c r="U1864" s="189">
        <v>1E-3</v>
      </c>
      <c r="V1864" s="189">
        <v>1.2E-2</v>
      </c>
      <c r="W1864" s="189">
        <v>1.2E-2</v>
      </c>
      <c r="X1864" s="189">
        <v>3.2000000000000001E-2</v>
      </c>
      <c r="Y1864" s="189">
        <v>0</v>
      </c>
      <c r="Z1864" s="189">
        <v>7.0000000000000001E-3</v>
      </c>
      <c r="AA1864" s="189">
        <v>8.8999999999999996E-2</v>
      </c>
      <c r="AB1864" s="189">
        <v>0.13400000000000001</v>
      </c>
      <c r="AC1864" s="42"/>
    </row>
    <row r="1865" spans="1:29" x14ac:dyDescent="0.25">
      <c r="A1865" s="94" t="s">
        <v>3378</v>
      </c>
      <c r="B1865" s="189" t="s">
        <v>143</v>
      </c>
      <c r="C1865" s="189">
        <v>0.17597292724196278</v>
      </c>
      <c r="D1865" s="189">
        <v>0.38071065989847713</v>
      </c>
      <c r="E1865" s="189">
        <v>0.13197969543147209</v>
      </c>
      <c r="F1865" s="189">
        <v>6.7681895093062603E-3</v>
      </c>
      <c r="G1865" s="189">
        <v>0.25549915397631134</v>
      </c>
      <c r="H1865" s="189">
        <v>3.3840947546531302E-3</v>
      </c>
      <c r="I1865" s="189">
        <v>4.5685279187817257E-2</v>
      </c>
      <c r="J1865" s="188">
        <v>0.99999999999999989</v>
      </c>
      <c r="K1865" s="190">
        <v>591</v>
      </c>
      <c r="L1865" s="94"/>
      <c r="M1865" s="189" t="s">
        <v>143</v>
      </c>
      <c r="N1865" s="189" t="s">
        <v>143</v>
      </c>
      <c r="O1865" s="189">
        <v>0.14699999999999999</v>
      </c>
      <c r="P1865" s="189">
        <v>0.20899999999999999</v>
      </c>
      <c r="Q1865" s="189">
        <v>0.34200000000000003</v>
      </c>
      <c r="R1865" s="189">
        <v>0.42099999999999999</v>
      </c>
      <c r="S1865" s="189">
        <v>0.107</v>
      </c>
      <c r="T1865" s="189">
        <v>0.16200000000000001</v>
      </c>
      <c r="U1865" s="189">
        <v>3.0000000000000001E-3</v>
      </c>
      <c r="V1865" s="189">
        <v>1.7000000000000001E-2</v>
      </c>
      <c r="W1865" s="189">
        <v>0.222</v>
      </c>
      <c r="X1865" s="189">
        <v>0.29199999999999998</v>
      </c>
      <c r="Y1865" s="189">
        <v>1E-3</v>
      </c>
      <c r="Z1865" s="189">
        <v>1.2E-2</v>
      </c>
      <c r="AA1865" s="189">
        <v>3.2000000000000001E-2</v>
      </c>
      <c r="AB1865" s="189">
        <v>6.6000000000000003E-2</v>
      </c>
      <c r="AC1865" s="42"/>
    </row>
    <row r="1866" spans="1:29" x14ac:dyDescent="0.25">
      <c r="A1866" s="94" t="s">
        <v>3379</v>
      </c>
      <c r="B1866" s="189" t="s">
        <v>143</v>
      </c>
      <c r="C1866" s="189">
        <v>0.30649350649350648</v>
      </c>
      <c r="D1866" s="189">
        <v>0.21558441558441557</v>
      </c>
      <c r="E1866" s="189">
        <v>6.4935064935064929E-2</v>
      </c>
      <c r="F1866" s="189">
        <v>0.15844155844155844</v>
      </c>
      <c r="G1866" s="189">
        <v>0.18961038961038962</v>
      </c>
      <c r="H1866" s="189">
        <v>1.5584415584415584E-2</v>
      </c>
      <c r="I1866" s="189">
        <v>4.9350649350649353E-2</v>
      </c>
      <c r="J1866" s="188">
        <v>0.99999999999999989</v>
      </c>
      <c r="K1866" s="190">
        <v>385</v>
      </c>
      <c r="L1866" s="94"/>
      <c r="M1866" s="189" t="s">
        <v>143</v>
      </c>
      <c r="N1866" s="189" t="s">
        <v>143</v>
      </c>
      <c r="O1866" s="189">
        <v>0.26300000000000001</v>
      </c>
      <c r="P1866" s="189">
        <v>0.35399999999999998</v>
      </c>
      <c r="Q1866" s="189">
        <v>0.17699999999999999</v>
      </c>
      <c r="R1866" s="189">
        <v>0.25900000000000001</v>
      </c>
      <c r="S1866" s="189">
        <v>4.3999999999999997E-2</v>
      </c>
      <c r="T1866" s="189">
        <v>9.4E-2</v>
      </c>
      <c r="U1866" s="189">
        <v>0.125</v>
      </c>
      <c r="V1866" s="189">
        <v>0.19800000000000001</v>
      </c>
      <c r="W1866" s="189">
        <v>0.154</v>
      </c>
      <c r="X1866" s="189">
        <v>0.23200000000000001</v>
      </c>
      <c r="Y1866" s="189">
        <v>7.0000000000000001E-3</v>
      </c>
      <c r="Z1866" s="189">
        <v>3.4000000000000002E-2</v>
      </c>
      <c r="AA1866" s="189">
        <v>3.2000000000000001E-2</v>
      </c>
      <c r="AB1866" s="189">
        <v>7.5999999999999998E-2</v>
      </c>
      <c r="AC1866" s="42"/>
    </row>
    <row r="1867" spans="1:29" x14ac:dyDescent="0.25">
      <c r="A1867" s="94" t="s">
        <v>3380</v>
      </c>
      <c r="B1867" s="189" t="s">
        <v>143</v>
      </c>
      <c r="C1867" s="189">
        <v>0.11530398322851153</v>
      </c>
      <c r="D1867" s="189">
        <v>0.27672955974842767</v>
      </c>
      <c r="E1867" s="189">
        <v>9.853249475890985E-2</v>
      </c>
      <c r="F1867" s="189">
        <v>2.9350104821802937E-2</v>
      </c>
      <c r="G1867" s="189">
        <v>0.41928721174004191</v>
      </c>
      <c r="H1867" s="189">
        <v>2.0964360587002098E-2</v>
      </c>
      <c r="I1867" s="189">
        <v>3.9832285115303984E-2</v>
      </c>
      <c r="J1867" s="188">
        <v>1</v>
      </c>
      <c r="K1867" s="190">
        <v>477</v>
      </c>
      <c r="L1867" s="94"/>
      <c r="M1867" s="189" t="s">
        <v>143</v>
      </c>
      <c r="N1867" s="189" t="s">
        <v>143</v>
      </c>
      <c r="O1867" s="189">
        <v>0.09</v>
      </c>
      <c r="P1867" s="189">
        <v>0.14699999999999999</v>
      </c>
      <c r="Q1867" s="189">
        <v>0.23799999999999999</v>
      </c>
      <c r="R1867" s="189">
        <v>0.31900000000000001</v>
      </c>
      <c r="S1867" s="189">
        <v>7.4999999999999997E-2</v>
      </c>
      <c r="T1867" s="189">
        <v>0.129</v>
      </c>
      <c r="U1867" s="189">
        <v>1.7999999999999999E-2</v>
      </c>
      <c r="V1867" s="189">
        <v>4.9000000000000002E-2</v>
      </c>
      <c r="W1867" s="189">
        <v>0.376</v>
      </c>
      <c r="X1867" s="189">
        <v>0.46400000000000002</v>
      </c>
      <c r="Y1867" s="189">
        <v>1.0999999999999999E-2</v>
      </c>
      <c r="Z1867" s="189">
        <v>3.7999999999999999E-2</v>
      </c>
      <c r="AA1867" s="189">
        <v>2.5999999999999999E-2</v>
      </c>
      <c r="AB1867" s="189">
        <v>6.0999999999999999E-2</v>
      </c>
      <c r="AC1867" s="42"/>
    </row>
    <row r="1868" spans="1:29" x14ac:dyDescent="0.25">
      <c r="A1868" s="94" t="s">
        <v>3381</v>
      </c>
      <c r="B1868" s="189" t="s">
        <v>143</v>
      </c>
      <c r="C1868" s="189">
        <v>0.24282982791586999</v>
      </c>
      <c r="D1868" s="189">
        <v>0.50095602294455066</v>
      </c>
      <c r="E1868" s="189">
        <v>8.5564053537284898E-2</v>
      </c>
      <c r="F1868" s="189">
        <v>1.4818355640535373E-2</v>
      </c>
      <c r="G1868" s="189">
        <v>7.3135755258126198E-2</v>
      </c>
      <c r="H1868" s="189">
        <v>2.8680688336520078E-3</v>
      </c>
      <c r="I1868" s="189">
        <v>7.9827915869980878E-2</v>
      </c>
      <c r="J1868" s="188">
        <v>1</v>
      </c>
      <c r="K1868" s="190">
        <v>2092</v>
      </c>
      <c r="L1868" s="94"/>
      <c r="M1868" s="189" t="s">
        <v>143</v>
      </c>
      <c r="N1868" s="189" t="s">
        <v>143</v>
      </c>
      <c r="O1868" s="189">
        <v>0.22500000000000001</v>
      </c>
      <c r="P1868" s="189">
        <v>0.26200000000000001</v>
      </c>
      <c r="Q1868" s="189">
        <v>0.48</v>
      </c>
      <c r="R1868" s="189">
        <v>0.52200000000000002</v>
      </c>
      <c r="S1868" s="189">
        <v>7.3999999999999996E-2</v>
      </c>
      <c r="T1868" s="189">
        <v>9.8000000000000004E-2</v>
      </c>
      <c r="U1868" s="189">
        <v>0.01</v>
      </c>
      <c r="V1868" s="189">
        <v>2.1000000000000001E-2</v>
      </c>
      <c r="W1868" s="189">
        <v>6.3E-2</v>
      </c>
      <c r="X1868" s="189">
        <v>8.5000000000000006E-2</v>
      </c>
      <c r="Y1868" s="189">
        <v>1E-3</v>
      </c>
      <c r="Z1868" s="189">
        <v>6.0000000000000001E-3</v>
      </c>
      <c r="AA1868" s="189">
        <v>6.9000000000000006E-2</v>
      </c>
      <c r="AB1868" s="189">
        <v>9.1999999999999998E-2</v>
      </c>
      <c r="AC1868" s="42"/>
    </row>
    <row r="1869" spans="1:29" x14ac:dyDescent="0.25">
      <c r="A1869" s="94" t="s">
        <v>3382</v>
      </c>
      <c r="B1869" s="189" t="s">
        <v>143</v>
      </c>
      <c r="C1869" s="189">
        <v>0.35543766578249336</v>
      </c>
      <c r="D1869" s="189">
        <v>0.44031830238726788</v>
      </c>
      <c r="E1869" s="189">
        <v>6.1007957559681698E-2</v>
      </c>
      <c r="F1869" s="189">
        <v>2.3872679045092837E-2</v>
      </c>
      <c r="G1869" s="189">
        <v>5.0397877984084884E-2</v>
      </c>
      <c r="H1869" s="189">
        <v>5.3050397877984082E-3</v>
      </c>
      <c r="I1869" s="189">
        <v>6.3660477453580902E-2</v>
      </c>
      <c r="J1869" s="188">
        <v>1</v>
      </c>
      <c r="K1869" s="190">
        <v>377</v>
      </c>
      <c r="L1869" s="94"/>
      <c r="M1869" s="189" t="s">
        <v>143</v>
      </c>
      <c r="N1869" s="189" t="s">
        <v>143</v>
      </c>
      <c r="O1869" s="189">
        <v>0.309</v>
      </c>
      <c r="P1869" s="189">
        <v>0.40500000000000003</v>
      </c>
      <c r="Q1869" s="189">
        <v>0.39100000000000001</v>
      </c>
      <c r="R1869" s="189">
        <v>0.49099999999999999</v>
      </c>
      <c r="S1869" s="189">
        <v>4.1000000000000002E-2</v>
      </c>
      <c r="T1869" s="189">
        <v>0.09</v>
      </c>
      <c r="U1869" s="189">
        <v>1.2999999999999999E-2</v>
      </c>
      <c r="V1869" s="189">
        <v>4.4999999999999998E-2</v>
      </c>
      <c r="W1869" s="189">
        <v>3.2000000000000001E-2</v>
      </c>
      <c r="X1869" s="189">
        <v>7.6999999999999999E-2</v>
      </c>
      <c r="Y1869" s="189">
        <v>1E-3</v>
      </c>
      <c r="Z1869" s="189">
        <v>1.9E-2</v>
      </c>
      <c r="AA1869" s="189">
        <v>4.2999999999999997E-2</v>
      </c>
      <c r="AB1869" s="189">
        <v>9.2999999999999999E-2</v>
      </c>
      <c r="AC1869" s="42"/>
    </row>
    <row r="1870" spans="1:29" x14ac:dyDescent="0.25">
      <c r="A1870" s="94" t="s">
        <v>3383</v>
      </c>
      <c r="B1870" s="189">
        <v>5.153860675854257E-2</v>
      </c>
      <c r="C1870" s="189">
        <v>0.26883141400792904</v>
      </c>
      <c r="D1870" s="189">
        <v>0.23305644704549744</v>
      </c>
      <c r="E1870" s="189">
        <v>0.14668680385123656</v>
      </c>
      <c r="F1870" s="189">
        <v>3.1999244855578632E-2</v>
      </c>
      <c r="G1870" s="189">
        <v>0.20898621861430999</v>
      </c>
      <c r="H1870" s="189">
        <v>3.3037568434963185E-3</v>
      </c>
      <c r="I1870" s="189">
        <v>5.559750802340948E-2</v>
      </c>
      <c r="J1870" s="188">
        <v>0.99999999999999989</v>
      </c>
      <c r="K1870" s="190">
        <v>10594</v>
      </c>
      <c r="L1870" s="94"/>
      <c r="M1870" s="189">
        <v>4.7E-2</v>
      </c>
      <c r="N1870" s="189">
        <v>5.6000000000000001E-2</v>
      </c>
      <c r="O1870" s="189">
        <v>0.26</v>
      </c>
      <c r="P1870" s="189">
        <v>0.27700000000000002</v>
      </c>
      <c r="Q1870" s="189">
        <v>0.22500000000000001</v>
      </c>
      <c r="R1870" s="189">
        <v>0.24099999999999999</v>
      </c>
      <c r="S1870" s="189">
        <v>0.14000000000000001</v>
      </c>
      <c r="T1870" s="189">
        <v>0.154</v>
      </c>
      <c r="U1870" s="189">
        <v>2.9000000000000001E-2</v>
      </c>
      <c r="V1870" s="189">
        <v>3.5999999999999997E-2</v>
      </c>
      <c r="W1870" s="189">
        <v>0.20100000000000001</v>
      </c>
      <c r="X1870" s="189">
        <v>0.217</v>
      </c>
      <c r="Y1870" s="189">
        <v>2E-3</v>
      </c>
      <c r="Z1870" s="189">
        <v>5.0000000000000001E-3</v>
      </c>
      <c r="AA1870" s="189">
        <v>5.0999999999999997E-2</v>
      </c>
      <c r="AB1870" s="189">
        <v>0.06</v>
      </c>
      <c r="AC1870" s="42"/>
    </row>
    <row r="1871" spans="1:29" x14ac:dyDescent="0.25">
      <c r="A1871" s="94" t="s">
        <v>3384</v>
      </c>
      <c r="B1871" s="189" t="s">
        <v>143</v>
      </c>
      <c r="C1871" s="189">
        <v>0.32303370786516855</v>
      </c>
      <c r="D1871" s="189">
        <v>0.2303370786516854</v>
      </c>
      <c r="E1871" s="189">
        <v>0.19101123595505617</v>
      </c>
      <c r="F1871" s="189">
        <v>5.0561797752808987E-2</v>
      </c>
      <c r="G1871" s="189">
        <v>0.15168539325842698</v>
      </c>
      <c r="H1871" s="189">
        <v>5.6179775280898875E-3</v>
      </c>
      <c r="I1871" s="189">
        <v>4.7752808988764044E-2</v>
      </c>
      <c r="J1871" s="188">
        <v>1.0000000000000002</v>
      </c>
      <c r="K1871" s="190">
        <v>356</v>
      </c>
      <c r="L1871" s="94"/>
      <c r="M1871" s="189" t="s">
        <v>143</v>
      </c>
      <c r="N1871" s="189" t="s">
        <v>143</v>
      </c>
      <c r="O1871" s="189">
        <v>0.27700000000000002</v>
      </c>
      <c r="P1871" s="189">
        <v>0.373</v>
      </c>
      <c r="Q1871" s="189">
        <v>0.19</v>
      </c>
      <c r="R1871" s="189">
        <v>0.27700000000000002</v>
      </c>
      <c r="S1871" s="189">
        <v>0.154</v>
      </c>
      <c r="T1871" s="189">
        <v>0.23499999999999999</v>
      </c>
      <c r="U1871" s="189">
        <v>3.2000000000000001E-2</v>
      </c>
      <c r="V1871" s="189">
        <v>7.9000000000000001E-2</v>
      </c>
      <c r="W1871" s="189">
        <v>0.11799999999999999</v>
      </c>
      <c r="X1871" s="189">
        <v>0.193</v>
      </c>
      <c r="Y1871" s="189">
        <v>2E-3</v>
      </c>
      <c r="Z1871" s="189">
        <v>0.02</v>
      </c>
      <c r="AA1871" s="189">
        <v>0.03</v>
      </c>
      <c r="AB1871" s="189">
        <v>7.4999999999999997E-2</v>
      </c>
      <c r="AC1871" s="42"/>
    </row>
    <row r="1872" spans="1:29" x14ac:dyDescent="0.25">
      <c r="A1872" s="94" t="s">
        <v>3385</v>
      </c>
      <c r="B1872" s="189" t="s">
        <v>143</v>
      </c>
      <c r="C1872" s="189">
        <v>7.7586206896551727E-2</v>
      </c>
      <c r="D1872" s="189">
        <v>0.18534482758620691</v>
      </c>
      <c r="E1872" s="189">
        <v>0.12931034482758622</v>
      </c>
      <c r="F1872" s="189">
        <v>3.8793103448275863E-2</v>
      </c>
      <c r="G1872" s="189">
        <v>0.47844827586206895</v>
      </c>
      <c r="H1872" s="189">
        <v>3.017241379310345E-2</v>
      </c>
      <c r="I1872" s="189">
        <v>6.0344827586206899E-2</v>
      </c>
      <c r="J1872" s="188">
        <v>1</v>
      </c>
      <c r="K1872" s="190">
        <v>232</v>
      </c>
      <c r="L1872" s="94"/>
      <c r="M1872" s="189" t="s">
        <v>143</v>
      </c>
      <c r="N1872" s="189" t="s">
        <v>143</v>
      </c>
      <c r="O1872" s="189">
        <v>0.05</v>
      </c>
      <c r="P1872" s="189">
        <v>0.11899999999999999</v>
      </c>
      <c r="Q1872" s="189">
        <v>0.14099999999999999</v>
      </c>
      <c r="R1872" s="189">
        <v>0.24</v>
      </c>
      <c r="S1872" s="189">
        <v>9.1999999999999998E-2</v>
      </c>
      <c r="T1872" s="189">
        <v>0.17899999999999999</v>
      </c>
      <c r="U1872" s="189">
        <v>2.1000000000000001E-2</v>
      </c>
      <c r="V1872" s="189">
        <v>7.1999999999999995E-2</v>
      </c>
      <c r="W1872" s="189">
        <v>0.41499999999999998</v>
      </c>
      <c r="X1872" s="189">
        <v>0.54300000000000004</v>
      </c>
      <c r="Y1872" s="189">
        <v>1.4999999999999999E-2</v>
      </c>
      <c r="Z1872" s="189">
        <v>6.0999999999999999E-2</v>
      </c>
      <c r="AA1872" s="189">
        <v>3.5999999999999997E-2</v>
      </c>
      <c r="AB1872" s="189">
        <v>9.9000000000000005E-2</v>
      </c>
      <c r="AC1872" s="42"/>
    </row>
    <row r="1873" spans="1:29" x14ac:dyDescent="0.25">
      <c r="A1873" s="94" t="s">
        <v>3386</v>
      </c>
      <c r="B1873" s="189">
        <v>7.4515648286140089E-3</v>
      </c>
      <c r="C1873" s="189">
        <v>7.4515648286140089E-4</v>
      </c>
      <c r="D1873" s="189">
        <v>0.63785394932935913</v>
      </c>
      <c r="E1873" s="189">
        <v>0.22503725782414308</v>
      </c>
      <c r="F1873" s="189">
        <v>8.9418777943368107E-3</v>
      </c>
      <c r="G1873" s="189">
        <v>8.1967213114754103E-3</v>
      </c>
      <c r="H1873" s="189" t="s">
        <v>143</v>
      </c>
      <c r="I1873" s="189">
        <v>0.11177347242921014</v>
      </c>
      <c r="J1873" s="188">
        <v>1</v>
      </c>
      <c r="K1873" s="190">
        <v>1342</v>
      </c>
      <c r="L1873" s="94"/>
      <c r="M1873" s="189">
        <v>4.0000000000000001E-3</v>
      </c>
      <c r="N1873" s="189">
        <v>1.4E-2</v>
      </c>
      <c r="O1873" s="189">
        <v>0</v>
      </c>
      <c r="P1873" s="189">
        <v>4.0000000000000001E-3</v>
      </c>
      <c r="Q1873" s="189">
        <v>0.61199999999999999</v>
      </c>
      <c r="R1873" s="189">
        <v>0.66300000000000003</v>
      </c>
      <c r="S1873" s="189">
        <v>0.20300000000000001</v>
      </c>
      <c r="T1873" s="189">
        <v>0.248</v>
      </c>
      <c r="U1873" s="189">
        <v>5.0000000000000001E-3</v>
      </c>
      <c r="V1873" s="189">
        <v>1.6E-2</v>
      </c>
      <c r="W1873" s="189">
        <v>5.0000000000000001E-3</v>
      </c>
      <c r="X1873" s="189">
        <v>1.4999999999999999E-2</v>
      </c>
      <c r="Y1873" s="189" t="s">
        <v>143</v>
      </c>
      <c r="Z1873" s="189" t="s">
        <v>143</v>
      </c>
      <c r="AA1873" s="189">
        <v>9.6000000000000002E-2</v>
      </c>
      <c r="AB1873" s="189">
        <v>0.13</v>
      </c>
      <c r="AC1873" s="42"/>
    </row>
    <row r="1874" spans="1:29" x14ac:dyDescent="0.25">
      <c r="A1874" s="94" t="s">
        <v>3387</v>
      </c>
      <c r="B1874" s="189">
        <v>4.3176561295296838E-2</v>
      </c>
      <c r="C1874" s="189">
        <v>0.22976098689282962</v>
      </c>
      <c r="D1874" s="189">
        <v>0.21973785659213571</v>
      </c>
      <c r="E1874" s="189">
        <v>0.14494988434849654</v>
      </c>
      <c r="F1874" s="189">
        <v>6.4764841942945253E-2</v>
      </c>
      <c r="G1874" s="189">
        <v>0.24209714726291442</v>
      </c>
      <c r="H1874" s="189">
        <v>3.8550501156515036E-3</v>
      </c>
      <c r="I1874" s="189">
        <v>5.1657671549730146E-2</v>
      </c>
      <c r="J1874" s="188">
        <v>1</v>
      </c>
      <c r="K1874" s="190">
        <v>1297</v>
      </c>
      <c r="L1874" s="94"/>
      <c r="M1874" s="189">
        <v>3.3000000000000002E-2</v>
      </c>
      <c r="N1874" s="189">
        <v>5.6000000000000001E-2</v>
      </c>
      <c r="O1874" s="189">
        <v>0.20799999999999999</v>
      </c>
      <c r="P1874" s="189">
        <v>0.253</v>
      </c>
      <c r="Q1874" s="189">
        <v>0.19800000000000001</v>
      </c>
      <c r="R1874" s="189">
        <v>0.24299999999999999</v>
      </c>
      <c r="S1874" s="189">
        <v>0.127</v>
      </c>
      <c r="T1874" s="189">
        <v>0.16500000000000001</v>
      </c>
      <c r="U1874" s="189">
        <v>5.2999999999999999E-2</v>
      </c>
      <c r="V1874" s="189">
        <v>7.9000000000000001E-2</v>
      </c>
      <c r="W1874" s="189">
        <v>0.22</v>
      </c>
      <c r="X1874" s="189">
        <v>0.26600000000000001</v>
      </c>
      <c r="Y1874" s="189">
        <v>2E-3</v>
      </c>
      <c r="Z1874" s="189">
        <v>8.9999999999999993E-3</v>
      </c>
      <c r="AA1874" s="189">
        <v>4.1000000000000002E-2</v>
      </c>
      <c r="AB1874" s="189">
        <v>6.5000000000000002E-2</v>
      </c>
      <c r="AC1874" s="42"/>
    </row>
    <row r="1875" spans="1:29" x14ac:dyDescent="0.25">
      <c r="A1875" s="94" t="s">
        <v>3388</v>
      </c>
      <c r="B1875" s="189">
        <v>0.26152980877390325</v>
      </c>
      <c r="C1875" s="189">
        <v>0.46569178852643417</v>
      </c>
      <c r="D1875" s="189">
        <v>0.11979752530933634</v>
      </c>
      <c r="E1875" s="189">
        <v>4.4994375703037118E-2</v>
      </c>
      <c r="F1875" s="189">
        <v>1.687289088863892E-3</v>
      </c>
      <c r="G1875" s="189">
        <v>3.6557930258717661E-2</v>
      </c>
      <c r="H1875" s="189">
        <v>1.687289088863892E-3</v>
      </c>
      <c r="I1875" s="189">
        <v>6.8053993250843645E-2</v>
      </c>
      <c r="J1875" s="188">
        <v>0.99999999999999978</v>
      </c>
      <c r="K1875" s="190">
        <v>1778</v>
      </c>
      <c r="L1875" s="94"/>
      <c r="M1875" s="189">
        <v>0.24199999999999999</v>
      </c>
      <c r="N1875" s="189">
        <v>0.28199999999999997</v>
      </c>
      <c r="O1875" s="189">
        <v>0.443</v>
      </c>
      <c r="P1875" s="189">
        <v>0.48899999999999999</v>
      </c>
      <c r="Q1875" s="189">
        <v>0.106</v>
      </c>
      <c r="R1875" s="189">
        <v>0.13600000000000001</v>
      </c>
      <c r="S1875" s="189">
        <v>3.5999999999999997E-2</v>
      </c>
      <c r="T1875" s="189">
        <v>5.6000000000000001E-2</v>
      </c>
      <c r="U1875" s="189">
        <v>1E-3</v>
      </c>
      <c r="V1875" s="189">
        <v>5.0000000000000001E-3</v>
      </c>
      <c r="W1875" s="189">
        <v>2.9000000000000001E-2</v>
      </c>
      <c r="X1875" s="189">
        <v>4.5999999999999999E-2</v>
      </c>
      <c r="Y1875" s="189">
        <v>1E-3</v>
      </c>
      <c r="Z1875" s="189">
        <v>5.0000000000000001E-3</v>
      </c>
      <c r="AA1875" s="189">
        <v>5.7000000000000002E-2</v>
      </c>
      <c r="AB1875" s="189">
        <v>8.1000000000000003E-2</v>
      </c>
      <c r="AC1875" s="42"/>
    </row>
    <row r="1876" spans="1:29" x14ac:dyDescent="0.25">
      <c r="A1876" s="94" t="s">
        <v>3389</v>
      </c>
      <c r="B1876" s="189" t="s">
        <v>143</v>
      </c>
      <c r="C1876" s="189">
        <v>0.17843866171003717</v>
      </c>
      <c r="D1876" s="189">
        <v>0.21561338289962825</v>
      </c>
      <c r="E1876" s="189">
        <v>0.25278810408921931</v>
      </c>
      <c r="F1876" s="189">
        <v>3.717472118959108E-2</v>
      </c>
      <c r="G1876" s="189">
        <v>0.26022304832713755</v>
      </c>
      <c r="H1876" s="189" t="s">
        <v>143</v>
      </c>
      <c r="I1876" s="189">
        <v>5.5762081784386616E-2</v>
      </c>
      <c r="J1876" s="188">
        <v>0.99999999999999989</v>
      </c>
      <c r="K1876" s="190">
        <v>269</v>
      </c>
      <c r="L1876" s="94"/>
      <c r="M1876" s="189" t="s">
        <v>143</v>
      </c>
      <c r="N1876" s="189" t="s">
        <v>143</v>
      </c>
      <c r="O1876" s="189">
        <v>0.13700000000000001</v>
      </c>
      <c r="P1876" s="189">
        <v>0.22900000000000001</v>
      </c>
      <c r="Q1876" s="189">
        <v>0.17100000000000001</v>
      </c>
      <c r="R1876" s="189">
        <v>0.26900000000000002</v>
      </c>
      <c r="S1876" s="189">
        <v>0.20499999999999999</v>
      </c>
      <c r="T1876" s="189">
        <v>0.308</v>
      </c>
      <c r="U1876" s="189">
        <v>0.02</v>
      </c>
      <c r="V1876" s="189">
        <v>6.7000000000000004E-2</v>
      </c>
      <c r="W1876" s="189">
        <v>0.21099999999999999</v>
      </c>
      <c r="X1876" s="189">
        <v>0.316</v>
      </c>
      <c r="Y1876" s="189" t="s">
        <v>143</v>
      </c>
      <c r="Z1876" s="189" t="s">
        <v>143</v>
      </c>
      <c r="AA1876" s="189">
        <v>3.4000000000000002E-2</v>
      </c>
      <c r="AB1876" s="189">
        <v>0.09</v>
      </c>
      <c r="AC1876" s="42"/>
    </row>
    <row r="1877" spans="1:29" x14ac:dyDescent="0.25">
      <c r="A1877" s="94" t="s">
        <v>3390</v>
      </c>
      <c r="B1877" s="189" t="s">
        <v>143</v>
      </c>
      <c r="C1877" s="189">
        <v>0.20415537488708221</v>
      </c>
      <c r="D1877" s="189">
        <v>0.18337850045167117</v>
      </c>
      <c r="E1877" s="189">
        <v>0.17163504968383017</v>
      </c>
      <c r="F1877" s="189">
        <v>2.8906955736224028E-2</v>
      </c>
      <c r="G1877" s="189">
        <v>0.37308039747064137</v>
      </c>
      <c r="H1877" s="189">
        <v>2.7100271002710027E-3</v>
      </c>
      <c r="I1877" s="189">
        <v>3.6133694670280034E-2</v>
      </c>
      <c r="J1877" s="188">
        <v>1</v>
      </c>
      <c r="K1877" s="190">
        <v>1107</v>
      </c>
      <c r="L1877" s="94"/>
      <c r="M1877" s="189" t="s">
        <v>143</v>
      </c>
      <c r="N1877" s="189" t="s">
        <v>143</v>
      </c>
      <c r="O1877" s="189">
        <v>0.18099999999999999</v>
      </c>
      <c r="P1877" s="189">
        <v>0.22900000000000001</v>
      </c>
      <c r="Q1877" s="189">
        <v>0.16200000000000001</v>
      </c>
      <c r="R1877" s="189">
        <v>0.20699999999999999</v>
      </c>
      <c r="S1877" s="189">
        <v>0.151</v>
      </c>
      <c r="T1877" s="189">
        <v>0.19500000000000001</v>
      </c>
      <c r="U1877" s="189">
        <v>2.1000000000000001E-2</v>
      </c>
      <c r="V1877" s="189">
        <v>4.1000000000000002E-2</v>
      </c>
      <c r="W1877" s="189">
        <v>0.34499999999999997</v>
      </c>
      <c r="X1877" s="189">
        <v>0.40200000000000002</v>
      </c>
      <c r="Y1877" s="189">
        <v>1E-3</v>
      </c>
      <c r="Z1877" s="189">
        <v>8.0000000000000002E-3</v>
      </c>
      <c r="AA1877" s="189">
        <v>2.7E-2</v>
      </c>
      <c r="AB1877" s="189">
        <v>4.9000000000000002E-2</v>
      </c>
      <c r="AC1877" s="42"/>
    </row>
    <row r="1878" spans="1:29" x14ac:dyDescent="0.25">
      <c r="A1878" s="94" t="s">
        <v>3391</v>
      </c>
      <c r="B1878" s="189" t="s">
        <v>143</v>
      </c>
      <c r="C1878" s="189">
        <v>0.44323144104803491</v>
      </c>
      <c r="D1878" s="189">
        <v>0.37554585152838427</v>
      </c>
      <c r="E1878" s="189">
        <v>6.5502183406113537E-2</v>
      </c>
      <c r="F1878" s="189">
        <v>4.3668122270742356E-3</v>
      </c>
      <c r="G1878" s="189">
        <v>1.3100436681222707E-2</v>
      </c>
      <c r="H1878" s="189" t="s">
        <v>143</v>
      </c>
      <c r="I1878" s="189">
        <v>9.8253275109170299E-2</v>
      </c>
      <c r="J1878" s="188">
        <v>1</v>
      </c>
      <c r="K1878" s="190">
        <v>458</v>
      </c>
      <c r="L1878" s="94"/>
      <c r="M1878" s="189" t="s">
        <v>143</v>
      </c>
      <c r="N1878" s="189" t="s">
        <v>143</v>
      </c>
      <c r="O1878" s="189">
        <v>0.39800000000000002</v>
      </c>
      <c r="P1878" s="189">
        <v>0.48899999999999999</v>
      </c>
      <c r="Q1878" s="189">
        <v>0.33200000000000002</v>
      </c>
      <c r="R1878" s="189">
        <v>0.42099999999999999</v>
      </c>
      <c r="S1878" s="189">
        <v>4.5999999999999999E-2</v>
      </c>
      <c r="T1878" s="189">
        <v>9.1999999999999998E-2</v>
      </c>
      <c r="U1878" s="189">
        <v>1E-3</v>
      </c>
      <c r="V1878" s="189">
        <v>1.6E-2</v>
      </c>
      <c r="W1878" s="189">
        <v>6.0000000000000001E-3</v>
      </c>
      <c r="X1878" s="189">
        <v>2.8000000000000001E-2</v>
      </c>
      <c r="Y1878" s="189" t="s">
        <v>143</v>
      </c>
      <c r="Z1878" s="189" t="s">
        <v>143</v>
      </c>
      <c r="AA1878" s="189">
        <v>7.3999999999999996E-2</v>
      </c>
      <c r="AB1878" s="189">
        <v>0.129</v>
      </c>
      <c r="AC1878" s="42"/>
    </row>
    <row r="1879" spans="1:29" x14ac:dyDescent="0.25">
      <c r="A1879" s="94" t="s">
        <v>3392</v>
      </c>
      <c r="B1879" s="189" t="s">
        <v>143</v>
      </c>
      <c r="C1879" s="189">
        <v>0.18660287081339713</v>
      </c>
      <c r="D1879" s="189">
        <v>0.27033492822966509</v>
      </c>
      <c r="E1879" s="189">
        <v>0.18181818181818182</v>
      </c>
      <c r="F1879" s="189">
        <v>2.6315789473684209E-2</v>
      </c>
      <c r="G1879" s="189">
        <v>0.26794258373205743</v>
      </c>
      <c r="H1879" s="189" t="s">
        <v>143</v>
      </c>
      <c r="I1879" s="189">
        <v>6.6985645933014357E-2</v>
      </c>
      <c r="J1879" s="188">
        <v>0.99999999999999989</v>
      </c>
      <c r="K1879" s="190">
        <v>418</v>
      </c>
      <c r="L1879" s="94"/>
      <c r="M1879" s="189" t="s">
        <v>143</v>
      </c>
      <c r="N1879" s="189" t="s">
        <v>143</v>
      </c>
      <c r="O1879" s="189">
        <v>0.152</v>
      </c>
      <c r="P1879" s="189">
        <v>0.22700000000000001</v>
      </c>
      <c r="Q1879" s="189">
        <v>0.23</v>
      </c>
      <c r="R1879" s="189">
        <v>0.315</v>
      </c>
      <c r="S1879" s="189">
        <v>0.14799999999999999</v>
      </c>
      <c r="T1879" s="189">
        <v>0.222</v>
      </c>
      <c r="U1879" s="189">
        <v>1.4999999999999999E-2</v>
      </c>
      <c r="V1879" s="189">
        <v>4.7E-2</v>
      </c>
      <c r="W1879" s="189">
        <v>0.22800000000000001</v>
      </c>
      <c r="X1879" s="189">
        <v>0.312</v>
      </c>
      <c r="Y1879" s="189" t="s">
        <v>143</v>
      </c>
      <c r="Z1879" s="189" t="s">
        <v>143</v>
      </c>
      <c r="AA1879" s="189">
        <v>4.7E-2</v>
      </c>
      <c r="AB1879" s="189">
        <v>9.5000000000000001E-2</v>
      </c>
      <c r="AC1879" s="42"/>
    </row>
    <row r="1880" spans="1:29" x14ac:dyDescent="0.25">
      <c r="A1880" s="94" t="s">
        <v>3393</v>
      </c>
      <c r="B1880" s="189" t="s">
        <v>143</v>
      </c>
      <c r="C1880" s="189">
        <v>0.32876712328767121</v>
      </c>
      <c r="D1880" s="189">
        <v>0.17808219178082191</v>
      </c>
      <c r="E1880" s="189">
        <v>0.11415525114155251</v>
      </c>
      <c r="F1880" s="189">
        <v>0.12328767123287671</v>
      </c>
      <c r="G1880" s="189">
        <v>0.21917808219178081</v>
      </c>
      <c r="H1880" s="189">
        <v>9.1324200913242004E-3</v>
      </c>
      <c r="I1880" s="189">
        <v>2.7397260273972601E-2</v>
      </c>
      <c r="J1880" s="188">
        <v>1</v>
      </c>
      <c r="K1880" s="190">
        <v>219</v>
      </c>
      <c r="L1880" s="94"/>
      <c r="M1880" s="189" t="s">
        <v>143</v>
      </c>
      <c r="N1880" s="189" t="s">
        <v>143</v>
      </c>
      <c r="O1880" s="189">
        <v>0.27</v>
      </c>
      <c r="P1880" s="189">
        <v>0.39300000000000002</v>
      </c>
      <c r="Q1880" s="189">
        <v>0.13300000000000001</v>
      </c>
      <c r="R1880" s="189">
        <v>0.23400000000000001</v>
      </c>
      <c r="S1880" s="189">
        <v>7.9000000000000001E-2</v>
      </c>
      <c r="T1880" s="189">
        <v>0.16300000000000001</v>
      </c>
      <c r="U1880" s="189">
        <v>8.5999999999999993E-2</v>
      </c>
      <c r="V1880" s="189">
        <v>0.17299999999999999</v>
      </c>
      <c r="W1880" s="189">
        <v>0.16900000000000001</v>
      </c>
      <c r="X1880" s="189">
        <v>0.27900000000000003</v>
      </c>
      <c r="Y1880" s="189">
        <v>3.0000000000000001E-3</v>
      </c>
      <c r="Z1880" s="189">
        <v>3.3000000000000002E-2</v>
      </c>
      <c r="AA1880" s="189">
        <v>1.2999999999999999E-2</v>
      </c>
      <c r="AB1880" s="189">
        <v>5.8000000000000003E-2</v>
      </c>
      <c r="AC1880" s="42"/>
    </row>
    <row r="1881" spans="1:29" x14ac:dyDescent="0.25">
      <c r="A1881" s="94" t="s">
        <v>3394</v>
      </c>
      <c r="B1881" s="189" t="s">
        <v>143</v>
      </c>
      <c r="C1881" s="189">
        <v>0.14776632302405499</v>
      </c>
      <c r="D1881" s="189">
        <v>0.14776632302405499</v>
      </c>
      <c r="E1881" s="189">
        <v>0.19587628865979381</v>
      </c>
      <c r="F1881" s="189">
        <v>3.4364261168384883E-2</v>
      </c>
      <c r="G1881" s="189">
        <v>0.43986254295532645</v>
      </c>
      <c r="H1881" s="189">
        <v>6.8728522336769758E-3</v>
      </c>
      <c r="I1881" s="189">
        <v>2.7491408934707903E-2</v>
      </c>
      <c r="J1881" s="188">
        <v>1</v>
      </c>
      <c r="K1881" s="190">
        <v>291</v>
      </c>
      <c r="L1881" s="94"/>
      <c r="M1881" s="189" t="s">
        <v>143</v>
      </c>
      <c r="N1881" s="189" t="s">
        <v>143</v>
      </c>
      <c r="O1881" s="189">
        <v>0.112</v>
      </c>
      <c r="P1881" s="189">
        <v>0.193</v>
      </c>
      <c r="Q1881" s="189">
        <v>0.112</v>
      </c>
      <c r="R1881" s="189">
        <v>0.193</v>
      </c>
      <c r="S1881" s="189">
        <v>0.154</v>
      </c>
      <c r="T1881" s="189">
        <v>0.245</v>
      </c>
      <c r="U1881" s="189">
        <v>1.9E-2</v>
      </c>
      <c r="V1881" s="189">
        <v>6.2E-2</v>
      </c>
      <c r="W1881" s="189">
        <v>0.38400000000000001</v>
      </c>
      <c r="X1881" s="189">
        <v>0.497</v>
      </c>
      <c r="Y1881" s="189">
        <v>2E-3</v>
      </c>
      <c r="Z1881" s="189">
        <v>2.5000000000000001E-2</v>
      </c>
      <c r="AA1881" s="189">
        <v>1.4E-2</v>
      </c>
      <c r="AB1881" s="189">
        <v>5.2999999999999999E-2</v>
      </c>
      <c r="AC1881" s="42"/>
    </row>
    <row r="1882" spans="1:29" x14ac:dyDescent="0.25">
      <c r="A1882" s="94" t="s">
        <v>3395</v>
      </c>
      <c r="B1882" s="189" t="s">
        <v>143</v>
      </c>
      <c r="C1882" s="189">
        <v>0.32005401755570562</v>
      </c>
      <c r="D1882" s="189">
        <v>0.34706279540850776</v>
      </c>
      <c r="E1882" s="189">
        <v>0.13977042538825118</v>
      </c>
      <c r="F1882" s="189">
        <v>2.5658338960162053E-2</v>
      </c>
      <c r="G1882" s="189">
        <v>0.11681296421336934</v>
      </c>
      <c r="H1882" s="189">
        <v>6.7521944632005406E-4</v>
      </c>
      <c r="I1882" s="189">
        <v>4.9966239027683997E-2</v>
      </c>
      <c r="J1882" s="188">
        <v>1</v>
      </c>
      <c r="K1882" s="190">
        <v>1481</v>
      </c>
      <c r="L1882" s="94"/>
      <c r="M1882" s="189" t="s">
        <v>143</v>
      </c>
      <c r="N1882" s="189" t="s">
        <v>143</v>
      </c>
      <c r="O1882" s="189">
        <v>0.29699999999999999</v>
      </c>
      <c r="P1882" s="189">
        <v>0.34399999999999997</v>
      </c>
      <c r="Q1882" s="189">
        <v>0.32300000000000001</v>
      </c>
      <c r="R1882" s="189">
        <v>0.372</v>
      </c>
      <c r="S1882" s="189">
        <v>0.123</v>
      </c>
      <c r="T1882" s="189">
        <v>0.158</v>
      </c>
      <c r="U1882" s="189">
        <v>1.9E-2</v>
      </c>
      <c r="V1882" s="189">
        <v>3.5000000000000003E-2</v>
      </c>
      <c r="W1882" s="189">
        <v>0.10100000000000001</v>
      </c>
      <c r="X1882" s="189">
        <v>0.13400000000000001</v>
      </c>
      <c r="Y1882" s="189">
        <v>0</v>
      </c>
      <c r="Z1882" s="189">
        <v>4.0000000000000001E-3</v>
      </c>
      <c r="AA1882" s="189">
        <v>0.04</v>
      </c>
      <c r="AB1882" s="189">
        <v>6.2E-2</v>
      </c>
      <c r="AC1882" s="42"/>
    </row>
    <row r="1883" spans="1:29" x14ac:dyDescent="0.25">
      <c r="A1883" s="94" t="s">
        <v>3396</v>
      </c>
      <c r="B1883" s="189" t="s">
        <v>143</v>
      </c>
      <c r="C1883" s="189">
        <v>0.37448559670781895</v>
      </c>
      <c r="D1883" s="189">
        <v>0.34567901234567899</v>
      </c>
      <c r="E1883" s="189">
        <v>9.4650205761316872E-2</v>
      </c>
      <c r="F1883" s="189">
        <v>1.2345679012345678E-2</v>
      </c>
      <c r="G1883" s="189">
        <v>0.10699588477366255</v>
      </c>
      <c r="H1883" s="189">
        <v>8.23045267489712E-3</v>
      </c>
      <c r="I1883" s="189">
        <v>5.7613168724279837E-2</v>
      </c>
      <c r="J1883" s="188">
        <v>0.99999999999999978</v>
      </c>
      <c r="K1883" s="190">
        <v>243</v>
      </c>
      <c r="L1883" s="94"/>
      <c r="M1883" s="189" t="s">
        <v>143</v>
      </c>
      <c r="N1883" s="189" t="s">
        <v>143</v>
      </c>
      <c r="O1883" s="189">
        <v>0.316</v>
      </c>
      <c r="P1883" s="189">
        <v>0.437</v>
      </c>
      <c r="Q1883" s="189">
        <v>0.28899999999999998</v>
      </c>
      <c r="R1883" s="189">
        <v>0.40699999999999997</v>
      </c>
      <c r="S1883" s="189">
        <v>6.4000000000000001E-2</v>
      </c>
      <c r="T1883" s="189">
        <v>0.13800000000000001</v>
      </c>
      <c r="U1883" s="189">
        <v>4.0000000000000001E-3</v>
      </c>
      <c r="V1883" s="189">
        <v>3.5999999999999997E-2</v>
      </c>
      <c r="W1883" s="189">
        <v>7.3999999999999996E-2</v>
      </c>
      <c r="X1883" s="189">
        <v>0.152</v>
      </c>
      <c r="Y1883" s="189">
        <v>2E-3</v>
      </c>
      <c r="Z1883" s="189">
        <v>0.03</v>
      </c>
      <c r="AA1883" s="189">
        <v>3.5000000000000003E-2</v>
      </c>
      <c r="AB1883" s="189">
        <v>9.4E-2</v>
      </c>
      <c r="AC1883" s="42"/>
    </row>
    <row r="1884" spans="1:29" x14ac:dyDescent="0.25">
      <c r="A1884" s="94" t="s">
        <v>3397</v>
      </c>
      <c r="B1884" s="189">
        <v>6.2482309651853946E-2</v>
      </c>
      <c r="C1884" s="189">
        <v>0.27073308802717239</v>
      </c>
      <c r="D1884" s="189">
        <v>0.27384658930087746</v>
      </c>
      <c r="E1884" s="189">
        <v>0.10232097367676196</v>
      </c>
      <c r="F1884" s="189">
        <v>2.8021511463345597E-2</v>
      </c>
      <c r="G1884" s="189">
        <v>0.22806396829889614</v>
      </c>
      <c r="H1884" s="189">
        <v>2.9012170959524484E-3</v>
      </c>
      <c r="I1884" s="189">
        <v>3.1630342485140107E-2</v>
      </c>
      <c r="J1884" s="188">
        <v>1.0000000000000002</v>
      </c>
      <c r="K1884" s="190">
        <v>14132</v>
      </c>
      <c r="L1884" s="94"/>
      <c r="M1884" s="189">
        <v>5.8999999999999997E-2</v>
      </c>
      <c r="N1884" s="189">
        <v>6.7000000000000004E-2</v>
      </c>
      <c r="O1884" s="189">
        <v>0.26300000000000001</v>
      </c>
      <c r="P1884" s="189">
        <v>0.27800000000000002</v>
      </c>
      <c r="Q1884" s="189">
        <v>0.26700000000000002</v>
      </c>
      <c r="R1884" s="189">
        <v>0.28100000000000003</v>
      </c>
      <c r="S1884" s="189">
        <v>9.7000000000000003E-2</v>
      </c>
      <c r="T1884" s="189">
        <v>0.107</v>
      </c>
      <c r="U1884" s="189">
        <v>2.5000000000000001E-2</v>
      </c>
      <c r="V1884" s="189">
        <v>3.1E-2</v>
      </c>
      <c r="W1884" s="189">
        <v>0.221</v>
      </c>
      <c r="X1884" s="189">
        <v>0.23499999999999999</v>
      </c>
      <c r="Y1884" s="189">
        <v>2E-3</v>
      </c>
      <c r="Z1884" s="189">
        <v>4.0000000000000001E-3</v>
      </c>
      <c r="AA1884" s="189">
        <v>2.9000000000000001E-2</v>
      </c>
      <c r="AB1884" s="189">
        <v>3.5000000000000003E-2</v>
      </c>
      <c r="AC1884" s="42"/>
    </row>
    <row r="1885" spans="1:29" x14ac:dyDescent="0.25">
      <c r="A1885" s="94" t="s">
        <v>3398</v>
      </c>
      <c r="B1885" s="189" t="s">
        <v>143</v>
      </c>
      <c r="C1885" s="189">
        <v>0.32121212121212123</v>
      </c>
      <c r="D1885" s="189">
        <v>0.25656565656565655</v>
      </c>
      <c r="E1885" s="189">
        <v>0.13737373737373737</v>
      </c>
      <c r="F1885" s="189">
        <v>4.2424242424242427E-2</v>
      </c>
      <c r="G1885" s="189">
        <v>0.22222222222222221</v>
      </c>
      <c r="H1885" s="189">
        <v>2.0202020202020202E-3</v>
      </c>
      <c r="I1885" s="189">
        <v>1.8181818181818181E-2</v>
      </c>
      <c r="J1885" s="188">
        <v>1</v>
      </c>
      <c r="K1885" s="190">
        <v>495</v>
      </c>
      <c r="L1885" s="94"/>
      <c r="M1885" s="189" t="s">
        <v>143</v>
      </c>
      <c r="N1885" s="189" t="s">
        <v>143</v>
      </c>
      <c r="O1885" s="189">
        <v>0.28199999999999997</v>
      </c>
      <c r="P1885" s="189">
        <v>0.36399999999999999</v>
      </c>
      <c r="Q1885" s="189">
        <v>0.22</v>
      </c>
      <c r="R1885" s="189">
        <v>0.29699999999999999</v>
      </c>
      <c r="S1885" s="189">
        <v>0.11</v>
      </c>
      <c r="T1885" s="189">
        <v>0.17100000000000001</v>
      </c>
      <c r="U1885" s="189">
        <v>2.8000000000000001E-2</v>
      </c>
      <c r="V1885" s="189">
        <v>6.4000000000000001E-2</v>
      </c>
      <c r="W1885" s="189">
        <v>0.188</v>
      </c>
      <c r="X1885" s="189">
        <v>0.26100000000000001</v>
      </c>
      <c r="Y1885" s="189">
        <v>0</v>
      </c>
      <c r="Z1885" s="189">
        <v>1.0999999999999999E-2</v>
      </c>
      <c r="AA1885" s="189">
        <v>0.01</v>
      </c>
      <c r="AB1885" s="189">
        <v>3.4000000000000002E-2</v>
      </c>
      <c r="AC1885" s="42"/>
    </row>
    <row r="1886" spans="1:29" x14ac:dyDescent="0.25">
      <c r="A1886" s="94" t="s">
        <v>3399</v>
      </c>
      <c r="B1886" s="189" t="s">
        <v>143</v>
      </c>
      <c r="C1886" s="189">
        <v>9.2879256965944276E-2</v>
      </c>
      <c r="D1886" s="189">
        <v>0.21052631578947367</v>
      </c>
      <c r="E1886" s="189">
        <v>9.9071207430340563E-2</v>
      </c>
      <c r="F1886" s="189">
        <v>9.2879256965944269E-3</v>
      </c>
      <c r="G1886" s="189">
        <v>0.55108359133126938</v>
      </c>
      <c r="H1886" s="189">
        <v>9.2879256965944269E-3</v>
      </c>
      <c r="I1886" s="189">
        <v>2.7863777089783281E-2</v>
      </c>
      <c r="J1886" s="188">
        <v>1</v>
      </c>
      <c r="K1886" s="190">
        <v>323</v>
      </c>
      <c r="L1886" s="94"/>
      <c r="M1886" s="189" t="s">
        <v>143</v>
      </c>
      <c r="N1886" s="189" t="s">
        <v>143</v>
      </c>
      <c r="O1886" s="189">
        <v>6.6000000000000003E-2</v>
      </c>
      <c r="P1886" s="189">
        <v>0.129</v>
      </c>
      <c r="Q1886" s="189">
        <v>0.17</v>
      </c>
      <c r="R1886" s="189">
        <v>0.25800000000000001</v>
      </c>
      <c r="S1886" s="189">
        <v>7.0999999999999994E-2</v>
      </c>
      <c r="T1886" s="189">
        <v>0.13700000000000001</v>
      </c>
      <c r="U1886" s="189">
        <v>3.0000000000000001E-3</v>
      </c>
      <c r="V1886" s="189">
        <v>2.7E-2</v>
      </c>
      <c r="W1886" s="189">
        <v>0.497</v>
      </c>
      <c r="X1886" s="189">
        <v>0.60399999999999998</v>
      </c>
      <c r="Y1886" s="189">
        <v>3.0000000000000001E-3</v>
      </c>
      <c r="Z1886" s="189">
        <v>2.7E-2</v>
      </c>
      <c r="AA1886" s="189">
        <v>1.4999999999999999E-2</v>
      </c>
      <c r="AB1886" s="189">
        <v>5.1999999999999998E-2</v>
      </c>
      <c r="AC1886" s="42"/>
    </row>
    <row r="1887" spans="1:29" x14ac:dyDescent="0.25">
      <c r="A1887" s="94" t="s">
        <v>3400</v>
      </c>
      <c r="B1887" s="189">
        <v>0.14462809917355371</v>
      </c>
      <c r="C1887" s="189">
        <v>6.8870523415977963E-4</v>
      </c>
      <c r="D1887" s="189">
        <v>0.55853994490358128</v>
      </c>
      <c r="E1887" s="189">
        <v>0.26170798898071623</v>
      </c>
      <c r="F1887" s="189">
        <v>1.3774104683195593E-3</v>
      </c>
      <c r="G1887" s="189">
        <v>7.575757575757576E-3</v>
      </c>
      <c r="H1887" s="189" t="s">
        <v>143</v>
      </c>
      <c r="I1887" s="189">
        <v>2.5482093663911846E-2</v>
      </c>
      <c r="J1887" s="188">
        <v>1</v>
      </c>
      <c r="K1887" s="190">
        <v>1452</v>
      </c>
      <c r="L1887" s="94"/>
      <c r="M1887" s="189">
        <v>0.127</v>
      </c>
      <c r="N1887" s="189">
        <v>0.16400000000000001</v>
      </c>
      <c r="O1887" s="189">
        <v>0</v>
      </c>
      <c r="P1887" s="189">
        <v>4.0000000000000001E-3</v>
      </c>
      <c r="Q1887" s="189">
        <v>0.53300000000000003</v>
      </c>
      <c r="R1887" s="189">
        <v>0.58399999999999996</v>
      </c>
      <c r="S1887" s="189">
        <v>0.24</v>
      </c>
      <c r="T1887" s="189">
        <v>0.28499999999999998</v>
      </c>
      <c r="U1887" s="189">
        <v>0</v>
      </c>
      <c r="V1887" s="189">
        <v>5.0000000000000001E-3</v>
      </c>
      <c r="W1887" s="189">
        <v>4.0000000000000001E-3</v>
      </c>
      <c r="X1887" s="189">
        <v>1.4E-2</v>
      </c>
      <c r="Y1887" s="189" t="s">
        <v>143</v>
      </c>
      <c r="Z1887" s="189" t="s">
        <v>143</v>
      </c>
      <c r="AA1887" s="189">
        <v>1.9E-2</v>
      </c>
      <c r="AB1887" s="189">
        <v>3.5000000000000003E-2</v>
      </c>
    </row>
    <row r="1888" spans="1:29" x14ac:dyDescent="0.25">
      <c r="A1888" s="94" t="s">
        <v>3401</v>
      </c>
      <c r="B1888" s="189">
        <v>8.0491894913359424E-2</v>
      </c>
      <c r="C1888" s="189">
        <v>0.24482951369480158</v>
      </c>
      <c r="D1888" s="189">
        <v>0.24315259921743992</v>
      </c>
      <c r="E1888" s="189">
        <v>9.3907210732252652E-2</v>
      </c>
      <c r="F1888" s="189">
        <v>5.3102291783119059E-2</v>
      </c>
      <c r="G1888" s="189">
        <v>0.25265511458915596</v>
      </c>
      <c r="H1888" s="189">
        <v>3.3538289547233092E-3</v>
      </c>
      <c r="I1888" s="189">
        <v>2.8507546115148129E-2</v>
      </c>
      <c r="J1888" s="188">
        <v>1.0000000000000002</v>
      </c>
      <c r="K1888" s="190">
        <v>1789</v>
      </c>
      <c r="L1888" s="94"/>
      <c r="M1888" s="189">
        <v>6.9000000000000006E-2</v>
      </c>
      <c r="N1888" s="189">
        <v>9.4E-2</v>
      </c>
      <c r="O1888" s="189">
        <v>0.22500000000000001</v>
      </c>
      <c r="P1888" s="189">
        <v>0.26500000000000001</v>
      </c>
      <c r="Q1888" s="189">
        <v>0.224</v>
      </c>
      <c r="R1888" s="189">
        <v>0.26400000000000001</v>
      </c>
      <c r="S1888" s="189">
        <v>8.1000000000000003E-2</v>
      </c>
      <c r="T1888" s="189">
        <v>0.108</v>
      </c>
      <c r="U1888" s="189">
        <v>4.3999999999999997E-2</v>
      </c>
      <c r="V1888" s="189">
        <v>6.4000000000000001E-2</v>
      </c>
      <c r="W1888" s="189">
        <v>0.23300000000000001</v>
      </c>
      <c r="X1888" s="189">
        <v>0.27300000000000002</v>
      </c>
      <c r="Y1888" s="189">
        <v>2E-3</v>
      </c>
      <c r="Z1888" s="189">
        <v>7.0000000000000001E-3</v>
      </c>
      <c r="AA1888" s="189">
        <v>2.1999999999999999E-2</v>
      </c>
      <c r="AB1888" s="189">
        <v>3.6999999999999998E-2</v>
      </c>
      <c r="AC1888" s="174"/>
    </row>
    <row r="1889" spans="1:29" x14ac:dyDescent="0.25">
      <c r="A1889" s="94" t="s">
        <v>3402</v>
      </c>
      <c r="B1889" s="189">
        <v>0.31843317972350232</v>
      </c>
      <c r="C1889" s="189">
        <v>0.45115207373271887</v>
      </c>
      <c r="D1889" s="189">
        <v>0.12534562211981568</v>
      </c>
      <c r="E1889" s="189">
        <v>2.8571428571428571E-2</v>
      </c>
      <c r="F1889" s="189">
        <v>2.304147465437788E-3</v>
      </c>
      <c r="G1889" s="189">
        <v>4.423963133640553E-2</v>
      </c>
      <c r="H1889" s="189">
        <v>9.2165898617511521E-4</v>
      </c>
      <c r="I1889" s="189">
        <v>2.903225806451613E-2</v>
      </c>
      <c r="J1889" s="188">
        <v>1</v>
      </c>
      <c r="K1889" s="190">
        <v>2170</v>
      </c>
      <c r="L1889" s="94"/>
      <c r="M1889" s="189">
        <v>0.29899999999999999</v>
      </c>
      <c r="N1889" s="189">
        <v>0.33800000000000002</v>
      </c>
      <c r="O1889" s="189">
        <v>0.43</v>
      </c>
      <c r="P1889" s="189">
        <v>0.47199999999999998</v>
      </c>
      <c r="Q1889" s="189">
        <v>0.112</v>
      </c>
      <c r="R1889" s="189">
        <v>0.14000000000000001</v>
      </c>
      <c r="S1889" s="189">
        <v>2.1999999999999999E-2</v>
      </c>
      <c r="T1889" s="189">
        <v>3.5999999999999997E-2</v>
      </c>
      <c r="U1889" s="189">
        <v>1E-3</v>
      </c>
      <c r="V1889" s="189">
        <v>5.0000000000000001E-3</v>
      </c>
      <c r="W1889" s="189">
        <v>3.5999999999999997E-2</v>
      </c>
      <c r="X1889" s="189">
        <v>5.3999999999999999E-2</v>
      </c>
      <c r="Y1889" s="189">
        <v>0</v>
      </c>
      <c r="Z1889" s="189">
        <v>3.0000000000000001E-3</v>
      </c>
      <c r="AA1889" s="189">
        <v>2.3E-2</v>
      </c>
      <c r="AB1889" s="189">
        <v>3.6999999999999998E-2</v>
      </c>
      <c r="AC1889" s="174"/>
    </row>
    <row r="1890" spans="1:29" x14ac:dyDescent="0.25">
      <c r="A1890" s="94" t="s">
        <v>3403</v>
      </c>
      <c r="B1890" s="189" t="s">
        <v>143</v>
      </c>
      <c r="C1890" s="189">
        <v>0.17058823529411765</v>
      </c>
      <c r="D1890" s="189">
        <v>0.29411764705882354</v>
      </c>
      <c r="E1890" s="189">
        <v>0.19705882352941176</v>
      </c>
      <c r="F1890" s="189">
        <v>1.7647058823529412E-2</v>
      </c>
      <c r="G1890" s="189">
        <v>0.25588235294117645</v>
      </c>
      <c r="H1890" s="189">
        <v>1.1764705882352941E-2</v>
      </c>
      <c r="I1890" s="189">
        <v>5.2941176470588235E-2</v>
      </c>
      <c r="J1890" s="188">
        <v>1</v>
      </c>
      <c r="K1890" s="190">
        <v>340</v>
      </c>
      <c r="L1890" s="94"/>
      <c r="M1890" s="189" t="s">
        <v>143</v>
      </c>
      <c r="N1890" s="189" t="s">
        <v>143</v>
      </c>
      <c r="O1890" s="189">
        <v>0.13400000000000001</v>
      </c>
      <c r="P1890" s="189">
        <v>0.214</v>
      </c>
      <c r="Q1890" s="189">
        <v>0.248</v>
      </c>
      <c r="R1890" s="189">
        <v>0.34499999999999997</v>
      </c>
      <c r="S1890" s="189">
        <v>0.158</v>
      </c>
      <c r="T1890" s="189">
        <v>0.24299999999999999</v>
      </c>
      <c r="U1890" s="189">
        <v>8.0000000000000002E-3</v>
      </c>
      <c r="V1890" s="189">
        <v>3.7999999999999999E-2</v>
      </c>
      <c r="W1890" s="189">
        <v>0.21199999999999999</v>
      </c>
      <c r="X1890" s="189">
        <v>0.30499999999999999</v>
      </c>
      <c r="Y1890" s="189">
        <v>5.0000000000000001E-3</v>
      </c>
      <c r="Z1890" s="189">
        <v>0.03</v>
      </c>
      <c r="AA1890" s="189">
        <v>3.4000000000000002E-2</v>
      </c>
      <c r="AB1890" s="189">
        <v>8.2000000000000003E-2</v>
      </c>
      <c r="AC1890" s="174"/>
    </row>
    <row r="1891" spans="1:29" x14ac:dyDescent="0.25">
      <c r="A1891" s="94" t="s">
        <v>3404</v>
      </c>
      <c r="B1891" s="189" t="s">
        <v>143</v>
      </c>
      <c r="C1891" s="189">
        <v>0.20716612377850163</v>
      </c>
      <c r="D1891" s="189">
        <v>0.21563517915309446</v>
      </c>
      <c r="E1891" s="189">
        <v>0.13680781758957655</v>
      </c>
      <c r="F1891" s="189">
        <v>1.8241042345276872E-2</v>
      </c>
      <c r="G1891" s="189">
        <v>0.39153094462540716</v>
      </c>
      <c r="H1891" s="189">
        <v>5.8631921824104233E-3</v>
      </c>
      <c r="I1891" s="189">
        <v>2.4755700325732898E-2</v>
      </c>
      <c r="J1891" s="188">
        <v>1</v>
      </c>
      <c r="K1891" s="190">
        <v>1535</v>
      </c>
      <c r="L1891" s="94"/>
      <c r="M1891" s="189" t="s">
        <v>143</v>
      </c>
      <c r="N1891" s="189" t="s">
        <v>143</v>
      </c>
      <c r="O1891" s="189">
        <v>0.188</v>
      </c>
      <c r="P1891" s="189">
        <v>0.22800000000000001</v>
      </c>
      <c r="Q1891" s="189">
        <v>0.19600000000000001</v>
      </c>
      <c r="R1891" s="189">
        <v>0.23699999999999999</v>
      </c>
      <c r="S1891" s="189">
        <v>0.121</v>
      </c>
      <c r="T1891" s="189">
        <v>0.155</v>
      </c>
      <c r="U1891" s="189">
        <v>1.2999999999999999E-2</v>
      </c>
      <c r="V1891" s="189">
        <v>2.5999999999999999E-2</v>
      </c>
      <c r="W1891" s="189">
        <v>0.36699999999999999</v>
      </c>
      <c r="X1891" s="189">
        <v>0.41599999999999998</v>
      </c>
      <c r="Y1891" s="189">
        <v>3.0000000000000001E-3</v>
      </c>
      <c r="Z1891" s="189">
        <v>1.0999999999999999E-2</v>
      </c>
      <c r="AA1891" s="189">
        <v>1.7999999999999999E-2</v>
      </c>
      <c r="AB1891" s="189">
        <v>3.4000000000000002E-2</v>
      </c>
      <c r="AC1891" s="174"/>
    </row>
    <row r="1892" spans="1:29" x14ac:dyDescent="0.25">
      <c r="A1892" s="94" t="s">
        <v>3405</v>
      </c>
      <c r="B1892" s="189" t="s">
        <v>143</v>
      </c>
      <c r="C1892" s="189">
        <v>0.49575070821529743</v>
      </c>
      <c r="D1892" s="189">
        <v>0.35694050991501414</v>
      </c>
      <c r="E1892" s="189">
        <v>5.8073654390934842E-2</v>
      </c>
      <c r="F1892" s="189">
        <v>7.0821529745042494E-3</v>
      </c>
      <c r="G1892" s="189">
        <v>2.4079320113314446E-2</v>
      </c>
      <c r="H1892" s="189">
        <v>1.4164305949008499E-3</v>
      </c>
      <c r="I1892" s="189">
        <v>5.6657223796033995E-2</v>
      </c>
      <c r="J1892" s="188">
        <v>0.99999999999999989</v>
      </c>
      <c r="K1892" s="190">
        <v>706</v>
      </c>
      <c r="L1892" s="94"/>
      <c r="M1892" s="189" t="s">
        <v>143</v>
      </c>
      <c r="N1892" s="189" t="s">
        <v>143</v>
      </c>
      <c r="O1892" s="189">
        <v>0.45900000000000002</v>
      </c>
      <c r="P1892" s="189">
        <v>0.53300000000000003</v>
      </c>
      <c r="Q1892" s="189">
        <v>0.32200000000000001</v>
      </c>
      <c r="R1892" s="189">
        <v>0.39300000000000002</v>
      </c>
      <c r="S1892" s="189">
        <v>4.2999999999999997E-2</v>
      </c>
      <c r="T1892" s="189">
        <v>7.8E-2</v>
      </c>
      <c r="U1892" s="189">
        <v>3.0000000000000001E-3</v>
      </c>
      <c r="V1892" s="189">
        <v>1.6E-2</v>
      </c>
      <c r="W1892" s="189">
        <v>1.4999999999999999E-2</v>
      </c>
      <c r="X1892" s="189">
        <v>3.7999999999999999E-2</v>
      </c>
      <c r="Y1892" s="189">
        <v>0</v>
      </c>
      <c r="Z1892" s="189">
        <v>8.0000000000000002E-3</v>
      </c>
      <c r="AA1892" s="189">
        <v>4.2000000000000003E-2</v>
      </c>
      <c r="AB1892" s="189">
        <v>7.5999999999999998E-2</v>
      </c>
      <c r="AC1892" s="174"/>
    </row>
    <row r="1893" spans="1:29" x14ac:dyDescent="0.25">
      <c r="A1893" s="94" t="s">
        <v>3406</v>
      </c>
      <c r="B1893" s="189" t="s">
        <v>143</v>
      </c>
      <c r="C1893" s="189">
        <v>0.22621184919210055</v>
      </c>
      <c r="D1893" s="189">
        <v>0.32495511669658889</v>
      </c>
      <c r="E1893" s="189">
        <v>0.10771992818671454</v>
      </c>
      <c r="F1893" s="189">
        <v>1.9748653500897665E-2</v>
      </c>
      <c r="G1893" s="189">
        <v>0.27109515260323158</v>
      </c>
      <c r="H1893" s="189" t="s">
        <v>143</v>
      </c>
      <c r="I1893" s="189">
        <v>5.0269299820466788E-2</v>
      </c>
      <c r="J1893" s="188">
        <v>1</v>
      </c>
      <c r="K1893" s="190">
        <v>557</v>
      </c>
      <c r="L1893" s="94"/>
      <c r="M1893" s="189" t="s">
        <v>143</v>
      </c>
      <c r="N1893" s="189" t="s">
        <v>143</v>
      </c>
      <c r="O1893" s="189">
        <v>0.193</v>
      </c>
      <c r="P1893" s="189">
        <v>0.26300000000000001</v>
      </c>
      <c r="Q1893" s="189">
        <v>0.28699999999999998</v>
      </c>
      <c r="R1893" s="189">
        <v>0.36499999999999999</v>
      </c>
      <c r="S1893" s="189">
        <v>8.5000000000000006E-2</v>
      </c>
      <c r="T1893" s="189">
        <v>0.13600000000000001</v>
      </c>
      <c r="U1893" s="189">
        <v>1.0999999999999999E-2</v>
      </c>
      <c r="V1893" s="189">
        <v>3.5000000000000003E-2</v>
      </c>
      <c r="W1893" s="189">
        <v>0.23599999999999999</v>
      </c>
      <c r="X1893" s="189">
        <v>0.309</v>
      </c>
      <c r="Y1893" s="189" t="s">
        <v>143</v>
      </c>
      <c r="Z1893" s="189" t="s">
        <v>143</v>
      </c>
      <c r="AA1893" s="189">
        <v>3.5000000000000003E-2</v>
      </c>
      <c r="AB1893" s="189">
        <v>7.1999999999999995E-2</v>
      </c>
      <c r="AC1893" s="174"/>
    </row>
    <row r="1894" spans="1:29" x14ac:dyDescent="0.25">
      <c r="A1894" s="94" t="s">
        <v>3407</v>
      </c>
      <c r="B1894" s="189" t="s">
        <v>143</v>
      </c>
      <c r="C1894" s="189">
        <v>0.30421686746987953</v>
      </c>
      <c r="D1894" s="189">
        <v>0.19578313253012047</v>
      </c>
      <c r="E1894" s="189">
        <v>6.3253012048192767E-2</v>
      </c>
      <c r="F1894" s="189">
        <v>0.17771084337349397</v>
      </c>
      <c r="G1894" s="189">
        <v>0.22590361445783133</v>
      </c>
      <c r="H1894" s="189">
        <v>3.0120481927710845E-3</v>
      </c>
      <c r="I1894" s="189">
        <v>3.0120481927710843E-2</v>
      </c>
      <c r="J1894" s="188">
        <v>1</v>
      </c>
      <c r="K1894" s="190">
        <v>332</v>
      </c>
      <c r="L1894" s="94"/>
      <c r="M1894" s="189" t="s">
        <v>143</v>
      </c>
      <c r="N1894" s="189" t="s">
        <v>143</v>
      </c>
      <c r="O1894" s="189">
        <v>0.25700000000000001</v>
      </c>
      <c r="P1894" s="189">
        <v>0.35599999999999998</v>
      </c>
      <c r="Q1894" s="189">
        <v>0.157</v>
      </c>
      <c r="R1894" s="189">
        <v>0.24199999999999999</v>
      </c>
      <c r="S1894" s="189">
        <v>4.2000000000000003E-2</v>
      </c>
      <c r="T1894" s="189">
        <v>9.5000000000000001E-2</v>
      </c>
      <c r="U1894" s="189">
        <v>0.14000000000000001</v>
      </c>
      <c r="V1894" s="189">
        <v>0.222</v>
      </c>
      <c r="W1894" s="189">
        <v>0.184</v>
      </c>
      <c r="X1894" s="189">
        <v>0.27400000000000002</v>
      </c>
      <c r="Y1894" s="189">
        <v>1E-3</v>
      </c>
      <c r="Z1894" s="189">
        <v>1.7000000000000001E-2</v>
      </c>
      <c r="AA1894" s="189">
        <v>1.6E-2</v>
      </c>
      <c r="AB1894" s="189">
        <v>5.5E-2</v>
      </c>
      <c r="AC1894" s="174"/>
    </row>
    <row r="1895" spans="1:29" x14ac:dyDescent="0.25">
      <c r="A1895" s="94" t="s">
        <v>3408</v>
      </c>
      <c r="B1895" s="189" t="s">
        <v>143</v>
      </c>
      <c r="C1895" s="189">
        <v>0.12307692307692308</v>
      </c>
      <c r="D1895" s="189">
        <v>0.2</v>
      </c>
      <c r="E1895" s="189">
        <v>9.7435897435897437E-2</v>
      </c>
      <c r="F1895" s="189">
        <v>5.6410256410256411E-2</v>
      </c>
      <c r="G1895" s="189">
        <v>0.5</v>
      </c>
      <c r="H1895" s="189">
        <v>2.5641025641025641E-3</v>
      </c>
      <c r="I1895" s="189">
        <v>2.0512820512820513E-2</v>
      </c>
      <c r="J1895" s="188">
        <v>1</v>
      </c>
      <c r="K1895" s="190">
        <v>390</v>
      </c>
      <c r="L1895" s="94"/>
      <c r="M1895" s="189" t="s">
        <v>143</v>
      </c>
      <c r="N1895" s="189" t="s">
        <v>143</v>
      </c>
      <c r="O1895" s="189">
        <v>9.4E-2</v>
      </c>
      <c r="P1895" s="189">
        <v>0.159</v>
      </c>
      <c r="Q1895" s="189">
        <v>0.16300000000000001</v>
      </c>
      <c r="R1895" s="189">
        <v>0.24299999999999999</v>
      </c>
      <c r="S1895" s="189">
        <v>7.1999999999999995E-2</v>
      </c>
      <c r="T1895" s="189">
        <v>0.13100000000000001</v>
      </c>
      <c r="U1895" s="189">
        <v>3.7999999999999999E-2</v>
      </c>
      <c r="V1895" s="189">
        <v>8.4000000000000005E-2</v>
      </c>
      <c r="W1895" s="189">
        <v>0.45100000000000001</v>
      </c>
      <c r="X1895" s="189">
        <v>0.54900000000000004</v>
      </c>
      <c r="Y1895" s="189">
        <v>0</v>
      </c>
      <c r="Z1895" s="189">
        <v>1.4E-2</v>
      </c>
      <c r="AA1895" s="189">
        <v>0.01</v>
      </c>
      <c r="AB1895" s="189">
        <v>0.04</v>
      </c>
      <c r="AC1895" s="174"/>
    </row>
    <row r="1896" spans="1:29" x14ac:dyDescent="0.25">
      <c r="A1896" s="94" t="s">
        <v>3409</v>
      </c>
      <c r="B1896" s="189" t="s">
        <v>143</v>
      </c>
      <c r="C1896" s="189">
        <v>0.2621822033898305</v>
      </c>
      <c r="D1896" s="189">
        <v>0.47404661016949151</v>
      </c>
      <c r="E1896" s="189">
        <v>0.10858050847457627</v>
      </c>
      <c r="F1896" s="189">
        <v>1.4300847457627119E-2</v>
      </c>
      <c r="G1896" s="189">
        <v>0.10116525423728813</v>
      </c>
      <c r="H1896" s="189">
        <v>1.5889830508474577E-3</v>
      </c>
      <c r="I1896" s="189">
        <v>3.8135593220338986E-2</v>
      </c>
      <c r="J1896" s="188">
        <v>1</v>
      </c>
      <c r="K1896" s="190">
        <v>1888</v>
      </c>
      <c r="L1896" s="94"/>
      <c r="M1896" s="189" t="s">
        <v>143</v>
      </c>
      <c r="N1896" s="189" t="s">
        <v>143</v>
      </c>
      <c r="O1896" s="189">
        <v>0.24299999999999999</v>
      </c>
      <c r="P1896" s="189">
        <v>0.28199999999999997</v>
      </c>
      <c r="Q1896" s="189">
        <v>0.45200000000000001</v>
      </c>
      <c r="R1896" s="189">
        <v>0.497</v>
      </c>
      <c r="S1896" s="189">
        <v>9.5000000000000001E-2</v>
      </c>
      <c r="T1896" s="189">
        <v>0.123</v>
      </c>
      <c r="U1896" s="189">
        <v>0.01</v>
      </c>
      <c r="V1896" s="189">
        <v>2.1000000000000001E-2</v>
      </c>
      <c r="W1896" s="189">
        <v>8.7999999999999995E-2</v>
      </c>
      <c r="X1896" s="189">
        <v>0.11600000000000001</v>
      </c>
      <c r="Y1896" s="189">
        <v>1E-3</v>
      </c>
      <c r="Z1896" s="189">
        <v>5.0000000000000001E-3</v>
      </c>
      <c r="AA1896" s="189">
        <v>0.03</v>
      </c>
      <c r="AB1896" s="189">
        <v>4.8000000000000001E-2</v>
      </c>
      <c r="AC1896" s="174"/>
    </row>
    <row r="1897" spans="1:29" x14ac:dyDescent="0.25">
      <c r="A1897" s="94" t="s">
        <v>3410</v>
      </c>
      <c r="B1897" s="189" t="s">
        <v>143</v>
      </c>
      <c r="C1897" s="189">
        <v>0.3860182370820669</v>
      </c>
      <c r="D1897" s="189">
        <v>0.41337386018237082</v>
      </c>
      <c r="E1897" s="189">
        <v>7.29483282674772E-2</v>
      </c>
      <c r="F1897" s="189">
        <v>1.2158054711246201E-2</v>
      </c>
      <c r="G1897" s="189">
        <v>8.2066869300911852E-2</v>
      </c>
      <c r="H1897" s="189" t="s">
        <v>143</v>
      </c>
      <c r="I1897" s="189">
        <v>3.3434650455927049E-2</v>
      </c>
      <c r="J1897" s="188">
        <v>1</v>
      </c>
      <c r="K1897" s="190">
        <v>329</v>
      </c>
      <c r="L1897" s="94"/>
      <c r="M1897" s="189" t="s">
        <v>143</v>
      </c>
      <c r="N1897" s="189" t="s">
        <v>143</v>
      </c>
      <c r="O1897" s="189">
        <v>0.33500000000000002</v>
      </c>
      <c r="P1897" s="189">
        <v>0.44</v>
      </c>
      <c r="Q1897" s="189">
        <v>0.36099999999999999</v>
      </c>
      <c r="R1897" s="189">
        <v>0.46700000000000003</v>
      </c>
      <c r="S1897" s="189">
        <v>0.05</v>
      </c>
      <c r="T1897" s="189">
        <v>0.106</v>
      </c>
      <c r="U1897" s="189">
        <v>5.0000000000000001E-3</v>
      </c>
      <c r="V1897" s="189">
        <v>3.1E-2</v>
      </c>
      <c r="W1897" s="189">
        <v>5.7000000000000002E-2</v>
      </c>
      <c r="X1897" s="189">
        <v>0.11700000000000001</v>
      </c>
      <c r="Y1897" s="189" t="s">
        <v>143</v>
      </c>
      <c r="Z1897" s="189" t="s">
        <v>143</v>
      </c>
      <c r="AA1897" s="189">
        <v>1.9E-2</v>
      </c>
      <c r="AB1897" s="189">
        <v>5.8999999999999997E-2</v>
      </c>
      <c r="AC1897" s="174"/>
    </row>
    <row r="1898" spans="1:29" x14ac:dyDescent="0.25">
      <c r="A1898" s="94" t="s">
        <v>3411</v>
      </c>
      <c r="B1898" s="189">
        <v>5.1387461459403906E-2</v>
      </c>
      <c r="C1898" s="189">
        <v>0.28847857674451571</v>
      </c>
      <c r="D1898" s="189">
        <v>0.29942942197965766</v>
      </c>
      <c r="E1898" s="189">
        <v>0.10748839352163589</v>
      </c>
      <c r="F1898" s="189">
        <v>2.1830811213098485E-2</v>
      </c>
      <c r="G1898" s="189">
        <v>0.19296877768720982</v>
      </c>
      <c r="H1898" s="189">
        <v>1.3821455151150016E-3</v>
      </c>
      <c r="I1898" s="189">
        <v>3.7034411879363502E-2</v>
      </c>
      <c r="J1898" s="188">
        <v>0.99999999999999989</v>
      </c>
      <c r="K1898" s="190">
        <v>28217</v>
      </c>
      <c r="L1898" s="94"/>
      <c r="M1898" s="189">
        <v>4.9000000000000002E-2</v>
      </c>
      <c r="N1898" s="189">
        <v>5.3999999999999999E-2</v>
      </c>
      <c r="O1898" s="189">
        <v>0.28299999999999997</v>
      </c>
      <c r="P1898" s="189">
        <v>0.29399999999999998</v>
      </c>
      <c r="Q1898" s="189">
        <v>0.29399999999999998</v>
      </c>
      <c r="R1898" s="189">
        <v>0.30499999999999999</v>
      </c>
      <c r="S1898" s="189">
        <v>0.104</v>
      </c>
      <c r="T1898" s="189">
        <v>0.111</v>
      </c>
      <c r="U1898" s="189">
        <v>0.02</v>
      </c>
      <c r="V1898" s="189">
        <v>2.4E-2</v>
      </c>
      <c r="W1898" s="189">
        <v>0.188</v>
      </c>
      <c r="X1898" s="189">
        <v>0.19800000000000001</v>
      </c>
      <c r="Y1898" s="189">
        <v>1E-3</v>
      </c>
      <c r="Z1898" s="189">
        <v>2E-3</v>
      </c>
      <c r="AA1898" s="189">
        <v>3.5000000000000003E-2</v>
      </c>
      <c r="AB1898" s="189">
        <v>3.9E-2</v>
      </c>
      <c r="AC1898" s="174"/>
    </row>
    <row r="1899" spans="1:29" x14ac:dyDescent="0.25">
      <c r="A1899" s="94" t="s">
        <v>3412</v>
      </c>
      <c r="B1899" s="189" t="s">
        <v>143</v>
      </c>
      <c r="C1899" s="189">
        <v>0.34926052332195678</v>
      </c>
      <c r="D1899" s="189">
        <v>0.29124004550625709</v>
      </c>
      <c r="E1899" s="189">
        <v>0.12627986348122866</v>
      </c>
      <c r="F1899" s="189">
        <v>2.502844141069397E-2</v>
      </c>
      <c r="G1899" s="189">
        <v>0.17633674630261661</v>
      </c>
      <c r="H1899" s="189">
        <v>3.4129692832764505E-3</v>
      </c>
      <c r="I1899" s="189">
        <v>2.844141069397042E-2</v>
      </c>
      <c r="J1899" s="188">
        <v>1</v>
      </c>
      <c r="K1899" s="190">
        <v>879</v>
      </c>
      <c r="L1899" s="94"/>
      <c r="M1899" s="189" t="s">
        <v>143</v>
      </c>
      <c r="N1899" s="189" t="s">
        <v>143</v>
      </c>
      <c r="O1899" s="189">
        <v>0.318</v>
      </c>
      <c r="P1899" s="189">
        <v>0.38100000000000001</v>
      </c>
      <c r="Q1899" s="189">
        <v>0.26200000000000001</v>
      </c>
      <c r="R1899" s="189">
        <v>0.32200000000000001</v>
      </c>
      <c r="S1899" s="189">
        <v>0.106</v>
      </c>
      <c r="T1899" s="189">
        <v>0.15</v>
      </c>
      <c r="U1899" s="189">
        <v>1.7000000000000001E-2</v>
      </c>
      <c r="V1899" s="189">
        <v>3.7999999999999999E-2</v>
      </c>
      <c r="W1899" s="189">
        <v>0.153</v>
      </c>
      <c r="X1899" s="189">
        <v>0.20300000000000001</v>
      </c>
      <c r="Y1899" s="189">
        <v>1E-3</v>
      </c>
      <c r="Z1899" s="189">
        <v>0.01</v>
      </c>
      <c r="AA1899" s="189">
        <v>1.9E-2</v>
      </c>
      <c r="AB1899" s="189">
        <v>4.2000000000000003E-2</v>
      </c>
      <c r="AC1899" s="174"/>
    </row>
    <row r="1900" spans="1:29" x14ac:dyDescent="0.25">
      <c r="A1900" s="94" t="s">
        <v>3413</v>
      </c>
      <c r="B1900" s="189" t="s">
        <v>143</v>
      </c>
      <c r="C1900" s="189">
        <v>9.22722029988466E-2</v>
      </c>
      <c r="D1900" s="189">
        <v>0.23529411764705882</v>
      </c>
      <c r="E1900" s="189">
        <v>8.5351787773933097E-2</v>
      </c>
      <c r="F1900" s="189">
        <v>8.0738177623990767E-3</v>
      </c>
      <c r="G1900" s="189">
        <v>0.5236447520184544</v>
      </c>
      <c r="H1900" s="189">
        <v>8.0738177623990767E-3</v>
      </c>
      <c r="I1900" s="189">
        <v>4.7289504036908882E-2</v>
      </c>
      <c r="J1900" s="188">
        <v>1</v>
      </c>
      <c r="K1900" s="190">
        <v>867</v>
      </c>
      <c r="L1900" s="94"/>
      <c r="M1900" s="189" t="s">
        <v>143</v>
      </c>
      <c r="N1900" s="189" t="s">
        <v>143</v>
      </c>
      <c r="O1900" s="189">
        <v>7.4999999999999997E-2</v>
      </c>
      <c r="P1900" s="189">
        <v>0.113</v>
      </c>
      <c r="Q1900" s="189">
        <v>0.20799999999999999</v>
      </c>
      <c r="R1900" s="189">
        <v>0.26500000000000001</v>
      </c>
      <c r="S1900" s="189">
        <v>6.9000000000000006E-2</v>
      </c>
      <c r="T1900" s="189">
        <v>0.106</v>
      </c>
      <c r="U1900" s="189">
        <v>4.0000000000000001E-3</v>
      </c>
      <c r="V1900" s="189">
        <v>1.7000000000000001E-2</v>
      </c>
      <c r="W1900" s="189">
        <v>0.49</v>
      </c>
      <c r="X1900" s="189">
        <v>0.55700000000000005</v>
      </c>
      <c r="Y1900" s="189">
        <v>4.0000000000000001E-3</v>
      </c>
      <c r="Z1900" s="189">
        <v>1.7000000000000001E-2</v>
      </c>
      <c r="AA1900" s="189">
        <v>3.5000000000000003E-2</v>
      </c>
      <c r="AB1900" s="189">
        <v>6.4000000000000001E-2</v>
      </c>
      <c r="AC1900" s="174"/>
    </row>
    <row r="1901" spans="1:29" x14ac:dyDescent="0.25">
      <c r="A1901" s="94" t="s">
        <v>3414</v>
      </c>
      <c r="B1901" s="189">
        <v>0.24041510521764198</v>
      </c>
      <c r="C1901" s="189">
        <v>1.4413375612568463E-3</v>
      </c>
      <c r="D1901" s="189">
        <v>0.5759584894782358</v>
      </c>
      <c r="E1901" s="189">
        <v>7.4661285673104635E-2</v>
      </c>
      <c r="F1901" s="189">
        <v>8.4174113577399831E-2</v>
      </c>
      <c r="G1901" s="189">
        <v>5.4770827327760164E-3</v>
      </c>
      <c r="H1901" s="189" t="s">
        <v>143</v>
      </c>
      <c r="I1901" s="189">
        <v>1.7872585759584895E-2</v>
      </c>
      <c r="J1901" s="188">
        <v>1</v>
      </c>
      <c r="K1901" s="190">
        <v>3469</v>
      </c>
      <c r="L1901" s="94"/>
      <c r="M1901" s="189">
        <v>0.22600000000000001</v>
      </c>
      <c r="N1901" s="189">
        <v>0.255</v>
      </c>
      <c r="O1901" s="189">
        <v>1E-3</v>
      </c>
      <c r="P1901" s="189">
        <v>3.0000000000000001E-3</v>
      </c>
      <c r="Q1901" s="189">
        <v>0.55900000000000005</v>
      </c>
      <c r="R1901" s="189">
        <v>0.59199999999999997</v>
      </c>
      <c r="S1901" s="189">
        <v>6.6000000000000003E-2</v>
      </c>
      <c r="T1901" s="189">
        <v>8.4000000000000005E-2</v>
      </c>
      <c r="U1901" s="189">
        <v>7.4999999999999997E-2</v>
      </c>
      <c r="V1901" s="189">
        <v>9.4E-2</v>
      </c>
      <c r="W1901" s="189">
        <v>4.0000000000000001E-3</v>
      </c>
      <c r="X1901" s="189">
        <v>8.9999999999999993E-3</v>
      </c>
      <c r="Y1901" s="189" t="s">
        <v>143</v>
      </c>
      <c r="Z1901" s="189" t="s">
        <v>143</v>
      </c>
      <c r="AA1901" s="189">
        <v>1.4E-2</v>
      </c>
      <c r="AB1901" s="189">
        <v>2.3E-2</v>
      </c>
      <c r="AC1901" s="174"/>
    </row>
    <row r="1902" spans="1:29" x14ac:dyDescent="0.25">
      <c r="A1902" s="94" t="s">
        <v>3415</v>
      </c>
      <c r="B1902" s="189">
        <v>6.374829001367989E-2</v>
      </c>
      <c r="C1902" s="189">
        <v>0.26785225718194255</v>
      </c>
      <c r="D1902" s="189">
        <v>0.2801641586867305</v>
      </c>
      <c r="E1902" s="189">
        <v>9.4391244870041038E-2</v>
      </c>
      <c r="F1902" s="189">
        <v>3.8030095759233926E-2</v>
      </c>
      <c r="G1902" s="189">
        <v>0.22462380300957593</v>
      </c>
      <c r="H1902" s="189">
        <v>2.4623803009575923E-3</v>
      </c>
      <c r="I1902" s="189">
        <v>2.8727770177838577E-2</v>
      </c>
      <c r="J1902" s="188">
        <v>1</v>
      </c>
      <c r="K1902" s="190">
        <v>3655</v>
      </c>
      <c r="L1902" s="94"/>
      <c r="M1902" s="189">
        <v>5.6000000000000001E-2</v>
      </c>
      <c r="N1902" s="189">
        <v>7.1999999999999995E-2</v>
      </c>
      <c r="O1902" s="189">
        <v>0.254</v>
      </c>
      <c r="P1902" s="189">
        <v>0.28199999999999997</v>
      </c>
      <c r="Q1902" s="189">
        <v>0.26600000000000001</v>
      </c>
      <c r="R1902" s="189">
        <v>0.29499999999999998</v>
      </c>
      <c r="S1902" s="189">
        <v>8.5000000000000006E-2</v>
      </c>
      <c r="T1902" s="189">
        <v>0.104</v>
      </c>
      <c r="U1902" s="189">
        <v>3.2000000000000001E-2</v>
      </c>
      <c r="V1902" s="189">
        <v>4.4999999999999998E-2</v>
      </c>
      <c r="W1902" s="189">
        <v>0.21099999999999999</v>
      </c>
      <c r="X1902" s="189">
        <v>0.23799999999999999</v>
      </c>
      <c r="Y1902" s="189">
        <v>1E-3</v>
      </c>
      <c r="Z1902" s="189">
        <v>5.0000000000000001E-3</v>
      </c>
      <c r="AA1902" s="189">
        <v>2.4E-2</v>
      </c>
      <c r="AB1902" s="189">
        <v>3.5000000000000003E-2</v>
      </c>
      <c r="AC1902" s="174"/>
    </row>
    <row r="1903" spans="1:29" x14ac:dyDescent="0.25">
      <c r="A1903" s="94" t="s">
        <v>3416</v>
      </c>
      <c r="B1903" s="189">
        <v>0.26725746268656714</v>
      </c>
      <c r="C1903" s="189">
        <v>0.49440298507462688</v>
      </c>
      <c r="D1903" s="189">
        <v>0.13036380597014927</v>
      </c>
      <c r="E1903" s="189">
        <v>2.4253731343283583E-2</v>
      </c>
      <c r="F1903" s="189">
        <v>6.9962686567164175E-4</v>
      </c>
      <c r="G1903" s="189">
        <v>4.5242537313432835E-2</v>
      </c>
      <c r="H1903" s="189">
        <v>9.3283582089552237E-4</v>
      </c>
      <c r="I1903" s="189">
        <v>3.6847014925373137E-2</v>
      </c>
      <c r="J1903" s="188">
        <v>1</v>
      </c>
      <c r="K1903" s="190">
        <v>4288</v>
      </c>
      <c r="L1903" s="94"/>
      <c r="M1903" s="189">
        <v>0.254</v>
      </c>
      <c r="N1903" s="189">
        <v>0.28100000000000003</v>
      </c>
      <c r="O1903" s="189">
        <v>0.47899999999999998</v>
      </c>
      <c r="P1903" s="189">
        <v>0.50900000000000001</v>
      </c>
      <c r="Q1903" s="189">
        <v>0.121</v>
      </c>
      <c r="R1903" s="189">
        <v>0.14099999999999999</v>
      </c>
      <c r="S1903" s="189">
        <v>0.02</v>
      </c>
      <c r="T1903" s="189">
        <v>2.9000000000000001E-2</v>
      </c>
      <c r="U1903" s="189">
        <v>0</v>
      </c>
      <c r="V1903" s="189">
        <v>2E-3</v>
      </c>
      <c r="W1903" s="189">
        <v>3.9E-2</v>
      </c>
      <c r="X1903" s="189">
        <v>5.1999999999999998E-2</v>
      </c>
      <c r="Y1903" s="189">
        <v>0</v>
      </c>
      <c r="Z1903" s="189">
        <v>2E-3</v>
      </c>
      <c r="AA1903" s="189">
        <v>3.2000000000000001E-2</v>
      </c>
      <c r="AB1903" s="189">
        <v>4.2999999999999997E-2</v>
      </c>
      <c r="AC1903" s="174"/>
    </row>
    <row r="1904" spans="1:29" x14ac:dyDescent="0.25">
      <c r="A1904" s="94" t="s">
        <v>3417</v>
      </c>
      <c r="B1904" s="189" t="s">
        <v>143</v>
      </c>
      <c r="C1904" s="189">
        <v>0.19428571428571428</v>
      </c>
      <c r="D1904" s="189">
        <v>0.36142857142857143</v>
      </c>
      <c r="E1904" s="189">
        <v>0.21857142857142858</v>
      </c>
      <c r="F1904" s="189">
        <v>4.2857142857142859E-3</v>
      </c>
      <c r="G1904" s="189">
        <v>0.17857142857142858</v>
      </c>
      <c r="H1904" s="189">
        <v>1.4285714285714286E-3</v>
      </c>
      <c r="I1904" s="189">
        <v>4.1428571428571426E-2</v>
      </c>
      <c r="J1904" s="188">
        <v>1</v>
      </c>
      <c r="K1904" s="190">
        <v>700</v>
      </c>
      <c r="L1904" s="94"/>
      <c r="M1904" s="189" t="s">
        <v>143</v>
      </c>
      <c r="N1904" s="189" t="s">
        <v>143</v>
      </c>
      <c r="O1904" s="189">
        <v>0.16700000000000001</v>
      </c>
      <c r="P1904" s="189">
        <v>0.22500000000000001</v>
      </c>
      <c r="Q1904" s="189">
        <v>0.32700000000000001</v>
      </c>
      <c r="R1904" s="189">
        <v>0.39800000000000002</v>
      </c>
      <c r="S1904" s="189">
        <v>0.19</v>
      </c>
      <c r="T1904" s="189">
        <v>0.251</v>
      </c>
      <c r="U1904" s="189">
        <v>1E-3</v>
      </c>
      <c r="V1904" s="189">
        <v>1.2999999999999999E-2</v>
      </c>
      <c r="W1904" s="189">
        <v>0.152</v>
      </c>
      <c r="X1904" s="189">
        <v>0.20899999999999999</v>
      </c>
      <c r="Y1904" s="189">
        <v>0</v>
      </c>
      <c r="Z1904" s="189">
        <v>8.0000000000000002E-3</v>
      </c>
      <c r="AA1904" s="189">
        <v>2.9000000000000001E-2</v>
      </c>
      <c r="AB1904" s="189">
        <v>5.8999999999999997E-2</v>
      </c>
      <c r="AC1904" s="174"/>
    </row>
    <row r="1905" spans="1:29" x14ac:dyDescent="0.25">
      <c r="A1905" s="94" t="s">
        <v>3418</v>
      </c>
      <c r="B1905" s="189" t="s">
        <v>143</v>
      </c>
      <c r="C1905" s="189">
        <v>0.20618556701030927</v>
      </c>
      <c r="D1905" s="189">
        <v>0.28092783505154639</v>
      </c>
      <c r="E1905" s="189">
        <v>0.14146620847651775</v>
      </c>
      <c r="F1905" s="189">
        <v>1.9473081328751432E-2</v>
      </c>
      <c r="G1905" s="189">
        <v>0.31987399770904923</v>
      </c>
      <c r="H1905" s="189">
        <v>8.5910652920962198E-4</v>
      </c>
      <c r="I1905" s="189">
        <v>3.1214203894616266E-2</v>
      </c>
      <c r="J1905" s="188">
        <v>1</v>
      </c>
      <c r="K1905" s="190">
        <v>3492</v>
      </c>
      <c r="L1905" s="94"/>
      <c r="M1905" s="189" t="s">
        <v>143</v>
      </c>
      <c r="N1905" s="189" t="s">
        <v>143</v>
      </c>
      <c r="O1905" s="189">
        <v>0.193</v>
      </c>
      <c r="P1905" s="189">
        <v>0.22</v>
      </c>
      <c r="Q1905" s="189">
        <v>0.26600000000000001</v>
      </c>
      <c r="R1905" s="189">
        <v>0.29599999999999999</v>
      </c>
      <c r="S1905" s="189">
        <v>0.13</v>
      </c>
      <c r="T1905" s="189">
        <v>0.153</v>
      </c>
      <c r="U1905" s="189">
        <v>1.4999999999999999E-2</v>
      </c>
      <c r="V1905" s="189">
        <v>2.5000000000000001E-2</v>
      </c>
      <c r="W1905" s="189">
        <v>0.30499999999999999</v>
      </c>
      <c r="X1905" s="189">
        <v>0.33600000000000002</v>
      </c>
      <c r="Y1905" s="189">
        <v>0</v>
      </c>
      <c r="Z1905" s="189">
        <v>3.0000000000000001E-3</v>
      </c>
      <c r="AA1905" s="189">
        <v>2.5999999999999999E-2</v>
      </c>
      <c r="AB1905" s="189">
        <v>3.7999999999999999E-2</v>
      </c>
      <c r="AC1905" s="174"/>
    </row>
    <row r="1906" spans="1:29" x14ac:dyDescent="0.25">
      <c r="A1906" s="94" t="s">
        <v>3419</v>
      </c>
      <c r="B1906" s="189" t="s">
        <v>143</v>
      </c>
      <c r="C1906" s="189">
        <v>0.50798722044728439</v>
      </c>
      <c r="D1906" s="189">
        <v>0.33759318423855167</v>
      </c>
      <c r="E1906" s="189">
        <v>5.1118210862619806E-2</v>
      </c>
      <c r="F1906" s="189">
        <v>2.1299254526091589E-3</v>
      </c>
      <c r="G1906" s="189">
        <v>2.0234291799787009E-2</v>
      </c>
      <c r="H1906" s="189" t="s">
        <v>143</v>
      </c>
      <c r="I1906" s="189">
        <v>8.0937167199148036E-2</v>
      </c>
      <c r="J1906" s="188">
        <v>1</v>
      </c>
      <c r="K1906" s="190">
        <v>939</v>
      </c>
      <c r="L1906" s="94"/>
      <c r="M1906" s="189" t="s">
        <v>143</v>
      </c>
      <c r="N1906" s="189" t="s">
        <v>143</v>
      </c>
      <c r="O1906" s="189">
        <v>0.47599999999999998</v>
      </c>
      <c r="P1906" s="189">
        <v>0.54</v>
      </c>
      <c r="Q1906" s="189">
        <v>0.308</v>
      </c>
      <c r="R1906" s="189">
        <v>0.36799999999999999</v>
      </c>
      <c r="S1906" s="189">
        <v>3.9E-2</v>
      </c>
      <c r="T1906" s="189">
        <v>6.7000000000000004E-2</v>
      </c>
      <c r="U1906" s="189">
        <v>1E-3</v>
      </c>
      <c r="V1906" s="189">
        <v>8.0000000000000002E-3</v>
      </c>
      <c r="W1906" s="189">
        <v>1.2999999999999999E-2</v>
      </c>
      <c r="X1906" s="189">
        <v>3.1E-2</v>
      </c>
      <c r="Y1906" s="189" t="s">
        <v>143</v>
      </c>
      <c r="Z1906" s="189" t="s">
        <v>143</v>
      </c>
      <c r="AA1906" s="189">
        <v>6.5000000000000002E-2</v>
      </c>
      <c r="AB1906" s="189">
        <v>0.1</v>
      </c>
      <c r="AC1906" s="174"/>
    </row>
    <row r="1907" spans="1:29" x14ac:dyDescent="0.25">
      <c r="A1907" s="94" t="s">
        <v>3420</v>
      </c>
      <c r="B1907" s="189" t="s">
        <v>143</v>
      </c>
      <c r="C1907" s="189">
        <v>0.22134387351778656</v>
      </c>
      <c r="D1907" s="189">
        <v>0.33596837944664032</v>
      </c>
      <c r="E1907" s="189">
        <v>0.13932806324110672</v>
      </c>
      <c r="F1907" s="189">
        <v>2.1739130434782608E-2</v>
      </c>
      <c r="G1907" s="189">
        <v>0.23814229249011859</v>
      </c>
      <c r="H1907" s="189">
        <v>1.976284584980237E-3</v>
      </c>
      <c r="I1907" s="189">
        <v>4.1501976284584984E-2</v>
      </c>
      <c r="J1907" s="188">
        <v>1</v>
      </c>
      <c r="K1907" s="190">
        <v>1012</v>
      </c>
      <c r="L1907" s="94"/>
      <c r="M1907" s="189" t="s">
        <v>143</v>
      </c>
      <c r="N1907" s="189" t="s">
        <v>143</v>
      </c>
      <c r="O1907" s="189">
        <v>0.19700000000000001</v>
      </c>
      <c r="P1907" s="189">
        <v>0.248</v>
      </c>
      <c r="Q1907" s="189">
        <v>0.308</v>
      </c>
      <c r="R1907" s="189">
        <v>0.36599999999999999</v>
      </c>
      <c r="S1907" s="189">
        <v>0.11899999999999999</v>
      </c>
      <c r="T1907" s="189">
        <v>0.16200000000000001</v>
      </c>
      <c r="U1907" s="189">
        <v>1.4E-2</v>
      </c>
      <c r="V1907" s="189">
        <v>3.3000000000000002E-2</v>
      </c>
      <c r="W1907" s="189">
        <v>0.21299999999999999</v>
      </c>
      <c r="X1907" s="189">
        <v>0.26500000000000001</v>
      </c>
      <c r="Y1907" s="189">
        <v>1E-3</v>
      </c>
      <c r="Z1907" s="189">
        <v>7.0000000000000001E-3</v>
      </c>
      <c r="AA1907" s="189">
        <v>3.1E-2</v>
      </c>
      <c r="AB1907" s="189">
        <v>5.6000000000000001E-2</v>
      </c>
      <c r="AC1907" s="174"/>
    </row>
    <row r="1908" spans="1:29" x14ac:dyDescent="0.25">
      <c r="A1908" s="94" t="s">
        <v>3421</v>
      </c>
      <c r="B1908" s="189" t="s">
        <v>143</v>
      </c>
      <c r="C1908" s="189">
        <v>0.37467362924281983</v>
      </c>
      <c r="D1908" s="189">
        <v>0.21409921671018275</v>
      </c>
      <c r="E1908" s="189">
        <v>7.963446475195822E-2</v>
      </c>
      <c r="F1908" s="189">
        <v>0.12402088772845953</v>
      </c>
      <c r="G1908" s="189">
        <v>0.18929503916449086</v>
      </c>
      <c r="H1908" s="189" t="s">
        <v>143</v>
      </c>
      <c r="I1908" s="189">
        <v>1.8276762402088774E-2</v>
      </c>
      <c r="J1908" s="188">
        <v>1</v>
      </c>
      <c r="K1908" s="190">
        <v>766</v>
      </c>
      <c r="L1908" s="94"/>
      <c r="M1908" s="189" t="s">
        <v>143</v>
      </c>
      <c r="N1908" s="189" t="s">
        <v>143</v>
      </c>
      <c r="O1908" s="189">
        <v>0.34100000000000003</v>
      </c>
      <c r="P1908" s="189">
        <v>0.40899999999999997</v>
      </c>
      <c r="Q1908" s="189">
        <v>0.187</v>
      </c>
      <c r="R1908" s="189">
        <v>0.245</v>
      </c>
      <c r="S1908" s="189">
        <v>6.2E-2</v>
      </c>
      <c r="T1908" s="189">
        <v>0.10100000000000001</v>
      </c>
      <c r="U1908" s="189">
        <v>0.10299999999999999</v>
      </c>
      <c r="V1908" s="189">
        <v>0.14899999999999999</v>
      </c>
      <c r="W1908" s="189">
        <v>0.16300000000000001</v>
      </c>
      <c r="X1908" s="189">
        <v>0.219</v>
      </c>
      <c r="Y1908" s="189" t="s">
        <v>143</v>
      </c>
      <c r="Z1908" s="189" t="s">
        <v>143</v>
      </c>
      <c r="AA1908" s="189">
        <v>1.0999999999999999E-2</v>
      </c>
      <c r="AB1908" s="189">
        <v>0.03</v>
      </c>
      <c r="AC1908" s="174"/>
    </row>
    <row r="1909" spans="1:29" x14ac:dyDescent="0.25">
      <c r="A1909" s="94" t="s">
        <v>3422</v>
      </c>
      <c r="B1909" s="189" t="s">
        <v>143</v>
      </c>
      <c r="C1909" s="189">
        <v>0.14076246334310852</v>
      </c>
      <c r="D1909" s="189">
        <v>0.23900293255131966</v>
      </c>
      <c r="E1909" s="189">
        <v>0.13343108504398826</v>
      </c>
      <c r="F1909" s="189">
        <v>3.519061583577713E-2</v>
      </c>
      <c r="G1909" s="189">
        <v>0.39589442815249265</v>
      </c>
      <c r="H1909" s="189">
        <v>1.4662756598240469E-3</v>
      </c>
      <c r="I1909" s="189">
        <v>5.4252199413489736E-2</v>
      </c>
      <c r="J1909" s="188">
        <v>0.99999999999999989</v>
      </c>
      <c r="K1909" s="190">
        <v>682</v>
      </c>
      <c r="L1909" s="94"/>
      <c r="M1909" s="189" t="s">
        <v>143</v>
      </c>
      <c r="N1909" s="189" t="s">
        <v>143</v>
      </c>
      <c r="O1909" s="189">
        <v>0.11700000000000001</v>
      </c>
      <c r="P1909" s="189">
        <v>0.16900000000000001</v>
      </c>
      <c r="Q1909" s="189">
        <v>0.20899999999999999</v>
      </c>
      <c r="R1909" s="189">
        <v>0.27200000000000002</v>
      </c>
      <c r="S1909" s="189">
        <v>0.11</v>
      </c>
      <c r="T1909" s="189">
        <v>0.161</v>
      </c>
      <c r="U1909" s="189">
        <v>2.4E-2</v>
      </c>
      <c r="V1909" s="189">
        <v>5.1999999999999998E-2</v>
      </c>
      <c r="W1909" s="189">
        <v>0.36</v>
      </c>
      <c r="X1909" s="189">
        <v>0.433</v>
      </c>
      <c r="Y1909" s="189">
        <v>0</v>
      </c>
      <c r="Z1909" s="189">
        <v>8.0000000000000002E-3</v>
      </c>
      <c r="AA1909" s="189">
        <v>0.04</v>
      </c>
      <c r="AB1909" s="189">
        <v>7.3999999999999996E-2</v>
      </c>
      <c r="AC1909" s="174"/>
    </row>
    <row r="1910" spans="1:29" x14ac:dyDescent="0.25">
      <c r="A1910" s="94" t="s">
        <v>3423</v>
      </c>
      <c r="B1910" s="189" t="s">
        <v>143</v>
      </c>
      <c r="C1910" s="189">
        <v>0.31380208333333331</v>
      </c>
      <c r="D1910" s="189">
        <v>0.44557291666666665</v>
      </c>
      <c r="E1910" s="189">
        <v>0.12630208333333334</v>
      </c>
      <c r="F1910" s="189">
        <v>1.8749999999999999E-2</v>
      </c>
      <c r="G1910" s="189">
        <v>5.4947916666666666E-2</v>
      </c>
      <c r="H1910" s="189">
        <v>1.0416666666666667E-3</v>
      </c>
      <c r="I1910" s="189">
        <v>3.9583333333333331E-2</v>
      </c>
      <c r="J1910" s="188">
        <v>1</v>
      </c>
      <c r="K1910" s="190">
        <v>3840</v>
      </c>
      <c r="L1910" s="94"/>
      <c r="M1910" s="189" t="s">
        <v>143</v>
      </c>
      <c r="N1910" s="189" t="s">
        <v>143</v>
      </c>
      <c r="O1910" s="189">
        <v>0.29899999999999999</v>
      </c>
      <c r="P1910" s="189">
        <v>0.32900000000000001</v>
      </c>
      <c r="Q1910" s="189">
        <v>0.43</v>
      </c>
      <c r="R1910" s="189">
        <v>0.46100000000000002</v>
      </c>
      <c r="S1910" s="189">
        <v>0.11600000000000001</v>
      </c>
      <c r="T1910" s="189">
        <v>0.13700000000000001</v>
      </c>
      <c r="U1910" s="189">
        <v>1.4999999999999999E-2</v>
      </c>
      <c r="V1910" s="189">
        <v>2.4E-2</v>
      </c>
      <c r="W1910" s="189">
        <v>4.8000000000000001E-2</v>
      </c>
      <c r="X1910" s="189">
        <v>6.3E-2</v>
      </c>
      <c r="Y1910" s="189">
        <v>0</v>
      </c>
      <c r="Z1910" s="189">
        <v>3.0000000000000001E-3</v>
      </c>
      <c r="AA1910" s="189">
        <v>3.4000000000000002E-2</v>
      </c>
      <c r="AB1910" s="189">
        <v>4.5999999999999999E-2</v>
      </c>
      <c r="AC1910" s="174"/>
    </row>
    <row r="1911" spans="1:29" x14ac:dyDescent="0.25">
      <c r="A1911" s="94" t="s">
        <v>3424</v>
      </c>
      <c r="B1911" s="189" t="s">
        <v>143</v>
      </c>
      <c r="C1911" s="189">
        <v>0.39563437926330153</v>
      </c>
      <c r="D1911" s="189">
        <v>0.40381991814461121</v>
      </c>
      <c r="E1911" s="189">
        <v>9.8226466575716237E-2</v>
      </c>
      <c r="F1911" s="189">
        <v>6.8212824010914054E-3</v>
      </c>
      <c r="G1911" s="189">
        <v>5.8663028649386086E-2</v>
      </c>
      <c r="H1911" s="189">
        <v>1.364256480218281E-3</v>
      </c>
      <c r="I1911" s="189">
        <v>3.5470668485675309E-2</v>
      </c>
      <c r="J1911" s="188">
        <v>1</v>
      </c>
      <c r="K1911" s="190">
        <v>733</v>
      </c>
      <c r="L1911" s="94"/>
      <c r="M1911" s="189" t="s">
        <v>143</v>
      </c>
      <c r="N1911" s="189" t="s">
        <v>143</v>
      </c>
      <c r="O1911" s="189">
        <v>0.36099999999999999</v>
      </c>
      <c r="P1911" s="189">
        <v>0.43099999999999999</v>
      </c>
      <c r="Q1911" s="189">
        <v>0.36899999999999999</v>
      </c>
      <c r="R1911" s="189">
        <v>0.44</v>
      </c>
      <c r="S1911" s="189">
        <v>7.9000000000000001E-2</v>
      </c>
      <c r="T1911" s="189">
        <v>0.122</v>
      </c>
      <c r="U1911" s="189">
        <v>3.0000000000000001E-3</v>
      </c>
      <c r="V1911" s="189">
        <v>1.6E-2</v>
      </c>
      <c r="W1911" s="189">
        <v>4.3999999999999997E-2</v>
      </c>
      <c r="X1911" s="189">
        <v>7.8E-2</v>
      </c>
      <c r="Y1911" s="189">
        <v>0</v>
      </c>
      <c r="Z1911" s="189">
        <v>8.0000000000000002E-3</v>
      </c>
      <c r="AA1911" s="189">
        <v>2.4E-2</v>
      </c>
      <c r="AB1911" s="189">
        <v>5.0999999999999997E-2</v>
      </c>
      <c r="AC1911" s="174"/>
    </row>
    <row r="1912" spans="1:29" x14ac:dyDescent="0.25">
      <c r="A1912" s="94" t="s">
        <v>3425</v>
      </c>
      <c r="B1912" s="189">
        <v>5.036508463325589E-2</v>
      </c>
      <c r="C1912" s="189">
        <v>0.3287421174908729</v>
      </c>
      <c r="D1912" s="189">
        <v>0.25116163292399601</v>
      </c>
      <c r="E1912" s="189">
        <v>6.4221705940922663E-2</v>
      </c>
      <c r="F1912" s="189">
        <v>2.1739130434782608E-2</v>
      </c>
      <c r="G1912" s="189">
        <v>0.24568536342515765</v>
      </c>
      <c r="H1912" s="189">
        <v>1.0786591437105875E-3</v>
      </c>
      <c r="I1912" s="189">
        <v>3.700630600730169E-2</v>
      </c>
      <c r="J1912" s="188">
        <v>1</v>
      </c>
      <c r="K1912" s="190">
        <v>12052</v>
      </c>
      <c r="L1912" s="94"/>
      <c r="M1912" s="189">
        <v>4.7E-2</v>
      </c>
      <c r="N1912" s="189">
        <v>5.3999999999999999E-2</v>
      </c>
      <c r="O1912" s="189">
        <v>0.32</v>
      </c>
      <c r="P1912" s="189">
        <v>0.33700000000000002</v>
      </c>
      <c r="Q1912" s="189">
        <v>0.24299999999999999</v>
      </c>
      <c r="R1912" s="189">
        <v>0.25900000000000001</v>
      </c>
      <c r="S1912" s="189">
        <v>0.06</v>
      </c>
      <c r="T1912" s="189">
        <v>6.9000000000000006E-2</v>
      </c>
      <c r="U1912" s="189">
        <v>1.9E-2</v>
      </c>
      <c r="V1912" s="189">
        <v>2.4E-2</v>
      </c>
      <c r="W1912" s="189">
        <v>0.23799999999999999</v>
      </c>
      <c r="X1912" s="189">
        <v>0.253</v>
      </c>
      <c r="Y1912" s="189">
        <v>1E-3</v>
      </c>
      <c r="Z1912" s="189">
        <v>2E-3</v>
      </c>
      <c r="AA1912" s="189">
        <v>3.4000000000000002E-2</v>
      </c>
      <c r="AB1912" s="189">
        <v>4.1000000000000002E-2</v>
      </c>
      <c r="AC1912" s="174"/>
    </row>
    <row r="1913" spans="1:29" x14ac:dyDescent="0.25">
      <c r="A1913" s="94" t="s">
        <v>3426</v>
      </c>
      <c r="B1913" s="189" t="s">
        <v>143</v>
      </c>
      <c r="C1913" s="189">
        <v>0.34963325183374083</v>
      </c>
      <c r="D1913" s="189">
        <v>0.23960880195599021</v>
      </c>
      <c r="E1913" s="189">
        <v>0.10268948655256724</v>
      </c>
      <c r="F1913" s="189">
        <v>6.1124694376528114E-2</v>
      </c>
      <c r="G1913" s="189">
        <v>0.21271393643031786</v>
      </c>
      <c r="H1913" s="189" t="s">
        <v>143</v>
      </c>
      <c r="I1913" s="189">
        <v>3.4229828850855744E-2</v>
      </c>
      <c r="J1913" s="188">
        <v>1</v>
      </c>
      <c r="K1913" s="190">
        <v>409</v>
      </c>
      <c r="L1913" s="94"/>
      <c r="M1913" s="189" t="s">
        <v>143</v>
      </c>
      <c r="N1913" s="189" t="s">
        <v>143</v>
      </c>
      <c r="O1913" s="189">
        <v>0.30499999999999999</v>
      </c>
      <c r="P1913" s="189">
        <v>0.39700000000000002</v>
      </c>
      <c r="Q1913" s="189">
        <v>0.20100000000000001</v>
      </c>
      <c r="R1913" s="189">
        <v>0.28299999999999997</v>
      </c>
      <c r="S1913" s="189">
        <v>7.6999999999999999E-2</v>
      </c>
      <c r="T1913" s="189">
        <v>0.13600000000000001</v>
      </c>
      <c r="U1913" s="189">
        <v>4.2000000000000003E-2</v>
      </c>
      <c r="V1913" s="189">
        <v>8.8999999999999996E-2</v>
      </c>
      <c r="W1913" s="189">
        <v>0.17599999999999999</v>
      </c>
      <c r="X1913" s="189">
        <v>0.255</v>
      </c>
      <c r="Y1913" s="189" t="s">
        <v>143</v>
      </c>
      <c r="Z1913" s="189" t="s">
        <v>143</v>
      </c>
      <c r="AA1913" s="189">
        <v>0.02</v>
      </c>
      <c r="AB1913" s="189">
        <v>5.7000000000000002E-2</v>
      </c>
      <c r="AC1913" s="174"/>
    </row>
    <row r="1914" spans="1:29" x14ac:dyDescent="0.25">
      <c r="A1914" s="94" t="s">
        <v>3427</v>
      </c>
      <c r="B1914" s="189" t="s">
        <v>143</v>
      </c>
      <c r="C1914" s="189">
        <v>0.12534818941504178</v>
      </c>
      <c r="D1914" s="189">
        <v>0.17270194986072424</v>
      </c>
      <c r="E1914" s="189">
        <v>5.0139275766016712E-2</v>
      </c>
      <c r="F1914" s="189">
        <v>1.1142061281337047E-2</v>
      </c>
      <c r="G1914" s="189">
        <v>0.57660167130919215</v>
      </c>
      <c r="H1914" s="189">
        <v>1.1142061281337047E-2</v>
      </c>
      <c r="I1914" s="189">
        <v>5.2924791086350974E-2</v>
      </c>
      <c r="J1914" s="188">
        <v>1</v>
      </c>
      <c r="K1914" s="190">
        <v>359</v>
      </c>
      <c r="L1914" s="94"/>
      <c r="M1914" s="189" t="s">
        <v>143</v>
      </c>
      <c r="N1914" s="189" t="s">
        <v>143</v>
      </c>
      <c r="O1914" s="189">
        <v>9.5000000000000001E-2</v>
      </c>
      <c r="P1914" s="189">
        <v>0.16400000000000001</v>
      </c>
      <c r="Q1914" s="189">
        <v>0.13700000000000001</v>
      </c>
      <c r="R1914" s="189">
        <v>0.215</v>
      </c>
      <c r="S1914" s="189">
        <v>3.2000000000000001E-2</v>
      </c>
      <c r="T1914" s="189">
        <v>7.8E-2</v>
      </c>
      <c r="U1914" s="189">
        <v>4.0000000000000001E-3</v>
      </c>
      <c r="V1914" s="189">
        <v>2.8000000000000001E-2</v>
      </c>
      <c r="W1914" s="189">
        <v>0.52500000000000002</v>
      </c>
      <c r="X1914" s="189">
        <v>0.627</v>
      </c>
      <c r="Y1914" s="189">
        <v>4.0000000000000001E-3</v>
      </c>
      <c r="Z1914" s="189">
        <v>2.8000000000000001E-2</v>
      </c>
      <c r="AA1914" s="189">
        <v>3.4000000000000002E-2</v>
      </c>
      <c r="AB1914" s="189">
        <v>8.1000000000000003E-2</v>
      </c>
      <c r="AC1914" s="174"/>
    </row>
    <row r="1915" spans="1:29" x14ac:dyDescent="0.25">
      <c r="A1915" s="94" t="s">
        <v>3428</v>
      </c>
      <c r="B1915" s="189">
        <v>0.23439667128987518</v>
      </c>
      <c r="C1915" s="189" t="s">
        <v>143</v>
      </c>
      <c r="D1915" s="189">
        <v>0.68585298196948685</v>
      </c>
      <c r="E1915" s="189">
        <v>2.0804438280166437E-2</v>
      </c>
      <c r="F1915" s="189">
        <v>2.0804438280166435E-3</v>
      </c>
      <c r="G1915" s="189">
        <v>6.9348127600554789E-3</v>
      </c>
      <c r="H1915" s="189" t="s">
        <v>143</v>
      </c>
      <c r="I1915" s="189">
        <v>4.9930651872399444E-2</v>
      </c>
      <c r="J1915" s="188">
        <v>1</v>
      </c>
      <c r="K1915" s="190">
        <v>1442</v>
      </c>
      <c r="L1915" s="94"/>
      <c r="M1915" s="189">
        <v>0.21299999999999999</v>
      </c>
      <c r="N1915" s="189">
        <v>0.25700000000000001</v>
      </c>
      <c r="O1915" s="189" t="s">
        <v>143</v>
      </c>
      <c r="P1915" s="189" t="s">
        <v>143</v>
      </c>
      <c r="Q1915" s="189">
        <v>0.66100000000000003</v>
      </c>
      <c r="R1915" s="189">
        <v>0.70899999999999996</v>
      </c>
      <c r="S1915" s="189">
        <v>1.4999999999999999E-2</v>
      </c>
      <c r="T1915" s="189">
        <v>0.03</v>
      </c>
      <c r="U1915" s="189">
        <v>1E-3</v>
      </c>
      <c r="V1915" s="189">
        <v>6.0000000000000001E-3</v>
      </c>
      <c r="W1915" s="189">
        <v>4.0000000000000001E-3</v>
      </c>
      <c r="X1915" s="189">
        <v>1.2999999999999999E-2</v>
      </c>
      <c r="Y1915" s="189" t="s">
        <v>143</v>
      </c>
      <c r="Z1915" s="189" t="s">
        <v>143</v>
      </c>
      <c r="AA1915" s="189">
        <v>0.04</v>
      </c>
      <c r="AB1915" s="189">
        <v>6.2E-2</v>
      </c>
      <c r="AC1915" s="174"/>
    </row>
    <row r="1916" spans="1:29" x14ac:dyDescent="0.25">
      <c r="A1916" s="94" t="s">
        <v>3429</v>
      </c>
      <c r="B1916" s="189">
        <v>4.2164441321152497E-2</v>
      </c>
      <c r="C1916" s="189">
        <v>0.31834153197470133</v>
      </c>
      <c r="D1916" s="189">
        <v>0.25087842586085735</v>
      </c>
      <c r="E1916" s="189">
        <v>5.7624736472241742E-2</v>
      </c>
      <c r="F1916" s="189">
        <v>3.9353478566408993E-2</v>
      </c>
      <c r="G1916" s="189">
        <v>0.25860857343640198</v>
      </c>
      <c r="H1916" s="189">
        <v>7.0274068868587491E-4</v>
      </c>
      <c r="I1916" s="189">
        <v>3.2326071679550247E-2</v>
      </c>
      <c r="J1916" s="188">
        <v>1</v>
      </c>
      <c r="K1916" s="190">
        <v>1423</v>
      </c>
      <c r="L1916" s="94"/>
      <c r="M1916" s="189">
        <v>3.3000000000000002E-2</v>
      </c>
      <c r="N1916" s="189">
        <v>5.3999999999999999E-2</v>
      </c>
      <c r="O1916" s="189">
        <v>0.29499999999999998</v>
      </c>
      <c r="P1916" s="189">
        <v>0.34300000000000003</v>
      </c>
      <c r="Q1916" s="189">
        <v>0.22900000000000001</v>
      </c>
      <c r="R1916" s="189">
        <v>0.27400000000000002</v>
      </c>
      <c r="S1916" s="189">
        <v>4.7E-2</v>
      </c>
      <c r="T1916" s="189">
        <v>7.0999999999999994E-2</v>
      </c>
      <c r="U1916" s="189">
        <v>0.03</v>
      </c>
      <c r="V1916" s="189">
        <v>5.0999999999999997E-2</v>
      </c>
      <c r="W1916" s="189">
        <v>0.23699999999999999</v>
      </c>
      <c r="X1916" s="189">
        <v>0.28199999999999997</v>
      </c>
      <c r="Y1916" s="189">
        <v>0</v>
      </c>
      <c r="Z1916" s="189">
        <v>4.0000000000000001E-3</v>
      </c>
      <c r="AA1916" s="189">
        <v>2.4E-2</v>
      </c>
      <c r="AB1916" s="189">
        <v>4.2999999999999997E-2</v>
      </c>
      <c r="AC1916" s="174"/>
    </row>
    <row r="1917" spans="1:29" x14ac:dyDescent="0.25">
      <c r="A1917" s="94" t="s">
        <v>3430</v>
      </c>
      <c r="B1917" s="189">
        <v>0.28707564026206073</v>
      </c>
      <c r="C1917" s="189">
        <v>0.53603335318642054</v>
      </c>
      <c r="D1917" s="189">
        <v>8.9934484812388332E-2</v>
      </c>
      <c r="E1917" s="189">
        <v>1.6081000595592615E-2</v>
      </c>
      <c r="F1917" s="189">
        <v>1.7867778439547349E-3</v>
      </c>
      <c r="G1917" s="189">
        <v>4.169148302561048E-2</v>
      </c>
      <c r="H1917" s="189">
        <v>1.7867778439547349E-3</v>
      </c>
      <c r="I1917" s="189">
        <v>2.5610482430017869E-2</v>
      </c>
      <c r="J1917" s="188">
        <v>0.99999999999999989</v>
      </c>
      <c r="K1917" s="190">
        <v>1679</v>
      </c>
      <c r="L1917" s="94"/>
      <c r="M1917" s="189">
        <v>0.26600000000000001</v>
      </c>
      <c r="N1917" s="189">
        <v>0.309</v>
      </c>
      <c r="O1917" s="189">
        <v>0.51200000000000001</v>
      </c>
      <c r="P1917" s="189">
        <v>0.56000000000000005</v>
      </c>
      <c r="Q1917" s="189">
        <v>7.6999999999999999E-2</v>
      </c>
      <c r="R1917" s="189">
        <v>0.105</v>
      </c>
      <c r="S1917" s="189">
        <v>1.0999999999999999E-2</v>
      </c>
      <c r="T1917" s="189">
        <v>2.3E-2</v>
      </c>
      <c r="U1917" s="189">
        <v>1E-3</v>
      </c>
      <c r="V1917" s="189">
        <v>5.0000000000000001E-3</v>
      </c>
      <c r="W1917" s="189">
        <v>3.3000000000000002E-2</v>
      </c>
      <c r="X1917" s="189">
        <v>5.1999999999999998E-2</v>
      </c>
      <c r="Y1917" s="189">
        <v>1E-3</v>
      </c>
      <c r="Z1917" s="189">
        <v>5.0000000000000001E-3</v>
      </c>
      <c r="AA1917" s="189">
        <v>1.9E-2</v>
      </c>
      <c r="AB1917" s="189">
        <v>3.4000000000000002E-2</v>
      </c>
      <c r="AC1917" s="174"/>
    </row>
    <row r="1918" spans="1:29" x14ac:dyDescent="0.25">
      <c r="A1918" s="94" t="s">
        <v>3431</v>
      </c>
      <c r="B1918" s="189" t="s">
        <v>143</v>
      </c>
      <c r="C1918" s="189">
        <v>0.30745341614906835</v>
      </c>
      <c r="D1918" s="189">
        <v>0.30124223602484473</v>
      </c>
      <c r="E1918" s="189">
        <v>5.9006211180124224E-2</v>
      </c>
      <c r="F1918" s="189">
        <v>2.4844720496894408E-2</v>
      </c>
      <c r="G1918" s="189">
        <v>0.27639751552795033</v>
      </c>
      <c r="H1918" s="189" t="s">
        <v>143</v>
      </c>
      <c r="I1918" s="189">
        <v>3.1055900621118012E-2</v>
      </c>
      <c r="J1918" s="188">
        <v>1</v>
      </c>
      <c r="K1918" s="190">
        <v>322</v>
      </c>
      <c r="L1918" s="94"/>
      <c r="M1918" s="189" t="s">
        <v>143</v>
      </c>
      <c r="N1918" s="189" t="s">
        <v>143</v>
      </c>
      <c r="O1918" s="189">
        <v>0.26</v>
      </c>
      <c r="P1918" s="189">
        <v>0.36</v>
      </c>
      <c r="Q1918" s="189">
        <v>0.254</v>
      </c>
      <c r="R1918" s="189">
        <v>0.35299999999999998</v>
      </c>
      <c r="S1918" s="189">
        <v>3.7999999999999999E-2</v>
      </c>
      <c r="T1918" s="189">
        <v>0.09</v>
      </c>
      <c r="U1918" s="189">
        <v>1.2999999999999999E-2</v>
      </c>
      <c r="V1918" s="189">
        <v>4.8000000000000001E-2</v>
      </c>
      <c r="W1918" s="189">
        <v>0.23</v>
      </c>
      <c r="X1918" s="189">
        <v>0.32800000000000001</v>
      </c>
      <c r="Y1918" s="189" t="s">
        <v>143</v>
      </c>
      <c r="Z1918" s="189" t="s">
        <v>143</v>
      </c>
      <c r="AA1918" s="189">
        <v>1.7000000000000001E-2</v>
      </c>
      <c r="AB1918" s="189">
        <v>5.6000000000000001E-2</v>
      </c>
      <c r="AC1918" s="174"/>
    </row>
    <row r="1919" spans="1:29" x14ac:dyDescent="0.25">
      <c r="A1919" s="94" t="s">
        <v>3432</v>
      </c>
      <c r="B1919" s="189" t="s">
        <v>143</v>
      </c>
      <c r="C1919" s="189">
        <v>0.2665210267613326</v>
      </c>
      <c r="D1919" s="189">
        <v>0.21354451119606771</v>
      </c>
      <c r="E1919" s="189">
        <v>7.2091753140360454E-2</v>
      </c>
      <c r="F1919" s="189">
        <v>1.0376843255051884E-2</v>
      </c>
      <c r="G1919" s="189">
        <v>0.41070453304205351</v>
      </c>
      <c r="H1919" s="189">
        <v>5.461496450027307E-4</v>
      </c>
      <c r="I1919" s="189">
        <v>2.6215182960131075E-2</v>
      </c>
      <c r="J1919" s="188">
        <v>0.99999999999999989</v>
      </c>
      <c r="K1919" s="190">
        <v>1831</v>
      </c>
      <c r="L1919" s="94"/>
      <c r="M1919" s="189" t="s">
        <v>143</v>
      </c>
      <c r="N1919" s="189" t="s">
        <v>143</v>
      </c>
      <c r="O1919" s="189">
        <v>0.247</v>
      </c>
      <c r="P1919" s="189">
        <v>0.28699999999999998</v>
      </c>
      <c r="Q1919" s="189">
        <v>0.19500000000000001</v>
      </c>
      <c r="R1919" s="189">
        <v>0.23300000000000001</v>
      </c>
      <c r="S1919" s="189">
        <v>6.0999999999999999E-2</v>
      </c>
      <c r="T1919" s="189">
        <v>8.5000000000000006E-2</v>
      </c>
      <c r="U1919" s="189">
        <v>7.0000000000000001E-3</v>
      </c>
      <c r="V1919" s="189">
        <v>1.6E-2</v>
      </c>
      <c r="W1919" s="189">
        <v>0.38800000000000001</v>
      </c>
      <c r="X1919" s="189">
        <v>0.433</v>
      </c>
      <c r="Y1919" s="189">
        <v>0</v>
      </c>
      <c r="Z1919" s="189">
        <v>3.0000000000000001E-3</v>
      </c>
      <c r="AA1919" s="189">
        <v>0.02</v>
      </c>
      <c r="AB1919" s="189">
        <v>3.5000000000000003E-2</v>
      </c>
      <c r="AC1919" s="174"/>
    </row>
    <row r="1920" spans="1:29" x14ac:dyDescent="0.25">
      <c r="A1920" s="94" t="s">
        <v>3433</v>
      </c>
      <c r="B1920" s="189" t="s">
        <v>143</v>
      </c>
      <c r="C1920" s="189">
        <v>0.55555555555555558</v>
      </c>
      <c r="D1920" s="189">
        <v>0.29198966408268734</v>
      </c>
      <c r="E1920" s="189">
        <v>4.6511627906976744E-2</v>
      </c>
      <c r="F1920" s="189">
        <v>5.1679586563307496E-3</v>
      </c>
      <c r="G1920" s="189">
        <v>1.8087855297157621E-2</v>
      </c>
      <c r="H1920" s="189" t="s">
        <v>143</v>
      </c>
      <c r="I1920" s="189">
        <v>8.2687338501291993E-2</v>
      </c>
      <c r="J1920" s="188">
        <v>1</v>
      </c>
      <c r="K1920" s="190">
        <v>387</v>
      </c>
      <c r="L1920" s="94"/>
      <c r="M1920" s="189" t="s">
        <v>143</v>
      </c>
      <c r="N1920" s="189" t="s">
        <v>143</v>
      </c>
      <c r="O1920" s="189">
        <v>0.50600000000000001</v>
      </c>
      <c r="P1920" s="189">
        <v>0.60399999999999998</v>
      </c>
      <c r="Q1920" s="189">
        <v>0.249</v>
      </c>
      <c r="R1920" s="189">
        <v>0.33900000000000002</v>
      </c>
      <c r="S1920" s="189">
        <v>0.03</v>
      </c>
      <c r="T1920" s="189">
        <v>7.1999999999999995E-2</v>
      </c>
      <c r="U1920" s="189">
        <v>1E-3</v>
      </c>
      <c r="V1920" s="189">
        <v>1.9E-2</v>
      </c>
      <c r="W1920" s="189">
        <v>8.9999999999999993E-3</v>
      </c>
      <c r="X1920" s="189">
        <v>3.6999999999999998E-2</v>
      </c>
      <c r="Y1920" s="189" t="s">
        <v>143</v>
      </c>
      <c r="Z1920" s="189" t="s">
        <v>143</v>
      </c>
      <c r="AA1920" s="189">
        <v>5.8999999999999997E-2</v>
      </c>
      <c r="AB1920" s="189">
        <v>0.114</v>
      </c>
      <c r="AC1920" s="174"/>
    </row>
    <row r="1921" spans="1:29" x14ac:dyDescent="0.25">
      <c r="A1921" s="94" t="s">
        <v>3434</v>
      </c>
      <c r="B1921" s="189" t="s">
        <v>143</v>
      </c>
      <c r="C1921" s="189">
        <v>0.24154589371980675</v>
      </c>
      <c r="D1921" s="189">
        <v>0.32125603864734298</v>
      </c>
      <c r="E1921" s="189">
        <v>0.1111111111111111</v>
      </c>
      <c r="F1921" s="189">
        <v>1.2077294685990338E-2</v>
      </c>
      <c r="G1921" s="189">
        <v>0.26328502415458938</v>
      </c>
      <c r="H1921" s="189" t="s">
        <v>143</v>
      </c>
      <c r="I1921" s="189">
        <v>5.0724637681159424E-2</v>
      </c>
      <c r="J1921" s="188">
        <v>1</v>
      </c>
      <c r="K1921" s="190">
        <v>414</v>
      </c>
      <c r="L1921" s="94"/>
      <c r="M1921" s="189" t="s">
        <v>143</v>
      </c>
      <c r="N1921" s="189" t="s">
        <v>143</v>
      </c>
      <c r="O1921" s="189">
        <v>0.20300000000000001</v>
      </c>
      <c r="P1921" s="189">
        <v>0.28499999999999998</v>
      </c>
      <c r="Q1921" s="189">
        <v>0.27800000000000002</v>
      </c>
      <c r="R1921" s="189">
        <v>0.36799999999999999</v>
      </c>
      <c r="S1921" s="189">
        <v>8.4000000000000005E-2</v>
      </c>
      <c r="T1921" s="189">
        <v>0.14499999999999999</v>
      </c>
      <c r="U1921" s="189">
        <v>5.0000000000000001E-3</v>
      </c>
      <c r="V1921" s="189">
        <v>2.8000000000000001E-2</v>
      </c>
      <c r="W1921" s="189">
        <v>0.223</v>
      </c>
      <c r="X1921" s="189">
        <v>0.308</v>
      </c>
      <c r="Y1921" s="189" t="s">
        <v>143</v>
      </c>
      <c r="Z1921" s="189" t="s">
        <v>143</v>
      </c>
      <c r="AA1921" s="189">
        <v>3.3000000000000002E-2</v>
      </c>
      <c r="AB1921" s="189">
        <v>7.5999999999999998E-2</v>
      </c>
      <c r="AC1921" s="174"/>
    </row>
    <row r="1922" spans="1:29" x14ac:dyDescent="0.25">
      <c r="A1922" s="94" t="s">
        <v>3435</v>
      </c>
      <c r="B1922" s="189" t="s">
        <v>143</v>
      </c>
      <c r="C1922" s="189">
        <v>0.4358108108108108</v>
      </c>
      <c r="D1922" s="189">
        <v>0.19256756756756757</v>
      </c>
      <c r="E1922" s="189">
        <v>4.0540540540540543E-2</v>
      </c>
      <c r="F1922" s="189">
        <v>9.1216216216216214E-2</v>
      </c>
      <c r="G1922" s="189">
        <v>0.20945945945945946</v>
      </c>
      <c r="H1922" s="189" t="s">
        <v>143</v>
      </c>
      <c r="I1922" s="189">
        <v>3.0405405405405407E-2</v>
      </c>
      <c r="J1922" s="188">
        <v>1</v>
      </c>
      <c r="K1922" s="190">
        <v>296</v>
      </c>
      <c r="L1922" s="94"/>
      <c r="M1922" s="189" t="s">
        <v>143</v>
      </c>
      <c r="N1922" s="189" t="s">
        <v>143</v>
      </c>
      <c r="O1922" s="189">
        <v>0.38100000000000001</v>
      </c>
      <c r="P1922" s="189">
        <v>0.49299999999999999</v>
      </c>
      <c r="Q1922" s="189">
        <v>0.152</v>
      </c>
      <c r="R1922" s="189">
        <v>0.24099999999999999</v>
      </c>
      <c r="S1922" s="189">
        <v>2.3E-2</v>
      </c>
      <c r="T1922" s="189">
        <v>7.0000000000000007E-2</v>
      </c>
      <c r="U1922" s="189">
        <v>6.3E-2</v>
      </c>
      <c r="V1922" s="189">
        <v>0.129</v>
      </c>
      <c r="W1922" s="189">
        <v>0.16700000000000001</v>
      </c>
      <c r="X1922" s="189">
        <v>0.25900000000000001</v>
      </c>
      <c r="Y1922" s="189" t="s">
        <v>143</v>
      </c>
      <c r="Z1922" s="189" t="s">
        <v>143</v>
      </c>
      <c r="AA1922" s="189">
        <v>1.6E-2</v>
      </c>
      <c r="AB1922" s="189">
        <v>5.7000000000000002E-2</v>
      </c>
      <c r="AC1922" s="174"/>
    </row>
    <row r="1923" spans="1:29" x14ac:dyDescent="0.25">
      <c r="A1923" s="94" t="s">
        <v>3436</v>
      </c>
      <c r="B1923" s="189" t="s">
        <v>143</v>
      </c>
      <c r="C1923" s="189">
        <v>0.18493150684931506</v>
      </c>
      <c r="D1923" s="189">
        <v>0.19178082191780821</v>
      </c>
      <c r="E1923" s="189">
        <v>3.7671232876712327E-2</v>
      </c>
      <c r="F1923" s="189">
        <v>3.4246575342465752E-3</v>
      </c>
      <c r="G1923" s="189">
        <v>0.5273972602739726</v>
      </c>
      <c r="H1923" s="189" t="s">
        <v>143</v>
      </c>
      <c r="I1923" s="189">
        <v>5.4794520547945202E-2</v>
      </c>
      <c r="J1923" s="188">
        <v>1</v>
      </c>
      <c r="K1923" s="190">
        <v>292</v>
      </c>
      <c r="L1923" s="94"/>
      <c r="M1923" s="189" t="s">
        <v>143</v>
      </c>
      <c r="N1923" s="189" t="s">
        <v>143</v>
      </c>
      <c r="O1923" s="189">
        <v>0.14499999999999999</v>
      </c>
      <c r="P1923" s="189">
        <v>0.23300000000000001</v>
      </c>
      <c r="Q1923" s="189">
        <v>0.151</v>
      </c>
      <c r="R1923" s="189">
        <v>0.24099999999999999</v>
      </c>
      <c r="S1923" s="189">
        <v>2.1000000000000001E-2</v>
      </c>
      <c r="T1923" s="189">
        <v>6.6000000000000003E-2</v>
      </c>
      <c r="U1923" s="189">
        <v>1E-3</v>
      </c>
      <c r="V1923" s="189">
        <v>1.9E-2</v>
      </c>
      <c r="W1923" s="189">
        <v>0.47</v>
      </c>
      <c r="X1923" s="189">
        <v>0.58399999999999996</v>
      </c>
      <c r="Y1923" s="189" t="s">
        <v>143</v>
      </c>
      <c r="Z1923" s="189" t="s">
        <v>143</v>
      </c>
      <c r="AA1923" s="189">
        <v>3.4000000000000002E-2</v>
      </c>
      <c r="AB1923" s="189">
        <v>8.6999999999999994E-2</v>
      </c>
      <c r="AC1923" s="174"/>
    </row>
    <row r="1924" spans="1:29" x14ac:dyDescent="0.25">
      <c r="A1924" s="94" t="s">
        <v>3437</v>
      </c>
      <c r="B1924" s="189" t="s">
        <v>143</v>
      </c>
      <c r="C1924" s="189">
        <v>0.36992385786802029</v>
      </c>
      <c r="D1924" s="189">
        <v>0.38895939086294418</v>
      </c>
      <c r="E1924" s="189">
        <v>7.6776649746192888E-2</v>
      </c>
      <c r="F1924" s="189">
        <v>1.7131979695431471E-2</v>
      </c>
      <c r="G1924" s="189">
        <v>0.10596446700507614</v>
      </c>
      <c r="H1924" s="189" t="s">
        <v>143</v>
      </c>
      <c r="I1924" s="189">
        <v>4.1243654822335024E-2</v>
      </c>
      <c r="J1924" s="188">
        <v>1</v>
      </c>
      <c r="K1924" s="190">
        <v>1576</v>
      </c>
      <c r="L1924" s="94"/>
      <c r="M1924" s="189" t="s">
        <v>143</v>
      </c>
      <c r="N1924" s="189" t="s">
        <v>143</v>
      </c>
      <c r="O1924" s="189">
        <v>0.34599999999999997</v>
      </c>
      <c r="P1924" s="189">
        <v>0.39400000000000002</v>
      </c>
      <c r="Q1924" s="189">
        <v>0.36499999999999999</v>
      </c>
      <c r="R1924" s="189">
        <v>0.41299999999999998</v>
      </c>
      <c r="S1924" s="189">
        <v>6.5000000000000002E-2</v>
      </c>
      <c r="T1924" s="189">
        <v>9.0999999999999998E-2</v>
      </c>
      <c r="U1924" s="189">
        <v>1.2E-2</v>
      </c>
      <c r="V1924" s="189">
        <v>2.5000000000000001E-2</v>
      </c>
      <c r="W1924" s="189">
        <v>9.1999999999999998E-2</v>
      </c>
      <c r="X1924" s="189">
        <v>0.122</v>
      </c>
      <c r="Y1924" s="189" t="s">
        <v>143</v>
      </c>
      <c r="Z1924" s="189" t="s">
        <v>143</v>
      </c>
      <c r="AA1924" s="189">
        <v>3.2000000000000001E-2</v>
      </c>
      <c r="AB1924" s="189">
        <v>5.1999999999999998E-2</v>
      </c>
      <c r="AC1924" s="174"/>
    </row>
    <row r="1925" spans="1:29" x14ac:dyDescent="0.25">
      <c r="A1925" s="94" t="s">
        <v>3438</v>
      </c>
      <c r="B1925" s="189" t="s">
        <v>143</v>
      </c>
      <c r="C1925" s="189">
        <v>0.52049180327868849</v>
      </c>
      <c r="D1925" s="189">
        <v>0.30737704918032788</v>
      </c>
      <c r="E1925" s="189">
        <v>4.0983606557377046E-2</v>
      </c>
      <c r="F1925" s="189">
        <v>2.0491803278688523E-2</v>
      </c>
      <c r="G1925" s="189">
        <v>6.1475409836065573E-2</v>
      </c>
      <c r="H1925" s="189" t="s">
        <v>143</v>
      </c>
      <c r="I1925" s="189">
        <v>4.9180327868852458E-2</v>
      </c>
      <c r="J1925" s="188">
        <v>1</v>
      </c>
      <c r="K1925" s="190">
        <v>244</v>
      </c>
      <c r="L1925" s="94"/>
      <c r="M1925" s="189" t="s">
        <v>143</v>
      </c>
      <c r="N1925" s="189" t="s">
        <v>143</v>
      </c>
      <c r="O1925" s="189">
        <v>0.45800000000000002</v>
      </c>
      <c r="P1925" s="189">
        <v>0.58199999999999996</v>
      </c>
      <c r="Q1925" s="189">
        <v>0.253</v>
      </c>
      <c r="R1925" s="189">
        <v>0.36799999999999999</v>
      </c>
      <c r="S1925" s="189">
        <v>2.1999999999999999E-2</v>
      </c>
      <c r="T1925" s="189">
        <v>7.3999999999999996E-2</v>
      </c>
      <c r="U1925" s="189">
        <v>8.9999999999999993E-3</v>
      </c>
      <c r="V1925" s="189">
        <v>4.7E-2</v>
      </c>
      <c r="W1925" s="189">
        <v>3.7999999999999999E-2</v>
      </c>
      <c r="X1925" s="189">
        <v>9.9000000000000005E-2</v>
      </c>
      <c r="Y1925" s="189" t="s">
        <v>143</v>
      </c>
      <c r="Z1925" s="189" t="s">
        <v>143</v>
      </c>
      <c r="AA1925" s="189">
        <v>2.8000000000000001E-2</v>
      </c>
      <c r="AB1925" s="189">
        <v>8.4000000000000005E-2</v>
      </c>
      <c r="AC1925" s="174"/>
    </row>
    <row r="1926" spans="1:29" x14ac:dyDescent="0.25">
      <c r="A1926" s="94" t="s">
        <v>3439</v>
      </c>
      <c r="B1926" s="189">
        <v>4.6733528346566376E-2</v>
      </c>
      <c r="C1926" s="189">
        <v>0.30721548962251011</v>
      </c>
      <c r="D1926" s="189">
        <v>0.25386544086920182</v>
      </c>
      <c r="E1926" s="189">
        <v>0.10398384176069091</v>
      </c>
      <c r="F1926" s="189">
        <v>2.2008636300320378E-2</v>
      </c>
      <c r="G1926" s="189">
        <v>0.22969772948878675</v>
      </c>
      <c r="H1926" s="189">
        <v>7.5915865719459533E-3</v>
      </c>
      <c r="I1926" s="189">
        <v>2.8903747039977713E-2</v>
      </c>
      <c r="J1926" s="188">
        <v>0.99999999999999989</v>
      </c>
      <c r="K1926" s="190">
        <v>14358</v>
      </c>
      <c r="L1926" s="94"/>
      <c r="M1926" s="189">
        <v>4.2999999999999997E-2</v>
      </c>
      <c r="N1926" s="189">
        <v>0.05</v>
      </c>
      <c r="O1926" s="189">
        <v>0.3</v>
      </c>
      <c r="P1926" s="189">
        <v>0.315</v>
      </c>
      <c r="Q1926" s="189">
        <v>0.247</v>
      </c>
      <c r="R1926" s="189">
        <v>0.26100000000000001</v>
      </c>
      <c r="S1926" s="189">
        <v>9.9000000000000005E-2</v>
      </c>
      <c r="T1926" s="189">
        <v>0.109</v>
      </c>
      <c r="U1926" s="189">
        <v>0.02</v>
      </c>
      <c r="V1926" s="189">
        <v>2.5000000000000001E-2</v>
      </c>
      <c r="W1926" s="189">
        <v>0.223</v>
      </c>
      <c r="X1926" s="189">
        <v>0.23699999999999999</v>
      </c>
      <c r="Y1926" s="189">
        <v>6.0000000000000001E-3</v>
      </c>
      <c r="Z1926" s="189">
        <v>8.9999999999999993E-3</v>
      </c>
      <c r="AA1926" s="189">
        <v>2.5999999999999999E-2</v>
      </c>
      <c r="AB1926" s="189">
        <v>3.2000000000000001E-2</v>
      </c>
      <c r="AC1926" s="174"/>
    </row>
    <row r="1927" spans="1:29" x14ac:dyDescent="0.25">
      <c r="A1927" s="94" t="s">
        <v>3440</v>
      </c>
      <c r="B1927" s="189" t="s">
        <v>143</v>
      </c>
      <c r="C1927" s="189">
        <v>0.33617021276595743</v>
      </c>
      <c r="D1927" s="189">
        <v>0.30638297872340425</v>
      </c>
      <c r="E1927" s="189">
        <v>0.12340425531914893</v>
      </c>
      <c r="F1927" s="189">
        <v>3.4042553191489362E-2</v>
      </c>
      <c r="G1927" s="189">
        <v>0.17659574468085107</v>
      </c>
      <c r="H1927" s="189">
        <v>6.382978723404255E-3</v>
      </c>
      <c r="I1927" s="189">
        <v>1.7021276595744681E-2</v>
      </c>
      <c r="J1927" s="188">
        <v>0.99999999999999989</v>
      </c>
      <c r="K1927" s="190">
        <v>470</v>
      </c>
      <c r="L1927" s="94"/>
      <c r="M1927" s="189" t="s">
        <v>143</v>
      </c>
      <c r="N1927" s="189" t="s">
        <v>143</v>
      </c>
      <c r="O1927" s="189">
        <v>0.29499999999999998</v>
      </c>
      <c r="P1927" s="189">
        <v>0.38</v>
      </c>
      <c r="Q1927" s="189">
        <v>0.26600000000000001</v>
      </c>
      <c r="R1927" s="189">
        <v>0.34899999999999998</v>
      </c>
      <c r="S1927" s="189">
        <v>9.7000000000000003E-2</v>
      </c>
      <c r="T1927" s="189">
        <v>0.156</v>
      </c>
      <c r="U1927" s="189">
        <v>2.1000000000000001E-2</v>
      </c>
      <c r="V1927" s="189">
        <v>5.5E-2</v>
      </c>
      <c r="W1927" s="189">
        <v>0.14499999999999999</v>
      </c>
      <c r="X1927" s="189">
        <v>0.214</v>
      </c>
      <c r="Y1927" s="189">
        <v>2E-3</v>
      </c>
      <c r="Z1927" s="189">
        <v>1.9E-2</v>
      </c>
      <c r="AA1927" s="189">
        <v>8.9999999999999993E-3</v>
      </c>
      <c r="AB1927" s="189">
        <v>3.3000000000000002E-2</v>
      </c>
      <c r="AC1927" s="174"/>
    </row>
    <row r="1928" spans="1:29" x14ac:dyDescent="0.25">
      <c r="A1928" s="94" t="s">
        <v>3441</v>
      </c>
      <c r="B1928" s="189" t="s">
        <v>143</v>
      </c>
      <c r="C1928" s="189">
        <v>8.8541666666666671E-2</v>
      </c>
      <c r="D1928" s="189">
        <v>0.1953125</v>
      </c>
      <c r="E1928" s="189">
        <v>7.03125E-2</v>
      </c>
      <c r="F1928" s="189">
        <v>1.5625E-2</v>
      </c>
      <c r="G1928" s="189">
        <v>0.56770833333333337</v>
      </c>
      <c r="H1928" s="189">
        <v>3.6458333333333336E-2</v>
      </c>
      <c r="I1928" s="189">
        <v>2.6041666666666668E-2</v>
      </c>
      <c r="J1928" s="188">
        <v>1</v>
      </c>
      <c r="K1928" s="190">
        <v>384</v>
      </c>
      <c r="L1928" s="94"/>
      <c r="M1928" s="189" t="s">
        <v>143</v>
      </c>
      <c r="N1928" s="189" t="s">
        <v>143</v>
      </c>
      <c r="O1928" s="189">
        <v>6.4000000000000001E-2</v>
      </c>
      <c r="P1928" s="189">
        <v>0.121</v>
      </c>
      <c r="Q1928" s="189">
        <v>0.159</v>
      </c>
      <c r="R1928" s="189">
        <v>0.23799999999999999</v>
      </c>
      <c r="S1928" s="189">
        <v>4.9000000000000002E-2</v>
      </c>
      <c r="T1928" s="189">
        <v>0.1</v>
      </c>
      <c r="U1928" s="189">
        <v>7.0000000000000001E-3</v>
      </c>
      <c r="V1928" s="189">
        <v>3.4000000000000002E-2</v>
      </c>
      <c r="W1928" s="189">
        <v>0.51800000000000002</v>
      </c>
      <c r="X1928" s="189">
        <v>0.61599999999999999</v>
      </c>
      <c r="Y1928" s="189">
        <v>2.1999999999999999E-2</v>
      </c>
      <c r="Z1928" s="189">
        <v>0.06</v>
      </c>
      <c r="AA1928" s="189">
        <v>1.4E-2</v>
      </c>
      <c r="AB1928" s="189">
        <v>4.7E-2</v>
      </c>
      <c r="AC1928" s="174"/>
    </row>
    <row r="1929" spans="1:29" x14ac:dyDescent="0.25">
      <c r="A1929" s="94" t="s">
        <v>3442</v>
      </c>
      <c r="B1929" s="189">
        <v>0.15433403805496829</v>
      </c>
      <c r="C1929" s="189" t="s">
        <v>143</v>
      </c>
      <c r="D1929" s="189">
        <v>0.45665961945031713</v>
      </c>
      <c r="E1929" s="189">
        <v>0.35729386892177589</v>
      </c>
      <c r="F1929" s="189">
        <v>2.1141649048625794E-3</v>
      </c>
      <c r="G1929" s="189">
        <v>6.3424947145877377E-3</v>
      </c>
      <c r="H1929" s="189" t="s">
        <v>143</v>
      </c>
      <c r="I1929" s="189">
        <v>2.3255813953488372E-2</v>
      </c>
      <c r="J1929" s="188">
        <v>1</v>
      </c>
      <c r="K1929" s="190">
        <v>473</v>
      </c>
      <c r="L1929" s="94"/>
      <c r="M1929" s="189">
        <v>0.125</v>
      </c>
      <c r="N1929" s="189">
        <v>0.19</v>
      </c>
      <c r="O1929" s="189" t="s">
        <v>143</v>
      </c>
      <c r="P1929" s="189" t="s">
        <v>143</v>
      </c>
      <c r="Q1929" s="189">
        <v>0.41199999999999998</v>
      </c>
      <c r="R1929" s="189">
        <v>0.502</v>
      </c>
      <c r="S1929" s="189">
        <v>0.315</v>
      </c>
      <c r="T1929" s="189">
        <v>0.40100000000000002</v>
      </c>
      <c r="U1929" s="189">
        <v>0</v>
      </c>
      <c r="V1929" s="189">
        <v>1.2E-2</v>
      </c>
      <c r="W1929" s="189">
        <v>2E-3</v>
      </c>
      <c r="X1929" s="189">
        <v>1.7999999999999999E-2</v>
      </c>
      <c r="Y1929" s="189" t="s">
        <v>143</v>
      </c>
      <c r="Z1929" s="189" t="s">
        <v>143</v>
      </c>
      <c r="AA1929" s="189">
        <v>1.2999999999999999E-2</v>
      </c>
      <c r="AB1929" s="189">
        <v>4.1000000000000002E-2</v>
      </c>
      <c r="AC1929" s="174"/>
    </row>
    <row r="1930" spans="1:29" x14ac:dyDescent="0.25">
      <c r="A1930" s="94" t="s">
        <v>3443</v>
      </c>
      <c r="B1930" s="189">
        <v>7.5030012004801916E-2</v>
      </c>
      <c r="C1930" s="189">
        <v>0.27791116446578634</v>
      </c>
      <c r="D1930" s="189">
        <v>0.22929171668667467</v>
      </c>
      <c r="E1930" s="189">
        <v>9.1236494597839141E-2</v>
      </c>
      <c r="F1930" s="189">
        <v>3.9615846338535411E-2</v>
      </c>
      <c r="G1930" s="189">
        <v>0.25150060024009602</v>
      </c>
      <c r="H1930" s="189">
        <v>9.6038415366146452E-3</v>
      </c>
      <c r="I1930" s="189">
        <v>2.5810324129651861E-2</v>
      </c>
      <c r="J1930" s="188">
        <v>1</v>
      </c>
      <c r="K1930" s="190">
        <v>1666</v>
      </c>
      <c r="L1930" s="94"/>
      <c r="M1930" s="189">
        <v>6.3E-2</v>
      </c>
      <c r="N1930" s="189">
        <v>8.8999999999999996E-2</v>
      </c>
      <c r="O1930" s="189">
        <v>0.25700000000000001</v>
      </c>
      <c r="P1930" s="189">
        <v>0.3</v>
      </c>
      <c r="Q1930" s="189">
        <v>0.21</v>
      </c>
      <c r="R1930" s="189">
        <v>0.25</v>
      </c>
      <c r="S1930" s="189">
        <v>7.8E-2</v>
      </c>
      <c r="T1930" s="189">
        <v>0.106</v>
      </c>
      <c r="U1930" s="189">
        <v>3.1E-2</v>
      </c>
      <c r="V1930" s="189">
        <v>0.05</v>
      </c>
      <c r="W1930" s="189">
        <v>0.23100000000000001</v>
      </c>
      <c r="X1930" s="189">
        <v>0.27300000000000002</v>
      </c>
      <c r="Y1930" s="189">
        <v>6.0000000000000001E-3</v>
      </c>
      <c r="Z1930" s="189">
        <v>1.6E-2</v>
      </c>
      <c r="AA1930" s="189">
        <v>1.9E-2</v>
      </c>
      <c r="AB1930" s="189">
        <v>3.5000000000000003E-2</v>
      </c>
      <c r="AC1930" s="174"/>
    </row>
    <row r="1931" spans="1:29" x14ac:dyDescent="0.25">
      <c r="A1931" s="94" t="s">
        <v>3444</v>
      </c>
      <c r="B1931" s="189">
        <v>0.26101860920666015</v>
      </c>
      <c r="C1931" s="189">
        <v>0.5186092066601371</v>
      </c>
      <c r="D1931" s="189">
        <v>0.10284035259549461</v>
      </c>
      <c r="E1931" s="189">
        <v>3.2321253672869733E-2</v>
      </c>
      <c r="F1931" s="189">
        <v>4.8971596474045055E-4</v>
      </c>
      <c r="G1931" s="189">
        <v>5.0440744368266406E-2</v>
      </c>
      <c r="H1931" s="189">
        <v>3.4280117531831538E-3</v>
      </c>
      <c r="I1931" s="189">
        <v>3.0852105778648383E-2</v>
      </c>
      <c r="J1931" s="188">
        <v>1</v>
      </c>
      <c r="K1931" s="190">
        <v>2042</v>
      </c>
      <c r="L1931" s="94"/>
      <c r="M1931" s="189">
        <v>0.24199999999999999</v>
      </c>
      <c r="N1931" s="189">
        <v>0.28100000000000003</v>
      </c>
      <c r="O1931" s="189">
        <v>0.497</v>
      </c>
      <c r="P1931" s="189">
        <v>0.54</v>
      </c>
      <c r="Q1931" s="189">
        <v>0.09</v>
      </c>
      <c r="R1931" s="189">
        <v>0.11700000000000001</v>
      </c>
      <c r="S1931" s="189">
        <v>2.5000000000000001E-2</v>
      </c>
      <c r="T1931" s="189">
        <v>4.1000000000000002E-2</v>
      </c>
      <c r="U1931" s="189">
        <v>0</v>
      </c>
      <c r="V1931" s="189">
        <v>3.0000000000000001E-3</v>
      </c>
      <c r="W1931" s="189">
        <v>4.2000000000000003E-2</v>
      </c>
      <c r="X1931" s="189">
        <v>6.0999999999999999E-2</v>
      </c>
      <c r="Y1931" s="189">
        <v>2E-3</v>
      </c>
      <c r="Z1931" s="189">
        <v>7.0000000000000001E-3</v>
      </c>
      <c r="AA1931" s="189">
        <v>2.4E-2</v>
      </c>
      <c r="AB1931" s="189">
        <v>3.9E-2</v>
      </c>
      <c r="AC1931" s="174"/>
    </row>
    <row r="1932" spans="1:29" x14ac:dyDescent="0.25">
      <c r="A1932" s="94" t="s">
        <v>3445</v>
      </c>
      <c r="B1932" s="189" t="s">
        <v>143</v>
      </c>
      <c r="C1932" s="189">
        <v>0.25824175824175827</v>
      </c>
      <c r="D1932" s="189">
        <v>0.31593406593406592</v>
      </c>
      <c r="E1932" s="189">
        <v>0.11813186813186813</v>
      </c>
      <c r="F1932" s="189">
        <v>1.9230769230769232E-2</v>
      </c>
      <c r="G1932" s="189">
        <v>0.2445054945054945</v>
      </c>
      <c r="H1932" s="189">
        <v>8.241758241758242E-3</v>
      </c>
      <c r="I1932" s="189">
        <v>3.5714285714285712E-2</v>
      </c>
      <c r="J1932" s="188">
        <v>1</v>
      </c>
      <c r="K1932" s="190">
        <v>364</v>
      </c>
      <c r="L1932" s="94"/>
      <c r="M1932" s="189" t="s">
        <v>143</v>
      </c>
      <c r="N1932" s="189" t="s">
        <v>143</v>
      </c>
      <c r="O1932" s="189">
        <v>0.216</v>
      </c>
      <c r="P1932" s="189">
        <v>0.30599999999999999</v>
      </c>
      <c r="Q1932" s="189">
        <v>0.27</v>
      </c>
      <c r="R1932" s="189">
        <v>0.36499999999999999</v>
      </c>
      <c r="S1932" s="189">
        <v>8.8999999999999996E-2</v>
      </c>
      <c r="T1932" s="189">
        <v>0.155</v>
      </c>
      <c r="U1932" s="189">
        <v>8.9999999999999993E-3</v>
      </c>
      <c r="V1932" s="189">
        <v>3.9E-2</v>
      </c>
      <c r="W1932" s="189">
        <v>0.20300000000000001</v>
      </c>
      <c r="X1932" s="189">
        <v>0.29099999999999998</v>
      </c>
      <c r="Y1932" s="189">
        <v>3.0000000000000001E-3</v>
      </c>
      <c r="Z1932" s="189">
        <v>2.4E-2</v>
      </c>
      <c r="AA1932" s="189">
        <v>2.1000000000000001E-2</v>
      </c>
      <c r="AB1932" s="189">
        <v>0.06</v>
      </c>
      <c r="AC1932" s="174"/>
    </row>
    <row r="1933" spans="1:29" x14ac:dyDescent="0.25">
      <c r="A1933" s="94" t="s">
        <v>3446</v>
      </c>
      <c r="B1933" s="189" t="s">
        <v>143</v>
      </c>
      <c r="C1933" s="189">
        <v>0.28215767634854771</v>
      </c>
      <c r="D1933" s="189">
        <v>0.19041032733978791</v>
      </c>
      <c r="E1933" s="189">
        <v>9.7740894421392346E-2</v>
      </c>
      <c r="F1933" s="189">
        <v>2.0746887966804978E-2</v>
      </c>
      <c r="G1933" s="189">
        <v>0.38497003227293686</v>
      </c>
      <c r="H1933" s="189">
        <v>1.3370216689718764E-2</v>
      </c>
      <c r="I1933" s="189">
        <v>1.0603964960811434E-2</v>
      </c>
      <c r="J1933" s="188">
        <v>1</v>
      </c>
      <c r="K1933" s="190">
        <v>2169</v>
      </c>
      <c r="L1933" s="94"/>
      <c r="M1933" s="189" t="s">
        <v>143</v>
      </c>
      <c r="N1933" s="189" t="s">
        <v>143</v>
      </c>
      <c r="O1933" s="189">
        <v>0.26400000000000001</v>
      </c>
      <c r="P1933" s="189">
        <v>0.30099999999999999</v>
      </c>
      <c r="Q1933" s="189">
        <v>0.17399999999999999</v>
      </c>
      <c r="R1933" s="189">
        <v>0.20699999999999999</v>
      </c>
      <c r="S1933" s="189">
        <v>8.5999999999999993E-2</v>
      </c>
      <c r="T1933" s="189">
        <v>0.111</v>
      </c>
      <c r="U1933" s="189">
        <v>1.6E-2</v>
      </c>
      <c r="V1933" s="189">
        <v>2.8000000000000001E-2</v>
      </c>
      <c r="W1933" s="189">
        <v>0.36499999999999999</v>
      </c>
      <c r="X1933" s="189">
        <v>0.40600000000000003</v>
      </c>
      <c r="Y1933" s="189">
        <v>8.9999999999999993E-3</v>
      </c>
      <c r="Z1933" s="189">
        <v>1.9E-2</v>
      </c>
      <c r="AA1933" s="189">
        <v>7.0000000000000001E-3</v>
      </c>
      <c r="AB1933" s="189">
        <v>1.6E-2</v>
      </c>
      <c r="AC1933" s="174"/>
    </row>
    <row r="1934" spans="1:29" x14ac:dyDescent="0.25">
      <c r="A1934" s="94" t="s">
        <v>3447</v>
      </c>
      <c r="B1934" s="189" t="s">
        <v>143</v>
      </c>
      <c r="C1934" s="189">
        <v>0.46345256609642299</v>
      </c>
      <c r="D1934" s="189">
        <v>0.33748055987558323</v>
      </c>
      <c r="E1934" s="189">
        <v>8.3981337480559873E-2</v>
      </c>
      <c r="F1934" s="189">
        <v>7.7760497667185074E-3</v>
      </c>
      <c r="G1934" s="189">
        <v>2.6438569206842923E-2</v>
      </c>
      <c r="H1934" s="189" t="s">
        <v>143</v>
      </c>
      <c r="I1934" s="189">
        <v>8.0870917573872478E-2</v>
      </c>
      <c r="J1934" s="188">
        <v>1.0000000000000002</v>
      </c>
      <c r="K1934" s="190">
        <v>643</v>
      </c>
      <c r="L1934" s="94"/>
      <c r="M1934" s="189" t="s">
        <v>143</v>
      </c>
      <c r="N1934" s="189" t="s">
        <v>143</v>
      </c>
      <c r="O1934" s="189">
        <v>0.42499999999999999</v>
      </c>
      <c r="P1934" s="189">
        <v>0.502</v>
      </c>
      <c r="Q1934" s="189">
        <v>0.30199999999999999</v>
      </c>
      <c r="R1934" s="189">
        <v>0.375</v>
      </c>
      <c r="S1934" s="189">
        <v>6.5000000000000002E-2</v>
      </c>
      <c r="T1934" s="189">
        <v>0.108</v>
      </c>
      <c r="U1934" s="189">
        <v>3.0000000000000001E-3</v>
      </c>
      <c r="V1934" s="189">
        <v>1.7999999999999999E-2</v>
      </c>
      <c r="W1934" s="189">
        <v>1.7000000000000001E-2</v>
      </c>
      <c r="X1934" s="189">
        <v>4.2000000000000003E-2</v>
      </c>
      <c r="Y1934" s="189" t="s">
        <v>143</v>
      </c>
      <c r="Z1934" s="189" t="s">
        <v>143</v>
      </c>
      <c r="AA1934" s="189">
        <v>6.2E-2</v>
      </c>
      <c r="AB1934" s="189">
        <v>0.105</v>
      </c>
      <c r="AC1934" s="174"/>
    </row>
    <row r="1935" spans="1:29" x14ac:dyDescent="0.25">
      <c r="A1935" s="94" t="s">
        <v>3448</v>
      </c>
      <c r="B1935" s="189" t="s">
        <v>143</v>
      </c>
      <c r="C1935" s="189">
        <v>0.21590909090909091</v>
      </c>
      <c r="D1935" s="189">
        <v>0.34848484848484851</v>
      </c>
      <c r="E1935" s="189">
        <v>0.11363636363636363</v>
      </c>
      <c r="F1935" s="189">
        <v>2.2727272727272728E-2</v>
      </c>
      <c r="G1935" s="189">
        <v>0.25378787878787878</v>
      </c>
      <c r="H1935" s="189">
        <v>5.681818181818182E-3</v>
      </c>
      <c r="I1935" s="189">
        <v>3.9772727272727272E-2</v>
      </c>
      <c r="J1935" s="188">
        <v>1</v>
      </c>
      <c r="K1935" s="190">
        <v>528</v>
      </c>
      <c r="L1935" s="94"/>
      <c r="M1935" s="189" t="s">
        <v>143</v>
      </c>
      <c r="N1935" s="189" t="s">
        <v>143</v>
      </c>
      <c r="O1935" s="189">
        <v>0.183</v>
      </c>
      <c r="P1935" s="189">
        <v>0.253</v>
      </c>
      <c r="Q1935" s="189">
        <v>0.309</v>
      </c>
      <c r="R1935" s="189">
        <v>0.39</v>
      </c>
      <c r="S1935" s="189">
        <v>8.8999999999999996E-2</v>
      </c>
      <c r="T1935" s="189">
        <v>0.14399999999999999</v>
      </c>
      <c r="U1935" s="189">
        <v>1.2999999999999999E-2</v>
      </c>
      <c r="V1935" s="189">
        <v>3.9E-2</v>
      </c>
      <c r="W1935" s="189">
        <v>0.219</v>
      </c>
      <c r="X1935" s="189">
        <v>0.29299999999999998</v>
      </c>
      <c r="Y1935" s="189">
        <v>2E-3</v>
      </c>
      <c r="Z1935" s="189">
        <v>1.7000000000000001E-2</v>
      </c>
      <c r="AA1935" s="189">
        <v>2.5999999999999999E-2</v>
      </c>
      <c r="AB1935" s="189">
        <v>0.06</v>
      </c>
      <c r="AC1935" s="174"/>
    </row>
    <row r="1936" spans="1:29" x14ac:dyDescent="0.25">
      <c r="A1936" s="94" t="s">
        <v>3449</v>
      </c>
      <c r="B1936" s="189" t="s">
        <v>143</v>
      </c>
      <c r="C1936" s="189">
        <v>0.38817480719794345</v>
      </c>
      <c r="D1936" s="189">
        <v>0.19023136246786632</v>
      </c>
      <c r="E1936" s="189">
        <v>8.4832904884318772E-2</v>
      </c>
      <c r="F1936" s="189">
        <v>0.10282776349614396</v>
      </c>
      <c r="G1936" s="189">
        <v>0.20565552699228792</v>
      </c>
      <c r="H1936" s="189">
        <v>5.1413881748071976E-3</v>
      </c>
      <c r="I1936" s="189">
        <v>2.313624678663239E-2</v>
      </c>
      <c r="J1936" s="188">
        <v>1.0000000000000002</v>
      </c>
      <c r="K1936" s="190">
        <v>389</v>
      </c>
      <c r="L1936" s="94"/>
      <c r="M1936" s="189" t="s">
        <v>143</v>
      </c>
      <c r="N1936" s="189" t="s">
        <v>143</v>
      </c>
      <c r="O1936" s="189">
        <v>0.34100000000000003</v>
      </c>
      <c r="P1936" s="189">
        <v>0.437</v>
      </c>
      <c r="Q1936" s="189">
        <v>0.154</v>
      </c>
      <c r="R1936" s="189">
        <v>0.23200000000000001</v>
      </c>
      <c r="S1936" s="189">
        <v>6.0999999999999999E-2</v>
      </c>
      <c r="T1936" s="189">
        <v>0.11700000000000001</v>
      </c>
      <c r="U1936" s="189">
        <v>7.5999999999999998E-2</v>
      </c>
      <c r="V1936" s="189">
        <v>0.13700000000000001</v>
      </c>
      <c r="W1936" s="189">
        <v>0.16800000000000001</v>
      </c>
      <c r="X1936" s="189">
        <v>0.249</v>
      </c>
      <c r="Y1936" s="189">
        <v>1E-3</v>
      </c>
      <c r="Z1936" s="189">
        <v>1.9E-2</v>
      </c>
      <c r="AA1936" s="189">
        <v>1.2E-2</v>
      </c>
      <c r="AB1936" s="189">
        <v>4.2999999999999997E-2</v>
      </c>
      <c r="AC1936" s="174"/>
    </row>
    <row r="1937" spans="1:29" x14ac:dyDescent="0.25">
      <c r="A1937" s="94" t="s">
        <v>3450</v>
      </c>
      <c r="B1937" s="189" t="s">
        <v>143</v>
      </c>
      <c r="C1937" s="189">
        <v>0.1238390092879257</v>
      </c>
      <c r="D1937" s="189">
        <v>0.20743034055727555</v>
      </c>
      <c r="E1937" s="189">
        <v>0.10835913312693499</v>
      </c>
      <c r="F1937" s="189">
        <v>3.4055727554179564E-2</v>
      </c>
      <c r="G1937" s="189">
        <v>0.48297213622291024</v>
      </c>
      <c r="H1937" s="189">
        <v>1.5479876160990712E-2</v>
      </c>
      <c r="I1937" s="189">
        <v>2.7863777089783281E-2</v>
      </c>
      <c r="J1937" s="188">
        <v>0.99999999999999989</v>
      </c>
      <c r="K1937" s="190">
        <v>323</v>
      </c>
      <c r="L1937" s="94"/>
      <c r="M1937" s="189" t="s">
        <v>143</v>
      </c>
      <c r="N1937" s="189" t="s">
        <v>143</v>
      </c>
      <c r="O1937" s="189">
        <v>9.1999999999999998E-2</v>
      </c>
      <c r="P1937" s="189">
        <v>0.16400000000000001</v>
      </c>
      <c r="Q1937" s="189">
        <v>0.16700000000000001</v>
      </c>
      <c r="R1937" s="189">
        <v>0.255</v>
      </c>
      <c r="S1937" s="189">
        <v>7.9000000000000001E-2</v>
      </c>
      <c r="T1937" s="189">
        <v>0.14699999999999999</v>
      </c>
      <c r="U1937" s="189">
        <v>1.9E-2</v>
      </c>
      <c r="V1937" s="189">
        <v>0.06</v>
      </c>
      <c r="W1937" s="189">
        <v>0.42899999999999999</v>
      </c>
      <c r="X1937" s="189">
        <v>0.53700000000000003</v>
      </c>
      <c r="Y1937" s="189">
        <v>7.0000000000000001E-3</v>
      </c>
      <c r="Z1937" s="189">
        <v>3.5999999999999997E-2</v>
      </c>
      <c r="AA1937" s="189">
        <v>1.4999999999999999E-2</v>
      </c>
      <c r="AB1937" s="189">
        <v>5.1999999999999998E-2</v>
      </c>
      <c r="AC1937" s="174"/>
    </row>
    <row r="1938" spans="1:29" x14ac:dyDescent="0.25">
      <c r="A1938" s="94" t="s">
        <v>3451</v>
      </c>
      <c r="B1938" s="189" t="s">
        <v>143</v>
      </c>
      <c r="C1938" s="189">
        <v>0.33255269320843089</v>
      </c>
      <c r="D1938" s="189">
        <v>0.41100702576112413</v>
      </c>
      <c r="E1938" s="189">
        <v>0.10070257611241218</v>
      </c>
      <c r="F1938" s="189">
        <v>2.2833723653395786E-2</v>
      </c>
      <c r="G1938" s="189">
        <v>9.1334894613583142E-2</v>
      </c>
      <c r="H1938" s="189">
        <v>4.0983606557377051E-3</v>
      </c>
      <c r="I1938" s="189">
        <v>3.7470725995316159E-2</v>
      </c>
      <c r="J1938" s="188">
        <v>1</v>
      </c>
      <c r="K1938" s="190">
        <v>1708</v>
      </c>
      <c r="L1938" s="94"/>
      <c r="M1938" s="189" t="s">
        <v>143</v>
      </c>
      <c r="N1938" s="189" t="s">
        <v>143</v>
      </c>
      <c r="O1938" s="189">
        <v>0.311</v>
      </c>
      <c r="P1938" s="189">
        <v>0.35499999999999998</v>
      </c>
      <c r="Q1938" s="189">
        <v>0.38800000000000001</v>
      </c>
      <c r="R1938" s="189">
        <v>0.435</v>
      </c>
      <c r="S1938" s="189">
        <v>8.6999999999999994E-2</v>
      </c>
      <c r="T1938" s="189">
        <v>0.11600000000000001</v>
      </c>
      <c r="U1938" s="189">
        <v>1.7000000000000001E-2</v>
      </c>
      <c r="V1938" s="189">
        <v>3.1E-2</v>
      </c>
      <c r="W1938" s="189">
        <v>7.9000000000000001E-2</v>
      </c>
      <c r="X1938" s="189">
        <v>0.106</v>
      </c>
      <c r="Y1938" s="189">
        <v>2E-3</v>
      </c>
      <c r="Z1938" s="189">
        <v>8.0000000000000002E-3</v>
      </c>
      <c r="AA1938" s="189">
        <v>2.9000000000000001E-2</v>
      </c>
      <c r="AB1938" s="189">
        <v>4.8000000000000001E-2</v>
      </c>
      <c r="AC1938" s="174"/>
    </row>
    <row r="1939" spans="1:29" x14ac:dyDescent="0.25">
      <c r="A1939" s="94" t="s">
        <v>3452</v>
      </c>
      <c r="B1939" s="189" t="s">
        <v>143</v>
      </c>
      <c r="C1939" s="189">
        <v>0.390625</v>
      </c>
      <c r="D1939" s="189">
        <v>0.35</v>
      </c>
      <c r="E1939" s="189">
        <v>0.13750000000000001</v>
      </c>
      <c r="F1939" s="189">
        <v>9.3749999999999997E-3</v>
      </c>
      <c r="G1939" s="189">
        <v>7.1874999999999994E-2</v>
      </c>
      <c r="H1939" s="189">
        <v>6.2500000000000003E-3</v>
      </c>
      <c r="I1939" s="189">
        <v>3.4375000000000003E-2</v>
      </c>
      <c r="J1939" s="188">
        <v>1</v>
      </c>
      <c r="K1939" s="190">
        <v>320</v>
      </c>
      <c r="L1939" s="94"/>
      <c r="M1939" s="189" t="s">
        <v>143</v>
      </c>
      <c r="N1939" s="189" t="s">
        <v>143</v>
      </c>
      <c r="O1939" s="189">
        <v>0.33900000000000002</v>
      </c>
      <c r="P1939" s="189">
        <v>0.44500000000000001</v>
      </c>
      <c r="Q1939" s="189">
        <v>0.3</v>
      </c>
      <c r="R1939" s="189">
        <v>0.40400000000000003</v>
      </c>
      <c r="S1939" s="189">
        <v>0.104</v>
      </c>
      <c r="T1939" s="189">
        <v>0.18</v>
      </c>
      <c r="U1939" s="189">
        <v>3.0000000000000001E-3</v>
      </c>
      <c r="V1939" s="189">
        <v>2.7E-2</v>
      </c>
      <c r="W1939" s="189">
        <v>4.8000000000000001E-2</v>
      </c>
      <c r="X1939" s="189">
        <v>0.106</v>
      </c>
      <c r="Y1939" s="189">
        <v>2E-3</v>
      </c>
      <c r="Z1939" s="189">
        <v>2.1999999999999999E-2</v>
      </c>
      <c r="AA1939" s="189">
        <v>1.9E-2</v>
      </c>
      <c r="AB1939" s="189">
        <v>0.06</v>
      </c>
      <c r="AC1939" s="174"/>
    </row>
    <row r="1940" spans="1:29" x14ac:dyDescent="0.25">
      <c r="A1940" s="94" t="s">
        <v>3453</v>
      </c>
      <c r="B1940" s="189">
        <v>6.1191778238732793E-2</v>
      </c>
      <c r="C1940" s="189">
        <v>0.33377333584763341</v>
      </c>
      <c r="D1940" s="189">
        <v>0.24693569677541014</v>
      </c>
      <c r="E1940" s="189">
        <v>0.10131057891759382</v>
      </c>
      <c r="F1940" s="189">
        <v>1.6782953045445973E-2</v>
      </c>
      <c r="G1940" s="189">
        <v>0.21124834999057138</v>
      </c>
      <c r="H1940" s="189">
        <v>4.9028851593437674E-3</v>
      </c>
      <c r="I1940" s="189">
        <v>2.3854422025268714E-2</v>
      </c>
      <c r="J1940" s="188">
        <v>1</v>
      </c>
      <c r="K1940" s="190">
        <v>21212</v>
      </c>
      <c r="L1940" s="94"/>
      <c r="M1940" s="189">
        <v>5.8000000000000003E-2</v>
      </c>
      <c r="N1940" s="189">
        <v>6.4000000000000001E-2</v>
      </c>
      <c r="O1940" s="189">
        <v>0.32700000000000001</v>
      </c>
      <c r="P1940" s="189">
        <v>0.34</v>
      </c>
      <c r="Q1940" s="189">
        <v>0.24099999999999999</v>
      </c>
      <c r="R1940" s="189">
        <v>0.253</v>
      </c>
      <c r="S1940" s="189">
        <v>9.7000000000000003E-2</v>
      </c>
      <c r="T1940" s="189">
        <v>0.105</v>
      </c>
      <c r="U1940" s="189">
        <v>1.4999999999999999E-2</v>
      </c>
      <c r="V1940" s="189">
        <v>1.9E-2</v>
      </c>
      <c r="W1940" s="189">
        <v>0.20599999999999999</v>
      </c>
      <c r="X1940" s="189">
        <v>0.217</v>
      </c>
      <c r="Y1940" s="189">
        <v>4.0000000000000001E-3</v>
      </c>
      <c r="Z1940" s="189">
        <v>6.0000000000000001E-3</v>
      </c>
      <c r="AA1940" s="189">
        <v>2.1999999999999999E-2</v>
      </c>
      <c r="AB1940" s="189">
        <v>2.5999999999999999E-2</v>
      </c>
      <c r="AC1940" s="174"/>
    </row>
    <row r="1941" spans="1:29" x14ac:dyDescent="0.25">
      <c r="A1941" s="94" t="s">
        <v>3454</v>
      </c>
      <c r="B1941" s="189" t="s">
        <v>143</v>
      </c>
      <c r="C1941" s="189">
        <v>0.40226171243941844</v>
      </c>
      <c r="D1941" s="189">
        <v>0.25363489499192243</v>
      </c>
      <c r="E1941" s="189">
        <v>0.15347334410339256</v>
      </c>
      <c r="F1941" s="189">
        <v>2.5848142164781908E-2</v>
      </c>
      <c r="G1941" s="189">
        <v>0.15185783521809371</v>
      </c>
      <c r="H1941" s="189">
        <v>4.8465266558966073E-3</v>
      </c>
      <c r="I1941" s="189">
        <v>8.0775444264943458E-3</v>
      </c>
      <c r="J1941" s="188">
        <v>0.99999999999999989</v>
      </c>
      <c r="K1941" s="190">
        <v>619</v>
      </c>
      <c r="L1941" s="94"/>
      <c r="M1941" s="189" t="s">
        <v>143</v>
      </c>
      <c r="N1941" s="189" t="s">
        <v>143</v>
      </c>
      <c r="O1941" s="189">
        <v>0.36399999999999999</v>
      </c>
      <c r="P1941" s="189">
        <v>0.441</v>
      </c>
      <c r="Q1941" s="189">
        <v>0.221</v>
      </c>
      <c r="R1941" s="189">
        <v>0.28899999999999998</v>
      </c>
      <c r="S1941" s="189">
        <v>0.127</v>
      </c>
      <c r="T1941" s="189">
        <v>0.184</v>
      </c>
      <c r="U1941" s="189">
        <v>1.6E-2</v>
      </c>
      <c r="V1941" s="189">
        <v>4.2000000000000003E-2</v>
      </c>
      <c r="W1941" s="189">
        <v>0.126</v>
      </c>
      <c r="X1941" s="189">
        <v>0.182</v>
      </c>
      <c r="Y1941" s="189">
        <v>2E-3</v>
      </c>
      <c r="Z1941" s="189">
        <v>1.4E-2</v>
      </c>
      <c r="AA1941" s="189">
        <v>3.0000000000000001E-3</v>
      </c>
      <c r="AB1941" s="189">
        <v>1.9E-2</v>
      </c>
      <c r="AC1941" s="174"/>
    </row>
    <row r="1942" spans="1:29" x14ac:dyDescent="0.25">
      <c r="A1942" s="94" t="s">
        <v>3455</v>
      </c>
      <c r="B1942" s="189" t="s">
        <v>143</v>
      </c>
      <c r="C1942" s="189">
        <v>0.11073825503355705</v>
      </c>
      <c r="D1942" s="189">
        <v>0.24496644295302014</v>
      </c>
      <c r="E1942" s="189">
        <v>7.5503355704697989E-2</v>
      </c>
      <c r="F1942" s="189">
        <v>1.6778523489932886E-3</v>
      </c>
      <c r="G1942" s="189">
        <v>0.52516778523489938</v>
      </c>
      <c r="H1942" s="189">
        <v>1.6778523489932886E-2</v>
      </c>
      <c r="I1942" s="189">
        <v>2.5167785234899327E-2</v>
      </c>
      <c r="J1942" s="188">
        <v>1.0000000000000002</v>
      </c>
      <c r="K1942" s="190">
        <v>596</v>
      </c>
      <c r="L1942" s="94"/>
      <c r="M1942" s="189" t="s">
        <v>143</v>
      </c>
      <c r="N1942" s="189" t="s">
        <v>143</v>
      </c>
      <c r="O1942" s="189">
        <v>8.7999999999999995E-2</v>
      </c>
      <c r="P1942" s="189">
        <v>0.13800000000000001</v>
      </c>
      <c r="Q1942" s="189">
        <v>0.21199999999999999</v>
      </c>
      <c r="R1942" s="189">
        <v>0.28100000000000003</v>
      </c>
      <c r="S1942" s="189">
        <v>5.7000000000000002E-2</v>
      </c>
      <c r="T1942" s="189">
        <v>0.1</v>
      </c>
      <c r="U1942" s="189">
        <v>0</v>
      </c>
      <c r="V1942" s="189">
        <v>8.9999999999999993E-3</v>
      </c>
      <c r="W1942" s="189">
        <v>0.48499999999999999</v>
      </c>
      <c r="X1942" s="189">
        <v>0.56499999999999995</v>
      </c>
      <c r="Y1942" s="189">
        <v>8.9999999999999993E-3</v>
      </c>
      <c r="Z1942" s="189">
        <v>3.1E-2</v>
      </c>
      <c r="AA1942" s="189">
        <v>1.4999999999999999E-2</v>
      </c>
      <c r="AB1942" s="189">
        <v>4.1000000000000002E-2</v>
      </c>
      <c r="AC1942" s="174"/>
    </row>
    <row r="1943" spans="1:29" x14ac:dyDescent="0.25">
      <c r="A1943" s="94" t="s">
        <v>3456</v>
      </c>
      <c r="B1943" s="189">
        <v>0.2153041825095057</v>
      </c>
      <c r="C1943" s="189">
        <v>1.9011406844106464E-3</v>
      </c>
      <c r="D1943" s="189">
        <v>0.49382129277566539</v>
      </c>
      <c r="E1943" s="189">
        <v>0.19058935361216731</v>
      </c>
      <c r="F1943" s="189">
        <v>7.1768060836501904E-2</v>
      </c>
      <c r="G1943" s="189">
        <v>1.2832699619771864E-2</v>
      </c>
      <c r="H1943" s="189" t="s">
        <v>143</v>
      </c>
      <c r="I1943" s="189">
        <v>1.3783269961977186E-2</v>
      </c>
      <c r="J1943" s="188">
        <v>1</v>
      </c>
      <c r="K1943" s="190">
        <v>2104</v>
      </c>
      <c r="L1943" s="94"/>
      <c r="M1943" s="189">
        <v>0.19800000000000001</v>
      </c>
      <c r="N1943" s="189">
        <v>0.23300000000000001</v>
      </c>
      <c r="O1943" s="189">
        <v>1E-3</v>
      </c>
      <c r="P1943" s="189">
        <v>5.0000000000000001E-3</v>
      </c>
      <c r="Q1943" s="189">
        <v>0.47199999999999998</v>
      </c>
      <c r="R1943" s="189">
        <v>0.51500000000000001</v>
      </c>
      <c r="S1943" s="189">
        <v>0.17399999999999999</v>
      </c>
      <c r="T1943" s="189">
        <v>0.20799999999999999</v>
      </c>
      <c r="U1943" s="189">
        <v>6.2E-2</v>
      </c>
      <c r="V1943" s="189">
        <v>8.4000000000000005E-2</v>
      </c>
      <c r="W1943" s="189">
        <v>8.9999999999999993E-3</v>
      </c>
      <c r="X1943" s="189">
        <v>1.9E-2</v>
      </c>
      <c r="Y1943" s="189" t="s">
        <v>143</v>
      </c>
      <c r="Z1943" s="189" t="s">
        <v>143</v>
      </c>
      <c r="AA1943" s="189">
        <v>0.01</v>
      </c>
      <c r="AB1943" s="189">
        <v>0.02</v>
      </c>
      <c r="AC1943" s="174"/>
    </row>
    <row r="1944" spans="1:29" x14ac:dyDescent="0.25">
      <c r="A1944" s="94" t="s">
        <v>3457</v>
      </c>
      <c r="B1944" s="189">
        <v>0.12537650602409639</v>
      </c>
      <c r="C1944" s="189">
        <v>0.26468373493975905</v>
      </c>
      <c r="D1944" s="189">
        <v>0.24359939759036145</v>
      </c>
      <c r="E1944" s="189">
        <v>7.5677710843373491E-2</v>
      </c>
      <c r="F1944" s="189">
        <v>3.1626506024096383E-2</v>
      </c>
      <c r="G1944" s="189">
        <v>0.22740963855421686</v>
      </c>
      <c r="H1944" s="189">
        <v>4.8945783132530122E-3</v>
      </c>
      <c r="I1944" s="189">
        <v>2.6731927710843373E-2</v>
      </c>
      <c r="J1944" s="188">
        <v>1</v>
      </c>
      <c r="K1944" s="190">
        <v>2656</v>
      </c>
      <c r="L1944" s="94"/>
      <c r="M1944" s="189">
        <v>0.113</v>
      </c>
      <c r="N1944" s="189">
        <v>0.13900000000000001</v>
      </c>
      <c r="O1944" s="189">
        <v>0.248</v>
      </c>
      <c r="P1944" s="189">
        <v>0.28199999999999997</v>
      </c>
      <c r="Q1944" s="189">
        <v>0.22800000000000001</v>
      </c>
      <c r="R1944" s="189">
        <v>0.26</v>
      </c>
      <c r="S1944" s="189">
        <v>6.6000000000000003E-2</v>
      </c>
      <c r="T1944" s="189">
        <v>8.5999999999999993E-2</v>
      </c>
      <c r="U1944" s="189">
        <v>2.5999999999999999E-2</v>
      </c>
      <c r="V1944" s="189">
        <v>3.9E-2</v>
      </c>
      <c r="W1944" s="189">
        <v>0.21199999999999999</v>
      </c>
      <c r="X1944" s="189">
        <v>0.24399999999999999</v>
      </c>
      <c r="Y1944" s="189">
        <v>3.0000000000000001E-3</v>
      </c>
      <c r="Z1944" s="189">
        <v>8.0000000000000002E-3</v>
      </c>
      <c r="AA1944" s="189">
        <v>2.1000000000000001E-2</v>
      </c>
      <c r="AB1944" s="189">
        <v>3.4000000000000002E-2</v>
      </c>
      <c r="AC1944" s="174"/>
    </row>
    <row r="1945" spans="1:29" x14ac:dyDescent="0.25">
      <c r="A1945" s="94" t="s">
        <v>3458</v>
      </c>
      <c r="B1945" s="189">
        <v>0.28460823784453393</v>
      </c>
      <c r="C1945" s="189">
        <v>0.50696810157943639</v>
      </c>
      <c r="D1945" s="189">
        <v>9.5695261690925987E-2</v>
      </c>
      <c r="E1945" s="189">
        <v>3.0969340353050479E-2</v>
      </c>
      <c r="F1945" s="189">
        <v>3.0969340353050479E-4</v>
      </c>
      <c r="G1945" s="189">
        <v>5.3267265407246828E-2</v>
      </c>
      <c r="H1945" s="189">
        <v>4.6454010529575719E-3</v>
      </c>
      <c r="I1945" s="189">
        <v>2.3536698668318364E-2</v>
      </c>
      <c r="J1945" s="188">
        <v>0.99999999999999989</v>
      </c>
      <c r="K1945" s="190">
        <v>3229</v>
      </c>
      <c r="L1945" s="94"/>
      <c r="M1945" s="189">
        <v>0.26900000000000002</v>
      </c>
      <c r="N1945" s="189">
        <v>0.3</v>
      </c>
      <c r="O1945" s="189">
        <v>0.49</v>
      </c>
      <c r="P1945" s="189">
        <v>0.52400000000000002</v>
      </c>
      <c r="Q1945" s="189">
        <v>8.5999999999999993E-2</v>
      </c>
      <c r="R1945" s="189">
        <v>0.106</v>
      </c>
      <c r="S1945" s="189">
        <v>2.5999999999999999E-2</v>
      </c>
      <c r="T1945" s="189">
        <v>3.7999999999999999E-2</v>
      </c>
      <c r="U1945" s="189">
        <v>0</v>
      </c>
      <c r="V1945" s="189">
        <v>2E-3</v>
      </c>
      <c r="W1945" s="189">
        <v>4.5999999999999999E-2</v>
      </c>
      <c r="X1945" s="189">
        <v>6.2E-2</v>
      </c>
      <c r="Y1945" s="189">
        <v>3.0000000000000001E-3</v>
      </c>
      <c r="Z1945" s="189">
        <v>8.0000000000000002E-3</v>
      </c>
      <c r="AA1945" s="189">
        <v>1.9E-2</v>
      </c>
      <c r="AB1945" s="189">
        <v>2.9000000000000001E-2</v>
      </c>
      <c r="AC1945" s="174"/>
    </row>
    <row r="1946" spans="1:29" x14ac:dyDescent="0.25">
      <c r="A1946" s="94" t="s">
        <v>3459</v>
      </c>
      <c r="B1946" s="189" t="s">
        <v>143</v>
      </c>
      <c r="C1946" s="189">
        <v>0.24448529411764705</v>
      </c>
      <c r="D1946" s="189">
        <v>0.25367647058823528</v>
      </c>
      <c r="E1946" s="189">
        <v>0.17463235294117646</v>
      </c>
      <c r="F1946" s="189">
        <v>1.4705882352941176E-2</v>
      </c>
      <c r="G1946" s="189">
        <v>0.28125</v>
      </c>
      <c r="H1946" s="189">
        <v>9.1911764705882356E-3</v>
      </c>
      <c r="I1946" s="189">
        <v>2.2058823529411766E-2</v>
      </c>
      <c r="J1946" s="188">
        <v>1</v>
      </c>
      <c r="K1946" s="190">
        <v>544</v>
      </c>
      <c r="L1946" s="94"/>
      <c r="M1946" s="189" t="s">
        <v>143</v>
      </c>
      <c r="N1946" s="189" t="s">
        <v>143</v>
      </c>
      <c r="O1946" s="189">
        <v>0.21</v>
      </c>
      <c r="P1946" s="189">
        <v>0.28199999999999997</v>
      </c>
      <c r="Q1946" s="189">
        <v>0.219</v>
      </c>
      <c r="R1946" s="189">
        <v>0.29199999999999998</v>
      </c>
      <c r="S1946" s="189">
        <v>0.14499999999999999</v>
      </c>
      <c r="T1946" s="189">
        <v>0.20899999999999999</v>
      </c>
      <c r="U1946" s="189">
        <v>7.0000000000000001E-3</v>
      </c>
      <c r="V1946" s="189">
        <v>2.9000000000000001E-2</v>
      </c>
      <c r="W1946" s="189">
        <v>0.245</v>
      </c>
      <c r="X1946" s="189">
        <v>0.32</v>
      </c>
      <c r="Y1946" s="189">
        <v>4.0000000000000001E-3</v>
      </c>
      <c r="Z1946" s="189">
        <v>2.1000000000000001E-2</v>
      </c>
      <c r="AA1946" s="189">
        <v>1.2999999999999999E-2</v>
      </c>
      <c r="AB1946" s="189">
        <v>3.7999999999999999E-2</v>
      </c>
      <c r="AC1946" s="174"/>
    </row>
    <row r="1947" spans="1:29" x14ac:dyDescent="0.25">
      <c r="A1947" s="94" t="s">
        <v>3460</v>
      </c>
      <c r="B1947" s="189" t="s">
        <v>143</v>
      </c>
      <c r="C1947" s="189">
        <v>0.31105203190277253</v>
      </c>
      <c r="D1947" s="189">
        <v>0.20129130269654386</v>
      </c>
      <c r="E1947" s="189">
        <v>9.6088112419293575E-2</v>
      </c>
      <c r="F1947" s="189">
        <v>1.1773642233194076E-2</v>
      </c>
      <c r="G1947" s="189">
        <v>0.36004557538928977</v>
      </c>
      <c r="H1947" s="189">
        <v>6.4565134827193312E-3</v>
      </c>
      <c r="I1947" s="189">
        <v>1.3292821876186859E-2</v>
      </c>
      <c r="J1947" s="188">
        <v>1</v>
      </c>
      <c r="K1947" s="190">
        <v>2633</v>
      </c>
      <c r="L1947" s="94"/>
      <c r="M1947" s="189" t="s">
        <v>143</v>
      </c>
      <c r="N1947" s="189" t="s">
        <v>143</v>
      </c>
      <c r="O1947" s="189">
        <v>0.29399999999999998</v>
      </c>
      <c r="P1947" s="189">
        <v>0.32900000000000001</v>
      </c>
      <c r="Q1947" s="189">
        <v>0.186</v>
      </c>
      <c r="R1947" s="189">
        <v>0.217</v>
      </c>
      <c r="S1947" s="189">
        <v>8.5000000000000006E-2</v>
      </c>
      <c r="T1947" s="189">
        <v>0.108</v>
      </c>
      <c r="U1947" s="189">
        <v>8.0000000000000002E-3</v>
      </c>
      <c r="V1947" s="189">
        <v>1.7000000000000001E-2</v>
      </c>
      <c r="W1947" s="189">
        <v>0.34200000000000003</v>
      </c>
      <c r="X1947" s="189">
        <v>0.379</v>
      </c>
      <c r="Y1947" s="189">
        <v>4.0000000000000001E-3</v>
      </c>
      <c r="Z1947" s="189">
        <v>0.01</v>
      </c>
      <c r="AA1947" s="189">
        <v>0.01</v>
      </c>
      <c r="AB1947" s="189">
        <v>1.7999999999999999E-2</v>
      </c>
      <c r="AC1947" s="174"/>
    </row>
    <row r="1948" spans="1:29" x14ac:dyDescent="0.25">
      <c r="A1948" s="94" t="s">
        <v>3461</v>
      </c>
      <c r="B1948" s="189" t="s">
        <v>143</v>
      </c>
      <c r="C1948" s="189">
        <v>0.50443599493029145</v>
      </c>
      <c r="D1948" s="189">
        <v>0.3269961977186312</v>
      </c>
      <c r="E1948" s="189">
        <v>5.4499366286438533E-2</v>
      </c>
      <c r="F1948" s="189">
        <v>3.8022813688212928E-3</v>
      </c>
      <c r="G1948" s="189">
        <v>2.5348542458808618E-2</v>
      </c>
      <c r="H1948" s="189" t="s">
        <v>143</v>
      </c>
      <c r="I1948" s="189">
        <v>8.4917617237008872E-2</v>
      </c>
      <c r="J1948" s="188">
        <v>0.99999999999999989</v>
      </c>
      <c r="K1948" s="190">
        <v>789</v>
      </c>
      <c r="L1948" s="94"/>
      <c r="M1948" s="189" t="s">
        <v>143</v>
      </c>
      <c r="N1948" s="189" t="s">
        <v>143</v>
      </c>
      <c r="O1948" s="189">
        <v>0.47</v>
      </c>
      <c r="P1948" s="189">
        <v>0.53900000000000003</v>
      </c>
      <c r="Q1948" s="189">
        <v>0.29499999999999998</v>
      </c>
      <c r="R1948" s="189">
        <v>0.36</v>
      </c>
      <c r="S1948" s="189">
        <v>4.1000000000000002E-2</v>
      </c>
      <c r="T1948" s="189">
        <v>7.2999999999999995E-2</v>
      </c>
      <c r="U1948" s="189">
        <v>1E-3</v>
      </c>
      <c r="V1948" s="189">
        <v>1.0999999999999999E-2</v>
      </c>
      <c r="W1948" s="189">
        <v>1.6E-2</v>
      </c>
      <c r="X1948" s="189">
        <v>3.9E-2</v>
      </c>
      <c r="Y1948" s="189" t="s">
        <v>143</v>
      </c>
      <c r="Z1948" s="189" t="s">
        <v>143</v>
      </c>
      <c r="AA1948" s="189">
        <v>6.7000000000000004E-2</v>
      </c>
      <c r="AB1948" s="189">
        <v>0.106</v>
      </c>
      <c r="AC1948" s="174"/>
    </row>
    <row r="1949" spans="1:29" x14ac:dyDescent="0.25">
      <c r="A1949" s="94" t="s">
        <v>3462</v>
      </c>
      <c r="B1949" s="189" t="s">
        <v>143</v>
      </c>
      <c r="C1949" s="189">
        <v>0.23157894736842105</v>
      </c>
      <c r="D1949" s="189">
        <v>0.35438596491228069</v>
      </c>
      <c r="E1949" s="189">
        <v>0.11929824561403508</v>
      </c>
      <c r="F1949" s="189">
        <v>1.4035087719298246E-2</v>
      </c>
      <c r="G1949" s="189">
        <v>0.25029239766081873</v>
      </c>
      <c r="H1949" s="189">
        <v>3.5087719298245615E-3</v>
      </c>
      <c r="I1949" s="189">
        <v>2.6900584795321637E-2</v>
      </c>
      <c r="J1949" s="188">
        <v>1.0000000000000002</v>
      </c>
      <c r="K1949" s="190">
        <v>855</v>
      </c>
      <c r="L1949" s="94"/>
      <c r="M1949" s="189" t="s">
        <v>143</v>
      </c>
      <c r="N1949" s="189" t="s">
        <v>143</v>
      </c>
      <c r="O1949" s="189">
        <v>0.20499999999999999</v>
      </c>
      <c r="P1949" s="189">
        <v>0.26100000000000001</v>
      </c>
      <c r="Q1949" s="189">
        <v>0.32300000000000001</v>
      </c>
      <c r="R1949" s="189">
        <v>0.38700000000000001</v>
      </c>
      <c r="S1949" s="189">
        <v>9.9000000000000005E-2</v>
      </c>
      <c r="T1949" s="189">
        <v>0.14299999999999999</v>
      </c>
      <c r="U1949" s="189">
        <v>8.0000000000000002E-3</v>
      </c>
      <c r="V1949" s="189">
        <v>2.4E-2</v>
      </c>
      <c r="W1949" s="189">
        <v>0.222</v>
      </c>
      <c r="X1949" s="189">
        <v>0.28000000000000003</v>
      </c>
      <c r="Y1949" s="189">
        <v>1E-3</v>
      </c>
      <c r="Z1949" s="189">
        <v>0.01</v>
      </c>
      <c r="AA1949" s="189">
        <v>1.7999999999999999E-2</v>
      </c>
      <c r="AB1949" s="189">
        <v>0.04</v>
      </c>
      <c r="AC1949" s="174"/>
    </row>
    <row r="1950" spans="1:29" x14ac:dyDescent="0.25">
      <c r="A1950" s="94" t="s">
        <v>3463</v>
      </c>
      <c r="B1950" s="189" t="s">
        <v>143</v>
      </c>
      <c r="C1950" s="189">
        <v>0.41986062717770034</v>
      </c>
      <c r="D1950" s="189">
        <v>0.21777003484320556</v>
      </c>
      <c r="E1950" s="189">
        <v>7.3170731707317069E-2</v>
      </c>
      <c r="F1950" s="189">
        <v>8.5365853658536592E-2</v>
      </c>
      <c r="G1950" s="189">
        <v>0.17770034843205576</v>
      </c>
      <c r="H1950" s="189">
        <v>5.2264808362369342E-3</v>
      </c>
      <c r="I1950" s="189">
        <v>2.0905923344947737E-2</v>
      </c>
      <c r="J1950" s="188">
        <v>0.99999999999999989</v>
      </c>
      <c r="K1950" s="190">
        <v>574</v>
      </c>
      <c r="L1950" s="94"/>
      <c r="M1950" s="189" t="s">
        <v>143</v>
      </c>
      <c r="N1950" s="189" t="s">
        <v>143</v>
      </c>
      <c r="O1950" s="189">
        <v>0.38</v>
      </c>
      <c r="P1950" s="189">
        <v>0.46100000000000002</v>
      </c>
      <c r="Q1950" s="189">
        <v>0.186</v>
      </c>
      <c r="R1950" s="189">
        <v>0.253</v>
      </c>
      <c r="S1950" s="189">
        <v>5.5E-2</v>
      </c>
      <c r="T1950" s="189">
        <v>9.7000000000000003E-2</v>
      </c>
      <c r="U1950" s="189">
        <v>6.5000000000000002E-2</v>
      </c>
      <c r="V1950" s="189">
        <v>0.111</v>
      </c>
      <c r="W1950" s="189">
        <v>0.14899999999999999</v>
      </c>
      <c r="X1950" s="189">
        <v>0.21099999999999999</v>
      </c>
      <c r="Y1950" s="189">
        <v>2E-3</v>
      </c>
      <c r="Z1950" s="189">
        <v>1.4999999999999999E-2</v>
      </c>
      <c r="AA1950" s="189">
        <v>1.2E-2</v>
      </c>
      <c r="AB1950" s="189">
        <v>3.5999999999999997E-2</v>
      </c>
      <c r="AC1950" s="174"/>
    </row>
    <row r="1951" spans="1:29" x14ac:dyDescent="0.25">
      <c r="A1951" s="94" t="s">
        <v>3464</v>
      </c>
      <c r="B1951" s="189" t="s">
        <v>143</v>
      </c>
      <c r="C1951" s="189">
        <v>0.13307984790874525</v>
      </c>
      <c r="D1951" s="189">
        <v>0.24524714828897337</v>
      </c>
      <c r="E1951" s="189">
        <v>0.10836501901140684</v>
      </c>
      <c r="F1951" s="189">
        <v>1.9011406844106463E-2</v>
      </c>
      <c r="G1951" s="189">
        <v>0.46958174904942968</v>
      </c>
      <c r="H1951" s="189">
        <v>9.5057034220532317E-3</v>
      </c>
      <c r="I1951" s="189">
        <v>1.5209125475285171E-2</v>
      </c>
      <c r="J1951" s="188">
        <v>1</v>
      </c>
      <c r="K1951" s="190">
        <v>526</v>
      </c>
      <c r="L1951" s="94"/>
      <c r="M1951" s="189" t="s">
        <v>143</v>
      </c>
      <c r="N1951" s="189" t="s">
        <v>143</v>
      </c>
      <c r="O1951" s="189">
        <v>0.107</v>
      </c>
      <c r="P1951" s="189">
        <v>0.16500000000000001</v>
      </c>
      <c r="Q1951" s="189">
        <v>0.21</v>
      </c>
      <c r="R1951" s="189">
        <v>0.28399999999999997</v>
      </c>
      <c r="S1951" s="189">
        <v>8.5000000000000006E-2</v>
      </c>
      <c r="T1951" s="189">
        <v>0.13800000000000001</v>
      </c>
      <c r="U1951" s="189">
        <v>0.01</v>
      </c>
      <c r="V1951" s="189">
        <v>3.5000000000000003E-2</v>
      </c>
      <c r="W1951" s="189">
        <v>0.42699999999999999</v>
      </c>
      <c r="X1951" s="189">
        <v>0.51200000000000001</v>
      </c>
      <c r="Y1951" s="189">
        <v>4.0000000000000001E-3</v>
      </c>
      <c r="Z1951" s="189">
        <v>2.1999999999999999E-2</v>
      </c>
      <c r="AA1951" s="189">
        <v>8.0000000000000002E-3</v>
      </c>
      <c r="AB1951" s="189">
        <v>0.03</v>
      </c>
      <c r="AC1951" s="174"/>
    </row>
    <row r="1952" spans="1:29" x14ac:dyDescent="0.25">
      <c r="A1952" s="94" t="s">
        <v>3465</v>
      </c>
      <c r="B1952" s="189" t="s">
        <v>143</v>
      </c>
      <c r="C1952" s="189">
        <v>0.41867358280844758</v>
      </c>
      <c r="D1952" s="189">
        <v>0.31159688773619859</v>
      </c>
      <c r="E1952" s="189">
        <v>0.1396813634679511</v>
      </c>
      <c r="F1952" s="189">
        <v>1.7413856984068173E-2</v>
      </c>
      <c r="G1952" s="189">
        <v>8.7810300111152276E-2</v>
      </c>
      <c r="H1952" s="189">
        <v>2.5935531678399409E-3</v>
      </c>
      <c r="I1952" s="189">
        <v>2.223045572434235E-2</v>
      </c>
      <c r="J1952" s="188">
        <v>1</v>
      </c>
      <c r="K1952" s="190">
        <v>2699</v>
      </c>
      <c r="L1952" s="94"/>
      <c r="M1952" s="189" t="s">
        <v>143</v>
      </c>
      <c r="N1952" s="189" t="s">
        <v>143</v>
      </c>
      <c r="O1952" s="189">
        <v>0.4</v>
      </c>
      <c r="P1952" s="189">
        <v>0.437</v>
      </c>
      <c r="Q1952" s="189">
        <v>0.29399999999999998</v>
      </c>
      <c r="R1952" s="189">
        <v>0.32900000000000001</v>
      </c>
      <c r="S1952" s="189">
        <v>0.127</v>
      </c>
      <c r="T1952" s="189">
        <v>0.153</v>
      </c>
      <c r="U1952" s="189">
        <v>1.2999999999999999E-2</v>
      </c>
      <c r="V1952" s="189">
        <v>2.3E-2</v>
      </c>
      <c r="W1952" s="189">
        <v>7.8E-2</v>
      </c>
      <c r="X1952" s="189">
        <v>9.9000000000000005E-2</v>
      </c>
      <c r="Y1952" s="189">
        <v>1E-3</v>
      </c>
      <c r="Z1952" s="189">
        <v>5.0000000000000001E-3</v>
      </c>
      <c r="AA1952" s="189">
        <v>1.7000000000000001E-2</v>
      </c>
      <c r="AB1952" s="189">
        <v>2.9000000000000001E-2</v>
      </c>
      <c r="AC1952" s="174"/>
    </row>
    <row r="1953" spans="1:29" x14ac:dyDescent="0.25">
      <c r="A1953" s="94" t="s">
        <v>3466</v>
      </c>
      <c r="B1953" s="189" t="s">
        <v>143</v>
      </c>
      <c r="C1953" s="189">
        <v>0.48328267477203646</v>
      </c>
      <c r="D1953" s="189">
        <v>0.32674772036474165</v>
      </c>
      <c r="E1953" s="189">
        <v>8.2066869300911852E-2</v>
      </c>
      <c r="F1953" s="189" t="s">
        <v>143</v>
      </c>
      <c r="G1953" s="189">
        <v>8.3586626139817627E-2</v>
      </c>
      <c r="H1953" s="189">
        <v>1.5197568389057751E-3</v>
      </c>
      <c r="I1953" s="189">
        <v>2.2796352583586626E-2</v>
      </c>
      <c r="J1953" s="188">
        <v>1</v>
      </c>
      <c r="K1953" s="190">
        <v>658</v>
      </c>
      <c r="L1953" s="94"/>
      <c r="M1953" s="189" t="s">
        <v>143</v>
      </c>
      <c r="N1953" s="189" t="s">
        <v>143</v>
      </c>
      <c r="O1953" s="189">
        <v>0.44500000000000001</v>
      </c>
      <c r="P1953" s="189">
        <v>0.52100000000000002</v>
      </c>
      <c r="Q1953" s="189">
        <v>0.29199999999999998</v>
      </c>
      <c r="R1953" s="189">
        <v>0.36399999999999999</v>
      </c>
      <c r="S1953" s="189">
        <v>6.3E-2</v>
      </c>
      <c r="T1953" s="189">
        <v>0.106</v>
      </c>
      <c r="U1953" s="189" t="s">
        <v>143</v>
      </c>
      <c r="V1953" s="189" t="s">
        <v>143</v>
      </c>
      <c r="W1953" s="189">
        <v>6.5000000000000002E-2</v>
      </c>
      <c r="X1953" s="189">
        <v>0.107</v>
      </c>
      <c r="Y1953" s="189">
        <v>0</v>
      </c>
      <c r="Z1953" s="189">
        <v>8.9999999999999993E-3</v>
      </c>
      <c r="AA1953" s="189">
        <v>1.4E-2</v>
      </c>
      <c r="AB1953" s="189">
        <v>3.6999999999999998E-2</v>
      </c>
      <c r="AC1953" s="174"/>
    </row>
    <row r="1954" spans="1:29" x14ac:dyDescent="0.25">
      <c r="A1954" s="94" t="s">
        <v>3467</v>
      </c>
      <c r="B1954" s="189">
        <v>5.8681573802541548E-2</v>
      </c>
      <c r="C1954" s="189">
        <v>0.29798998044965785</v>
      </c>
      <c r="D1954" s="189">
        <v>0.28699291300097751</v>
      </c>
      <c r="E1954" s="189">
        <v>8.861803519061584E-2</v>
      </c>
      <c r="F1954" s="189">
        <v>1.9092130987292278E-2</v>
      </c>
      <c r="G1954" s="189">
        <v>0.20485092864125123</v>
      </c>
      <c r="H1954" s="189">
        <v>1.2218963831867058E-4</v>
      </c>
      <c r="I1954" s="189">
        <v>4.3652248289345066E-2</v>
      </c>
      <c r="J1954" s="188">
        <v>1</v>
      </c>
      <c r="K1954" s="190">
        <v>32736</v>
      </c>
      <c r="L1954" s="94"/>
      <c r="M1954" s="189">
        <v>5.6000000000000001E-2</v>
      </c>
      <c r="N1954" s="189">
        <v>6.0999999999999999E-2</v>
      </c>
      <c r="O1954" s="189">
        <v>0.29299999999999998</v>
      </c>
      <c r="P1954" s="189">
        <v>0.30299999999999999</v>
      </c>
      <c r="Q1954" s="189">
        <v>0.28199999999999997</v>
      </c>
      <c r="R1954" s="189">
        <v>0.29199999999999998</v>
      </c>
      <c r="S1954" s="189">
        <v>8.5999999999999993E-2</v>
      </c>
      <c r="T1954" s="189">
        <v>9.1999999999999998E-2</v>
      </c>
      <c r="U1954" s="189">
        <v>1.7999999999999999E-2</v>
      </c>
      <c r="V1954" s="189">
        <v>2.1000000000000001E-2</v>
      </c>
      <c r="W1954" s="189">
        <v>0.20100000000000001</v>
      </c>
      <c r="X1954" s="189">
        <v>0.20899999999999999</v>
      </c>
      <c r="Y1954" s="189">
        <v>0</v>
      </c>
      <c r="Z1954" s="189">
        <v>0</v>
      </c>
      <c r="AA1954" s="189">
        <v>4.1000000000000002E-2</v>
      </c>
      <c r="AB1954" s="189">
        <v>4.5999999999999999E-2</v>
      </c>
      <c r="AC1954" s="174"/>
    </row>
    <row r="1955" spans="1:29" x14ac:dyDescent="0.25">
      <c r="A1955" s="94" t="s">
        <v>3468</v>
      </c>
      <c r="B1955" s="189" t="s">
        <v>143</v>
      </c>
      <c r="C1955" s="189">
        <v>0.32576505429417574</v>
      </c>
      <c r="D1955" s="189">
        <v>0.29121421520236918</v>
      </c>
      <c r="E1955" s="189">
        <v>0.13326752221125371</v>
      </c>
      <c r="F1955" s="189">
        <v>3.3563672260612042E-2</v>
      </c>
      <c r="G1955" s="189">
        <v>0.18854886475814411</v>
      </c>
      <c r="H1955" s="189" t="s">
        <v>143</v>
      </c>
      <c r="I1955" s="189">
        <v>2.7640671273445213E-2</v>
      </c>
      <c r="J1955" s="188">
        <v>1</v>
      </c>
      <c r="K1955" s="190">
        <v>1013</v>
      </c>
      <c r="L1955" s="94"/>
      <c r="M1955" s="189" t="s">
        <v>143</v>
      </c>
      <c r="N1955" s="189" t="s">
        <v>143</v>
      </c>
      <c r="O1955" s="189">
        <v>0.29799999999999999</v>
      </c>
      <c r="P1955" s="189">
        <v>0.35499999999999998</v>
      </c>
      <c r="Q1955" s="189">
        <v>0.26400000000000001</v>
      </c>
      <c r="R1955" s="189">
        <v>0.32</v>
      </c>
      <c r="S1955" s="189">
        <v>0.114</v>
      </c>
      <c r="T1955" s="189">
        <v>0.156</v>
      </c>
      <c r="U1955" s="189">
        <v>2.4E-2</v>
      </c>
      <c r="V1955" s="189">
        <v>4.7E-2</v>
      </c>
      <c r="W1955" s="189">
        <v>0.16600000000000001</v>
      </c>
      <c r="X1955" s="189">
        <v>0.214</v>
      </c>
      <c r="Y1955" s="189" t="s">
        <v>143</v>
      </c>
      <c r="Z1955" s="189" t="s">
        <v>143</v>
      </c>
      <c r="AA1955" s="189">
        <v>1.9E-2</v>
      </c>
      <c r="AB1955" s="189">
        <v>0.04</v>
      </c>
      <c r="AC1955" s="174"/>
    </row>
    <row r="1956" spans="1:29" x14ac:dyDescent="0.25">
      <c r="A1956" s="94" t="s">
        <v>3469</v>
      </c>
      <c r="B1956" s="189" t="s">
        <v>143</v>
      </c>
      <c r="C1956" s="189">
        <v>8.6826347305389226E-2</v>
      </c>
      <c r="D1956" s="189">
        <v>0.20359281437125748</v>
      </c>
      <c r="E1956" s="189">
        <v>6.4870259481037917E-2</v>
      </c>
      <c r="F1956" s="189">
        <v>4.9900199600798403E-3</v>
      </c>
      <c r="G1956" s="189">
        <v>0.57185628742514971</v>
      </c>
      <c r="H1956" s="189">
        <v>9.9800399201596798E-4</v>
      </c>
      <c r="I1956" s="189">
        <v>6.6866267465069865E-2</v>
      </c>
      <c r="J1956" s="188">
        <v>1</v>
      </c>
      <c r="K1956" s="190">
        <v>1002</v>
      </c>
      <c r="L1956" s="94"/>
      <c r="M1956" s="189" t="s">
        <v>143</v>
      </c>
      <c r="N1956" s="189" t="s">
        <v>143</v>
      </c>
      <c r="O1956" s="189">
        <v>7.0999999999999994E-2</v>
      </c>
      <c r="P1956" s="189">
        <v>0.106</v>
      </c>
      <c r="Q1956" s="189">
        <v>0.18</v>
      </c>
      <c r="R1956" s="189">
        <v>0.23</v>
      </c>
      <c r="S1956" s="189">
        <v>5.0999999999999997E-2</v>
      </c>
      <c r="T1956" s="189">
        <v>8.2000000000000003E-2</v>
      </c>
      <c r="U1956" s="189">
        <v>2E-3</v>
      </c>
      <c r="V1956" s="189">
        <v>1.2E-2</v>
      </c>
      <c r="W1956" s="189">
        <v>0.54100000000000004</v>
      </c>
      <c r="X1956" s="189">
        <v>0.60199999999999998</v>
      </c>
      <c r="Y1956" s="189">
        <v>0</v>
      </c>
      <c r="Z1956" s="189">
        <v>6.0000000000000001E-3</v>
      </c>
      <c r="AA1956" s="189">
        <v>5.2999999999999999E-2</v>
      </c>
      <c r="AB1956" s="189">
        <v>8.4000000000000005E-2</v>
      </c>
      <c r="AC1956" s="174"/>
    </row>
    <row r="1957" spans="1:29" x14ac:dyDescent="0.25">
      <c r="A1957" s="94" t="s">
        <v>3470</v>
      </c>
      <c r="B1957" s="189">
        <v>0.15624082232011746</v>
      </c>
      <c r="C1957" s="189">
        <v>5.8737151248164463E-4</v>
      </c>
      <c r="D1957" s="189">
        <v>0.4173274596182085</v>
      </c>
      <c r="E1957" s="189">
        <v>0.3580029368575624</v>
      </c>
      <c r="F1957" s="189">
        <v>2.8193832599118944E-2</v>
      </c>
      <c r="G1957" s="189">
        <v>6.1674008810572688E-3</v>
      </c>
      <c r="H1957" s="189" t="s">
        <v>143</v>
      </c>
      <c r="I1957" s="189">
        <v>3.3480176211453744E-2</v>
      </c>
      <c r="J1957" s="188">
        <v>0.99999999999999989</v>
      </c>
      <c r="K1957" s="190">
        <v>3405</v>
      </c>
      <c r="L1957" s="94"/>
      <c r="M1957" s="189">
        <v>0.14399999999999999</v>
      </c>
      <c r="N1957" s="189">
        <v>0.16900000000000001</v>
      </c>
      <c r="O1957" s="189">
        <v>0</v>
      </c>
      <c r="P1957" s="189">
        <v>2E-3</v>
      </c>
      <c r="Q1957" s="189">
        <v>0.40100000000000002</v>
      </c>
      <c r="R1957" s="189">
        <v>0.434</v>
      </c>
      <c r="S1957" s="189">
        <v>0.34200000000000003</v>
      </c>
      <c r="T1957" s="189">
        <v>0.374</v>
      </c>
      <c r="U1957" s="189">
        <v>2.3E-2</v>
      </c>
      <c r="V1957" s="189">
        <v>3.4000000000000002E-2</v>
      </c>
      <c r="W1957" s="189">
        <v>4.0000000000000001E-3</v>
      </c>
      <c r="X1957" s="189">
        <v>8.9999999999999993E-3</v>
      </c>
      <c r="Y1957" s="189" t="s">
        <v>143</v>
      </c>
      <c r="Z1957" s="189" t="s">
        <v>143</v>
      </c>
      <c r="AA1957" s="189">
        <v>2.8000000000000001E-2</v>
      </c>
      <c r="AB1957" s="189">
        <v>0.04</v>
      </c>
      <c r="AC1957" s="174"/>
    </row>
    <row r="1958" spans="1:29" x14ac:dyDescent="0.25">
      <c r="A1958" s="94" t="s">
        <v>3471</v>
      </c>
      <c r="B1958" s="189">
        <v>0.11572000942729201</v>
      </c>
      <c r="C1958" s="189">
        <v>0.25029460287532407</v>
      </c>
      <c r="D1958" s="189">
        <v>0.27881216120669339</v>
      </c>
      <c r="E1958" s="189">
        <v>6.4105585670516149E-2</v>
      </c>
      <c r="F1958" s="189">
        <v>3.4645298138109827E-2</v>
      </c>
      <c r="G1958" s="189">
        <v>0.2205986330426585</v>
      </c>
      <c r="H1958" s="189">
        <v>4.7136460051850108E-4</v>
      </c>
      <c r="I1958" s="189">
        <v>3.5352345038887581E-2</v>
      </c>
      <c r="J1958" s="188">
        <v>1</v>
      </c>
      <c r="K1958" s="190">
        <v>4243</v>
      </c>
      <c r="L1958" s="94"/>
      <c r="M1958" s="189">
        <v>0.106</v>
      </c>
      <c r="N1958" s="189">
        <v>0.126</v>
      </c>
      <c r="O1958" s="189">
        <v>0.23699999999999999</v>
      </c>
      <c r="P1958" s="189">
        <v>0.26400000000000001</v>
      </c>
      <c r="Q1958" s="189">
        <v>0.26600000000000001</v>
      </c>
      <c r="R1958" s="189">
        <v>0.29299999999999998</v>
      </c>
      <c r="S1958" s="189">
        <v>5.7000000000000002E-2</v>
      </c>
      <c r="T1958" s="189">
        <v>7.1999999999999995E-2</v>
      </c>
      <c r="U1958" s="189">
        <v>0.03</v>
      </c>
      <c r="V1958" s="189">
        <v>4.1000000000000002E-2</v>
      </c>
      <c r="W1958" s="189">
        <v>0.20799999999999999</v>
      </c>
      <c r="X1958" s="189">
        <v>0.23300000000000001</v>
      </c>
      <c r="Y1958" s="189">
        <v>0</v>
      </c>
      <c r="Z1958" s="189">
        <v>2E-3</v>
      </c>
      <c r="AA1958" s="189">
        <v>0.03</v>
      </c>
      <c r="AB1958" s="189">
        <v>4.1000000000000002E-2</v>
      </c>
      <c r="AC1958" s="174"/>
    </row>
    <row r="1959" spans="1:29" x14ac:dyDescent="0.25">
      <c r="A1959" s="94" t="s">
        <v>3472</v>
      </c>
      <c r="B1959" s="189">
        <v>0.27269076305220885</v>
      </c>
      <c r="C1959" s="189">
        <v>0.50983935742971886</v>
      </c>
      <c r="D1959" s="189">
        <v>0.11345381526104417</v>
      </c>
      <c r="E1959" s="189">
        <v>2.5301204819277109E-2</v>
      </c>
      <c r="F1959" s="189">
        <v>1.2048192771084338E-3</v>
      </c>
      <c r="G1959" s="189">
        <v>3.1325301204819279E-2</v>
      </c>
      <c r="H1959" s="189" t="s">
        <v>143</v>
      </c>
      <c r="I1959" s="189">
        <v>4.6184738955823292E-2</v>
      </c>
      <c r="J1959" s="188">
        <v>1</v>
      </c>
      <c r="K1959" s="190">
        <v>4980</v>
      </c>
      <c r="L1959" s="94"/>
      <c r="M1959" s="189">
        <v>0.26100000000000001</v>
      </c>
      <c r="N1959" s="189">
        <v>0.28499999999999998</v>
      </c>
      <c r="O1959" s="189">
        <v>0.496</v>
      </c>
      <c r="P1959" s="189">
        <v>0.52400000000000002</v>
      </c>
      <c r="Q1959" s="189">
        <v>0.105</v>
      </c>
      <c r="R1959" s="189">
        <v>0.123</v>
      </c>
      <c r="S1959" s="189">
        <v>2.1000000000000001E-2</v>
      </c>
      <c r="T1959" s="189">
        <v>0.03</v>
      </c>
      <c r="U1959" s="189">
        <v>1E-3</v>
      </c>
      <c r="V1959" s="189">
        <v>3.0000000000000001E-3</v>
      </c>
      <c r="W1959" s="189">
        <v>2.7E-2</v>
      </c>
      <c r="X1959" s="189">
        <v>3.6999999999999998E-2</v>
      </c>
      <c r="Y1959" s="189" t="s">
        <v>143</v>
      </c>
      <c r="Z1959" s="189" t="s">
        <v>143</v>
      </c>
      <c r="AA1959" s="189">
        <v>4.1000000000000002E-2</v>
      </c>
      <c r="AB1959" s="189">
        <v>5.1999999999999998E-2</v>
      </c>
      <c r="AC1959" s="174"/>
    </row>
    <row r="1960" spans="1:29" x14ac:dyDescent="0.25">
      <c r="A1960" s="94" t="s">
        <v>3473</v>
      </c>
      <c r="B1960" s="189" t="s">
        <v>143</v>
      </c>
      <c r="C1960" s="189">
        <v>0.19632606199770378</v>
      </c>
      <c r="D1960" s="189">
        <v>0.32261768082663606</v>
      </c>
      <c r="E1960" s="189">
        <v>0.1894374282433984</v>
      </c>
      <c r="F1960" s="189">
        <v>1.1481056257175661E-2</v>
      </c>
      <c r="G1960" s="189">
        <v>0.24454649827784156</v>
      </c>
      <c r="H1960" s="189" t="s">
        <v>143</v>
      </c>
      <c r="I1960" s="189">
        <v>3.5591274397244549E-2</v>
      </c>
      <c r="J1960" s="188">
        <v>1</v>
      </c>
      <c r="K1960" s="190">
        <v>871</v>
      </c>
      <c r="L1960" s="94"/>
      <c r="M1960" s="189" t="s">
        <v>143</v>
      </c>
      <c r="N1960" s="189" t="s">
        <v>143</v>
      </c>
      <c r="O1960" s="189">
        <v>0.17100000000000001</v>
      </c>
      <c r="P1960" s="189">
        <v>0.224</v>
      </c>
      <c r="Q1960" s="189">
        <v>0.29199999999999998</v>
      </c>
      <c r="R1960" s="189">
        <v>0.35399999999999998</v>
      </c>
      <c r="S1960" s="189">
        <v>0.16500000000000001</v>
      </c>
      <c r="T1960" s="189">
        <v>0.217</v>
      </c>
      <c r="U1960" s="189">
        <v>6.0000000000000001E-3</v>
      </c>
      <c r="V1960" s="189">
        <v>2.1000000000000001E-2</v>
      </c>
      <c r="W1960" s="189">
        <v>0.217</v>
      </c>
      <c r="X1960" s="189">
        <v>0.27400000000000002</v>
      </c>
      <c r="Y1960" s="189" t="s">
        <v>143</v>
      </c>
      <c r="Z1960" s="189" t="s">
        <v>143</v>
      </c>
      <c r="AA1960" s="189">
        <v>2.5000000000000001E-2</v>
      </c>
      <c r="AB1960" s="189">
        <v>0.05</v>
      </c>
      <c r="AC1960" s="174"/>
    </row>
    <row r="1961" spans="1:29" x14ac:dyDescent="0.25">
      <c r="A1961" s="94" t="s">
        <v>3474</v>
      </c>
      <c r="B1961" s="189" t="s">
        <v>143</v>
      </c>
      <c r="C1961" s="189">
        <v>0.22687224669603523</v>
      </c>
      <c r="D1961" s="189">
        <v>0.23898678414096916</v>
      </c>
      <c r="E1961" s="189">
        <v>0.10958149779735683</v>
      </c>
      <c r="F1961" s="189">
        <v>1.5969162995594713E-2</v>
      </c>
      <c r="G1961" s="189">
        <v>0.38243392070484583</v>
      </c>
      <c r="H1961" s="189" t="s">
        <v>143</v>
      </c>
      <c r="I1961" s="189">
        <v>2.6156387665198236E-2</v>
      </c>
      <c r="J1961" s="188">
        <v>1</v>
      </c>
      <c r="K1961" s="190">
        <v>3632</v>
      </c>
      <c r="L1961" s="94"/>
      <c r="M1961" s="189" t="s">
        <v>143</v>
      </c>
      <c r="N1961" s="189" t="s">
        <v>143</v>
      </c>
      <c r="O1961" s="189">
        <v>0.214</v>
      </c>
      <c r="P1961" s="189">
        <v>0.24099999999999999</v>
      </c>
      <c r="Q1961" s="189">
        <v>0.22500000000000001</v>
      </c>
      <c r="R1961" s="189">
        <v>0.253</v>
      </c>
      <c r="S1961" s="189">
        <v>0.1</v>
      </c>
      <c r="T1961" s="189">
        <v>0.12</v>
      </c>
      <c r="U1961" s="189">
        <v>1.2E-2</v>
      </c>
      <c r="V1961" s="189">
        <v>2.1000000000000001E-2</v>
      </c>
      <c r="W1961" s="189">
        <v>0.36699999999999999</v>
      </c>
      <c r="X1961" s="189">
        <v>0.39800000000000002</v>
      </c>
      <c r="Y1961" s="189" t="s">
        <v>143</v>
      </c>
      <c r="Z1961" s="189" t="s">
        <v>143</v>
      </c>
      <c r="AA1961" s="189">
        <v>2.1000000000000001E-2</v>
      </c>
      <c r="AB1961" s="189">
        <v>3.2000000000000001E-2</v>
      </c>
      <c r="AC1961" s="174"/>
    </row>
    <row r="1962" spans="1:29" x14ac:dyDescent="0.25">
      <c r="A1962" s="94" t="s">
        <v>3475</v>
      </c>
      <c r="B1962" s="189" t="s">
        <v>143</v>
      </c>
      <c r="C1962" s="189">
        <v>0.45923709798055345</v>
      </c>
      <c r="D1962" s="189">
        <v>0.36350037397157814</v>
      </c>
      <c r="E1962" s="189">
        <v>5.5347793567688854E-2</v>
      </c>
      <c r="F1962" s="189">
        <v>5.235602094240838E-3</v>
      </c>
      <c r="G1962" s="189">
        <v>2.0194465220643231E-2</v>
      </c>
      <c r="H1962" s="189" t="s">
        <v>143</v>
      </c>
      <c r="I1962" s="189">
        <v>9.648466716529544E-2</v>
      </c>
      <c r="J1962" s="188">
        <v>1</v>
      </c>
      <c r="K1962" s="190">
        <v>1337</v>
      </c>
      <c r="L1962" s="94"/>
      <c r="M1962" s="189" t="s">
        <v>143</v>
      </c>
      <c r="N1962" s="189" t="s">
        <v>143</v>
      </c>
      <c r="O1962" s="189">
        <v>0.433</v>
      </c>
      <c r="P1962" s="189">
        <v>0.48599999999999999</v>
      </c>
      <c r="Q1962" s="189">
        <v>0.33800000000000002</v>
      </c>
      <c r="R1962" s="189">
        <v>0.39</v>
      </c>
      <c r="S1962" s="189">
        <v>4.3999999999999997E-2</v>
      </c>
      <c r="T1962" s="189">
        <v>6.9000000000000006E-2</v>
      </c>
      <c r="U1962" s="189">
        <v>3.0000000000000001E-3</v>
      </c>
      <c r="V1962" s="189">
        <v>1.0999999999999999E-2</v>
      </c>
      <c r="W1962" s="189">
        <v>1.4E-2</v>
      </c>
      <c r="X1962" s="189">
        <v>2.9000000000000001E-2</v>
      </c>
      <c r="Y1962" s="189" t="s">
        <v>143</v>
      </c>
      <c r="Z1962" s="189" t="s">
        <v>143</v>
      </c>
      <c r="AA1962" s="189">
        <v>8.2000000000000003E-2</v>
      </c>
      <c r="AB1962" s="189">
        <v>0.113</v>
      </c>
      <c r="AC1962" s="174"/>
    </row>
    <row r="1963" spans="1:29" x14ac:dyDescent="0.25">
      <c r="A1963" s="94" t="s">
        <v>3476</v>
      </c>
      <c r="B1963" s="189" t="s">
        <v>143</v>
      </c>
      <c r="C1963" s="189">
        <v>0.18064024390243902</v>
      </c>
      <c r="D1963" s="189">
        <v>0.3902439024390244</v>
      </c>
      <c r="E1963" s="189">
        <v>9.9847560975609762E-2</v>
      </c>
      <c r="F1963" s="189">
        <v>1.9817073170731708E-2</v>
      </c>
      <c r="G1963" s="189">
        <v>0.26981707317073172</v>
      </c>
      <c r="H1963" s="189" t="s">
        <v>143</v>
      </c>
      <c r="I1963" s="189">
        <v>3.9634146341463415E-2</v>
      </c>
      <c r="J1963" s="188">
        <v>1</v>
      </c>
      <c r="K1963" s="190">
        <v>1312</v>
      </c>
      <c r="L1963" s="94"/>
      <c r="M1963" s="189" t="s">
        <v>143</v>
      </c>
      <c r="N1963" s="189" t="s">
        <v>143</v>
      </c>
      <c r="O1963" s="189">
        <v>0.161</v>
      </c>
      <c r="P1963" s="189">
        <v>0.20200000000000001</v>
      </c>
      <c r="Q1963" s="189">
        <v>0.36399999999999999</v>
      </c>
      <c r="R1963" s="189">
        <v>0.41699999999999998</v>
      </c>
      <c r="S1963" s="189">
        <v>8.5000000000000006E-2</v>
      </c>
      <c r="T1963" s="189">
        <v>0.11700000000000001</v>
      </c>
      <c r="U1963" s="189">
        <v>1.4E-2</v>
      </c>
      <c r="V1963" s="189">
        <v>2.9000000000000001E-2</v>
      </c>
      <c r="W1963" s="189">
        <v>0.246</v>
      </c>
      <c r="X1963" s="189">
        <v>0.29399999999999998</v>
      </c>
      <c r="Y1963" s="189" t="s">
        <v>143</v>
      </c>
      <c r="Z1963" s="189" t="s">
        <v>143</v>
      </c>
      <c r="AA1963" s="189">
        <v>0.03</v>
      </c>
      <c r="AB1963" s="189">
        <v>5.1999999999999998E-2</v>
      </c>
      <c r="AC1963" s="174"/>
    </row>
    <row r="1964" spans="1:29" x14ac:dyDescent="0.25">
      <c r="A1964" s="94" t="s">
        <v>3477</v>
      </c>
      <c r="B1964" s="189" t="s">
        <v>143</v>
      </c>
      <c r="C1964" s="189">
        <v>0.39569313593539707</v>
      </c>
      <c r="D1964" s="189">
        <v>0.20188425302826379</v>
      </c>
      <c r="E1964" s="189">
        <v>4.8452220726783311E-2</v>
      </c>
      <c r="F1964" s="189">
        <v>9.9596231493943477E-2</v>
      </c>
      <c r="G1964" s="189">
        <v>0.21803499327052489</v>
      </c>
      <c r="H1964" s="189" t="s">
        <v>143</v>
      </c>
      <c r="I1964" s="189">
        <v>3.6339165545087482E-2</v>
      </c>
      <c r="J1964" s="188">
        <v>1</v>
      </c>
      <c r="K1964" s="190">
        <v>743</v>
      </c>
      <c r="L1964" s="94"/>
      <c r="M1964" s="189" t="s">
        <v>143</v>
      </c>
      <c r="N1964" s="189" t="s">
        <v>143</v>
      </c>
      <c r="O1964" s="189">
        <v>0.36099999999999999</v>
      </c>
      <c r="P1964" s="189">
        <v>0.43099999999999999</v>
      </c>
      <c r="Q1964" s="189">
        <v>0.17499999999999999</v>
      </c>
      <c r="R1964" s="189">
        <v>0.23200000000000001</v>
      </c>
      <c r="S1964" s="189">
        <v>3.5000000000000003E-2</v>
      </c>
      <c r="T1964" s="189">
        <v>6.6000000000000003E-2</v>
      </c>
      <c r="U1964" s="189">
        <v>0.08</v>
      </c>
      <c r="V1964" s="189">
        <v>0.123</v>
      </c>
      <c r="W1964" s="189">
        <v>0.19</v>
      </c>
      <c r="X1964" s="189">
        <v>0.249</v>
      </c>
      <c r="Y1964" s="189" t="s">
        <v>143</v>
      </c>
      <c r="Z1964" s="189" t="s">
        <v>143</v>
      </c>
      <c r="AA1964" s="189">
        <v>2.5000000000000001E-2</v>
      </c>
      <c r="AB1964" s="189">
        <v>5.1999999999999998E-2</v>
      </c>
      <c r="AC1964" s="174"/>
    </row>
    <row r="1965" spans="1:29" x14ac:dyDescent="0.25">
      <c r="A1965" s="94" t="s">
        <v>3478</v>
      </c>
      <c r="B1965" s="189" t="s">
        <v>143</v>
      </c>
      <c r="C1965" s="189">
        <v>0.16875712656784492</v>
      </c>
      <c r="D1965" s="189">
        <v>0.22348916761687571</v>
      </c>
      <c r="E1965" s="189">
        <v>9.6921322690992018E-2</v>
      </c>
      <c r="F1965" s="189">
        <v>3.0786773090079819E-2</v>
      </c>
      <c r="G1965" s="189">
        <v>0.43101482326111745</v>
      </c>
      <c r="H1965" s="189" t="s">
        <v>143</v>
      </c>
      <c r="I1965" s="189">
        <v>4.9030786773090078E-2</v>
      </c>
      <c r="J1965" s="188">
        <v>0.99999999999999989</v>
      </c>
      <c r="K1965" s="190">
        <v>877</v>
      </c>
      <c r="L1965" s="94"/>
      <c r="M1965" s="189" t="s">
        <v>143</v>
      </c>
      <c r="N1965" s="189" t="s">
        <v>143</v>
      </c>
      <c r="O1965" s="189">
        <v>0.14499999999999999</v>
      </c>
      <c r="P1965" s="189">
        <v>0.19500000000000001</v>
      </c>
      <c r="Q1965" s="189">
        <v>0.19700000000000001</v>
      </c>
      <c r="R1965" s="189">
        <v>0.252</v>
      </c>
      <c r="S1965" s="189">
        <v>7.9000000000000001E-2</v>
      </c>
      <c r="T1965" s="189">
        <v>0.11799999999999999</v>
      </c>
      <c r="U1965" s="189">
        <v>2.1000000000000001E-2</v>
      </c>
      <c r="V1965" s="189">
        <v>4.3999999999999997E-2</v>
      </c>
      <c r="W1965" s="189">
        <v>0.39900000000000002</v>
      </c>
      <c r="X1965" s="189">
        <v>0.46400000000000002</v>
      </c>
      <c r="Y1965" s="189" t="s">
        <v>143</v>
      </c>
      <c r="Z1965" s="189" t="s">
        <v>143</v>
      </c>
      <c r="AA1965" s="189">
        <v>3.6999999999999998E-2</v>
      </c>
      <c r="AB1965" s="189">
        <v>6.5000000000000002E-2</v>
      </c>
      <c r="AC1965" s="174"/>
    </row>
    <row r="1966" spans="1:29" x14ac:dyDescent="0.25">
      <c r="A1966" s="94" t="s">
        <v>3479</v>
      </c>
      <c r="B1966" s="189" t="s">
        <v>143</v>
      </c>
      <c r="C1966" s="189">
        <v>0.33955610869114294</v>
      </c>
      <c r="D1966" s="189">
        <v>0.43289773905828666</v>
      </c>
      <c r="E1966" s="189">
        <v>9.1267371914540554E-2</v>
      </c>
      <c r="F1966" s="189">
        <v>1.5142086704003318E-2</v>
      </c>
      <c r="G1966" s="189">
        <v>7.3843600912673724E-2</v>
      </c>
      <c r="H1966" s="189" t="s">
        <v>143</v>
      </c>
      <c r="I1966" s="189">
        <v>4.7293092719352829E-2</v>
      </c>
      <c r="J1966" s="188">
        <v>1</v>
      </c>
      <c r="K1966" s="190">
        <v>4821</v>
      </c>
      <c r="L1966" s="94"/>
      <c r="M1966" s="189" t="s">
        <v>143</v>
      </c>
      <c r="N1966" s="189" t="s">
        <v>143</v>
      </c>
      <c r="O1966" s="189">
        <v>0.32600000000000001</v>
      </c>
      <c r="P1966" s="189">
        <v>0.35299999999999998</v>
      </c>
      <c r="Q1966" s="189">
        <v>0.41899999999999998</v>
      </c>
      <c r="R1966" s="189">
        <v>0.44700000000000001</v>
      </c>
      <c r="S1966" s="189">
        <v>8.3000000000000004E-2</v>
      </c>
      <c r="T1966" s="189">
        <v>0.1</v>
      </c>
      <c r="U1966" s="189">
        <v>1.2E-2</v>
      </c>
      <c r="V1966" s="189">
        <v>1.9E-2</v>
      </c>
      <c r="W1966" s="189">
        <v>6.7000000000000004E-2</v>
      </c>
      <c r="X1966" s="189">
        <v>8.2000000000000003E-2</v>
      </c>
      <c r="Y1966" s="189" t="s">
        <v>143</v>
      </c>
      <c r="Z1966" s="189" t="s">
        <v>143</v>
      </c>
      <c r="AA1966" s="189">
        <v>4.2000000000000003E-2</v>
      </c>
      <c r="AB1966" s="189">
        <v>5.3999999999999999E-2</v>
      </c>
      <c r="AC1966" s="174"/>
    </row>
    <row r="1967" spans="1:29" x14ac:dyDescent="0.25">
      <c r="A1967" s="94" t="s">
        <v>3480</v>
      </c>
      <c r="B1967" s="189" t="s">
        <v>143</v>
      </c>
      <c r="C1967" s="189">
        <v>0.48862275449101794</v>
      </c>
      <c r="D1967" s="189">
        <v>0.33772455089820358</v>
      </c>
      <c r="E1967" s="189">
        <v>5.748502994011976E-2</v>
      </c>
      <c r="F1967" s="189">
        <v>1.1976047904191617E-3</v>
      </c>
      <c r="G1967" s="189">
        <v>6.8263473053892215E-2</v>
      </c>
      <c r="H1967" s="189" t="s">
        <v>143</v>
      </c>
      <c r="I1967" s="189">
        <v>4.6706586826347304E-2</v>
      </c>
      <c r="J1967" s="188">
        <v>1</v>
      </c>
      <c r="K1967" s="190">
        <v>835</v>
      </c>
      <c r="L1967" s="94"/>
      <c r="M1967" s="189" t="s">
        <v>143</v>
      </c>
      <c r="N1967" s="189" t="s">
        <v>143</v>
      </c>
      <c r="O1967" s="189">
        <v>0.45500000000000002</v>
      </c>
      <c r="P1967" s="189">
        <v>0.52300000000000002</v>
      </c>
      <c r="Q1967" s="189">
        <v>0.30599999999999999</v>
      </c>
      <c r="R1967" s="189">
        <v>0.37</v>
      </c>
      <c r="S1967" s="189">
        <v>4.3999999999999997E-2</v>
      </c>
      <c r="T1967" s="189">
        <v>7.4999999999999997E-2</v>
      </c>
      <c r="U1967" s="189">
        <v>0</v>
      </c>
      <c r="V1967" s="189">
        <v>7.0000000000000001E-3</v>
      </c>
      <c r="W1967" s="189">
        <v>5.2999999999999999E-2</v>
      </c>
      <c r="X1967" s="189">
        <v>8.6999999999999994E-2</v>
      </c>
      <c r="Y1967" s="189" t="s">
        <v>143</v>
      </c>
      <c r="Z1967" s="189" t="s">
        <v>143</v>
      </c>
      <c r="AA1967" s="189">
        <v>3.4000000000000002E-2</v>
      </c>
      <c r="AB1967" s="189">
        <v>6.3E-2</v>
      </c>
      <c r="AC1967" s="174"/>
    </row>
    <row r="1968" spans="1:29" x14ac:dyDescent="0.25">
      <c r="A1968" s="94" t="s">
        <v>3481</v>
      </c>
      <c r="B1968" s="189">
        <v>5.1564905079527962E-2</v>
      </c>
      <c r="C1968" s="189">
        <v>0.33555669574140584</v>
      </c>
      <c r="D1968" s="189">
        <v>0.29079014879425347</v>
      </c>
      <c r="E1968" s="189">
        <v>5.9902514109799895E-2</v>
      </c>
      <c r="F1968" s="189">
        <v>1.8984094407388404E-2</v>
      </c>
      <c r="G1968" s="189">
        <v>0.21587993842996409</v>
      </c>
      <c r="H1968" s="189">
        <v>6.4135454079014879E-4</v>
      </c>
      <c r="I1968" s="189">
        <v>2.6680348896870189E-2</v>
      </c>
      <c r="J1968" s="188">
        <v>1</v>
      </c>
      <c r="K1968" s="190">
        <v>7796</v>
      </c>
      <c r="L1968" s="94"/>
      <c r="M1968" s="189">
        <v>4.7E-2</v>
      </c>
      <c r="N1968" s="189">
        <v>5.7000000000000002E-2</v>
      </c>
      <c r="O1968" s="189">
        <v>0.32500000000000001</v>
      </c>
      <c r="P1968" s="189">
        <v>0.34599999999999997</v>
      </c>
      <c r="Q1968" s="189">
        <v>0.28100000000000003</v>
      </c>
      <c r="R1968" s="189">
        <v>0.30099999999999999</v>
      </c>
      <c r="S1968" s="189">
        <v>5.5E-2</v>
      </c>
      <c r="T1968" s="189">
        <v>6.5000000000000002E-2</v>
      </c>
      <c r="U1968" s="189">
        <v>1.6E-2</v>
      </c>
      <c r="V1968" s="189">
        <v>2.1999999999999999E-2</v>
      </c>
      <c r="W1968" s="189">
        <v>0.20699999999999999</v>
      </c>
      <c r="X1968" s="189">
        <v>0.22500000000000001</v>
      </c>
      <c r="Y1968" s="189">
        <v>0</v>
      </c>
      <c r="Z1968" s="189">
        <v>2E-3</v>
      </c>
      <c r="AA1968" s="189">
        <v>2.3E-2</v>
      </c>
      <c r="AB1968" s="189">
        <v>0.03</v>
      </c>
      <c r="AC1968" s="174"/>
    </row>
    <row r="1969" spans="1:29" x14ac:dyDescent="0.25">
      <c r="A1969" s="94" t="s">
        <v>3482</v>
      </c>
      <c r="B1969" s="189" t="s">
        <v>143</v>
      </c>
      <c r="C1969" s="189">
        <v>0.32931726907630521</v>
      </c>
      <c r="D1969" s="189">
        <v>0.43775100401606426</v>
      </c>
      <c r="E1969" s="189">
        <v>6.4257028112449793E-2</v>
      </c>
      <c r="F1969" s="189">
        <v>3.2128514056224897E-2</v>
      </c>
      <c r="G1969" s="189">
        <v>0.12449799196787148</v>
      </c>
      <c r="H1969" s="189" t="s">
        <v>143</v>
      </c>
      <c r="I1969" s="189">
        <v>1.2048192771084338E-2</v>
      </c>
      <c r="J1969" s="188">
        <v>1</v>
      </c>
      <c r="K1969" s="190">
        <v>249</v>
      </c>
      <c r="L1969" s="94"/>
      <c r="M1969" s="189" t="s">
        <v>143</v>
      </c>
      <c r="N1969" s="189" t="s">
        <v>143</v>
      </c>
      <c r="O1969" s="189">
        <v>0.27400000000000002</v>
      </c>
      <c r="P1969" s="189">
        <v>0.39</v>
      </c>
      <c r="Q1969" s="189">
        <v>0.378</v>
      </c>
      <c r="R1969" s="189">
        <v>0.5</v>
      </c>
      <c r="S1969" s="189">
        <v>0.04</v>
      </c>
      <c r="T1969" s="189">
        <v>0.10199999999999999</v>
      </c>
      <c r="U1969" s="189">
        <v>1.6E-2</v>
      </c>
      <c r="V1969" s="189">
        <v>6.2E-2</v>
      </c>
      <c r="W1969" s="189">
        <v>8.8999999999999996E-2</v>
      </c>
      <c r="X1969" s="189">
        <v>0.17100000000000001</v>
      </c>
      <c r="Y1969" s="189" t="s">
        <v>143</v>
      </c>
      <c r="Z1969" s="189" t="s">
        <v>143</v>
      </c>
      <c r="AA1969" s="189">
        <v>4.0000000000000001E-3</v>
      </c>
      <c r="AB1969" s="189">
        <v>3.5000000000000003E-2</v>
      </c>
      <c r="AC1969" s="174"/>
    </row>
    <row r="1970" spans="1:29" x14ac:dyDescent="0.25">
      <c r="A1970" s="94" t="s">
        <v>3483</v>
      </c>
      <c r="B1970" s="189" t="s">
        <v>143</v>
      </c>
      <c r="C1970" s="189">
        <v>9.7345132743362831E-2</v>
      </c>
      <c r="D1970" s="189">
        <v>0.18141592920353983</v>
      </c>
      <c r="E1970" s="189">
        <v>3.5398230088495575E-2</v>
      </c>
      <c r="F1970" s="189">
        <v>3.0973451327433628E-2</v>
      </c>
      <c r="G1970" s="189">
        <v>0.57964601769911506</v>
      </c>
      <c r="H1970" s="189">
        <v>8.8495575221238937E-3</v>
      </c>
      <c r="I1970" s="189">
        <v>6.637168141592921E-2</v>
      </c>
      <c r="J1970" s="188">
        <v>1</v>
      </c>
      <c r="K1970" s="190">
        <v>226</v>
      </c>
      <c r="L1970" s="94"/>
      <c r="M1970" s="189" t="s">
        <v>143</v>
      </c>
      <c r="N1970" s="189" t="s">
        <v>143</v>
      </c>
      <c r="O1970" s="189">
        <v>6.5000000000000002E-2</v>
      </c>
      <c r="P1970" s="189">
        <v>0.14299999999999999</v>
      </c>
      <c r="Q1970" s="189">
        <v>0.13700000000000001</v>
      </c>
      <c r="R1970" s="189">
        <v>0.23699999999999999</v>
      </c>
      <c r="S1970" s="189">
        <v>1.7999999999999999E-2</v>
      </c>
      <c r="T1970" s="189">
        <v>6.8000000000000005E-2</v>
      </c>
      <c r="U1970" s="189">
        <v>1.4999999999999999E-2</v>
      </c>
      <c r="V1970" s="189">
        <v>6.3E-2</v>
      </c>
      <c r="W1970" s="189">
        <v>0.51400000000000001</v>
      </c>
      <c r="X1970" s="189">
        <v>0.64200000000000002</v>
      </c>
      <c r="Y1970" s="189">
        <v>2E-3</v>
      </c>
      <c r="Z1970" s="189">
        <v>3.2000000000000001E-2</v>
      </c>
      <c r="AA1970" s="189">
        <v>4.1000000000000002E-2</v>
      </c>
      <c r="AB1970" s="189">
        <v>0.107</v>
      </c>
      <c r="AC1970" s="174"/>
    </row>
    <row r="1971" spans="1:29" x14ac:dyDescent="0.25">
      <c r="A1971" s="94" t="s">
        <v>3484</v>
      </c>
      <c r="B1971" s="189">
        <v>3.4700315457413249E-2</v>
      </c>
      <c r="C1971" s="189" t="s">
        <v>143</v>
      </c>
      <c r="D1971" s="189">
        <v>0.86277602523659302</v>
      </c>
      <c r="E1971" s="189">
        <v>1.7350157728706624E-2</v>
      </c>
      <c r="F1971" s="189">
        <v>1.5772870662460567E-3</v>
      </c>
      <c r="G1971" s="189">
        <v>1.5772870662460567E-2</v>
      </c>
      <c r="H1971" s="189" t="s">
        <v>143</v>
      </c>
      <c r="I1971" s="189">
        <v>6.7823343848580436E-2</v>
      </c>
      <c r="J1971" s="188">
        <v>1</v>
      </c>
      <c r="K1971" s="190">
        <v>634</v>
      </c>
      <c r="L1971" s="94"/>
      <c r="M1971" s="189">
        <v>2.3E-2</v>
      </c>
      <c r="N1971" s="189">
        <v>5.1999999999999998E-2</v>
      </c>
      <c r="O1971" s="189" t="s">
        <v>143</v>
      </c>
      <c r="P1971" s="189" t="s">
        <v>143</v>
      </c>
      <c r="Q1971" s="189">
        <v>0.83399999999999996</v>
      </c>
      <c r="R1971" s="189">
        <v>0.88700000000000001</v>
      </c>
      <c r="S1971" s="189">
        <v>0.01</v>
      </c>
      <c r="T1971" s="189">
        <v>3.1E-2</v>
      </c>
      <c r="U1971" s="189">
        <v>0</v>
      </c>
      <c r="V1971" s="189">
        <v>8.9999999999999993E-3</v>
      </c>
      <c r="W1971" s="189">
        <v>8.9999999999999993E-3</v>
      </c>
      <c r="X1971" s="189">
        <v>2.9000000000000001E-2</v>
      </c>
      <c r="Y1971" s="189" t="s">
        <v>143</v>
      </c>
      <c r="Z1971" s="189" t="s">
        <v>143</v>
      </c>
      <c r="AA1971" s="189">
        <v>5.0999999999999997E-2</v>
      </c>
      <c r="AB1971" s="189">
        <v>0.09</v>
      </c>
      <c r="AC1971" s="174"/>
    </row>
    <row r="1972" spans="1:29" x14ac:dyDescent="0.25">
      <c r="A1972" s="94" t="s">
        <v>3485</v>
      </c>
      <c r="B1972" s="189">
        <v>9.6194503171247364E-2</v>
      </c>
      <c r="C1972" s="189">
        <v>0.28646934460887952</v>
      </c>
      <c r="D1972" s="189">
        <v>0.2632135306553911</v>
      </c>
      <c r="E1972" s="189">
        <v>5.3911205073995772E-2</v>
      </c>
      <c r="F1972" s="189">
        <v>3.382663847780127E-2</v>
      </c>
      <c r="G1972" s="189">
        <v>0.24101479915433405</v>
      </c>
      <c r="H1972" s="189">
        <v>2.1141649048625794E-3</v>
      </c>
      <c r="I1972" s="189">
        <v>2.3255813953488372E-2</v>
      </c>
      <c r="J1972" s="188">
        <v>1</v>
      </c>
      <c r="K1972" s="190">
        <v>946</v>
      </c>
      <c r="L1972" s="94"/>
      <c r="M1972" s="189">
        <v>7.9000000000000001E-2</v>
      </c>
      <c r="N1972" s="189">
        <v>0.11700000000000001</v>
      </c>
      <c r="O1972" s="189">
        <v>0.25900000000000001</v>
      </c>
      <c r="P1972" s="189">
        <v>0.316</v>
      </c>
      <c r="Q1972" s="189">
        <v>0.23599999999999999</v>
      </c>
      <c r="R1972" s="189">
        <v>0.29199999999999998</v>
      </c>
      <c r="S1972" s="189">
        <v>4.1000000000000002E-2</v>
      </c>
      <c r="T1972" s="189">
        <v>7.0000000000000007E-2</v>
      </c>
      <c r="U1972" s="189">
        <v>2.4E-2</v>
      </c>
      <c r="V1972" s="189">
        <v>4.7E-2</v>
      </c>
      <c r="W1972" s="189">
        <v>0.215</v>
      </c>
      <c r="X1972" s="189">
        <v>0.26900000000000002</v>
      </c>
      <c r="Y1972" s="189">
        <v>1E-3</v>
      </c>
      <c r="Z1972" s="189">
        <v>8.0000000000000002E-3</v>
      </c>
      <c r="AA1972" s="189">
        <v>1.4999999999999999E-2</v>
      </c>
      <c r="AB1972" s="189">
        <v>3.5000000000000003E-2</v>
      </c>
      <c r="AC1972" s="174"/>
    </row>
    <row r="1973" spans="1:29" x14ac:dyDescent="0.25">
      <c r="A1973" s="94" t="s">
        <v>3486</v>
      </c>
      <c r="B1973" s="189">
        <v>0.2770083102493075</v>
      </c>
      <c r="C1973" s="189">
        <v>0.57710064635272396</v>
      </c>
      <c r="D1973" s="189">
        <v>6.9252077562326875E-2</v>
      </c>
      <c r="E1973" s="189">
        <v>2.3084025854108958E-2</v>
      </c>
      <c r="F1973" s="189">
        <v>1.8467220683287165E-3</v>
      </c>
      <c r="G1973" s="189">
        <v>3.3240997229916899E-2</v>
      </c>
      <c r="H1973" s="189" t="s">
        <v>143</v>
      </c>
      <c r="I1973" s="189">
        <v>1.8467220683287166E-2</v>
      </c>
      <c r="J1973" s="188">
        <v>1</v>
      </c>
      <c r="K1973" s="190">
        <v>1083</v>
      </c>
      <c r="L1973" s="94"/>
      <c r="M1973" s="189">
        <v>0.251</v>
      </c>
      <c r="N1973" s="189">
        <v>0.30399999999999999</v>
      </c>
      <c r="O1973" s="189">
        <v>0.54700000000000004</v>
      </c>
      <c r="P1973" s="189">
        <v>0.60599999999999998</v>
      </c>
      <c r="Q1973" s="189">
        <v>5.6000000000000001E-2</v>
      </c>
      <c r="R1973" s="189">
        <v>8.5999999999999993E-2</v>
      </c>
      <c r="S1973" s="189">
        <v>1.6E-2</v>
      </c>
      <c r="T1973" s="189">
        <v>3.4000000000000002E-2</v>
      </c>
      <c r="U1973" s="189">
        <v>1E-3</v>
      </c>
      <c r="V1973" s="189">
        <v>7.0000000000000001E-3</v>
      </c>
      <c r="W1973" s="189">
        <v>2.4E-2</v>
      </c>
      <c r="X1973" s="189">
        <v>4.5999999999999999E-2</v>
      </c>
      <c r="Y1973" s="189" t="s">
        <v>143</v>
      </c>
      <c r="Z1973" s="189" t="s">
        <v>143</v>
      </c>
      <c r="AA1973" s="189">
        <v>1.2E-2</v>
      </c>
      <c r="AB1973" s="189">
        <v>2.8000000000000001E-2</v>
      </c>
      <c r="AC1973" s="174"/>
    </row>
    <row r="1974" spans="1:29" x14ac:dyDescent="0.25">
      <c r="A1974" s="94" t="s">
        <v>3487</v>
      </c>
      <c r="B1974" s="189" t="s">
        <v>143</v>
      </c>
      <c r="C1974" s="189">
        <v>0.20873786407766989</v>
      </c>
      <c r="D1974" s="189">
        <v>0.37864077669902912</v>
      </c>
      <c r="E1974" s="189">
        <v>9.7087378640776698E-2</v>
      </c>
      <c r="F1974" s="189">
        <v>2.9126213592233011E-2</v>
      </c>
      <c r="G1974" s="189">
        <v>0.25728155339805825</v>
      </c>
      <c r="H1974" s="189" t="s">
        <v>143</v>
      </c>
      <c r="I1974" s="189">
        <v>2.9126213592233011E-2</v>
      </c>
      <c r="J1974" s="188">
        <v>0.99999999999999989</v>
      </c>
      <c r="K1974" s="190">
        <v>206</v>
      </c>
      <c r="L1974" s="94"/>
      <c r="M1974" s="189" t="s">
        <v>143</v>
      </c>
      <c r="N1974" s="189" t="s">
        <v>143</v>
      </c>
      <c r="O1974" s="189">
        <v>0.159</v>
      </c>
      <c r="P1974" s="189">
        <v>0.26900000000000002</v>
      </c>
      <c r="Q1974" s="189">
        <v>0.315</v>
      </c>
      <c r="R1974" s="189">
        <v>0.44700000000000001</v>
      </c>
      <c r="S1974" s="189">
        <v>6.4000000000000001E-2</v>
      </c>
      <c r="T1974" s="189">
        <v>0.14499999999999999</v>
      </c>
      <c r="U1974" s="189">
        <v>1.2999999999999999E-2</v>
      </c>
      <c r="V1974" s="189">
        <v>6.2E-2</v>
      </c>
      <c r="W1974" s="189">
        <v>0.20200000000000001</v>
      </c>
      <c r="X1974" s="189">
        <v>0.32100000000000001</v>
      </c>
      <c r="Y1974" s="189" t="s">
        <v>143</v>
      </c>
      <c r="Z1974" s="189" t="s">
        <v>143</v>
      </c>
      <c r="AA1974" s="189">
        <v>1.2999999999999999E-2</v>
      </c>
      <c r="AB1974" s="189">
        <v>6.2E-2</v>
      </c>
      <c r="AC1974" s="174"/>
    </row>
    <row r="1975" spans="1:29" x14ac:dyDescent="0.25">
      <c r="A1975" s="94" t="s">
        <v>3488</v>
      </c>
      <c r="B1975" s="189" t="s">
        <v>143</v>
      </c>
      <c r="C1975" s="189">
        <v>0.34758871701546862</v>
      </c>
      <c r="D1975" s="189">
        <v>0.18653321201091902</v>
      </c>
      <c r="E1975" s="189">
        <v>6.0054595086442217E-2</v>
      </c>
      <c r="F1975" s="189">
        <v>1.5468607825295723E-2</v>
      </c>
      <c r="G1975" s="189">
        <v>0.37579617834394907</v>
      </c>
      <c r="H1975" s="189">
        <v>9.099181073703367E-4</v>
      </c>
      <c r="I1975" s="189">
        <v>1.364877161055505E-2</v>
      </c>
      <c r="J1975" s="188">
        <v>0.99999999999999989</v>
      </c>
      <c r="K1975" s="190">
        <v>1099</v>
      </c>
      <c r="L1975" s="94"/>
      <c r="M1975" s="189" t="s">
        <v>143</v>
      </c>
      <c r="N1975" s="189" t="s">
        <v>143</v>
      </c>
      <c r="O1975" s="189">
        <v>0.32</v>
      </c>
      <c r="P1975" s="189">
        <v>0.376</v>
      </c>
      <c r="Q1975" s="189">
        <v>0.16500000000000001</v>
      </c>
      <c r="R1975" s="189">
        <v>0.21099999999999999</v>
      </c>
      <c r="S1975" s="189">
        <v>4.7E-2</v>
      </c>
      <c r="T1975" s="189">
        <v>7.5999999999999998E-2</v>
      </c>
      <c r="U1975" s="189">
        <v>0.01</v>
      </c>
      <c r="V1975" s="189">
        <v>2.5000000000000001E-2</v>
      </c>
      <c r="W1975" s="189">
        <v>0.34799999999999998</v>
      </c>
      <c r="X1975" s="189">
        <v>0.40500000000000003</v>
      </c>
      <c r="Y1975" s="189">
        <v>0</v>
      </c>
      <c r="Z1975" s="189">
        <v>5.0000000000000001E-3</v>
      </c>
      <c r="AA1975" s="189">
        <v>8.0000000000000002E-3</v>
      </c>
      <c r="AB1975" s="189">
        <v>2.1999999999999999E-2</v>
      </c>
      <c r="AC1975" s="174"/>
    </row>
    <row r="1976" spans="1:29" x14ac:dyDescent="0.25">
      <c r="A1976" s="94" t="s">
        <v>3489</v>
      </c>
      <c r="B1976" s="189" t="s">
        <v>143</v>
      </c>
      <c r="C1976" s="189">
        <v>0.4631578947368421</v>
      </c>
      <c r="D1976" s="189">
        <v>0.39298245614035088</v>
      </c>
      <c r="E1976" s="189">
        <v>4.912280701754386E-2</v>
      </c>
      <c r="F1976" s="189" t="s">
        <v>143</v>
      </c>
      <c r="G1976" s="189">
        <v>3.5087719298245615E-3</v>
      </c>
      <c r="H1976" s="189" t="s">
        <v>143</v>
      </c>
      <c r="I1976" s="189">
        <v>9.1228070175438603E-2</v>
      </c>
      <c r="J1976" s="188">
        <v>1</v>
      </c>
      <c r="K1976" s="190">
        <v>285</v>
      </c>
      <c r="L1976" s="94"/>
      <c r="M1976" s="189" t="s">
        <v>143</v>
      </c>
      <c r="N1976" s="189" t="s">
        <v>143</v>
      </c>
      <c r="O1976" s="189">
        <v>0.40600000000000003</v>
      </c>
      <c r="P1976" s="189">
        <v>0.52100000000000002</v>
      </c>
      <c r="Q1976" s="189">
        <v>0.33800000000000002</v>
      </c>
      <c r="R1976" s="189">
        <v>0.45100000000000001</v>
      </c>
      <c r="S1976" s="189">
        <v>2.9000000000000001E-2</v>
      </c>
      <c r="T1976" s="189">
        <v>8.1000000000000003E-2</v>
      </c>
      <c r="U1976" s="189" t="s">
        <v>143</v>
      </c>
      <c r="V1976" s="189" t="s">
        <v>143</v>
      </c>
      <c r="W1976" s="189">
        <v>1E-3</v>
      </c>
      <c r="X1976" s="189">
        <v>0.02</v>
      </c>
      <c r="Y1976" s="189" t="s">
        <v>143</v>
      </c>
      <c r="Z1976" s="189" t="s">
        <v>143</v>
      </c>
      <c r="AA1976" s="189">
        <v>6.3E-2</v>
      </c>
      <c r="AB1976" s="189">
        <v>0.13</v>
      </c>
      <c r="AC1976" s="174"/>
    </row>
    <row r="1977" spans="1:29" x14ac:dyDescent="0.25">
      <c r="A1977" s="94" t="s">
        <v>3490</v>
      </c>
      <c r="B1977" s="189" t="s">
        <v>143</v>
      </c>
      <c r="C1977" s="189">
        <v>0.28888888888888886</v>
      </c>
      <c r="D1977" s="189">
        <v>0.36666666666666664</v>
      </c>
      <c r="E1977" s="189">
        <v>8.1481481481481488E-2</v>
      </c>
      <c r="F1977" s="189">
        <v>2.5925925925925925E-2</v>
      </c>
      <c r="G1977" s="189">
        <v>0.22592592592592592</v>
      </c>
      <c r="H1977" s="189" t="s">
        <v>143</v>
      </c>
      <c r="I1977" s="189">
        <v>1.1111111111111112E-2</v>
      </c>
      <c r="J1977" s="188">
        <v>0.99999999999999978</v>
      </c>
      <c r="K1977" s="190">
        <v>270</v>
      </c>
      <c r="L1977" s="94"/>
      <c r="M1977" s="189" t="s">
        <v>143</v>
      </c>
      <c r="N1977" s="189" t="s">
        <v>143</v>
      </c>
      <c r="O1977" s="189">
        <v>0.23799999999999999</v>
      </c>
      <c r="P1977" s="189">
        <v>0.34599999999999997</v>
      </c>
      <c r="Q1977" s="189">
        <v>0.311</v>
      </c>
      <c r="R1977" s="189">
        <v>0.42599999999999999</v>
      </c>
      <c r="S1977" s="189">
        <v>5.3999999999999999E-2</v>
      </c>
      <c r="T1977" s="189">
        <v>0.12</v>
      </c>
      <c r="U1977" s="189">
        <v>1.2999999999999999E-2</v>
      </c>
      <c r="V1977" s="189">
        <v>5.2999999999999999E-2</v>
      </c>
      <c r="W1977" s="189">
        <v>0.18</v>
      </c>
      <c r="X1977" s="189">
        <v>0.27900000000000003</v>
      </c>
      <c r="Y1977" s="189" t="s">
        <v>143</v>
      </c>
      <c r="Z1977" s="189" t="s">
        <v>143</v>
      </c>
      <c r="AA1977" s="189">
        <v>4.0000000000000001E-3</v>
      </c>
      <c r="AB1977" s="189">
        <v>3.2000000000000001E-2</v>
      </c>
      <c r="AC1977" s="174"/>
    </row>
    <row r="1978" spans="1:29" x14ac:dyDescent="0.25">
      <c r="A1978" s="94" t="s">
        <v>3491</v>
      </c>
      <c r="B1978" s="189" t="s">
        <v>143</v>
      </c>
      <c r="C1978" s="189">
        <v>0.42021276595744683</v>
      </c>
      <c r="D1978" s="189">
        <v>0.17553191489361702</v>
      </c>
      <c r="E1978" s="189">
        <v>4.7872340425531915E-2</v>
      </c>
      <c r="F1978" s="189">
        <v>7.9787234042553196E-2</v>
      </c>
      <c r="G1978" s="189">
        <v>0.26063829787234044</v>
      </c>
      <c r="H1978" s="189" t="s">
        <v>143</v>
      </c>
      <c r="I1978" s="189">
        <v>1.5957446808510637E-2</v>
      </c>
      <c r="J1978" s="188">
        <v>1</v>
      </c>
      <c r="K1978" s="190">
        <v>188</v>
      </c>
      <c r="L1978" s="94"/>
      <c r="M1978" s="189" t="s">
        <v>143</v>
      </c>
      <c r="N1978" s="189" t="s">
        <v>143</v>
      </c>
      <c r="O1978" s="189">
        <v>0.35199999999999998</v>
      </c>
      <c r="P1978" s="189">
        <v>0.49199999999999999</v>
      </c>
      <c r="Q1978" s="189">
        <v>0.128</v>
      </c>
      <c r="R1978" s="189">
        <v>0.23599999999999999</v>
      </c>
      <c r="S1978" s="189">
        <v>2.5000000000000001E-2</v>
      </c>
      <c r="T1978" s="189">
        <v>8.7999999999999995E-2</v>
      </c>
      <c r="U1978" s="189">
        <v>4.9000000000000002E-2</v>
      </c>
      <c r="V1978" s="189">
        <v>0.127</v>
      </c>
      <c r="W1978" s="189">
        <v>0.20300000000000001</v>
      </c>
      <c r="X1978" s="189">
        <v>0.32800000000000001</v>
      </c>
      <c r="Y1978" s="189" t="s">
        <v>143</v>
      </c>
      <c r="Z1978" s="189" t="s">
        <v>143</v>
      </c>
      <c r="AA1978" s="189">
        <v>5.0000000000000001E-3</v>
      </c>
      <c r="AB1978" s="189">
        <v>4.5999999999999999E-2</v>
      </c>
      <c r="AC1978" s="174"/>
    </row>
    <row r="1979" spans="1:29" x14ac:dyDescent="0.25">
      <c r="A1979" s="94" t="s">
        <v>3492</v>
      </c>
      <c r="B1979" s="189" t="s">
        <v>143</v>
      </c>
      <c r="C1979" s="189">
        <v>0.15151515151515152</v>
      </c>
      <c r="D1979" s="189">
        <v>0.18181818181818182</v>
      </c>
      <c r="E1979" s="189">
        <v>9.5959595959595953E-2</v>
      </c>
      <c r="F1979" s="189">
        <v>5.0505050505050504E-2</v>
      </c>
      <c r="G1979" s="189">
        <v>0.48989898989898989</v>
      </c>
      <c r="H1979" s="189" t="s">
        <v>143</v>
      </c>
      <c r="I1979" s="189">
        <v>3.0303030303030304E-2</v>
      </c>
      <c r="J1979" s="188">
        <v>1</v>
      </c>
      <c r="K1979" s="190">
        <v>198</v>
      </c>
      <c r="L1979" s="94"/>
      <c r="M1979" s="189" t="s">
        <v>143</v>
      </c>
      <c r="N1979" s="189" t="s">
        <v>143</v>
      </c>
      <c r="O1979" s="189">
        <v>0.108</v>
      </c>
      <c r="P1979" s="189">
        <v>0.20799999999999999</v>
      </c>
      <c r="Q1979" s="189">
        <v>0.13400000000000001</v>
      </c>
      <c r="R1979" s="189">
        <v>0.24099999999999999</v>
      </c>
      <c r="S1979" s="189">
        <v>6.2E-2</v>
      </c>
      <c r="T1979" s="189">
        <v>0.14499999999999999</v>
      </c>
      <c r="U1979" s="189">
        <v>2.8000000000000001E-2</v>
      </c>
      <c r="V1979" s="189">
        <v>0.09</v>
      </c>
      <c r="W1979" s="189">
        <v>0.42099999999999999</v>
      </c>
      <c r="X1979" s="189">
        <v>0.55900000000000005</v>
      </c>
      <c r="Y1979" s="189" t="s">
        <v>143</v>
      </c>
      <c r="Z1979" s="189" t="s">
        <v>143</v>
      </c>
      <c r="AA1979" s="189">
        <v>1.4E-2</v>
      </c>
      <c r="AB1979" s="189">
        <v>6.5000000000000002E-2</v>
      </c>
      <c r="AC1979" s="174"/>
    </row>
    <row r="1980" spans="1:29" x14ac:dyDescent="0.25">
      <c r="A1980" s="94" t="s">
        <v>3493</v>
      </c>
      <c r="B1980" s="189" t="s">
        <v>143</v>
      </c>
      <c r="C1980" s="189">
        <v>0.32146118721461187</v>
      </c>
      <c r="D1980" s="189">
        <v>0.52328767123287667</v>
      </c>
      <c r="E1980" s="189">
        <v>6.1187214611872147E-2</v>
      </c>
      <c r="F1980" s="189">
        <v>2.7397260273972603E-3</v>
      </c>
      <c r="G1980" s="189">
        <v>6.7579908675799091E-2</v>
      </c>
      <c r="H1980" s="189" t="s">
        <v>143</v>
      </c>
      <c r="I1980" s="189">
        <v>2.3744292237442923E-2</v>
      </c>
      <c r="J1980" s="188">
        <v>0.99999999999999989</v>
      </c>
      <c r="K1980" s="190">
        <v>1095</v>
      </c>
      <c r="L1980" s="94"/>
      <c r="M1980" s="189" t="s">
        <v>143</v>
      </c>
      <c r="N1980" s="189" t="s">
        <v>143</v>
      </c>
      <c r="O1980" s="189">
        <v>0.29399999999999998</v>
      </c>
      <c r="P1980" s="189">
        <v>0.35</v>
      </c>
      <c r="Q1980" s="189">
        <v>0.49399999999999999</v>
      </c>
      <c r="R1980" s="189">
        <v>0.55300000000000005</v>
      </c>
      <c r="S1980" s="189">
        <v>4.8000000000000001E-2</v>
      </c>
      <c r="T1980" s="189">
        <v>7.6999999999999999E-2</v>
      </c>
      <c r="U1980" s="189">
        <v>1E-3</v>
      </c>
      <c r="V1980" s="189">
        <v>8.0000000000000002E-3</v>
      </c>
      <c r="W1980" s="189">
        <v>5.3999999999999999E-2</v>
      </c>
      <c r="X1980" s="189">
        <v>8.4000000000000005E-2</v>
      </c>
      <c r="Y1980" s="189" t="s">
        <v>143</v>
      </c>
      <c r="Z1980" s="189" t="s">
        <v>143</v>
      </c>
      <c r="AA1980" s="189">
        <v>1.6E-2</v>
      </c>
      <c r="AB1980" s="189">
        <v>3.5000000000000003E-2</v>
      </c>
      <c r="AC1980" s="174"/>
    </row>
    <row r="1981" spans="1:29" x14ac:dyDescent="0.25">
      <c r="A1981" s="94" t="s">
        <v>3494</v>
      </c>
      <c r="B1981" s="189" t="s">
        <v>143</v>
      </c>
      <c r="C1981" s="189">
        <v>0.45673076923076922</v>
      </c>
      <c r="D1981" s="189">
        <v>0.36538461538461536</v>
      </c>
      <c r="E1981" s="189">
        <v>5.2884615384615384E-2</v>
      </c>
      <c r="F1981" s="189">
        <v>1.4423076923076924E-2</v>
      </c>
      <c r="G1981" s="189">
        <v>7.6923076923076927E-2</v>
      </c>
      <c r="H1981" s="189" t="s">
        <v>143</v>
      </c>
      <c r="I1981" s="189">
        <v>3.3653846153846152E-2</v>
      </c>
      <c r="J1981" s="188">
        <v>0.99999999999999989</v>
      </c>
      <c r="K1981" s="190">
        <v>208</v>
      </c>
      <c r="L1981" s="94"/>
      <c r="M1981" s="189" t="s">
        <v>143</v>
      </c>
      <c r="N1981" s="189" t="s">
        <v>143</v>
      </c>
      <c r="O1981" s="189">
        <v>0.39</v>
      </c>
      <c r="P1981" s="189">
        <v>0.52500000000000002</v>
      </c>
      <c r="Q1981" s="189">
        <v>0.30299999999999999</v>
      </c>
      <c r="R1981" s="189">
        <v>0.433</v>
      </c>
      <c r="S1981" s="189">
        <v>0.03</v>
      </c>
      <c r="T1981" s="189">
        <v>9.1999999999999998E-2</v>
      </c>
      <c r="U1981" s="189">
        <v>5.0000000000000001E-3</v>
      </c>
      <c r="V1981" s="189">
        <v>4.2000000000000003E-2</v>
      </c>
      <c r="W1981" s="189">
        <v>4.8000000000000001E-2</v>
      </c>
      <c r="X1981" s="189">
        <v>0.121</v>
      </c>
      <c r="Y1981" s="189" t="s">
        <v>143</v>
      </c>
      <c r="Z1981" s="189" t="s">
        <v>143</v>
      </c>
      <c r="AA1981" s="189">
        <v>1.6E-2</v>
      </c>
      <c r="AB1981" s="189">
        <v>6.8000000000000005E-2</v>
      </c>
      <c r="AC1981" s="174"/>
    </row>
    <row r="1982" spans="1:29" x14ac:dyDescent="0.25">
      <c r="A1982" s="94" t="s">
        <v>3495</v>
      </c>
      <c r="B1982" s="189">
        <v>5.8382431708623457E-2</v>
      </c>
      <c r="C1982" s="189">
        <v>0.28516336368505624</v>
      </c>
      <c r="D1982" s="189">
        <v>0.26909480449919659</v>
      </c>
      <c r="E1982" s="189">
        <v>0.10958757364756294</v>
      </c>
      <c r="F1982" s="189">
        <v>1.8425281199785752E-2</v>
      </c>
      <c r="G1982" s="189">
        <v>0.21039100160685592</v>
      </c>
      <c r="H1982" s="189">
        <v>7.9271558650241027E-3</v>
      </c>
      <c r="I1982" s="189">
        <v>4.102838778789502E-2</v>
      </c>
      <c r="J1982" s="188">
        <v>0.99999999999999989</v>
      </c>
      <c r="K1982" s="190">
        <v>9335</v>
      </c>
      <c r="L1982" s="94"/>
      <c r="M1982" s="189">
        <v>5.3999999999999999E-2</v>
      </c>
      <c r="N1982" s="189">
        <v>6.3E-2</v>
      </c>
      <c r="O1982" s="189">
        <v>0.27600000000000002</v>
      </c>
      <c r="P1982" s="189">
        <v>0.29399999999999998</v>
      </c>
      <c r="Q1982" s="189">
        <v>0.26</v>
      </c>
      <c r="R1982" s="189">
        <v>0.27800000000000002</v>
      </c>
      <c r="S1982" s="189">
        <v>0.10299999999999999</v>
      </c>
      <c r="T1982" s="189">
        <v>0.11600000000000001</v>
      </c>
      <c r="U1982" s="189">
        <v>1.6E-2</v>
      </c>
      <c r="V1982" s="189">
        <v>2.1000000000000001E-2</v>
      </c>
      <c r="W1982" s="189">
        <v>0.20200000000000001</v>
      </c>
      <c r="X1982" s="189">
        <v>0.219</v>
      </c>
      <c r="Y1982" s="189">
        <v>6.0000000000000001E-3</v>
      </c>
      <c r="Z1982" s="189">
        <v>0.01</v>
      </c>
      <c r="AA1982" s="189">
        <v>3.6999999999999998E-2</v>
      </c>
      <c r="AB1982" s="189">
        <v>4.4999999999999998E-2</v>
      </c>
      <c r="AC1982" s="174"/>
    </row>
    <row r="1983" spans="1:29" x14ac:dyDescent="0.25">
      <c r="A1983" s="94" t="s">
        <v>3496</v>
      </c>
      <c r="B1983" s="189" t="s">
        <v>143</v>
      </c>
      <c r="C1983" s="189">
        <v>0.25867507886435331</v>
      </c>
      <c r="D1983" s="189">
        <v>0.31861198738170349</v>
      </c>
      <c r="E1983" s="189">
        <v>0.16719242902208201</v>
      </c>
      <c r="F1983" s="189">
        <v>2.2082018927444796E-2</v>
      </c>
      <c r="G1983" s="189">
        <v>0.21766561514195584</v>
      </c>
      <c r="H1983" s="189">
        <v>6.3091482649842269E-3</v>
      </c>
      <c r="I1983" s="189">
        <v>9.4637223974763408E-3</v>
      </c>
      <c r="J1983" s="188">
        <v>0.99999999999999989</v>
      </c>
      <c r="K1983" s="190">
        <v>317</v>
      </c>
      <c r="L1983" s="94"/>
      <c r="M1983" s="189" t="s">
        <v>143</v>
      </c>
      <c r="N1983" s="189" t="s">
        <v>143</v>
      </c>
      <c r="O1983" s="189">
        <v>0.214</v>
      </c>
      <c r="P1983" s="189">
        <v>0.31</v>
      </c>
      <c r="Q1983" s="189">
        <v>0.27</v>
      </c>
      <c r="R1983" s="189">
        <v>0.372</v>
      </c>
      <c r="S1983" s="189">
        <v>0.13</v>
      </c>
      <c r="T1983" s="189">
        <v>0.21199999999999999</v>
      </c>
      <c r="U1983" s="189">
        <v>1.0999999999999999E-2</v>
      </c>
      <c r="V1983" s="189">
        <v>4.4999999999999998E-2</v>
      </c>
      <c r="W1983" s="189">
        <v>0.17599999999999999</v>
      </c>
      <c r="X1983" s="189">
        <v>0.26600000000000001</v>
      </c>
      <c r="Y1983" s="189">
        <v>2E-3</v>
      </c>
      <c r="Z1983" s="189">
        <v>2.3E-2</v>
      </c>
      <c r="AA1983" s="189">
        <v>3.0000000000000001E-3</v>
      </c>
      <c r="AB1983" s="189">
        <v>2.7E-2</v>
      </c>
      <c r="AC1983" s="174"/>
    </row>
    <row r="1984" spans="1:29" x14ac:dyDescent="0.25">
      <c r="A1984" s="94" t="s">
        <v>3497</v>
      </c>
      <c r="B1984" s="189" t="s">
        <v>143</v>
      </c>
      <c r="C1984" s="189">
        <v>3.8194444444444448E-2</v>
      </c>
      <c r="D1984" s="189">
        <v>0.1736111111111111</v>
      </c>
      <c r="E1984" s="189">
        <v>5.5555555555555552E-2</v>
      </c>
      <c r="F1984" s="189">
        <v>2.0833333333333332E-2</v>
      </c>
      <c r="G1984" s="189">
        <v>0.61458333333333337</v>
      </c>
      <c r="H1984" s="189">
        <v>3.4722222222222224E-2</v>
      </c>
      <c r="I1984" s="189">
        <v>6.25E-2</v>
      </c>
      <c r="J1984" s="188">
        <v>1</v>
      </c>
      <c r="K1984" s="190">
        <v>288</v>
      </c>
      <c r="L1984" s="94"/>
      <c r="M1984" s="189" t="s">
        <v>143</v>
      </c>
      <c r="N1984" s="189" t="s">
        <v>143</v>
      </c>
      <c r="O1984" s="189">
        <v>2.1000000000000001E-2</v>
      </c>
      <c r="P1984" s="189">
        <v>6.7000000000000004E-2</v>
      </c>
      <c r="Q1984" s="189">
        <v>0.13400000000000001</v>
      </c>
      <c r="R1984" s="189">
        <v>0.222</v>
      </c>
      <c r="S1984" s="189">
        <v>3.4000000000000002E-2</v>
      </c>
      <c r="T1984" s="189">
        <v>8.7999999999999995E-2</v>
      </c>
      <c r="U1984" s="189">
        <v>0.01</v>
      </c>
      <c r="V1984" s="189">
        <v>4.4999999999999998E-2</v>
      </c>
      <c r="W1984" s="189">
        <v>0.55700000000000005</v>
      </c>
      <c r="X1984" s="189">
        <v>0.66900000000000004</v>
      </c>
      <c r="Y1984" s="189">
        <v>1.9E-2</v>
      </c>
      <c r="Z1984" s="189">
        <v>6.3E-2</v>
      </c>
      <c r="AA1984" s="189">
        <v>0.04</v>
      </c>
      <c r="AB1984" s="189">
        <v>9.7000000000000003E-2</v>
      </c>
      <c r="AC1984" s="174"/>
    </row>
    <row r="1985" spans="1:29" x14ac:dyDescent="0.25">
      <c r="A1985" s="94" t="s">
        <v>3498</v>
      </c>
      <c r="B1985" s="189">
        <v>0.35029069767441862</v>
      </c>
      <c r="C1985" s="189">
        <v>1.4534883720930232E-3</v>
      </c>
      <c r="D1985" s="189">
        <v>0.34447674418604651</v>
      </c>
      <c r="E1985" s="189">
        <v>0.26308139534883723</v>
      </c>
      <c r="F1985" s="189" t="s">
        <v>143</v>
      </c>
      <c r="G1985" s="189">
        <v>4.3604651162790697E-3</v>
      </c>
      <c r="H1985" s="189" t="s">
        <v>143</v>
      </c>
      <c r="I1985" s="189">
        <v>3.6337209302325583E-2</v>
      </c>
      <c r="J1985" s="188">
        <v>1</v>
      </c>
      <c r="K1985" s="190">
        <v>688</v>
      </c>
      <c r="L1985" s="94"/>
      <c r="M1985" s="189">
        <v>0.316</v>
      </c>
      <c r="N1985" s="189">
        <v>0.38700000000000001</v>
      </c>
      <c r="O1985" s="189">
        <v>0</v>
      </c>
      <c r="P1985" s="189">
        <v>8.0000000000000002E-3</v>
      </c>
      <c r="Q1985" s="189">
        <v>0.31</v>
      </c>
      <c r="R1985" s="189">
        <v>0.38100000000000001</v>
      </c>
      <c r="S1985" s="189">
        <v>0.23200000000000001</v>
      </c>
      <c r="T1985" s="189">
        <v>0.29699999999999999</v>
      </c>
      <c r="U1985" s="189" t="s">
        <v>143</v>
      </c>
      <c r="V1985" s="189" t="s">
        <v>143</v>
      </c>
      <c r="W1985" s="189">
        <v>1E-3</v>
      </c>
      <c r="X1985" s="189">
        <v>1.2999999999999999E-2</v>
      </c>
      <c r="Y1985" s="189" t="s">
        <v>143</v>
      </c>
      <c r="Z1985" s="189" t="s">
        <v>143</v>
      </c>
      <c r="AA1985" s="189">
        <v>2.5000000000000001E-2</v>
      </c>
      <c r="AB1985" s="189">
        <v>5.2999999999999999E-2</v>
      </c>
      <c r="AC1985" s="174"/>
    </row>
    <row r="1986" spans="1:29" x14ac:dyDescent="0.25">
      <c r="A1986" s="94" t="s">
        <v>3499</v>
      </c>
      <c r="B1986" s="189">
        <v>0.10058187863674148</v>
      </c>
      <c r="C1986" s="189">
        <v>0.25270157938487114</v>
      </c>
      <c r="D1986" s="189">
        <v>0.25602660016625106</v>
      </c>
      <c r="E1986" s="189">
        <v>0.10889443059019119</v>
      </c>
      <c r="F1986" s="189">
        <v>1.4131338320864505E-2</v>
      </c>
      <c r="G1986" s="189">
        <v>0.23275145469659186</v>
      </c>
      <c r="H1986" s="189">
        <v>1.0806317539484621E-2</v>
      </c>
      <c r="I1986" s="189">
        <v>2.4106400665004156E-2</v>
      </c>
      <c r="J1986" s="188">
        <v>1</v>
      </c>
      <c r="K1986" s="190">
        <v>1203</v>
      </c>
      <c r="L1986" s="94"/>
      <c r="M1986" s="189">
        <v>8.5000000000000006E-2</v>
      </c>
      <c r="N1986" s="189">
        <v>0.11899999999999999</v>
      </c>
      <c r="O1986" s="189">
        <v>0.22900000000000001</v>
      </c>
      <c r="P1986" s="189">
        <v>0.27800000000000002</v>
      </c>
      <c r="Q1986" s="189">
        <v>0.23200000000000001</v>
      </c>
      <c r="R1986" s="189">
        <v>0.28100000000000003</v>
      </c>
      <c r="S1986" s="189">
        <v>9.2999999999999999E-2</v>
      </c>
      <c r="T1986" s="189">
        <v>0.128</v>
      </c>
      <c r="U1986" s="189">
        <v>8.9999999999999993E-3</v>
      </c>
      <c r="V1986" s="189">
        <v>2.3E-2</v>
      </c>
      <c r="W1986" s="189">
        <v>0.21</v>
      </c>
      <c r="X1986" s="189">
        <v>0.25700000000000001</v>
      </c>
      <c r="Y1986" s="189">
        <v>6.0000000000000001E-3</v>
      </c>
      <c r="Z1986" s="189">
        <v>1.7999999999999999E-2</v>
      </c>
      <c r="AA1986" s="189">
        <v>1.7000000000000001E-2</v>
      </c>
      <c r="AB1986" s="189">
        <v>3.4000000000000002E-2</v>
      </c>
      <c r="AC1986" s="174"/>
    </row>
    <row r="1987" spans="1:29" x14ac:dyDescent="0.25">
      <c r="A1987" s="94" t="s">
        <v>3500</v>
      </c>
      <c r="B1987" s="189">
        <v>0.29378127233738383</v>
      </c>
      <c r="C1987" s="189">
        <v>0.46890636168691924</v>
      </c>
      <c r="D1987" s="189">
        <v>0.12508934953538242</v>
      </c>
      <c r="E1987" s="189">
        <v>2.6447462473195141E-2</v>
      </c>
      <c r="F1987" s="189" t="s">
        <v>143</v>
      </c>
      <c r="G1987" s="189">
        <v>3.3595425303788423E-2</v>
      </c>
      <c r="H1987" s="189">
        <v>7.1479628305932807E-3</v>
      </c>
      <c r="I1987" s="189">
        <v>4.5032165832737669E-2</v>
      </c>
      <c r="J1987" s="188">
        <v>1</v>
      </c>
      <c r="K1987" s="190">
        <v>1399</v>
      </c>
      <c r="L1987" s="94"/>
      <c r="M1987" s="189">
        <v>0.27100000000000002</v>
      </c>
      <c r="N1987" s="189">
        <v>0.318</v>
      </c>
      <c r="O1987" s="189">
        <v>0.443</v>
      </c>
      <c r="P1987" s="189">
        <v>0.495</v>
      </c>
      <c r="Q1987" s="189">
        <v>0.109</v>
      </c>
      <c r="R1987" s="189">
        <v>0.14299999999999999</v>
      </c>
      <c r="S1987" s="189">
        <v>1.9E-2</v>
      </c>
      <c r="T1987" s="189">
        <v>3.5999999999999997E-2</v>
      </c>
      <c r="U1987" s="189" t="s">
        <v>143</v>
      </c>
      <c r="V1987" s="189" t="s">
        <v>143</v>
      </c>
      <c r="W1987" s="189">
        <v>2.5000000000000001E-2</v>
      </c>
      <c r="X1987" s="189">
        <v>4.3999999999999997E-2</v>
      </c>
      <c r="Y1987" s="189">
        <v>4.0000000000000001E-3</v>
      </c>
      <c r="Z1987" s="189">
        <v>1.2999999999999999E-2</v>
      </c>
      <c r="AA1987" s="189">
        <v>3.5000000000000003E-2</v>
      </c>
      <c r="AB1987" s="189">
        <v>5.7000000000000002E-2</v>
      </c>
      <c r="AC1987" s="174"/>
    </row>
    <row r="1988" spans="1:29" x14ac:dyDescent="0.25">
      <c r="A1988" s="94" t="s">
        <v>3501</v>
      </c>
      <c r="B1988" s="189" t="s">
        <v>143</v>
      </c>
      <c r="C1988" s="189">
        <v>0.20948616600790515</v>
      </c>
      <c r="D1988" s="189">
        <v>0.28853754940711462</v>
      </c>
      <c r="E1988" s="189">
        <v>0.23715415019762845</v>
      </c>
      <c r="F1988" s="189">
        <v>7.9051383399209481E-3</v>
      </c>
      <c r="G1988" s="189">
        <v>0.22134387351778656</v>
      </c>
      <c r="H1988" s="189">
        <v>1.1857707509881422E-2</v>
      </c>
      <c r="I1988" s="189">
        <v>2.3715415019762844E-2</v>
      </c>
      <c r="J1988" s="188">
        <v>1</v>
      </c>
      <c r="K1988" s="190">
        <v>253</v>
      </c>
      <c r="L1988" s="94"/>
      <c r="M1988" s="189" t="s">
        <v>143</v>
      </c>
      <c r="N1988" s="189" t="s">
        <v>143</v>
      </c>
      <c r="O1988" s="189">
        <v>0.16400000000000001</v>
      </c>
      <c r="P1988" s="189">
        <v>0.26400000000000001</v>
      </c>
      <c r="Q1988" s="189">
        <v>0.23599999999999999</v>
      </c>
      <c r="R1988" s="189">
        <v>0.34699999999999998</v>
      </c>
      <c r="S1988" s="189">
        <v>0.189</v>
      </c>
      <c r="T1988" s="189">
        <v>0.29299999999999998</v>
      </c>
      <c r="U1988" s="189">
        <v>2E-3</v>
      </c>
      <c r="V1988" s="189">
        <v>2.8000000000000001E-2</v>
      </c>
      <c r="W1988" s="189">
        <v>0.17499999999999999</v>
      </c>
      <c r="X1988" s="189">
        <v>0.27600000000000002</v>
      </c>
      <c r="Y1988" s="189">
        <v>4.0000000000000001E-3</v>
      </c>
      <c r="Z1988" s="189">
        <v>3.4000000000000002E-2</v>
      </c>
      <c r="AA1988" s="189">
        <v>1.0999999999999999E-2</v>
      </c>
      <c r="AB1988" s="189">
        <v>5.0999999999999997E-2</v>
      </c>
      <c r="AC1988" s="174"/>
    </row>
    <row r="1989" spans="1:29" x14ac:dyDescent="0.25">
      <c r="A1989" s="94" t="s">
        <v>3502</v>
      </c>
      <c r="B1989" s="189" t="s">
        <v>143</v>
      </c>
      <c r="C1989" s="189">
        <v>0.2415929203539823</v>
      </c>
      <c r="D1989" s="189">
        <v>0.22300884955752212</v>
      </c>
      <c r="E1989" s="189">
        <v>9.6460176991150448E-2</v>
      </c>
      <c r="F1989" s="189">
        <v>2.831858407079646E-2</v>
      </c>
      <c r="G1989" s="189">
        <v>0.36548672566371682</v>
      </c>
      <c r="H1989" s="189">
        <v>1.2389380530973451E-2</v>
      </c>
      <c r="I1989" s="189">
        <v>3.2743362831858407E-2</v>
      </c>
      <c r="J1989" s="188">
        <v>1</v>
      </c>
      <c r="K1989" s="190">
        <v>1130</v>
      </c>
      <c r="L1989" s="94"/>
      <c r="M1989" s="189" t="s">
        <v>143</v>
      </c>
      <c r="N1989" s="189" t="s">
        <v>143</v>
      </c>
      <c r="O1989" s="189">
        <v>0.218</v>
      </c>
      <c r="P1989" s="189">
        <v>0.26700000000000002</v>
      </c>
      <c r="Q1989" s="189">
        <v>0.2</v>
      </c>
      <c r="R1989" s="189">
        <v>0.248</v>
      </c>
      <c r="S1989" s="189">
        <v>8.1000000000000003E-2</v>
      </c>
      <c r="T1989" s="189">
        <v>0.115</v>
      </c>
      <c r="U1989" s="189">
        <v>0.02</v>
      </c>
      <c r="V1989" s="189">
        <v>0.04</v>
      </c>
      <c r="W1989" s="189">
        <v>0.33800000000000002</v>
      </c>
      <c r="X1989" s="189">
        <v>0.39400000000000002</v>
      </c>
      <c r="Y1989" s="189">
        <v>7.0000000000000001E-3</v>
      </c>
      <c r="Z1989" s="189">
        <v>2.1000000000000001E-2</v>
      </c>
      <c r="AA1989" s="189">
        <v>2.4E-2</v>
      </c>
      <c r="AB1989" s="189">
        <v>4.4999999999999998E-2</v>
      </c>
      <c r="AC1989" s="174"/>
    </row>
    <row r="1990" spans="1:29" x14ac:dyDescent="0.25">
      <c r="A1990" s="94" t="s">
        <v>3503</v>
      </c>
      <c r="B1990" s="189" t="s">
        <v>143</v>
      </c>
      <c r="C1990" s="189">
        <v>0.61878453038674031</v>
      </c>
      <c r="D1990" s="189">
        <v>0.24033149171270718</v>
      </c>
      <c r="E1990" s="189">
        <v>3.0386740331491711E-2</v>
      </c>
      <c r="F1990" s="189" t="s">
        <v>143</v>
      </c>
      <c r="G1990" s="189">
        <v>3.0386740331491711E-2</v>
      </c>
      <c r="H1990" s="189" t="s">
        <v>143</v>
      </c>
      <c r="I1990" s="189">
        <v>8.0110497237569064E-2</v>
      </c>
      <c r="J1990" s="188">
        <v>0.99999999999999989</v>
      </c>
      <c r="K1990" s="190">
        <v>362</v>
      </c>
      <c r="L1990" s="94"/>
      <c r="M1990" s="189" t="s">
        <v>143</v>
      </c>
      <c r="N1990" s="189" t="s">
        <v>143</v>
      </c>
      <c r="O1990" s="189">
        <v>0.56799999999999995</v>
      </c>
      <c r="P1990" s="189">
        <v>0.66700000000000004</v>
      </c>
      <c r="Q1990" s="189">
        <v>0.19900000000000001</v>
      </c>
      <c r="R1990" s="189">
        <v>0.28699999999999998</v>
      </c>
      <c r="S1990" s="189">
        <v>1.7000000000000001E-2</v>
      </c>
      <c r="T1990" s="189">
        <v>5.3999999999999999E-2</v>
      </c>
      <c r="U1990" s="189" t="s">
        <v>143</v>
      </c>
      <c r="V1990" s="189" t="s">
        <v>143</v>
      </c>
      <c r="W1990" s="189">
        <v>1.7000000000000001E-2</v>
      </c>
      <c r="X1990" s="189">
        <v>5.3999999999999999E-2</v>
      </c>
      <c r="Y1990" s="189" t="s">
        <v>143</v>
      </c>
      <c r="Z1990" s="189" t="s">
        <v>143</v>
      </c>
      <c r="AA1990" s="189">
        <v>5.6000000000000001E-2</v>
      </c>
      <c r="AB1990" s="189">
        <v>0.113</v>
      </c>
      <c r="AC1990" s="174"/>
    </row>
    <row r="1991" spans="1:29" x14ac:dyDescent="0.25">
      <c r="A1991" s="94" t="s">
        <v>3504</v>
      </c>
      <c r="B1991" s="189" t="s">
        <v>143</v>
      </c>
      <c r="C1991" s="189">
        <v>0.18437500000000001</v>
      </c>
      <c r="D1991" s="189">
        <v>0.34687499999999999</v>
      </c>
      <c r="E1991" s="189">
        <v>0.16875000000000001</v>
      </c>
      <c r="F1991" s="189">
        <v>3.125E-2</v>
      </c>
      <c r="G1991" s="189">
        <v>0.21249999999999999</v>
      </c>
      <c r="H1991" s="189" t="s">
        <v>143</v>
      </c>
      <c r="I1991" s="189">
        <v>5.6250000000000001E-2</v>
      </c>
      <c r="J1991" s="188">
        <v>1</v>
      </c>
      <c r="K1991" s="190">
        <v>320</v>
      </c>
      <c r="L1991" s="94"/>
      <c r="M1991" s="189" t="s">
        <v>143</v>
      </c>
      <c r="N1991" s="189" t="s">
        <v>143</v>
      </c>
      <c r="O1991" s="189">
        <v>0.14599999999999999</v>
      </c>
      <c r="P1991" s="189">
        <v>0.23100000000000001</v>
      </c>
      <c r="Q1991" s="189">
        <v>0.29699999999999999</v>
      </c>
      <c r="R1991" s="189">
        <v>0.40100000000000002</v>
      </c>
      <c r="S1991" s="189">
        <v>0.13200000000000001</v>
      </c>
      <c r="T1991" s="189">
        <v>0.214</v>
      </c>
      <c r="U1991" s="189">
        <v>1.7000000000000001E-2</v>
      </c>
      <c r="V1991" s="189">
        <v>5.7000000000000002E-2</v>
      </c>
      <c r="W1991" s="189">
        <v>0.17100000000000001</v>
      </c>
      <c r="X1991" s="189">
        <v>0.26100000000000001</v>
      </c>
      <c r="Y1991" s="189" t="s">
        <v>143</v>
      </c>
      <c r="Z1991" s="189" t="s">
        <v>143</v>
      </c>
      <c r="AA1991" s="189">
        <v>3.5999999999999997E-2</v>
      </c>
      <c r="AB1991" s="189">
        <v>8.6999999999999994E-2</v>
      </c>
      <c r="AC1991" s="174"/>
    </row>
    <row r="1992" spans="1:29" x14ac:dyDescent="0.25">
      <c r="A1992" s="94" t="s">
        <v>3505</v>
      </c>
      <c r="B1992" s="189" t="s">
        <v>143</v>
      </c>
      <c r="C1992" s="189">
        <v>0.3968253968253968</v>
      </c>
      <c r="D1992" s="189">
        <v>0.1626984126984127</v>
      </c>
      <c r="E1992" s="189">
        <v>0.12301587301587301</v>
      </c>
      <c r="F1992" s="189">
        <v>6.3492063492063489E-2</v>
      </c>
      <c r="G1992" s="189">
        <v>0.20238095238095238</v>
      </c>
      <c r="H1992" s="189">
        <v>3.968253968253968E-3</v>
      </c>
      <c r="I1992" s="189">
        <v>4.7619047619047616E-2</v>
      </c>
      <c r="J1992" s="188">
        <v>1</v>
      </c>
      <c r="K1992" s="190">
        <v>252</v>
      </c>
      <c r="L1992" s="94"/>
      <c r="M1992" s="189" t="s">
        <v>143</v>
      </c>
      <c r="N1992" s="189" t="s">
        <v>143</v>
      </c>
      <c r="O1992" s="189">
        <v>0.33800000000000002</v>
      </c>
      <c r="P1992" s="189">
        <v>0.45800000000000002</v>
      </c>
      <c r="Q1992" s="189">
        <v>0.122</v>
      </c>
      <c r="R1992" s="189">
        <v>0.21299999999999999</v>
      </c>
      <c r="S1992" s="189">
        <v>8.7999999999999995E-2</v>
      </c>
      <c r="T1992" s="189">
        <v>0.16900000000000001</v>
      </c>
      <c r="U1992" s="189">
        <v>3.9E-2</v>
      </c>
      <c r="V1992" s="189">
        <v>0.10100000000000001</v>
      </c>
      <c r="W1992" s="189">
        <v>0.157</v>
      </c>
      <c r="X1992" s="189">
        <v>0.25600000000000001</v>
      </c>
      <c r="Y1992" s="189">
        <v>1E-3</v>
      </c>
      <c r="Z1992" s="189">
        <v>2.1999999999999999E-2</v>
      </c>
      <c r="AA1992" s="189">
        <v>2.7E-2</v>
      </c>
      <c r="AB1992" s="189">
        <v>8.1000000000000003E-2</v>
      </c>
      <c r="AC1992" s="174"/>
    </row>
    <row r="1993" spans="1:29" x14ac:dyDescent="0.25">
      <c r="A1993" s="94" t="s">
        <v>3506</v>
      </c>
      <c r="B1993" s="189" t="s">
        <v>143</v>
      </c>
      <c r="C1993" s="189">
        <v>6.9343065693430656E-2</v>
      </c>
      <c r="D1993" s="189">
        <v>0.20437956204379562</v>
      </c>
      <c r="E1993" s="189">
        <v>0.10218978102189781</v>
      </c>
      <c r="F1993" s="189">
        <v>4.7445255474452552E-2</v>
      </c>
      <c r="G1993" s="189">
        <v>0.50729927007299269</v>
      </c>
      <c r="H1993" s="189">
        <v>1.0948905109489052E-2</v>
      </c>
      <c r="I1993" s="189">
        <v>5.8394160583941604E-2</v>
      </c>
      <c r="J1993" s="188">
        <v>1</v>
      </c>
      <c r="K1993" s="190">
        <v>274</v>
      </c>
      <c r="L1993" s="94"/>
      <c r="M1993" s="189" t="s">
        <v>143</v>
      </c>
      <c r="N1993" s="189" t="s">
        <v>143</v>
      </c>
      <c r="O1993" s="189">
        <v>4.4999999999999998E-2</v>
      </c>
      <c r="P1993" s="189">
        <v>0.106</v>
      </c>
      <c r="Q1993" s="189">
        <v>0.161</v>
      </c>
      <c r="R1993" s="189">
        <v>0.25600000000000001</v>
      </c>
      <c r="S1993" s="189">
        <v>7.1999999999999995E-2</v>
      </c>
      <c r="T1993" s="189">
        <v>0.14399999999999999</v>
      </c>
      <c r="U1993" s="189">
        <v>2.8000000000000001E-2</v>
      </c>
      <c r="V1993" s="189">
        <v>7.9000000000000001E-2</v>
      </c>
      <c r="W1993" s="189">
        <v>0.44800000000000001</v>
      </c>
      <c r="X1993" s="189">
        <v>0.56599999999999995</v>
      </c>
      <c r="Y1993" s="189">
        <v>4.0000000000000001E-3</v>
      </c>
      <c r="Z1993" s="189">
        <v>3.2000000000000001E-2</v>
      </c>
      <c r="AA1993" s="189">
        <v>3.5999999999999997E-2</v>
      </c>
      <c r="AB1993" s="189">
        <v>9.2999999999999999E-2</v>
      </c>
      <c r="AC1993" s="174"/>
    </row>
    <row r="1994" spans="1:29" x14ac:dyDescent="0.25">
      <c r="A1994" s="94" t="s">
        <v>3507</v>
      </c>
      <c r="B1994" s="189" t="s">
        <v>143</v>
      </c>
      <c r="C1994" s="189">
        <v>0.30042918454935624</v>
      </c>
      <c r="D1994" s="189">
        <v>0.45278969957081544</v>
      </c>
      <c r="E1994" s="189">
        <v>0.10228898426323318</v>
      </c>
      <c r="F1994" s="189">
        <v>9.2989985693848354E-3</v>
      </c>
      <c r="G1994" s="189">
        <v>8.5836909871244635E-2</v>
      </c>
      <c r="H1994" s="189">
        <v>2.8612303290414878E-3</v>
      </c>
      <c r="I1994" s="189">
        <v>4.6494992846924176E-2</v>
      </c>
      <c r="J1994" s="188">
        <v>1</v>
      </c>
      <c r="K1994" s="190">
        <v>1398</v>
      </c>
      <c r="L1994" s="94"/>
      <c r="M1994" s="189" t="s">
        <v>143</v>
      </c>
      <c r="N1994" s="189" t="s">
        <v>143</v>
      </c>
      <c r="O1994" s="189">
        <v>0.27700000000000002</v>
      </c>
      <c r="P1994" s="189">
        <v>0.32500000000000001</v>
      </c>
      <c r="Q1994" s="189">
        <v>0.42699999999999999</v>
      </c>
      <c r="R1994" s="189">
        <v>0.47899999999999998</v>
      </c>
      <c r="S1994" s="189">
        <v>8.6999999999999994E-2</v>
      </c>
      <c r="T1994" s="189">
        <v>0.11899999999999999</v>
      </c>
      <c r="U1994" s="189">
        <v>5.0000000000000001E-3</v>
      </c>
      <c r="V1994" s="189">
        <v>1.6E-2</v>
      </c>
      <c r="W1994" s="189">
        <v>7.1999999999999995E-2</v>
      </c>
      <c r="X1994" s="189">
        <v>0.10199999999999999</v>
      </c>
      <c r="Y1994" s="189">
        <v>1E-3</v>
      </c>
      <c r="Z1994" s="189">
        <v>7.0000000000000001E-3</v>
      </c>
      <c r="AA1994" s="189">
        <v>3.6999999999999998E-2</v>
      </c>
      <c r="AB1994" s="189">
        <v>5.8999999999999997E-2</v>
      </c>
      <c r="AC1994" s="174"/>
    </row>
    <row r="1995" spans="1:29" x14ac:dyDescent="0.25">
      <c r="A1995" s="94" t="s">
        <v>3508</v>
      </c>
      <c r="B1995" s="189" t="s">
        <v>143</v>
      </c>
      <c r="C1995" s="189">
        <v>0.38738738738738737</v>
      </c>
      <c r="D1995" s="189">
        <v>0.31531531531531531</v>
      </c>
      <c r="E1995" s="189">
        <v>0.11711711711711711</v>
      </c>
      <c r="F1995" s="189">
        <v>1.8018018018018018E-2</v>
      </c>
      <c r="G1995" s="189">
        <v>9.0090090090090086E-2</v>
      </c>
      <c r="H1995" s="189">
        <v>9.0090090090090089E-3</v>
      </c>
      <c r="I1995" s="189">
        <v>6.3063063063063057E-2</v>
      </c>
      <c r="J1995" s="188">
        <v>1</v>
      </c>
      <c r="K1995" s="190">
        <v>222</v>
      </c>
      <c r="L1995" s="94"/>
      <c r="M1995" s="189" t="s">
        <v>143</v>
      </c>
      <c r="N1995" s="189" t="s">
        <v>143</v>
      </c>
      <c r="O1995" s="189">
        <v>0.32600000000000001</v>
      </c>
      <c r="P1995" s="189">
        <v>0.45300000000000001</v>
      </c>
      <c r="Q1995" s="189">
        <v>0.25800000000000001</v>
      </c>
      <c r="R1995" s="189">
        <v>0.379</v>
      </c>
      <c r="S1995" s="189">
        <v>8.1000000000000003E-2</v>
      </c>
      <c r="T1995" s="189">
        <v>0.16600000000000001</v>
      </c>
      <c r="U1995" s="189">
        <v>7.0000000000000001E-3</v>
      </c>
      <c r="V1995" s="189">
        <v>4.4999999999999998E-2</v>
      </c>
      <c r="W1995" s="189">
        <v>5.8999999999999997E-2</v>
      </c>
      <c r="X1995" s="189">
        <v>0.13500000000000001</v>
      </c>
      <c r="Y1995" s="189">
        <v>2E-3</v>
      </c>
      <c r="Z1995" s="189">
        <v>3.2000000000000001E-2</v>
      </c>
      <c r="AA1995" s="189">
        <v>3.7999999999999999E-2</v>
      </c>
      <c r="AB1995" s="189">
        <v>0.10299999999999999</v>
      </c>
      <c r="AC1995" s="174"/>
    </row>
    <row r="1996" spans="1:29" x14ac:dyDescent="0.25">
      <c r="A1996" s="94" t="s">
        <v>3509</v>
      </c>
      <c r="B1996" s="189">
        <v>4.6624472573839663E-2</v>
      </c>
      <c r="C1996" s="189">
        <v>0.33913502109704641</v>
      </c>
      <c r="D1996" s="189">
        <v>0.25780590717299579</v>
      </c>
      <c r="E1996" s="189">
        <v>7.8797468354430383E-2</v>
      </c>
      <c r="F1996" s="189">
        <v>2.7637130801687764E-2</v>
      </c>
      <c r="G1996" s="189">
        <v>0.22004219409282699</v>
      </c>
      <c r="H1996" s="189">
        <v>7.9113924050632917E-3</v>
      </c>
      <c r="I1996" s="189">
        <v>2.2046413502109705E-2</v>
      </c>
      <c r="J1996" s="188">
        <v>0.99999999999999989</v>
      </c>
      <c r="K1996" s="190">
        <v>9480</v>
      </c>
      <c r="L1996" s="94"/>
      <c r="M1996" s="189">
        <v>4.2999999999999997E-2</v>
      </c>
      <c r="N1996" s="189">
        <v>5.0999999999999997E-2</v>
      </c>
      <c r="O1996" s="189">
        <v>0.33</v>
      </c>
      <c r="P1996" s="189">
        <v>0.34899999999999998</v>
      </c>
      <c r="Q1996" s="189">
        <v>0.249</v>
      </c>
      <c r="R1996" s="189">
        <v>0.26700000000000002</v>
      </c>
      <c r="S1996" s="189">
        <v>7.3999999999999996E-2</v>
      </c>
      <c r="T1996" s="189">
        <v>8.4000000000000005E-2</v>
      </c>
      <c r="U1996" s="189">
        <v>2.5000000000000001E-2</v>
      </c>
      <c r="V1996" s="189">
        <v>3.1E-2</v>
      </c>
      <c r="W1996" s="189">
        <v>0.21199999999999999</v>
      </c>
      <c r="X1996" s="189">
        <v>0.22800000000000001</v>
      </c>
      <c r="Y1996" s="189">
        <v>6.0000000000000001E-3</v>
      </c>
      <c r="Z1996" s="189">
        <v>0.01</v>
      </c>
      <c r="AA1996" s="189">
        <v>1.9E-2</v>
      </c>
      <c r="AB1996" s="189">
        <v>2.5000000000000001E-2</v>
      </c>
      <c r="AC1996" s="174"/>
    </row>
    <row r="1997" spans="1:29" x14ac:dyDescent="0.25">
      <c r="A1997" s="94" t="s">
        <v>3510</v>
      </c>
      <c r="B1997" s="189" t="s">
        <v>143</v>
      </c>
      <c r="C1997" s="189">
        <v>0.38268156424581007</v>
      </c>
      <c r="D1997" s="189">
        <v>0.29329608938547486</v>
      </c>
      <c r="E1997" s="189">
        <v>0.12569832402234637</v>
      </c>
      <c r="F1997" s="189">
        <v>4.189944134078212E-2</v>
      </c>
      <c r="G1997" s="189">
        <v>0.13966480446927373</v>
      </c>
      <c r="H1997" s="189">
        <v>5.5865921787709499E-3</v>
      </c>
      <c r="I1997" s="189">
        <v>1.11731843575419E-2</v>
      </c>
      <c r="J1997" s="188">
        <v>1.0000000000000002</v>
      </c>
      <c r="K1997" s="190">
        <v>358</v>
      </c>
      <c r="L1997" s="94"/>
      <c r="M1997" s="189" t="s">
        <v>143</v>
      </c>
      <c r="N1997" s="189" t="s">
        <v>143</v>
      </c>
      <c r="O1997" s="189">
        <v>0.33400000000000002</v>
      </c>
      <c r="P1997" s="189">
        <v>0.434</v>
      </c>
      <c r="Q1997" s="189">
        <v>0.249</v>
      </c>
      <c r="R1997" s="189">
        <v>0.34200000000000003</v>
      </c>
      <c r="S1997" s="189">
        <v>9.5000000000000001E-2</v>
      </c>
      <c r="T1997" s="189">
        <v>0.16400000000000001</v>
      </c>
      <c r="U1997" s="189">
        <v>2.5999999999999999E-2</v>
      </c>
      <c r="V1997" s="189">
        <v>6.8000000000000005E-2</v>
      </c>
      <c r="W1997" s="189">
        <v>0.108</v>
      </c>
      <c r="X1997" s="189">
        <v>0.17899999999999999</v>
      </c>
      <c r="Y1997" s="189">
        <v>2E-3</v>
      </c>
      <c r="Z1997" s="189">
        <v>0.02</v>
      </c>
      <c r="AA1997" s="189">
        <v>4.0000000000000001E-3</v>
      </c>
      <c r="AB1997" s="189">
        <v>2.8000000000000001E-2</v>
      </c>
      <c r="AC1997" s="174"/>
    </row>
    <row r="1998" spans="1:29" x14ac:dyDescent="0.25">
      <c r="A1998" s="94" t="s">
        <v>3511</v>
      </c>
      <c r="B1998" s="189" t="s">
        <v>143</v>
      </c>
      <c r="C1998" s="189">
        <v>0.11855670103092783</v>
      </c>
      <c r="D1998" s="189">
        <v>0.20103092783505155</v>
      </c>
      <c r="E1998" s="189">
        <v>6.1855670103092786E-2</v>
      </c>
      <c r="F1998" s="189">
        <v>1.0309278350515464E-2</v>
      </c>
      <c r="G1998" s="189">
        <v>0.53608247422680411</v>
      </c>
      <c r="H1998" s="189">
        <v>4.1237113402061855E-2</v>
      </c>
      <c r="I1998" s="189">
        <v>3.0927835051546393E-2</v>
      </c>
      <c r="J1998" s="188">
        <v>1</v>
      </c>
      <c r="K1998" s="190">
        <v>194</v>
      </c>
      <c r="L1998" s="94"/>
      <c r="M1998" s="189" t="s">
        <v>143</v>
      </c>
      <c r="N1998" s="189" t="s">
        <v>143</v>
      </c>
      <c r="O1998" s="189">
        <v>0.08</v>
      </c>
      <c r="P1998" s="189">
        <v>0.17199999999999999</v>
      </c>
      <c r="Q1998" s="189">
        <v>0.151</v>
      </c>
      <c r="R1998" s="189">
        <v>0.26300000000000001</v>
      </c>
      <c r="S1998" s="189">
        <v>3.5999999999999997E-2</v>
      </c>
      <c r="T1998" s="189">
        <v>0.105</v>
      </c>
      <c r="U1998" s="189">
        <v>3.0000000000000001E-3</v>
      </c>
      <c r="V1998" s="189">
        <v>3.6999999999999998E-2</v>
      </c>
      <c r="W1998" s="189">
        <v>0.46600000000000003</v>
      </c>
      <c r="X1998" s="189">
        <v>0.60499999999999998</v>
      </c>
      <c r="Y1998" s="189">
        <v>2.1000000000000001E-2</v>
      </c>
      <c r="Z1998" s="189">
        <v>7.9000000000000001E-2</v>
      </c>
      <c r="AA1998" s="189">
        <v>1.4E-2</v>
      </c>
      <c r="AB1998" s="189">
        <v>6.6000000000000003E-2</v>
      </c>
      <c r="AC1998" s="174"/>
    </row>
    <row r="1999" spans="1:29" x14ac:dyDescent="0.25">
      <c r="A1999" s="94" t="s">
        <v>3512</v>
      </c>
      <c r="B1999" s="189">
        <v>2.403846153846154E-3</v>
      </c>
      <c r="C1999" s="189">
        <v>2.403846153846154E-3</v>
      </c>
      <c r="D1999" s="189">
        <v>0.90144230769230771</v>
      </c>
      <c r="E1999" s="189">
        <v>6.25E-2</v>
      </c>
      <c r="F1999" s="189">
        <v>2.403846153846154E-3</v>
      </c>
      <c r="G1999" s="189">
        <v>7.2115384615384619E-3</v>
      </c>
      <c r="H1999" s="189" t="s">
        <v>143</v>
      </c>
      <c r="I1999" s="189">
        <v>2.1634615384615384E-2</v>
      </c>
      <c r="J1999" s="188">
        <v>1</v>
      </c>
      <c r="K1999" s="190">
        <v>416</v>
      </c>
      <c r="L1999" s="94"/>
      <c r="M1999" s="189">
        <v>0</v>
      </c>
      <c r="N1999" s="189">
        <v>1.2999999999999999E-2</v>
      </c>
      <c r="O1999" s="189">
        <v>0</v>
      </c>
      <c r="P1999" s="189">
        <v>1.2999999999999999E-2</v>
      </c>
      <c r="Q1999" s="189">
        <v>0.86899999999999999</v>
      </c>
      <c r="R1999" s="189">
        <v>0.92700000000000005</v>
      </c>
      <c r="S1999" s="189">
        <v>4.2999999999999997E-2</v>
      </c>
      <c r="T1999" s="189">
        <v>0.09</v>
      </c>
      <c r="U1999" s="189">
        <v>0</v>
      </c>
      <c r="V1999" s="189">
        <v>1.2999999999999999E-2</v>
      </c>
      <c r="W1999" s="189">
        <v>2E-3</v>
      </c>
      <c r="X1999" s="189">
        <v>2.1000000000000001E-2</v>
      </c>
      <c r="Y1999" s="189" t="s">
        <v>143</v>
      </c>
      <c r="Z1999" s="189" t="s">
        <v>143</v>
      </c>
      <c r="AA1999" s="189">
        <v>1.0999999999999999E-2</v>
      </c>
      <c r="AB1999" s="189">
        <v>4.1000000000000002E-2</v>
      </c>
      <c r="AC1999" s="174"/>
    </row>
    <row r="2000" spans="1:29" x14ac:dyDescent="0.25">
      <c r="A2000" s="94" t="s">
        <v>3513</v>
      </c>
      <c r="B2000" s="189">
        <v>8.6145648312611012E-2</v>
      </c>
      <c r="C2000" s="189">
        <v>0.29129662522202487</v>
      </c>
      <c r="D2000" s="189">
        <v>0.25488454706927177</v>
      </c>
      <c r="E2000" s="189">
        <v>6.7495559502664296E-2</v>
      </c>
      <c r="F2000" s="189">
        <v>3.9076376554174071E-2</v>
      </c>
      <c r="G2000" s="189">
        <v>0.23268206039076378</v>
      </c>
      <c r="H2000" s="189">
        <v>1.0657193605683837E-2</v>
      </c>
      <c r="I2000" s="189">
        <v>1.7761989342806393E-2</v>
      </c>
      <c r="J2000" s="188">
        <v>1</v>
      </c>
      <c r="K2000" s="190">
        <v>1126</v>
      </c>
      <c r="L2000" s="94"/>
      <c r="M2000" s="189">
        <v>7.0999999999999994E-2</v>
      </c>
      <c r="N2000" s="189">
        <v>0.104</v>
      </c>
      <c r="O2000" s="189">
        <v>0.26600000000000001</v>
      </c>
      <c r="P2000" s="189">
        <v>0.31900000000000001</v>
      </c>
      <c r="Q2000" s="189">
        <v>0.23</v>
      </c>
      <c r="R2000" s="189">
        <v>0.28100000000000003</v>
      </c>
      <c r="S2000" s="189">
        <v>5.3999999999999999E-2</v>
      </c>
      <c r="T2000" s="189">
        <v>8.4000000000000005E-2</v>
      </c>
      <c r="U2000" s="189">
        <v>2.9000000000000001E-2</v>
      </c>
      <c r="V2000" s="189">
        <v>5.1999999999999998E-2</v>
      </c>
      <c r="W2000" s="189">
        <v>0.20899999999999999</v>
      </c>
      <c r="X2000" s="189">
        <v>0.25800000000000001</v>
      </c>
      <c r="Y2000" s="189">
        <v>6.0000000000000001E-3</v>
      </c>
      <c r="Z2000" s="189">
        <v>1.9E-2</v>
      </c>
      <c r="AA2000" s="189">
        <v>1.2E-2</v>
      </c>
      <c r="AB2000" s="189">
        <v>2.7E-2</v>
      </c>
    </row>
    <row r="2001" spans="1:28" x14ac:dyDescent="0.25">
      <c r="A2001" s="94" t="s">
        <v>3514</v>
      </c>
      <c r="B2001" s="189">
        <v>0.26661514683153015</v>
      </c>
      <c r="C2001" s="189">
        <v>0.5618238021638331</v>
      </c>
      <c r="D2001" s="189">
        <v>7.3415765069551775E-2</v>
      </c>
      <c r="E2001" s="189">
        <v>1.6228748068006182E-2</v>
      </c>
      <c r="F2001" s="189">
        <v>7.7279752704791343E-4</v>
      </c>
      <c r="G2001" s="189">
        <v>4.6367851622874809E-2</v>
      </c>
      <c r="H2001" s="189">
        <v>3.8639876352395673E-3</v>
      </c>
      <c r="I2001" s="189">
        <v>3.0911901081916538E-2</v>
      </c>
      <c r="J2001" s="188">
        <v>1</v>
      </c>
      <c r="K2001" s="190">
        <v>1294</v>
      </c>
      <c r="L2001" s="94"/>
      <c r="M2001" s="189">
        <v>0.24299999999999999</v>
      </c>
      <c r="N2001" s="189">
        <v>0.29099999999999998</v>
      </c>
      <c r="O2001" s="189">
        <v>0.53500000000000003</v>
      </c>
      <c r="P2001" s="189">
        <v>0.58899999999999997</v>
      </c>
      <c r="Q2001" s="189">
        <v>0.06</v>
      </c>
      <c r="R2001" s="189">
        <v>8.8999999999999996E-2</v>
      </c>
      <c r="S2001" s="189">
        <v>1.0999999999999999E-2</v>
      </c>
      <c r="T2001" s="189">
        <v>2.5000000000000001E-2</v>
      </c>
      <c r="U2001" s="189">
        <v>0</v>
      </c>
      <c r="V2001" s="189">
        <v>4.0000000000000001E-3</v>
      </c>
      <c r="W2001" s="189">
        <v>3.5999999999999997E-2</v>
      </c>
      <c r="X2001" s="189">
        <v>5.8999999999999997E-2</v>
      </c>
      <c r="Y2001" s="189">
        <v>2E-3</v>
      </c>
      <c r="Z2001" s="189">
        <v>8.9999999999999993E-3</v>
      </c>
      <c r="AA2001" s="189">
        <v>2.3E-2</v>
      </c>
      <c r="AB2001" s="189">
        <v>4.2000000000000003E-2</v>
      </c>
    </row>
    <row r="2002" spans="1:28" x14ac:dyDescent="0.25">
      <c r="A2002" s="94" t="s">
        <v>3515</v>
      </c>
      <c r="B2002" s="189" t="s">
        <v>143</v>
      </c>
      <c r="C2002" s="189">
        <v>0.22633744855967078</v>
      </c>
      <c r="D2002" s="189">
        <v>0.26748971193415638</v>
      </c>
      <c r="E2002" s="189">
        <v>0.16460905349794239</v>
      </c>
      <c r="F2002" s="189">
        <v>4.1152263374485597E-2</v>
      </c>
      <c r="G2002" s="189">
        <v>0.26748971193415638</v>
      </c>
      <c r="H2002" s="189">
        <v>2.0576131687242798E-2</v>
      </c>
      <c r="I2002" s="189">
        <v>1.2345679012345678E-2</v>
      </c>
      <c r="J2002" s="188">
        <v>1</v>
      </c>
      <c r="K2002" s="190">
        <v>243</v>
      </c>
      <c r="L2002" s="94"/>
      <c r="M2002" s="189" t="s">
        <v>143</v>
      </c>
      <c r="N2002" s="189" t="s">
        <v>143</v>
      </c>
      <c r="O2002" s="189">
        <v>0.17799999999999999</v>
      </c>
      <c r="P2002" s="189">
        <v>0.28299999999999997</v>
      </c>
      <c r="Q2002" s="189">
        <v>0.216</v>
      </c>
      <c r="R2002" s="189">
        <v>0.32600000000000001</v>
      </c>
      <c r="S2002" s="189">
        <v>0.123</v>
      </c>
      <c r="T2002" s="189">
        <v>0.216</v>
      </c>
      <c r="U2002" s="189">
        <v>2.3E-2</v>
      </c>
      <c r="V2002" s="189">
        <v>7.3999999999999996E-2</v>
      </c>
      <c r="W2002" s="189">
        <v>0.216</v>
      </c>
      <c r="X2002" s="189">
        <v>0.32600000000000001</v>
      </c>
      <c r="Y2002" s="189">
        <v>8.9999999999999993E-3</v>
      </c>
      <c r="Z2002" s="189">
        <v>4.7E-2</v>
      </c>
      <c r="AA2002" s="189">
        <v>4.0000000000000001E-3</v>
      </c>
      <c r="AB2002" s="189">
        <v>3.5999999999999997E-2</v>
      </c>
    </row>
    <row r="2003" spans="1:28" x14ac:dyDescent="0.25">
      <c r="A2003" s="94" t="s">
        <v>3516</v>
      </c>
      <c r="B2003" s="189" t="s">
        <v>143</v>
      </c>
      <c r="C2003" s="189">
        <v>0.31132075471698112</v>
      </c>
      <c r="D2003" s="189">
        <v>0.19085631349782292</v>
      </c>
      <c r="E2003" s="189">
        <v>7.3294629898403477E-2</v>
      </c>
      <c r="F2003" s="189">
        <v>1.5965166908563134E-2</v>
      </c>
      <c r="G2003" s="189">
        <v>0.3788098693759071</v>
      </c>
      <c r="H2003" s="189">
        <v>1.5239477503628448E-2</v>
      </c>
      <c r="I2003" s="189">
        <v>1.4513788098693759E-2</v>
      </c>
      <c r="J2003" s="188">
        <v>0.99999999999999989</v>
      </c>
      <c r="K2003" s="190">
        <v>1378</v>
      </c>
      <c r="L2003" s="94"/>
      <c r="M2003" s="189" t="s">
        <v>143</v>
      </c>
      <c r="N2003" s="189" t="s">
        <v>143</v>
      </c>
      <c r="O2003" s="189">
        <v>0.28699999999999998</v>
      </c>
      <c r="P2003" s="189">
        <v>0.33600000000000002</v>
      </c>
      <c r="Q2003" s="189">
        <v>0.17100000000000001</v>
      </c>
      <c r="R2003" s="189">
        <v>0.21199999999999999</v>
      </c>
      <c r="S2003" s="189">
        <v>6.0999999999999999E-2</v>
      </c>
      <c r="T2003" s="189">
        <v>8.7999999999999995E-2</v>
      </c>
      <c r="U2003" s="189">
        <v>1.0999999999999999E-2</v>
      </c>
      <c r="V2003" s="189">
        <v>2.4E-2</v>
      </c>
      <c r="W2003" s="189">
        <v>0.35399999999999998</v>
      </c>
      <c r="X2003" s="189">
        <v>0.40500000000000003</v>
      </c>
      <c r="Y2003" s="189">
        <v>0.01</v>
      </c>
      <c r="Z2003" s="189">
        <v>2.3E-2</v>
      </c>
      <c r="AA2003" s="189">
        <v>8.9999999999999993E-3</v>
      </c>
      <c r="AB2003" s="189">
        <v>2.1999999999999999E-2</v>
      </c>
    </row>
    <row r="2004" spans="1:28" x14ac:dyDescent="0.25">
      <c r="A2004" s="94" t="s">
        <v>3517</v>
      </c>
      <c r="B2004" s="189" t="s">
        <v>143</v>
      </c>
      <c r="C2004" s="189">
        <v>0.5717884130982368</v>
      </c>
      <c r="D2004" s="189">
        <v>0.26448362720403024</v>
      </c>
      <c r="E2004" s="189">
        <v>7.3047858942065488E-2</v>
      </c>
      <c r="F2004" s="189">
        <v>1.2594458438287154E-2</v>
      </c>
      <c r="G2004" s="189">
        <v>2.5188916876574308E-2</v>
      </c>
      <c r="H2004" s="189" t="s">
        <v>143</v>
      </c>
      <c r="I2004" s="189">
        <v>5.2896725440806043E-2</v>
      </c>
      <c r="J2004" s="188">
        <v>0.99999999999999989</v>
      </c>
      <c r="K2004" s="190">
        <v>397</v>
      </c>
      <c r="L2004" s="94"/>
      <c r="M2004" s="189" t="s">
        <v>143</v>
      </c>
      <c r="N2004" s="189" t="s">
        <v>143</v>
      </c>
      <c r="O2004" s="189">
        <v>0.52300000000000002</v>
      </c>
      <c r="P2004" s="189">
        <v>0.62</v>
      </c>
      <c r="Q2004" s="189">
        <v>0.224</v>
      </c>
      <c r="R2004" s="189">
        <v>0.31</v>
      </c>
      <c r="S2004" s="189">
        <v>5.0999999999999997E-2</v>
      </c>
      <c r="T2004" s="189">
        <v>0.10299999999999999</v>
      </c>
      <c r="U2004" s="189">
        <v>5.0000000000000001E-3</v>
      </c>
      <c r="V2004" s="189">
        <v>2.9000000000000001E-2</v>
      </c>
      <c r="W2004" s="189">
        <v>1.4E-2</v>
      </c>
      <c r="X2004" s="189">
        <v>4.5999999999999999E-2</v>
      </c>
      <c r="Y2004" s="189" t="s">
        <v>143</v>
      </c>
      <c r="Z2004" s="189" t="s">
        <v>143</v>
      </c>
      <c r="AA2004" s="189">
        <v>3.5000000000000003E-2</v>
      </c>
      <c r="AB2004" s="189">
        <v>0.08</v>
      </c>
    </row>
    <row r="2005" spans="1:28" x14ac:dyDescent="0.25">
      <c r="A2005" s="94" t="s">
        <v>3518</v>
      </c>
      <c r="B2005" s="189" t="s">
        <v>143</v>
      </c>
      <c r="C2005" s="189">
        <v>0.25454545454545452</v>
      </c>
      <c r="D2005" s="189">
        <v>0.3575757575757576</v>
      </c>
      <c r="E2005" s="189">
        <v>9.696969696969697E-2</v>
      </c>
      <c r="F2005" s="189">
        <v>2.1212121212121213E-2</v>
      </c>
      <c r="G2005" s="189">
        <v>0.23939393939393938</v>
      </c>
      <c r="H2005" s="189">
        <v>3.0303030303030303E-3</v>
      </c>
      <c r="I2005" s="189">
        <v>2.7272727272727271E-2</v>
      </c>
      <c r="J2005" s="188">
        <v>0.99999999999999989</v>
      </c>
      <c r="K2005" s="190">
        <v>330</v>
      </c>
      <c r="L2005" s="94"/>
      <c r="M2005" s="189" t="s">
        <v>143</v>
      </c>
      <c r="N2005" s="189" t="s">
        <v>143</v>
      </c>
      <c r="O2005" s="189">
        <v>0.21099999999999999</v>
      </c>
      <c r="P2005" s="189">
        <v>0.30399999999999999</v>
      </c>
      <c r="Q2005" s="189">
        <v>0.308</v>
      </c>
      <c r="R2005" s="189">
        <v>0.41099999999999998</v>
      </c>
      <c r="S2005" s="189">
        <v>7.0000000000000007E-2</v>
      </c>
      <c r="T2005" s="189">
        <v>0.13400000000000001</v>
      </c>
      <c r="U2005" s="189">
        <v>0.01</v>
      </c>
      <c r="V2005" s="189">
        <v>4.2999999999999997E-2</v>
      </c>
      <c r="W2005" s="189">
        <v>0.19700000000000001</v>
      </c>
      <c r="X2005" s="189">
        <v>0.28799999999999998</v>
      </c>
      <c r="Y2005" s="189">
        <v>1E-3</v>
      </c>
      <c r="Z2005" s="189">
        <v>1.7000000000000001E-2</v>
      </c>
      <c r="AA2005" s="189">
        <v>1.4E-2</v>
      </c>
      <c r="AB2005" s="189">
        <v>5.0999999999999997E-2</v>
      </c>
    </row>
    <row r="2006" spans="1:28" x14ac:dyDescent="0.25">
      <c r="A2006" s="94" t="s">
        <v>3519</v>
      </c>
      <c r="B2006" s="189" t="s">
        <v>143</v>
      </c>
      <c r="C2006" s="189">
        <v>0.43831168831168832</v>
      </c>
      <c r="D2006" s="189">
        <v>0.20129870129870131</v>
      </c>
      <c r="E2006" s="189">
        <v>3.5714285714285712E-2</v>
      </c>
      <c r="F2006" s="189">
        <v>9.0909090909090912E-2</v>
      </c>
      <c r="G2006" s="189">
        <v>0.20454545454545456</v>
      </c>
      <c r="H2006" s="189">
        <v>3.246753246753247E-3</v>
      </c>
      <c r="I2006" s="189">
        <v>2.5974025974025976E-2</v>
      </c>
      <c r="J2006" s="188">
        <v>1</v>
      </c>
      <c r="K2006" s="190">
        <v>308</v>
      </c>
      <c r="L2006" s="94"/>
      <c r="M2006" s="189" t="s">
        <v>143</v>
      </c>
      <c r="N2006" s="189" t="s">
        <v>143</v>
      </c>
      <c r="O2006" s="189">
        <v>0.38400000000000001</v>
      </c>
      <c r="P2006" s="189">
        <v>0.49399999999999999</v>
      </c>
      <c r="Q2006" s="189">
        <v>0.16</v>
      </c>
      <c r="R2006" s="189">
        <v>0.25</v>
      </c>
      <c r="S2006" s="189">
        <v>0.02</v>
      </c>
      <c r="T2006" s="189">
        <v>6.3E-2</v>
      </c>
      <c r="U2006" s="189">
        <v>6.4000000000000001E-2</v>
      </c>
      <c r="V2006" s="189">
        <v>0.128</v>
      </c>
      <c r="W2006" s="189">
        <v>0.16300000000000001</v>
      </c>
      <c r="X2006" s="189">
        <v>0.253</v>
      </c>
      <c r="Y2006" s="189">
        <v>1E-3</v>
      </c>
      <c r="Z2006" s="189">
        <v>1.7999999999999999E-2</v>
      </c>
      <c r="AA2006" s="189">
        <v>1.2999999999999999E-2</v>
      </c>
      <c r="AB2006" s="189">
        <v>0.05</v>
      </c>
    </row>
    <row r="2007" spans="1:28" x14ac:dyDescent="0.25">
      <c r="A2007" s="94" t="s">
        <v>3520</v>
      </c>
      <c r="B2007" s="189" t="s">
        <v>143</v>
      </c>
      <c r="C2007" s="189">
        <v>0.19327731092436976</v>
      </c>
      <c r="D2007" s="189">
        <v>0.15966386554621848</v>
      </c>
      <c r="E2007" s="189">
        <v>0.1092436974789916</v>
      </c>
      <c r="F2007" s="189">
        <v>1.680672268907563E-2</v>
      </c>
      <c r="G2007" s="189">
        <v>0.48319327731092437</v>
      </c>
      <c r="H2007" s="189">
        <v>2.100840336134454E-2</v>
      </c>
      <c r="I2007" s="189">
        <v>1.680672268907563E-2</v>
      </c>
      <c r="J2007" s="188">
        <v>1</v>
      </c>
      <c r="K2007" s="190">
        <v>238</v>
      </c>
      <c r="L2007" s="94"/>
      <c r="M2007" s="189" t="s">
        <v>143</v>
      </c>
      <c r="N2007" s="189" t="s">
        <v>143</v>
      </c>
      <c r="O2007" s="189">
        <v>0.14799999999999999</v>
      </c>
      <c r="P2007" s="189">
        <v>0.248</v>
      </c>
      <c r="Q2007" s="189">
        <v>0.11899999999999999</v>
      </c>
      <c r="R2007" s="189">
        <v>0.21199999999999999</v>
      </c>
      <c r="S2007" s="189">
        <v>7.5999999999999998E-2</v>
      </c>
      <c r="T2007" s="189">
        <v>0.155</v>
      </c>
      <c r="U2007" s="189">
        <v>7.0000000000000001E-3</v>
      </c>
      <c r="V2007" s="189">
        <v>4.2000000000000003E-2</v>
      </c>
      <c r="W2007" s="189">
        <v>0.42</v>
      </c>
      <c r="X2007" s="189">
        <v>0.54600000000000004</v>
      </c>
      <c r="Y2007" s="189">
        <v>8.9999999999999993E-3</v>
      </c>
      <c r="Z2007" s="189">
        <v>4.8000000000000001E-2</v>
      </c>
      <c r="AA2007" s="189">
        <v>7.0000000000000001E-3</v>
      </c>
      <c r="AB2007" s="189">
        <v>4.2000000000000003E-2</v>
      </c>
    </row>
    <row r="2008" spans="1:28" x14ac:dyDescent="0.25">
      <c r="A2008" s="94" t="s">
        <v>3521</v>
      </c>
      <c r="B2008" s="189" t="s">
        <v>143</v>
      </c>
      <c r="C2008" s="189">
        <v>0.36802664446294753</v>
      </c>
      <c r="D2008" s="189">
        <v>0.41881765195670273</v>
      </c>
      <c r="E2008" s="189">
        <v>7.743547044129892E-2</v>
      </c>
      <c r="F2008" s="189">
        <v>3.7468776019983351E-2</v>
      </c>
      <c r="G2008" s="189">
        <v>8.1598667776852624E-2</v>
      </c>
      <c r="H2008" s="189">
        <v>2.4979184013322231E-3</v>
      </c>
      <c r="I2008" s="189">
        <v>1.4154870940882597E-2</v>
      </c>
      <c r="J2008" s="188">
        <v>1</v>
      </c>
      <c r="K2008" s="190">
        <v>1201</v>
      </c>
      <c r="L2008" s="94"/>
      <c r="M2008" s="189" t="s">
        <v>143</v>
      </c>
      <c r="N2008" s="189" t="s">
        <v>143</v>
      </c>
      <c r="O2008" s="189">
        <v>0.34100000000000003</v>
      </c>
      <c r="P2008" s="189">
        <v>0.39600000000000002</v>
      </c>
      <c r="Q2008" s="189">
        <v>0.39100000000000001</v>
      </c>
      <c r="R2008" s="189">
        <v>0.44700000000000001</v>
      </c>
      <c r="S2008" s="189">
        <v>6.4000000000000001E-2</v>
      </c>
      <c r="T2008" s="189">
        <v>9.4E-2</v>
      </c>
      <c r="U2008" s="189">
        <v>2.8000000000000001E-2</v>
      </c>
      <c r="V2008" s="189">
        <v>0.05</v>
      </c>
      <c r="W2008" s="189">
        <v>6.7000000000000004E-2</v>
      </c>
      <c r="X2008" s="189">
        <v>9.8000000000000004E-2</v>
      </c>
      <c r="Y2008" s="189">
        <v>1E-3</v>
      </c>
      <c r="Z2008" s="189">
        <v>7.0000000000000001E-3</v>
      </c>
      <c r="AA2008" s="189">
        <v>8.9999999999999993E-3</v>
      </c>
      <c r="AB2008" s="189">
        <v>2.3E-2</v>
      </c>
    </row>
    <row r="2009" spans="1:28" x14ac:dyDescent="0.25">
      <c r="A2009" s="94" t="s">
        <v>3522</v>
      </c>
      <c r="B2009" s="189" t="s">
        <v>143</v>
      </c>
      <c r="C2009" s="189">
        <v>0.51968503937007871</v>
      </c>
      <c r="D2009" s="189">
        <v>0.29527559055118108</v>
      </c>
      <c r="E2009" s="189">
        <v>7.874015748031496E-2</v>
      </c>
      <c r="F2009" s="189">
        <v>1.1811023622047244E-2</v>
      </c>
      <c r="G2009" s="189">
        <v>5.905511811023622E-2</v>
      </c>
      <c r="H2009" s="189" t="s">
        <v>143</v>
      </c>
      <c r="I2009" s="189">
        <v>3.5433070866141732E-2</v>
      </c>
      <c r="J2009" s="188">
        <v>0.99999999999999989</v>
      </c>
      <c r="K2009" s="190">
        <v>254</v>
      </c>
      <c r="L2009" s="94"/>
      <c r="M2009" s="189" t="s">
        <v>143</v>
      </c>
      <c r="N2009" s="189" t="s">
        <v>143</v>
      </c>
      <c r="O2009" s="189">
        <v>0.45800000000000002</v>
      </c>
      <c r="P2009" s="189">
        <v>0.57999999999999996</v>
      </c>
      <c r="Q2009" s="189">
        <v>0.24299999999999999</v>
      </c>
      <c r="R2009" s="189">
        <v>0.35399999999999998</v>
      </c>
      <c r="S2009" s="189">
        <v>5.1999999999999998E-2</v>
      </c>
      <c r="T2009" s="189">
        <v>0.11799999999999999</v>
      </c>
      <c r="U2009" s="189">
        <v>4.0000000000000001E-3</v>
      </c>
      <c r="V2009" s="189">
        <v>3.4000000000000002E-2</v>
      </c>
      <c r="W2009" s="189">
        <v>3.5999999999999997E-2</v>
      </c>
      <c r="X2009" s="189">
        <v>9.5000000000000001E-2</v>
      </c>
      <c r="Y2009" s="189" t="s">
        <v>143</v>
      </c>
      <c r="Z2009" s="189" t="s">
        <v>143</v>
      </c>
      <c r="AA2009" s="189">
        <v>1.9E-2</v>
      </c>
      <c r="AB2009" s="189">
        <v>6.6000000000000003E-2</v>
      </c>
    </row>
    <row r="2010" spans="1:28" x14ac:dyDescent="0.25">
      <c r="A2010" s="94" t="s">
        <v>3523</v>
      </c>
      <c r="B2010" s="189">
        <v>4.6096977603826916E-2</v>
      </c>
      <c r="C2010" s="189">
        <v>0.2868739581068348</v>
      </c>
      <c r="D2010" s="189">
        <v>0.26991374936580415</v>
      </c>
      <c r="E2010" s="189">
        <v>0.1129955787490034</v>
      </c>
      <c r="F2010" s="189">
        <v>1.9496992099731825E-2</v>
      </c>
      <c r="G2010" s="189">
        <v>0.23570341378560555</v>
      </c>
      <c r="H2010" s="189">
        <v>7.3204319779662241E-3</v>
      </c>
      <c r="I2010" s="189">
        <v>2.1598898311227077E-2</v>
      </c>
      <c r="J2010" s="188">
        <v>1</v>
      </c>
      <c r="K2010" s="190">
        <v>13797</v>
      </c>
      <c r="L2010" s="94"/>
      <c r="M2010" s="189">
        <v>4.2999999999999997E-2</v>
      </c>
      <c r="N2010" s="189">
        <v>0.05</v>
      </c>
      <c r="O2010" s="189">
        <v>0.27900000000000003</v>
      </c>
      <c r="P2010" s="189">
        <v>0.29399999999999998</v>
      </c>
      <c r="Q2010" s="189">
        <v>0.26300000000000001</v>
      </c>
      <c r="R2010" s="189">
        <v>0.27700000000000002</v>
      </c>
      <c r="S2010" s="189">
        <v>0.108</v>
      </c>
      <c r="T2010" s="189">
        <v>0.11799999999999999</v>
      </c>
      <c r="U2010" s="189">
        <v>1.7000000000000001E-2</v>
      </c>
      <c r="V2010" s="189">
        <v>2.1999999999999999E-2</v>
      </c>
      <c r="W2010" s="189">
        <v>0.22900000000000001</v>
      </c>
      <c r="X2010" s="189">
        <v>0.24299999999999999</v>
      </c>
      <c r="Y2010" s="189">
        <v>6.0000000000000001E-3</v>
      </c>
      <c r="Z2010" s="189">
        <v>8.9999999999999993E-3</v>
      </c>
      <c r="AA2010" s="189">
        <v>1.9E-2</v>
      </c>
      <c r="AB2010" s="189">
        <v>2.4E-2</v>
      </c>
    </row>
    <row r="2011" spans="1:28" x14ac:dyDescent="0.25">
      <c r="A2011" s="94" t="s">
        <v>3524</v>
      </c>
      <c r="B2011" s="189" t="s">
        <v>143</v>
      </c>
      <c r="C2011" s="189">
        <v>0.27037773359840955</v>
      </c>
      <c r="D2011" s="189">
        <v>0.33399602385685884</v>
      </c>
      <c r="E2011" s="189">
        <v>0.15904572564612326</v>
      </c>
      <c r="F2011" s="189">
        <v>1.7892644135188866E-2</v>
      </c>
      <c r="G2011" s="189">
        <v>0.19284294234592445</v>
      </c>
      <c r="H2011" s="189">
        <v>1.9880715705765406E-3</v>
      </c>
      <c r="I2011" s="189">
        <v>2.3856858846918488E-2</v>
      </c>
      <c r="J2011" s="188">
        <v>1</v>
      </c>
      <c r="K2011" s="190">
        <v>503</v>
      </c>
      <c r="L2011" s="94"/>
      <c r="M2011" s="189" t="s">
        <v>143</v>
      </c>
      <c r="N2011" s="189" t="s">
        <v>143</v>
      </c>
      <c r="O2011" s="189">
        <v>0.23300000000000001</v>
      </c>
      <c r="P2011" s="189">
        <v>0.311</v>
      </c>
      <c r="Q2011" s="189">
        <v>0.29399999999999998</v>
      </c>
      <c r="R2011" s="189">
        <v>0.376</v>
      </c>
      <c r="S2011" s="189">
        <v>0.13</v>
      </c>
      <c r="T2011" s="189">
        <v>0.19400000000000001</v>
      </c>
      <c r="U2011" s="189">
        <v>8.9999999999999993E-3</v>
      </c>
      <c r="V2011" s="189">
        <v>3.4000000000000002E-2</v>
      </c>
      <c r="W2011" s="189">
        <v>0.161</v>
      </c>
      <c r="X2011" s="189">
        <v>0.23</v>
      </c>
      <c r="Y2011" s="189">
        <v>0</v>
      </c>
      <c r="Z2011" s="189">
        <v>1.0999999999999999E-2</v>
      </c>
      <c r="AA2011" s="189">
        <v>1.4E-2</v>
      </c>
      <c r="AB2011" s="189">
        <v>4.1000000000000002E-2</v>
      </c>
    </row>
    <row r="2012" spans="1:28" x14ac:dyDescent="0.25">
      <c r="A2012" s="94" t="s">
        <v>3525</v>
      </c>
      <c r="B2012" s="189" t="s">
        <v>143</v>
      </c>
      <c r="C2012" s="189">
        <v>5.8252427184466021E-2</v>
      </c>
      <c r="D2012" s="189">
        <v>0.27508090614886732</v>
      </c>
      <c r="E2012" s="189">
        <v>5.8252427184466021E-2</v>
      </c>
      <c r="F2012" s="189">
        <v>6.4724919093851136E-3</v>
      </c>
      <c r="G2012" s="189">
        <v>0.5145631067961165</v>
      </c>
      <c r="H2012" s="189">
        <v>5.8252427184466021E-2</v>
      </c>
      <c r="I2012" s="189">
        <v>2.9126213592233011E-2</v>
      </c>
      <c r="J2012" s="188">
        <v>1</v>
      </c>
      <c r="K2012" s="190">
        <v>309</v>
      </c>
      <c r="L2012" s="94"/>
      <c r="M2012" s="189" t="s">
        <v>143</v>
      </c>
      <c r="N2012" s="189" t="s">
        <v>143</v>
      </c>
      <c r="O2012" s="189">
        <v>3.6999999999999998E-2</v>
      </c>
      <c r="P2012" s="189">
        <v>0.09</v>
      </c>
      <c r="Q2012" s="189">
        <v>0.22800000000000001</v>
      </c>
      <c r="R2012" s="189">
        <v>0.32700000000000001</v>
      </c>
      <c r="S2012" s="189">
        <v>3.6999999999999998E-2</v>
      </c>
      <c r="T2012" s="189">
        <v>0.09</v>
      </c>
      <c r="U2012" s="189">
        <v>2E-3</v>
      </c>
      <c r="V2012" s="189">
        <v>2.3E-2</v>
      </c>
      <c r="W2012" s="189">
        <v>0.45900000000000002</v>
      </c>
      <c r="X2012" s="189">
        <v>0.56999999999999995</v>
      </c>
      <c r="Y2012" s="189">
        <v>3.6999999999999998E-2</v>
      </c>
      <c r="Z2012" s="189">
        <v>0.09</v>
      </c>
      <c r="AA2012" s="189">
        <v>1.4999999999999999E-2</v>
      </c>
      <c r="AB2012" s="189">
        <v>5.3999999999999999E-2</v>
      </c>
    </row>
    <row r="2013" spans="1:28" x14ac:dyDescent="0.25">
      <c r="A2013" s="94" t="s">
        <v>3526</v>
      </c>
      <c r="B2013" s="189">
        <v>0.15414507772020725</v>
      </c>
      <c r="C2013" s="189" t="s">
        <v>143</v>
      </c>
      <c r="D2013" s="189">
        <v>0.48056994818652848</v>
      </c>
      <c r="E2013" s="189">
        <v>0.19689119170984457</v>
      </c>
      <c r="F2013" s="189">
        <v>0.11658031088082901</v>
      </c>
      <c r="G2013" s="189">
        <v>1.683937823834197E-2</v>
      </c>
      <c r="H2013" s="189" t="s">
        <v>143</v>
      </c>
      <c r="I2013" s="189">
        <v>3.4974093264248704E-2</v>
      </c>
      <c r="J2013" s="188">
        <v>1</v>
      </c>
      <c r="K2013" s="190">
        <v>772</v>
      </c>
      <c r="L2013" s="94"/>
      <c r="M2013" s="189">
        <v>0.13</v>
      </c>
      <c r="N2013" s="189">
        <v>0.18099999999999999</v>
      </c>
      <c r="O2013" s="189" t="s">
        <v>143</v>
      </c>
      <c r="P2013" s="189" t="s">
        <v>143</v>
      </c>
      <c r="Q2013" s="189">
        <v>0.44600000000000001</v>
      </c>
      <c r="R2013" s="189">
        <v>0.51600000000000001</v>
      </c>
      <c r="S2013" s="189">
        <v>0.17</v>
      </c>
      <c r="T2013" s="189">
        <v>0.22600000000000001</v>
      </c>
      <c r="U2013" s="189">
        <v>9.6000000000000002E-2</v>
      </c>
      <c r="V2013" s="189">
        <v>0.14099999999999999</v>
      </c>
      <c r="W2013" s="189">
        <v>0.01</v>
      </c>
      <c r="X2013" s="189">
        <v>2.9000000000000001E-2</v>
      </c>
      <c r="Y2013" s="189" t="s">
        <v>143</v>
      </c>
      <c r="Z2013" s="189" t="s">
        <v>143</v>
      </c>
      <c r="AA2013" s="189">
        <v>2.4E-2</v>
      </c>
      <c r="AB2013" s="189">
        <v>0.05</v>
      </c>
    </row>
    <row r="2014" spans="1:28" x14ac:dyDescent="0.25">
      <c r="A2014" s="94" t="s">
        <v>3527</v>
      </c>
      <c r="B2014" s="189">
        <v>8.5787451984635082E-2</v>
      </c>
      <c r="C2014" s="189">
        <v>0.25352112676056338</v>
      </c>
      <c r="D2014" s="189">
        <v>0.26696542893725994</v>
      </c>
      <c r="E2014" s="189">
        <v>9.7951344430217663E-2</v>
      </c>
      <c r="F2014" s="189">
        <v>2.8809218950064022E-2</v>
      </c>
      <c r="G2014" s="189">
        <v>0.24583866837387963</v>
      </c>
      <c r="H2014" s="189">
        <v>4.4814340588988479E-3</v>
      </c>
      <c r="I2014" s="189">
        <v>1.6645326504481434E-2</v>
      </c>
      <c r="J2014" s="188">
        <v>1</v>
      </c>
      <c r="K2014" s="190">
        <v>1562</v>
      </c>
      <c r="L2014" s="94"/>
      <c r="M2014" s="189">
        <v>7.2999999999999995E-2</v>
      </c>
      <c r="N2014" s="189">
        <v>0.10100000000000001</v>
      </c>
      <c r="O2014" s="189">
        <v>0.23300000000000001</v>
      </c>
      <c r="P2014" s="189">
        <v>0.27600000000000002</v>
      </c>
      <c r="Q2014" s="189">
        <v>0.246</v>
      </c>
      <c r="R2014" s="189">
        <v>0.28899999999999998</v>
      </c>
      <c r="S2014" s="189">
        <v>8.4000000000000005E-2</v>
      </c>
      <c r="T2014" s="189">
        <v>0.114</v>
      </c>
      <c r="U2014" s="189">
        <v>2.1999999999999999E-2</v>
      </c>
      <c r="V2014" s="189">
        <v>3.7999999999999999E-2</v>
      </c>
      <c r="W2014" s="189">
        <v>0.22500000000000001</v>
      </c>
      <c r="X2014" s="189">
        <v>0.26800000000000002</v>
      </c>
      <c r="Y2014" s="189">
        <v>2E-3</v>
      </c>
      <c r="Z2014" s="189">
        <v>8.9999999999999993E-3</v>
      </c>
      <c r="AA2014" s="189">
        <v>1.0999999999999999E-2</v>
      </c>
      <c r="AB2014" s="189">
        <v>2.4E-2</v>
      </c>
    </row>
    <row r="2015" spans="1:28" x14ac:dyDescent="0.25">
      <c r="A2015" s="94" t="s">
        <v>3528</v>
      </c>
      <c r="B2015" s="189">
        <v>0.25038560411311056</v>
      </c>
      <c r="C2015" s="189">
        <v>0.55526992287917742</v>
      </c>
      <c r="D2015" s="189">
        <v>8.0205655526992284E-2</v>
      </c>
      <c r="E2015" s="189">
        <v>3.9074550128534703E-2</v>
      </c>
      <c r="F2015" s="189">
        <v>1.5424164524421595E-3</v>
      </c>
      <c r="G2015" s="189">
        <v>4.6272493573264781E-2</v>
      </c>
      <c r="H2015" s="189">
        <v>5.1413881748071976E-3</v>
      </c>
      <c r="I2015" s="189">
        <v>2.2107969151670952E-2</v>
      </c>
      <c r="J2015" s="188">
        <v>1.0000000000000002</v>
      </c>
      <c r="K2015" s="190">
        <v>1945</v>
      </c>
      <c r="L2015" s="94"/>
      <c r="M2015" s="189">
        <v>0.23200000000000001</v>
      </c>
      <c r="N2015" s="189">
        <v>0.27</v>
      </c>
      <c r="O2015" s="189">
        <v>0.53300000000000003</v>
      </c>
      <c r="P2015" s="189">
        <v>0.57699999999999996</v>
      </c>
      <c r="Q2015" s="189">
        <v>6.9000000000000006E-2</v>
      </c>
      <c r="R2015" s="189">
        <v>9.2999999999999999E-2</v>
      </c>
      <c r="S2015" s="189">
        <v>3.1E-2</v>
      </c>
      <c r="T2015" s="189">
        <v>4.9000000000000002E-2</v>
      </c>
      <c r="U2015" s="189">
        <v>1E-3</v>
      </c>
      <c r="V2015" s="189">
        <v>5.0000000000000001E-3</v>
      </c>
      <c r="W2015" s="189">
        <v>3.7999999999999999E-2</v>
      </c>
      <c r="X2015" s="189">
        <v>5.7000000000000002E-2</v>
      </c>
      <c r="Y2015" s="189">
        <v>3.0000000000000001E-3</v>
      </c>
      <c r="Z2015" s="189">
        <v>8.9999999999999993E-3</v>
      </c>
      <c r="AA2015" s="189">
        <v>1.6E-2</v>
      </c>
      <c r="AB2015" s="189">
        <v>0.03</v>
      </c>
    </row>
    <row r="2016" spans="1:28" x14ac:dyDescent="0.25">
      <c r="A2016" s="94" t="s">
        <v>3529</v>
      </c>
      <c r="B2016" s="189" t="s">
        <v>143</v>
      </c>
      <c r="C2016" s="189">
        <v>0.15039577836411611</v>
      </c>
      <c r="D2016" s="189">
        <v>0.35356200527704484</v>
      </c>
      <c r="E2016" s="189">
        <v>0.17678100263852242</v>
      </c>
      <c r="F2016" s="189">
        <v>7.9155672823219003E-3</v>
      </c>
      <c r="G2016" s="189">
        <v>0.28232189973614774</v>
      </c>
      <c r="H2016" s="189">
        <v>1.0554089709762533E-2</v>
      </c>
      <c r="I2016" s="189">
        <v>1.8469656992084433E-2</v>
      </c>
      <c r="J2016" s="188">
        <v>1</v>
      </c>
      <c r="K2016" s="190">
        <v>379</v>
      </c>
      <c r="L2016" s="94"/>
      <c r="M2016" s="189" t="s">
        <v>143</v>
      </c>
      <c r="N2016" s="189" t="s">
        <v>143</v>
      </c>
      <c r="O2016" s="189">
        <v>0.11799999999999999</v>
      </c>
      <c r="P2016" s="189">
        <v>0.19</v>
      </c>
      <c r="Q2016" s="189">
        <v>0.307</v>
      </c>
      <c r="R2016" s="189">
        <v>0.40300000000000002</v>
      </c>
      <c r="S2016" s="189">
        <v>0.14199999999999999</v>
      </c>
      <c r="T2016" s="189">
        <v>0.218</v>
      </c>
      <c r="U2016" s="189">
        <v>3.0000000000000001E-3</v>
      </c>
      <c r="V2016" s="189">
        <v>2.3E-2</v>
      </c>
      <c r="W2016" s="189">
        <v>0.23899999999999999</v>
      </c>
      <c r="X2016" s="189">
        <v>0.33</v>
      </c>
      <c r="Y2016" s="189">
        <v>4.0000000000000001E-3</v>
      </c>
      <c r="Z2016" s="189">
        <v>2.7E-2</v>
      </c>
      <c r="AA2016" s="189">
        <v>8.9999999999999993E-3</v>
      </c>
      <c r="AB2016" s="189">
        <v>3.7999999999999999E-2</v>
      </c>
    </row>
    <row r="2017" spans="1:28" x14ac:dyDescent="0.25">
      <c r="A2017" s="94" t="s">
        <v>3530</v>
      </c>
      <c r="B2017" s="189" t="s">
        <v>143</v>
      </c>
      <c r="C2017" s="189">
        <v>0.22959889349930843</v>
      </c>
      <c r="D2017" s="189">
        <v>0.218994928538497</v>
      </c>
      <c r="E2017" s="189">
        <v>0.13370216689718764</v>
      </c>
      <c r="F2017" s="189">
        <v>1.4292300599354541E-2</v>
      </c>
      <c r="G2017" s="189">
        <v>0.38589211618257263</v>
      </c>
      <c r="H2017" s="189">
        <v>7.8377132319041032E-3</v>
      </c>
      <c r="I2017" s="189">
        <v>9.6818810511756573E-3</v>
      </c>
      <c r="J2017" s="188">
        <v>0.99999999999999978</v>
      </c>
      <c r="K2017" s="190">
        <v>2169</v>
      </c>
      <c r="L2017" s="94"/>
      <c r="M2017" s="189" t="s">
        <v>143</v>
      </c>
      <c r="N2017" s="189" t="s">
        <v>143</v>
      </c>
      <c r="O2017" s="189">
        <v>0.21199999999999999</v>
      </c>
      <c r="P2017" s="189">
        <v>0.248</v>
      </c>
      <c r="Q2017" s="189">
        <v>0.20200000000000001</v>
      </c>
      <c r="R2017" s="189">
        <v>0.23699999999999999</v>
      </c>
      <c r="S2017" s="189">
        <v>0.12</v>
      </c>
      <c r="T2017" s="189">
        <v>0.14899999999999999</v>
      </c>
      <c r="U2017" s="189">
        <v>0.01</v>
      </c>
      <c r="V2017" s="189">
        <v>0.02</v>
      </c>
      <c r="W2017" s="189">
        <v>0.36599999999999999</v>
      </c>
      <c r="X2017" s="189">
        <v>0.40699999999999997</v>
      </c>
      <c r="Y2017" s="189">
        <v>5.0000000000000001E-3</v>
      </c>
      <c r="Z2017" s="189">
        <v>1.2999999999999999E-2</v>
      </c>
      <c r="AA2017" s="189">
        <v>6.0000000000000001E-3</v>
      </c>
      <c r="AB2017" s="189">
        <v>1.4999999999999999E-2</v>
      </c>
    </row>
    <row r="2018" spans="1:28" x14ac:dyDescent="0.25">
      <c r="A2018" s="94" t="s">
        <v>3531</v>
      </c>
      <c r="B2018" s="189" t="s">
        <v>143</v>
      </c>
      <c r="C2018" s="189">
        <v>0.42083333333333334</v>
      </c>
      <c r="D2018" s="189">
        <v>0.35</v>
      </c>
      <c r="E2018" s="189">
        <v>9.7916666666666666E-2</v>
      </c>
      <c r="F2018" s="189" t="s">
        <v>143</v>
      </c>
      <c r="G2018" s="189">
        <v>3.3333333333333333E-2</v>
      </c>
      <c r="H2018" s="189" t="s">
        <v>143</v>
      </c>
      <c r="I2018" s="189">
        <v>9.7916666666666666E-2</v>
      </c>
      <c r="J2018" s="188">
        <v>0.99999999999999989</v>
      </c>
      <c r="K2018" s="190">
        <v>480</v>
      </c>
      <c r="L2018" s="94"/>
      <c r="M2018" s="189" t="s">
        <v>143</v>
      </c>
      <c r="N2018" s="189" t="s">
        <v>143</v>
      </c>
      <c r="O2018" s="189">
        <v>0.377</v>
      </c>
      <c r="P2018" s="189">
        <v>0.46500000000000002</v>
      </c>
      <c r="Q2018" s="189">
        <v>0.309</v>
      </c>
      <c r="R2018" s="189">
        <v>0.39400000000000002</v>
      </c>
      <c r="S2018" s="189">
        <v>7.3999999999999996E-2</v>
      </c>
      <c r="T2018" s="189">
        <v>0.128</v>
      </c>
      <c r="U2018" s="189" t="s">
        <v>143</v>
      </c>
      <c r="V2018" s="189" t="s">
        <v>143</v>
      </c>
      <c r="W2018" s="189">
        <v>2.1000000000000001E-2</v>
      </c>
      <c r="X2018" s="189">
        <v>5.2999999999999999E-2</v>
      </c>
      <c r="Y2018" s="189" t="s">
        <v>143</v>
      </c>
      <c r="Z2018" s="189" t="s">
        <v>143</v>
      </c>
      <c r="AA2018" s="189">
        <v>7.3999999999999996E-2</v>
      </c>
      <c r="AB2018" s="189">
        <v>0.128</v>
      </c>
    </row>
    <row r="2019" spans="1:28" x14ac:dyDescent="0.25">
      <c r="A2019" s="94" t="s">
        <v>3532</v>
      </c>
      <c r="B2019" s="189" t="s">
        <v>143</v>
      </c>
      <c r="C2019" s="189">
        <v>0.16</v>
      </c>
      <c r="D2019" s="189">
        <v>0.38105263157894737</v>
      </c>
      <c r="E2019" s="189">
        <v>0.13052631578947368</v>
      </c>
      <c r="F2019" s="189">
        <v>2.736842105263158E-2</v>
      </c>
      <c r="G2019" s="189">
        <v>0.26526315789473687</v>
      </c>
      <c r="H2019" s="189">
        <v>4.2105263157894736E-3</v>
      </c>
      <c r="I2019" s="189">
        <v>3.1578947368421054E-2</v>
      </c>
      <c r="J2019" s="188">
        <v>1</v>
      </c>
      <c r="K2019" s="190">
        <v>475</v>
      </c>
      <c r="L2019" s="94"/>
      <c r="M2019" s="189" t="s">
        <v>143</v>
      </c>
      <c r="N2019" s="189" t="s">
        <v>143</v>
      </c>
      <c r="O2019" s="189">
        <v>0.13</v>
      </c>
      <c r="P2019" s="189">
        <v>0.19600000000000001</v>
      </c>
      <c r="Q2019" s="189">
        <v>0.33800000000000002</v>
      </c>
      <c r="R2019" s="189">
        <v>0.42599999999999999</v>
      </c>
      <c r="S2019" s="189">
        <v>0.10299999999999999</v>
      </c>
      <c r="T2019" s="189">
        <v>0.16400000000000001</v>
      </c>
      <c r="U2019" s="189">
        <v>1.6E-2</v>
      </c>
      <c r="V2019" s="189">
        <v>4.5999999999999999E-2</v>
      </c>
      <c r="W2019" s="189">
        <v>0.22800000000000001</v>
      </c>
      <c r="X2019" s="189">
        <v>0.307</v>
      </c>
      <c r="Y2019" s="189">
        <v>1E-3</v>
      </c>
      <c r="Z2019" s="189">
        <v>1.4999999999999999E-2</v>
      </c>
      <c r="AA2019" s="189">
        <v>1.9E-2</v>
      </c>
      <c r="AB2019" s="189">
        <v>5.0999999999999997E-2</v>
      </c>
    </row>
    <row r="2020" spans="1:28" x14ac:dyDescent="0.25">
      <c r="A2020" s="94" t="s">
        <v>3533</v>
      </c>
      <c r="B2020" s="189" t="s">
        <v>143</v>
      </c>
      <c r="C2020" s="189">
        <v>0.32420091324200911</v>
      </c>
      <c r="D2020" s="189">
        <v>0.23744292237442921</v>
      </c>
      <c r="E2020" s="189">
        <v>7.0776255707762553E-2</v>
      </c>
      <c r="F2020" s="189">
        <v>9.1324200913242004E-2</v>
      </c>
      <c r="G2020" s="189">
        <v>0.23744292237442921</v>
      </c>
      <c r="H2020" s="189">
        <v>9.1324200913242004E-3</v>
      </c>
      <c r="I2020" s="189">
        <v>2.9680365296803651E-2</v>
      </c>
      <c r="J2020" s="188">
        <v>1</v>
      </c>
      <c r="K2020" s="190">
        <v>438</v>
      </c>
      <c r="L2020" s="94"/>
      <c r="M2020" s="189" t="s">
        <v>143</v>
      </c>
      <c r="N2020" s="189" t="s">
        <v>143</v>
      </c>
      <c r="O2020" s="189">
        <v>0.28199999999999997</v>
      </c>
      <c r="P2020" s="189">
        <v>0.36899999999999999</v>
      </c>
      <c r="Q2020" s="189">
        <v>0.2</v>
      </c>
      <c r="R2020" s="189">
        <v>0.27900000000000003</v>
      </c>
      <c r="S2020" s="189">
        <v>0.05</v>
      </c>
      <c r="T2020" s="189">
        <v>9.9000000000000005E-2</v>
      </c>
      <c r="U2020" s="189">
        <v>6.8000000000000005E-2</v>
      </c>
      <c r="V2020" s="189">
        <v>0.122</v>
      </c>
      <c r="W2020" s="189">
        <v>0.2</v>
      </c>
      <c r="X2020" s="189">
        <v>0.27900000000000003</v>
      </c>
      <c r="Y2020" s="189">
        <v>4.0000000000000001E-3</v>
      </c>
      <c r="Z2020" s="189">
        <v>2.3E-2</v>
      </c>
      <c r="AA2020" s="189">
        <v>1.7000000000000001E-2</v>
      </c>
      <c r="AB2020" s="189">
        <v>0.05</v>
      </c>
    </row>
    <row r="2021" spans="1:28" x14ac:dyDescent="0.25">
      <c r="A2021" s="94" t="s">
        <v>3534</v>
      </c>
      <c r="B2021" s="189" t="s">
        <v>143</v>
      </c>
      <c r="C2021" s="189">
        <v>0.1064516129032258</v>
      </c>
      <c r="D2021" s="189">
        <v>0.19032258064516128</v>
      </c>
      <c r="E2021" s="189">
        <v>0.12258064516129032</v>
      </c>
      <c r="F2021" s="189">
        <v>1.6129032258064516E-2</v>
      </c>
      <c r="G2021" s="189">
        <v>0.53870967741935483</v>
      </c>
      <c r="H2021" s="189">
        <v>9.6774193548387101E-3</v>
      </c>
      <c r="I2021" s="189">
        <v>1.6129032258064516E-2</v>
      </c>
      <c r="J2021" s="188">
        <v>0.99999999999999989</v>
      </c>
      <c r="K2021" s="190">
        <v>310</v>
      </c>
      <c r="L2021" s="94"/>
      <c r="M2021" s="189" t="s">
        <v>143</v>
      </c>
      <c r="N2021" s="189" t="s">
        <v>143</v>
      </c>
      <c r="O2021" s="189">
        <v>7.6999999999999999E-2</v>
      </c>
      <c r="P2021" s="189">
        <v>0.14599999999999999</v>
      </c>
      <c r="Q2021" s="189">
        <v>0.151</v>
      </c>
      <c r="R2021" s="189">
        <v>0.23799999999999999</v>
      </c>
      <c r="S2021" s="189">
        <v>9.0999999999999998E-2</v>
      </c>
      <c r="T2021" s="189">
        <v>0.16400000000000001</v>
      </c>
      <c r="U2021" s="189">
        <v>7.0000000000000001E-3</v>
      </c>
      <c r="V2021" s="189">
        <v>3.6999999999999998E-2</v>
      </c>
      <c r="W2021" s="189">
        <v>0.48299999999999998</v>
      </c>
      <c r="X2021" s="189">
        <v>0.59299999999999997</v>
      </c>
      <c r="Y2021" s="189">
        <v>3.0000000000000001E-3</v>
      </c>
      <c r="Z2021" s="189">
        <v>2.8000000000000001E-2</v>
      </c>
      <c r="AA2021" s="189">
        <v>7.0000000000000001E-3</v>
      </c>
      <c r="AB2021" s="189">
        <v>3.6999999999999998E-2</v>
      </c>
    </row>
    <row r="2022" spans="1:28" x14ac:dyDescent="0.25">
      <c r="A2022" s="94" t="s">
        <v>3535</v>
      </c>
      <c r="B2022" s="189" t="s">
        <v>143</v>
      </c>
      <c r="C2022" s="189">
        <v>0.31664580725907382</v>
      </c>
      <c r="D2022" s="189">
        <v>0.42615769712140178</v>
      </c>
      <c r="E2022" s="189">
        <v>0.10200250312891114</v>
      </c>
      <c r="F2022" s="189">
        <v>2.1276595744680851E-2</v>
      </c>
      <c r="G2022" s="189">
        <v>0.10200250312891114</v>
      </c>
      <c r="H2022" s="189">
        <v>5.0062578222778474E-3</v>
      </c>
      <c r="I2022" s="189">
        <v>2.6908635794743431E-2</v>
      </c>
      <c r="J2022" s="188">
        <v>1</v>
      </c>
      <c r="K2022" s="190">
        <v>1598</v>
      </c>
      <c r="L2022" s="94"/>
      <c r="M2022" s="189" t="s">
        <v>143</v>
      </c>
      <c r="N2022" s="189" t="s">
        <v>143</v>
      </c>
      <c r="O2022" s="189">
        <v>0.29399999999999998</v>
      </c>
      <c r="P2022" s="189">
        <v>0.34</v>
      </c>
      <c r="Q2022" s="189">
        <v>0.40200000000000002</v>
      </c>
      <c r="R2022" s="189">
        <v>0.45100000000000001</v>
      </c>
      <c r="S2022" s="189">
        <v>8.7999999999999995E-2</v>
      </c>
      <c r="T2022" s="189">
        <v>0.11799999999999999</v>
      </c>
      <c r="U2022" s="189">
        <v>1.4999999999999999E-2</v>
      </c>
      <c r="V2022" s="189">
        <v>0.03</v>
      </c>
      <c r="W2022" s="189">
        <v>8.7999999999999995E-2</v>
      </c>
      <c r="X2022" s="189">
        <v>0.11799999999999999</v>
      </c>
      <c r="Y2022" s="189">
        <v>3.0000000000000001E-3</v>
      </c>
      <c r="Z2022" s="189">
        <v>0.01</v>
      </c>
      <c r="AA2022" s="189">
        <v>0.02</v>
      </c>
      <c r="AB2022" s="189">
        <v>3.5999999999999997E-2</v>
      </c>
    </row>
    <row r="2023" spans="1:28" x14ac:dyDescent="0.25">
      <c r="A2023" s="94" t="s">
        <v>3536</v>
      </c>
      <c r="B2023" s="189" t="s">
        <v>143</v>
      </c>
      <c r="C2023" s="189">
        <v>0.43975903614457829</v>
      </c>
      <c r="D2023" s="189">
        <v>0.36746987951807231</v>
      </c>
      <c r="E2023" s="189">
        <v>6.6265060240963861E-2</v>
      </c>
      <c r="F2023" s="189">
        <v>6.024096385542169E-3</v>
      </c>
      <c r="G2023" s="189">
        <v>9.036144578313253E-2</v>
      </c>
      <c r="H2023" s="189">
        <v>1.2048192771084338E-2</v>
      </c>
      <c r="I2023" s="189">
        <v>1.8072289156626505E-2</v>
      </c>
      <c r="J2023" s="188">
        <v>1</v>
      </c>
      <c r="K2023" s="190">
        <v>332</v>
      </c>
      <c r="L2023" s="94"/>
      <c r="M2023" s="189" t="s">
        <v>143</v>
      </c>
      <c r="N2023" s="189" t="s">
        <v>143</v>
      </c>
      <c r="O2023" s="189">
        <v>0.38700000000000001</v>
      </c>
      <c r="P2023" s="189">
        <v>0.49399999999999999</v>
      </c>
      <c r="Q2023" s="189">
        <v>0.317</v>
      </c>
      <c r="R2023" s="189">
        <v>0.42099999999999999</v>
      </c>
      <c r="S2023" s="189">
        <v>4.3999999999999997E-2</v>
      </c>
      <c r="T2023" s="189">
        <v>9.8000000000000004E-2</v>
      </c>
      <c r="U2023" s="189">
        <v>2E-3</v>
      </c>
      <c r="V2023" s="189">
        <v>2.1999999999999999E-2</v>
      </c>
      <c r="W2023" s="189">
        <v>6.4000000000000001E-2</v>
      </c>
      <c r="X2023" s="189">
        <v>0.126</v>
      </c>
      <c r="Y2023" s="189">
        <v>5.0000000000000001E-3</v>
      </c>
      <c r="Z2023" s="189">
        <v>3.1E-2</v>
      </c>
      <c r="AA2023" s="189">
        <v>8.0000000000000002E-3</v>
      </c>
      <c r="AB2023" s="189">
        <v>3.9E-2</v>
      </c>
    </row>
    <row r="2024" spans="1:28" x14ac:dyDescent="0.25">
      <c r="A2024" s="94" t="s">
        <v>3537</v>
      </c>
      <c r="B2024" s="189">
        <v>5.1508659168005712E-2</v>
      </c>
      <c r="C2024" s="189">
        <v>0.25531155150865914</v>
      </c>
      <c r="D2024" s="189">
        <v>0.26263167291555078</v>
      </c>
      <c r="E2024" s="189">
        <v>0.11605070523120871</v>
      </c>
      <c r="F2024" s="189">
        <v>2.1424745581146223E-2</v>
      </c>
      <c r="G2024" s="189">
        <v>0.23968934118907337</v>
      </c>
      <c r="H2024" s="189">
        <v>7.3201214068916269E-3</v>
      </c>
      <c r="I2024" s="189">
        <v>4.6063202999464384E-2</v>
      </c>
      <c r="J2024" s="188">
        <v>1</v>
      </c>
      <c r="K2024" s="190">
        <v>11202</v>
      </c>
      <c r="L2024" s="94"/>
      <c r="M2024" s="189">
        <v>4.8000000000000001E-2</v>
      </c>
      <c r="N2024" s="189">
        <v>5.6000000000000001E-2</v>
      </c>
      <c r="O2024" s="189">
        <v>0.247</v>
      </c>
      <c r="P2024" s="189">
        <v>0.26300000000000001</v>
      </c>
      <c r="Q2024" s="189">
        <v>0.255</v>
      </c>
      <c r="R2024" s="189">
        <v>0.27100000000000002</v>
      </c>
      <c r="S2024" s="189">
        <v>0.11</v>
      </c>
      <c r="T2024" s="189">
        <v>0.122</v>
      </c>
      <c r="U2024" s="189">
        <v>1.9E-2</v>
      </c>
      <c r="V2024" s="189">
        <v>2.4E-2</v>
      </c>
      <c r="W2024" s="189">
        <v>0.23200000000000001</v>
      </c>
      <c r="X2024" s="189">
        <v>0.248</v>
      </c>
      <c r="Y2024" s="189">
        <v>6.0000000000000001E-3</v>
      </c>
      <c r="Z2024" s="189">
        <v>8.9999999999999993E-3</v>
      </c>
      <c r="AA2024" s="189">
        <v>4.2000000000000003E-2</v>
      </c>
      <c r="AB2024" s="189">
        <v>0.05</v>
      </c>
    </row>
    <row r="2025" spans="1:28" x14ac:dyDescent="0.25">
      <c r="A2025" s="94" t="s">
        <v>3538</v>
      </c>
      <c r="B2025" s="189" t="s">
        <v>143</v>
      </c>
      <c r="C2025" s="189">
        <v>0.28813559322033899</v>
      </c>
      <c r="D2025" s="189">
        <v>0.27796610169491526</v>
      </c>
      <c r="E2025" s="189">
        <v>0.12881355932203389</v>
      </c>
      <c r="F2025" s="189">
        <v>3.7288135593220341E-2</v>
      </c>
      <c r="G2025" s="189">
        <v>0.22033898305084745</v>
      </c>
      <c r="H2025" s="189">
        <v>6.7796610169491523E-3</v>
      </c>
      <c r="I2025" s="189">
        <v>4.0677966101694912E-2</v>
      </c>
      <c r="J2025" s="188">
        <v>0.99999999999999989</v>
      </c>
      <c r="K2025" s="190">
        <v>295</v>
      </c>
      <c r="L2025" s="94"/>
      <c r="M2025" s="189" t="s">
        <v>143</v>
      </c>
      <c r="N2025" s="189" t="s">
        <v>143</v>
      </c>
      <c r="O2025" s="189">
        <v>0.23899999999999999</v>
      </c>
      <c r="P2025" s="189">
        <v>0.34200000000000003</v>
      </c>
      <c r="Q2025" s="189">
        <v>0.23</v>
      </c>
      <c r="R2025" s="189">
        <v>0.33200000000000002</v>
      </c>
      <c r="S2025" s="189">
        <v>9.5000000000000001E-2</v>
      </c>
      <c r="T2025" s="189">
        <v>0.17199999999999999</v>
      </c>
      <c r="U2025" s="189">
        <v>2.1000000000000001E-2</v>
      </c>
      <c r="V2025" s="189">
        <v>6.6000000000000003E-2</v>
      </c>
      <c r="W2025" s="189">
        <v>0.17699999999999999</v>
      </c>
      <c r="X2025" s="189">
        <v>0.27100000000000002</v>
      </c>
      <c r="Y2025" s="189">
        <v>2E-3</v>
      </c>
      <c r="Z2025" s="189">
        <v>2.4E-2</v>
      </c>
      <c r="AA2025" s="189">
        <v>2.3E-2</v>
      </c>
      <c r="AB2025" s="189">
        <v>7.0000000000000007E-2</v>
      </c>
    </row>
    <row r="2026" spans="1:28" x14ac:dyDescent="0.25">
      <c r="A2026" s="94" t="s">
        <v>3539</v>
      </c>
      <c r="B2026" s="189" t="s">
        <v>143</v>
      </c>
      <c r="C2026" s="189">
        <v>6.3091482649842268E-2</v>
      </c>
      <c r="D2026" s="189">
        <v>0.16719242902208201</v>
      </c>
      <c r="E2026" s="189">
        <v>9.1482649842271294E-2</v>
      </c>
      <c r="F2026" s="189">
        <v>3.1545741324921135E-3</v>
      </c>
      <c r="G2026" s="189">
        <v>0.58675078864353314</v>
      </c>
      <c r="H2026" s="189">
        <v>2.5236593059936908E-2</v>
      </c>
      <c r="I2026" s="189">
        <v>6.3091482649842268E-2</v>
      </c>
      <c r="J2026" s="188">
        <v>1</v>
      </c>
      <c r="K2026" s="190">
        <v>317</v>
      </c>
      <c r="L2026" s="94"/>
      <c r="M2026" s="189" t="s">
        <v>143</v>
      </c>
      <c r="N2026" s="189" t="s">
        <v>143</v>
      </c>
      <c r="O2026" s="189">
        <v>4.1000000000000002E-2</v>
      </c>
      <c r="P2026" s="189">
        <v>9.5000000000000001E-2</v>
      </c>
      <c r="Q2026" s="189">
        <v>0.13</v>
      </c>
      <c r="R2026" s="189">
        <v>0.21199999999999999</v>
      </c>
      <c r="S2026" s="189">
        <v>6.4000000000000001E-2</v>
      </c>
      <c r="T2026" s="189">
        <v>0.128</v>
      </c>
      <c r="U2026" s="189">
        <v>1E-3</v>
      </c>
      <c r="V2026" s="189">
        <v>1.7999999999999999E-2</v>
      </c>
      <c r="W2026" s="189">
        <v>0.53200000000000003</v>
      </c>
      <c r="X2026" s="189">
        <v>0.64</v>
      </c>
      <c r="Y2026" s="189">
        <v>1.2999999999999999E-2</v>
      </c>
      <c r="Z2026" s="189">
        <v>4.9000000000000002E-2</v>
      </c>
      <c r="AA2026" s="189">
        <v>4.1000000000000002E-2</v>
      </c>
      <c r="AB2026" s="189">
        <v>9.5000000000000001E-2</v>
      </c>
    </row>
    <row r="2027" spans="1:28" x14ac:dyDescent="0.25">
      <c r="A2027" s="94" t="s">
        <v>3540</v>
      </c>
      <c r="B2027" s="189">
        <v>5.6640625E-2</v>
      </c>
      <c r="C2027" s="189">
        <v>2.9296875E-3</v>
      </c>
      <c r="D2027" s="189">
        <v>0.623046875</v>
      </c>
      <c r="E2027" s="189">
        <v>5.859375E-2</v>
      </c>
      <c r="F2027" s="189">
        <v>6.25E-2</v>
      </c>
      <c r="G2027" s="189">
        <v>1.46484375E-2</v>
      </c>
      <c r="H2027" s="189" t="s">
        <v>143</v>
      </c>
      <c r="I2027" s="189">
        <v>0.181640625</v>
      </c>
      <c r="J2027" s="188">
        <v>1</v>
      </c>
      <c r="K2027" s="190">
        <v>1024</v>
      </c>
      <c r="L2027" s="94"/>
      <c r="M2027" s="189">
        <v>4.3999999999999997E-2</v>
      </c>
      <c r="N2027" s="189">
        <v>7.2999999999999995E-2</v>
      </c>
      <c r="O2027" s="189">
        <v>1E-3</v>
      </c>
      <c r="P2027" s="189">
        <v>8.9999999999999993E-3</v>
      </c>
      <c r="Q2027" s="189">
        <v>0.59299999999999997</v>
      </c>
      <c r="R2027" s="189">
        <v>0.65200000000000002</v>
      </c>
      <c r="S2027" s="189">
        <v>4.5999999999999999E-2</v>
      </c>
      <c r="T2027" s="189">
        <v>7.4999999999999997E-2</v>
      </c>
      <c r="U2027" s="189">
        <v>4.9000000000000002E-2</v>
      </c>
      <c r="V2027" s="189">
        <v>7.9000000000000001E-2</v>
      </c>
      <c r="W2027" s="189">
        <v>8.9999999999999993E-3</v>
      </c>
      <c r="X2027" s="189">
        <v>2.4E-2</v>
      </c>
      <c r="Y2027" s="189" t="s">
        <v>143</v>
      </c>
      <c r="Z2027" s="189" t="s">
        <v>143</v>
      </c>
      <c r="AA2027" s="189">
        <v>0.159</v>
      </c>
      <c r="AB2027" s="189">
        <v>0.20599999999999999</v>
      </c>
    </row>
    <row r="2028" spans="1:28" x14ac:dyDescent="0.25">
      <c r="A2028" s="94" t="s">
        <v>3541</v>
      </c>
      <c r="B2028" s="189">
        <v>7.7729257641921401E-2</v>
      </c>
      <c r="C2028" s="189">
        <v>0.2427947598253275</v>
      </c>
      <c r="D2028" s="189">
        <v>0.24104803493449781</v>
      </c>
      <c r="E2028" s="189">
        <v>8.1222707423580787E-2</v>
      </c>
      <c r="F2028" s="189">
        <v>3.4934497816593885E-2</v>
      </c>
      <c r="G2028" s="189">
        <v>0.28209606986899566</v>
      </c>
      <c r="H2028" s="189">
        <v>6.1135371179039302E-3</v>
      </c>
      <c r="I2028" s="189">
        <v>3.4061135371179038E-2</v>
      </c>
      <c r="J2028" s="188">
        <v>1</v>
      </c>
      <c r="K2028" s="190">
        <v>1145</v>
      </c>
      <c r="L2028" s="94"/>
      <c r="M2028" s="189">
        <v>6.4000000000000001E-2</v>
      </c>
      <c r="N2028" s="189">
        <v>9.5000000000000001E-2</v>
      </c>
      <c r="O2028" s="189">
        <v>0.219</v>
      </c>
      <c r="P2028" s="189">
        <v>0.26800000000000002</v>
      </c>
      <c r="Q2028" s="189">
        <v>0.217</v>
      </c>
      <c r="R2028" s="189">
        <v>0.26700000000000002</v>
      </c>
      <c r="S2028" s="189">
        <v>6.7000000000000004E-2</v>
      </c>
      <c r="T2028" s="189">
        <v>9.8000000000000004E-2</v>
      </c>
      <c r="U2028" s="189">
        <v>2.5999999999999999E-2</v>
      </c>
      <c r="V2028" s="189">
        <v>4.7E-2</v>
      </c>
      <c r="W2028" s="189">
        <v>0.25700000000000001</v>
      </c>
      <c r="X2028" s="189">
        <v>0.309</v>
      </c>
      <c r="Y2028" s="189">
        <v>3.0000000000000001E-3</v>
      </c>
      <c r="Z2028" s="189">
        <v>1.2999999999999999E-2</v>
      </c>
      <c r="AA2028" s="189">
        <v>2.5000000000000001E-2</v>
      </c>
      <c r="AB2028" s="189">
        <v>4.5999999999999999E-2</v>
      </c>
    </row>
    <row r="2029" spans="1:28" x14ac:dyDescent="0.25">
      <c r="A2029" s="94" t="s">
        <v>3542</v>
      </c>
      <c r="B2029" s="189">
        <v>0.26744186046511625</v>
      </c>
      <c r="C2029" s="189">
        <v>0.41971207087486156</v>
      </c>
      <c r="D2029" s="189">
        <v>0.16389811738648949</v>
      </c>
      <c r="E2029" s="189">
        <v>3.5437430786267994E-2</v>
      </c>
      <c r="F2029" s="189">
        <v>5.5370985603543741E-4</v>
      </c>
      <c r="G2029" s="189">
        <v>5.647840531561462E-2</v>
      </c>
      <c r="H2029" s="189">
        <v>4.9833887043189366E-3</v>
      </c>
      <c r="I2029" s="189">
        <v>5.1495016611295678E-2</v>
      </c>
      <c r="J2029" s="188">
        <v>1</v>
      </c>
      <c r="K2029" s="190">
        <v>1806</v>
      </c>
      <c r="L2029" s="94"/>
      <c r="M2029" s="189">
        <v>0.248</v>
      </c>
      <c r="N2029" s="189">
        <v>0.28799999999999998</v>
      </c>
      <c r="O2029" s="189">
        <v>0.39700000000000002</v>
      </c>
      <c r="P2029" s="189">
        <v>0.443</v>
      </c>
      <c r="Q2029" s="189">
        <v>0.14799999999999999</v>
      </c>
      <c r="R2029" s="189">
        <v>0.182</v>
      </c>
      <c r="S2029" s="189">
        <v>2.8000000000000001E-2</v>
      </c>
      <c r="T2029" s="189">
        <v>4.4999999999999998E-2</v>
      </c>
      <c r="U2029" s="189">
        <v>0</v>
      </c>
      <c r="V2029" s="189">
        <v>3.0000000000000001E-3</v>
      </c>
      <c r="W2029" s="189">
        <v>4.7E-2</v>
      </c>
      <c r="X2029" s="189">
        <v>6.8000000000000005E-2</v>
      </c>
      <c r="Y2029" s="189">
        <v>3.0000000000000001E-3</v>
      </c>
      <c r="Z2029" s="189">
        <v>8.9999999999999993E-3</v>
      </c>
      <c r="AA2029" s="189">
        <v>4.2000000000000003E-2</v>
      </c>
      <c r="AB2029" s="189">
        <v>6.3E-2</v>
      </c>
    </row>
    <row r="2030" spans="1:28" x14ac:dyDescent="0.25">
      <c r="A2030" s="94" t="s">
        <v>3543</v>
      </c>
      <c r="B2030" s="189" t="s">
        <v>143</v>
      </c>
      <c r="C2030" s="189">
        <v>0.16901408450704225</v>
      </c>
      <c r="D2030" s="189">
        <v>0.32746478873239437</v>
      </c>
      <c r="E2030" s="189">
        <v>0.22535211267605634</v>
      </c>
      <c r="F2030" s="189">
        <v>1.4084507042253521E-2</v>
      </c>
      <c r="G2030" s="189">
        <v>0.22535211267605634</v>
      </c>
      <c r="H2030" s="189">
        <v>7.0422535211267607E-3</v>
      </c>
      <c r="I2030" s="189">
        <v>3.1690140845070422E-2</v>
      </c>
      <c r="J2030" s="188">
        <v>1</v>
      </c>
      <c r="K2030" s="190">
        <v>284</v>
      </c>
      <c r="L2030" s="94"/>
      <c r="M2030" s="189" t="s">
        <v>143</v>
      </c>
      <c r="N2030" s="189" t="s">
        <v>143</v>
      </c>
      <c r="O2030" s="189">
        <v>0.13</v>
      </c>
      <c r="P2030" s="189">
        <v>0.217</v>
      </c>
      <c r="Q2030" s="189">
        <v>0.27600000000000002</v>
      </c>
      <c r="R2030" s="189">
        <v>0.38400000000000001</v>
      </c>
      <c r="S2030" s="189">
        <v>0.18099999999999999</v>
      </c>
      <c r="T2030" s="189">
        <v>0.27700000000000002</v>
      </c>
      <c r="U2030" s="189">
        <v>5.0000000000000001E-3</v>
      </c>
      <c r="V2030" s="189">
        <v>3.5999999999999997E-2</v>
      </c>
      <c r="W2030" s="189">
        <v>0.18099999999999999</v>
      </c>
      <c r="X2030" s="189">
        <v>0.27700000000000002</v>
      </c>
      <c r="Y2030" s="189">
        <v>2E-3</v>
      </c>
      <c r="Z2030" s="189">
        <v>2.5000000000000001E-2</v>
      </c>
      <c r="AA2030" s="189">
        <v>1.7000000000000001E-2</v>
      </c>
      <c r="AB2030" s="189">
        <v>5.8999999999999997E-2</v>
      </c>
    </row>
    <row r="2031" spans="1:28" x14ac:dyDescent="0.25">
      <c r="A2031" s="94" t="s">
        <v>3544</v>
      </c>
      <c r="B2031" s="189" t="s">
        <v>143</v>
      </c>
      <c r="C2031" s="189">
        <v>0.20717423133235724</v>
      </c>
      <c r="D2031" s="189">
        <v>0.19033674963396779</v>
      </c>
      <c r="E2031" s="189">
        <v>0.14494875549048317</v>
      </c>
      <c r="F2031" s="189">
        <v>1.2445095168374817E-2</v>
      </c>
      <c r="G2031" s="189">
        <v>0.40336749633967789</v>
      </c>
      <c r="H2031" s="189">
        <v>1.3909224011713031E-2</v>
      </c>
      <c r="I2031" s="189">
        <v>2.7818448023426062E-2</v>
      </c>
      <c r="J2031" s="188">
        <v>0.99999999999999989</v>
      </c>
      <c r="K2031" s="190">
        <v>1366</v>
      </c>
      <c r="L2031" s="94"/>
      <c r="M2031" s="189" t="s">
        <v>143</v>
      </c>
      <c r="N2031" s="189" t="s">
        <v>143</v>
      </c>
      <c r="O2031" s="189">
        <v>0.187</v>
      </c>
      <c r="P2031" s="189">
        <v>0.22900000000000001</v>
      </c>
      <c r="Q2031" s="189">
        <v>0.17</v>
      </c>
      <c r="R2031" s="189">
        <v>0.21199999999999999</v>
      </c>
      <c r="S2031" s="189">
        <v>0.127</v>
      </c>
      <c r="T2031" s="189">
        <v>0.16500000000000001</v>
      </c>
      <c r="U2031" s="189">
        <v>8.0000000000000002E-3</v>
      </c>
      <c r="V2031" s="189">
        <v>0.02</v>
      </c>
      <c r="W2031" s="189">
        <v>0.378</v>
      </c>
      <c r="X2031" s="189">
        <v>0.43</v>
      </c>
      <c r="Y2031" s="189">
        <v>8.9999999999999993E-3</v>
      </c>
      <c r="Z2031" s="189">
        <v>2.1999999999999999E-2</v>
      </c>
      <c r="AA2031" s="189">
        <v>0.02</v>
      </c>
      <c r="AB2031" s="189">
        <v>3.7999999999999999E-2</v>
      </c>
    </row>
    <row r="2032" spans="1:28" x14ac:dyDescent="0.25">
      <c r="A2032" s="94" t="s">
        <v>3545</v>
      </c>
      <c r="B2032" s="189" t="s">
        <v>143</v>
      </c>
      <c r="C2032" s="189">
        <v>0.53146853146853146</v>
      </c>
      <c r="D2032" s="189">
        <v>0.29020979020979021</v>
      </c>
      <c r="E2032" s="189">
        <v>7.6923076923076927E-2</v>
      </c>
      <c r="F2032" s="189">
        <v>3.4965034965034965E-3</v>
      </c>
      <c r="G2032" s="189">
        <v>1.7482517482517484E-2</v>
      </c>
      <c r="H2032" s="189" t="s">
        <v>143</v>
      </c>
      <c r="I2032" s="189">
        <v>8.0419580419580416E-2</v>
      </c>
      <c r="J2032" s="188">
        <v>1</v>
      </c>
      <c r="K2032" s="190">
        <v>286</v>
      </c>
      <c r="L2032" s="94"/>
      <c r="M2032" s="189" t="s">
        <v>143</v>
      </c>
      <c r="N2032" s="189" t="s">
        <v>143</v>
      </c>
      <c r="O2032" s="189">
        <v>0.47399999999999998</v>
      </c>
      <c r="P2032" s="189">
        <v>0.58899999999999997</v>
      </c>
      <c r="Q2032" s="189">
        <v>0.24099999999999999</v>
      </c>
      <c r="R2032" s="189">
        <v>0.34499999999999997</v>
      </c>
      <c r="S2032" s="189">
        <v>5.0999999999999997E-2</v>
      </c>
      <c r="T2032" s="189">
        <v>0.114</v>
      </c>
      <c r="U2032" s="189">
        <v>1E-3</v>
      </c>
      <c r="V2032" s="189">
        <v>0.02</v>
      </c>
      <c r="W2032" s="189">
        <v>7.0000000000000001E-3</v>
      </c>
      <c r="X2032" s="189">
        <v>0.04</v>
      </c>
      <c r="Y2032" s="189" t="s">
        <v>143</v>
      </c>
      <c r="Z2032" s="189" t="s">
        <v>143</v>
      </c>
      <c r="AA2032" s="189">
        <v>5.3999999999999999E-2</v>
      </c>
      <c r="AB2032" s="189">
        <v>0.11799999999999999</v>
      </c>
    </row>
    <row r="2033" spans="1:28" x14ac:dyDescent="0.25">
      <c r="A2033" s="94" t="s">
        <v>3546</v>
      </c>
      <c r="B2033" s="189" t="s">
        <v>143</v>
      </c>
      <c r="C2033" s="189">
        <v>0.1761006289308176</v>
      </c>
      <c r="D2033" s="189">
        <v>0.3081761006289308</v>
      </c>
      <c r="E2033" s="189">
        <v>0.14046121593291405</v>
      </c>
      <c r="F2033" s="189">
        <v>1.8867924528301886E-2</v>
      </c>
      <c r="G2033" s="189">
        <v>0.28301886792452829</v>
      </c>
      <c r="H2033" s="189" t="s">
        <v>143</v>
      </c>
      <c r="I2033" s="189">
        <v>7.337526205450734E-2</v>
      </c>
      <c r="J2033" s="188">
        <v>1</v>
      </c>
      <c r="K2033" s="190">
        <v>477</v>
      </c>
      <c r="L2033" s="94"/>
      <c r="M2033" s="189" t="s">
        <v>143</v>
      </c>
      <c r="N2033" s="189" t="s">
        <v>143</v>
      </c>
      <c r="O2033" s="189">
        <v>0.14499999999999999</v>
      </c>
      <c r="P2033" s="189">
        <v>0.21299999999999999</v>
      </c>
      <c r="Q2033" s="189">
        <v>0.26800000000000002</v>
      </c>
      <c r="R2033" s="189">
        <v>0.35099999999999998</v>
      </c>
      <c r="S2033" s="189">
        <v>0.112</v>
      </c>
      <c r="T2033" s="189">
        <v>0.17499999999999999</v>
      </c>
      <c r="U2033" s="189">
        <v>0.01</v>
      </c>
      <c r="V2033" s="189">
        <v>3.5000000000000003E-2</v>
      </c>
      <c r="W2033" s="189">
        <v>0.24399999999999999</v>
      </c>
      <c r="X2033" s="189">
        <v>0.32500000000000001</v>
      </c>
      <c r="Y2033" s="189" t="s">
        <v>143</v>
      </c>
      <c r="Z2033" s="189" t="s">
        <v>143</v>
      </c>
      <c r="AA2033" s="189">
        <v>5.2999999999999999E-2</v>
      </c>
      <c r="AB2033" s="189">
        <v>0.1</v>
      </c>
    </row>
    <row r="2034" spans="1:28" x14ac:dyDescent="0.25">
      <c r="A2034" s="94" t="s">
        <v>3547</v>
      </c>
      <c r="B2034" s="189" t="s">
        <v>143</v>
      </c>
      <c r="C2034" s="189">
        <v>0.37349397590361444</v>
      </c>
      <c r="D2034" s="189">
        <v>0.20080321285140562</v>
      </c>
      <c r="E2034" s="189">
        <v>6.0240963855421686E-2</v>
      </c>
      <c r="F2034" s="189">
        <v>5.6224899598393573E-2</v>
      </c>
      <c r="G2034" s="189">
        <v>0.28112449799196787</v>
      </c>
      <c r="H2034" s="189" t="s">
        <v>143</v>
      </c>
      <c r="I2034" s="189">
        <v>2.8112449799196786E-2</v>
      </c>
      <c r="J2034" s="188">
        <v>1</v>
      </c>
      <c r="K2034" s="190">
        <v>249</v>
      </c>
      <c r="L2034" s="94"/>
      <c r="M2034" s="189" t="s">
        <v>143</v>
      </c>
      <c r="N2034" s="189" t="s">
        <v>143</v>
      </c>
      <c r="O2034" s="189">
        <v>0.316</v>
      </c>
      <c r="P2034" s="189">
        <v>0.435</v>
      </c>
      <c r="Q2034" s="189">
        <v>0.156</v>
      </c>
      <c r="R2034" s="189">
        <v>0.255</v>
      </c>
      <c r="S2034" s="189">
        <v>3.6999999999999998E-2</v>
      </c>
      <c r="T2034" s="189">
        <v>9.7000000000000003E-2</v>
      </c>
      <c r="U2034" s="189">
        <v>3.4000000000000002E-2</v>
      </c>
      <c r="V2034" s="189">
        <v>9.1999999999999998E-2</v>
      </c>
      <c r="W2034" s="189">
        <v>0.22900000000000001</v>
      </c>
      <c r="X2034" s="189">
        <v>0.34</v>
      </c>
      <c r="Y2034" s="189" t="s">
        <v>143</v>
      </c>
      <c r="Z2034" s="189" t="s">
        <v>143</v>
      </c>
      <c r="AA2034" s="189">
        <v>1.4E-2</v>
      </c>
      <c r="AB2034" s="189">
        <v>5.7000000000000002E-2</v>
      </c>
    </row>
    <row r="2035" spans="1:28" x14ac:dyDescent="0.25">
      <c r="A2035" s="94" t="s">
        <v>3548</v>
      </c>
      <c r="B2035" s="189" t="s">
        <v>143</v>
      </c>
      <c r="C2035" s="189">
        <v>0.11377245508982035</v>
      </c>
      <c r="D2035" s="189">
        <v>0.20958083832335328</v>
      </c>
      <c r="E2035" s="189">
        <v>0.12275449101796407</v>
      </c>
      <c r="F2035" s="189">
        <v>2.3952095808383235E-2</v>
      </c>
      <c r="G2035" s="189">
        <v>0.46107784431137727</v>
      </c>
      <c r="H2035" s="189">
        <v>2.6946107784431138E-2</v>
      </c>
      <c r="I2035" s="189">
        <v>4.1916167664670656E-2</v>
      </c>
      <c r="J2035" s="188">
        <v>1</v>
      </c>
      <c r="K2035" s="190">
        <v>334</v>
      </c>
      <c r="L2035" s="94"/>
      <c r="M2035" s="189" t="s">
        <v>143</v>
      </c>
      <c r="N2035" s="189" t="s">
        <v>143</v>
      </c>
      <c r="O2035" s="189">
        <v>8.4000000000000005E-2</v>
      </c>
      <c r="P2035" s="189">
        <v>0.152</v>
      </c>
      <c r="Q2035" s="189">
        <v>0.16900000000000001</v>
      </c>
      <c r="R2035" s="189">
        <v>0.25600000000000001</v>
      </c>
      <c r="S2035" s="189">
        <v>9.1999999999999998E-2</v>
      </c>
      <c r="T2035" s="189">
        <v>0.16200000000000001</v>
      </c>
      <c r="U2035" s="189">
        <v>1.2E-2</v>
      </c>
      <c r="V2035" s="189">
        <v>4.7E-2</v>
      </c>
      <c r="W2035" s="189">
        <v>0.40799999999999997</v>
      </c>
      <c r="X2035" s="189">
        <v>0.51500000000000001</v>
      </c>
      <c r="Y2035" s="189">
        <v>1.4E-2</v>
      </c>
      <c r="Z2035" s="189">
        <v>0.05</v>
      </c>
      <c r="AA2035" s="189">
        <v>2.5000000000000001E-2</v>
      </c>
      <c r="AB2035" s="189">
        <v>6.9000000000000006E-2</v>
      </c>
    </row>
    <row r="2036" spans="1:28" x14ac:dyDescent="0.25">
      <c r="A2036" s="94" t="s">
        <v>3549</v>
      </c>
      <c r="B2036" s="189" t="s">
        <v>143</v>
      </c>
      <c r="C2036" s="189">
        <v>0.28348062542488106</v>
      </c>
      <c r="D2036" s="189">
        <v>0.42963970088375253</v>
      </c>
      <c r="E2036" s="189">
        <v>0.12372535690006799</v>
      </c>
      <c r="F2036" s="189">
        <v>3.3990482664853841E-2</v>
      </c>
      <c r="G2036" s="189">
        <v>7.9537729435757987E-2</v>
      </c>
      <c r="H2036" s="189">
        <v>2.7192386131883071E-3</v>
      </c>
      <c r="I2036" s="189">
        <v>4.6906866077498298E-2</v>
      </c>
      <c r="J2036" s="188">
        <v>1.0000000000000002</v>
      </c>
      <c r="K2036" s="190">
        <v>1471</v>
      </c>
      <c r="L2036" s="94"/>
      <c r="M2036" s="189" t="s">
        <v>143</v>
      </c>
      <c r="N2036" s="189" t="s">
        <v>143</v>
      </c>
      <c r="O2036" s="189">
        <v>0.26100000000000001</v>
      </c>
      <c r="P2036" s="189">
        <v>0.307</v>
      </c>
      <c r="Q2036" s="189">
        <v>0.40500000000000003</v>
      </c>
      <c r="R2036" s="189">
        <v>0.45500000000000002</v>
      </c>
      <c r="S2036" s="189">
        <v>0.108</v>
      </c>
      <c r="T2036" s="189">
        <v>0.14199999999999999</v>
      </c>
      <c r="U2036" s="189">
        <v>2.5999999999999999E-2</v>
      </c>
      <c r="V2036" s="189">
        <v>4.4999999999999998E-2</v>
      </c>
      <c r="W2036" s="189">
        <v>6.7000000000000004E-2</v>
      </c>
      <c r="X2036" s="189">
        <v>9.4E-2</v>
      </c>
      <c r="Y2036" s="189">
        <v>1E-3</v>
      </c>
      <c r="Z2036" s="189">
        <v>7.0000000000000001E-3</v>
      </c>
      <c r="AA2036" s="189">
        <v>3.6999999999999998E-2</v>
      </c>
      <c r="AB2036" s="189">
        <v>5.8999999999999997E-2</v>
      </c>
    </row>
    <row r="2037" spans="1:28" x14ac:dyDescent="0.25">
      <c r="A2037" s="94" t="s">
        <v>3550</v>
      </c>
      <c r="B2037" s="189" t="s">
        <v>143</v>
      </c>
      <c r="C2037" s="189">
        <v>0.4</v>
      </c>
      <c r="D2037" s="189">
        <v>0.32500000000000001</v>
      </c>
      <c r="E2037" s="189">
        <v>0.10625</v>
      </c>
      <c r="F2037" s="189">
        <v>9.3749999999999997E-3</v>
      </c>
      <c r="G2037" s="189">
        <v>0.109375</v>
      </c>
      <c r="H2037" s="189" t="s">
        <v>143</v>
      </c>
      <c r="I2037" s="189">
        <v>0.05</v>
      </c>
      <c r="J2037" s="188">
        <v>1</v>
      </c>
      <c r="K2037" s="190">
        <v>320</v>
      </c>
      <c r="L2037" s="94"/>
      <c r="M2037" s="189" t="s">
        <v>143</v>
      </c>
      <c r="N2037" s="189" t="s">
        <v>143</v>
      </c>
      <c r="O2037" s="189">
        <v>0.34799999999999998</v>
      </c>
      <c r="P2037" s="189">
        <v>0.45500000000000002</v>
      </c>
      <c r="Q2037" s="189">
        <v>0.27600000000000002</v>
      </c>
      <c r="R2037" s="189">
        <v>0.378</v>
      </c>
      <c r="S2037" s="189">
        <v>7.6999999999999999E-2</v>
      </c>
      <c r="T2037" s="189">
        <v>0.14499999999999999</v>
      </c>
      <c r="U2037" s="189">
        <v>3.0000000000000001E-3</v>
      </c>
      <c r="V2037" s="189">
        <v>2.7E-2</v>
      </c>
      <c r="W2037" s="189">
        <v>0.08</v>
      </c>
      <c r="X2037" s="189">
        <v>0.14799999999999999</v>
      </c>
      <c r="Y2037" s="189" t="s">
        <v>143</v>
      </c>
      <c r="Z2037" s="189" t="s">
        <v>143</v>
      </c>
      <c r="AA2037" s="189">
        <v>3.1E-2</v>
      </c>
      <c r="AB2037" s="189">
        <v>0.08</v>
      </c>
    </row>
    <row r="2038" spans="1:28" x14ac:dyDescent="0.25">
      <c r="A2038" s="94" t="s">
        <v>3551</v>
      </c>
      <c r="B2038" s="189">
        <v>5.4881889763779529E-2</v>
      </c>
      <c r="C2038" s="189">
        <v>0.22338582677165356</v>
      </c>
      <c r="D2038" s="189">
        <v>0.2863779527559055</v>
      </c>
      <c r="E2038" s="189">
        <v>0.12039370078740158</v>
      </c>
      <c r="F2038" s="189">
        <v>1.8346456692913387E-2</v>
      </c>
      <c r="G2038" s="189">
        <v>0.21236220472440945</v>
      </c>
      <c r="H2038" s="189">
        <v>7.9527559055118102E-3</v>
      </c>
      <c r="I2038" s="189">
        <v>7.6299212598425203E-2</v>
      </c>
      <c r="J2038" s="188">
        <v>1</v>
      </c>
      <c r="K2038" s="190">
        <v>12700</v>
      </c>
      <c r="L2038" s="94"/>
      <c r="M2038" s="189">
        <v>5.0999999999999997E-2</v>
      </c>
      <c r="N2038" s="189">
        <v>5.8999999999999997E-2</v>
      </c>
      <c r="O2038" s="189">
        <v>0.216</v>
      </c>
      <c r="P2038" s="189">
        <v>0.23100000000000001</v>
      </c>
      <c r="Q2038" s="189">
        <v>0.27900000000000003</v>
      </c>
      <c r="R2038" s="189">
        <v>0.29399999999999998</v>
      </c>
      <c r="S2038" s="189">
        <v>0.115</v>
      </c>
      <c r="T2038" s="189">
        <v>0.126</v>
      </c>
      <c r="U2038" s="189">
        <v>1.6E-2</v>
      </c>
      <c r="V2038" s="189">
        <v>2.1000000000000001E-2</v>
      </c>
      <c r="W2038" s="189">
        <v>0.20499999999999999</v>
      </c>
      <c r="X2038" s="189">
        <v>0.22</v>
      </c>
      <c r="Y2038" s="189">
        <v>7.0000000000000001E-3</v>
      </c>
      <c r="Z2038" s="189">
        <v>0.01</v>
      </c>
      <c r="AA2038" s="189">
        <v>7.1999999999999995E-2</v>
      </c>
      <c r="AB2038" s="189">
        <v>8.1000000000000003E-2</v>
      </c>
    </row>
    <row r="2039" spans="1:28" x14ac:dyDescent="0.25">
      <c r="A2039" s="94" t="s">
        <v>3552</v>
      </c>
      <c r="B2039" s="189" t="s">
        <v>143</v>
      </c>
      <c r="C2039" s="189">
        <v>0.26815642458100558</v>
      </c>
      <c r="D2039" s="189">
        <v>0.32122905027932963</v>
      </c>
      <c r="E2039" s="189">
        <v>0.14245810055865921</v>
      </c>
      <c r="F2039" s="189">
        <v>2.5139664804469275E-2</v>
      </c>
      <c r="G2039" s="189">
        <v>0.19273743016759776</v>
      </c>
      <c r="H2039" s="189">
        <v>2.7932960893854749E-3</v>
      </c>
      <c r="I2039" s="189">
        <v>4.7486033519553071E-2</v>
      </c>
      <c r="J2039" s="188">
        <v>1</v>
      </c>
      <c r="K2039" s="190">
        <v>358</v>
      </c>
      <c r="L2039" s="94"/>
      <c r="M2039" s="189" t="s">
        <v>143</v>
      </c>
      <c r="N2039" s="189" t="s">
        <v>143</v>
      </c>
      <c r="O2039" s="189">
        <v>0.22500000000000001</v>
      </c>
      <c r="P2039" s="189">
        <v>0.316</v>
      </c>
      <c r="Q2039" s="189">
        <v>0.27500000000000002</v>
      </c>
      <c r="R2039" s="189">
        <v>0.371</v>
      </c>
      <c r="S2039" s="189">
        <v>0.11</v>
      </c>
      <c r="T2039" s="189">
        <v>0.182</v>
      </c>
      <c r="U2039" s="189">
        <v>1.2999999999999999E-2</v>
      </c>
      <c r="V2039" s="189">
        <v>4.7E-2</v>
      </c>
      <c r="W2039" s="189">
        <v>0.155</v>
      </c>
      <c r="X2039" s="189">
        <v>0.23699999999999999</v>
      </c>
      <c r="Y2039" s="189">
        <v>0</v>
      </c>
      <c r="Z2039" s="189">
        <v>1.6E-2</v>
      </c>
      <c r="AA2039" s="189">
        <v>0.03</v>
      </c>
      <c r="AB2039" s="189">
        <v>7.4999999999999997E-2</v>
      </c>
    </row>
    <row r="2040" spans="1:28" x14ac:dyDescent="0.25">
      <c r="A2040" s="94" t="s">
        <v>3553</v>
      </c>
      <c r="B2040" s="189" t="s">
        <v>143</v>
      </c>
      <c r="C2040" s="189">
        <v>7.43801652892562E-2</v>
      </c>
      <c r="D2040" s="189">
        <v>0.19008264462809918</v>
      </c>
      <c r="E2040" s="189">
        <v>0.10743801652892562</v>
      </c>
      <c r="F2040" s="189">
        <v>5.5096418732782371E-3</v>
      </c>
      <c r="G2040" s="189">
        <v>0.53719008264462809</v>
      </c>
      <c r="H2040" s="189">
        <v>3.8567493112947659E-2</v>
      </c>
      <c r="I2040" s="189">
        <v>4.6831955922865015E-2</v>
      </c>
      <c r="J2040" s="188">
        <v>0.99999999999999989</v>
      </c>
      <c r="K2040" s="190">
        <v>363</v>
      </c>
      <c r="L2040" s="94"/>
      <c r="M2040" s="189" t="s">
        <v>143</v>
      </c>
      <c r="N2040" s="189" t="s">
        <v>143</v>
      </c>
      <c r="O2040" s="189">
        <v>5.1999999999999998E-2</v>
      </c>
      <c r="P2040" s="189">
        <v>0.106</v>
      </c>
      <c r="Q2040" s="189">
        <v>0.153</v>
      </c>
      <c r="R2040" s="189">
        <v>0.23400000000000001</v>
      </c>
      <c r="S2040" s="189">
        <v>0.08</v>
      </c>
      <c r="T2040" s="189">
        <v>0.14399999999999999</v>
      </c>
      <c r="U2040" s="189">
        <v>2E-3</v>
      </c>
      <c r="V2040" s="189">
        <v>0.02</v>
      </c>
      <c r="W2040" s="189">
        <v>0.48599999999999999</v>
      </c>
      <c r="X2040" s="189">
        <v>0.58799999999999997</v>
      </c>
      <c r="Y2040" s="189">
        <v>2.3E-2</v>
      </c>
      <c r="Z2040" s="189">
        <v>6.4000000000000001E-2</v>
      </c>
      <c r="AA2040" s="189">
        <v>2.9000000000000001E-2</v>
      </c>
      <c r="AB2040" s="189">
        <v>7.3999999999999996E-2</v>
      </c>
    </row>
    <row r="2041" spans="1:28" x14ac:dyDescent="0.25">
      <c r="A2041" s="94" t="s">
        <v>3554</v>
      </c>
      <c r="B2041" s="189">
        <v>0.1489655172413793</v>
      </c>
      <c r="C2041" s="189" t="s">
        <v>143</v>
      </c>
      <c r="D2041" s="189">
        <v>0.60827586206896556</v>
      </c>
      <c r="E2041" s="189">
        <v>6.620689655172414E-2</v>
      </c>
      <c r="F2041" s="189">
        <v>0.11724137931034483</v>
      </c>
      <c r="G2041" s="189">
        <v>1.6551724137931035E-2</v>
      </c>
      <c r="H2041" s="189" t="s">
        <v>143</v>
      </c>
      <c r="I2041" s="189">
        <v>4.275862068965517E-2</v>
      </c>
      <c r="J2041" s="188">
        <v>1</v>
      </c>
      <c r="K2041" s="190">
        <v>725</v>
      </c>
      <c r="L2041" s="94"/>
      <c r="M2041" s="189">
        <v>0.125</v>
      </c>
      <c r="N2041" s="189">
        <v>0.17699999999999999</v>
      </c>
      <c r="O2041" s="189" t="s">
        <v>143</v>
      </c>
      <c r="P2041" s="189" t="s">
        <v>143</v>
      </c>
      <c r="Q2041" s="189">
        <v>0.57199999999999995</v>
      </c>
      <c r="R2041" s="189">
        <v>0.64300000000000002</v>
      </c>
      <c r="S2041" s="189">
        <v>0.05</v>
      </c>
      <c r="T2041" s="189">
        <v>8.6999999999999994E-2</v>
      </c>
      <c r="U2041" s="189">
        <v>9.6000000000000002E-2</v>
      </c>
      <c r="V2041" s="189">
        <v>0.14299999999999999</v>
      </c>
      <c r="W2041" s="189">
        <v>8.9999999999999993E-3</v>
      </c>
      <c r="X2041" s="189">
        <v>2.9000000000000001E-2</v>
      </c>
      <c r="Y2041" s="189" t="s">
        <v>143</v>
      </c>
      <c r="Z2041" s="189" t="s">
        <v>143</v>
      </c>
      <c r="AA2041" s="189">
        <v>0.03</v>
      </c>
      <c r="AB2041" s="189">
        <v>0.06</v>
      </c>
    </row>
    <row r="2042" spans="1:28" x14ac:dyDescent="0.25">
      <c r="A2042" s="94" t="s">
        <v>3555</v>
      </c>
      <c r="B2042" s="189">
        <v>9.3342981186685964E-2</v>
      </c>
      <c r="C2042" s="189">
        <v>0.20043415340086831</v>
      </c>
      <c r="D2042" s="189">
        <v>0.26917510853835019</v>
      </c>
      <c r="E2042" s="189">
        <v>8.9001447178002888E-2</v>
      </c>
      <c r="F2042" s="189">
        <v>3.1837916063675829E-2</v>
      </c>
      <c r="G2042" s="189">
        <v>0.24529667149059334</v>
      </c>
      <c r="H2042" s="189">
        <v>1.085383502170767E-2</v>
      </c>
      <c r="I2042" s="189">
        <v>6.0057887120115776E-2</v>
      </c>
      <c r="J2042" s="188">
        <v>0.99999999999999978</v>
      </c>
      <c r="K2042" s="190">
        <v>1382</v>
      </c>
      <c r="L2042" s="94"/>
      <c r="M2042" s="189">
        <v>7.9000000000000001E-2</v>
      </c>
      <c r="N2042" s="189">
        <v>0.11</v>
      </c>
      <c r="O2042" s="189">
        <v>0.18</v>
      </c>
      <c r="P2042" s="189">
        <v>0.222</v>
      </c>
      <c r="Q2042" s="189">
        <v>0.246</v>
      </c>
      <c r="R2042" s="189">
        <v>0.29299999999999998</v>
      </c>
      <c r="S2042" s="189">
        <v>7.4999999999999997E-2</v>
      </c>
      <c r="T2042" s="189">
        <v>0.105</v>
      </c>
      <c r="U2042" s="189">
        <v>2.4E-2</v>
      </c>
      <c r="V2042" s="189">
        <v>4.2000000000000003E-2</v>
      </c>
      <c r="W2042" s="189">
        <v>0.223</v>
      </c>
      <c r="X2042" s="189">
        <v>0.26900000000000002</v>
      </c>
      <c r="Y2042" s="189">
        <v>7.0000000000000001E-3</v>
      </c>
      <c r="Z2042" s="189">
        <v>1.7999999999999999E-2</v>
      </c>
      <c r="AA2042" s="189">
        <v>4.9000000000000002E-2</v>
      </c>
      <c r="AB2042" s="189">
        <v>7.3999999999999996E-2</v>
      </c>
    </row>
    <row r="2043" spans="1:28" x14ac:dyDescent="0.25">
      <c r="A2043" s="94" t="s">
        <v>3556</v>
      </c>
      <c r="B2043" s="189">
        <v>0.25702441271303544</v>
      </c>
      <c r="C2043" s="189">
        <v>0.43067710732381392</v>
      </c>
      <c r="D2043" s="189">
        <v>0.13910640257945647</v>
      </c>
      <c r="E2043" s="189">
        <v>4.1916167664670656E-2</v>
      </c>
      <c r="F2043" s="189">
        <v>3.6849378166743437E-3</v>
      </c>
      <c r="G2043" s="189">
        <v>3.6388760939659141E-2</v>
      </c>
      <c r="H2043" s="189">
        <v>6.4486411791801011E-3</v>
      </c>
      <c r="I2043" s="189">
        <v>8.4753569783509897E-2</v>
      </c>
      <c r="J2043" s="188">
        <v>1</v>
      </c>
      <c r="K2043" s="190">
        <v>2171</v>
      </c>
      <c r="L2043" s="94"/>
      <c r="M2043" s="189">
        <v>0.23899999999999999</v>
      </c>
      <c r="N2043" s="189">
        <v>0.27600000000000002</v>
      </c>
      <c r="O2043" s="189">
        <v>0.41</v>
      </c>
      <c r="P2043" s="189">
        <v>0.45200000000000001</v>
      </c>
      <c r="Q2043" s="189">
        <v>0.125</v>
      </c>
      <c r="R2043" s="189">
        <v>0.154</v>
      </c>
      <c r="S2043" s="189">
        <v>3.4000000000000002E-2</v>
      </c>
      <c r="T2043" s="189">
        <v>5.0999999999999997E-2</v>
      </c>
      <c r="U2043" s="189">
        <v>2E-3</v>
      </c>
      <c r="V2043" s="189">
        <v>7.0000000000000001E-3</v>
      </c>
      <c r="W2043" s="189">
        <v>2.9000000000000001E-2</v>
      </c>
      <c r="X2043" s="189">
        <v>4.4999999999999998E-2</v>
      </c>
      <c r="Y2043" s="189">
        <v>4.0000000000000001E-3</v>
      </c>
      <c r="Z2043" s="189">
        <v>1.0999999999999999E-2</v>
      </c>
      <c r="AA2043" s="189">
        <v>7.3999999999999996E-2</v>
      </c>
      <c r="AB2043" s="189">
        <v>9.7000000000000003E-2</v>
      </c>
    </row>
    <row r="2044" spans="1:28" x14ac:dyDescent="0.25">
      <c r="A2044" s="94" t="s">
        <v>3557</v>
      </c>
      <c r="B2044" s="189" t="s">
        <v>143</v>
      </c>
      <c r="C2044" s="189">
        <v>0.16723549488054607</v>
      </c>
      <c r="D2044" s="189">
        <v>0.30375426621160412</v>
      </c>
      <c r="E2044" s="189">
        <v>0.19795221843003413</v>
      </c>
      <c r="F2044" s="189">
        <v>2.7303754266211604E-2</v>
      </c>
      <c r="G2044" s="189">
        <v>0.22525597269624573</v>
      </c>
      <c r="H2044" s="189">
        <v>2.7303754266211604E-2</v>
      </c>
      <c r="I2044" s="189">
        <v>5.1194539249146756E-2</v>
      </c>
      <c r="J2044" s="188">
        <v>0.99999999999999989</v>
      </c>
      <c r="K2044" s="190">
        <v>293</v>
      </c>
      <c r="L2044" s="94"/>
      <c r="M2044" s="189" t="s">
        <v>143</v>
      </c>
      <c r="N2044" s="189" t="s">
        <v>143</v>
      </c>
      <c r="O2044" s="189">
        <v>0.129</v>
      </c>
      <c r="P2044" s="189">
        <v>0.214</v>
      </c>
      <c r="Q2044" s="189">
        <v>0.254</v>
      </c>
      <c r="R2044" s="189">
        <v>0.35899999999999999</v>
      </c>
      <c r="S2044" s="189">
        <v>0.156</v>
      </c>
      <c r="T2044" s="189">
        <v>0.247</v>
      </c>
      <c r="U2044" s="189">
        <v>1.4E-2</v>
      </c>
      <c r="V2044" s="189">
        <v>5.2999999999999999E-2</v>
      </c>
      <c r="W2044" s="189">
        <v>0.18099999999999999</v>
      </c>
      <c r="X2044" s="189">
        <v>0.27600000000000002</v>
      </c>
      <c r="Y2044" s="189">
        <v>1.4E-2</v>
      </c>
      <c r="Z2044" s="189">
        <v>5.2999999999999999E-2</v>
      </c>
      <c r="AA2044" s="189">
        <v>3.1E-2</v>
      </c>
      <c r="AB2044" s="189">
        <v>8.3000000000000004E-2</v>
      </c>
    </row>
    <row r="2045" spans="1:28" x14ac:dyDescent="0.25">
      <c r="A2045" s="94" t="s">
        <v>3558</v>
      </c>
      <c r="B2045" s="189" t="s">
        <v>143</v>
      </c>
      <c r="C2045" s="189">
        <v>0.15749128919860628</v>
      </c>
      <c r="D2045" s="189">
        <v>0.25087108013937282</v>
      </c>
      <c r="E2045" s="189">
        <v>0.1421602787456446</v>
      </c>
      <c r="F2045" s="189">
        <v>1.8118466898954706E-2</v>
      </c>
      <c r="G2045" s="189">
        <v>0.37351916376306621</v>
      </c>
      <c r="H2045" s="189">
        <v>1.0452961672473868E-2</v>
      </c>
      <c r="I2045" s="189">
        <v>4.7386759581881537E-2</v>
      </c>
      <c r="J2045" s="188">
        <v>1</v>
      </c>
      <c r="K2045" s="190">
        <v>1435</v>
      </c>
      <c r="L2045" s="94"/>
      <c r="M2045" s="189" t="s">
        <v>143</v>
      </c>
      <c r="N2045" s="189" t="s">
        <v>143</v>
      </c>
      <c r="O2045" s="189">
        <v>0.14000000000000001</v>
      </c>
      <c r="P2045" s="189">
        <v>0.17699999999999999</v>
      </c>
      <c r="Q2045" s="189">
        <v>0.22900000000000001</v>
      </c>
      <c r="R2045" s="189">
        <v>0.27400000000000002</v>
      </c>
      <c r="S2045" s="189">
        <v>0.125</v>
      </c>
      <c r="T2045" s="189">
        <v>0.161</v>
      </c>
      <c r="U2045" s="189">
        <v>1.2E-2</v>
      </c>
      <c r="V2045" s="189">
        <v>2.5999999999999999E-2</v>
      </c>
      <c r="W2045" s="189">
        <v>0.34899999999999998</v>
      </c>
      <c r="X2045" s="189">
        <v>0.39900000000000002</v>
      </c>
      <c r="Y2045" s="189">
        <v>6.0000000000000001E-3</v>
      </c>
      <c r="Z2045" s="189">
        <v>1.7000000000000001E-2</v>
      </c>
      <c r="AA2045" s="189">
        <v>3.7999999999999999E-2</v>
      </c>
      <c r="AB2045" s="189">
        <v>0.06</v>
      </c>
    </row>
    <row r="2046" spans="1:28" x14ac:dyDescent="0.25">
      <c r="A2046" s="94" t="s">
        <v>3559</v>
      </c>
      <c r="B2046" s="189" t="s">
        <v>143</v>
      </c>
      <c r="C2046" s="189">
        <v>0.35454545454545455</v>
      </c>
      <c r="D2046" s="189">
        <v>0.42045454545454547</v>
      </c>
      <c r="E2046" s="189">
        <v>8.1818181818181818E-2</v>
      </c>
      <c r="F2046" s="189" t="s">
        <v>143</v>
      </c>
      <c r="G2046" s="189">
        <v>3.8636363636363635E-2</v>
      </c>
      <c r="H2046" s="189">
        <v>2.2727272727272726E-3</v>
      </c>
      <c r="I2046" s="189">
        <v>0.10227272727272728</v>
      </c>
      <c r="J2046" s="188">
        <v>1</v>
      </c>
      <c r="K2046" s="190">
        <v>440</v>
      </c>
      <c r="L2046" s="94"/>
      <c r="M2046" s="189" t="s">
        <v>143</v>
      </c>
      <c r="N2046" s="189" t="s">
        <v>143</v>
      </c>
      <c r="O2046" s="189">
        <v>0.311</v>
      </c>
      <c r="P2046" s="189">
        <v>0.4</v>
      </c>
      <c r="Q2046" s="189">
        <v>0.375</v>
      </c>
      <c r="R2046" s="189">
        <v>0.46700000000000003</v>
      </c>
      <c r="S2046" s="189">
        <v>0.06</v>
      </c>
      <c r="T2046" s="189">
        <v>0.111</v>
      </c>
      <c r="U2046" s="189" t="s">
        <v>143</v>
      </c>
      <c r="V2046" s="189" t="s">
        <v>143</v>
      </c>
      <c r="W2046" s="189">
        <v>2.4E-2</v>
      </c>
      <c r="X2046" s="189">
        <v>6.0999999999999999E-2</v>
      </c>
      <c r="Y2046" s="189">
        <v>0</v>
      </c>
      <c r="Z2046" s="189">
        <v>1.2999999999999999E-2</v>
      </c>
      <c r="AA2046" s="189">
        <v>7.6999999999999999E-2</v>
      </c>
      <c r="AB2046" s="189">
        <v>0.13400000000000001</v>
      </c>
    </row>
    <row r="2047" spans="1:28" x14ac:dyDescent="0.25">
      <c r="A2047" s="94" t="s">
        <v>3560</v>
      </c>
      <c r="B2047" s="189" t="s">
        <v>143</v>
      </c>
      <c r="C2047" s="189">
        <v>0.12576064908722109</v>
      </c>
      <c r="D2047" s="189">
        <v>0.31845841784989859</v>
      </c>
      <c r="E2047" s="189">
        <v>0.18661257606490872</v>
      </c>
      <c r="F2047" s="189">
        <v>1.8255578093306288E-2</v>
      </c>
      <c r="G2047" s="189">
        <v>0.23732251521298176</v>
      </c>
      <c r="H2047" s="189">
        <v>4.0567951318458417E-3</v>
      </c>
      <c r="I2047" s="189">
        <v>0.10953346855983773</v>
      </c>
      <c r="J2047" s="188">
        <v>1</v>
      </c>
      <c r="K2047" s="190">
        <v>493</v>
      </c>
      <c r="L2047" s="94"/>
      <c r="M2047" s="189" t="s">
        <v>143</v>
      </c>
      <c r="N2047" s="189" t="s">
        <v>143</v>
      </c>
      <c r="O2047" s="189">
        <v>9.9000000000000005E-2</v>
      </c>
      <c r="P2047" s="189">
        <v>0.158</v>
      </c>
      <c r="Q2047" s="189">
        <v>0.27900000000000003</v>
      </c>
      <c r="R2047" s="189">
        <v>0.36099999999999999</v>
      </c>
      <c r="S2047" s="189">
        <v>0.155</v>
      </c>
      <c r="T2047" s="189">
        <v>0.223</v>
      </c>
      <c r="U2047" s="189">
        <v>0.01</v>
      </c>
      <c r="V2047" s="189">
        <v>3.4000000000000002E-2</v>
      </c>
      <c r="W2047" s="189">
        <v>0.20200000000000001</v>
      </c>
      <c r="X2047" s="189">
        <v>0.27700000000000002</v>
      </c>
      <c r="Y2047" s="189">
        <v>1E-3</v>
      </c>
      <c r="Z2047" s="189">
        <v>1.4999999999999999E-2</v>
      </c>
      <c r="AA2047" s="189">
        <v>8.5000000000000006E-2</v>
      </c>
      <c r="AB2047" s="189">
        <v>0.14000000000000001</v>
      </c>
    </row>
    <row r="2048" spans="1:28" x14ac:dyDescent="0.25">
      <c r="A2048" s="94" t="s">
        <v>3561</v>
      </c>
      <c r="B2048" s="189" t="s">
        <v>143</v>
      </c>
      <c r="C2048" s="189">
        <v>0.23694779116465864</v>
      </c>
      <c r="D2048" s="189">
        <v>0.28915662650602408</v>
      </c>
      <c r="E2048" s="189">
        <v>7.6305220883534142E-2</v>
      </c>
      <c r="F2048" s="189">
        <v>0.10040160642570281</v>
      </c>
      <c r="G2048" s="189">
        <v>0.23694779116465864</v>
      </c>
      <c r="H2048" s="189" t="s">
        <v>143</v>
      </c>
      <c r="I2048" s="189">
        <v>6.0240963855421686E-2</v>
      </c>
      <c r="J2048" s="188">
        <v>0.99999999999999989</v>
      </c>
      <c r="K2048" s="190">
        <v>249</v>
      </c>
      <c r="L2048" s="94"/>
      <c r="M2048" s="189" t="s">
        <v>143</v>
      </c>
      <c r="N2048" s="189" t="s">
        <v>143</v>
      </c>
      <c r="O2048" s="189">
        <v>0.188</v>
      </c>
      <c r="P2048" s="189">
        <v>0.29399999999999998</v>
      </c>
      <c r="Q2048" s="189">
        <v>0.23599999999999999</v>
      </c>
      <c r="R2048" s="189">
        <v>0.34799999999999998</v>
      </c>
      <c r="S2048" s="189">
        <v>4.9000000000000002E-2</v>
      </c>
      <c r="T2048" s="189">
        <v>0.11600000000000001</v>
      </c>
      <c r="U2048" s="189">
        <v>6.9000000000000006E-2</v>
      </c>
      <c r="V2048" s="189">
        <v>0.14399999999999999</v>
      </c>
      <c r="W2048" s="189">
        <v>0.188</v>
      </c>
      <c r="X2048" s="189">
        <v>0.29399999999999998</v>
      </c>
      <c r="Y2048" s="189" t="s">
        <v>143</v>
      </c>
      <c r="Z2048" s="189" t="s">
        <v>143</v>
      </c>
      <c r="AA2048" s="189">
        <v>3.6999999999999998E-2</v>
      </c>
      <c r="AB2048" s="189">
        <v>9.7000000000000003E-2</v>
      </c>
    </row>
    <row r="2049" spans="1:28" x14ac:dyDescent="0.25">
      <c r="A2049" s="94" t="s">
        <v>3562</v>
      </c>
      <c r="B2049" s="189" t="s">
        <v>143</v>
      </c>
      <c r="C2049" s="189">
        <v>6.4971751412429377E-2</v>
      </c>
      <c r="D2049" s="189">
        <v>0.24858757062146894</v>
      </c>
      <c r="E2049" s="189">
        <v>0.15536723163841809</v>
      </c>
      <c r="F2049" s="189">
        <v>2.5423728813559324E-2</v>
      </c>
      <c r="G2049" s="189">
        <v>0.41242937853107342</v>
      </c>
      <c r="H2049" s="189">
        <v>1.1299435028248588E-2</v>
      </c>
      <c r="I2049" s="189">
        <v>8.1920903954802254E-2</v>
      </c>
      <c r="J2049" s="188">
        <v>1</v>
      </c>
      <c r="K2049" s="190">
        <v>354</v>
      </c>
      <c r="L2049" s="94"/>
      <c r="M2049" s="189" t="s">
        <v>143</v>
      </c>
      <c r="N2049" s="189" t="s">
        <v>143</v>
      </c>
      <c r="O2049" s="189">
        <v>4.3999999999999997E-2</v>
      </c>
      <c r="P2049" s="189">
        <v>9.6000000000000002E-2</v>
      </c>
      <c r="Q2049" s="189">
        <v>0.20599999999999999</v>
      </c>
      <c r="R2049" s="189">
        <v>0.29599999999999999</v>
      </c>
      <c r="S2049" s="189">
        <v>0.121</v>
      </c>
      <c r="T2049" s="189">
        <v>0.19700000000000001</v>
      </c>
      <c r="U2049" s="189">
        <v>1.2999999999999999E-2</v>
      </c>
      <c r="V2049" s="189">
        <v>4.8000000000000001E-2</v>
      </c>
      <c r="W2049" s="189">
        <v>0.36199999999999999</v>
      </c>
      <c r="X2049" s="189">
        <v>0.46400000000000002</v>
      </c>
      <c r="Y2049" s="189">
        <v>4.0000000000000001E-3</v>
      </c>
      <c r="Z2049" s="189">
        <v>2.9000000000000001E-2</v>
      </c>
      <c r="AA2049" s="189">
        <v>5.8000000000000003E-2</v>
      </c>
      <c r="AB2049" s="189">
        <v>0.115</v>
      </c>
    </row>
    <row r="2050" spans="1:28" x14ac:dyDescent="0.25">
      <c r="A2050" s="94" t="s">
        <v>3563</v>
      </c>
      <c r="B2050" s="189" t="s">
        <v>143</v>
      </c>
      <c r="C2050" s="189">
        <v>0.23713235294117646</v>
      </c>
      <c r="D2050" s="189">
        <v>0.45404411764705882</v>
      </c>
      <c r="E2050" s="189">
        <v>9.6200980392156868E-2</v>
      </c>
      <c r="F2050" s="189">
        <v>8.5784313725490204E-3</v>
      </c>
      <c r="G2050" s="189">
        <v>0.1053921568627451</v>
      </c>
      <c r="H2050" s="189">
        <v>2.4509803921568627E-3</v>
      </c>
      <c r="I2050" s="189">
        <v>9.6200980392156868E-2</v>
      </c>
      <c r="J2050" s="188">
        <v>0.99999999999999989</v>
      </c>
      <c r="K2050" s="190">
        <v>1632</v>
      </c>
      <c r="L2050" s="94"/>
      <c r="M2050" s="189" t="s">
        <v>143</v>
      </c>
      <c r="N2050" s="189" t="s">
        <v>143</v>
      </c>
      <c r="O2050" s="189">
        <v>0.217</v>
      </c>
      <c r="P2050" s="189">
        <v>0.25800000000000001</v>
      </c>
      <c r="Q2050" s="189">
        <v>0.43</v>
      </c>
      <c r="R2050" s="189">
        <v>0.47799999999999998</v>
      </c>
      <c r="S2050" s="189">
        <v>8.3000000000000004E-2</v>
      </c>
      <c r="T2050" s="189">
        <v>0.111</v>
      </c>
      <c r="U2050" s="189">
        <v>5.0000000000000001E-3</v>
      </c>
      <c r="V2050" s="189">
        <v>1.4E-2</v>
      </c>
      <c r="W2050" s="189">
        <v>9.0999999999999998E-2</v>
      </c>
      <c r="X2050" s="189">
        <v>0.121</v>
      </c>
      <c r="Y2050" s="189">
        <v>1E-3</v>
      </c>
      <c r="Z2050" s="189">
        <v>6.0000000000000001E-3</v>
      </c>
      <c r="AA2050" s="189">
        <v>8.3000000000000004E-2</v>
      </c>
      <c r="AB2050" s="189">
        <v>0.111</v>
      </c>
    </row>
    <row r="2051" spans="1:28" x14ac:dyDescent="0.25">
      <c r="A2051" s="94" t="s">
        <v>3564</v>
      </c>
      <c r="B2051" s="189" t="s">
        <v>143</v>
      </c>
      <c r="C2051" s="189">
        <v>0.4207492795389049</v>
      </c>
      <c r="D2051" s="189">
        <v>0.32564841498559077</v>
      </c>
      <c r="E2051" s="189">
        <v>0.10951008645533142</v>
      </c>
      <c r="F2051" s="189" t="s">
        <v>143</v>
      </c>
      <c r="G2051" s="189">
        <v>9.5100864553314124E-2</v>
      </c>
      <c r="H2051" s="189">
        <v>5.763688760806916E-3</v>
      </c>
      <c r="I2051" s="189">
        <v>4.3227665706051875E-2</v>
      </c>
      <c r="J2051" s="188">
        <v>1</v>
      </c>
      <c r="K2051" s="190">
        <v>347</v>
      </c>
      <c r="L2051" s="94"/>
      <c r="M2051" s="189" t="s">
        <v>143</v>
      </c>
      <c r="N2051" s="189" t="s">
        <v>143</v>
      </c>
      <c r="O2051" s="189">
        <v>0.37</v>
      </c>
      <c r="P2051" s="189">
        <v>0.47299999999999998</v>
      </c>
      <c r="Q2051" s="189">
        <v>0.27800000000000002</v>
      </c>
      <c r="R2051" s="189">
        <v>0.377</v>
      </c>
      <c r="S2051" s="189">
        <v>8.1000000000000003E-2</v>
      </c>
      <c r="T2051" s="189">
        <v>0.14699999999999999</v>
      </c>
      <c r="U2051" s="189" t="s">
        <v>143</v>
      </c>
      <c r="V2051" s="189" t="s">
        <v>143</v>
      </c>
      <c r="W2051" s="189">
        <v>6.9000000000000006E-2</v>
      </c>
      <c r="X2051" s="189">
        <v>0.13100000000000001</v>
      </c>
      <c r="Y2051" s="189">
        <v>2E-3</v>
      </c>
      <c r="Z2051" s="189">
        <v>2.1000000000000001E-2</v>
      </c>
      <c r="AA2051" s="189">
        <v>2.5999999999999999E-2</v>
      </c>
      <c r="AB2051" s="189">
        <v>7.0000000000000007E-2</v>
      </c>
    </row>
    <row r="2052" spans="1:28" x14ac:dyDescent="0.25">
      <c r="A2052" s="94" t="s">
        <v>3565</v>
      </c>
      <c r="B2052" s="189">
        <v>5.9238203524729957E-2</v>
      </c>
      <c r="C2052" s="189">
        <v>0.34610574189880616</v>
      </c>
      <c r="D2052" s="189">
        <v>0.21199545196134167</v>
      </c>
      <c r="E2052" s="189">
        <v>0.10795906765207504</v>
      </c>
      <c r="F2052" s="189">
        <v>2.3479249573621377E-2</v>
      </c>
      <c r="G2052" s="189">
        <v>0.22859579306424105</v>
      </c>
      <c r="H2052" s="189">
        <v>7.3905628197839677E-4</v>
      </c>
      <c r="I2052" s="189">
        <v>2.1887436043206369E-2</v>
      </c>
      <c r="J2052" s="188">
        <v>1</v>
      </c>
      <c r="K2052" s="190">
        <v>17590</v>
      </c>
      <c r="L2052" s="94"/>
      <c r="M2052" s="189">
        <v>5.6000000000000001E-2</v>
      </c>
      <c r="N2052" s="189">
        <v>6.3E-2</v>
      </c>
      <c r="O2052" s="189">
        <v>0.33900000000000002</v>
      </c>
      <c r="P2052" s="189">
        <v>0.35299999999999998</v>
      </c>
      <c r="Q2052" s="189">
        <v>0.20599999999999999</v>
      </c>
      <c r="R2052" s="189">
        <v>0.218</v>
      </c>
      <c r="S2052" s="189">
        <v>0.10299999999999999</v>
      </c>
      <c r="T2052" s="189">
        <v>0.113</v>
      </c>
      <c r="U2052" s="189">
        <v>2.1000000000000001E-2</v>
      </c>
      <c r="V2052" s="189">
        <v>2.5999999999999999E-2</v>
      </c>
      <c r="W2052" s="189">
        <v>0.222</v>
      </c>
      <c r="X2052" s="189">
        <v>0.23499999999999999</v>
      </c>
      <c r="Y2052" s="189">
        <v>0</v>
      </c>
      <c r="Z2052" s="189">
        <v>1E-3</v>
      </c>
      <c r="AA2052" s="189">
        <v>0.02</v>
      </c>
      <c r="AB2052" s="189">
        <v>2.4E-2</v>
      </c>
    </row>
    <row r="2053" spans="1:28" x14ac:dyDescent="0.25">
      <c r="A2053" s="94" t="s">
        <v>3566</v>
      </c>
      <c r="B2053" s="189" t="s">
        <v>143</v>
      </c>
      <c r="C2053" s="189">
        <v>0.40034071550255534</v>
      </c>
      <c r="D2053" s="189">
        <v>0.22657580919931858</v>
      </c>
      <c r="E2053" s="189">
        <v>0.1686541737649063</v>
      </c>
      <c r="F2053" s="189">
        <v>2.7257240204429302E-2</v>
      </c>
      <c r="G2053" s="189">
        <v>0.17035775127768313</v>
      </c>
      <c r="H2053" s="189">
        <v>1.7035775127768314E-3</v>
      </c>
      <c r="I2053" s="189">
        <v>5.1107325383304937E-3</v>
      </c>
      <c r="J2053" s="188">
        <v>1</v>
      </c>
      <c r="K2053" s="190">
        <v>587</v>
      </c>
      <c r="L2053" s="94"/>
      <c r="M2053" s="189" t="s">
        <v>143</v>
      </c>
      <c r="N2053" s="189" t="s">
        <v>143</v>
      </c>
      <c r="O2053" s="189">
        <v>0.36099999999999999</v>
      </c>
      <c r="P2053" s="189">
        <v>0.441</v>
      </c>
      <c r="Q2053" s="189">
        <v>0.19500000000000001</v>
      </c>
      <c r="R2053" s="189">
        <v>0.26200000000000001</v>
      </c>
      <c r="S2053" s="189">
        <v>0.14099999999999999</v>
      </c>
      <c r="T2053" s="189">
        <v>0.20100000000000001</v>
      </c>
      <c r="U2053" s="189">
        <v>1.7000000000000001E-2</v>
      </c>
      <c r="V2053" s="189">
        <v>4.3999999999999997E-2</v>
      </c>
      <c r="W2053" s="189">
        <v>0.14199999999999999</v>
      </c>
      <c r="X2053" s="189">
        <v>0.20300000000000001</v>
      </c>
      <c r="Y2053" s="189">
        <v>0</v>
      </c>
      <c r="Z2053" s="189">
        <v>0.01</v>
      </c>
      <c r="AA2053" s="189">
        <v>2E-3</v>
      </c>
      <c r="AB2053" s="189">
        <v>1.4999999999999999E-2</v>
      </c>
    </row>
    <row r="2054" spans="1:28" x14ac:dyDescent="0.25">
      <c r="A2054" s="94" t="s">
        <v>3567</v>
      </c>
      <c r="B2054" s="189" t="s">
        <v>143</v>
      </c>
      <c r="C2054" s="189">
        <v>0.13089005235602094</v>
      </c>
      <c r="D2054" s="189">
        <v>0.17102966841186737</v>
      </c>
      <c r="E2054" s="189">
        <v>5.06108202443281E-2</v>
      </c>
      <c r="F2054" s="189">
        <v>1.2216404886561954E-2</v>
      </c>
      <c r="G2054" s="189">
        <v>0.6003490401396161</v>
      </c>
      <c r="H2054" s="189">
        <v>5.235602094240838E-3</v>
      </c>
      <c r="I2054" s="189">
        <v>2.9668411867364748E-2</v>
      </c>
      <c r="J2054" s="188">
        <v>1</v>
      </c>
      <c r="K2054" s="190">
        <v>573</v>
      </c>
      <c r="L2054" s="94"/>
      <c r="M2054" s="189" t="s">
        <v>143</v>
      </c>
      <c r="N2054" s="189" t="s">
        <v>143</v>
      </c>
      <c r="O2054" s="189">
        <v>0.106</v>
      </c>
      <c r="P2054" s="189">
        <v>0.161</v>
      </c>
      <c r="Q2054" s="189">
        <v>0.14199999999999999</v>
      </c>
      <c r="R2054" s="189">
        <v>0.20399999999999999</v>
      </c>
      <c r="S2054" s="189">
        <v>3.5000000000000003E-2</v>
      </c>
      <c r="T2054" s="189">
        <v>7.1999999999999995E-2</v>
      </c>
      <c r="U2054" s="189">
        <v>6.0000000000000001E-3</v>
      </c>
      <c r="V2054" s="189">
        <v>2.5000000000000001E-2</v>
      </c>
      <c r="W2054" s="189">
        <v>0.56000000000000005</v>
      </c>
      <c r="X2054" s="189">
        <v>0.64</v>
      </c>
      <c r="Y2054" s="189">
        <v>2E-3</v>
      </c>
      <c r="Z2054" s="189">
        <v>1.4999999999999999E-2</v>
      </c>
      <c r="AA2054" s="189">
        <v>1.9E-2</v>
      </c>
      <c r="AB2054" s="189">
        <v>4.7E-2</v>
      </c>
    </row>
    <row r="2055" spans="1:28" x14ac:dyDescent="0.25">
      <c r="A2055" s="94" t="s">
        <v>3568</v>
      </c>
      <c r="B2055" s="189">
        <v>0.34125379170879677</v>
      </c>
      <c r="C2055" s="189" t="s">
        <v>143</v>
      </c>
      <c r="D2055" s="189">
        <v>0.35743174924165821</v>
      </c>
      <c r="E2055" s="189">
        <v>0.27451971688574317</v>
      </c>
      <c r="F2055" s="189">
        <v>2.5278058645096056E-3</v>
      </c>
      <c r="G2055" s="189">
        <v>5.0556117290192111E-3</v>
      </c>
      <c r="H2055" s="189" t="s">
        <v>143</v>
      </c>
      <c r="I2055" s="189">
        <v>1.9211324570273004E-2</v>
      </c>
      <c r="J2055" s="188">
        <v>1</v>
      </c>
      <c r="K2055" s="190">
        <v>1978</v>
      </c>
      <c r="L2055" s="94"/>
      <c r="M2055" s="189">
        <v>0.32100000000000001</v>
      </c>
      <c r="N2055" s="189">
        <v>0.36199999999999999</v>
      </c>
      <c r="O2055" s="189" t="s">
        <v>143</v>
      </c>
      <c r="P2055" s="189" t="s">
        <v>143</v>
      </c>
      <c r="Q2055" s="189">
        <v>0.33700000000000002</v>
      </c>
      <c r="R2055" s="189">
        <v>0.379</v>
      </c>
      <c r="S2055" s="189">
        <v>0.255</v>
      </c>
      <c r="T2055" s="189">
        <v>0.29499999999999998</v>
      </c>
      <c r="U2055" s="189">
        <v>1E-3</v>
      </c>
      <c r="V2055" s="189">
        <v>6.0000000000000001E-3</v>
      </c>
      <c r="W2055" s="189">
        <v>3.0000000000000001E-3</v>
      </c>
      <c r="X2055" s="189">
        <v>8.9999999999999993E-3</v>
      </c>
      <c r="Y2055" s="189" t="s">
        <v>143</v>
      </c>
      <c r="Z2055" s="189" t="s">
        <v>143</v>
      </c>
      <c r="AA2055" s="189">
        <v>1.4E-2</v>
      </c>
      <c r="AB2055" s="189">
        <v>2.5999999999999999E-2</v>
      </c>
    </row>
    <row r="2056" spans="1:28" x14ac:dyDescent="0.25">
      <c r="A2056" s="94" t="s">
        <v>3569</v>
      </c>
      <c r="B2056" s="189">
        <v>0.10702947845804989</v>
      </c>
      <c r="C2056" s="189">
        <v>0.30340136054421768</v>
      </c>
      <c r="D2056" s="189">
        <v>0.19092970521541949</v>
      </c>
      <c r="E2056" s="189">
        <v>0.10249433106575964</v>
      </c>
      <c r="F2056" s="189">
        <v>6.4399092970521543E-2</v>
      </c>
      <c r="G2056" s="189">
        <v>0.2145124716553288</v>
      </c>
      <c r="H2056" s="189">
        <v>4.5351473922902497E-4</v>
      </c>
      <c r="I2056" s="189">
        <v>1.6780045351473923E-2</v>
      </c>
      <c r="J2056" s="188">
        <v>1</v>
      </c>
      <c r="K2056" s="190">
        <v>2205</v>
      </c>
      <c r="L2056" s="94"/>
      <c r="M2056" s="189">
        <v>9.5000000000000001E-2</v>
      </c>
      <c r="N2056" s="189">
        <v>0.121</v>
      </c>
      <c r="O2056" s="189">
        <v>0.28499999999999998</v>
      </c>
      <c r="P2056" s="189">
        <v>0.32300000000000001</v>
      </c>
      <c r="Q2056" s="189">
        <v>0.17499999999999999</v>
      </c>
      <c r="R2056" s="189">
        <v>0.20799999999999999</v>
      </c>
      <c r="S2056" s="189">
        <v>9.0999999999999998E-2</v>
      </c>
      <c r="T2056" s="189">
        <v>0.11600000000000001</v>
      </c>
      <c r="U2056" s="189">
        <v>5.5E-2</v>
      </c>
      <c r="V2056" s="189">
        <v>7.4999999999999997E-2</v>
      </c>
      <c r="W2056" s="189">
        <v>0.19800000000000001</v>
      </c>
      <c r="X2056" s="189">
        <v>0.23200000000000001</v>
      </c>
      <c r="Y2056" s="189">
        <v>0</v>
      </c>
      <c r="Z2056" s="189">
        <v>3.0000000000000001E-3</v>
      </c>
      <c r="AA2056" s="189">
        <v>1.2E-2</v>
      </c>
      <c r="AB2056" s="189">
        <v>2.3E-2</v>
      </c>
    </row>
    <row r="2057" spans="1:28" x14ac:dyDescent="0.25">
      <c r="A2057" s="94" t="s">
        <v>3570</v>
      </c>
      <c r="B2057" s="189">
        <v>0.3028197793216183</v>
      </c>
      <c r="C2057" s="189">
        <v>0.5586432366162648</v>
      </c>
      <c r="D2057" s="189">
        <v>4.9856967715570084E-2</v>
      </c>
      <c r="E2057" s="189">
        <v>3.0241111565181854E-2</v>
      </c>
      <c r="F2057" s="189">
        <v>8.1732733959950961E-4</v>
      </c>
      <c r="G2057" s="189">
        <v>4.2092357989374746E-2</v>
      </c>
      <c r="H2057" s="189">
        <v>1.2259910093992644E-3</v>
      </c>
      <c r="I2057" s="189">
        <v>1.4303228442991417E-2</v>
      </c>
      <c r="J2057" s="188">
        <v>0.99999999999999989</v>
      </c>
      <c r="K2057" s="190">
        <v>2447</v>
      </c>
      <c r="L2057" s="94"/>
      <c r="M2057" s="189">
        <v>0.28499999999999998</v>
      </c>
      <c r="N2057" s="189">
        <v>0.32100000000000001</v>
      </c>
      <c r="O2057" s="189">
        <v>0.53900000000000003</v>
      </c>
      <c r="P2057" s="189">
        <v>0.57799999999999996</v>
      </c>
      <c r="Q2057" s="189">
        <v>4.2000000000000003E-2</v>
      </c>
      <c r="R2057" s="189">
        <v>5.8999999999999997E-2</v>
      </c>
      <c r="S2057" s="189">
        <v>2.4E-2</v>
      </c>
      <c r="T2057" s="189">
        <v>3.7999999999999999E-2</v>
      </c>
      <c r="U2057" s="189">
        <v>0</v>
      </c>
      <c r="V2057" s="189">
        <v>3.0000000000000001E-3</v>
      </c>
      <c r="W2057" s="189">
        <v>3.5000000000000003E-2</v>
      </c>
      <c r="X2057" s="189">
        <v>5.0999999999999997E-2</v>
      </c>
      <c r="Y2057" s="189">
        <v>0</v>
      </c>
      <c r="Z2057" s="189">
        <v>4.0000000000000001E-3</v>
      </c>
      <c r="AA2057" s="189">
        <v>0.01</v>
      </c>
      <c r="AB2057" s="189">
        <v>0.02</v>
      </c>
    </row>
    <row r="2058" spans="1:28" x14ac:dyDescent="0.25">
      <c r="A2058" s="94" t="s">
        <v>3571</v>
      </c>
      <c r="B2058" s="189" t="s">
        <v>143</v>
      </c>
      <c r="C2058" s="189">
        <v>0.26272912423625255</v>
      </c>
      <c r="D2058" s="189">
        <v>0.26272912423625255</v>
      </c>
      <c r="E2058" s="189">
        <v>0.19755600814663951</v>
      </c>
      <c r="F2058" s="189">
        <v>2.4439918533604887E-2</v>
      </c>
      <c r="G2058" s="189">
        <v>0.23421588594704684</v>
      </c>
      <c r="H2058" s="189" t="s">
        <v>143</v>
      </c>
      <c r="I2058" s="189">
        <v>1.8329938900203666E-2</v>
      </c>
      <c r="J2058" s="188">
        <v>1</v>
      </c>
      <c r="K2058" s="190">
        <v>491</v>
      </c>
      <c r="L2058" s="94"/>
      <c r="M2058" s="189" t="s">
        <v>143</v>
      </c>
      <c r="N2058" s="189" t="s">
        <v>143</v>
      </c>
      <c r="O2058" s="189">
        <v>0.22600000000000001</v>
      </c>
      <c r="P2058" s="189">
        <v>0.30299999999999999</v>
      </c>
      <c r="Q2058" s="189">
        <v>0.22600000000000001</v>
      </c>
      <c r="R2058" s="189">
        <v>0.30299999999999999</v>
      </c>
      <c r="S2058" s="189">
        <v>0.16500000000000001</v>
      </c>
      <c r="T2058" s="189">
        <v>0.23499999999999999</v>
      </c>
      <c r="U2058" s="189">
        <v>1.4E-2</v>
      </c>
      <c r="V2058" s="189">
        <v>4.2000000000000003E-2</v>
      </c>
      <c r="W2058" s="189">
        <v>0.19900000000000001</v>
      </c>
      <c r="X2058" s="189">
        <v>0.27400000000000002</v>
      </c>
      <c r="Y2058" s="189" t="s">
        <v>143</v>
      </c>
      <c r="Z2058" s="189" t="s">
        <v>143</v>
      </c>
      <c r="AA2058" s="189">
        <v>0.01</v>
      </c>
      <c r="AB2058" s="189">
        <v>3.4000000000000002E-2</v>
      </c>
    </row>
    <row r="2059" spans="1:28" x14ac:dyDescent="0.25">
      <c r="A2059" s="94" t="s">
        <v>3572</v>
      </c>
      <c r="B2059" s="189" t="s">
        <v>143</v>
      </c>
      <c r="C2059" s="189">
        <v>0.32381280110117</v>
      </c>
      <c r="D2059" s="189">
        <v>0.15622849277357193</v>
      </c>
      <c r="E2059" s="189">
        <v>0.10323468685478321</v>
      </c>
      <c r="F2059" s="189">
        <v>1.4796971782518927E-2</v>
      </c>
      <c r="G2059" s="189">
        <v>0.37749483826565727</v>
      </c>
      <c r="H2059" s="189">
        <v>1.0323468685478321E-3</v>
      </c>
      <c r="I2059" s="189">
        <v>2.3399862353750859E-2</v>
      </c>
      <c r="J2059" s="188">
        <v>1</v>
      </c>
      <c r="K2059" s="190">
        <v>2906</v>
      </c>
      <c r="L2059" s="94"/>
      <c r="M2059" s="189" t="s">
        <v>143</v>
      </c>
      <c r="N2059" s="189" t="s">
        <v>143</v>
      </c>
      <c r="O2059" s="189">
        <v>0.307</v>
      </c>
      <c r="P2059" s="189">
        <v>0.34100000000000003</v>
      </c>
      <c r="Q2059" s="189">
        <v>0.14299999999999999</v>
      </c>
      <c r="R2059" s="189">
        <v>0.17</v>
      </c>
      <c r="S2059" s="189">
        <v>9.2999999999999999E-2</v>
      </c>
      <c r="T2059" s="189">
        <v>0.115</v>
      </c>
      <c r="U2059" s="189">
        <v>1.0999999999999999E-2</v>
      </c>
      <c r="V2059" s="189">
        <v>0.02</v>
      </c>
      <c r="W2059" s="189">
        <v>0.36</v>
      </c>
      <c r="X2059" s="189">
        <v>0.39500000000000002</v>
      </c>
      <c r="Y2059" s="189">
        <v>0</v>
      </c>
      <c r="Z2059" s="189">
        <v>3.0000000000000001E-3</v>
      </c>
      <c r="AA2059" s="189">
        <v>1.9E-2</v>
      </c>
      <c r="AB2059" s="189">
        <v>0.03</v>
      </c>
    </row>
    <row r="2060" spans="1:28" x14ac:dyDescent="0.25">
      <c r="A2060" s="94" t="s">
        <v>3573</v>
      </c>
      <c r="B2060" s="189" t="s">
        <v>143</v>
      </c>
      <c r="C2060" s="189">
        <v>0.57014388489208634</v>
      </c>
      <c r="D2060" s="189">
        <v>0.25719424460431656</v>
      </c>
      <c r="E2060" s="189">
        <v>6.654676258992806E-2</v>
      </c>
      <c r="F2060" s="189">
        <v>7.1942446043165471E-3</v>
      </c>
      <c r="G2060" s="189">
        <v>2.1582733812949641E-2</v>
      </c>
      <c r="H2060" s="189" t="s">
        <v>143</v>
      </c>
      <c r="I2060" s="189">
        <v>7.7338129496402883E-2</v>
      </c>
      <c r="J2060" s="188">
        <v>0.99999999999999989</v>
      </c>
      <c r="K2060" s="190">
        <v>556</v>
      </c>
      <c r="L2060" s="94"/>
      <c r="M2060" s="189" t="s">
        <v>143</v>
      </c>
      <c r="N2060" s="189" t="s">
        <v>143</v>
      </c>
      <c r="O2060" s="189">
        <v>0.52900000000000003</v>
      </c>
      <c r="P2060" s="189">
        <v>0.61099999999999999</v>
      </c>
      <c r="Q2060" s="189">
        <v>0.223</v>
      </c>
      <c r="R2060" s="189">
        <v>0.29499999999999998</v>
      </c>
      <c r="S2060" s="189">
        <v>4.9000000000000002E-2</v>
      </c>
      <c r="T2060" s="189">
        <v>0.09</v>
      </c>
      <c r="U2060" s="189">
        <v>3.0000000000000001E-3</v>
      </c>
      <c r="V2060" s="189">
        <v>1.7999999999999999E-2</v>
      </c>
      <c r="W2060" s="189">
        <v>1.2E-2</v>
      </c>
      <c r="X2060" s="189">
        <v>3.6999999999999998E-2</v>
      </c>
      <c r="Y2060" s="189" t="s">
        <v>143</v>
      </c>
      <c r="Z2060" s="189" t="s">
        <v>143</v>
      </c>
      <c r="AA2060" s="189">
        <v>5.8000000000000003E-2</v>
      </c>
      <c r="AB2060" s="189">
        <v>0.10299999999999999</v>
      </c>
    </row>
    <row r="2061" spans="1:28" x14ac:dyDescent="0.25">
      <c r="A2061" s="94" t="s">
        <v>3574</v>
      </c>
      <c r="B2061" s="189" t="s">
        <v>143</v>
      </c>
      <c r="C2061" s="189">
        <v>0.25873015873015875</v>
      </c>
      <c r="D2061" s="189">
        <v>0.28730158730158728</v>
      </c>
      <c r="E2061" s="189">
        <v>0.13968253968253969</v>
      </c>
      <c r="F2061" s="189">
        <v>1.5873015873015872E-2</v>
      </c>
      <c r="G2061" s="189">
        <v>0.26825396825396824</v>
      </c>
      <c r="H2061" s="189" t="s">
        <v>143</v>
      </c>
      <c r="I2061" s="189">
        <v>3.0158730158730159E-2</v>
      </c>
      <c r="J2061" s="188">
        <v>0.99999999999999989</v>
      </c>
      <c r="K2061" s="190">
        <v>630</v>
      </c>
      <c r="L2061" s="94"/>
      <c r="M2061" s="189" t="s">
        <v>143</v>
      </c>
      <c r="N2061" s="189" t="s">
        <v>143</v>
      </c>
      <c r="O2061" s="189">
        <v>0.22600000000000001</v>
      </c>
      <c r="P2061" s="189">
        <v>0.29399999999999998</v>
      </c>
      <c r="Q2061" s="189">
        <v>0.253</v>
      </c>
      <c r="R2061" s="189">
        <v>0.32400000000000001</v>
      </c>
      <c r="S2061" s="189">
        <v>0.115</v>
      </c>
      <c r="T2061" s="189">
        <v>0.16900000000000001</v>
      </c>
      <c r="U2061" s="189">
        <v>8.9999999999999993E-3</v>
      </c>
      <c r="V2061" s="189">
        <v>2.9000000000000001E-2</v>
      </c>
      <c r="W2061" s="189">
        <v>0.23499999999999999</v>
      </c>
      <c r="X2061" s="189">
        <v>0.30399999999999999</v>
      </c>
      <c r="Y2061" s="189" t="s">
        <v>143</v>
      </c>
      <c r="Z2061" s="189" t="s">
        <v>143</v>
      </c>
      <c r="AA2061" s="189">
        <v>1.9E-2</v>
      </c>
      <c r="AB2061" s="189">
        <v>4.7E-2</v>
      </c>
    </row>
    <row r="2062" spans="1:28" x14ac:dyDescent="0.25">
      <c r="A2062" s="94" t="s">
        <v>3575</v>
      </c>
      <c r="B2062" s="189" t="s">
        <v>143</v>
      </c>
      <c r="C2062" s="189">
        <v>0.46956521739130436</v>
      </c>
      <c r="D2062" s="189">
        <v>0.15434782608695652</v>
      </c>
      <c r="E2062" s="189">
        <v>0.10434782608695652</v>
      </c>
      <c r="F2062" s="189">
        <v>6.3043478260869562E-2</v>
      </c>
      <c r="G2062" s="189">
        <v>0.19347826086956521</v>
      </c>
      <c r="H2062" s="189" t="s">
        <v>143</v>
      </c>
      <c r="I2062" s="189">
        <v>1.5217391304347827E-2</v>
      </c>
      <c r="J2062" s="188">
        <v>1</v>
      </c>
      <c r="K2062" s="190">
        <v>460</v>
      </c>
      <c r="L2062" s="94"/>
      <c r="M2062" s="189" t="s">
        <v>143</v>
      </c>
      <c r="N2062" s="189" t="s">
        <v>143</v>
      </c>
      <c r="O2062" s="189">
        <v>0.42399999999999999</v>
      </c>
      <c r="P2062" s="189">
        <v>0.51500000000000001</v>
      </c>
      <c r="Q2062" s="189">
        <v>0.124</v>
      </c>
      <c r="R2062" s="189">
        <v>0.19</v>
      </c>
      <c r="S2062" s="189">
        <v>0.08</v>
      </c>
      <c r="T2062" s="189">
        <v>0.13600000000000001</v>
      </c>
      <c r="U2062" s="189">
        <v>4.3999999999999997E-2</v>
      </c>
      <c r="V2062" s="189">
        <v>8.8999999999999996E-2</v>
      </c>
      <c r="W2062" s="189">
        <v>0.16</v>
      </c>
      <c r="X2062" s="189">
        <v>0.23200000000000001</v>
      </c>
      <c r="Y2062" s="189" t="s">
        <v>143</v>
      </c>
      <c r="Z2062" s="189" t="s">
        <v>143</v>
      </c>
      <c r="AA2062" s="189">
        <v>7.0000000000000001E-3</v>
      </c>
      <c r="AB2062" s="189">
        <v>3.1E-2</v>
      </c>
    </row>
    <row r="2063" spans="1:28" x14ac:dyDescent="0.25">
      <c r="A2063" s="94" t="s">
        <v>3576</v>
      </c>
      <c r="B2063" s="189" t="s">
        <v>143</v>
      </c>
      <c r="C2063" s="189">
        <v>0.17872340425531916</v>
      </c>
      <c r="D2063" s="189">
        <v>0.2</v>
      </c>
      <c r="E2063" s="189">
        <v>0.1148936170212766</v>
      </c>
      <c r="F2063" s="189">
        <v>2.9787234042553193E-2</v>
      </c>
      <c r="G2063" s="189">
        <v>0.45957446808510638</v>
      </c>
      <c r="H2063" s="189" t="s">
        <v>143</v>
      </c>
      <c r="I2063" s="189">
        <v>1.7021276595744681E-2</v>
      </c>
      <c r="J2063" s="188">
        <v>1</v>
      </c>
      <c r="K2063" s="190">
        <v>470</v>
      </c>
      <c r="L2063" s="94"/>
      <c r="M2063" s="189" t="s">
        <v>143</v>
      </c>
      <c r="N2063" s="189" t="s">
        <v>143</v>
      </c>
      <c r="O2063" s="189">
        <v>0.14699999999999999</v>
      </c>
      <c r="P2063" s="189">
        <v>0.216</v>
      </c>
      <c r="Q2063" s="189">
        <v>0.16600000000000001</v>
      </c>
      <c r="R2063" s="189">
        <v>0.23899999999999999</v>
      </c>
      <c r="S2063" s="189">
        <v>8.8999999999999996E-2</v>
      </c>
      <c r="T2063" s="189">
        <v>0.14699999999999999</v>
      </c>
      <c r="U2063" s="189">
        <v>1.7999999999999999E-2</v>
      </c>
      <c r="V2063" s="189">
        <v>4.9000000000000002E-2</v>
      </c>
      <c r="W2063" s="189">
        <v>0.41499999999999998</v>
      </c>
      <c r="X2063" s="189">
        <v>0.505</v>
      </c>
      <c r="Y2063" s="189" t="s">
        <v>143</v>
      </c>
      <c r="Z2063" s="189" t="s">
        <v>143</v>
      </c>
      <c r="AA2063" s="189">
        <v>8.9999999999999993E-3</v>
      </c>
      <c r="AB2063" s="189">
        <v>3.3000000000000002E-2</v>
      </c>
    </row>
    <row r="2064" spans="1:28" x14ac:dyDescent="0.25">
      <c r="A2064" s="94" t="s">
        <v>3577</v>
      </c>
      <c r="B2064" s="189" t="s">
        <v>143</v>
      </c>
      <c r="C2064" s="189">
        <v>0.4130663856691254</v>
      </c>
      <c r="D2064" s="189">
        <v>0.37091675447839834</v>
      </c>
      <c r="E2064" s="189">
        <v>0.10273972602739725</v>
      </c>
      <c r="F2064" s="189">
        <v>1.2644889357218124E-2</v>
      </c>
      <c r="G2064" s="189">
        <v>8.1664910432033722E-2</v>
      </c>
      <c r="H2064" s="189">
        <v>5.2687038988408848E-4</v>
      </c>
      <c r="I2064" s="189">
        <v>1.8440463645943098E-2</v>
      </c>
      <c r="J2064" s="188">
        <v>0.99999999999999989</v>
      </c>
      <c r="K2064" s="190">
        <v>1898</v>
      </c>
      <c r="L2064" s="94"/>
      <c r="M2064" s="189" t="s">
        <v>143</v>
      </c>
      <c r="N2064" s="189" t="s">
        <v>143</v>
      </c>
      <c r="O2064" s="189">
        <v>0.39100000000000001</v>
      </c>
      <c r="P2064" s="189">
        <v>0.435</v>
      </c>
      <c r="Q2064" s="189">
        <v>0.34899999999999998</v>
      </c>
      <c r="R2064" s="189">
        <v>0.39300000000000002</v>
      </c>
      <c r="S2064" s="189">
        <v>0.09</v>
      </c>
      <c r="T2064" s="189">
        <v>0.11700000000000001</v>
      </c>
      <c r="U2064" s="189">
        <v>8.9999999999999993E-3</v>
      </c>
      <c r="V2064" s="189">
        <v>1.9E-2</v>
      </c>
      <c r="W2064" s="189">
        <v>7.0000000000000007E-2</v>
      </c>
      <c r="X2064" s="189">
        <v>9.5000000000000001E-2</v>
      </c>
      <c r="Y2064" s="189">
        <v>0</v>
      </c>
      <c r="Z2064" s="189">
        <v>3.0000000000000001E-3</v>
      </c>
      <c r="AA2064" s="189">
        <v>1.2999999999999999E-2</v>
      </c>
      <c r="AB2064" s="189">
        <v>2.5999999999999999E-2</v>
      </c>
    </row>
    <row r="2065" spans="1:28" x14ac:dyDescent="0.25">
      <c r="A2065" s="94" t="s">
        <v>3578</v>
      </c>
      <c r="B2065" s="189" t="s">
        <v>143</v>
      </c>
      <c r="C2065" s="189">
        <v>0.4483695652173913</v>
      </c>
      <c r="D2065" s="189">
        <v>0.36141304347826086</v>
      </c>
      <c r="E2065" s="189">
        <v>8.6956521739130432E-2</v>
      </c>
      <c r="F2065" s="189">
        <v>5.434782608695652E-3</v>
      </c>
      <c r="G2065" s="189">
        <v>6.7934782608695649E-2</v>
      </c>
      <c r="H2065" s="189" t="s">
        <v>143</v>
      </c>
      <c r="I2065" s="189">
        <v>2.9891304347826088E-2</v>
      </c>
      <c r="J2065" s="188">
        <v>0.99999999999999989</v>
      </c>
      <c r="K2065" s="190">
        <v>368</v>
      </c>
      <c r="L2065" s="94"/>
      <c r="M2065" s="189" t="s">
        <v>143</v>
      </c>
      <c r="N2065" s="189" t="s">
        <v>143</v>
      </c>
      <c r="O2065" s="189">
        <v>0.39800000000000002</v>
      </c>
      <c r="P2065" s="189">
        <v>0.499</v>
      </c>
      <c r="Q2065" s="189">
        <v>0.314</v>
      </c>
      <c r="R2065" s="189">
        <v>0.41199999999999998</v>
      </c>
      <c r="S2065" s="189">
        <v>6.2E-2</v>
      </c>
      <c r="T2065" s="189">
        <v>0.12</v>
      </c>
      <c r="U2065" s="189">
        <v>1E-3</v>
      </c>
      <c r="V2065" s="189">
        <v>0.02</v>
      </c>
      <c r="W2065" s="189">
        <v>4.5999999999999999E-2</v>
      </c>
      <c r="X2065" s="189">
        <v>9.8000000000000004E-2</v>
      </c>
      <c r="Y2065" s="189" t="s">
        <v>143</v>
      </c>
      <c r="Z2065" s="189" t="s">
        <v>143</v>
      </c>
      <c r="AA2065" s="189">
        <v>1.7000000000000001E-2</v>
      </c>
      <c r="AB2065" s="189">
        <v>5.2999999999999999E-2</v>
      </c>
    </row>
    <row r="2066" spans="1:28" x14ac:dyDescent="0.25">
      <c r="A2066" s="94" t="s">
        <v>3579</v>
      </c>
      <c r="B2066" s="189">
        <v>5.8213789912077742E-2</v>
      </c>
      <c r="C2066" s="189">
        <v>0.34447015270708004</v>
      </c>
      <c r="D2066" s="189">
        <v>0.24636742248958815</v>
      </c>
      <c r="E2066" s="189">
        <v>0.10485886163813049</v>
      </c>
      <c r="F2066" s="189">
        <v>1.7214252660805184E-2</v>
      </c>
      <c r="G2066" s="189">
        <v>0.1974086071263304</v>
      </c>
      <c r="H2066" s="189">
        <v>4.6274872744099952E-3</v>
      </c>
      <c r="I2066" s="189">
        <v>2.6839426191577972E-2</v>
      </c>
      <c r="J2066" s="188">
        <v>1</v>
      </c>
      <c r="K2066" s="190">
        <v>10805</v>
      </c>
      <c r="L2066" s="94"/>
      <c r="M2066" s="189">
        <v>5.3999999999999999E-2</v>
      </c>
      <c r="N2066" s="189">
        <v>6.3E-2</v>
      </c>
      <c r="O2066" s="189">
        <v>0.33600000000000002</v>
      </c>
      <c r="P2066" s="189">
        <v>0.35299999999999998</v>
      </c>
      <c r="Q2066" s="189">
        <v>0.23799999999999999</v>
      </c>
      <c r="R2066" s="189">
        <v>0.255</v>
      </c>
      <c r="S2066" s="189">
        <v>9.9000000000000005E-2</v>
      </c>
      <c r="T2066" s="189">
        <v>0.111</v>
      </c>
      <c r="U2066" s="189">
        <v>1.4999999999999999E-2</v>
      </c>
      <c r="V2066" s="189">
        <v>0.02</v>
      </c>
      <c r="W2066" s="189">
        <v>0.19</v>
      </c>
      <c r="X2066" s="189">
        <v>0.20499999999999999</v>
      </c>
      <c r="Y2066" s="189">
        <v>4.0000000000000001E-3</v>
      </c>
      <c r="Z2066" s="189">
        <v>6.0000000000000001E-3</v>
      </c>
      <c r="AA2066" s="189">
        <v>2.4E-2</v>
      </c>
      <c r="AB2066" s="189">
        <v>0.03</v>
      </c>
    </row>
    <row r="2067" spans="1:28" x14ac:dyDescent="0.25">
      <c r="A2067" s="94" t="s">
        <v>3580</v>
      </c>
      <c r="B2067" s="189" t="s">
        <v>143</v>
      </c>
      <c r="C2067" s="189">
        <v>0.39329268292682928</v>
      </c>
      <c r="D2067" s="189">
        <v>0.24390243902439024</v>
      </c>
      <c r="E2067" s="189">
        <v>0.13109756097560976</v>
      </c>
      <c r="F2067" s="189">
        <v>1.2195121951219513E-2</v>
      </c>
      <c r="G2067" s="189">
        <v>0.19207317073170732</v>
      </c>
      <c r="H2067" s="189">
        <v>3.0487804878048782E-3</v>
      </c>
      <c r="I2067" s="189">
        <v>2.4390243902439025E-2</v>
      </c>
      <c r="J2067" s="188">
        <v>1</v>
      </c>
      <c r="K2067" s="190">
        <v>328</v>
      </c>
      <c r="L2067" s="94"/>
      <c r="M2067" s="189" t="s">
        <v>143</v>
      </c>
      <c r="N2067" s="189" t="s">
        <v>143</v>
      </c>
      <c r="O2067" s="189">
        <v>0.34200000000000003</v>
      </c>
      <c r="P2067" s="189">
        <v>0.44700000000000001</v>
      </c>
      <c r="Q2067" s="189">
        <v>0.20100000000000001</v>
      </c>
      <c r="R2067" s="189">
        <v>0.29299999999999998</v>
      </c>
      <c r="S2067" s="189">
        <v>9.9000000000000005E-2</v>
      </c>
      <c r="T2067" s="189">
        <v>0.17199999999999999</v>
      </c>
      <c r="U2067" s="189">
        <v>5.0000000000000001E-3</v>
      </c>
      <c r="V2067" s="189">
        <v>3.1E-2</v>
      </c>
      <c r="W2067" s="189">
        <v>0.153</v>
      </c>
      <c r="X2067" s="189">
        <v>0.23799999999999999</v>
      </c>
      <c r="Y2067" s="189">
        <v>1E-3</v>
      </c>
      <c r="Z2067" s="189">
        <v>1.7000000000000001E-2</v>
      </c>
      <c r="AA2067" s="189">
        <v>1.2E-2</v>
      </c>
      <c r="AB2067" s="189">
        <v>4.7E-2</v>
      </c>
    </row>
    <row r="2068" spans="1:28" x14ac:dyDescent="0.25">
      <c r="A2068" s="94" t="s">
        <v>3581</v>
      </c>
      <c r="B2068" s="189" t="s">
        <v>143</v>
      </c>
      <c r="C2068" s="189">
        <v>0.13656387665198239</v>
      </c>
      <c r="D2068" s="189">
        <v>0.14977973568281938</v>
      </c>
      <c r="E2068" s="189">
        <v>0.10572687224669604</v>
      </c>
      <c r="F2068" s="189">
        <v>1.7621145374449341E-2</v>
      </c>
      <c r="G2068" s="189">
        <v>0.54625550660792954</v>
      </c>
      <c r="H2068" s="189">
        <v>2.643171806167401E-2</v>
      </c>
      <c r="I2068" s="189">
        <v>1.7621145374449341E-2</v>
      </c>
      <c r="J2068" s="188">
        <v>1</v>
      </c>
      <c r="K2068" s="190">
        <v>227</v>
      </c>
      <c r="L2068" s="94"/>
      <c r="M2068" s="189" t="s">
        <v>143</v>
      </c>
      <c r="N2068" s="189" t="s">
        <v>143</v>
      </c>
      <c r="O2068" s="189">
        <v>9.8000000000000004E-2</v>
      </c>
      <c r="P2068" s="189">
        <v>0.187</v>
      </c>
      <c r="Q2068" s="189">
        <v>0.109</v>
      </c>
      <c r="R2068" s="189">
        <v>0.20200000000000001</v>
      </c>
      <c r="S2068" s="189">
        <v>7.1999999999999995E-2</v>
      </c>
      <c r="T2068" s="189">
        <v>0.152</v>
      </c>
      <c r="U2068" s="189">
        <v>7.0000000000000001E-3</v>
      </c>
      <c r="V2068" s="189">
        <v>4.3999999999999997E-2</v>
      </c>
      <c r="W2068" s="189">
        <v>0.48099999999999998</v>
      </c>
      <c r="X2068" s="189">
        <v>0.61</v>
      </c>
      <c r="Y2068" s="189">
        <v>1.2E-2</v>
      </c>
      <c r="Z2068" s="189">
        <v>5.6000000000000001E-2</v>
      </c>
      <c r="AA2068" s="189">
        <v>7.0000000000000001E-3</v>
      </c>
      <c r="AB2068" s="189">
        <v>4.3999999999999997E-2</v>
      </c>
    </row>
    <row r="2069" spans="1:28" x14ac:dyDescent="0.25">
      <c r="A2069" s="94" t="s">
        <v>3582</v>
      </c>
      <c r="B2069" s="189">
        <v>4.4943820224719105E-3</v>
      </c>
      <c r="C2069" s="189">
        <v>1.1235955056179776E-3</v>
      </c>
      <c r="D2069" s="189">
        <v>0.67078651685393254</v>
      </c>
      <c r="E2069" s="189">
        <v>0.29550561797752811</v>
      </c>
      <c r="F2069" s="189">
        <v>1.1235955056179776E-3</v>
      </c>
      <c r="G2069" s="189">
        <v>1.2359550561797753E-2</v>
      </c>
      <c r="H2069" s="189" t="s">
        <v>143</v>
      </c>
      <c r="I2069" s="189">
        <v>1.4606741573033709E-2</v>
      </c>
      <c r="J2069" s="188">
        <v>1</v>
      </c>
      <c r="K2069" s="190">
        <v>890</v>
      </c>
      <c r="L2069" s="94"/>
      <c r="M2069" s="189">
        <v>2E-3</v>
      </c>
      <c r="N2069" s="189">
        <v>1.0999999999999999E-2</v>
      </c>
      <c r="O2069" s="189">
        <v>0</v>
      </c>
      <c r="P2069" s="189">
        <v>6.0000000000000001E-3</v>
      </c>
      <c r="Q2069" s="189">
        <v>0.63900000000000001</v>
      </c>
      <c r="R2069" s="189">
        <v>0.70099999999999996</v>
      </c>
      <c r="S2069" s="189">
        <v>0.26600000000000001</v>
      </c>
      <c r="T2069" s="189">
        <v>0.32600000000000001</v>
      </c>
      <c r="U2069" s="189">
        <v>0</v>
      </c>
      <c r="V2069" s="189">
        <v>6.0000000000000001E-3</v>
      </c>
      <c r="W2069" s="189">
        <v>7.0000000000000001E-3</v>
      </c>
      <c r="X2069" s="189">
        <v>2.1999999999999999E-2</v>
      </c>
      <c r="Y2069" s="189" t="s">
        <v>143</v>
      </c>
      <c r="Z2069" s="189" t="s">
        <v>143</v>
      </c>
      <c r="AA2069" s="189">
        <v>8.9999999999999993E-3</v>
      </c>
      <c r="AB2069" s="189">
        <v>2.5000000000000001E-2</v>
      </c>
    </row>
    <row r="2070" spans="1:28" x14ac:dyDescent="0.25">
      <c r="A2070" s="94" t="s">
        <v>3583</v>
      </c>
      <c r="B2070" s="189">
        <v>0.11853448275862069</v>
      </c>
      <c r="C2070" s="189">
        <v>0.32686781609195403</v>
      </c>
      <c r="D2070" s="189">
        <v>0.19252873563218389</v>
      </c>
      <c r="E2070" s="189">
        <v>8.8362068965517238E-2</v>
      </c>
      <c r="F2070" s="189">
        <v>2.2270114942528736E-2</v>
      </c>
      <c r="G2070" s="189">
        <v>0.22341954022988506</v>
      </c>
      <c r="H2070" s="189">
        <v>5.028735632183908E-3</v>
      </c>
      <c r="I2070" s="189">
        <v>2.2988505747126436E-2</v>
      </c>
      <c r="J2070" s="188">
        <v>0.99999999999999989</v>
      </c>
      <c r="K2070" s="190">
        <v>1392</v>
      </c>
      <c r="L2070" s="94"/>
      <c r="M2070" s="189">
        <v>0.10299999999999999</v>
      </c>
      <c r="N2070" s="189">
        <v>0.13700000000000001</v>
      </c>
      <c r="O2070" s="189">
        <v>0.30299999999999999</v>
      </c>
      <c r="P2070" s="189">
        <v>0.35199999999999998</v>
      </c>
      <c r="Q2070" s="189">
        <v>0.17299999999999999</v>
      </c>
      <c r="R2070" s="189">
        <v>0.214</v>
      </c>
      <c r="S2070" s="189">
        <v>7.4999999999999997E-2</v>
      </c>
      <c r="T2070" s="189">
        <v>0.104</v>
      </c>
      <c r="U2070" s="189">
        <v>1.6E-2</v>
      </c>
      <c r="V2070" s="189">
        <v>3.1E-2</v>
      </c>
      <c r="W2070" s="189">
        <v>0.20200000000000001</v>
      </c>
      <c r="X2070" s="189">
        <v>0.246</v>
      </c>
      <c r="Y2070" s="189">
        <v>2E-3</v>
      </c>
      <c r="Z2070" s="189">
        <v>0.01</v>
      </c>
      <c r="AA2070" s="189">
        <v>1.6E-2</v>
      </c>
      <c r="AB2070" s="189">
        <v>3.2000000000000001E-2</v>
      </c>
    </row>
    <row r="2071" spans="1:28" x14ac:dyDescent="0.25">
      <c r="A2071" s="94" t="s">
        <v>3584</v>
      </c>
      <c r="B2071" s="189">
        <v>0.28089171974522292</v>
      </c>
      <c r="C2071" s="189">
        <v>0.54267515923566878</v>
      </c>
      <c r="D2071" s="189">
        <v>7.9617834394904455E-2</v>
      </c>
      <c r="E2071" s="189">
        <v>3.3121019108280254E-2</v>
      </c>
      <c r="F2071" s="189">
        <v>1.2738853503184713E-3</v>
      </c>
      <c r="G2071" s="189">
        <v>3.8853503184713374E-2</v>
      </c>
      <c r="H2071" s="189">
        <v>7.6433121019108281E-3</v>
      </c>
      <c r="I2071" s="189">
        <v>1.5923566878980892E-2</v>
      </c>
      <c r="J2071" s="188">
        <v>0.99999999999999989</v>
      </c>
      <c r="K2071" s="190">
        <v>1570</v>
      </c>
      <c r="L2071" s="94"/>
      <c r="M2071" s="189">
        <v>0.25900000000000001</v>
      </c>
      <c r="N2071" s="189">
        <v>0.30399999999999999</v>
      </c>
      <c r="O2071" s="189">
        <v>0.51800000000000002</v>
      </c>
      <c r="P2071" s="189">
        <v>0.56699999999999995</v>
      </c>
      <c r="Q2071" s="189">
        <v>6.7000000000000004E-2</v>
      </c>
      <c r="R2071" s="189">
        <v>9.4E-2</v>
      </c>
      <c r="S2071" s="189">
        <v>2.5000000000000001E-2</v>
      </c>
      <c r="T2071" s="189">
        <v>4.2999999999999997E-2</v>
      </c>
      <c r="U2071" s="189">
        <v>0</v>
      </c>
      <c r="V2071" s="189">
        <v>5.0000000000000001E-3</v>
      </c>
      <c r="W2071" s="189">
        <v>0.03</v>
      </c>
      <c r="X2071" s="189">
        <v>0.05</v>
      </c>
      <c r="Y2071" s="189">
        <v>4.0000000000000001E-3</v>
      </c>
      <c r="Z2071" s="189">
        <v>1.2999999999999999E-2</v>
      </c>
      <c r="AA2071" s="189">
        <v>1.0999999999999999E-2</v>
      </c>
      <c r="AB2071" s="189">
        <v>2.3E-2</v>
      </c>
    </row>
    <row r="2072" spans="1:28" x14ac:dyDescent="0.25">
      <c r="A2072" s="94" t="s">
        <v>3585</v>
      </c>
      <c r="B2072" s="189" t="s">
        <v>143</v>
      </c>
      <c r="C2072" s="189">
        <v>0.25239616613418531</v>
      </c>
      <c r="D2072" s="189">
        <v>0.28434504792332266</v>
      </c>
      <c r="E2072" s="189">
        <v>0.1757188498402556</v>
      </c>
      <c r="F2072" s="189">
        <v>9.5846645367412137E-3</v>
      </c>
      <c r="G2072" s="189">
        <v>0.25239616613418531</v>
      </c>
      <c r="H2072" s="189">
        <v>3.1948881789137379E-3</v>
      </c>
      <c r="I2072" s="189">
        <v>2.2364217252396165E-2</v>
      </c>
      <c r="J2072" s="188">
        <v>1.0000000000000002</v>
      </c>
      <c r="K2072" s="190">
        <v>313</v>
      </c>
      <c r="L2072" s="94"/>
      <c r="M2072" s="189" t="s">
        <v>143</v>
      </c>
      <c r="N2072" s="189" t="s">
        <v>143</v>
      </c>
      <c r="O2072" s="189">
        <v>0.20699999999999999</v>
      </c>
      <c r="P2072" s="189">
        <v>0.30299999999999999</v>
      </c>
      <c r="Q2072" s="189">
        <v>0.23699999999999999</v>
      </c>
      <c r="R2072" s="189">
        <v>0.33700000000000002</v>
      </c>
      <c r="S2072" s="189">
        <v>0.13800000000000001</v>
      </c>
      <c r="T2072" s="189">
        <v>0.222</v>
      </c>
      <c r="U2072" s="189">
        <v>3.0000000000000001E-3</v>
      </c>
      <c r="V2072" s="189">
        <v>2.8000000000000001E-2</v>
      </c>
      <c r="W2072" s="189">
        <v>0.20699999999999999</v>
      </c>
      <c r="X2072" s="189">
        <v>0.30299999999999999</v>
      </c>
      <c r="Y2072" s="189">
        <v>1E-3</v>
      </c>
      <c r="Z2072" s="189">
        <v>1.7999999999999999E-2</v>
      </c>
      <c r="AA2072" s="189">
        <v>1.0999999999999999E-2</v>
      </c>
      <c r="AB2072" s="189">
        <v>4.4999999999999998E-2</v>
      </c>
    </row>
    <row r="2073" spans="1:28" x14ac:dyDescent="0.25">
      <c r="A2073" s="94" t="s">
        <v>3586</v>
      </c>
      <c r="B2073" s="189" t="s">
        <v>143</v>
      </c>
      <c r="C2073" s="189">
        <v>0.32061688311688313</v>
      </c>
      <c r="D2073" s="189">
        <v>0.21428571428571427</v>
      </c>
      <c r="E2073" s="189">
        <v>0.10957792207792208</v>
      </c>
      <c r="F2073" s="189">
        <v>1.7045454545454544E-2</v>
      </c>
      <c r="G2073" s="189">
        <v>0.31331168831168832</v>
      </c>
      <c r="H2073" s="189">
        <v>2.435064935064935E-3</v>
      </c>
      <c r="I2073" s="189">
        <v>2.2727272727272728E-2</v>
      </c>
      <c r="J2073" s="188">
        <v>1</v>
      </c>
      <c r="K2073" s="190">
        <v>1232</v>
      </c>
      <c r="L2073" s="94"/>
      <c r="M2073" s="189" t="s">
        <v>143</v>
      </c>
      <c r="N2073" s="189" t="s">
        <v>143</v>
      </c>
      <c r="O2073" s="189">
        <v>0.29499999999999998</v>
      </c>
      <c r="P2073" s="189">
        <v>0.34699999999999998</v>
      </c>
      <c r="Q2073" s="189">
        <v>0.192</v>
      </c>
      <c r="R2073" s="189">
        <v>0.23799999999999999</v>
      </c>
      <c r="S2073" s="189">
        <v>9.2999999999999999E-2</v>
      </c>
      <c r="T2073" s="189">
        <v>0.128</v>
      </c>
      <c r="U2073" s="189">
        <v>1.0999999999999999E-2</v>
      </c>
      <c r="V2073" s="189">
        <v>2.5999999999999999E-2</v>
      </c>
      <c r="W2073" s="189">
        <v>0.28799999999999998</v>
      </c>
      <c r="X2073" s="189">
        <v>0.34</v>
      </c>
      <c r="Y2073" s="189">
        <v>1E-3</v>
      </c>
      <c r="Z2073" s="189">
        <v>7.0000000000000001E-3</v>
      </c>
      <c r="AA2073" s="189">
        <v>1.6E-2</v>
      </c>
      <c r="AB2073" s="189">
        <v>3.3000000000000002E-2</v>
      </c>
    </row>
    <row r="2074" spans="1:28" x14ac:dyDescent="0.25">
      <c r="A2074" s="94" t="s">
        <v>3587</v>
      </c>
      <c r="B2074" s="189" t="s">
        <v>143</v>
      </c>
      <c r="C2074" s="189">
        <v>0.51371115173674586</v>
      </c>
      <c r="D2074" s="189">
        <v>0.31809872029250458</v>
      </c>
      <c r="E2074" s="189">
        <v>6.9469835466179158E-2</v>
      </c>
      <c r="F2074" s="189">
        <v>5.4844606946983544E-3</v>
      </c>
      <c r="G2074" s="189">
        <v>1.2797074954296161E-2</v>
      </c>
      <c r="H2074" s="189" t="s">
        <v>143</v>
      </c>
      <c r="I2074" s="189">
        <v>8.0438756855575874E-2</v>
      </c>
      <c r="J2074" s="188">
        <v>0.99999999999999989</v>
      </c>
      <c r="K2074" s="190">
        <v>547</v>
      </c>
      <c r="L2074" s="94"/>
      <c r="M2074" s="189" t="s">
        <v>143</v>
      </c>
      <c r="N2074" s="189" t="s">
        <v>143</v>
      </c>
      <c r="O2074" s="189">
        <v>0.47199999999999998</v>
      </c>
      <c r="P2074" s="189">
        <v>0.55500000000000005</v>
      </c>
      <c r="Q2074" s="189">
        <v>0.28000000000000003</v>
      </c>
      <c r="R2074" s="189">
        <v>0.35799999999999998</v>
      </c>
      <c r="S2074" s="189">
        <v>5.0999999999999997E-2</v>
      </c>
      <c r="T2074" s="189">
        <v>9.4E-2</v>
      </c>
      <c r="U2074" s="189">
        <v>2E-3</v>
      </c>
      <c r="V2074" s="189">
        <v>1.6E-2</v>
      </c>
      <c r="W2074" s="189">
        <v>6.0000000000000001E-3</v>
      </c>
      <c r="X2074" s="189">
        <v>2.5999999999999999E-2</v>
      </c>
      <c r="Y2074" s="189" t="s">
        <v>143</v>
      </c>
      <c r="Z2074" s="189" t="s">
        <v>143</v>
      </c>
      <c r="AA2074" s="189">
        <v>0.06</v>
      </c>
      <c r="AB2074" s="189">
        <v>0.106</v>
      </c>
    </row>
    <row r="2075" spans="1:28" x14ac:dyDescent="0.25">
      <c r="A2075" s="94" t="s">
        <v>3588</v>
      </c>
      <c r="B2075" s="189" t="s">
        <v>143</v>
      </c>
      <c r="C2075" s="189">
        <v>0.3006396588486141</v>
      </c>
      <c r="D2075" s="189">
        <v>0.29637526652452023</v>
      </c>
      <c r="E2075" s="189">
        <v>0.11727078891257996</v>
      </c>
      <c r="F2075" s="189">
        <v>1.9189765458422176E-2</v>
      </c>
      <c r="G2075" s="189">
        <v>0.24093816631130063</v>
      </c>
      <c r="H2075" s="189" t="s">
        <v>143</v>
      </c>
      <c r="I2075" s="189">
        <v>2.5586353944562899E-2</v>
      </c>
      <c r="J2075" s="188">
        <v>0.99999999999999989</v>
      </c>
      <c r="K2075" s="190">
        <v>469</v>
      </c>
      <c r="L2075" s="94"/>
      <c r="M2075" s="189" t="s">
        <v>143</v>
      </c>
      <c r="N2075" s="189" t="s">
        <v>143</v>
      </c>
      <c r="O2075" s="189">
        <v>0.26100000000000001</v>
      </c>
      <c r="P2075" s="189">
        <v>0.34399999999999997</v>
      </c>
      <c r="Q2075" s="189">
        <v>0.25700000000000001</v>
      </c>
      <c r="R2075" s="189">
        <v>0.33900000000000002</v>
      </c>
      <c r="S2075" s="189">
        <v>9.0999999999999998E-2</v>
      </c>
      <c r="T2075" s="189">
        <v>0.15</v>
      </c>
      <c r="U2075" s="189">
        <v>0.01</v>
      </c>
      <c r="V2075" s="189">
        <v>3.5999999999999997E-2</v>
      </c>
      <c r="W2075" s="189">
        <v>0.20399999999999999</v>
      </c>
      <c r="X2075" s="189">
        <v>0.28199999999999997</v>
      </c>
      <c r="Y2075" s="189" t="s">
        <v>143</v>
      </c>
      <c r="Z2075" s="189" t="s">
        <v>143</v>
      </c>
      <c r="AA2075" s="189">
        <v>1.4999999999999999E-2</v>
      </c>
      <c r="AB2075" s="189">
        <v>4.3999999999999997E-2</v>
      </c>
    </row>
    <row r="2076" spans="1:28" x14ac:dyDescent="0.25">
      <c r="A2076" s="94" t="s">
        <v>3589</v>
      </c>
      <c r="B2076" s="189" t="s">
        <v>143</v>
      </c>
      <c r="C2076" s="189">
        <v>0.36630036630036628</v>
      </c>
      <c r="D2076" s="189">
        <v>0.17948717948717949</v>
      </c>
      <c r="E2076" s="189">
        <v>0.10256410256410256</v>
      </c>
      <c r="F2076" s="189">
        <v>9.5238095238095233E-2</v>
      </c>
      <c r="G2076" s="189">
        <v>0.21978021978021978</v>
      </c>
      <c r="H2076" s="189">
        <v>3.663003663003663E-3</v>
      </c>
      <c r="I2076" s="189">
        <v>3.2967032967032968E-2</v>
      </c>
      <c r="J2076" s="188">
        <v>0.99999999999999989</v>
      </c>
      <c r="K2076" s="190">
        <v>273</v>
      </c>
      <c r="L2076" s="94"/>
      <c r="M2076" s="189" t="s">
        <v>143</v>
      </c>
      <c r="N2076" s="189" t="s">
        <v>143</v>
      </c>
      <c r="O2076" s="189">
        <v>0.311</v>
      </c>
      <c r="P2076" s="189">
        <v>0.42499999999999999</v>
      </c>
      <c r="Q2076" s="189">
        <v>0.13900000000000001</v>
      </c>
      <c r="R2076" s="189">
        <v>0.22900000000000001</v>
      </c>
      <c r="S2076" s="189">
        <v>7.1999999999999995E-2</v>
      </c>
      <c r="T2076" s="189">
        <v>0.14399999999999999</v>
      </c>
      <c r="U2076" s="189">
        <v>6.6000000000000003E-2</v>
      </c>
      <c r="V2076" s="189">
        <v>0.13600000000000001</v>
      </c>
      <c r="W2076" s="189">
        <v>0.17499999999999999</v>
      </c>
      <c r="X2076" s="189">
        <v>0.27300000000000002</v>
      </c>
      <c r="Y2076" s="189">
        <v>1E-3</v>
      </c>
      <c r="Z2076" s="189">
        <v>0.02</v>
      </c>
      <c r="AA2076" s="189">
        <v>1.7000000000000001E-2</v>
      </c>
      <c r="AB2076" s="189">
        <v>6.0999999999999999E-2</v>
      </c>
    </row>
    <row r="2077" spans="1:28" x14ac:dyDescent="0.25">
      <c r="A2077" s="94" t="s">
        <v>3590</v>
      </c>
      <c r="B2077" s="189" t="s">
        <v>143</v>
      </c>
      <c r="C2077" s="189">
        <v>0.14285714285714285</v>
      </c>
      <c r="D2077" s="189">
        <v>0.2425249169435216</v>
      </c>
      <c r="E2077" s="189">
        <v>0.11295681063122924</v>
      </c>
      <c r="F2077" s="189">
        <v>4.3189368770764118E-2</v>
      </c>
      <c r="G2077" s="189">
        <v>0.42524916943521596</v>
      </c>
      <c r="H2077" s="189">
        <v>9.9667774086378731E-3</v>
      </c>
      <c r="I2077" s="189">
        <v>2.3255813953488372E-2</v>
      </c>
      <c r="J2077" s="188">
        <v>1</v>
      </c>
      <c r="K2077" s="190">
        <v>301</v>
      </c>
      <c r="L2077" s="94"/>
      <c r="M2077" s="189" t="s">
        <v>143</v>
      </c>
      <c r="N2077" s="189" t="s">
        <v>143</v>
      </c>
      <c r="O2077" s="189">
        <v>0.108</v>
      </c>
      <c r="P2077" s="189">
        <v>0.187</v>
      </c>
      <c r="Q2077" s="189">
        <v>0.19800000000000001</v>
      </c>
      <c r="R2077" s="189">
        <v>0.29399999999999998</v>
      </c>
      <c r="S2077" s="189">
        <v>8.2000000000000003E-2</v>
      </c>
      <c r="T2077" s="189">
        <v>0.154</v>
      </c>
      <c r="U2077" s="189">
        <v>2.5000000000000001E-2</v>
      </c>
      <c r="V2077" s="189">
        <v>7.1999999999999995E-2</v>
      </c>
      <c r="W2077" s="189">
        <v>0.371</v>
      </c>
      <c r="X2077" s="189">
        <v>0.48199999999999998</v>
      </c>
      <c r="Y2077" s="189">
        <v>3.0000000000000001E-3</v>
      </c>
      <c r="Z2077" s="189">
        <v>2.9000000000000001E-2</v>
      </c>
      <c r="AA2077" s="189">
        <v>1.0999999999999999E-2</v>
      </c>
      <c r="AB2077" s="189">
        <v>4.7E-2</v>
      </c>
    </row>
    <row r="2078" spans="1:28" x14ac:dyDescent="0.25">
      <c r="A2078" s="94" t="s">
        <v>3591</v>
      </c>
      <c r="B2078" s="189" t="s">
        <v>143</v>
      </c>
      <c r="C2078" s="189">
        <v>0.33400946585530766</v>
      </c>
      <c r="D2078" s="189">
        <v>0.39824205544286678</v>
      </c>
      <c r="E2078" s="189">
        <v>0.12576064908722109</v>
      </c>
      <c r="F2078" s="189">
        <v>1.4874915483434753E-2</v>
      </c>
      <c r="G2078" s="189">
        <v>8.8573360378634211E-2</v>
      </c>
      <c r="H2078" s="189">
        <v>1.3522650439486139E-3</v>
      </c>
      <c r="I2078" s="189">
        <v>3.7187288708586883E-2</v>
      </c>
      <c r="J2078" s="188">
        <v>0.99999999999999989</v>
      </c>
      <c r="K2078" s="190">
        <v>1479</v>
      </c>
      <c r="L2078" s="94"/>
      <c r="M2078" s="189" t="s">
        <v>143</v>
      </c>
      <c r="N2078" s="189" t="s">
        <v>143</v>
      </c>
      <c r="O2078" s="189">
        <v>0.31</v>
      </c>
      <c r="P2078" s="189">
        <v>0.35799999999999998</v>
      </c>
      <c r="Q2078" s="189">
        <v>0.374</v>
      </c>
      <c r="R2078" s="189">
        <v>0.42299999999999999</v>
      </c>
      <c r="S2078" s="189">
        <v>0.11</v>
      </c>
      <c r="T2078" s="189">
        <v>0.14399999999999999</v>
      </c>
      <c r="U2078" s="189">
        <v>0.01</v>
      </c>
      <c r="V2078" s="189">
        <v>2.1999999999999999E-2</v>
      </c>
      <c r="W2078" s="189">
        <v>7.4999999999999997E-2</v>
      </c>
      <c r="X2078" s="189">
        <v>0.104</v>
      </c>
      <c r="Y2078" s="189">
        <v>0</v>
      </c>
      <c r="Z2078" s="189">
        <v>5.0000000000000001E-3</v>
      </c>
      <c r="AA2078" s="189">
        <v>2.9000000000000001E-2</v>
      </c>
      <c r="AB2078" s="189">
        <v>4.8000000000000001E-2</v>
      </c>
    </row>
    <row r="2079" spans="1:28" x14ac:dyDescent="0.25">
      <c r="A2079" s="94" t="s">
        <v>3592</v>
      </c>
      <c r="B2079" s="189" t="s">
        <v>143</v>
      </c>
      <c r="C2079" s="189">
        <v>0.60507246376811596</v>
      </c>
      <c r="D2079" s="189">
        <v>0.2391304347826087</v>
      </c>
      <c r="E2079" s="189">
        <v>5.434782608695652E-2</v>
      </c>
      <c r="F2079" s="189">
        <v>7.246376811594203E-3</v>
      </c>
      <c r="G2079" s="189">
        <v>8.3333333333333329E-2</v>
      </c>
      <c r="H2079" s="189" t="s">
        <v>143</v>
      </c>
      <c r="I2079" s="189">
        <v>1.0869565217391304E-2</v>
      </c>
      <c r="J2079" s="188">
        <v>1</v>
      </c>
      <c r="K2079" s="190">
        <v>276</v>
      </c>
      <c r="L2079" s="94"/>
      <c r="M2079" s="189" t="s">
        <v>143</v>
      </c>
      <c r="N2079" s="189" t="s">
        <v>143</v>
      </c>
      <c r="O2079" s="189">
        <v>0.54600000000000004</v>
      </c>
      <c r="P2079" s="189">
        <v>0.66100000000000003</v>
      </c>
      <c r="Q2079" s="189">
        <v>0.193</v>
      </c>
      <c r="R2079" s="189">
        <v>0.29299999999999998</v>
      </c>
      <c r="S2079" s="189">
        <v>3.3000000000000002E-2</v>
      </c>
      <c r="T2079" s="189">
        <v>8.7999999999999995E-2</v>
      </c>
      <c r="U2079" s="189">
        <v>2E-3</v>
      </c>
      <c r="V2079" s="189">
        <v>2.5999999999999999E-2</v>
      </c>
      <c r="W2079" s="189">
        <v>5.6000000000000001E-2</v>
      </c>
      <c r="X2079" s="189">
        <v>0.122</v>
      </c>
      <c r="Y2079" s="189" t="s">
        <v>143</v>
      </c>
      <c r="Z2079" s="189" t="s">
        <v>143</v>
      </c>
      <c r="AA2079" s="189">
        <v>4.0000000000000001E-3</v>
      </c>
      <c r="AB2079" s="189">
        <v>3.1E-2</v>
      </c>
    </row>
    <row r="2080" spans="1:28" x14ac:dyDescent="0.25">
      <c r="A2080" s="94" t="s">
        <v>3593</v>
      </c>
      <c r="B2080" s="189">
        <v>5.904761904761905E-2</v>
      </c>
      <c r="C2080" s="189">
        <v>0.31763546798029557</v>
      </c>
      <c r="D2080" s="189">
        <v>0.25050903119868639</v>
      </c>
      <c r="E2080" s="189">
        <v>9.3004926108374381E-2</v>
      </c>
      <c r="F2080" s="189">
        <v>2.3054187192118228E-2</v>
      </c>
      <c r="G2080" s="189">
        <v>0.2147783251231527</v>
      </c>
      <c r="H2080" s="189">
        <v>3.7438423645320199E-3</v>
      </c>
      <c r="I2080" s="189">
        <v>3.8226600985221675E-2</v>
      </c>
      <c r="J2080" s="188">
        <v>1</v>
      </c>
      <c r="K2080" s="190">
        <v>15225</v>
      </c>
      <c r="L2080" s="94"/>
      <c r="M2080" s="189">
        <v>5.5E-2</v>
      </c>
      <c r="N2080" s="189">
        <v>6.3E-2</v>
      </c>
      <c r="O2080" s="189">
        <v>0.31</v>
      </c>
      <c r="P2080" s="189">
        <v>0.32500000000000001</v>
      </c>
      <c r="Q2080" s="189">
        <v>0.24399999999999999</v>
      </c>
      <c r="R2080" s="189">
        <v>0.25700000000000001</v>
      </c>
      <c r="S2080" s="189">
        <v>8.7999999999999995E-2</v>
      </c>
      <c r="T2080" s="189">
        <v>9.8000000000000004E-2</v>
      </c>
      <c r="U2080" s="189">
        <v>2.1000000000000001E-2</v>
      </c>
      <c r="V2080" s="189">
        <v>2.5999999999999999E-2</v>
      </c>
      <c r="W2080" s="189">
        <v>0.20799999999999999</v>
      </c>
      <c r="X2080" s="189">
        <v>0.221</v>
      </c>
      <c r="Y2080" s="189">
        <v>3.0000000000000001E-3</v>
      </c>
      <c r="Z2080" s="189">
        <v>5.0000000000000001E-3</v>
      </c>
      <c r="AA2080" s="189">
        <v>3.5000000000000003E-2</v>
      </c>
      <c r="AB2080" s="189">
        <v>4.1000000000000002E-2</v>
      </c>
    </row>
    <row r="2081" spans="1:28" x14ac:dyDescent="0.25">
      <c r="A2081" s="94" t="s">
        <v>3594</v>
      </c>
      <c r="B2081" s="189" t="s">
        <v>143</v>
      </c>
      <c r="C2081" s="189">
        <v>0.37601626016260165</v>
      </c>
      <c r="D2081" s="189">
        <v>0.241869918699187</v>
      </c>
      <c r="E2081" s="189">
        <v>0.16869918699186992</v>
      </c>
      <c r="F2081" s="189">
        <v>1.6260162601626018E-2</v>
      </c>
      <c r="G2081" s="189">
        <v>0.17682926829268292</v>
      </c>
      <c r="H2081" s="189" t="s">
        <v>143</v>
      </c>
      <c r="I2081" s="189">
        <v>2.032520325203252E-2</v>
      </c>
      <c r="J2081" s="188">
        <v>1</v>
      </c>
      <c r="K2081" s="190">
        <v>492</v>
      </c>
      <c r="L2081" s="94"/>
      <c r="M2081" s="189" t="s">
        <v>143</v>
      </c>
      <c r="N2081" s="189" t="s">
        <v>143</v>
      </c>
      <c r="O2081" s="189">
        <v>0.33400000000000002</v>
      </c>
      <c r="P2081" s="189">
        <v>0.42</v>
      </c>
      <c r="Q2081" s="189">
        <v>0.20599999999999999</v>
      </c>
      <c r="R2081" s="189">
        <v>0.28199999999999997</v>
      </c>
      <c r="S2081" s="189">
        <v>0.13800000000000001</v>
      </c>
      <c r="T2081" s="189">
        <v>0.20399999999999999</v>
      </c>
      <c r="U2081" s="189">
        <v>8.0000000000000002E-3</v>
      </c>
      <c r="V2081" s="189">
        <v>3.2000000000000001E-2</v>
      </c>
      <c r="W2081" s="189">
        <v>0.14599999999999999</v>
      </c>
      <c r="X2081" s="189">
        <v>0.21299999999999999</v>
      </c>
      <c r="Y2081" s="189" t="s">
        <v>143</v>
      </c>
      <c r="Z2081" s="189" t="s">
        <v>143</v>
      </c>
      <c r="AA2081" s="189">
        <v>1.0999999999999999E-2</v>
      </c>
      <c r="AB2081" s="189">
        <v>3.6999999999999998E-2</v>
      </c>
    </row>
    <row r="2082" spans="1:28" x14ac:dyDescent="0.25">
      <c r="A2082" s="94" t="s">
        <v>3595</v>
      </c>
      <c r="B2082" s="189" t="s">
        <v>143</v>
      </c>
      <c r="C2082" s="189">
        <v>8.7248322147651006E-2</v>
      </c>
      <c r="D2082" s="189">
        <v>0.22147651006711411</v>
      </c>
      <c r="E2082" s="189">
        <v>8.0536912751677847E-2</v>
      </c>
      <c r="F2082" s="189">
        <v>1.0067114093959731E-2</v>
      </c>
      <c r="G2082" s="189">
        <v>0.52684563758389258</v>
      </c>
      <c r="H2082" s="189">
        <v>2.0134228187919462E-2</v>
      </c>
      <c r="I2082" s="189">
        <v>5.3691275167785234E-2</v>
      </c>
      <c r="J2082" s="188">
        <v>1</v>
      </c>
      <c r="K2082" s="190">
        <v>298</v>
      </c>
      <c r="L2082" s="94"/>
      <c r="M2082" s="189" t="s">
        <v>143</v>
      </c>
      <c r="N2082" s="189" t="s">
        <v>143</v>
      </c>
      <c r="O2082" s="189">
        <v>0.06</v>
      </c>
      <c r="P2082" s="189">
        <v>0.125</v>
      </c>
      <c r="Q2082" s="189">
        <v>0.17799999999999999</v>
      </c>
      <c r="R2082" s="189">
        <v>0.27200000000000002</v>
      </c>
      <c r="S2082" s="189">
        <v>5.5E-2</v>
      </c>
      <c r="T2082" s="189">
        <v>0.11700000000000001</v>
      </c>
      <c r="U2082" s="189">
        <v>3.0000000000000001E-3</v>
      </c>
      <c r="V2082" s="189">
        <v>2.9000000000000001E-2</v>
      </c>
      <c r="W2082" s="189">
        <v>0.47</v>
      </c>
      <c r="X2082" s="189">
        <v>0.58299999999999996</v>
      </c>
      <c r="Y2082" s="189">
        <v>8.9999999999999993E-3</v>
      </c>
      <c r="Z2082" s="189">
        <v>4.2999999999999997E-2</v>
      </c>
      <c r="AA2082" s="189">
        <v>3.3000000000000002E-2</v>
      </c>
      <c r="AB2082" s="189">
        <v>8.5000000000000006E-2</v>
      </c>
    </row>
    <row r="2083" spans="1:28" x14ac:dyDescent="0.25">
      <c r="A2083" s="94" t="s">
        <v>3596</v>
      </c>
      <c r="B2083" s="189">
        <v>0.3611111111111111</v>
      </c>
      <c r="C2083" s="189" t="s">
        <v>143</v>
      </c>
      <c r="D2083" s="189">
        <v>0.41762452107279696</v>
      </c>
      <c r="E2083" s="189">
        <v>0.16475095785440613</v>
      </c>
      <c r="F2083" s="189">
        <v>3.8314176245210726E-3</v>
      </c>
      <c r="G2083" s="189">
        <v>6.7049808429118776E-3</v>
      </c>
      <c r="H2083" s="189" t="s">
        <v>143</v>
      </c>
      <c r="I2083" s="189">
        <v>4.5977011494252873E-2</v>
      </c>
      <c r="J2083" s="188">
        <v>1</v>
      </c>
      <c r="K2083" s="190">
        <v>1044</v>
      </c>
      <c r="L2083" s="94"/>
      <c r="M2083" s="189">
        <v>0.33300000000000002</v>
      </c>
      <c r="N2083" s="189">
        <v>0.39100000000000001</v>
      </c>
      <c r="O2083" s="189" t="s">
        <v>143</v>
      </c>
      <c r="P2083" s="189" t="s">
        <v>143</v>
      </c>
      <c r="Q2083" s="189">
        <v>0.38800000000000001</v>
      </c>
      <c r="R2083" s="189">
        <v>0.44800000000000001</v>
      </c>
      <c r="S2083" s="189">
        <v>0.14299999999999999</v>
      </c>
      <c r="T2083" s="189">
        <v>0.188</v>
      </c>
      <c r="U2083" s="189">
        <v>1E-3</v>
      </c>
      <c r="V2083" s="189">
        <v>0.01</v>
      </c>
      <c r="W2083" s="189">
        <v>3.0000000000000001E-3</v>
      </c>
      <c r="X2083" s="189">
        <v>1.4E-2</v>
      </c>
      <c r="Y2083" s="189" t="s">
        <v>143</v>
      </c>
      <c r="Z2083" s="189" t="s">
        <v>143</v>
      </c>
      <c r="AA2083" s="189">
        <v>3.5000000000000003E-2</v>
      </c>
      <c r="AB2083" s="189">
        <v>0.06</v>
      </c>
    </row>
    <row r="2084" spans="1:28" x14ac:dyDescent="0.25">
      <c r="A2084" s="94" t="s">
        <v>3597</v>
      </c>
      <c r="B2084" s="189">
        <v>8.0823293172690769E-2</v>
      </c>
      <c r="C2084" s="189">
        <v>0.28815261044176704</v>
      </c>
      <c r="D2084" s="189">
        <v>0.20883534136546184</v>
      </c>
      <c r="E2084" s="189">
        <v>7.2791164658634541E-2</v>
      </c>
      <c r="F2084" s="189">
        <v>4.8192771084337352E-2</v>
      </c>
      <c r="G2084" s="189">
        <v>0.26054216867469882</v>
      </c>
      <c r="H2084" s="189">
        <v>6.024096385542169E-3</v>
      </c>
      <c r="I2084" s="189">
        <v>3.463855421686747E-2</v>
      </c>
      <c r="J2084" s="188">
        <v>1</v>
      </c>
      <c r="K2084" s="190">
        <v>1992</v>
      </c>
      <c r="L2084" s="94"/>
      <c r="M2084" s="189">
        <v>7.0000000000000007E-2</v>
      </c>
      <c r="N2084" s="189">
        <v>9.4E-2</v>
      </c>
      <c r="O2084" s="189">
        <v>0.26900000000000002</v>
      </c>
      <c r="P2084" s="189">
        <v>0.308</v>
      </c>
      <c r="Q2084" s="189">
        <v>0.192</v>
      </c>
      <c r="R2084" s="189">
        <v>0.22700000000000001</v>
      </c>
      <c r="S2084" s="189">
        <v>6.2E-2</v>
      </c>
      <c r="T2084" s="189">
        <v>8.5000000000000006E-2</v>
      </c>
      <c r="U2084" s="189">
        <v>0.04</v>
      </c>
      <c r="V2084" s="189">
        <v>5.8000000000000003E-2</v>
      </c>
      <c r="W2084" s="189">
        <v>0.24199999999999999</v>
      </c>
      <c r="X2084" s="189">
        <v>0.28000000000000003</v>
      </c>
      <c r="Y2084" s="189">
        <v>3.0000000000000001E-3</v>
      </c>
      <c r="Z2084" s="189">
        <v>1.0999999999999999E-2</v>
      </c>
      <c r="AA2084" s="189">
        <v>2.7E-2</v>
      </c>
      <c r="AB2084" s="189">
        <v>4.3999999999999997E-2</v>
      </c>
    </row>
    <row r="2085" spans="1:28" x14ac:dyDescent="0.25">
      <c r="A2085" s="94" t="s">
        <v>3598</v>
      </c>
      <c r="B2085" s="189">
        <v>0.28960603520536465</v>
      </c>
      <c r="C2085" s="189">
        <v>0.50628667225481983</v>
      </c>
      <c r="D2085" s="189">
        <v>9.7652975691533944E-2</v>
      </c>
      <c r="E2085" s="189">
        <v>2.6823134953897737E-2</v>
      </c>
      <c r="F2085" s="189">
        <v>4.1911148365465214E-4</v>
      </c>
      <c r="G2085" s="189">
        <v>4.0234702430846606E-2</v>
      </c>
      <c r="H2085" s="189">
        <v>3.3528918692372171E-3</v>
      </c>
      <c r="I2085" s="189">
        <v>3.5624476110645432E-2</v>
      </c>
      <c r="J2085" s="188">
        <v>1.0000000000000002</v>
      </c>
      <c r="K2085" s="190">
        <v>2386</v>
      </c>
      <c r="L2085" s="94"/>
      <c r="M2085" s="189">
        <v>0.27200000000000002</v>
      </c>
      <c r="N2085" s="189">
        <v>0.308</v>
      </c>
      <c r="O2085" s="189">
        <v>0.48599999999999999</v>
      </c>
      <c r="P2085" s="189">
        <v>0.52600000000000002</v>
      </c>
      <c r="Q2085" s="189">
        <v>8.5999999999999993E-2</v>
      </c>
      <c r="R2085" s="189">
        <v>0.11</v>
      </c>
      <c r="S2085" s="189">
        <v>2.1000000000000001E-2</v>
      </c>
      <c r="T2085" s="189">
        <v>3.4000000000000002E-2</v>
      </c>
      <c r="U2085" s="189">
        <v>0</v>
      </c>
      <c r="V2085" s="189">
        <v>2E-3</v>
      </c>
      <c r="W2085" s="189">
        <v>3.3000000000000002E-2</v>
      </c>
      <c r="X2085" s="189">
        <v>4.9000000000000002E-2</v>
      </c>
      <c r="Y2085" s="189">
        <v>2E-3</v>
      </c>
      <c r="Z2085" s="189">
        <v>7.0000000000000001E-3</v>
      </c>
      <c r="AA2085" s="189">
        <v>2.9000000000000001E-2</v>
      </c>
      <c r="AB2085" s="189">
        <v>4.3999999999999997E-2</v>
      </c>
    </row>
    <row r="2086" spans="1:28" x14ac:dyDescent="0.25">
      <c r="A2086" s="94" t="s">
        <v>3599</v>
      </c>
      <c r="B2086" s="189" t="s">
        <v>143</v>
      </c>
      <c r="C2086" s="189">
        <v>0.23017902813299232</v>
      </c>
      <c r="D2086" s="189">
        <v>0.26598465473145783</v>
      </c>
      <c r="E2086" s="189">
        <v>0.16368286445012789</v>
      </c>
      <c r="F2086" s="189">
        <v>5.1150895140664966E-3</v>
      </c>
      <c r="G2086" s="189">
        <v>0.28644501278772377</v>
      </c>
      <c r="H2086" s="189" t="s">
        <v>143</v>
      </c>
      <c r="I2086" s="189">
        <v>4.859335038363171E-2</v>
      </c>
      <c r="J2086" s="188">
        <v>0.99999999999999989</v>
      </c>
      <c r="K2086" s="190">
        <v>391</v>
      </c>
      <c r="L2086" s="94"/>
      <c r="M2086" s="189" t="s">
        <v>143</v>
      </c>
      <c r="N2086" s="189" t="s">
        <v>143</v>
      </c>
      <c r="O2086" s="189">
        <v>0.191</v>
      </c>
      <c r="P2086" s="189">
        <v>0.27400000000000002</v>
      </c>
      <c r="Q2086" s="189">
        <v>0.22500000000000001</v>
      </c>
      <c r="R2086" s="189">
        <v>0.312</v>
      </c>
      <c r="S2086" s="189">
        <v>0.13</v>
      </c>
      <c r="T2086" s="189">
        <v>0.20399999999999999</v>
      </c>
      <c r="U2086" s="189">
        <v>1E-3</v>
      </c>
      <c r="V2086" s="189">
        <v>1.7999999999999999E-2</v>
      </c>
      <c r="W2086" s="189">
        <v>0.24399999999999999</v>
      </c>
      <c r="X2086" s="189">
        <v>0.33300000000000002</v>
      </c>
      <c r="Y2086" s="189" t="s">
        <v>143</v>
      </c>
      <c r="Z2086" s="189" t="s">
        <v>143</v>
      </c>
      <c r="AA2086" s="189">
        <v>3.1E-2</v>
      </c>
      <c r="AB2086" s="189">
        <v>7.4999999999999997E-2</v>
      </c>
    </row>
    <row r="2087" spans="1:28" x14ac:dyDescent="0.25">
      <c r="A2087" s="94" t="s">
        <v>3600</v>
      </c>
      <c r="B2087" s="189" t="s">
        <v>143</v>
      </c>
      <c r="C2087" s="189">
        <v>0.29324240545567265</v>
      </c>
      <c r="D2087" s="189">
        <v>0.20768753874767515</v>
      </c>
      <c r="E2087" s="189">
        <v>8.4934903905765649E-2</v>
      </c>
      <c r="F2087" s="189">
        <v>9.299442033477991E-3</v>
      </c>
      <c r="G2087" s="189">
        <v>0.37197768133911963</v>
      </c>
      <c r="H2087" s="189">
        <v>3.0998140111593306E-3</v>
      </c>
      <c r="I2087" s="189">
        <v>2.9758214507129573E-2</v>
      </c>
      <c r="J2087" s="188">
        <v>1</v>
      </c>
      <c r="K2087" s="190">
        <v>1613</v>
      </c>
      <c r="L2087" s="94"/>
      <c r="M2087" s="189" t="s">
        <v>143</v>
      </c>
      <c r="N2087" s="189" t="s">
        <v>143</v>
      </c>
      <c r="O2087" s="189">
        <v>0.27200000000000002</v>
      </c>
      <c r="P2087" s="189">
        <v>0.316</v>
      </c>
      <c r="Q2087" s="189">
        <v>0.189</v>
      </c>
      <c r="R2087" s="189">
        <v>0.22800000000000001</v>
      </c>
      <c r="S2087" s="189">
        <v>7.1999999999999995E-2</v>
      </c>
      <c r="T2087" s="189">
        <v>0.1</v>
      </c>
      <c r="U2087" s="189">
        <v>6.0000000000000001E-3</v>
      </c>
      <c r="V2087" s="189">
        <v>1.4999999999999999E-2</v>
      </c>
      <c r="W2087" s="189">
        <v>0.34899999999999998</v>
      </c>
      <c r="X2087" s="189">
        <v>0.39600000000000002</v>
      </c>
      <c r="Y2087" s="189">
        <v>1E-3</v>
      </c>
      <c r="Z2087" s="189">
        <v>7.0000000000000001E-3</v>
      </c>
      <c r="AA2087" s="189">
        <v>2.3E-2</v>
      </c>
      <c r="AB2087" s="189">
        <v>3.9E-2</v>
      </c>
    </row>
    <row r="2088" spans="1:28" x14ac:dyDescent="0.25">
      <c r="A2088" s="94" t="s">
        <v>3601</v>
      </c>
      <c r="B2088" s="189" t="s">
        <v>143</v>
      </c>
      <c r="C2088" s="189">
        <v>0.4853146853146853</v>
      </c>
      <c r="D2088" s="189">
        <v>0.3258741258741259</v>
      </c>
      <c r="E2088" s="189">
        <v>7.8321678321678329E-2</v>
      </c>
      <c r="F2088" s="189">
        <v>5.5944055944055944E-3</v>
      </c>
      <c r="G2088" s="189">
        <v>3.2167832167832165E-2</v>
      </c>
      <c r="H2088" s="189" t="s">
        <v>143</v>
      </c>
      <c r="I2088" s="189">
        <v>7.2727272727272724E-2</v>
      </c>
      <c r="J2088" s="188">
        <v>1</v>
      </c>
      <c r="K2088" s="190">
        <v>715</v>
      </c>
      <c r="L2088" s="94"/>
      <c r="M2088" s="189" t="s">
        <v>143</v>
      </c>
      <c r="N2088" s="189" t="s">
        <v>143</v>
      </c>
      <c r="O2088" s="189">
        <v>0.44900000000000001</v>
      </c>
      <c r="P2088" s="189">
        <v>0.52200000000000002</v>
      </c>
      <c r="Q2088" s="189">
        <v>0.29299999999999998</v>
      </c>
      <c r="R2088" s="189">
        <v>0.36099999999999999</v>
      </c>
      <c r="S2088" s="189">
        <v>6.0999999999999999E-2</v>
      </c>
      <c r="T2088" s="189">
        <v>0.1</v>
      </c>
      <c r="U2088" s="189">
        <v>2E-3</v>
      </c>
      <c r="V2088" s="189">
        <v>1.4E-2</v>
      </c>
      <c r="W2088" s="189">
        <v>2.1999999999999999E-2</v>
      </c>
      <c r="X2088" s="189">
        <v>4.8000000000000001E-2</v>
      </c>
      <c r="Y2088" s="189" t="s">
        <v>143</v>
      </c>
      <c r="Z2088" s="189" t="s">
        <v>143</v>
      </c>
      <c r="AA2088" s="189">
        <v>5.6000000000000001E-2</v>
      </c>
      <c r="AB2088" s="189">
        <v>9.4E-2</v>
      </c>
    </row>
    <row r="2089" spans="1:28" x14ac:dyDescent="0.25">
      <c r="A2089" s="94" t="s">
        <v>3602</v>
      </c>
      <c r="B2089" s="189" t="s">
        <v>143</v>
      </c>
      <c r="C2089" s="189">
        <v>0.20954003407155025</v>
      </c>
      <c r="D2089" s="189">
        <v>0.35093696763202725</v>
      </c>
      <c r="E2089" s="189">
        <v>0.10051107325383304</v>
      </c>
      <c r="F2089" s="189">
        <v>2.385008517887564E-2</v>
      </c>
      <c r="G2089" s="189">
        <v>0.28449744463373083</v>
      </c>
      <c r="H2089" s="189" t="s">
        <v>143</v>
      </c>
      <c r="I2089" s="189">
        <v>3.0664395229982964E-2</v>
      </c>
      <c r="J2089" s="188">
        <v>1</v>
      </c>
      <c r="K2089" s="190">
        <v>587</v>
      </c>
      <c r="L2089" s="94"/>
      <c r="M2089" s="189" t="s">
        <v>143</v>
      </c>
      <c r="N2089" s="189" t="s">
        <v>143</v>
      </c>
      <c r="O2089" s="189">
        <v>0.17899999999999999</v>
      </c>
      <c r="P2089" s="189">
        <v>0.24399999999999999</v>
      </c>
      <c r="Q2089" s="189">
        <v>0.313</v>
      </c>
      <c r="R2089" s="189">
        <v>0.39</v>
      </c>
      <c r="S2089" s="189">
        <v>7.9000000000000001E-2</v>
      </c>
      <c r="T2089" s="189">
        <v>0.127</v>
      </c>
      <c r="U2089" s="189">
        <v>1.4E-2</v>
      </c>
      <c r="V2089" s="189">
        <v>0.04</v>
      </c>
      <c r="W2089" s="189">
        <v>0.249</v>
      </c>
      <c r="X2089" s="189">
        <v>0.32200000000000001</v>
      </c>
      <c r="Y2089" s="189" t="s">
        <v>143</v>
      </c>
      <c r="Z2089" s="189" t="s">
        <v>143</v>
      </c>
      <c r="AA2089" s="189">
        <v>1.9E-2</v>
      </c>
      <c r="AB2089" s="189">
        <v>4.8000000000000001E-2</v>
      </c>
    </row>
    <row r="2090" spans="1:28" x14ac:dyDescent="0.25">
      <c r="A2090" s="94" t="s">
        <v>3603</v>
      </c>
      <c r="B2090" s="189" t="s">
        <v>143</v>
      </c>
      <c r="C2090" s="189">
        <v>0.39566395663956638</v>
      </c>
      <c r="D2090" s="189">
        <v>0.18428184281842819</v>
      </c>
      <c r="E2090" s="189">
        <v>5.6910569105691054E-2</v>
      </c>
      <c r="F2090" s="189">
        <v>0.12466124661246612</v>
      </c>
      <c r="G2090" s="189">
        <v>0.20596205962059622</v>
      </c>
      <c r="H2090" s="189">
        <v>5.4200542005420054E-3</v>
      </c>
      <c r="I2090" s="189">
        <v>2.7100271002710029E-2</v>
      </c>
      <c r="J2090" s="188">
        <v>1</v>
      </c>
      <c r="K2090" s="190">
        <v>369</v>
      </c>
      <c r="L2090" s="94"/>
      <c r="M2090" s="189" t="s">
        <v>143</v>
      </c>
      <c r="N2090" s="189" t="s">
        <v>143</v>
      </c>
      <c r="O2090" s="189">
        <v>0.34699999999999998</v>
      </c>
      <c r="P2090" s="189">
        <v>0.44600000000000001</v>
      </c>
      <c r="Q2090" s="189">
        <v>0.14799999999999999</v>
      </c>
      <c r="R2090" s="189">
        <v>0.22700000000000001</v>
      </c>
      <c r="S2090" s="189">
        <v>3.7999999999999999E-2</v>
      </c>
      <c r="T2090" s="189">
        <v>8.5000000000000006E-2</v>
      </c>
      <c r="U2090" s="189">
        <v>9.5000000000000001E-2</v>
      </c>
      <c r="V2090" s="189">
        <v>0.16200000000000001</v>
      </c>
      <c r="W2090" s="189">
        <v>0.16800000000000001</v>
      </c>
      <c r="X2090" s="189">
        <v>0.25</v>
      </c>
      <c r="Y2090" s="189">
        <v>1E-3</v>
      </c>
      <c r="Z2090" s="189">
        <v>0.02</v>
      </c>
      <c r="AA2090" s="189">
        <v>1.4999999999999999E-2</v>
      </c>
      <c r="AB2090" s="189">
        <v>4.9000000000000002E-2</v>
      </c>
    </row>
    <row r="2091" spans="1:28" x14ac:dyDescent="0.25">
      <c r="A2091" s="94" t="s">
        <v>3604</v>
      </c>
      <c r="B2091" s="189" t="s">
        <v>143</v>
      </c>
      <c r="C2091" s="189">
        <v>0.16800000000000001</v>
      </c>
      <c r="D2091" s="189">
        <v>0.18666666666666668</v>
      </c>
      <c r="E2091" s="189">
        <v>0.12</v>
      </c>
      <c r="F2091" s="189">
        <v>1.8666666666666668E-2</v>
      </c>
      <c r="G2091" s="189">
        <v>0.46933333333333332</v>
      </c>
      <c r="H2091" s="189">
        <v>1.3333333333333334E-2</v>
      </c>
      <c r="I2091" s="189">
        <v>2.4E-2</v>
      </c>
      <c r="J2091" s="188">
        <v>1</v>
      </c>
      <c r="K2091" s="190">
        <v>375</v>
      </c>
      <c r="L2091" s="94"/>
      <c r="M2091" s="189" t="s">
        <v>143</v>
      </c>
      <c r="N2091" s="189" t="s">
        <v>143</v>
      </c>
      <c r="O2091" s="189">
        <v>0.13400000000000001</v>
      </c>
      <c r="P2091" s="189">
        <v>0.20899999999999999</v>
      </c>
      <c r="Q2091" s="189">
        <v>0.15</v>
      </c>
      <c r="R2091" s="189">
        <v>0.22900000000000001</v>
      </c>
      <c r="S2091" s="189">
        <v>9.0999999999999998E-2</v>
      </c>
      <c r="T2091" s="189">
        <v>0.157</v>
      </c>
      <c r="U2091" s="189">
        <v>8.9999999999999993E-3</v>
      </c>
      <c r="V2091" s="189">
        <v>3.7999999999999999E-2</v>
      </c>
      <c r="W2091" s="189">
        <v>0.41899999999999998</v>
      </c>
      <c r="X2091" s="189">
        <v>0.52</v>
      </c>
      <c r="Y2091" s="189">
        <v>6.0000000000000001E-3</v>
      </c>
      <c r="Z2091" s="189">
        <v>3.1E-2</v>
      </c>
      <c r="AA2091" s="189">
        <v>1.2999999999999999E-2</v>
      </c>
      <c r="AB2091" s="189">
        <v>4.4999999999999998E-2</v>
      </c>
    </row>
    <row r="2092" spans="1:28" x14ac:dyDescent="0.25">
      <c r="A2092" s="94" t="s">
        <v>3605</v>
      </c>
      <c r="B2092" s="189" t="s">
        <v>143</v>
      </c>
      <c r="C2092" s="189">
        <v>0.3235427022141889</v>
      </c>
      <c r="D2092" s="189">
        <v>0.38364211477632171</v>
      </c>
      <c r="E2092" s="189">
        <v>0.11658382286488929</v>
      </c>
      <c r="F2092" s="189">
        <v>1.8978761861726163E-2</v>
      </c>
      <c r="G2092" s="189">
        <v>9.7153185720741081E-2</v>
      </c>
      <c r="H2092" s="189">
        <v>1.3556258472661546E-3</v>
      </c>
      <c r="I2092" s="189">
        <v>5.87437867148667E-2</v>
      </c>
      <c r="J2092" s="188">
        <v>1</v>
      </c>
      <c r="K2092" s="190">
        <v>2213</v>
      </c>
      <c r="L2092" s="94"/>
      <c r="M2092" s="189" t="s">
        <v>143</v>
      </c>
      <c r="N2092" s="189" t="s">
        <v>143</v>
      </c>
      <c r="O2092" s="189">
        <v>0.30399999999999999</v>
      </c>
      <c r="P2092" s="189">
        <v>0.34300000000000003</v>
      </c>
      <c r="Q2092" s="189">
        <v>0.36399999999999999</v>
      </c>
      <c r="R2092" s="189">
        <v>0.40400000000000003</v>
      </c>
      <c r="S2092" s="189">
        <v>0.104</v>
      </c>
      <c r="T2092" s="189">
        <v>0.13100000000000001</v>
      </c>
      <c r="U2092" s="189">
        <v>1.4E-2</v>
      </c>
      <c r="V2092" s="189">
        <v>2.5999999999999999E-2</v>
      </c>
      <c r="W2092" s="189">
        <v>8.5999999999999993E-2</v>
      </c>
      <c r="X2092" s="189">
        <v>0.11</v>
      </c>
      <c r="Y2092" s="189">
        <v>0</v>
      </c>
      <c r="Z2092" s="189">
        <v>4.0000000000000001E-3</v>
      </c>
      <c r="AA2092" s="189">
        <v>0.05</v>
      </c>
      <c r="AB2092" s="189">
        <v>6.9000000000000006E-2</v>
      </c>
    </row>
    <row r="2093" spans="1:28" x14ac:dyDescent="0.25">
      <c r="A2093" s="94" t="s">
        <v>3606</v>
      </c>
      <c r="B2093" s="189" t="s">
        <v>143</v>
      </c>
      <c r="C2093" s="189">
        <v>0.49004975124378108</v>
      </c>
      <c r="D2093" s="189">
        <v>0.33582089552238809</v>
      </c>
      <c r="E2093" s="189">
        <v>5.721393034825871E-2</v>
      </c>
      <c r="F2093" s="189">
        <v>7.462686567164179E-3</v>
      </c>
      <c r="G2093" s="189">
        <v>8.45771144278607E-2</v>
      </c>
      <c r="H2093" s="189">
        <v>4.9751243781094526E-3</v>
      </c>
      <c r="I2093" s="189">
        <v>1.9900497512437811E-2</v>
      </c>
      <c r="J2093" s="188">
        <v>1</v>
      </c>
      <c r="K2093" s="190">
        <v>402</v>
      </c>
      <c r="L2093" s="94"/>
      <c r="M2093" s="189" t="s">
        <v>143</v>
      </c>
      <c r="N2093" s="189" t="s">
        <v>143</v>
      </c>
      <c r="O2093" s="189">
        <v>0.442</v>
      </c>
      <c r="P2093" s="189">
        <v>0.53900000000000003</v>
      </c>
      <c r="Q2093" s="189">
        <v>0.29099999999999998</v>
      </c>
      <c r="R2093" s="189">
        <v>0.38300000000000001</v>
      </c>
      <c r="S2093" s="189">
        <v>3.7999999999999999E-2</v>
      </c>
      <c r="T2093" s="189">
        <v>8.4000000000000005E-2</v>
      </c>
      <c r="U2093" s="189">
        <v>3.0000000000000001E-3</v>
      </c>
      <c r="V2093" s="189">
        <v>2.1999999999999999E-2</v>
      </c>
      <c r="W2093" s="189">
        <v>6.0999999999999999E-2</v>
      </c>
      <c r="X2093" s="189">
        <v>0.11600000000000001</v>
      </c>
      <c r="Y2093" s="189">
        <v>1E-3</v>
      </c>
      <c r="Z2093" s="189">
        <v>1.7999999999999999E-2</v>
      </c>
      <c r="AA2093" s="189">
        <v>0.01</v>
      </c>
      <c r="AB2093" s="189">
        <v>3.9E-2</v>
      </c>
    </row>
    <row r="2094" spans="1:28" x14ac:dyDescent="0.25">
      <c r="A2094" s="94" t="s">
        <v>3607</v>
      </c>
      <c r="B2094" s="189">
        <v>4.687980325853059E-2</v>
      </c>
      <c r="C2094" s="189">
        <v>0.27359360590224407</v>
      </c>
      <c r="D2094" s="189">
        <v>0.27390101444820164</v>
      </c>
      <c r="E2094" s="189">
        <v>0.11497079618813404</v>
      </c>
      <c r="F2094" s="189">
        <v>1.5216723024900092E-2</v>
      </c>
      <c r="G2094" s="189">
        <v>0.22763602828158622</v>
      </c>
      <c r="H2094" s="189">
        <v>6.1481709191515523E-3</v>
      </c>
      <c r="I2094" s="189">
        <v>4.1653857977251768E-2</v>
      </c>
      <c r="J2094" s="188">
        <v>0.99999999999999989</v>
      </c>
      <c r="K2094" s="190">
        <v>6506</v>
      </c>
      <c r="L2094" s="94"/>
      <c r="M2094" s="189">
        <v>4.2000000000000003E-2</v>
      </c>
      <c r="N2094" s="189">
        <v>5.1999999999999998E-2</v>
      </c>
      <c r="O2094" s="189">
        <v>0.26300000000000001</v>
      </c>
      <c r="P2094" s="189">
        <v>0.28499999999999998</v>
      </c>
      <c r="Q2094" s="189">
        <v>0.26300000000000001</v>
      </c>
      <c r="R2094" s="189">
        <v>0.28499999999999998</v>
      </c>
      <c r="S2094" s="189">
        <v>0.107</v>
      </c>
      <c r="T2094" s="189">
        <v>0.123</v>
      </c>
      <c r="U2094" s="189">
        <v>1.2999999999999999E-2</v>
      </c>
      <c r="V2094" s="189">
        <v>1.7999999999999999E-2</v>
      </c>
      <c r="W2094" s="189">
        <v>0.218</v>
      </c>
      <c r="X2094" s="189">
        <v>0.23799999999999999</v>
      </c>
      <c r="Y2094" s="189">
        <v>5.0000000000000001E-3</v>
      </c>
      <c r="Z2094" s="189">
        <v>8.0000000000000002E-3</v>
      </c>
      <c r="AA2094" s="189">
        <v>3.6999999999999998E-2</v>
      </c>
      <c r="AB2094" s="189">
        <v>4.7E-2</v>
      </c>
    </row>
    <row r="2095" spans="1:28" x14ac:dyDescent="0.25">
      <c r="A2095" s="94" t="s">
        <v>3608</v>
      </c>
      <c r="B2095" s="189" t="s">
        <v>143</v>
      </c>
      <c r="C2095" s="189">
        <v>0.35978835978835977</v>
      </c>
      <c r="D2095" s="189">
        <v>0.31216931216931215</v>
      </c>
      <c r="E2095" s="189">
        <v>0.10582010582010581</v>
      </c>
      <c r="F2095" s="189">
        <v>5.2910052910052907E-3</v>
      </c>
      <c r="G2095" s="189">
        <v>0.19047619047619047</v>
      </c>
      <c r="H2095" s="189">
        <v>5.2910052910052907E-3</v>
      </c>
      <c r="I2095" s="189">
        <v>2.1164021164021163E-2</v>
      </c>
      <c r="J2095" s="188">
        <v>1</v>
      </c>
      <c r="K2095" s="190">
        <v>189</v>
      </c>
      <c r="L2095" s="94"/>
      <c r="M2095" s="189" t="s">
        <v>143</v>
      </c>
      <c r="N2095" s="189" t="s">
        <v>143</v>
      </c>
      <c r="O2095" s="189">
        <v>0.29499999999999998</v>
      </c>
      <c r="P2095" s="189">
        <v>0.43</v>
      </c>
      <c r="Q2095" s="189">
        <v>0.25</v>
      </c>
      <c r="R2095" s="189">
        <v>0.38100000000000001</v>
      </c>
      <c r="S2095" s="189">
        <v>7.0000000000000007E-2</v>
      </c>
      <c r="T2095" s="189">
        <v>0.158</v>
      </c>
      <c r="U2095" s="189">
        <v>1E-3</v>
      </c>
      <c r="V2095" s="189">
        <v>2.9000000000000001E-2</v>
      </c>
      <c r="W2095" s="189">
        <v>0.14099999999999999</v>
      </c>
      <c r="X2095" s="189">
        <v>0.252</v>
      </c>
      <c r="Y2095" s="189">
        <v>1E-3</v>
      </c>
      <c r="Z2095" s="189">
        <v>2.9000000000000001E-2</v>
      </c>
      <c r="AA2095" s="189">
        <v>8.0000000000000002E-3</v>
      </c>
      <c r="AB2095" s="189">
        <v>5.2999999999999999E-2</v>
      </c>
    </row>
    <row r="2096" spans="1:28" x14ac:dyDescent="0.25">
      <c r="A2096" s="94" t="s">
        <v>3609</v>
      </c>
      <c r="B2096" s="189" t="s">
        <v>143</v>
      </c>
      <c r="C2096" s="189">
        <v>6.2146892655367235E-2</v>
      </c>
      <c r="D2096" s="189">
        <v>0.19209039548022599</v>
      </c>
      <c r="E2096" s="189">
        <v>9.6045197740112997E-2</v>
      </c>
      <c r="F2096" s="189">
        <v>1.1299435028248588E-2</v>
      </c>
      <c r="G2096" s="189">
        <v>0.58757062146892658</v>
      </c>
      <c r="H2096" s="189">
        <v>3.3898305084745763E-2</v>
      </c>
      <c r="I2096" s="189">
        <v>1.6949152542372881E-2</v>
      </c>
      <c r="J2096" s="188">
        <v>1</v>
      </c>
      <c r="K2096" s="190">
        <v>177</v>
      </c>
      <c r="L2096" s="94"/>
      <c r="M2096" s="189" t="s">
        <v>143</v>
      </c>
      <c r="N2096" s="189" t="s">
        <v>143</v>
      </c>
      <c r="O2096" s="189">
        <v>3.5000000000000003E-2</v>
      </c>
      <c r="P2096" s="189">
        <v>0.108</v>
      </c>
      <c r="Q2096" s="189">
        <v>0.14099999999999999</v>
      </c>
      <c r="R2096" s="189">
        <v>0.25600000000000001</v>
      </c>
      <c r="S2096" s="189">
        <v>6.0999999999999999E-2</v>
      </c>
      <c r="T2096" s="189">
        <v>0.14799999999999999</v>
      </c>
      <c r="U2096" s="189">
        <v>3.0000000000000001E-3</v>
      </c>
      <c r="V2096" s="189">
        <v>0.04</v>
      </c>
      <c r="W2096" s="189">
        <v>0.51400000000000001</v>
      </c>
      <c r="X2096" s="189">
        <v>0.65700000000000003</v>
      </c>
      <c r="Y2096" s="189">
        <v>1.6E-2</v>
      </c>
      <c r="Z2096" s="189">
        <v>7.1999999999999995E-2</v>
      </c>
      <c r="AA2096" s="189">
        <v>6.0000000000000001E-3</v>
      </c>
      <c r="AB2096" s="189">
        <v>4.9000000000000002E-2</v>
      </c>
    </row>
    <row r="2097" spans="1:28" x14ac:dyDescent="0.25">
      <c r="A2097" s="94" t="s">
        <v>3610</v>
      </c>
      <c r="B2097" s="189">
        <v>2.1276595744680851E-3</v>
      </c>
      <c r="C2097" s="189">
        <v>2.1276595744680851E-3</v>
      </c>
      <c r="D2097" s="189">
        <v>0.75531914893617025</v>
      </c>
      <c r="E2097" s="189">
        <v>0.18723404255319148</v>
      </c>
      <c r="F2097" s="189">
        <v>4.2553191489361703E-3</v>
      </c>
      <c r="G2097" s="189">
        <v>6.382978723404255E-3</v>
      </c>
      <c r="H2097" s="189" t="s">
        <v>143</v>
      </c>
      <c r="I2097" s="189">
        <v>4.2553191489361701E-2</v>
      </c>
      <c r="J2097" s="188">
        <v>1</v>
      </c>
      <c r="K2097" s="190">
        <v>470</v>
      </c>
      <c r="L2097" s="94"/>
      <c r="M2097" s="189">
        <v>0</v>
      </c>
      <c r="N2097" s="189">
        <v>1.2E-2</v>
      </c>
      <c r="O2097" s="189">
        <v>0</v>
      </c>
      <c r="P2097" s="189">
        <v>1.2E-2</v>
      </c>
      <c r="Q2097" s="189">
        <v>0.71399999999999997</v>
      </c>
      <c r="R2097" s="189">
        <v>0.79200000000000004</v>
      </c>
      <c r="S2097" s="189">
        <v>0.155</v>
      </c>
      <c r="T2097" s="189">
        <v>0.22500000000000001</v>
      </c>
      <c r="U2097" s="189">
        <v>1E-3</v>
      </c>
      <c r="V2097" s="189">
        <v>1.4999999999999999E-2</v>
      </c>
      <c r="W2097" s="189">
        <v>2E-3</v>
      </c>
      <c r="X2097" s="189">
        <v>1.9E-2</v>
      </c>
      <c r="Y2097" s="189" t="s">
        <v>143</v>
      </c>
      <c r="Z2097" s="189" t="s">
        <v>143</v>
      </c>
      <c r="AA2097" s="189">
        <v>2.8000000000000001E-2</v>
      </c>
      <c r="AB2097" s="189">
        <v>6.5000000000000002E-2</v>
      </c>
    </row>
    <row r="2098" spans="1:28" x14ac:dyDescent="0.25">
      <c r="A2098" s="94" t="s">
        <v>3611</v>
      </c>
      <c r="B2098" s="189">
        <v>5.4054054054054057E-2</v>
      </c>
      <c r="C2098" s="189">
        <v>0.22651222651222652</v>
      </c>
      <c r="D2098" s="189">
        <v>0.26898326898326896</v>
      </c>
      <c r="E2098" s="189">
        <v>7.8507078507078512E-2</v>
      </c>
      <c r="F2098" s="189">
        <v>3.4749034749034749E-2</v>
      </c>
      <c r="G2098" s="189">
        <v>0.29472329472329473</v>
      </c>
      <c r="H2098" s="189">
        <v>5.1480051480051478E-3</v>
      </c>
      <c r="I2098" s="189">
        <v>3.7323037323037322E-2</v>
      </c>
      <c r="J2098" s="188">
        <v>1</v>
      </c>
      <c r="K2098" s="190">
        <v>777</v>
      </c>
      <c r="L2098" s="94"/>
      <c r="M2098" s="189">
        <v>0.04</v>
      </c>
      <c r="N2098" s="189">
        <v>7.1999999999999995E-2</v>
      </c>
      <c r="O2098" s="189">
        <v>0.19800000000000001</v>
      </c>
      <c r="P2098" s="189">
        <v>0.25700000000000001</v>
      </c>
      <c r="Q2098" s="189">
        <v>0.23899999999999999</v>
      </c>
      <c r="R2098" s="189">
        <v>0.30099999999999999</v>
      </c>
      <c r="S2098" s="189">
        <v>6.2E-2</v>
      </c>
      <c r="T2098" s="189">
        <v>0.1</v>
      </c>
      <c r="U2098" s="189">
        <v>2.4E-2</v>
      </c>
      <c r="V2098" s="189">
        <v>0.05</v>
      </c>
      <c r="W2098" s="189">
        <v>0.26400000000000001</v>
      </c>
      <c r="X2098" s="189">
        <v>0.32800000000000001</v>
      </c>
      <c r="Y2098" s="189">
        <v>2E-3</v>
      </c>
      <c r="Z2098" s="189">
        <v>1.2999999999999999E-2</v>
      </c>
      <c r="AA2098" s="189">
        <v>2.5999999999999999E-2</v>
      </c>
      <c r="AB2098" s="189">
        <v>5.2999999999999999E-2</v>
      </c>
    </row>
    <row r="2099" spans="1:28" x14ac:dyDescent="0.25">
      <c r="A2099" s="94" t="s">
        <v>3612</v>
      </c>
      <c r="B2099" s="189">
        <v>0.25560975609756098</v>
      </c>
      <c r="C2099" s="189">
        <v>0.50048780487804878</v>
      </c>
      <c r="D2099" s="189">
        <v>0.11024390243902439</v>
      </c>
      <c r="E2099" s="189">
        <v>3.8048780487804877E-2</v>
      </c>
      <c r="F2099" s="189">
        <v>3.9024390243902439E-3</v>
      </c>
      <c r="G2099" s="189">
        <v>3.3170731707317075E-2</v>
      </c>
      <c r="H2099" s="189">
        <v>3.9024390243902439E-3</v>
      </c>
      <c r="I2099" s="189">
        <v>5.4634146341463415E-2</v>
      </c>
      <c r="J2099" s="188">
        <v>1</v>
      </c>
      <c r="K2099" s="190">
        <v>1025</v>
      </c>
      <c r="L2099" s="94"/>
      <c r="M2099" s="189">
        <v>0.23</v>
      </c>
      <c r="N2099" s="189">
        <v>0.28299999999999997</v>
      </c>
      <c r="O2099" s="189">
        <v>0.47</v>
      </c>
      <c r="P2099" s="189">
        <v>0.53100000000000003</v>
      </c>
      <c r="Q2099" s="189">
        <v>9.2999999999999999E-2</v>
      </c>
      <c r="R2099" s="189">
        <v>0.13100000000000001</v>
      </c>
      <c r="S2099" s="189">
        <v>2.8000000000000001E-2</v>
      </c>
      <c r="T2099" s="189">
        <v>5.1999999999999998E-2</v>
      </c>
      <c r="U2099" s="189">
        <v>2E-3</v>
      </c>
      <c r="V2099" s="189">
        <v>0.01</v>
      </c>
      <c r="W2099" s="189">
        <v>2.4E-2</v>
      </c>
      <c r="X2099" s="189">
        <v>4.5999999999999999E-2</v>
      </c>
      <c r="Y2099" s="189">
        <v>2E-3</v>
      </c>
      <c r="Z2099" s="189">
        <v>0.01</v>
      </c>
      <c r="AA2099" s="189">
        <v>4.2000000000000003E-2</v>
      </c>
      <c r="AB2099" s="189">
        <v>7.0000000000000007E-2</v>
      </c>
    </row>
    <row r="2100" spans="1:28" x14ac:dyDescent="0.25">
      <c r="A2100" s="94" t="s">
        <v>3613</v>
      </c>
      <c r="B2100" s="189" t="s">
        <v>143</v>
      </c>
      <c r="C2100" s="189">
        <v>0.2</v>
      </c>
      <c r="D2100" s="189">
        <v>0.30967741935483872</v>
      </c>
      <c r="E2100" s="189">
        <v>0.23870967741935484</v>
      </c>
      <c r="F2100" s="189" t="s">
        <v>143</v>
      </c>
      <c r="G2100" s="189">
        <v>0.18709677419354839</v>
      </c>
      <c r="H2100" s="189">
        <v>1.2903225806451613E-2</v>
      </c>
      <c r="I2100" s="189">
        <v>5.1612903225806452E-2</v>
      </c>
      <c r="J2100" s="188">
        <v>1.0000000000000002</v>
      </c>
      <c r="K2100" s="190">
        <v>155</v>
      </c>
      <c r="L2100" s="94"/>
      <c r="M2100" s="189" t="s">
        <v>143</v>
      </c>
      <c r="N2100" s="189" t="s">
        <v>143</v>
      </c>
      <c r="O2100" s="189">
        <v>0.14499999999999999</v>
      </c>
      <c r="P2100" s="189">
        <v>0.27</v>
      </c>
      <c r="Q2100" s="189">
        <v>0.24199999999999999</v>
      </c>
      <c r="R2100" s="189">
        <v>0.38600000000000001</v>
      </c>
      <c r="S2100" s="189">
        <v>0.17799999999999999</v>
      </c>
      <c r="T2100" s="189">
        <v>0.312</v>
      </c>
      <c r="U2100" s="189" t="s">
        <v>143</v>
      </c>
      <c r="V2100" s="189" t="s">
        <v>143</v>
      </c>
      <c r="W2100" s="189">
        <v>0.13400000000000001</v>
      </c>
      <c r="X2100" s="189">
        <v>0.25600000000000001</v>
      </c>
      <c r="Y2100" s="189">
        <v>4.0000000000000001E-3</v>
      </c>
      <c r="Z2100" s="189">
        <v>4.5999999999999999E-2</v>
      </c>
      <c r="AA2100" s="189">
        <v>2.5999999999999999E-2</v>
      </c>
      <c r="AB2100" s="189">
        <v>9.9000000000000005E-2</v>
      </c>
    </row>
    <row r="2101" spans="1:28" x14ac:dyDescent="0.25">
      <c r="A2101" s="94" t="s">
        <v>3614</v>
      </c>
      <c r="B2101" s="189" t="s">
        <v>143</v>
      </c>
      <c r="C2101" s="189">
        <v>0.21608643457382953</v>
      </c>
      <c r="D2101" s="189">
        <v>0.19567827130852342</v>
      </c>
      <c r="E2101" s="189">
        <v>0.1368547418967587</v>
      </c>
      <c r="F2101" s="189">
        <v>1.0804321728691477E-2</v>
      </c>
      <c r="G2101" s="189">
        <v>0.41296518607442978</v>
      </c>
      <c r="H2101" s="189">
        <v>1.0804321728691477E-2</v>
      </c>
      <c r="I2101" s="189">
        <v>1.680672268907563E-2</v>
      </c>
      <c r="J2101" s="188">
        <v>1</v>
      </c>
      <c r="K2101" s="190">
        <v>833</v>
      </c>
      <c r="L2101" s="94"/>
      <c r="M2101" s="189" t="s">
        <v>143</v>
      </c>
      <c r="N2101" s="189" t="s">
        <v>143</v>
      </c>
      <c r="O2101" s="189">
        <v>0.189</v>
      </c>
      <c r="P2101" s="189">
        <v>0.245</v>
      </c>
      <c r="Q2101" s="189">
        <v>0.17</v>
      </c>
      <c r="R2101" s="189">
        <v>0.224</v>
      </c>
      <c r="S2101" s="189">
        <v>0.115</v>
      </c>
      <c r="T2101" s="189">
        <v>0.16200000000000001</v>
      </c>
      <c r="U2101" s="189">
        <v>6.0000000000000001E-3</v>
      </c>
      <c r="V2101" s="189">
        <v>0.02</v>
      </c>
      <c r="W2101" s="189">
        <v>0.38</v>
      </c>
      <c r="X2101" s="189">
        <v>0.44700000000000001</v>
      </c>
      <c r="Y2101" s="189">
        <v>6.0000000000000001E-3</v>
      </c>
      <c r="Z2101" s="189">
        <v>0.02</v>
      </c>
      <c r="AA2101" s="189">
        <v>0.01</v>
      </c>
      <c r="AB2101" s="189">
        <v>2.8000000000000001E-2</v>
      </c>
    </row>
    <row r="2102" spans="1:28" x14ac:dyDescent="0.25">
      <c r="A2102" s="94" t="s">
        <v>3615</v>
      </c>
      <c r="B2102" s="189" t="s">
        <v>143</v>
      </c>
      <c r="C2102" s="189">
        <v>0.43548387096774194</v>
      </c>
      <c r="D2102" s="189">
        <v>0.32258064516129031</v>
      </c>
      <c r="E2102" s="189">
        <v>0.11827956989247312</v>
      </c>
      <c r="F2102" s="189">
        <v>1.0752688172043012E-2</v>
      </c>
      <c r="G2102" s="189">
        <v>4.3010752688172046E-2</v>
      </c>
      <c r="H2102" s="189" t="s">
        <v>143</v>
      </c>
      <c r="I2102" s="189">
        <v>6.9892473118279563E-2</v>
      </c>
      <c r="J2102" s="188">
        <v>1</v>
      </c>
      <c r="K2102" s="190">
        <v>186</v>
      </c>
      <c r="L2102" s="94"/>
      <c r="M2102" s="189" t="s">
        <v>143</v>
      </c>
      <c r="N2102" s="189" t="s">
        <v>143</v>
      </c>
      <c r="O2102" s="189">
        <v>0.36599999999999999</v>
      </c>
      <c r="P2102" s="189">
        <v>0.50700000000000001</v>
      </c>
      <c r="Q2102" s="189">
        <v>0.26</v>
      </c>
      <c r="R2102" s="189">
        <v>0.39300000000000002</v>
      </c>
      <c r="S2102" s="189">
        <v>7.9000000000000001E-2</v>
      </c>
      <c r="T2102" s="189">
        <v>0.17299999999999999</v>
      </c>
      <c r="U2102" s="189">
        <v>3.0000000000000001E-3</v>
      </c>
      <c r="V2102" s="189">
        <v>3.7999999999999999E-2</v>
      </c>
      <c r="W2102" s="189">
        <v>2.1999999999999999E-2</v>
      </c>
      <c r="X2102" s="189">
        <v>8.3000000000000004E-2</v>
      </c>
      <c r="Y2102" s="189" t="s">
        <v>143</v>
      </c>
      <c r="Z2102" s="189" t="s">
        <v>143</v>
      </c>
      <c r="AA2102" s="189">
        <v>4.1000000000000002E-2</v>
      </c>
      <c r="AB2102" s="189">
        <v>0.11600000000000001</v>
      </c>
    </row>
    <row r="2103" spans="1:28" x14ac:dyDescent="0.25">
      <c r="A2103" s="94" t="s">
        <v>3616</v>
      </c>
      <c r="B2103" s="189" t="s">
        <v>143</v>
      </c>
      <c r="C2103" s="189">
        <v>0.18823529411764706</v>
      </c>
      <c r="D2103" s="189">
        <v>0.34509803921568627</v>
      </c>
      <c r="E2103" s="189">
        <v>0.12156862745098039</v>
      </c>
      <c r="F2103" s="189" t="s">
        <v>143</v>
      </c>
      <c r="G2103" s="189">
        <v>0.22745098039215686</v>
      </c>
      <c r="H2103" s="189">
        <v>3.9215686274509803E-3</v>
      </c>
      <c r="I2103" s="189">
        <v>0.11372549019607843</v>
      </c>
      <c r="J2103" s="188">
        <v>1</v>
      </c>
      <c r="K2103" s="190">
        <v>255</v>
      </c>
      <c r="L2103" s="94"/>
      <c r="M2103" s="189" t="s">
        <v>143</v>
      </c>
      <c r="N2103" s="189" t="s">
        <v>143</v>
      </c>
      <c r="O2103" s="189">
        <v>0.14499999999999999</v>
      </c>
      <c r="P2103" s="189">
        <v>0.24099999999999999</v>
      </c>
      <c r="Q2103" s="189">
        <v>0.28899999999999998</v>
      </c>
      <c r="R2103" s="189">
        <v>0.40500000000000003</v>
      </c>
      <c r="S2103" s="189">
        <v>8.6999999999999994E-2</v>
      </c>
      <c r="T2103" s="189">
        <v>0.16700000000000001</v>
      </c>
      <c r="U2103" s="189" t="s">
        <v>143</v>
      </c>
      <c r="V2103" s="189" t="s">
        <v>143</v>
      </c>
      <c r="W2103" s="189">
        <v>0.18</v>
      </c>
      <c r="X2103" s="189">
        <v>0.28299999999999997</v>
      </c>
      <c r="Y2103" s="189">
        <v>1E-3</v>
      </c>
      <c r="Z2103" s="189">
        <v>2.1999999999999999E-2</v>
      </c>
      <c r="AA2103" s="189">
        <v>0.08</v>
      </c>
      <c r="AB2103" s="189">
        <v>0.159</v>
      </c>
    </row>
    <row r="2104" spans="1:28" x14ac:dyDescent="0.25">
      <c r="A2104" s="94" t="s">
        <v>3617</v>
      </c>
      <c r="B2104" s="189" t="s">
        <v>143</v>
      </c>
      <c r="C2104" s="189">
        <v>0.32846715328467152</v>
      </c>
      <c r="D2104" s="189">
        <v>0.25547445255474455</v>
      </c>
      <c r="E2104" s="189">
        <v>8.7591240875912413E-2</v>
      </c>
      <c r="F2104" s="189">
        <v>5.8394160583941604E-2</v>
      </c>
      <c r="G2104" s="189">
        <v>0.20437956204379562</v>
      </c>
      <c r="H2104" s="189">
        <v>7.2992700729927005E-3</v>
      </c>
      <c r="I2104" s="189">
        <v>5.8394160583941604E-2</v>
      </c>
      <c r="J2104" s="188">
        <v>1</v>
      </c>
      <c r="K2104" s="190">
        <v>137</v>
      </c>
      <c r="L2104" s="94"/>
      <c r="M2104" s="189" t="s">
        <v>143</v>
      </c>
      <c r="N2104" s="189" t="s">
        <v>143</v>
      </c>
      <c r="O2104" s="189">
        <v>0.255</v>
      </c>
      <c r="P2104" s="189">
        <v>0.41099999999999998</v>
      </c>
      <c r="Q2104" s="189">
        <v>0.19</v>
      </c>
      <c r="R2104" s="189">
        <v>0.33400000000000002</v>
      </c>
      <c r="S2104" s="189">
        <v>5.0999999999999997E-2</v>
      </c>
      <c r="T2104" s="189">
        <v>0.14699999999999999</v>
      </c>
      <c r="U2104" s="189">
        <v>0.03</v>
      </c>
      <c r="V2104" s="189">
        <v>0.111</v>
      </c>
      <c r="W2104" s="189">
        <v>0.14499999999999999</v>
      </c>
      <c r="X2104" s="189">
        <v>0.28000000000000003</v>
      </c>
      <c r="Y2104" s="189">
        <v>1E-3</v>
      </c>
      <c r="Z2104" s="189">
        <v>0.04</v>
      </c>
      <c r="AA2104" s="189">
        <v>0.03</v>
      </c>
      <c r="AB2104" s="189">
        <v>0.111</v>
      </c>
    </row>
    <row r="2105" spans="1:28" x14ac:dyDescent="0.25">
      <c r="A2105" s="94" t="s">
        <v>3618</v>
      </c>
      <c r="B2105" s="189" t="s">
        <v>143</v>
      </c>
      <c r="C2105" s="189">
        <v>0.11801242236024845</v>
      </c>
      <c r="D2105" s="189">
        <v>0.19875776397515527</v>
      </c>
      <c r="E2105" s="189">
        <v>0.15527950310559005</v>
      </c>
      <c r="F2105" s="189">
        <v>2.4844720496894408E-2</v>
      </c>
      <c r="G2105" s="189">
        <v>0.47204968944099379</v>
      </c>
      <c r="H2105" s="189">
        <v>6.2111801242236021E-3</v>
      </c>
      <c r="I2105" s="189">
        <v>2.4844720496894408E-2</v>
      </c>
      <c r="J2105" s="188">
        <v>1</v>
      </c>
      <c r="K2105" s="190">
        <v>161</v>
      </c>
      <c r="L2105" s="94"/>
      <c r="M2105" s="189" t="s">
        <v>143</v>
      </c>
      <c r="N2105" s="189" t="s">
        <v>143</v>
      </c>
      <c r="O2105" s="189">
        <v>7.6999999999999999E-2</v>
      </c>
      <c r="P2105" s="189">
        <v>0.17699999999999999</v>
      </c>
      <c r="Q2105" s="189">
        <v>0.14399999999999999</v>
      </c>
      <c r="R2105" s="189">
        <v>0.26700000000000002</v>
      </c>
      <c r="S2105" s="189">
        <v>0.107</v>
      </c>
      <c r="T2105" s="189">
        <v>0.219</v>
      </c>
      <c r="U2105" s="189">
        <v>0.01</v>
      </c>
      <c r="V2105" s="189">
        <v>6.2E-2</v>
      </c>
      <c r="W2105" s="189">
        <v>0.39600000000000002</v>
      </c>
      <c r="X2105" s="189">
        <v>0.54900000000000004</v>
      </c>
      <c r="Y2105" s="189">
        <v>1E-3</v>
      </c>
      <c r="Z2105" s="189">
        <v>3.4000000000000002E-2</v>
      </c>
      <c r="AA2105" s="189">
        <v>0.01</v>
      </c>
      <c r="AB2105" s="189">
        <v>6.2E-2</v>
      </c>
    </row>
    <row r="2106" spans="1:28" x14ac:dyDescent="0.25">
      <c r="A2106" s="94" t="s">
        <v>3619</v>
      </c>
      <c r="B2106" s="189" t="s">
        <v>143</v>
      </c>
      <c r="C2106" s="189">
        <v>0.29967426710097722</v>
      </c>
      <c r="D2106" s="189">
        <v>0.43756786102062972</v>
      </c>
      <c r="E2106" s="189">
        <v>0.11943539630836048</v>
      </c>
      <c r="F2106" s="189">
        <v>9.7719869706840382E-3</v>
      </c>
      <c r="G2106" s="189">
        <v>8.7947882736156349E-2</v>
      </c>
      <c r="H2106" s="189">
        <v>2.1715526601520088E-3</v>
      </c>
      <c r="I2106" s="189">
        <v>4.3431053203040172E-2</v>
      </c>
      <c r="J2106" s="188">
        <v>1</v>
      </c>
      <c r="K2106" s="190">
        <v>921</v>
      </c>
      <c r="L2106" s="94"/>
      <c r="M2106" s="189" t="s">
        <v>143</v>
      </c>
      <c r="N2106" s="189" t="s">
        <v>143</v>
      </c>
      <c r="O2106" s="189">
        <v>0.27100000000000002</v>
      </c>
      <c r="P2106" s="189">
        <v>0.33</v>
      </c>
      <c r="Q2106" s="189">
        <v>0.40600000000000003</v>
      </c>
      <c r="R2106" s="189">
        <v>0.47</v>
      </c>
      <c r="S2106" s="189">
        <v>0.1</v>
      </c>
      <c r="T2106" s="189">
        <v>0.14199999999999999</v>
      </c>
      <c r="U2106" s="189">
        <v>5.0000000000000001E-3</v>
      </c>
      <c r="V2106" s="189">
        <v>1.7999999999999999E-2</v>
      </c>
      <c r="W2106" s="189">
        <v>7.0999999999999994E-2</v>
      </c>
      <c r="X2106" s="189">
        <v>0.108</v>
      </c>
      <c r="Y2106" s="189">
        <v>1E-3</v>
      </c>
      <c r="Z2106" s="189">
        <v>8.0000000000000002E-3</v>
      </c>
      <c r="AA2106" s="189">
        <v>3.2000000000000001E-2</v>
      </c>
      <c r="AB2106" s="189">
        <v>5.8999999999999997E-2</v>
      </c>
    </row>
    <row r="2107" spans="1:28" x14ac:dyDescent="0.25">
      <c r="A2107" s="94" t="s">
        <v>3620</v>
      </c>
      <c r="B2107" s="189" t="s">
        <v>143</v>
      </c>
      <c r="C2107" s="189">
        <v>0.43790849673202614</v>
      </c>
      <c r="D2107" s="189">
        <v>0.31372549019607843</v>
      </c>
      <c r="E2107" s="189">
        <v>9.1503267973856203E-2</v>
      </c>
      <c r="F2107" s="189" t="s">
        <v>143</v>
      </c>
      <c r="G2107" s="189">
        <v>7.8431372549019607E-2</v>
      </c>
      <c r="H2107" s="189">
        <v>6.5359477124183009E-3</v>
      </c>
      <c r="I2107" s="189">
        <v>7.1895424836601302E-2</v>
      </c>
      <c r="J2107" s="188">
        <v>1</v>
      </c>
      <c r="K2107" s="190">
        <v>153</v>
      </c>
      <c r="L2107" s="94"/>
      <c r="M2107" s="189" t="s">
        <v>143</v>
      </c>
      <c r="N2107" s="189" t="s">
        <v>143</v>
      </c>
      <c r="O2107" s="189">
        <v>0.36199999999999999</v>
      </c>
      <c r="P2107" s="189">
        <v>0.51700000000000002</v>
      </c>
      <c r="Q2107" s="189">
        <v>0.246</v>
      </c>
      <c r="R2107" s="189">
        <v>0.39100000000000001</v>
      </c>
      <c r="S2107" s="189">
        <v>5.5E-2</v>
      </c>
      <c r="T2107" s="189">
        <v>0.14799999999999999</v>
      </c>
      <c r="U2107" s="189" t="s">
        <v>143</v>
      </c>
      <c r="V2107" s="189" t="s">
        <v>143</v>
      </c>
      <c r="W2107" s="189">
        <v>4.4999999999999998E-2</v>
      </c>
      <c r="X2107" s="189">
        <v>0.13200000000000001</v>
      </c>
      <c r="Y2107" s="189">
        <v>1E-3</v>
      </c>
      <c r="Z2107" s="189">
        <v>3.5999999999999997E-2</v>
      </c>
      <c r="AA2107" s="189">
        <v>4.1000000000000002E-2</v>
      </c>
      <c r="AB2107" s="189">
        <v>0.124</v>
      </c>
    </row>
    <row r="2108" spans="1:28" x14ac:dyDescent="0.25">
      <c r="A2108" s="94" t="s">
        <v>3621</v>
      </c>
      <c r="B2108" s="189">
        <v>4.8331865766559047E-2</v>
      </c>
      <c r="C2108" s="189">
        <v>0.31875550337540359</v>
      </c>
      <c r="D2108" s="189">
        <v>0.22062420506799726</v>
      </c>
      <c r="E2108" s="189">
        <v>0.12895020056745915</v>
      </c>
      <c r="F2108" s="189">
        <v>1.6632423441933275E-2</v>
      </c>
      <c r="G2108" s="189">
        <v>0.24488797573622934</v>
      </c>
      <c r="H2108" s="189">
        <v>4.5983758927697878E-3</v>
      </c>
      <c r="I2108" s="189">
        <v>1.7219450151648566E-2</v>
      </c>
      <c r="J2108" s="188">
        <v>1</v>
      </c>
      <c r="K2108" s="190">
        <v>10221</v>
      </c>
      <c r="L2108" s="94"/>
      <c r="M2108" s="189">
        <v>4.3999999999999997E-2</v>
      </c>
      <c r="N2108" s="189">
        <v>5.2999999999999999E-2</v>
      </c>
      <c r="O2108" s="189">
        <v>0.31</v>
      </c>
      <c r="P2108" s="189">
        <v>0.32800000000000001</v>
      </c>
      <c r="Q2108" s="189">
        <v>0.21299999999999999</v>
      </c>
      <c r="R2108" s="189">
        <v>0.22900000000000001</v>
      </c>
      <c r="S2108" s="189">
        <v>0.123</v>
      </c>
      <c r="T2108" s="189">
        <v>0.13600000000000001</v>
      </c>
      <c r="U2108" s="189">
        <v>1.4E-2</v>
      </c>
      <c r="V2108" s="189">
        <v>1.9E-2</v>
      </c>
      <c r="W2108" s="189">
        <v>0.23699999999999999</v>
      </c>
      <c r="X2108" s="189">
        <v>0.253</v>
      </c>
      <c r="Y2108" s="189">
        <v>3.0000000000000001E-3</v>
      </c>
      <c r="Z2108" s="189">
        <v>6.0000000000000001E-3</v>
      </c>
      <c r="AA2108" s="189">
        <v>1.4999999999999999E-2</v>
      </c>
      <c r="AB2108" s="189">
        <v>0.02</v>
      </c>
    </row>
    <row r="2109" spans="1:28" x14ac:dyDescent="0.25">
      <c r="A2109" s="94" t="s">
        <v>3622</v>
      </c>
      <c r="B2109" s="189" t="s">
        <v>143</v>
      </c>
      <c r="C2109" s="189">
        <v>0.3653250773993808</v>
      </c>
      <c r="D2109" s="189">
        <v>0.16718266253869968</v>
      </c>
      <c r="E2109" s="189">
        <v>0.23219814241486067</v>
      </c>
      <c r="F2109" s="189">
        <v>3.0959752321981424E-2</v>
      </c>
      <c r="G2109" s="189">
        <v>0.19504643962848298</v>
      </c>
      <c r="H2109" s="189">
        <v>3.0959752321981426E-3</v>
      </c>
      <c r="I2109" s="189">
        <v>6.1919504643962852E-3</v>
      </c>
      <c r="J2109" s="188">
        <v>1</v>
      </c>
      <c r="K2109" s="190">
        <v>323</v>
      </c>
      <c r="L2109" s="94"/>
      <c r="M2109" s="189" t="s">
        <v>143</v>
      </c>
      <c r="N2109" s="189" t="s">
        <v>143</v>
      </c>
      <c r="O2109" s="189">
        <v>0.315</v>
      </c>
      <c r="P2109" s="189">
        <v>0.41899999999999998</v>
      </c>
      <c r="Q2109" s="189">
        <v>0.13</v>
      </c>
      <c r="R2109" s="189">
        <v>0.21199999999999999</v>
      </c>
      <c r="S2109" s="189">
        <v>0.189</v>
      </c>
      <c r="T2109" s="189">
        <v>0.28100000000000003</v>
      </c>
      <c r="U2109" s="189">
        <v>1.7000000000000001E-2</v>
      </c>
      <c r="V2109" s="189">
        <v>5.6000000000000001E-2</v>
      </c>
      <c r="W2109" s="189">
        <v>0.156</v>
      </c>
      <c r="X2109" s="189">
        <v>0.24199999999999999</v>
      </c>
      <c r="Y2109" s="189">
        <v>1E-3</v>
      </c>
      <c r="Z2109" s="189">
        <v>1.7000000000000001E-2</v>
      </c>
      <c r="AA2109" s="189">
        <v>2E-3</v>
      </c>
      <c r="AB2109" s="189">
        <v>2.1999999999999999E-2</v>
      </c>
    </row>
    <row r="2110" spans="1:28" x14ac:dyDescent="0.25">
      <c r="A2110" s="94" t="s">
        <v>3623</v>
      </c>
      <c r="B2110" s="189" t="s">
        <v>143</v>
      </c>
      <c r="C2110" s="189">
        <v>0.11263736263736264</v>
      </c>
      <c r="D2110" s="189">
        <v>0.12637362637362637</v>
      </c>
      <c r="E2110" s="189">
        <v>0.10164835164835165</v>
      </c>
      <c r="F2110" s="189">
        <v>1.3736263736263736E-2</v>
      </c>
      <c r="G2110" s="189">
        <v>0.60989010989010994</v>
      </c>
      <c r="H2110" s="189">
        <v>1.9230769230769232E-2</v>
      </c>
      <c r="I2110" s="189">
        <v>1.6483516483516484E-2</v>
      </c>
      <c r="J2110" s="188">
        <v>1.0000000000000002</v>
      </c>
      <c r="K2110" s="190">
        <v>364</v>
      </c>
      <c r="L2110" s="94"/>
      <c r="M2110" s="189" t="s">
        <v>143</v>
      </c>
      <c r="N2110" s="189" t="s">
        <v>143</v>
      </c>
      <c r="O2110" s="189">
        <v>8.4000000000000005E-2</v>
      </c>
      <c r="P2110" s="189">
        <v>0.14899999999999999</v>
      </c>
      <c r="Q2110" s="189">
        <v>9.6000000000000002E-2</v>
      </c>
      <c r="R2110" s="189">
        <v>0.16400000000000001</v>
      </c>
      <c r="S2110" s="189">
        <v>7.4999999999999997E-2</v>
      </c>
      <c r="T2110" s="189">
        <v>0.13700000000000001</v>
      </c>
      <c r="U2110" s="189">
        <v>6.0000000000000001E-3</v>
      </c>
      <c r="V2110" s="189">
        <v>3.2000000000000001E-2</v>
      </c>
      <c r="W2110" s="189">
        <v>0.55900000000000005</v>
      </c>
      <c r="X2110" s="189">
        <v>0.65900000000000003</v>
      </c>
      <c r="Y2110" s="189">
        <v>8.9999999999999993E-3</v>
      </c>
      <c r="Z2110" s="189">
        <v>3.9E-2</v>
      </c>
      <c r="AA2110" s="189">
        <v>8.0000000000000002E-3</v>
      </c>
      <c r="AB2110" s="189">
        <v>3.5000000000000003E-2</v>
      </c>
    </row>
    <row r="2111" spans="1:28" x14ac:dyDescent="0.25">
      <c r="A2111" s="94" t="s">
        <v>3624</v>
      </c>
      <c r="B2111" s="189">
        <v>1.7889087656529517E-3</v>
      </c>
      <c r="C2111" s="189">
        <v>3.5778175313059034E-3</v>
      </c>
      <c r="D2111" s="189">
        <v>0.53041144901610016</v>
      </c>
      <c r="E2111" s="189">
        <v>0.41234347048300535</v>
      </c>
      <c r="F2111" s="189">
        <v>5.3667262969588547E-3</v>
      </c>
      <c r="G2111" s="189">
        <v>1.4311270125223614E-2</v>
      </c>
      <c r="H2111" s="189" t="s">
        <v>143</v>
      </c>
      <c r="I2111" s="189">
        <v>3.2200357781753133E-2</v>
      </c>
      <c r="J2111" s="188">
        <v>1</v>
      </c>
      <c r="K2111" s="190">
        <v>1118</v>
      </c>
      <c r="L2111" s="94"/>
      <c r="M2111" s="189">
        <v>0</v>
      </c>
      <c r="N2111" s="189">
        <v>6.0000000000000001E-3</v>
      </c>
      <c r="O2111" s="189">
        <v>1E-3</v>
      </c>
      <c r="P2111" s="189">
        <v>8.9999999999999993E-3</v>
      </c>
      <c r="Q2111" s="189">
        <v>0.501</v>
      </c>
      <c r="R2111" s="189">
        <v>0.56000000000000005</v>
      </c>
      <c r="S2111" s="189">
        <v>0.38400000000000001</v>
      </c>
      <c r="T2111" s="189">
        <v>0.441</v>
      </c>
      <c r="U2111" s="189">
        <v>2E-3</v>
      </c>
      <c r="V2111" s="189">
        <v>1.2E-2</v>
      </c>
      <c r="W2111" s="189">
        <v>8.9999999999999993E-3</v>
      </c>
      <c r="X2111" s="189">
        <v>2.3E-2</v>
      </c>
      <c r="Y2111" s="189" t="s">
        <v>143</v>
      </c>
      <c r="Z2111" s="189" t="s">
        <v>143</v>
      </c>
      <c r="AA2111" s="189">
        <v>2.3E-2</v>
      </c>
      <c r="AB2111" s="189">
        <v>4.3999999999999997E-2</v>
      </c>
    </row>
    <row r="2112" spans="1:28" x14ac:dyDescent="0.25">
      <c r="A2112" s="94" t="s">
        <v>3625</v>
      </c>
      <c r="B2112" s="189">
        <v>9.9429502852485738E-2</v>
      </c>
      <c r="C2112" s="189">
        <v>0.28769356153219233</v>
      </c>
      <c r="D2112" s="189">
        <v>0.23879380603096984</v>
      </c>
      <c r="E2112" s="189">
        <v>7.9869600651996733E-2</v>
      </c>
      <c r="F2112" s="189">
        <v>2.8524857375713121E-2</v>
      </c>
      <c r="G2112" s="189">
        <v>0.24612876935615322</v>
      </c>
      <c r="H2112" s="189">
        <v>4.0749796251018742E-3</v>
      </c>
      <c r="I2112" s="189">
        <v>1.5484922575387123E-2</v>
      </c>
      <c r="J2112" s="188">
        <v>1</v>
      </c>
      <c r="K2112" s="190">
        <v>1227</v>
      </c>
      <c r="L2112" s="94"/>
      <c r="M2112" s="189">
        <v>8.4000000000000005E-2</v>
      </c>
      <c r="N2112" s="189">
        <v>0.11700000000000001</v>
      </c>
      <c r="O2112" s="189">
        <v>0.26300000000000001</v>
      </c>
      <c r="P2112" s="189">
        <v>0.314</v>
      </c>
      <c r="Q2112" s="189">
        <v>0.216</v>
      </c>
      <c r="R2112" s="189">
        <v>0.26300000000000001</v>
      </c>
      <c r="S2112" s="189">
        <v>6.6000000000000003E-2</v>
      </c>
      <c r="T2112" s="189">
        <v>9.6000000000000002E-2</v>
      </c>
      <c r="U2112" s="189">
        <v>2.1000000000000001E-2</v>
      </c>
      <c r="V2112" s="189">
        <v>3.9E-2</v>
      </c>
      <c r="W2112" s="189">
        <v>0.223</v>
      </c>
      <c r="X2112" s="189">
        <v>0.27100000000000002</v>
      </c>
      <c r="Y2112" s="189">
        <v>2E-3</v>
      </c>
      <c r="Z2112" s="189">
        <v>0.01</v>
      </c>
      <c r="AA2112" s="189">
        <v>0.01</v>
      </c>
      <c r="AB2112" s="189">
        <v>2.4E-2</v>
      </c>
    </row>
    <row r="2113" spans="1:28" x14ac:dyDescent="0.25">
      <c r="A2113" s="94" t="s">
        <v>3626</v>
      </c>
      <c r="B2113" s="189">
        <v>0.2460910944935418</v>
      </c>
      <c r="C2113" s="189">
        <v>0.56152277362338543</v>
      </c>
      <c r="D2113" s="189">
        <v>7.2059823249490146E-2</v>
      </c>
      <c r="E2113" s="189">
        <v>3.3990482664853841E-2</v>
      </c>
      <c r="F2113" s="189">
        <v>2.0394289598912306E-3</v>
      </c>
      <c r="G2113" s="189">
        <v>5.2345343303874914E-2</v>
      </c>
      <c r="H2113" s="189">
        <v>7.4779061862678452E-3</v>
      </c>
      <c r="I2113" s="189">
        <v>2.4473147518694765E-2</v>
      </c>
      <c r="J2113" s="188">
        <v>0.99999999999999989</v>
      </c>
      <c r="K2113" s="190">
        <v>1471</v>
      </c>
      <c r="L2113" s="94"/>
      <c r="M2113" s="189">
        <v>0.22500000000000001</v>
      </c>
      <c r="N2113" s="189">
        <v>0.26900000000000002</v>
      </c>
      <c r="O2113" s="189">
        <v>0.53600000000000003</v>
      </c>
      <c r="P2113" s="189">
        <v>0.58699999999999997</v>
      </c>
      <c r="Q2113" s="189">
        <v>0.06</v>
      </c>
      <c r="R2113" s="189">
        <v>8.5999999999999993E-2</v>
      </c>
      <c r="S2113" s="189">
        <v>2.5999999999999999E-2</v>
      </c>
      <c r="T2113" s="189">
        <v>4.4999999999999998E-2</v>
      </c>
      <c r="U2113" s="189">
        <v>1E-3</v>
      </c>
      <c r="V2113" s="189">
        <v>6.0000000000000001E-3</v>
      </c>
      <c r="W2113" s="189">
        <v>4.2000000000000003E-2</v>
      </c>
      <c r="X2113" s="189">
        <v>6.5000000000000002E-2</v>
      </c>
      <c r="Y2113" s="189">
        <v>4.0000000000000001E-3</v>
      </c>
      <c r="Z2113" s="189">
        <v>1.2999999999999999E-2</v>
      </c>
      <c r="AA2113" s="189">
        <v>1.7999999999999999E-2</v>
      </c>
      <c r="AB2113" s="189">
        <v>3.4000000000000002E-2</v>
      </c>
    </row>
    <row r="2114" spans="1:28" x14ac:dyDescent="0.25">
      <c r="A2114" s="94" t="s">
        <v>3627</v>
      </c>
      <c r="B2114" s="189" t="s">
        <v>143</v>
      </c>
      <c r="C2114" s="189">
        <v>0.28321678321678323</v>
      </c>
      <c r="D2114" s="189">
        <v>0.26573426573426573</v>
      </c>
      <c r="E2114" s="189">
        <v>0.19230769230769232</v>
      </c>
      <c r="F2114" s="189" t="s">
        <v>143</v>
      </c>
      <c r="G2114" s="189">
        <v>0.25174825174825177</v>
      </c>
      <c r="H2114" s="189" t="s">
        <v>143</v>
      </c>
      <c r="I2114" s="189">
        <v>6.993006993006993E-3</v>
      </c>
      <c r="J2114" s="188">
        <v>1</v>
      </c>
      <c r="K2114" s="190">
        <v>286</v>
      </c>
      <c r="L2114" s="94"/>
      <c r="M2114" s="189" t="s">
        <v>143</v>
      </c>
      <c r="N2114" s="189" t="s">
        <v>143</v>
      </c>
      <c r="O2114" s="189">
        <v>0.23400000000000001</v>
      </c>
      <c r="P2114" s="189">
        <v>0.33800000000000002</v>
      </c>
      <c r="Q2114" s="189">
        <v>0.218</v>
      </c>
      <c r="R2114" s="189">
        <v>0.32</v>
      </c>
      <c r="S2114" s="189">
        <v>0.151</v>
      </c>
      <c r="T2114" s="189">
        <v>0.24199999999999999</v>
      </c>
      <c r="U2114" s="189" t="s">
        <v>143</v>
      </c>
      <c r="V2114" s="189" t="s">
        <v>143</v>
      </c>
      <c r="W2114" s="189">
        <v>0.20499999999999999</v>
      </c>
      <c r="X2114" s="189">
        <v>0.30499999999999999</v>
      </c>
      <c r="Y2114" s="189" t="s">
        <v>143</v>
      </c>
      <c r="Z2114" s="189" t="s">
        <v>143</v>
      </c>
      <c r="AA2114" s="189">
        <v>2E-3</v>
      </c>
      <c r="AB2114" s="189">
        <v>2.5000000000000001E-2</v>
      </c>
    </row>
    <row r="2115" spans="1:28" x14ac:dyDescent="0.25">
      <c r="A2115" s="94" t="s">
        <v>3628</v>
      </c>
      <c r="B2115" s="189" t="s">
        <v>143</v>
      </c>
      <c r="C2115" s="189">
        <v>0.26577181208053691</v>
      </c>
      <c r="D2115" s="189">
        <v>0.1906040268456376</v>
      </c>
      <c r="E2115" s="189">
        <v>0.11879194630872483</v>
      </c>
      <c r="F2115" s="189">
        <v>1.1409395973154362E-2</v>
      </c>
      <c r="G2115" s="189">
        <v>0.40134228187919463</v>
      </c>
      <c r="H2115" s="189">
        <v>3.3557046979865771E-3</v>
      </c>
      <c r="I2115" s="189">
        <v>8.7248322147650999E-3</v>
      </c>
      <c r="J2115" s="188">
        <v>1</v>
      </c>
      <c r="K2115" s="190">
        <v>1490</v>
      </c>
      <c r="L2115" s="94"/>
      <c r="M2115" s="189" t="s">
        <v>143</v>
      </c>
      <c r="N2115" s="189" t="s">
        <v>143</v>
      </c>
      <c r="O2115" s="189">
        <v>0.24399999999999999</v>
      </c>
      <c r="P2115" s="189">
        <v>0.28899999999999998</v>
      </c>
      <c r="Q2115" s="189">
        <v>0.17100000000000001</v>
      </c>
      <c r="R2115" s="189">
        <v>0.21099999999999999</v>
      </c>
      <c r="S2115" s="189">
        <v>0.10299999999999999</v>
      </c>
      <c r="T2115" s="189">
        <v>0.13600000000000001</v>
      </c>
      <c r="U2115" s="189">
        <v>7.0000000000000001E-3</v>
      </c>
      <c r="V2115" s="189">
        <v>1.7999999999999999E-2</v>
      </c>
      <c r="W2115" s="189">
        <v>0.377</v>
      </c>
      <c r="X2115" s="189">
        <v>0.42599999999999999</v>
      </c>
      <c r="Y2115" s="189">
        <v>1E-3</v>
      </c>
      <c r="Z2115" s="189">
        <v>8.0000000000000002E-3</v>
      </c>
      <c r="AA2115" s="189">
        <v>5.0000000000000001E-3</v>
      </c>
      <c r="AB2115" s="189">
        <v>1.4999999999999999E-2</v>
      </c>
    </row>
    <row r="2116" spans="1:28" x14ac:dyDescent="0.25">
      <c r="A2116" s="94" t="s">
        <v>3629</v>
      </c>
      <c r="B2116" s="189" t="s">
        <v>143</v>
      </c>
      <c r="C2116" s="189">
        <v>0.45983379501385041</v>
      </c>
      <c r="D2116" s="189">
        <v>0.34072022160664822</v>
      </c>
      <c r="E2116" s="189">
        <v>9.6952908587257622E-2</v>
      </c>
      <c r="F2116" s="189" t="s">
        <v>143</v>
      </c>
      <c r="G2116" s="189">
        <v>2.4930747922437674E-2</v>
      </c>
      <c r="H2116" s="189" t="s">
        <v>143</v>
      </c>
      <c r="I2116" s="189">
        <v>7.7562326869806089E-2</v>
      </c>
      <c r="J2116" s="188">
        <v>1</v>
      </c>
      <c r="K2116" s="190">
        <v>361</v>
      </c>
      <c r="L2116" s="94"/>
      <c r="M2116" s="189" t="s">
        <v>143</v>
      </c>
      <c r="N2116" s="189" t="s">
        <v>143</v>
      </c>
      <c r="O2116" s="189">
        <v>0.40899999999999997</v>
      </c>
      <c r="P2116" s="189">
        <v>0.51100000000000001</v>
      </c>
      <c r="Q2116" s="189">
        <v>0.29399999999999998</v>
      </c>
      <c r="R2116" s="189">
        <v>0.39100000000000001</v>
      </c>
      <c r="S2116" s="189">
        <v>7.0999999999999994E-2</v>
      </c>
      <c r="T2116" s="189">
        <v>0.13200000000000001</v>
      </c>
      <c r="U2116" s="189" t="s">
        <v>143</v>
      </c>
      <c r="V2116" s="189" t="s">
        <v>143</v>
      </c>
      <c r="W2116" s="189">
        <v>1.2999999999999999E-2</v>
      </c>
      <c r="X2116" s="189">
        <v>4.7E-2</v>
      </c>
      <c r="Y2116" s="189" t="s">
        <v>143</v>
      </c>
      <c r="Z2116" s="189" t="s">
        <v>143</v>
      </c>
      <c r="AA2116" s="189">
        <v>5.3999999999999999E-2</v>
      </c>
      <c r="AB2116" s="189">
        <v>0.11</v>
      </c>
    </row>
    <row r="2117" spans="1:28" x14ac:dyDescent="0.25">
      <c r="A2117" s="94" t="s">
        <v>3630</v>
      </c>
      <c r="B2117" s="189" t="s">
        <v>143</v>
      </c>
      <c r="C2117" s="189">
        <v>0.23030303030303031</v>
      </c>
      <c r="D2117" s="189">
        <v>0.29393939393939394</v>
      </c>
      <c r="E2117" s="189">
        <v>0.1787878787878788</v>
      </c>
      <c r="F2117" s="189">
        <v>9.0909090909090905E-3</v>
      </c>
      <c r="G2117" s="189">
        <v>0.27272727272727271</v>
      </c>
      <c r="H2117" s="189">
        <v>3.0303030303030303E-3</v>
      </c>
      <c r="I2117" s="189">
        <v>1.2121212121212121E-2</v>
      </c>
      <c r="J2117" s="188">
        <v>1</v>
      </c>
      <c r="K2117" s="190">
        <v>330</v>
      </c>
      <c r="L2117" s="94"/>
      <c r="M2117" s="189" t="s">
        <v>143</v>
      </c>
      <c r="N2117" s="189" t="s">
        <v>143</v>
      </c>
      <c r="O2117" s="189">
        <v>0.188</v>
      </c>
      <c r="P2117" s="189">
        <v>0.27900000000000003</v>
      </c>
      <c r="Q2117" s="189">
        <v>0.247</v>
      </c>
      <c r="R2117" s="189">
        <v>0.34499999999999997</v>
      </c>
      <c r="S2117" s="189">
        <v>0.14099999999999999</v>
      </c>
      <c r="T2117" s="189">
        <v>0.224</v>
      </c>
      <c r="U2117" s="189">
        <v>3.0000000000000001E-3</v>
      </c>
      <c r="V2117" s="189">
        <v>2.5999999999999999E-2</v>
      </c>
      <c r="W2117" s="189">
        <v>0.22700000000000001</v>
      </c>
      <c r="X2117" s="189">
        <v>0.32300000000000001</v>
      </c>
      <c r="Y2117" s="189">
        <v>1E-3</v>
      </c>
      <c r="Z2117" s="189">
        <v>1.7000000000000001E-2</v>
      </c>
      <c r="AA2117" s="189">
        <v>5.0000000000000001E-3</v>
      </c>
      <c r="AB2117" s="189">
        <v>3.1E-2</v>
      </c>
    </row>
    <row r="2118" spans="1:28" x14ac:dyDescent="0.25">
      <c r="A2118" s="94" t="s">
        <v>3631</v>
      </c>
      <c r="B2118" s="189" t="s">
        <v>143</v>
      </c>
      <c r="C2118" s="189">
        <v>0.48962655601659749</v>
      </c>
      <c r="D2118" s="189">
        <v>0.17427385892116182</v>
      </c>
      <c r="E2118" s="189">
        <v>9.5435684647302899E-2</v>
      </c>
      <c r="F2118" s="189">
        <v>7.0539419087136929E-2</v>
      </c>
      <c r="G2118" s="189">
        <v>0.15767634854771784</v>
      </c>
      <c r="H2118" s="189">
        <v>8.2987551867219917E-3</v>
      </c>
      <c r="I2118" s="189">
        <v>4.1493775933609959E-3</v>
      </c>
      <c r="J2118" s="188">
        <v>0.99999999999999989</v>
      </c>
      <c r="K2118" s="190">
        <v>241</v>
      </c>
      <c r="L2118" s="94"/>
      <c r="M2118" s="189" t="s">
        <v>143</v>
      </c>
      <c r="N2118" s="189" t="s">
        <v>143</v>
      </c>
      <c r="O2118" s="189">
        <v>0.42699999999999999</v>
      </c>
      <c r="P2118" s="189">
        <v>0.55200000000000005</v>
      </c>
      <c r="Q2118" s="189">
        <v>0.13200000000000001</v>
      </c>
      <c r="R2118" s="189">
        <v>0.22700000000000001</v>
      </c>
      <c r="S2118" s="189">
        <v>6.4000000000000001E-2</v>
      </c>
      <c r="T2118" s="189">
        <v>0.13900000000000001</v>
      </c>
      <c r="U2118" s="189">
        <v>4.4999999999999998E-2</v>
      </c>
      <c r="V2118" s="189">
        <v>0.11</v>
      </c>
      <c r="W2118" s="189">
        <v>0.11700000000000001</v>
      </c>
      <c r="X2118" s="189">
        <v>0.20899999999999999</v>
      </c>
      <c r="Y2118" s="189">
        <v>2E-3</v>
      </c>
      <c r="Z2118" s="189">
        <v>0.03</v>
      </c>
      <c r="AA2118" s="189">
        <v>1E-3</v>
      </c>
      <c r="AB2118" s="189">
        <v>2.3E-2</v>
      </c>
    </row>
    <row r="2119" spans="1:28" x14ac:dyDescent="0.25">
      <c r="A2119" s="94" t="s">
        <v>3632</v>
      </c>
      <c r="B2119" s="189" t="s">
        <v>143</v>
      </c>
      <c r="C2119" s="189">
        <v>0.15163934426229508</v>
      </c>
      <c r="D2119" s="189">
        <v>0.18032786885245902</v>
      </c>
      <c r="E2119" s="189">
        <v>6.1475409836065573E-2</v>
      </c>
      <c r="F2119" s="189">
        <v>2.8688524590163935E-2</v>
      </c>
      <c r="G2119" s="189">
        <v>0.55737704918032782</v>
      </c>
      <c r="H2119" s="189">
        <v>4.0983606557377051E-3</v>
      </c>
      <c r="I2119" s="189">
        <v>1.6393442622950821E-2</v>
      </c>
      <c r="J2119" s="188">
        <v>0.99999999999999989</v>
      </c>
      <c r="K2119" s="190">
        <v>244</v>
      </c>
      <c r="L2119" s="94"/>
      <c r="M2119" s="189" t="s">
        <v>143</v>
      </c>
      <c r="N2119" s="189" t="s">
        <v>143</v>
      </c>
      <c r="O2119" s="189">
        <v>0.112</v>
      </c>
      <c r="P2119" s="189">
        <v>0.20200000000000001</v>
      </c>
      <c r="Q2119" s="189">
        <v>0.13700000000000001</v>
      </c>
      <c r="R2119" s="189">
        <v>0.23300000000000001</v>
      </c>
      <c r="S2119" s="189">
        <v>3.7999999999999999E-2</v>
      </c>
      <c r="T2119" s="189">
        <v>9.9000000000000005E-2</v>
      </c>
      <c r="U2119" s="189">
        <v>1.4E-2</v>
      </c>
      <c r="V2119" s="189">
        <v>5.8000000000000003E-2</v>
      </c>
      <c r="W2119" s="189">
        <v>0.495</v>
      </c>
      <c r="X2119" s="189">
        <v>0.61799999999999999</v>
      </c>
      <c r="Y2119" s="189">
        <v>1E-3</v>
      </c>
      <c r="Z2119" s="189">
        <v>2.3E-2</v>
      </c>
      <c r="AA2119" s="189">
        <v>6.0000000000000001E-3</v>
      </c>
      <c r="AB2119" s="189">
        <v>4.1000000000000002E-2</v>
      </c>
    </row>
    <row r="2120" spans="1:28" x14ac:dyDescent="0.25">
      <c r="A2120" s="94" t="s">
        <v>3633</v>
      </c>
      <c r="B2120" s="189" t="s">
        <v>143</v>
      </c>
      <c r="C2120" s="189">
        <v>0.33661593554162939</v>
      </c>
      <c r="D2120" s="189">
        <v>0.36615935541629363</v>
      </c>
      <c r="E2120" s="189">
        <v>0.16741271262309759</v>
      </c>
      <c r="F2120" s="189">
        <v>8.9525514771709933E-3</v>
      </c>
      <c r="G2120" s="189">
        <v>9.5792300805729633E-2</v>
      </c>
      <c r="H2120" s="189">
        <v>4.4762757385854966E-3</v>
      </c>
      <c r="I2120" s="189">
        <v>2.0590868397493287E-2</v>
      </c>
      <c r="J2120" s="188">
        <v>0.99999999999999989</v>
      </c>
      <c r="K2120" s="190">
        <v>1117</v>
      </c>
      <c r="L2120" s="94"/>
      <c r="M2120" s="189" t="s">
        <v>143</v>
      </c>
      <c r="N2120" s="189" t="s">
        <v>143</v>
      </c>
      <c r="O2120" s="189">
        <v>0.31</v>
      </c>
      <c r="P2120" s="189">
        <v>0.36499999999999999</v>
      </c>
      <c r="Q2120" s="189">
        <v>0.33800000000000002</v>
      </c>
      <c r="R2120" s="189">
        <v>0.39500000000000002</v>
      </c>
      <c r="S2120" s="189">
        <v>0.14699999999999999</v>
      </c>
      <c r="T2120" s="189">
        <v>0.19</v>
      </c>
      <c r="U2120" s="189">
        <v>5.0000000000000001E-3</v>
      </c>
      <c r="V2120" s="189">
        <v>1.6E-2</v>
      </c>
      <c r="W2120" s="189">
        <v>0.08</v>
      </c>
      <c r="X2120" s="189">
        <v>0.114</v>
      </c>
      <c r="Y2120" s="189">
        <v>2E-3</v>
      </c>
      <c r="Z2120" s="189">
        <v>0.01</v>
      </c>
      <c r="AA2120" s="189">
        <v>1.4E-2</v>
      </c>
      <c r="AB2120" s="189">
        <v>3.1E-2</v>
      </c>
    </row>
    <row r="2121" spans="1:28" x14ac:dyDescent="0.25">
      <c r="A2121" s="94" t="s">
        <v>3634</v>
      </c>
      <c r="B2121" s="189" t="s">
        <v>143</v>
      </c>
      <c r="C2121" s="189">
        <v>0.50691244239631339</v>
      </c>
      <c r="D2121" s="189">
        <v>0.27188940092165897</v>
      </c>
      <c r="E2121" s="189">
        <v>0.11059907834101383</v>
      </c>
      <c r="F2121" s="189">
        <v>4.608294930875576E-3</v>
      </c>
      <c r="G2121" s="189">
        <v>9.2165898617511524E-2</v>
      </c>
      <c r="H2121" s="189">
        <v>4.608294930875576E-3</v>
      </c>
      <c r="I2121" s="189">
        <v>9.2165898617511521E-3</v>
      </c>
      <c r="J2121" s="188">
        <v>1</v>
      </c>
      <c r="K2121" s="190">
        <v>217</v>
      </c>
      <c r="L2121" s="94"/>
      <c r="M2121" s="189" t="s">
        <v>143</v>
      </c>
      <c r="N2121" s="189" t="s">
        <v>143</v>
      </c>
      <c r="O2121" s="189">
        <v>0.441</v>
      </c>
      <c r="P2121" s="189">
        <v>0.57299999999999995</v>
      </c>
      <c r="Q2121" s="189">
        <v>0.217</v>
      </c>
      <c r="R2121" s="189">
        <v>0.33500000000000002</v>
      </c>
      <c r="S2121" s="189">
        <v>7.4999999999999997E-2</v>
      </c>
      <c r="T2121" s="189">
        <v>0.159</v>
      </c>
      <c r="U2121" s="189">
        <v>1E-3</v>
      </c>
      <c r="V2121" s="189">
        <v>2.5999999999999999E-2</v>
      </c>
      <c r="W2121" s="189">
        <v>0.06</v>
      </c>
      <c r="X2121" s="189">
        <v>0.13800000000000001</v>
      </c>
      <c r="Y2121" s="189">
        <v>1E-3</v>
      </c>
      <c r="Z2121" s="189">
        <v>2.5999999999999999E-2</v>
      </c>
      <c r="AA2121" s="189">
        <v>3.0000000000000001E-3</v>
      </c>
      <c r="AB2121" s="189">
        <v>3.3000000000000002E-2</v>
      </c>
    </row>
    <row r="2122" spans="1:28" x14ac:dyDescent="0.25">
      <c r="A2122" s="94" t="s">
        <v>3635</v>
      </c>
      <c r="B2122" s="189">
        <v>5.6723868954758193E-2</v>
      </c>
      <c r="C2122" s="189">
        <v>0.26489859594383774</v>
      </c>
      <c r="D2122" s="189">
        <v>0.29753510140405615</v>
      </c>
      <c r="E2122" s="189">
        <v>9.0421216848673949E-2</v>
      </c>
      <c r="F2122" s="189">
        <v>2.3026521060842433E-2</v>
      </c>
      <c r="G2122" s="189">
        <v>0.2031201248049922</v>
      </c>
      <c r="H2122" s="189">
        <v>6.8642745709828392E-3</v>
      </c>
      <c r="I2122" s="189">
        <v>5.7410296411856472E-2</v>
      </c>
      <c r="J2122" s="188">
        <v>1</v>
      </c>
      <c r="K2122" s="190">
        <v>16025</v>
      </c>
      <c r="L2122" s="94"/>
      <c r="M2122" s="189">
        <v>5.2999999999999999E-2</v>
      </c>
      <c r="N2122" s="189">
        <v>0.06</v>
      </c>
      <c r="O2122" s="189">
        <v>0.25800000000000001</v>
      </c>
      <c r="P2122" s="189">
        <v>0.27200000000000002</v>
      </c>
      <c r="Q2122" s="189">
        <v>0.29099999999999998</v>
      </c>
      <c r="R2122" s="189">
        <v>0.30499999999999999</v>
      </c>
      <c r="S2122" s="189">
        <v>8.5999999999999993E-2</v>
      </c>
      <c r="T2122" s="189">
        <v>9.5000000000000001E-2</v>
      </c>
      <c r="U2122" s="189">
        <v>2.1000000000000001E-2</v>
      </c>
      <c r="V2122" s="189">
        <v>2.5000000000000001E-2</v>
      </c>
      <c r="W2122" s="189">
        <v>0.19700000000000001</v>
      </c>
      <c r="X2122" s="189">
        <v>0.20899999999999999</v>
      </c>
      <c r="Y2122" s="189">
        <v>6.0000000000000001E-3</v>
      </c>
      <c r="Z2122" s="189">
        <v>8.0000000000000002E-3</v>
      </c>
      <c r="AA2122" s="189">
        <v>5.3999999999999999E-2</v>
      </c>
      <c r="AB2122" s="189">
        <v>6.0999999999999999E-2</v>
      </c>
    </row>
    <row r="2123" spans="1:28" x14ac:dyDescent="0.25">
      <c r="A2123" s="94" t="s">
        <v>3636</v>
      </c>
      <c r="B2123" s="189" t="s">
        <v>143</v>
      </c>
      <c r="C2123" s="189">
        <v>0.29182879377431908</v>
      </c>
      <c r="D2123" s="189">
        <v>0.36770428015564205</v>
      </c>
      <c r="E2123" s="189">
        <v>0.10311284046692606</v>
      </c>
      <c r="F2123" s="189">
        <v>1.1673151750972763E-2</v>
      </c>
      <c r="G2123" s="189">
        <v>0.16731517509727625</v>
      </c>
      <c r="H2123" s="189">
        <v>3.8910505836575876E-3</v>
      </c>
      <c r="I2123" s="189">
        <v>5.4474708171206226E-2</v>
      </c>
      <c r="J2123" s="188">
        <v>1</v>
      </c>
      <c r="K2123" s="190">
        <v>514</v>
      </c>
      <c r="L2123" s="94"/>
      <c r="M2123" s="189" t="s">
        <v>143</v>
      </c>
      <c r="N2123" s="189" t="s">
        <v>143</v>
      </c>
      <c r="O2123" s="189">
        <v>0.254</v>
      </c>
      <c r="P2123" s="189">
        <v>0.33300000000000002</v>
      </c>
      <c r="Q2123" s="189">
        <v>0.32700000000000001</v>
      </c>
      <c r="R2123" s="189">
        <v>0.41</v>
      </c>
      <c r="S2123" s="189">
        <v>0.08</v>
      </c>
      <c r="T2123" s="189">
        <v>0.13200000000000001</v>
      </c>
      <c r="U2123" s="189">
        <v>5.0000000000000001E-3</v>
      </c>
      <c r="V2123" s="189">
        <v>2.5000000000000001E-2</v>
      </c>
      <c r="W2123" s="189">
        <v>0.13800000000000001</v>
      </c>
      <c r="X2123" s="189">
        <v>0.20200000000000001</v>
      </c>
      <c r="Y2123" s="189">
        <v>1E-3</v>
      </c>
      <c r="Z2123" s="189">
        <v>1.4E-2</v>
      </c>
      <c r="AA2123" s="189">
        <v>3.7999999999999999E-2</v>
      </c>
      <c r="AB2123" s="189">
        <v>7.8E-2</v>
      </c>
    </row>
    <row r="2124" spans="1:28" x14ac:dyDescent="0.25">
      <c r="A2124" s="94" t="s">
        <v>3637</v>
      </c>
      <c r="B2124" s="189" t="s">
        <v>143</v>
      </c>
      <c r="C2124" s="189">
        <v>7.8125E-2</v>
      </c>
      <c r="D2124" s="189">
        <v>0.24107142857142858</v>
      </c>
      <c r="E2124" s="189">
        <v>7.1428571428571425E-2</v>
      </c>
      <c r="F2124" s="189">
        <v>1.7857142857142856E-2</v>
      </c>
      <c r="G2124" s="189">
        <v>0.5424107142857143</v>
      </c>
      <c r="H2124" s="189">
        <v>2.6785714285714284E-2</v>
      </c>
      <c r="I2124" s="189">
        <v>2.2321428571428572E-2</v>
      </c>
      <c r="J2124" s="188">
        <v>1</v>
      </c>
      <c r="K2124" s="190">
        <v>448</v>
      </c>
      <c r="L2124" s="94"/>
      <c r="M2124" s="189" t="s">
        <v>143</v>
      </c>
      <c r="N2124" s="189" t="s">
        <v>143</v>
      </c>
      <c r="O2124" s="189">
        <v>5.7000000000000002E-2</v>
      </c>
      <c r="P2124" s="189">
        <v>0.107</v>
      </c>
      <c r="Q2124" s="189">
        <v>0.20399999999999999</v>
      </c>
      <c r="R2124" s="189">
        <v>0.28299999999999997</v>
      </c>
      <c r="S2124" s="189">
        <v>5.0999999999999997E-2</v>
      </c>
      <c r="T2124" s="189">
        <v>9.9000000000000005E-2</v>
      </c>
      <c r="U2124" s="189">
        <v>8.9999999999999993E-3</v>
      </c>
      <c r="V2124" s="189">
        <v>3.5000000000000003E-2</v>
      </c>
      <c r="W2124" s="189">
        <v>0.496</v>
      </c>
      <c r="X2124" s="189">
        <v>0.58799999999999997</v>
      </c>
      <c r="Y2124" s="189">
        <v>1.4999999999999999E-2</v>
      </c>
      <c r="Z2124" s="189">
        <v>4.5999999999999999E-2</v>
      </c>
      <c r="AA2124" s="189">
        <v>1.2E-2</v>
      </c>
      <c r="AB2124" s="189">
        <v>4.1000000000000002E-2</v>
      </c>
    </row>
    <row r="2125" spans="1:28" x14ac:dyDescent="0.25">
      <c r="A2125" s="94" t="s">
        <v>3638</v>
      </c>
      <c r="B2125" s="189">
        <v>0.33839285714285716</v>
      </c>
      <c r="C2125" s="189">
        <v>8.9285714285714283E-4</v>
      </c>
      <c r="D2125" s="189">
        <v>0.39464285714285713</v>
      </c>
      <c r="E2125" s="189">
        <v>0.19375000000000001</v>
      </c>
      <c r="F2125" s="189">
        <v>4.464285714285714E-3</v>
      </c>
      <c r="G2125" s="189">
        <v>1.4285714285714285E-2</v>
      </c>
      <c r="H2125" s="189" t="s">
        <v>143</v>
      </c>
      <c r="I2125" s="189">
        <v>5.3571428571428568E-2</v>
      </c>
      <c r="J2125" s="188">
        <v>1</v>
      </c>
      <c r="K2125" s="190">
        <v>1120</v>
      </c>
      <c r="L2125" s="94"/>
      <c r="M2125" s="189">
        <v>0.311</v>
      </c>
      <c r="N2125" s="189">
        <v>0.36699999999999999</v>
      </c>
      <c r="O2125" s="189">
        <v>0</v>
      </c>
      <c r="P2125" s="189">
        <v>5.0000000000000001E-3</v>
      </c>
      <c r="Q2125" s="189">
        <v>0.36599999999999999</v>
      </c>
      <c r="R2125" s="189">
        <v>0.42399999999999999</v>
      </c>
      <c r="S2125" s="189">
        <v>0.17199999999999999</v>
      </c>
      <c r="T2125" s="189">
        <v>0.218</v>
      </c>
      <c r="U2125" s="189">
        <v>2E-3</v>
      </c>
      <c r="V2125" s="189">
        <v>0.01</v>
      </c>
      <c r="W2125" s="189">
        <v>8.9999999999999993E-3</v>
      </c>
      <c r="X2125" s="189">
        <v>2.3E-2</v>
      </c>
      <c r="Y2125" s="189" t="s">
        <v>143</v>
      </c>
      <c r="Z2125" s="189" t="s">
        <v>143</v>
      </c>
      <c r="AA2125" s="189">
        <v>4.2000000000000003E-2</v>
      </c>
      <c r="AB2125" s="189">
        <v>6.8000000000000005E-2</v>
      </c>
    </row>
    <row r="2126" spans="1:28" x14ac:dyDescent="0.25">
      <c r="A2126" s="94" t="s">
        <v>3639</v>
      </c>
      <c r="B2126" s="189">
        <v>7.4324324324324328E-2</v>
      </c>
      <c r="C2126" s="189">
        <v>0.24227799227799227</v>
      </c>
      <c r="D2126" s="189">
        <v>0.27750965250965248</v>
      </c>
      <c r="E2126" s="189">
        <v>7.7220077220077218E-2</v>
      </c>
      <c r="F2126" s="189">
        <v>4.4884169884169885E-2</v>
      </c>
      <c r="G2126" s="189">
        <v>0.23262548262548263</v>
      </c>
      <c r="H2126" s="189">
        <v>6.2741312741312737E-3</v>
      </c>
      <c r="I2126" s="189">
        <v>4.4884169884169885E-2</v>
      </c>
      <c r="J2126" s="188">
        <v>0.99999999999999989</v>
      </c>
      <c r="K2126" s="190">
        <v>2072</v>
      </c>
      <c r="L2126" s="94"/>
      <c r="M2126" s="189">
        <v>6.4000000000000001E-2</v>
      </c>
      <c r="N2126" s="189">
        <v>8.5999999999999993E-2</v>
      </c>
      <c r="O2126" s="189">
        <v>0.224</v>
      </c>
      <c r="P2126" s="189">
        <v>0.26100000000000001</v>
      </c>
      <c r="Q2126" s="189">
        <v>0.25900000000000001</v>
      </c>
      <c r="R2126" s="189">
        <v>0.29699999999999999</v>
      </c>
      <c r="S2126" s="189">
        <v>6.6000000000000003E-2</v>
      </c>
      <c r="T2126" s="189">
        <v>0.09</v>
      </c>
      <c r="U2126" s="189">
        <v>3.6999999999999998E-2</v>
      </c>
      <c r="V2126" s="189">
        <v>5.5E-2</v>
      </c>
      <c r="W2126" s="189">
        <v>0.215</v>
      </c>
      <c r="X2126" s="189">
        <v>0.251</v>
      </c>
      <c r="Y2126" s="189">
        <v>4.0000000000000001E-3</v>
      </c>
      <c r="Z2126" s="189">
        <v>1.0999999999999999E-2</v>
      </c>
      <c r="AA2126" s="189">
        <v>3.6999999999999998E-2</v>
      </c>
      <c r="AB2126" s="189">
        <v>5.5E-2</v>
      </c>
    </row>
    <row r="2127" spans="1:28" x14ac:dyDescent="0.25">
      <c r="A2127" s="94" t="s">
        <v>3640</v>
      </c>
      <c r="B2127" s="189">
        <v>0.27798647633358375</v>
      </c>
      <c r="C2127" s="189">
        <v>0.47858752817430505</v>
      </c>
      <c r="D2127" s="189">
        <v>0.11457550713749061</v>
      </c>
      <c r="E2127" s="189">
        <v>2.1036814425244178E-2</v>
      </c>
      <c r="F2127" s="189">
        <v>7.513148009015778E-4</v>
      </c>
      <c r="G2127" s="189">
        <v>3.6063110443275731E-2</v>
      </c>
      <c r="H2127" s="189">
        <v>6.0105184072126224E-3</v>
      </c>
      <c r="I2127" s="189">
        <v>6.4988730277986476E-2</v>
      </c>
      <c r="J2127" s="188">
        <v>1.0000000000000002</v>
      </c>
      <c r="K2127" s="190">
        <v>2662</v>
      </c>
      <c r="L2127" s="94"/>
      <c r="M2127" s="189">
        <v>0.26100000000000001</v>
      </c>
      <c r="N2127" s="189">
        <v>0.29499999999999998</v>
      </c>
      <c r="O2127" s="189">
        <v>0.46</v>
      </c>
      <c r="P2127" s="189">
        <v>0.498</v>
      </c>
      <c r="Q2127" s="189">
        <v>0.10299999999999999</v>
      </c>
      <c r="R2127" s="189">
        <v>0.127</v>
      </c>
      <c r="S2127" s="189">
        <v>1.6E-2</v>
      </c>
      <c r="T2127" s="189">
        <v>2.7E-2</v>
      </c>
      <c r="U2127" s="189">
        <v>0</v>
      </c>
      <c r="V2127" s="189">
        <v>3.0000000000000001E-3</v>
      </c>
      <c r="W2127" s="189">
        <v>0.03</v>
      </c>
      <c r="X2127" s="189">
        <v>4.3999999999999997E-2</v>
      </c>
      <c r="Y2127" s="189">
        <v>4.0000000000000001E-3</v>
      </c>
      <c r="Z2127" s="189">
        <v>0.01</v>
      </c>
      <c r="AA2127" s="189">
        <v>5.6000000000000001E-2</v>
      </c>
      <c r="AB2127" s="189">
        <v>7.4999999999999997E-2</v>
      </c>
    </row>
    <row r="2128" spans="1:28" x14ac:dyDescent="0.25">
      <c r="A2128" s="94" t="s">
        <v>3641</v>
      </c>
      <c r="B2128" s="189" t="s">
        <v>143</v>
      </c>
      <c r="C2128" s="189">
        <v>0.17632850241545894</v>
      </c>
      <c r="D2128" s="189">
        <v>0.32850241545893721</v>
      </c>
      <c r="E2128" s="189">
        <v>0.19565217391304349</v>
      </c>
      <c r="F2128" s="189">
        <v>2.1739130434782608E-2</v>
      </c>
      <c r="G2128" s="189">
        <v>0.23429951690821257</v>
      </c>
      <c r="H2128" s="189">
        <v>4.830917874396135E-3</v>
      </c>
      <c r="I2128" s="189">
        <v>3.864734299516908E-2</v>
      </c>
      <c r="J2128" s="188">
        <v>1</v>
      </c>
      <c r="K2128" s="190">
        <v>414</v>
      </c>
      <c r="L2128" s="94"/>
      <c r="M2128" s="189" t="s">
        <v>143</v>
      </c>
      <c r="N2128" s="189" t="s">
        <v>143</v>
      </c>
      <c r="O2128" s="189">
        <v>0.14299999999999999</v>
      </c>
      <c r="P2128" s="189">
        <v>0.216</v>
      </c>
      <c r="Q2128" s="189">
        <v>0.28499999999999998</v>
      </c>
      <c r="R2128" s="189">
        <v>0.375</v>
      </c>
      <c r="S2128" s="189">
        <v>0.16</v>
      </c>
      <c r="T2128" s="189">
        <v>0.23699999999999999</v>
      </c>
      <c r="U2128" s="189">
        <v>1.0999999999999999E-2</v>
      </c>
      <c r="V2128" s="189">
        <v>4.1000000000000002E-2</v>
      </c>
      <c r="W2128" s="189">
        <v>0.19600000000000001</v>
      </c>
      <c r="X2128" s="189">
        <v>0.27700000000000002</v>
      </c>
      <c r="Y2128" s="189">
        <v>1E-3</v>
      </c>
      <c r="Z2128" s="189">
        <v>1.7000000000000001E-2</v>
      </c>
      <c r="AA2128" s="189">
        <v>2.4E-2</v>
      </c>
      <c r="AB2128" s="189">
        <v>6.2E-2</v>
      </c>
    </row>
    <row r="2129" spans="1:28" x14ac:dyDescent="0.25">
      <c r="A2129" s="94" t="s">
        <v>3642</v>
      </c>
      <c r="B2129" s="189" t="s">
        <v>143</v>
      </c>
      <c r="C2129" s="189">
        <v>0.19881305637982197</v>
      </c>
      <c r="D2129" s="189">
        <v>0.26290801186943619</v>
      </c>
      <c r="E2129" s="189">
        <v>0.10741839762611276</v>
      </c>
      <c r="F2129" s="189">
        <v>2.195845697329377E-2</v>
      </c>
      <c r="G2129" s="189">
        <v>0.3632047477744807</v>
      </c>
      <c r="H2129" s="189">
        <v>1.4243323442136498E-2</v>
      </c>
      <c r="I2129" s="189">
        <v>3.1454005934718102E-2</v>
      </c>
      <c r="J2129" s="188">
        <v>1</v>
      </c>
      <c r="K2129" s="190">
        <v>1685</v>
      </c>
      <c r="L2129" s="94"/>
      <c r="M2129" s="189" t="s">
        <v>143</v>
      </c>
      <c r="N2129" s="189" t="s">
        <v>143</v>
      </c>
      <c r="O2129" s="189">
        <v>0.18</v>
      </c>
      <c r="P2129" s="189">
        <v>0.219</v>
      </c>
      <c r="Q2129" s="189">
        <v>0.24199999999999999</v>
      </c>
      <c r="R2129" s="189">
        <v>0.28399999999999997</v>
      </c>
      <c r="S2129" s="189">
        <v>9.4E-2</v>
      </c>
      <c r="T2129" s="189">
        <v>0.123</v>
      </c>
      <c r="U2129" s="189">
        <v>1.6E-2</v>
      </c>
      <c r="V2129" s="189">
        <v>0.03</v>
      </c>
      <c r="W2129" s="189">
        <v>0.34100000000000003</v>
      </c>
      <c r="X2129" s="189">
        <v>0.38600000000000001</v>
      </c>
      <c r="Y2129" s="189">
        <v>0.01</v>
      </c>
      <c r="Z2129" s="189">
        <v>2.1000000000000001E-2</v>
      </c>
      <c r="AA2129" s="189">
        <v>2.4E-2</v>
      </c>
      <c r="AB2129" s="189">
        <v>4.1000000000000002E-2</v>
      </c>
    </row>
    <row r="2130" spans="1:28" x14ac:dyDescent="0.25">
      <c r="A2130" s="94" t="s">
        <v>3643</v>
      </c>
      <c r="B2130" s="189" t="s">
        <v>143</v>
      </c>
      <c r="C2130" s="189">
        <v>0.39820742637644047</v>
      </c>
      <c r="D2130" s="189">
        <v>0.36491677336747758</v>
      </c>
      <c r="E2130" s="189">
        <v>7.8104993597951339E-2</v>
      </c>
      <c r="F2130" s="189">
        <v>3.8412291933418692E-3</v>
      </c>
      <c r="G2130" s="189">
        <v>3.8412291933418691E-2</v>
      </c>
      <c r="H2130" s="189" t="s">
        <v>143</v>
      </c>
      <c r="I2130" s="189">
        <v>0.11651728553137004</v>
      </c>
      <c r="J2130" s="188">
        <v>0.99999999999999989</v>
      </c>
      <c r="K2130" s="190">
        <v>781</v>
      </c>
      <c r="L2130" s="94"/>
      <c r="M2130" s="189" t="s">
        <v>143</v>
      </c>
      <c r="N2130" s="189" t="s">
        <v>143</v>
      </c>
      <c r="O2130" s="189">
        <v>0.36399999999999999</v>
      </c>
      <c r="P2130" s="189">
        <v>0.433</v>
      </c>
      <c r="Q2130" s="189">
        <v>0.33200000000000002</v>
      </c>
      <c r="R2130" s="189">
        <v>0.39900000000000002</v>
      </c>
      <c r="S2130" s="189">
        <v>6.0999999999999999E-2</v>
      </c>
      <c r="T2130" s="189">
        <v>9.9000000000000005E-2</v>
      </c>
      <c r="U2130" s="189">
        <v>1E-3</v>
      </c>
      <c r="V2130" s="189">
        <v>1.0999999999999999E-2</v>
      </c>
      <c r="W2130" s="189">
        <v>2.7E-2</v>
      </c>
      <c r="X2130" s="189">
        <v>5.3999999999999999E-2</v>
      </c>
      <c r="Y2130" s="189" t="s">
        <v>143</v>
      </c>
      <c r="Z2130" s="189" t="s">
        <v>143</v>
      </c>
      <c r="AA2130" s="189">
        <v>9.6000000000000002E-2</v>
      </c>
      <c r="AB2130" s="189">
        <v>0.14099999999999999</v>
      </c>
    </row>
    <row r="2131" spans="1:28" x14ac:dyDescent="0.25">
      <c r="A2131" s="94" t="s">
        <v>3644</v>
      </c>
      <c r="B2131" s="189" t="s">
        <v>143</v>
      </c>
      <c r="C2131" s="189">
        <v>0.18777943368107303</v>
      </c>
      <c r="D2131" s="189">
        <v>0.36065573770491804</v>
      </c>
      <c r="E2131" s="189">
        <v>0.12071535022354694</v>
      </c>
      <c r="F2131" s="189">
        <v>1.9374068554396422E-2</v>
      </c>
      <c r="G2131" s="189">
        <v>0.24441132637853949</v>
      </c>
      <c r="H2131" s="189">
        <v>2.9806259314456036E-3</v>
      </c>
      <c r="I2131" s="189">
        <v>6.4083457526080481E-2</v>
      </c>
      <c r="J2131" s="188">
        <v>1</v>
      </c>
      <c r="K2131" s="190">
        <v>671</v>
      </c>
      <c r="L2131" s="94"/>
      <c r="M2131" s="189" t="s">
        <v>143</v>
      </c>
      <c r="N2131" s="189" t="s">
        <v>143</v>
      </c>
      <c r="O2131" s="189">
        <v>0.16</v>
      </c>
      <c r="P2131" s="189">
        <v>0.219</v>
      </c>
      <c r="Q2131" s="189">
        <v>0.32500000000000001</v>
      </c>
      <c r="R2131" s="189">
        <v>0.39800000000000002</v>
      </c>
      <c r="S2131" s="189">
        <v>9.8000000000000004E-2</v>
      </c>
      <c r="T2131" s="189">
        <v>0.14799999999999999</v>
      </c>
      <c r="U2131" s="189">
        <v>1.0999999999999999E-2</v>
      </c>
      <c r="V2131" s="189">
        <v>3.3000000000000002E-2</v>
      </c>
      <c r="W2131" s="189">
        <v>0.21299999999999999</v>
      </c>
      <c r="X2131" s="189">
        <v>0.27800000000000002</v>
      </c>
      <c r="Y2131" s="189">
        <v>1E-3</v>
      </c>
      <c r="Z2131" s="189">
        <v>1.0999999999999999E-2</v>
      </c>
      <c r="AA2131" s="189">
        <v>4.8000000000000001E-2</v>
      </c>
      <c r="AB2131" s="189">
        <v>8.5000000000000006E-2</v>
      </c>
    </row>
    <row r="2132" spans="1:28" x14ac:dyDescent="0.25">
      <c r="A2132" s="94" t="s">
        <v>3645</v>
      </c>
      <c r="B2132" s="189" t="s">
        <v>143</v>
      </c>
      <c r="C2132" s="189">
        <v>0.3671497584541063</v>
      </c>
      <c r="D2132" s="189">
        <v>0.22463768115942029</v>
      </c>
      <c r="E2132" s="189">
        <v>6.280193236714976E-2</v>
      </c>
      <c r="F2132" s="189">
        <v>0.11594202898550725</v>
      </c>
      <c r="G2132" s="189">
        <v>0.18115942028985507</v>
      </c>
      <c r="H2132" s="189">
        <v>2.4154589371980675E-3</v>
      </c>
      <c r="I2132" s="189">
        <v>4.5893719806763288E-2</v>
      </c>
      <c r="J2132" s="188">
        <v>1</v>
      </c>
      <c r="K2132" s="190">
        <v>414</v>
      </c>
      <c r="L2132" s="94"/>
      <c r="M2132" s="189" t="s">
        <v>143</v>
      </c>
      <c r="N2132" s="189" t="s">
        <v>143</v>
      </c>
      <c r="O2132" s="189">
        <v>0.32200000000000001</v>
      </c>
      <c r="P2132" s="189">
        <v>0.41499999999999998</v>
      </c>
      <c r="Q2132" s="189">
        <v>0.187</v>
      </c>
      <c r="R2132" s="189">
        <v>0.26700000000000002</v>
      </c>
      <c r="S2132" s="189">
        <v>4.2999999999999997E-2</v>
      </c>
      <c r="T2132" s="189">
        <v>0.09</v>
      </c>
      <c r="U2132" s="189">
        <v>8.8999999999999996E-2</v>
      </c>
      <c r="V2132" s="189">
        <v>0.15</v>
      </c>
      <c r="W2132" s="189">
        <v>0.14699999999999999</v>
      </c>
      <c r="X2132" s="189">
        <v>0.221</v>
      </c>
      <c r="Y2132" s="189">
        <v>0</v>
      </c>
      <c r="Z2132" s="189">
        <v>1.4E-2</v>
      </c>
      <c r="AA2132" s="189">
        <v>0.03</v>
      </c>
      <c r="AB2132" s="189">
        <v>7.0999999999999994E-2</v>
      </c>
    </row>
    <row r="2133" spans="1:28" x14ac:dyDescent="0.25">
      <c r="A2133" s="94" t="s">
        <v>3646</v>
      </c>
      <c r="B2133" s="189" t="s">
        <v>143</v>
      </c>
      <c r="C2133" s="189">
        <v>0.14141414141414141</v>
      </c>
      <c r="D2133" s="189">
        <v>0.21414141414141413</v>
      </c>
      <c r="E2133" s="189">
        <v>0.10505050505050505</v>
      </c>
      <c r="F2133" s="189">
        <v>3.8383838383838381E-2</v>
      </c>
      <c r="G2133" s="189">
        <v>0.43636363636363634</v>
      </c>
      <c r="H2133" s="189">
        <v>2.2222222222222223E-2</v>
      </c>
      <c r="I2133" s="189">
        <v>4.2424242424242427E-2</v>
      </c>
      <c r="J2133" s="188">
        <v>1</v>
      </c>
      <c r="K2133" s="190">
        <v>495</v>
      </c>
      <c r="L2133" s="94"/>
      <c r="M2133" s="189" t="s">
        <v>143</v>
      </c>
      <c r="N2133" s="189" t="s">
        <v>143</v>
      </c>
      <c r="O2133" s="189">
        <v>0.113</v>
      </c>
      <c r="P2133" s="189">
        <v>0.17499999999999999</v>
      </c>
      <c r="Q2133" s="189">
        <v>0.18</v>
      </c>
      <c r="R2133" s="189">
        <v>0.252</v>
      </c>
      <c r="S2133" s="189">
        <v>8.1000000000000003E-2</v>
      </c>
      <c r="T2133" s="189">
        <v>0.13500000000000001</v>
      </c>
      <c r="U2133" s="189">
        <v>2.5000000000000001E-2</v>
      </c>
      <c r="V2133" s="189">
        <v>5.8999999999999997E-2</v>
      </c>
      <c r="W2133" s="189">
        <v>0.39300000000000002</v>
      </c>
      <c r="X2133" s="189">
        <v>0.48</v>
      </c>
      <c r="Y2133" s="189">
        <v>1.2E-2</v>
      </c>
      <c r="Z2133" s="189">
        <v>3.9E-2</v>
      </c>
      <c r="AA2133" s="189">
        <v>2.8000000000000001E-2</v>
      </c>
      <c r="AB2133" s="189">
        <v>6.4000000000000001E-2</v>
      </c>
    </row>
    <row r="2134" spans="1:28" x14ac:dyDescent="0.25">
      <c r="A2134" s="94" t="s">
        <v>3647</v>
      </c>
      <c r="B2134" s="189" t="s">
        <v>143</v>
      </c>
      <c r="C2134" s="189">
        <v>0.25354777672658468</v>
      </c>
      <c r="D2134" s="189">
        <v>0.50378429517502366</v>
      </c>
      <c r="E2134" s="189">
        <v>7.8524124881740778E-2</v>
      </c>
      <c r="F2134" s="189">
        <v>8.9877010406811727E-3</v>
      </c>
      <c r="G2134" s="189">
        <v>7.521286660359508E-2</v>
      </c>
      <c r="H2134" s="189">
        <v>3.7842951750236518E-3</v>
      </c>
      <c r="I2134" s="189">
        <v>7.6158940397350994E-2</v>
      </c>
      <c r="J2134" s="188">
        <v>1</v>
      </c>
      <c r="K2134" s="190">
        <v>2114</v>
      </c>
      <c r="L2134" s="94"/>
      <c r="M2134" s="189" t="s">
        <v>143</v>
      </c>
      <c r="N2134" s="189" t="s">
        <v>143</v>
      </c>
      <c r="O2134" s="189">
        <v>0.23499999999999999</v>
      </c>
      <c r="P2134" s="189">
        <v>0.27300000000000002</v>
      </c>
      <c r="Q2134" s="189">
        <v>0.48199999999999998</v>
      </c>
      <c r="R2134" s="189">
        <v>0.52500000000000002</v>
      </c>
      <c r="S2134" s="189">
        <v>6.8000000000000005E-2</v>
      </c>
      <c r="T2134" s="189">
        <v>9.0999999999999998E-2</v>
      </c>
      <c r="U2134" s="189">
        <v>6.0000000000000001E-3</v>
      </c>
      <c r="V2134" s="189">
        <v>1.4E-2</v>
      </c>
      <c r="W2134" s="189">
        <v>6.5000000000000002E-2</v>
      </c>
      <c r="X2134" s="189">
        <v>8.6999999999999994E-2</v>
      </c>
      <c r="Y2134" s="189">
        <v>2E-3</v>
      </c>
      <c r="Z2134" s="189">
        <v>7.0000000000000001E-3</v>
      </c>
      <c r="AA2134" s="189">
        <v>6.6000000000000003E-2</v>
      </c>
      <c r="AB2134" s="189">
        <v>8.7999999999999995E-2</v>
      </c>
    </row>
    <row r="2135" spans="1:28" x14ac:dyDescent="0.25">
      <c r="A2135" s="94" t="s">
        <v>3648</v>
      </c>
      <c r="B2135" s="189" t="s">
        <v>143</v>
      </c>
      <c r="C2135" s="189">
        <v>0.34065934065934067</v>
      </c>
      <c r="D2135" s="189">
        <v>0.4175824175824176</v>
      </c>
      <c r="E2135" s="189">
        <v>8.7912087912087919E-2</v>
      </c>
      <c r="F2135" s="189">
        <v>2.7472527472527475E-3</v>
      </c>
      <c r="G2135" s="189">
        <v>9.6153846153846159E-2</v>
      </c>
      <c r="H2135" s="189">
        <v>5.4945054945054949E-3</v>
      </c>
      <c r="I2135" s="189">
        <v>4.9450549450549448E-2</v>
      </c>
      <c r="J2135" s="188">
        <v>1</v>
      </c>
      <c r="K2135" s="190">
        <v>364</v>
      </c>
      <c r="L2135" s="94"/>
      <c r="M2135" s="189" t="s">
        <v>143</v>
      </c>
      <c r="N2135" s="189" t="s">
        <v>143</v>
      </c>
      <c r="O2135" s="189">
        <v>0.29399999999999998</v>
      </c>
      <c r="P2135" s="189">
        <v>0.39100000000000001</v>
      </c>
      <c r="Q2135" s="189">
        <v>0.36799999999999999</v>
      </c>
      <c r="R2135" s="189">
        <v>0.46899999999999997</v>
      </c>
      <c r="S2135" s="189">
        <v>6.3E-2</v>
      </c>
      <c r="T2135" s="189">
        <v>0.121</v>
      </c>
      <c r="U2135" s="189">
        <v>0</v>
      </c>
      <c r="V2135" s="189">
        <v>1.4999999999999999E-2</v>
      </c>
      <c r="W2135" s="189">
        <v>7.0000000000000007E-2</v>
      </c>
      <c r="X2135" s="189">
        <v>0.13100000000000001</v>
      </c>
      <c r="Y2135" s="189">
        <v>2E-3</v>
      </c>
      <c r="Z2135" s="189">
        <v>0.02</v>
      </c>
      <c r="AA2135" s="189">
        <v>3.2000000000000001E-2</v>
      </c>
      <c r="AB2135" s="189">
        <v>7.6999999999999999E-2</v>
      </c>
    </row>
    <row r="2136" spans="1:28" x14ac:dyDescent="0.25">
      <c r="A2136" s="94" t="s">
        <v>3649</v>
      </c>
      <c r="B2136" s="189">
        <v>6.5613382899628259E-2</v>
      </c>
      <c r="C2136" s="189">
        <v>0.29237918215613384</v>
      </c>
      <c r="D2136" s="189">
        <v>0.24079925650557621</v>
      </c>
      <c r="E2136" s="189">
        <v>0.11868029739776952</v>
      </c>
      <c r="F2136" s="189">
        <v>2.7416356877323422E-2</v>
      </c>
      <c r="G2136" s="189">
        <v>0.20074349442379183</v>
      </c>
      <c r="H2136" s="189">
        <v>3.0669144981412639E-3</v>
      </c>
      <c r="I2136" s="189">
        <v>5.1301115241635685E-2</v>
      </c>
      <c r="J2136" s="188">
        <v>1</v>
      </c>
      <c r="K2136" s="190">
        <v>10760</v>
      </c>
      <c r="L2136" s="94"/>
      <c r="M2136" s="189">
        <v>6.0999999999999999E-2</v>
      </c>
      <c r="N2136" s="189">
        <v>7.0000000000000007E-2</v>
      </c>
      <c r="O2136" s="189">
        <v>0.28399999999999997</v>
      </c>
      <c r="P2136" s="189">
        <v>0.30099999999999999</v>
      </c>
      <c r="Q2136" s="189">
        <v>0.23300000000000001</v>
      </c>
      <c r="R2136" s="189">
        <v>0.249</v>
      </c>
      <c r="S2136" s="189">
        <v>0.113</v>
      </c>
      <c r="T2136" s="189">
        <v>0.125</v>
      </c>
      <c r="U2136" s="189">
        <v>2.4E-2</v>
      </c>
      <c r="V2136" s="189">
        <v>3.1E-2</v>
      </c>
      <c r="W2136" s="189">
        <v>0.193</v>
      </c>
      <c r="X2136" s="189">
        <v>0.20799999999999999</v>
      </c>
      <c r="Y2136" s="189">
        <v>2E-3</v>
      </c>
      <c r="Z2136" s="189">
        <v>4.0000000000000001E-3</v>
      </c>
      <c r="AA2136" s="189">
        <v>4.7E-2</v>
      </c>
      <c r="AB2136" s="189">
        <v>5.6000000000000001E-2</v>
      </c>
    </row>
    <row r="2137" spans="1:28" x14ac:dyDescent="0.25">
      <c r="A2137" s="94" t="s">
        <v>3650</v>
      </c>
      <c r="B2137" s="189" t="s">
        <v>143</v>
      </c>
      <c r="C2137" s="189">
        <v>0.42450142450142453</v>
      </c>
      <c r="D2137" s="189">
        <v>0.18803418803418803</v>
      </c>
      <c r="E2137" s="189">
        <v>9.686609686609686E-2</v>
      </c>
      <c r="F2137" s="189">
        <v>8.8319088319088315E-2</v>
      </c>
      <c r="G2137" s="189">
        <v>0.14245014245014245</v>
      </c>
      <c r="H2137" s="189">
        <v>2.8490028490028491E-3</v>
      </c>
      <c r="I2137" s="189">
        <v>5.6980056980056981E-2</v>
      </c>
      <c r="J2137" s="188">
        <v>0.99999999999999978</v>
      </c>
      <c r="K2137" s="190">
        <v>351</v>
      </c>
      <c r="L2137" s="94"/>
      <c r="M2137" s="189" t="s">
        <v>143</v>
      </c>
      <c r="N2137" s="189" t="s">
        <v>143</v>
      </c>
      <c r="O2137" s="189">
        <v>0.374</v>
      </c>
      <c r="P2137" s="189">
        <v>0.47699999999999998</v>
      </c>
      <c r="Q2137" s="189">
        <v>0.151</v>
      </c>
      <c r="R2137" s="189">
        <v>0.23200000000000001</v>
      </c>
      <c r="S2137" s="189">
        <v>7.0000000000000007E-2</v>
      </c>
      <c r="T2137" s="189">
        <v>0.13200000000000001</v>
      </c>
      <c r="U2137" s="189">
        <v>6.3E-2</v>
      </c>
      <c r="V2137" s="189">
        <v>0.123</v>
      </c>
      <c r="W2137" s="189">
        <v>0.11</v>
      </c>
      <c r="X2137" s="189">
        <v>0.183</v>
      </c>
      <c r="Y2137" s="189">
        <v>1E-3</v>
      </c>
      <c r="Z2137" s="189">
        <v>1.6E-2</v>
      </c>
      <c r="AA2137" s="189">
        <v>3.6999999999999998E-2</v>
      </c>
      <c r="AB2137" s="189">
        <v>8.5999999999999993E-2</v>
      </c>
    </row>
    <row r="2138" spans="1:28" x14ac:dyDescent="0.25">
      <c r="A2138" s="94" t="s">
        <v>3651</v>
      </c>
      <c r="B2138" s="189" t="s">
        <v>143</v>
      </c>
      <c r="C2138" s="189">
        <v>7.6612903225806453E-2</v>
      </c>
      <c r="D2138" s="189">
        <v>0.21774193548387097</v>
      </c>
      <c r="E2138" s="189">
        <v>8.4677419354838704E-2</v>
      </c>
      <c r="F2138" s="189">
        <v>2.0161290322580645E-2</v>
      </c>
      <c r="G2138" s="189">
        <v>0.52419354838709675</v>
      </c>
      <c r="H2138" s="189">
        <v>2.0161290322580645E-2</v>
      </c>
      <c r="I2138" s="189">
        <v>5.6451612903225805E-2</v>
      </c>
      <c r="J2138" s="188">
        <v>0.99999999999999989</v>
      </c>
      <c r="K2138" s="190">
        <v>248</v>
      </c>
      <c r="L2138" s="94"/>
      <c r="M2138" s="189" t="s">
        <v>143</v>
      </c>
      <c r="N2138" s="189" t="s">
        <v>143</v>
      </c>
      <c r="O2138" s="189">
        <v>0.05</v>
      </c>
      <c r="P2138" s="189">
        <v>0.11700000000000001</v>
      </c>
      <c r="Q2138" s="189">
        <v>0.17100000000000001</v>
      </c>
      <c r="R2138" s="189">
        <v>0.27300000000000002</v>
      </c>
      <c r="S2138" s="189">
        <v>5.6000000000000001E-2</v>
      </c>
      <c r="T2138" s="189">
        <v>0.126</v>
      </c>
      <c r="U2138" s="189">
        <v>8.9999999999999993E-3</v>
      </c>
      <c r="V2138" s="189">
        <v>4.5999999999999999E-2</v>
      </c>
      <c r="W2138" s="189">
        <v>0.46200000000000002</v>
      </c>
      <c r="X2138" s="189">
        <v>0.58599999999999997</v>
      </c>
      <c r="Y2138" s="189">
        <v>8.9999999999999993E-3</v>
      </c>
      <c r="Z2138" s="189">
        <v>4.5999999999999999E-2</v>
      </c>
      <c r="AA2138" s="189">
        <v>3.4000000000000002E-2</v>
      </c>
      <c r="AB2138" s="189">
        <v>9.2999999999999999E-2</v>
      </c>
    </row>
    <row r="2139" spans="1:28" x14ac:dyDescent="0.25">
      <c r="A2139" s="94" t="s">
        <v>3652</v>
      </c>
      <c r="B2139" s="189">
        <v>7.6315789473684212E-2</v>
      </c>
      <c r="C2139" s="189" t="s">
        <v>143</v>
      </c>
      <c r="D2139" s="189">
        <v>0.68245614035087721</v>
      </c>
      <c r="E2139" s="189">
        <v>0.20614035087719298</v>
      </c>
      <c r="F2139" s="189">
        <v>5.263157894736842E-3</v>
      </c>
      <c r="G2139" s="189">
        <v>8.771929824561403E-3</v>
      </c>
      <c r="H2139" s="189" t="s">
        <v>143</v>
      </c>
      <c r="I2139" s="189">
        <v>2.1052631578947368E-2</v>
      </c>
      <c r="J2139" s="188">
        <v>1</v>
      </c>
      <c r="K2139" s="190">
        <v>1140</v>
      </c>
      <c r="L2139" s="94"/>
      <c r="M2139" s="189">
        <v>6.2E-2</v>
      </c>
      <c r="N2139" s="189">
        <v>9.2999999999999999E-2</v>
      </c>
      <c r="O2139" s="189" t="s">
        <v>143</v>
      </c>
      <c r="P2139" s="189" t="s">
        <v>143</v>
      </c>
      <c r="Q2139" s="189">
        <v>0.65500000000000003</v>
      </c>
      <c r="R2139" s="189">
        <v>0.70899999999999996</v>
      </c>
      <c r="S2139" s="189">
        <v>0.184</v>
      </c>
      <c r="T2139" s="189">
        <v>0.23100000000000001</v>
      </c>
      <c r="U2139" s="189">
        <v>2E-3</v>
      </c>
      <c r="V2139" s="189">
        <v>1.0999999999999999E-2</v>
      </c>
      <c r="W2139" s="189">
        <v>5.0000000000000001E-3</v>
      </c>
      <c r="X2139" s="189">
        <v>1.6E-2</v>
      </c>
      <c r="Y2139" s="189" t="s">
        <v>143</v>
      </c>
      <c r="Z2139" s="189" t="s">
        <v>143</v>
      </c>
      <c r="AA2139" s="189">
        <v>1.4E-2</v>
      </c>
      <c r="AB2139" s="189">
        <v>3.1E-2</v>
      </c>
    </row>
    <row r="2140" spans="1:28" x14ac:dyDescent="0.25">
      <c r="A2140" s="94" t="s">
        <v>3653</v>
      </c>
      <c r="B2140" s="189">
        <v>7.8446306169078453E-2</v>
      </c>
      <c r="C2140" s="189">
        <v>0.24600152322924601</v>
      </c>
      <c r="D2140" s="189">
        <v>0.22162985529322163</v>
      </c>
      <c r="E2140" s="189">
        <v>0.10738766184310738</v>
      </c>
      <c r="F2140" s="189">
        <v>5.4836252856054833E-2</v>
      </c>
      <c r="G2140" s="189">
        <v>0.2383853769992384</v>
      </c>
      <c r="H2140" s="189">
        <v>2.284843869002285E-3</v>
      </c>
      <c r="I2140" s="189">
        <v>5.1028179741051026E-2</v>
      </c>
      <c r="J2140" s="188">
        <v>0.99999999999999989</v>
      </c>
      <c r="K2140" s="190">
        <v>1313</v>
      </c>
      <c r="L2140" s="94"/>
      <c r="M2140" s="189">
        <v>6.5000000000000002E-2</v>
      </c>
      <c r="N2140" s="189">
        <v>9.4E-2</v>
      </c>
      <c r="O2140" s="189">
        <v>0.223</v>
      </c>
      <c r="P2140" s="189">
        <v>0.27</v>
      </c>
      <c r="Q2140" s="189">
        <v>0.2</v>
      </c>
      <c r="R2140" s="189">
        <v>0.245</v>
      </c>
      <c r="S2140" s="189">
        <v>9.1999999999999998E-2</v>
      </c>
      <c r="T2140" s="189">
        <v>0.125</v>
      </c>
      <c r="U2140" s="189">
        <v>4.3999999999999997E-2</v>
      </c>
      <c r="V2140" s="189">
        <v>6.8000000000000005E-2</v>
      </c>
      <c r="W2140" s="189">
        <v>0.216</v>
      </c>
      <c r="X2140" s="189">
        <v>0.26200000000000001</v>
      </c>
      <c r="Y2140" s="189">
        <v>1E-3</v>
      </c>
      <c r="Z2140" s="189">
        <v>7.0000000000000001E-3</v>
      </c>
      <c r="AA2140" s="189">
        <v>0.04</v>
      </c>
      <c r="AB2140" s="189">
        <v>6.4000000000000001E-2</v>
      </c>
    </row>
    <row r="2141" spans="1:28" x14ac:dyDescent="0.25">
      <c r="A2141" s="94" t="s">
        <v>3654</v>
      </c>
      <c r="B2141" s="189">
        <v>0.31124388919065726</v>
      </c>
      <c r="C2141" s="189">
        <v>0.45084193373166759</v>
      </c>
      <c r="D2141" s="189">
        <v>0.10972297664312873</v>
      </c>
      <c r="E2141" s="189">
        <v>2.3900054318305268E-2</v>
      </c>
      <c r="F2141" s="189">
        <v>1.0863661053775121E-3</v>
      </c>
      <c r="G2141" s="189">
        <v>3.4763715372080388E-2</v>
      </c>
      <c r="H2141" s="189">
        <v>4.3454644215100485E-3</v>
      </c>
      <c r="I2141" s="189">
        <v>6.4095600217273216E-2</v>
      </c>
      <c r="J2141" s="188">
        <v>0.99999999999999989</v>
      </c>
      <c r="K2141" s="190">
        <v>1841</v>
      </c>
      <c r="L2141" s="94"/>
      <c r="M2141" s="189">
        <v>0.29099999999999998</v>
      </c>
      <c r="N2141" s="189">
        <v>0.33300000000000002</v>
      </c>
      <c r="O2141" s="189">
        <v>0.42799999999999999</v>
      </c>
      <c r="P2141" s="189">
        <v>0.47399999999999998</v>
      </c>
      <c r="Q2141" s="189">
        <v>9.6000000000000002E-2</v>
      </c>
      <c r="R2141" s="189">
        <v>0.125</v>
      </c>
      <c r="S2141" s="189">
        <v>1.7999999999999999E-2</v>
      </c>
      <c r="T2141" s="189">
        <v>3.2000000000000001E-2</v>
      </c>
      <c r="U2141" s="189">
        <v>0</v>
      </c>
      <c r="V2141" s="189">
        <v>4.0000000000000001E-3</v>
      </c>
      <c r="W2141" s="189">
        <v>2.7E-2</v>
      </c>
      <c r="X2141" s="189">
        <v>4.3999999999999997E-2</v>
      </c>
      <c r="Y2141" s="189">
        <v>2E-3</v>
      </c>
      <c r="Z2141" s="189">
        <v>8.9999999999999993E-3</v>
      </c>
      <c r="AA2141" s="189">
        <v>5.3999999999999999E-2</v>
      </c>
      <c r="AB2141" s="189">
        <v>7.5999999999999998E-2</v>
      </c>
    </row>
    <row r="2142" spans="1:28" x14ac:dyDescent="0.25">
      <c r="A2142" s="94" t="s">
        <v>3655</v>
      </c>
      <c r="B2142" s="189" t="s">
        <v>143</v>
      </c>
      <c r="C2142" s="189">
        <v>0.21176470588235294</v>
      </c>
      <c r="D2142" s="189">
        <v>0.29803921568627451</v>
      </c>
      <c r="E2142" s="189">
        <v>0.21568627450980393</v>
      </c>
      <c r="F2142" s="189">
        <v>7.8431372549019607E-3</v>
      </c>
      <c r="G2142" s="189">
        <v>0.22745098039215686</v>
      </c>
      <c r="H2142" s="189" t="s">
        <v>143</v>
      </c>
      <c r="I2142" s="189">
        <v>3.9215686274509803E-2</v>
      </c>
      <c r="J2142" s="188">
        <v>0.99999999999999989</v>
      </c>
      <c r="K2142" s="190">
        <v>255</v>
      </c>
      <c r="L2142" s="94"/>
      <c r="M2142" s="189" t="s">
        <v>143</v>
      </c>
      <c r="N2142" s="189" t="s">
        <v>143</v>
      </c>
      <c r="O2142" s="189">
        <v>0.16600000000000001</v>
      </c>
      <c r="P2142" s="189">
        <v>0.26600000000000001</v>
      </c>
      <c r="Q2142" s="189">
        <v>0.245</v>
      </c>
      <c r="R2142" s="189">
        <v>0.35699999999999998</v>
      </c>
      <c r="S2142" s="189">
        <v>0.17</v>
      </c>
      <c r="T2142" s="189">
        <v>0.27</v>
      </c>
      <c r="U2142" s="189">
        <v>2E-3</v>
      </c>
      <c r="V2142" s="189">
        <v>2.8000000000000001E-2</v>
      </c>
      <c r="W2142" s="189">
        <v>0.18</v>
      </c>
      <c r="X2142" s="189">
        <v>0.28299999999999997</v>
      </c>
      <c r="Y2142" s="189" t="s">
        <v>143</v>
      </c>
      <c r="Z2142" s="189" t="s">
        <v>143</v>
      </c>
      <c r="AA2142" s="189">
        <v>2.1000000000000001E-2</v>
      </c>
      <c r="AB2142" s="189">
        <v>7.0999999999999994E-2</v>
      </c>
    </row>
    <row r="2143" spans="1:28" x14ac:dyDescent="0.25">
      <c r="A2143" s="94" t="s">
        <v>3656</v>
      </c>
      <c r="B2143" s="189" t="s">
        <v>143</v>
      </c>
      <c r="C2143" s="189">
        <v>0.2546916890080429</v>
      </c>
      <c r="D2143" s="189">
        <v>0.23771224307417338</v>
      </c>
      <c r="E2143" s="189">
        <v>0.12600536193029491</v>
      </c>
      <c r="F2143" s="189">
        <v>1.7873100983020553E-2</v>
      </c>
      <c r="G2143" s="189">
        <v>0.33780160857908847</v>
      </c>
      <c r="H2143" s="189">
        <v>1.7873100983020554E-3</v>
      </c>
      <c r="I2143" s="189">
        <v>2.4128686327077747E-2</v>
      </c>
      <c r="J2143" s="188">
        <v>1</v>
      </c>
      <c r="K2143" s="190">
        <v>1119</v>
      </c>
      <c r="L2143" s="94"/>
      <c r="M2143" s="189" t="s">
        <v>143</v>
      </c>
      <c r="N2143" s="189" t="s">
        <v>143</v>
      </c>
      <c r="O2143" s="189">
        <v>0.23</v>
      </c>
      <c r="P2143" s="189">
        <v>0.28100000000000003</v>
      </c>
      <c r="Q2143" s="189">
        <v>0.214</v>
      </c>
      <c r="R2143" s="189">
        <v>0.26400000000000001</v>
      </c>
      <c r="S2143" s="189">
        <v>0.108</v>
      </c>
      <c r="T2143" s="189">
        <v>0.14699999999999999</v>
      </c>
      <c r="U2143" s="189">
        <v>1.2E-2</v>
      </c>
      <c r="V2143" s="189">
        <v>2.7E-2</v>
      </c>
      <c r="W2143" s="189">
        <v>0.311</v>
      </c>
      <c r="X2143" s="189">
        <v>0.36599999999999999</v>
      </c>
      <c r="Y2143" s="189">
        <v>0</v>
      </c>
      <c r="Z2143" s="189">
        <v>6.0000000000000001E-3</v>
      </c>
      <c r="AA2143" s="189">
        <v>1.7000000000000001E-2</v>
      </c>
      <c r="AB2143" s="189">
        <v>3.5000000000000003E-2</v>
      </c>
    </row>
    <row r="2144" spans="1:28" x14ac:dyDescent="0.25">
      <c r="A2144" s="94" t="s">
        <v>3657</v>
      </c>
      <c r="B2144" s="189" t="s">
        <v>143</v>
      </c>
      <c r="C2144" s="189">
        <v>0.4759036144578313</v>
      </c>
      <c r="D2144" s="189">
        <v>0.36947791164658633</v>
      </c>
      <c r="E2144" s="189">
        <v>7.6305220883534142E-2</v>
      </c>
      <c r="F2144" s="189">
        <v>2.008032128514056E-3</v>
      </c>
      <c r="G2144" s="189">
        <v>1.6064257028112448E-2</v>
      </c>
      <c r="H2144" s="189" t="s">
        <v>143</v>
      </c>
      <c r="I2144" s="189">
        <v>6.0240963855421686E-2</v>
      </c>
      <c r="J2144" s="188">
        <v>0.99999999999999989</v>
      </c>
      <c r="K2144" s="190">
        <v>498</v>
      </c>
      <c r="L2144" s="94"/>
      <c r="M2144" s="189" t="s">
        <v>143</v>
      </c>
      <c r="N2144" s="189" t="s">
        <v>143</v>
      </c>
      <c r="O2144" s="189">
        <v>0.432</v>
      </c>
      <c r="P2144" s="189">
        <v>0.52</v>
      </c>
      <c r="Q2144" s="189">
        <v>0.32800000000000001</v>
      </c>
      <c r="R2144" s="189">
        <v>0.41299999999999998</v>
      </c>
      <c r="S2144" s="189">
        <v>5.6000000000000001E-2</v>
      </c>
      <c r="T2144" s="189">
        <v>0.10299999999999999</v>
      </c>
      <c r="U2144" s="189">
        <v>0</v>
      </c>
      <c r="V2144" s="189">
        <v>1.0999999999999999E-2</v>
      </c>
      <c r="W2144" s="189">
        <v>8.0000000000000002E-3</v>
      </c>
      <c r="X2144" s="189">
        <v>3.1E-2</v>
      </c>
      <c r="Y2144" s="189" t="s">
        <v>143</v>
      </c>
      <c r="Z2144" s="189" t="s">
        <v>143</v>
      </c>
      <c r="AA2144" s="189">
        <v>4.2999999999999997E-2</v>
      </c>
      <c r="AB2144" s="189">
        <v>8.5000000000000006E-2</v>
      </c>
    </row>
    <row r="2145" spans="1:28" x14ac:dyDescent="0.25">
      <c r="A2145" s="94" t="s">
        <v>3658</v>
      </c>
      <c r="B2145" s="189" t="s">
        <v>143</v>
      </c>
      <c r="C2145" s="189">
        <v>0.21428571428571427</v>
      </c>
      <c r="D2145" s="189">
        <v>0.25615763546798032</v>
      </c>
      <c r="E2145" s="189">
        <v>0.16502463054187191</v>
      </c>
      <c r="F2145" s="189">
        <v>3.2019704433497539E-2</v>
      </c>
      <c r="G2145" s="189">
        <v>0.28078817733990147</v>
      </c>
      <c r="H2145" s="189" t="s">
        <v>143</v>
      </c>
      <c r="I2145" s="189">
        <v>5.1724137931034482E-2</v>
      </c>
      <c r="J2145" s="188">
        <v>1</v>
      </c>
      <c r="K2145" s="190">
        <v>406</v>
      </c>
      <c r="L2145" s="94"/>
      <c r="M2145" s="189" t="s">
        <v>143</v>
      </c>
      <c r="N2145" s="189" t="s">
        <v>143</v>
      </c>
      <c r="O2145" s="189">
        <v>0.17699999999999999</v>
      </c>
      <c r="P2145" s="189">
        <v>0.25700000000000001</v>
      </c>
      <c r="Q2145" s="189">
        <v>0.216</v>
      </c>
      <c r="R2145" s="189">
        <v>0.30099999999999999</v>
      </c>
      <c r="S2145" s="189">
        <v>0.13200000000000001</v>
      </c>
      <c r="T2145" s="189">
        <v>0.20399999999999999</v>
      </c>
      <c r="U2145" s="189">
        <v>1.9E-2</v>
      </c>
      <c r="V2145" s="189">
        <v>5.3999999999999999E-2</v>
      </c>
      <c r="W2145" s="189">
        <v>0.23899999999999999</v>
      </c>
      <c r="X2145" s="189">
        <v>0.32600000000000001</v>
      </c>
      <c r="Y2145" s="189" t="s">
        <v>143</v>
      </c>
      <c r="Z2145" s="189" t="s">
        <v>143</v>
      </c>
      <c r="AA2145" s="189">
        <v>3.4000000000000002E-2</v>
      </c>
      <c r="AB2145" s="189">
        <v>7.8E-2</v>
      </c>
    </row>
    <row r="2146" spans="1:28" x14ac:dyDescent="0.25">
      <c r="A2146" s="94" t="s">
        <v>3659</v>
      </c>
      <c r="B2146" s="189" t="s">
        <v>143</v>
      </c>
      <c r="C2146" s="189">
        <v>0.30120481927710846</v>
      </c>
      <c r="D2146" s="189">
        <v>0.21285140562248997</v>
      </c>
      <c r="E2146" s="189">
        <v>7.2289156626506021E-2</v>
      </c>
      <c r="F2146" s="189">
        <v>0.15261044176706828</v>
      </c>
      <c r="G2146" s="189">
        <v>0.20883534136546184</v>
      </c>
      <c r="H2146" s="189" t="s">
        <v>143</v>
      </c>
      <c r="I2146" s="189">
        <v>5.2208835341365459E-2</v>
      </c>
      <c r="J2146" s="188">
        <v>1</v>
      </c>
      <c r="K2146" s="190">
        <v>249</v>
      </c>
      <c r="L2146" s="94"/>
      <c r="M2146" s="189" t="s">
        <v>143</v>
      </c>
      <c r="N2146" s="189" t="s">
        <v>143</v>
      </c>
      <c r="O2146" s="189">
        <v>0.248</v>
      </c>
      <c r="P2146" s="189">
        <v>0.36099999999999999</v>
      </c>
      <c r="Q2146" s="189">
        <v>0.16700000000000001</v>
      </c>
      <c r="R2146" s="189">
        <v>0.26800000000000002</v>
      </c>
      <c r="S2146" s="189">
        <v>4.5999999999999999E-2</v>
      </c>
      <c r="T2146" s="189">
        <v>0.111</v>
      </c>
      <c r="U2146" s="189">
        <v>0.113</v>
      </c>
      <c r="V2146" s="189">
        <v>0.20300000000000001</v>
      </c>
      <c r="W2146" s="189">
        <v>0.16300000000000001</v>
      </c>
      <c r="X2146" s="189">
        <v>0.26400000000000001</v>
      </c>
      <c r="Y2146" s="189" t="s">
        <v>143</v>
      </c>
      <c r="Z2146" s="189" t="s">
        <v>143</v>
      </c>
      <c r="AA2146" s="189">
        <v>3.1E-2</v>
      </c>
      <c r="AB2146" s="189">
        <v>8.6999999999999994E-2</v>
      </c>
    </row>
    <row r="2147" spans="1:28" x14ac:dyDescent="0.25">
      <c r="A2147" s="94" t="s">
        <v>3660</v>
      </c>
      <c r="B2147" s="189" t="s">
        <v>143</v>
      </c>
      <c r="C2147" s="189">
        <v>0.13</v>
      </c>
      <c r="D2147" s="189">
        <v>0.19666666666666666</v>
      </c>
      <c r="E2147" s="189">
        <v>0.13</v>
      </c>
      <c r="F2147" s="189">
        <v>2.6666666666666668E-2</v>
      </c>
      <c r="G2147" s="189">
        <v>0.47666666666666668</v>
      </c>
      <c r="H2147" s="189">
        <v>6.6666666666666671E-3</v>
      </c>
      <c r="I2147" s="189">
        <v>3.3333333333333333E-2</v>
      </c>
      <c r="J2147" s="188">
        <v>1</v>
      </c>
      <c r="K2147" s="190">
        <v>300</v>
      </c>
      <c r="L2147" s="94"/>
      <c r="M2147" s="189" t="s">
        <v>143</v>
      </c>
      <c r="N2147" s="189" t="s">
        <v>143</v>
      </c>
      <c r="O2147" s="189">
        <v>9.7000000000000003E-2</v>
      </c>
      <c r="P2147" s="189">
        <v>0.17299999999999999</v>
      </c>
      <c r="Q2147" s="189">
        <v>0.156</v>
      </c>
      <c r="R2147" s="189">
        <v>0.245</v>
      </c>
      <c r="S2147" s="189">
        <v>9.7000000000000003E-2</v>
      </c>
      <c r="T2147" s="189">
        <v>0.17299999999999999</v>
      </c>
      <c r="U2147" s="189">
        <v>1.4E-2</v>
      </c>
      <c r="V2147" s="189">
        <v>5.1999999999999998E-2</v>
      </c>
      <c r="W2147" s="189">
        <v>0.42099999999999999</v>
      </c>
      <c r="X2147" s="189">
        <v>0.53300000000000003</v>
      </c>
      <c r="Y2147" s="189">
        <v>2E-3</v>
      </c>
      <c r="Z2147" s="189">
        <v>2.4E-2</v>
      </c>
      <c r="AA2147" s="189">
        <v>1.7999999999999999E-2</v>
      </c>
      <c r="AB2147" s="189">
        <v>0.06</v>
      </c>
    </row>
    <row r="2148" spans="1:28" x14ac:dyDescent="0.25">
      <c r="A2148" s="94" t="s">
        <v>3661</v>
      </c>
      <c r="B2148" s="189" t="s">
        <v>143</v>
      </c>
      <c r="C2148" s="189">
        <v>0.36925188743994508</v>
      </c>
      <c r="D2148" s="189">
        <v>0.35415236787920384</v>
      </c>
      <c r="E2148" s="189">
        <v>0.12903225806451613</v>
      </c>
      <c r="F2148" s="189">
        <v>2.1962937542896362E-2</v>
      </c>
      <c r="G2148" s="189">
        <v>7.1379547014413181E-2</v>
      </c>
      <c r="H2148" s="189">
        <v>6.863417982155113E-4</v>
      </c>
      <c r="I2148" s="189">
        <v>5.3534660260809885E-2</v>
      </c>
      <c r="J2148" s="188">
        <v>0.99999999999999989</v>
      </c>
      <c r="K2148" s="190">
        <v>1457</v>
      </c>
      <c r="L2148" s="94"/>
      <c r="M2148" s="189" t="s">
        <v>143</v>
      </c>
      <c r="N2148" s="189" t="s">
        <v>143</v>
      </c>
      <c r="O2148" s="189">
        <v>0.34499999999999997</v>
      </c>
      <c r="P2148" s="189">
        <v>0.39400000000000002</v>
      </c>
      <c r="Q2148" s="189">
        <v>0.33</v>
      </c>
      <c r="R2148" s="189">
        <v>0.379</v>
      </c>
      <c r="S2148" s="189">
        <v>0.113</v>
      </c>
      <c r="T2148" s="189">
        <v>0.14699999999999999</v>
      </c>
      <c r="U2148" s="189">
        <v>1.6E-2</v>
      </c>
      <c r="V2148" s="189">
        <v>3.1E-2</v>
      </c>
      <c r="W2148" s="189">
        <v>5.8999999999999997E-2</v>
      </c>
      <c r="X2148" s="189">
        <v>8.5999999999999993E-2</v>
      </c>
      <c r="Y2148" s="189">
        <v>0</v>
      </c>
      <c r="Z2148" s="189">
        <v>4.0000000000000001E-3</v>
      </c>
      <c r="AA2148" s="189">
        <v>4.2999999999999997E-2</v>
      </c>
      <c r="AB2148" s="189">
        <v>6.6000000000000003E-2</v>
      </c>
    </row>
    <row r="2149" spans="1:28" x14ac:dyDescent="0.25">
      <c r="A2149" s="94" t="s">
        <v>3662</v>
      </c>
      <c r="B2149" s="189" t="s">
        <v>143</v>
      </c>
      <c r="C2149" s="189">
        <v>0.40370370370370373</v>
      </c>
      <c r="D2149" s="189">
        <v>0.31111111111111112</v>
      </c>
      <c r="E2149" s="189">
        <v>0.12222222222222222</v>
      </c>
      <c r="F2149" s="189">
        <v>1.1111111111111112E-2</v>
      </c>
      <c r="G2149" s="189">
        <v>8.5185185185185183E-2</v>
      </c>
      <c r="H2149" s="189" t="s">
        <v>143</v>
      </c>
      <c r="I2149" s="189">
        <v>6.6666666666666666E-2</v>
      </c>
      <c r="J2149" s="188">
        <v>0.99999999999999989</v>
      </c>
      <c r="K2149" s="190">
        <v>270</v>
      </c>
      <c r="L2149" s="94"/>
      <c r="M2149" s="189" t="s">
        <v>143</v>
      </c>
      <c r="N2149" s="189" t="s">
        <v>143</v>
      </c>
      <c r="O2149" s="189">
        <v>0.34699999999999998</v>
      </c>
      <c r="P2149" s="189">
        <v>0.46300000000000002</v>
      </c>
      <c r="Q2149" s="189">
        <v>0.25900000000000001</v>
      </c>
      <c r="R2149" s="189">
        <v>0.36899999999999999</v>
      </c>
      <c r="S2149" s="189">
        <v>8.7999999999999995E-2</v>
      </c>
      <c r="T2149" s="189">
        <v>0.16700000000000001</v>
      </c>
      <c r="U2149" s="189">
        <v>4.0000000000000001E-3</v>
      </c>
      <c r="V2149" s="189">
        <v>3.2000000000000001E-2</v>
      </c>
      <c r="W2149" s="189">
        <v>5.7000000000000002E-2</v>
      </c>
      <c r="X2149" s="189">
        <v>0.125</v>
      </c>
      <c r="Y2149" s="189" t="s">
        <v>143</v>
      </c>
      <c r="Z2149" s="189" t="s">
        <v>143</v>
      </c>
      <c r="AA2149" s="189">
        <v>4.2999999999999997E-2</v>
      </c>
      <c r="AB2149" s="189">
        <v>0.10299999999999999</v>
      </c>
    </row>
    <row r="2150" spans="1:28" x14ac:dyDescent="0.25">
      <c r="A2150" s="94" t="s">
        <v>3663</v>
      </c>
      <c r="B2150" s="189">
        <v>5.6605079233271051E-2</v>
      </c>
      <c r="C2150" s="189">
        <v>0.29465088921181926</v>
      </c>
      <c r="D2150" s="189">
        <v>0.27008511521694001</v>
      </c>
      <c r="E2150" s="189">
        <v>0.10511383295273684</v>
      </c>
      <c r="F2150" s="189">
        <v>2.75413466196111E-2</v>
      </c>
      <c r="G2150" s="189">
        <v>0.20946647290844925</v>
      </c>
      <c r="H2150" s="189">
        <v>1.7299840841464259E-3</v>
      </c>
      <c r="I2150" s="189">
        <v>3.4807279773026091E-2</v>
      </c>
      <c r="J2150" s="188">
        <v>0.99999999999999989</v>
      </c>
      <c r="K2150" s="190">
        <v>14451</v>
      </c>
      <c r="L2150" s="94"/>
      <c r="M2150" s="189">
        <v>5.2999999999999999E-2</v>
      </c>
      <c r="N2150" s="189">
        <v>0.06</v>
      </c>
      <c r="O2150" s="189">
        <v>0.28699999999999998</v>
      </c>
      <c r="P2150" s="189">
        <v>0.30199999999999999</v>
      </c>
      <c r="Q2150" s="189">
        <v>0.26300000000000001</v>
      </c>
      <c r="R2150" s="189">
        <v>0.27700000000000002</v>
      </c>
      <c r="S2150" s="189">
        <v>0.1</v>
      </c>
      <c r="T2150" s="189">
        <v>0.11</v>
      </c>
      <c r="U2150" s="189">
        <v>2.5000000000000001E-2</v>
      </c>
      <c r="V2150" s="189">
        <v>0.03</v>
      </c>
      <c r="W2150" s="189">
        <v>0.20300000000000001</v>
      </c>
      <c r="X2150" s="189">
        <v>0.216</v>
      </c>
      <c r="Y2150" s="189">
        <v>1E-3</v>
      </c>
      <c r="Z2150" s="189">
        <v>3.0000000000000001E-3</v>
      </c>
      <c r="AA2150" s="189">
        <v>3.2000000000000001E-2</v>
      </c>
      <c r="AB2150" s="189">
        <v>3.7999999999999999E-2</v>
      </c>
    </row>
    <row r="2151" spans="1:28" x14ac:dyDescent="0.25">
      <c r="A2151" s="94" t="s">
        <v>3664</v>
      </c>
      <c r="B2151" s="189" t="s">
        <v>143</v>
      </c>
      <c r="C2151" s="189">
        <v>0.35665914221218964</v>
      </c>
      <c r="D2151" s="189">
        <v>0.25282167042889392</v>
      </c>
      <c r="E2151" s="189">
        <v>0.15349887133182843</v>
      </c>
      <c r="F2151" s="189">
        <v>3.160270880361174E-2</v>
      </c>
      <c r="G2151" s="189">
        <v>0.16930022573363432</v>
      </c>
      <c r="H2151" s="189">
        <v>2.257336343115124E-3</v>
      </c>
      <c r="I2151" s="189">
        <v>3.3860045146726865E-2</v>
      </c>
      <c r="J2151" s="188">
        <v>1</v>
      </c>
      <c r="K2151" s="190">
        <v>443</v>
      </c>
      <c r="L2151" s="94"/>
      <c r="M2151" s="189" t="s">
        <v>143</v>
      </c>
      <c r="N2151" s="189" t="s">
        <v>143</v>
      </c>
      <c r="O2151" s="189">
        <v>0.313</v>
      </c>
      <c r="P2151" s="189">
        <v>0.40200000000000002</v>
      </c>
      <c r="Q2151" s="189">
        <v>0.215</v>
      </c>
      <c r="R2151" s="189">
        <v>0.29499999999999998</v>
      </c>
      <c r="S2151" s="189">
        <v>0.123</v>
      </c>
      <c r="T2151" s="189">
        <v>0.19</v>
      </c>
      <c r="U2151" s="189">
        <v>1.9E-2</v>
      </c>
      <c r="V2151" s="189">
        <v>5.1999999999999998E-2</v>
      </c>
      <c r="W2151" s="189">
        <v>0.13700000000000001</v>
      </c>
      <c r="X2151" s="189">
        <v>0.20699999999999999</v>
      </c>
      <c r="Y2151" s="189">
        <v>0</v>
      </c>
      <c r="Z2151" s="189">
        <v>1.2999999999999999E-2</v>
      </c>
      <c r="AA2151" s="189">
        <v>2.1000000000000001E-2</v>
      </c>
      <c r="AB2151" s="189">
        <v>5.5E-2</v>
      </c>
    </row>
    <row r="2152" spans="1:28" x14ac:dyDescent="0.25">
      <c r="A2152" s="94" t="s">
        <v>3665</v>
      </c>
      <c r="B2152" s="189" t="s">
        <v>143</v>
      </c>
      <c r="C2152" s="189">
        <v>8.5626911314984705E-2</v>
      </c>
      <c r="D2152" s="189">
        <v>0.19571865443425077</v>
      </c>
      <c r="E2152" s="189">
        <v>8.5626911314984705E-2</v>
      </c>
      <c r="F2152" s="189">
        <v>1.834862385321101E-2</v>
      </c>
      <c r="G2152" s="189">
        <v>0.55963302752293576</v>
      </c>
      <c r="H2152" s="189">
        <v>1.5290519877675841E-2</v>
      </c>
      <c r="I2152" s="189">
        <v>3.9755351681957186E-2</v>
      </c>
      <c r="J2152" s="188">
        <v>1</v>
      </c>
      <c r="K2152" s="190">
        <v>327</v>
      </c>
      <c r="L2152" s="94"/>
      <c r="M2152" s="189" t="s">
        <v>143</v>
      </c>
      <c r="N2152" s="189" t="s">
        <v>143</v>
      </c>
      <c r="O2152" s="189">
        <v>0.06</v>
      </c>
      <c r="P2152" s="189">
        <v>0.121</v>
      </c>
      <c r="Q2152" s="189">
        <v>0.156</v>
      </c>
      <c r="R2152" s="189">
        <v>0.24199999999999999</v>
      </c>
      <c r="S2152" s="189">
        <v>0.06</v>
      </c>
      <c r="T2152" s="189">
        <v>0.121</v>
      </c>
      <c r="U2152" s="189">
        <v>8.0000000000000002E-3</v>
      </c>
      <c r="V2152" s="189">
        <v>3.9E-2</v>
      </c>
      <c r="W2152" s="189">
        <v>0.505</v>
      </c>
      <c r="X2152" s="189">
        <v>0.61199999999999999</v>
      </c>
      <c r="Y2152" s="189">
        <v>7.0000000000000001E-3</v>
      </c>
      <c r="Z2152" s="189">
        <v>3.5000000000000003E-2</v>
      </c>
      <c r="AA2152" s="189">
        <v>2.3E-2</v>
      </c>
      <c r="AB2152" s="189">
        <v>6.7000000000000004E-2</v>
      </c>
    </row>
    <row r="2153" spans="1:28" x14ac:dyDescent="0.25">
      <c r="A2153" s="94" t="s">
        <v>3666</v>
      </c>
      <c r="B2153" s="189">
        <v>0.23686405337781485</v>
      </c>
      <c r="C2153" s="189">
        <v>1.6680567139282735E-3</v>
      </c>
      <c r="D2153" s="189">
        <v>0.50375312760633861</v>
      </c>
      <c r="E2153" s="189">
        <v>0.21351125938281901</v>
      </c>
      <c r="F2153" s="189">
        <v>1.6680567139282735E-3</v>
      </c>
      <c r="G2153" s="189">
        <v>7.5062552126772307E-3</v>
      </c>
      <c r="H2153" s="189" t="s">
        <v>143</v>
      </c>
      <c r="I2153" s="189">
        <v>3.5029190992493742E-2</v>
      </c>
      <c r="J2153" s="188">
        <v>1</v>
      </c>
      <c r="K2153" s="190">
        <v>1199</v>
      </c>
      <c r="L2153" s="94"/>
      <c r="M2153" s="189">
        <v>0.214</v>
      </c>
      <c r="N2153" s="189">
        <v>0.26200000000000001</v>
      </c>
      <c r="O2153" s="189">
        <v>0</v>
      </c>
      <c r="P2153" s="189">
        <v>6.0000000000000001E-3</v>
      </c>
      <c r="Q2153" s="189">
        <v>0.47499999999999998</v>
      </c>
      <c r="R2153" s="189">
        <v>0.53200000000000003</v>
      </c>
      <c r="S2153" s="189">
        <v>0.191</v>
      </c>
      <c r="T2153" s="189">
        <v>0.23799999999999999</v>
      </c>
      <c r="U2153" s="189">
        <v>0</v>
      </c>
      <c r="V2153" s="189">
        <v>6.0000000000000001E-3</v>
      </c>
      <c r="W2153" s="189">
        <v>4.0000000000000001E-3</v>
      </c>
      <c r="X2153" s="189">
        <v>1.4E-2</v>
      </c>
      <c r="Y2153" s="189" t="s">
        <v>143</v>
      </c>
      <c r="Z2153" s="189" t="s">
        <v>143</v>
      </c>
      <c r="AA2153" s="189">
        <v>2.5999999999999999E-2</v>
      </c>
      <c r="AB2153" s="189">
        <v>4.7E-2</v>
      </c>
    </row>
    <row r="2154" spans="1:28" x14ac:dyDescent="0.25">
      <c r="A2154" s="94" t="s">
        <v>3667</v>
      </c>
      <c r="B2154" s="189">
        <v>9.3993325917686318E-2</v>
      </c>
      <c r="C2154" s="189">
        <v>0.26918798665183535</v>
      </c>
      <c r="D2154" s="189">
        <v>0.23359288097886541</v>
      </c>
      <c r="E2154" s="189">
        <v>9.1212458286985543E-2</v>
      </c>
      <c r="F2154" s="189">
        <v>5.8398220244716352E-2</v>
      </c>
      <c r="G2154" s="189">
        <v>0.22580645161290322</v>
      </c>
      <c r="H2154" s="189">
        <v>1.1123470522803114E-3</v>
      </c>
      <c r="I2154" s="189">
        <v>2.6696329254727477E-2</v>
      </c>
      <c r="J2154" s="188">
        <v>1</v>
      </c>
      <c r="K2154" s="190">
        <v>1798</v>
      </c>
      <c r="L2154" s="94"/>
      <c r="M2154" s="189">
        <v>8.1000000000000003E-2</v>
      </c>
      <c r="N2154" s="189">
        <v>0.108</v>
      </c>
      <c r="O2154" s="189">
        <v>0.249</v>
      </c>
      <c r="P2154" s="189">
        <v>0.28999999999999998</v>
      </c>
      <c r="Q2154" s="189">
        <v>0.215</v>
      </c>
      <c r="R2154" s="189">
        <v>0.254</v>
      </c>
      <c r="S2154" s="189">
        <v>7.9000000000000001E-2</v>
      </c>
      <c r="T2154" s="189">
        <v>0.105</v>
      </c>
      <c r="U2154" s="189">
        <v>4.8000000000000001E-2</v>
      </c>
      <c r="V2154" s="189">
        <v>7.0000000000000007E-2</v>
      </c>
      <c r="W2154" s="189">
        <v>0.20699999999999999</v>
      </c>
      <c r="X2154" s="189">
        <v>0.246</v>
      </c>
      <c r="Y2154" s="189">
        <v>0</v>
      </c>
      <c r="Z2154" s="189">
        <v>4.0000000000000001E-3</v>
      </c>
      <c r="AA2154" s="189">
        <v>0.02</v>
      </c>
      <c r="AB2154" s="189">
        <v>3.5000000000000003E-2</v>
      </c>
    </row>
    <row r="2155" spans="1:28" x14ac:dyDescent="0.25">
      <c r="A2155" s="94" t="s">
        <v>3668</v>
      </c>
      <c r="B2155" s="189">
        <v>0.28632075471698115</v>
      </c>
      <c r="C2155" s="189">
        <v>0.51462264150943393</v>
      </c>
      <c r="D2155" s="189">
        <v>9.764150943396227E-2</v>
      </c>
      <c r="E2155" s="189">
        <v>3.0660377358490566E-2</v>
      </c>
      <c r="F2155" s="189">
        <v>4.7169811320754717E-4</v>
      </c>
      <c r="G2155" s="189">
        <v>3.6792452830188678E-2</v>
      </c>
      <c r="H2155" s="189">
        <v>1.8867924528301887E-3</v>
      </c>
      <c r="I2155" s="189">
        <v>3.160377358490566E-2</v>
      </c>
      <c r="J2155" s="188">
        <v>1.0000000000000002</v>
      </c>
      <c r="K2155" s="190">
        <v>2120</v>
      </c>
      <c r="L2155" s="94"/>
      <c r="M2155" s="189">
        <v>0.26700000000000002</v>
      </c>
      <c r="N2155" s="189">
        <v>0.30599999999999999</v>
      </c>
      <c r="O2155" s="189">
        <v>0.49299999999999999</v>
      </c>
      <c r="P2155" s="189">
        <v>0.53600000000000003</v>
      </c>
      <c r="Q2155" s="189">
        <v>8.5999999999999993E-2</v>
      </c>
      <c r="R2155" s="189">
        <v>0.111</v>
      </c>
      <c r="S2155" s="189">
        <v>2.4E-2</v>
      </c>
      <c r="T2155" s="189">
        <v>3.9E-2</v>
      </c>
      <c r="U2155" s="189">
        <v>0</v>
      </c>
      <c r="V2155" s="189">
        <v>3.0000000000000001E-3</v>
      </c>
      <c r="W2155" s="189">
        <v>0.03</v>
      </c>
      <c r="X2155" s="189">
        <v>4.5999999999999999E-2</v>
      </c>
      <c r="Y2155" s="189">
        <v>1E-3</v>
      </c>
      <c r="Z2155" s="189">
        <v>5.0000000000000001E-3</v>
      </c>
      <c r="AA2155" s="189">
        <v>2.5000000000000001E-2</v>
      </c>
      <c r="AB2155" s="189">
        <v>0.04</v>
      </c>
    </row>
    <row r="2156" spans="1:28" x14ac:dyDescent="0.25">
      <c r="A2156" s="94" t="s">
        <v>3669</v>
      </c>
      <c r="B2156" s="189" t="s">
        <v>143</v>
      </c>
      <c r="C2156" s="189">
        <v>0.18227848101265823</v>
      </c>
      <c r="D2156" s="189">
        <v>0.26329113924050634</v>
      </c>
      <c r="E2156" s="189">
        <v>0.19493670886075951</v>
      </c>
      <c r="F2156" s="189">
        <v>3.0379746835443037E-2</v>
      </c>
      <c r="G2156" s="189">
        <v>0.26582278481012656</v>
      </c>
      <c r="H2156" s="189">
        <v>2.5316455696202532E-3</v>
      </c>
      <c r="I2156" s="189">
        <v>6.0759493670886074E-2</v>
      </c>
      <c r="J2156" s="188">
        <v>1.0000000000000002</v>
      </c>
      <c r="K2156" s="190">
        <v>395</v>
      </c>
      <c r="L2156" s="94"/>
      <c r="M2156" s="189" t="s">
        <v>143</v>
      </c>
      <c r="N2156" s="189" t="s">
        <v>143</v>
      </c>
      <c r="O2156" s="189">
        <v>0.14699999999999999</v>
      </c>
      <c r="P2156" s="189">
        <v>0.223</v>
      </c>
      <c r="Q2156" s="189">
        <v>0.222</v>
      </c>
      <c r="R2156" s="189">
        <v>0.309</v>
      </c>
      <c r="S2156" s="189">
        <v>0.159</v>
      </c>
      <c r="T2156" s="189">
        <v>0.23699999999999999</v>
      </c>
      <c r="U2156" s="189">
        <v>1.7000000000000001E-2</v>
      </c>
      <c r="V2156" s="189">
        <v>5.1999999999999998E-2</v>
      </c>
      <c r="W2156" s="189">
        <v>0.22500000000000001</v>
      </c>
      <c r="X2156" s="189">
        <v>0.311</v>
      </c>
      <c r="Y2156" s="189">
        <v>0</v>
      </c>
      <c r="Z2156" s="189">
        <v>1.4E-2</v>
      </c>
      <c r="AA2156" s="189">
        <v>4.1000000000000002E-2</v>
      </c>
      <c r="AB2156" s="189">
        <v>8.8999999999999996E-2</v>
      </c>
    </row>
    <row r="2157" spans="1:28" x14ac:dyDescent="0.25">
      <c r="A2157" s="94" t="s">
        <v>3670</v>
      </c>
      <c r="B2157" s="189" t="s">
        <v>143</v>
      </c>
      <c r="C2157" s="189">
        <v>0.25639386189258312</v>
      </c>
      <c r="D2157" s="189">
        <v>0.20332480818414322</v>
      </c>
      <c r="E2157" s="189">
        <v>0.12979539641943735</v>
      </c>
      <c r="F2157" s="189">
        <v>1.4066496163682864E-2</v>
      </c>
      <c r="G2157" s="189">
        <v>0.37595907928388744</v>
      </c>
      <c r="H2157" s="189">
        <v>1.2787723785166241E-3</v>
      </c>
      <c r="I2157" s="189">
        <v>1.9181585677749361E-2</v>
      </c>
      <c r="J2157" s="188">
        <v>0.99999999999999989</v>
      </c>
      <c r="K2157" s="190">
        <v>1564</v>
      </c>
      <c r="L2157" s="94"/>
      <c r="M2157" s="189" t="s">
        <v>143</v>
      </c>
      <c r="N2157" s="189" t="s">
        <v>143</v>
      </c>
      <c r="O2157" s="189">
        <v>0.23499999999999999</v>
      </c>
      <c r="P2157" s="189">
        <v>0.27900000000000003</v>
      </c>
      <c r="Q2157" s="189">
        <v>0.184</v>
      </c>
      <c r="R2157" s="189">
        <v>0.224</v>
      </c>
      <c r="S2157" s="189">
        <v>0.114</v>
      </c>
      <c r="T2157" s="189">
        <v>0.14699999999999999</v>
      </c>
      <c r="U2157" s="189">
        <v>8.9999999999999993E-3</v>
      </c>
      <c r="V2157" s="189">
        <v>2.1000000000000001E-2</v>
      </c>
      <c r="W2157" s="189">
        <v>0.35199999999999998</v>
      </c>
      <c r="X2157" s="189">
        <v>0.4</v>
      </c>
      <c r="Y2157" s="189">
        <v>0</v>
      </c>
      <c r="Z2157" s="189">
        <v>5.0000000000000001E-3</v>
      </c>
      <c r="AA2157" s="189">
        <v>1.2999999999999999E-2</v>
      </c>
      <c r="AB2157" s="189">
        <v>2.7E-2</v>
      </c>
    </row>
    <row r="2158" spans="1:28" x14ac:dyDescent="0.25">
      <c r="A2158" s="94" t="s">
        <v>3671</v>
      </c>
      <c r="B2158" s="189" t="s">
        <v>143</v>
      </c>
      <c r="C2158" s="189">
        <v>0.4623243933588761</v>
      </c>
      <c r="D2158" s="189">
        <v>0.38569604086845466</v>
      </c>
      <c r="E2158" s="189">
        <v>6.1302681992337162E-2</v>
      </c>
      <c r="F2158" s="189">
        <v>3.8314176245210726E-3</v>
      </c>
      <c r="G2158" s="189">
        <v>2.0434227330779056E-2</v>
      </c>
      <c r="H2158" s="189" t="s">
        <v>143</v>
      </c>
      <c r="I2158" s="189">
        <v>6.6411238825031929E-2</v>
      </c>
      <c r="J2158" s="188">
        <v>1</v>
      </c>
      <c r="K2158" s="190">
        <v>783</v>
      </c>
      <c r="L2158" s="94"/>
      <c r="M2158" s="189" t="s">
        <v>143</v>
      </c>
      <c r="N2158" s="189" t="s">
        <v>143</v>
      </c>
      <c r="O2158" s="189">
        <v>0.42799999999999999</v>
      </c>
      <c r="P2158" s="189">
        <v>0.497</v>
      </c>
      <c r="Q2158" s="189">
        <v>0.35199999999999998</v>
      </c>
      <c r="R2158" s="189">
        <v>0.42</v>
      </c>
      <c r="S2158" s="189">
        <v>4.7E-2</v>
      </c>
      <c r="T2158" s="189">
        <v>0.08</v>
      </c>
      <c r="U2158" s="189">
        <v>1E-3</v>
      </c>
      <c r="V2158" s="189">
        <v>1.0999999999999999E-2</v>
      </c>
      <c r="W2158" s="189">
        <v>1.2999999999999999E-2</v>
      </c>
      <c r="X2158" s="189">
        <v>3.3000000000000002E-2</v>
      </c>
      <c r="Y2158" s="189" t="s">
        <v>143</v>
      </c>
      <c r="Z2158" s="189" t="s">
        <v>143</v>
      </c>
      <c r="AA2158" s="189">
        <v>5.0999999999999997E-2</v>
      </c>
      <c r="AB2158" s="189">
        <v>8.5999999999999993E-2</v>
      </c>
    </row>
    <row r="2159" spans="1:28" x14ac:dyDescent="0.25">
      <c r="A2159" s="94" t="s">
        <v>3672</v>
      </c>
      <c r="B2159" s="189" t="s">
        <v>143</v>
      </c>
      <c r="C2159" s="189">
        <v>0.2470978441127695</v>
      </c>
      <c r="D2159" s="189">
        <v>0.33001658374792703</v>
      </c>
      <c r="E2159" s="189">
        <v>0.12106135986733002</v>
      </c>
      <c r="F2159" s="189">
        <v>1.9900497512437811E-2</v>
      </c>
      <c r="G2159" s="189">
        <v>0.25041459369817581</v>
      </c>
      <c r="H2159" s="189">
        <v>1.658374792703151E-3</v>
      </c>
      <c r="I2159" s="189">
        <v>2.9850746268656716E-2</v>
      </c>
      <c r="J2159" s="188">
        <v>1</v>
      </c>
      <c r="K2159" s="190">
        <v>603</v>
      </c>
      <c r="L2159" s="94"/>
      <c r="M2159" s="189" t="s">
        <v>143</v>
      </c>
      <c r="N2159" s="189" t="s">
        <v>143</v>
      </c>
      <c r="O2159" s="189">
        <v>0.214</v>
      </c>
      <c r="P2159" s="189">
        <v>0.28299999999999997</v>
      </c>
      <c r="Q2159" s="189">
        <v>0.29399999999999998</v>
      </c>
      <c r="R2159" s="189">
        <v>0.36899999999999999</v>
      </c>
      <c r="S2159" s="189">
        <v>9.7000000000000003E-2</v>
      </c>
      <c r="T2159" s="189">
        <v>0.15</v>
      </c>
      <c r="U2159" s="189">
        <v>1.0999999999999999E-2</v>
      </c>
      <c r="V2159" s="189">
        <v>3.4000000000000002E-2</v>
      </c>
      <c r="W2159" s="189">
        <v>0.217</v>
      </c>
      <c r="X2159" s="189">
        <v>0.28699999999999998</v>
      </c>
      <c r="Y2159" s="189">
        <v>0</v>
      </c>
      <c r="Z2159" s="189">
        <v>8.9999999999999993E-3</v>
      </c>
      <c r="AA2159" s="189">
        <v>1.9E-2</v>
      </c>
      <c r="AB2159" s="189">
        <v>4.7E-2</v>
      </c>
    </row>
    <row r="2160" spans="1:28" x14ac:dyDescent="0.25">
      <c r="A2160" s="94" t="s">
        <v>3673</v>
      </c>
      <c r="B2160" s="189" t="s">
        <v>143</v>
      </c>
      <c r="C2160" s="189">
        <v>0.3125</v>
      </c>
      <c r="D2160" s="189">
        <v>0.21590909090909091</v>
      </c>
      <c r="E2160" s="189">
        <v>8.8068181818181823E-2</v>
      </c>
      <c r="F2160" s="189">
        <v>0.16193181818181818</v>
      </c>
      <c r="G2160" s="189">
        <v>0.20170454545454544</v>
      </c>
      <c r="H2160" s="189">
        <v>2.840909090909091E-3</v>
      </c>
      <c r="I2160" s="189">
        <v>1.7045454545454544E-2</v>
      </c>
      <c r="J2160" s="188">
        <v>0.99999999999999989</v>
      </c>
      <c r="K2160" s="190">
        <v>352</v>
      </c>
      <c r="L2160" s="94"/>
      <c r="M2160" s="189" t="s">
        <v>143</v>
      </c>
      <c r="N2160" s="189" t="s">
        <v>143</v>
      </c>
      <c r="O2160" s="189">
        <v>0.26600000000000001</v>
      </c>
      <c r="P2160" s="189">
        <v>0.36299999999999999</v>
      </c>
      <c r="Q2160" s="189">
        <v>0.17599999999999999</v>
      </c>
      <c r="R2160" s="189">
        <v>0.26200000000000001</v>
      </c>
      <c r="S2160" s="189">
        <v>6.3E-2</v>
      </c>
      <c r="T2160" s="189">
        <v>0.122</v>
      </c>
      <c r="U2160" s="189">
        <v>0.127</v>
      </c>
      <c r="V2160" s="189">
        <v>0.20399999999999999</v>
      </c>
      <c r="W2160" s="189">
        <v>0.16300000000000001</v>
      </c>
      <c r="X2160" s="189">
        <v>0.247</v>
      </c>
      <c r="Y2160" s="189">
        <v>1E-3</v>
      </c>
      <c r="Z2160" s="189">
        <v>1.6E-2</v>
      </c>
      <c r="AA2160" s="189">
        <v>8.0000000000000002E-3</v>
      </c>
      <c r="AB2160" s="189">
        <v>3.6999999999999998E-2</v>
      </c>
    </row>
    <row r="2161" spans="1:28" x14ac:dyDescent="0.25">
      <c r="A2161" s="94" t="s">
        <v>3674</v>
      </c>
      <c r="B2161" s="189" t="s">
        <v>143</v>
      </c>
      <c r="C2161" s="189">
        <v>0.17215189873417722</v>
      </c>
      <c r="D2161" s="189">
        <v>0.2</v>
      </c>
      <c r="E2161" s="189">
        <v>0.11392405063291139</v>
      </c>
      <c r="F2161" s="189">
        <v>3.7974683544303799E-2</v>
      </c>
      <c r="G2161" s="189">
        <v>0.44556962025316454</v>
      </c>
      <c r="H2161" s="189">
        <v>5.0632911392405064E-3</v>
      </c>
      <c r="I2161" s="189">
        <v>2.5316455696202531E-2</v>
      </c>
      <c r="J2161" s="188">
        <v>1</v>
      </c>
      <c r="K2161" s="190">
        <v>395</v>
      </c>
      <c r="L2161" s="94"/>
      <c r="M2161" s="189" t="s">
        <v>143</v>
      </c>
      <c r="N2161" s="189" t="s">
        <v>143</v>
      </c>
      <c r="O2161" s="189">
        <v>0.13800000000000001</v>
      </c>
      <c r="P2161" s="189">
        <v>0.21199999999999999</v>
      </c>
      <c r="Q2161" s="189">
        <v>0.16400000000000001</v>
      </c>
      <c r="R2161" s="189">
        <v>0.24199999999999999</v>
      </c>
      <c r="S2161" s="189">
        <v>8.5999999999999993E-2</v>
      </c>
      <c r="T2161" s="189">
        <v>0.14899999999999999</v>
      </c>
      <c r="U2161" s="189">
        <v>2.3E-2</v>
      </c>
      <c r="V2161" s="189">
        <v>6.2E-2</v>
      </c>
      <c r="W2161" s="189">
        <v>0.39700000000000002</v>
      </c>
      <c r="X2161" s="189">
        <v>0.495</v>
      </c>
      <c r="Y2161" s="189">
        <v>1E-3</v>
      </c>
      <c r="Z2161" s="189">
        <v>1.7999999999999999E-2</v>
      </c>
      <c r="AA2161" s="189">
        <v>1.4E-2</v>
      </c>
      <c r="AB2161" s="189">
        <v>4.5999999999999999E-2</v>
      </c>
    </row>
    <row r="2162" spans="1:28" x14ac:dyDescent="0.25">
      <c r="A2162" s="94" t="s">
        <v>3675</v>
      </c>
      <c r="B2162" s="189" t="s">
        <v>143</v>
      </c>
      <c r="C2162" s="189">
        <v>0.2675374939525883</v>
      </c>
      <c r="D2162" s="189">
        <v>0.47701983551040156</v>
      </c>
      <c r="E2162" s="189">
        <v>0.10256410256410256</v>
      </c>
      <c r="F2162" s="189">
        <v>1.0159651669085631E-2</v>
      </c>
      <c r="G2162" s="189">
        <v>9.3855829704886304E-2</v>
      </c>
      <c r="H2162" s="189" t="s">
        <v>143</v>
      </c>
      <c r="I2162" s="189">
        <v>4.8863086598935658E-2</v>
      </c>
      <c r="J2162" s="188">
        <v>1</v>
      </c>
      <c r="K2162" s="190">
        <v>2067</v>
      </c>
      <c r="L2162" s="94"/>
      <c r="M2162" s="189" t="s">
        <v>143</v>
      </c>
      <c r="N2162" s="189" t="s">
        <v>143</v>
      </c>
      <c r="O2162" s="189">
        <v>0.249</v>
      </c>
      <c r="P2162" s="189">
        <v>0.28699999999999998</v>
      </c>
      <c r="Q2162" s="189">
        <v>0.45600000000000002</v>
      </c>
      <c r="R2162" s="189">
        <v>0.499</v>
      </c>
      <c r="S2162" s="189">
        <v>0.09</v>
      </c>
      <c r="T2162" s="189">
        <v>0.11600000000000001</v>
      </c>
      <c r="U2162" s="189">
        <v>7.0000000000000001E-3</v>
      </c>
      <c r="V2162" s="189">
        <v>1.4999999999999999E-2</v>
      </c>
      <c r="W2162" s="189">
        <v>8.2000000000000003E-2</v>
      </c>
      <c r="X2162" s="189">
        <v>0.107</v>
      </c>
      <c r="Y2162" s="189" t="s">
        <v>143</v>
      </c>
      <c r="Z2162" s="189" t="s">
        <v>143</v>
      </c>
      <c r="AA2162" s="189">
        <v>0.04</v>
      </c>
      <c r="AB2162" s="189">
        <v>5.8999999999999997E-2</v>
      </c>
    </row>
    <row r="2163" spans="1:28" x14ac:dyDescent="0.25">
      <c r="A2163" s="94" t="s">
        <v>3676</v>
      </c>
      <c r="B2163" s="189" t="s">
        <v>143</v>
      </c>
      <c r="C2163" s="189">
        <v>0.3619631901840491</v>
      </c>
      <c r="D2163" s="189">
        <v>0.3987730061349693</v>
      </c>
      <c r="E2163" s="189">
        <v>9.5092024539877307E-2</v>
      </c>
      <c r="F2163" s="189">
        <v>2.4539877300613498E-2</v>
      </c>
      <c r="G2163" s="189">
        <v>9.202453987730061E-2</v>
      </c>
      <c r="H2163" s="189" t="s">
        <v>143</v>
      </c>
      <c r="I2163" s="189">
        <v>2.7607361963190184E-2</v>
      </c>
      <c r="J2163" s="188">
        <v>1</v>
      </c>
      <c r="K2163" s="190">
        <v>326</v>
      </c>
      <c r="L2163" s="94"/>
      <c r="M2163" s="189" t="s">
        <v>143</v>
      </c>
      <c r="N2163" s="189" t="s">
        <v>143</v>
      </c>
      <c r="O2163" s="189">
        <v>0.312</v>
      </c>
      <c r="P2163" s="189">
        <v>0.41499999999999998</v>
      </c>
      <c r="Q2163" s="189">
        <v>0.34699999999999998</v>
      </c>
      <c r="R2163" s="189">
        <v>0.45300000000000001</v>
      </c>
      <c r="S2163" s="189">
        <v>6.8000000000000005E-2</v>
      </c>
      <c r="T2163" s="189">
        <v>0.13200000000000001</v>
      </c>
      <c r="U2163" s="189">
        <v>1.2E-2</v>
      </c>
      <c r="V2163" s="189">
        <v>4.8000000000000001E-2</v>
      </c>
      <c r="W2163" s="189">
        <v>6.5000000000000002E-2</v>
      </c>
      <c r="X2163" s="189">
        <v>0.128</v>
      </c>
      <c r="Y2163" s="189" t="s">
        <v>143</v>
      </c>
      <c r="Z2163" s="189" t="s">
        <v>143</v>
      </c>
      <c r="AA2163" s="189">
        <v>1.4999999999999999E-2</v>
      </c>
      <c r="AB2163" s="189">
        <v>5.1999999999999998E-2</v>
      </c>
    </row>
    <row r="2164" spans="1:28" x14ac:dyDescent="0.25">
      <c r="A2164" s="94" t="s">
        <v>3677</v>
      </c>
      <c r="B2164" s="189">
        <v>5.7490383615760476E-2</v>
      </c>
      <c r="C2164" s="189">
        <v>0.3241501195550473</v>
      </c>
      <c r="D2164" s="189">
        <v>0.2858231971445403</v>
      </c>
      <c r="E2164" s="189">
        <v>9.037668503309422E-2</v>
      </c>
      <c r="F2164" s="189">
        <v>1.7188203901999516E-2</v>
      </c>
      <c r="G2164" s="189">
        <v>0.18851578473160757</v>
      </c>
      <c r="H2164" s="189">
        <v>1.6287209342620507E-3</v>
      </c>
      <c r="I2164" s="189">
        <v>3.4826905083688534E-2</v>
      </c>
      <c r="J2164" s="188">
        <v>1</v>
      </c>
      <c r="K2164" s="190">
        <v>28857</v>
      </c>
      <c r="L2164" s="94"/>
      <c r="M2164" s="189">
        <v>5.5E-2</v>
      </c>
      <c r="N2164" s="189">
        <v>0.06</v>
      </c>
      <c r="O2164" s="189">
        <v>0.31900000000000001</v>
      </c>
      <c r="P2164" s="189">
        <v>0.33</v>
      </c>
      <c r="Q2164" s="189">
        <v>0.28100000000000003</v>
      </c>
      <c r="R2164" s="189">
        <v>0.29099999999999998</v>
      </c>
      <c r="S2164" s="189">
        <v>8.6999999999999994E-2</v>
      </c>
      <c r="T2164" s="189">
        <v>9.4E-2</v>
      </c>
      <c r="U2164" s="189">
        <v>1.6E-2</v>
      </c>
      <c r="V2164" s="189">
        <v>1.9E-2</v>
      </c>
      <c r="W2164" s="189">
        <v>0.184</v>
      </c>
      <c r="X2164" s="189">
        <v>0.193</v>
      </c>
      <c r="Y2164" s="189">
        <v>1E-3</v>
      </c>
      <c r="Z2164" s="189">
        <v>2E-3</v>
      </c>
      <c r="AA2164" s="189">
        <v>3.3000000000000002E-2</v>
      </c>
      <c r="AB2164" s="189">
        <v>3.6999999999999998E-2</v>
      </c>
    </row>
    <row r="2165" spans="1:28" x14ac:dyDescent="0.25">
      <c r="A2165" s="94" t="s">
        <v>3678</v>
      </c>
      <c r="B2165" s="189" t="s">
        <v>143</v>
      </c>
      <c r="C2165" s="189">
        <v>0.38730158730158731</v>
      </c>
      <c r="D2165" s="189">
        <v>0.27724867724867724</v>
      </c>
      <c r="E2165" s="189">
        <v>0.12486772486772486</v>
      </c>
      <c r="F2165" s="189">
        <v>1.3756613756613757E-2</v>
      </c>
      <c r="G2165" s="189">
        <v>0.1671957671957672</v>
      </c>
      <c r="H2165" s="189">
        <v>2.1164021164021165E-3</v>
      </c>
      <c r="I2165" s="189">
        <v>2.7513227513227514E-2</v>
      </c>
      <c r="J2165" s="188">
        <v>1</v>
      </c>
      <c r="K2165" s="190">
        <v>945</v>
      </c>
      <c r="L2165" s="94"/>
      <c r="M2165" s="189" t="s">
        <v>143</v>
      </c>
      <c r="N2165" s="189" t="s">
        <v>143</v>
      </c>
      <c r="O2165" s="189">
        <v>0.35699999999999998</v>
      </c>
      <c r="P2165" s="189">
        <v>0.41899999999999998</v>
      </c>
      <c r="Q2165" s="189">
        <v>0.25</v>
      </c>
      <c r="R2165" s="189">
        <v>0.307</v>
      </c>
      <c r="S2165" s="189">
        <v>0.105</v>
      </c>
      <c r="T2165" s="189">
        <v>0.14699999999999999</v>
      </c>
      <c r="U2165" s="189">
        <v>8.0000000000000002E-3</v>
      </c>
      <c r="V2165" s="189">
        <v>2.3E-2</v>
      </c>
      <c r="W2165" s="189">
        <v>0.14499999999999999</v>
      </c>
      <c r="X2165" s="189">
        <v>0.192</v>
      </c>
      <c r="Y2165" s="189">
        <v>1E-3</v>
      </c>
      <c r="Z2165" s="189">
        <v>8.0000000000000002E-3</v>
      </c>
      <c r="AA2165" s="189">
        <v>1.9E-2</v>
      </c>
      <c r="AB2165" s="189">
        <v>0.04</v>
      </c>
    </row>
    <row r="2166" spans="1:28" x14ac:dyDescent="0.25">
      <c r="A2166" s="94" t="s">
        <v>3679</v>
      </c>
      <c r="B2166" s="189" t="s">
        <v>143</v>
      </c>
      <c r="C2166" s="189">
        <v>8.9467723669309177E-2</v>
      </c>
      <c r="D2166" s="189">
        <v>0.23103057757644394</v>
      </c>
      <c r="E2166" s="189">
        <v>8.0407701019252542E-2</v>
      </c>
      <c r="F2166" s="189">
        <v>5.6625141562853904E-3</v>
      </c>
      <c r="G2166" s="189">
        <v>0.54020385050962627</v>
      </c>
      <c r="H2166" s="189">
        <v>4.5300113250283129E-3</v>
      </c>
      <c r="I2166" s="189">
        <v>4.8697621744054363E-2</v>
      </c>
      <c r="J2166" s="188">
        <v>1</v>
      </c>
      <c r="K2166" s="190">
        <v>883</v>
      </c>
      <c r="L2166" s="94"/>
      <c r="M2166" s="189" t="s">
        <v>143</v>
      </c>
      <c r="N2166" s="189" t="s">
        <v>143</v>
      </c>
      <c r="O2166" s="189">
        <v>7.1999999999999995E-2</v>
      </c>
      <c r="P2166" s="189">
        <v>0.11</v>
      </c>
      <c r="Q2166" s="189">
        <v>0.20399999999999999</v>
      </c>
      <c r="R2166" s="189">
        <v>0.26</v>
      </c>
      <c r="S2166" s="189">
        <v>6.4000000000000001E-2</v>
      </c>
      <c r="T2166" s="189">
        <v>0.1</v>
      </c>
      <c r="U2166" s="189">
        <v>2E-3</v>
      </c>
      <c r="V2166" s="189">
        <v>1.2999999999999999E-2</v>
      </c>
      <c r="W2166" s="189">
        <v>0.50700000000000001</v>
      </c>
      <c r="X2166" s="189">
        <v>0.57299999999999995</v>
      </c>
      <c r="Y2166" s="189">
        <v>2E-3</v>
      </c>
      <c r="Z2166" s="189">
        <v>1.2E-2</v>
      </c>
      <c r="AA2166" s="189">
        <v>3.5999999999999997E-2</v>
      </c>
      <c r="AB2166" s="189">
        <v>6.5000000000000002E-2</v>
      </c>
    </row>
    <row r="2167" spans="1:28" x14ac:dyDescent="0.25">
      <c r="A2167" s="94" t="s">
        <v>3680</v>
      </c>
      <c r="B2167" s="189">
        <v>0.27825786380919459</v>
      </c>
      <c r="C2167" s="189">
        <v>1.7283097131005876E-3</v>
      </c>
      <c r="D2167" s="189">
        <v>0.58209471137227786</v>
      </c>
      <c r="E2167" s="189">
        <v>4.4244728655375043E-2</v>
      </c>
      <c r="F2167" s="189">
        <v>7.4662979605945382E-2</v>
      </c>
      <c r="G2167" s="189">
        <v>7.2589007950224684E-3</v>
      </c>
      <c r="H2167" s="189" t="s">
        <v>143</v>
      </c>
      <c r="I2167" s="189">
        <v>1.1752506049083997E-2</v>
      </c>
      <c r="J2167" s="188">
        <v>0.99999999999999978</v>
      </c>
      <c r="K2167" s="190">
        <v>2893</v>
      </c>
      <c r="L2167" s="94"/>
      <c r="M2167" s="189">
        <v>0.26200000000000001</v>
      </c>
      <c r="N2167" s="189">
        <v>0.29499999999999998</v>
      </c>
      <c r="O2167" s="189">
        <v>1E-3</v>
      </c>
      <c r="P2167" s="189">
        <v>4.0000000000000001E-3</v>
      </c>
      <c r="Q2167" s="189">
        <v>0.56399999999999995</v>
      </c>
      <c r="R2167" s="189">
        <v>0.6</v>
      </c>
      <c r="S2167" s="189">
        <v>3.6999999999999998E-2</v>
      </c>
      <c r="T2167" s="189">
        <v>5.1999999999999998E-2</v>
      </c>
      <c r="U2167" s="189">
        <v>6.6000000000000003E-2</v>
      </c>
      <c r="V2167" s="189">
        <v>8.5000000000000006E-2</v>
      </c>
      <c r="W2167" s="189">
        <v>5.0000000000000001E-3</v>
      </c>
      <c r="X2167" s="189">
        <v>1.0999999999999999E-2</v>
      </c>
      <c r="Y2167" s="189" t="s">
        <v>143</v>
      </c>
      <c r="Z2167" s="189" t="s">
        <v>143</v>
      </c>
      <c r="AA2167" s="189">
        <v>8.0000000000000002E-3</v>
      </c>
      <c r="AB2167" s="189">
        <v>1.6E-2</v>
      </c>
    </row>
    <row r="2168" spans="1:28" x14ac:dyDescent="0.25">
      <c r="A2168" s="94" t="s">
        <v>3681</v>
      </c>
      <c r="B2168" s="189">
        <v>9.2395748160261651E-2</v>
      </c>
      <c r="C2168" s="189">
        <v>0.29435813573180702</v>
      </c>
      <c r="D2168" s="189">
        <v>0.26137912237666938</v>
      </c>
      <c r="E2168" s="189">
        <v>8.3401471790678652E-2</v>
      </c>
      <c r="F2168" s="189">
        <v>2.8890705914418096E-2</v>
      </c>
      <c r="G2168" s="189">
        <v>0.20795857181793403</v>
      </c>
      <c r="H2168" s="189">
        <v>8.1766148814390845E-4</v>
      </c>
      <c r="I2168" s="189">
        <v>3.0798582720087217E-2</v>
      </c>
      <c r="J2168" s="188">
        <v>1</v>
      </c>
      <c r="K2168" s="190">
        <v>3669</v>
      </c>
      <c r="L2168" s="94"/>
      <c r="M2168" s="189">
        <v>8.3000000000000004E-2</v>
      </c>
      <c r="N2168" s="189">
        <v>0.10199999999999999</v>
      </c>
      <c r="O2168" s="189">
        <v>0.28000000000000003</v>
      </c>
      <c r="P2168" s="189">
        <v>0.309</v>
      </c>
      <c r="Q2168" s="189">
        <v>0.247</v>
      </c>
      <c r="R2168" s="189">
        <v>0.27600000000000002</v>
      </c>
      <c r="S2168" s="189">
        <v>7.4999999999999997E-2</v>
      </c>
      <c r="T2168" s="189">
        <v>9.2999999999999999E-2</v>
      </c>
      <c r="U2168" s="189">
        <v>2.4E-2</v>
      </c>
      <c r="V2168" s="189">
        <v>3.5000000000000003E-2</v>
      </c>
      <c r="W2168" s="189">
        <v>0.19500000000000001</v>
      </c>
      <c r="X2168" s="189">
        <v>0.221</v>
      </c>
      <c r="Y2168" s="189">
        <v>0</v>
      </c>
      <c r="Z2168" s="189">
        <v>2E-3</v>
      </c>
      <c r="AA2168" s="189">
        <v>2.5999999999999999E-2</v>
      </c>
      <c r="AB2168" s="189">
        <v>3.6999999999999998E-2</v>
      </c>
    </row>
    <row r="2169" spans="1:28" x14ac:dyDescent="0.25">
      <c r="A2169" s="94" t="s">
        <v>3682</v>
      </c>
      <c r="B2169" s="189">
        <v>0.28017048003589051</v>
      </c>
      <c r="C2169" s="189">
        <v>0.54688200986989677</v>
      </c>
      <c r="D2169" s="189">
        <v>8.8156123822341864E-2</v>
      </c>
      <c r="E2169" s="189">
        <v>2.243158366980709E-2</v>
      </c>
      <c r="F2169" s="189">
        <v>2.2431583669807088E-4</v>
      </c>
      <c r="G2169" s="189">
        <v>3.4768954688200987E-2</v>
      </c>
      <c r="H2169" s="189">
        <v>1.1215791834903544E-3</v>
      </c>
      <c r="I2169" s="189">
        <v>2.6244952893674293E-2</v>
      </c>
      <c r="J2169" s="188">
        <v>0.99999999999999989</v>
      </c>
      <c r="K2169" s="190">
        <v>4458</v>
      </c>
      <c r="L2169" s="94"/>
      <c r="M2169" s="189">
        <v>0.26700000000000002</v>
      </c>
      <c r="N2169" s="189">
        <v>0.29399999999999998</v>
      </c>
      <c r="O2169" s="189">
        <v>0.53200000000000003</v>
      </c>
      <c r="P2169" s="189">
        <v>0.56100000000000005</v>
      </c>
      <c r="Q2169" s="189">
        <v>0.08</v>
      </c>
      <c r="R2169" s="189">
        <v>9.7000000000000003E-2</v>
      </c>
      <c r="S2169" s="189">
        <v>1.7999999999999999E-2</v>
      </c>
      <c r="T2169" s="189">
        <v>2.7E-2</v>
      </c>
      <c r="U2169" s="189">
        <v>0</v>
      </c>
      <c r="V2169" s="189">
        <v>1E-3</v>
      </c>
      <c r="W2169" s="189">
        <v>0.03</v>
      </c>
      <c r="X2169" s="189">
        <v>4.1000000000000002E-2</v>
      </c>
      <c r="Y2169" s="189">
        <v>0</v>
      </c>
      <c r="Z2169" s="189">
        <v>3.0000000000000001E-3</v>
      </c>
      <c r="AA2169" s="189">
        <v>2.1999999999999999E-2</v>
      </c>
      <c r="AB2169" s="189">
        <v>3.1E-2</v>
      </c>
    </row>
    <row r="2170" spans="1:28" x14ac:dyDescent="0.25">
      <c r="A2170" s="94" t="s">
        <v>3683</v>
      </c>
      <c r="B2170" s="189" t="s">
        <v>143</v>
      </c>
      <c r="C2170" s="189">
        <v>0.24850299401197604</v>
      </c>
      <c r="D2170" s="189">
        <v>0.33233532934131738</v>
      </c>
      <c r="E2170" s="189">
        <v>0.16317365269461079</v>
      </c>
      <c r="F2170" s="189">
        <v>1.9461077844311378E-2</v>
      </c>
      <c r="G2170" s="189">
        <v>0.20808383233532934</v>
      </c>
      <c r="H2170" s="189">
        <v>1.4970059880239522E-3</v>
      </c>
      <c r="I2170" s="189">
        <v>2.6946107784431138E-2</v>
      </c>
      <c r="J2170" s="188">
        <v>1</v>
      </c>
      <c r="K2170" s="190">
        <v>668</v>
      </c>
      <c r="L2170" s="94"/>
      <c r="M2170" s="189" t="s">
        <v>143</v>
      </c>
      <c r="N2170" s="189" t="s">
        <v>143</v>
      </c>
      <c r="O2170" s="189">
        <v>0.217</v>
      </c>
      <c r="P2170" s="189">
        <v>0.28299999999999997</v>
      </c>
      <c r="Q2170" s="189">
        <v>0.29799999999999999</v>
      </c>
      <c r="R2170" s="189">
        <v>0.36899999999999999</v>
      </c>
      <c r="S2170" s="189">
        <v>0.13700000000000001</v>
      </c>
      <c r="T2170" s="189">
        <v>0.193</v>
      </c>
      <c r="U2170" s="189">
        <v>1.0999999999999999E-2</v>
      </c>
      <c r="V2170" s="189">
        <v>3.3000000000000002E-2</v>
      </c>
      <c r="W2170" s="189">
        <v>0.17899999999999999</v>
      </c>
      <c r="X2170" s="189">
        <v>0.24</v>
      </c>
      <c r="Y2170" s="189">
        <v>0</v>
      </c>
      <c r="Z2170" s="189">
        <v>8.0000000000000002E-3</v>
      </c>
      <c r="AA2170" s="189">
        <v>1.7000000000000001E-2</v>
      </c>
      <c r="AB2170" s="189">
        <v>4.2000000000000003E-2</v>
      </c>
    </row>
    <row r="2171" spans="1:28" x14ac:dyDescent="0.25">
      <c r="A2171" s="94" t="s">
        <v>3684</v>
      </c>
      <c r="B2171" s="189" t="s">
        <v>143</v>
      </c>
      <c r="C2171" s="189">
        <v>0.21935300794551646</v>
      </c>
      <c r="D2171" s="189">
        <v>0.28320090805902381</v>
      </c>
      <c r="E2171" s="189">
        <v>0.12060158910329172</v>
      </c>
      <c r="F2171" s="189">
        <v>1.7593643586833144E-2</v>
      </c>
      <c r="G2171" s="189">
        <v>0.32945516458569807</v>
      </c>
      <c r="H2171" s="189">
        <v>2.2701475595913734E-3</v>
      </c>
      <c r="I2171" s="189">
        <v>2.7525539160045402E-2</v>
      </c>
      <c r="J2171" s="188">
        <v>0.99999999999999989</v>
      </c>
      <c r="K2171" s="190">
        <v>3524</v>
      </c>
      <c r="L2171" s="94"/>
      <c r="M2171" s="189" t="s">
        <v>143</v>
      </c>
      <c r="N2171" s="189" t="s">
        <v>143</v>
      </c>
      <c r="O2171" s="189">
        <v>0.20599999999999999</v>
      </c>
      <c r="P2171" s="189">
        <v>0.23300000000000001</v>
      </c>
      <c r="Q2171" s="189">
        <v>0.26900000000000002</v>
      </c>
      <c r="R2171" s="189">
        <v>0.29799999999999999</v>
      </c>
      <c r="S2171" s="189">
        <v>0.11</v>
      </c>
      <c r="T2171" s="189">
        <v>0.13200000000000001</v>
      </c>
      <c r="U2171" s="189">
        <v>1.4E-2</v>
      </c>
      <c r="V2171" s="189">
        <v>2.1999999999999999E-2</v>
      </c>
      <c r="W2171" s="189">
        <v>0.314</v>
      </c>
      <c r="X2171" s="189">
        <v>0.34499999999999997</v>
      </c>
      <c r="Y2171" s="189">
        <v>1E-3</v>
      </c>
      <c r="Z2171" s="189">
        <v>4.0000000000000001E-3</v>
      </c>
      <c r="AA2171" s="189">
        <v>2.3E-2</v>
      </c>
      <c r="AB2171" s="189">
        <v>3.3000000000000002E-2</v>
      </c>
    </row>
    <row r="2172" spans="1:28" x14ac:dyDescent="0.25">
      <c r="A2172" s="94" t="s">
        <v>3685</v>
      </c>
      <c r="B2172" s="189" t="s">
        <v>143</v>
      </c>
      <c r="C2172" s="189">
        <v>0.54231974921630099</v>
      </c>
      <c r="D2172" s="189">
        <v>0.31974921630094044</v>
      </c>
      <c r="E2172" s="189">
        <v>4.1797283176593522E-2</v>
      </c>
      <c r="F2172" s="189">
        <v>1.0449320794148381E-3</v>
      </c>
      <c r="G2172" s="189">
        <v>1.7763845350052248E-2</v>
      </c>
      <c r="H2172" s="189" t="s">
        <v>143</v>
      </c>
      <c r="I2172" s="189">
        <v>7.7324973876698011E-2</v>
      </c>
      <c r="J2172" s="188">
        <v>1</v>
      </c>
      <c r="K2172" s="190">
        <v>957</v>
      </c>
      <c r="L2172" s="94"/>
      <c r="M2172" s="189" t="s">
        <v>143</v>
      </c>
      <c r="N2172" s="189" t="s">
        <v>143</v>
      </c>
      <c r="O2172" s="189">
        <v>0.51100000000000001</v>
      </c>
      <c r="P2172" s="189">
        <v>0.57399999999999995</v>
      </c>
      <c r="Q2172" s="189">
        <v>0.29099999999999998</v>
      </c>
      <c r="R2172" s="189">
        <v>0.35</v>
      </c>
      <c r="S2172" s="189">
        <v>3.1E-2</v>
      </c>
      <c r="T2172" s="189">
        <v>5.6000000000000001E-2</v>
      </c>
      <c r="U2172" s="189">
        <v>0</v>
      </c>
      <c r="V2172" s="189">
        <v>6.0000000000000001E-3</v>
      </c>
      <c r="W2172" s="189">
        <v>1.0999999999999999E-2</v>
      </c>
      <c r="X2172" s="189">
        <v>2.8000000000000001E-2</v>
      </c>
      <c r="Y2172" s="189" t="s">
        <v>143</v>
      </c>
      <c r="Z2172" s="189" t="s">
        <v>143</v>
      </c>
      <c r="AA2172" s="189">
        <v>6.2E-2</v>
      </c>
      <c r="AB2172" s="189">
        <v>9.6000000000000002E-2</v>
      </c>
    </row>
    <row r="2173" spans="1:28" x14ac:dyDescent="0.25">
      <c r="A2173" s="94" t="s">
        <v>3686</v>
      </c>
      <c r="B2173" s="189" t="s">
        <v>143</v>
      </c>
      <c r="C2173" s="189">
        <v>0.22623574144486691</v>
      </c>
      <c r="D2173" s="189">
        <v>0.36882129277566539</v>
      </c>
      <c r="E2173" s="189">
        <v>0.10836501901140684</v>
      </c>
      <c r="F2173" s="189">
        <v>1.2357414448669201E-2</v>
      </c>
      <c r="G2173" s="189">
        <v>0.25475285171102663</v>
      </c>
      <c r="H2173" s="189">
        <v>9.5057034220532319E-4</v>
      </c>
      <c r="I2173" s="189">
        <v>2.8517110266159697E-2</v>
      </c>
      <c r="J2173" s="188">
        <v>1.0000000000000002</v>
      </c>
      <c r="K2173" s="190">
        <v>1052</v>
      </c>
      <c r="L2173" s="94"/>
      <c r="M2173" s="189" t="s">
        <v>143</v>
      </c>
      <c r="N2173" s="189" t="s">
        <v>143</v>
      </c>
      <c r="O2173" s="189">
        <v>0.20200000000000001</v>
      </c>
      <c r="P2173" s="189">
        <v>0.252</v>
      </c>
      <c r="Q2173" s="189">
        <v>0.34</v>
      </c>
      <c r="R2173" s="189">
        <v>0.39800000000000002</v>
      </c>
      <c r="S2173" s="189">
        <v>9.0999999999999998E-2</v>
      </c>
      <c r="T2173" s="189">
        <v>0.129</v>
      </c>
      <c r="U2173" s="189">
        <v>7.0000000000000001E-3</v>
      </c>
      <c r="V2173" s="189">
        <v>2.1000000000000001E-2</v>
      </c>
      <c r="W2173" s="189">
        <v>0.22900000000000001</v>
      </c>
      <c r="X2173" s="189">
        <v>0.28199999999999997</v>
      </c>
      <c r="Y2173" s="189">
        <v>0</v>
      </c>
      <c r="Z2173" s="189">
        <v>5.0000000000000001E-3</v>
      </c>
      <c r="AA2173" s="189">
        <v>0.02</v>
      </c>
      <c r="AB2173" s="189">
        <v>0.04</v>
      </c>
    </row>
    <row r="2174" spans="1:28" x14ac:dyDescent="0.25">
      <c r="A2174" s="94" t="s">
        <v>3687</v>
      </c>
      <c r="B2174" s="189" t="s">
        <v>143</v>
      </c>
      <c r="C2174" s="189">
        <v>0.44938271604938274</v>
      </c>
      <c r="D2174" s="189">
        <v>0.18641975308641975</v>
      </c>
      <c r="E2174" s="189">
        <v>4.4444444444444446E-2</v>
      </c>
      <c r="F2174" s="189">
        <v>8.1481481481481488E-2</v>
      </c>
      <c r="G2174" s="189">
        <v>0.21234567901234569</v>
      </c>
      <c r="H2174" s="189" t="s">
        <v>143</v>
      </c>
      <c r="I2174" s="189">
        <v>2.5925925925925925E-2</v>
      </c>
      <c r="J2174" s="188">
        <v>1</v>
      </c>
      <c r="K2174" s="190">
        <v>810</v>
      </c>
      <c r="L2174" s="94"/>
      <c r="M2174" s="189" t="s">
        <v>143</v>
      </c>
      <c r="N2174" s="189" t="s">
        <v>143</v>
      </c>
      <c r="O2174" s="189">
        <v>0.41499999999999998</v>
      </c>
      <c r="P2174" s="189">
        <v>0.48399999999999999</v>
      </c>
      <c r="Q2174" s="189">
        <v>0.161</v>
      </c>
      <c r="R2174" s="189">
        <v>0.215</v>
      </c>
      <c r="S2174" s="189">
        <v>3.2000000000000001E-2</v>
      </c>
      <c r="T2174" s="189">
        <v>6.0999999999999999E-2</v>
      </c>
      <c r="U2174" s="189">
        <v>6.5000000000000002E-2</v>
      </c>
      <c r="V2174" s="189">
        <v>0.10199999999999999</v>
      </c>
      <c r="W2174" s="189">
        <v>0.186</v>
      </c>
      <c r="X2174" s="189">
        <v>0.24199999999999999</v>
      </c>
      <c r="Y2174" s="189" t="s">
        <v>143</v>
      </c>
      <c r="Z2174" s="189" t="s">
        <v>143</v>
      </c>
      <c r="AA2174" s="189">
        <v>1.7000000000000001E-2</v>
      </c>
      <c r="AB2174" s="189">
        <v>3.9E-2</v>
      </c>
    </row>
    <row r="2175" spans="1:28" x14ac:dyDescent="0.25">
      <c r="A2175" s="94" t="s">
        <v>3688</v>
      </c>
      <c r="B2175" s="189" t="s">
        <v>143</v>
      </c>
      <c r="C2175" s="189">
        <v>0.12547051442910917</v>
      </c>
      <c r="D2175" s="189">
        <v>0.27728983688833125</v>
      </c>
      <c r="E2175" s="189">
        <v>0.12170639899623588</v>
      </c>
      <c r="F2175" s="189">
        <v>2.0075282308657464E-2</v>
      </c>
      <c r="G2175" s="189">
        <v>0.38644918444165621</v>
      </c>
      <c r="H2175" s="189">
        <v>3.7641154328732747E-3</v>
      </c>
      <c r="I2175" s="189">
        <v>6.5244667503136761E-2</v>
      </c>
      <c r="J2175" s="188">
        <v>1</v>
      </c>
      <c r="K2175" s="190">
        <v>797</v>
      </c>
      <c r="L2175" s="94"/>
      <c r="M2175" s="189" t="s">
        <v>143</v>
      </c>
      <c r="N2175" s="189" t="s">
        <v>143</v>
      </c>
      <c r="O2175" s="189">
        <v>0.104</v>
      </c>
      <c r="P2175" s="189">
        <v>0.15</v>
      </c>
      <c r="Q2175" s="189">
        <v>0.247</v>
      </c>
      <c r="R2175" s="189">
        <v>0.309</v>
      </c>
      <c r="S2175" s="189">
        <v>0.10100000000000001</v>
      </c>
      <c r="T2175" s="189">
        <v>0.14599999999999999</v>
      </c>
      <c r="U2175" s="189">
        <v>1.2E-2</v>
      </c>
      <c r="V2175" s="189">
        <v>3.2000000000000001E-2</v>
      </c>
      <c r="W2175" s="189">
        <v>0.35299999999999998</v>
      </c>
      <c r="X2175" s="189">
        <v>0.42099999999999999</v>
      </c>
      <c r="Y2175" s="189">
        <v>1E-3</v>
      </c>
      <c r="Z2175" s="189">
        <v>1.0999999999999999E-2</v>
      </c>
      <c r="AA2175" s="189">
        <v>0.05</v>
      </c>
      <c r="AB2175" s="189">
        <v>8.5000000000000006E-2</v>
      </c>
    </row>
    <row r="2176" spans="1:28" x14ac:dyDescent="0.25">
      <c r="A2176" s="94" t="s">
        <v>3689</v>
      </c>
      <c r="B2176" s="189" t="s">
        <v>143</v>
      </c>
      <c r="C2176" s="189">
        <v>0.3763819095477387</v>
      </c>
      <c r="D2176" s="189">
        <v>0.42110552763819098</v>
      </c>
      <c r="E2176" s="189">
        <v>8.8944723618090457E-2</v>
      </c>
      <c r="F2176" s="189">
        <v>1.4321608040201005E-2</v>
      </c>
      <c r="G2176" s="189">
        <v>6.1809045226130656E-2</v>
      </c>
      <c r="H2176" s="189">
        <v>1.0050251256281408E-3</v>
      </c>
      <c r="I2176" s="189">
        <v>3.6432160804020099E-2</v>
      </c>
      <c r="J2176" s="188">
        <v>1</v>
      </c>
      <c r="K2176" s="190">
        <v>3980</v>
      </c>
      <c r="L2176" s="94"/>
      <c r="M2176" s="189" t="s">
        <v>143</v>
      </c>
      <c r="N2176" s="189" t="s">
        <v>143</v>
      </c>
      <c r="O2176" s="189">
        <v>0.36099999999999999</v>
      </c>
      <c r="P2176" s="189">
        <v>0.39200000000000002</v>
      </c>
      <c r="Q2176" s="189">
        <v>0.40600000000000003</v>
      </c>
      <c r="R2176" s="189">
        <v>0.437</v>
      </c>
      <c r="S2176" s="189">
        <v>0.08</v>
      </c>
      <c r="T2176" s="189">
        <v>9.8000000000000004E-2</v>
      </c>
      <c r="U2176" s="189">
        <v>1.0999999999999999E-2</v>
      </c>
      <c r="V2176" s="189">
        <v>1.9E-2</v>
      </c>
      <c r="W2176" s="189">
        <v>5.5E-2</v>
      </c>
      <c r="X2176" s="189">
        <v>7.0000000000000007E-2</v>
      </c>
      <c r="Y2176" s="189">
        <v>0</v>
      </c>
      <c r="Z2176" s="189">
        <v>3.0000000000000001E-3</v>
      </c>
      <c r="AA2176" s="189">
        <v>3.1E-2</v>
      </c>
      <c r="AB2176" s="189">
        <v>4.2999999999999997E-2</v>
      </c>
    </row>
    <row r="2177" spans="1:28" x14ac:dyDescent="0.25">
      <c r="A2177" s="94" t="s">
        <v>3690</v>
      </c>
      <c r="B2177" s="189" t="s">
        <v>143</v>
      </c>
      <c r="C2177" s="189">
        <v>0.42989417989417988</v>
      </c>
      <c r="D2177" s="189">
        <v>0.39417989417989419</v>
      </c>
      <c r="E2177" s="189">
        <v>5.423280423280423E-2</v>
      </c>
      <c r="F2177" s="189">
        <v>9.2592592592592587E-3</v>
      </c>
      <c r="G2177" s="189">
        <v>7.5396825396825393E-2</v>
      </c>
      <c r="H2177" s="189">
        <v>2.6455026455026454E-3</v>
      </c>
      <c r="I2177" s="189">
        <v>3.439153439153439E-2</v>
      </c>
      <c r="J2177" s="188">
        <v>1</v>
      </c>
      <c r="K2177" s="190">
        <v>756</v>
      </c>
      <c r="L2177" s="94"/>
      <c r="M2177" s="189" t="s">
        <v>143</v>
      </c>
      <c r="N2177" s="189" t="s">
        <v>143</v>
      </c>
      <c r="O2177" s="189">
        <v>0.39500000000000002</v>
      </c>
      <c r="P2177" s="189">
        <v>0.46500000000000002</v>
      </c>
      <c r="Q2177" s="189">
        <v>0.36</v>
      </c>
      <c r="R2177" s="189">
        <v>0.42899999999999999</v>
      </c>
      <c r="S2177" s="189">
        <v>0.04</v>
      </c>
      <c r="T2177" s="189">
        <v>7.2999999999999995E-2</v>
      </c>
      <c r="U2177" s="189">
        <v>4.0000000000000001E-3</v>
      </c>
      <c r="V2177" s="189">
        <v>1.9E-2</v>
      </c>
      <c r="W2177" s="189">
        <v>5.8999999999999997E-2</v>
      </c>
      <c r="X2177" s="189">
        <v>9.6000000000000002E-2</v>
      </c>
      <c r="Y2177" s="189">
        <v>1E-3</v>
      </c>
      <c r="Z2177" s="189">
        <v>0.01</v>
      </c>
      <c r="AA2177" s="189">
        <v>2.4E-2</v>
      </c>
      <c r="AB2177" s="189">
        <v>0.05</v>
      </c>
    </row>
    <row r="2178" spans="1:28" x14ac:dyDescent="0.25">
      <c r="A2178" s="94" t="s">
        <v>3691</v>
      </c>
      <c r="B2178" s="189">
        <v>5.5871365924963459E-2</v>
      </c>
      <c r="C2178" s="189">
        <v>0.34310540847815496</v>
      </c>
      <c r="D2178" s="189">
        <v>0.24606139353581288</v>
      </c>
      <c r="E2178" s="189">
        <v>6.6672080558713653E-2</v>
      </c>
      <c r="F2178" s="189">
        <v>2.0302095176222185E-2</v>
      </c>
      <c r="G2178" s="189">
        <v>0.23907747279519245</v>
      </c>
      <c r="H2178" s="189">
        <v>7.308754263439987E-4</v>
      </c>
      <c r="I2178" s="189">
        <v>2.8179308104596394E-2</v>
      </c>
      <c r="J2178" s="188">
        <v>0.99999999999999989</v>
      </c>
      <c r="K2178" s="190">
        <v>12314</v>
      </c>
      <c r="L2178" s="94"/>
      <c r="M2178" s="189">
        <v>5.1999999999999998E-2</v>
      </c>
      <c r="N2178" s="189">
        <v>0.06</v>
      </c>
      <c r="O2178" s="189">
        <v>0.33500000000000002</v>
      </c>
      <c r="P2178" s="189">
        <v>0.35199999999999998</v>
      </c>
      <c r="Q2178" s="189">
        <v>0.23899999999999999</v>
      </c>
      <c r="R2178" s="189">
        <v>0.254</v>
      </c>
      <c r="S2178" s="189">
        <v>6.2E-2</v>
      </c>
      <c r="T2178" s="189">
        <v>7.0999999999999994E-2</v>
      </c>
      <c r="U2178" s="189">
        <v>1.7999999999999999E-2</v>
      </c>
      <c r="V2178" s="189">
        <v>2.3E-2</v>
      </c>
      <c r="W2178" s="189">
        <v>0.23200000000000001</v>
      </c>
      <c r="X2178" s="189">
        <v>0.247</v>
      </c>
      <c r="Y2178" s="189">
        <v>0</v>
      </c>
      <c r="Z2178" s="189">
        <v>1E-3</v>
      </c>
      <c r="AA2178" s="189">
        <v>2.5000000000000001E-2</v>
      </c>
      <c r="AB2178" s="189">
        <v>3.1E-2</v>
      </c>
    </row>
    <row r="2179" spans="1:28" x14ac:dyDescent="0.25">
      <c r="A2179" s="94" t="s">
        <v>3692</v>
      </c>
      <c r="B2179" s="189" t="s">
        <v>143</v>
      </c>
      <c r="C2179" s="189">
        <v>0.3392405063291139</v>
      </c>
      <c r="D2179" s="189">
        <v>0.2810126582278481</v>
      </c>
      <c r="E2179" s="189">
        <v>0.11139240506329114</v>
      </c>
      <c r="F2179" s="189">
        <v>4.0506329113924051E-2</v>
      </c>
      <c r="G2179" s="189">
        <v>0.18734177215189873</v>
      </c>
      <c r="H2179" s="189" t="s">
        <v>143</v>
      </c>
      <c r="I2179" s="189">
        <v>4.0506329113924051E-2</v>
      </c>
      <c r="J2179" s="188">
        <v>1</v>
      </c>
      <c r="K2179" s="190">
        <v>395</v>
      </c>
      <c r="L2179" s="94"/>
      <c r="M2179" s="189" t="s">
        <v>143</v>
      </c>
      <c r="N2179" s="189" t="s">
        <v>143</v>
      </c>
      <c r="O2179" s="189">
        <v>0.29399999999999998</v>
      </c>
      <c r="P2179" s="189">
        <v>0.38700000000000001</v>
      </c>
      <c r="Q2179" s="189">
        <v>0.23899999999999999</v>
      </c>
      <c r="R2179" s="189">
        <v>0.32700000000000001</v>
      </c>
      <c r="S2179" s="189">
        <v>8.4000000000000005E-2</v>
      </c>
      <c r="T2179" s="189">
        <v>0.14599999999999999</v>
      </c>
      <c r="U2179" s="189">
        <v>2.5000000000000001E-2</v>
      </c>
      <c r="V2179" s="189">
        <v>6.5000000000000002E-2</v>
      </c>
      <c r="W2179" s="189">
        <v>0.152</v>
      </c>
      <c r="X2179" s="189">
        <v>0.22900000000000001</v>
      </c>
      <c r="Y2179" s="189" t="s">
        <v>143</v>
      </c>
      <c r="Z2179" s="189" t="s">
        <v>143</v>
      </c>
      <c r="AA2179" s="189">
        <v>2.5000000000000001E-2</v>
      </c>
      <c r="AB2179" s="189">
        <v>6.5000000000000002E-2</v>
      </c>
    </row>
    <row r="2180" spans="1:28" x14ac:dyDescent="0.25">
      <c r="A2180" s="94" t="s">
        <v>3693</v>
      </c>
      <c r="B2180" s="189" t="s">
        <v>143</v>
      </c>
      <c r="C2180" s="189">
        <v>0.10875331564986737</v>
      </c>
      <c r="D2180" s="189">
        <v>0.1830238726790451</v>
      </c>
      <c r="E2180" s="189">
        <v>4.2440318302387266E-2</v>
      </c>
      <c r="F2180" s="189">
        <v>5.3050397877984082E-3</v>
      </c>
      <c r="G2180" s="189">
        <v>0.62068965517241381</v>
      </c>
      <c r="H2180" s="189">
        <v>5.3050397877984082E-3</v>
      </c>
      <c r="I2180" s="189">
        <v>3.4482758620689655E-2</v>
      </c>
      <c r="J2180" s="188">
        <v>1</v>
      </c>
      <c r="K2180" s="190">
        <v>377</v>
      </c>
      <c r="L2180" s="94"/>
      <c r="M2180" s="189" t="s">
        <v>143</v>
      </c>
      <c r="N2180" s="189" t="s">
        <v>143</v>
      </c>
      <c r="O2180" s="189">
        <v>8.1000000000000003E-2</v>
      </c>
      <c r="P2180" s="189">
        <v>0.14399999999999999</v>
      </c>
      <c r="Q2180" s="189">
        <v>0.14699999999999999</v>
      </c>
      <c r="R2180" s="189">
        <v>0.22500000000000001</v>
      </c>
      <c r="S2180" s="189">
        <v>2.5999999999999999E-2</v>
      </c>
      <c r="T2180" s="189">
        <v>6.8000000000000005E-2</v>
      </c>
      <c r="U2180" s="189">
        <v>1E-3</v>
      </c>
      <c r="V2180" s="189">
        <v>1.9E-2</v>
      </c>
      <c r="W2180" s="189">
        <v>0.57099999999999995</v>
      </c>
      <c r="X2180" s="189">
        <v>0.66800000000000004</v>
      </c>
      <c r="Y2180" s="189">
        <v>1E-3</v>
      </c>
      <c r="Z2180" s="189">
        <v>1.9E-2</v>
      </c>
      <c r="AA2180" s="189">
        <v>0.02</v>
      </c>
      <c r="AB2180" s="189">
        <v>5.8000000000000003E-2</v>
      </c>
    </row>
    <row r="2181" spans="1:28" x14ac:dyDescent="0.25">
      <c r="A2181" s="94" t="s">
        <v>3694</v>
      </c>
      <c r="B2181" s="189">
        <v>0.4069223573433115</v>
      </c>
      <c r="C2181" s="189" t="s">
        <v>143</v>
      </c>
      <c r="D2181" s="189">
        <v>0.51169317118802615</v>
      </c>
      <c r="E2181" s="189">
        <v>3.2740879326473342E-2</v>
      </c>
      <c r="F2181" s="189">
        <v>3.7418147801683817E-3</v>
      </c>
      <c r="G2181" s="189">
        <v>3.7418147801683817E-3</v>
      </c>
      <c r="H2181" s="189" t="s">
        <v>143</v>
      </c>
      <c r="I2181" s="189">
        <v>4.11599625818522E-2</v>
      </c>
      <c r="J2181" s="188">
        <v>0.99999999999999978</v>
      </c>
      <c r="K2181" s="190">
        <v>1069</v>
      </c>
      <c r="L2181" s="94"/>
      <c r="M2181" s="189">
        <v>0.378</v>
      </c>
      <c r="N2181" s="189">
        <v>0.437</v>
      </c>
      <c r="O2181" s="189" t="s">
        <v>143</v>
      </c>
      <c r="P2181" s="189" t="s">
        <v>143</v>
      </c>
      <c r="Q2181" s="189">
        <v>0.48199999999999998</v>
      </c>
      <c r="R2181" s="189">
        <v>0.54200000000000004</v>
      </c>
      <c r="S2181" s="189">
        <v>2.4E-2</v>
      </c>
      <c r="T2181" s="189">
        <v>4.4999999999999998E-2</v>
      </c>
      <c r="U2181" s="189">
        <v>1E-3</v>
      </c>
      <c r="V2181" s="189">
        <v>0.01</v>
      </c>
      <c r="W2181" s="189">
        <v>1E-3</v>
      </c>
      <c r="X2181" s="189">
        <v>0.01</v>
      </c>
      <c r="Y2181" s="189" t="s">
        <v>143</v>
      </c>
      <c r="Z2181" s="189" t="s">
        <v>143</v>
      </c>
      <c r="AA2181" s="189">
        <v>3.1E-2</v>
      </c>
      <c r="AB2181" s="189">
        <v>5.5E-2</v>
      </c>
    </row>
    <row r="2182" spans="1:28" x14ac:dyDescent="0.25">
      <c r="A2182" s="94" t="s">
        <v>3695</v>
      </c>
      <c r="B2182" s="189">
        <v>8.4151472650771386E-2</v>
      </c>
      <c r="C2182" s="189">
        <v>0.31907433380084149</v>
      </c>
      <c r="D2182" s="189">
        <v>0.21669004207573633</v>
      </c>
      <c r="E2182" s="189">
        <v>7.2931276297335201E-2</v>
      </c>
      <c r="F2182" s="189">
        <v>4.4880785413744739E-2</v>
      </c>
      <c r="G2182" s="189">
        <v>0.24193548387096775</v>
      </c>
      <c r="H2182" s="189" t="s">
        <v>143</v>
      </c>
      <c r="I2182" s="189">
        <v>2.0336605890603085E-2</v>
      </c>
      <c r="J2182" s="188">
        <v>1</v>
      </c>
      <c r="K2182" s="190">
        <v>1426</v>
      </c>
      <c r="L2182" s="94"/>
      <c r="M2182" s="189">
        <v>7.0999999999999994E-2</v>
      </c>
      <c r="N2182" s="189">
        <v>0.1</v>
      </c>
      <c r="O2182" s="189">
        <v>0.29499999999999998</v>
      </c>
      <c r="P2182" s="189">
        <v>0.34399999999999997</v>
      </c>
      <c r="Q2182" s="189">
        <v>0.19600000000000001</v>
      </c>
      <c r="R2182" s="189">
        <v>0.23899999999999999</v>
      </c>
      <c r="S2182" s="189">
        <v>6.0999999999999999E-2</v>
      </c>
      <c r="T2182" s="189">
        <v>8.7999999999999995E-2</v>
      </c>
      <c r="U2182" s="189">
        <v>3.5000000000000003E-2</v>
      </c>
      <c r="V2182" s="189">
        <v>5.7000000000000002E-2</v>
      </c>
      <c r="W2182" s="189">
        <v>0.22</v>
      </c>
      <c r="X2182" s="189">
        <v>0.26500000000000001</v>
      </c>
      <c r="Y2182" s="189" t="s">
        <v>143</v>
      </c>
      <c r="Z2182" s="189" t="s">
        <v>143</v>
      </c>
      <c r="AA2182" s="189">
        <v>1.4E-2</v>
      </c>
      <c r="AB2182" s="189">
        <v>2.9000000000000001E-2</v>
      </c>
    </row>
    <row r="2183" spans="1:28" x14ac:dyDescent="0.25">
      <c r="A2183" s="94" t="s">
        <v>3696</v>
      </c>
      <c r="B2183" s="189">
        <v>0.28635346756152125</v>
      </c>
      <c r="C2183" s="189">
        <v>0.58389261744966447</v>
      </c>
      <c r="D2183" s="189">
        <v>5.2572706935123045E-2</v>
      </c>
      <c r="E2183" s="189">
        <v>1.5100671140939598E-2</v>
      </c>
      <c r="F2183" s="189">
        <v>1.1185682326621924E-3</v>
      </c>
      <c r="G2183" s="189">
        <v>3.803131991051454E-2</v>
      </c>
      <c r="H2183" s="189">
        <v>5.5928411633109618E-4</v>
      </c>
      <c r="I2183" s="189">
        <v>2.2371364653243849E-2</v>
      </c>
      <c r="J2183" s="188">
        <v>1</v>
      </c>
      <c r="K2183" s="190">
        <v>1788</v>
      </c>
      <c r="L2183" s="94"/>
      <c r="M2183" s="189">
        <v>0.26600000000000001</v>
      </c>
      <c r="N2183" s="189">
        <v>0.308</v>
      </c>
      <c r="O2183" s="189">
        <v>0.56100000000000005</v>
      </c>
      <c r="P2183" s="189">
        <v>0.60699999999999998</v>
      </c>
      <c r="Q2183" s="189">
        <v>4.2999999999999997E-2</v>
      </c>
      <c r="R2183" s="189">
        <v>6.4000000000000001E-2</v>
      </c>
      <c r="S2183" s="189">
        <v>0.01</v>
      </c>
      <c r="T2183" s="189">
        <v>2.1999999999999999E-2</v>
      </c>
      <c r="U2183" s="189">
        <v>0</v>
      </c>
      <c r="V2183" s="189">
        <v>4.0000000000000001E-3</v>
      </c>
      <c r="W2183" s="189">
        <v>0.03</v>
      </c>
      <c r="X2183" s="189">
        <v>4.8000000000000001E-2</v>
      </c>
      <c r="Y2183" s="189">
        <v>0</v>
      </c>
      <c r="Z2183" s="189">
        <v>3.0000000000000001E-3</v>
      </c>
      <c r="AA2183" s="189">
        <v>1.6E-2</v>
      </c>
      <c r="AB2183" s="189">
        <v>0.03</v>
      </c>
    </row>
    <row r="2184" spans="1:28" x14ac:dyDescent="0.25">
      <c r="A2184" s="94" t="s">
        <v>3697</v>
      </c>
      <c r="B2184" s="189" t="s">
        <v>143</v>
      </c>
      <c r="C2184" s="189">
        <v>0.24096385542168675</v>
      </c>
      <c r="D2184" s="189">
        <v>0.32228915662650603</v>
      </c>
      <c r="E2184" s="189">
        <v>0.11746987951807229</v>
      </c>
      <c r="F2184" s="189">
        <v>1.5060240963855422E-2</v>
      </c>
      <c r="G2184" s="189">
        <v>0.2740963855421687</v>
      </c>
      <c r="H2184" s="189" t="s">
        <v>143</v>
      </c>
      <c r="I2184" s="189">
        <v>3.0120481927710843E-2</v>
      </c>
      <c r="J2184" s="188">
        <v>1</v>
      </c>
      <c r="K2184" s="190">
        <v>332</v>
      </c>
      <c r="L2184" s="94"/>
      <c r="M2184" s="189" t="s">
        <v>143</v>
      </c>
      <c r="N2184" s="189" t="s">
        <v>143</v>
      </c>
      <c r="O2184" s="189">
        <v>0.19800000000000001</v>
      </c>
      <c r="P2184" s="189">
        <v>0.28999999999999998</v>
      </c>
      <c r="Q2184" s="189">
        <v>0.27400000000000002</v>
      </c>
      <c r="R2184" s="189">
        <v>0.374</v>
      </c>
      <c r="S2184" s="189">
        <v>8.6999999999999994E-2</v>
      </c>
      <c r="T2184" s="189">
        <v>0.157</v>
      </c>
      <c r="U2184" s="189">
        <v>6.0000000000000001E-3</v>
      </c>
      <c r="V2184" s="189">
        <v>3.5000000000000003E-2</v>
      </c>
      <c r="W2184" s="189">
        <v>0.22900000000000001</v>
      </c>
      <c r="X2184" s="189">
        <v>0.32400000000000001</v>
      </c>
      <c r="Y2184" s="189" t="s">
        <v>143</v>
      </c>
      <c r="Z2184" s="189" t="s">
        <v>143</v>
      </c>
      <c r="AA2184" s="189">
        <v>1.6E-2</v>
      </c>
      <c r="AB2184" s="189">
        <v>5.5E-2</v>
      </c>
    </row>
    <row r="2185" spans="1:28" x14ac:dyDescent="0.25">
      <c r="A2185" s="94" t="s">
        <v>3698</v>
      </c>
      <c r="B2185" s="189" t="s">
        <v>143</v>
      </c>
      <c r="C2185" s="189">
        <v>0.27184986595174265</v>
      </c>
      <c r="D2185" s="189">
        <v>0.23163538873994638</v>
      </c>
      <c r="E2185" s="189">
        <v>6.3270777479892765E-2</v>
      </c>
      <c r="F2185" s="189">
        <v>2.0375335120643431E-2</v>
      </c>
      <c r="G2185" s="189">
        <v>0.39839142091152813</v>
      </c>
      <c r="H2185" s="189">
        <v>1.0723860589812334E-3</v>
      </c>
      <c r="I2185" s="189">
        <v>1.3404825737265416E-2</v>
      </c>
      <c r="J2185" s="188">
        <v>0.99999999999999989</v>
      </c>
      <c r="K2185" s="190">
        <v>1865</v>
      </c>
      <c r="L2185" s="94"/>
      <c r="M2185" s="189" t="s">
        <v>143</v>
      </c>
      <c r="N2185" s="189" t="s">
        <v>143</v>
      </c>
      <c r="O2185" s="189">
        <v>0.252</v>
      </c>
      <c r="P2185" s="189">
        <v>0.29199999999999998</v>
      </c>
      <c r="Q2185" s="189">
        <v>0.21299999999999999</v>
      </c>
      <c r="R2185" s="189">
        <v>0.251</v>
      </c>
      <c r="S2185" s="189">
        <v>5.2999999999999999E-2</v>
      </c>
      <c r="T2185" s="189">
        <v>7.4999999999999997E-2</v>
      </c>
      <c r="U2185" s="189">
        <v>1.4999999999999999E-2</v>
      </c>
      <c r="V2185" s="189">
        <v>2.8000000000000001E-2</v>
      </c>
      <c r="W2185" s="189">
        <v>0.376</v>
      </c>
      <c r="X2185" s="189">
        <v>0.42099999999999999</v>
      </c>
      <c r="Y2185" s="189">
        <v>0</v>
      </c>
      <c r="Z2185" s="189">
        <v>4.0000000000000001E-3</v>
      </c>
      <c r="AA2185" s="189">
        <v>8.9999999999999993E-3</v>
      </c>
      <c r="AB2185" s="189">
        <v>0.02</v>
      </c>
    </row>
    <row r="2186" spans="1:28" x14ac:dyDescent="0.25">
      <c r="A2186" s="94" t="s">
        <v>3699</v>
      </c>
      <c r="B2186" s="189" t="s">
        <v>143</v>
      </c>
      <c r="C2186" s="189">
        <v>0.57322175732217573</v>
      </c>
      <c r="D2186" s="189">
        <v>0.29079497907949792</v>
      </c>
      <c r="E2186" s="189">
        <v>3.1380753138075312E-2</v>
      </c>
      <c r="F2186" s="189" t="s">
        <v>143</v>
      </c>
      <c r="G2186" s="189">
        <v>1.8828451882845189E-2</v>
      </c>
      <c r="H2186" s="189" t="s">
        <v>143</v>
      </c>
      <c r="I2186" s="189">
        <v>8.5774058577405859E-2</v>
      </c>
      <c r="J2186" s="188">
        <v>1</v>
      </c>
      <c r="K2186" s="190">
        <v>478</v>
      </c>
      <c r="L2186" s="94"/>
      <c r="M2186" s="189" t="s">
        <v>143</v>
      </c>
      <c r="N2186" s="189" t="s">
        <v>143</v>
      </c>
      <c r="O2186" s="189">
        <v>0.52800000000000002</v>
      </c>
      <c r="P2186" s="189">
        <v>0.61699999999999999</v>
      </c>
      <c r="Q2186" s="189">
        <v>0.252</v>
      </c>
      <c r="R2186" s="189">
        <v>0.33300000000000002</v>
      </c>
      <c r="S2186" s="189">
        <v>1.9E-2</v>
      </c>
      <c r="T2186" s="189">
        <v>5.0999999999999997E-2</v>
      </c>
      <c r="U2186" s="189" t="s">
        <v>143</v>
      </c>
      <c r="V2186" s="189" t="s">
        <v>143</v>
      </c>
      <c r="W2186" s="189">
        <v>0.01</v>
      </c>
      <c r="X2186" s="189">
        <v>3.5000000000000003E-2</v>
      </c>
      <c r="Y2186" s="189" t="s">
        <v>143</v>
      </c>
      <c r="Z2186" s="189" t="s">
        <v>143</v>
      </c>
      <c r="AA2186" s="189">
        <v>6.4000000000000001E-2</v>
      </c>
      <c r="AB2186" s="189">
        <v>0.114</v>
      </c>
    </row>
    <row r="2187" spans="1:28" x14ac:dyDescent="0.25">
      <c r="A2187" s="94" t="s">
        <v>3700</v>
      </c>
      <c r="B2187" s="189" t="s">
        <v>143</v>
      </c>
      <c r="C2187" s="189">
        <v>0.29698375870069604</v>
      </c>
      <c r="D2187" s="189">
        <v>0.33874709976798145</v>
      </c>
      <c r="E2187" s="189">
        <v>7.8886310904872387E-2</v>
      </c>
      <c r="F2187" s="189">
        <v>9.2807424593967514E-3</v>
      </c>
      <c r="G2187" s="189">
        <v>0.24825986078886311</v>
      </c>
      <c r="H2187" s="189" t="s">
        <v>143</v>
      </c>
      <c r="I2187" s="189">
        <v>2.7842227378190254E-2</v>
      </c>
      <c r="J2187" s="188">
        <v>1</v>
      </c>
      <c r="K2187" s="190">
        <v>431</v>
      </c>
      <c r="L2187" s="94"/>
      <c r="M2187" s="189" t="s">
        <v>143</v>
      </c>
      <c r="N2187" s="189" t="s">
        <v>143</v>
      </c>
      <c r="O2187" s="189">
        <v>0.25600000000000001</v>
      </c>
      <c r="P2187" s="189">
        <v>0.34200000000000003</v>
      </c>
      <c r="Q2187" s="189">
        <v>0.29599999999999999</v>
      </c>
      <c r="R2187" s="189">
        <v>0.38500000000000001</v>
      </c>
      <c r="S2187" s="189">
        <v>5.7000000000000002E-2</v>
      </c>
      <c r="T2187" s="189">
        <v>0.108</v>
      </c>
      <c r="U2187" s="189">
        <v>4.0000000000000001E-3</v>
      </c>
      <c r="V2187" s="189">
        <v>2.4E-2</v>
      </c>
      <c r="W2187" s="189">
        <v>0.21</v>
      </c>
      <c r="X2187" s="189">
        <v>0.29099999999999998</v>
      </c>
      <c r="Y2187" s="189" t="s">
        <v>143</v>
      </c>
      <c r="Z2187" s="189" t="s">
        <v>143</v>
      </c>
      <c r="AA2187" s="189">
        <v>1.6E-2</v>
      </c>
      <c r="AB2187" s="189">
        <v>4.8000000000000001E-2</v>
      </c>
    </row>
    <row r="2188" spans="1:28" x14ac:dyDescent="0.25">
      <c r="A2188" s="94" t="s">
        <v>3701</v>
      </c>
      <c r="B2188" s="189" t="s">
        <v>143</v>
      </c>
      <c r="C2188" s="189">
        <v>0.41768292682926828</v>
      </c>
      <c r="D2188" s="189">
        <v>0.17073170731707318</v>
      </c>
      <c r="E2188" s="189">
        <v>6.402439024390244E-2</v>
      </c>
      <c r="F2188" s="189">
        <v>0.10670731707317073</v>
      </c>
      <c r="G2188" s="189">
        <v>0.19817073170731708</v>
      </c>
      <c r="H2188" s="189" t="s">
        <v>143</v>
      </c>
      <c r="I2188" s="189">
        <v>4.2682926829268296E-2</v>
      </c>
      <c r="J2188" s="188">
        <v>1</v>
      </c>
      <c r="K2188" s="190">
        <v>328</v>
      </c>
      <c r="L2188" s="94"/>
      <c r="M2188" s="189" t="s">
        <v>143</v>
      </c>
      <c r="N2188" s="189" t="s">
        <v>143</v>
      </c>
      <c r="O2188" s="189">
        <v>0.36599999999999999</v>
      </c>
      <c r="P2188" s="189">
        <v>0.47199999999999998</v>
      </c>
      <c r="Q2188" s="189">
        <v>0.13400000000000001</v>
      </c>
      <c r="R2188" s="189">
        <v>0.215</v>
      </c>
      <c r="S2188" s="189">
        <v>4.2000000000000003E-2</v>
      </c>
      <c r="T2188" s="189">
        <v>9.6000000000000002E-2</v>
      </c>
      <c r="U2188" s="189">
        <v>7.8E-2</v>
      </c>
      <c r="V2188" s="189">
        <v>0.14499999999999999</v>
      </c>
      <c r="W2188" s="189">
        <v>0.159</v>
      </c>
      <c r="X2188" s="189">
        <v>0.245</v>
      </c>
      <c r="Y2188" s="189" t="s">
        <v>143</v>
      </c>
      <c r="Z2188" s="189" t="s">
        <v>143</v>
      </c>
      <c r="AA2188" s="189">
        <v>2.5999999999999999E-2</v>
      </c>
      <c r="AB2188" s="189">
        <v>7.0000000000000007E-2</v>
      </c>
    </row>
    <row r="2189" spans="1:28" x14ac:dyDescent="0.25">
      <c r="A2189" s="94" t="s">
        <v>3702</v>
      </c>
      <c r="B2189" s="189" t="s">
        <v>143</v>
      </c>
      <c r="C2189" s="189">
        <v>0.16617210682492581</v>
      </c>
      <c r="D2189" s="189">
        <v>0.23738872403560832</v>
      </c>
      <c r="E2189" s="189">
        <v>5.9347181008902079E-2</v>
      </c>
      <c r="F2189" s="189">
        <v>2.3738872403560832E-2</v>
      </c>
      <c r="G2189" s="189">
        <v>0.48071216617210683</v>
      </c>
      <c r="H2189" s="189" t="s">
        <v>143</v>
      </c>
      <c r="I2189" s="189">
        <v>3.2640949554896145E-2</v>
      </c>
      <c r="J2189" s="188">
        <v>1</v>
      </c>
      <c r="K2189" s="190">
        <v>337</v>
      </c>
      <c r="L2189" s="94"/>
      <c r="M2189" s="189" t="s">
        <v>143</v>
      </c>
      <c r="N2189" s="189" t="s">
        <v>143</v>
      </c>
      <c r="O2189" s="189">
        <v>0.13</v>
      </c>
      <c r="P2189" s="189">
        <v>0.21</v>
      </c>
      <c r="Q2189" s="189">
        <v>0.19500000000000001</v>
      </c>
      <c r="R2189" s="189">
        <v>0.28599999999999998</v>
      </c>
      <c r="S2189" s="189">
        <v>3.9E-2</v>
      </c>
      <c r="T2189" s="189">
        <v>0.09</v>
      </c>
      <c r="U2189" s="189">
        <v>1.2E-2</v>
      </c>
      <c r="V2189" s="189">
        <v>4.5999999999999999E-2</v>
      </c>
      <c r="W2189" s="189">
        <v>0.42799999999999999</v>
      </c>
      <c r="X2189" s="189">
        <v>0.53400000000000003</v>
      </c>
      <c r="Y2189" s="189" t="s">
        <v>143</v>
      </c>
      <c r="Z2189" s="189" t="s">
        <v>143</v>
      </c>
      <c r="AA2189" s="189">
        <v>1.7999999999999999E-2</v>
      </c>
      <c r="AB2189" s="189">
        <v>5.7000000000000002E-2</v>
      </c>
    </row>
    <row r="2190" spans="1:28" x14ac:dyDescent="0.25">
      <c r="A2190" s="94" t="s">
        <v>3703</v>
      </c>
      <c r="B2190" s="189" t="s">
        <v>143</v>
      </c>
      <c r="C2190" s="189">
        <v>0.39892183288409705</v>
      </c>
      <c r="D2190" s="189">
        <v>0.37668463611859837</v>
      </c>
      <c r="E2190" s="189">
        <v>6.2668463611859834E-2</v>
      </c>
      <c r="F2190" s="189">
        <v>9.433962264150943E-3</v>
      </c>
      <c r="G2190" s="189">
        <v>0.12264150943396226</v>
      </c>
      <c r="H2190" s="189">
        <v>6.7385444743935314E-4</v>
      </c>
      <c r="I2190" s="189">
        <v>2.8975741239892182E-2</v>
      </c>
      <c r="J2190" s="188">
        <v>1</v>
      </c>
      <c r="K2190" s="190">
        <v>1484</v>
      </c>
      <c r="L2190" s="94"/>
      <c r="M2190" s="189" t="s">
        <v>143</v>
      </c>
      <c r="N2190" s="189" t="s">
        <v>143</v>
      </c>
      <c r="O2190" s="189">
        <v>0.374</v>
      </c>
      <c r="P2190" s="189">
        <v>0.42399999999999999</v>
      </c>
      <c r="Q2190" s="189">
        <v>0.35199999999999998</v>
      </c>
      <c r="R2190" s="189">
        <v>0.40200000000000002</v>
      </c>
      <c r="S2190" s="189">
        <v>5.0999999999999997E-2</v>
      </c>
      <c r="T2190" s="189">
        <v>7.5999999999999998E-2</v>
      </c>
      <c r="U2190" s="189">
        <v>6.0000000000000001E-3</v>
      </c>
      <c r="V2190" s="189">
        <v>1.6E-2</v>
      </c>
      <c r="W2190" s="189">
        <v>0.107</v>
      </c>
      <c r="X2190" s="189">
        <v>0.14000000000000001</v>
      </c>
      <c r="Y2190" s="189">
        <v>0</v>
      </c>
      <c r="Z2190" s="189">
        <v>4.0000000000000001E-3</v>
      </c>
      <c r="AA2190" s="189">
        <v>2.1999999999999999E-2</v>
      </c>
      <c r="AB2190" s="189">
        <v>3.9E-2</v>
      </c>
    </row>
    <row r="2191" spans="1:28" x14ac:dyDescent="0.25">
      <c r="A2191" s="94" t="s">
        <v>3704</v>
      </c>
      <c r="B2191" s="189" t="s">
        <v>143</v>
      </c>
      <c r="C2191" s="189">
        <v>0.4631578947368421</v>
      </c>
      <c r="D2191" s="189">
        <v>0.35087719298245612</v>
      </c>
      <c r="E2191" s="189">
        <v>5.6140350877192984E-2</v>
      </c>
      <c r="F2191" s="189">
        <v>3.5087719298245615E-3</v>
      </c>
      <c r="G2191" s="189">
        <v>8.771929824561403E-2</v>
      </c>
      <c r="H2191" s="189" t="s">
        <v>143</v>
      </c>
      <c r="I2191" s="189">
        <v>3.8596491228070177E-2</v>
      </c>
      <c r="J2191" s="188">
        <v>0.99999999999999989</v>
      </c>
      <c r="K2191" s="190">
        <v>285</v>
      </c>
      <c r="L2191" s="94"/>
      <c r="M2191" s="189" t="s">
        <v>143</v>
      </c>
      <c r="N2191" s="189" t="s">
        <v>143</v>
      </c>
      <c r="O2191" s="189">
        <v>0.40600000000000003</v>
      </c>
      <c r="P2191" s="189">
        <v>0.52100000000000002</v>
      </c>
      <c r="Q2191" s="189">
        <v>0.29799999999999999</v>
      </c>
      <c r="R2191" s="189">
        <v>0.40799999999999997</v>
      </c>
      <c r="S2191" s="189">
        <v>3.5000000000000003E-2</v>
      </c>
      <c r="T2191" s="189">
        <v>8.8999999999999996E-2</v>
      </c>
      <c r="U2191" s="189">
        <v>1E-3</v>
      </c>
      <c r="V2191" s="189">
        <v>0.02</v>
      </c>
      <c r="W2191" s="189">
        <v>0.06</v>
      </c>
      <c r="X2191" s="189">
        <v>0.126</v>
      </c>
      <c r="Y2191" s="189" t="s">
        <v>143</v>
      </c>
      <c r="Z2191" s="189" t="s">
        <v>143</v>
      </c>
      <c r="AA2191" s="189">
        <v>2.1999999999999999E-2</v>
      </c>
      <c r="AB2191" s="189">
        <v>6.8000000000000005E-2</v>
      </c>
    </row>
    <row r="2192" spans="1:28" x14ac:dyDescent="0.25">
      <c r="A2192" s="94" t="s">
        <v>3705</v>
      </c>
      <c r="B2192" s="189">
        <v>5.2907594264471586E-2</v>
      </c>
      <c r="C2192" s="189">
        <v>0.32348645778013807</v>
      </c>
      <c r="D2192" s="189">
        <v>0.23831651619755709</v>
      </c>
      <c r="E2192" s="189">
        <v>0.10661178969729156</v>
      </c>
      <c r="F2192" s="189">
        <v>1.8786510886882633E-2</v>
      </c>
      <c r="G2192" s="189">
        <v>0.2296202867764206</v>
      </c>
      <c r="H2192" s="189">
        <v>6.1736590546999466E-3</v>
      </c>
      <c r="I2192" s="189">
        <v>2.4097185342538501E-2</v>
      </c>
      <c r="J2192" s="188">
        <v>1</v>
      </c>
      <c r="K2192" s="190">
        <v>15064</v>
      </c>
      <c r="L2192" s="94"/>
      <c r="M2192" s="189">
        <v>4.9000000000000002E-2</v>
      </c>
      <c r="N2192" s="189">
        <v>5.7000000000000002E-2</v>
      </c>
      <c r="O2192" s="189">
        <v>0.316</v>
      </c>
      <c r="P2192" s="189">
        <v>0.33100000000000002</v>
      </c>
      <c r="Q2192" s="189">
        <v>0.23200000000000001</v>
      </c>
      <c r="R2192" s="189">
        <v>0.245</v>
      </c>
      <c r="S2192" s="189">
        <v>0.10199999999999999</v>
      </c>
      <c r="T2192" s="189">
        <v>0.112</v>
      </c>
      <c r="U2192" s="189">
        <v>1.7000000000000001E-2</v>
      </c>
      <c r="V2192" s="189">
        <v>2.1000000000000001E-2</v>
      </c>
      <c r="W2192" s="189">
        <v>0.223</v>
      </c>
      <c r="X2192" s="189">
        <v>0.23599999999999999</v>
      </c>
      <c r="Y2192" s="189">
        <v>5.0000000000000001E-3</v>
      </c>
      <c r="Z2192" s="189">
        <v>8.0000000000000002E-3</v>
      </c>
      <c r="AA2192" s="189">
        <v>2.1999999999999999E-2</v>
      </c>
      <c r="AB2192" s="189">
        <v>2.7E-2</v>
      </c>
    </row>
    <row r="2193" spans="1:28" x14ac:dyDescent="0.25">
      <c r="A2193" s="94" t="s">
        <v>3706</v>
      </c>
      <c r="B2193" s="189" t="s">
        <v>143</v>
      </c>
      <c r="C2193" s="189">
        <v>0.33270321361058602</v>
      </c>
      <c r="D2193" s="189">
        <v>0.28166351606805295</v>
      </c>
      <c r="E2193" s="189">
        <v>0.15500945179584122</v>
      </c>
      <c r="F2193" s="189">
        <v>2.2684310018903593E-2</v>
      </c>
      <c r="G2193" s="189">
        <v>0.17769376181474481</v>
      </c>
      <c r="H2193" s="189">
        <v>1.890359168241966E-3</v>
      </c>
      <c r="I2193" s="189">
        <v>2.835538752362949E-2</v>
      </c>
      <c r="J2193" s="188">
        <v>1.0000000000000002</v>
      </c>
      <c r="K2193" s="190">
        <v>529</v>
      </c>
      <c r="L2193" s="94"/>
      <c r="M2193" s="189" t="s">
        <v>143</v>
      </c>
      <c r="N2193" s="189" t="s">
        <v>143</v>
      </c>
      <c r="O2193" s="189">
        <v>0.29399999999999998</v>
      </c>
      <c r="P2193" s="189">
        <v>0.374</v>
      </c>
      <c r="Q2193" s="189">
        <v>0.245</v>
      </c>
      <c r="R2193" s="189">
        <v>0.32100000000000001</v>
      </c>
      <c r="S2193" s="189">
        <v>0.127</v>
      </c>
      <c r="T2193" s="189">
        <v>0.188</v>
      </c>
      <c r="U2193" s="189">
        <v>1.2999999999999999E-2</v>
      </c>
      <c r="V2193" s="189">
        <v>3.9E-2</v>
      </c>
      <c r="W2193" s="189">
        <v>0.14699999999999999</v>
      </c>
      <c r="X2193" s="189">
        <v>0.21299999999999999</v>
      </c>
      <c r="Y2193" s="189">
        <v>0</v>
      </c>
      <c r="Z2193" s="189">
        <v>1.0999999999999999E-2</v>
      </c>
      <c r="AA2193" s="189">
        <v>1.7000000000000001E-2</v>
      </c>
      <c r="AB2193" s="189">
        <v>4.5999999999999999E-2</v>
      </c>
    </row>
    <row r="2194" spans="1:28" x14ac:dyDescent="0.25">
      <c r="A2194" s="94" t="s">
        <v>3707</v>
      </c>
      <c r="B2194" s="189" t="s">
        <v>143</v>
      </c>
      <c r="C2194" s="189">
        <v>8.3333333333333329E-2</v>
      </c>
      <c r="D2194" s="189">
        <v>0.17892156862745098</v>
      </c>
      <c r="E2194" s="189">
        <v>8.3333333333333329E-2</v>
      </c>
      <c r="F2194" s="189" t="s">
        <v>143</v>
      </c>
      <c r="G2194" s="189">
        <v>0.61764705882352944</v>
      </c>
      <c r="H2194" s="189">
        <v>2.9411764705882353E-2</v>
      </c>
      <c r="I2194" s="189">
        <v>7.3529411764705881E-3</v>
      </c>
      <c r="J2194" s="188">
        <v>1</v>
      </c>
      <c r="K2194" s="190">
        <v>408</v>
      </c>
      <c r="L2194" s="94"/>
      <c r="M2194" s="189" t="s">
        <v>143</v>
      </c>
      <c r="N2194" s="189" t="s">
        <v>143</v>
      </c>
      <c r="O2194" s="189">
        <v>0.06</v>
      </c>
      <c r="P2194" s="189">
        <v>0.114</v>
      </c>
      <c r="Q2194" s="189">
        <v>0.14499999999999999</v>
      </c>
      <c r="R2194" s="189">
        <v>0.219</v>
      </c>
      <c r="S2194" s="189">
        <v>0.06</v>
      </c>
      <c r="T2194" s="189">
        <v>0.114</v>
      </c>
      <c r="U2194" s="189" t="s">
        <v>143</v>
      </c>
      <c r="V2194" s="189" t="s">
        <v>143</v>
      </c>
      <c r="W2194" s="189">
        <v>0.56999999999999995</v>
      </c>
      <c r="X2194" s="189">
        <v>0.66300000000000003</v>
      </c>
      <c r="Y2194" s="189">
        <v>1.7000000000000001E-2</v>
      </c>
      <c r="Z2194" s="189">
        <v>5.0999999999999997E-2</v>
      </c>
      <c r="AA2194" s="189">
        <v>3.0000000000000001E-3</v>
      </c>
      <c r="AB2194" s="189">
        <v>2.1000000000000001E-2</v>
      </c>
    </row>
    <row r="2195" spans="1:28" x14ac:dyDescent="0.25">
      <c r="A2195" s="94" t="s">
        <v>3708</v>
      </c>
      <c r="B2195" s="189">
        <v>0.23753665689149561</v>
      </c>
      <c r="C2195" s="189">
        <v>2.9325513196480938E-3</v>
      </c>
      <c r="D2195" s="189">
        <v>0.27712609970674484</v>
      </c>
      <c r="E2195" s="189">
        <v>0.28299120234604108</v>
      </c>
      <c r="F2195" s="189">
        <v>1.906158357771261E-2</v>
      </c>
      <c r="G2195" s="189">
        <v>1.6129032258064516E-2</v>
      </c>
      <c r="H2195" s="189" t="s">
        <v>143</v>
      </c>
      <c r="I2195" s="189">
        <v>0.16422287390029325</v>
      </c>
      <c r="J2195" s="188">
        <v>0.99999999999999989</v>
      </c>
      <c r="K2195" s="190">
        <v>682</v>
      </c>
      <c r="L2195" s="94"/>
      <c r="M2195" s="189">
        <v>0.20699999999999999</v>
      </c>
      <c r="N2195" s="189">
        <v>0.27100000000000002</v>
      </c>
      <c r="O2195" s="189">
        <v>1E-3</v>
      </c>
      <c r="P2195" s="189">
        <v>1.0999999999999999E-2</v>
      </c>
      <c r="Q2195" s="189">
        <v>0.245</v>
      </c>
      <c r="R2195" s="189">
        <v>0.312</v>
      </c>
      <c r="S2195" s="189">
        <v>0.25</v>
      </c>
      <c r="T2195" s="189">
        <v>0.318</v>
      </c>
      <c r="U2195" s="189">
        <v>1.0999999999999999E-2</v>
      </c>
      <c r="V2195" s="189">
        <v>3.2000000000000001E-2</v>
      </c>
      <c r="W2195" s="189">
        <v>8.9999999999999993E-3</v>
      </c>
      <c r="X2195" s="189">
        <v>2.9000000000000001E-2</v>
      </c>
      <c r="Y2195" s="189" t="s">
        <v>143</v>
      </c>
      <c r="Z2195" s="189" t="s">
        <v>143</v>
      </c>
      <c r="AA2195" s="189">
        <v>0.13800000000000001</v>
      </c>
      <c r="AB2195" s="189">
        <v>0.19400000000000001</v>
      </c>
    </row>
    <row r="2196" spans="1:28" x14ac:dyDescent="0.25">
      <c r="A2196" s="94" t="s">
        <v>3709</v>
      </c>
      <c r="B2196" s="189">
        <v>7.6309794988610472E-2</v>
      </c>
      <c r="C2196" s="189">
        <v>0.30068337129840544</v>
      </c>
      <c r="D2196" s="189">
        <v>0.21867881548974943</v>
      </c>
      <c r="E2196" s="189">
        <v>8.1435079726651483E-2</v>
      </c>
      <c r="F2196" s="189">
        <v>3.1890660592255128E-2</v>
      </c>
      <c r="G2196" s="189">
        <v>0.2613895216400911</v>
      </c>
      <c r="H2196" s="189">
        <v>6.8337129840546698E-3</v>
      </c>
      <c r="I2196" s="189">
        <v>2.2779043280182234E-2</v>
      </c>
      <c r="J2196" s="188">
        <v>0.99999999999999978</v>
      </c>
      <c r="K2196" s="190">
        <v>1756</v>
      </c>
      <c r="L2196" s="94"/>
      <c r="M2196" s="189">
        <v>6.5000000000000002E-2</v>
      </c>
      <c r="N2196" s="189">
        <v>0.09</v>
      </c>
      <c r="O2196" s="189">
        <v>0.28000000000000003</v>
      </c>
      <c r="P2196" s="189">
        <v>0.32300000000000001</v>
      </c>
      <c r="Q2196" s="189">
        <v>0.2</v>
      </c>
      <c r="R2196" s="189">
        <v>0.23899999999999999</v>
      </c>
      <c r="S2196" s="189">
        <v>7.0000000000000007E-2</v>
      </c>
      <c r="T2196" s="189">
        <v>9.5000000000000001E-2</v>
      </c>
      <c r="U2196" s="189">
        <v>2.5000000000000001E-2</v>
      </c>
      <c r="V2196" s="189">
        <v>4.1000000000000002E-2</v>
      </c>
      <c r="W2196" s="189">
        <v>0.24099999999999999</v>
      </c>
      <c r="X2196" s="189">
        <v>0.28199999999999997</v>
      </c>
      <c r="Y2196" s="189">
        <v>4.0000000000000001E-3</v>
      </c>
      <c r="Z2196" s="189">
        <v>1.2E-2</v>
      </c>
      <c r="AA2196" s="189">
        <v>1.7000000000000001E-2</v>
      </c>
      <c r="AB2196" s="189">
        <v>3.1E-2</v>
      </c>
    </row>
    <row r="2197" spans="1:28" x14ac:dyDescent="0.25">
      <c r="A2197" s="94" t="s">
        <v>3710</v>
      </c>
      <c r="B2197" s="189">
        <v>0.2927411652340019</v>
      </c>
      <c r="C2197" s="189">
        <v>0.54393505253104102</v>
      </c>
      <c r="D2197" s="189">
        <v>7.1633237822349566E-2</v>
      </c>
      <c r="E2197" s="189">
        <v>1.9102196752626553E-2</v>
      </c>
      <c r="F2197" s="189">
        <v>9.5510983763132757E-4</v>
      </c>
      <c r="G2197" s="189">
        <v>4.3457497612225407E-2</v>
      </c>
      <c r="H2197" s="189">
        <v>4.2979942693409743E-3</v>
      </c>
      <c r="I2197" s="189">
        <v>2.387774594078319E-2</v>
      </c>
      <c r="J2197" s="188">
        <v>0.99999999999999989</v>
      </c>
      <c r="K2197" s="190">
        <v>2094</v>
      </c>
      <c r="L2197" s="94"/>
      <c r="M2197" s="189">
        <v>0.27400000000000002</v>
      </c>
      <c r="N2197" s="189">
        <v>0.313</v>
      </c>
      <c r="O2197" s="189">
        <v>0.52300000000000002</v>
      </c>
      <c r="P2197" s="189">
        <v>0.56499999999999995</v>
      </c>
      <c r="Q2197" s="189">
        <v>6.0999999999999999E-2</v>
      </c>
      <c r="R2197" s="189">
        <v>8.3000000000000004E-2</v>
      </c>
      <c r="S2197" s="189">
        <v>1.4E-2</v>
      </c>
      <c r="T2197" s="189">
        <v>2.5999999999999999E-2</v>
      </c>
      <c r="U2197" s="189">
        <v>0</v>
      </c>
      <c r="V2197" s="189">
        <v>3.0000000000000001E-3</v>
      </c>
      <c r="W2197" s="189">
        <v>3.5999999999999997E-2</v>
      </c>
      <c r="X2197" s="189">
        <v>5.2999999999999999E-2</v>
      </c>
      <c r="Y2197" s="189">
        <v>2E-3</v>
      </c>
      <c r="Z2197" s="189">
        <v>8.0000000000000002E-3</v>
      </c>
      <c r="AA2197" s="189">
        <v>1.7999999999999999E-2</v>
      </c>
      <c r="AB2197" s="189">
        <v>3.1E-2</v>
      </c>
    </row>
    <row r="2198" spans="1:28" x14ac:dyDescent="0.25">
      <c r="A2198" s="94" t="s">
        <v>3711</v>
      </c>
      <c r="B2198" s="189" t="s">
        <v>143</v>
      </c>
      <c r="C2198" s="189">
        <v>0.24664879356568364</v>
      </c>
      <c r="D2198" s="189">
        <v>0.25737265415549598</v>
      </c>
      <c r="E2198" s="189">
        <v>0.14745308310991956</v>
      </c>
      <c r="F2198" s="189">
        <v>1.6085790884718499E-2</v>
      </c>
      <c r="G2198" s="189">
        <v>0.31099195710455763</v>
      </c>
      <c r="H2198" s="189">
        <v>5.3619302949061663E-3</v>
      </c>
      <c r="I2198" s="189">
        <v>1.6085790884718499E-2</v>
      </c>
      <c r="J2198" s="188">
        <v>1</v>
      </c>
      <c r="K2198" s="190">
        <v>373</v>
      </c>
      <c r="L2198" s="94"/>
      <c r="M2198" s="189" t="s">
        <v>143</v>
      </c>
      <c r="N2198" s="189" t="s">
        <v>143</v>
      </c>
      <c r="O2198" s="189">
        <v>0.20599999999999999</v>
      </c>
      <c r="P2198" s="189">
        <v>0.29299999999999998</v>
      </c>
      <c r="Q2198" s="189">
        <v>0.216</v>
      </c>
      <c r="R2198" s="189">
        <v>0.30399999999999999</v>
      </c>
      <c r="S2198" s="189">
        <v>0.115</v>
      </c>
      <c r="T2198" s="189">
        <v>0.187</v>
      </c>
      <c r="U2198" s="189">
        <v>7.0000000000000001E-3</v>
      </c>
      <c r="V2198" s="189">
        <v>3.5000000000000003E-2</v>
      </c>
      <c r="W2198" s="189">
        <v>0.26600000000000001</v>
      </c>
      <c r="X2198" s="189">
        <v>0.36</v>
      </c>
      <c r="Y2198" s="189">
        <v>1E-3</v>
      </c>
      <c r="Z2198" s="189">
        <v>1.9E-2</v>
      </c>
      <c r="AA2198" s="189">
        <v>7.0000000000000001E-3</v>
      </c>
      <c r="AB2198" s="189">
        <v>3.5000000000000003E-2</v>
      </c>
    </row>
    <row r="2199" spans="1:28" x14ac:dyDescent="0.25">
      <c r="A2199" s="94" t="s">
        <v>3712</v>
      </c>
      <c r="B2199" s="189" t="s">
        <v>143</v>
      </c>
      <c r="C2199" s="189">
        <v>0.30464135021097044</v>
      </c>
      <c r="D2199" s="189">
        <v>0.17341772151898735</v>
      </c>
      <c r="E2199" s="189">
        <v>0.12109704641350211</v>
      </c>
      <c r="F2199" s="189">
        <v>1.2658227848101266E-2</v>
      </c>
      <c r="G2199" s="189">
        <v>0.37130801687763715</v>
      </c>
      <c r="H2199" s="189">
        <v>7.1729957805907177E-3</v>
      </c>
      <c r="I2199" s="189">
        <v>9.7046413502109713E-3</v>
      </c>
      <c r="J2199" s="188">
        <v>1</v>
      </c>
      <c r="K2199" s="190">
        <v>2370</v>
      </c>
      <c r="L2199" s="94"/>
      <c r="M2199" s="189" t="s">
        <v>143</v>
      </c>
      <c r="N2199" s="189" t="s">
        <v>143</v>
      </c>
      <c r="O2199" s="189">
        <v>0.28599999999999998</v>
      </c>
      <c r="P2199" s="189">
        <v>0.32300000000000001</v>
      </c>
      <c r="Q2199" s="189">
        <v>0.159</v>
      </c>
      <c r="R2199" s="189">
        <v>0.189</v>
      </c>
      <c r="S2199" s="189">
        <v>0.109</v>
      </c>
      <c r="T2199" s="189">
        <v>0.13500000000000001</v>
      </c>
      <c r="U2199" s="189">
        <v>8.9999999999999993E-3</v>
      </c>
      <c r="V2199" s="189">
        <v>1.7999999999999999E-2</v>
      </c>
      <c r="W2199" s="189">
        <v>0.35199999999999998</v>
      </c>
      <c r="X2199" s="189">
        <v>0.39100000000000001</v>
      </c>
      <c r="Y2199" s="189">
        <v>4.0000000000000001E-3</v>
      </c>
      <c r="Z2199" s="189">
        <v>1.0999999999999999E-2</v>
      </c>
      <c r="AA2199" s="189">
        <v>6.0000000000000001E-3</v>
      </c>
      <c r="AB2199" s="189">
        <v>1.4999999999999999E-2</v>
      </c>
    </row>
    <row r="2200" spans="1:28" x14ac:dyDescent="0.25">
      <c r="A2200" s="94" t="s">
        <v>3713</v>
      </c>
      <c r="B2200" s="189" t="s">
        <v>143</v>
      </c>
      <c r="C2200" s="189">
        <v>0.48713826366559487</v>
      </c>
      <c r="D2200" s="189">
        <v>0.34405144694533762</v>
      </c>
      <c r="E2200" s="189">
        <v>7.5562700964630219E-2</v>
      </c>
      <c r="F2200" s="189">
        <v>6.4308681672025723E-3</v>
      </c>
      <c r="G2200" s="189">
        <v>2.2508038585209004E-2</v>
      </c>
      <c r="H2200" s="189" t="s">
        <v>143</v>
      </c>
      <c r="I2200" s="189">
        <v>6.4308681672025719E-2</v>
      </c>
      <c r="J2200" s="188">
        <v>1</v>
      </c>
      <c r="K2200" s="190">
        <v>622</v>
      </c>
      <c r="L2200" s="94"/>
      <c r="M2200" s="189" t="s">
        <v>143</v>
      </c>
      <c r="N2200" s="189" t="s">
        <v>143</v>
      </c>
      <c r="O2200" s="189">
        <v>0.44800000000000001</v>
      </c>
      <c r="P2200" s="189">
        <v>0.52600000000000002</v>
      </c>
      <c r="Q2200" s="189">
        <v>0.308</v>
      </c>
      <c r="R2200" s="189">
        <v>0.38200000000000001</v>
      </c>
      <c r="S2200" s="189">
        <v>5.7000000000000002E-2</v>
      </c>
      <c r="T2200" s="189">
        <v>9.9000000000000005E-2</v>
      </c>
      <c r="U2200" s="189">
        <v>3.0000000000000001E-3</v>
      </c>
      <c r="V2200" s="189">
        <v>1.6E-2</v>
      </c>
      <c r="W2200" s="189">
        <v>1.2999999999999999E-2</v>
      </c>
      <c r="X2200" s="189">
        <v>3.6999999999999998E-2</v>
      </c>
      <c r="Y2200" s="189" t="s">
        <v>143</v>
      </c>
      <c r="Z2200" s="189" t="s">
        <v>143</v>
      </c>
      <c r="AA2200" s="189">
        <v>4.8000000000000001E-2</v>
      </c>
      <c r="AB2200" s="189">
        <v>8.5999999999999993E-2</v>
      </c>
    </row>
    <row r="2201" spans="1:28" x14ac:dyDescent="0.25">
      <c r="A2201" s="94" t="s">
        <v>3714</v>
      </c>
      <c r="B2201" s="189" t="s">
        <v>143</v>
      </c>
      <c r="C2201" s="189">
        <v>0.20408163265306123</v>
      </c>
      <c r="D2201" s="189">
        <v>0.33766233766233766</v>
      </c>
      <c r="E2201" s="189">
        <v>0.12430426716141002</v>
      </c>
      <c r="F2201" s="189">
        <v>1.8552875695732839E-2</v>
      </c>
      <c r="G2201" s="189">
        <v>0.26159554730983303</v>
      </c>
      <c r="H2201" s="189">
        <v>1.8552875695732839E-3</v>
      </c>
      <c r="I2201" s="189">
        <v>5.1948051948051951E-2</v>
      </c>
      <c r="J2201" s="188">
        <v>1</v>
      </c>
      <c r="K2201" s="190">
        <v>539</v>
      </c>
      <c r="L2201" s="94"/>
      <c r="M2201" s="189" t="s">
        <v>143</v>
      </c>
      <c r="N2201" s="189" t="s">
        <v>143</v>
      </c>
      <c r="O2201" s="189">
        <v>0.17199999999999999</v>
      </c>
      <c r="P2201" s="189">
        <v>0.24</v>
      </c>
      <c r="Q2201" s="189">
        <v>0.29899999999999999</v>
      </c>
      <c r="R2201" s="189">
        <v>0.379</v>
      </c>
      <c r="S2201" s="189">
        <v>9.9000000000000005E-2</v>
      </c>
      <c r="T2201" s="189">
        <v>0.155</v>
      </c>
      <c r="U2201" s="189">
        <v>0.01</v>
      </c>
      <c r="V2201" s="189">
        <v>3.4000000000000002E-2</v>
      </c>
      <c r="W2201" s="189">
        <v>0.22600000000000001</v>
      </c>
      <c r="X2201" s="189">
        <v>0.3</v>
      </c>
      <c r="Y2201" s="189">
        <v>0</v>
      </c>
      <c r="Z2201" s="189">
        <v>0.01</v>
      </c>
      <c r="AA2201" s="189">
        <v>3.5999999999999997E-2</v>
      </c>
      <c r="AB2201" s="189">
        <v>7.3999999999999996E-2</v>
      </c>
    </row>
    <row r="2202" spans="1:28" x14ac:dyDescent="0.25">
      <c r="A2202" s="94" t="s">
        <v>3715</v>
      </c>
      <c r="B2202" s="189" t="s">
        <v>143</v>
      </c>
      <c r="C2202" s="189">
        <v>0.41203703703703703</v>
      </c>
      <c r="D2202" s="189">
        <v>0.18287037037037038</v>
      </c>
      <c r="E2202" s="189">
        <v>7.8703703703703706E-2</v>
      </c>
      <c r="F2202" s="189">
        <v>0.10879629629629629</v>
      </c>
      <c r="G2202" s="189">
        <v>0.18981481481481483</v>
      </c>
      <c r="H2202" s="189">
        <v>1.3888888888888888E-2</v>
      </c>
      <c r="I2202" s="189">
        <v>1.3888888888888888E-2</v>
      </c>
      <c r="J2202" s="188">
        <v>1</v>
      </c>
      <c r="K2202" s="190">
        <v>432</v>
      </c>
      <c r="L2202" s="94"/>
      <c r="M2202" s="189" t="s">
        <v>143</v>
      </c>
      <c r="N2202" s="189" t="s">
        <v>143</v>
      </c>
      <c r="O2202" s="189">
        <v>0.36699999999999999</v>
      </c>
      <c r="P2202" s="189">
        <v>0.45900000000000002</v>
      </c>
      <c r="Q2202" s="189">
        <v>0.14899999999999999</v>
      </c>
      <c r="R2202" s="189">
        <v>0.222</v>
      </c>
      <c r="S2202" s="189">
        <v>5.7000000000000002E-2</v>
      </c>
      <c r="T2202" s="189">
        <v>0.108</v>
      </c>
      <c r="U2202" s="189">
        <v>8.3000000000000004E-2</v>
      </c>
      <c r="V2202" s="189">
        <v>0.14199999999999999</v>
      </c>
      <c r="W2202" s="189">
        <v>0.156</v>
      </c>
      <c r="X2202" s="189">
        <v>0.22900000000000001</v>
      </c>
      <c r="Y2202" s="189">
        <v>6.0000000000000001E-3</v>
      </c>
      <c r="Z2202" s="189">
        <v>0.03</v>
      </c>
      <c r="AA2202" s="189">
        <v>6.0000000000000001E-3</v>
      </c>
      <c r="AB2202" s="189">
        <v>0.03</v>
      </c>
    </row>
    <row r="2203" spans="1:28" x14ac:dyDescent="0.25">
      <c r="A2203" s="94" t="s">
        <v>3716</v>
      </c>
      <c r="B2203" s="189" t="s">
        <v>143</v>
      </c>
      <c r="C2203" s="189">
        <v>0.13450292397660818</v>
      </c>
      <c r="D2203" s="189">
        <v>0.23391812865497075</v>
      </c>
      <c r="E2203" s="189">
        <v>0.11988304093567251</v>
      </c>
      <c r="F2203" s="189">
        <v>1.7543859649122806E-2</v>
      </c>
      <c r="G2203" s="189">
        <v>0.47953216374269003</v>
      </c>
      <c r="H2203" s="189">
        <v>2.9239766081871343E-3</v>
      </c>
      <c r="I2203" s="189">
        <v>1.1695906432748537E-2</v>
      </c>
      <c r="J2203" s="188">
        <v>0.99999999999999989</v>
      </c>
      <c r="K2203" s="190">
        <v>342</v>
      </c>
      <c r="L2203" s="94"/>
      <c r="M2203" s="189" t="s">
        <v>143</v>
      </c>
      <c r="N2203" s="189" t="s">
        <v>143</v>
      </c>
      <c r="O2203" s="189">
        <v>0.10199999999999999</v>
      </c>
      <c r="P2203" s="189">
        <v>0.17499999999999999</v>
      </c>
      <c r="Q2203" s="189">
        <v>0.192</v>
      </c>
      <c r="R2203" s="189">
        <v>0.28199999999999997</v>
      </c>
      <c r="S2203" s="189">
        <v>0.09</v>
      </c>
      <c r="T2203" s="189">
        <v>0.159</v>
      </c>
      <c r="U2203" s="189">
        <v>8.0000000000000002E-3</v>
      </c>
      <c r="V2203" s="189">
        <v>3.7999999999999999E-2</v>
      </c>
      <c r="W2203" s="189">
        <v>0.42699999999999999</v>
      </c>
      <c r="X2203" s="189">
        <v>0.53200000000000003</v>
      </c>
      <c r="Y2203" s="189">
        <v>1E-3</v>
      </c>
      <c r="Z2203" s="189">
        <v>1.6E-2</v>
      </c>
      <c r="AA2203" s="189">
        <v>5.0000000000000001E-3</v>
      </c>
      <c r="AB2203" s="189">
        <v>0.03</v>
      </c>
    </row>
    <row r="2204" spans="1:28" x14ac:dyDescent="0.25">
      <c r="A2204" s="94" t="s">
        <v>3717</v>
      </c>
      <c r="B2204" s="189" t="s">
        <v>143</v>
      </c>
      <c r="C2204" s="189">
        <v>0.32965212589729431</v>
      </c>
      <c r="D2204" s="189">
        <v>0.40364439536167862</v>
      </c>
      <c r="E2204" s="189">
        <v>9.8288238542241849E-2</v>
      </c>
      <c r="F2204" s="189">
        <v>2.3743787962451683E-2</v>
      </c>
      <c r="G2204" s="189">
        <v>0.10546659304251794</v>
      </c>
      <c r="H2204" s="189">
        <v>4.4174489232468254E-3</v>
      </c>
      <c r="I2204" s="189">
        <v>3.4787410270568746E-2</v>
      </c>
      <c r="J2204" s="188">
        <v>1</v>
      </c>
      <c r="K2204" s="190">
        <v>1811</v>
      </c>
      <c r="L2204" s="94"/>
      <c r="M2204" s="189" t="s">
        <v>143</v>
      </c>
      <c r="N2204" s="189" t="s">
        <v>143</v>
      </c>
      <c r="O2204" s="189">
        <v>0.308</v>
      </c>
      <c r="P2204" s="189">
        <v>0.35199999999999998</v>
      </c>
      <c r="Q2204" s="189">
        <v>0.38100000000000001</v>
      </c>
      <c r="R2204" s="189">
        <v>0.42599999999999999</v>
      </c>
      <c r="S2204" s="189">
        <v>8.5000000000000006E-2</v>
      </c>
      <c r="T2204" s="189">
        <v>0.113</v>
      </c>
      <c r="U2204" s="189">
        <v>1.7999999999999999E-2</v>
      </c>
      <c r="V2204" s="189">
        <v>3.2000000000000001E-2</v>
      </c>
      <c r="W2204" s="189">
        <v>9.1999999999999998E-2</v>
      </c>
      <c r="X2204" s="189">
        <v>0.12</v>
      </c>
      <c r="Y2204" s="189">
        <v>2E-3</v>
      </c>
      <c r="Z2204" s="189">
        <v>8.9999999999999993E-3</v>
      </c>
      <c r="AA2204" s="189">
        <v>2.7E-2</v>
      </c>
      <c r="AB2204" s="189">
        <v>4.3999999999999997E-2</v>
      </c>
    </row>
    <row r="2205" spans="1:28" x14ac:dyDescent="0.25">
      <c r="A2205" s="94" t="s">
        <v>3718</v>
      </c>
      <c r="B2205" s="189" t="s">
        <v>143</v>
      </c>
      <c r="C2205" s="189">
        <v>0.48742138364779874</v>
      </c>
      <c r="D2205" s="189">
        <v>0.30188679245283018</v>
      </c>
      <c r="E2205" s="189">
        <v>8.4905660377358486E-2</v>
      </c>
      <c r="F2205" s="189">
        <v>3.1446540880503146E-3</v>
      </c>
      <c r="G2205" s="189">
        <v>8.4905660377358486E-2</v>
      </c>
      <c r="H2205" s="189">
        <v>6.2893081761006293E-3</v>
      </c>
      <c r="I2205" s="189">
        <v>3.1446540880503145E-2</v>
      </c>
      <c r="J2205" s="188">
        <v>0.99999999999999989</v>
      </c>
      <c r="K2205" s="190">
        <v>318</v>
      </c>
      <c r="L2205" s="94"/>
      <c r="M2205" s="189" t="s">
        <v>143</v>
      </c>
      <c r="N2205" s="189" t="s">
        <v>143</v>
      </c>
      <c r="O2205" s="189">
        <v>0.433</v>
      </c>
      <c r="P2205" s="189">
        <v>0.54200000000000004</v>
      </c>
      <c r="Q2205" s="189">
        <v>0.254</v>
      </c>
      <c r="R2205" s="189">
        <v>0.35399999999999998</v>
      </c>
      <c r="S2205" s="189">
        <v>5.8999999999999997E-2</v>
      </c>
      <c r="T2205" s="189">
        <v>0.121</v>
      </c>
      <c r="U2205" s="189">
        <v>1E-3</v>
      </c>
      <c r="V2205" s="189">
        <v>1.7999999999999999E-2</v>
      </c>
      <c r="W2205" s="189">
        <v>5.8999999999999997E-2</v>
      </c>
      <c r="X2205" s="189">
        <v>0.121</v>
      </c>
      <c r="Y2205" s="189">
        <v>2E-3</v>
      </c>
      <c r="Z2205" s="189">
        <v>2.3E-2</v>
      </c>
      <c r="AA2205" s="189">
        <v>1.7000000000000001E-2</v>
      </c>
      <c r="AB2205" s="189">
        <v>5.7000000000000002E-2</v>
      </c>
    </row>
    <row r="2206" spans="1:28" x14ac:dyDescent="0.25">
      <c r="A2206" s="94" t="s">
        <v>3719</v>
      </c>
      <c r="B2206" s="189">
        <v>6.1506565307532825E-2</v>
      </c>
      <c r="C2206" s="189">
        <v>0.32729785763648928</v>
      </c>
      <c r="D2206" s="189">
        <v>0.24639483989864086</v>
      </c>
      <c r="E2206" s="189">
        <v>0.10444598018889657</v>
      </c>
      <c r="F2206" s="189">
        <v>1.6586040082930201E-2</v>
      </c>
      <c r="G2206" s="189">
        <v>0.2120248790601244</v>
      </c>
      <c r="H2206" s="189">
        <v>5.6668970283344855E-3</v>
      </c>
      <c r="I2206" s="189">
        <v>2.6076940797051369E-2</v>
      </c>
      <c r="J2206" s="188">
        <v>1</v>
      </c>
      <c r="K2206" s="190">
        <v>21705</v>
      </c>
      <c r="L2206" s="94"/>
      <c r="M2206" s="189">
        <v>5.8000000000000003E-2</v>
      </c>
      <c r="N2206" s="189">
        <v>6.5000000000000002E-2</v>
      </c>
      <c r="O2206" s="189">
        <v>0.32100000000000001</v>
      </c>
      <c r="P2206" s="189">
        <v>0.33400000000000002</v>
      </c>
      <c r="Q2206" s="189">
        <v>0.24099999999999999</v>
      </c>
      <c r="R2206" s="189">
        <v>0.252</v>
      </c>
      <c r="S2206" s="189">
        <v>0.1</v>
      </c>
      <c r="T2206" s="189">
        <v>0.109</v>
      </c>
      <c r="U2206" s="189">
        <v>1.4999999999999999E-2</v>
      </c>
      <c r="V2206" s="189">
        <v>1.7999999999999999E-2</v>
      </c>
      <c r="W2206" s="189">
        <v>0.20699999999999999</v>
      </c>
      <c r="X2206" s="189">
        <v>0.218</v>
      </c>
      <c r="Y2206" s="189">
        <v>5.0000000000000001E-3</v>
      </c>
      <c r="Z2206" s="189">
        <v>7.0000000000000001E-3</v>
      </c>
      <c r="AA2206" s="189">
        <v>2.4E-2</v>
      </c>
      <c r="AB2206" s="189">
        <v>2.8000000000000001E-2</v>
      </c>
    </row>
    <row r="2207" spans="1:28" x14ac:dyDescent="0.25">
      <c r="A2207" s="94" t="s">
        <v>3720</v>
      </c>
      <c r="B2207" s="189" t="s">
        <v>143</v>
      </c>
      <c r="C2207" s="189">
        <v>0.379746835443038</v>
      </c>
      <c r="D2207" s="189">
        <v>0.22362869198312235</v>
      </c>
      <c r="E2207" s="189">
        <v>0.20253164556962025</v>
      </c>
      <c r="F2207" s="189">
        <v>2.1097046413502109E-2</v>
      </c>
      <c r="G2207" s="189">
        <v>0.15189873417721519</v>
      </c>
      <c r="H2207" s="189">
        <v>1.4064697609001407E-3</v>
      </c>
      <c r="I2207" s="189">
        <v>1.969057665260197E-2</v>
      </c>
      <c r="J2207" s="188">
        <v>0.99999999999999989</v>
      </c>
      <c r="K2207" s="190">
        <v>711</v>
      </c>
      <c r="L2207" s="94"/>
      <c r="M2207" s="189" t="s">
        <v>143</v>
      </c>
      <c r="N2207" s="189" t="s">
        <v>143</v>
      </c>
      <c r="O2207" s="189">
        <v>0.34499999999999997</v>
      </c>
      <c r="P2207" s="189">
        <v>0.41599999999999998</v>
      </c>
      <c r="Q2207" s="189">
        <v>0.19500000000000001</v>
      </c>
      <c r="R2207" s="189">
        <v>0.25600000000000001</v>
      </c>
      <c r="S2207" s="189">
        <v>0.17499999999999999</v>
      </c>
      <c r="T2207" s="189">
        <v>0.23400000000000001</v>
      </c>
      <c r="U2207" s="189">
        <v>1.2999999999999999E-2</v>
      </c>
      <c r="V2207" s="189">
        <v>3.5000000000000003E-2</v>
      </c>
      <c r="W2207" s="189">
        <v>0.127</v>
      </c>
      <c r="X2207" s="189">
        <v>0.18</v>
      </c>
      <c r="Y2207" s="189">
        <v>0</v>
      </c>
      <c r="Z2207" s="189">
        <v>8.0000000000000002E-3</v>
      </c>
      <c r="AA2207" s="189">
        <v>1.2E-2</v>
      </c>
      <c r="AB2207" s="189">
        <v>3.3000000000000002E-2</v>
      </c>
    </row>
    <row r="2208" spans="1:28" x14ac:dyDescent="0.25">
      <c r="A2208" s="94" t="s">
        <v>3721</v>
      </c>
      <c r="B2208" s="189" t="s">
        <v>143</v>
      </c>
      <c r="C2208" s="189">
        <v>8.1967213114754092E-2</v>
      </c>
      <c r="D2208" s="189">
        <v>0.19672131147540983</v>
      </c>
      <c r="E2208" s="189">
        <v>9.9850968703427717E-2</v>
      </c>
      <c r="F2208" s="189">
        <v>1.4903129657228018E-2</v>
      </c>
      <c r="G2208" s="189">
        <v>0.55588673621460505</v>
      </c>
      <c r="H2208" s="189">
        <v>2.9806259314456036E-2</v>
      </c>
      <c r="I2208" s="189">
        <v>2.0864381520119227E-2</v>
      </c>
      <c r="J2208" s="188">
        <v>0.99999999999999989</v>
      </c>
      <c r="K2208" s="190">
        <v>671</v>
      </c>
      <c r="L2208" s="94"/>
      <c r="M2208" s="189" t="s">
        <v>143</v>
      </c>
      <c r="N2208" s="189" t="s">
        <v>143</v>
      </c>
      <c r="O2208" s="189">
        <v>6.4000000000000001E-2</v>
      </c>
      <c r="P2208" s="189">
        <v>0.105</v>
      </c>
      <c r="Q2208" s="189">
        <v>0.16800000000000001</v>
      </c>
      <c r="R2208" s="189">
        <v>0.22800000000000001</v>
      </c>
      <c r="S2208" s="189">
        <v>7.9000000000000001E-2</v>
      </c>
      <c r="T2208" s="189">
        <v>0.125</v>
      </c>
      <c r="U2208" s="189">
        <v>8.0000000000000002E-3</v>
      </c>
      <c r="V2208" s="189">
        <v>2.7E-2</v>
      </c>
      <c r="W2208" s="189">
        <v>0.51800000000000002</v>
      </c>
      <c r="X2208" s="189">
        <v>0.59299999999999997</v>
      </c>
      <c r="Y2208" s="189">
        <v>1.9E-2</v>
      </c>
      <c r="Z2208" s="189">
        <v>4.5999999999999999E-2</v>
      </c>
      <c r="AA2208" s="189">
        <v>1.2E-2</v>
      </c>
      <c r="AB2208" s="189">
        <v>3.5000000000000003E-2</v>
      </c>
    </row>
    <row r="2209" spans="1:28" x14ac:dyDescent="0.25">
      <c r="A2209" s="94" t="s">
        <v>3722</v>
      </c>
      <c r="B2209" s="189">
        <v>0.25872788139646102</v>
      </c>
      <c r="C2209" s="189" t="s">
        <v>143</v>
      </c>
      <c r="D2209" s="189">
        <v>0.47632711621233859</v>
      </c>
      <c r="E2209" s="189">
        <v>0.15542802486848398</v>
      </c>
      <c r="F2209" s="189">
        <v>7.5561932089909134E-2</v>
      </c>
      <c r="G2209" s="189">
        <v>9.0865614538498327E-3</v>
      </c>
      <c r="H2209" s="189" t="s">
        <v>143</v>
      </c>
      <c r="I2209" s="189">
        <v>2.4868483978957436E-2</v>
      </c>
      <c r="J2209" s="188">
        <v>1</v>
      </c>
      <c r="K2209" s="190">
        <v>2091</v>
      </c>
      <c r="L2209" s="94"/>
      <c r="M2209" s="189">
        <v>0.24</v>
      </c>
      <c r="N2209" s="189">
        <v>0.27800000000000002</v>
      </c>
      <c r="O2209" s="189" t="s">
        <v>143</v>
      </c>
      <c r="P2209" s="189" t="s">
        <v>143</v>
      </c>
      <c r="Q2209" s="189">
        <v>0.45500000000000002</v>
      </c>
      <c r="R2209" s="189">
        <v>0.498</v>
      </c>
      <c r="S2209" s="189">
        <v>0.14099999999999999</v>
      </c>
      <c r="T2209" s="189">
        <v>0.17199999999999999</v>
      </c>
      <c r="U2209" s="189">
        <v>6.5000000000000002E-2</v>
      </c>
      <c r="V2209" s="189">
        <v>8.7999999999999995E-2</v>
      </c>
      <c r="W2209" s="189">
        <v>6.0000000000000001E-3</v>
      </c>
      <c r="X2209" s="189">
        <v>1.4E-2</v>
      </c>
      <c r="Y2209" s="189" t="s">
        <v>143</v>
      </c>
      <c r="Z2209" s="189" t="s">
        <v>143</v>
      </c>
      <c r="AA2209" s="189">
        <v>1.9E-2</v>
      </c>
      <c r="AB2209" s="189">
        <v>3.2000000000000001E-2</v>
      </c>
    </row>
    <row r="2210" spans="1:28" x14ac:dyDescent="0.25">
      <c r="A2210" s="94" t="s">
        <v>3723</v>
      </c>
      <c r="B2210" s="189">
        <v>0.10268199233716475</v>
      </c>
      <c r="C2210" s="189">
        <v>0.28275862068965518</v>
      </c>
      <c r="D2210" s="189">
        <v>0.23754789272030652</v>
      </c>
      <c r="E2210" s="189">
        <v>7.8160919540229884E-2</v>
      </c>
      <c r="F2210" s="189">
        <v>3.486590038314176E-2</v>
      </c>
      <c r="G2210" s="189">
        <v>0.23371647509578544</v>
      </c>
      <c r="H2210" s="189">
        <v>6.1302681992337167E-3</v>
      </c>
      <c r="I2210" s="189">
        <v>2.4137931034482758E-2</v>
      </c>
      <c r="J2210" s="188">
        <v>1</v>
      </c>
      <c r="K2210" s="190">
        <v>2610</v>
      </c>
      <c r="L2210" s="94"/>
      <c r="M2210" s="189">
        <v>9.1999999999999998E-2</v>
      </c>
      <c r="N2210" s="189">
        <v>0.115</v>
      </c>
      <c r="O2210" s="189">
        <v>0.26600000000000001</v>
      </c>
      <c r="P2210" s="189">
        <v>0.3</v>
      </c>
      <c r="Q2210" s="189">
        <v>0.222</v>
      </c>
      <c r="R2210" s="189">
        <v>0.254</v>
      </c>
      <c r="S2210" s="189">
        <v>6.8000000000000005E-2</v>
      </c>
      <c r="T2210" s="189">
        <v>8.8999999999999996E-2</v>
      </c>
      <c r="U2210" s="189">
        <v>2.8000000000000001E-2</v>
      </c>
      <c r="V2210" s="189">
        <v>4.2999999999999997E-2</v>
      </c>
      <c r="W2210" s="189">
        <v>0.218</v>
      </c>
      <c r="X2210" s="189">
        <v>0.25</v>
      </c>
      <c r="Y2210" s="189">
        <v>4.0000000000000001E-3</v>
      </c>
      <c r="Z2210" s="189">
        <v>0.01</v>
      </c>
      <c r="AA2210" s="189">
        <v>1.9E-2</v>
      </c>
      <c r="AB2210" s="189">
        <v>3.1E-2</v>
      </c>
    </row>
    <row r="2211" spans="1:28" x14ac:dyDescent="0.25">
      <c r="A2211" s="94" t="s">
        <v>3724</v>
      </c>
      <c r="B2211" s="189">
        <v>0.30300327088908713</v>
      </c>
      <c r="C2211" s="189">
        <v>0.48855188819506395</v>
      </c>
      <c r="D2211" s="189">
        <v>9.8126672613737739E-2</v>
      </c>
      <c r="E2211" s="189">
        <v>3.568242640499554E-2</v>
      </c>
      <c r="F2211" s="189">
        <v>5.9470710674992561E-4</v>
      </c>
      <c r="G2211" s="189">
        <v>4.2521558132619687E-2</v>
      </c>
      <c r="H2211" s="189">
        <v>3.8655961938745169E-3</v>
      </c>
      <c r="I2211" s="189">
        <v>2.7653880463871544E-2</v>
      </c>
      <c r="J2211" s="188">
        <v>1</v>
      </c>
      <c r="K2211" s="190">
        <v>3363</v>
      </c>
      <c r="L2211" s="94"/>
      <c r="M2211" s="189">
        <v>0.28799999999999998</v>
      </c>
      <c r="N2211" s="189">
        <v>0.31900000000000001</v>
      </c>
      <c r="O2211" s="189">
        <v>0.47199999999999998</v>
      </c>
      <c r="P2211" s="189">
        <v>0.505</v>
      </c>
      <c r="Q2211" s="189">
        <v>8.8999999999999996E-2</v>
      </c>
      <c r="R2211" s="189">
        <v>0.109</v>
      </c>
      <c r="S2211" s="189">
        <v>0.03</v>
      </c>
      <c r="T2211" s="189">
        <v>4.2999999999999997E-2</v>
      </c>
      <c r="U2211" s="189">
        <v>0</v>
      </c>
      <c r="V2211" s="189">
        <v>2E-3</v>
      </c>
      <c r="W2211" s="189">
        <v>3.5999999999999997E-2</v>
      </c>
      <c r="X2211" s="189">
        <v>0.05</v>
      </c>
      <c r="Y2211" s="189">
        <v>2E-3</v>
      </c>
      <c r="Z2211" s="189">
        <v>7.0000000000000001E-3</v>
      </c>
      <c r="AA2211" s="189">
        <v>2.3E-2</v>
      </c>
      <c r="AB2211" s="189">
        <v>3.4000000000000002E-2</v>
      </c>
    </row>
    <row r="2212" spans="1:28" x14ac:dyDescent="0.25">
      <c r="A2212" s="94" t="s">
        <v>3725</v>
      </c>
      <c r="B2212" s="189" t="s">
        <v>143</v>
      </c>
      <c r="C2212" s="189">
        <v>0.22727272727272727</v>
      </c>
      <c r="D2212" s="189">
        <v>0.27454545454545454</v>
      </c>
      <c r="E2212" s="189">
        <v>0.18727272727272729</v>
      </c>
      <c r="F2212" s="189">
        <v>5.454545454545455E-3</v>
      </c>
      <c r="G2212" s="189">
        <v>0.27636363636363637</v>
      </c>
      <c r="H2212" s="189">
        <v>3.6363636363636364E-3</v>
      </c>
      <c r="I2212" s="189">
        <v>2.5454545454545455E-2</v>
      </c>
      <c r="J2212" s="188">
        <v>1</v>
      </c>
      <c r="K2212" s="190">
        <v>550</v>
      </c>
      <c r="L2212" s="94"/>
      <c r="M2212" s="189" t="s">
        <v>143</v>
      </c>
      <c r="N2212" s="189" t="s">
        <v>143</v>
      </c>
      <c r="O2212" s="189">
        <v>0.19400000000000001</v>
      </c>
      <c r="P2212" s="189">
        <v>0.26400000000000001</v>
      </c>
      <c r="Q2212" s="189">
        <v>0.23899999999999999</v>
      </c>
      <c r="R2212" s="189">
        <v>0.313</v>
      </c>
      <c r="S2212" s="189">
        <v>0.157</v>
      </c>
      <c r="T2212" s="189">
        <v>0.222</v>
      </c>
      <c r="U2212" s="189">
        <v>2E-3</v>
      </c>
      <c r="V2212" s="189">
        <v>1.6E-2</v>
      </c>
      <c r="W2212" s="189">
        <v>0.24099999999999999</v>
      </c>
      <c r="X2212" s="189">
        <v>0.315</v>
      </c>
      <c r="Y2212" s="189">
        <v>1E-3</v>
      </c>
      <c r="Z2212" s="189">
        <v>1.2999999999999999E-2</v>
      </c>
      <c r="AA2212" s="189">
        <v>1.4999999999999999E-2</v>
      </c>
      <c r="AB2212" s="189">
        <v>4.2000000000000003E-2</v>
      </c>
    </row>
    <row r="2213" spans="1:28" x14ac:dyDescent="0.25">
      <c r="A2213" s="94" t="s">
        <v>3726</v>
      </c>
      <c r="B2213" s="189" t="s">
        <v>143</v>
      </c>
      <c r="C2213" s="189">
        <v>0.32243170450173142</v>
      </c>
      <c r="D2213" s="189">
        <v>0.20623316660253943</v>
      </c>
      <c r="E2213" s="189">
        <v>8.8110811850711818E-2</v>
      </c>
      <c r="F2213" s="189">
        <v>1.4236244709503656E-2</v>
      </c>
      <c r="G2213" s="189">
        <v>0.34821085032704885</v>
      </c>
      <c r="H2213" s="189">
        <v>5.3866871873797613E-3</v>
      </c>
      <c r="I2213" s="189">
        <v>1.5390534821085032E-2</v>
      </c>
      <c r="J2213" s="188">
        <v>1</v>
      </c>
      <c r="K2213" s="190">
        <v>2599</v>
      </c>
      <c r="L2213" s="94"/>
      <c r="M2213" s="189" t="s">
        <v>143</v>
      </c>
      <c r="N2213" s="189" t="s">
        <v>143</v>
      </c>
      <c r="O2213" s="189">
        <v>0.30499999999999999</v>
      </c>
      <c r="P2213" s="189">
        <v>0.34100000000000003</v>
      </c>
      <c r="Q2213" s="189">
        <v>0.191</v>
      </c>
      <c r="R2213" s="189">
        <v>0.222</v>
      </c>
      <c r="S2213" s="189">
        <v>7.8E-2</v>
      </c>
      <c r="T2213" s="189">
        <v>0.1</v>
      </c>
      <c r="U2213" s="189">
        <v>0.01</v>
      </c>
      <c r="V2213" s="189">
        <v>0.02</v>
      </c>
      <c r="W2213" s="189">
        <v>0.33</v>
      </c>
      <c r="X2213" s="189">
        <v>0.36699999999999999</v>
      </c>
      <c r="Y2213" s="189">
        <v>3.0000000000000001E-3</v>
      </c>
      <c r="Z2213" s="189">
        <v>8.9999999999999993E-3</v>
      </c>
      <c r="AA2213" s="189">
        <v>1.0999999999999999E-2</v>
      </c>
      <c r="AB2213" s="189">
        <v>2.1000000000000001E-2</v>
      </c>
    </row>
    <row r="2214" spans="1:28" x14ac:dyDescent="0.25">
      <c r="A2214" s="94" t="s">
        <v>3727</v>
      </c>
      <c r="B2214" s="189" t="s">
        <v>143</v>
      </c>
      <c r="C2214" s="189">
        <v>0.50793650793650791</v>
      </c>
      <c r="D2214" s="189">
        <v>0.29181929181929184</v>
      </c>
      <c r="E2214" s="189">
        <v>5.4945054945054944E-2</v>
      </c>
      <c r="F2214" s="189" t="s">
        <v>143</v>
      </c>
      <c r="G2214" s="189">
        <v>2.197802197802198E-2</v>
      </c>
      <c r="H2214" s="189">
        <v>1.221001221001221E-3</v>
      </c>
      <c r="I2214" s="189">
        <v>0.1221001221001221</v>
      </c>
      <c r="J2214" s="188">
        <v>1</v>
      </c>
      <c r="K2214" s="190">
        <v>819</v>
      </c>
      <c r="L2214" s="94"/>
      <c r="M2214" s="189" t="s">
        <v>143</v>
      </c>
      <c r="N2214" s="189" t="s">
        <v>143</v>
      </c>
      <c r="O2214" s="189">
        <v>0.47399999999999998</v>
      </c>
      <c r="P2214" s="189">
        <v>0.54200000000000004</v>
      </c>
      <c r="Q2214" s="189">
        <v>0.26200000000000001</v>
      </c>
      <c r="R2214" s="189">
        <v>0.32400000000000001</v>
      </c>
      <c r="S2214" s="189">
        <v>4.1000000000000002E-2</v>
      </c>
      <c r="T2214" s="189">
        <v>7.2999999999999995E-2</v>
      </c>
      <c r="U2214" s="189" t="s">
        <v>143</v>
      </c>
      <c r="V2214" s="189" t="s">
        <v>143</v>
      </c>
      <c r="W2214" s="189">
        <v>1.4E-2</v>
      </c>
      <c r="X2214" s="189">
        <v>3.4000000000000002E-2</v>
      </c>
      <c r="Y2214" s="189">
        <v>0</v>
      </c>
      <c r="Z2214" s="189">
        <v>7.0000000000000001E-3</v>
      </c>
      <c r="AA2214" s="189">
        <v>0.10100000000000001</v>
      </c>
      <c r="AB2214" s="189">
        <v>0.14599999999999999</v>
      </c>
    </row>
    <row r="2215" spans="1:28" x14ac:dyDescent="0.25">
      <c r="A2215" s="94" t="s">
        <v>3728</v>
      </c>
      <c r="B2215" s="189" t="s">
        <v>143</v>
      </c>
      <c r="C2215" s="189">
        <v>0.2161547212741752</v>
      </c>
      <c r="D2215" s="189">
        <v>0.3503981797497156</v>
      </c>
      <c r="E2215" s="189">
        <v>0.14106939704209329</v>
      </c>
      <c r="F2215" s="189">
        <v>9.1012514220705342E-3</v>
      </c>
      <c r="G2215" s="189">
        <v>0.2434584755403868</v>
      </c>
      <c r="H2215" s="189">
        <v>2.2753128555176336E-3</v>
      </c>
      <c r="I2215" s="189">
        <v>3.7542662116040959E-2</v>
      </c>
      <c r="J2215" s="188">
        <v>1</v>
      </c>
      <c r="K2215" s="190">
        <v>879</v>
      </c>
      <c r="L2215" s="94"/>
      <c r="M2215" s="189" t="s">
        <v>143</v>
      </c>
      <c r="N2215" s="189" t="s">
        <v>143</v>
      </c>
      <c r="O2215" s="189">
        <v>0.19</v>
      </c>
      <c r="P2215" s="189">
        <v>0.245</v>
      </c>
      <c r="Q2215" s="189">
        <v>0.32</v>
      </c>
      <c r="R2215" s="189">
        <v>0.38300000000000001</v>
      </c>
      <c r="S2215" s="189">
        <v>0.12</v>
      </c>
      <c r="T2215" s="189">
        <v>0.16600000000000001</v>
      </c>
      <c r="U2215" s="189">
        <v>5.0000000000000001E-3</v>
      </c>
      <c r="V2215" s="189">
        <v>1.7999999999999999E-2</v>
      </c>
      <c r="W2215" s="189">
        <v>0.216</v>
      </c>
      <c r="X2215" s="189">
        <v>0.27300000000000002</v>
      </c>
      <c r="Y2215" s="189">
        <v>1E-3</v>
      </c>
      <c r="Z2215" s="189">
        <v>8.0000000000000002E-3</v>
      </c>
      <c r="AA2215" s="189">
        <v>2.7E-2</v>
      </c>
      <c r="AB2215" s="189">
        <v>5.1999999999999998E-2</v>
      </c>
    </row>
    <row r="2216" spans="1:28" x14ac:dyDescent="0.25">
      <c r="A2216" s="94" t="s">
        <v>3729</v>
      </c>
      <c r="B2216" s="189" t="s">
        <v>143</v>
      </c>
      <c r="C2216" s="189">
        <v>0.44736842105263158</v>
      </c>
      <c r="D2216" s="189">
        <v>0.20488721804511278</v>
      </c>
      <c r="E2216" s="189">
        <v>5.827067669172932E-2</v>
      </c>
      <c r="F2216" s="189">
        <v>7.8947368421052627E-2</v>
      </c>
      <c r="G2216" s="189">
        <v>0.18796992481203006</v>
      </c>
      <c r="H2216" s="189">
        <v>5.6390977443609019E-3</v>
      </c>
      <c r="I2216" s="189">
        <v>1.6917293233082706E-2</v>
      </c>
      <c r="J2216" s="188">
        <v>1</v>
      </c>
      <c r="K2216" s="190">
        <v>532</v>
      </c>
      <c r="L2216" s="94"/>
      <c r="M2216" s="189" t="s">
        <v>143</v>
      </c>
      <c r="N2216" s="189" t="s">
        <v>143</v>
      </c>
      <c r="O2216" s="189">
        <v>0.40600000000000003</v>
      </c>
      <c r="P2216" s="189">
        <v>0.49</v>
      </c>
      <c r="Q2216" s="189">
        <v>0.17299999999999999</v>
      </c>
      <c r="R2216" s="189">
        <v>0.24099999999999999</v>
      </c>
      <c r="S2216" s="189">
        <v>4.1000000000000002E-2</v>
      </c>
      <c r="T2216" s="189">
        <v>8.2000000000000003E-2</v>
      </c>
      <c r="U2216" s="189">
        <v>5.8999999999999997E-2</v>
      </c>
      <c r="V2216" s="189">
        <v>0.105</v>
      </c>
      <c r="W2216" s="189">
        <v>0.157</v>
      </c>
      <c r="X2216" s="189">
        <v>0.223</v>
      </c>
      <c r="Y2216" s="189">
        <v>2E-3</v>
      </c>
      <c r="Z2216" s="189">
        <v>1.6E-2</v>
      </c>
      <c r="AA2216" s="189">
        <v>8.9999999999999993E-3</v>
      </c>
      <c r="AB2216" s="189">
        <v>3.2000000000000001E-2</v>
      </c>
    </row>
    <row r="2217" spans="1:28" x14ac:dyDescent="0.25">
      <c r="A2217" s="94" t="s">
        <v>3730</v>
      </c>
      <c r="B2217" s="189" t="s">
        <v>143</v>
      </c>
      <c r="C2217" s="189">
        <v>0.12393887945670629</v>
      </c>
      <c r="D2217" s="189">
        <v>0.25806451612903225</v>
      </c>
      <c r="E2217" s="189">
        <v>0.11714770797962648</v>
      </c>
      <c r="F2217" s="189">
        <v>3.0560271646859084E-2</v>
      </c>
      <c r="G2217" s="189">
        <v>0.44991511035653653</v>
      </c>
      <c r="H2217" s="189">
        <v>8.4889643463497456E-3</v>
      </c>
      <c r="I2217" s="189">
        <v>1.1884550084889643E-2</v>
      </c>
      <c r="J2217" s="188">
        <v>1</v>
      </c>
      <c r="K2217" s="190">
        <v>589</v>
      </c>
      <c r="L2217" s="94"/>
      <c r="M2217" s="189" t="s">
        <v>143</v>
      </c>
      <c r="N2217" s="189" t="s">
        <v>143</v>
      </c>
      <c r="O2217" s="189">
        <v>0.1</v>
      </c>
      <c r="P2217" s="189">
        <v>0.153</v>
      </c>
      <c r="Q2217" s="189">
        <v>0.224</v>
      </c>
      <c r="R2217" s="189">
        <v>0.29499999999999998</v>
      </c>
      <c r="S2217" s="189">
        <v>9.4E-2</v>
      </c>
      <c r="T2217" s="189">
        <v>0.14599999999999999</v>
      </c>
      <c r="U2217" s="189">
        <v>1.9E-2</v>
      </c>
      <c r="V2217" s="189">
        <v>4.8000000000000001E-2</v>
      </c>
      <c r="W2217" s="189">
        <v>0.41</v>
      </c>
      <c r="X2217" s="189">
        <v>0.49</v>
      </c>
      <c r="Y2217" s="189">
        <v>4.0000000000000001E-3</v>
      </c>
      <c r="Z2217" s="189">
        <v>0.02</v>
      </c>
      <c r="AA2217" s="189">
        <v>6.0000000000000001E-3</v>
      </c>
      <c r="AB2217" s="189">
        <v>2.4E-2</v>
      </c>
    </row>
    <row r="2218" spans="1:28" x14ac:dyDescent="0.25">
      <c r="A2218" s="94" t="s">
        <v>3731</v>
      </c>
      <c r="B2218" s="189" t="s">
        <v>143</v>
      </c>
      <c r="C2218" s="189">
        <v>0.39364844903988183</v>
      </c>
      <c r="D2218" s="189">
        <v>0.33419497784342689</v>
      </c>
      <c r="E2218" s="189">
        <v>0.14844903988183161</v>
      </c>
      <c r="F2218" s="189">
        <v>1.55096011816839E-2</v>
      </c>
      <c r="G2218" s="189">
        <v>8.4933530280649927E-2</v>
      </c>
      <c r="H2218" s="189">
        <v>3.3234859675036928E-3</v>
      </c>
      <c r="I2218" s="189">
        <v>1.9940915805022157E-2</v>
      </c>
      <c r="J2218" s="188">
        <v>0.99999999999999989</v>
      </c>
      <c r="K2218" s="190">
        <v>2708</v>
      </c>
      <c r="L2218" s="94"/>
      <c r="M2218" s="189" t="s">
        <v>143</v>
      </c>
      <c r="N2218" s="189" t="s">
        <v>143</v>
      </c>
      <c r="O2218" s="189">
        <v>0.375</v>
      </c>
      <c r="P2218" s="189">
        <v>0.41199999999999998</v>
      </c>
      <c r="Q2218" s="189">
        <v>0.317</v>
      </c>
      <c r="R2218" s="189">
        <v>0.35199999999999998</v>
      </c>
      <c r="S2218" s="189">
        <v>0.13600000000000001</v>
      </c>
      <c r="T2218" s="189">
        <v>0.16200000000000001</v>
      </c>
      <c r="U2218" s="189">
        <v>1.0999999999999999E-2</v>
      </c>
      <c r="V2218" s="189">
        <v>2.1000000000000001E-2</v>
      </c>
      <c r="W2218" s="189">
        <v>7.4999999999999997E-2</v>
      </c>
      <c r="X2218" s="189">
        <v>9.6000000000000002E-2</v>
      </c>
      <c r="Y2218" s="189">
        <v>2E-3</v>
      </c>
      <c r="Z2218" s="189">
        <v>6.0000000000000001E-3</v>
      </c>
      <c r="AA2218" s="189">
        <v>1.4999999999999999E-2</v>
      </c>
      <c r="AB2218" s="189">
        <v>2.5999999999999999E-2</v>
      </c>
    </row>
    <row r="2219" spans="1:28" x14ac:dyDescent="0.25">
      <c r="A2219" s="94" t="s">
        <v>3732</v>
      </c>
      <c r="B2219" s="189" t="s">
        <v>143</v>
      </c>
      <c r="C2219" s="189">
        <v>0.48534201954397393</v>
      </c>
      <c r="D2219" s="189">
        <v>0.30293159609120524</v>
      </c>
      <c r="E2219" s="189">
        <v>8.6319218241042342E-2</v>
      </c>
      <c r="F2219" s="189">
        <v>4.8859934853420191E-3</v>
      </c>
      <c r="G2219" s="189">
        <v>8.7947882736156349E-2</v>
      </c>
      <c r="H2219" s="189">
        <v>3.2573289902280132E-3</v>
      </c>
      <c r="I2219" s="189">
        <v>2.9315960912052116E-2</v>
      </c>
      <c r="J2219" s="188">
        <v>1</v>
      </c>
      <c r="K2219" s="190">
        <v>614</v>
      </c>
      <c r="L2219" s="94"/>
      <c r="M2219" s="189" t="s">
        <v>143</v>
      </c>
      <c r="N2219" s="189" t="s">
        <v>143</v>
      </c>
      <c r="O2219" s="189">
        <v>0.44600000000000001</v>
      </c>
      <c r="P2219" s="189">
        <v>0.52500000000000002</v>
      </c>
      <c r="Q2219" s="189">
        <v>0.26800000000000002</v>
      </c>
      <c r="R2219" s="189">
        <v>0.34</v>
      </c>
      <c r="S2219" s="189">
        <v>6.7000000000000004E-2</v>
      </c>
      <c r="T2219" s="189">
        <v>0.111</v>
      </c>
      <c r="U2219" s="189">
        <v>2E-3</v>
      </c>
      <c r="V2219" s="189">
        <v>1.4E-2</v>
      </c>
      <c r="W2219" s="189">
        <v>6.8000000000000005E-2</v>
      </c>
      <c r="X2219" s="189">
        <v>0.113</v>
      </c>
      <c r="Y2219" s="189">
        <v>1E-3</v>
      </c>
      <c r="Z2219" s="189">
        <v>1.2E-2</v>
      </c>
      <c r="AA2219" s="189">
        <v>1.9E-2</v>
      </c>
      <c r="AB2219" s="189">
        <v>4.5999999999999999E-2</v>
      </c>
    </row>
    <row r="2220" spans="1:28" x14ac:dyDescent="0.25">
      <c r="A2220" s="94" t="s">
        <v>3733</v>
      </c>
      <c r="B2220" s="189">
        <v>5.9939998775485212E-2</v>
      </c>
      <c r="C2220" s="189">
        <v>0.32311883915998285</v>
      </c>
      <c r="D2220" s="189">
        <v>0.2731892487601788</v>
      </c>
      <c r="E2220" s="189">
        <v>8.2348619359578767E-2</v>
      </c>
      <c r="F2220" s="189">
        <v>1.9102430661850241E-2</v>
      </c>
      <c r="G2220" s="189">
        <v>0.20403477621992286</v>
      </c>
      <c r="H2220" s="189">
        <v>1.8367721790240617E-4</v>
      </c>
      <c r="I2220" s="189">
        <v>3.8082409845098877E-2</v>
      </c>
      <c r="J2220" s="188">
        <v>1</v>
      </c>
      <c r="K2220" s="190">
        <v>32666</v>
      </c>
      <c r="L2220" s="94"/>
      <c r="M2220" s="189">
        <v>5.7000000000000002E-2</v>
      </c>
      <c r="N2220" s="189">
        <v>6.3E-2</v>
      </c>
      <c r="O2220" s="189">
        <v>0.318</v>
      </c>
      <c r="P2220" s="189">
        <v>0.32800000000000001</v>
      </c>
      <c r="Q2220" s="189">
        <v>0.26800000000000002</v>
      </c>
      <c r="R2220" s="189">
        <v>0.27800000000000002</v>
      </c>
      <c r="S2220" s="189">
        <v>7.9000000000000001E-2</v>
      </c>
      <c r="T2220" s="189">
        <v>8.5000000000000006E-2</v>
      </c>
      <c r="U2220" s="189">
        <v>1.7999999999999999E-2</v>
      </c>
      <c r="V2220" s="189">
        <v>2.1000000000000001E-2</v>
      </c>
      <c r="W2220" s="189">
        <v>0.2</v>
      </c>
      <c r="X2220" s="189">
        <v>0.20799999999999999</v>
      </c>
      <c r="Y2220" s="189">
        <v>0</v>
      </c>
      <c r="Z2220" s="189">
        <v>0</v>
      </c>
      <c r="AA2220" s="189">
        <v>3.5999999999999997E-2</v>
      </c>
      <c r="AB2220" s="189">
        <v>0.04</v>
      </c>
    </row>
    <row r="2221" spans="1:28" x14ac:dyDescent="0.25">
      <c r="A2221" s="94" t="s">
        <v>3734</v>
      </c>
      <c r="B2221" s="189" t="s">
        <v>143</v>
      </c>
      <c r="C2221" s="189">
        <v>0.379746835443038</v>
      </c>
      <c r="D2221" s="189">
        <v>0.28529698149951316</v>
      </c>
      <c r="E2221" s="189">
        <v>0.12463485881207401</v>
      </c>
      <c r="F2221" s="189">
        <v>2.8237585199610515E-2</v>
      </c>
      <c r="G2221" s="189">
        <v>0.15287244401168451</v>
      </c>
      <c r="H2221" s="189" t="s">
        <v>143</v>
      </c>
      <c r="I2221" s="189">
        <v>2.9211295034079845E-2</v>
      </c>
      <c r="J2221" s="188">
        <v>1.0000000000000002</v>
      </c>
      <c r="K2221" s="190">
        <v>1027</v>
      </c>
      <c r="L2221" s="94"/>
      <c r="M2221" s="189" t="s">
        <v>143</v>
      </c>
      <c r="N2221" s="189" t="s">
        <v>143</v>
      </c>
      <c r="O2221" s="189">
        <v>0.35099999999999998</v>
      </c>
      <c r="P2221" s="189">
        <v>0.41</v>
      </c>
      <c r="Q2221" s="189">
        <v>0.25900000000000001</v>
      </c>
      <c r="R2221" s="189">
        <v>0.314</v>
      </c>
      <c r="S2221" s="189">
        <v>0.106</v>
      </c>
      <c r="T2221" s="189">
        <v>0.14599999999999999</v>
      </c>
      <c r="U2221" s="189">
        <v>0.02</v>
      </c>
      <c r="V2221" s="189">
        <v>0.04</v>
      </c>
      <c r="W2221" s="189">
        <v>0.13200000000000001</v>
      </c>
      <c r="X2221" s="189">
        <v>0.17599999999999999</v>
      </c>
      <c r="Y2221" s="189" t="s">
        <v>143</v>
      </c>
      <c r="Z2221" s="189" t="s">
        <v>143</v>
      </c>
      <c r="AA2221" s="189">
        <v>2.1000000000000001E-2</v>
      </c>
      <c r="AB2221" s="189">
        <v>4.1000000000000002E-2</v>
      </c>
    </row>
    <row r="2222" spans="1:28" x14ac:dyDescent="0.25">
      <c r="A2222" s="94" t="s">
        <v>3735</v>
      </c>
      <c r="B2222" s="189" t="s">
        <v>143</v>
      </c>
      <c r="C2222" s="189">
        <v>9.7510373443983403E-2</v>
      </c>
      <c r="D2222" s="189">
        <v>0.18983402489626555</v>
      </c>
      <c r="E2222" s="189">
        <v>5.8091286307053944E-2</v>
      </c>
      <c r="F2222" s="189">
        <v>1.0373443983402489E-2</v>
      </c>
      <c r="G2222" s="189">
        <v>0.58817427385892118</v>
      </c>
      <c r="H2222" s="189" t="s">
        <v>143</v>
      </c>
      <c r="I2222" s="189">
        <v>5.6016597510373446E-2</v>
      </c>
      <c r="J2222" s="188">
        <v>1</v>
      </c>
      <c r="K2222" s="190">
        <v>964</v>
      </c>
      <c r="L2222" s="94"/>
      <c r="M2222" s="189" t="s">
        <v>143</v>
      </c>
      <c r="N2222" s="189" t="s">
        <v>143</v>
      </c>
      <c r="O2222" s="189">
        <v>0.08</v>
      </c>
      <c r="P2222" s="189">
        <v>0.11799999999999999</v>
      </c>
      <c r="Q2222" s="189">
        <v>0.16600000000000001</v>
      </c>
      <c r="R2222" s="189">
        <v>0.216</v>
      </c>
      <c r="S2222" s="189">
        <v>4.4999999999999998E-2</v>
      </c>
      <c r="T2222" s="189">
        <v>7.4999999999999997E-2</v>
      </c>
      <c r="U2222" s="189">
        <v>6.0000000000000001E-3</v>
      </c>
      <c r="V2222" s="189">
        <v>1.9E-2</v>
      </c>
      <c r="W2222" s="189">
        <v>0.55700000000000005</v>
      </c>
      <c r="X2222" s="189">
        <v>0.61899999999999999</v>
      </c>
      <c r="Y2222" s="189" t="s">
        <v>143</v>
      </c>
      <c r="Z2222" s="189" t="s">
        <v>143</v>
      </c>
      <c r="AA2222" s="189">
        <v>4.2999999999999997E-2</v>
      </c>
      <c r="AB2222" s="189">
        <v>7.1999999999999995E-2</v>
      </c>
    </row>
    <row r="2223" spans="1:28" x14ac:dyDescent="0.25">
      <c r="A2223" s="94" t="s">
        <v>3736</v>
      </c>
      <c r="B2223" s="189">
        <v>0.25316455696202533</v>
      </c>
      <c r="C2223" s="189">
        <v>1.234949058351343E-3</v>
      </c>
      <c r="D2223" s="189">
        <v>0.36338376041988268</v>
      </c>
      <c r="E2223" s="189">
        <v>0.32911392405063289</v>
      </c>
      <c r="F2223" s="189">
        <v>2.7786353812905219E-2</v>
      </c>
      <c r="G2223" s="189">
        <v>4.3223217042297002E-3</v>
      </c>
      <c r="H2223" s="189" t="s">
        <v>143</v>
      </c>
      <c r="I2223" s="189">
        <v>2.0994133991972832E-2</v>
      </c>
      <c r="J2223" s="188">
        <v>1</v>
      </c>
      <c r="K2223" s="190">
        <v>3239</v>
      </c>
      <c r="L2223" s="94"/>
      <c r="M2223" s="189">
        <v>0.23799999999999999</v>
      </c>
      <c r="N2223" s="189">
        <v>0.26800000000000002</v>
      </c>
      <c r="O2223" s="189">
        <v>0</v>
      </c>
      <c r="P2223" s="189">
        <v>3.0000000000000001E-3</v>
      </c>
      <c r="Q2223" s="189">
        <v>0.34699999999999998</v>
      </c>
      <c r="R2223" s="189">
        <v>0.38</v>
      </c>
      <c r="S2223" s="189">
        <v>0.313</v>
      </c>
      <c r="T2223" s="189">
        <v>0.34499999999999997</v>
      </c>
      <c r="U2223" s="189">
        <v>2.3E-2</v>
      </c>
      <c r="V2223" s="189">
        <v>3.4000000000000002E-2</v>
      </c>
      <c r="W2223" s="189">
        <v>3.0000000000000001E-3</v>
      </c>
      <c r="X2223" s="189">
        <v>7.0000000000000001E-3</v>
      </c>
      <c r="Y2223" s="189" t="s">
        <v>143</v>
      </c>
      <c r="Z2223" s="189" t="s">
        <v>143</v>
      </c>
      <c r="AA2223" s="189">
        <v>1.7000000000000001E-2</v>
      </c>
      <c r="AB2223" s="189">
        <v>2.7E-2</v>
      </c>
    </row>
    <row r="2224" spans="1:28" x14ac:dyDescent="0.25">
      <c r="A2224" s="94" t="s">
        <v>3737</v>
      </c>
      <c r="B2224" s="189">
        <v>0.12091272641731357</v>
      </c>
      <c r="C2224" s="189">
        <v>0.27405316396142082</v>
      </c>
      <c r="D2224" s="189">
        <v>0.26511409080216419</v>
      </c>
      <c r="E2224" s="189">
        <v>5.8809691837214774E-2</v>
      </c>
      <c r="F2224" s="189">
        <v>3.1051517290049402E-2</v>
      </c>
      <c r="G2224" s="189">
        <v>0.21994824747118324</v>
      </c>
      <c r="H2224" s="189" t="s">
        <v>143</v>
      </c>
      <c r="I2224" s="189">
        <v>3.0110562220653964E-2</v>
      </c>
      <c r="J2224" s="188">
        <v>1</v>
      </c>
      <c r="K2224" s="190">
        <v>4251</v>
      </c>
      <c r="L2224" s="94"/>
      <c r="M2224" s="189">
        <v>0.111</v>
      </c>
      <c r="N2224" s="189">
        <v>0.13100000000000001</v>
      </c>
      <c r="O2224" s="189">
        <v>0.26100000000000001</v>
      </c>
      <c r="P2224" s="189">
        <v>0.28799999999999998</v>
      </c>
      <c r="Q2224" s="189">
        <v>0.252</v>
      </c>
      <c r="R2224" s="189">
        <v>0.27900000000000003</v>
      </c>
      <c r="S2224" s="189">
        <v>5.1999999999999998E-2</v>
      </c>
      <c r="T2224" s="189">
        <v>6.6000000000000003E-2</v>
      </c>
      <c r="U2224" s="189">
        <v>2.5999999999999999E-2</v>
      </c>
      <c r="V2224" s="189">
        <v>3.6999999999999998E-2</v>
      </c>
      <c r="W2224" s="189">
        <v>0.20799999999999999</v>
      </c>
      <c r="X2224" s="189">
        <v>0.23300000000000001</v>
      </c>
      <c r="Y2224" s="189" t="s">
        <v>143</v>
      </c>
      <c r="Z2224" s="189" t="s">
        <v>143</v>
      </c>
      <c r="AA2224" s="189">
        <v>2.5000000000000001E-2</v>
      </c>
      <c r="AB2224" s="189">
        <v>3.5999999999999997E-2</v>
      </c>
    </row>
    <row r="2225" spans="1:28" x14ac:dyDescent="0.25">
      <c r="A2225" s="94" t="s">
        <v>3738</v>
      </c>
      <c r="B2225" s="189">
        <v>0.2816728167281673</v>
      </c>
      <c r="C2225" s="189">
        <v>0.52255022550225505</v>
      </c>
      <c r="D2225" s="189">
        <v>9.1020910209102093E-2</v>
      </c>
      <c r="E2225" s="189">
        <v>2.5830258302583026E-2</v>
      </c>
      <c r="F2225" s="189">
        <v>8.2000820008200077E-4</v>
      </c>
      <c r="G2225" s="189">
        <v>4.0795407954079543E-2</v>
      </c>
      <c r="H2225" s="189" t="s">
        <v>143</v>
      </c>
      <c r="I2225" s="189">
        <v>3.7310373103731038E-2</v>
      </c>
      <c r="J2225" s="188">
        <v>1</v>
      </c>
      <c r="K2225" s="190">
        <v>4878</v>
      </c>
      <c r="L2225" s="94"/>
      <c r="M2225" s="189">
        <v>0.26900000000000002</v>
      </c>
      <c r="N2225" s="189">
        <v>0.29399999999999998</v>
      </c>
      <c r="O2225" s="189">
        <v>0.50900000000000001</v>
      </c>
      <c r="P2225" s="189">
        <v>0.53700000000000003</v>
      </c>
      <c r="Q2225" s="189">
        <v>8.3000000000000004E-2</v>
      </c>
      <c r="R2225" s="189">
        <v>9.9000000000000005E-2</v>
      </c>
      <c r="S2225" s="189">
        <v>2.1999999999999999E-2</v>
      </c>
      <c r="T2225" s="189">
        <v>3.1E-2</v>
      </c>
      <c r="U2225" s="189">
        <v>0</v>
      </c>
      <c r="V2225" s="189">
        <v>2E-3</v>
      </c>
      <c r="W2225" s="189">
        <v>3.5999999999999997E-2</v>
      </c>
      <c r="X2225" s="189">
        <v>4.7E-2</v>
      </c>
      <c r="Y2225" s="189" t="s">
        <v>143</v>
      </c>
      <c r="Z2225" s="189" t="s">
        <v>143</v>
      </c>
      <c r="AA2225" s="189">
        <v>3.2000000000000001E-2</v>
      </c>
      <c r="AB2225" s="189">
        <v>4.2999999999999997E-2</v>
      </c>
    </row>
    <row r="2226" spans="1:28" x14ac:dyDescent="0.25">
      <c r="A2226" s="94" t="s">
        <v>3739</v>
      </c>
      <c r="B2226" s="189" t="s">
        <v>143</v>
      </c>
      <c r="C2226" s="189">
        <v>0.23016759776536314</v>
      </c>
      <c r="D2226" s="189">
        <v>0.31731843575418994</v>
      </c>
      <c r="E2226" s="189">
        <v>0.15754189944134078</v>
      </c>
      <c r="F2226" s="189">
        <v>2.3463687150837988E-2</v>
      </c>
      <c r="G2226" s="189">
        <v>0.23240223463687151</v>
      </c>
      <c r="H2226" s="189" t="s">
        <v>143</v>
      </c>
      <c r="I2226" s="189">
        <v>3.9106145251396648E-2</v>
      </c>
      <c r="J2226" s="188">
        <v>1</v>
      </c>
      <c r="K2226" s="190">
        <v>895</v>
      </c>
      <c r="L2226" s="94"/>
      <c r="M2226" s="189" t="s">
        <v>143</v>
      </c>
      <c r="N2226" s="189" t="s">
        <v>143</v>
      </c>
      <c r="O2226" s="189">
        <v>0.20399999999999999</v>
      </c>
      <c r="P2226" s="189">
        <v>0.25900000000000001</v>
      </c>
      <c r="Q2226" s="189">
        <v>0.28799999999999998</v>
      </c>
      <c r="R2226" s="189">
        <v>0.34899999999999998</v>
      </c>
      <c r="S2226" s="189">
        <v>0.13500000000000001</v>
      </c>
      <c r="T2226" s="189">
        <v>0.183</v>
      </c>
      <c r="U2226" s="189">
        <v>1.4999999999999999E-2</v>
      </c>
      <c r="V2226" s="189">
        <v>3.5999999999999997E-2</v>
      </c>
      <c r="W2226" s="189">
        <v>0.20599999999999999</v>
      </c>
      <c r="X2226" s="189">
        <v>0.26100000000000001</v>
      </c>
      <c r="Y2226" s="189" t="s">
        <v>143</v>
      </c>
      <c r="Z2226" s="189" t="s">
        <v>143</v>
      </c>
      <c r="AA2226" s="189">
        <v>2.8000000000000001E-2</v>
      </c>
      <c r="AB2226" s="189">
        <v>5.3999999999999999E-2</v>
      </c>
    </row>
    <row r="2227" spans="1:28" x14ac:dyDescent="0.25">
      <c r="A2227" s="94" t="s">
        <v>3740</v>
      </c>
      <c r="B2227" s="189" t="s">
        <v>143</v>
      </c>
      <c r="C2227" s="189">
        <v>0.25252257036643655</v>
      </c>
      <c r="D2227" s="189">
        <v>0.22384492830589484</v>
      </c>
      <c r="E2227" s="189">
        <v>0.10647902283590016</v>
      </c>
      <c r="F2227" s="189">
        <v>1.8852894317578334E-2</v>
      </c>
      <c r="G2227" s="189">
        <v>0.37041954328199683</v>
      </c>
      <c r="H2227" s="189">
        <v>5.3106744556558679E-4</v>
      </c>
      <c r="I2227" s="189">
        <v>2.7349973446627721E-2</v>
      </c>
      <c r="J2227" s="188">
        <v>1.0000000000000002</v>
      </c>
      <c r="K2227" s="190">
        <v>3766</v>
      </c>
      <c r="L2227" s="94"/>
      <c r="M2227" s="189" t="s">
        <v>143</v>
      </c>
      <c r="N2227" s="189" t="s">
        <v>143</v>
      </c>
      <c r="O2227" s="189">
        <v>0.23899999999999999</v>
      </c>
      <c r="P2227" s="189">
        <v>0.26700000000000002</v>
      </c>
      <c r="Q2227" s="189">
        <v>0.21099999999999999</v>
      </c>
      <c r="R2227" s="189">
        <v>0.23699999999999999</v>
      </c>
      <c r="S2227" s="189">
        <v>9.7000000000000003E-2</v>
      </c>
      <c r="T2227" s="189">
        <v>0.11700000000000001</v>
      </c>
      <c r="U2227" s="189">
        <v>1.4999999999999999E-2</v>
      </c>
      <c r="V2227" s="189">
        <v>2.4E-2</v>
      </c>
      <c r="W2227" s="189">
        <v>0.35499999999999998</v>
      </c>
      <c r="X2227" s="189">
        <v>0.38600000000000001</v>
      </c>
      <c r="Y2227" s="189">
        <v>0</v>
      </c>
      <c r="Z2227" s="189">
        <v>2E-3</v>
      </c>
      <c r="AA2227" s="189">
        <v>2.3E-2</v>
      </c>
      <c r="AB2227" s="189">
        <v>3.3000000000000002E-2</v>
      </c>
    </row>
    <row r="2228" spans="1:28" x14ac:dyDescent="0.25">
      <c r="A2228" s="94" t="s">
        <v>3741</v>
      </c>
      <c r="B2228" s="189" t="s">
        <v>143</v>
      </c>
      <c r="C2228" s="189">
        <v>0.51673151750972768</v>
      </c>
      <c r="D2228" s="189">
        <v>0.32684824902723736</v>
      </c>
      <c r="E2228" s="189">
        <v>5.3696498054474705E-2</v>
      </c>
      <c r="F2228" s="189">
        <v>7.0038910505836579E-3</v>
      </c>
      <c r="G2228" s="189">
        <v>1.4007782101167316E-2</v>
      </c>
      <c r="H2228" s="189" t="s">
        <v>143</v>
      </c>
      <c r="I2228" s="189">
        <v>8.171206225680934E-2</v>
      </c>
      <c r="J2228" s="188">
        <v>1</v>
      </c>
      <c r="K2228" s="190">
        <v>1285</v>
      </c>
      <c r="L2228" s="94"/>
      <c r="M2228" s="189" t="s">
        <v>143</v>
      </c>
      <c r="N2228" s="189" t="s">
        <v>143</v>
      </c>
      <c r="O2228" s="189">
        <v>0.48899999999999999</v>
      </c>
      <c r="P2228" s="189">
        <v>0.54400000000000004</v>
      </c>
      <c r="Q2228" s="189">
        <v>0.30199999999999999</v>
      </c>
      <c r="R2228" s="189">
        <v>0.35299999999999998</v>
      </c>
      <c r="S2228" s="189">
        <v>4.2999999999999997E-2</v>
      </c>
      <c r="T2228" s="189">
        <v>6.7000000000000004E-2</v>
      </c>
      <c r="U2228" s="189">
        <v>4.0000000000000001E-3</v>
      </c>
      <c r="V2228" s="189">
        <v>1.2999999999999999E-2</v>
      </c>
      <c r="W2228" s="189">
        <v>8.9999999999999993E-3</v>
      </c>
      <c r="X2228" s="189">
        <v>2.1999999999999999E-2</v>
      </c>
      <c r="Y2228" s="189" t="s">
        <v>143</v>
      </c>
      <c r="Z2228" s="189" t="s">
        <v>143</v>
      </c>
      <c r="AA2228" s="189">
        <v>6.8000000000000005E-2</v>
      </c>
      <c r="AB2228" s="189">
        <v>9.8000000000000004E-2</v>
      </c>
    </row>
    <row r="2229" spans="1:28" x14ac:dyDescent="0.25">
      <c r="A2229" s="94" t="s">
        <v>3742</v>
      </c>
      <c r="B2229" s="189" t="s">
        <v>143</v>
      </c>
      <c r="C2229" s="189">
        <v>0.20452885317750183</v>
      </c>
      <c r="D2229" s="189">
        <v>0.38860482103725347</v>
      </c>
      <c r="E2229" s="189">
        <v>9.7881665449233018E-2</v>
      </c>
      <c r="F2229" s="189">
        <v>1.9722425127830533E-2</v>
      </c>
      <c r="G2229" s="189">
        <v>0.25200876552227902</v>
      </c>
      <c r="H2229" s="189" t="s">
        <v>143</v>
      </c>
      <c r="I2229" s="189">
        <v>3.7253469685902117E-2</v>
      </c>
      <c r="J2229" s="188">
        <v>1</v>
      </c>
      <c r="K2229" s="190">
        <v>1369</v>
      </c>
      <c r="L2229" s="94"/>
      <c r="M2229" s="189" t="s">
        <v>143</v>
      </c>
      <c r="N2229" s="189" t="s">
        <v>143</v>
      </c>
      <c r="O2229" s="189">
        <v>0.184</v>
      </c>
      <c r="P2229" s="189">
        <v>0.22700000000000001</v>
      </c>
      <c r="Q2229" s="189">
        <v>0.36299999999999999</v>
      </c>
      <c r="R2229" s="189">
        <v>0.41499999999999998</v>
      </c>
      <c r="S2229" s="189">
        <v>8.3000000000000004E-2</v>
      </c>
      <c r="T2229" s="189">
        <v>0.115</v>
      </c>
      <c r="U2229" s="189">
        <v>1.4E-2</v>
      </c>
      <c r="V2229" s="189">
        <v>2.9000000000000001E-2</v>
      </c>
      <c r="W2229" s="189">
        <v>0.23</v>
      </c>
      <c r="X2229" s="189">
        <v>0.27600000000000002</v>
      </c>
      <c r="Y2229" s="189" t="s">
        <v>143</v>
      </c>
      <c r="Z2229" s="189" t="s">
        <v>143</v>
      </c>
      <c r="AA2229" s="189">
        <v>2.8000000000000001E-2</v>
      </c>
      <c r="AB2229" s="189">
        <v>4.9000000000000002E-2</v>
      </c>
    </row>
    <row r="2230" spans="1:28" x14ac:dyDescent="0.25">
      <c r="A2230" s="94" t="s">
        <v>3743</v>
      </c>
      <c r="B2230" s="189" t="s">
        <v>143</v>
      </c>
      <c r="C2230" s="189">
        <v>0.43929058663028647</v>
      </c>
      <c r="D2230" s="189">
        <v>0.18963165075034105</v>
      </c>
      <c r="E2230" s="189">
        <v>5.7298772169167803E-2</v>
      </c>
      <c r="F2230" s="189">
        <v>9.0040927694406553E-2</v>
      </c>
      <c r="G2230" s="189">
        <v>0.18553888130968621</v>
      </c>
      <c r="H2230" s="189" t="s">
        <v>143</v>
      </c>
      <c r="I2230" s="189">
        <v>3.8199181446111868E-2</v>
      </c>
      <c r="J2230" s="188">
        <v>1</v>
      </c>
      <c r="K2230" s="190">
        <v>733</v>
      </c>
      <c r="L2230" s="94"/>
      <c r="M2230" s="189" t="s">
        <v>143</v>
      </c>
      <c r="N2230" s="189" t="s">
        <v>143</v>
      </c>
      <c r="O2230" s="189">
        <v>0.40400000000000003</v>
      </c>
      <c r="P2230" s="189">
        <v>0.47499999999999998</v>
      </c>
      <c r="Q2230" s="189">
        <v>0.16300000000000001</v>
      </c>
      <c r="R2230" s="189">
        <v>0.22</v>
      </c>
      <c r="S2230" s="189">
        <v>4.2999999999999997E-2</v>
      </c>
      <c r="T2230" s="189">
        <v>7.6999999999999999E-2</v>
      </c>
      <c r="U2230" s="189">
        <v>7.0999999999999994E-2</v>
      </c>
      <c r="V2230" s="189">
        <v>0.113</v>
      </c>
      <c r="W2230" s="189">
        <v>0.159</v>
      </c>
      <c r="X2230" s="189">
        <v>0.215</v>
      </c>
      <c r="Y2230" s="189" t="s">
        <v>143</v>
      </c>
      <c r="Z2230" s="189" t="s">
        <v>143</v>
      </c>
      <c r="AA2230" s="189">
        <v>2.7E-2</v>
      </c>
      <c r="AB2230" s="189">
        <v>5.5E-2</v>
      </c>
    </row>
    <row r="2231" spans="1:28" x14ac:dyDescent="0.25">
      <c r="A2231" s="94" t="s">
        <v>3744</v>
      </c>
      <c r="B2231" s="189" t="s">
        <v>143</v>
      </c>
      <c r="C2231" s="189">
        <v>0.18083961248654468</v>
      </c>
      <c r="D2231" s="189">
        <v>0.2217438105489774</v>
      </c>
      <c r="E2231" s="189">
        <v>6.6738428417653387E-2</v>
      </c>
      <c r="F2231" s="189">
        <v>3.6598493003229281E-2</v>
      </c>
      <c r="G2231" s="189">
        <v>0.45748116254036597</v>
      </c>
      <c r="H2231" s="189" t="s">
        <v>143</v>
      </c>
      <c r="I2231" s="189">
        <v>3.6598493003229281E-2</v>
      </c>
      <c r="J2231" s="188">
        <v>1</v>
      </c>
      <c r="K2231" s="190">
        <v>929</v>
      </c>
      <c r="L2231" s="94"/>
      <c r="M2231" s="189" t="s">
        <v>143</v>
      </c>
      <c r="N2231" s="189" t="s">
        <v>143</v>
      </c>
      <c r="O2231" s="189">
        <v>0.157</v>
      </c>
      <c r="P2231" s="189">
        <v>0.20699999999999999</v>
      </c>
      <c r="Q2231" s="189">
        <v>0.19600000000000001</v>
      </c>
      <c r="R2231" s="189">
        <v>0.25</v>
      </c>
      <c r="S2231" s="189">
        <v>5.1999999999999998E-2</v>
      </c>
      <c r="T2231" s="189">
        <v>8.5000000000000006E-2</v>
      </c>
      <c r="U2231" s="189">
        <v>2.5999999999999999E-2</v>
      </c>
      <c r="V2231" s="189">
        <v>5.0999999999999997E-2</v>
      </c>
      <c r="W2231" s="189">
        <v>0.42599999999999999</v>
      </c>
      <c r="X2231" s="189">
        <v>0.49</v>
      </c>
      <c r="Y2231" s="189" t="s">
        <v>143</v>
      </c>
      <c r="Z2231" s="189" t="s">
        <v>143</v>
      </c>
      <c r="AA2231" s="189">
        <v>2.5999999999999999E-2</v>
      </c>
      <c r="AB2231" s="189">
        <v>5.0999999999999997E-2</v>
      </c>
    </row>
    <row r="2232" spans="1:28" x14ac:dyDescent="0.25">
      <c r="A2232" s="94" t="s">
        <v>3745</v>
      </c>
      <c r="B2232" s="189" t="s">
        <v>143</v>
      </c>
      <c r="C2232" s="189">
        <v>0.3834795634496041</v>
      </c>
      <c r="D2232" s="189">
        <v>0.41129895142306871</v>
      </c>
      <c r="E2232" s="189">
        <v>8.3244168628290177E-2</v>
      </c>
      <c r="F2232" s="189">
        <v>1.4551679863043013E-2</v>
      </c>
      <c r="G2232" s="189">
        <v>6.7836507596832865E-2</v>
      </c>
      <c r="H2232" s="189">
        <v>4.2799058420714745E-4</v>
      </c>
      <c r="I2232" s="189">
        <v>3.9161138454953989E-2</v>
      </c>
      <c r="J2232" s="188">
        <v>1.0000000000000002</v>
      </c>
      <c r="K2232" s="190">
        <v>4673</v>
      </c>
      <c r="L2232" s="94"/>
      <c r="M2232" s="189" t="s">
        <v>143</v>
      </c>
      <c r="N2232" s="189" t="s">
        <v>143</v>
      </c>
      <c r="O2232" s="189">
        <v>0.37</v>
      </c>
      <c r="P2232" s="189">
        <v>0.39800000000000002</v>
      </c>
      <c r="Q2232" s="189">
        <v>0.39700000000000002</v>
      </c>
      <c r="R2232" s="189">
        <v>0.42499999999999999</v>
      </c>
      <c r="S2232" s="189">
        <v>7.5999999999999998E-2</v>
      </c>
      <c r="T2232" s="189">
        <v>9.1999999999999998E-2</v>
      </c>
      <c r="U2232" s="189">
        <v>1.0999999999999999E-2</v>
      </c>
      <c r="V2232" s="189">
        <v>1.7999999999999999E-2</v>
      </c>
      <c r="W2232" s="189">
        <v>6.0999999999999999E-2</v>
      </c>
      <c r="X2232" s="189">
        <v>7.4999999999999997E-2</v>
      </c>
      <c r="Y2232" s="189">
        <v>0</v>
      </c>
      <c r="Z2232" s="189">
        <v>2E-3</v>
      </c>
      <c r="AA2232" s="189">
        <v>3.4000000000000002E-2</v>
      </c>
      <c r="AB2232" s="189">
        <v>4.4999999999999998E-2</v>
      </c>
    </row>
    <row r="2233" spans="1:28" x14ac:dyDescent="0.25">
      <c r="A2233" s="94" t="s">
        <v>3746</v>
      </c>
      <c r="B2233" s="189" t="s">
        <v>143</v>
      </c>
      <c r="C2233" s="189">
        <v>0.56586483390607101</v>
      </c>
      <c r="D2233" s="189">
        <v>0.27949599083619703</v>
      </c>
      <c r="E2233" s="189">
        <v>4.8109965635738834E-2</v>
      </c>
      <c r="F2233" s="189">
        <v>4.5819014891179842E-3</v>
      </c>
      <c r="G2233" s="189">
        <v>7.1019473081328749E-2</v>
      </c>
      <c r="H2233" s="189" t="s">
        <v>143</v>
      </c>
      <c r="I2233" s="189">
        <v>3.0927835051546393E-2</v>
      </c>
      <c r="J2233" s="188">
        <v>1</v>
      </c>
      <c r="K2233" s="190">
        <v>873</v>
      </c>
      <c r="L2233" s="94"/>
      <c r="M2233" s="189" t="s">
        <v>143</v>
      </c>
      <c r="N2233" s="189" t="s">
        <v>143</v>
      </c>
      <c r="O2233" s="189">
        <v>0.53300000000000003</v>
      </c>
      <c r="P2233" s="189">
        <v>0.59799999999999998</v>
      </c>
      <c r="Q2233" s="189">
        <v>0.251</v>
      </c>
      <c r="R2233" s="189">
        <v>0.31</v>
      </c>
      <c r="S2233" s="189">
        <v>3.5999999999999997E-2</v>
      </c>
      <c r="T2233" s="189">
        <v>6.4000000000000001E-2</v>
      </c>
      <c r="U2233" s="189">
        <v>2E-3</v>
      </c>
      <c r="V2233" s="189">
        <v>1.2E-2</v>
      </c>
      <c r="W2233" s="189">
        <v>5.6000000000000001E-2</v>
      </c>
      <c r="X2233" s="189">
        <v>0.09</v>
      </c>
      <c r="Y2233" s="189" t="s">
        <v>143</v>
      </c>
      <c r="Z2233" s="189" t="s">
        <v>143</v>
      </c>
      <c r="AA2233" s="189">
        <v>2.1000000000000001E-2</v>
      </c>
      <c r="AB2233" s="189">
        <v>4.4999999999999998E-2</v>
      </c>
    </row>
    <row r="2234" spans="1:28" x14ac:dyDescent="0.25">
      <c r="A2234" s="94" t="s">
        <v>3747</v>
      </c>
      <c r="B2234" s="189">
        <v>5.5081074390394849E-2</v>
      </c>
      <c r="C2234" s="189">
        <v>0.33840821883896521</v>
      </c>
      <c r="D2234" s="189">
        <v>0.27961381359079096</v>
      </c>
      <c r="E2234" s="189">
        <v>6.077484837232331E-2</v>
      </c>
      <c r="F2234" s="189">
        <v>1.8937987374675083E-2</v>
      </c>
      <c r="G2234" s="189">
        <v>0.22180962990469116</v>
      </c>
      <c r="H2234" s="189">
        <v>1.1139992573338284E-3</v>
      </c>
      <c r="I2234" s="189">
        <v>2.4260428270825599E-2</v>
      </c>
      <c r="J2234" s="188">
        <v>0.99999999999999989</v>
      </c>
      <c r="K2234" s="190">
        <v>8079</v>
      </c>
      <c r="L2234" s="94"/>
      <c r="M2234" s="189">
        <v>0.05</v>
      </c>
      <c r="N2234" s="189">
        <v>0.06</v>
      </c>
      <c r="O2234" s="189">
        <v>0.32800000000000001</v>
      </c>
      <c r="P2234" s="189">
        <v>0.34899999999999998</v>
      </c>
      <c r="Q2234" s="189">
        <v>0.27</v>
      </c>
      <c r="R2234" s="189">
        <v>0.28999999999999998</v>
      </c>
      <c r="S2234" s="189">
        <v>5.6000000000000001E-2</v>
      </c>
      <c r="T2234" s="189">
        <v>6.6000000000000003E-2</v>
      </c>
      <c r="U2234" s="189">
        <v>1.6E-2</v>
      </c>
      <c r="V2234" s="189">
        <v>2.1999999999999999E-2</v>
      </c>
      <c r="W2234" s="189">
        <v>0.21299999999999999</v>
      </c>
      <c r="X2234" s="189">
        <v>0.23100000000000001</v>
      </c>
      <c r="Y2234" s="189">
        <v>1E-3</v>
      </c>
      <c r="Z2234" s="189">
        <v>2E-3</v>
      </c>
      <c r="AA2234" s="189">
        <v>2.1000000000000001E-2</v>
      </c>
      <c r="AB2234" s="189">
        <v>2.8000000000000001E-2</v>
      </c>
    </row>
    <row r="2235" spans="1:28" x14ac:dyDescent="0.25">
      <c r="A2235" s="94" t="s">
        <v>3748</v>
      </c>
      <c r="B2235" s="189" t="s">
        <v>143</v>
      </c>
      <c r="C2235" s="189">
        <v>0.30645161290322581</v>
      </c>
      <c r="D2235" s="189">
        <v>0.4</v>
      </c>
      <c r="E2235" s="189">
        <v>8.387096774193549E-2</v>
      </c>
      <c r="F2235" s="189">
        <v>4.8387096774193547E-2</v>
      </c>
      <c r="G2235" s="189">
        <v>0.13225806451612904</v>
      </c>
      <c r="H2235" s="189" t="s">
        <v>143</v>
      </c>
      <c r="I2235" s="189">
        <v>2.903225806451613E-2</v>
      </c>
      <c r="J2235" s="188">
        <v>1</v>
      </c>
      <c r="K2235" s="190">
        <v>310</v>
      </c>
      <c r="L2235" s="94"/>
      <c r="M2235" s="189" t="s">
        <v>143</v>
      </c>
      <c r="N2235" s="189" t="s">
        <v>143</v>
      </c>
      <c r="O2235" s="189">
        <v>0.25800000000000001</v>
      </c>
      <c r="P2235" s="189">
        <v>0.36</v>
      </c>
      <c r="Q2235" s="189">
        <v>0.34699999999999998</v>
      </c>
      <c r="R2235" s="189">
        <v>0.45500000000000002</v>
      </c>
      <c r="S2235" s="189">
        <v>5.8000000000000003E-2</v>
      </c>
      <c r="T2235" s="189">
        <v>0.12</v>
      </c>
      <c r="U2235" s="189">
        <v>0.03</v>
      </c>
      <c r="V2235" s="189">
        <v>7.8E-2</v>
      </c>
      <c r="W2235" s="189">
        <v>9.9000000000000005E-2</v>
      </c>
      <c r="X2235" s="189">
        <v>0.17499999999999999</v>
      </c>
      <c r="Y2235" s="189" t="s">
        <v>143</v>
      </c>
      <c r="Z2235" s="189" t="s">
        <v>143</v>
      </c>
      <c r="AA2235" s="189">
        <v>1.4999999999999999E-2</v>
      </c>
      <c r="AB2235" s="189">
        <v>5.3999999999999999E-2</v>
      </c>
    </row>
    <row r="2236" spans="1:28" x14ac:dyDescent="0.25">
      <c r="A2236" s="94" t="s">
        <v>3749</v>
      </c>
      <c r="B2236" s="189" t="s">
        <v>143</v>
      </c>
      <c r="C2236" s="189">
        <v>0.10084033613445378</v>
      </c>
      <c r="D2236" s="189">
        <v>0.21848739495798319</v>
      </c>
      <c r="E2236" s="189">
        <v>3.3613445378151259E-2</v>
      </c>
      <c r="F2236" s="189">
        <v>8.4033613445378148E-3</v>
      </c>
      <c r="G2236" s="189">
        <v>0.61764705882352944</v>
      </c>
      <c r="H2236" s="189" t="s">
        <v>143</v>
      </c>
      <c r="I2236" s="189">
        <v>2.100840336134454E-2</v>
      </c>
      <c r="J2236" s="188">
        <v>1</v>
      </c>
      <c r="K2236" s="190">
        <v>238</v>
      </c>
      <c r="L2236" s="94"/>
      <c r="M2236" s="189" t="s">
        <v>143</v>
      </c>
      <c r="N2236" s="189" t="s">
        <v>143</v>
      </c>
      <c r="O2236" s="189">
        <v>6.9000000000000006E-2</v>
      </c>
      <c r="P2236" s="189">
        <v>0.14599999999999999</v>
      </c>
      <c r="Q2236" s="189">
        <v>0.17100000000000001</v>
      </c>
      <c r="R2236" s="189">
        <v>0.27500000000000002</v>
      </c>
      <c r="S2236" s="189">
        <v>1.7000000000000001E-2</v>
      </c>
      <c r="T2236" s="189">
        <v>6.5000000000000002E-2</v>
      </c>
      <c r="U2236" s="189">
        <v>2E-3</v>
      </c>
      <c r="V2236" s="189">
        <v>0.03</v>
      </c>
      <c r="W2236" s="189">
        <v>0.55500000000000005</v>
      </c>
      <c r="X2236" s="189">
        <v>0.67700000000000005</v>
      </c>
      <c r="Y2236" s="189" t="s">
        <v>143</v>
      </c>
      <c r="Z2236" s="189" t="s">
        <v>143</v>
      </c>
      <c r="AA2236" s="189">
        <v>8.9999999999999993E-3</v>
      </c>
      <c r="AB2236" s="189">
        <v>4.8000000000000001E-2</v>
      </c>
    </row>
    <row r="2237" spans="1:28" x14ac:dyDescent="0.25">
      <c r="A2237" s="94" t="s">
        <v>3750</v>
      </c>
      <c r="B2237" s="189">
        <v>0.20265379975874548</v>
      </c>
      <c r="C2237" s="189">
        <v>2.4125452352231603E-3</v>
      </c>
      <c r="D2237" s="189">
        <v>0.69360675512665859</v>
      </c>
      <c r="E2237" s="189">
        <v>1.5681544028950542E-2</v>
      </c>
      <c r="F2237" s="189">
        <v>3.6188178528347406E-3</v>
      </c>
      <c r="G2237" s="189">
        <v>8.4439083232810616E-3</v>
      </c>
      <c r="H2237" s="189" t="s">
        <v>143</v>
      </c>
      <c r="I2237" s="189">
        <v>7.3582629674306399E-2</v>
      </c>
      <c r="J2237" s="188">
        <v>0.99999999999999978</v>
      </c>
      <c r="K2237" s="190">
        <v>829</v>
      </c>
      <c r="L2237" s="94"/>
      <c r="M2237" s="189">
        <v>0.17699999999999999</v>
      </c>
      <c r="N2237" s="189">
        <v>0.23100000000000001</v>
      </c>
      <c r="O2237" s="189">
        <v>1E-3</v>
      </c>
      <c r="P2237" s="189">
        <v>8.9999999999999993E-3</v>
      </c>
      <c r="Q2237" s="189">
        <v>0.66100000000000003</v>
      </c>
      <c r="R2237" s="189">
        <v>0.72399999999999998</v>
      </c>
      <c r="S2237" s="189">
        <v>8.9999999999999993E-3</v>
      </c>
      <c r="T2237" s="189">
        <v>2.7E-2</v>
      </c>
      <c r="U2237" s="189">
        <v>1E-3</v>
      </c>
      <c r="V2237" s="189">
        <v>1.0999999999999999E-2</v>
      </c>
      <c r="W2237" s="189">
        <v>4.0000000000000001E-3</v>
      </c>
      <c r="X2237" s="189">
        <v>1.7000000000000001E-2</v>
      </c>
      <c r="Y2237" s="189" t="s">
        <v>143</v>
      </c>
      <c r="Z2237" s="189" t="s">
        <v>143</v>
      </c>
      <c r="AA2237" s="189">
        <v>5.8000000000000003E-2</v>
      </c>
      <c r="AB2237" s="189">
        <v>9.2999999999999999E-2</v>
      </c>
    </row>
    <row r="2238" spans="1:28" x14ac:dyDescent="0.25">
      <c r="A2238" s="94" t="s">
        <v>3751</v>
      </c>
      <c r="B2238" s="189">
        <v>0.11758793969849246</v>
      </c>
      <c r="C2238" s="189">
        <v>0.31055276381909547</v>
      </c>
      <c r="D2238" s="189">
        <v>0.26030150753768844</v>
      </c>
      <c r="E2238" s="189">
        <v>4.7236180904522612E-2</v>
      </c>
      <c r="F2238" s="189">
        <v>3.5175879396984924E-2</v>
      </c>
      <c r="G2238" s="189">
        <v>0.21708542713567838</v>
      </c>
      <c r="H2238" s="189">
        <v>1.0050251256281408E-3</v>
      </c>
      <c r="I2238" s="189">
        <v>1.1055276381909548E-2</v>
      </c>
      <c r="J2238" s="188">
        <v>1</v>
      </c>
      <c r="K2238" s="190">
        <v>995</v>
      </c>
      <c r="L2238" s="94"/>
      <c r="M2238" s="189">
        <v>9.9000000000000005E-2</v>
      </c>
      <c r="N2238" s="189">
        <v>0.13900000000000001</v>
      </c>
      <c r="O2238" s="189">
        <v>0.28299999999999997</v>
      </c>
      <c r="P2238" s="189">
        <v>0.34</v>
      </c>
      <c r="Q2238" s="189">
        <v>0.23400000000000001</v>
      </c>
      <c r="R2238" s="189">
        <v>0.28799999999999998</v>
      </c>
      <c r="S2238" s="189">
        <v>3.5999999999999997E-2</v>
      </c>
      <c r="T2238" s="189">
        <v>6.2E-2</v>
      </c>
      <c r="U2238" s="189">
        <v>2.5000000000000001E-2</v>
      </c>
      <c r="V2238" s="189">
        <v>4.9000000000000002E-2</v>
      </c>
      <c r="W2238" s="189">
        <v>0.193</v>
      </c>
      <c r="X2238" s="189">
        <v>0.24399999999999999</v>
      </c>
      <c r="Y2238" s="189">
        <v>0</v>
      </c>
      <c r="Z2238" s="189">
        <v>6.0000000000000001E-3</v>
      </c>
      <c r="AA2238" s="189">
        <v>6.0000000000000001E-3</v>
      </c>
      <c r="AB2238" s="189">
        <v>0.02</v>
      </c>
    </row>
    <row r="2239" spans="1:28" x14ac:dyDescent="0.25">
      <c r="A2239" s="94" t="s">
        <v>3752</v>
      </c>
      <c r="B2239" s="189">
        <v>0.27767527675276754</v>
      </c>
      <c r="C2239" s="189">
        <v>0.55350553505535061</v>
      </c>
      <c r="D2239" s="189">
        <v>7.656826568265683E-2</v>
      </c>
      <c r="E2239" s="189">
        <v>2.3062730627306273E-2</v>
      </c>
      <c r="F2239" s="189">
        <v>3.6900369003690036E-3</v>
      </c>
      <c r="G2239" s="189">
        <v>4.0590405904059039E-2</v>
      </c>
      <c r="H2239" s="189">
        <v>1.8450184501845018E-3</v>
      </c>
      <c r="I2239" s="189">
        <v>2.3062730627306273E-2</v>
      </c>
      <c r="J2239" s="188">
        <v>0.99999999999999989</v>
      </c>
      <c r="K2239" s="190">
        <v>1084</v>
      </c>
      <c r="L2239" s="94"/>
      <c r="M2239" s="189">
        <v>0.252</v>
      </c>
      <c r="N2239" s="189">
        <v>0.30499999999999999</v>
      </c>
      <c r="O2239" s="189">
        <v>0.52400000000000002</v>
      </c>
      <c r="P2239" s="189">
        <v>0.58299999999999996</v>
      </c>
      <c r="Q2239" s="189">
        <v>6.2E-2</v>
      </c>
      <c r="R2239" s="189">
        <v>9.4E-2</v>
      </c>
      <c r="S2239" s="189">
        <v>1.6E-2</v>
      </c>
      <c r="T2239" s="189">
        <v>3.4000000000000002E-2</v>
      </c>
      <c r="U2239" s="189">
        <v>1E-3</v>
      </c>
      <c r="V2239" s="189">
        <v>8.9999999999999993E-3</v>
      </c>
      <c r="W2239" s="189">
        <v>0.03</v>
      </c>
      <c r="X2239" s="189">
        <v>5.3999999999999999E-2</v>
      </c>
      <c r="Y2239" s="189">
        <v>1E-3</v>
      </c>
      <c r="Z2239" s="189">
        <v>7.0000000000000001E-3</v>
      </c>
      <c r="AA2239" s="189">
        <v>1.6E-2</v>
      </c>
      <c r="AB2239" s="189">
        <v>3.4000000000000002E-2</v>
      </c>
    </row>
    <row r="2240" spans="1:28" x14ac:dyDescent="0.25">
      <c r="A2240" s="94" t="s">
        <v>3753</v>
      </c>
      <c r="B2240" s="189" t="s">
        <v>143</v>
      </c>
      <c r="C2240" s="189">
        <v>0.29508196721311475</v>
      </c>
      <c r="D2240" s="189">
        <v>0.33606557377049179</v>
      </c>
      <c r="E2240" s="189">
        <v>9.8360655737704916E-2</v>
      </c>
      <c r="F2240" s="189">
        <v>1.6393442622950821E-2</v>
      </c>
      <c r="G2240" s="189">
        <v>0.24180327868852458</v>
      </c>
      <c r="H2240" s="189">
        <v>4.0983606557377051E-3</v>
      </c>
      <c r="I2240" s="189">
        <v>8.1967213114754103E-3</v>
      </c>
      <c r="J2240" s="188">
        <v>0.99999999999999989</v>
      </c>
      <c r="K2240" s="190">
        <v>244</v>
      </c>
      <c r="L2240" s="94"/>
      <c r="M2240" s="189" t="s">
        <v>143</v>
      </c>
      <c r="N2240" s="189" t="s">
        <v>143</v>
      </c>
      <c r="O2240" s="189">
        <v>0.24099999999999999</v>
      </c>
      <c r="P2240" s="189">
        <v>0.35499999999999998</v>
      </c>
      <c r="Q2240" s="189">
        <v>0.28000000000000003</v>
      </c>
      <c r="R2240" s="189">
        <v>0.39700000000000002</v>
      </c>
      <c r="S2240" s="189">
        <v>6.7000000000000004E-2</v>
      </c>
      <c r="T2240" s="189">
        <v>0.14199999999999999</v>
      </c>
      <c r="U2240" s="189">
        <v>6.0000000000000001E-3</v>
      </c>
      <c r="V2240" s="189">
        <v>4.1000000000000002E-2</v>
      </c>
      <c r="W2240" s="189">
        <v>0.192</v>
      </c>
      <c r="X2240" s="189">
        <v>0.29899999999999999</v>
      </c>
      <c r="Y2240" s="189">
        <v>1E-3</v>
      </c>
      <c r="Z2240" s="189">
        <v>2.3E-2</v>
      </c>
      <c r="AA2240" s="189">
        <v>2E-3</v>
      </c>
      <c r="AB2240" s="189">
        <v>2.9000000000000001E-2</v>
      </c>
    </row>
    <row r="2241" spans="1:28" x14ac:dyDescent="0.25">
      <c r="A2241" s="94" t="s">
        <v>3754</v>
      </c>
      <c r="B2241" s="189" t="s">
        <v>143</v>
      </c>
      <c r="C2241" s="189">
        <v>0.35681186283595923</v>
      </c>
      <c r="D2241" s="189">
        <v>0.15569972196478221</v>
      </c>
      <c r="E2241" s="189">
        <v>6.7655236329935128E-2</v>
      </c>
      <c r="F2241" s="189">
        <v>1.5755329008341055E-2</v>
      </c>
      <c r="G2241" s="189">
        <v>0.38924930491195553</v>
      </c>
      <c r="H2241" s="189">
        <v>1.8535681186283596E-3</v>
      </c>
      <c r="I2241" s="189">
        <v>1.2974976830398516E-2</v>
      </c>
      <c r="J2241" s="188">
        <v>1</v>
      </c>
      <c r="K2241" s="190">
        <v>1079</v>
      </c>
      <c r="L2241" s="94"/>
      <c r="M2241" s="189" t="s">
        <v>143</v>
      </c>
      <c r="N2241" s="189" t="s">
        <v>143</v>
      </c>
      <c r="O2241" s="189">
        <v>0.32900000000000001</v>
      </c>
      <c r="P2241" s="189">
        <v>0.38600000000000001</v>
      </c>
      <c r="Q2241" s="189">
        <v>0.13500000000000001</v>
      </c>
      <c r="R2241" s="189">
        <v>0.17899999999999999</v>
      </c>
      <c r="S2241" s="189">
        <v>5.3999999999999999E-2</v>
      </c>
      <c r="T2241" s="189">
        <v>8.4000000000000005E-2</v>
      </c>
      <c r="U2241" s="189">
        <v>0.01</v>
      </c>
      <c r="V2241" s="189">
        <v>2.5000000000000001E-2</v>
      </c>
      <c r="W2241" s="189">
        <v>0.36099999999999999</v>
      </c>
      <c r="X2241" s="189">
        <v>0.41899999999999998</v>
      </c>
      <c r="Y2241" s="189">
        <v>1E-3</v>
      </c>
      <c r="Z2241" s="189">
        <v>7.0000000000000001E-3</v>
      </c>
      <c r="AA2241" s="189">
        <v>8.0000000000000002E-3</v>
      </c>
      <c r="AB2241" s="189">
        <v>2.1999999999999999E-2</v>
      </c>
    </row>
    <row r="2242" spans="1:28" x14ac:dyDescent="0.25">
      <c r="A2242" s="94" t="s">
        <v>3755</v>
      </c>
      <c r="B2242" s="189" t="s">
        <v>143</v>
      </c>
      <c r="C2242" s="189">
        <v>0.52734375</v>
      </c>
      <c r="D2242" s="189">
        <v>0.36328125</v>
      </c>
      <c r="E2242" s="189">
        <v>2.34375E-2</v>
      </c>
      <c r="F2242" s="189">
        <v>3.90625E-3</v>
      </c>
      <c r="G2242" s="189">
        <v>1.171875E-2</v>
      </c>
      <c r="H2242" s="189" t="s">
        <v>143</v>
      </c>
      <c r="I2242" s="189">
        <v>7.03125E-2</v>
      </c>
      <c r="J2242" s="188">
        <v>1</v>
      </c>
      <c r="K2242" s="190">
        <v>256</v>
      </c>
      <c r="L2242" s="94"/>
      <c r="M2242" s="189" t="s">
        <v>143</v>
      </c>
      <c r="N2242" s="189" t="s">
        <v>143</v>
      </c>
      <c r="O2242" s="189">
        <v>0.46600000000000003</v>
      </c>
      <c r="P2242" s="189">
        <v>0.58799999999999997</v>
      </c>
      <c r="Q2242" s="189">
        <v>0.307</v>
      </c>
      <c r="R2242" s="189">
        <v>0.42399999999999999</v>
      </c>
      <c r="S2242" s="189">
        <v>1.0999999999999999E-2</v>
      </c>
      <c r="T2242" s="189">
        <v>0.05</v>
      </c>
      <c r="U2242" s="189">
        <v>1E-3</v>
      </c>
      <c r="V2242" s="189">
        <v>2.1999999999999999E-2</v>
      </c>
      <c r="W2242" s="189">
        <v>4.0000000000000001E-3</v>
      </c>
      <c r="X2242" s="189">
        <v>3.4000000000000002E-2</v>
      </c>
      <c r="Y2242" s="189" t="s">
        <v>143</v>
      </c>
      <c r="Z2242" s="189" t="s">
        <v>143</v>
      </c>
      <c r="AA2242" s="189">
        <v>4.4999999999999998E-2</v>
      </c>
      <c r="AB2242" s="189">
        <v>0.108</v>
      </c>
    </row>
    <row r="2243" spans="1:28" x14ac:dyDescent="0.25">
      <c r="A2243" s="94" t="s">
        <v>3756</v>
      </c>
      <c r="B2243" s="189" t="s">
        <v>143</v>
      </c>
      <c r="C2243" s="189">
        <v>0.26058631921824105</v>
      </c>
      <c r="D2243" s="189">
        <v>0.3745928338762215</v>
      </c>
      <c r="E2243" s="189">
        <v>6.5146579804560262E-2</v>
      </c>
      <c r="F2243" s="189">
        <v>2.2801302931596091E-2</v>
      </c>
      <c r="G2243" s="189">
        <v>0.24429967426710097</v>
      </c>
      <c r="H2243" s="189" t="s">
        <v>143</v>
      </c>
      <c r="I2243" s="189">
        <v>3.2573289902280131E-2</v>
      </c>
      <c r="J2243" s="188">
        <v>1</v>
      </c>
      <c r="K2243" s="190">
        <v>307</v>
      </c>
      <c r="L2243" s="94"/>
      <c r="M2243" s="189" t="s">
        <v>143</v>
      </c>
      <c r="N2243" s="189" t="s">
        <v>143</v>
      </c>
      <c r="O2243" s="189">
        <v>0.215</v>
      </c>
      <c r="P2243" s="189">
        <v>0.312</v>
      </c>
      <c r="Q2243" s="189">
        <v>0.32200000000000001</v>
      </c>
      <c r="R2243" s="189">
        <v>0.43</v>
      </c>
      <c r="S2243" s="189">
        <v>4.2999999999999997E-2</v>
      </c>
      <c r="T2243" s="189">
        <v>9.8000000000000004E-2</v>
      </c>
      <c r="U2243" s="189">
        <v>1.0999999999999999E-2</v>
      </c>
      <c r="V2243" s="189">
        <v>4.5999999999999999E-2</v>
      </c>
      <c r="W2243" s="189">
        <v>0.2</v>
      </c>
      <c r="X2243" s="189">
        <v>0.29499999999999998</v>
      </c>
      <c r="Y2243" s="189" t="s">
        <v>143</v>
      </c>
      <c r="Z2243" s="189" t="s">
        <v>143</v>
      </c>
      <c r="AA2243" s="189">
        <v>1.7999999999999999E-2</v>
      </c>
      <c r="AB2243" s="189">
        <v>5.8999999999999997E-2</v>
      </c>
    </row>
    <row r="2244" spans="1:28" x14ac:dyDescent="0.25">
      <c r="A2244" s="94" t="s">
        <v>3757</v>
      </c>
      <c r="B2244" s="189" t="s">
        <v>143</v>
      </c>
      <c r="C2244" s="189">
        <v>0.41062801932367149</v>
      </c>
      <c r="D2244" s="189">
        <v>0.20772946859903382</v>
      </c>
      <c r="E2244" s="189">
        <v>4.3478260869565216E-2</v>
      </c>
      <c r="F2244" s="189">
        <v>8.2125603864734303E-2</v>
      </c>
      <c r="G2244" s="189">
        <v>0.23671497584541062</v>
      </c>
      <c r="H2244" s="189">
        <v>4.830917874396135E-3</v>
      </c>
      <c r="I2244" s="189">
        <v>1.4492753623188406E-2</v>
      </c>
      <c r="J2244" s="188">
        <v>0.99999999999999989</v>
      </c>
      <c r="K2244" s="190">
        <v>207</v>
      </c>
      <c r="L2244" s="94"/>
      <c r="M2244" s="189" t="s">
        <v>143</v>
      </c>
      <c r="N2244" s="189" t="s">
        <v>143</v>
      </c>
      <c r="O2244" s="189">
        <v>0.34599999999999997</v>
      </c>
      <c r="P2244" s="189">
        <v>0.47899999999999998</v>
      </c>
      <c r="Q2244" s="189">
        <v>0.158</v>
      </c>
      <c r="R2244" s="189">
        <v>0.26800000000000002</v>
      </c>
      <c r="S2244" s="189">
        <v>2.3E-2</v>
      </c>
      <c r="T2244" s="189">
        <v>8.1000000000000003E-2</v>
      </c>
      <c r="U2244" s="189">
        <v>5.1999999999999998E-2</v>
      </c>
      <c r="V2244" s="189">
        <v>0.128</v>
      </c>
      <c r="W2244" s="189">
        <v>0.184</v>
      </c>
      <c r="X2244" s="189">
        <v>0.29899999999999999</v>
      </c>
      <c r="Y2244" s="189">
        <v>1E-3</v>
      </c>
      <c r="Z2244" s="189">
        <v>2.7E-2</v>
      </c>
      <c r="AA2244" s="189">
        <v>5.0000000000000001E-3</v>
      </c>
      <c r="AB2244" s="189">
        <v>4.2000000000000003E-2</v>
      </c>
    </row>
    <row r="2245" spans="1:28" x14ac:dyDescent="0.25">
      <c r="A2245" s="94" t="s">
        <v>3758</v>
      </c>
      <c r="B2245" s="189" t="s">
        <v>143</v>
      </c>
      <c r="C2245" s="189">
        <v>0.18852459016393441</v>
      </c>
      <c r="D2245" s="189">
        <v>0.20491803278688525</v>
      </c>
      <c r="E2245" s="189">
        <v>6.1475409836065573E-2</v>
      </c>
      <c r="F2245" s="189">
        <v>1.2295081967213115E-2</v>
      </c>
      <c r="G2245" s="189">
        <v>0.51639344262295084</v>
      </c>
      <c r="H2245" s="189">
        <v>4.0983606557377051E-3</v>
      </c>
      <c r="I2245" s="189">
        <v>1.2295081967213115E-2</v>
      </c>
      <c r="J2245" s="188">
        <v>0.99999999999999989</v>
      </c>
      <c r="K2245" s="190">
        <v>244</v>
      </c>
      <c r="L2245" s="94"/>
      <c r="M2245" s="189" t="s">
        <v>143</v>
      </c>
      <c r="N2245" s="189" t="s">
        <v>143</v>
      </c>
      <c r="O2245" s="189">
        <v>0.14399999999999999</v>
      </c>
      <c r="P2245" s="189">
        <v>0.24199999999999999</v>
      </c>
      <c r="Q2245" s="189">
        <v>0.159</v>
      </c>
      <c r="R2245" s="189">
        <v>0.26</v>
      </c>
      <c r="S2245" s="189">
        <v>3.7999999999999999E-2</v>
      </c>
      <c r="T2245" s="189">
        <v>9.9000000000000005E-2</v>
      </c>
      <c r="U2245" s="189">
        <v>4.0000000000000001E-3</v>
      </c>
      <c r="V2245" s="189">
        <v>3.5999999999999997E-2</v>
      </c>
      <c r="W2245" s="189">
        <v>0.45400000000000001</v>
      </c>
      <c r="X2245" s="189">
        <v>0.57799999999999996</v>
      </c>
      <c r="Y2245" s="189">
        <v>1E-3</v>
      </c>
      <c r="Z2245" s="189">
        <v>2.3E-2</v>
      </c>
      <c r="AA2245" s="189">
        <v>4.0000000000000001E-3</v>
      </c>
      <c r="AB2245" s="189">
        <v>3.5999999999999997E-2</v>
      </c>
    </row>
    <row r="2246" spans="1:28" x14ac:dyDescent="0.25">
      <c r="A2246" s="94" t="s">
        <v>3759</v>
      </c>
      <c r="B2246" s="189" t="s">
        <v>143</v>
      </c>
      <c r="C2246" s="189">
        <v>0.34718374884579872</v>
      </c>
      <c r="D2246" s="189">
        <v>0.48938134810710987</v>
      </c>
      <c r="E2246" s="189">
        <v>5.5401662049861494E-2</v>
      </c>
      <c r="F2246" s="189">
        <v>3.6934441366574329E-3</v>
      </c>
      <c r="G2246" s="189">
        <v>7.5715604801477376E-2</v>
      </c>
      <c r="H2246" s="189">
        <v>9.2336103416435823E-4</v>
      </c>
      <c r="I2246" s="189">
        <v>2.7700831024930747E-2</v>
      </c>
      <c r="J2246" s="188">
        <v>1</v>
      </c>
      <c r="K2246" s="190">
        <v>1083</v>
      </c>
      <c r="L2246" s="94"/>
      <c r="M2246" s="189" t="s">
        <v>143</v>
      </c>
      <c r="N2246" s="189" t="s">
        <v>143</v>
      </c>
      <c r="O2246" s="189">
        <v>0.31900000000000001</v>
      </c>
      <c r="P2246" s="189">
        <v>0.376</v>
      </c>
      <c r="Q2246" s="189">
        <v>0.46</v>
      </c>
      <c r="R2246" s="189">
        <v>0.51900000000000002</v>
      </c>
      <c r="S2246" s="189">
        <v>4.2999999999999997E-2</v>
      </c>
      <c r="T2246" s="189">
        <v>7.0999999999999994E-2</v>
      </c>
      <c r="U2246" s="189">
        <v>1E-3</v>
      </c>
      <c r="V2246" s="189">
        <v>8.9999999999999993E-3</v>
      </c>
      <c r="W2246" s="189">
        <v>6.0999999999999999E-2</v>
      </c>
      <c r="X2246" s="189">
        <v>9.2999999999999999E-2</v>
      </c>
      <c r="Y2246" s="189">
        <v>0</v>
      </c>
      <c r="Z2246" s="189">
        <v>5.0000000000000001E-3</v>
      </c>
      <c r="AA2246" s="189">
        <v>1.9E-2</v>
      </c>
      <c r="AB2246" s="189">
        <v>3.9E-2</v>
      </c>
    </row>
    <row r="2247" spans="1:28" x14ac:dyDescent="0.25">
      <c r="A2247" s="94" t="s">
        <v>3760</v>
      </c>
      <c r="B2247" s="189" t="s">
        <v>143</v>
      </c>
      <c r="C2247" s="189">
        <v>0.44761904761904764</v>
      </c>
      <c r="D2247" s="189">
        <v>0.39523809523809522</v>
      </c>
      <c r="E2247" s="189">
        <v>5.2380952380952382E-2</v>
      </c>
      <c r="F2247" s="189">
        <v>1.4285714285714285E-2</v>
      </c>
      <c r="G2247" s="189">
        <v>6.6666666666666666E-2</v>
      </c>
      <c r="H2247" s="189" t="s">
        <v>143</v>
      </c>
      <c r="I2247" s="189">
        <v>2.3809523809523808E-2</v>
      </c>
      <c r="J2247" s="188">
        <v>1</v>
      </c>
      <c r="K2247" s="190">
        <v>210</v>
      </c>
      <c r="L2247" s="94"/>
      <c r="M2247" s="189" t="s">
        <v>143</v>
      </c>
      <c r="N2247" s="189" t="s">
        <v>143</v>
      </c>
      <c r="O2247" s="189">
        <v>0.38200000000000001</v>
      </c>
      <c r="P2247" s="189">
        <v>0.51500000000000001</v>
      </c>
      <c r="Q2247" s="189">
        <v>0.33200000000000002</v>
      </c>
      <c r="R2247" s="189">
        <v>0.46300000000000002</v>
      </c>
      <c r="S2247" s="189">
        <v>2.9000000000000001E-2</v>
      </c>
      <c r="T2247" s="189">
        <v>9.0999999999999998E-2</v>
      </c>
      <c r="U2247" s="189">
        <v>5.0000000000000001E-3</v>
      </c>
      <c r="V2247" s="189">
        <v>4.1000000000000002E-2</v>
      </c>
      <c r="W2247" s="189">
        <v>0.04</v>
      </c>
      <c r="X2247" s="189">
        <v>0.109</v>
      </c>
      <c r="Y2247" s="189" t="s">
        <v>143</v>
      </c>
      <c r="Z2247" s="189" t="s">
        <v>143</v>
      </c>
      <c r="AA2247" s="189">
        <v>0.01</v>
      </c>
      <c r="AB2247" s="189">
        <v>5.5E-2</v>
      </c>
    </row>
    <row r="2248" spans="1:28" x14ac:dyDescent="0.25">
      <c r="A2248" s="94" t="s">
        <v>3761</v>
      </c>
      <c r="B2248" s="189">
        <v>6.0164463412095345E-2</v>
      </c>
      <c r="C2248" s="189">
        <v>0.30373685854064747</v>
      </c>
      <c r="D2248" s="189">
        <v>0.26595191006557717</v>
      </c>
      <c r="E2248" s="189">
        <v>0.10419485791610285</v>
      </c>
      <c r="F2248" s="189">
        <v>1.8007702716769023E-2</v>
      </c>
      <c r="G2248" s="189">
        <v>0.20453835744769439</v>
      </c>
      <c r="H2248" s="189">
        <v>6.2454460289372337E-3</v>
      </c>
      <c r="I2248" s="189">
        <v>3.7160403872176541E-2</v>
      </c>
      <c r="J2248" s="188">
        <v>1</v>
      </c>
      <c r="K2248" s="190">
        <v>9607</v>
      </c>
      <c r="L2248" s="94"/>
      <c r="M2248" s="189">
        <v>5.6000000000000001E-2</v>
      </c>
      <c r="N2248" s="189">
        <v>6.5000000000000002E-2</v>
      </c>
      <c r="O2248" s="189">
        <v>0.29499999999999998</v>
      </c>
      <c r="P2248" s="189">
        <v>0.313</v>
      </c>
      <c r="Q2248" s="189">
        <v>0.25700000000000001</v>
      </c>
      <c r="R2248" s="189">
        <v>0.27500000000000002</v>
      </c>
      <c r="S2248" s="189">
        <v>9.8000000000000004E-2</v>
      </c>
      <c r="T2248" s="189">
        <v>0.11</v>
      </c>
      <c r="U2248" s="189">
        <v>1.6E-2</v>
      </c>
      <c r="V2248" s="189">
        <v>2.1000000000000001E-2</v>
      </c>
      <c r="W2248" s="189">
        <v>0.19700000000000001</v>
      </c>
      <c r="X2248" s="189">
        <v>0.21299999999999999</v>
      </c>
      <c r="Y2248" s="189">
        <v>5.0000000000000001E-3</v>
      </c>
      <c r="Z2248" s="189">
        <v>8.0000000000000002E-3</v>
      </c>
      <c r="AA2248" s="189">
        <v>3.4000000000000002E-2</v>
      </c>
      <c r="AB2248" s="189">
        <v>4.1000000000000002E-2</v>
      </c>
    </row>
    <row r="2249" spans="1:28" x14ac:dyDescent="0.25">
      <c r="A2249" s="94" t="s">
        <v>3762</v>
      </c>
      <c r="B2249" s="189" t="s">
        <v>143</v>
      </c>
      <c r="C2249" s="189">
        <v>0.33742331288343558</v>
      </c>
      <c r="D2249" s="189">
        <v>0.24846625766871167</v>
      </c>
      <c r="E2249" s="189">
        <v>0.17484662576687116</v>
      </c>
      <c r="F2249" s="189">
        <v>2.1472392638036811E-2</v>
      </c>
      <c r="G2249" s="189">
        <v>0.17177914110429449</v>
      </c>
      <c r="H2249" s="189">
        <v>9.202453987730062E-3</v>
      </c>
      <c r="I2249" s="189">
        <v>3.6809815950920248E-2</v>
      </c>
      <c r="J2249" s="188">
        <v>0.99999999999999989</v>
      </c>
      <c r="K2249" s="190">
        <v>326</v>
      </c>
      <c r="L2249" s="94"/>
      <c r="M2249" s="189" t="s">
        <v>143</v>
      </c>
      <c r="N2249" s="189" t="s">
        <v>143</v>
      </c>
      <c r="O2249" s="189">
        <v>0.28799999999999998</v>
      </c>
      <c r="P2249" s="189">
        <v>0.39</v>
      </c>
      <c r="Q2249" s="189">
        <v>0.20499999999999999</v>
      </c>
      <c r="R2249" s="189">
        <v>0.29799999999999999</v>
      </c>
      <c r="S2249" s="189">
        <v>0.13700000000000001</v>
      </c>
      <c r="T2249" s="189">
        <v>0.22</v>
      </c>
      <c r="U2249" s="189">
        <v>0.01</v>
      </c>
      <c r="V2249" s="189">
        <v>4.3999999999999997E-2</v>
      </c>
      <c r="W2249" s="189">
        <v>0.13500000000000001</v>
      </c>
      <c r="X2249" s="189">
        <v>0.216</v>
      </c>
      <c r="Y2249" s="189">
        <v>3.0000000000000001E-3</v>
      </c>
      <c r="Z2249" s="189">
        <v>2.7E-2</v>
      </c>
      <c r="AA2249" s="189">
        <v>2.1000000000000001E-2</v>
      </c>
      <c r="AB2249" s="189">
        <v>6.3E-2</v>
      </c>
    </row>
    <row r="2250" spans="1:28" x14ac:dyDescent="0.25">
      <c r="A2250" s="94" t="s">
        <v>3763</v>
      </c>
      <c r="B2250" s="189" t="s">
        <v>143</v>
      </c>
      <c r="C2250" s="189">
        <v>8.7349397590361449E-2</v>
      </c>
      <c r="D2250" s="189">
        <v>0.18072289156626506</v>
      </c>
      <c r="E2250" s="189">
        <v>0.12048192771084337</v>
      </c>
      <c r="F2250" s="189">
        <v>3.0120481927710845E-3</v>
      </c>
      <c r="G2250" s="189">
        <v>0.5512048192771084</v>
      </c>
      <c r="H2250" s="189">
        <v>1.8072289156626505E-2</v>
      </c>
      <c r="I2250" s="189">
        <v>3.9156626506024098E-2</v>
      </c>
      <c r="J2250" s="188">
        <v>1</v>
      </c>
      <c r="K2250" s="190">
        <v>332</v>
      </c>
      <c r="L2250" s="94"/>
      <c r="M2250" s="189" t="s">
        <v>143</v>
      </c>
      <c r="N2250" s="189" t="s">
        <v>143</v>
      </c>
      <c r="O2250" s="189">
        <v>6.2E-2</v>
      </c>
      <c r="P2250" s="189">
        <v>0.123</v>
      </c>
      <c r="Q2250" s="189">
        <v>0.14299999999999999</v>
      </c>
      <c r="R2250" s="189">
        <v>0.22600000000000001</v>
      </c>
      <c r="S2250" s="189">
        <v>0.09</v>
      </c>
      <c r="T2250" s="189">
        <v>0.16</v>
      </c>
      <c r="U2250" s="189">
        <v>1E-3</v>
      </c>
      <c r="V2250" s="189">
        <v>1.7000000000000001E-2</v>
      </c>
      <c r="W2250" s="189">
        <v>0.497</v>
      </c>
      <c r="X2250" s="189">
        <v>0.60399999999999998</v>
      </c>
      <c r="Y2250" s="189">
        <v>8.0000000000000002E-3</v>
      </c>
      <c r="Z2250" s="189">
        <v>3.9E-2</v>
      </c>
      <c r="AA2250" s="189">
        <v>2.3E-2</v>
      </c>
      <c r="AB2250" s="189">
        <v>6.6000000000000003E-2</v>
      </c>
    </row>
    <row r="2251" spans="1:28" x14ac:dyDescent="0.25">
      <c r="A2251" s="94" t="s">
        <v>3764</v>
      </c>
      <c r="B2251" s="189">
        <v>0.45185185185185184</v>
      </c>
      <c r="C2251" s="189" t="s">
        <v>143</v>
      </c>
      <c r="D2251" s="189">
        <v>0.18395061728395062</v>
      </c>
      <c r="E2251" s="189">
        <v>0.20123456790123456</v>
      </c>
      <c r="F2251" s="189">
        <v>8.6419753086419745E-3</v>
      </c>
      <c r="G2251" s="189">
        <v>6.1728395061728392E-3</v>
      </c>
      <c r="H2251" s="189" t="s">
        <v>143</v>
      </c>
      <c r="I2251" s="189">
        <v>0.14814814814814814</v>
      </c>
      <c r="J2251" s="188">
        <v>1</v>
      </c>
      <c r="K2251" s="190">
        <v>810</v>
      </c>
      <c r="L2251" s="94"/>
      <c r="M2251" s="189">
        <v>0.41799999999999998</v>
      </c>
      <c r="N2251" s="189">
        <v>0.48599999999999999</v>
      </c>
      <c r="O2251" s="189" t="s">
        <v>143</v>
      </c>
      <c r="P2251" s="189" t="s">
        <v>143</v>
      </c>
      <c r="Q2251" s="189">
        <v>0.159</v>
      </c>
      <c r="R2251" s="189">
        <v>0.21199999999999999</v>
      </c>
      <c r="S2251" s="189">
        <v>0.17499999999999999</v>
      </c>
      <c r="T2251" s="189">
        <v>0.23</v>
      </c>
      <c r="U2251" s="189">
        <v>4.0000000000000001E-3</v>
      </c>
      <c r="V2251" s="189">
        <v>1.7999999999999999E-2</v>
      </c>
      <c r="W2251" s="189">
        <v>3.0000000000000001E-3</v>
      </c>
      <c r="X2251" s="189">
        <v>1.4E-2</v>
      </c>
      <c r="Y2251" s="189" t="s">
        <v>143</v>
      </c>
      <c r="Z2251" s="189" t="s">
        <v>143</v>
      </c>
      <c r="AA2251" s="189">
        <v>0.125</v>
      </c>
      <c r="AB2251" s="189">
        <v>0.17399999999999999</v>
      </c>
    </row>
    <row r="2252" spans="1:28" x14ac:dyDescent="0.25">
      <c r="A2252" s="94" t="s">
        <v>3765</v>
      </c>
      <c r="B2252" s="189">
        <v>0.10163652024117141</v>
      </c>
      <c r="C2252" s="189">
        <v>0.23514211886304909</v>
      </c>
      <c r="D2252" s="189">
        <v>0.27648578811369506</v>
      </c>
      <c r="E2252" s="189">
        <v>8.7855297157622733E-2</v>
      </c>
      <c r="F2252" s="189">
        <v>2.5839793281653745E-2</v>
      </c>
      <c r="G2252" s="189">
        <v>0.24031007751937986</v>
      </c>
      <c r="H2252" s="189">
        <v>9.4745908699397068E-3</v>
      </c>
      <c r="I2252" s="189">
        <v>2.3255813953488372E-2</v>
      </c>
      <c r="J2252" s="188">
        <v>1</v>
      </c>
      <c r="K2252" s="190">
        <v>1161</v>
      </c>
      <c r="L2252" s="94"/>
      <c r="M2252" s="189">
        <v>8.5999999999999993E-2</v>
      </c>
      <c r="N2252" s="189">
        <v>0.12</v>
      </c>
      <c r="O2252" s="189">
        <v>0.21199999999999999</v>
      </c>
      <c r="P2252" s="189">
        <v>0.26</v>
      </c>
      <c r="Q2252" s="189">
        <v>0.252</v>
      </c>
      <c r="R2252" s="189">
        <v>0.30299999999999999</v>
      </c>
      <c r="S2252" s="189">
        <v>7.2999999999999995E-2</v>
      </c>
      <c r="T2252" s="189">
        <v>0.106</v>
      </c>
      <c r="U2252" s="189">
        <v>1.7999999999999999E-2</v>
      </c>
      <c r="V2252" s="189">
        <v>3.6999999999999998E-2</v>
      </c>
      <c r="W2252" s="189">
        <v>0.217</v>
      </c>
      <c r="X2252" s="189">
        <v>0.26600000000000001</v>
      </c>
      <c r="Y2252" s="189">
        <v>5.0000000000000001E-3</v>
      </c>
      <c r="Z2252" s="189">
        <v>1.7000000000000001E-2</v>
      </c>
      <c r="AA2252" s="189">
        <v>1.6E-2</v>
      </c>
      <c r="AB2252" s="189">
        <v>3.4000000000000002E-2</v>
      </c>
    </row>
    <row r="2253" spans="1:28" x14ac:dyDescent="0.25">
      <c r="A2253" s="94" t="s">
        <v>3766</v>
      </c>
      <c r="B2253" s="189">
        <v>0.31325301204819278</v>
      </c>
      <c r="C2253" s="189">
        <v>0.44436569808646348</v>
      </c>
      <c r="D2253" s="189">
        <v>0.13819985825655565</v>
      </c>
      <c r="E2253" s="189">
        <v>2.6222537207654145E-2</v>
      </c>
      <c r="F2253" s="189">
        <v>1.4174344436569809E-3</v>
      </c>
      <c r="G2253" s="189">
        <v>4.3231750531537917E-2</v>
      </c>
      <c r="H2253" s="189">
        <v>2.1261516654854712E-3</v>
      </c>
      <c r="I2253" s="189">
        <v>3.1183557760453579E-2</v>
      </c>
      <c r="J2253" s="188">
        <v>1</v>
      </c>
      <c r="K2253" s="190">
        <v>1411</v>
      </c>
      <c r="L2253" s="94"/>
      <c r="M2253" s="189">
        <v>0.28999999999999998</v>
      </c>
      <c r="N2253" s="189">
        <v>0.33800000000000002</v>
      </c>
      <c r="O2253" s="189">
        <v>0.41899999999999998</v>
      </c>
      <c r="P2253" s="189">
        <v>0.47</v>
      </c>
      <c r="Q2253" s="189">
        <v>0.121</v>
      </c>
      <c r="R2253" s="189">
        <v>0.157</v>
      </c>
      <c r="S2253" s="189">
        <v>1.9E-2</v>
      </c>
      <c r="T2253" s="189">
        <v>3.5999999999999997E-2</v>
      </c>
      <c r="U2253" s="189">
        <v>0</v>
      </c>
      <c r="V2253" s="189">
        <v>5.0000000000000001E-3</v>
      </c>
      <c r="W2253" s="189">
        <v>3.4000000000000002E-2</v>
      </c>
      <c r="X2253" s="189">
        <v>5.5E-2</v>
      </c>
      <c r="Y2253" s="189">
        <v>1E-3</v>
      </c>
      <c r="Z2253" s="189">
        <v>6.0000000000000001E-3</v>
      </c>
      <c r="AA2253" s="189">
        <v>2.3E-2</v>
      </c>
      <c r="AB2253" s="189">
        <v>4.2000000000000003E-2</v>
      </c>
    </row>
    <row r="2254" spans="1:28" x14ac:dyDescent="0.25">
      <c r="A2254" s="94" t="s">
        <v>3767</v>
      </c>
      <c r="B2254" s="189" t="s">
        <v>143</v>
      </c>
      <c r="C2254" s="189">
        <v>0.23715415019762845</v>
      </c>
      <c r="D2254" s="189">
        <v>0.32806324110671936</v>
      </c>
      <c r="E2254" s="189">
        <v>0.2134387351778656</v>
      </c>
      <c r="F2254" s="189">
        <v>2.3715415019762844E-2</v>
      </c>
      <c r="G2254" s="189">
        <v>0.1541501976284585</v>
      </c>
      <c r="H2254" s="189">
        <v>7.9051383399209481E-3</v>
      </c>
      <c r="I2254" s="189">
        <v>3.5573122529644272E-2</v>
      </c>
      <c r="J2254" s="188">
        <v>0.99999999999999989</v>
      </c>
      <c r="K2254" s="190">
        <v>253</v>
      </c>
      <c r="L2254" s="94"/>
      <c r="M2254" s="189" t="s">
        <v>143</v>
      </c>
      <c r="N2254" s="189" t="s">
        <v>143</v>
      </c>
      <c r="O2254" s="189">
        <v>0.189</v>
      </c>
      <c r="P2254" s="189">
        <v>0.29299999999999998</v>
      </c>
      <c r="Q2254" s="189">
        <v>0.27300000000000002</v>
      </c>
      <c r="R2254" s="189">
        <v>0.38800000000000001</v>
      </c>
      <c r="S2254" s="189">
        <v>0.16700000000000001</v>
      </c>
      <c r="T2254" s="189">
        <v>0.26800000000000002</v>
      </c>
      <c r="U2254" s="189">
        <v>1.0999999999999999E-2</v>
      </c>
      <c r="V2254" s="189">
        <v>5.0999999999999997E-2</v>
      </c>
      <c r="W2254" s="189">
        <v>0.115</v>
      </c>
      <c r="X2254" s="189">
        <v>0.20399999999999999</v>
      </c>
      <c r="Y2254" s="189">
        <v>2E-3</v>
      </c>
      <c r="Z2254" s="189">
        <v>2.8000000000000001E-2</v>
      </c>
      <c r="AA2254" s="189">
        <v>1.9E-2</v>
      </c>
      <c r="AB2254" s="189">
        <v>6.6000000000000003E-2</v>
      </c>
    </row>
    <row r="2255" spans="1:28" x14ac:dyDescent="0.25">
      <c r="A2255" s="94" t="s">
        <v>3768</v>
      </c>
      <c r="B2255" s="189" t="s">
        <v>143</v>
      </c>
      <c r="C2255" s="189">
        <v>0.27956003666361134</v>
      </c>
      <c r="D2255" s="189">
        <v>0.20348304307974335</v>
      </c>
      <c r="E2255" s="189">
        <v>9.8991750687442717E-2</v>
      </c>
      <c r="F2255" s="189">
        <v>2.933088909257562E-2</v>
      </c>
      <c r="G2255" s="189">
        <v>0.34922089825847846</v>
      </c>
      <c r="H2255" s="189">
        <v>7.3327222731439049E-3</v>
      </c>
      <c r="I2255" s="189">
        <v>3.2080659945004586E-2</v>
      </c>
      <c r="J2255" s="188">
        <v>1</v>
      </c>
      <c r="K2255" s="190">
        <v>1091</v>
      </c>
      <c r="L2255" s="94"/>
      <c r="M2255" s="189" t="s">
        <v>143</v>
      </c>
      <c r="N2255" s="189" t="s">
        <v>143</v>
      </c>
      <c r="O2255" s="189">
        <v>0.254</v>
      </c>
      <c r="P2255" s="189">
        <v>0.307</v>
      </c>
      <c r="Q2255" s="189">
        <v>0.18099999999999999</v>
      </c>
      <c r="R2255" s="189">
        <v>0.22800000000000001</v>
      </c>
      <c r="S2255" s="189">
        <v>8.3000000000000004E-2</v>
      </c>
      <c r="T2255" s="189">
        <v>0.11799999999999999</v>
      </c>
      <c r="U2255" s="189">
        <v>2.1000000000000001E-2</v>
      </c>
      <c r="V2255" s="189">
        <v>4.1000000000000002E-2</v>
      </c>
      <c r="W2255" s="189">
        <v>0.32200000000000001</v>
      </c>
      <c r="X2255" s="189">
        <v>0.378</v>
      </c>
      <c r="Y2255" s="189">
        <v>4.0000000000000001E-3</v>
      </c>
      <c r="Z2255" s="189">
        <v>1.4E-2</v>
      </c>
      <c r="AA2255" s="189">
        <v>2.3E-2</v>
      </c>
      <c r="AB2255" s="189">
        <v>4.3999999999999997E-2</v>
      </c>
    </row>
    <row r="2256" spans="1:28" x14ac:dyDescent="0.25">
      <c r="A2256" s="94" t="s">
        <v>3769</v>
      </c>
      <c r="B2256" s="189" t="s">
        <v>143</v>
      </c>
      <c r="C2256" s="189">
        <v>0.55392156862745101</v>
      </c>
      <c r="D2256" s="189">
        <v>0.28431372549019607</v>
      </c>
      <c r="E2256" s="189">
        <v>6.1274509803921566E-2</v>
      </c>
      <c r="F2256" s="189" t="s">
        <v>143</v>
      </c>
      <c r="G2256" s="189">
        <v>1.4705882352941176E-2</v>
      </c>
      <c r="H2256" s="189">
        <v>2.4509803921568627E-3</v>
      </c>
      <c r="I2256" s="189">
        <v>8.3333333333333329E-2</v>
      </c>
      <c r="J2256" s="188">
        <v>1</v>
      </c>
      <c r="K2256" s="190">
        <v>408</v>
      </c>
      <c r="L2256" s="94"/>
      <c r="M2256" s="189" t="s">
        <v>143</v>
      </c>
      <c r="N2256" s="189" t="s">
        <v>143</v>
      </c>
      <c r="O2256" s="189">
        <v>0.505</v>
      </c>
      <c r="P2256" s="189">
        <v>0.60099999999999998</v>
      </c>
      <c r="Q2256" s="189">
        <v>0.24299999999999999</v>
      </c>
      <c r="R2256" s="189">
        <v>0.33</v>
      </c>
      <c r="S2256" s="189">
        <v>4.2000000000000003E-2</v>
      </c>
      <c r="T2256" s="189">
        <v>8.8999999999999996E-2</v>
      </c>
      <c r="U2256" s="189" t="s">
        <v>143</v>
      </c>
      <c r="V2256" s="189" t="s">
        <v>143</v>
      </c>
      <c r="W2256" s="189">
        <v>7.0000000000000001E-3</v>
      </c>
      <c r="X2256" s="189">
        <v>3.2000000000000001E-2</v>
      </c>
      <c r="Y2256" s="189">
        <v>0</v>
      </c>
      <c r="Z2256" s="189">
        <v>1.4E-2</v>
      </c>
      <c r="AA2256" s="189">
        <v>0.06</v>
      </c>
      <c r="AB2256" s="189">
        <v>0.114</v>
      </c>
    </row>
    <row r="2257" spans="1:28" x14ac:dyDescent="0.25">
      <c r="A2257" s="94" t="s">
        <v>3770</v>
      </c>
      <c r="B2257" s="189" t="s">
        <v>143</v>
      </c>
      <c r="C2257" s="189">
        <v>0.23433242506811988</v>
      </c>
      <c r="D2257" s="189">
        <v>0.32152588555858308</v>
      </c>
      <c r="E2257" s="189">
        <v>0.11989100817438691</v>
      </c>
      <c r="F2257" s="189">
        <v>1.3623978201634877E-2</v>
      </c>
      <c r="G2257" s="189">
        <v>0.27520435967302453</v>
      </c>
      <c r="H2257" s="189" t="s">
        <v>143</v>
      </c>
      <c r="I2257" s="189">
        <v>3.5422343324250684E-2</v>
      </c>
      <c r="J2257" s="188">
        <v>1</v>
      </c>
      <c r="K2257" s="190">
        <v>367</v>
      </c>
      <c r="L2257" s="94"/>
      <c r="M2257" s="189" t="s">
        <v>143</v>
      </c>
      <c r="N2257" s="189" t="s">
        <v>143</v>
      </c>
      <c r="O2257" s="189">
        <v>0.19400000000000001</v>
      </c>
      <c r="P2257" s="189">
        <v>0.28000000000000003</v>
      </c>
      <c r="Q2257" s="189">
        <v>0.27600000000000002</v>
      </c>
      <c r="R2257" s="189">
        <v>0.371</v>
      </c>
      <c r="S2257" s="189">
        <v>9.0999999999999998E-2</v>
      </c>
      <c r="T2257" s="189">
        <v>0.157</v>
      </c>
      <c r="U2257" s="189">
        <v>6.0000000000000001E-3</v>
      </c>
      <c r="V2257" s="189">
        <v>3.1E-2</v>
      </c>
      <c r="W2257" s="189">
        <v>0.23200000000000001</v>
      </c>
      <c r="X2257" s="189">
        <v>0.32300000000000001</v>
      </c>
      <c r="Y2257" s="189" t="s">
        <v>143</v>
      </c>
      <c r="Z2257" s="189" t="s">
        <v>143</v>
      </c>
      <c r="AA2257" s="189">
        <v>2.1000000000000001E-2</v>
      </c>
      <c r="AB2257" s="189">
        <v>0.06</v>
      </c>
    </row>
    <row r="2258" spans="1:28" x14ac:dyDescent="0.25">
      <c r="A2258" s="94" t="s">
        <v>3771</v>
      </c>
      <c r="B2258" s="189" t="s">
        <v>143</v>
      </c>
      <c r="C2258" s="189">
        <v>0.45173745173745172</v>
      </c>
      <c r="D2258" s="189">
        <v>0.15444015444015444</v>
      </c>
      <c r="E2258" s="189">
        <v>7.3359073359073365E-2</v>
      </c>
      <c r="F2258" s="189">
        <v>9.2664092664092659E-2</v>
      </c>
      <c r="G2258" s="189">
        <v>0.20077220077220076</v>
      </c>
      <c r="H2258" s="189">
        <v>3.8610038610038611E-3</v>
      </c>
      <c r="I2258" s="189">
        <v>2.3166023166023165E-2</v>
      </c>
      <c r="J2258" s="188">
        <v>1</v>
      </c>
      <c r="K2258" s="190">
        <v>259</v>
      </c>
      <c r="L2258" s="94"/>
      <c r="M2258" s="189" t="s">
        <v>143</v>
      </c>
      <c r="N2258" s="189" t="s">
        <v>143</v>
      </c>
      <c r="O2258" s="189">
        <v>0.39200000000000002</v>
      </c>
      <c r="P2258" s="189">
        <v>0.51300000000000001</v>
      </c>
      <c r="Q2258" s="189">
        <v>0.11600000000000001</v>
      </c>
      <c r="R2258" s="189">
        <v>0.20300000000000001</v>
      </c>
      <c r="S2258" s="189">
        <v>4.7E-2</v>
      </c>
      <c r="T2258" s="189">
        <v>0.112</v>
      </c>
      <c r="U2258" s="189">
        <v>6.3E-2</v>
      </c>
      <c r="V2258" s="189">
        <v>0.13400000000000001</v>
      </c>
      <c r="W2258" s="189">
        <v>0.157</v>
      </c>
      <c r="X2258" s="189">
        <v>0.254</v>
      </c>
      <c r="Y2258" s="189">
        <v>1E-3</v>
      </c>
      <c r="Z2258" s="189">
        <v>2.1999999999999999E-2</v>
      </c>
      <c r="AA2258" s="189">
        <v>1.0999999999999999E-2</v>
      </c>
      <c r="AB2258" s="189">
        <v>0.05</v>
      </c>
    </row>
    <row r="2259" spans="1:28" x14ac:dyDescent="0.25">
      <c r="A2259" s="94" t="s">
        <v>3772</v>
      </c>
      <c r="B2259" s="189" t="s">
        <v>143</v>
      </c>
      <c r="C2259" s="189">
        <v>0.17753623188405798</v>
      </c>
      <c r="D2259" s="189">
        <v>0.15942028985507245</v>
      </c>
      <c r="E2259" s="189">
        <v>0.13768115942028986</v>
      </c>
      <c r="F2259" s="189">
        <v>1.4492753623188406E-2</v>
      </c>
      <c r="G2259" s="189">
        <v>0.45652173913043476</v>
      </c>
      <c r="H2259" s="189">
        <v>3.6231884057971015E-3</v>
      </c>
      <c r="I2259" s="189">
        <v>5.0724637681159424E-2</v>
      </c>
      <c r="J2259" s="188">
        <v>1</v>
      </c>
      <c r="K2259" s="190">
        <v>276</v>
      </c>
      <c r="L2259" s="94"/>
      <c r="M2259" s="189" t="s">
        <v>143</v>
      </c>
      <c r="N2259" s="189" t="s">
        <v>143</v>
      </c>
      <c r="O2259" s="189">
        <v>0.13700000000000001</v>
      </c>
      <c r="P2259" s="189">
        <v>0.22700000000000001</v>
      </c>
      <c r="Q2259" s="189">
        <v>0.121</v>
      </c>
      <c r="R2259" s="189">
        <v>0.20699999999999999</v>
      </c>
      <c r="S2259" s="189">
        <v>0.10199999999999999</v>
      </c>
      <c r="T2259" s="189">
        <v>0.183</v>
      </c>
      <c r="U2259" s="189">
        <v>6.0000000000000001E-3</v>
      </c>
      <c r="V2259" s="189">
        <v>3.6999999999999998E-2</v>
      </c>
      <c r="W2259" s="189">
        <v>0.39900000000000002</v>
      </c>
      <c r="X2259" s="189">
        <v>0.51500000000000001</v>
      </c>
      <c r="Y2259" s="189">
        <v>1E-3</v>
      </c>
      <c r="Z2259" s="189">
        <v>0.02</v>
      </c>
      <c r="AA2259" s="189">
        <v>0.03</v>
      </c>
      <c r="AB2259" s="189">
        <v>8.3000000000000004E-2</v>
      </c>
    </row>
    <row r="2260" spans="1:28" x14ac:dyDescent="0.25">
      <c r="A2260" s="94" t="s">
        <v>3773</v>
      </c>
      <c r="B2260" s="189" t="s">
        <v>143</v>
      </c>
      <c r="C2260" s="189">
        <v>0.35602450646698436</v>
      </c>
      <c r="D2260" s="189">
        <v>0.41933287950987064</v>
      </c>
      <c r="E2260" s="189">
        <v>9.9387338325391428E-2</v>
      </c>
      <c r="F2260" s="189">
        <v>8.8495575221238937E-3</v>
      </c>
      <c r="G2260" s="189">
        <v>7.4200136147038798E-2</v>
      </c>
      <c r="H2260" s="189">
        <v>3.4036759700476512E-3</v>
      </c>
      <c r="I2260" s="189">
        <v>3.880190605854323E-2</v>
      </c>
      <c r="J2260" s="188">
        <v>1</v>
      </c>
      <c r="K2260" s="190">
        <v>1469</v>
      </c>
      <c r="L2260" s="94"/>
      <c r="M2260" s="189" t="s">
        <v>143</v>
      </c>
      <c r="N2260" s="189" t="s">
        <v>143</v>
      </c>
      <c r="O2260" s="189">
        <v>0.33200000000000002</v>
      </c>
      <c r="P2260" s="189">
        <v>0.38100000000000001</v>
      </c>
      <c r="Q2260" s="189">
        <v>0.39400000000000002</v>
      </c>
      <c r="R2260" s="189">
        <v>0.44500000000000001</v>
      </c>
      <c r="S2260" s="189">
        <v>8.5000000000000006E-2</v>
      </c>
      <c r="T2260" s="189">
        <v>0.11600000000000001</v>
      </c>
      <c r="U2260" s="189">
        <v>5.0000000000000001E-3</v>
      </c>
      <c r="V2260" s="189">
        <v>1.4999999999999999E-2</v>
      </c>
      <c r="W2260" s="189">
        <v>6.2E-2</v>
      </c>
      <c r="X2260" s="189">
        <v>8.8999999999999996E-2</v>
      </c>
      <c r="Y2260" s="189">
        <v>1E-3</v>
      </c>
      <c r="Z2260" s="189">
        <v>8.0000000000000002E-3</v>
      </c>
      <c r="AA2260" s="189">
        <v>0.03</v>
      </c>
      <c r="AB2260" s="189">
        <v>0.05</v>
      </c>
    </row>
    <row r="2261" spans="1:28" x14ac:dyDescent="0.25">
      <c r="A2261" s="94" t="s">
        <v>3774</v>
      </c>
      <c r="B2261" s="189" t="s">
        <v>143</v>
      </c>
      <c r="C2261" s="189">
        <v>0.43438914027149322</v>
      </c>
      <c r="D2261" s="189">
        <v>0.30769230769230771</v>
      </c>
      <c r="E2261" s="189">
        <v>7.2398190045248875E-2</v>
      </c>
      <c r="F2261" s="189">
        <v>2.7149321266968326E-2</v>
      </c>
      <c r="G2261" s="189">
        <v>7.6923076923076927E-2</v>
      </c>
      <c r="H2261" s="189">
        <v>1.8099547511312219E-2</v>
      </c>
      <c r="I2261" s="189">
        <v>6.3348416289592757E-2</v>
      </c>
      <c r="J2261" s="188">
        <v>1</v>
      </c>
      <c r="K2261" s="190">
        <v>221</v>
      </c>
      <c r="L2261" s="94"/>
      <c r="M2261" s="189" t="s">
        <v>143</v>
      </c>
      <c r="N2261" s="189" t="s">
        <v>143</v>
      </c>
      <c r="O2261" s="189">
        <v>0.371</v>
      </c>
      <c r="P2261" s="189">
        <v>0.5</v>
      </c>
      <c r="Q2261" s="189">
        <v>0.251</v>
      </c>
      <c r="R2261" s="189">
        <v>0.371</v>
      </c>
      <c r="S2261" s="189">
        <v>4.4999999999999998E-2</v>
      </c>
      <c r="T2261" s="189">
        <v>0.114</v>
      </c>
      <c r="U2261" s="189">
        <v>1.2999999999999999E-2</v>
      </c>
      <c r="V2261" s="189">
        <v>5.8000000000000003E-2</v>
      </c>
      <c r="W2261" s="189">
        <v>4.9000000000000002E-2</v>
      </c>
      <c r="X2261" s="189">
        <v>0.12</v>
      </c>
      <c r="Y2261" s="189">
        <v>7.0000000000000001E-3</v>
      </c>
      <c r="Z2261" s="189">
        <v>4.5999999999999999E-2</v>
      </c>
      <c r="AA2261" s="189">
        <v>3.7999999999999999E-2</v>
      </c>
      <c r="AB2261" s="189">
        <v>0.104</v>
      </c>
    </row>
    <row r="2262" spans="1:28" x14ac:dyDescent="0.25">
      <c r="A2262" s="94" t="s">
        <v>3775</v>
      </c>
      <c r="B2262" s="189">
        <v>6.6885178736044243E-2</v>
      </c>
      <c r="C2262" s="189">
        <v>0.33114821263955752</v>
      </c>
      <c r="D2262" s="189">
        <v>0.25422513571648059</v>
      </c>
      <c r="E2262" s="189">
        <v>7.3645395882413187E-2</v>
      </c>
      <c r="F2262" s="189">
        <v>2.3558332479770561E-2</v>
      </c>
      <c r="G2262" s="189">
        <v>0.22564785414319369</v>
      </c>
      <c r="H2262" s="189">
        <v>7.3747823414933933E-3</v>
      </c>
      <c r="I2262" s="189">
        <v>1.7515108061046808E-2</v>
      </c>
      <c r="J2262" s="188">
        <v>1</v>
      </c>
      <c r="K2262" s="190">
        <v>9763</v>
      </c>
      <c r="L2262" s="94"/>
      <c r="M2262" s="189">
        <v>6.2E-2</v>
      </c>
      <c r="N2262" s="189">
        <v>7.1999999999999995E-2</v>
      </c>
      <c r="O2262" s="189">
        <v>0.32200000000000001</v>
      </c>
      <c r="P2262" s="189">
        <v>0.34100000000000003</v>
      </c>
      <c r="Q2262" s="189">
        <v>0.246</v>
      </c>
      <c r="R2262" s="189">
        <v>0.26300000000000001</v>
      </c>
      <c r="S2262" s="189">
        <v>6.9000000000000006E-2</v>
      </c>
      <c r="T2262" s="189">
        <v>7.9000000000000001E-2</v>
      </c>
      <c r="U2262" s="189">
        <v>2.1000000000000001E-2</v>
      </c>
      <c r="V2262" s="189">
        <v>2.7E-2</v>
      </c>
      <c r="W2262" s="189">
        <v>0.217</v>
      </c>
      <c r="X2262" s="189">
        <v>0.23400000000000001</v>
      </c>
      <c r="Y2262" s="189">
        <v>6.0000000000000001E-3</v>
      </c>
      <c r="Z2262" s="189">
        <v>8.9999999999999993E-3</v>
      </c>
      <c r="AA2262" s="189">
        <v>1.4999999999999999E-2</v>
      </c>
      <c r="AB2262" s="189">
        <v>0.02</v>
      </c>
    </row>
    <row r="2263" spans="1:28" x14ac:dyDescent="0.25">
      <c r="A2263" s="94" t="s">
        <v>3776</v>
      </c>
      <c r="B2263" s="189" t="s">
        <v>143</v>
      </c>
      <c r="C2263" s="189">
        <v>0.40469208211143692</v>
      </c>
      <c r="D2263" s="189">
        <v>0.23460410557184752</v>
      </c>
      <c r="E2263" s="189">
        <v>9.9706744868035185E-2</v>
      </c>
      <c r="F2263" s="189">
        <v>3.2258064516129031E-2</v>
      </c>
      <c r="G2263" s="189">
        <v>0.21114369501466276</v>
      </c>
      <c r="H2263" s="189">
        <v>5.8651026392961877E-3</v>
      </c>
      <c r="I2263" s="189">
        <v>1.1730205278592375E-2</v>
      </c>
      <c r="J2263" s="188">
        <v>1</v>
      </c>
      <c r="K2263" s="190">
        <v>341</v>
      </c>
      <c r="L2263" s="94"/>
      <c r="M2263" s="189" t="s">
        <v>143</v>
      </c>
      <c r="N2263" s="189" t="s">
        <v>143</v>
      </c>
      <c r="O2263" s="189">
        <v>0.35399999999999998</v>
      </c>
      <c r="P2263" s="189">
        <v>0.45800000000000002</v>
      </c>
      <c r="Q2263" s="189">
        <v>0.193</v>
      </c>
      <c r="R2263" s="189">
        <v>0.28199999999999997</v>
      </c>
      <c r="S2263" s="189">
        <v>7.1999999999999995E-2</v>
      </c>
      <c r="T2263" s="189">
        <v>0.13600000000000001</v>
      </c>
      <c r="U2263" s="189">
        <v>1.7999999999999999E-2</v>
      </c>
      <c r="V2263" s="189">
        <v>5.7000000000000002E-2</v>
      </c>
      <c r="W2263" s="189">
        <v>0.17100000000000001</v>
      </c>
      <c r="X2263" s="189">
        <v>0.25800000000000001</v>
      </c>
      <c r="Y2263" s="189">
        <v>2E-3</v>
      </c>
      <c r="Z2263" s="189">
        <v>2.1000000000000001E-2</v>
      </c>
      <c r="AA2263" s="189">
        <v>5.0000000000000001E-3</v>
      </c>
      <c r="AB2263" s="189">
        <v>0.03</v>
      </c>
    </row>
    <row r="2264" spans="1:28" x14ac:dyDescent="0.25">
      <c r="A2264" s="94" t="s">
        <v>3777</v>
      </c>
      <c r="B2264" s="189" t="s">
        <v>143</v>
      </c>
      <c r="C2264" s="189">
        <v>8.6614173228346455E-2</v>
      </c>
      <c r="D2264" s="189">
        <v>0.2125984251968504</v>
      </c>
      <c r="E2264" s="189">
        <v>5.1181102362204724E-2</v>
      </c>
      <c r="F2264" s="189">
        <v>7.874015748031496E-3</v>
      </c>
      <c r="G2264" s="189">
        <v>0.58661417322834641</v>
      </c>
      <c r="H2264" s="189">
        <v>3.937007874015748E-2</v>
      </c>
      <c r="I2264" s="189">
        <v>1.5748031496062992E-2</v>
      </c>
      <c r="J2264" s="188">
        <v>1</v>
      </c>
      <c r="K2264" s="190">
        <v>254</v>
      </c>
      <c r="L2264" s="94"/>
      <c r="M2264" s="189" t="s">
        <v>143</v>
      </c>
      <c r="N2264" s="189" t="s">
        <v>143</v>
      </c>
      <c r="O2264" s="189">
        <v>5.8000000000000003E-2</v>
      </c>
      <c r="P2264" s="189">
        <v>0.128</v>
      </c>
      <c r="Q2264" s="189">
        <v>0.16700000000000001</v>
      </c>
      <c r="R2264" s="189">
        <v>0.26700000000000002</v>
      </c>
      <c r="S2264" s="189">
        <v>0.03</v>
      </c>
      <c r="T2264" s="189">
        <v>8.5999999999999993E-2</v>
      </c>
      <c r="U2264" s="189">
        <v>2E-3</v>
      </c>
      <c r="V2264" s="189">
        <v>2.8000000000000001E-2</v>
      </c>
      <c r="W2264" s="189">
        <v>0.52500000000000002</v>
      </c>
      <c r="X2264" s="189">
        <v>0.64500000000000002</v>
      </c>
      <c r="Y2264" s="189">
        <v>2.1999999999999999E-2</v>
      </c>
      <c r="Z2264" s="189">
        <v>7.0999999999999994E-2</v>
      </c>
      <c r="AA2264" s="189">
        <v>6.0000000000000001E-3</v>
      </c>
      <c r="AB2264" s="189">
        <v>0.04</v>
      </c>
    </row>
    <row r="2265" spans="1:28" x14ac:dyDescent="0.25">
      <c r="A2265" s="94" t="s">
        <v>3778</v>
      </c>
      <c r="B2265" s="189">
        <v>6.2355658198614321E-2</v>
      </c>
      <c r="C2265" s="189">
        <v>6.9284064665127024E-3</v>
      </c>
      <c r="D2265" s="189">
        <v>0.84757505773672059</v>
      </c>
      <c r="E2265" s="189">
        <v>4.3879907621247112E-2</v>
      </c>
      <c r="F2265" s="189">
        <v>4.6189376443418013E-3</v>
      </c>
      <c r="G2265" s="189">
        <v>1.8475750577367205E-2</v>
      </c>
      <c r="H2265" s="189" t="s">
        <v>143</v>
      </c>
      <c r="I2265" s="189">
        <v>1.6166281755196306E-2</v>
      </c>
      <c r="J2265" s="188">
        <v>1.0000000000000002</v>
      </c>
      <c r="K2265" s="190">
        <v>433</v>
      </c>
      <c r="L2265" s="94"/>
      <c r="M2265" s="189">
        <v>4.2999999999999997E-2</v>
      </c>
      <c r="N2265" s="189">
        <v>8.8999999999999996E-2</v>
      </c>
      <c r="O2265" s="189">
        <v>2E-3</v>
      </c>
      <c r="P2265" s="189">
        <v>0.02</v>
      </c>
      <c r="Q2265" s="189">
        <v>0.81100000000000005</v>
      </c>
      <c r="R2265" s="189">
        <v>0.878</v>
      </c>
      <c r="S2265" s="189">
        <v>2.8000000000000001E-2</v>
      </c>
      <c r="T2265" s="189">
        <v>6.8000000000000005E-2</v>
      </c>
      <c r="U2265" s="189">
        <v>1E-3</v>
      </c>
      <c r="V2265" s="189">
        <v>1.7000000000000001E-2</v>
      </c>
      <c r="W2265" s="189">
        <v>8.9999999999999993E-3</v>
      </c>
      <c r="X2265" s="189">
        <v>3.5999999999999997E-2</v>
      </c>
      <c r="Y2265" s="189" t="s">
        <v>143</v>
      </c>
      <c r="Z2265" s="189" t="s">
        <v>143</v>
      </c>
      <c r="AA2265" s="189">
        <v>8.0000000000000002E-3</v>
      </c>
      <c r="AB2265" s="189">
        <v>3.3000000000000002E-2</v>
      </c>
    </row>
    <row r="2266" spans="1:28" x14ac:dyDescent="0.25">
      <c r="A2266" s="94" t="s">
        <v>3779</v>
      </c>
      <c r="B2266" s="189">
        <v>0.10969387755102041</v>
      </c>
      <c r="C2266" s="189">
        <v>0.28996598639455784</v>
      </c>
      <c r="D2266" s="189">
        <v>0.23469387755102042</v>
      </c>
      <c r="E2266" s="189">
        <v>5.9523809523809521E-2</v>
      </c>
      <c r="F2266" s="189">
        <v>3.1462585034013606E-2</v>
      </c>
      <c r="G2266" s="189">
        <v>0.25595238095238093</v>
      </c>
      <c r="H2266" s="189">
        <v>2.5510204081632651E-3</v>
      </c>
      <c r="I2266" s="189">
        <v>1.6156462585034014E-2</v>
      </c>
      <c r="J2266" s="188">
        <v>0.99999999999999989</v>
      </c>
      <c r="K2266" s="190">
        <v>1176</v>
      </c>
      <c r="L2266" s="94"/>
      <c r="M2266" s="189">
        <v>9.2999999999999999E-2</v>
      </c>
      <c r="N2266" s="189">
        <v>0.129</v>
      </c>
      <c r="O2266" s="189">
        <v>0.26500000000000001</v>
      </c>
      <c r="P2266" s="189">
        <v>0.317</v>
      </c>
      <c r="Q2266" s="189">
        <v>0.21099999999999999</v>
      </c>
      <c r="R2266" s="189">
        <v>0.26</v>
      </c>
      <c r="S2266" s="189">
        <v>4.7E-2</v>
      </c>
      <c r="T2266" s="189">
        <v>7.4999999999999997E-2</v>
      </c>
      <c r="U2266" s="189">
        <v>2.3E-2</v>
      </c>
      <c r="V2266" s="189">
        <v>4.2999999999999997E-2</v>
      </c>
      <c r="W2266" s="189">
        <v>0.23200000000000001</v>
      </c>
      <c r="X2266" s="189">
        <v>0.28199999999999997</v>
      </c>
      <c r="Y2266" s="189">
        <v>1E-3</v>
      </c>
      <c r="Z2266" s="189">
        <v>7.0000000000000001E-3</v>
      </c>
      <c r="AA2266" s="189">
        <v>0.01</v>
      </c>
      <c r="AB2266" s="189">
        <v>2.5000000000000001E-2</v>
      </c>
    </row>
    <row r="2267" spans="1:28" x14ac:dyDescent="0.25">
      <c r="A2267" s="94" t="s">
        <v>3780</v>
      </c>
      <c r="B2267" s="189">
        <v>0.33605998636673484</v>
      </c>
      <c r="C2267" s="189">
        <v>0.50579413769597814</v>
      </c>
      <c r="D2267" s="189">
        <v>7.6346284935241995E-2</v>
      </c>
      <c r="E2267" s="189">
        <v>2.3858214042263123E-2</v>
      </c>
      <c r="F2267" s="189">
        <v>2.0449897750511249E-3</v>
      </c>
      <c r="G2267" s="189">
        <v>3.9536468984321747E-2</v>
      </c>
      <c r="H2267" s="189">
        <v>2.7266530334014998E-3</v>
      </c>
      <c r="I2267" s="189">
        <v>1.3633265167007498E-2</v>
      </c>
      <c r="J2267" s="188">
        <v>0.99999999999999978</v>
      </c>
      <c r="K2267" s="190">
        <v>1467</v>
      </c>
      <c r="L2267" s="94"/>
      <c r="M2267" s="189">
        <v>0.312</v>
      </c>
      <c r="N2267" s="189">
        <v>0.36099999999999999</v>
      </c>
      <c r="O2267" s="189">
        <v>0.48</v>
      </c>
      <c r="P2267" s="189">
        <v>0.53100000000000003</v>
      </c>
      <c r="Q2267" s="189">
        <v>6.4000000000000001E-2</v>
      </c>
      <c r="R2267" s="189">
        <v>9.0999999999999998E-2</v>
      </c>
      <c r="S2267" s="189">
        <v>1.7000000000000001E-2</v>
      </c>
      <c r="T2267" s="189">
        <v>3.3000000000000002E-2</v>
      </c>
      <c r="U2267" s="189">
        <v>1E-3</v>
      </c>
      <c r="V2267" s="189">
        <v>6.0000000000000001E-3</v>
      </c>
      <c r="W2267" s="189">
        <v>3.1E-2</v>
      </c>
      <c r="X2267" s="189">
        <v>5.0999999999999997E-2</v>
      </c>
      <c r="Y2267" s="189">
        <v>1E-3</v>
      </c>
      <c r="Z2267" s="189">
        <v>7.0000000000000001E-3</v>
      </c>
      <c r="AA2267" s="189">
        <v>8.9999999999999993E-3</v>
      </c>
      <c r="AB2267" s="189">
        <v>2.1000000000000001E-2</v>
      </c>
    </row>
    <row r="2268" spans="1:28" x14ac:dyDescent="0.25">
      <c r="A2268" s="94" t="s">
        <v>3781</v>
      </c>
      <c r="B2268" s="189" t="s">
        <v>143</v>
      </c>
      <c r="C2268" s="189">
        <v>0.22568093385214008</v>
      </c>
      <c r="D2268" s="189">
        <v>0.28015564202334631</v>
      </c>
      <c r="E2268" s="189">
        <v>0.12062256809338522</v>
      </c>
      <c r="F2268" s="189">
        <v>3.5019455252918288E-2</v>
      </c>
      <c r="G2268" s="189">
        <v>0.30739299610894943</v>
      </c>
      <c r="H2268" s="189">
        <v>1.9455252918287938E-2</v>
      </c>
      <c r="I2268" s="189">
        <v>1.1673151750972763E-2</v>
      </c>
      <c r="J2268" s="188">
        <v>1</v>
      </c>
      <c r="K2268" s="190">
        <v>257</v>
      </c>
      <c r="L2268" s="94"/>
      <c r="M2268" s="189" t="s">
        <v>143</v>
      </c>
      <c r="N2268" s="189" t="s">
        <v>143</v>
      </c>
      <c r="O2268" s="189">
        <v>0.17899999999999999</v>
      </c>
      <c r="P2268" s="189">
        <v>0.28100000000000003</v>
      </c>
      <c r="Q2268" s="189">
        <v>0.22900000000000001</v>
      </c>
      <c r="R2268" s="189">
        <v>0.33800000000000002</v>
      </c>
      <c r="S2268" s="189">
        <v>8.5999999999999993E-2</v>
      </c>
      <c r="T2268" s="189">
        <v>0.16600000000000001</v>
      </c>
      <c r="U2268" s="189">
        <v>1.9E-2</v>
      </c>
      <c r="V2268" s="189">
        <v>6.5000000000000002E-2</v>
      </c>
      <c r="W2268" s="189">
        <v>0.254</v>
      </c>
      <c r="X2268" s="189">
        <v>0.36599999999999999</v>
      </c>
      <c r="Y2268" s="189">
        <v>8.0000000000000002E-3</v>
      </c>
      <c r="Z2268" s="189">
        <v>4.4999999999999998E-2</v>
      </c>
      <c r="AA2268" s="189">
        <v>4.0000000000000001E-3</v>
      </c>
      <c r="AB2268" s="189">
        <v>3.4000000000000002E-2</v>
      </c>
    </row>
    <row r="2269" spans="1:28" x14ac:dyDescent="0.25">
      <c r="A2269" s="94" t="s">
        <v>3782</v>
      </c>
      <c r="B2269" s="189" t="s">
        <v>143</v>
      </c>
      <c r="C2269" s="189">
        <v>0.32692307692307693</v>
      </c>
      <c r="D2269" s="189">
        <v>0.16307692307692306</v>
      </c>
      <c r="E2269" s="189">
        <v>8.5384615384615378E-2</v>
      </c>
      <c r="F2269" s="189">
        <v>1.8461538461538463E-2</v>
      </c>
      <c r="G2269" s="189">
        <v>0.37769230769230772</v>
      </c>
      <c r="H2269" s="189">
        <v>1.0769230769230769E-2</v>
      </c>
      <c r="I2269" s="189">
        <v>1.7692307692307691E-2</v>
      </c>
      <c r="J2269" s="188">
        <v>0.99999999999999989</v>
      </c>
      <c r="K2269" s="190">
        <v>1300</v>
      </c>
      <c r="L2269" s="94"/>
      <c r="M2269" s="189" t="s">
        <v>143</v>
      </c>
      <c r="N2269" s="189" t="s">
        <v>143</v>
      </c>
      <c r="O2269" s="189">
        <v>0.30199999999999999</v>
      </c>
      <c r="P2269" s="189">
        <v>0.35299999999999998</v>
      </c>
      <c r="Q2269" s="189">
        <v>0.14399999999999999</v>
      </c>
      <c r="R2269" s="189">
        <v>0.184</v>
      </c>
      <c r="S2269" s="189">
        <v>7.0999999999999994E-2</v>
      </c>
      <c r="T2269" s="189">
        <v>0.10199999999999999</v>
      </c>
      <c r="U2269" s="189">
        <v>1.2E-2</v>
      </c>
      <c r="V2269" s="189">
        <v>2.7E-2</v>
      </c>
      <c r="W2269" s="189">
        <v>0.35199999999999998</v>
      </c>
      <c r="X2269" s="189">
        <v>0.40400000000000003</v>
      </c>
      <c r="Y2269" s="189">
        <v>6.0000000000000001E-3</v>
      </c>
      <c r="Z2269" s="189">
        <v>1.7999999999999999E-2</v>
      </c>
      <c r="AA2269" s="189">
        <v>1.2E-2</v>
      </c>
      <c r="AB2269" s="189">
        <v>2.5999999999999999E-2</v>
      </c>
    </row>
    <row r="2270" spans="1:28" x14ac:dyDescent="0.25">
      <c r="A2270" s="94" t="s">
        <v>3783</v>
      </c>
      <c r="B2270" s="189" t="s">
        <v>143</v>
      </c>
      <c r="C2270" s="189">
        <v>0.51449275362318836</v>
      </c>
      <c r="D2270" s="189">
        <v>0.33091787439613529</v>
      </c>
      <c r="E2270" s="189">
        <v>7.0048309178743967E-2</v>
      </c>
      <c r="F2270" s="189">
        <v>2.4154589371980675E-3</v>
      </c>
      <c r="G2270" s="189">
        <v>3.6231884057971016E-2</v>
      </c>
      <c r="H2270" s="189" t="s">
        <v>143</v>
      </c>
      <c r="I2270" s="189">
        <v>4.5893719806763288E-2</v>
      </c>
      <c r="J2270" s="188">
        <v>1</v>
      </c>
      <c r="K2270" s="190">
        <v>414</v>
      </c>
      <c r="L2270" s="94"/>
      <c r="M2270" s="189" t="s">
        <v>143</v>
      </c>
      <c r="N2270" s="189" t="s">
        <v>143</v>
      </c>
      <c r="O2270" s="189">
        <v>0.46600000000000003</v>
      </c>
      <c r="P2270" s="189">
        <v>0.56200000000000006</v>
      </c>
      <c r="Q2270" s="189">
        <v>0.28699999999999998</v>
      </c>
      <c r="R2270" s="189">
        <v>0.378</v>
      </c>
      <c r="S2270" s="189">
        <v>4.9000000000000002E-2</v>
      </c>
      <c r="T2270" s="189">
        <v>9.9000000000000005E-2</v>
      </c>
      <c r="U2270" s="189">
        <v>0</v>
      </c>
      <c r="V2270" s="189">
        <v>1.4E-2</v>
      </c>
      <c r="W2270" s="189">
        <v>2.1999999999999999E-2</v>
      </c>
      <c r="X2270" s="189">
        <v>5.8999999999999997E-2</v>
      </c>
      <c r="Y2270" s="189" t="s">
        <v>143</v>
      </c>
      <c r="Z2270" s="189" t="s">
        <v>143</v>
      </c>
      <c r="AA2270" s="189">
        <v>0.03</v>
      </c>
      <c r="AB2270" s="189">
        <v>7.0999999999999994E-2</v>
      </c>
    </row>
    <row r="2271" spans="1:28" x14ac:dyDescent="0.25">
      <c r="A2271" s="94" t="s">
        <v>3784</v>
      </c>
      <c r="B2271" s="189" t="s">
        <v>143</v>
      </c>
      <c r="C2271" s="189">
        <v>0.1763157894736842</v>
      </c>
      <c r="D2271" s="189">
        <v>0.43157894736842106</v>
      </c>
      <c r="E2271" s="189">
        <v>9.2105263157894732E-2</v>
      </c>
      <c r="F2271" s="189">
        <v>1.3157894736842105E-2</v>
      </c>
      <c r="G2271" s="189">
        <v>0.24736842105263157</v>
      </c>
      <c r="H2271" s="189">
        <v>5.263157894736842E-3</v>
      </c>
      <c r="I2271" s="189">
        <v>3.4210526315789476E-2</v>
      </c>
      <c r="J2271" s="188">
        <v>1</v>
      </c>
      <c r="K2271" s="190">
        <v>380</v>
      </c>
      <c r="L2271" s="94"/>
      <c r="M2271" s="189" t="s">
        <v>143</v>
      </c>
      <c r="N2271" s="189" t="s">
        <v>143</v>
      </c>
      <c r="O2271" s="189">
        <v>0.14099999999999999</v>
      </c>
      <c r="P2271" s="189">
        <v>0.218</v>
      </c>
      <c r="Q2271" s="189">
        <v>0.38300000000000001</v>
      </c>
      <c r="R2271" s="189">
        <v>0.48199999999999998</v>
      </c>
      <c r="S2271" s="189">
        <v>6.7000000000000004E-2</v>
      </c>
      <c r="T2271" s="189">
        <v>0.125</v>
      </c>
      <c r="U2271" s="189">
        <v>6.0000000000000001E-3</v>
      </c>
      <c r="V2271" s="189">
        <v>0.03</v>
      </c>
      <c r="W2271" s="189">
        <v>0.20699999999999999</v>
      </c>
      <c r="X2271" s="189">
        <v>0.29299999999999998</v>
      </c>
      <c r="Y2271" s="189">
        <v>1E-3</v>
      </c>
      <c r="Z2271" s="189">
        <v>1.9E-2</v>
      </c>
      <c r="AA2271" s="189">
        <v>0.02</v>
      </c>
      <c r="AB2271" s="189">
        <v>5.8000000000000003E-2</v>
      </c>
    </row>
    <row r="2272" spans="1:28" x14ac:dyDescent="0.25">
      <c r="A2272" s="94" t="s">
        <v>3785</v>
      </c>
      <c r="B2272" s="189" t="s">
        <v>143</v>
      </c>
      <c r="C2272" s="189">
        <v>0.43050847457627117</v>
      </c>
      <c r="D2272" s="189">
        <v>0.24067796610169492</v>
      </c>
      <c r="E2272" s="189">
        <v>3.7288135593220341E-2</v>
      </c>
      <c r="F2272" s="189">
        <v>8.4745762711864403E-2</v>
      </c>
      <c r="G2272" s="189">
        <v>0.2</v>
      </c>
      <c r="H2272" s="189" t="s">
        <v>143</v>
      </c>
      <c r="I2272" s="189">
        <v>6.7796610169491523E-3</v>
      </c>
      <c r="J2272" s="188">
        <v>0.99999999999999989</v>
      </c>
      <c r="K2272" s="190">
        <v>295</v>
      </c>
      <c r="L2272" s="94"/>
      <c r="M2272" s="189" t="s">
        <v>143</v>
      </c>
      <c r="N2272" s="189" t="s">
        <v>143</v>
      </c>
      <c r="O2272" s="189">
        <v>0.375</v>
      </c>
      <c r="P2272" s="189">
        <v>0.48799999999999999</v>
      </c>
      <c r="Q2272" s="189">
        <v>0.19500000000000001</v>
      </c>
      <c r="R2272" s="189">
        <v>0.29299999999999998</v>
      </c>
      <c r="S2272" s="189">
        <v>2.1000000000000001E-2</v>
      </c>
      <c r="T2272" s="189">
        <v>6.6000000000000003E-2</v>
      </c>
      <c r="U2272" s="189">
        <v>5.8000000000000003E-2</v>
      </c>
      <c r="V2272" s="189">
        <v>0.122</v>
      </c>
      <c r="W2272" s="189">
        <v>0.158</v>
      </c>
      <c r="X2272" s="189">
        <v>0.249</v>
      </c>
      <c r="Y2272" s="189" t="s">
        <v>143</v>
      </c>
      <c r="Z2272" s="189" t="s">
        <v>143</v>
      </c>
      <c r="AA2272" s="189">
        <v>2E-3</v>
      </c>
      <c r="AB2272" s="189">
        <v>2.4E-2</v>
      </c>
    </row>
    <row r="2273" spans="1:28" x14ac:dyDescent="0.25">
      <c r="A2273" s="94" t="s">
        <v>3786</v>
      </c>
      <c r="B2273" s="189" t="s">
        <v>143</v>
      </c>
      <c r="C2273" s="189">
        <v>0.17460317460317459</v>
      </c>
      <c r="D2273" s="189">
        <v>0.15079365079365079</v>
      </c>
      <c r="E2273" s="189">
        <v>6.7460317460317457E-2</v>
      </c>
      <c r="F2273" s="189">
        <v>3.5714285714285712E-2</v>
      </c>
      <c r="G2273" s="189">
        <v>0.5357142857142857</v>
      </c>
      <c r="H2273" s="189">
        <v>1.5873015873015872E-2</v>
      </c>
      <c r="I2273" s="189">
        <v>1.984126984126984E-2</v>
      </c>
      <c r="J2273" s="188">
        <v>0.99999999999999989</v>
      </c>
      <c r="K2273" s="190">
        <v>252</v>
      </c>
      <c r="L2273" s="94"/>
      <c r="M2273" s="189" t="s">
        <v>143</v>
      </c>
      <c r="N2273" s="189" t="s">
        <v>143</v>
      </c>
      <c r="O2273" s="189">
        <v>0.13300000000000001</v>
      </c>
      <c r="P2273" s="189">
        <v>0.22600000000000001</v>
      </c>
      <c r="Q2273" s="189">
        <v>0.112</v>
      </c>
      <c r="R2273" s="189">
        <v>0.2</v>
      </c>
      <c r="S2273" s="189">
        <v>4.2999999999999997E-2</v>
      </c>
      <c r="T2273" s="189">
        <v>0.105</v>
      </c>
      <c r="U2273" s="189">
        <v>1.9E-2</v>
      </c>
      <c r="V2273" s="189">
        <v>6.6000000000000003E-2</v>
      </c>
      <c r="W2273" s="189">
        <v>0.47399999999999998</v>
      </c>
      <c r="X2273" s="189">
        <v>0.59599999999999997</v>
      </c>
      <c r="Y2273" s="189">
        <v>6.0000000000000001E-3</v>
      </c>
      <c r="Z2273" s="189">
        <v>0.04</v>
      </c>
      <c r="AA2273" s="189">
        <v>8.9999999999999993E-3</v>
      </c>
      <c r="AB2273" s="189">
        <v>4.5999999999999999E-2</v>
      </c>
    </row>
    <row r="2274" spans="1:28" x14ac:dyDescent="0.25">
      <c r="A2274" s="94" t="s">
        <v>3787</v>
      </c>
      <c r="B2274" s="189" t="s">
        <v>143</v>
      </c>
      <c r="C2274" s="189">
        <v>0.35249366018596789</v>
      </c>
      <c r="D2274" s="189">
        <v>0.43026204564666104</v>
      </c>
      <c r="E2274" s="189">
        <v>6.6779374471682168E-2</v>
      </c>
      <c r="F2274" s="189">
        <v>2.8740490278951817E-2</v>
      </c>
      <c r="G2274" s="189">
        <v>9.8901098901098897E-2</v>
      </c>
      <c r="H2274" s="189">
        <v>6.762468300929839E-3</v>
      </c>
      <c r="I2274" s="189">
        <v>1.6060862214708368E-2</v>
      </c>
      <c r="J2274" s="188">
        <v>1</v>
      </c>
      <c r="K2274" s="190">
        <v>1183</v>
      </c>
      <c r="L2274" s="94"/>
      <c r="M2274" s="189" t="s">
        <v>143</v>
      </c>
      <c r="N2274" s="189" t="s">
        <v>143</v>
      </c>
      <c r="O2274" s="189">
        <v>0.32600000000000001</v>
      </c>
      <c r="P2274" s="189">
        <v>0.38</v>
      </c>
      <c r="Q2274" s="189">
        <v>0.40200000000000002</v>
      </c>
      <c r="R2274" s="189">
        <v>0.45900000000000002</v>
      </c>
      <c r="S2274" s="189">
        <v>5.3999999999999999E-2</v>
      </c>
      <c r="T2274" s="189">
        <v>8.2000000000000003E-2</v>
      </c>
      <c r="U2274" s="189">
        <v>2.1000000000000001E-2</v>
      </c>
      <c r="V2274" s="189">
        <v>0.04</v>
      </c>
      <c r="W2274" s="189">
        <v>8.3000000000000004E-2</v>
      </c>
      <c r="X2274" s="189">
        <v>0.11700000000000001</v>
      </c>
      <c r="Y2274" s="189">
        <v>3.0000000000000001E-3</v>
      </c>
      <c r="Z2274" s="189">
        <v>1.2999999999999999E-2</v>
      </c>
      <c r="AA2274" s="189">
        <v>0.01</v>
      </c>
      <c r="AB2274" s="189">
        <v>2.5000000000000001E-2</v>
      </c>
    </row>
    <row r="2275" spans="1:28" x14ac:dyDescent="0.25">
      <c r="A2275" s="94" t="s">
        <v>3788</v>
      </c>
      <c r="B2275" s="189" t="s">
        <v>143</v>
      </c>
      <c r="C2275" s="189">
        <v>0.52822580645161288</v>
      </c>
      <c r="D2275" s="189">
        <v>0.31451612903225806</v>
      </c>
      <c r="E2275" s="189">
        <v>4.4354838709677422E-2</v>
      </c>
      <c r="F2275" s="189">
        <v>8.0645161290322578E-3</v>
      </c>
      <c r="G2275" s="189">
        <v>7.6612903225806453E-2</v>
      </c>
      <c r="H2275" s="189">
        <v>1.2096774193548387E-2</v>
      </c>
      <c r="I2275" s="189">
        <v>1.6129032258064516E-2</v>
      </c>
      <c r="J2275" s="188">
        <v>1</v>
      </c>
      <c r="K2275" s="190">
        <v>248</v>
      </c>
      <c r="L2275" s="94"/>
      <c r="M2275" s="189" t="s">
        <v>143</v>
      </c>
      <c r="N2275" s="189" t="s">
        <v>143</v>
      </c>
      <c r="O2275" s="189">
        <v>0.46600000000000003</v>
      </c>
      <c r="P2275" s="189">
        <v>0.58899999999999997</v>
      </c>
      <c r="Q2275" s="189">
        <v>0.26</v>
      </c>
      <c r="R2275" s="189">
        <v>0.375</v>
      </c>
      <c r="S2275" s="189">
        <v>2.5000000000000001E-2</v>
      </c>
      <c r="T2275" s="189">
        <v>7.8E-2</v>
      </c>
      <c r="U2275" s="189">
        <v>2E-3</v>
      </c>
      <c r="V2275" s="189">
        <v>2.9000000000000001E-2</v>
      </c>
      <c r="W2275" s="189">
        <v>0.05</v>
      </c>
      <c r="X2275" s="189">
        <v>0.11700000000000001</v>
      </c>
      <c r="Y2275" s="189">
        <v>4.0000000000000001E-3</v>
      </c>
      <c r="Z2275" s="189">
        <v>3.5000000000000003E-2</v>
      </c>
      <c r="AA2275" s="189">
        <v>6.0000000000000001E-3</v>
      </c>
      <c r="AB2275" s="189">
        <v>4.1000000000000002E-2</v>
      </c>
    </row>
    <row r="2276" spans="1:28" x14ac:dyDescent="0.25">
      <c r="A2276" s="94" t="s">
        <v>3789</v>
      </c>
      <c r="B2276" s="189">
        <v>5.4515339190551633E-2</v>
      </c>
      <c r="C2276" s="189">
        <v>0.29907820826731962</v>
      </c>
      <c r="D2276" s="189">
        <v>0.25882183494166788</v>
      </c>
      <c r="E2276" s="189">
        <v>9.9020596284027082E-2</v>
      </c>
      <c r="F2276" s="189">
        <v>2.0524269047961976E-2</v>
      </c>
      <c r="G2276" s="189">
        <v>0.24211435978683565</v>
      </c>
      <c r="H2276" s="189">
        <v>5.6171683710211726E-3</v>
      </c>
      <c r="I2276" s="189">
        <v>2.0308224110615006E-2</v>
      </c>
      <c r="J2276" s="188">
        <v>1</v>
      </c>
      <c r="K2276" s="190">
        <v>13886</v>
      </c>
      <c r="L2276" s="94"/>
      <c r="M2276" s="189">
        <v>5.0999999999999997E-2</v>
      </c>
      <c r="N2276" s="189">
        <v>5.8000000000000003E-2</v>
      </c>
      <c r="O2276" s="189">
        <v>0.29199999999999998</v>
      </c>
      <c r="P2276" s="189">
        <v>0.307</v>
      </c>
      <c r="Q2276" s="189">
        <v>0.252</v>
      </c>
      <c r="R2276" s="189">
        <v>0.26600000000000001</v>
      </c>
      <c r="S2276" s="189">
        <v>9.4E-2</v>
      </c>
      <c r="T2276" s="189">
        <v>0.104</v>
      </c>
      <c r="U2276" s="189">
        <v>1.7999999999999999E-2</v>
      </c>
      <c r="V2276" s="189">
        <v>2.3E-2</v>
      </c>
      <c r="W2276" s="189">
        <v>0.23499999999999999</v>
      </c>
      <c r="X2276" s="189">
        <v>0.249</v>
      </c>
      <c r="Y2276" s="189">
        <v>5.0000000000000001E-3</v>
      </c>
      <c r="Z2276" s="189">
        <v>7.0000000000000001E-3</v>
      </c>
      <c r="AA2276" s="189">
        <v>1.7999999999999999E-2</v>
      </c>
      <c r="AB2276" s="189">
        <v>2.3E-2</v>
      </c>
    </row>
    <row r="2277" spans="1:28" x14ac:dyDescent="0.25">
      <c r="A2277" s="94" t="s">
        <v>3790</v>
      </c>
      <c r="B2277" s="189" t="s">
        <v>143</v>
      </c>
      <c r="C2277" s="189">
        <v>0.3094059405940594</v>
      </c>
      <c r="D2277" s="189">
        <v>0.28217821782178215</v>
      </c>
      <c r="E2277" s="189">
        <v>0.13613861386138615</v>
      </c>
      <c r="F2277" s="189">
        <v>1.9801980198019802E-2</v>
      </c>
      <c r="G2277" s="189">
        <v>0.24257425742574257</v>
      </c>
      <c r="H2277" s="189">
        <v>2.4752475247524753E-3</v>
      </c>
      <c r="I2277" s="189">
        <v>7.4257425742574254E-3</v>
      </c>
      <c r="J2277" s="188">
        <v>1</v>
      </c>
      <c r="K2277" s="190">
        <v>404</v>
      </c>
      <c r="L2277" s="94"/>
      <c r="M2277" s="189" t="s">
        <v>143</v>
      </c>
      <c r="N2277" s="189" t="s">
        <v>143</v>
      </c>
      <c r="O2277" s="189">
        <v>0.26600000000000001</v>
      </c>
      <c r="P2277" s="189">
        <v>0.35599999999999998</v>
      </c>
      <c r="Q2277" s="189">
        <v>0.24099999999999999</v>
      </c>
      <c r="R2277" s="189">
        <v>0.32800000000000001</v>
      </c>
      <c r="S2277" s="189">
        <v>0.106</v>
      </c>
      <c r="T2277" s="189">
        <v>0.17299999999999999</v>
      </c>
      <c r="U2277" s="189">
        <v>0.01</v>
      </c>
      <c r="V2277" s="189">
        <v>3.9E-2</v>
      </c>
      <c r="W2277" s="189">
        <v>0.20300000000000001</v>
      </c>
      <c r="X2277" s="189">
        <v>0.28699999999999998</v>
      </c>
      <c r="Y2277" s="189">
        <v>0</v>
      </c>
      <c r="Z2277" s="189">
        <v>1.4E-2</v>
      </c>
      <c r="AA2277" s="189">
        <v>3.0000000000000001E-3</v>
      </c>
      <c r="AB2277" s="189">
        <v>2.1999999999999999E-2</v>
      </c>
    </row>
    <row r="2278" spans="1:28" x14ac:dyDescent="0.25">
      <c r="A2278" s="94" t="s">
        <v>3791</v>
      </c>
      <c r="B2278" s="189" t="s">
        <v>143</v>
      </c>
      <c r="C2278" s="189">
        <v>8.877284595300261E-2</v>
      </c>
      <c r="D2278" s="189">
        <v>0.18537859007832899</v>
      </c>
      <c r="E2278" s="189">
        <v>5.7441253263707574E-2</v>
      </c>
      <c r="F2278" s="189" t="s">
        <v>143</v>
      </c>
      <c r="G2278" s="189">
        <v>0.62402088772845954</v>
      </c>
      <c r="H2278" s="189">
        <v>2.8720626631853787E-2</v>
      </c>
      <c r="I2278" s="189">
        <v>1.5665796344647518E-2</v>
      </c>
      <c r="J2278" s="188">
        <v>1.0000000000000002</v>
      </c>
      <c r="K2278" s="190">
        <v>383</v>
      </c>
      <c r="L2278" s="94"/>
      <c r="M2278" s="189" t="s">
        <v>143</v>
      </c>
      <c r="N2278" s="189" t="s">
        <v>143</v>
      </c>
      <c r="O2278" s="189">
        <v>6.4000000000000001E-2</v>
      </c>
      <c r="P2278" s="189">
        <v>0.121</v>
      </c>
      <c r="Q2278" s="189">
        <v>0.15</v>
      </c>
      <c r="R2278" s="189">
        <v>0.22700000000000001</v>
      </c>
      <c r="S2278" s="189">
        <v>3.7999999999999999E-2</v>
      </c>
      <c r="T2278" s="189">
        <v>8.5000000000000006E-2</v>
      </c>
      <c r="U2278" s="189" t="s">
        <v>143</v>
      </c>
      <c r="V2278" s="189" t="s">
        <v>143</v>
      </c>
      <c r="W2278" s="189">
        <v>0.57499999999999996</v>
      </c>
      <c r="X2278" s="189">
        <v>0.67100000000000004</v>
      </c>
      <c r="Y2278" s="189">
        <v>1.6E-2</v>
      </c>
      <c r="Z2278" s="189">
        <v>5.0999999999999997E-2</v>
      </c>
      <c r="AA2278" s="189">
        <v>7.0000000000000001E-3</v>
      </c>
      <c r="AB2278" s="189">
        <v>3.4000000000000002E-2</v>
      </c>
    </row>
    <row r="2279" spans="1:28" x14ac:dyDescent="0.25">
      <c r="A2279" s="94" t="s">
        <v>3792</v>
      </c>
      <c r="B2279" s="189">
        <v>0.27748691099476441</v>
      </c>
      <c r="C2279" s="189">
        <v>1.3089005235602095E-3</v>
      </c>
      <c r="D2279" s="189">
        <v>0.48429319371727747</v>
      </c>
      <c r="E2279" s="189">
        <v>6.1518324607329845E-2</v>
      </c>
      <c r="F2279" s="189">
        <v>0.13743455497382198</v>
      </c>
      <c r="G2279" s="189">
        <v>1.1780104712041885E-2</v>
      </c>
      <c r="H2279" s="189" t="s">
        <v>143</v>
      </c>
      <c r="I2279" s="189">
        <v>2.6178010471204188E-2</v>
      </c>
      <c r="J2279" s="188">
        <v>1</v>
      </c>
      <c r="K2279" s="190">
        <v>764</v>
      </c>
      <c r="L2279" s="94"/>
      <c r="M2279" s="189">
        <v>0.247</v>
      </c>
      <c r="N2279" s="189">
        <v>0.31</v>
      </c>
      <c r="O2279" s="189">
        <v>0</v>
      </c>
      <c r="P2279" s="189">
        <v>7.0000000000000001E-3</v>
      </c>
      <c r="Q2279" s="189">
        <v>0.44900000000000001</v>
      </c>
      <c r="R2279" s="189">
        <v>0.52</v>
      </c>
      <c r="S2279" s="189">
        <v>4.7E-2</v>
      </c>
      <c r="T2279" s="189">
        <v>8.1000000000000003E-2</v>
      </c>
      <c r="U2279" s="189">
        <v>0.115</v>
      </c>
      <c r="V2279" s="189">
        <v>0.16400000000000001</v>
      </c>
      <c r="W2279" s="189">
        <v>6.0000000000000001E-3</v>
      </c>
      <c r="X2279" s="189">
        <v>2.1999999999999999E-2</v>
      </c>
      <c r="Y2279" s="189" t="s">
        <v>143</v>
      </c>
      <c r="Z2279" s="189" t="s">
        <v>143</v>
      </c>
      <c r="AA2279" s="189">
        <v>1.7000000000000001E-2</v>
      </c>
      <c r="AB2279" s="189">
        <v>0.04</v>
      </c>
    </row>
    <row r="2280" spans="1:28" x14ac:dyDescent="0.25">
      <c r="A2280" s="94" t="s">
        <v>3793</v>
      </c>
      <c r="B2280" s="189">
        <v>8.0693365212193668E-2</v>
      </c>
      <c r="C2280" s="189">
        <v>0.27017334130304843</v>
      </c>
      <c r="D2280" s="189">
        <v>0.24447101016138673</v>
      </c>
      <c r="E2280" s="189">
        <v>8.2486551105797973E-2</v>
      </c>
      <c r="F2280" s="189">
        <v>3.7656903765690378E-2</v>
      </c>
      <c r="G2280" s="189">
        <v>0.26300059772863121</v>
      </c>
      <c r="H2280" s="189">
        <v>6.5750149432157803E-3</v>
      </c>
      <c r="I2280" s="189">
        <v>1.4943215780035863E-2</v>
      </c>
      <c r="J2280" s="188">
        <v>1</v>
      </c>
      <c r="K2280" s="190">
        <v>1673</v>
      </c>
      <c r="L2280" s="94"/>
      <c r="M2280" s="189">
        <v>6.9000000000000006E-2</v>
      </c>
      <c r="N2280" s="189">
        <v>9.5000000000000001E-2</v>
      </c>
      <c r="O2280" s="189">
        <v>0.249</v>
      </c>
      <c r="P2280" s="189">
        <v>0.29199999999999998</v>
      </c>
      <c r="Q2280" s="189">
        <v>0.224</v>
      </c>
      <c r="R2280" s="189">
        <v>0.26600000000000001</v>
      </c>
      <c r="S2280" s="189">
        <v>7.0000000000000007E-2</v>
      </c>
      <c r="T2280" s="189">
        <v>9.7000000000000003E-2</v>
      </c>
      <c r="U2280" s="189">
        <v>0.03</v>
      </c>
      <c r="V2280" s="189">
        <v>4.8000000000000001E-2</v>
      </c>
      <c r="W2280" s="189">
        <v>0.24199999999999999</v>
      </c>
      <c r="X2280" s="189">
        <v>0.28499999999999998</v>
      </c>
      <c r="Y2280" s="189">
        <v>4.0000000000000001E-3</v>
      </c>
      <c r="Z2280" s="189">
        <v>1.2E-2</v>
      </c>
      <c r="AA2280" s="189">
        <v>0.01</v>
      </c>
      <c r="AB2280" s="189">
        <v>2.1999999999999999E-2</v>
      </c>
    </row>
    <row r="2281" spans="1:28" x14ac:dyDescent="0.25">
      <c r="A2281" s="94" t="s">
        <v>3794</v>
      </c>
      <c r="B2281" s="189">
        <v>0.29568788501026694</v>
      </c>
      <c r="C2281" s="189">
        <v>0.53388090349075978</v>
      </c>
      <c r="D2281" s="189">
        <v>7.0841889117043116E-2</v>
      </c>
      <c r="E2281" s="189">
        <v>2.3100616016427104E-2</v>
      </c>
      <c r="F2281" s="189" t="s">
        <v>143</v>
      </c>
      <c r="G2281" s="189">
        <v>4.9281314168377825E-2</v>
      </c>
      <c r="H2281" s="189">
        <v>3.0800821355236141E-3</v>
      </c>
      <c r="I2281" s="189">
        <v>2.4127310061601643E-2</v>
      </c>
      <c r="J2281" s="188">
        <v>1</v>
      </c>
      <c r="K2281" s="190">
        <v>1948</v>
      </c>
      <c r="L2281" s="94"/>
      <c r="M2281" s="189">
        <v>0.27600000000000002</v>
      </c>
      <c r="N2281" s="189">
        <v>0.316</v>
      </c>
      <c r="O2281" s="189">
        <v>0.51200000000000001</v>
      </c>
      <c r="P2281" s="189">
        <v>0.55600000000000005</v>
      </c>
      <c r="Q2281" s="189">
        <v>0.06</v>
      </c>
      <c r="R2281" s="189">
        <v>8.3000000000000004E-2</v>
      </c>
      <c r="S2281" s="189">
        <v>1.7000000000000001E-2</v>
      </c>
      <c r="T2281" s="189">
        <v>3.1E-2</v>
      </c>
      <c r="U2281" s="189" t="s">
        <v>143</v>
      </c>
      <c r="V2281" s="189" t="s">
        <v>143</v>
      </c>
      <c r="W2281" s="189">
        <v>4.1000000000000002E-2</v>
      </c>
      <c r="X2281" s="189">
        <v>0.06</v>
      </c>
      <c r="Y2281" s="189">
        <v>1E-3</v>
      </c>
      <c r="Z2281" s="189">
        <v>7.0000000000000001E-3</v>
      </c>
      <c r="AA2281" s="189">
        <v>1.7999999999999999E-2</v>
      </c>
      <c r="AB2281" s="189">
        <v>3.2000000000000001E-2</v>
      </c>
    </row>
    <row r="2282" spans="1:28" x14ac:dyDescent="0.25">
      <c r="A2282" s="94" t="s">
        <v>3795</v>
      </c>
      <c r="B2282" s="189" t="s">
        <v>143</v>
      </c>
      <c r="C2282" s="189">
        <v>0.19101123595505617</v>
      </c>
      <c r="D2282" s="189">
        <v>0.30337078651685395</v>
      </c>
      <c r="E2282" s="189">
        <v>0.19662921348314608</v>
      </c>
      <c r="F2282" s="189">
        <v>5.6179775280898875E-3</v>
      </c>
      <c r="G2282" s="189">
        <v>0.2808988764044944</v>
      </c>
      <c r="H2282" s="189">
        <v>5.6179775280898875E-3</v>
      </c>
      <c r="I2282" s="189">
        <v>1.6853932584269662E-2</v>
      </c>
      <c r="J2282" s="188">
        <v>1</v>
      </c>
      <c r="K2282" s="190">
        <v>356</v>
      </c>
      <c r="L2282" s="94"/>
      <c r="M2282" s="189" t="s">
        <v>143</v>
      </c>
      <c r="N2282" s="189" t="s">
        <v>143</v>
      </c>
      <c r="O2282" s="189">
        <v>0.154</v>
      </c>
      <c r="P2282" s="189">
        <v>0.23499999999999999</v>
      </c>
      <c r="Q2282" s="189">
        <v>0.25800000000000001</v>
      </c>
      <c r="R2282" s="189">
        <v>0.35299999999999998</v>
      </c>
      <c r="S2282" s="189">
        <v>0.159</v>
      </c>
      <c r="T2282" s="189">
        <v>0.24099999999999999</v>
      </c>
      <c r="U2282" s="189">
        <v>2E-3</v>
      </c>
      <c r="V2282" s="189">
        <v>0.02</v>
      </c>
      <c r="W2282" s="189">
        <v>0.23699999999999999</v>
      </c>
      <c r="X2282" s="189">
        <v>0.33</v>
      </c>
      <c r="Y2282" s="189">
        <v>2E-3</v>
      </c>
      <c r="Z2282" s="189">
        <v>0.02</v>
      </c>
      <c r="AA2282" s="189">
        <v>8.0000000000000002E-3</v>
      </c>
      <c r="AB2282" s="189">
        <v>3.5999999999999997E-2</v>
      </c>
    </row>
    <row r="2283" spans="1:28" x14ac:dyDescent="0.25">
      <c r="A2283" s="94" t="s">
        <v>3796</v>
      </c>
      <c r="B2283" s="189" t="s">
        <v>143</v>
      </c>
      <c r="C2283" s="189">
        <v>0.22807775377969763</v>
      </c>
      <c r="D2283" s="189">
        <v>0.22937365010799135</v>
      </c>
      <c r="E2283" s="189">
        <v>0.11144708423326134</v>
      </c>
      <c r="F2283" s="189">
        <v>2.0302375809935207E-2</v>
      </c>
      <c r="G2283" s="189">
        <v>0.38574514038876889</v>
      </c>
      <c r="H2283" s="189">
        <v>9.9352051835853127E-3</v>
      </c>
      <c r="I2283" s="189">
        <v>1.511879049676026E-2</v>
      </c>
      <c r="J2283" s="188">
        <v>1</v>
      </c>
      <c r="K2283" s="190">
        <v>2315</v>
      </c>
      <c r="L2283" s="94"/>
      <c r="M2283" s="189" t="s">
        <v>143</v>
      </c>
      <c r="N2283" s="189" t="s">
        <v>143</v>
      </c>
      <c r="O2283" s="189">
        <v>0.21099999999999999</v>
      </c>
      <c r="P2283" s="189">
        <v>0.246</v>
      </c>
      <c r="Q2283" s="189">
        <v>0.21299999999999999</v>
      </c>
      <c r="R2283" s="189">
        <v>0.247</v>
      </c>
      <c r="S2283" s="189">
        <v>9.9000000000000005E-2</v>
      </c>
      <c r="T2283" s="189">
        <v>0.125</v>
      </c>
      <c r="U2283" s="189">
        <v>1.4999999999999999E-2</v>
      </c>
      <c r="V2283" s="189">
        <v>2.7E-2</v>
      </c>
      <c r="W2283" s="189">
        <v>0.36599999999999999</v>
      </c>
      <c r="X2283" s="189">
        <v>0.40600000000000003</v>
      </c>
      <c r="Y2283" s="189">
        <v>7.0000000000000001E-3</v>
      </c>
      <c r="Z2283" s="189">
        <v>1.4999999999999999E-2</v>
      </c>
      <c r="AA2283" s="189">
        <v>1.0999999999999999E-2</v>
      </c>
      <c r="AB2283" s="189">
        <v>2.1000000000000001E-2</v>
      </c>
    </row>
    <row r="2284" spans="1:28" x14ac:dyDescent="0.25">
      <c r="A2284" s="94" t="s">
        <v>3797</v>
      </c>
      <c r="B2284" s="189" t="s">
        <v>143</v>
      </c>
      <c r="C2284" s="189">
        <v>0.51115618661257611</v>
      </c>
      <c r="D2284" s="189">
        <v>0.36308316430020282</v>
      </c>
      <c r="E2284" s="189">
        <v>4.8681541582150101E-2</v>
      </c>
      <c r="F2284" s="189">
        <v>6.0851926977687626E-3</v>
      </c>
      <c r="G2284" s="189">
        <v>2.0283975659229209E-2</v>
      </c>
      <c r="H2284" s="189" t="s">
        <v>143</v>
      </c>
      <c r="I2284" s="189">
        <v>5.0709939148073022E-2</v>
      </c>
      <c r="J2284" s="188">
        <v>1</v>
      </c>
      <c r="K2284" s="190">
        <v>493</v>
      </c>
      <c r="L2284" s="94"/>
      <c r="M2284" s="189" t="s">
        <v>143</v>
      </c>
      <c r="N2284" s="189" t="s">
        <v>143</v>
      </c>
      <c r="O2284" s="189">
        <v>0.46700000000000003</v>
      </c>
      <c r="P2284" s="189">
        <v>0.55500000000000005</v>
      </c>
      <c r="Q2284" s="189">
        <v>0.32200000000000001</v>
      </c>
      <c r="R2284" s="189">
        <v>0.40600000000000003</v>
      </c>
      <c r="S2284" s="189">
        <v>3.3000000000000002E-2</v>
      </c>
      <c r="T2284" s="189">
        <v>7.0999999999999994E-2</v>
      </c>
      <c r="U2284" s="189">
        <v>2E-3</v>
      </c>
      <c r="V2284" s="189">
        <v>1.7999999999999999E-2</v>
      </c>
      <c r="W2284" s="189">
        <v>1.0999999999999999E-2</v>
      </c>
      <c r="X2284" s="189">
        <v>3.6999999999999998E-2</v>
      </c>
      <c r="Y2284" s="189" t="s">
        <v>143</v>
      </c>
      <c r="Z2284" s="189" t="s">
        <v>143</v>
      </c>
      <c r="AA2284" s="189">
        <v>3.5000000000000003E-2</v>
      </c>
      <c r="AB2284" s="189">
        <v>7.3999999999999996E-2</v>
      </c>
    </row>
    <row r="2285" spans="1:28" x14ac:dyDescent="0.25">
      <c r="A2285" s="94" t="s">
        <v>3798</v>
      </c>
      <c r="B2285" s="189" t="s">
        <v>143</v>
      </c>
      <c r="C2285" s="189">
        <v>0.23492723492723494</v>
      </c>
      <c r="D2285" s="189">
        <v>0.33264033264033266</v>
      </c>
      <c r="E2285" s="189">
        <v>0.12266112266112267</v>
      </c>
      <c r="F2285" s="189">
        <v>2.286902286902287E-2</v>
      </c>
      <c r="G2285" s="189">
        <v>0.25571725571725573</v>
      </c>
      <c r="H2285" s="189" t="s">
        <v>143</v>
      </c>
      <c r="I2285" s="189">
        <v>3.1185031185031187E-2</v>
      </c>
      <c r="J2285" s="188">
        <v>1.0000000000000002</v>
      </c>
      <c r="K2285" s="190">
        <v>481</v>
      </c>
      <c r="L2285" s="94"/>
      <c r="M2285" s="189" t="s">
        <v>143</v>
      </c>
      <c r="N2285" s="189" t="s">
        <v>143</v>
      </c>
      <c r="O2285" s="189">
        <v>0.19900000000000001</v>
      </c>
      <c r="P2285" s="189">
        <v>0.27500000000000002</v>
      </c>
      <c r="Q2285" s="189">
        <v>0.29199999999999998</v>
      </c>
      <c r="R2285" s="189">
        <v>0.376</v>
      </c>
      <c r="S2285" s="189">
        <v>9.6000000000000002E-2</v>
      </c>
      <c r="T2285" s="189">
        <v>0.155</v>
      </c>
      <c r="U2285" s="189">
        <v>1.2999999999999999E-2</v>
      </c>
      <c r="V2285" s="189">
        <v>0.04</v>
      </c>
      <c r="W2285" s="189">
        <v>0.219</v>
      </c>
      <c r="X2285" s="189">
        <v>0.29699999999999999</v>
      </c>
      <c r="Y2285" s="189" t="s">
        <v>143</v>
      </c>
      <c r="Z2285" s="189" t="s">
        <v>143</v>
      </c>
      <c r="AA2285" s="189">
        <v>1.9E-2</v>
      </c>
      <c r="AB2285" s="189">
        <v>5.0999999999999997E-2</v>
      </c>
    </row>
    <row r="2286" spans="1:28" x14ac:dyDescent="0.25">
      <c r="A2286" s="94" t="s">
        <v>3799</v>
      </c>
      <c r="B2286" s="189" t="s">
        <v>143</v>
      </c>
      <c r="C2286" s="189">
        <v>0.35696821515892418</v>
      </c>
      <c r="D2286" s="189">
        <v>0.17848410757946209</v>
      </c>
      <c r="E2286" s="189">
        <v>6.3569682151589244E-2</v>
      </c>
      <c r="F2286" s="189">
        <v>0.10757946210268948</v>
      </c>
      <c r="G2286" s="189">
        <v>0.26894865525672373</v>
      </c>
      <c r="H2286" s="189">
        <v>7.3349633251833741E-3</v>
      </c>
      <c r="I2286" s="189">
        <v>1.7114914425427872E-2</v>
      </c>
      <c r="J2286" s="188">
        <v>1</v>
      </c>
      <c r="K2286" s="190">
        <v>409</v>
      </c>
      <c r="L2286" s="94"/>
      <c r="M2286" s="189" t="s">
        <v>143</v>
      </c>
      <c r="N2286" s="189" t="s">
        <v>143</v>
      </c>
      <c r="O2286" s="189">
        <v>0.312</v>
      </c>
      <c r="P2286" s="189">
        <v>0.40500000000000003</v>
      </c>
      <c r="Q2286" s="189">
        <v>0.14399999999999999</v>
      </c>
      <c r="R2286" s="189">
        <v>0.219</v>
      </c>
      <c r="S2286" s="189">
        <v>4.3999999999999997E-2</v>
      </c>
      <c r="T2286" s="189">
        <v>9.1999999999999998E-2</v>
      </c>
      <c r="U2286" s="189">
        <v>8.1000000000000003E-2</v>
      </c>
      <c r="V2286" s="189">
        <v>0.14099999999999999</v>
      </c>
      <c r="W2286" s="189">
        <v>0.22800000000000001</v>
      </c>
      <c r="X2286" s="189">
        <v>0.314</v>
      </c>
      <c r="Y2286" s="189">
        <v>2E-3</v>
      </c>
      <c r="Z2286" s="189">
        <v>2.1000000000000001E-2</v>
      </c>
      <c r="AA2286" s="189">
        <v>8.0000000000000002E-3</v>
      </c>
      <c r="AB2286" s="189">
        <v>3.5000000000000003E-2</v>
      </c>
    </row>
    <row r="2287" spans="1:28" x14ac:dyDescent="0.25">
      <c r="A2287" s="94" t="s">
        <v>3800</v>
      </c>
      <c r="B2287" s="189" t="s">
        <v>143</v>
      </c>
      <c r="C2287" s="189">
        <v>0.13056379821958458</v>
      </c>
      <c r="D2287" s="189">
        <v>0.17507418397626112</v>
      </c>
      <c r="E2287" s="189">
        <v>0.10089020771513353</v>
      </c>
      <c r="F2287" s="189">
        <v>2.6706231454005934E-2</v>
      </c>
      <c r="G2287" s="189">
        <v>0.5370919881305638</v>
      </c>
      <c r="H2287" s="189">
        <v>5.9347181008902079E-3</v>
      </c>
      <c r="I2287" s="189">
        <v>2.3738872403560832E-2</v>
      </c>
      <c r="J2287" s="188">
        <v>1</v>
      </c>
      <c r="K2287" s="190">
        <v>337</v>
      </c>
      <c r="L2287" s="94"/>
      <c r="M2287" s="189" t="s">
        <v>143</v>
      </c>
      <c r="N2287" s="189" t="s">
        <v>143</v>
      </c>
      <c r="O2287" s="189">
        <v>9.9000000000000005E-2</v>
      </c>
      <c r="P2287" s="189">
        <v>0.17100000000000001</v>
      </c>
      <c r="Q2287" s="189">
        <v>0.13800000000000001</v>
      </c>
      <c r="R2287" s="189">
        <v>0.219</v>
      </c>
      <c r="S2287" s="189">
        <v>7.2999999999999995E-2</v>
      </c>
      <c r="T2287" s="189">
        <v>0.13800000000000001</v>
      </c>
      <c r="U2287" s="189">
        <v>1.4E-2</v>
      </c>
      <c r="V2287" s="189">
        <v>0.05</v>
      </c>
      <c r="W2287" s="189">
        <v>0.48399999999999999</v>
      </c>
      <c r="X2287" s="189">
        <v>0.59</v>
      </c>
      <c r="Y2287" s="189">
        <v>2E-3</v>
      </c>
      <c r="Z2287" s="189">
        <v>2.1000000000000001E-2</v>
      </c>
      <c r="AA2287" s="189">
        <v>1.2E-2</v>
      </c>
      <c r="AB2287" s="189">
        <v>4.5999999999999999E-2</v>
      </c>
    </row>
    <row r="2288" spans="1:28" x14ac:dyDescent="0.25">
      <c r="A2288" s="94" t="s">
        <v>3801</v>
      </c>
      <c r="B2288" s="189" t="s">
        <v>143</v>
      </c>
      <c r="C2288" s="189">
        <v>0.33092105263157895</v>
      </c>
      <c r="D2288" s="189">
        <v>0.43421052631578949</v>
      </c>
      <c r="E2288" s="189">
        <v>9.6052631578947362E-2</v>
      </c>
      <c r="F2288" s="189">
        <v>1.6447368421052631E-2</v>
      </c>
      <c r="G2288" s="189">
        <v>9.9342105263157898E-2</v>
      </c>
      <c r="H2288" s="189">
        <v>3.2894736842105261E-3</v>
      </c>
      <c r="I2288" s="189">
        <v>1.9736842105263157E-2</v>
      </c>
      <c r="J2288" s="188">
        <v>1</v>
      </c>
      <c r="K2288" s="190">
        <v>1520</v>
      </c>
      <c r="L2288" s="94"/>
      <c r="M2288" s="189" t="s">
        <v>143</v>
      </c>
      <c r="N2288" s="189" t="s">
        <v>143</v>
      </c>
      <c r="O2288" s="189">
        <v>0.308</v>
      </c>
      <c r="P2288" s="189">
        <v>0.35499999999999998</v>
      </c>
      <c r="Q2288" s="189">
        <v>0.40899999999999997</v>
      </c>
      <c r="R2288" s="189">
        <v>0.45900000000000002</v>
      </c>
      <c r="S2288" s="189">
        <v>8.2000000000000003E-2</v>
      </c>
      <c r="T2288" s="189">
        <v>0.112</v>
      </c>
      <c r="U2288" s="189">
        <v>1.0999999999999999E-2</v>
      </c>
      <c r="V2288" s="189">
        <v>2.4E-2</v>
      </c>
      <c r="W2288" s="189">
        <v>8.5000000000000006E-2</v>
      </c>
      <c r="X2288" s="189">
        <v>0.115</v>
      </c>
      <c r="Y2288" s="189">
        <v>1E-3</v>
      </c>
      <c r="Z2288" s="189">
        <v>8.0000000000000002E-3</v>
      </c>
      <c r="AA2288" s="189">
        <v>1.4E-2</v>
      </c>
      <c r="AB2288" s="189">
        <v>2.8000000000000001E-2</v>
      </c>
    </row>
    <row r="2289" spans="1:28" x14ac:dyDescent="0.25">
      <c r="A2289" s="94" t="s">
        <v>3802</v>
      </c>
      <c r="B2289" s="189" t="s">
        <v>143</v>
      </c>
      <c r="C2289" s="189">
        <v>0.44582043343653249</v>
      </c>
      <c r="D2289" s="189">
        <v>0.31578947368421051</v>
      </c>
      <c r="E2289" s="189">
        <v>5.2631578947368418E-2</v>
      </c>
      <c r="F2289" s="189">
        <v>3.0959752321981426E-3</v>
      </c>
      <c r="G2289" s="189">
        <v>0.13622291021671826</v>
      </c>
      <c r="H2289" s="189" t="s">
        <v>143</v>
      </c>
      <c r="I2289" s="189">
        <v>4.6439628482972138E-2</v>
      </c>
      <c r="J2289" s="188">
        <v>0.99999999999999989</v>
      </c>
      <c r="K2289" s="190">
        <v>323</v>
      </c>
      <c r="L2289" s="94"/>
      <c r="M2289" s="189" t="s">
        <v>143</v>
      </c>
      <c r="N2289" s="189" t="s">
        <v>143</v>
      </c>
      <c r="O2289" s="189">
        <v>0.39300000000000002</v>
      </c>
      <c r="P2289" s="189">
        <v>0.5</v>
      </c>
      <c r="Q2289" s="189">
        <v>0.26800000000000002</v>
      </c>
      <c r="R2289" s="189">
        <v>0.36799999999999999</v>
      </c>
      <c r="S2289" s="189">
        <v>3.3000000000000002E-2</v>
      </c>
      <c r="T2289" s="189">
        <v>8.3000000000000004E-2</v>
      </c>
      <c r="U2289" s="189">
        <v>1E-3</v>
      </c>
      <c r="V2289" s="189">
        <v>1.7000000000000001E-2</v>
      </c>
      <c r="W2289" s="189">
        <v>0.10299999999999999</v>
      </c>
      <c r="X2289" s="189">
        <v>0.17799999999999999</v>
      </c>
      <c r="Y2289" s="189" t="s">
        <v>143</v>
      </c>
      <c r="Z2289" s="189" t="s">
        <v>143</v>
      </c>
      <c r="AA2289" s="189">
        <v>2.8000000000000001E-2</v>
      </c>
      <c r="AB2289" s="189">
        <v>7.4999999999999997E-2</v>
      </c>
    </row>
    <row r="2290" spans="1:28" x14ac:dyDescent="0.25">
      <c r="A2290" s="94" t="s">
        <v>3803</v>
      </c>
      <c r="B2290" s="189">
        <v>4.6121222830888847E-2</v>
      </c>
      <c r="C2290" s="189">
        <v>0.26285562820286268</v>
      </c>
      <c r="D2290" s="189">
        <v>0.27107262767273371</v>
      </c>
      <c r="E2290" s="189">
        <v>0.11300583141897862</v>
      </c>
      <c r="F2290" s="189">
        <v>2.0675030924191554E-2</v>
      </c>
      <c r="G2290" s="189">
        <v>0.23378688814278142</v>
      </c>
      <c r="H2290" s="189">
        <v>6.7149673087117867E-3</v>
      </c>
      <c r="I2290" s="189">
        <v>4.5767803498851387E-2</v>
      </c>
      <c r="J2290" s="188">
        <v>0.99999999999999989</v>
      </c>
      <c r="K2290" s="190">
        <v>11318</v>
      </c>
      <c r="L2290" s="94"/>
      <c r="M2290" s="189">
        <v>4.2000000000000003E-2</v>
      </c>
      <c r="N2290" s="189">
        <v>0.05</v>
      </c>
      <c r="O2290" s="189">
        <v>0.255</v>
      </c>
      <c r="P2290" s="189">
        <v>0.27100000000000002</v>
      </c>
      <c r="Q2290" s="189">
        <v>0.26300000000000001</v>
      </c>
      <c r="R2290" s="189">
        <v>0.27900000000000003</v>
      </c>
      <c r="S2290" s="189">
        <v>0.107</v>
      </c>
      <c r="T2290" s="189">
        <v>0.11899999999999999</v>
      </c>
      <c r="U2290" s="189">
        <v>1.7999999999999999E-2</v>
      </c>
      <c r="V2290" s="189">
        <v>2.3E-2</v>
      </c>
      <c r="W2290" s="189">
        <v>0.22600000000000001</v>
      </c>
      <c r="X2290" s="189">
        <v>0.24199999999999999</v>
      </c>
      <c r="Y2290" s="189">
        <v>5.0000000000000001E-3</v>
      </c>
      <c r="Z2290" s="189">
        <v>8.0000000000000002E-3</v>
      </c>
      <c r="AA2290" s="189">
        <v>4.2000000000000003E-2</v>
      </c>
      <c r="AB2290" s="189">
        <v>0.05</v>
      </c>
    </row>
    <row r="2291" spans="1:28" x14ac:dyDescent="0.25">
      <c r="A2291" s="94" t="s">
        <v>3804</v>
      </c>
      <c r="B2291" s="189" t="s">
        <v>143</v>
      </c>
      <c r="C2291" s="189">
        <v>0.29065743944636679</v>
      </c>
      <c r="D2291" s="189">
        <v>0.31833910034602075</v>
      </c>
      <c r="E2291" s="189">
        <v>0.10726643598615918</v>
      </c>
      <c r="F2291" s="189">
        <v>1.384083044982699E-2</v>
      </c>
      <c r="G2291" s="189">
        <v>0.22491349480968859</v>
      </c>
      <c r="H2291" s="189">
        <v>1.384083044982699E-2</v>
      </c>
      <c r="I2291" s="189">
        <v>3.1141868512110725E-2</v>
      </c>
      <c r="J2291" s="188">
        <v>1</v>
      </c>
      <c r="K2291" s="190">
        <v>289</v>
      </c>
      <c r="L2291" s="94"/>
      <c r="M2291" s="189" t="s">
        <v>143</v>
      </c>
      <c r="N2291" s="189" t="s">
        <v>143</v>
      </c>
      <c r="O2291" s="189">
        <v>0.24099999999999999</v>
      </c>
      <c r="P2291" s="189">
        <v>0.34499999999999997</v>
      </c>
      <c r="Q2291" s="189">
        <v>0.26700000000000002</v>
      </c>
      <c r="R2291" s="189">
        <v>0.374</v>
      </c>
      <c r="S2291" s="189">
        <v>7.6999999999999999E-2</v>
      </c>
      <c r="T2291" s="189">
        <v>0.14799999999999999</v>
      </c>
      <c r="U2291" s="189">
        <v>5.0000000000000001E-3</v>
      </c>
      <c r="V2291" s="189">
        <v>3.5000000000000003E-2</v>
      </c>
      <c r="W2291" s="189">
        <v>0.18099999999999999</v>
      </c>
      <c r="X2291" s="189">
        <v>0.27600000000000002</v>
      </c>
      <c r="Y2291" s="189">
        <v>5.0000000000000001E-3</v>
      </c>
      <c r="Z2291" s="189">
        <v>3.5000000000000003E-2</v>
      </c>
      <c r="AA2291" s="189">
        <v>1.6E-2</v>
      </c>
      <c r="AB2291" s="189">
        <v>5.8000000000000003E-2</v>
      </c>
    </row>
    <row r="2292" spans="1:28" x14ac:dyDescent="0.25">
      <c r="A2292" s="94" t="s">
        <v>3805</v>
      </c>
      <c r="B2292" s="189" t="s">
        <v>143</v>
      </c>
      <c r="C2292" s="189">
        <v>0.11585365853658537</v>
      </c>
      <c r="D2292" s="189">
        <v>0.17378048780487804</v>
      </c>
      <c r="E2292" s="189">
        <v>7.0121951219512202E-2</v>
      </c>
      <c r="F2292" s="189">
        <v>9.1463414634146336E-3</v>
      </c>
      <c r="G2292" s="189">
        <v>0.54878048780487809</v>
      </c>
      <c r="H2292" s="189">
        <v>2.1341463414634148E-2</v>
      </c>
      <c r="I2292" s="189">
        <v>6.097560975609756E-2</v>
      </c>
      <c r="J2292" s="188">
        <v>1</v>
      </c>
      <c r="K2292" s="190">
        <v>328</v>
      </c>
      <c r="L2292" s="94"/>
      <c r="M2292" s="189" t="s">
        <v>143</v>
      </c>
      <c r="N2292" s="189" t="s">
        <v>143</v>
      </c>
      <c r="O2292" s="189">
        <v>8.5999999999999993E-2</v>
      </c>
      <c r="P2292" s="189">
        <v>0.155</v>
      </c>
      <c r="Q2292" s="189">
        <v>0.13700000000000001</v>
      </c>
      <c r="R2292" s="189">
        <v>0.219</v>
      </c>
      <c r="S2292" s="189">
        <v>4.7E-2</v>
      </c>
      <c r="T2292" s="189">
        <v>0.10299999999999999</v>
      </c>
      <c r="U2292" s="189">
        <v>3.0000000000000001E-3</v>
      </c>
      <c r="V2292" s="189">
        <v>2.7E-2</v>
      </c>
      <c r="W2292" s="189">
        <v>0.495</v>
      </c>
      <c r="X2292" s="189">
        <v>0.60199999999999998</v>
      </c>
      <c r="Y2292" s="189">
        <v>0.01</v>
      </c>
      <c r="Z2292" s="189">
        <v>4.2999999999999997E-2</v>
      </c>
      <c r="AA2292" s="189">
        <v>0.04</v>
      </c>
      <c r="AB2292" s="189">
        <v>9.1999999999999998E-2</v>
      </c>
    </row>
    <row r="2293" spans="1:28" x14ac:dyDescent="0.25">
      <c r="A2293" s="94" t="s">
        <v>3806</v>
      </c>
      <c r="B2293" s="189">
        <v>4.7991071428571432E-2</v>
      </c>
      <c r="C2293" s="189">
        <v>2.232142857142857E-3</v>
      </c>
      <c r="D2293" s="189">
        <v>0.7232142857142857</v>
      </c>
      <c r="E2293" s="189">
        <v>5.46875E-2</v>
      </c>
      <c r="F2293" s="189">
        <v>2.0089285714285716E-2</v>
      </c>
      <c r="G2293" s="189">
        <v>1.7857142857142856E-2</v>
      </c>
      <c r="H2293" s="189" t="s">
        <v>143</v>
      </c>
      <c r="I2293" s="189">
        <v>0.13392857142857142</v>
      </c>
      <c r="J2293" s="188">
        <v>1</v>
      </c>
      <c r="K2293" s="190">
        <v>896</v>
      </c>
      <c r="L2293" s="94"/>
      <c r="M2293" s="189">
        <v>3.5999999999999997E-2</v>
      </c>
      <c r="N2293" s="189">
        <v>6.4000000000000001E-2</v>
      </c>
      <c r="O2293" s="189">
        <v>1E-3</v>
      </c>
      <c r="P2293" s="189">
        <v>8.0000000000000002E-3</v>
      </c>
      <c r="Q2293" s="189">
        <v>0.69299999999999995</v>
      </c>
      <c r="R2293" s="189">
        <v>0.752</v>
      </c>
      <c r="S2293" s="189">
        <v>4.2000000000000003E-2</v>
      </c>
      <c r="T2293" s="189">
        <v>7.1999999999999995E-2</v>
      </c>
      <c r="U2293" s="189">
        <v>1.2999999999999999E-2</v>
      </c>
      <c r="V2293" s="189">
        <v>3.2000000000000001E-2</v>
      </c>
      <c r="W2293" s="189">
        <v>1.0999999999999999E-2</v>
      </c>
      <c r="X2293" s="189">
        <v>2.9000000000000001E-2</v>
      </c>
      <c r="Y2293" s="189" t="s">
        <v>143</v>
      </c>
      <c r="Z2293" s="189" t="s">
        <v>143</v>
      </c>
      <c r="AA2293" s="189">
        <v>0.113</v>
      </c>
      <c r="AB2293" s="189">
        <v>0.158</v>
      </c>
    </row>
    <row r="2294" spans="1:28" x14ac:dyDescent="0.25">
      <c r="A2294" s="94" t="s">
        <v>3807</v>
      </c>
      <c r="B2294" s="189">
        <v>6.0408163265306125E-2</v>
      </c>
      <c r="C2294" s="189">
        <v>0.25877551020408163</v>
      </c>
      <c r="D2294" s="189">
        <v>0.24408163265306124</v>
      </c>
      <c r="E2294" s="189">
        <v>8.0816326530612242E-2</v>
      </c>
      <c r="F2294" s="189">
        <v>3.0204081632653063E-2</v>
      </c>
      <c r="G2294" s="189">
        <v>0.27510204081632655</v>
      </c>
      <c r="H2294" s="189">
        <v>6.5306122448979594E-3</v>
      </c>
      <c r="I2294" s="189">
        <v>4.4081632653061226E-2</v>
      </c>
      <c r="J2294" s="188">
        <v>1</v>
      </c>
      <c r="K2294" s="190">
        <v>1225</v>
      </c>
      <c r="L2294" s="94"/>
      <c r="M2294" s="189">
        <v>4.8000000000000001E-2</v>
      </c>
      <c r="N2294" s="189">
        <v>7.4999999999999997E-2</v>
      </c>
      <c r="O2294" s="189">
        <v>0.23499999999999999</v>
      </c>
      <c r="P2294" s="189">
        <v>0.28399999999999997</v>
      </c>
      <c r="Q2294" s="189">
        <v>0.221</v>
      </c>
      <c r="R2294" s="189">
        <v>0.26900000000000002</v>
      </c>
      <c r="S2294" s="189">
        <v>6.7000000000000004E-2</v>
      </c>
      <c r="T2294" s="189">
        <v>9.7000000000000003E-2</v>
      </c>
      <c r="U2294" s="189">
        <v>2.1999999999999999E-2</v>
      </c>
      <c r="V2294" s="189">
        <v>4.1000000000000002E-2</v>
      </c>
      <c r="W2294" s="189">
        <v>0.251</v>
      </c>
      <c r="X2294" s="189">
        <v>0.30099999999999999</v>
      </c>
      <c r="Y2294" s="189">
        <v>3.0000000000000001E-3</v>
      </c>
      <c r="Z2294" s="189">
        <v>1.2999999999999999E-2</v>
      </c>
      <c r="AA2294" s="189">
        <v>3.4000000000000002E-2</v>
      </c>
      <c r="AB2294" s="189">
        <v>5.7000000000000002E-2</v>
      </c>
    </row>
    <row r="2295" spans="1:28" x14ac:dyDescent="0.25">
      <c r="A2295" s="94" t="s">
        <v>3808</v>
      </c>
      <c r="B2295" s="189">
        <v>0.25173210161662818</v>
      </c>
      <c r="C2295" s="189">
        <v>0.447459584295612</v>
      </c>
      <c r="D2295" s="189">
        <v>0.15242494226327943</v>
      </c>
      <c r="E2295" s="189">
        <v>3.9838337182448037E-2</v>
      </c>
      <c r="F2295" s="189">
        <v>1.7321016166281756E-3</v>
      </c>
      <c r="G2295" s="189">
        <v>5.2540415704387992E-2</v>
      </c>
      <c r="H2295" s="189">
        <v>3.4642032332563512E-3</v>
      </c>
      <c r="I2295" s="189">
        <v>5.0808314087759814E-2</v>
      </c>
      <c r="J2295" s="188">
        <v>0.99999999999999989</v>
      </c>
      <c r="K2295" s="190">
        <v>1732</v>
      </c>
      <c r="L2295" s="94"/>
      <c r="M2295" s="189">
        <v>0.23200000000000001</v>
      </c>
      <c r="N2295" s="189">
        <v>0.27300000000000002</v>
      </c>
      <c r="O2295" s="189">
        <v>0.42399999999999999</v>
      </c>
      <c r="P2295" s="189">
        <v>0.47099999999999997</v>
      </c>
      <c r="Q2295" s="189">
        <v>0.13600000000000001</v>
      </c>
      <c r="R2295" s="189">
        <v>0.17</v>
      </c>
      <c r="S2295" s="189">
        <v>3.2000000000000001E-2</v>
      </c>
      <c r="T2295" s="189">
        <v>0.05</v>
      </c>
      <c r="U2295" s="189">
        <v>1E-3</v>
      </c>
      <c r="V2295" s="189">
        <v>5.0000000000000001E-3</v>
      </c>
      <c r="W2295" s="189">
        <v>4.2999999999999997E-2</v>
      </c>
      <c r="X2295" s="189">
        <v>6.4000000000000001E-2</v>
      </c>
      <c r="Y2295" s="189">
        <v>2E-3</v>
      </c>
      <c r="Z2295" s="189">
        <v>8.0000000000000002E-3</v>
      </c>
      <c r="AA2295" s="189">
        <v>4.1000000000000002E-2</v>
      </c>
      <c r="AB2295" s="189">
        <v>6.2E-2</v>
      </c>
    </row>
    <row r="2296" spans="1:28" x14ac:dyDescent="0.25">
      <c r="A2296" s="94" t="s">
        <v>3809</v>
      </c>
      <c r="B2296" s="189" t="s">
        <v>143</v>
      </c>
      <c r="C2296" s="189">
        <v>0.17279411764705882</v>
      </c>
      <c r="D2296" s="189">
        <v>0.3125</v>
      </c>
      <c r="E2296" s="189">
        <v>0.20955882352941177</v>
      </c>
      <c r="F2296" s="189">
        <v>2.9411764705882353E-2</v>
      </c>
      <c r="G2296" s="189">
        <v>0.23529411764705882</v>
      </c>
      <c r="H2296" s="189" t="s">
        <v>143</v>
      </c>
      <c r="I2296" s="189">
        <v>4.0441176470588237E-2</v>
      </c>
      <c r="J2296" s="188">
        <v>0.99999999999999989</v>
      </c>
      <c r="K2296" s="190">
        <v>272</v>
      </c>
      <c r="L2296" s="94"/>
      <c r="M2296" s="189" t="s">
        <v>143</v>
      </c>
      <c r="N2296" s="189" t="s">
        <v>143</v>
      </c>
      <c r="O2296" s="189">
        <v>0.13300000000000001</v>
      </c>
      <c r="P2296" s="189">
        <v>0.222</v>
      </c>
      <c r="Q2296" s="189">
        <v>0.26</v>
      </c>
      <c r="R2296" s="189">
        <v>0.37</v>
      </c>
      <c r="S2296" s="189">
        <v>0.16500000000000001</v>
      </c>
      <c r="T2296" s="189">
        <v>0.26200000000000001</v>
      </c>
      <c r="U2296" s="189">
        <v>1.4999999999999999E-2</v>
      </c>
      <c r="V2296" s="189">
        <v>5.7000000000000002E-2</v>
      </c>
      <c r="W2296" s="189">
        <v>0.189</v>
      </c>
      <c r="X2296" s="189">
        <v>0.28899999999999998</v>
      </c>
      <c r="Y2296" s="189" t="s">
        <v>143</v>
      </c>
      <c r="Z2296" s="189" t="s">
        <v>143</v>
      </c>
      <c r="AA2296" s="189">
        <v>2.3E-2</v>
      </c>
      <c r="AB2296" s="189">
        <v>7.0999999999999994E-2</v>
      </c>
    </row>
    <row r="2297" spans="1:28" x14ac:dyDescent="0.25">
      <c r="A2297" s="94" t="s">
        <v>3810</v>
      </c>
      <c r="B2297" s="189" t="s">
        <v>143</v>
      </c>
      <c r="C2297" s="189">
        <v>0.22721088435374151</v>
      </c>
      <c r="D2297" s="189">
        <v>0.1870748299319728</v>
      </c>
      <c r="E2297" s="189">
        <v>0.13673469387755102</v>
      </c>
      <c r="F2297" s="189">
        <v>1.9047619047619049E-2</v>
      </c>
      <c r="G2297" s="189">
        <v>0.38095238095238093</v>
      </c>
      <c r="H2297" s="189">
        <v>1.4965986394557823E-2</v>
      </c>
      <c r="I2297" s="189">
        <v>3.4013605442176874E-2</v>
      </c>
      <c r="J2297" s="188">
        <v>1</v>
      </c>
      <c r="K2297" s="190">
        <v>1470</v>
      </c>
      <c r="L2297" s="94"/>
      <c r="M2297" s="189" t="s">
        <v>143</v>
      </c>
      <c r="N2297" s="189" t="s">
        <v>143</v>
      </c>
      <c r="O2297" s="189">
        <v>0.20699999999999999</v>
      </c>
      <c r="P2297" s="189">
        <v>0.249</v>
      </c>
      <c r="Q2297" s="189">
        <v>0.16800000000000001</v>
      </c>
      <c r="R2297" s="189">
        <v>0.20799999999999999</v>
      </c>
      <c r="S2297" s="189">
        <v>0.12</v>
      </c>
      <c r="T2297" s="189">
        <v>0.155</v>
      </c>
      <c r="U2297" s="189">
        <v>1.2999999999999999E-2</v>
      </c>
      <c r="V2297" s="189">
        <v>2.7E-2</v>
      </c>
      <c r="W2297" s="189">
        <v>0.35599999999999998</v>
      </c>
      <c r="X2297" s="189">
        <v>0.40600000000000003</v>
      </c>
      <c r="Y2297" s="189">
        <v>0.01</v>
      </c>
      <c r="Z2297" s="189">
        <v>2.3E-2</v>
      </c>
      <c r="AA2297" s="189">
        <v>2.5999999999999999E-2</v>
      </c>
      <c r="AB2297" s="189">
        <v>4.4999999999999998E-2</v>
      </c>
    </row>
    <row r="2298" spans="1:28" x14ac:dyDescent="0.25">
      <c r="A2298" s="94" t="s">
        <v>3811</v>
      </c>
      <c r="B2298" s="189" t="s">
        <v>143</v>
      </c>
      <c r="C2298" s="189">
        <v>0.49085365853658536</v>
      </c>
      <c r="D2298" s="189">
        <v>0.33536585365853661</v>
      </c>
      <c r="E2298" s="189">
        <v>8.2317073170731711E-2</v>
      </c>
      <c r="F2298" s="189">
        <v>9.1463414634146336E-3</v>
      </c>
      <c r="G2298" s="189">
        <v>2.4390243902439025E-2</v>
      </c>
      <c r="H2298" s="189" t="s">
        <v>143</v>
      </c>
      <c r="I2298" s="189">
        <v>5.7926829268292686E-2</v>
      </c>
      <c r="J2298" s="188">
        <v>1</v>
      </c>
      <c r="K2298" s="190">
        <v>328</v>
      </c>
      <c r="L2298" s="94"/>
      <c r="M2298" s="189" t="s">
        <v>143</v>
      </c>
      <c r="N2298" s="189" t="s">
        <v>143</v>
      </c>
      <c r="O2298" s="189">
        <v>0.437</v>
      </c>
      <c r="P2298" s="189">
        <v>0.54500000000000004</v>
      </c>
      <c r="Q2298" s="189">
        <v>0.28599999999999998</v>
      </c>
      <c r="R2298" s="189">
        <v>0.38800000000000001</v>
      </c>
      <c r="S2298" s="189">
        <v>5.7000000000000002E-2</v>
      </c>
      <c r="T2298" s="189">
        <v>0.11700000000000001</v>
      </c>
      <c r="U2298" s="189">
        <v>3.0000000000000001E-3</v>
      </c>
      <c r="V2298" s="189">
        <v>2.7E-2</v>
      </c>
      <c r="W2298" s="189">
        <v>1.2E-2</v>
      </c>
      <c r="X2298" s="189">
        <v>4.7E-2</v>
      </c>
      <c r="Y2298" s="189" t="s">
        <v>143</v>
      </c>
      <c r="Z2298" s="189" t="s">
        <v>143</v>
      </c>
      <c r="AA2298" s="189">
        <v>3.6999999999999998E-2</v>
      </c>
      <c r="AB2298" s="189">
        <v>8.8999999999999996E-2</v>
      </c>
    </row>
    <row r="2299" spans="1:28" x14ac:dyDescent="0.25">
      <c r="A2299" s="94" t="s">
        <v>3812</v>
      </c>
      <c r="B2299" s="189" t="s">
        <v>143</v>
      </c>
      <c r="C2299" s="189">
        <v>0.17787418655097614</v>
      </c>
      <c r="D2299" s="189">
        <v>0.32537960954446854</v>
      </c>
      <c r="E2299" s="189">
        <v>9.9783080260303691E-2</v>
      </c>
      <c r="F2299" s="189">
        <v>1.0845986984815618E-2</v>
      </c>
      <c r="G2299" s="189">
        <v>0.3232104121475054</v>
      </c>
      <c r="H2299" s="189" t="s">
        <v>143</v>
      </c>
      <c r="I2299" s="189">
        <v>6.2906724511930592E-2</v>
      </c>
      <c r="J2299" s="188">
        <v>1</v>
      </c>
      <c r="K2299" s="190">
        <v>461</v>
      </c>
      <c r="L2299" s="94"/>
      <c r="M2299" s="189" t="s">
        <v>143</v>
      </c>
      <c r="N2299" s="189" t="s">
        <v>143</v>
      </c>
      <c r="O2299" s="189">
        <v>0.14599999999999999</v>
      </c>
      <c r="P2299" s="189">
        <v>0.215</v>
      </c>
      <c r="Q2299" s="189">
        <v>0.28399999999999997</v>
      </c>
      <c r="R2299" s="189">
        <v>0.36899999999999999</v>
      </c>
      <c r="S2299" s="189">
        <v>7.5999999999999998E-2</v>
      </c>
      <c r="T2299" s="189">
        <v>0.13100000000000001</v>
      </c>
      <c r="U2299" s="189">
        <v>5.0000000000000001E-3</v>
      </c>
      <c r="V2299" s="189">
        <v>2.5000000000000001E-2</v>
      </c>
      <c r="W2299" s="189">
        <v>0.28199999999999997</v>
      </c>
      <c r="X2299" s="189">
        <v>0.36699999999999999</v>
      </c>
      <c r="Y2299" s="189" t="s">
        <v>143</v>
      </c>
      <c r="Z2299" s="189" t="s">
        <v>143</v>
      </c>
      <c r="AA2299" s="189">
        <v>4.3999999999999997E-2</v>
      </c>
      <c r="AB2299" s="189">
        <v>8.8999999999999996E-2</v>
      </c>
    </row>
    <row r="2300" spans="1:28" x14ac:dyDescent="0.25">
      <c r="A2300" s="94" t="s">
        <v>3813</v>
      </c>
      <c r="B2300" s="189" t="s">
        <v>143</v>
      </c>
      <c r="C2300" s="189">
        <v>0.36440677966101692</v>
      </c>
      <c r="D2300" s="189">
        <v>0.21610169491525424</v>
      </c>
      <c r="E2300" s="189">
        <v>8.4745762711864403E-2</v>
      </c>
      <c r="F2300" s="189">
        <v>4.2372881355932202E-2</v>
      </c>
      <c r="G2300" s="189">
        <v>0.24152542372881355</v>
      </c>
      <c r="H2300" s="189">
        <v>1.6949152542372881E-2</v>
      </c>
      <c r="I2300" s="189">
        <v>3.3898305084745763E-2</v>
      </c>
      <c r="J2300" s="188">
        <v>1</v>
      </c>
      <c r="K2300" s="190">
        <v>236</v>
      </c>
      <c r="L2300" s="94"/>
      <c r="M2300" s="189" t="s">
        <v>143</v>
      </c>
      <c r="N2300" s="189" t="s">
        <v>143</v>
      </c>
      <c r="O2300" s="189">
        <v>0.30599999999999999</v>
      </c>
      <c r="P2300" s="189">
        <v>0.42799999999999999</v>
      </c>
      <c r="Q2300" s="189">
        <v>0.16800000000000001</v>
      </c>
      <c r="R2300" s="189">
        <v>0.27300000000000002</v>
      </c>
      <c r="S2300" s="189">
        <v>5.6000000000000001E-2</v>
      </c>
      <c r="T2300" s="189">
        <v>0.127</v>
      </c>
      <c r="U2300" s="189">
        <v>2.3E-2</v>
      </c>
      <c r="V2300" s="189">
        <v>7.5999999999999998E-2</v>
      </c>
      <c r="W2300" s="189">
        <v>0.191</v>
      </c>
      <c r="X2300" s="189">
        <v>0.3</v>
      </c>
      <c r="Y2300" s="189">
        <v>7.0000000000000001E-3</v>
      </c>
      <c r="Z2300" s="189">
        <v>4.2999999999999997E-2</v>
      </c>
      <c r="AA2300" s="189">
        <v>1.7000000000000001E-2</v>
      </c>
      <c r="AB2300" s="189">
        <v>6.5000000000000002E-2</v>
      </c>
    </row>
    <row r="2301" spans="1:28" x14ac:dyDescent="0.25">
      <c r="A2301" s="94" t="s">
        <v>3814</v>
      </c>
      <c r="B2301" s="189" t="s">
        <v>143</v>
      </c>
      <c r="C2301" s="189">
        <v>0.11746031746031746</v>
      </c>
      <c r="D2301" s="189">
        <v>0.18095238095238095</v>
      </c>
      <c r="E2301" s="189">
        <v>0.12063492063492064</v>
      </c>
      <c r="F2301" s="189">
        <v>1.9047619047619049E-2</v>
      </c>
      <c r="G2301" s="189">
        <v>0.49841269841269842</v>
      </c>
      <c r="H2301" s="189">
        <v>2.2222222222222223E-2</v>
      </c>
      <c r="I2301" s="189">
        <v>4.1269841269841269E-2</v>
      </c>
      <c r="J2301" s="188">
        <v>1</v>
      </c>
      <c r="K2301" s="190">
        <v>315</v>
      </c>
      <c r="L2301" s="94"/>
      <c r="M2301" s="189" t="s">
        <v>143</v>
      </c>
      <c r="N2301" s="189" t="s">
        <v>143</v>
      </c>
      <c r="O2301" s="189">
        <v>8.5999999999999993E-2</v>
      </c>
      <c r="P2301" s="189">
        <v>0.158</v>
      </c>
      <c r="Q2301" s="189">
        <v>0.14199999999999999</v>
      </c>
      <c r="R2301" s="189">
        <v>0.22700000000000001</v>
      </c>
      <c r="S2301" s="189">
        <v>8.8999999999999996E-2</v>
      </c>
      <c r="T2301" s="189">
        <v>0.161</v>
      </c>
      <c r="U2301" s="189">
        <v>8.9999999999999993E-3</v>
      </c>
      <c r="V2301" s="189">
        <v>4.1000000000000002E-2</v>
      </c>
      <c r="W2301" s="189">
        <v>0.44400000000000001</v>
      </c>
      <c r="X2301" s="189">
        <v>0.55300000000000005</v>
      </c>
      <c r="Y2301" s="189">
        <v>1.0999999999999999E-2</v>
      </c>
      <c r="Z2301" s="189">
        <v>4.4999999999999998E-2</v>
      </c>
      <c r="AA2301" s="189">
        <v>2.4E-2</v>
      </c>
      <c r="AB2301" s="189">
        <v>6.9000000000000006E-2</v>
      </c>
    </row>
    <row r="2302" spans="1:28" x14ac:dyDescent="0.25">
      <c r="A2302" s="94" t="s">
        <v>3815</v>
      </c>
      <c r="B2302" s="189" t="s">
        <v>143</v>
      </c>
      <c r="C2302" s="189">
        <v>0.24711168164313221</v>
      </c>
      <c r="D2302" s="189">
        <v>0.46598202824133506</v>
      </c>
      <c r="E2302" s="189">
        <v>0.13093709884467267</v>
      </c>
      <c r="F2302" s="189">
        <v>2.1181001283697046E-2</v>
      </c>
      <c r="G2302" s="189">
        <v>9.1784338896020543E-2</v>
      </c>
      <c r="H2302" s="189">
        <v>1.2836970474967907E-3</v>
      </c>
      <c r="I2302" s="189">
        <v>4.1720154043645701E-2</v>
      </c>
      <c r="J2302" s="188">
        <v>1</v>
      </c>
      <c r="K2302" s="190">
        <v>1558</v>
      </c>
      <c r="L2302" s="94"/>
      <c r="M2302" s="189" t="s">
        <v>143</v>
      </c>
      <c r="N2302" s="189" t="s">
        <v>143</v>
      </c>
      <c r="O2302" s="189">
        <v>0.22600000000000001</v>
      </c>
      <c r="P2302" s="189">
        <v>0.26900000000000002</v>
      </c>
      <c r="Q2302" s="189">
        <v>0.441</v>
      </c>
      <c r="R2302" s="189">
        <v>0.49099999999999999</v>
      </c>
      <c r="S2302" s="189">
        <v>0.115</v>
      </c>
      <c r="T2302" s="189">
        <v>0.14899999999999999</v>
      </c>
      <c r="U2302" s="189">
        <v>1.4999999999999999E-2</v>
      </c>
      <c r="V2302" s="189">
        <v>0.03</v>
      </c>
      <c r="W2302" s="189">
        <v>7.8E-2</v>
      </c>
      <c r="X2302" s="189">
        <v>0.107</v>
      </c>
      <c r="Y2302" s="189">
        <v>0</v>
      </c>
      <c r="Z2302" s="189">
        <v>5.0000000000000001E-3</v>
      </c>
      <c r="AA2302" s="189">
        <v>3.3000000000000002E-2</v>
      </c>
      <c r="AB2302" s="189">
        <v>5.2999999999999999E-2</v>
      </c>
    </row>
    <row r="2303" spans="1:28" x14ac:dyDescent="0.25">
      <c r="A2303" s="94" t="s">
        <v>3816</v>
      </c>
      <c r="B2303" s="189" t="s">
        <v>143</v>
      </c>
      <c r="C2303" s="189">
        <v>0.43768996960486323</v>
      </c>
      <c r="D2303" s="189">
        <v>0.3100303951367781</v>
      </c>
      <c r="E2303" s="189">
        <v>9.7264437689969604E-2</v>
      </c>
      <c r="F2303" s="189">
        <v>9.11854103343465E-3</v>
      </c>
      <c r="G2303" s="189">
        <v>0.10638297872340426</v>
      </c>
      <c r="H2303" s="189" t="s">
        <v>143</v>
      </c>
      <c r="I2303" s="189">
        <v>3.9513677811550151E-2</v>
      </c>
      <c r="J2303" s="188">
        <v>1</v>
      </c>
      <c r="K2303" s="190">
        <v>329</v>
      </c>
      <c r="L2303" s="94"/>
      <c r="M2303" s="189" t="s">
        <v>143</v>
      </c>
      <c r="N2303" s="189" t="s">
        <v>143</v>
      </c>
      <c r="O2303" s="189">
        <v>0.38500000000000001</v>
      </c>
      <c r="P2303" s="189">
        <v>0.49199999999999999</v>
      </c>
      <c r="Q2303" s="189">
        <v>0.26200000000000001</v>
      </c>
      <c r="R2303" s="189">
        <v>0.36199999999999999</v>
      </c>
      <c r="S2303" s="189">
        <v>7.0000000000000007E-2</v>
      </c>
      <c r="T2303" s="189">
        <v>0.13400000000000001</v>
      </c>
      <c r="U2303" s="189">
        <v>3.0000000000000001E-3</v>
      </c>
      <c r="V2303" s="189">
        <v>2.5999999999999999E-2</v>
      </c>
      <c r="W2303" s="189">
        <v>7.6999999999999999E-2</v>
      </c>
      <c r="X2303" s="189">
        <v>0.14399999999999999</v>
      </c>
      <c r="Y2303" s="189" t="s">
        <v>143</v>
      </c>
      <c r="Z2303" s="189" t="s">
        <v>143</v>
      </c>
      <c r="AA2303" s="189">
        <v>2.3E-2</v>
      </c>
      <c r="AB2303" s="189">
        <v>6.6000000000000003E-2</v>
      </c>
    </row>
    <row r="2304" spans="1:28" x14ac:dyDescent="0.25">
      <c r="A2304" s="94" t="s">
        <v>3817</v>
      </c>
      <c r="B2304" s="189">
        <v>5.4331190694827058E-2</v>
      </c>
      <c r="C2304" s="189">
        <v>0.23477196204468931</v>
      </c>
      <c r="D2304" s="189">
        <v>0.28917967554331192</v>
      </c>
      <c r="E2304" s="189">
        <v>0.11600857055402509</v>
      </c>
      <c r="F2304" s="189">
        <v>1.8518518518518517E-2</v>
      </c>
      <c r="G2304" s="189">
        <v>0.21342209978573615</v>
      </c>
      <c r="H2304" s="189">
        <v>8.64707682889501E-3</v>
      </c>
      <c r="I2304" s="189">
        <v>6.5120906029996942E-2</v>
      </c>
      <c r="J2304" s="188">
        <v>1</v>
      </c>
      <c r="K2304" s="190">
        <v>13068</v>
      </c>
      <c r="L2304" s="94"/>
      <c r="M2304" s="189">
        <v>5.0999999999999997E-2</v>
      </c>
      <c r="N2304" s="189">
        <v>5.8000000000000003E-2</v>
      </c>
      <c r="O2304" s="189">
        <v>0.22800000000000001</v>
      </c>
      <c r="P2304" s="189">
        <v>0.24199999999999999</v>
      </c>
      <c r="Q2304" s="189">
        <v>0.28100000000000003</v>
      </c>
      <c r="R2304" s="189">
        <v>0.29699999999999999</v>
      </c>
      <c r="S2304" s="189">
        <v>0.111</v>
      </c>
      <c r="T2304" s="189">
        <v>0.122</v>
      </c>
      <c r="U2304" s="189">
        <v>1.6E-2</v>
      </c>
      <c r="V2304" s="189">
        <v>2.1000000000000001E-2</v>
      </c>
      <c r="W2304" s="189">
        <v>0.20599999999999999</v>
      </c>
      <c r="X2304" s="189">
        <v>0.221</v>
      </c>
      <c r="Y2304" s="189">
        <v>7.0000000000000001E-3</v>
      </c>
      <c r="Z2304" s="189">
        <v>0.01</v>
      </c>
      <c r="AA2304" s="189">
        <v>6.0999999999999999E-2</v>
      </c>
      <c r="AB2304" s="189">
        <v>6.9000000000000006E-2</v>
      </c>
    </row>
    <row r="2305" spans="1:28" x14ac:dyDescent="0.25">
      <c r="A2305" s="94" t="s">
        <v>3818</v>
      </c>
      <c r="B2305" s="189" t="s">
        <v>143</v>
      </c>
      <c r="C2305" s="189">
        <v>0.30458221024258758</v>
      </c>
      <c r="D2305" s="189">
        <v>0.2884097035040431</v>
      </c>
      <c r="E2305" s="189">
        <v>0.11320754716981132</v>
      </c>
      <c r="F2305" s="189">
        <v>2.15633423180593E-2</v>
      </c>
      <c r="G2305" s="189">
        <v>0.20485175202156333</v>
      </c>
      <c r="H2305" s="189">
        <v>1.3477088948787063E-2</v>
      </c>
      <c r="I2305" s="189">
        <v>5.3908355795148251E-2</v>
      </c>
      <c r="J2305" s="188">
        <v>1</v>
      </c>
      <c r="K2305" s="190">
        <v>371</v>
      </c>
      <c r="L2305" s="94"/>
      <c r="M2305" s="189" t="s">
        <v>143</v>
      </c>
      <c r="N2305" s="189" t="s">
        <v>143</v>
      </c>
      <c r="O2305" s="189">
        <v>0.26</v>
      </c>
      <c r="P2305" s="189">
        <v>0.35299999999999998</v>
      </c>
      <c r="Q2305" s="189">
        <v>0.245</v>
      </c>
      <c r="R2305" s="189">
        <v>0.33600000000000002</v>
      </c>
      <c r="S2305" s="189">
        <v>8.5000000000000006E-2</v>
      </c>
      <c r="T2305" s="189">
        <v>0.14899999999999999</v>
      </c>
      <c r="U2305" s="189">
        <v>1.0999999999999999E-2</v>
      </c>
      <c r="V2305" s="189">
        <v>4.2000000000000003E-2</v>
      </c>
      <c r="W2305" s="189">
        <v>0.16700000000000001</v>
      </c>
      <c r="X2305" s="189">
        <v>0.249</v>
      </c>
      <c r="Y2305" s="189">
        <v>6.0000000000000001E-3</v>
      </c>
      <c r="Z2305" s="189">
        <v>3.1E-2</v>
      </c>
      <c r="AA2305" s="189">
        <v>3.5000000000000003E-2</v>
      </c>
      <c r="AB2305" s="189">
        <v>8.2000000000000003E-2</v>
      </c>
    </row>
    <row r="2306" spans="1:28" x14ac:dyDescent="0.25">
      <c r="A2306" s="94" t="s">
        <v>3819</v>
      </c>
      <c r="B2306" s="189" t="s">
        <v>143</v>
      </c>
      <c r="C2306" s="189">
        <v>8.2228116710875335E-2</v>
      </c>
      <c r="D2306" s="189">
        <v>0.21750663129973474</v>
      </c>
      <c r="E2306" s="189">
        <v>7.6923076923076927E-2</v>
      </c>
      <c r="F2306" s="189">
        <v>1.3262599469496022E-2</v>
      </c>
      <c r="G2306" s="189">
        <v>0.50928381962864722</v>
      </c>
      <c r="H2306" s="189">
        <v>3.4482758620689655E-2</v>
      </c>
      <c r="I2306" s="189">
        <v>6.6312997347480113E-2</v>
      </c>
      <c r="J2306" s="188">
        <v>0.99999999999999989</v>
      </c>
      <c r="K2306" s="190">
        <v>377</v>
      </c>
      <c r="L2306" s="94"/>
      <c r="M2306" s="189" t="s">
        <v>143</v>
      </c>
      <c r="N2306" s="189" t="s">
        <v>143</v>
      </c>
      <c r="O2306" s="189">
        <v>5.8999999999999997E-2</v>
      </c>
      <c r="P2306" s="189">
        <v>0.114</v>
      </c>
      <c r="Q2306" s="189">
        <v>0.17899999999999999</v>
      </c>
      <c r="R2306" s="189">
        <v>0.26200000000000001</v>
      </c>
      <c r="S2306" s="189">
        <v>5.3999999999999999E-2</v>
      </c>
      <c r="T2306" s="189">
        <v>0.108</v>
      </c>
      <c r="U2306" s="189">
        <v>6.0000000000000001E-3</v>
      </c>
      <c r="V2306" s="189">
        <v>3.1E-2</v>
      </c>
      <c r="W2306" s="189">
        <v>0.45900000000000002</v>
      </c>
      <c r="X2306" s="189">
        <v>0.55900000000000005</v>
      </c>
      <c r="Y2306" s="189">
        <v>0.02</v>
      </c>
      <c r="Z2306" s="189">
        <v>5.8000000000000003E-2</v>
      </c>
      <c r="AA2306" s="189">
        <v>4.4999999999999998E-2</v>
      </c>
      <c r="AB2306" s="189">
        <v>9.6000000000000002E-2</v>
      </c>
    </row>
    <row r="2307" spans="1:28" x14ac:dyDescent="0.25">
      <c r="A2307" s="94" t="s">
        <v>3820</v>
      </c>
      <c r="B2307" s="189">
        <v>0.20943134535367544</v>
      </c>
      <c r="C2307" s="189">
        <v>1.3869625520110957E-3</v>
      </c>
      <c r="D2307" s="189">
        <v>0.59361997226074892</v>
      </c>
      <c r="E2307" s="189">
        <v>5.6865464632454926E-2</v>
      </c>
      <c r="F2307" s="189">
        <v>9.4313453536754507E-2</v>
      </c>
      <c r="G2307" s="189">
        <v>1.5256588072122053E-2</v>
      </c>
      <c r="H2307" s="189" t="s">
        <v>143</v>
      </c>
      <c r="I2307" s="189">
        <v>2.9126213592233011E-2</v>
      </c>
      <c r="J2307" s="188">
        <v>0.99999999999999989</v>
      </c>
      <c r="K2307" s="190">
        <v>721</v>
      </c>
      <c r="L2307" s="94"/>
      <c r="M2307" s="189">
        <v>0.18099999999999999</v>
      </c>
      <c r="N2307" s="189">
        <v>0.24099999999999999</v>
      </c>
      <c r="O2307" s="189">
        <v>0</v>
      </c>
      <c r="P2307" s="189">
        <v>8.0000000000000002E-3</v>
      </c>
      <c r="Q2307" s="189">
        <v>0.55700000000000005</v>
      </c>
      <c r="R2307" s="189">
        <v>0.629</v>
      </c>
      <c r="S2307" s="189">
        <v>4.2000000000000003E-2</v>
      </c>
      <c r="T2307" s="189">
        <v>7.5999999999999998E-2</v>
      </c>
      <c r="U2307" s="189">
        <v>7.4999999999999997E-2</v>
      </c>
      <c r="V2307" s="189">
        <v>0.11799999999999999</v>
      </c>
      <c r="W2307" s="189">
        <v>8.9999999999999993E-3</v>
      </c>
      <c r="X2307" s="189">
        <v>2.7E-2</v>
      </c>
      <c r="Y2307" s="189" t="s">
        <v>143</v>
      </c>
      <c r="Z2307" s="189" t="s">
        <v>143</v>
      </c>
      <c r="AA2307" s="189">
        <v>1.9E-2</v>
      </c>
      <c r="AB2307" s="189">
        <v>4.3999999999999997E-2</v>
      </c>
    </row>
    <row r="2308" spans="1:28" x14ac:dyDescent="0.25">
      <c r="A2308" s="94" t="s">
        <v>3821</v>
      </c>
      <c r="B2308" s="189">
        <v>9.0019569471624261E-2</v>
      </c>
      <c r="C2308" s="189">
        <v>0.18982387475538159</v>
      </c>
      <c r="D2308" s="189">
        <v>0.2857142857142857</v>
      </c>
      <c r="E2308" s="189">
        <v>8.2844096542726675E-2</v>
      </c>
      <c r="F2308" s="189">
        <v>2.9354207436399216E-2</v>
      </c>
      <c r="G2308" s="189">
        <v>0.2674494455316373</v>
      </c>
      <c r="H2308" s="189">
        <v>8.4801043705153289E-3</v>
      </c>
      <c r="I2308" s="189">
        <v>4.6314416177429873E-2</v>
      </c>
      <c r="J2308" s="188">
        <v>0.99999999999999978</v>
      </c>
      <c r="K2308" s="190">
        <v>1533</v>
      </c>
      <c r="L2308" s="94"/>
      <c r="M2308" s="189">
        <v>7.6999999999999999E-2</v>
      </c>
      <c r="N2308" s="189">
        <v>0.105</v>
      </c>
      <c r="O2308" s="189">
        <v>0.17100000000000001</v>
      </c>
      <c r="P2308" s="189">
        <v>0.21</v>
      </c>
      <c r="Q2308" s="189">
        <v>0.26400000000000001</v>
      </c>
      <c r="R2308" s="189">
        <v>0.309</v>
      </c>
      <c r="S2308" s="189">
        <v>7.0000000000000007E-2</v>
      </c>
      <c r="T2308" s="189">
        <v>9.8000000000000004E-2</v>
      </c>
      <c r="U2308" s="189">
        <v>2.1999999999999999E-2</v>
      </c>
      <c r="V2308" s="189">
        <v>3.9E-2</v>
      </c>
      <c r="W2308" s="189">
        <v>0.246</v>
      </c>
      <c r="X2308" s="189">
        <v>0.28999999999999998</v>
      </c>
      <c r="Y2308" s="189">
        <v>5.0000000000000001E-3</v>
      </c>
      <c r="Z2308" s="189">
        <v>1.4E-2</v>
      </c>
      <c r="AA2308" s="189">
        <v>3.6999999999999998E-2</v>
      </c>
      <c r="AB2308" s="189">
        <v>5.8000000000000003E-2</v>
      </c>
    </row>
    <row r="2309" spans="1:28" x14ac:dyDescent="0.25">
      <c r="A2309" s="94" t="s">
        <v>3822</v>
      </c>
      <c r="B2309" s="189">
        <v>0.25799086757990869</v>
      </c>
      <c r="C2309" s="189">
        <v>0.44200913242009132</v>
      </c>
      <c r="D2309" s="189">
        <v>0.14474885844748858</v>
      </c>
      <c r="E2309" s="189">
        <v>2.5570776255707764E-2</v>
      </c>
      <c r="F2309" s="189">
        <v>3.6529680365296802E-3</v>
      </c>
      <c r="G2309" s="189">
        <v>4.5662100456621002E-2</v>
      </c>
      <c r="H2309" s="189">
        <v>5.0228310502283104E-3</v>
      </c>
      <c r="I2309" s="189">
        <v>7.5342465753424653E-2</v>
      </c>
      <c r="J2309" s="188">
        <v>0.99999999999999989</v>
      </c>
      <c r="K2309" s="190">
        <v>2190</v>
      </c>
      <c r="L2309" s="94"/>
      <c r="M2309" s="189">
        <v>0.24</v>
      </c>
      <c r="N2309" s="189">
        <v>0.27700000000000002</v>
      </c>
      <c r="O2309" s="189">
        <v>0.42099999999999999</v>
      </c>
      <c r="P2309" s="189">
        <v>0.46300000000000002</v>
      </c>
      <c r="Q2309" s="189">
        <v>0.13100000000000001</v>
      </c>
      <c r="R2309" s="189">
        <v>0.16</v>
      </c>
      <c r="S2309" s="189">
        <v>0.02</v>
      </c>
      <c r="T2309" s="189">
        <v>3.3000000000000002E-2</v>
      </c>
      <c r="U2309" s="189">
        <v>2E-3</v>
      </c>
      <c r="V2309" s="189">
        <v>7.0000000000000001E-3</v>
      </c>
      <c r="W2309" s="189">
        <v>3.7999999999999999E-2</v>
      </c>
      <c r="X2309" s="189">
        <v>5.5E-2</v>
      </c>
      <c r="Y2309" s="189">
        <v>3.0000000000000001E-3</v>
      </c>
      <c r="Z2309" s="189">
        <v>8.9999999999999993E-3</v>
      </c>
      <c r="AA2309" s="189">
        <v>6.5000000000000002E-2</v>
      </c>
      <c r="AB2309" s="189">
        <v>8.6999999999999994E-2</v>
      </c>
    </row>
    <row r="2310" spans="1:28" x14ac:dyDescent="0.25">
      <c r="A2310" s="94" t="s">
        <v>3823</v>
      </c>
      <c r="B2310" s="189" t="s">
        <v>143</v>
      </c>
      <c r="C2310" s="189">
        <v>0.15901060070671377</v>
      </c>
      <c r="D2310" s="189">
        <v>0.27915194346289751</v>
      </c>
      <c r="E2310" s="189">
        <v>0.28975265017667845</v>
      </c>
      <c r="F2310" s="189">
        <v>7.0671378091872791E-3</v>
      </c>
      <c r="G2310" s="189">
        <v>0.19081272084805653</v>
      </c>
      <c r="H2310" s="189">
        <v>2.1201413427561839E-2</v>
      </c>
      <c r="I2310" s="189">
        <v>5.3003533568904596E-2</v>
      </c>
      <c r="J2310" s="188">
        <v>1.0000000000000002</v>
      </c>
      <c r="K2310" s="190">
        <v>283</v>
      </c>
      <c r="L2310" s="94"/>
      <c r="M2310" s="189" t="s">
        <v>143</v>
      </c>
      <c r="N2310" s="189" t="s">
        <v>143</v>
      </c>
      <c r="O2310" s="189">
        <v>0.121</v>
      </c>
      <c r="P2310" s="189">
        <v>0.20599999999999999</v>
      </c>
      <c r="Q2310" s="189">
        <v>0.23</v>
      </c>
      <c r="R2310" s="189">
        <v>0.33400000000000002</v>
      </c>
      <c r="S2310" s="189">
        <v>0.24</v>
      </c>
      <c r="T2310" s="189">
        <v>0.34499999999999997</v>
      </c>
      <c r="U2310" s="189">
        <v>2E-3</v>
      </c>
      <c r="V2310" s="189">
        <v>2.5000000000000001E-2</v>
      </c>
      <c r="W2310" s="189">
        <v>0.14899999999999999</v>
      </c>
      <c r="X2310" s="189">
        <v>0.24099999999999999</v>
      </c>
      <c r="Y2310" s="189">
        <v>0.01</v>
      </c>
      <c r="Z2310" s="189">
        <v>4.4999999999999998E-2</v>
      </c>
      <c r="AA2310" s="189">
        <v>3.2000000000000001E-2</v>
      </c>
      <c r="AB2310" s="189">
        <v>8.5999999999999993E-2</v>
      </c>
    </row>
    <row r="2311" spans="1:28" x14ac:dyDescent="0.25">
      <c r="A2311" s="94" t="s">
        <v>3824</v>
      </c>
      <c r="B2311" s="189" t="s">
        <v>143</v>
      </c>
      <c r="C2311" s="189">
        <v>0.15481727574750831</v>
      </c>
      <c r="D2311" s="189">
        <v>0.25780730897009968</v>
      </c>
      <c r="E2311" s="189">
        <v>0.15880398671096346</v>
      </c>
      <c r="F2311" s="189">
        <v>1.6611295681063124E-2</v>
      </c>
      <c r="G2311" s="189">
        <v>0.36212624584717606</v>
      </c>
      <c r="H2311" s="189">
        <v>1.5282392026578074E-2</v>
      </c>
      <c r="I2311" s="189">
        <v>3.4551495016611297E-2</v>
      </c>
      <c r="J2311" s="188">
        <v>1</v>
      </c>
      <c r="K2311" s="190">
        <v>1505</v>
      </c>
      <c r="L2311" s="94"/>
      <c r="M2311" s="189" t="s">
        <v>143</v>
      </c>
      <c r="N2311" s="189" t="s">
        <v>143</v>
      </c>
      <c r="O2311" s="189">
        <v>0.13700000000000001</v>
      </c>
      <c r="P2311" s="189">
        <v>0.17399999999999999</v>
      </c>
      <c r="Q2311" s="189">
        <v>0.23599999999999999</v>
      </c>
      <c r="R2311" s="189">
        <v>0.28100000000000003</v>
      </c>
      <c r="S2311" s="189">
        <v>0.14099999999999999</v>
      </c>
      <c r="T2311" s="189">
        <v>0.17799999999999999</v>
      </c>
      <c r="U2311" s="189">
        <v>1.0999999999999999E-2</v>
      </c>
      <c r="V2311" s="189">
        <v>2.4E-2</v>
      </c>
      <c r="W2311" s="189">
        <v>0.33800000000000002</v>
      </c>
      <c r="X2311" s="189">
        <v>0.38700000000000001</v>
      </c>
      <c r="Y2311" s="189">
        <v>0.01</v>
      </c>
      <c r="Z2311" s="189">
        <v>2.3E-2</v>
      </c>
      <c r="AA2311" s="189">
        <v>2.5999999999999999E-2</v>
      </c>
      <c r="AB2311" s="189">
        <v>4.4999999999999998E-2</v>
      </c>
    </row>
    <row r="2312" spans="1:28" x14ac:dyDescent="0.25">
      <c r="A2312" s="94" t="s">
        <v>3825</v>
      </c>
      <c r="B2312" s="189" t="s">
        <v>143</v>
      </c>
      <c r="C2312" s="189">
        <v>0.35748792270531399</v>
      </c>
      <c r="D2312" s="189">
        <v>0.39130434782608697</v>
      </c>
      <c r="E2312" s="189">
        <v>5.3140096618357488E-2</v>
      </c>
      <c r="F2312" s="189">
        <v>2.4154589371980675E-3</v>
      </c>
      <c r="G2312" s="189">
        <v>4.1062801932367152E-2</v>
      </c>
      <c r="H2312" s="189" t="s">
        <v>143</v>
      </c>
      <c r="I2312" s="189">
        <v>0.15458937198067632</v>
      </c>
      <c r="J2312" s="188">
        <v>1</v>
      </c>
      <c r="K2312" s="190">
        <v>414</v>
      </c>
      <c r="L2312" s="94"/>
      <c r="M2312" s="189" t="s">
        <v>143</v>
      </c>
      <c r="N2312" s="189" t="s">
        <v>143</v>
      </c>
      <c r="O2312" s="189">
        <v>0.313</v>
      </c>
      <c r="P2312" s="189">
        <v>0.40500000000000003</v>
      </c>
      <c r="Q2312" s="189">
        <v>0.34499999999999997</v>
      </c>
      <c r="R2312" s="189">
        <v>0.439</v>
      </c>
      <c r="S2312" s="189">
        <v>3.5000000000000003E-2</v>
      </c>
      <c r="T2312" s="189">
        <v>7.9000000000000001E-2</v>
      </c>
      <c r="U2312" s="189">
        <v>0</v>
      </c>
      <c r="V2312" s="189">
        <v>1.4E-2</v>
      </c>
      <c r="W2312" s="189">
        <v>2.5999999999999999E-2</v>
      </c>
      <c r="X2312" s="189">
        <v>6.5000000000000002E-2</v>
      </c>
      <c r="Y2312" s="189" t="s">
        <v>143</v>
      </c>
      <c r="Z2312" s="189" t="s">
        <v>143</v>
      </c>
      <c r="AA2312" s="189">
        <v>0.123</v>
      </c>
      <c r="AB2312" s="189">
        <v>0.193</v>
      </c>
    </row>
    <row r="2313" spans="1:28" x14ac:dyDescent="0.25">
      <c r="A2313" s="94" t="s">
        <v>3826</v>
      </c>
      <c r="B2313" s="189" t="s">
        <v>143</v>
      </c>
      <c r="C2313" s="189">
        <v>0.15016501650165018</v>
      </c>
      <c r="D2313" s="189">
        <v>0.33828382838283827</v>
      </c>
      <c r="E2313" s="189">
        <v>0.16996699669966997</v>
      </c>
      <c r="F2313" s="189">
        <v>1.4851485148514851E-2</v>
      </c>
      <c r="G2313" s="189">
        <v>0.25247524752475248</v>
      </c>
      <c r="H2313" s="189">
        <v>6.6006600660066007E-3</v>
      </c>
      <c r="I2313" s="189">
        <v>6.7656765676567657E-2</v>
      </c>
      <c r="J2313" s="188">
        <v>1</v>
      </c>
      <c r="K2313" s="190">
        <v>606</v>
      </c>
      <c r="L2313" s="94"/>
      <c r="M2313" s="189" t="s">
        <v>143</v>
      </c>
      <c r="N2313" s="189" t="s">
        <v>143</v>
      </c>
      <c r="O2313" s="189">
        <v>0.124</v>
      </c>
      <c r="P2313" s="189">
        <v>0.18099999999999999</v>
      </c>
      <c r="Q2313" s="189">
        <v>0.30199999999999999</v>
      </c>
      <c r="R2313" s="189">
        <v>0.377</v>
      </c>
      <c r="S2313" s="189">
        <v>0.14199999999999999</v>
      </c>
      <c r="T2313" s="189">
        <v>0.20200000000000001</v>
      </c>
      <c r="U2313" s="189">
        <v>8.0000000000000002E-3</v>
      </c>
      <c r="V2313" s="189">
        <v>2.8000000000000001E-2</v>
      </c>
      <c r="W2313" s="189">
        <v>0.22</v>
      </c>
      <c r="X2313" s="189">
        <v>0.28899999999999998</v>
      </c>
      <c r="Y2313" s="189">
        <v>3.0000000000000001E-3</v>
      </c>
      <c r="Z2313" s="189">
        <v>1.7000000000000001E-2</v>
      </c>
      <c r="AA2313" s="189">
        <v>0.05</v>
      </c>
      <c r="AB2313" s="189">
        <v>0.09</v>
      </c>
    </row>
    <row r="2314" spans="1:28" x14ac:dyDescent="0.25">
      <c r="A2314" s="94" t="s">
        <v>3827</v>
      </c>
      <c r="B2314" s="189" t="s">
        <v>143</v>
      </c>
      <c r="C2314" s="189">
        <v>0.25735294117647056</v>
      </c>
      <c r="D2314" s="189">
        <v>0.27205882352941174</v>
      </c>
      <c r="E2314" s="189">
        <v>7.720588235294118E-2</v>
      </c>
      <c r="F2314" s="189">
        <v>0.11029411764705882</v>
      </c>
      <c r="G2314" s="189">
        <v>0.23529411764705882</v>
      </c>
      <c r="H2314" s="189">
        <v>7.3529411764705881E-3</v>
      </c>
      <c r="I2314" s="189">
        <v>4.0441176470588237E-2</v>
      </c>
      <c r="J2314" s="188">
        <v>0.99999999999999989</v>
      </c>
      <c r="K2314" s="190">
        <v>272</v>
      </c>
      <c r="L2314" s="94"/>
      <c r="M2314" s="189" t="s">
        <v>143</v>
      </c>
      <c r="N2314" s="189" t="s">
        <v>143</v>
      </c>
      <c r="O2314" s="189">
        <v>0.20899999999999999</v>
      </c>
      <c r="P2314" s="189">
        <v>0.312</v>
      </c>
      <c r="Q2314" s="189">
        <v>0.223</v>
      </c>
      <c r="R2314" s="189">
        <v>0.32800000000000001</v>
      </c>
      <c r="S2314" s="189">
        <v>5.0999999999999997E-2</v>
      </c>
      <c r="T2314" s="189">
        <v>0.115</v>
      </c>
      <c r="U2314" s="189">
        <v>7.8E-2</v>
      </c>
      <c r="V2314" s="189">
        <v>0.153</v>
      </c>
      <c r="W2314" s="189">
        <v>0.189</v>
      </c>
      <c r="X2314" s="189">
        <v>0.28899999999999998</v>
      </c>
      <c r="Y2314" s="189">
        <v>2E-3</v>
      </c>
      <c r="Z2314" s="189">
        <v>2.5999999999999999E-2</v>
      </c>
      <c r="AA2314" s="189">
        <v>2.3E-2</v>
      </c>
      <c r="AB2314" s="189">
        <v>7.0999999999999994E-2</v>
      </c>
    </row>
    <row r="2315" spans="1:28" x14ac:dyDescent="0.25">
      <c r="A2315" s="94" t="s">
        <v>3828</v>
      </c>
      <c r="B2315" s="189" t="s">
        <v>143</v>
      </c>
      <c r="C2315" s="189">
        <v>8.6816720257234734E-2</v>
      </c>
      <c r="D2315" s="189">
        <v>0.21221864951768488</v>
      </c>
      <c r="E2315" s="189">
        <v>0.14790996784565916</v>
      </c>
      <c r="F2315" s="189">
        <v>2.2508038585209004E-2</v>
      </c>
      <c r="G2315" s="189">
        <v>0.45980707395498394</v>
      </c>
      <c r="H2315" s="189">
        <v>1.607717041800643E-2</v>
      </c>
      <c r="I2315" s="189">
        <v>5.4662379421221867E-2</v>
      </c>
      <c r="J2315" s="188">
        <v>1</v>
      </c>
      <c r="K2315" s="190">
        <v>311</v>
      </c>
      <c r="L2315" s="94"/>
      <c r="M2315" s="189" t="s">
        <v>143</v>
      </c>
      <c r="N2315" s="189" t="s">
        <v>143</v>
      </c>
      <c r="O2315" s="189">
        <v>0.06</v>
      </c>
      <c r="P2315" s="189">
        <v>0.123</v>
      </c>
      <c r="Q2315" s="189">
        <v>0.17</v>
      </c>
      <c r="R2315" s="189">
        <v>0.26100000000000001</v>
      </c>
      <c r="S2315" s="189">
        <v>0.113</v>
      </c>
      <c r="T2315" s="189">
        <v>0.192</v>
      </c>
      <c r="U2315" s="189">
        <v>1.0999999999999999E-2</v>
      </c>
      <c r="V2315" s="189">
        <v>4.5999999999999999E-2</v>
      </c>
      <c r="W2315" s="189">
        <v>0.40500000000000003</v>
      </c>
      <c r="X2315" s="189">
        <v>0.51500000000000001</v>
      </c>
      <c r="Y2315" s="189">
        <v>7.0000000000000001E-3</v>
      </c>
      <c r="Z2315" s="189">
        <v>3.6999999999999998E-2</v>
      </c>
      <c r="AA2315" s="189">
        <v>3.4000000000000002E-2</v>
      </c>
      <c r="AB2315" s="189">
        <v>8.5999999999999993E-2</v>
      </c>
    </row>
    <row r="2316" spans="1:28" x14ac:dyDescent="0.25">
      <c r="A2316" s="94" t="s">
        <v>3829</v>
      </c>
      <c r="B2316" s="189" t="s">
        <v>143</v>
      </c>
      <c r="C2316" s="189">
        <v>0.24689899586532782</v>
      </c>
      <c r="D2316" s="189">
        <v>0.45186060248080329</v>
      </c>
      <c r="E2316" s="189">
        <v>0.1021854695806261</v>
      </c>
      <c r="F2316" s="189">
        <v>4.134672179562906E-3</v>
      </c>
      <c r="G2316" s="189">
        <v>9.5688127584170113E-2</v>
      </c>
      <c r="H2316" s="189">
        <v>4.134672179562906E-3</v>
      </c>
      <c r="I2316" s="189">
        <v>9.509746012994684E-2</v>
      </c>
      <c r="J2316" s="188">
        <v>0.99999999999999989</v>
      </c>
      <c r="K2316" s="190">
        <v>1693</v>
      </c>
      <c r="L2316" s="94"/>
      <c r="M2316" s="189" t="s">
        <v>143</v>
      </c>
      <c r="N2316" s="189" t="s">
        <v>143</v>
      </c>
      <c r="O2316" s="189">
        <v>0.22700000000000001</v>
      </c>
      <c r="P2316" s="189">
        <v>0.26800000000000002</v>
      </c>
      <c r="Q2316" s="189">
        <v>0.42799999999999999</v>
      </c>
      <c r="R2316" s="189">
        <v>0.47599999999999998</v>
      </c>
      <c r="S2316" s="189">
        <v>8.8999999999999996E-2</v>
      </c>
      <c r="T2316" s="189">
        <v>0.11799999999999999</v>
      </c>
      <c r="U2316" s="189">
        <v>2E-3</v>
      </c>
      <c r="V2316" s="189">
        <v>8.9999999999999993E-3</v>
      </c>
      <c r="W2316" s="189">
        <v>8.3000000000000004E-2</v>
      </c>
      <c r="X2316" s="189">
        <v>0.111</v>
      </c>
      <c r="Y2316" s="189">
        <v>2E-3</v>
      </c>
      <c r="Z2316" s="189">
        <v>8.9999999999999993E-3</v>
      </c>
      <c r="AA2316" s="189">
        <v>8.2000000000000003E-2</v>
      </c>
      <c r="AB2316" s="189">
        <v>0.11</v>
      </c>
    </row>
    <row r="2317" spans="1:28" x14ac:dyDescent="0.25">
      <c r="A2317" s="94" t="s">
        <v>3830</v>
      </c>
      <c r="B2317" s="189" t="s">
        <v>143</v>
      </c>
      <c r="C2317" s="189">
        <v>0.43098591549295773</v>
      </c>
      <c r="D2317" s="189">
        <v>0.3464788732394366</v>
      </c>
      <c r="E2317" s="189">
        <v>9.295774647887324E-2</v>
      </c>
      <c r="F2317" s="189">
        <v>5.6338028169014088E-3</v>
      </c>
      <c r="G2317" s="189">
        <v>8.1690140845070425E-2</v>
      </c>
      <c r="H2317" s="189">
        <v>5.6338028169014088E-3</v>
      </c>
      <c r="I2317" s="189">
        <v>3.6619718309859155E-2</v>
      </c>
      <c r="J2317" s="188">
        <v>0.99999999999999989</v>
      </c>
      <c r="K2317" s="190">
        <v>355</v>
      </c>
      <c r="L2317" s="94"/>
      <c r="M2317" s="189" t="s">
        <v>143</v>
      </c>
      <c r="N2317" s="189" t="s">
        <v>143</v>
      </c>
      <c r="O2317" s="189">
        <v>0.38</v>
      </c>
      <c r="P2317" s="189">
        <v>0.48299999999999998</v>
      </c>
      <c r="Q2317" s="189">
        <v>0.29899999999999999</v>
      </c>
      <c r="R2317" s="189">
        <v>0.39700000000000002</v>
      </c>
      <c r="S2317" s="189">
        <v>6.7000000000000004E-2</v>
      </c>
      <c r="T2317" s="189">
        <v>0.128</v>
      </c>
      <c r="U2317" s="189">
        <v>2E-3</v>
      </c>
      <c r="V2317" s="189">
        <v>0.02</v>
      </c>
      <c r="W2317" s="189">
        <v>5.7000000000000002E-2</v>
      </c>
      <c r="X2317" s="189">
        <v>0.115</v>
      </c>
      <c r="Y2317" s="189">
        <v>2E-3</v>
      </c>
      <c r="Z2317" s="189">
        <v>0.02</v>
      </c>
      <c r="AA2317" s="189">
        <v>2.1999999999999999E-2</v>
      </c>
      <c r="AB2317" s="189">
        <v>6.2E-2</v>
      </c>
    </row>
    <row r="2318" spans="1:28" x14ac:dyDescent="0.25">
      <c r="A2318" s="94" t="s">
        <v>3831</v>
      </c>
      <c r="B2318" s="189">
        <v>5.789587383884208E-2</v>
      </c>
      <c r="C2318" s="189">
        <v>0.35920285158781595</v>
      </c>
      <c r="D2318" s="189">
        <v>0.22963923093540722</v>
      </c>
      <c r="E2318" s="189">
        <v>9.6997191618060058E-2</v>
      </c>
      <c r="F2318" s="189">
        <v>1.8956578094620868E-2</v>
      </c>
      <c r="G2318" s="189">
        <v>0.21732555627565348</v>
      </c>
      <c r="H2318" s="189">
        <v>8.101101749837978E-4</v>
      </c>
      <c r="I2318" s="189">
        <v>1.9172607474616549E-2</v>
      </c>
      <c r="J2318" s="188">
        <v>1</v>
      </c>
      <c r="K2318" s="190">
        <v>18516</v>
      </c>
      <c r="L2318" s="94"/>
      <c r="M2318" s="189">
        <v>5.5E-2</v>
      </c>
      <c r="N2318" s="189">
        <v>6.0999999999999999E-2</v>
      </c>
      <c r="O2318" s="189">
        <v>0.35199999999999998</v>
      </c>
      <c r="P2318" s="189">
        <v>0.36599999999999999</v>
      </c>
      <c r="Q2318" s="189">
        <v>0.224</v>
      </c>
      <c r="R2318" s="189">
        <v>0.23599999999999999</v>
      </c>
      <c r="S2318" s="189">
        <v>9.2999999999999999E-2</v>
      </c>
      <c r="T2318" s="189">
        <v>0.10100000000000001</v>
      </c>
      <c r="U2318" s="189">
        <v>1.7000000000000001E-2</v>
      </c>
      <c r="V2318" s="189">
        <v>2.1000000000000001E-2</v>
      </c>
      <c r="W2318" s="189">
        <v>0.21099999999999999</v>
      </c>
      <c r="X2318" s="189">
        <v>0.223</v>
      </c>
      <c r="Y2318" s="189">
        <v>0</v>
      </c>
      <c r="Z2318" s="189">
        <v>1E-3</v>
      </c>
      <c r="AA2318" s="189">
        <v>1.7000000000000001E-2</v>
      </c>
      <c r="AB2318" s="189">
        <v>2.1000000000000001E-2</v>
      </c>
    </row>
    <row r="2319" spans="1:28" x14ac:dyDescent="0.25">
      <c r="A2319" s="94" t="s">
        <v>3832</v>
      </c>
      <c r="B2319" s="189" t="s">
        <v>143</v>
      </c>
      <c r="C2319" s="189">
        <v>0.41467304625199364</v>
      </c>
      <c r="D2319" s="189">
        <v>0.25199362041467305</v>
      </c>
      <c r="E2319" s="189">
        <v>0.14832535885167464</v>
      </c>
      <c r="F2319" s="189">
        <v>1.1164274322169059E-2</v>
      </c>
      <c r="G2319" s="189">
        <v>0.1674641148325359</v>
      </c>
      <c r="H2319" s="189" t="s">
        <v>143</v>
      </c>
      <c r="I2319" s="189">
        <v>6.379585326953748E-3</v>
      </c>
      <c r="J2319" s="188">
        <v>1</v>
      </c>
      <c r="K2319" s="190">
        <v>627</v>
      </c>
      <c r="L2319" s="94"/>
      <c r="M2319" s="189" t="s">
        <v>143</v>
      </c>
      <c r="N2319" s="189" t="s">
        <v>143</v>
      </c>
      <c r="O2319" s="189">
        <v>0.377</v>
      </c>
      <c r="P2319" s="189">
        <v>0.45400000000000001</v>
      </c>
      <c r="Q2319" s="189">
        <v>0.22</v>
      </c>
      <c r="R2319" s="189">
        <v>0.28699999999999998</v>
      </c>
      <c r="S2319" s="189">
        <v>0.123</v>
      </c>
      <c r="T2319" s="189">
        <v>0.17799999999999999</v>
      </c>
      <c r="U2319" s="189">
        <v>5.0000000000000001E-3</v>
      </c>
      <c r="V2319" s="189">
        <v>2.3E-2</v>
      </c>
      <c r="W2319" s="189">
        <v>0.14000000000000001</v>
      </c>
      <c r="X2319" s="189">
        <v>0.19900000000000001</v>
      </c>
      <c r="Y2319" s="189" t="s">
        <v>143</v>
      </c>
      <c r="Z2319" s="189" t="s">
        <v>143</v>
      </c>
      <c r="AA2319" s="189">
        <v>2E-3</v>
      </c>
      <c r="AB2319" s="189">
        <v>1.6E-2</v>
      </c>
    </row>
    <row r="2320" spans="1:28" x14ac:dyDescent="0.25">
      <c r="A2320" s="94" t="s">
        <v>3833</v>
      </c>
      <c r="B2320" s="189" t="s">
        <v>143</v>
      </c>
      <c r="C2320" s="189">
        <v>0.13247172859450726</v>
      </c>
      <c r="D2320" s="189">
        <v>0.17124394184168013</v>
      </c>
      <c r="E2320" s="189">
        <v>6.9466882067851371E-2</v>
      </c>
      <c r="F2320" s="189">
        <v>1.6155088852988692E-2</v>
      </c>
      <c r="G2320" s="189">
        <v>0.57350565428109856</v>
      </c>
      <c r="H2320" s="189">
        <v>6.462035541195477E-3</v>
      </c>
      <c r="I2320" s="189">
        <v>3.0694668820678513E-2</v>
      </c>
      <c r="J2320" s="188">
        <v>1</v>
      </c>
      <c r="K2320" s="190">
        <v>619</v>
      </c>
      <c r="L2320" s="94"/>
      <c r="M2320" s="189" t="s">
        <v>143</v>
      </c>
      <c r="N2320" s="189" t="s">
        <v>143</v>
      </c>
      <c r="O2320" s="189">
        <v>0.108</v>
      </c>
      <c r="P2320" s="189">
        <v>0.161</v>
      </c>
      <c r="Q2320" s="189">
        <v>0.14399999999999999</v>
      </c>
      <c r="R2320" s="189">
        <v>0.20300000000000001</v>
      </c>
      <c r="S2320" s="189">
        <v>5.1999999999999998E-2</v>
      </c>
      <c r="T2320" s="189">
        <v>9.1999999999999998E-2</v>
      </c>
      <c r="U2320" s="189">
        <v>8.9999999999999993E-3</v>
      </c>
      <c r="V2320" s="189">
        <v>2.9000000000000001E-2</v>
      </c>
      <c r="W2320" s="189">
        <v>0.53400000000000003</v>
      </c>
      <c r="X2320" s="189">
        <v>0.61199999999999999</v>
      </c>
      <c r="Y2320" s="189">
        <v>3.0000000000000001E-3</v>
      </c>
      <c r="Z2320" s="189">
        <v>1.6E-2</v>
      </c>
      <c r="AA2320" s="189">
        <v>0.02</v>
      </c>
      <c r="AB2320" s="189">
        <v>4.7E-2</v>
      </c>
    </row>
    <row r="2321" spans="1:28" x14ac:dyDescent="0.25">
      <c r="A2321" s="94" t="s">
        <v>3834</v>
      </c>
      <c r="B2321" s="189">
        <v>0.40968020743301642</v>
      </c>
      <c r="C2321" s="189">
        <v>1.7286084701815039E-3</v>
      </c>
      <c r="D2321" s="189">
        <v>0.31071737251512532</v>
      </c>
      <c r="E2321" s="189">
        <v>0.19317199654278305</v>
      </c>
      <c r="F2321" s="189">
        <v>2.5929127052722557E-3</v>
      </c>
      <c r="G2321" s="189">
        <v>1.4693171996542784E-2</v>
      </c>
      <c r="H2321" s="189" t="s">
        <v>143</v>
      </c>
      <c r="I2321" s="189">
        <v>6.741573033707865E-2</v>
      </c>
      <c r="J2321" s="188">
        <v>1</v>
      </c>
      <c r="K2321" s="190">
        <v>2314</v>
      </c>
      <c r="L2321" s="94"/>
      <c r="M2321" s="189">
        <v>0.39</v>
      </c>
      <c r="N2321" s="189">
        <v>0.43</v>
      </c>
      <c r="O2321" s="189">
        <v>1E-3</v>
      </c>
      <c r="P2321" s="189">
        <v>4.0000000000000001E-3</v>
      </c>
      <c r="Q2321" s="189">
        <v>0.29199999999999998</v>
      </c>
      <c r="R2321" s="189">
        <v>0.33</v>
      </c>
      <c r="S2321" s="189">
        <v>0.17799999999999999</v>
      </c>
      <c r="T2321" s="189">
        <v>0.21</v>
      </c>
      <c r="U2321" s="189">
        <v>1E-3</v>
      </c>
      <c r="V2321" s="189">
        <v>6.0000000000000001E-3</v>
      </c>
      <c r="W2321" s="189">
        <v>1.0999999999999999E-2</v>
      </c>
      <c r="X2321" s="189">
        <v>0.02</v>
      </c>
      <c r="Y2321" s="189" t="s">
        <v>143</v>
      </c>
      <c r="Z2321" s="189" t="s">
        <v>143</v>
      </c>
      <c r="AA2321" s="189">
        <v>5.8000000000000003E-2</v>
      </c>
      <c r="AB2321" s="189">
        <v>7.8E-2</v>
      </c>
    </row>
    <row r="2322" spans="1:28" x14ac:dyDescent="0.25">
      <c r="A2322" s="94" t="s">
        <v>3835</v>
      </c>
      <c r="B2322" s="189">
        <v>0.10622090562843843</v>
      </c>
      <c r="C2322" s="189">
        <v>0.30639018197206941</v>
      </c>
      <c r="D2322" s="189">
        <v>0.21074904782056708</v>
      </c>
      <c r="E2322" s="189">
        <v>8.8023698688108332E-2</v>
      </c>
      <c r="F2322" s="189">
        <v>4.8666948793906054E-2</v>
      </c>
      <c r="G2322" s="189">
        <v>0.22556072788827761</v>
      </c>
      <c r="H2322" s="189">
        <v>1.6927634363097758E-3</v>
      </c>
      <c r="I2322" s="189">
        <v>1.2695725772323318E-2</v>
      </c>
      <c r="J2322" s="188">
        <v>1</v>
      </c>
      <c r="K2322" s="190">
        <v>2363</v>
      </c>
      <c r="L2322" s="94"/>
      <c r="M2322" s="189">
        <v>9.4E-2</v>
      </c>
      <c r="N2322" s="189">
        <v>0.11899999999999999</v>
      </c>
      <c r="O2322" s="189">
        <v>0.28799999999999998</v>
      </c>
      <c r="P2322" s="189">
        <v>0.32500000000000001</v>
      </c>
      <c r="Q2322" s="189">
        <v>0.19500000000000001</v>
      </c>
      <c r="R2322" s="189">
        <v>0.22800000000000001</v>
      </c>
      <c r="S2322" s="189">
        <v>7.6999999999999999E-2</v>
      </c>
      <c r="T2322" s="189">
        <v>0.1</v>
      </c>
      <c r="U2322" s="189">
        <v>4.1000000000000002E-2</v>
      </c>
      <c r="V2322" s="189">
        <v>5.8000000000000003E-2</v>
      </c>
      <c r="W2322" s="189">
        <v>0.20899999999999999</v>
      </c>
      <c r="X2322" s="189">
        <v>0.24299999999999999</v>
      </c>
      <c r="Y2322" s="189">
        <v>1E-3</v>
      </c>
      <c r="Z2322" s="189">
        <v>4.0000000000000001E-3</v>
      </c>
      <c r="AA2322" s="189">
        <v>8.9999999999999993E-3</v>
      </c>
      <c r="AB2322" s="189">
        <v>1.7999999999999999E-2</v>
      </c>
    </row>
    <row r="2323" spans="1:28" x14ac:dyDescent="0.25">
      <c r="A2323" s="94" t="s">
        <v>3836</v>
      </c>
      <c r="B2323" s="189">
        <v>0.30396475770925108</v>
      </c>
      <c r="C2323" s="189">
        <v>0.56147376852222664</v>
      </c>
      <c r="D2323" s="189">
        <v>4.765718862635162E-2</v>
      </c>
      <c r="E2323" s="189">
        <v>2.5230276331597919E-2</v>
      </c>
      <c r="F2323" s="189">
        <v>4.0048057669203043E-4</v>
      </c>
      <c r="G2323" s="189">
        <v>3.8045654785742893E-2</v>
      </c>
      <c r="H2323" s="189">
        <v>4.0048057669203043E-4</v>
      </c>
      <c r="I2323" s="189">
        <v>2.2827392871445733E-2</v>
      </c>
      <c r="J2323" s="188">
        <v>0.99999999999999989</v>
      </c>
      <c r="K2323" s="190">
        <v>2497</v>
      </c>
      <c r="L2323" s="94"/>
      <c r="M2323" s="189">
        <v>0.28599999999999998</v>
      </c>
      <c r="N2323" s="189">
        <v>0.32200000000000001</v>
      </c>
      <c r="O2323" s="189">
        <v>0.54200000000000004</v>
      </c>
      <c r="P2323" s="189">
        <v>0.58099999999999996</v>
      </c>
      <c r="Q2323" s="189">
        <v>0.04</v>
      </c>
      <c r="R2323" s="189">
        <v>5.7000000000000002E-2</v>
      </c>
      <c r="S2323" s="189">
        <v>0.02</v>
      </c>
      <c r="T2323" s="189">
        <v>3.2000000000000001E-2</v>
      </c>
      <c r="U2323" s="189">
        <v>0</v>
      </c>
      <c r="V2323" s="189">
        <v>2E-3</v>
      </c>
      <c r="W2323" s="189">
        <v>3.1E-2</v>
      </c>
      <c r="X2323" s="189">
        <v>4.5999999999999999E-2</v>
      </c>
      <c r="Y2323" s="189">
        <v>0</v>
      </c>
      <c r="Z2323" s="189">
        <v>2E-3</v>
      </c>
      <c r="AA2323" s="189">
        <v>1.7999999999999999E-2</v>
      </c>
      <c r="AB2323" s="189">
        <v>2.9000000000000001E-2</v>
      </c>
    </row>
    <row r="2324" spans="1:28" x14ac:dyDescent="0.25">
      <c r="A2324" s="94" t="s">
        <v>3837</v>
      </c>
      <c r="B2324" s="189" t="s">
        <v>143</v>
      </c>
      <c r="C2324" s="189">
        <v>0.2335216572504708</v>
      </c>
      <c r="D2324" s="189">
        <v>0.3239171374764595</v>
      </c>
      <c r="E2324" s="189">
        <v>0.18267419962335216</v>
      </c>
      <c r="F2324" s="189">
        <v>9.4161958568738224E-3</v>
      </c>
      <c r="G2324" s="189">
        <v>0.23728813559322035</v>
      </c>
      <c r="H2324" s="189" t="s">
        <v>143</v>
      </c>
      <c r="I2324" s="189">
        <v>1.3182674199623353E-2</v>
      </c>
      <c r="J2324" s="188">
        <v>1</v>
      </c>
      <c r="K2324" s="190">
        <v>531</v>
      </c>
      <c r="L2324" s="94"/>
      <c r="M2324" s="189" t="s">
        <v>143</v>
      </c>
      <c r="N2324" s="189" t="s">
        <v>143</v>
      </c>
      <c r="O2324" s="189">
        <v>0.2</v>
      </c>
      <c r="P2324" s="189">
        <v>0.27100000000000002</v>
      </c>
      <c r="Q2324" s="189">
        <v>0.28599999999999998</v>
      </c>
      <c r="R2324" s="189">
        <v>0.36499999999999999</v>
      </c>
      <c r="S2324" s="189">
        <v>0.152</v>
      </c>
      <c r="T2324" s="189">
        <v>0.218</v>
      </c>
      <c r="U2324" s="189">
        <v>4.0000000000000001E-3</v>
      </c>
      <c r="V2324" s="189">
        <v>2.1999999999999999E-2</v>
      </c>
      <c r="W2324" s="189">
        <v>0.20300000000000001</v>
      </c>
      <c r="X2324" s="189">
        <v>0.27500000000000002</v>
      </c>
      <c r="Y2324" s="189" t="s">
        <v>143</v>
      </c>
      <c r="Z2324" s="189" t="s">
        <v>143</v>
      </c>
      <c r="AA2324" s="189">
        <v>6.0000000000000001E-3</v>
      </c>
      <c r="AB2324" s="189">
        <v>2.7E-2</v>
      </c>
    </row>
    <row r="2325" spans="1:28" x14ac:dyDescent="0.25">
      <c r="A2325" s="94" t="s">
        <v>3838</v>
      </c>
      <c r="B2325" s="189" t="s">
        <v>143</v>
      </c>
      <c r="C2325" s="189">
        <v>0.33773087071240104</v>
      </c>
      <c r="D2325" s="189">
        <v>0.18931398416886544</v>
      </c>
      <c r="E2325" s="189">
        <v>0.10092348284960422</v>
      </c>
      <c r="F2325" s="189">
        <v>9.5646437994722951E-3</v>
      </c>
      <c r="G2325" s="189">
        <v>0.34696569920844328</v>
      </c>
      <c r="H2325" s="189">
        <v>3.2981530343007914E-4</v>
      </c>
      <c r="I2325" s="189">
        <v>1.5171503957783642E-2</v>
      </c>
      <c r="J2325" s="188">
        <v>1</v>
      </c>
      <c r="K2325" s="190">
        <v>3032</v>
      </c>
      <c r="L2325" s="94"/>
      <c r="M2325" s="189" t="s">
        <v>143</v>
      </c>
      <c r="N2325" s="189" t="s">
        <v>143</v>
      </c>
      <c r="O2325" s="189">
        <v>0.32100000000000001</v>
      </c>
      <c r="P2325" s="189">
        <v>0.35499999999999998</v>
      </c>
      <c r="Q2325" s="189">
        <v>0.17599999999999999</v>
      </c>
      <c r="R2325" s="189">
        <v>0.20399999999999999</v>
      </c>
      <c r="S2325" s="189">
        <v>9.0999999999999998E-2</v>
      </c>
      <c r="T2325" s="189">
        <v>0.112</v>
      </c>
      <c r="U2325" s="189">
        <v>7.0000000000000001E-3</v>
      </c>
      <c r="V2325" s="189">
        <v>1.4E-2</v>
      </c>
      <c r="W2325" s="189">
        <v>0.33</v>
      </c>
      <c r="X2325" s="189">
        <v>0.36399999999999999</v>
      </c>
      <c r="Y2325" s="189">
        <v>0</v>
      </c>
      <c r="Z2325" s="189">
        <v>2E-3</v>
      </c>
      <c r="AA2325" s="189">
        <v>1.0999999999999999E-2</v>
      </c>
      <c r="AB2325" s="189">
        <v>0.02</v>
      </c>
    </row>
    <row r="2326" spans="1:28" x14ac:dyDescent="0.25">
      <c r="A2326" s="94" t="s">
        <v>3839</v>
      </c>
      <c r="B2326" s="189" t="s">
        <v>143</v>
      </c>
      <c r="C2326" s="189">
        <v>0.59810126582278478</v>
      </c>
      <c r="D2326" s="189">
        <v>0.25791139240506328</v>
      </c>
      <c r="E2326" s="189">
        <v>6.8037974683544306E-2</v>
      </c>
      <c r="F2326" s="189" t="s">
        <v>143</v>
      </c>
      <c r="G2326" s="189">
        <v>1.740506329113924E-2</v>
      </c>
      <c r="H2326" s="189" t="s">
        <v>143</v>
      </c>
      <c r="I2326" s="189">
        <v>5.8544303797468354E-2</v>
      </c>
      <c r="J2326" s="188">
        <v>0.99999999999999989</v>
      </c>
      <c r="K2326" s="190">
        <v>632</v>
      </c>
      <c r="L2326" s="94"/>
      <c r="M2326" s="189" t="s">
        <v>143</v>
      </c>
      <c r="N2326" s="189" t="s">
        <v>143</v>
      </c>
      <c r="O2326" s="189">
        <v>0.55900000000000005</v>
      </c>
      <c r="P2326" s="189">
        <v>0.63600000000000001</v>
      </c>
      <c r="Q2326" s="189">
        <v>0.22500000000000001</v>
      </c>
      <c r="R2326" s="189">
        <v>0.29299999999999998</v>
      </c>
      <c r="S2326" s="189">
        <v>5.0999999999999997E-2</v>
      </c>
      <c r="T2326" s="189">
        <v>0.09</v>
      </c>
      <c r="U2326" s="189" t="s">
        <v>143</v>
      </c>
      <c r="V2326" s="189" t="s">
        <v>143</v>
      </c>
      <c r="W2326" s="189">
        <v>0.01</v>
      </c>
      <c r="X2326" s="189">
        <v>3.1E-2</v>
      </c>
      <c r="Y2326" s="189" t="s">
        <v>143</v>
      </c>
      <c r="Z2326" s="189" t="s">
        <v>143</v>
      </c>
      <c r="AA2326" s="189">
        <v>4.2999999999999997E-2</v>
      </c>
      <c r="AB2326" s="189">
        <v>0.08</v>
      </c>
    </row>
    <row r="2327" spans="1:28" x14ac:dyDescent="0.25">
      <c r="A2327" s="94" t="s">
        <v>3840</v>
      </c>
      <c r="B2327" s="189" t="s">
        <v>143</v>
      </c>
      <c r="C2327" s="189">
        <v>0.21661721068249259</v>
      </c>
      <c r="D2327" s="189">
        <v>0.35459940652818989</v>
      </c>
      <c r="E2327" s="189">
        <v>0.13056379821958458</v>
      </c>
      <c r="F2327" s="189">
        <v>2.2255192878338281E-2</v>
      </c>
      <c r="G2327" s="189">
        <v>0.24629080118694363</v>
      </c>
      <c r="H2327" s="189" t="s">
        <v>143</v>
      </c>
      <c r="I2327" s="189">
        <v>2.967359050445104E-2</v>
      </c>
      <c r="J2327" s="188">
        <v>1</v>
      </c>
      <c r="K2327" s="190">
        <v>674</v>
      </c>
      <c r="L2327" s="94"/>
      <c r="M2327" s="189" t="s">
        <v>143</v>
      </c>
      <c r="N2327" s="189" t="s">
        <v>143</v>
      </c>
      <c r="O2327" s="189">
        <v>0.187</v>
      </c>
      <c r="P2327" s="189">
        <v>0.249</v>
      </c>
      <c r="Q2327" s="189">
        <v>0.31900000000000001</v>
      </c>
      <c r="R2327" s="189">
        <v>0.39100000000000001</v>
      </c>
      <c r="S2327" s="189">
        <v>0.107</v>
      </c>
      <c r="T2327" s="189">
        <v>0.158</v>
      </c>
      <c r="U2327" s="189">
        <v>1.4E-2</v>
      </c>
      <c r="V2327" s="189">
        <v>3.5999999999999997E-2</v>
      </c>
      <c r="W2327" s="189">
        <v>0.215</v>
      </c>
      <c r="X2327" s="189">
        <v>0.28000000000000003</v>
      </c>
      <c r="Y2327" s="189" t="s">
        <v>143</v>
      </c>
      <c r="Z2327" s="189" t="s">
        <v>143</v>
      </c>
      <c r="AA2327" s="189">
        <v>1.9E-2</v>
      </c>
      <c r="AB2327" s="189">
        <v>4.4999999999999998E-2</v>
      </c>
    </row>
    <row r="2328" spans="1:28" x14ac:dyDescent="0.25">
      <c r="A2328" s="94" t="s">
        <v>3841</v>
      </c>
      <c r="B2328" s="189" t="s">
        <v>143</v>
      </c>
      <c r="C2328" s="189">
        <v>0.44607843137254904</v>
      </c>
      <c r="D2328" s="189">
        <v>0.16911764705882354</v>
      </c>
      <c r="E2328" s="189">
        <v>7.8431372549019607E-2</v>
      </c>
      <c r="F2328" s="189">
        <v>0.11274509803921569</v>
      </c>
      <c r="G2328" s="189">
        <v>0.18872549019607843</v>
      </c>
      <c r="H2328" s="189" t="s">
        <v>143</v>
      </c>
      <c r="I2328" s="189">
        <v>4.9019607843137254E-3</v>
      </c>
      <c r="J2328" s="188">
        <v>1</v>
      </c>
      <c r="K2328" s="190">
        <v>408</v>
      </c>
      <c r="L2328" s="94"/>
      <c r="M2328" s="189" t="s">
        <v>143</v>
      </c>
      <c r="N2328" s="189" t="s">
        <v>143</v>
      </c>
      <c r="O2328" s="189">
        <v>0.39900000000000002</v>
      </c>
      <c r="P2328" s="189">
        <v>0.495</v>
      </c>
      <c r="Q2328" s="189">
        <v>0.13600000000000001</v>
      </c>
      <c r="R2328" s="189">
        <v>0.20899999999999999</v>
      </c>
      <c r="S2328" s="189">
        <v>5.6000000000000001E-2</v>
      </c>
      <c r="T2328" s="189">
        <v>0.109</v>
      </c>
      <c r="U2328" s="189">
        <v>8.5999999999999993E-2</v>
      </c>
      <c r="V2328" s="189">
        <v>0.14699999999999999</v>
      </c>
      <c r="W2328" s="189">
        <v>0.154</v>
      </c>
      <c r="X2328" s="189">
        <v>0.23</v>
      </c>
      <c r="Y2328" s="189" t="s">
        <v>143</v>
      </c>
      <c r="Z2328" s="189" t="s">
        <v>143</v>
      </c>
      <c r="AA2328" s="189">
        <v>1E-3</v>
      </c>
      <c r="AB2328" s="189">
        <v>1.7999999999999999E-2</v>
      </c>
    </row>
    <row r="2329" spans="1:28" x14ac:dyDescent="0.25">
      <c r="A2329" s="94" t="s">
        <v>3842</v>
      </c>
      <c r="B2329" s="189" t="s">
        <v>143</v>
      </c>
      <c r="C2329" s="189">
        <v>0.1630901287553648</v>
      </c>
      <c r="D2329" s="189">
        <v>0.22746781115879827</v>
      </c>
      <c r="E2329" s="189">
        <v>9.6566523605150209E-2</v>
      </c>
      <c r="F2329" s="189">
        <v>3.6480686695278972E-2</v>
      </c>
      <c r="G2329" s="189">
        <v>0.4570815450643777</v>
      </c>
      <c r="H2329" s="189">
        <v>2.1459227467811159E-3</v>
      </c>
      <c r="I2329" s="189">
        <v>1.7167381974248927E-2</v>
      </c>
      <c r="J2329" s="188">
        <v>1</v>
      </c>
      <c r="K2329" s="190">
        <v>466</v>
      </c>
      <c r="L2329" s="94"/>
      <c r="M2329" s="189" t="s">
        <v>143</v>
      </c>
      <c r="N2329" s="189" t="s">
        <v>143</v>
      </c>
      <c r="O2329" s="189">
        <v>0.13200000000000001</v>
      </c>
      <c r="P2329" s="189">
        <v>0.19900000000000001</v>
      </c>
      <c r="Q2329" s="189">
        <v>0.192</v>
      </c>
      <c r="R2329" s="189">
        <v>0.26800000000000002</v>
      </c>
      <c r="S2329" s="189">
        <v>7.2999999999999995E-2</v>
      </c>
      <c r="T2329" s="189">
        <v>0.127</v>
      </c>
      <c r="U2329" s="189">
        <v>2.3E-2</v>
      </c>
      <c r="V2329" s="189">
        <v>5.8000000000000003E-2</v>
      </c>
      <c r="W2329" s="189">
        <v>0.41199999999999998</v>
      </c>
      <c r="X2329" s="189">
        <v>0.502</v>
      </c>
      <c r="Y2329" s="189">
        <v>0</v>
      </c>
      <c r="Z2329" s="189">
        <v>1.2E-2</v>
      </c>
      <c r="AA2329" s="189">
        <v>8.9999999999999993E-3</v>
      </c>
      <c r="AB2329" s="189">
        <v>3.4000000000000002E-2</v>
      </c>
    </row>
    <row r="2330" spans="1:28" x14ac:dyDescent="0.25">
      <c r="A2330" s="94" t="s">
        <v>3843</v>
      </c>
      <c r="B2330" s="189" t="s">
        <v>143</v>
      </c>
      <c r="C2330" s="189">
        <v>0.46116970278044106</v>
      </c>
      <c r="D2330" s="189">
        <v>0.34755512943432404</v>
      </c>
      <c r="E2330" s="189">
        <v>8.8207094918504314E-2</v>
      </c>
      <c r="F2330" s="189">
        <v>1.0546500479386385E-2</v>
      </c>
      <c r="G2330" s="189">
        <v>7.6701821668264628E-2</v>
      </c>
      <c r="H2330" s="189">
        <v>4.7938638542665386E-4</v>
      </c>
      <c r="I2330" s="189">
        <v>1.5340364333652923E-2</v>
      </c>
      <c r="J2330" s="188">
        <v>1</v>
      </c>
      <c r="K2330" s="190">
        <v>2086</v>
      </c>
      <c r="L2330" s="94"/>
      <c r="M2330" s="189" t="s">
        <v>143</v>
      </c>
      <c r="N2330" s="189" t="s">
        <v>143</v>
      </c>
      <c r="O2330" s="189">
        <v>0.44</v>
      </c>
      <c r="P2330" s="189">
        <v>0.48299999999999998</v>
      </c>
      <c r="Q2330" s="189">
        <v>0.32700000000000001</v>
      </c>
      <c r="R2330" s="189">
        <v>0.36799999999999999</v>
      </c>
      <c r="S2330" s="189">
        <v>7.6999999999999999E-2</v>
      </c>
      <c r="T2330" s="189">
        <v>0.10100000000000001</v>
      </c>
      <c r="U2330" s="189">
        <v>7.0000000000000001E-3</v>
      </c>
      <c r="V2330" s="189">
        <v>1.6E-2</v>
      </c>
      <c r="W2330" s="189">
        <v>6.6000000000000003E-2</v>
      </c>
      <c r="X2330" s="189">
        <v>8.8999999999999996E-2</v>
      </c>
      <c r="Y2330" s="189">
        <v>0</v>
      </c>
      <c r="Z2330" s="189">
        <v>3.0000000000000001E-3</v>
      </c>
      <c r="AA2330" s="189">
        <v>1.0999999999999999E-2</v>
      </c>
      <c r="AB2330" s="189">
        <v>2.1999999999999999E-2</v>
      </c>
    </row>
    <row r="2331" spans="1:28" x14ac:dyDescent="0.25">
      <c r="A2331" s="94" t="s">
        <v>3844</v>
      </c>
      <c r="B2331" s="189" t="s">
        <v>143</v>
      </c>
      <c r="C2331" s="189">
        <v>0.50611246943765276</v>
      </c>
      <c r="D2331" s="189">
        <v>0.27139364303178481</v>
      </c>
      <c r="E2331" s="189">
        <v>0.12224938875305623</v>
      </c>
      <c r="F2331" s="189">
        <v>7.3349633251833741E-3</v>
      </c>
      <c r="G2331" s="189">
        <v>7.5794621026894868E-2</v>
      </c>
      <c r="H2331" s="189" t="s">
        <v>143</v>
      </c>
      <c r="I2331" s="189">
        <v>1.7114914425427872E-2</v>
      </c>
      <c r="J2331" s="188">
        <v>0.99999999999999989</v>
      </c>
      <c r="K2331" s="190">
        <v>409</v>
      </c>
      <c r="L2331" s="94"/>
      <c r="M2331" s="189" t="s">
        <v>143</v>
      </c>
      <c r="N2331" s="189" t="s">
        <v>143</v>
      </c>
      <c r="O2331" s="189">
        <v>0.45800000000000002</v>
      </c>
      <c r="P2331" s="189">
        <v>0.55400000000000005</v>
      </c>
      <c r="Q2331" s="189">
        <v>0.23100000000000001</v>
      </c>
      <c r="R2331" s="189">
        <v>0.316</v>
      </c>
      <c r="S2331" s="189">
        <v>9.4E-2</v>
      </c>
      <c r="T2331" s="189">
        <v>0.158</v>
      </c>
      <c r="U2331" s="189">
        <v>2E-3</v>
      </c>
      <c r="V2331" s="189">
        <v>2.1000000000000001E-2</v>
      </c>
      <c r="W2331" s="189">
        <v>5.3999999999999999E-2</v>
      </c>
      <c r="X2331" s="189">
        <v>0.106</v>
      </c>
      <c r="Y2331" s="189" t="s">
        <v>143</v>
      </c>
      <c r="Z2331" s="189" t="s">
        <v>143</v>
      </c>
      <c r="AA2331" s="189">
        <v>8.0000000000000002E-3</v>
      </c>
      <c r="AB2331" s="189">
        <v>3.5000000000000003E-2</v>
      </c>
    </row>
    <row r="2332" spans="1:28" x14ac:dyDescent="0.25">
      <c r="A2332" s="94" t="s">
        <v>3845</v>
      </c>
      <c r="B2332" s="189">
        <v>5.9334430426037664E-2</v>
      </c>
      <c r="C2332" s="189">
        <v>0.35536661181203144</v>
      </c>
      <c r="D2332" s="189">
        <v>0.24501737063448528</v>
      </c>
      <c r="E2332" s="189">
        <v>0.10449808008776741</v>
      </c>
      <c r="F2332" s="189">
        <v>1.5267873468641434E-2</v>
      </c>
      <c r="G2332" s="189">
        <v>0.19519107697933807</v>
      </c>
      <c r="H2332" s="189">
        <v>3.8398244651673065E-3</v>
      </c>
      <c r="I2332" s="189">
        <v>2.1484732126531358E-2</v>
      </c>
      <c r="J2332" s="188">
        <v>1</v>
      </c>
      <c r="K2332" s="190">
        <v>10938</v>
      </c>
      <c r="L2332" s="94"/>
      <c r="M2332" s="189">
        <v>5.5E-2</v>
      </c>
      <c r="N2332" s="189">
        <v>6.4000000000000001E-2</v>
      </c>
      <c r="O2332" s="189">
        <v>0.34599999999999997</v>
      </c>
      <c r="P2332" s="189">
        <v>0.36399999999999999</v>
      </c>
      <c r="Q2332" s="189">
        <v>0.23699999999999999</v>
      </c>
      <c r="R2332" s="189">
        <v>0.253</v>
      </c>
      <c r="S2332" s="189">
        <v>9.9000000000000005E-2</v>
      </c>
      <c r="T2332" s="189">
        <v>0.11</v>
      </c>
      <c r="U2332" s="189">
        <v>1.2999999999999999E-2</v>
      </c>
      <c r="V2332" s="189">
        <v>1.7999999999999999E-2</v>
      </c>
      <c r="W2332" s="189">
        <v>0.188</v>
      </c>
      <c r="X2332" s="189">
        <v>0.20300000000000001</v>
      </c>
      <c r="Y2332" s="189">
        <v>3.0000000000000001E-3</v>
      </c>
      <c r="Z2332" s="189">
        <v>5.0000000000000001E-3</v>
      </c>
      <c r="AA2332" s="189">
        <v>1.9E-2</v>
      </c>
      <c r="AB2332" s="189">
        <v>2.4E-2</v>
      </c>
    </row>
    <row r="2333" spans="1:28" x14ac:dyDescent="0.25">
      <c r="A2333" s="94" t="s">
        <v>3846</v>
      </c>
      <c r="B2333" s="189" t="s">
        <v>143</v>
      </c>
      <c r="C2333" s="189">
        <v>0.41925465838509318</v>
      </c>
      <c r="D2333" s="189">
        <v>0.21118012422360249</v>
      </c>
      <c r="E2333" s="189">
        <v>0.16149068322981366</v>
      </c>
      <c r="F2333" s="189">
        <v>1.8633540372670808E-2</v>
      </c>
      <c r="G2333" s="189">
        <v>0.16459627329192547</v>
      </c>
      <c r="H2333" s="189">
        <v>3.105590062111801E-3</v>
      </c>
      <c r="I2333" s="189">
        <v>2.1739130434782608E-2</v>
      </c>
      <c r="J2333" s="188">
        <v>1</v>
      </c>
      <c r="K2333" s="190">
        <v>322</v>
      </c>
      <c r="L2333" s="94"/>
      <c r="M2333" s="189" t="s">
        <v>143</v>
      </c>
      <c r="N2333" s="189" t="s">
        <v>143</v>
      </c>
      <c r="O2333" s="189">
        <v>0.36699999999999999</v>
      </c>
      <c r="P2333" s="189">
        <v>0.47399999999999998</v>
      </c>
      <c r="Q2333" s="189">
        <v>0.17</v>
      </c>
      <c r="R2333" s="189">
        <v>0.25900000000000001</v>
      </c>
      <c r="S2333" s="189">
        <v>0.125</v>
      </c>
      <c r="T2333" s="189">
        <v>0.20599999999999999</v>
      </c>
      <c r="U2333" s="189">
        <v>8.9999999999999993E-3</v>
      </c>
      <c r="V2333" s="189">
        <v>0.04</v>
      </c>
      <c r="W2333" s="189">
        <v>0.128</v>
      </c>
      <c r="X2333" s="189">
        <v>0.20899999999999999</v>
      </c>
      <c r="Y2333" s="189">
        <v>1E-3</v>
      </c>
      <c r="Z2333" s="189">
        <v>1.7000000000000001E-2</v>
      </c>
      <c r="AA2333" s="189">
        <v>1.0999999999999999E-2</v>
      </c>
      <c r="AB2333" s="189">
        <v>4.3999999999999997E-2</v>
      </c>
    </row>
    <row r="2334" spans="1:28" x14ac:dyDescent="0.25">
      <c r="A2334" s="94" t="s">
        <v>3847</v>
      </c>
      <c r="B2334" s="189" t="s">
        <v>143</v>
      </c>
      <c r="C2334" s="189">
        <v>5.8252427184466021E-2</v>
      </c>
      <c r="D2334" s="189">
        <v>0.23300970873786409</v>
      </c>
      <c r="E2334" s="189">
        <v>8.7378640776699032E-2</v>
      </c>
      <c r="F2334" s="189">
        <v>2.9126213592233011E-2</v>
      </c>
      <c r="G2334" s="189">
        <v>0.5145631067961165</v>
      </c>
      <c r="H2334" s="189">
        <v>3.8834951456310676E-2</v>
      </c>
      <c r="I2334" s="189">
        <v>3.8834951456310676E-2</v>
      </c>
      <c r="J2334" s="188">
        <v>1</v>
      </c>
      <c r="K2334" s="190">
        <v>206</v>
      </c>
      <c r="L2334" s="94"/>
      <c r="M2334" s="189" t="s">
        <v>143</v>
      </c>
      <c r="N2334" s="189" t="s">
        <v>143</v>
      </c>
      <c r="O2334" s="189">
        <v>3.4000000000000002E-2</v>
      </c>
      <c r="P2334" s="189">
        <v>9.9000000000000005E-2</v>
      </c>
      <c r="Q2334" s="189">
        <v>0.18</v>
      </c>
      <c r="R2334" s="189">
        <v>0.29499999999999998</v>
      </c>
      <c r="S2334" s="189">
        <v>5.6000000000000001E-2</v>
      </c>
      <c r="T2334" s="189">
        <v>0.13400000000000001</v>
      </c>
      <c r="U2334" s="189">
        <v>1.2999999999999999E-2</v>
      </c>
      <c r="V2334" s="189">
        <v>6.2E-2</v>
      </c>
      <c r="W2334" s="189">
        <v>0.44700000000000001</v>
      </c>
      <c r="X2334" s="189">
        <v>0.58199999999999996</v>
      </c>
      <c r="Y2334" s="189">
        <v>0.02</v>
      </c>
      <c r="Z2334" s="189">
        <v>7.4999999999999997E-2</v>
      </c>
      <c r="AA2334" s="189">
        <v>0.02</v>
      </c>
      <c r="AB2334" s="189">
        <v>7.4999999999999997E-2</v>
      </c>
    </row>
    <row r="2335" spans="1:28" x14ac:dyDescent="0.25">
      <c r="A2335" s="94" t="s">
        <v>3848</v>
      </c>
      <c r="B2335" s="189">
        <v>2.442002442002442E-3</v>
      </c>
      <c r="C2335" s="189">
        <v>2.442002442002442E-3</v>
      </c>
      <c r="D2335" s="189">
        <v>0.74114774114774118</v>
      </c>
      <c r="E2335" s="189">
        <v>0.24664224664224665</v>
      </c>
      <c r="F2335" s="189" t="s">
        <v>143</v>
      </c>
      <c r="G2335" s="189">
        <v>2.442002442002442E-3</v>
      </c>
      <c r="H2335" s="189" t="s">
        <v>143</v>
      </c>
      <c r="I2335" s="189">
        <v>4.884004884004884E-3</v>
      </c>
      <c r="J2335" s="188">
        <v>1</v>
      </c>
      <c r="K2335" s="190">
        <v>819</v>
      </c>
      <c r="L2335" s="94"/>
      <c r="M2335" s="189">
        <v>1E-3</v>
      </c>
      <c r="N2335" s="189">
        <v>8.9999999999999993E-3</v>
      </c>
      <c r="O2335" s="189">
        <v>1E-3</v>
      </c>
      <c r="P2335" s="189">
        <v>8.9999999999999993E-3</v>
      </c>
      <c r="Q2335" s="189">
        <v>0.71</v>
      </c>
      <c r="R2335" s="189">
        <v>0.77</v>
      </c>
      <c r="S2335" s="189">
        <v>0.218</v>
      </c>
      <c r="T2335" s="189">
        <v>0.27700000000000002</v>
      </c>
      <c r="U2335" s="189" t="s">
        <v>143</v>
      </c>
      <c r="V2335" s="189" t="s">
        <v>143</v>
      </c>
      <c r="W2335" s="189">
        <v>1E-3</v>
      </c>
      <c r="X2335" s="189">
        <v>8.9999999999999993E-3</v>
      </c>
      <c r="Y2335" s="189" t="s">
        <v>143</v>
      </c>
      <c r="Z2335" s="189" t="s">
        <v>143</v>
      </c>
      <c r="AA2335" s="189">
        <v>2E-3</v>
      </c>
      <c r="AB2335" s="189">
        <v>1.2E-2</v>
      </c>
    </row>
    <row r="2336" spans="1:28" x14ac:dyDescent="0.25">
      <c r="A2336" s="94" t="s">
        <v>3849</v>
      </c>
      <c r="B2336" s="189">
        <v>0.11565096952908588</v>
      </c>
      <c r="C2336" s="189">
        <v>0.33033240997229918</v>
      </c>
      <c r="D2336" s="189">
        <v>0.21814404432132964</v>
      </c>
      <c r="E2336" s="189">
        <v>0.10249307479224377</v>
      </c>
      <c r="F2336" s="189">
        <v>1.5235457063711912E-2</v>
      </c>
      <c r="G2336" s="189">
        <v>0.19806094182825484</v>
      </c>
      <c r="H2336" s="189">
        <v>3.4626038781163434E-3</v>
      </c>
      <c r="I2336" s="189">
        <v>1.662049861495845E-2</v>
      </c>
      <c r="J2336" s="188">
        <v>1</v>
      </c>
      <c r="K2336" s="190">
        <v>1444</v>
      </c>
      <c r="L2336" s="94"/>
      <c r="M2336" s="189">
        <v>0.1</v>
      </c>
      <c r="N2336" s="189">
        <v>0.13300000000000001</v>
      </c>
      <c r="O2336" s="189">
        <v>0.307</v>
      </c>
      <c r="P2336" s="189">
        <v>0.35499999999999998</v>
      </c>
      <c r="Q2336" s="189">
        <v>0.19800000000000001</v>
      </c>
      <c r="R2336" s="189">
        <v>0.24</v>
      </c>
      <c r="S2336" s="189">
        <v>8.7999999999999995E-2</v>
      </c>
      <c r="T2336" s="189">
        <v>0.11899999999999999</v>
      </c>
      <c r="U2336" s="189">
        <v>0.01</v>
      </c>
      <c r="V2336" s="189">
        <v>2.3E-2</v>
      </c>
      <c r="W2336" s="189">
        <v>0.17799999999999999</v>
      </c>
      <c r="X2336" s="189">
        <v>0.219</v>
      </c>
      <c r="Y2336" s="189">
        <v>1E-3</v>
      </c>
      <c r="Z2336" s="189">
        <v>8.0000000000000002E-3</v>
      </c>
      <c r="AA2336" s="189">
        <v>1.0999999999999999E-2</v>
      </c>
      <c r="AB2336" s="189">
        <v>2.5000000000000001E-2</v>
      </c>
    </row>
    <row r="2337" spans="1:28" x14ac:dyDescent="0.25">
      <c r="A2337" s="94" t="s">
        <v>3850</v>
      </c>
      <c r="B2337" s="189">
        <v>0.29834605597964375</v>
      </c>
      <c r="C2337" s="189">
        <v>0.51844783715012721</v>
      </c>
      <c r="D2337" s="189">
        <v>7.9516539440203565E-2</v>
      </c>
      <c r="E2337" s="189">
        <v>3.7531806615776084E-2</v>
      </c>
      <c r="F2337" s="189" t="s">
        <v>143</v>
      </c>
      <c r="G2337" s="189">
        <v>4.3893129770992363E-2</v>
      </c>
      <c r="H2337" s="189">
        <v>5.7251908396946565E-3</v>
      </c>
      <c r="I2337" s="189">
        <v>1.653944020356234E-2</v>
      </c>
      <c r="J2337" s="188">
        <v>0.99999999999999989</v>
      </c>
      <c r="K2337" s="190">
        <v>1572</v>
      </c>
      <c r="L2337" s="94"/>
      <c r="M2337" s="189">
        <v>0.27600000000000002</v>
      </c>
      <c r="N2337" s="189">
        <v>0.32100000000000001</v>
      </c>
      <c r="O2337" s="189">
        <v>0.49399999999999999</v>
      </c>
      <c r="P2337" s="189">
        <v>0.54300000000000004</v>
      </c>
      <c r="Q2337" s="189">
        <v>6.7000000000000004E-2</v>
      </c>
      <c r="R2337" s="189">
        <v>9.4E-2</v>
      </c>
      <c r="S2337" s="189">
        <v>2.9000000000000001E-2</v>
      </c>
      <c r="T2337" s="189">
        <v>4.8000000000000001E-2</v>
      </c>
      <c r="U2337" s="189" t="s">
        <v>143</v>
      </c>
      <c r="V2337" s="189" t="s">
        <v>143</v>
      </c>
      <c r="W2337" s="189">
        <v>3.5000000000000003E-2</v>
      </c>
      <c r="X2337" s="189">
        <v>5.5E-2</v>
      </c>
      <c r="Y2337" s="189">
        <v>3.0000000000000001E-3</v>
      </c>
      <c r="Z2337" s="189">
        <v>1.0999999999999999E-2</v>
      </c>
      <c r="AA2337" s="189">
        <v>1.0999999999999999E-2</v>
      </c>
      <c r="AB2337" s="189">
        <v>2.4E-2</v>
      </c>
    </row>
    <row r="2338" spans="1:28" x14ac:dyDescent="0.25">
      <c r="A2338" s="94" t="s">
        <v>3851</v>
      </c>
      <c r="B2338" s="189" t="s">
        <v>143</v>
      </c>
      <c r="C2338" s="189">
        <v>0.30666666666666664</v>
      </c>
      <c r="D2338" s="189">
        <v>0.27</v>
      </c>
      <c r="E2338" s="189">
        <v>0.20666666666666667</v>
      </c>
      <c r="F2338" s="189">
        <v>1.6666666666666666E-2</v>
      </c>
      <c r="G2338" s="189">
        <v>0.18333333333333332</v>
      </c>
      <c r="H2338" s="189" t="s">
        <v>143</v>
      </c>
      <c r="I2338" s="189">
        <v>1.6666666666666666E-2</v>
      </c>
      <c r="J2338" s="188">
        <v>1</v>
      </c>
      <c r="K2338" s="190">
        <v>300</v>
      </c>
      <c r="L2338" s="94"/>
      <c r="M2338" s="189" t="s">
        <v>143</v>
      </c>
      <c r="N2338" s="189" t="s">
        <v>143</v>
      </c>
      <c r="O2338" s="189">
        <v>0.25700000000000001</v>
      </c>
      <c r="P2338" s="189">
        <v>0.36099999999999999</v>
      </c>
      <c r="Q2338" s="189">
        <v>0.223</v>
      </c>
      <c r="R2338" s="189">
        <v>0.32300000000000001</v>
      </c>
      <c r="S2338" s="189">
        <v>0.16500000000000001</v>
      </c>
      <c r="T2338" s="189">
        <v>0.25600000000000001</v>
      </c>
      <c r="U2338" s="189">
        <v>7.0000000000000001E-3</v>
      </c>
      <c r="V2338" s="189">
        <v>3.7999999999999999E-2</v>
      </c>
      <c r="W2338" s="189">
        <v>0.14399999999999999</v>
      </c>
      <c r="X2338" s="189">
        <v>0.23100000000000001</v>
      </c>
      <c r="Y2338" s="189" t="s">
        <v>143</v>
      </c>
      <c r="Z2338" s="189" t="s">
        <v>143</v>
      </c>
      <c r="AA2338" s="189">
        <v>7.0000000000000001E-3</v>
      </c>
      <c r="AB2338" s="189">
        <v>3.7999999999999999E-2</v>
      </c>
    </row>
    <row r="2339" spans="1:28" x14ac:dyDescent="0.25">
      <c r="A2339" s="94" t="s">
        <v>3852</v>
      </c>
      <c r="B2339" s="189" t="s">
        <v>143</v>
      </c>
      <c r="C2339" s="189">
        <v>0.3094098883572568</v>
      </c>
      <c r="D2339" s="189">
        <v>0.19617224880382775</v>
      </c>
      <c r="E2339" s="189">
        <v>0.11164274322169059</v>
      </c>
      <c r="F2339" s="189">
        <v>1.3556618819776715E-2</v>
      </c>
      <c r="G2339" s="189">
        <v>0.35087719298245612</v>
      </c>
      <c r="H2339" s="189">
        <v>1.594896331738437E-3</v>
      </c>
      <c r="I2339" s="189">
        <v>1.6746411483253589E-2</v>
      </c>
      <c r="J2339" s="188">
        <v>1</v>
      </c>
      <c r="K2339" s="190">
        <v>1254</v>
      </c>
      <c r="L2339" s="94"/>
      <c r="M2339" s="189" t="s">
        <v>143</v>
      </c>
      <c r="N2339" s="189" t="s">
        <v>143</v>
      </c>
      <c r="O2339" s="189">
        <v>0.28399999999999997</v>
      </c>
      <c r="P2339" s="189">
        <v>0.33600000000000002</v>
      </c>
      <c r="Q2339" s="189">
        <v>0.17499999999999999</v>
      </c>
      <c r="R2339" s="189">
        <v>0.219</v>
      </c>
      <c r="S2339" s="189">
        <v>9.5000000000000001E-2</v>
      </c>
      <c r="T2339" s="189">
        <v>0.13</v>
      </c>
      <c r="U2339" s="189">
        <v>8.0000000000000002E-3</v>
      </c>
      <c r="V2339" s="189">
        <v>2.1999999999999999E-2</v>
      </c>
      <c r="W2339" s="189">
        <v>0.32500000000000001</v>
      </c>
      <c r="X2339" s="189">
        <v>0.378</v>
      </c>
      <c r="Y2339" s="189">
        <v>0</v>
      </c>
      <c r="Z2339" s="189">
        <v>6.0000000000000001E-3</v>
      </c>
      <c r="AA2339" s="189">
        <v>1.0999999999999999E-2</v>
      </c>
      <c r="AB2339" s="189">
        <v>2.5000000000000001E-2</v>
      </c>
    </row>
    <row r="2340" spans="1:28" x14ac:dyDescent="0.25">
      <c r="A2340" s="94" t="s">
        <v>3853</v>
      </c>
      <c r="B2340" s="189" t="s">
        <v>143</v>
      </c>
      <c r="C2340" s="189">
        <v>0.56940063091482651</v>
      </c>
      <c r="D2340" s="189">
        <v>0.30283911671924291</v>
      </c>
      <c r="E2340" s="189">
        <v>6.1514195583596214E-2</v>
      </c>
      <c r="F2340" s="189">
        <v>1.5772870662460567E-3</v>
      </c>
      <c r="G2340" s="189">
        <v>1.2618296529968454E-2</v>
      </c>
      <c r="H2340" s="189" t="s">
        <v>143</v>
      </c>
      <c r="I2340" s="189">
        <v>5.2050473186119876E-2</v>
      </c>
      <c r="J2340" s="188">
        <v>1</v>
      </c>
      <c r="K2340" s="190">
        <v>634</v>
      </c>
      <c r="L2340" s="94"/>
      <c r="M2340" s="189" t="s">
        <v>143</v>
      </c>
      <c r="N2340" s="189" t="s">
        <v>143</v>
      </c>
      <c r="O2340" s="189">
        <v>0.53100000000000003</v>
      </c>
      <c r="P2340" s="189">
        <v>0.60699999999999998</v>
      </c>
      <c r="Q2340" s="189">
        <v>0.26800000000000002</v>
      </c>
      <c r="R2340" s="189">
        <v>0.34</v>
      </c>
      <c r="S2340" s="189">
        <v>4.4999999999999998E-2</v>
      </c>
      <c r="T2340" s="189">
        <v>8.3000000000000004E-2</v>
      </c>
      <c r="U2340" s="189">
        <v>0</v>
      </c>
      <c r="V2340" s="189">
        <v>8.9999999999999993E-3</v>
      </c>
      <c r="W2340" s="189">
        <v>6.0000000000000001E-3</v>
      </c>
      <c r="X2340" s="189">
        <v>2.5000000000000001E-2</v>
      </c>
      <c r="Y2340" s="189" t="s">
        <v>143</v>
      </c>
      <c r="Z2340" s="189" t="s">
        <v>143</v>
      </c>
      <c r="AA2340" s="189">
        <v>3.6999999999999998E-2</v>
      </c>
      <c r="AB2340" s="189">
        <v>7.1999999999999995E-2</v>
      </c>
    </row>
    <row r="2341" spans="1:28" x14ac:dyDescent="0.25">
      <c r="A2341" s="94" t="s">
        <v>3854</v>
      </c>
      <c r="B2341" s="189" t="s">
        <v>143</v>
      </c>
      <c r="C2341" s="189">
        <v>0.28159645232815966</v>
      </c>
      <c r="D2341" s="189">
        <v>0.26607538802660752</v>
      </c>
      <c r="E2341" s="189">
        <v>9.0909090909090912E-2</v>
      </c>
      <c r="F2341" s="189">
        <v>3.325942350332594E-2</v>
      </c>
      <c r="G2341" s="189">
        <v>0.30155210643015523</v>
      </c>
      <c r="H2341" s="189">
        <v>4.434589800443459E-3</v>
      </c>
      <c r="I2341" s="189">
        <v>2.2172949002217297E-2</v>
      </c>
      <c r="J2341" s="188">
        <v>1</v>
      </c>
      <c r="K2341" s="190">
        <v>451</v>
      </c>
      <c r="L2341" s="94"/>
      <c r="M2341" s="189" t="s">
        <v>143</v>
      </c>
      <c r="N2341" s="189" t="s">
        <v>143</v>
      </c>
      <c r="O2341" s="189">
        <v>0.24199999999999999</v>
      </c>
      <c r="P2341" s="189">
        <v>0.32500000000000001</v>
      </c>
      <c r="Q2341" s="189">
        <v>0.22700000000000001</v>
      </c>
      <c r="R2341" s="189">
        <v>0.309</v>
      </c>
      <c r="S2341" s="189">
        <v>6.8000000000000005E-2</v>
      </c>
      <c r="T2341" s="189">
        <v>0.121</v>
      </c>
      <c r="U2341" s="189">
        <v>0.02</v>
      </c>
      <c r="V2341" s="189">
        <v>5.3999999999999999E-2</v>
      </c>
      <c r="W2341" s="189">
        <v>0.26100000000000001</v>
      </c>
      <c r="X2341" s="189">
        <v>0.34499999999999997</v>
      </c>
      <c r="Y2341" s="189">
        <v>1E-3</v>
      </c>
      <c r="Z2341" s="189">
        <v>1.6E-2</v>
      </c>
      <c r="AA2341" s="189">
        <v>1.2E-2</v>
      </c>
      <c r="AB2341" s="189">
        <v>0.04</v>
      </c>
    </row>
    <row r="2342" spans="1:28" x14ac:dyDescent="0.25">
      <c r="A2342" s="94" t="s">
        <v>3855</v>
      </c>
      <c r="B2342" s="189" t="s">
        <v>143</v>
      </c>
      <c r="C2342" s="189">
        <v>0.40248962655601661</v>
      </c>
      <c r="D2342" s="189">
        <v>0.18257261410788381</v>
      </c>
      <c r="E2342" s="189">
        <v>0.1037344398340249</v>
      </c>
      <c r="F2342" s="189">
        <v>9.9585062240663894E-2</v>
      </c>
      <c r="G2342" s="189">
        <v>0.2074688796680498</v>
      </c>
      <c r="H2342" s="189" t="s">
        <v>143</v>
      </c>
      <c r="I2342" s="189">
        <v>4.1493775933609959E-3</v>
      </c>
      <c r="J2342" s="188">
        <v>1</v>
      </c>
      <c r="K2342" s="190">
        <v>241</v>
      </c>
      <c r="L2342" s="94"/>
      <c r="M2342" s="189" t="s">
        <v>143</v>
      </c>
      <c r="N2342" s="189" t="s">
        <v>143</v>
      </c>
      <c r="O2342" s="189">
        <v>0.34300000000000003</v>
      </c>
      <c r="P2342" s="189">
        <v>0.46500000000000002</v>
      </c>
      <c r="Q2342" s="189">
        <v>0.13900000000000001</v>
      </c>
      <c r="R2342" s="189">
        <v>0.23599999999999999</v>
      </c>
      <c r="S2342" s="189">
        <v>7.0999999999999994E-2</v>
      </c>
      <c r="T2342" s="189">
        <v>0.14899999999999999</v>
      </c>
      <c r="U2342" s="189">
        <v>6.8000000000000005E-2</v>
      </c>
      <c r="V2342" s="189">
        <v>0.14399999999999999</v>
      </c>
      <c r="W2342" s="189">
        <v>0.161</v>
      </c>
      <c r="X2342" s="189">
        <v>0.26300000000000001</v>
      </c>
      <c r="Y2342" s="189" t="s">
        <v>143</v>
      </c>
      <c r="Z2342" s="189" t="s">
        <v>143</v>
      </c>
      <c r="AA2342" s="189">
        <v>1E-3</v>
      </c>
      <c r="AB2342" s="189">
        <v>2.3E-2</v>
      </c>
    </row>
    <row r="2343" spans="1:28" x14ac:dyDescent="0.25">
      <c r="A2343" s="94" t="s">
        <v>3856</v>
      </c>
      <c r="B2343" s="189" t="s">
        <v>143</v>
      </c>
      <c r="C2343" s="189">
        <v>0.16467065868263472</v>
      </c>
      <c r="D2343" s="189">
        <v>0.24251497005988024</v>
      </c>
      <c r="E2343" s="189">
        <v>0.11077844311377245</v>
      </c>
      <c r="F2343" s="189">
        <v>2.6946107784431138E-2</v>
      </c>
      <c r="G2343" s="189">
        <v>0.42814371257485029</v>
      </c>
      <c r="H2343" s="189" t="s">
        <v>143</v>
      </c>
      <c r="I2343" s="189">
        <v>2.6946107784431138E-2</v>
      </c>
      <c r="J2343" s="188">
        <v>1</v>
      </c>
      <c r="K2343" s="190">
        <v>334</v>
      </c>
      <c r="L2343" s="94"/>
      <c r="M2343" s="189" t="s">
        <v>143</v>
      </c>
      <c r="N2343" s="189" t="s">
        <v>143</v>
      </c>
      <c r="O2343" s="189">
        <v>0.129</v>
      </c>
      <c r="P2343" s="189">
        <v>0.20799999999999999</v>
      </c>
      <c r="Q2343" s="189">
        <v>0.2</v>
      </c>
      <c r="R2343" s="189">
        <v>0.29099999999999998</v>
      </c>
      <c r="S2343" s="189">
        <v>8.1000000000000003E-2</v>
      </c>
      <c r="T2343" s="189">
        <v>0.14899999999999999</v>
      </c>
      <c r="U2343" s="189">
        <v>1.4E-2</v>
      </c>
      <c r="V2343" s="189">
        <v>0.05</v>
      </c>
      <c r="W2343" s="189">
        <v>0.376</v>
      </c>
      <c r="X2343" s="189">
        <v>0.48199999999999998</v>
      </c>
      <c r="Y2343" s="189" t="s">
        <v>143</v>
      </c>
      <c r="Z2343" s="189" t="s">
        <v>143</v>
      </c>
      <c r="AA2343" s="189">
        <v>1.4E-2</v>
      </c>
      <c r="AB2343" s="189">
        <v>0.05</v>
      </c>
    </row>
    <row r="2344" spans="1:28" x14ac:dyDescent="0.25">
      <c r="A2344" s="94" t="s">
        <v>3857</v>
      </c>
      <c r="B2344" s="189" t="s">
        <v>143</v>
      </c>
      <c r="C2344" s="189">
        <v>0.36993006993006994</v>
      </c>
      <c r="D2344" s="189">
        <v>0.40069930069930071</v>
      </c>
      <c r="E2344" s="189">
        <v>0.10909090909090909</v>
      </c>
      <c r="F2344" s="189">
        <v>1.048951048951049E-2</v>
      </c>
      <c r="G2344" s="189">
        <v>8.0419580419580416E-2</v>
      </c>
      <c r="H2344" s="189">
        <v>1.3986013986013986E-3</v>
      </c>
      <c r="I2344" s="189">
        <v>2.7972027972027972E-2</v>
      </c>
      <c r="J2344" s="188">
        <v>1</v>
      </c>
      <c r="K2344" s="190">
        <v>1430</v>
      </c>
      <c r="L2344" s="94"/>
      <c r="M2344" s="189" t="s">
        <v>143</v>
      </c>
      <c r="N2344" s="189" t="s">
        <v>143</v>
      </c>
      <c r="O2344" s="189">
        <v>0.34499999999999997</v>
      </c>
      <c r="P2344" s="189">
        <v>0.39500000000000002</v>
      </c>
      <c r="Q2344" s="189">
        <v>0.376</v>
      </c>
      <c r="R2344" s="189">
        <v>0.42599999999999999</v>
      </c>
      <c r="S2344" s="189">
        <v>9.4E-2</v>
      </c>
      <c r="T2344" s="189">
        <v>0.126</v>
      </c>
      <c r="U2344" s="189">
        <v>6.0000000000000001E-3</v>
      </c>
      <c r="V2344" s="189">
        <v>1.7000000000000001E-2</v>
      </c>
      <c r="W2344" s="189">
        <v>6.7000000000000004E-2</v>
      </c>
      <c r="X2344" s="189">
        <v>9.6000000000000002E-2</v>
      </c>
      <c r="Y2344" s="189">
        <v>0</v>
      </c>
      <c r="Z2344" s="189">
        <v>5.0000000000000001E-3</v>
      </c>
      <c r="AA2344" s="189">
        <v>2.1000000000000001E-2</v>
      </c>
      <c r="AB2344" s="189">
        <v>3.7999999999999999E-2</v>
      </c>
    </row>
    <row r="2345" spans="1:28" x14ac:dyDescent="0.25">
      <c r="A2345" s="94" t="s">
        <v>3858</v>
      </c>
      <c r="B2345" s="189" t="s">
        <v>143</v>
      </c>
      <c r="C2345" s="189">
        <v>0.59433962264150941</v>
      </c>
      <c r="D2345" s="189">
        <v>0.25157232704402516</v>
      </c>
      <c r="E2345" s="189">
        <v>6.6037735849056603E-2</v>
      </c>
      <c r="F2345" s="189">
        <v>6.2893081761006293E-3</v>
      </c>
      <c r="G2345" s="189">
        <v>6.2893081761006289E-2</v>
      </c>
      <c r="H2345" s="189" t="s">
        <v>143</v>
      </c>
      <c r="I2345" s="189">
        <v>1.8867924528301886E-2</v>
      </c>
      <c r="J2345" s="188">
        <v>0.99999999999999989</v>
      </c>
      <c r="K2345" s="190">
        <v>318</v>
      </c>
      <c r="L2345" s="94"/>
      <c r="M2345" s="189" t="s">
        <v>143</v>
      </c>
      <c r="N2345" s="189" t="s">
        <v>143</v>
      </c>
      <c r="O2345" s="189">
        <v>0.54</v>
      </c>
      <c r="P2345" s="189">
        <v>0.64700000000000002</v>
      </c>
      <c r="Q2345" s="189">
        <v>0.20699999999999999</v>
      </c>
      <c r="R2345" s="189">
        <v>0.30199999999999999</v>
      </c>
      <c r="S2345" s="189">
        <v>4.3999999999999997E-2</v>
      </c>
      <c r="T2345" s="189">
        <v>9.9000000000000005E-2</v>
      </c>
      <c r="U2345" s="189">
        <v>2E-3</v>
      </c>
      <c r="V2345" s="189">
        <v>2.3E-2</v>
      </c>
      <c r="W2345" s="189">
        <v>4.1000000000000002E-2</v>
      </c>
      <c r="X2345" s="189">
        <v>9.5000000000000001E-2</v>
      </c>
      <c r="Y2345" s="189" t="s">
        <v>143</v>
      </c>
      <c r="Z2345" s="189" t="s">
        <v>143</v>
      </c>
      <c r="AA2345" s="189">
        <v>8.9999999999999993E-3</v>
      </c>
      <c r="AB2345" s="189">
        <v>4.1000000000000002E-2</v>
      </c>
    </row>
    <row r="2346" spans="1:28" x14ac:dyDescent="0.25">
      <c r="A2346" s="94" t="s">
        <v>3859</v>
      </c>
      <c r="B2346" s="189">
        <v>6.4146995357353034E-2</v>
      </c>
      <c r="C2346" s="189">
        <v>0.33655921009612239</v>
      </c>
      <c r="D2346" s="189">
        <v>0.24932975871313673</v>
      </c>
      <c r="E2346" s="189">
        <v>8.7491008958346952E-2</v>
      </c>
      <c r="F2346" s="189">
        <v>1.9028313607532859E-2</v>
      </c>
      <c r="G2346" s="189">
        <v>0.20669587392924868</v>
      </c>
      <c r="H2346" s="189">
        <v>4.2503105996207413E-3</v>
      </c>
      <c r="I2346" s="189">
        <v>3.2498528738638593E-2</v>
      </c>
      <c r="J2346" s="188">
        <v>1</v>
      </c>
      <c r="K2346" s="190">
        <v>15293</v>
      </c>
      <c r="L2346" s="94"/>
      <c r="M2346" s="189">
        <v>0.06</v>
      </c>
      <c r="N2346" s="189">
        <v>6.8000000000000005E-2</v>
      </c>
      <c r="O2346" s="189">
        <v>0.32900000000000001</v>
      </c>
      <c r="P2346" s="189">
        <v>0.34399999999999997</v>
      </c>
      <c r="Q2346" s="189">
        <v>0.24299999999999999</v>
      </c>
      <c r="R2346" s="189">
        <v>0.25600000000000001</v>
      </c>
      <c r="S2346" s="189">
        <v>8.3000000000000004E-2</v>
      </c>
      <c r="T2346" s="189">
        <v>9.1999999999999998E-2</v>
      </c>
      <c r="U2346" s="189">
        <v>1.7000000000000001E-2</v>
      </c>
      <c r="V2346" s="189">
        <v>2.1000000000000001E-2</v>
      </c>
      <c r="W2346" s="189">
        <v>0.2</v>
      </c>
      <c r="X2346" s="189">
        <v>0.21299999999999999</v>
      </c>
      <c r="Y2346" s="189">
        <v>3.0000000000000001E-3</v>
      </c>
      <c r="Z2346" s="189">
        <v>5.0000000000000001E-3</v>
      </c>
      <c r="AA2346" s="189">
        <v>0.03</v>
      </c>
      <c r="AB2346" s="189">
        <v>3.5000000000000003E-2</v>
      </c>
    </row>
    <row r="2347" spans="1:28" x14ac:dyDescent="0.25">
      <c r="A2347" s="94" t="s">
        <v>3860</v>
      </c>
      <c r="B2347" s="189" t="s">
        <v>143</v>
      </c>
      <c r="C2347" s="189">
        <v>0.47368421052631576</v>
      </c>
      <c r="D2347" s="189">
        <v>0.22064777327935223</v>
      </c>
      <c r="E2347" s="189">
        <v>9.5141700404858295E-2</v>
      </c>
      <c r="F2347" s="189">
        <v>2.2267206477732792E-2</v>
      </c>
      <c r="G2347" s="189">
        <v>0.15789473684210525</v>
      </c>
      <c r="H2347" s="189">
        <v>4.048582995951417E-3</v>
      </c>
      <c r="I2347" s="189">
        <v>2.6315789473684209E-2</v>
      </c>
      <c r="J2347" s="188">
        <v>1</v>
      </c>
      <c r="K2347" s="190">
        <v>494</v>
      </c>
      <c r="L2347" s="94"/>
      <c r="M2347" s="189" t="s">
        <v>143</v>
      </c>
      <c r="N2347" s="189" t="s">
        <v>143</v>
      </c>
      <c r="O2347" s="189">
        <v>0.43</v>
      </c>
      <c r="P2347" s="189">
        <v>0.51800000000000002</v>
      </c>
      <c r="Q2347" s="189">
        <v>0.186</v>
      </c>
      <c r="R2347" s="189">
        <v>0.25900000000000001</v>
      </c>
      <c r="S2347" s="189">
        <v>7.1999999999999995E-2</v>
      </c>
      <c r="T2347" s="189">
        <v>0.124</v>
      </c>
      <c r="U2347" s="189">
        <v>1.2E-2</v>
      </c>
      <c r="V2347" s="189">
        <v>3.9E-2</v>
      </c>
      <c r="W2347" s="189">
        <v>0.128</v>
      </c>
      <c r="X2347" s="189">
        <v>0.193</v>
      </c>
      <c r="Y2347" s="189">
        <v>1E-3</v>
      </c>
      <c r="Z2347" s="189">
        <v>1.4999999999999999E-2</v>
      </c>
      <c r="AA2347" s="189">
        <v>1.4999999999999999E-2</v>
      </c>
      <c r="AB2347" s="189">
        <v>4.3999999999999997E-2</v>
      </c>
    </row>
    <row r="2348" spans="1:28" x14ac:dyDescent="0.25">
      <c r="A2348" s="94" t="s">
        <v>3861</v>
      </c>
      <c r="B2348" s="189" t="s">
        <v>143</v>
      </c>
      <c r="C2348" s="189">
        <v>8.8815789473684209E-2</v>
      </c>
      <c r="D2348" s="189">
        <v>0.23355263157894737</v>
      </c>
      <c r="E2348" s="189">
        <v>5.2631578947368418E-2</v>
      </c>
      <c r="F2348" s="189">
        <v>1.6447368421052631E-2</v>
      </c>
      <c r="G2348" s="189">
        <v>0.52302631578947367</v>
      </c>
      <c r="H2348" s="189">
        <v>3.6184210526315791E-2</v>
      </c>
      <c r="I2348" s="189">
        <v>4.9342105263157895E-2</v>
      </c>
      <c r="J2348" s="188">
        <v>1</v>
      </c>
      <c r="K2348" s="190">
        <v>304</v>
      </c>
      <c r="L2348" s="94"/>
      <c r="M2348" s="189" t="s">
        <v>143</v>
      </c>
      <c r="N2348" s="189" t="s">
        <v>143</v>
      </c>
      <c r="O2348" s="189">
        <v>6.2E-2</v>
      </c>
      <c r="P2348" s="189">
        <v>0.126</v>
      </c>
      <c r="Q2348" s="189">
        <v>0.189</v>
      </c>
      <c r="R2348" s="189">
        <v>0.28399999999999997</v>
      </c>
      <c r="S2348" s="189">
        <v>3.3000000000000002E-2</v>
      </c>
      <c r="T2348" s="189">
        <v>8.4000000000000005E-2</v>
      </c>
      <c r="U2348" s="189">
        <v>7.0000000000000001E-3</v>
      </c>
      <c r="V2348" s="189">
        <v>3.7999999999999999E-2</v>
      </c>
      <c r="W2348" s="189">
        <v>0.46700000000000003</v>
      </c>
      <c r="X2348" s="189">
        <v>0.57899999999999996</v>
      </c>
      <c r="Y2348" s="189">
        <v>0.02</v>
      </c>
      <c r="Z2348" s="189">
        <v>6.4000000000000001E-2</v>
      </c>
      <c r="AA2348" s="189">
        <v>0.03</v>
      </c>
      <c r="AB2348" s="189">
        <v>0.08</v>
      </c>
    </row>
    <row r="2349" spans="1:28" x14ac:dyDescent="0.25">
      <c r="A2349" s="94" t="s">
        <v>3862</v>
      </c>
      <c r="B2349" s="189">
        <v>0.34237288135593219</v>
      </c>
      <c r="C2349" s="189">
        <v>2.542372881355932E-3</v>
      </c>
      <c r="D2349" s="189">
        <v>0.42372881355932202</v>
      </c>
      <c r="E2349" s="189">
        <v>0.21016949152542372</v>
      </c>
      <c r="F2349" s="189">
        <v>2.542372881355932E-3</v>
      </c>
      <c r="G2349" s="189">
        <v>7.6271186440677969E-3</v>
      </c>
      <c r="H2349" s="189" t="s">
        <v>143</v>
      </c>
      <c r="I2349" s="189">
        <v>1.1016949152542373E-2</v>
      </c>
      <c r="J2349" s="188">
        <v>1.0000000000000002</v>
      </c>
      <c r="K2349" s="190">
        <v>1180</v>
      </c>
      <c r="L2349" s="94"/>
      <c r="M2349" s="189">
        <v>0.316</v>
      </c>
      <c r="N2349" s="189">
        <v>0.37</v>
      </c>
      <c r="O2349" s="189">
        <v>1E-3</v>
      </c>
      <c r="P2349" s="189">
        <v>7.0000000000000001E-3</v>
      </c>
      <c r="Q2349" s="189">
        <v>0.39600000000000002</v>
      </c>
      <c r="R2349" s="189">
        <v>0.45200000000000001</v>
      </c>
      <c r="S2349" s="189">
        <v>0.188</v>
      </c>
      <c r="T2349" s="189">
        <v>0.23400000000000001</v>
      </c>
      <c r="U2349" s="189">
        <v>1E-3</v>
      </c>
      <c r="V2349" s="189">
        <v>7.0000000000000001E-3</v>
      </c>
      <c r="W2349" s="189">
        <v>4.0000000000000001E-3</v>
      </c>
      <c r="X2349" s="189">
        <v>1.4E-2</v>
      </c>
      <c r="Y2349" s="189" t="s">
        <v>143</v>
      </c>
      <c r="Z2349" s="189" t="s">
        <v>143</v>
      </c>
      <c r="AA2349" s="189">
        <v>6.0000000000000001E-3</v>
      </c>
      <c r="AB2349" s="189">
        <v>1.9E-2</v>
      </c>
    </row>
    <row r="2350" spans="1:28" x14ac:dyDescent="0.25">
      <c r="A2350" s="94" t="s">
        <v>3863</v>
      </c>
      <c r="B2350" s="189">
        <v>9.0588827377956718E-2</v>
      </c>
      <c r="C2350" s="189">
        <v>0.33064921992954205</v>
      </c>
      <c r="D2350" s="189">
        <v>0.21036738802214394</v>
      </c>
      <c r="E2350" s="189">
        <v>7.2974333165576249E-2</v>
      </c>
      <c r="F2350" s="189">
        <v>4.0261701056869652E-2</v>
      </c>
      <c r="G2350" s="189">
        <v>0.22848515349773527</v>
      </c>
      <c r="H2350" s="189">
        <v>3.5228988424760945E-3</v>
      </c>
      <c r="I2350" s="189">
        <v>2.3150478107700049E-2</v>
      </c>
      <c r="J2350" s="188">
        <v>1</v>
      </c>
      <c r="K2350" s="190">
        <v>1987</v>
      </c>
      <c r="L2350" s="94"/>
      <c r="M2350" s="189">
        <v>7.9000000000000001E-2</v>
      </c>
      <c r="N2350" s="189">
        <v>0.104</v>
      </c>
      <c r="O2350" s="189">
        <v>0.31</v>
      </c>
      <c r="P2350" s="189">
        <v>0.35199999999999998</v>
      </c>
      <c r="Q2350" s="189">
        <v>0.193</v>
      </c>
      <c r="R2350" s="189">
        <v>0.22900000000000001</v>
      </c>
      <c r="S2350" s="189">
        <v>6.2E-2</v>
      </c>
      <c r="T2350" s="189">
        <v>8.5000000000000006E-2</v>
      </c>
      <c r="U2350" s="189">
        <v>3.2000000000000001E-2</v>
      </c>
      <c r="V2350" s="189">
        <v>0.05</v>
      </c>
      <c r="W2350" s="189">
        <v>0.21099999999999999</v>
      </c>
      <c r="X2350" s="189">
        <v>0.247</v>
      </c>
      <c r="Y2350" s="189">
        <v>2E-3</v>
      </c>
      <c r="Z2350" s="189">
        <v>7.0000000000000001E-3</v>
      </c>
      <c r="AA2350" s="189">
        <v>1.7000000000000001E-2</v>
      </c>
      <c r="AB2350" s="189">
        <v>3.1E-2</v>
      </c>
    </row>
    <row r="2351" spans="1:28" x14ac:dyDescent="0.25">
      <c r="A2351" s="94" t="s">
        <v>3864</v>
      </c>
      <c r="B2351" s="189">
        <v>0.31421341206242093</v>
      </c>
      <c r="C2351" s="189">
        <v>0.49219738506959088</v>
      </c>
      <c r="D2351" s="189">
        <v>9.1944327288064107E-2</v>
      </c>
      <c r="E2351" s="189">
        <v>2.9101644875579924E-2</v>
      </c>
      <c r="F2351" s="189">
        <v>4.2176296921130323E-4</v>
      </c>
      <c r="G2351" s="189">
        <v>4.006748207507381E-2</v>
      </c>
      <c r="H2351" s="189">
        <v>2.1088148460565162E-3</v>
      </c>
      <c r="I2351" s="189">
        <v>2.9945170814002532E-2</v>
      </c>
      <c r="J2351" s="188">
        <v>1</v>
      </c>
      <c r="K2351" s="190">
        <v>2371</v>
      </c>
      <c r="L2351" s="94"/>
      <c r="M2351" s="189">
        <v>0.29599999999999999</v>
      </c>
      <c r="N2351" s="189">
        <v>0.33300000000000002</v>
      </c>
      <c r="O2351" s="189">
        <v>0.47199999999999998</v>
      </c>
      <c r="P2351" s="189">
        <v>0.51200000000000001</v>
      </c>
      <c r="Q2351" s="189">
        <v>8.1000000000000003E-2</v>
      </c>
      <c r="R2351" s="189">
        <v>0.104</v>
      </c>
      <c r="S2351" s="189">
        <v>2.3E-2</v>
      </c>
      <c r="T2351" s="189">
        <v>3.6999999999999998E-2</v>
      </c>
      <c r="U2351" s="189">
        <v>0</v>
      </c>
      <c r="V2351" s="189">
        <v>2E-3</v>
      </c>
      <c r="W2351" s="189">
        <v>3.3000000000000002E-2</v>
      </c>
      <c r="X2351" s="189">
        <v>4.9000000000000002E-2</v>
      </c>
      <c r="Y2351" s="189">
        <v>1E-3</v>
      </c>
      <c r="Z2351" s="189">
        <v>5.0000000000000001E-3</v>
      </c>
      <c r="AA2351" s="189">
        <v>2.4E-2</v>
      </c>
      <c r="AB2351" s="189">
        <v>3.7999999999999999E-2</v>
      </c>
    </row>
    <row r="2352" spans="1:28" x14ac:dyDescent="0.25">
      <c r="A2352" s="94" t="s">
        <v>3865</v>
      </c>
      <c r="B2352" s="189" t="s">
        <v>143</v>
      </c>
      <c r="C2352" s="189">
        <v>0.25057471264367814</v>
      </c>
      <c r="D2352" s="189">
        <v>0.33793103448275863</v>
      </c>
      <c r="E2352" s="189">
        <v>0.14252873563218391</v>
      </c>
      <c r="F2352" s="189">
        <v>9.1954022988505746E-3</v>
      </c>
      <c r="G2352" s="189">
        <v>0.22988505747126436</v>
      </c>
      <c r="H2352" s="189">
        <v>4.5977011494252873E-3</v>
      </c>
      <c r="I2352" s="189">
        <v>2.528735632183908E-2</v>
      </c>
      <c r="J2352" s="188">
        <v>1</v>
      </c>
      <c r="K2352" s="190">
        <v>435</v>
      </c>
      <c r="L2352" s="94"/>
      <c r="M2352" s="189" t="s">
        <v>143</v>
      </c>
      <c r="N2352" s="189" t="s">
        <v>143</v>
      </c>
      <c r="O2352" s="189">
        <v>0.21199999999999999</v>
      </c>
      <c r="P2352" s="189">
        <v>0.29299999999999998</v>
      </c>
      <c r="Q2352" s="189">
        <v>0.29499999999999998</v>
      </c>
      <c r="R2352" s="189">
        <v>0.38400000000000001</v>
      </c>
      <c r="S2352" s="189">
        <v>0.113</v>
      </c>
      <c r="T2352" s="189">
        <v>0.17899999999999999</v>
      </c>
      <c r="U2352" s="189">
        <v>4.0000000000000001E-3</v>
      </c>
      <c r="V2352" s="189">
        <v>2.3E-2</v>
      </c>
      <c r="W2352" s="189">
        <v>0.193</v>
      </c>
      <c r="X2352" s="189">
        <v>0.27200000000000002</v>
      </c>
      <c r="Y2352" s="189">
        <v>1E-3</v>
      </c>
      <c r="Z2352" s="189">
        <v>1.7000000000000001E-2</v>
      </c>
      <c r="AA2352" s="189">
        <v>1.4E-2</v>
      </c>
      <c r="AB2352" s="189">
        <v>4.4999999999999998E-2</v>
      </c>
    </row>
    <row r="2353" spans="1:28" x14ac:dyDescent="0.25">
      <c r="A2353" s="94" t="s">
        <v>3866</v>
      </c>
      <c r="B2353" s="189" t="s">
        <v>143</v>
      </c>
      <c r="C2353" s="189">
        <v>0.27886977886977887</v>
      </c>
      <c r="D2353" s="189">
        <v>0.19103194103194104</v>
      </c>
      <c r="E2353" s="189">
        <v>9.7051597051597049E-2</v>
      </c>
      <c r="F2353" s="189">
        <v>1.167076167076167E-2</v>
      </c>
      <c r="G2353" s="189">
        <v>0.39496314496314494</v>
      </c>
      <c r="H2353" s="189">
        <v>4.2997542997542998E-3</v>
      </c>
      <c r="I2353" s="189">
        <v>2.2113022113022112E-2</v>
      </c>
      <c r="J2353" s="188">
        <v>1</v>
      </c>
      <c r="K2353" s="190">
        <v>1628</v>
      </c>
      <c r="L2353" s="94"/>
      <c r="M2353" s="189" t="s">
        <v>143</v>
      </c>
      <c r="N2353" s="189" t="s">
        <v>143</v>
      </c>
      <c r="O2353" s="189">
        <v>0.25800000000000001</v>
      </c>
      <c r="P2353" s="189">
        <v>0.30099999999999999</v>
      </c>
      <c r="Q2353" s="189">
        <v>0.17299999999999999</v>
      </c>
      <c r="R2353" s="189">
        <v>0.21099999999999999</v>
      </c>
      <c r="S2353" s="189">
        <v>8.4000000000000005E-2</v>
      </c>
      <c r="T2353" s="189">
        <v>0.112</v>
      </c>
      <c r="U2353" s="189">
        <v>7.0000000000000001E-3</v>
      </c>
      <c r="V2353" s="189">
        <v>1.7999999999999999E-2</v>
      </c>
      <c r="W2353" s="189">
        <v>0.371</v>
      </c>
      <c r="X2353" s="189">
        <v>0.41899999999999998</v>
      </c>
      <c r="Y2353" s="189">
        <v>2E-3</v>
      </c>
      <c r="Z2353" s="189">
        <v>8.9999999999999993E-3</v>
      </c>
      <c r="AA2353" s="189">
        <v>1.6E-2</v>
      </c>
      <c r="AB2353" s="189">
        <v>0.03</v>
      </c>
    </row>
    <row r="2354" spans="1:28" x14ac:dyDescent="0.25">
      <c r="A2354" s="94" t="s">
        <v>3867</v>
      </c>
      <c r="B2354" s="189" t="s">
        <v>143</v>
      </c>
      <c r="C2354" s="189">
        <v>0.49301675977653631</v>
      </c>
      <c r="D2354" s="189">
        <v>0.32541899441340782</v>
      </c>
      <c r="E2354" s="189">
        <v>6.7039106145251395E-2</v>
      </c>
      <c r="F2354" s="189">
        <v>4.1899441340782122E-3</v>
      </c>
      <c r="G2354" s="189">
        <v>1.3966480446927373E-2</v>
      </c>
      <c r="H2354" s="189">
        <v>2.7932960893854749E-3</v>
      </c>
      <c r="I2354" s="189">
        <v>9.3575418994413406E-2</v>
      </c>
      <c r="J2354" s="188">
        <v>1</v>
      </c>
      <c r="K2354" s="190">
        <v>716</v>
      </c>
      <c r="L2354" s="94"/>
      <c r="M2354" s="189" t="s">
        <v>143</v>
      </c>
      <c r="N2354" s="189" t="s">
        <v>143</v>
      </c>
      <c r="O2354" s="189">
        <v>0.45700000000000002</v>
      </c>
      <c r="P2354" s="189">
        <v>0.53</v>
      </c>
      <c r="Q2354" s="189">
        <v>0.29199999999999998</v>
      </c>
      <c r="R2354" s="189">
        <v>0.36099999999999999</v>
      </c>
      <c r="S2354" s="189">
        <v>5.0999999999999997E-2</v>
      </c>
      <c r="T2354" s="189">
        <v>8.7999999999999995E-2</v>
      </c>
      <c r="U2354" s="189">
        <v>1E-3</v>
      </c>
      <c r="V2354" s="189">
        <v>1.2E-2</v>
      </c>
      <c r="W2354" s="189">
        <v>8.0000000000000002E-3</v>
      </c>
      <c r="X2354" s="189">
        <v>2.5999999999999999E-2</v>
      </c>
      <c r="Y2354" s="189">
        <v>1E-3</v>
      </c>
      <c r="Z2354" s="189">
        <v>0.01</v>
      </c>
      <c r="AA2354" s="189">
        <v>7.3999999999999996E-2</v>
      </c>
      <c r="AB2354" s="189">
        <v>0.11700000000000001</v>
      </c>
    </row>
    <row r="2355" spans="1:28" x14ac:dyDescent="0.25">
      <c r="A2355" s="94" t="s">
        <v>3868</v>
      </c>
      <c r="B2355" s="189" t="s">
        <v>143</v>
      </c>
      <c r="C2355" s="189">
        <v>0.23889739663093415</v>
      </c>
      <c r="D2355" s="189">
        <v>0.31852986217457885</v>
      </c>
      <c r="E2355" s="189">
        <v>0.11638591117917305</v>
      </c>
      <c r="F2355" s="189">
        <v>1.9908116385911178E-2</v>
      </c>
      <c r="G2355" s="189">
        <v>0.26186830015313933</v>
      </c>
      <c r="H2355" s="189" t="s">
        <v>143</v>
      </c>
      <c r="I2355" s="189">
        <v>4.44104134762634E-2</v>
      </c>
      <c r="J2355" s="188">
        <v>1</v>
      </c>
      <c r="K2355" s="190">
        <v>653</v>
      </c>
      <c r="L2355" s="94"/>
      <c r="M2355" s="189" t="s">
        <v>143</v>
      </c>
      <c r="N2355" s="189" t="s">
        <v>143</v>
      </c>
      <c r="O2355" s="189">
        <v>0.20799999999999999</v>
      </c>
      <c r="P2355" s="189">
        <v>0.27300000000000002</v>
      </c>
      <c r="Q2355" s="189">
        <v>0.28399999999999997</v>
      </c>
      <c r="R2355" s="189">
        <v>0.35499999999999998</v>
      </c>
      <c r="S2355" s="189">
        <v>9.4E-2</v>
      </c>
      <c r="T2355" s="189">
        <v>0.14299999999999999</v>
      </c>
      <c r="U2355" s="189">
        <v>1.2E-2</v>
      </c>
      <c r="V2355" s="189">
        <v>3.4000000000000002E-2</v>
      </c>
      <c r="W2355" s="189">
        <v>0.23</v>
      </c>
      <c r="X2355" s="189">
        <v>0.29699999999999999</v>
      </c>
      <c r="Y2355" s="189" t="s">
        <v>143</v>
      </c>
      <c r="Z2355" s="189" t="s">
        <v>143</v>
      </c>
      <c r="AA2355" s="189">
        <v>3.1E-2</v>
      </c>
      <c r="AB2355" s="189">
        <v>6.3E-2</v>
      </c>
    </row>
    <row r="2356" spans="1:28" x14ac:dyDescent="0.25">
      <c r="A2356" s="94" t="s">
        <v>3869</v>
      </c>
      <c r="B2356" s="189" t="s">
        <v>143</v>
      </c>
      <c r="C2356" s="189">
        <v>0.48048048048048048</v>
      </c>
      <c r="D2356" s="189">
        <v>0.14114114114114115</v>
      </c>
      <c r="E2356" s="189">
        <v>6.006006006006006E-2</v>
      </c>
      <c r="F2356" s="189">
        <v>0.11411411411411411</v>
      </c>
      <c r="G2356" s="189">
        <v>0.17717717717717718</v>
      </c>
      <c r="H2356" s="189">
        <v>6.006006006006006E-3</v>
      </c>
      <c r="I2356" s="189">
        <v>2.1021021021021023E-2</v>
      </c>
      <c r="J2356" s="188">
        <v>0.99999999999999989</v>
      </c>
      <c r="K2356" s="190">
        <v>333</v>
      </c>
      <c r="L2356" s="94"/>
      <c r="M2356" s="189" t="s">
        <v>143</v>
      </c>
      <c r="N2356" s="189" t="s">
        <v>143</v>
      </c>
      <c r="O2356" s="189">
        <v>0.42699999999999999</v>
      </c>
      <c r="P2356" s="189">
        <v>0.53400000000000003</v>
      </c>
      <c r="Q2356" s="189">
        <v>0.108</v>
      </c>
      <c r="R2356" s="189">
        <v>0.183</v>
      </c>
      <c r="S2356" s="189">
        <v>3.9E-2</v>
      </c>
      <c r="T2356" s="189">
        <v>9.0999999999999998E-2</v>
      </c>
      <c r="U2356" s="189">
        <v>8.4000000000000005E-2</v>
      </c>
      <c r="V2356" s="189">
        <v>0.153</v>
      </c>
      <c r="W2356" s="189">
        <v>0.14000000000000001</v>
      </c>
      <c r="X2356" s="189">
        <v>0.222</v>
      </c>
      <c r="Y2356" s="189">
        <v>2E-3</v>
      </c>
      <c r="Z2356" s="189">
        <v>2.1999999999999999E-2</v>
      </c>
      <c r="AA2356" s="189">
        <v>0.01</v>
      </c>
      <c r="AB2356" s="189">
        <v>4.2999999999999997E-2</v>
      </c>
    </row>
    <row r="2357" spans="1:28" x14ac:dyDescent="0.25">
      <c r="A2357" s="94" t="s">
        <v>3870</v>
      </c>
      <c r="B2357" s="189" t="s">
        <v>143</v>
      </c>
      <c r="C2357" s="189">
        <v>0.14111922141119221</v>
      </c>
      <c r="D2357" s="189">
        <v>0.18978102189781021</v>
      </c>
      <c r="E2357" s="189">
        <v>0.11192214111922141</v>
      </c>
      <c r="F2357" s="189">
        <v>3.4063260340632603E-2</v>
      </c>
      <c r="G2357" s="189">
        <v>0.49391727493917276</v>
      </c>
      <c r="H2357" s="189">
        <v>9.7323600973236012E-3</v>
      </c>
      <c r="I2357" s="189">
        <v>1.9464720194647202E-2</v>
      </c>
      <c r="J2357" s="188">
        <v>1</v>
      </c>
      <c r="K2357" s="190">
        <v>411</v>
      </c>
      <c r="L2357" s="94"/>
      <c r="M2357" s="189" t="s">
        <v>143</v>
      </c>
      <c r="N2357" s="189" t="s">
        <v>143</v>
      </c>
      <c r="O2357" s="189">
        <v>0.111</v>
      </c>
      <c r="P2357" s="189">
        <v>0.17799999999999999</v>
      </c>
      <c r="Q2357" s="189">
        <v>0.155</v>
      </c>
      <c r="R2357" s="189">
        <v>0.23</v>
      </c>
      <c r="S2357" s="189">
        <v>8.5000000000000006E-2</v>
      </c>
      <c r="T2357" s="189">
        <v>0.14599999999999999</v>
      </c>
      <c r="U2357" s="189">
        <v>0.02</v>
      </c>
      <c r="V2357" s="189">
        <v>5.6000000000000001E-2</v>
      </c>
      <c r="W2357" s="189">
        <v>0.44600000000000001</v>
      </c>
      <c r="X2357" s="189">
        <v>0.54200000000000004</v>
      </c>
      <c r="Y2357" s="189">
        <v>4.0000000000000001E-3</v>
      </c>
      <c r="Z2357" s="189">
        <v>2.5000000000000001E-2</v>
      </c>
      <c r="AA2357" s="189">
        <v>0.01</v>
      </c>
      <c r="AB2357" s="189">
        <v>3.7999999999999999E-2</v>
      </c>
    </row>
    <row r="2358" spans="1:28" x14ac:dyDescent="0.25">
      <c r="A2358" s="94" t="s">
        <v>3871</v>
      </c>
      <c r="B2358" s="189" t="s">
        <v>143</v>
      </c>
      <c r="C2358" s="189">
        <v>0.36906440996708978</v>
      </c>
      <c r="D2358" s="189">
        <v>0.38175834508697698</v>
      </c>
      <c r="E2358" s="189">
        <v>9.4499294781382234E-2</v>
      </c>
      <c r="F2358" s="189">
        <v>1.0343206393982134E-2</v>
      </c>
      <c r="G2358" s="189">
        <v>9.590973201692525E-2</v>
      </c>
      <c r="H2358" s="189">
        <v>3.2910202162670429E-3</v>
      </c>
      <c r="I2358" s="189">
        <v>4.5133991537376586E-2</v>
      </c>
      <c r="J2358" s="188">
        <v>0.99999999999999989</v>
      </c>
      <c r="K2358" s="190">
        <v>2127</v>
      </c>
      <c r="L2358" s="94"/>
      <c r="M2358" s="189" t="s">
        <v>143</v>
      </c>
      <c r="N2358" s="189" t="s">
        <v>143</v>
      </c>
      <c r="O2358" s="189">
        <v>0.34899999999999998</v>
      </c>
      <c r="P2358" s="189">
        <v>0.39</v>
      </c>
      <c r="Q2358" s="189">
        <v>0.36099999999999999</v>
      </c>
      <c r="R2358" s="189">
        <v>0.40300000000000002</v>
      </c>
      <c r="S2358" s="189">
        <v>8.3000000000000004E-2</v>
      </c>
      <c r="T2358" s="189">
        <v>0.108</v>
      </c>
      <c r="U2358" s="189">
        <v>7.0000000000000001E-3</v>
      </c>
      <c r="V2358" s="189">
        <v>1.6E-2</v>
      </c>
      <c r="W2358" s="189">
        <v>8.4000000000000005E-2</v>
      </c>
      <c r="X2358" s="189">
        <v>0.109</v>
      </c>
      <c r="Y2358" s="189">
        <v>2E-3</v>
      </c>
      <c r="Z2358" s="189">
        <v>7.0000000000000001E-3</v>
      </c>
      <c r="AA2358" s="189">
        <v>3.6999999999999998E-2</v>
      </c>
      <c r="AB2358" s="189">
        <v>5.5E-2</v>
      </c>
    </row>
    <row r="2359" spans="1:28" x14ac:dyDescent="0.25">
      <c r="A2359" s="94" t="s">
        <v>3872</v>
      </c>
      <c r="B2359" s="189" t="s">
        <v>143</v>
      </c>
      <c r="C2359" s="189">
        <v>0.54241645244215941</v>
      </c>
      <c r="D2359" s="189">
        <v>0.27763496143958871</v>
      </c>
      <c r="E2359" s="189">
        <v>5.3984575835475578E-2</v>
      </c>
      <c r="F2359" s="189">
        <v>2.5706940874035988E-3</v>
      </c>
      <c r="G2359" s="189">
        <v>8.2262210796915161E-2</v>
      </c>
      <c r="H2359" s="189">
        <v>5.1413881748071976E-3</v>
      </c>
      <c r="I2359" s="189">
        <v>3.5989717223650387E-2</v>
      </c>
      <c r="J2359" s="188">
        <v>1</v>
      </c>
      <c r="K2359" s="190">
        <v>389</v>
      </c>
      <c r="L2359" s="94"/>
      <c r="M2359" s="189" t="s">
        <v>143</v>
      </c>
      <c r="N2359" s="189" t="s">
        <v>143</v>
      </c>
      <c r="O2359" s="189">
        <v>0.49299999999999999</v>
      </c>
      <c r="P2359" s="189">
        <v>0.59099999999999997</v>
      </c>
      <c r="Q2359" s="189">
        <v>0.23499999999999999</v>
      </c>
      <c r="R2359" s="189">
        <v>0.32400000000000001</v>
      </c>
      <c r="S2359" s="189">
        <v>3.5999999999999997E-2</v>
      </c>
      <c r="T2359" s="189">
        <v>8.1000000000000003E-2</v>
      </c>
      <c r="U2359" s="189">
        <v>0</v>
      </c>
      <c r="V2359" s="189">
        <v>1.4E-2</v>
      </c>
      <c r="W2359" s="189">
        <v>5.8999999999999997E-2</v>
      </c>
      <c r="X2359" s="189">
        <v>0.114</v>
      </c>
      <c r="Y2359" s="189">
        <v>1E-3</v>
      </c>
      <c r="Z2359" s="189">
        <v>1.9E-2</v>
      </c>
      <c r="AA2359" s="189">
        <v>2.1999999999999999E-2</v>
      </c>
      <c r="AB2359" s="189">
        <v>5.8999999999999997E-2</v>
      </c>
    </row>
    <row r="2360" spans="1:28" x14ac:dyDescent="0.25">
      <c r="A2360" s="94" t="s">
        <v>3873</v>
      </c>
      <c r="B2360" s="189">
        <v>4.2921013412816691E-2</v>
      </c>
      <c r="C2360" s="189">
        <v>0.30253353204172878</v>
      </c>
      <c r="D2360" s="189">
        <v>0.27704918032786885</v>
      </c>
      <c r="E2360" s="189">
        <v>0.10119225037257824</v>
      </c>
      <c r="F2360" s="189">
        <v>1.3263785394932935E-2</v>
      </c>
      <c r="G2360" s="189">
        <v>0.22146050670640835</v>
      </c>
      <c r="H2360" s="189">
        <v>6.8554396423248882E-3</v>
      </c>
      <c r="I2360" s="189">
        <v>3.4724292101341279E-2</v>
      </c>
      <c r="J2360" s="188">
        <v>1</v>
      </c>
      <c r="K2360" s="190">
        <v>6710</v>
      </c>
      <c r="L2360" s="94"/>
      <c r="M2360" s="189">
        <v>3.7999999999999999E-2</v>
      </c>
      <c r="N2360" s="189">
        <v>4.8000000000000001E-2</v>
      </c>
      <c r="O2360" s="189">
        <v>0.29199999999999998</v>
      </c>
      <c r="P2360" s="189">
        <v>0.314</v>
      </c>
      <c r="Q2360" s="189">
        <v>0.26600000000000001</v>
      </c>
      <c r="R2360" s="189">
        <v>0.28799999999999998</v>
      </c>
      <c r="S2360" s="189">
        <v>9.4E-2</v>
      </c>
      <c r="T2360" s="189">
        <v>0.109</v>
      </c>
      <c r="U2360" s="189">
        <v>1.0999999999999999E-2</v>
      </c>
      <c r="V2360" s="189">
        <v>1.6E-2</v>
      </c>
      <c r="W2360" s="189">
        <v>0.21199999999999999</v>
      </c>
      <c r="X2360" s="189">
        <v>0.23200000000000001</v>
      </c>
      <c r="Y2360" s="189">
        <v>5.0000000000000001E-3</v>
      </c>
      <c r="Z2360" s="189">
        <v>8.9999999999999993E-3</v>
      </c>
      <c r="AA2360" s="189">
        <v>3.1E-2</v>
      </c>
      <c r="AB2360" s="189">
        <v>3.9E-2</v>
      </c>
    </row>
    <row r="2361" spans="1:28" x14ac:dyDescent="0.25">
      <c r="A2361" s="94" t="s">
        <v>3874</v>
      </c>
      <c r="B2361" s="189" t="s">
        <v>143</v>
      </c>
      <c r="C2361" s="189">
        <v>0.34123222748815168</v>
      </c>
      <c r="D2361" s="189">
        <v>0.30805687203791471</v>
      </c>
      <c r="E2361" s="189">
        <v>0.11848341232227488</v>
      </c>
      <c r="F2361" s="189">
        <v>9.4786729857819912E-3</v>
      </c>
      <c r="G2361" s="189">
        <v>0.19431279620853081</v>
      </c>
      <c r="H2361" s="189" t="s">
        <v>143</v>
      </c>
      <c r="I2361" s="189">
        <v>2.843601895734597E-2</v>
      </c>
      <c r="J2361" s="188">
        <v>1</v>
      </c>
      <c r="K2361" s="190">
        <v>211</v>
      </c>
      <c r="L2361" s="94"/>
      <c r="M2361" s="189" t="s">
        <v>143</v>
      </c>
      <c r="N2361" s="189" t="s">
        <v>143</v>
      </c>
      <c r="O2361" s="189">
        <v>0.28100000000000003</v>
      </c>
      <c r="P2361" s="189">
        <v>0.40799999999999997</v>
      </c>
      <c r="Q2361" s="189">
        <v>0.25</v>
      </c>
      <c r="R2361" s="189">
        <v>0.373</v>
      </c>
      <c r="S2361" s="189">
        <v>8.2000000000000003E-2</v>
      </c>
      <c r="T2361" s="189">
        <v>0.16900000000000001</v>
      </c>
      <c r="U2361" s="189">
        <v>3.0000000000000001E-3</v>
      </c>
      <c r="V2361" s="189">
        <v>3.4000000000000002E-2</v>
      </c>
      <c r="W2361" s="189">
        <v>0.14699999999999999</v>
      </c>
      <c r="X2361" s="189">
        <v>0.253</v>
      </c>
      <c r="Y2361" s="189" t="s">
        <v>143</v>
      </c>
      <c r="Z2361" s="189" t="s">
        <v>143</v>
      </c>
      <c r="AA2361" s="189">
        <v>1.2999999999999999E-2</v>
      </c>
      <c r="AB2361" s="189">
        <v>6.0999999999999999E-2</v>
      </c>
    </row>
    <row r="2362" spans="1:28" x14ac:dyDescent="0.25">
      <c r="A2362" s="94" t="s">
        <v>3875</v>
      </c>
      <c r="B2362" s="189" t="s">
        <v>143</v>
      </c>
      <c r="C2362" s="189">
        <v>7.7253218884120178E-2</v>
      </c>
      <c r="D2362" s="189">
        <v>0.26609442060085836</v>
      </c>
      <c r="E2362" s="189">
        <v>9.8712446351931327E-2</v>
      </c>
      <c r="F2362" s="189">
        <v>8.5836909871244635E-3</v>
      </c>
      <c r="G2362" s="189">
        <v>0.50643776824034337</v>
      </c>
      <c r="H2362" s="189">
        <v>2.1459227467811159E-2</v>
      </c>
      <c r="I2362" s="189">
        <v>2.1459227467811159E-2</v>
      </c>
      <c r="J2362" s="188">
        <v>1</v>
      </c>
      <c r="K2362" s="190">
        <v>233</v>
      </c>
      <c r="L2362" s="94"/>
      <c r="M2362" s="189" t="s">
        <v>143</v>
      </c>
      <c r="N2362" s="189" t="s">
        <v>143</v>
      </c>
      <c r="O2362" s="189">
        <v>4.9000000000000002E-2</v>
      </c>
      <c r="P2362" s="189">
        <v>0.11899999999999999</v>
      </c>
      <c r="Q2362" s="189">
        <v>0.21299999999999999</v>
      </c>
      <c r="R2362" s="189">
        <v>0.32600000000000001</v>
      </c>
      <c r="S2362" s="189">
        <v>6.7000000000000004E-2</v>
      </c>
      <c r="T2362" s="189">
        <v>0.14399999999999999</v>
      </c>
      <c r="U2362" s="189">
        <v>2E-3</v>
      </c>
      <c r="V2362" s="189">
        <v>3.1E-2</v>
      </c>
      <c r="W2362" s="189">
        <v>0.443</v>
      </c>
      <c r="X2362" s="189">
        <v>0.56999999999999995</v>
      </c>
      <c r="Y2362" s="189">
        <v>8.9999999999999993E-3</v>
      </c>
      <c r="Z2362" s="189">
        <v>4.9000000000000002E-2</v>
      </c>
      <c r="AA2362" s="189">
        <v>8.9999999999999993E-3</v>
      </c>
      <c r="AB2362" s="189">
        <v>4.9000000000000002E-2</v>
      </c>
    </row>
    <row r="2363" spans="1:28" x14ac:dyDescent="0.25">
      <c r="A2363" s="94" t="s">
        <v>3876</v>
      </c>
      <c r="B2363" s="189">
        <v>1.4778325123152709E-2</v>
      </c>
      <c r="C2363" s="189" t="s">
        <v>143</v>
      </c>
      <c r="D2363" s="189">
        <v>0.74630541871921185</v>
      </c>
      <c r="E2363" s="189">
        <v>0.17733990147783252</v>
      </c>
      <c r="F2363" s="189" t="s">
        <v>143</v>
      </c>
      <c r="G2363" s="189">
        <v>1.4778325123152709E-2</v>
      </c>
      <c r="H2363" s="189" t="s">
        <v>143</v>
      </c>
      <c r="I2363" s="189">
        <v>4.6798029556650245E-2</v>
      </c>
      <c r="J2363" s="188">
        <v>1</v>
      </c>
      <c r="K2363" s="190">
        <v>406</v>
      </c>
      <c r="L2363" s="94"/>
      <c r="M2363" s="189">
        <v>7.0000000000000001E-3</v>
      </c>
      <c r="N2363" s="189">
        <v>3.2000000000000001E-2</v>
      </c>
      <c r="O2363" s="189" t="s">
        <v>143</v>
      </c>
      <c r="P2363" s="189" t="s">
        <v>143</v>
      </c>
      <c r="Q2363" s="189">
        <v>0.70199999999999996</v>
      </c>
      <c r="R2363" s="189">
        <v>0.78600000000000003</v>
      </c>
      <c r="S2363" s="189">
        <v>0.14299999999999999</v>
      </c>
      <c r="T2363" s="189">
        <v>0.217</v>
      </c>
      <c r="U2363" s="189" t="s">
        <v>143</v>
      </c>
      <c r="V2363" s="189" t="s">
        <v>143</v>
      </c>
      <c r="W2363" s="189">
        <v>7.0000000000000001E-3</v>
      </c>
      <c r="X2363" s="189">
        <v>3.2000000000000001E-2</v>
      </c>
      <c r="Y2363" s="189" t="s">
        <v>143</v>
      </c>
      <c r="Z2363" s="189" t="s">
        <v>143</v>
      </c>
      <c r="AA2363" s="189">
        <v>0.03</v>
      </c>
      <c r="AB2363" s="189">
        <v>7.1999999999999995E-2</v>
      </c>
    </row>
    <row r="2364" spans="1:28" x14ac:dyDescent="0.25">
      <c r="A2364" s="94" t="s">
        <v>3877</v>
      </c>
      <c r="B2364" s="189">
        <v>6.0941828254847646E-2</v>
      </c>
      <c r="C2364" s="189">
        <v>0.3047091412742382</v>
      </c>
      <c r="D2364" s="189">
        <v>0.27562326869806092</v>
      </c>
      <c r="E2364" s="189">
        <v>6.9252077562326875E-2</v>
      </c>
      <c r="F2364" s="189">
        <v>2.077562326869806E-2</v>
      </c>
      <c r="G2364" s="189">
        <v>0.24099722991689751</v>
      </c>
      <c r="H2364" s="189">
        <v>8.3102493074792248E-3</v>
      </c>
      <c r="I2364" s="189">
        <v>1.9390581717451522E-2</v>
      </c>
      <c r="J2364" s="188">
        <v>1</v>
      </c>
      <c r="K2364" s="190">
        <v>722</v>
      </c>
      <c r="L2364" s="94"/>
      <c r="M2364" s="189">
        <v>4.5999999999999999E-2</v>
      </c>
      <c r="N2364" s="189">
        <v>8.1000000000000003E-2</v>
      </c>
      <c r="O2364" s="189">
        <v>0.27200000000000002</v>
      </c>
      <c r="P2364" s="189">
        <v>0.33900000000000002</v>
      </c>
      <c r="Q2364" s="189">
        <v>0.24399999999999999</v>
      </c>
      <c r="R2364" s="189">
        <v>0.309</v>
      </c>
      <c r="S2364" s="189">
        <v>5.2999999999999999E-2</v>
      </c>
      <c r="T2364" s="189">
        <v>0.09</v>
      </c>
      <c r="U2364" s="189">
        <v>1.2999999999999999E-2</v>
      </c>
      <c r="V2364" s="189">
        <v>3.4000000000000002E-2</v>
      </c>
      <c r="W2364" s="189">
        <v>0.21099999999999999</v>
      </c>
      <c r="X2364" s="189">
        <v>0.27400000000000002</v>
      </c>
      <c r="Y2364" s="189">
        <v>4.0000000000000001E-3</v>
      </c>
      <c r="Z2364" s="189">
        <v>1.7999999999999999E-2</v>
      </c>
      <c r="AA2364" s="189">
        <v>1.2E-2</v>
      </c>
      <c r="AB2364" s="189">
        <v>3.2000000000000001E-2</v>
      </c>
    </row>
    <row r="2365" spans="1:28" x14ac:dyDescent="0.25">
      <c r="A2365" s="94" t="s">
        <v>3878</v>
      </c>
      <c r="B2365" s="189">
        <v>0.24495967741935484</v>
      </c>
      <c r="C2365" s="189">
        <v>0.51310483870967738</v>
      </c>
      <c r="D2365" s="189">
        <v>0.10887096774193548</v>
      </c>
      <c r="E2365" s="189">
        <v>4.5362903225806453E-2</v>
      </c>
      <c r="F2365" s="189">
        <v>2.0161290322580645E-3</v>
      </c>
      <c r="G2365" s="189">
        <v>4.2338709677419352E-2</v>
      </c>
      <c r="H2365" s="189">
        <v>3.0241935483870967E-3</v>
      </c>
      <c r="I2365" s="189">
        <v>4.0322580645161289E-2</v>
      </c>
      <c r="J2365" s="188">
        <v>1.0000000000000002</v>
      </c>
      <c r="K2365" s="190">
        <v>992</v>
      </c>
      <c r="L2365" s="94"/>
      <c r="M2365" s="189">
        <v>0.219</v>
      </c>
      <c r="N2365" s="189">
        <v>0.27300000000000002</v>
      </c>
      <c r="O2365" s="189">
        <v>0.48199999999999998</v>
      </c>
      <c r="P2365" s="189">
        <v>0.54400000000000004</v>
      </c>
      <c r="Q2365" s="189">
        <v>9.0999999999999998E-2</v>
      </c>
      <c r="R2365" s="189">
        <v>0.13</v>
      </c>
      <c r="S2365" s="189">
        <v>3.4000000000000002E-2</v>
      </c>
      <c r="T2365" s="189">
        <v>0.06</v>
      </c>
      <c r="U2365" s="189">
        <v>1E-3</v>
      </c>
      <c r="V2365" s="189">
        <v>7.0000000000000001E-3</v>
      </c>
      <c r="W2365" s="189">
        <v>3.1E-2</v>
      </c>
      <c r="X2365" s="189">
        <v>5.7000000000000002E-2</v>
      </c>
      <c r="Y2365" s="189">
        <v>1E-3</v>
      </c>
      <c r="Z2365" s="189">
        <v>8.9999999999999993E-3</v>
      </c>
      <c r="AA2365" s="189">
        <v>0.03</v>
      </c>
      <c r="AB2365" s="189">
        <v>5.3999999999999999E-2</v>
      </c>
    </row>
    <row r="2366" spans="1:28" x14ac:dyDescent="0.25">
      <c r="A2366" s="94" t="s">
        <v>3879</v>
      </c>
      <c r="B2366" s="189" t="s">
        <v>143</v>
      </c>
      <c r="C2366" s="189">
        <v>0.21118012422360249</v>
      </c>
      <c r="D2366" s="189">
        <v>0.2484472049689441</v>
      </c>
      <c r="E2366" s="189">
        <v>0.2484472049689441</v>
      </c>
      <c r="F2366" s="189">
        <v>6.2111801242236021E-3</v>
      </c>
      <c r="G2366" s="189">
        <v>0.26708074534161491</v>
      </c>
      <c r="H2366" s="189">
        <v>6.2111801242236021E-3</v>
      </c>
      <c r="I2366" s="189">
        <v>1.2422360248447204E-2</v>
      </c>
      <c r="J2366" s="188">
        <v>1</v>
      </c>
      <c r="K2366" s="190">
        <v>161</v>
      </c>
      <c r="L2366" s="94"/>
      <c r="M2366" s="189" t="s">
        <v>143</v>
      </c>
      <c r="N2366" s="189" t="s">
        <v>143</v>
      </c>
      <c r="O2366" s="189">
        <v>0.155</v>
      </c>
      <c r="P2366" s="189">
        <v>0.28100000000000003</v>
      </c>
      <c r="Q2366" s="189">
        <v>0.188</v>
      </c>
      <c r="R2366" s="189">
        <v>0.32100000000000001</v>
      </c>
      <c r="S2366" s="189">
        <v>0.188</v>
      </c>
      <c r="T2366" s="189">
        <v>0.32100000000000001</v>
      </c>
      <c r="U2366" s="189">
        <v>1E-3</v>
      </c>
      <c r="V2366" s="189">
        <v>3.4000000000000002E-2</v>
      </c>
      <c r="W2366" s="189">
        <v>0.20499999999999999</v>
      </c>
      <c r="X2366" s="189">
        <v>0.34</v>
      </c>
      <c r="Y2366" s="189">
        <v>1E-3</v>
      </c>
      <c r="Z2366" s="189">
        <v>3.4000000000000002E-2</v>
      </c>
      <c r="AA2366" s="189">
        <v>3.0000000000000001E-3</v>
      </c>
      <c r="AB2366" s="189">
        <v>4.3999999999999997E-2</v>
      </c>
    </row>
    <row r="2367" spans="1:28" x14ac:dyDescent="0.25">
      <c r="A2367" s="94" t="s">
        <v>3880</v>
      </c>
      <c r="B2367" s="189" t="s">
        <v>143</v>
      </c>
      <c r="C2367" s="189">
        <v>0.17617866004962779</v>
      </c>
      <c r="D2367" s="189">
        <v>0.25930521091811415</v>
      </c>
      <c r="E2367" s="189">
        <v>9.9255583126550875E-2</v>
      </c>
      <c r="F2367" s="189">
        <v>1.7369727047146403E-2</v>
      </c>
      <c r="G2367" s="189">
        <v>0.41687344913151364</v>
      </c>
      <c r="H2367" s="189">
        <v>1.3647642679900745E-2</v>
      </c>
      <c r="I2367" s="189">
        <v>1.7369727047146403E-2</v>
      </c>
      <c r="J2367" s="188">
        <v>1</v>
      </c>
      <c r="K2367" s="190">
        <v>806</v>
      </c>
      <c r="L2367" s="94"/>
      <c r="M2367" s="189" t="s">
        <v>143</v>
      </c>
      <c r="N2367" s="189" t="s">
        <v>143</v>
      </c>
      <c r="O2367" s="189">
        <v>0.151</v>
      </c>
      <c r="P2367" s="189">
        <v>0.20399999999999999</v>
      </c>
      <c r="Q2367" s="189">
        <v>0.23</v>
      </c>
      <c r="R2367" s="189">
        <v>0.29099999999999998</v>
      </c>
      <c r="S2367" s="189">
        <v>0.08</v>
      </c>
      <c r="T2367" s="189">
        <v>0.122</v>
      </c>
      <c r="U2367" s="189">
        <v>0.01</v>
      </c>
      <c r="V2367" s="189">
        <v>2.9000000000000001E-2</v>
      </c>
      <c r="W2367" s="189">
        <v>0.38300000000000001</v>
      </c>
      <c r="X2367" s="189">
        <v>0.45100000000000001</v>
      </c>
      <c r="Y2367" s="189">
        <v>8.0000000000000002E-3</v>
      </c>
      <c r="Z2367" s="189">
        <v>2.4E-2</v>
      </c>
      <c r="AA2367" s="189">
        <v>0.01</v>
      </c>
      <c r="AB2367" s="189">
        <v>2.9000000000000001E-2</v>
      </c>
    </row>
    <row r="2368" spans="1:28" x14ac:dyDescent="0.25">
      <c r="A2368" s="94" t="s">
        <v>3881</v>
      </c>
      <c r="B2368" s="189" t="s">
        <v>143</v>
      </c>
      <c r="C2368" s="189">
        <v>0.51322751322751325</v>
      </c>
      <c r="D2368" s="189">
        <v>0.24338624338624337</v>
      </c>
      <c r="E2368" s="189">
        <v>0.10582010582010581</v>
      </c>
      <c r="F2368" s="189">
        <v>5.2910052910052907E-3</v>
      </c>
      <c r="G2368" s="189">
        <v>4.7619047619047616E-2</v>
      </c>
      <c r="H2368" s="189" t="s">
        <v>143</v>
      </c>
      <c r="I2368" s="189">
        <v>8.4656084656084651E-2</v>
      </c>
      <c r="J2368" s="188">
        <v>1</v>
      </c>
      <c r="K2368" s="190">
        <v>189</v>
      </c>
      <c r="L2368" s="94"/>
      <c r="M2368" s="189" t="s">
        <v>143</v>
      </c>
      <c r="N2368" s="189" t="s">
        <v>143</v>
      </c>
      <c r="O2368" s="189">
        <v>0.442</v>
      </c>
      <c r="P2368" s="189">
        <v>0.58399999999999996</v>
      </c>
      <c r="Q2368" s="189">
        <v>0.188</v>
      </c>
      <c r="R2368" s="189">
        <v>0.309</v>
      </c>
      <c r="S2368" s="189">
        <v>7.0000000000000007E-2</v>
      </c>
      <c r="T2368" s="189">
        <v>0.158</v>
      </c>
      <c r="U2368" s="189">
        <v>1E-3</v>
      </c>
      <c r="V2368" s="189">
        <v>2.9000000000000001E-2</v>
      </c>
      <c r="W2368" s="189">
        <v>2.5000000000000001E-2</v>
      </c>
      <c r="X2368" s="189">
        <v>8.7999999999999995E-2</v>
      </c>
      <c r="Y2368" s="189" t="s">
        <v>143</v>
      </c>
      <c r="Z2368" s="189" t="s">
        <v>143</v>
      </c>
      <c r="AA2368" s="189">
        <v>5.2999999999999999E-2</v>
      </c>
      <c r="AB2368" s="189">
        <v>0.13300000000000001</v>
      </c>
    </row>
    <row r="2369" spans="1:28" x14ac:dyDescent="0.25">
      <c r="A2369" s="94" t="s">
        <v>3882</v>
      </c>
      <c r="B2369" s="189" t="s">
        <v>143</v>
      </c>
      <c r="C2369" s="189">
        <v>0.25</v>
      </c>
      <c r="D2369" s="189">
        <v>0.32857142857142857</v>
      </c>
      <c r="E2369" s="189">
        <v>0.12857142857142856</v>
      </c>
      <c r="F2369" s="189">
        <v>1.0714285714285714E-2</v>
      </c>
      <c r="G2369" s="189">
        <v>0.23214285714285715</v>
      </c>
      <c r="H2369" s="189">
        <v>3.5714285714285713E-3</v>
      </c>
      <c r="I2369" s="189">
        <v>4.642857142857143E-2</v>
      </c>
      <c r="J2369" s="188">
        <v>1</v>
      </c>
      <c r="K2369" s="190">
        <v>280</v>
      </c>
      <c r="L2369" s="94"/>
      <c r="M2369" s="189" t="s">
        <v>143</v>
      </c>
      <c r="N2369" s="189" t="s">
        <v>143</v>
      </c>
      <c r="O2369" s="189">
        <v>0.20300000000000001</v>
      </c>
      <c r="P2369" s="189">
        <v>0.30399999999999999</v>
      </c>
      <c r="Q2369" s="189">
        <v>0.27600000000000002</v>
      </c>
      <c r="R2369" s="189">
        <v>0.38600000000000001</v>
      </c>
      <c r="S2369" s="189">
        <v>9.4E-2</v>
      </c>
      <c r="T2369" s="189">
        <v>0.17299999999999999</v>
      </c>
      <c r="U2369" s="189">
        <v>4.0000000000000001E-3</v>
      </c>
      <c r="V2369" s="189">
        <v>3.1E-2</v>
      </c>
      <c r="W2369" s="189">
        <v>0.187</v>
      </c>
      <c r="X2369" s="189">
        <v>0.28499999999999998</v>
      </c>
      <c r="Y2369" s="189">
        <v>1E-3</v>
      </c>
      <c r="Z2369" s="189">
        <v>0.02</v>
      </c>
      <c r="AA2369" s="189">
        <v>2.7E-2</v>
      </c>
      <c r="AB2369" s="189">
        <v>7.8E-2</v>
      </c>
    </row>
    <row r="2370" spans="1:28" x14ac:dyDescent="0.25">
      <c r="A2370" s="94" t="s">
        <v>3883</v>
      </c>
      <c r="B2370" s="189" t="s">
        <v>143</v>
      </c>
      <c r="C2370" s="189">
        <v>0.41975308641975306</v>
      </c>
      <c r="D2370" s="189">
        <v>0.17901234567901234</v>
      </c>
      <c r="E2370" s="189">
        <v>1.8518518518518517E-2</v>
      </c>
      <c r="F2370" s="189">
        <v>8.0246913580246909E-2</v>
      </c>
      <c r="G2370" s="189">
        <v>0.27160493827160492</v>
      </c>
      <c r="H2370" s="189">
        <v>6.1728395061728392E-3</v>
      </c>
      <c r="I2370" s="189">
        <v>2.4691358024691357E-2</v>
      </c>
      <c r="J2370" s="188">
        <v>1</v>
      </c>
      <c r="K2370" s="190">
        <v>162</v>
      </c>
      <c r="L2370" s="94"/>
      <c r="M2370" s="189" t="s">
        <v>143</v>
      </c>
      <c r="N2370" s="189" t="s">
        <v>143</v>
      </c>
      <c r="O2370" s="189">
        <v>0.34599999999999997</v>
      </c>
      <c r="P2370" s="189">
        <v>0.497</v>
      </c>
      <c r="Q2370" s="189">
        <v>0.128</v>
      </c>
      <c r="R2370" s="189">
        <v>0.245</v>
      </c>
      <c r="S2370" s="189">
        <v>6.0000000000000001E-3</v>
      </c>
      <c r="T2370" s="189">
        <v>5.2999999999999999E-2</v>
      </c>
      <c r="U2370" s="189">
        <v>4.7E-2</v>
      </c>
      <c r="V2370" s="189">
        <v>0.13200000000000001</v>
      </c>
      <c r="W2370" s="189">
        <v>0.20899999999999999</v>
      </c>
      <c r="X2370" s="189">
        <v>0.34499999999999997</v>
      </c>
      <c r="Y2370" s="189">
        <v>1E-3</v>
      </c>
      <c r="Z2370" s="189">
        <v>3.4000000000000002E-2</v>
      </c>
      <c r="AA2370" s="189">
        <v>0.01</v>
      </c>
      <c r="AB2370" s="189">
        <v>6.2E-2</v>
      </c>
    </row>
    <row r="2371" spans="1:28" x14ac:dyDescent="0.25">
      <c r="A2371" s="94" t="s">
        <v>3884</v>
      </c>
      <c r="B2371" s="189" t="s">
        <v>143</v>
      </c>
      <c r="C2371" s="189">
        <v>0.14201183431952663</v>
      </c>
      <c r="D2371" s="189">
        <v>0.16568047337278108</v>
      </c>
      <c r="E2371" s="189">
        <v>0.11242603550295859</v>
      </c>
      <c r="F2371" s="189">
        <v>2.3668639053254437E-2</v>
      </c>
      <c r="G2371" s="189">
        <v>0.52071005917159763</v>
      </c>
      <c r="H2371" s="189">
        <v>1.7751479289940829E-2</v>
      </c>
      <c r="I2371" s="189">
        <v>1.7751479289940829E-2</v>
      </c>
      <c r="J2371" s="188">
        <v>1</v>
      </c>
      <c r="K2371" s="190">
        <v>169</v>
      </c>
      <c r="L2371" s="94"/>
      <c r="M2371" s="189" t="s">
        <v>143</v>
      </c>
      <c r="N2371" s="189" t="s">
        <v>143</v>
      </c>
      <c r="O2371" s="189">
        <v>9.7000000000000003E-2</v>
      </c>
      <c r="P2371" s="189">
        <v>0.20300000000000001</v>
      </c>
      <c r="Q2371" s="189">
        <v>0.11700000000000001</v>
      </c>
      <c r="R2371" s="189">
        <v>0.22900000000000001</v>
      </c>
      <c r="S2371" s="189">
        <v>7.2999999999999995E-2</v>
      </c>
      <c r="T2371" s="189">
        <v>0.16900000000000001</v>
      </c>
      <c r="U2371" s="189">
        <v>8.9999999999999993E-3</v>
      </c>
      <c r="V2371" s="189">
        <v>5.8999999999999997E-2</v>
      </c>
      <c r="W2371" s="189">
        <v>0.44600000000000001</v>
      </c>
      <c r="X2371" s="189">
        <v>0.59499999999999997</v>
      </c>
      <c r="Y2371" s="189">
        <v>6.0000000000000001E-3</v>
      </c>
      <c r="Z2371" s="189">
        <v>5.0999999999999997E-2</v>
      </c>
      <c r="AA2371" s="189">
        <v>6.0000000000000001E-3</v>
      </c>
      <c r="AB2371" s="189">
        <v>5.0999999999999997E-2</v>
      </c>
    </row>
    <row r="2372" spans="1:28" x14ac:dyDescent="0.25">
      <c r="A2372" s="94" t="s">
        <v>3885</v>
      </c>
      <c r="B2372" s="189" t="s">
        <v>143</v>
      </c>
      <c r="C2372" s="189">
        <v>0.375</v>
      </c>
      <c r="D2372" s="189">
        <v>0.41</v>
      </c>
      <c r="E2372" s="189">
        <v>9.5000000000000001E-2</v>
      </c>
      <c r="F2372" s="189">
        <v>1E-3</v>
      </c>
      <c r="G2372" s="189">
        <v>7.3999999999999996E-2</v>
      </c>
      <c r="H2372" s="189">
        <v>3.0000000000000001E-3</v>
      </c>
      <c r="I2372" s="189">
        <v>4.2000000000000003E-2</v>
      </c>
      <c r="J2372" s="188">
        <v>0.99999999999999989</v>
      </c>
      <c r="K2372" s="190">
        <v>1000</v>
      </c>
      <c r="L2372" s="94"/>
      <c r="M2372" s="189" t="s">
        <v>143</v>
      </c>
      <c r="N2372" s="189" t="s">
        <v>143</v>
      </c>
      <c r="O2372" s="189">
        <v>0.34599999999999997</v>
      </c>
      <c r="P2372" s="189">
        <v>0.40500000000000003</v>
      </c>
      <c r="Q2372" s="189">
        <v>0.38</v>
      </c>
      <c r="R2372" s="189">
        <v>0.441</v>
      </c>
      <c r="S2372" s="189">
        <v>7.8E-2</v>
      </c>
      <c r="T2372" s="189">
        <v>0.115</v>
      </c>
      <c r="U2372" s="189">
        <v>0</v>
      </c>
      <c r="V2372" s="189">
        <v>6.0000000000000001E-3</v>
      </c>
      <c r="W2372" s="189">
        <v>5.8999999999999997E-2</v>
      </c>
      <c r="X2372" s="189">
        <v>9.1999999999999998E-2</v>
      </c>
      <c r="Y2372" s="189">
        <v>1E-3</v>
      </c>
      <c r="Z2372" s="189">
        <v>8.9999999999999993E-3</v>
      </c>
      <c r="AA2372" s="189">
        <v>3.1E-2</v>
      </c>
      <c r="AB2372" s="189">
        <v>5.6000000000000001E-2</v>
      </c>
    </row>
    <row r="2373" spans="1:28" x14ac:dyDescent="0.25">
      <c r="A2373" s="94" t="s">
        <v>3886</v>
      </c>
      <c r="B2373" s="189" t="s">
        <v>143</v>
      </c>
      <c r="C2373" s="189">
        <v>0.45226130653266333</v>
      </c>
      <c r="D2373" s="189">
        <v>0.32160804020100503</v>
      </c>
      <c r="E2373" s="189">
        <v>8.0402010050251257E-2</v>
      </c>
      <c r="F2373" s="189">
        <v>5.0251256281407036E-3</v>
      </c>
      <c r="G2373" s="189">
        <v>8.0402010050251257E-2</v>
      </c>
      <c r="H2373" s="189">
        <v>5.0251256281407036E-3</v>
      </c>
      <c r="I2373" s="189">
        <v>5.5276381909547742E-2</v>
      </c>
      <c r="J2373" s="188">
        <v>1</v>
      </c>
      <c r="K2373" s="190">
        <v>199</v>
      </c>
      <c r="L2373" s="94"/>
      <c r="M2373" s="189" t="s">
        <v>143</v>
      </c>
      <c r="N2373" s="189" t="s">
        <v>143</v>
      </c>
      <c r="O2373" s="189">
        <v>0.38500000000000001</v>
      </c>
      <c r="P2373" s="189">
        <v>0.52200000000000002</v>
      </c>
      <c r="Q2373" s="189">
        <v>0.26100000000000001</v>
      </c>
      <c r="R2373" s="189">
        <v>0.38900000000000001</v>
      </c>
      <c r="S2373" s="189">
        <v>0.05</v>
      </c>
      <c r="T2373" s="189">
        <v>0.127</v>
      </c>
      <c r="U2373" s="189">
        <v>1E-3</v>
      </c>
      <c r="V2373" s="189">
        <v>2.8000000000000001E-2</v>
      </c>
      <c r="W2373" s="189">
        <v>0.05</v>
      </c>
      <c r="X2373" s="189">
        <v>0.127</v>
      </c>
      <c r="Y2373" s="189">
        <v>1E-3</v>
      </c>
      <c r="Z2373" s="189">
        <v>2.8000000000000001E-2</v>
      </c>
      <c r="AA2373" s="189">
        <v>3.1E-2</v>
      </c>
      <c r="AB2373" s="189">
        <v>9.6000000000000002E-2</v>
      </c>
    </row>
    <row r="2374" spans="1:28" x14ac:dyDescent="0.25">
      <c r="A2374" s="94" t="s">
        <v>3887</v>
      </c>
      <c r="B2374" s="189">
        <v>5.4626216803704754E-2</v>
      </c>
      <c r="C2374" s="189">
        <v>0.31660523580001892</v>
      </c>
      <c r="D2374" s="189">
        <v>0.23003496833947643</v>
      </c>
      <c r="E2374" s="189">
        <v>0.12305075134675361</v>
      </c>
      <c r="F2374" s="189">
        <v>1.6161043379642755E-2</v>
      </c>
      <c r="G2374" s="189">
        <v>0.23693412720914847</v>
      </c>
      <c r="H2374" s="189">
        <v>6.2375956903884325E-3</v>
      </c>
      <c r="I2374" s="189">
        <v>1.6350061430866647E-2</v>
      </c>
      <c r="J2374" s="188">
        <v>1</v>
      </c>
      <c r="K2374" s="190">
        <v>10581</v>
      </c>
      <c r="L2374" s="94"/>
      <c r="M2374" s="189">
        <v>0.05</v>
      </c>
      <c r="N2374" s="189">
        <v>5.8999999999999997E-2</v>
      </c>
      <c r="O2374" s="189">
        <v>0.308</v>
      </c>
      <c r="P2374" s="189">
        <v>0.32600000000000001</v>
      </c>
      <c r="Q2374" s="189">
        <v>0.222</v>
      </c>
      <c r="R2374" s="189">
        <v>0.23799999999999999</v>
      </c>
      <c r="S2374" s="189">
        <v>0.11700000000000001</v>
      </c>
      <c r="T2374" s="189">
        <v>0.129</v>
      </c>
      <c r="U2374" s="189">
        <v>1.4E-2</v>
      </c>
      <c r="V2374" s="189">
        <v>1.9E-2</v>
      </c>
      <c r="W2374" s="189">
        <v>0.22900000000000001</v>
      </c>
      <c r="X2374" s="189">
        <v>0.245</v>
      </c>
      <c r="Y2374" s="189">
        <v>5.0000000000000001E-3</v>
      </c>
      <c r="Z2374" s="189">
        <v>8.0000000000000002E-3</v>
      </c>
      <c r="AA2374" s="189">
        <v>1.4E-2</v>
      </c>
      <c r="AB2374" s="189">
        <v>1.9E-2</v>
      </c>
    </row>
    <row r="2375" spans="1:28" x14ac:dyDescent="0.25">
      <c r="A2375" s="94" t="s">
        <v>3888</v>
      </c>
      <c r="B2375" s="189" t="s">
        <v>143</v>
      </c>
      <c r="C2375" s="189">
        <v>0.38823529411764707</v>
      </c>
      <c r="D2375" s="189">
        <v>0.22941176470588234</v>
      </c>
      <c r="E2375" s="189">
        <v>0.20588235294117646</v>
      </c>
      <c r="F2375" s="189">
        <v>1.4705882352941176E-2</v>
      </c>
      <c r="G2375" s="189">
        <v>0.14117647058823529</v>
      </c>
      <c r="H2375" s="189">
        <v>8.8235294117647058E-3</v>
      </c>
      <c r="I2375" s="189">
        <v>1.1764705882352941E-2</v>
      </c>
      <c r="J2375" s="188">
        <v>0.99999999999999978</v>
      </c>
      <c r="K2375" s="190">
        <v>340</v>
      </c>
      <c r="L2375" s="94"/>
      <c r="M2375" s="189" t="s">
        <v>143</v>
      </c>
      <c r="N2375" s="189" t="s">
        <v>143</v>
      </c>
      <c r="O2375" s="189">
        <v>0.33800000000000002</v>
      </c>
      <c r="P2375" s="189">
        <v>0.441</v>
      </c>
      <c r="Q2375" s="189">
        <v>0.188</v>
      </c>
      <c r="R2375" s="189">
        <v>0.27700000000000002</v>
      </c>
      <c r="S2375" s="189">
        <v>0.16600000000000001</v>
      </c>
      <c r="T2375" s="189">
        <v>0.252</v>
      </c>
      <c r="U2375" s="189">
        <v>6.0000000000000001E-3</v>
      </c>
      <c r="V2375" s="189">
        <v>3.4000000000000002E-2</v>
      </c>
      <c r="W2375" s="189">
        <v>0.108</v>
      </c>
      <c r="X2375" s="189">
        <v>0.182</v>
      </c>
      <c r="Y2375" s="189">
        <v>3.0000000000000001E-3</v>
      </c>
      <c r="Z2375" s="189">
        <v>2.5999999999999999E-2</v>
      </c>
      <c r="AA2375" s="189">
        <v>5.0000000000000001E-3</v>
      </c>
      <c r="AB2375" s="189">
        <v>0.03</v>
      </c>
    </row>
    <row r="2376" spans="1:28" x14ac:dyDescent="0.25">
      <c r="A2376" s="94" t="s">
        <v>3889</v>
      </c>
      <c r="B2376" s="189" t="s">
        <v>143</v>
      </c>
      <c r="C2376" s="189">
        <v>0.17891373801916932</v>
      </c>
      <c r="D2376" s="189">
        <v>0.14696485623003194</v>
      </c>
      <c r="E2376" s="189">
        <v>9.5846645367412137E-2</v>
      </c>
      <c r="F2376" s="189">
        <v>9.5846645367412137E-3</v>
      </c>
      <c r="G2376" s="189">
        <v>0.5335463258785943</v>
      </c>
      <c r="H2376" s="189">
        <v>2.5559105431309903E-2</v>
      </c>
      <c r="I2376" s="189">
        <v>9.5846645367412137E-3</v>
      </c>
      <c r="J2376" s="188">
        <v>1</v>
      </c>
      <c r="K2376" s="190">
        <v>313</v>
      </c>
      <c r="L2376" s="94"/>
      <c r="M2376" s="189" t="s">
        <v>143</v>
      </c>
      <c r="N2376" s="189" t="s">
        <v>143</v>
      </c>
      <c r="O2376" s="189">
        <v>0.14000000000000001</v>
      </c>
      <c r="P2376" s="189">
        <v>0.22500000000000001</v>
      </c>
      <c r="Q2376" s="189">
        <v>0.112</v>
      </c>
      <c r="R2376" s="189">
        <v>0.19</v>
      </c>
      <c r="S2376" s="189">
        <v>6.8000000000000005E-2</v>
      </c>
      <c r="T2376" s="189">
        <v>0.13400000000000001</v>
      </c>
      <c r="U2376" s="189">
        <v>3.0000000000000001E-3</v>
      </c>
      <c r="V2376" s="189">
        <v>2.8000000000000001E-2</v>
      </c>
      <c r="W2376" s="189">
        <v>0.47799999999999998</v>
      </c>
      <c r="X2376" s="189">
        <v>0.58799999999999997</v>
      </c>
      <c r="Y2376" s="189">
        <v>1.2999999999999999E-2</v>
      </c>
      <c r="Z2376" s="189">
        <v>0.05</v>
      </c>
      <c r="AA2376" s="189">
        <v>3.0000000000000001E-3</v>
      </c>
      <c r="AB2376" s="189">
        <v>2.8000000000000001E-2</v>
      </c>
    </row>
    <row r="2377" spans="1:28" x14ac:dyDescent="0.25">
      <c r="A2377" s="94" t="s">
        <v>3890</v>
      </c>
      <c r="B2377" s="189" t="s">
        <v>143</v>
      </c>
      <c r="C2377" s="189">
        <v>8.5106382978723403E-4</v>
      </c>
      <c r="D2377" s="189">
        <v>0.50382978723404259</v>
      </c>
      <c r="E2377" s="189">
        <v>0.43063829787234043</v>
      </c>
      <c r="F2377" s="189">
        <v>1.3617021276595745E-2</v>
      </c>
      <c r="G2377" s="189">
        <v>1.7872340425531916E-2</v>
      </c>
      <c r="H2377" s="189" t="s">
        <v>143</v>
      </c>
      <c r="I2377" s="189">
        <v>3.3191489361702124E-2</v>
      </c>
      <c r="J2377" s="188">
        <v>1</v>
      </c>
      <c r="K2377" s="190">
        <v>1175</v>
      </c>
      <c r="L2377" s="94"/>
      <c r="M2377" s="189" t="s">
        <v>143</v>
      </c>
      <c r="N2377" s="189" t="s">
        <v>143</v>
      </c>
      <c r="O2377" s="189">
        <v>0</v>
      </c>
      <c r="P2377" s="189">
        <v>5.0000000000000001E-3</v>
      </c>
      <c r="Q2377" s="189">
        <v>0.47499999999999998</v>
      </c>
      <c r="R2377" s="189">
        <v>0.53200000000000003</v>
      </c>
      <c r="S2377" s="189">
        <v>0.40300000000000002</v>
      </c>
      <c r="T2377" s="189">
        <v>0.45900000000000002</v>
      </c>
      <c r="U2377" s="189">
        <v>8.0000000000000002E-3</v>
      </c>
      <c r="V2377" s="189">
        <v>2.1999999999999999E-2</v>
      </c>
      <c r="W2377" s="189">
        <v>1.2E-2</v>
      </c>
      <c r="X2377" s="189">
        <v>2.7E-2</v>
      </c>
      <c r="Y2377" s="189" t="s">
        <v>143</v>
      </c>
      <c r="Z2377" s="189" t="s">
        <v>143</v>
      </c>
      <c r="AA2377" s="189">
        <v>2.4E-2</v>
      </c>
      <c r="AB2377" s="189">
        <v>4.4999999999999998E-2</v>
      </c>
    </row>
    <row r="2378" spans="1:28" x14ac:dyDescent="0.25">
      <c r="A2378" s="94" t="s">
        <v>3891</v>
      </c>
      <c r="B2378" s="189">
        <v>0.13235294117647059</v>
      </c>
      <c r="C2378" s="189">
        <v>0.28560371517027866</v>
      </c>
      <c r="D2378" s="189">
        <v>0.20123839009287925</v>
      </c>
      <c r="E2378" s="189">
        <v>7.6625386996904021E-2</v>
      </c>
      <c r="F2378" s="189">
        <v>3.3281733746130034E-2</v>
      </c>
      <c r="G2378" s="189">
        <v>0.26160990712074306</v>
      </c>
      <c r="H2378" s="189">
        <v>5.4179566563467493E-3</v>
      </c>
      <c r="I2378" s="189">
        <v>3.869969040247678E-3</v>
      </c>
      <c r="J2378" s="188">
        <v>1</v>
      </c>
      <c r="K2378" s="190">
        <v>1292</v>
      </c>
      <c r="L2378" s="94"/>
      <c r="M2378" s="189">
        <v>0.115</v>
      </c>
      <c r="N2378" s="189">
        <v>0.152</v>
      </c>
      <c r="O2378" s="189">
        <v>0.26200000000000001</v>
      </c>
      <c r="P2378" s="189">
        <v>0.311</v>
      </c>
      <c r="Q2378" s="189">
        <v>0.18</v>
      </c>
      <c r="R2378" s="189">
        <v>0.224</v>
      </c>
      <c r="S2378" s="189">
        <v>6.3E-2</v>
      </c>
      <c r="T2378" s="189">
        <v>9.1999999999999998E-2</v>
      </c>
      <c r="U2378" s="189">
        <v>2.5000000000000001E-2</v>
      </c>
      <c r="V2378" s="189">
        <v>4.4999999999999998E-2</v>
      </c>
      <c r="W2378" s="189">
        <v>0.23799999999999999</v>
      </c>
      <c r="X2378" s="189">
        <v>0.28599999999999998</v>
      </c>
      <c r="Y2378" s="189">
        <v>3.0000000000000001E-3</v>
      </c>
      <c r="Z2378" s="189">
        <v>1.0999999999999999E-2</v>
      </c>
      <c r="AA2378" s="189">
        <v>2E-3</v>
      </c>
      <c r="AB2378" s="189">
        <v>8.9999999999999993E-3</v>
      </c>
    </row>
    <row r="2379" spans="1:28" x14ac:dyDescent="0.25">
      <c r="A2379" s="94" t="s">
        <v>3892</v>
      </c>
      <c r="B2379" s="189">
        <v>0.27102803738317754</v>
      </c>
      <c r="C2379" s="189">
        <v>0.54806408544726304</v>
      </c>
      <c r="D2379" s="189">
        <v>6.1415220293724967E-2</v>
      </c>
      <c r="E2379" s="189">
        <v>3.0040053404539385E-2</v>
      </c>
      <c r="F2379" s="189">
        <v>6.6755674232309744E-4</v>
      </c>
      <c r="G2379" s="189">
        <v>5.2069425901201602E-2</v>
      </c>
      <c r="H2379" s="189">
        <v>5.3404539385847796E-3</v>
      </c>
      <c r="I2379" s="189">
        <v>3.1375166889185582E-2</v>
      </c>
      <c r="J2379" s="188">
        <v>1</v>
      </c>
      <c r="K2379" s="190">
        <v>1498</v>
      </c>
      <c r="L2379" s="94"/>
      <c r="M2379" s="189">
        <v>0.249</v>
      </c>
      <c r="N2379" s="189">
        <v>0.29399999999999998</v>
      </c>
      <c r="O2379" s="189">
        <v>0.52300000000000002</v>
      </c>
      <c r="P2379" s="189">
        <v>0.57299999999999995</v>
      </c>
      <c r="Q2379" s="189">
        <v>0.05</v>
      </c>
      <c r="R2379" s="189">
        <v>7.4999999999999997E-2</v>
      </c>
      <c r="S2379" s="189">
        <v>2.3E-2</v>
      </c>
      <c r="T2379" s="189">
        <v>0.04</v>
      </c>
      <c r="U2379" s="189">
        <v>0</v>
      </c>
      <c r="V2379" s="189">
        <v>4.0000000000000001E-3</v>
      </c>
      <c r="W2379" s="189">
        <v>4.2000000000000003E-2</v>
      </c>
      <c r="X2379" s="189">
        <v>6.5000000000000002E-2</v>
      </c>
      <c r="Y2379" s="189">
        <v>3.0000000000000001E-3</v>
      </c>
      <c r="Z2379" s="189">
        <v>1.0999999999999999E-2</v>
      </c>
      <c r="AA2379" s="189">
        <v>2.4E-2</v>
      </c>
      <c r="AB2379" s="189">
        <v>4.1000000000000002E-2</v>
      </c>
    </row>
    <row r="2380" spans="1:28" x14ac:dyDescent="0.25">
      <c r="A2380" s="94" t="s">
        <v>3893</v>
      </c>
      <c r="B2380" s="189" t="s">
        <v>143</v>
      </c>
      <c r="C2380" s="189">
        <v>0.2</v>
      </c>
      <c r="D2380" s="189">
        <v>0.25185185185185183</v>
      </c>
      <c r="E2380" s="189">
        <v>0.22962962962962963</v>
      </c>
      <c r="F2380" s="189">
        <v>1.1111111111111112E-2</v>
      </c>
      <c r="G2380" s="189">
        <v>0.29259259259259257</v>
      </c>
      <c r="H2380" s="189">
        <v>3.7037037037037038E-3</v>
      </c>
      <c r="I2380" s="189">
        <v>1.1111111111111112E-2</v>
      </c>
      <c r="J2380" s="188">
        <v>0.99999999999999989</v>
      </c>
      <c r="K2380" s="190">
        <v>270</v>
      </c>
      <c r="L2380" s="94"/>
      <c r="M2380" s="189" t="s">
        <v>143</v>
      </c>
      <c r="N2380" s="189" t="s">
        <v>143</v>
      </c>
      <c r="O2380" s="189">
        <v>0.157</v>
      </c>
      <c r="P2380" s="189">
        <v>0.252</v>
      </c>
      <c r="Q2380" s="189">
        <v>0.20399999999999999</v>
      </c>
      <c r="R2380" s="189">
        <v>0.307</v>
      </c>
      <c r="S2380" s="189">
        <v>0.183</v>
      </c>
      <c r="T2380" s="189">
        <v>0.28299999999999997</v>
      </c>
      <c r="U2380" s="189">
        <v>4.0000000000000001E-3</v>
      </c>
      <c r="V2380" s="189">
        <v>3.2000000000000001E-2</v>
      </c>
      <c r="W2380" s="189">
        <v>0.24199999999999999</v>
      </c>
      <c r="X2380" s="189">
        <v>0.34899999999999998</v>
      </c>
      <c r="Y2380" s="189">
        <v>1E-3</v>
      </c>
      <c r="Z2380" s="189">
        <v>2.1000000000000001E-2</v>
      </c>
      <c r="AA2380" s="189">
        <v>4.0000000000000001E-3</v>
      </c>
      <c r="AB2380" s="189">
        <v>3.2000000000000001E-2</v>
      </c>
    </row>
    <row r="2381" spans="1:28" x14ac:dyDescent="0.25">
      <c r="A2381" s="94" t="s">
        <v>3894</v>
      </c>
      <c r="B2381" s="189" t="s">
        <v>143</v>
      </c>
      <c r="C2381" s="189">
        <v>0.27095148078134845</v>
      </c>
      <c r="D2381" s="189">
        <v>0.17706364209199749</v>
      </c>
      <c r="E2381" s="189">
        <v>0.12854442344045369</v>
      </c>
      <c r="F2381" s="189">
        <v>1.1972274732199117E-2</v>
      </c>
      <c r="G2381" s="189">
        <v>0.39445494643982354</v>
      </c>
      <c r="H2381" s="189">
        <v>8.8216761184625077E-3</v>
      </c>
      <c r="I2381" s="189">
        <v>8.1915563957151855E-3</v>
      </c>
      <c r="J2381" s="188">
        <v>0.99999999999999989</v>
      </c>
      <c r="K2381" s="190">
        <v>1587</v>
      </c>
      <c r="L2381" s="94"/>
      <c r="M2381" s="189" t="s">
        <v>143</v>
      </c>
      <c r="N2381" s="189" t="s">
        <v>143</v>
      </c>
      <c r="O2381" s="189">
        <v>0.25</v>
      </c>
      <c r="P2381" s="189">
        <v>0.29299999999999998</v>
      </c>
      <c r="Q2381" s="189">
        <v>0.159</v>
      </c>
      <c r="R2381" s="189">
        <v>0.19700000000000001</v>
      </c>
      <c r="S2381" s="189">
        <v>0.113</v>
      </c>
      <c r="T2381" s="189">
        <v>0.14599999999999999</v>
      </c>
      <c r="U2381" s="189">
        <v>8.0000000000000002E-3</v>
      </c>
      <c r="V2381" s="189">
        <v>1.9E-2</v>
      </c>
      <c r="W2381" s="189">
        <v>0.371</v>
      </c>
      <c r="X2381" s="189">
        <v>0.41899999999999998</v>
      </c>
      <c r="Y2381" s="189">
        <v>5.0000000000000001E-3</v>
      </c>
      <c r="Z2381" s="189">
        <v>1.4999999999999999E-2</v>
      </c>
      <c r="AA2381" s="189">
        <v>5.0000000000000001E-3</v>
      </c>
      <c r="AB2381" s="189">
        <v>1.4E-2</v>
      </c>
    </row>
    <row r="2382" spans="1:28" x14ac:dyDescent="0.25">
      <c r="A2382" s="94" t="s">
        <v>3895</v>
      </c>
      <c r="B2382" s="189" t="s">
        <v>143</v>
      </c>
      <c r="C2382" s="189">
        <v>0.47160493827160493</v>
      </c>
      <c r="D2382" s="189">
        <v>0.34567901234567899</v>
      </c>
      <c r="E2382" s="189">
        <v>0.10617283950617284</v>
      </c>
      <c r="F2382" s="189">
        <v>2.4691358024691358E-3</v>
      </c>
      <c r="G2382" s="189">
        <v>2.7160493827160494E-2</v>
      </c>
      <c r="H2382" s="189" t="s">
        <v>143</v>
      </c>
      <c r="I2382" s="189">
        <v>4.6913580246913583E-2</v>
      </c>
      <c r="J2382" s="188">
        <v>1</v>
      </c>
      <c r="K2382" s="190">
        <v>405</v>
      </c>
      <c r="L2382" s="94"/>
      <c r="M2382" s="189" t="s">
        <v>143</v>
      </c>
      <c r="N2382" s="189" t="s">
        <v>143</v>
      </c>
      <c r="O2382" s="189">
        <v>0.42299999999999999</v>
      </c>
      <c r="P2382" s="189">
        <v>0.52</v>
      </c>
      <c r="Q2382" s="189">
        <v>0.30099999999999999</v>
      </c>
      <c r="R2382" s="189">
        <v>0.39300000000000002</v>
      </c>
      <c r="S2382" s="189">
        <v>0.08</v>
      </c>
      <c r="T2382" s="189">
        <v>0.14000000000000001</v>
      </c>
      <c r="U2382" s="189">
        <v>0</v>
      </c>
      <c r="V2382" s="189">
        <v>1.4E-2</v>
      </c>
      <c r="W2382" s="189">
        <v>1.4999999999999999E-2</v>
      </c>
      <c r="X2382" s="189">
        <v>4.8000000000000001E-2</v>
      </c>
      <c r="Y2382" s="189" t="s">
        <v>143</v>
      </c>
      <c r="Z2382" s="189" t="s">
        <v>143</v>
      </c>
      <c r="AA2382" s="189">
        <v>0.03</v>
      </c>
      <c r="AB2382" s="189">
        <v>7.1999999999999995E-2</v>
      </c>
    </row>
    <row r="2383" spans="1:28" x14ac:dyDescent="0.25">
      <c r="A2383" s="94" t="s">
        <v>3896</v>
      </c>
      <c r="B2383" s="189" t="s">
        <v>143</v>
      </c>
      <c r="C2383" s="189">
        <v>0.19597989949748743</v>
      </c>
      <c r="D2383" s="189">
        <v>0.37939698492462309</v>
      </c>
      <c r="E2383" s="189">
        <v>0.14572864321608039</v>
      </c>
      <c r="F2383" s="189">
        <v>7.537688442211055E-3</v>
      </c>
      <c r="G2383" s="189">
        <v>0.25376884422110552</v>
      </c>
      <c r="H2383" s="189">
        <v>2.5125628140703518E-3</v>
      </c>
      <c r="I2383" s="189">
        <v>1.507537688442211E-2</v>
      </c>
      <c r="J2383" s="188">
        <v>0.99999999999999978</v>
      </c>
      <c r="K2383" s="190">
        <v>398</v>
      </c>
      <c r="L2383" s="94"/>
      <c r="M2383" s="189" t="s">
        <v>143</v>
      </c>
      <c r="N2383" s="189" t="s">
        <v>143</v>
      </c>
      <c r="O2383" s="189">
        <v>0.16</v>
      </c>
      <c r="P2383" s="189">
        <v>0.23799999999999999</v>
      </c>
      <c r="Q2383" s="189">
        <v>0.33300000000000002</v>
      </c>
      <c r="R2383" s="189">
        <v>0.42799999999999999</v>
      </c>
      <c r="S2383" s="189">
        <v>0.114</v>
      </c>
      <c r="T2383" s="189">
        <v>0.184</v>
      </c>
      <c r="U2383" s="189">
        <v>3.0000000000000001E-3</v>
      </c>
      <c r="V2383" s="189">
        <v>2.1999999999999999E-2</v>
      </c>
      <c r="W2383" s="189">
        <v>0.214</v>
      </c>
      <c r="X2383" s="189">
        <v>0.29899999999999999</v>
      </c>
      <c r="Y2383" s="189">
        <v>0</v>
      </c>
      <c r="Z2383" s="189">
        <v>1.4E-2</v>
      </c>
      <c r="AA2383" s="189">
        <v>7.0000000000000001E-3</v>
      </c>
      <c r="AB2383" s="189">
        <v>3.2000000000000001E-2</v>
      </c>
    </row>
    <row r="2384" spans="1:28" x14ac:dyDescent="0.25">
      <c r="A2384" s="94" t="s">
        <v>3897</v>
      </c>
      <c r="B2384" s="189" t="s">
        <v>143</v>
      </c>
      <c r="C2384" s="189">
        <v>0.40789473684210525</v>
      </c>
      <c r="D2384" s="189">
        <v>0.19298245614035087</v>
      </c>
      <c r="E2384" s="189">
        <v>8.3333333333333329E-2</v>
      </c>
      <c r="F2384" s="189">
        <v>0.11403508771929824</v>
      </c>
      <c r="G2384" s="189">
        <v>0.19298245614035087</v>
      </c>
      <c r="H2384" s="189">
        <v>4.3859649122807015E-3</v>
      </c>
      <c r="I2384" s="189">
        <v>4.3859649122807015E-3</v>
      </c>
      <c r="J2384" s="188">
        <v>1</v>
      </c>
      <c r="K2384" s="190">
        <v>228</v>
      </c>
      <c r="L2384" s="94"/>
      <c r="M2384" s="189" t="s">
        <v>143</v>
      </c>
      <c r="N2384" s="189" t="s">
        <v>143</v>
      </c>
      <c r="O2384" s="189">
        <v>0.34599999999999997</v>
      </c>
      <c r="P2384" s="189">
        <v>0.47299999999999998</v>
      </c>
      <c r="Q2384" s="189">
        <v>0.14699999999999999</v>
      </c>
      <c r="R2384" s="189">
        <v>0.249</v>
      </c>
      <c r="S2384" s="189">
        <v>5.3999999999999999E-2</v>
      </c>
      <c r="T2384" s="189">
        <v>0.126</v>
      </c>
      <c r="U2384" s="189">
        <v>7.9000000000000001E-2</v>
      </c>
      <c r="V2384" s="189">
        <v>0.16200000000000001</v>
      </c>
      <c r="W2384" s="189">
        <v>0.14699999999999999</v>
      </c>
      <c r="X2384" s="189">
        <v>0.249</v>
      </c>
      <c r="Y2384" s="189">
        <v>1E-3</v>
      </c>
      <c r="Z2384" s="189">
        <v>2.4E-2</v>
      </c>
      <c r="AA2384" s="189">
        <v>1E-3</v>
      </c>
      <c r="AB2384" s="189">
        <v>2.4E-2</v>
      </c>
    </row>
    <row r="2385" spans="1:28" x14ac:dyDescent="0.25">
      <c r="A2385" s="94" t="s">
        <v>3898</v>
      </c>
      <c r="B2385" s="189" t="s">
        <v>143</v>
      </c>
      <c r="C2385" s="189">
        <v>0.17142857142857143</v>
      </c>
      <c r="D2385" s="189">
        <v>0.15357142857142858</v>
      </c>
      <c r="E2385" s="189">
        <v>8.2142857142857142E-2</v>
      </c>
      <c r="F2385" s="189">
        <v>7.1428571428571426E-3</v>
      </c>
      <c r="G2385" s="189">
        <v>0.56785714285714284</v>
      </c>
      <c r="H2385" s="189">
        <v>1.0714285714285714E-2</v>
      </c>
      <c r="I2385" s="189">
        <v>7.1428571428571426E-3</v>
      </c>
      <c r="J2385" s="188">
        <v>0.99999999999999989</v>
      </c>
      <c r="K2385" s="190">
        <v>280</v>
      </c>
      <c r="L2385" s="94"/>
      <c r="M2385" s="189" t="s">
        <v>143</v>
      </c>
      <c r="N2385" s="189" t="s">
        <v>143</v>
      </c>
      <c r="O2385" s="189">
        <v>0.13200000000000001</v>
      </c>
      <c r="P2385" s="189">
        <v>0.22</v>
      </c>
      <c r="Q2385" s="189">
        <v>0.11600000000000001</v>
      </c>
      <c r="R2385" s="189">
        <v>0.2</v>
      </c>
      <c r="S2385" s="189">
        <v>5.5E-2</v>
      </c>
      <c r="T2385" s="189">
        <v>0.12</v>
      </c>
      <c r="U2385" s="189">
        <v>2E-3</v>
      </c>
      <c r="V2385" s="189">
        <v>2.5999999999999999E-2</v>
      </c>
      <c r="W2385" s="189">
        <v>0.50900000000000001</v>
      </c>
      <c r="X2385" s="189">
        <v>0.625</v>
      </c>
      <c r="Y2385" s="189">
        <v>4.0000000000000001E-3</v>
      </c>
      <c r="Z2385" s="189">
        <v>3.1E-2</v>
      </c>
      <c r="AA2385" s="189">
        <v>2E-3</v>
      </c>
      <c r="AB2385" s="189">
        <v>2.5999999999999999E-2</v>
      </c>
    </row>
    <row r="2386" spans="1:28" x14ac:dyDescent="0.25">
      <c r="A2386" s="94" t="s">
        <v>3899</v>
      </c>
      <c r="B2386" s="189" t="s">
        <v>143</v>
      </c>
      <c r="C2386" s="189">
        <v>0.33106382978723403</v>
      </c>
      <c r="D2386" s="189">
        <v>0.36255319148936171</v>
      </c>
      <c r="E2386" s="189">
        <v>0.1727659574468085</v>
      </c>
      <c r="F2386" s="189">
        <v>9.3617021276595751E-3</v>
      </c>
      <c r="G2386" s="189">
        <v>0.10553191489361702</v>
      </c>
      <c r="H2386" s="189">
        <v>2.553191489361702E-3</v>
      </c>
      <c r="I2386" s="189">
        <v>1.6170212765957447E-2</v>
      </c>
      <c r="J2386" s="188">
        <v>1</v>
      </c>
      <c r="K2386" s="190">
        <v>1175</v>
      </c>
      <c r="L2386" s="94"/>
      <c r="M2386" s="189" t="s">
        <v>143</v>
      </c>
      <c r="N2386" s="189" t="s">
        <v>143</v>
      </c>
      <c r="O2386" s="189">
        <v>0.30499999999999999</v>
      </c>
      <c r="P2386" s="189">
        <v>0.35799999999999998</v>
      </c>
      <c r="Q2386" s="189">
        <v>0.33600000000000002</v>
      </c>
      <c r="R2386" s="189">
        <v>0.39</v>
      </c>
      <c r="S2386" s="189">
        <v>0.152</v>
      </c>
      <c r="T2386" s="189">
        <v>0.19500000000000001</v>
      </c>
      <c r="U2386" s="189">
        <v>5.0000000000000001E-3</v>
      </c>
      <c r="V2386" s="189">
        <v>1.7000000000000001E-2</v>
      </c>
      <c r="W2386" s="189">
        <v>8.8999999999999996E-2</v>
      </c>
      <c r="X2386" s="189">
        <v>0.124</v>
      </c>
      <c r="Y2386" s="189">
        <v>1E-3</v>
      </c>
      <c r="Z2386" s="189">
        <v>7.0000000000000001E-3</v>
      </c>
      <c r="AA2386" s="189">
        <v>0.01</v>
      </c>
      <c r="AB2386" s="189">
        <v>2.5000000000000001E-2</v>
      </c>
    </row>
    <row r="2387" spans="1:28" x14ac:dyDescent="0.25">
      <c r="A2387" s="94" t="s">
        <v>3900</v>
      </c>
      <c r="B2387" s="189" t="s">
        <v>143</v>
      </c>
      <c r="C2387" s="189">
        <v>0.48987854251012147</v>
      </c>
      <c r="D2387" s="189">
        <v>0.31174089068825911</v>
      </c>
      <c r="E2387" s="189">
        <v>0.1214574898785425</v>
      </c>
      <c r="F2387" s="189">
        <v>4.048582995951417E-3</v>
      </c>
      <c r="G2387" s="189">
        <v>5.2631578947368418E-2</v>
      </c>
      <c r="H2387" s="189">
        <v>4.048582995951417E-3</v>
      </c>
      <c r="I2387" s="189">
        <v>1.6194331983805668E-2</v>
      </c>
      <c r="J2387" s="188">
        <v>1.0000000000000002</v>
      </c>
      <c r="K2387" s="190">
        <v>247</v>
      </c>
      <c r="L2387" s="94"/>
      <c r="M2387" s="189" t="s">
        <v>143</v>
      </c>
      <c r="N2387" s="189" t="s">
        <v>143</v>
      </c>
      <c r="O2387" s="189">
        <v>0.42799999999999999</v>
      </c>
      <c r="P2387" s="189">
        <v>0.55200000000000005</v>
      </c>
      <c r="Q2387" s="189">
        <v>0.25700000000000001</v>
      </c>
      <c r="R2387" s="189">
        <v>0.372</v>
      </c>
      <c r="S2387" s="189">
        <v>8.5999999999999993E-2</v>
      </c>
      <c r="T2387" s="189">
        <v>0.16800000000000001</v>
      </c>
      <c r="U2387" s="189">
        <v>1E-3</v>
      </c>
      <c r="V2387" s="189">
        <v>2.3E-2</v>
      </c>
      <c r="W2387" s="189">
        <v>3.1E-2</v>
      </c>
      <c r="X2387" s="189">
        <v>8.7999999999999995E-2</v>
      </c>
      <c r="Y2387" s="189">
        <v>1E-3</v>
      </c>
      <c r="Z2387" s="189">
        <v>2.3E-2</v>
      </c>
      <c r="AA2387" s="189">
        <v>6.0000000000000001E-3</v>
      </c>
      <c r="AB2387" s="189">
        <v>4.1000000000000002E-2</v>
      </c>
    </row>
    <row r="2388" spans="1:28" x14ac:dyDescent="0.25">
      <c r="A2388" s="94" t="s">
        <v>3901</v>
      </c>
      <c r="B2388" s="189">
        <v>6.6930106199061493E-2</v>
      </c>
      <c r="C2388" s="189">
        <v>0.28414423314398618</v>
      </c>
      <c r="D2388" s="189">
        <v>0.28402074586317611</v>
      </c>
      <c r="E2388" s="189">
        <v>8.2057298098295872E-2</v>
      </c>
      <c r="F2388" s="189">
        <v>2.3153865151889354E-2</v>
      </c>
      <c r="G2388" s="189">
        <v>0.19733267473450233</v>
      </c>
      <c r="H2388" s="189">
        <v>7.7179550506297854E-3</v>
      </c>
      <c r="I2388" s="189">
        <v>5.4643121758458882E-2</v>
      </c>
      <c r="J2388" s="188">
        <v>1</v>
      </c>
      <c r="K2388" s="190">
        <v>16196</v>
      </c>
      <c r="L2388" s="94"/>
      <c r="M2388" s="189">
        <v>6.3E-2</v>
      </c>
      <c r="N2388" s="189">
        <v>7.0999999999999994E-2</v>
      </c>
      <c r="O2388" s="189">
        <v>0.27700000000000002</v>
      </c>
      <c r="P2388" s="189">
        <v>0.29099999999999998</v>
      </c>
      <c r="Q2388" s="189">
        <v>0.27700000000000002</v>
      </c>
      <c r="R2388" s="189">
        <v>0.29099999999999998</v>
      </c>
      <c r="S2388" s="189">
        <v>7.8E-2</v>
      </c>
      <c r="T2388" s="189">
        <v>8.5999999999999993E-2</v>
      </c>
      <c r="U2388" s="189">
        <v>2.1000000000000001E-2</v>
      </c>
      <c r="V2388" s="189">
        <v>2.5999999999999999E-2</v>
      </c>
      <c r="W2388" s="189">
        <v>0.191</v>
      </c>
      <c r="X2388" s="189">
        <v>0.20399999999999999</v>
      </c>
      <c r="Y2388" s="189">
        <v>6.0000000000000001E-3</v>
      </c>
      <c r="Z2388" s="189">
        <v>8.9999999999999993E-3</v>
      </c>
      <c r="AA2388" s="189">
        <v>5.0999999999999997E-2</v>
      </c>
      <c r="AB2388" s="189">
        <v>5.8000000000000003E-2</v>
      </c>
    </row>
    <row r="2389" spans="1:28" x14ac:dyDescent="0.25">
      <c r="A2389" s="94" t="s">
        <v>3902</v>
      </c>
      <c r="B2389" s="189" t="s">
        <v>143</v>
      </c>
      <c r="C2389" s="189">
        <v>0.35551330798479086</v>
      </c>
      <c r="D2389" s="189">
        <v>0.27186311787072243</v>
      </c>
      <c r="E2389" s="189">
        <v>7.9847908745247151E-2</v>
      </c>
      <c r="F2389" s="189">
        <v>3.9923954372623575E-2</v>
      </c>
      <c r="G2389" s="189">
        <v>0.21292775665399238</v>
      </c>
      <c r="H2389" s="189">
        <v>5.7034220532319393E-3</v>
      </c>
      <c r="I2389" s="189">
        <v>3.4220532319391636E-2</v>
      </c>
      <c r="J2389" s="188">
        <v>0.99999999999999978</v>
      </c>
      <c r="K2389" s="190">
        <v>526</v>
      </c>
      <c r="L2389" s="94"/>
      <c r="M2389" s="189" t="s">
        <v>143</v>
      </c>
      <c r="N2389" s="189" t="s">
        <v>143</v>
      </c>
      <c r="O2389" s="189">
        <v>0.316</v>
      </c>
      <c r="P2389" s="189">
        <v>0.39700000000000002</v>
      </c>
      <c r="Q2389" s="189">
        <v>0.23599999999999999</v>
      </c>
      <c r="R2389" s="189">
        <v>0.311</v>
      </c>
      <c r="S2389" s="189">
        <v>0.06</v>
      </c>
      <c r="T2389" s="189">
        <v>0.106</v>
      </c>
      <c r="U2389" s="189">
        <v>2.5999999999999999E-2</v>
      </c>
      <c r="V2389" s="189">
        <v>0.06</v>
      </c>
      <c r="W2389" s="189">
        <v>0.18</v>
      </c>
      <c r="X2389" s="189">
        <v>0.25</v>
      </c>
      <c r="Y2389" s="189">
        <v>2E-3</v>
      </c>
      <c r="Z2389" s="189">
        <v>1.7000000000000001E-2</v>
      </c>
      <c r="AA2389" s="189">
        <v>2.1999999999999999E-2</v>
      </c>
      <c r="AB2389" s="189">
        <v>5.2999999999999999E-2</v>
      </c>
    </row>
    <row r="2390" spans="1:28" x14ac:dyDescent="0.25">
      <c r="A2390" s="94" t="s">
        <v>3903</v>
      </c>
      <c r="B2390" s="189" t="s">
        <v>143</v>
      </c>
      <c r="C2390" s="189">
        <v>8.1932773109243698E-2</v>
      </c>
      <c r="D2390" s="189">
        <v>0.24159663865546219</v>
      </c>
      <c r="E2390" s="189">
        <v>6.5126050420168072E-2</v>
      </c>
      <c r="F2390" s="189">
        <v>2.3109243697478993E-2</v>
      </c>
      <c r="G2390" s="189">
        <v>0.52521008403361347</v>
      </c>
      <c r="H2390" s="189">
        <v>2.100840336134454E-2</v>
      </c>
      <c r="I2390" s="189">
        <v>4.2016806722689079E-2</v>
      </c>
      <c r="J2390" s="188">
        <v>1</v>
      </c>
      <c r="K2390" s="190">
        <v>476</v>
      </c>
      <c r="L2390" s="94"/>
      <c r="M2390" s="189" t="s">
        <v>143</v>
      </c>
      <c r="N2390" s="189" t="s">
        <v>143</v>
      </c>
      <c r="O2390" s="189">
        <v>6.0999999999999999E-2</v>
      </c>
      <c r="P2390" s="189">
        <v>0.11</v>
      </c>
      <c r="Q2390" s="189">
        <v>0.20499999999999999</v>
      </c>
      <c r="R2390" s="189">
        <v>0.28199999999999997</v>
      </c>
      <c r="S2390" s="189">
        <v>4.5999999999999999E-2</v>
      </c>
      <c r="T2390" s="189">
        <v>9.0999999999999998E-2</v>
      </c>
      <c r="U2390" s="189">
        <v>1.2999999999999999E-2</v>
      </c>
      <c r="V2390" s="189">
        <v>4.1000000000000002E-2</v>
      </c>
      <c r="W2390" s="189">
        <v>0.48</v>
      </c>
      <c r="X2390" s="189">
        <v>0.56999999999999995</v>
      </c>
      <c r="Y2390" s="189">
        <v>1.0999999999999999E-2</v>
      </c>
      <c r="Z2390" s="189">
        <v>3.7999999999999999E-2</v>
      </c>
      <c r="AA2390" s="189">
        <v>2.7E-2</v>
      </c>
      <c r="AB2390" s="189">
        <v>6.4000000000000001E-2</v>
      </c>
    </row>
    <row r="2391" spans="1:28" x14ac:dyDescent="0.25">
      <c r="A2391" s="94" t="s">
        <v>3904</v>
      </c>
      <c r="B2391" s="189">
        <v>0.44679054054054052</v>
      </c>
      <c r="C2391" s="189">
        <v>8.4459459459459464E-4</v>
      </c>
      <c r="D2391" s="189">
        <v>0.35050675675675674</v>
      </c>
      <c r="E2391" s="189">
        <v>0.1545608108108108</v>
      </c>
      <c r="F2391" s="189">
        <v>4.2229729729729732E-3</v>
      </c>
      <c r="G2391" s="189">
        <v>5.9121621621621625E-3</v>
      </c>
      <c r="H2391" s="189" t="s">
        <v>143</v>
      </c>
      <c r="I2391" s="189">
        <v>3.7162162162162164E-2</v>
      </c>
      <c r="J2391" s="188">
        <v>1</v>
      </c>
      <c r="K2391" s="190">
        <v>1184</v>
      </c>
      <c r="L2391" s="94"/>
      <c r="M2391" s="189">
        <v>0.41899999999999998</v>
      </c>
      <c r="N2391" s="189">
        <v>0.47499999999999998</v>
      </c>
      <c r="O2391" s="189">
        <v>0</v>
      </c>
      <c r="P2391" s="189">
        <v>5.0000000000000001E-3</v>
      </c>
      <c r="Q2391" s="189">
        <v>0.32400000000000001</v>
      </c>
      <c r="R2391" s="189">
        <v>0.378</v>
      </c>
      <c r="S2391" s="189">
        <v>0.13500000000000001</v>
      </c>
      <c r="T2391" s="189">
        <v>0.17599999999999999</v>
      </c>
      <c r="U2391" s="189">
        <v>2E-3</v>
      </c>
      <c r="V2391" s="189">
        <v>0.01</v>
      </c>
      <c r="W2391" s="189">
        <v>3.0000000000000001E-3</v>
      </c>
      <c r="X2391" s="189">
        <v>1.2E-2</v>
      </c>
      <c r="Y2391" s="189" t="s">
        <v>143</v>
      </c>
      <c r="Z2391" s="189" t="s">
        <v>143</v>
      </c>
      <c r="AA2391" s="189">
        <v>2.8000000000000001E-2</v>
      </c>
      <c r="AB2391" s="189">
        <v>0.05</v>
      </c>
    </row>
    <row r="2392" spans="1:28" x14ac:dyDescent="0.25">
      <c r="A2392" s="94" t="s">
        <v>3905</v>
      </c>
      <c r="B2392" s="189">
        <v>0.11053864168618267</v>
      </c>
      <c r="C2392" s="189">
        <v>0.24449648711943794</v>
      </c>
      <c r="D2392" s="189">
        <v>0.26557377049180325</v>
      </c>
      <c r="E2392" s="189">
        <v>6.3700234192037478E-2</v>
      </c>
      <c r="F2392" s="189">
        <v>3.8407494145199061E-2</v>
      </c>
      <c r="G2392" s="189">
        <v>0.21592505854800936</v>
      </c>
      <c r="H2392" s="189">
        <v>1.0304449648711944E-2</v>
      </c>
      <c r="I2392" s="189">
        <v>5.105386416861827E-2</v>
      </c>
      <c r="J2392" s="188">
        <v>1</v>
      </c>
      <c r="K2392" s="190">
        <v>2135</v>
      </c>
      <c r="L2392" s="94"/>
      <c r="M2392" s="189">
        <v>9.8000000000000004E-2</v>
      </c>
      <c r="N2392" s="189">
        <v>0.125</v>
      </c>
      <c r="O2392" s="189">
        <v>0.22700000000000001</v>
      </c>
      <c r="P2392" s="189">
        <v>0.26300000000000001</v>
      </c>
      <c r="Q2392" s="189">
        <v>0.247</v>
      </c>
      <c r="R2392" s="189">
        <v>0.28499999999999998</v>
      </c>
      <c r="S2392" s="189">
        <v>5.3999999999999999E-2</v>
      </c>
      <c r="T2392" s="189">
        <v>7.4999999999999997E-2</v>
      </c>
      <c r="U2392" s="189">
        <v>3.1E-2</v>
      </c>
      <c r="V2392" s="189">
        <v>4.7E-2</v>
      </c>
      <c r="W2392" s="189">
        <v>0.19900000000000001</v>
      </c>
      <c r="X2392" s="189">
        <v>0.23400000000000001</v>
      </c>
      <c r="Y2392" s="189">
        <v>7.0000000000000001E-3</v>
      </c>
      <c r="Z2392" s="189">
        <v>1.6E-2</v>
      </c>
      <c r="AA2392" s="189">
        <v>4.2000000000000003E-2</v>
      </c>
      <c r="AB2392" s="189">
        <v>6.0999999999999999E-2</v>
      </c>
    </row>
    <row r="2393" spans="1:28" x14ac:dyDescent="0.25">
      <c r="A2393" s="94" t="s">
        <v>3906</v>
      </c>
      <c r="B2393" s="189">
        <v>0.31031866464339908</v>
      </c>
      <c r="C2393" s="189">
        <v>0.48330804248861914</v>
      </c>
      <c r="D2393" s="189">
        <v>9.6737481031866468E-2</v>
      </c>
      <c r="E2393" s="189">
        <v>1.7830045523520487E-2</v>
      </c>
      <c r="F2393" s="189">
        <v>2.276176024279211E-3</v>
      </c>
      <c r="G2393" s="189">
        <v>3.4522003034901369E-2</v>
      </c>
      <c r="H2393" s="189">
        <v>5.3110773899848257E-3</v>
      </c>
      <c r="I2393" s="189">
        <v>4.9696509863429439E-2</v>
      </c>
      <c r="J2393" s="188">
        <v>1</v>
      </c>
      <c r="K2393" s="190">
        <v>2636</v>
      </c>
      <c r="L2393" s="94"/>
      <c r="M2393" s="189">
        <v>0.29299999999999998</v>
      </c>
      <c r="N2393" s="189">
        <v>0.32800000000000001</v>
      </c>
      <c r="O2393" s="189">
        <v>0.46400000000000002</v>
      </c>
      <c r="P2393" s="189">
        <v>0.502</v>
      </c>
      <c r="Q2393" s="189">
        <v>8.5999999999999993E-2</v>
      </c>
      <c r="R2393" s="189">
        <v>0.109</v>
      </c>
      <c r="S2393" s="189">
        <v>1.2999999999999999E-2</v>
      </c>
      <c r="T2393" s="189">
        <v>2.4E-2</v>
      </c>
      <c r="U2393" s="189">
        <v>1E-3</v>
      </c>
      <c r="V2393" s="189">
        <v>5.0000000000000001E-3</v>
      </c>
      <c r="W2393" s="189">
        <v>2.8000000000000001E-2</v>
      </c>
      <c r="X2393" s="189">
        <v>4.2000000000000003E-2</v>
      </c>
      <c r="Y2393" s="189">
        <v>3.0000000000000001E-3</v>
      </c>
      <c r="Z2393" s="189">
        <v>8.9999999999999993E-3</v>
      </c>
      <c r="AA2393" s="189">
        <v>4.2000000000000003E-2</v>
      </c>
      <c r="AB2393" s="189">
        <v>5.8999999999999997E-2</v>
      </c>
    </row>
    <row r="2394" spans="1:28" x14ac:dyDescent="0.25">
      <c r="A2394" s="94" t="s">
        <v>3907</v>
      </c>
      <c r="B2394" s="189" t="s">
        <v>143</v>
      </c>
      <c r="C2394" s="189">
        <v>0.22090261282660331</v>
      </c>
      <c r="D2394" s="189">
        <v>0.29453681710213775</v>
      </c>
      <c r="E2394" s="189">
        <v>0.166270783847981</v>
      </c>
      <c r="F2394" s="189">
        <v>1.9002375296912115E-2</v>
      </c>
      <c r="G2394" s="189">
        <v>0.24465558194774348</v>
      </c>
      <c r="H2394" s="189">
        <v>7.1258907363420431E-3</v>
      </c>
      <c r="I2394" s="189">
        <v>4.7505938242280284E-2</v>
      </c>
      <c r="J2394" s="188">
        <v>1</v>
      </c>
      <c r="K2394" s="190">
        <v>421</v>
      </c>
      <c r="L2394" s="94"/>
      <c r="M2394" s="189" t="s">
        <v>143</v>
      </c>
      <c r="N2394" s="189" t="s">
        <v>143</v>
      </c>
      <c r="O2394" s="189">
        <v>0.184</v>
      </c>
      <c r="P2394" s="189">
        <v>0.26300000000000001</v>
      </c>
      <c r="Q2394" s="189">
        <v>0.253</v>
      </c>
      <c r="R2394" s="189">
        <v>0.34</v>
      </c>
      <c r="S2394" s="189">
        <v>0.13400000000000001</v>
      </c>
      <c r="T2394" s="189">
        <v>0.20499999999999999</v>
      </c>
      <c r="U2394" s="189">
        <v>0.01</v>
      </c>
      <c r="V2394" s="189">
        <v>3.6999999999999998E-2</v>
      </c>
      <c r="W2394" s="189">
        <v>0.20599999999999999</v>
      </c>
      <c r="X2394" s="189">
        <v>0.28799999999999998</v>
      </c>
      <c r="Y2394" s="189">
        <v>2E-3</v>
      </c>
      <c r="Z2394" s="189">
        <v>2.1000000000000001E-2</v>
      </c>
      <c r="AA2394" s="189">
        <v>3.1E-2</v>
      </c>
      <c r="AB2394" s="189">
        <v>7.1999999999999995E-2</v>
      </c>
    </row>
    <row r="2395" spans="1:28" x14ac:dyDescent="0.25">
      <c r="A2395" s="94" t="s">
        <v>3908</v>
      </c>
      <c r="B2395" s="189" t="s">
        <v>143</v>
      </c>
      <c r="C2395" s="189">
        <v>0.23767605633802816</v>
      </c>
      <c r="D2395" s="189">
        <v>0.24941314553990609</v>
      </c>
      <c r="E2395" s="189">
        <v>0.11326291079812206</v>
      </c>
      <c r="F2395" s="189">
        <v>2.171361502347418E-2</v>
      </c>
      <c r="G2395" s="189">
        <v>0.33274647887323944</v>
      </c>
      <c r="H2395" s="189">
        <v>1.1737089201877934E-2</v>
      </c>
      <c r="I2395" s="189">
        <v>3.345070422535211E-2</v>
      </c>
      <c r="J2395" s="188">
        <v>0.99999999999999978</v>
      </c>
      <c r="K2395" s="190">
        <v>1704</v>
      </c>
      <c r="L2395" s="94"/>
      <c r="M2395" s="189" t="s">
        <v>143</v>
      </c>
      <c r="N2395" s="189" t="s">
        <v>143</v>
      </c>
      <c r="O2395" s="189">
        <v>0.218</v>
      </c>
      <c r="P2395" s="189">
        <v>0.25800000000000001</v>
      </c>
      <c r="Q2395" s="189">
        <v>0.22900000000000001</v>
      </c>
      <c r="R2395" s="189">
        <v>0.27100000000000002</v>
      </c>
      <c r="S2395" s="189">
        <v>9.9000000000000005E-2</v>
      </c>
      <c r="T2395" s="189">
        <v>0.129</v>
      </c>
      <c r="U2395" s="189">
        <v>1.6E-2</v>
      </c>
      <c r="V2395" s="189">
        <v>0.03</v>
      </c>
      <c r="W2395" s="189">
        <v>0.311</v>
      </c>
      <c r="X2395" s="189">
        <v>0.35499999999999998</v>
      </c>
      <c r="Y2395" s="189">
        <v>8.0000000000000002E-3</v>
      </c>
      <c r="Z2395" s="189">
        <v>1.7999999999999999E-2</v>
      </c>
      <c r="AA2395" s="189">
        <v>2.5999999999999999E-2</v>
      </c>
      <c r="AB2395" s="189">
        <v>4.2999999999999997E-2</v>
      </c>
    </row>
    <row r="2396" spans="1:28" x14ac:dyDescent="0.25">
      <c r="A2396" s="94" t="s">
        <v>3909</v>
      </c>
      <c r="B2396" s="189" t="s">
        <v>143</v>
      </c>
      <c r="C2396" s="189">
        <v>0.44262295081967212</v>
      </c>
      <c r="D2396" s="189">
        <v>0.33543505674653218</v>
      </c>
      <c r="E2396" s="189">
        <v>6.683480453972257E-2</v>
      </c>
      <c r="F2396" s="189">
        <v>6.3051702395964691E-3</v>
      </c>
      <c r="G2396" s="189">
        <v>3.1525851197982346E-2</v>
      </c>
      <c r="H2396" s="189" t="s">
        <v>143</v>
      </c>
      <c r="I2396" s="189">
        <v>0.11727616645649433</v>
      </c>
      <c r="J2396" s="188">
        <v>0.99999999999999989</v>
      </c>
      <c r="K2396" s="190">
        <v>793</v>
      </c>
      <c r="L2396" s="94"/>
      <c r="M2396" s="189" t="s">
        <v>143</v>
      </c>
      <c r="N2396" s="189" t="s">
        <v>143</v>
      </c>
      <c r="O2396" s="189">
        <v>0.40799999999999997</v>
      </c>
      <c r="P2396" s="189">
        <v>0.47699999999999998</v>
      </c>
      <c r="Q2396" s="189">
        <v>0.30299999999999999</v>
      </c>
      <c r="R2396" s="189">
        <v>0.36899999999999999</v>
      </c>
      <c r="S2396" s="189">
        <v>5.0999999999999997E-2</v>
      </c>
      <c r="T2396" s="189">
        <v>8.5999999999999993E-2</v>
      </c>
      <c r="U2396" s="189">
        <v>3.0000000000000001E-3</v>
      </c>
      <c r="V2396" s="189">
        <v>1.4999999999999999E-2</v>
      </c>
      <c r="W2396" s="189">
        <v>2.1000000000000001E-2</v>
      </c>
      <c r="X2396" s="189">
        <v>4.5999999999999999E-2</v>
      </c>
      <c r="Y2396" s="189" t="s">
        <v>143</v>
      </c>
      <c r="Z2396" s="189" t="s">
        <v>143</v>
      </c>
      <c r="AA2396" s="189">
        <v>9.7000000000000003E-2</v>
      </c>
      <c r="AB2396" s="189">
        <v>0.14199999999999999</v>
      </c>
    </row>
    <row r="2397" spans="1:28" x14ac:dyDescent="0.25">
      <c r="A2397" s="94" t="s">
        <v>3910</v>
      </c>
      <c r="B2397" s="189" t="s">
        <v>143</v>
      </c>
      <c r="C2397" s="189">
        <v>0.17741935483870969</v>
      </c>
      <c r="D2397" s="189">
        <v>0.37096774193548387</v>
      </c>
      <c r="E2397" s="189">
        <v>0.1064516129032258</v>
      </c>
      <c r="F2397" s="189">
        <v>9.6774193548387101E-3</v>
      </c>
      <c r="G2397" s="189">
        <v>0.27903225806451615</v>
      </c>
      <c r="H2397" s="189">
        <v>3.2258064516129032E-3</v>
      </c>
      <c r="I2397" s="189">
        <v>5.32258064516129E-2</v>
      </c>
      <c r="J2397" s="188">
        <v>0.99999999999999989</v>
      </c>
      <c r="K2397" s="190">
        <v>620</v>
      </c>
      <c r="L2397" s="94"/>
      <c r="M2397" s="189" t="s">
        <v>143</v>
      </c>
      <c r="N2397" s="189" t="s">
        <v>143</v>
      </c>
      <c r="O2397" s="189">
        <v>0.14899999999999999</v>
      </c>
      <c r="P2397" s="189">
        <v>0.20899999999999999</v>
      </c>
      <c r="Q2397" s="189">
        <v>0.33400000000000002</v>
      </c>
      <c r="R2397" s="189">
        <v>0.41</v>
      </c>
      <c r="S2397" s="189">
        <v>8.5000000000000006E-2</v>
      </c>
      <c r="T2397" s="189">
        <v>0.13300000000000001</v>
      </c>
      <c r="U2397" s="189">
        <v>4.0000000000000001E-3</v>
      </c>
      <c r="V2397" s="189">
        <v>2.1000000000000001E-2</v>
      </c>
      <c r="W2397" s="189">
        <v>0.245</v>
      </c>
      <c r="X2397" s="189">
        <v>0.316</v>
      </c>
      <c r="Y2397" s="189">
        <v>1E-3</v>
      </c>
      <c r="Z2397" s="189">
        <v>1.2E-2</v>
      </c>
      <c r="AA2397" s="189">
        <v>3.7999999999999999E-2</v>
      </c>
      <c r="AB2397" s="189">
        <v>7.3999999999999996E-2</v>
      </c>
    </row>
    <row r="2398" spans="1:28" x14ac:dyDescent="0.25">
      <c r="A2398" s="94" t="s">
        <v>3911</v>
      </c>
      <c r="B2398" s="189" t="s">
        <v>143</v>
      </c>
      <c r="C2398" s="189">
        <v>0.36057692307692307</v>
      </c>
      <c r="D2398" s="189">
        <v>0.17548076923076922</v>
      </c>
      <c r="E2398" s="189">
        <v>6.7307692307692304E-2</v>
      </c>
      <c r="F2398" s="189">
        <v>0.125</v>
      </c>
      <c r="G2398" s="189">
        <v>0.21153846153846154</v>
      </c>
      <c r="H2398" s="189">
        <v>7.2115384615384619E-3</v>
      </c>
      <c r="I2398" s="189">
        <v>5.2884615384615384E-2</v>
      </c>
      <c r="J2398" s="188">
        <v>1</v>
      </c>
      <c r="K2398" s="190">
        <v>416</v>
      </c>
      <c r="L2398" s="94"/>
      <c r="M2398" s="189" t="s">
        <v>143</v>
      </c>
      <c r="N2398" s="189" t="s">
        <v>143</v>
      </c>
      <c r="O2398" s="189">
        <v>0.316</v>
      </c>
      <c r="P2398" s="189">
        <v>0.40799999999999997</v>
      </c>
      <c r="Q2398" s="189">
        <v>0.14199999999999999</v>
      </c>
      <c r="R2398" s="189">
        <v>0.215</v>
      </c>
      <c r="S2398" s="189">
        <v>4.7E-2</v>
      </c>
      <c r="T2398" s="189">
        <v>9.6000000000000002E-2</v>
      </c>
      <c r="U2398" s="189">
        <v>9.7000000000000003E-2</v>
      </c>
      <c r="V2398" s="189">
        <v>0.16</v>
      </c>
      <c r="W2398" s="189">
        <v>0.17499999999999999</v>
      </c>
      <c r="X2398" s="189">
        <v>0.253</v>
      </c>
      <c r="Y2398" s="189">
        <v>2E-3</v>
      </c>
      <c r="Z2398" s="189">
        <v>2.1000000000000001E-2</v>
      </c>
      <c r="AA2398" s="189">
        <v>3.5000000000000003E-2</v>
      </c>
      <c r="AB2398" s="189">
        <v>7.9000000000000001E-2</v>
      </c>
    </row>
    <row r="2399" spans="1:28" x14ac:dyDescent="0.25">
      <c r="A2399" s="94" t="s">
        <v>3912</v>
      </c>
      <c r="B2399" s="189" t="s">
        <v>143</v>
      </c>
      <c r="C2399" s="189">
        <v>0.1375968992248062</v>
      </c>
      <c r="D2399" s="189">
        <v>0.20736434108527133</v>
      </c>
      <c r="E2399" s="189">
        <v>0.10077519379844961</v>
      </c>
      <c r="F2399" s="189">
        <v>2.7131782945736434E-2</v>
      </c>
      <c r="G2399" s="189">
        <v>0.46124031007751937</v>
      </c>
      <c r="H2399" s="189">
        <v>1.7441860465116279E-2</v>
      </c>
      <c r="I2399" s="189">
        <v>4.8449612403100778E-2</v>
      </c>
      <c r="J2399" s="188">
        <v>1</v>
      </c>
      <c r="K2399" s="190">
        <v>516</v>
      </c>
      <c r="L2399" s="94"/>
      <c r="M2399" s="189" t="s">
        <v>143</v>
      </c>
      <c r="N2399" s="189" t="s">
        <v>143</v>
      </c>
      <c r="O2399" s="189">
        <v>0.111</v>
      </c>
      <c r="P2399" s="189">
        <v>0.17</v>
      </c>
      <c r="Q2399" s="189">
        <v>0.17499999999999999</v>
      </c>
      <c r="R2399" s="189">
        <v>0.24399999999999999</v>
      </c>
      <c r="S2399" s="189">
        <v>7.8E-2</v>
      </c>
      <c r="T2399" s="189">
        <v>0.13</v>
      </c>
      <c r="U2399" s="189">
        <v>1.6E-2</v>
      </c>
      <c r="V2399" s="189">
        <v>4.4999999999999998E-2</v>
      </c>
      <c r="W2399" s="189">
        <v>0.41899999999999998</v>
      </c>
      <c r="X2399" s="189">
        <v>0.504</v>
      </c>
      <c r="Y2399" s="189">
        <v>8.9999999999999993E-3</v>
      </c>
      <c r="Z2399" s="189">
        <v>3.3000000000000002E-2</v>
      </c>
      <c r="AA2399" s="189">
        <v>3.3000000000000002E-2</v>
      </c>
      <c r="AB2399" s="189">
        <v>7.0999999999999994E-2</v>
      </c>
    </row>
    <row r="2400" spans="1:28" x14ac:dyDescent="0.25">
      <c r="A2400" s="94" t="s">
        <v>3913</v>
      </c>
      <c r="B2400" s="189" t="s">
        <v>143</v>
      </c>
      <c r="C2400" s="189">
        <v>0.25803531009506564</v>
      </c>
      <c r="D2400" s="189">
        <v>0.51109099139882297</v>
      </c>
      <c r="E2400" s="189">
        <v>7.1072883657763694E-2</v>
      </c>
      <c r="F2400" s="189">
        <v>1.3580805794477138E-2</v>
      </c>
      <c r="G2400" s="189">
        <v>7.5147125396106837E-2</v>
      </c>
      <c r="H2400" s="189">
        <v>3.6215482118605704E-3</v>
      </c>
      <c r="I2400" s="189">
        <v>6.7451335445903121E-2</v>
      </c>
      <c r="J2400" s="188">
        <v>0.99999999999999989</v>
      </c>
      <c r="K2400" s="190">
        <v>2209</v>
      </c>
      <c r="L2400" s="94"/>
      <c r="M2400" s="189" t="s">
        <v>143</v>
      </c>
      <c r="N2400" s="189" t="s">
        <v>143</v>
      </c>
      <c r="O2400" s="189">
        <v>0.24</v>
      </c>
      <c r="P2400" s="189">
        <v>0.27700000000000002</v>
      </c>
      <c r="Q2400" s="189">
        <v>0.49</v>
      </c>
      <c r="R2400" s="189">
        <v>0.53200000000000003</v>
      </c>
      <c r="S2400" s="189">
        <v>6.0999999999999999E-2</v>
      </c>
      <c r="T2400" s="189">
        <v>8.3000000000000004E-2</v>
      </c>
      <c r="U2400" s="189">
        <v>0.01</v>
      </c>
      <c r="V2400" s="189">
        <v>1.9E-2</v>
      </c>
      <c r="W2400" s="189">
        <v>6.5000000000000002E-2</v>
      </c>
      <c r="X2400" s="189">
        <v>8.6999999999999994E-2</v>
      </c>
      <c r="Y2400" s="189">
        <v>2E-3</v>
      </c>
      <c r="Z2400" s="189">
        <v>7.0000000000000001E-3</v>
      </c>
      <c r="AA2400" s="189">
        <v>5.8000000000000003E-2</v>
      </c>
      <c r="AB2400" s="189">
        <v>7.9000000000000001E-2</v>
      </c>
    </row>
    <row r="2401" spans="1:28" x14ac:dyDescent="0.25">
      <c r="A2401" s="94" t="s">
        <v>3914</v>
      </c>
      <c r="B2401" s="189" t="s">
        <v>143</v>
      </c>
      <c r="C2401" s="189">
        <v>0.4680306905370844</v>
      </c>
      <c r="D2401" s="189">
        <v>0.30946291560102301</v>
      </c>
      <c r="E2401" s="189">
        <v>5.6265984654731455E-2</v>
      </c>
      <c r="F2401" s="189">
        <v>1.0230179028132993E-2</v>
      </c>
      <c r="G2401" s="189">
        <v>8.4398976982097182E-2</v>
      </c>
      <c r="H2401" s="189">
        <v>7.6726342710997444E-3</v>
      </c>
      <c r="I2401" s="189">
        <v>6.3938618925831206E-2</v>
      </c>
      <c r="J2401" s="188">
        <v>1</v>
      </c>
      <c r="K2401" s="190">
        <v>391</v>
      </c>
      <c r="L2401" s="94"/>
      <c r="M2401" s="189" t="s">
        <v>143</v>
      </c>
      <c r="N2401" s="189" t="s">
        <v>143</v>
      </c>
      <c r="O2401" s="189">
        <v>0.41899999999999998</v>
      </c>
      <c r="P2401" s="189">
        <v>0.51800000000000002</v>
      </c>
      <c r="Q2401" s="189">
        <v>0.26600000000000001</v>
      </c>
      <c r="R2401" s="189">
        <v>0.35699999999999998</v>
      </c>
      <c r="S2401" s="189">
        <v>3.6999999999999998E-2</v>
      </c>
      <c r="T2401" s="189">
        <v>8.4000000000000005E-2</v>
      </c>
      <c r="U2401" s="189">
        <v>4.0000000000000001E-3</v>
      </c>
      <c r="V2401" s="189">
        <v>2.5999999999999999E-2</v>
      </c>
      <c r="W2401" s="189">
        <v>6.0999999999999999E-2</v>
      </c>
      <c r="X2401" s="189">
        <v>0.11600000000000001</v>
      </c>
      <c r="Y2401" s="189">
        <v>3.0000000000000001E-3</v>
      </c>
      <c r="Z2401" s="189">
        <v>2.1999999999999999E-2</v>
      </c>
      <c r="AA2401" s="189">
        <v>4.3999999999999997E-2</v>
      </c>
      <c r="AB2401" s="189">
        <v>9.2999999999999999E-2</v>
      </c>
    </row>
    <row r="2402" spans="1:28" x14ac:dyDescent="0.25">
      <c r="A2402" s="94" t="s">
        <v>3915</v>
      </c>
      <c r="B2402" s="189">
        <v>6.4168086314593975E-2</v>
      </c>
      <c r="C2402" s="189">
        <v>0.30995646413022904</v>
      </c>
      <c r="D2402" s="189">
        <v>0.26500094643195155</v>
      </c>
      <c r="E2402" s="189">
        <v>9.5968199886428171E-2</v>
      </c>
      <c r="F2402" s="189">
        <v>2.9717963278440281E-2</v>
      </c>
      <c r="G2402" s="189">
        <v>0.18833995835699413</v>
      </c>
      <c r="H2402" s="189">
        <v>3.1232254400908573E-3</v>
      </c>
      <c r="I2402" s="189">
        <v>4.3725156161272004E-2</v>
      </c>
      <c r="J2402" s="188">
        <v>0.99999999999999989</v>
      </c>
      <c r="K2402" s="190">
        <v>10566</v>
      </c>
      <c r="L2402" s="94"/>
      <c r="M2402" s="189">
        <v>0.06</v>
      </c>
      <c r="N2402" s="189">
        <v>6.9000000000000006E-2</v>
      </c>
      <c r="O2402" s="189">
        <v>0.30099999999999999</v>
      </c>
      <c r="P2402" s="189">
        <v>0.31900000000000001</v>
      </c>
      <c r="Q2402" s="189">
        <v>0.25700000000000001</v>
      </c>
      <c r="R2402" s="189">
        <v>0.27400000000000002</v>
      </c>
      <c r="S2402" s="189">
        <v>0.09</v>
      </c>
      <c r="T2402" s="189">
        <v>0.10199999999999999</v>
      </c>
      <c r="U2402" s="189">
        <v>2.7E-2</v>
      </c>
      <c r="V2402" s="189">
        <v>3.3000000000000002E-2</v>
      </c>
      <c r="W2402" s="189">
        <v>0.18099999999999999</v>
      </c>
      <c r="X2402" s="189">
        <v>0.19600000000000001</v>
      </c>
      <c r="Y2402" s="189">
        <v>2E-3</v>
      </c>
      <c r="Z2402" s="189">
        <v>4.0000000000000001E-3</v>
      </c>
      <c r="AA2402" s="189">
        <v>0.04</v>
      </c>
      <c r="AB2402" s="189">
        <v>4.8000000000000001E-2</v>
      </c>
    </row>
    <row r="2403" spans="1:28" x14ac:dyDescent="0.25">
      <c r="A2403" s="94" t="s">
        <v>3916</v>
      </c>
      <c r="B2403" s="189" t="s">
        <v>143</v>
      </c>
      <c r="C2403" s="189">
        <v>0.4254658385093168</v>
      </c>
      <c r="D2403" s="189">
        <v>0.20496894409937888</v>
      </c>
      <c r="E2403" s="189">
        <v>0.11801242236024845</v>
      </c>
      <c r="F2403" s="189">
        <v>5.9006211180124224E-2</v>
      </c>
      <c r="G2403" s="189">
        <v>0.15838509316770186</v>
      </c>
      <c r="H2403" s="189" t="s">
        <v>143</v>
      </c>
      <c r="I2403" s="189">
        <v>3.4161490683229816E-2</v>
      </c>
      <c r="J2403" s="188">
        <v>1</v>
      </c>
      <c r="K2403" s="190">
        <v>322</v>
      </c>
      <c r="L2403" s="94"/>
      <c r="M2403" s="189" t="s">
        <v>143</v>
      </c>
      <c r="N2403" s="189" t="s">
        <v>143</v>
      </c>
      <c r="O2403" s="189">
        <v>0.373</v>
      </c>
      <c r="P2403" s="189">
        <v>0.48</v>
      </c>
      <c r="Q2403" s="189">
        <v>0.16400000000000001</v>
      </c>
      <c r="R2403" s="189">
        <v>0.252</v>
      </c>
      <c r="S2403" s="189">
        <v>8.6999999999999994E-2</v>
      </c>
      <c r="T2403" s="189">
        <v>0.158</v>
      </c>
      <c r="U2403" s="189">
        <v>3.7999999999999999E-2</v>
      </c>
      <c r="V2403" s="189">
        <v>0.09</v>
      </c>
      <c r="W2403" s="189">
        <v>0.123</v>
      </c>
      <c r="X2403" s="189">
        <v>0.20200000000000001</v>
      </c>
      <c r="Y2403" s="189" t="s">
        <v>143</v>
      </c>
      <c r="Z2403" s="189" t="s">
        <v>143</v>
      </c>
      <c r="AA2403" s="189">
        <v>1.9E-2</v>
      </c>
      <c r="AB2403" s="189">
        <v>0.06</v>
      </c>
    </row>
    <row r="2404" spans="1:28" x14ac:dyDescent="0.25">
      <c r="A2404" s="94" t="s">
        <v>3917</v>
      </c>
      <c r="B2404" s="189" t="s">
        <v>143</v>
      </c>
      <c r="C2404" s="189">
        <v>0.1067193675889328</v>
      </c>
      <c r="D2404" s="189">
        <v>0.22134387351778656</v>
      </c>
      <c r="E2404" s="189">
        <v>3.1620553359683792E-2</v>
      </c>
      <c r="F2404" s="189">
        <v>1.9762845849802372E-2</v>
      </c>
      <c r="G2404" s="189">
        <v>0.51778656126482214</v>
      </c>
      <c r="H2404" s="189">
        <v>3.5573122529644272E-2</v>
      </c>
      <c r="I2404" s="189">
        <v>6.7193675889328064E-2</v>
      </c>
      <c r="J2404" s="188">
        <v>1</v>
      </c>
      <c r="K2404" s="190">
        <v>253</v>
      </c>
      <c r="L2404" s="94"/>
      <c r="M2404" s="189" t="s">
        <v>143</v>
      </c>
      <c r="N2404" s="189" t="s">
        <v>143</v>
      </c>
      <c r="O2404" s="189">
        <v>7.3999999999999996E-2</v>
      </c>
      <c r="P2404" s="189">
        <v>0.151</v>
      </c>
      <c r="Q2404" s="189">
        <v>0.17499999999999999</v>
      </c>
      <c r="R2404" s="189">
        <v>0.27600000000000002</v>
      </c>
      <c r="S2404" s="189">
        <v>1.6E-2</v>
      </c>
      <c r="T2404" s="189">
        <v>6.0999999999999999E-2</v>
      </c>
      <c r="U2404" s="189">
        <v>8.0000000000000002E-3</v>
      </c>
      <c r="V2404" s="189">
        <v>4.4999999999999998E-2</v>
      </c>
      <c r="W2404" s="189">
        <v>0.45600000000000002</v>
      </c>
      <c r="X2404" s="189">
        <v>0.57899999999999996</v>
      </c>
      <c r="Y2404" s="189">
        <v>1.9E-2</v>
      </c>
      <c r="Z2404" s="189">
        <v>6.6000000000000003E-2</v>
      </c>
      <c r="AA2404" s="189">
        <v>4.2000000000000003E-2</v>
      </c>
      <c r="AB2404" s="189">
        <v>0.105</v>
      </c>
    </row>
    <row r="2405" spans="1:28" x14ac:dyDescent="0.25">
      <c r="A2405" s="94" t="s">
        <v>3918</v>
      </c>
      <c r="B2405" s="189">
        <v>0.10106382978723404</v>
      </c>
      <c r="C2405" s="189" t="s">
        <v>143</v>
      </c>
      <c r="D2405" s="189">
        <v>0.72340425531914898</v>
      </c>
      <c r="E2405" s="189">
        <v>0.1524822695035461</v>
      </c>
      <c r="F2405" s="189">
        <v>3.5460992907801418E-3</v>
      </c>
      <c r="G2405" s="189">
        <v>5.3191489361702126E-3</v>
      </c>
      <c r="H2405" s="189" t="s">
        <v>143</v>
      </c>
      <c r="I2405" s="189">
        <v>1.4184397163120567E-2</v>
      </c>
      <c r="J2405" s="188">
        <v>1</v>
      </c>
      <c r="K2405" s="190">
        <v>1128</v>
      </c>
      <c r="L2405" s="94"/>
      <c r="M2405" s="189">
        <v>8.5000000000000006E-2</v>
      </c>
      <c r="N2405" s="189">
        <v>0.12</v>
      </c>
      <c r="O2405" s="189" t="s">
        <v>143</v>
      </c>
      <c r="P2405" s="189" t="s">
        <v>143</v>
      </c>
      <c r="Q2405" s="189">
        <v>0.69699999999999995</v>
      </c>
      <c r="R2405" s="189">
        <v>0.749</v>
      </c>
      <c r="S2405" s="189">
        <v>0.13300000000000001</v>
      </c>
      <c r="T2405" s="189">
        <v>0.17499999999999999</v>
      </c>
      <c r="U2405" s="189">
        <v>1E-3</v>
      </c>
      <c r="V2405" s="189">
        <v>8.9999999999999993E-3</v>
      </c>
      <c r="W2405" s="189">
        <v>2E-3</v>
      </c>
      <c r="X2405" s="189">
        <v>1.2E-2</v>
      </c>
      <c r="Y2405" s="189" t="s">
        <v>143</v>
      </c>
      <c r="Z2405" s="189" t="s">
        <v>143</v>
      </c>
      <c r="AA2405" s="189">
        <v>8.9999999999999993E-3</v>
      </c>
      <c r="AB2405" s="189">
        <v>2.3E-2</v>
      </c>
    </row>
    <row r="2406" spans="1:28" x14ac:dyDescent="0.25">
      <c r="A2406" s="94" t="s">
        <v>3919</v>
      </c>
      <c r="B2406" s="189">
        <v>0.10059612518628912</v>
      </c>
      <c r="C2406" s="189">
        <v>0.2667660208643815</v>
      </c>
      <c r="D2406" s="189">
        <v>0.23099850968703428</v>
      </c>
      <c r="E2406" s="189">
        <v>7.0044709388971685E-2</v>
      </c>
      <c r="F2406" s="189">
        <v>7.4515648286140088E-2</v>
      </c>
      <c r="G2406" s="189">
        <v>0.21385991058122206</v>
      </c>
      <c r="H2406" s="189">
        <v>2.9806259314456036E-3</v>
      </c>
      <c r="I2406" s="189">
        <v>4.0238450074515646E-2</v>
      </c>
      <c r="J2406" s="188">
        <v>1</v>
      </c>
      <c r="K2406" s="190">
        <v>1342</v>
      </c>
      <c r="L2406" s="94"/>
      <c r="M2406" s="189">
        <v>8.5999999999999993E-2</v>
      </c>
      <c r="N2406" s="189">
        <v>0.11799999999999999</v>
      </c>
      <c r="O2406" s="189">
        <v>0.24399999999999999</v>
      </c>
      <c r="P2406" s="189">
        <v>0.29099999999999998</v>
      </c>
      <c r="Q2406" s="189">
        <v>0.20899999999999999</v>
      </c>
      <c r="R2406" s="189">
        <v>0.254</v>
      </c>
      <c r="S2406" s="189">
        <v>5.8000000000000003E-2</v>
      </c>
      <c r="T2406" s="189">
        <v>8.5000000000000006E-2</v>
      </c>
      <c r="U2406" s="189">
        <v>6.2E-2</v>
      </c>
      <c r="V2406" s="189">
        <v>0.09</v>
      </c>
      <c r="W2406" s="189">
        <v>0.193</v>
      </c>
      <c r="X2406" s="189">
        <v>0.23699999999999999</v>
      </c>
      <c r="Y2406" s="189">
        <v>1E-3</v>
      </c>
      <c r="Z2406" s="189">
        <v>8.0000000000000002E-3</v>
      </c>
      <c r="AA2406" s="189">
        <v>3.1E-2</v>
      </c>
      <c r="AB2406" s="189">
        <v>5.1999999999999998E-2</v>
      </c>
    </row>
    <row r="2407" spans="1:28" x14ac:dyDescent="0.25">
      <c r="A2407" s="94" t="s">
        <v>3920</v>
      </c>
      <c r="B2407" s="189">
        <v>0.29316338354577059</v>
      </c>
      <c r="C2407" s="189">
        <v>0.46465816917728853</v>
      </c>
      <c r="D2407" s="189">
        <v>0.12340672074159907</v>
      </c>
      <c r="E2407" s="189">
        <v>2.4333719582850522E-2</v>
      </c>
      <c r="F2407" s="189" t="s">
        <v>143</v>
      </c>
      <c r="G2407" s="189">
        <v>3.6500579374275782E-2</v>
      </c>
      <c r="H2407" s="189">
        <v>5.7937427578215526E-4</v>
      </c>
      <c r="I2407" s="189">
        <v>5.7358053302433369E-2</v>
      </c>
      <c r="J2407" s="188">
        <v>1</v>
      </c>
      <c r="K2407" s="190">
        <v>1726</v>
      </c>
      <c r="L2407" s="94"/>
      <c r="M2407" s="189">
        <v>0.27200000000000002</v>
      </c>
      <c r="N2407" s="189">
        <v>0.315</v>
      </c>
      <c r="O2407" s="189">
        <v>0.441</v>
      </c>
      <c r="P2407" s="189">
        <v>0.48799999999999999</v>
      </c>
      <c r="Q2407" s="189">
        <v>0.109</v>
      </c>
      <c r="R2407" s="189">
        <v>0.14000000000000001</v>
      </c>
      <c r="S2407" s="189">
        <v>1.7999999999999999E-2</v>
      </c>
      <c r="T2407" s="189">
        <v>3.3000000000000002E-2</v>
      </c>
      <c r="U2407" s="189" t="s">
        <v>143</v>
      </c>
      <c r="V2407" s="189" t="s">
        <v>143</v>
      </c>
      <c r="W2407" s="189">
        <v>2.9000000000000001E-2</v>
      </c>
      <c r="X2407" s="189">
        <v>4.5999999999999999E-2</v>
      </c>
      <c r="Y2407" s="189">
        <v>0</v>
      </c>
      <c r="Z2407" s="189">
        <v>3.0000000000000001E-3</v>
      </c>
      <c r="AA2407" s="189">
        <v>4.7E-2</v>
      </c>
      <c r="AB2407" s="189">
        <v>6.9000000000000006E-2</v>
      </c>
    </row>
    <row r="2408" spans="1:28" x14ac:dyDescent="0.25">
      <c r="A2408" s="94" t="s">
        <v>3921</v>
      </c>
      <c r="B2408" s="189" t="s">
        <v>143</v>
      </c>
      <c r="C2408" s="189">
        <v>0.20220588235294118</v>
      </c>
      <c r="D2408" s="189">
        <v>0.33455882352941174</v>
      </c>
      <c r="E2408" s="189">
        <v>0.15073529411764705</v>
      </c>
      <c r="F2408" s="189">
        <v>3.6764705882352942E-2</v>
      </c>
      <c r="G2408" s="189">
        <v>0.22426470588235295</v>
      </c>
      <c r="H2408" s="189" t="s">
        <v>143</v>
      </c>
      <c r="I2408" s="189">
        <v>5.1470588235294115E-2</v>
      </c>
      <c r="J2408" s="188">
        <v>1</v>
      </c>
      <c r="K2408" s="190">
        <v>272</v>
      </c>
      <c r="L2408" s="94"/>
      <c r="M2408" s="189" t="s">
        <v>143</v>
      </c>
      <c r="N2408" s="189" t="s">
        <v>143</v>
      </c>
      <c r="O2408" s="189">
        <v>0.159</v>
      </c>
      <c r="P2408" s="189">
        <v>0.254</v>
      </c>
      <c r="Q2408" s="189">
        <v>0.28100000000000003</v>
      </c>
      <c r="R2408" s="189">
        <v>0.39300000000000002</v>
      </c>
      <c r="S2408" s="189">
        <v>0.113</v>
      </c>
      <c r="T2408" s="189">
        <v>0.19800000000000001</v>
      </c>
      <c r="U2408" s="189">
        <v>0.02</v>
      </c>
      <c r="V2408" s="189">
        <v>6.6000000000000003E-2</v>
      </c>
      <c r="W2408" s="189">
        <v>0.17899999999999999</v>
      </c>
      <c r="X2408" s="189">
        <v>0.27700000000000002</v>
      </c>
      <c r="Y2408" s="189" t="s">
        <v>143</v>
      </c>
      <c r="Z2408" s="189" t="s">
        <v>143</v>
      </c>
      <c r="AA2408" s="189">
        <v>3.1E-2</v>
      </c>
      <c r="AB2408" s="189">
        <v>8.5000000000000006E-2</v>
      </c>
    </row>
    <row r="2409" spans="1:28" x14ac:dyDescent="0.25">
      <c r="A2409" s="94" t="s">
        <v>3922</v>
      </c>
      <c r="B2409" s="189" t="s">
        <v>143</v>
      </c>
      <c r="C2409" s="189">
        <v>0.22448979591836735</v>
      </c>
      <c r="D2409" s="189">
        <v>0.26530612244897961</v>
      </c>
      <c r="E2409" s="189">
        <v>0.1188997338065661</v>
      </c>
      <c r="F2409" s="189">
        <v>2.6619343389529725E-2</v>
      </c>
      <c r="G2409" s="189">
        <v>0.33629103815439221</v>
      </c>
      <c r="H2409" s="189">
        <v>3.5492457852706301E-3</v>
      </c>
      <c r="I2409" s="189">
        <v>2.4844720496894408E-2</v>
      </c>
      <c r="J2409" s="188">
        <v>1</v>
      </c>
      <c r="K2409" s="190">
        <v>1127</v>
      </c>
      <c r="L2409" s="94"/>
      <c r="M2409" s="189" t="s">
        <v>143</v>
      </c>
      <c r="N2409" s="189" t="s">
        <v>143</v>
      </c>
      <c r="O2409" s="189">
        <v>0.20100000000000001</v>
      </c>
      <c r="P2409" s="189">
        <v>0.25</v>
      </c>
      <c r="Q2409" s="189">
        <v>0.24</v>
      </c>
      <c r="R2409" s="189">
        <v>0.29199999999999998</v>
      </c>
      <c r="S2409" s="189">
        <v>0.10100000000000001</v>
      </c>
      <c r="T2409" s="189">
        <v>0.13900000000000001</v>
      </c>
      <c r="U2409" s="189">
        <v>1.9E-2</v>
      </c>
      <c r="V2409" s="189">
        <v>3.7999999999999999E-2</v>
      </c>
      <c r="W2409" s="189">
        <v>0.309</v>
      </c>
      <c r="X2409" s="189">
        <v>0.36399999999999999</v>
      </c>
      <c r="Y2409" s="189">
        <v>1E-3</v>
      </c>
      <c r="Z2409" s="189">
        <v>8.9999999999999993E-3</v>
      </c>
      <c r="AA2409" s="189">
        <v>1.7000000000000001E-2</v>
      </c>
      <c r="AB2409" s="189">
        <v>3.5999999999999997E-2</v>
      </c>
    </row>
    <row r="2410" spans="1:28" x14ac:dyDescent="0.25">
      <c r="A2410" s="94" t="s">
        <v>3923</v>
      </c>
      <c r="B2410" s="189" t="s">
        <v>143</v>
      </c>
      <c r="C2410" s="189">
        <v>0.45263157894736844</v>
      </c>
      <c r="D2410" s="189">
        <v>0.38105263157894737</v>
      </c>
      <c r="E2410" s="189">
        <v>5.6842105263157895E-2</v>
      </c>
      <c r="F2410" s="189">
        <v>1.0526315789473684E-2</v>
      </c>
      <c r="G2410" s="189">
        <v>2.9473684210526315E-2</v>
      </c>
      <c r="H2410" s="189" t="s">
        <v>143</v>
      </c>
      <c r="I2410" s="189">
        <v>6.9473684210526312E-2</v>
      </c>
      <c r="J2410" s="188">
        <v>1</v>
      </c>
      <c r="K2410" s="190">
        <v>475</v>
      </c>
      <c r="L2410" s="94"/>
      <c r="M2410" s="189" t="s">
        <v>143</v>
      </c>
      <c r="N2410" s="189" t="s">
        <v>143</v>
      </c>
      <c r="O2410" s="189">
        <v>0.40799999999999997</v>
      </c>
      <c r="P2410" s="189">
        <v>0.498</v>
      </c>
      <c r="Q2410" s="189">
        <v>0.33800000000000002</v>
      </c>
      <c r="R2410" s="189">
        <v>0.42599999999999999</v>
      </c>
      <c r="S2410" s="189">
        <v>3.9E-2</v>
      </c>
      <c r="T2410" s="189">
        <v>8.1000000000000003E-2</v>
      </c>
      <c r="U2410" s="189">
        <v>5.0000000000000001E-3</v>
      </c>
      <c r="V2410" s="189">
        <v>2.4E-2</v>
      </c>
      <c r="W2410" s="189">
        <v>1.7999999999999999E-2</v>
      </c>
      <c r="X2410" s="189">
        <v>4.9000000000000002E-2</v>
      </c>
      <c r="Y2410" s="189" t="s">
        <v>143</v>
      </c>
      <c r="Z2410" s="189" t="s">
        <v>143</v>
      </c>
      <c r="AA2410" s="189">
        <v>0.05</v>
      </c>
      <c r="AB2410" s="189">
        <v>9.6000000000000002E-2</v>
      </c>
    </row>
    <row r="2411" spans="1:28" x14ac:dyDescent="0.25">
      <c r="A2411" s="94" t="s">
        <v>3924</v>
      </c>
      <c r="B2411" s="189" t="s">
        <v>143</v>
      </c>
      <c r="C2411" s="189">
        <v>0.22273781902552203</v>
      </c>
      <c r="D2411" s="189">
        <v>0.3480278422273782</v>
      </c>
      <c r="E2411" s="189">
        <v>0.12529002320185614</v>
      </c>
      <c r="F2411" s="189">
        <v>3.248259860788863E-2</v>
      </c>
      <c r="G2411" s="189">
        <v>0.21345707656612528</v>
      </c>
      <c r="H2411" s="189">
        <v>2.3201856148491878E-3</v>
      </c>
      <c r="I2411" s="189">
        <v>5.5684454756380508E-2</v>
      </c>
      <c r="J2411" s="188">
        <v>0.99999999999999989</v>
      </c>
      <c r="K2411" s="190">
        <v>431</v>
      </c>
      <c r="L2411" s="94"/>
      <c r="M2411" s="189" t="s">
        <v>143</v>
      </c>
      <c r="N2411" s="189" t="s">
        <v>143</v>
      </c>
      <c r="O2411" s="189">
        <v>0.186</v>
      </c>
      <c r="P2411" s="189">
        <v>0.26400000000000001</v>
      </c>
      <c r="Q2411" s="189">
        <v>0.30499999999999999</v>
      </c>
      <c r="R2411" s="189">
        <v>0.39400000000000002</v>
      </c>
      <c r="S2411" s="189">
        <v>9.7000000000000003E-2</v>
      </c>
      <c r="T2411" s="189">
        <v>0.16</v>
      </c>
      <c r="U2411" s="189">
        <v>1.9E-2</v>
      </c>
      <c r="V2411" s="189">
        <v>5.3999999999999999E-2</v>
      </c>
      <c r="W2411" s="189">
        <v>0.17699999999999999</v>
      </c>
      <c r="X2411" s="189">
        <v>0.255</v>
      </c>
      <c r="Y2411" s="189">
        <v>0</v>
      </c>
      <c r="Z2411" s="189">
        <v>1.2999999999999999E-2</v>
      </c>
      <c r="AA2411" s="189">
        <v>3.7999999999999999E-2</v>
      </c>
      <c r="AB2411" s="189">
        <v>8.2000000000000003E-2</v>
      </c>
    </row>
    <row r="2412" spans="1:28" x14ac:dyDescent="0.25">
      <c r="A2412" s="94" t="s">
        <v>3925</v>
      </c>
      <c r="B2412" s="189" t="s">
        <v>143</v>
      </c>
      <c r="C2412" s="189">
        <v>0.33454545454545453</v>
      </c>
      <c r="D2412" s="189">
        <v>0.24363636363636362</v>
      </c>
      <c r="E2412" s="189">
        <v>0.10909090909090909</v>
      </c>
      <c r="F2412" s="189">
        <v>0.11636363636363636</v>
      </c>
      <c r="G2412" s="189">
        <v>0.16363636363636364</v>
      </c>
      <c r="H2412" s="189" t="s">
        <v>143</v>
      </c>
      <c r="I2412" s="189">
        <v>3.272727272727273E-2</v>
      </c>
      <c r="J2412" s="188">
        <v>1</v>
      </c>
      <c r="K2412" s="190">
        <v>275</v>
      </c>
      <c r="L2412" s="94"/>
      <c r="M2412" s="189" t="s">
        <v>143</v>
      </c>
      <c r="N2412" s="189" t="s">
        <v>143</v>
      </c>
      <c r="O2412" s="189">
        <v>0.28100000000000003</v>
      </c>
      <c r="P2412" s="189">
        <v>0.39200000000000002</v>
      </c>
      <c r="Q2412" s="189">
        <v>0.19700000000000001</v>
      </c>
      <c r="R2412" s="189">
        <v>0.29799999999999999</v>
      </c>
      <c r="S2412" s="189">
        <v>7.6999999999999999E-2</v>
      </c>
      <c r="T2412" s="189">
        <v>0.151</v>
      </c>
      <c r="U2412" s="189">
        <v>8.4000000000000005E-2</v>
      </c>
      <c r="V2412" s="189">
        <v>0.16</v>
      </c>
      <c r="W2412" s="189">
        <v>0.125</v>
      </c>
      <c r="X2412" s="189">
        <v>0.21199999999999999</v>
      </c>
      <c r="Y2412" s="189" t="s">
        <v>143</v>
      </c>
      <c r="Z2412" s="189" t="s">
        <v>143</v>
      </c>
      <c r="AA2412" s="189">
        <v>1.7000000000000001E-2</v>
      </c>
      <c r="AB2412" s="189">
        <v>6.0999999999999999E-2</v>
      </c>
    </row>
    <row r="2413" spans="1:28" x14ac:dyDescent="0.25">
      <c r="A2413" s="94" t="s">
        <v>3926</v>
      </c>
      <c r="B2413" s="189" t="s">
        <v>143</v>
      </c>
      <c r="C2413" s="189">
        <v>0.12350597609561753</v>
      </c>
      <c r="D2413" s="189">
        <v>0.23904382470119523</v>
      </c>
      <c r="E2413" s="189">
        <v>0.12350597609561753</v>
      </c>
      <c r="F2413" s="189">
        <v>3.5856573705179286E-2</v>
      </c>
      <c r="G2413" s="189">
        <v>0.44223107569721115</v>
      </c>
      <c r="H2413" s="189">
        <v>7.9681274900398405E-3</v>
      </c>
      <c r="I2413" s="189">
        <v>2.7888446215139442E-2</v>
      </c>
      <c r="J2413" s="188">
        <v>1</v>
      </c>
      <c r="K2413" s="190">
        <v>251</v>
      </c>
      <c r="L2413" s="94"/>
      <c r="M2413" s="189" t="s">
        <v>143</v>
      </c>
      <c r="N2413" s="189" t="s">
        <v>143</v>
      </c>
      <c r="O2413" s="189">
        <v>8.7999999999999995E-2</v>
      </c>
      <c r="P2413" s="189">
        <v>0.17</v>
      </c>
      <c r="Q2413" s="189">
        <v>0.19</v>
      </c>
      <c r="R2413" s="189">
        <v>0.29499999999999998</v>
      </c>
      <c r="S2413" s="189">
        <v>8.7999999999999995E-2</v>
      </c>
      <c r="T2413" s="189">
        <v>0.17</v>
      </c>
      <c r="U2413" s="189">
        <v>1.9E-2</v>
      </c>
      <c r="V2413" s="189">
        <v>6.7000000000000004E-2</v>
      </c>
      <c r="W2413" s="189">
        <v>0.38200000000000001</v>
      </c>
      <c r="X2413" s="189">
        <v>0.504</v>
      </c>
      <c r="Y2413" s="189">
        <v>2E-3</v>
      </c>
      <c r="Z2413" s="189">
        <v>2.9000000000000001E-2</v>
      </c>
      <c r="AA2413" s="189">
        <v>1.4E-2</v>
      </c>
      <c r="AB2413" s="189">
        <v>5.6000000000000001E-2</v>
      </c>
    </row>
    <row r="2414" spans="1:28" x14ac:dyDescent="0.25">
      <c r="A2414" s="94" t="s">
        <v>3927</v>
      </c>
      <c r="B2414" s="189" t="s">
        <v>143</v>
      </c>
      <c r="C2414" s="189">
        <v>0.40324675324675324</v>
      </c>
      <c r="D2414" s="189">
        <v>0.34935064935064936</v>
      </c>
      <c r="E2414" s="189">
        <v>0.11428571428571428</v>
      </c>
      <c r="F2414" s="189">
        <v>1.6233766233766232E-2</v>
      </c>
      <c r="G2414" s="189">
        <v>6.8831168831168826E-2</v>
      </c>
      <c r="H2414" s="189">
        <v>3.8961038961038961E-3</v>
      </c>
      <c r="I2414" s="189">
        <v>4.4155844155844157E-2</v>
      </c>
      <c r="J2414" s="188">
        <v>1</v>
      </c>
      <c r="K2414" s="190">
        <v>1540</v>
      </c>
      <c r="L2414" s="94"/>
      <c r="M2414" s="189" t="s">
        <v>143</v>
      </c>
      <c r="N2414" s="189" t="s">
        <v>143</v>
      </c>
      <c r="O2414" s="189">
        <v>0.379</v>
      </c>
      <c r="P2414" s="189">
        <v>0.42799999999999999</v>
      </c>
      <c r="Q2414" s="189">
        <v>0.32600000000000001</v>
      </c>
      <c r="R2414" s="189">
        <v>0.374</v>
      </c>
      <c r="S2414" s="189">
        <v>9.9000000000000005E-2</v>
      </c>
      <c r="T2414" s="189">
        <v>0.13100000000000001</v>
      </c>
      <c r="U2414" s="189">
        <v>1.0999999999999999E-2</v>
      </c>
      <c r="V2414" s="189">
        <v>2.4E-2</v>
      </c>
      <c r="W2414" s="189">
        <v>5.7000000000000002E-2</v>
      </c>
      <c r="X2414" s="189">
        <v>8.3000000000000004E-2</v>
      </c>
      <c r="Y2414" s="189">
        <v>2E-3</v>
      </c>
      <c r="Z2414" s="189">
        <v>8.0000000000000002E-3</v>
      </c>
      <c r="AA2414" s="189">
        <v>3.5000000000000003E-2</v>
      </c>
      <c r="AB2414" s="189">
        <v>5.6000000000000001E-2</v>
      </c>
    </row>
    <row r="2415" spans="1:28" x14ac:dyDescent="0.25">
      <c r="A2415" s="94" t="s">
        <v>3928</v>
      </c>
      <c r="B2415" s="189" t="s">
        <v>143</v>
      </c>
      <c r="C2415" s="189">
        <v>0.40530303030303028</v>
      </c>
      <c r="D2415" s="189">
        <v>0.36742424242424243</v>
      </c>
      <c r="E2415" s="189">
        <v>0.13257575757575757</v>
      </c>
      <c r="F2415" s="189" t="s">
        <v>143</v>
      </c>
      <c r="G2415" s="189">
        <v>5.6818181818181816E-2</v>
      </c>
      <c r="H2415" s="189">
        <v>7.575757575757576E-3</v>
      </c>
      <c r="I2415" s="189">
        <v>3.0303030303030304E-2</v>
      </c>
      <c r="J2415" s="188">
        <v>0.99999999999999989</v>
      </c>
      <c r="K2415" s="190">
        <v>264</v>
      </c>
      <c r="L2415" s="94"/>
      <c r="M2415" s="189" t="s">
        <v>143</v>
      </c>
      <c r="N2415" s="189" t="s">
        <v>143</v>
      </c>
      <c r="O2415" s="189">
        <v>0.34799999999999998</v>
      </c>
      <c r="P2415" s="189">
        <v>0.46500000000000002</v>
      </c>
      <c r="Q2415" s="189">
        <v>0.312</v>
      </c>
      <c r="R2415" s="189">
        <v>0.42699999999999999</v>
      </c>
      <c r="S2415" s="189">
        <v>9.7000000000000003E-2</v>
      </c>
      <c r="T2415" s="189">
        <v>0.17899999999999999</v>
      </c>
      <c r="U2415" s="189" t="s">
        <v>143</v>
      </c>
      <c r="V2415" s="189" t="s">
        <v>143</v>
      </c>
      <c r="W2415" s="189">
        <v>3.5000000000000003E-2</v>
      </c>
      <c r="X2415" s="189">
        <v>9.1999999999999998E-2</v>
      </c>
      <c r="Y2415" s="189">
        <v>2E-3</v>
      </c>
      <c r="Z2415" s="189">
        <v>2.7E-2</v>
      </c>
      <c r="AA2415" s="189">
        <v>1.4999999999999999E-2</v>
      </c>
      <c r="AB2415" s="189">
        <v>5.8999999999999997E-2</v>
      </c>
    </row>
    <row r="2416" spans="1:28" x14ac:dyDescent="0.25">
      <c r="A2416" s="94" t="s">
        <v>3929</v>
      </c>
      <c r="B2416" s="189">
        <v>6.299743693511399E-2</v>
      </c>
      <c r="C2416" s="189">
        <v>0.3166059624983138</v>
      </c>
      <c r="D2416" s="189">
        <v>0.26069067853770406</v>
      </c>
      <c r="E2416" s="189">
        <v>0.10016187778227438</v>
      </c>
      <c r="F2416" s="189">
        <v>2.2730338594361257E-2</v>
      </c>
      <c r="G2416" s="189">
        <v>0.20612437609604747</v>
      </c>
      <c r="H2416" s="189">
        <v>2.4956158100634023E-3</v>
      </c>
      <c r="I2416" s="189">
        <v>2.8193713746121677E-2</v>
      </c>
      <c r="J2416" s="188">
        <v>1.0000000000000002</v>
      </c>
      <c r="K2416" s="190">
        <v>14826</v>
      </c>
      <c r="L2416" s="94"/>
      <c r="M2416" s="189">
        <v>5.8999999999999997E-2</v>
      </c>
      <c r="N2416" s="189">
        <v>6.7000000000000004E-2</v>
      </c>
      <c r="O2416" s="189">
        <v>0.309</v>
      </c>
      <c r="P2416" s="189">
        <v>0.32400000000000001</v>
      </c>
      <c r="Q2416" s="189">
        <v>0.254</v>
      </c>
      <c r="R2416" s="189">
        <v>0.26800000000000002</v>
      </c>
      <c r="S2416" s="189">
        <v>9.5000000000000001E-2</v>
      </c>
      <c r="T2416" s="189">
        <v>0.105</v>
      </c>
      <c r="U2416" s="189">
        <v>0.02</v>
      </c>
      <c r="V2416" s="189">
        <v>2.5000000000000001E-2</v>
      </c>
      <c r="W2416" s="189">
        <v>0.2</v>
      </c>
      <c r="X2416" s="189">
        <v>0.21299999999999999</v>
      </c>
      <c r="Y2416" s="189">
        <v>2E-3</v>
      </c>
      <c r="Z2416" s="189">
        <v>3.0000000000000001E-3</v>
      </c>
      <c r="AA2416" s="189">
        <v>2.5999999999999999E-2</v>
      </c>
      <c r="AB2416" s="189">
        <v>3.1E-2</v>
      </c>
    </row>
    <row r="2417" spans="1:28" x14ac:dyDescent="0.25">
      <c r="A2417" s="94" t="s">
        <v>3930</v>
      </c>
      <c r="B2417" s="189" t="s">
        <v>143</v>
      </c>
      <c r="C2417" s="189">
        <v>0.37373737373737376</v>
      </c>
      <c r="D2417" s="189">
        <v>0.24646464646464647</v>
      </c>
      <c r="E2417" s="189">
        <v>0.1595959595959596</v>
      </c>
      <c r="F2417" s="189">
        <v>2.2222222222222223E-2</v>
      </c>
      <c r="G2417" s="189">
        <v>0.17777777777777778</v>
      </c>
      <c r="H2417" s="189">
        <v>2.0202020202020202E-3</v>
      </c>
      <c r="I2417" s="189">
        <v>1.8181818181818181E-2</v>
      </c>
      <c r="J2417" s="188">
        <v>1</v>
      </c>
      <c r="K2417" s="190">
        <v>495</v>
      </c>
      <c r="L2417" s="94"/>
      <c r="M2417" s="189" t="s">
        <v>143</v>
      </c>
      <c r="N2417" s="189" t="s">
        <v>143</v>
      </c>
      <c r="O2417" s="189">
        <v>0.33200000000000002</v>
      </c>
      <c r="P2417" s="189">
        <v>0.41699999999999998</v>
      </c>
      <c r="Q2417" s="189">
        <v>0.21099999999999999</v>
      </c>
      <c r="R2417" s="189">
        <v>0.28599999999999998</v>
      </c>
      <c r="S2417" s="189">
        <v>0.13</v>
      </c>
      <c r="T2417" s="189">
        <v>0.19400000000000001</v>
      </c>
      <c r="U2417" s="189">
        <v>1.2E-2</v>
      </c>
      <c r="V2417" s="189">
        <v>3.9E-2</v>
      </c>
      <c r="W2417" s="189">
        <v>0.14699999999999999</v>
      </c>
      <c r="X2417" s="189">
        <v>0.214</v>
      </c>
      <c r="Y2417" s="189">
        <v>0</v>
      </c>
      <c r="Z2417" s="189">
        <v>1.0999999999999999E-2</v>
      </c>
      <c r="AA2417" s="189">
        <v>0.01</v>
      </c>
      <c r="AB2417" s="189">
        <v>3.4000000000000002E-2</v>
      </c>
    </row>
    <row r="2418" spans="1:28" x14ac:dyDescent="0.25">
      <c r="A2418" s="94" t="s">
        <v>3931</v>
      </c>
      <c r="B2418" s="189" t="s">
        <v>143</v>
      </c>
      <c r="C2418" s="189">
        <v>0.10526315789473684</v>
      </c>
      <c r="D2418" s="189">
        <v>0.14473684210526316</v>
      </c>
      <c r="E2418" s="189">
        <v>6.25E-2</v>
      </c>
      <c r="F2418" s="189">
        <v>1.3157894736842105E-2</v>
      </c>
      <c r="G2418" s="189">
        <v>0.61184210526315785</v>
      </c>
      <c r="H2418" s="189">
        <v>1.6447368421052631E-2</v>
      </c>
      <c r="I2418" s="189">
        <v>4.6052631578947366E-2</v>
      </c>
      <c r="J2418" s="188">
        <v>1</v>
      </c>
      <c r="K2418" s="190">
        <v>304</v>
      </c>
      <c r="L2418" s="94"/>
      <c r="M2418" s="189" t="s">
        <v>143</v>
      </c>
      <c r="N2418" s="189" t="s">
        <v>143</v>
      </c>
      <c r="O2418" s="189">
        <v>7.5999999999999998E-2</v>
      </c>
      <c r="P2418" s="189">
        <v>0.14499999999999999</v>
      </c>
      <c r="Q2418" s="189">
        <v>0.11</v>
      </c>
      <c r="R2418" s="189">
        <v>0.189</v>
      </c>
      <c r="S2418" s="189">
        <v>0.04</v>
      </c>
      <c r="T2418" s="189">
        <v>9.6000000000000002E-2</v>
      </c>
      <c r="U2418" s="189">
        <v>5.0000000000000001E-3</v>
      </c>
      <c r="V2418" s="189">
        <v>3.3000000000000002E-2</v>
      </c>
      <c r="W2418" s="189">
        <v>0.55600000000000005</v>
      </c>
      <c r="X2418" s="189">
        <v>0.66500000000000004</v>
      </c>
      <c r="Y2418" s="189">
        <v>7.0000000000000001E-3</v>
      </c>
      <c r="Z2418" s="189">
        <v>3.7999999999999999E-2</v>
      </c>
      <c r="AA2418" s="189">
        <v>2.8000000000000001E-2</v>
      </c>
      <c r="AB2418" s="189">
        <v>7.5999999999999998E-2</v>
      </c>
    </row>
    <row r="2419" spans="1:28" x14ac:dyDescent="0.25">
      <c r="A2419" s="94" t="s">
        <v>3932</v>
      </c>
      <c r="B2419" s="189">
        <v>0.42976588628762541</v>
      </c>
      <c r="C2419" s="189">
        <v>3.3444816053511705E-3</v>
      </c>
      <c r="D2419" s="189">
        <v>0.2976588628762542</v>
      </c>
      <c r="E2419" s="189">
        <v>0.25250836120401338</v>
      </c>
      <c r="F2419" s="189">
        <v>1.6722408026755853E-3</v>
      </c>
      <c r="G2419" s="189">
        <v>4.180602006688963E-3</v>
      </c>
      <c r="H2419" s="189" t="s">
        <v>143</v>
      </c>
      <c r="I2419" s="189">
        <v>1.0869565217391304E-2</v>
      </c>
      <c r="J2419" s="188">
        <v>1</v>
      </c>
      <c r="K2419" s="190">
        <v>1196</v>
      </c>
      <c r="L2419" s="94"/>
      <c r="M2419" s="189">
        <v>0.40200000000000002</v>
      </c>
      <c r="N2419" s="189">
        <v>0.45800000000000002</v>
      </c>
      <c r="O2419" s="189">
        <v>1E-3</v>
      </c>
      <c r="P2419" s="189">
        <v>8.9999999999999993E-3</v>
      </c>
      <c r="Q2419" s="189">
        <v>0.27200000000000002</v>
      </c>
      <c r="R2419" s="189">
        <v>0.32400000000000001</v>
      </c>
      <c r="S2419" s="189">
        <v>0.22900000000000001</v>
      </c>
      <c r="T2419" s="189">
        <v>0.27800000000000002</v>
      </c>
      <c r="U2419" s="189">
        <v>0</v>
      </c>
      <c r="V2419" s="189">
        <v>6.0000000000000001E-3</v>
      </c>
      <c r="W2419" s="189">
        <v>2E-3</v>
      </c>
      <c r="X2419" s="189">
        <v>0.01</v>
      </c>
      <c r="Y2419" s="189" t="s">
        <v>143</v>
      </c>
      <c r="Z2419" s="189" t="s">
        <v>143</v>
      </c>
      <c r="AA2419" s="189">
        <v>6.0000000000000001E-3</v>
      </c>
      <c r="AB2419" s="189">
        <v>1.9E-2</v>
      </c>
    </row>
    <row r="2420" spans="1:28" x14ac:dyDescent="0.25">
      <c r="A2420" s="94" t="s">
        <v>3933</v>
      </c>
      <c r="B2420" s="189">
        <v>0.10921325051759834</v>
      </c>
      <c r="C2420" s="189">
        <v>0.28002070393374739</v>
      </c>
      <c r="D2420" s="189">
        <v>0.22981366459627328</v>
      </c>
      <c r="E2420" s="189">
        <v>8.2815734989648032E-2</v>
      </c>
      <c r="F2420" s="189">
        <v>4.6583850931677016E-2</v>
      </c>
      <c r="G2420" s="189">
        <v>0.2277432712215321</v>
      </c>
      <c r="H2420" s="189">
        <v>1.5527950310559005E-3</v>
      </c>
      <c r="I2420" s="189">
        <v>2.2256728778467908E-2</v>
      </c>
      <c r="J2420" s="188">
        <v>1</v>
      </c>
      <c r="K2420" s="190">
        <v>1932</v>
      </c>
      <c r="L2420" s="94"/>
      <c r="M2420" s="189">
        <v>9.6000000000000002E-2</v>
      </c>
      <c r="N2420" s="189">
        <v>0.124</v>
      </c>
      <c r="O2420" s="189">
        <v>0.26</v>
      </c>
      <c r="P2420" s="189">
        <v>0.3</v>
      </c>
      <c r="Q2420" s="189">
        <v>0.21199999999999999</v>
      </c>
      <c r="R2420" s="189">
        <v>0.249</v>
      </c>
      <c r="S2420" s="189">
        <v>7.0999999999999994E-2</v>
      </c>
      <c r="T2420" s="189">
        <v>9.6000000000000002E-2</v>
      </c>
      <c r="U2420" s="189">
        <v>3.7999999999999999E-2</v>
      </c>
      <c r="V2420" s="189">
        <v>5.7000000000000002E-2</v>
      </c>
      <c r="W2420" s="189">
        <v>0.21</v>
      </c>
      <c r="X2420" s="189">
        <v>0.247</v>
      </c>
      <c r="Y2420" s="189">
        <v>1E-3</v>
      </c>
      <c r="Z2420" s="189">
        <v>5.0000000000000001E-3</v>
      </c>
      <c r="AA2420" s="189">
        <v>1.7000000000000001E-2</v>
      </c>
      <c r="AB2420" s="189">
        <v>0.03</v>
      </c>
    </row>
    <row r="2421" spans="1:28" x14ac:dyDescent="0.25">
      <c r="A2421" s="94" t="s">
        <v>3934</v>
      </c>
      <c r="B2421" s="189">
        <v>0.29793769197016234</v>
      </c>
      <c r="C2421" s="189">
        <v>0.51382185168933747</v>
      </c>
      <c r="D2421" s="189">
        <v>8.6880210618692402E-2</v>
      </c>
      <c r="E2421" s="189">
        <v>2.8082492321193506E-2</v>
      </c>
      <c r="F2421" s="189">
        <v>4.3878894251864854E-4</v>
      </c>
      <c r="G2421" s="189">
        <v>4.3001316366827559E-2</v>
      </c>
      <c r="H2421" s="189">
        <v>2.6327336551118913E-3</v>
      </c>
      <c r="I2421" s="189">
        <v>2.7204914436156209E-2</v>
      </c>
      <c r="J2421" s="188">
        <v>1</v>
      </c>
      <c r="K2421" s="190">
        <v>2279</v>
      </c>
      <c r="L2421" s="94"/>
      <c r="M2421" s="189">
        <v>0.28000000000000003</v>
      </c>
      <c r="N2421" s="189">
        <v>0.317</v>
      </c>
      <c r="O2421" s="189">
        <v>0.49299999999999999</v>
      </c>
      <c r="P2421" s="189">
        <v>0.53400000000000003</v>
      </c>
      <c r="Q2421" s="189">
        <v>7.5999999999999998E-2</v>
      </c>
      <c r="R2421" s="189">
        <v>9.9000000000000005E-2</v>
      </c>
      <c r="S2421" s="189">
        <v>2.1999999999999999E-2</v>
      </c>
      <c r="T2421" s="189">
        <v>3.5999999999999997E-2</v>
      </c>
      <c r="U2421" s="189">
        <v>0</v>
      </c>
      <c r="V2421" s="189">
        <v>2E-3</v>
      </c>
      <c r="W2421" s="189">
        <v>3.5000000000000003E-2</v>
      </c>
      <c r="X2421" s="189">
        <v>5.1999999999999998E-2</v>
      </c>
      <c r="Y2421" s="189">
        <v>1E-3</v>
      </c>
      <c r="Z2421" s="189">
        <v>6.0000000000000001E-3</v>
      </c>
      <c r="AA2421" s="189">
        <v>2.1000000000000001E-2</v>
      </c>
      <c r="AB2421" s="189">
        <v>3.5000000000000003E-2</v>
      </c>
    </row>
    <row r="2422" spans="1:28" x14ac:dyDescent="0.25">
      <c r="A2422" s="94" t="s">
        <v>3935</v>
      </c>
      <c r="B2422" s="189" t="s">
        <v>143</v>
      </c>
      <c r="C2422" s="189">
        <v>0.20935960591133004</v>
      </c>
      <c r="D2422" s="189">
        <v>0.29064039408866993</v>
      </c>
      <c r="E2422" s="189">
        <v>0.16748768472906403</v>
      </c>
      <c r="F2422" s="189">
        <v>1.9704433497536946E-2</v>
      </c>
      <c r="G2422" s="189">
        <v>0.27832512315270935</v>
      </c>
      <c r="H2422" s="189">
        <v>2.4630541871921183E-3</v>
      </c>
      <c r="I2422" s="189">
        <v>3.2019704433497539E-2</v>
      </c>
      <c r="J2422" s="188">
        <v>1</v>
      </c>
      <c r="K2422" s="190">
        <v>406</v>
      </c>
      <c r="L2422" s="94"/>
      <c r="M2422" s="189" t="s">
        <v>143</v>
      </c>
      <c r="N2422" s="189" t="s">
        <v>143</v>
      </c>
      <c r="O2422" s="189">
        <v>0.17299999999999999</v>
      </c>
      <c r="P2422" s="189">
        <v>0.252</v>
      </c>
      <c r="Q2422" s="189">
        <v>0.249</v>
      </c>
      <c r="R2422" s="189">
        <v>0.33700000000000002</v>
      </c>
      <c r="S2422" s="189">
        <v>0.13400000000000001</v>
      </c>
      <c r="T2422" s="189">
        <v>0.20699999999999999</v>
      </c>
      <c r="U2422" s="189">
        <v>0.01</v>
      </c>
      <c r="V2422" s="189">
        <v>3.7999999999999999E-2</v>
      </c>
      <c r="W2422" s="189">
        <v>0.23699999999999999</v>
      </c>
      <c r="X2422" s="189">
        <v>0.32400000000000001</v>
      </c>
      <c r="Y2422" s="189">
        <v>0</v>
      </c>
      <c r="Z2422" s="189">
        <v>1.4E-2</v>
      </c>
      <c r="AA2422" s="189">
        <v>1.9E-2</v>
      </c>
      <c r="AB2422" s="189">
        <v>5.3999999999999999E-2</v>
      </c>
    </row>
    <row r="2423" spans="1:28" x14ac:dyDescent="0.25">
      <c r="A2423" s="94" t="s">
        <v>3936</v>
      </c>
      <c r="B2423" s="189" t="s">
        <v>143</v>
      </c>
      <c r="C2423" s="189">
        <v>0.24428934010152284</v>
      </c>
      <c r="D2423" s="189">
        <v>0.19796954314720813</v>
      </c>
      <c r="E2423" s="189">
        <v>0.14022842639593908</v>
      </c>
      <c r="F2423" s="189">
        <v>1.6497461928934011E-2</v>
      </c>
      <c r="G2423" s="189">
        <v>0.38324873096446699</v>
      </c>
      <c r="H2423" s="189">
        <v>6.3451776649746188E-4</v>
      </c>
      <c r="I2423" s="189">
        <v>1.7131979695431471E-2</v>
      </c>
      <c r="J2423" s="188">
        <v>1</v>
      </c>
      <c r="K2423" s="190">
        <v>1576</v>
      </c>
      <c r="L2423" s="94"/>
      <c r="M2423" s="189" t="s">
        <v>143</v>
      </c>
      <c r="N2423" s="189" t="s">
        <v>143</v>
      </c>
      <c r="O2423" s="189">
        <v>0.224</v>
      </c>
      <c r="P2423" s="189">
        <v>0.26600000000000001</v>
      </c>
      <c r="Q2423" s="189">
        <v>0.17899999999999999</v>
      </c>
      <c r="R2423" s="189">
        <v>0.218</v>
      </c>
      <c r="S2423" s="189">
        <v>0.124</v>
      </c>
      <c r="T2423" s="189">
        <v>0.158</v>
      </c>
      <c r="U2423" s="189">
        <v>1.0999999999999999E-2</v>
      </c>
      <c r="V2423" s="189">
        <v>2.4E-2</v>
      </c>
      <c r="W2423" s="189">
        <v>0.36</v>
      </c>
      <c r="X2423" s="189">
        <v>0.40799999999999997</v>
      </c>
      <c r="Y2423" s="189">
        <v>0</v>
      </c>
      <c r="Z2423" s="189">
        <v>4.0000000000000001E-3</v>
      </c>
      <c r="AA2423" s="189">
        <v>1.2E-2</v>
      </c>
      <c r="AB2423" s="189">
        <v>2.5000000000000001E-2</v>
      </c>
    </row>
    <row r="2424" spans="1:28" x14ac:dyDescent="0.25">
      <c r="A2424" s="94" t="s">
        <v>3937</v>
      </c>
      <c r="B2424" s="189" t="s">
        <v>143</v>
      </c>
      <c r="C2424" s="189">
        <v>0.5078979343863913</v>
      </c>
      <c r="D2424" s="189">
        <v>0.36087484811664644</v>
      </c>
      <c r="E2424" s="189">
        <v>4.4957472660996353E-2</v>
      </c>
      <c r="F2424" s="189">
        <v>2.4301336573511541E-3</v>
      </c>
      <c r="G2424" s="189">
        <v>1.9441069258809233E-2</v>
      </c>
      <c r="H2424" s="189" t="s">
        <v>143</v>
      </c>
      <c r="I2424" s="189">
        <v>6.4398541919805583E-2</v>
      </c>
      <c r="J2424" s="188">
        <v>1.0000000000000002</v>
      </c>
      <c r="K2424" s="190">
        <v>823</v>
      </c>
      <c r="L2424" s="94"/>
      <c r="M2424" s="189" t="s">
        <v>143</v>
      </c>
      <c r="N2424" s="189" t="s">
        <v>143</v>
      </c>
      <c r="O2424" s="189">
        <v>0.47399999999999998</v>
      </c>
      <c r="P2424" s="189">
        <v>0.54200000000000004</v>
      </c>
      <c r="Q2424" s="189">
        <v>0.32900000000000001</v>
      </c>
      <c r="R2424" s="189">
        <v>0.39400000000000002</v>
      </c>
      <c r="S2424" s="189">
        <v>3.3000000000000002E-2</v>
      </c>
      <c r="T2424" s="189">
        <v>6.0999999999999999E-2</v>
      </c>
      <c r="U2424" s="189">
        <v>1E-3</v>
      </c>
      <c r="V2424" s="189">
        <v>8.9999999999999993E-3</v>
      </c>
      <c r="W2424" s="189">
        <v>1.2E-2</v>
      </c>
      <c r="X2424" s="189">
        <v>3.1E-2</v>
      </c>
      <c r="Y2424" s="189" t="s">
        <v>143</v>
      </c>
      <c r="Z2424" s="189" t="s">
        <v>143</v>
      </c>
      <c r="AA2424" s="189">
        <v>0.05</v>
      </c>
      <c r="AB2424" s="189">
        <v>8.3000000000000004E-2</v>
      </c>
    </row>
    <row r="2425" spans="1:28" x14ac:dyDescent="0.25">
      <c r="A2425" s="94" t="s">
        <v>3938</v>
      </c>
      <c r="B2425" s="189" t="s">
        <v>143</v>
      </c>
      <c r="C2425" s="189">
        <v>0.23366013071895425</v>
      </c>
      <c r="D2425" s="189">
        <v>0.33660130718954251</v>
      </c>
      <c r="E2425" s="189">
        <v>0.11928104575163399</v>
      </c>
      <c r="F2425" s="189">
        <v>9.8039215686274508E-3</v>
      </c>
      <c r="G2425" s="189">
        <v>0.2581699346405229</v>
      </c>
      <c r="H2425" s="189" t="s">
        <v>143</v>
      </c>
      <c r="I2425" s="189">
        <v>4.2483660130718956E-2</v>
      </c>
      <c r="J2425" s="188">
        <v>0.99999999999999989</v>
      </c>
      <c r="K2425" s="190">
        <v>612</v>
      </c>
      <c r="L2425" s="94"/>
      <c r="M2425" s="189" t="s">
        <v>143</v>
      </c>
      <c r="N2425" s="189" t="s">
        <v>143</v>
      </c>
      <c r="O2425" s="189">
        <v>0.20200000000000001</v>
      </c>
      <c r="P2425" s="189">
        <v>0.26900000000000002</v>
      </c>
      <c r="Q2425" s="189">
        <v>0.3</v>
      </c>
      <c r="R2425" s="189">
        <v>0.375</v>
      </c>
      <c r="S2425" s="189">
        <v>9.6000000000000002E-2</v>
      </c>
      <c r="T2425" s="189">
        <v>0.14699999999999999</v>
      </c>
      <c r="U2425" s="189">
        <v>5.0000000000000001E-3</v>
      </c>
      <c r="V2425" s="189">
        <v>2.1000000000000001E-2</v>
      </c>
      <c r="W2425" s="189">
        <v>0.22500000000000001</v>
      </c>
      <c r="X2425" s="189">
        <v>0.29399999999999998</v>
      </c>
      <c r="Y2425" s="189" t="s">
        <v>143</v>
      </c>
      <c r="Z2425" s="189" t="s">
        <v>143</v>
      </c>
      <c r="AA2425" s="189">
        <v>2.9000000000000001E-2</v>
      </c>
      <c r="AB2425" s="189">
        <v>6.2E-2</v>
      </c>
    </row>
    <row r="2426" spans="1:28" x14ac:dyDescent="0.25">
      <c r="A2426" s="94" t="s">
        <v>3939</v>
      </c>
      <c r="B2426" s="189" t="s">
        <v>143</v>
      </c>
      <c r="C2426" s="189">
        <v>0.37388724035608306</v>
      </c>
      <c r="D2426" s="189">
        <v>0.21958456973293769</v>
      </c>
      <c r="E2426" s="189">
        <v>0.10089020771513353</v>
      </c>
      <c r="F2426" s="189">
        <v>0.13649851632047477</v>
      </c>
      <c r="G2426" s="189">
        <v>0.15727002967359049</v>
      </c>
      <c r="H2426" s="189" t="s">
        <v>143</v>
      </c>
      <c r="I2426" s="189">
        <v>1.1869436201780416E-2</v>
      </c>
      <c r="J2426" s="188">
        <v>1</v>
      </c>
      <c r="K2426" s="190">
        <v>337</v>
      </c>
      <c r="L2426" s="94"/>
      <c r="M2426" s="189" t="s">
        <v>143</v>
      </c>
      <c r="N2426" s="189" t="s">
        <v>143</v>
      </c>
      <c r="O2426" s="189">
        <v>0.32400000000000001</v>
      </c>
      <c r="P2426" s="189">
        <v>0.42699999999999999</v>
      </c>
      <c r="Q2426" s="189">
        <v>0.17899999999999999</v>
      </c>
      <c r="R2426" s="189">
        <v>0.26700000000000002</v>
      </c>
      <c r="S2426" s="189">
        <v>7.2999999999999995E-2</v>
      </c>
      <c r="T2426" s="189">
        <v>0.13800000000000001</v>
      </c>
      <c r="U2426" s="189">
        <v>0.104</v>
      </c>
      <c r="V2426" s="189">
        <v>0.17699999999999999</v>
      </c>
      <c r="W2426" s="189">
        <v>0.122</v>
      </c>
      <c r="X2426" s="189">
        <v>0.2</v>
      </c>
      <c r="Y2426" s="189" t="s">
        <v>143</v>
      </c>
      <c r="Z2426" s="189" t="s">
        <v>143</v>
      </c>
      <c r="AA2426" s="189">
        <v>5.0000000000000001E-3</v>
      </c>
      <c r="AB2426" s="189">
        <v>0.03</v>
      </c>
    </row>
    <row r="2427" spans="1:28" x14ac:dyDescent="0.25">
      <c r="A2427" s="94" t="s">
        <v>3940</v>
      </c>
      <c r="B2427" s="189" t="s">
        <v>143</v>
      </c>
      <c r="C2427" s="189">
        <v>0.16708229426433915</v>
      </c>
      <c r="D2427" s="189">
        <v>0.18703241895261846</v>
      </c>
      <c r="E2427" s="189">
        <v>8.2294264339152115E-2</v>
      </c>
      <c r="F2427" s="189">
        <v>3.7406483790523692E-2</v>
      </c>
      <c r="G2427" s="189">
        <v>0.48379052369077308</v>
      </c>
      <c r="H2427" s="189">
        <v>7.481296758104738E-3</v>
      </c>
      <c r="I2427" s="189">
        <v>3.4912718204488775E-2</v>
      </c>
      <c r="J2427" s="188">
        <v>1</v>
      </c>
      <c r="K2427" s="190">
        <v>401</v>
      </c>
      <c r="L2427" s="94"/>
      <c r="M2427" s="189" t="s">
        <v>143</v>
      </c>
      <c r="N2427" s="189" t="s">
        <v>143</v>
      </c>
      <c r="O2427" s="189">
        <v>0.13400000000000001</v>
      </c>
      <c r="P2427" s="189">
        <v>0.20699999999999999</v>
      </c>
      <c r="Q2427" s="189">
        <v>0.152</v>
      </c>
      <c r="R2427" s="189">
        <v>0.22800000000000001</v>
      </c>
      <c r="S2427" s="189">
        <v>5.8999999999999997E-2</v>
      </c>
      <c r="T2427" s="189">
        <v>0.113</v>
      </c>
      <c r="U2427" s="189">
        <v>2.3E-2</v>
      </c>
      <c r="V2427" s="189">
        <v>6.0999999999999999E-2</v>
      </c>
      <c r="W2427" s="189">
        <v>0.435</v>
      </c>
      <c r="X2427" s="189">
        <v>0.53300000000000003</v>
      </c>
      <c r="Y2427" s="189">
        <v>3.0000000000000001E-3</v>
      </c>
      <c r="Z2427" s="189">
        <v>2.1999999999999999E-2</v>
      </c>
      <c r="AA2427" s="189">
        <v>2.1000000000000001E-2</v>
      </c>
      <c r="AB2427" s="189">
        <v>5.8000000000000003E-2</v>
      </c>
    </row>
    <row r="2428" spans="1:28" x14ac:dyDescent="0.25">
      <c r="A2428" s="94" t="s">
        <v>3941</v>
      </c>
      <c r="B2428" s="189" t="s">
        <v>143</v>
      </c>
      <c r="C2428" s="189">
        <v>0.32162295893122217</v>
      </c>
      <c r="D2428" s="189">
        <v>0.42701632855022265</v>
      </c>
      <c r="E2428" s="189">
        <v>0.11479465611083622</v>
      </c>
      <c r="F2428" s="189">
        <v>1.3359722909450767E-2</v>
      </c>
      <c r="G2428" s="189">
        <v>8.9064819396338452E-2</v>
      </c>
      <c r="H2428" s="189">
        <v>2.4740227610094011E-3</v>
      </c>
      <c r="I2428" s="189">
        <v>3.166749134092034E-2</v>
      </c>
      <c r="J2428" s="188">
        <v>1</v>
      </c>
      <c r="K2428" s="190">
        <v>2021</v>
      </c>
      <c r="L2428" s="94"/>
      <c r="M2428" s="189" t="s">
        <v>143</v>
      </c>
      <c r="N2428" s="189" t="s">
        <v>143</v>
      </c>
      <c r="O2428" s="189">
        <v>0.30199999999999999</v>
      </c>
      <c r="P2428" s="189">
        <v>0.34200000000000003</v>
      </c>
      <c r="Q2428" s="189">
        <v>0.40600000000000003</v>
      </c>
      <c r="R2428" s="189">
        <v>0.44900000000000001</v>
      </c>
      <c r="S2428" s="189">
        <v>0.10199999999999999</v>
      </c>
      <c r="T2428" s="189">
        <v>0.129</v>
      </c>
      <c r="U2428" s="189">
        <v>8.9999999999999993E-3</v>
      </c>
      <c r="V2428" s="189">
        <v>1.9E-2</v>
      </c>
      <c r="W2428" s="189">
        <v>7.6999999999999999E-2</v>
      </c>
      <c r="X2428" s="189">
        <v>0.10199999999999999</v>
      </c>
      <c r="Y2428" s="189">
        <v>1E-3</v>
      </c>
      <c r="Z2428" s="189">
        <v>6.0000000000000001E-3</v>
      </c>
      <c r="AA2428" s="189">
        <v>2.5000000000000001E-2</v>
      </c>
      <c r="AB2428" s="189">
        <v>0.04</v>
      </c>
    </row>
    <row r="2429" spans="1:28" x14ac:dyDescent="0.25">
      <c r="A2429" s="94" t="s">
        <v>3942</v>
      </c>
      <c r="B2429" s="189" t="s">
        <v>143</v>
      </c>
      <c r="C2429" s="189">
        <v>0.46578947368421053</v>
      </c>
      <c r="D2429" s="189">
        <v>0.35</v>
      </c>
      <c r="E2429" s="189">
        <v>7.1052631578947367E-2</v>
      </c>
      <c r="F2429" s="189">
        <v>1.5789473684210527E-2</v>
      </c>
      <c r="G2429" s="189">
        <v>6.8421052631578952E-2</v>
      </c>
      <c r="H2429" s="189">
        <v>2.631578947368421E-3</v>
      </c>
      <c r="I2429" s="189">
        <v>2.6315789473684209E-2</v>
      </c>
      <c r="J2429" s="188">
        <v>1</v>
      </c>
      <c r="K2429" s="190">
        <v>380</v>
      </c>
      <c r="L2429" s="94"/>
      <c r="M2429" s="189" t="s">
        <v>143</v>
      </c>
      <c r="N2429" s="189" t="s">
        <v>143</v>
      </c>
      <c r="O2429" s="189">
        <v>0.41599999999999998</v>
      </c>
      <c r="P2429" s="189">
        <v>0.51600000000000001</v>
      </c>
      <c r="Q2429" s="189">
        <v>0.30399999999999999</v>
      </c>
      <c r="R2429" s="189">
        <v>0.39900000000000002</v>
      </c>
      <c r="S2429" s="189">
        <v>4.9000000000000002E-2</v>
      </c>
      <c r="T2429" s="189">
        <v>0.10100000000000001</v>
      </c>
      <c r="U2429" s="189">
        <v>7.0000000000000001E-3</v>
      </c>
      <c r="V2429" s="189">
        <v>3.4000000000000002E-2</v>
      </c>
      <c r="W2429" s="189">
        <v>4.7E-2</v>
      </c>
      <c r="X2429" s="189">
        <v>9.8000000000000004E-2</v>
      </c>
      <c r="Y2429" s="189">
        <v>0</v>
      </c>
      <c r="Z2429" s="189">
        <v>1.4999999999999999E-2</v>
      </c>
      <c r="AA2429" s="189">
        <v>1.4E-2</v>
      </c>
      <c r="AB2429" s="189">
        <v>4.8000000000000001E-2</v>
      </c>
    </row>
    <row r="2430" spans="1:28" x14ac:dyDescent="0.25">
      <c r="A2430" s="94" t="s">
        <v>3943</v>
      </c>
      <c r="B2430" s="189">
        <v>5.7187436401872328E-2</v>
      </c>
      <c r="C2430" s="189">
        <v>0.33396648802659251</v>
      </c>
      <c r="D2430" s="189">
        <v>0.27884811071162063</v>
      </c>
      <c r="E2430" s="189">
        <v>8.3372905501662029E-2</v>
      </c>
      <c r="F2430" s="189">
        <v>1.7230852723695813E-2</v>
      </c>
      <c r="G2430" s="189">
        <v>0.19795129231395428</v>
      </c>
      <c r="H2430" s="189">
        <v>1.3228410555593242E-3</v>
      </c>
      <c r="I2430" s="189">
        <v>3.0120073265043078E-2</v>
      </c>
      <c r="J2430" s="188">
        <v>1</v>
      </c>
      <c r="K2430" s="190">
        <v>29482</v>
      </c>
      <c r="L2430" s="94"/>
      <c r="M2430" s="189">
        <v>5.5E-2</v>
      </c>
      <c r="N2430" s="189">
        <v>0.06</v>
      </c>
      <c r="O2430" s="189">
        <v>0.32900000000000001</v>
      </c>
      <c r="P2430" s="189">
        <v>0.33900000000000002</v>
      </c>
      <c r="Q2430" s="189">
        <v>0.27400000000000002</v>
      </c>
      <c r="R2430" s="189">
        <v>0.28399999999999997</v>
      </c>
      <c r="S2430" s="189">
        <v>0.08</v>
      </c>
      <c r="T2430" s="189">
        <v>8.6999999999999994E-2</v>
      </c>
      <c r="U2430" s="189">
        <v>1.6E-2</v>
      </c>
      <c r="V2430" s="189">
        <v>1.9E-2</v>
      </c>
      <c r="W2430" s="189">
        <v>0.193</v>
      </c>
      <c r="X2430" s="189">
        <v>0.20300000000000001</v>
      </c>
      <c r="Y2430" s="189">
        <v>1E-3</v>
      </c>
      <c r="Z2430" s="189">
        <v>2E-3</v>
      </c>
      <c r="AA2430" s="189">
        <v>2.8000000000000001E-2</v>
      </c>
      <c r="AB2430" s="189">
        <v>3.2000000000000001E-2</v>
      </c>
    </row>
    <row r="2431" spans="1:28" x14ac:dyDescent="0.25">
      <c r="A2431" s="94" t="s">
        <v>3944</v>
      </c>
      <c r="B2431" s="189" t="s">
        <v>143</v>
      </c>
      <c r="C2431" s="189">
        <v>0.38238453276047263</v>
      </c>
      <c r="D2431" s="189">
        <v>0.26208378088077339</v>
      </c>
      <c r="E2431" s="189">
        <v>0.11815252416756176</v>
      </c>
      <c r="F2431" s="189">
        <v>1.288936627282492E-2</v>
      </c>
      <c r="G2431" s="189">
        <v>0.20408163265306123</v>
      </c>
      <c r="H2431" s="189">
        <v>1.0741138560687433E-3</v>
      </c>
      <c r="I2431" s="189">
        <v>1.9334049409237379E-2</v>
      </c>
      <c r="J2431" s="188">
        <v>0.99999999999999989</v>
      </c>
      <c r="K2431" s="190">
        <v>931</v>
      </c>
      <c r="L2431" s="94"/>
      <c r="M2431" s="189" t="s">
        <v>143</v>
      </c>
      <c r="N2431" s="189" t="s">
        <v>143</v>
      </c>
      <c r="O2431" s="189">
        <v>0.35199999999999998</v>
      </c>
      <c r="P2431" s="189">
        <v>0.41399999999999998</v>
      </c>
      <c r="Q2431" s="189">
        <v>0.23499999999999999</v>
      </c>
      <c r="R2431" s="189">
        <v>0.29099999999999998</v>
      </c>
      <c r="S2431" s="189">
        <v>9.9000000000000005E-2</v>
      </c>
      <c r="T2431" s="189">
        <v>0.14000000000000001</v>
      </c>
      <c r="U2431" s="189">
        <v>7.0000000000000001E-3</v>
      </c>
      <c r="V2431" s="189">
        <v>2.1999999999999999E-2</v>
      </c>
      <c r="W2431" s="189">
        <v>0.17899999999999999</v>
      </c>
      <c r="X2431" s="189">
        <v>0.23100000000000001</v>
      </c>
      <c r="Y2431" s="189">
        <v>0</v>
      </c>
      <c r="Z2431" s="189">
        <v>6.0000000000000001E-3</v>
      </c>
      <c r="AA2431" s="189">
        <v>1.2E-2</v>
      </c>
      <c r="AB2431" s="189">
        <v>0.03</v>
      </c>
    </row>
    <row r="2432" spans="1:28" x14ac:dyDescent="0.25">
      <c r="A2432" s="94" t="s">
        <v>3945</v>
      </c>
      <c r="B2432" s="189" t="s">
        <v>143</v>
      </c>
      <c r="C2432" s="189">
        <v>9.4781682641107562E-2</v>
      </c>
      <c r="D2432" s="189">
        <v>0.25878594249201275</v>
      </c>
      <c r="E2432" s="189">
        <v>7.6677316293929709E-2</v>
      </c>
      <c r="F2432" s="189">
        <v>7.4547390841320556E-3</v>
      </c>
      <c r="G2432" s="189">
        <v>0.51650692225772099</v>
      </c>
      <c r="H2432" s="189">
        <v>8.5197018104366355E-3</v>
      </c>
      <c r="I2432" s="189">
        <v>3.727369542066028E-2</v>
      </c>
      <c r="J2432" s="188">
        <v>1</v>
      </c>
      <c r="K2432" s="190">
        <v>939</v>
      </c>
      <c r="L2432" s="94"/>
      <c r="M2432" s="189" t="s">
        <v>143</v>
      </c>
      <c r="N2432" s="189" t="s">
        <v>143</v>
      </c>
      <c r="O2432" s="189">
        <v>7.8E-2</v>
      </c>
      <c r="P2432" s="189">
        <v>0.115</v>
      </c>
      <c r="Q2432" s="189">
        <v>0.23200000000000001</v>
      </c>
      <c r="R2432" s="189">
        <v>0.28799999999999998</v>
      </c>
      <c r="S2432" s="189">
        <v>6.0999999999999999E-2</v>
      </c>
      <c r="T2432" s="189">
        <v>9.5000000000000001E-2</v>
      </c>
      <c r="U2432" s="189">
        <v>4.0000000000000001E-3</v>
      </c>
      <c r="V2432" s="189">
        <v>1.4999999999999999E-2</v>
      </c>
      <c r="W2432" s="189">
        <v>0.48499999999999999</v>
      </c>
      <c r="X2432" s="189">
        <v>0.54800000000000004</v>
      </c>
      <c r="Y2432" s="189">
        <v>4.0000000000000001E-3</v>
      </c>
      <c r="Z2432" s="189">
        <v>1.7000000000000001E-2</v>
      </c>
      <c r="AA2432" s="189">
        <v>2.7E-2</v>
      </c>
      <c r="AB2432" s="189">
        <v>5.0999999999999997E-2</v>
      </c>
    </row>
    <row r="2433" spans="1:28" x14ac:dyDescent="0.25">
      <c r="A2433" s="94" t="s">
        <v>3946</v>
      </c>
      <c r="B2433" s="189">
        <v>0.2791327913279133</v>
      </c>
      <c r="C2433" s="189">
        <v>1.3550135501355014E-3</v>
      </c>
      <c r="D2433" s="189">
        <v>0.62533875338753386</v>
      </c>
      <c r="E2433" s="189">
        <v>3.0826558265582657E-2</v>
      </c>
      <c r="F2433" s="189">
        <v>4.6409214092140924E-2</v>
      </c>
      <c r="G2433" s="189">
        <v>5.7588075880758809E-3</v>
      </c>
      <c r="H2433" s="189" t="s">
        <v>143</v>
      </c>
      <c r="I2433" s="189">
        <v>1.1178861788617886E-2</v>
      </c>
      <c r="J2433" s="188">
        <v>1</v>
      </c>
      <c r="K2433" s="190">
        <v>2952</v>
      </c>
      <c r="L2433" s="94"/>
      <c r="M2433" s="189">
        <v>0.26300000000000001</v>
      </c>
      <c r="N2433" s="189">
        <v>0.29599999999999999</v>
      </c>
      <c r="O2433" s="189">
        <v>1E-3</v>
      </c>
      <c r="P2433" s="189">
        <v>3.0000000000000001E-3</v>
      </c>
      <c r="Q2433" s="189">
        <v>0.60799999999999998</v>
      </c>
      <c r="R2433" s="189">
        <v>0.64300000000000002</v>
      </c>
      <c r="S2433" s="189">
        <v>2.5000000000000001E-2</v>
      </c>
      <c r="T2433" s="189">
        <v>3.7999999999999999E-2</v>
      </c>
      <c r="U2433" s="189">
        <v>3.9E-2</v>
      </c>
      <c r="V2433" s="189">
        <v>5.5E-2</v>
      </c>
      <c r="W2433" s="189">
        <v>4.0000000000000001E-3</v>
      </c>
      <c r="X2433" s="189">
        <v>8.9999999999999993E-3</v>
      </c>
      <c r="Y2433" s="189" t="s">
        <v>143</v>
      </c>
      <c r="Z2433" s="189" t="s">
        <v>143</v>
      </c>
      <c r="AA2433" s="189">
        <v>8.0000000000000002E-3</v>
      </c>
      <c r="AB2433" s="189">
        <v>1.6E-2</v>
      </c>
    </row>
    <row r="2434" spans="1:28" x14ac:dyDescent="0.25">
      <c r="A2434" s="94" t="s">
        <v>3947</v>
      </c>
      <c r="B2434" s="189">
        <v>9.7045269720791541E-2</v>
      </c>
      <c r="C2434" s="189">
        <v>0.31173759826511249</v>
      </c>
      <c r="D2434" s="189">
        <v>0.24017348875033884</v>
      </c>
      <c r="E2434" s="189">
        <v>6.478720520466251E-2</v>
      </c>
      <c r="F2434" s="189">
        <v>2.1415017619951206E-2</v>
      </c>
      <c r="G2434" s="189">
        <v>0.23773380319869883</v>
      </c>
      <c r="H2434" s="189">
        <v>8.1322851721333698E-4</v>
      </c>
      <c r="I2434" s="189">
        <v>2.6294388723231227E-2</v>
      </c>
      <c r="J2434" s="188">
        <v>1</v>
      </c>
      <c r="K2434" s="190">
        <v>3689</v>
      </c>
      <c r="L2434" s="94"/>
      <c r="M2434" s="189">
        <v>8.7999999999999995E-2</v>
      </c>
      <c r="N2434" s="189">
        <v>0.107</v>
      </c>
      <c r="O2434" s="189">
        <v>0.29699999999999999</v>
      </c>
      <c r="P2434" s="189">
        <v>0.32700000000000001</v>
      </c>
      <c r="Q2434" s="189">
        <v>0.22700000000000001</v>
      </c>
      <c r="R2434" s="189">
        <v>0.254</v>
      </c>
      <c r="S2434" s="189">
        <v>5.7000000000000002E-2</v>
      </c>
      <c r="T2434" s="189">
        <v>7.2999999999999995E-2</v>
      </c>
      <c r="U2434" s="189">
        <v>1.7000000000000001E-2</v>
      </c>
      <c r="V2434" s="189">
        <v>2.7E-2</v>
      </c>
      <c r="W2434" s="189">
        <v>0.224</v>
      </c>
      <c r="X2434" s="189">
        <v>0.252</v>
      </c>
      <c r="Y2434" s="189">
        <v>0</v>
      </c>
      <c r="Z2434" s="189">
        <v>2E-3</v>
      </c>
      <c r="AA2434" s="189">
        <v>2.1999999999999999E-2</v>
      </c>
      <c r="AB2434" s="189">
        <v>3.2000000000000001E-2</v>
      </c>
    </row>
    <row r="2435" spans="1:28" x14ac:dyDescent="0.25">
      <c r="A2435" s="94" t="s">
        <v>3948</v>
      </c>
      <c r="B2435" s="189">
        <v>0.28186714542190305</v>
      </c>
      <c r="C2435" s="189">
        <v>0.54331238779174151</v>
      </c>
      <c r="D2435" s="189">
        <v>8.0565529622980248E-2</v>
      </c>
      <c r="E2435" s="189">
        <v>2.289048473967684E-2</v>
      </c>
      <c r="F2435" s="189">
        <v>8.9766606822262122E-4</v>
      </c>
      <c r="G2435" s="189">
        <v>4.039497307001795E-2</v>
      </c>
      <c r="H2435" s="189">
        <v>4.4883303411131061E-4</v>
      </c>
      <c r="I2435" s="189">
        <v>2.9622980251346499E-2</v>
      </c>
      <c r="J2435" s="188">
        <v>1</v>
      </c>
      <c r="K2435" s="190">
        <v>4456</v>
      </c>
      <c r="L2435" s="94"/>
      <c r="M2435" s="189">
        <v>0.26900000000000002</v>
      </c>
      <c r="N2435" s="189">
        <v>0.29499999999999998</v>
      </c>
      <c r="O2435" s="189">
        <v>0.52900000000000003</v>
      </c>
      <c r="P2435" s="189">
        <v>0.55800000000000005</v>
      </c>
      <c r="Q2435" s="189">
        <v>7.2999999999999995E-2</v>
      </c>
      <c r="R2435" s="189">
        <v>8.8999999999999996E-2</v>
      </c>
      <c r="S2435" s="189">
        <v>1.9E-2</v>
      </c>
      <c r="T2435" s="189">
        <v>2.8000000000000001E-2</v>
      </c>
      <c r="U2435" s="189">
        <v>0</v>
      </c>
      <c r="V2435" s="189">
        <v>2E-3</v>
      </c>
      <c r="W2435" s="189">
        <v>3.5000000000000003E-2</v>
      </c>
      <c r="X2435" s="189">
        <v>4.7E-2</v>
      </c>
      <c r="Y2435" s="189">
        <v>0</v>
      </c>
      <c r="Z2435" s="189">
        <v>2E-3</v>
      </c>
      <c r="AA2435" s="189">
        <v>2.5000000000000001E-2</v>
      </c>
      <c r="AB2435" s="189">
        <v>3.5000000000000003E-2</v>
      </c>
    </row>
    <row r="2436" spans="1:28" x14ac:dyDescent="0.25">
      <c r="A2436" s="94" t="s">
        <v>3949</v>
      </c>
      <c r="B2436" s="189" t="s">
        <v>143</v>
      </c>
      <c r="C2436" s="189">
        <v>0.23862238622386223</v>
      </c>
      <c r="D2436" s="189">
        <v>0.3124231242312423</v>
      </c>
      <c r="E2436" s="189">
        <v>0.17712177121771217</v>
      </c>
      <c r="F2436" s="189">
        <v>9.8400984009840101E-3</v>
      </c>
      <c r="G2436" s="189">
        <v>0.22632226322263221</v>
      </c>
      <c r="H2436" s="189" t="s">
        <v>143</v>
      </c>
      <c r="I2436" s="189">
        <v>3.5670356703567038E-2</v>
      </c>
      <c r="J2436" s="188">
        <v>0.99999999999999978</v>
      </c>
      <c r="K2436" s="190">
        <v>813</v>
      </c>
      <c r="L2436" s="94"/>
      <c r="M2436" s="189" t="s">
        <v>143</v>
      </c>
      <c r="N2436" s="189" t="s">
        <v>143</v>
      </c>
      <c r="O2436" s="189">
        <v>0.21099999999999999</v>
      </c>
      <c r="P2436" s="189">
        <v>0.26900000000000002</v>
      </c>
      <c r="Q2436" s="189">
        <v>0.28199999999999997</v>
      </c>
      <c r="R2436" s="189">
        <v>0.34499999999999997</v>
      </c>
      <c r="S2436" s="189">
        <v>0.152</v>
      </c>
      <c r="T2436" s="189">
        <v>0.20499999999999999</v>
      </c>
      <c r="U2436" s="189">
        <v>5.0000000000000001E-3</v>
      </c>
      <c r="V2436" s="189">
        <v>1.9E-2</v>
      </c>
      <c r="W2436" s="189">
        <v>0.19900000000000001</v>
      </c>
      <c r="X2436" s="189">
        <v>0.25600000000000001</v>
      </c>
      <c r="Y2436" s="189" t="s">
        <v>143</v>
      </c>
      <c r="Z2436" s="189" t="s">
        <v>143</v>
      </c>
      <c r="AA2436" s="189">
        <v>2.5000000000000001E-2</v>
      </c>
      <c r="AB2436" s="189">
        <v>5.0999999999999997E-2</v>
      </c>
    </row>
    <row r="2437" spans="1:28" x14ac:dyDescent="0.25">
      <c r="A2437" s="94" t="s">
        <v>3950</v>
      </c>
      <c r="B2437" s="189" t="s">
        <v>143</v>
      </c>
      <c r="C2437" s="189">
        <v>0.2384401114206128</v>
      </c>
      <c r="D2437" s="189">
        <v>0.26573816155988855</v>
      </c>
      <c r="E2437" s="189">
        <v>0.11615598885793872</v>
      </c>
      <c r="F2437" s="189">
        <v>1.615598885793872E-2</v>
      </c>
      <c r="G2437" s="189">
        <v>0.33676880222841227</v>
      </c>
      <c r="H2437" s="189">
        <v>1.9498607242339832E-3</v>
      </c>
      <c r="I2437" s="189">
        <v>2.479108635097493E-2</v>
      </c>
      <c r="J2437" s="188">
        <v>1</v>
      </c>
      <c r="K2437" s="190">
        <v>3590</v>
      </c>
      <c r="L2437" s="94"/>
      <c r="M2437" s="189" t="s">
        <v>143</v>
      </c>
      <c r="N2437" s="189" t="s">
        <v>143</v>
      </c>
      <c r="O2437" s="189">
        <v>0.22500000000000001</v>
      </c>
      <c r="P2437" s="189">
        <v>0.253</v>
      </c>
      <c r="Q2437" s="189">
        <v>0.252</v>
      </c>
      <c r="R2437" s="189">
        <v>0.28000000000000003</v>
      </c>
      <c r="S2437" s="189">
        <v>0.106</v>
      </c>
      <c r="T2437" s="189">
        <v>0.127</v>
      </c>
      <c r="U2437" s="189">
        <v>1.2999999999999999E-2</v>
      </c>
      <c r="V2437" s="189">
        <v>2.1000000000000001E-2</v>
      </c>
      <c r="W2437" s="189">
        <v>0.32100000000000001</v>
      </c>
      <c r="X2437" s="189">
        <v>0.35199999999999998</v>
      </c>
      <c r="Y2437" s="189">
        <v>1E-3</v>
      </c>
      <c r="Z2437" s="189">
        <v>4.0000000000000001E-3</v>
      </c>
      <c r="AA2437" s="189">
        <v>0.02</v>
      </c>
      <c r="AB2437" s="189">
        <v>0.03</v>
      </c>
    </row>
    <row r="2438" spans="1:28" x14ac:dyDescent="0.25">
      <c r="A2438" s="94" t="s">
        <v>3951</v>
      </c>
      <c r="B2438" s="189" t="s">
        <v>143</v>
      </c>
      <c r="C2438" s="189">
        <v>0.56966824644549763</v>
      </c>
      <c r="D2438" s="189">
        <v>0.28056872037914693</v>
      </c>
      <c r="E2438" s="189">
        <v>4.2654028436018961E-2</v>
      </c>
      <c r="F2438" s="189">
        <v>4.7393364928909956E-3</v>
      </c>
      <c r="G2438" s="189">
        <v>2.843601895734597E-2</v>
      </c>
      <c r="H2438" s="189" t="s">
        <v>143</v>
      </c>
      <c r="I2438" s="189">
        <v>7.3933649289099526E-2</v>
      </c>
      <c r="J2438" s="188">
        <v>1</v>
      </c>
      <c r="K2438" s="190">
        <v>1055</v>
      </c>
      <c r="L2438" s="94"/>
      <c r="M2438" s="189" t="s">
        <v>143</v>
      </c>
      <c r="N2438" s="189" t="s">
        <v>143</v>
      </c>
      <c r="O2438" s="189">
        <v>0.54</v>
      </c>
      <c r="P2438" s="189">
        <v>0.59899999999999998</v>
      </c>
      <c r="Q2438" s="189">
        <v>0.254</v>
      </c>
      <c r="R2438" s="189">
        <v>0.308</v>
      </c>
      <c r="S2438" s="189">
        <v>3.2000000000000001E-2</v>
      </c>
      <c r="T2438" s="189">
        <v>5.7000000000000002E-2</v>
      </c>
      <c r="U2438" s="189">
        <v>2E-3</v>
      </c>
      <c r="V2438" s="189">
        <v>1.0999999999999999E-2</v>
      </c>
      <c r="W2438" s="189">
        <v>0.02</v>
      </c>
      <c r="X2438" s="189">
        <v>0.04</v>
      </c>
      <c r="Y2438" s="189" t="s">
        <v>143</v>
      </c>
      <c r="Z2438" s="189" t="s">
        <v>143</v>
      </c>
      <c r="AA2438" s="189">
        <v>0.06</v>
      </c>
      <c r="AB2438" s="189">
        <v>9.0999999999999998E-2</v>
      </c>
    </row>
    <row r="2439" spans="1:28" x14ac:dyDescent="0.25">
      <c r="A2439" s="94" t="s">
        <v>3952</v>
      </c>
      <c r="B2439" s="189" t="s">
        <v>143</v>
      </c>
      <c r="C2439" s="189">
        <v>0.27331486611265005</v>
      </c>
      <c r="D2439" s="189">
        <v>0.33333333333333331</v>
      </c>
      <c r="E2439" s="189">
        <v>0.10433979686057249</v>
      </c>
      <c r="F2439" s="189">
        <v>1.8467220683287166E-2</v>
      </c>
      <c r="G2439" s="189">
        <v>0.23361034164358263</v>
      </c>
      <c r="H2439" s="189">
        <v>9.2336103416435823E-4</v>
      </c>
      <c r="I2439" s="189">
        <v>3.6011080332409975E-2</v>
      </c>
      <c r="J2439" s="188">
        <v>1</v>
      </c>
      <c r="K2439" s="190">
        <v>1083</v>
      </c>
      <c r="L2439" s="94"/>
      <c r="M2439" s="189" t="s">
        <v>143</v>
      </c>
      <c r="N2439" s="189" t="s">
        <v>143</v>
      </c>
      <c r="O2439" s="189">
        <v>0.248</v>
      </c>
      <c r="P2439" s="189">
        <v>0.30099999999999999</v>
      </c>
      <c r="Q2439" s="189">
        <v>0.30599999999999999</v>
      </c>
      <c r="R2439" s="189">
        <v>0.36199999999999999</v>
      </c>
      <c r="S2439" s="189">
        <v>8.7999999999999995E-2</v>
      </c>
      <c r="T2439" s="189">
        <v>0.124</v>
      </c>
      <c r="U2439" s="189">
        <v>1.2E-2</v>
      </c>
      <c r="V2439" s="189">
        <v>2.8000000000000001E-2</v>
      </c>
      <c r="W2439" s="189">
        <v>0.20899999999999999</v>
      </c>
      <c r="X2439" s="189">
        <v>0.26</v>
      </c>
      <c r="Y2439" s="189">
        <v>0</v>
      </c>
      <c r="Z2439" s="189">
        <v>5.0000000000000001E-3</v>
      </c>
      <c r="AA2439" s="189">
        <v>2.5999999999999999E-2</v>
      </c>
      <c r="AB2439" s="189">
        <v>4.9000000000000002E-2</v>
      </c>
    </row>
    <row r="2440" spans="1:28" x14ac:dyDescent="0.25">
      <c r="A2440" s="94" t="s">
        <v>3953</v>
      </c>
      <c r="B2440" s="189" t="s">
        <v>143</v>
      </c>
      <c r="C2440" s="189">
        <v>0.42111650485436891</v>
      </c>
      <c r="D2440" s="189">
        <v>0.2099514563106796</v>
      </c>
      <c r="E2440" s="189">
        <v>5.7038834951456313E-2</v>
      </c>
      <c r="F2440" s="189">
        <v>9.3446601941747573E-2</v>
      </c>
      <c r="G2440" s="189">
        <v>0.1941747572815534</v>
      </c>
      <c r="H2440" s="189">
        <v>1.2135922330097086E-3</v>
      </c>
      <c r="I2440" s="189">
        <v>2.3058252427184466E-2</v>
      </c>
      <c r="J2440" s="188">
        <v>1</v>
      </c>
      <c r="K2440" s="190">
        <v>824</v>
      </c>
      <c r="L2440" s="94"/>
      <c r="M2440" s="189" t="s">
        <v>143</v>
      </c>
      <c r="N2440" s="189" t="s">
        <v>143</v>
      </c>
      <c r="O2440" s="189">
        <v>0.38800000000000001</v>
      </c>
      <c r="P2440" s="189">
        <v>0.45500000000000002</v>
      </c>
      <c r="Q2440" s="189">
        <v>0.184</v>
      </c>
      <c r="R2440" s="189">
        <v>0.23899999999999999</v>
      </c>
      <c r="S2440" s="189">
        <v>4.2999999999999997E-2</v>
      </c>
      <c r="T2440" s="189">
        <v>7.4999999999999997E-2</v>
      </c>
      <c r="U2440" s="189">
        <v>7.4999999999999997E-2</v>
      </c>
      <c r="V2440" s="189">
        <v>0.115</v>
      </c>
      <c r="W2440" s="189">
        <v>0.16900000000000001</v>
      </c>
      <c r="X2440" s="189">
        <v>0.223</v>
      </c>
      <c r="Y2440" s="189">
        <v>0</v>
      </c>
      <c r="Z2440" s="189">
        <v>7.0000000000000001E-3</v>
      </c>
      <c r="AA2440" s="189">
        <v>1.4999999999999999E-2</v>
      </c>
      <c r="AB2440" s="189">
        <v>3.5999999999999997E-2</v>
      </c>
    </row>
    <row r="2441" spans="1:28" x14ac:dyDescent="0.25">
      <c r="A2441" s="94" t="s">
        <v>3954</v>
      </c>
      <c r="B2441" s="189" t="s">
        <v>143</v>
      </c>
      <c r="C2441" s="189">
        <v>0.14341590612777053</v>
      </c>
      <c r="D2441" s="189">
        <v>0.2607561929595828</v>
      </c>
      <c r="E2441" s="189">
        <v>9.2568448500651893E-2</v>
      </c>
      <c r="F2441" s="189">
        <v>4.8239895697522815E-2</v>
      </c>
      <c r="G2441" s="189">
        <v>0.42764015645371578</v>
      </c>
      <c r="H2441" s="189">
        <v>1.3037809647979139E-3</v>
      </c>
      <c r="I2441" s="189">
        <v>2.607561929595828E-2</v>
      </c>
      <c r="J2441" s="188">
        <v>0.99999999999999989</v>
      </c>
      <c r="K2441" s="190">
        <v>767</v>
      </c>
      <c r="L2441" s="94"/>
      <c r="M2441" s="189" t="s">
        <v>143</v>
      </c>
      <c r="N2441" s="189" t="s">
        <v>143</v>
      </c>
      <c r="O2441" s="189">
        <v>0.12</v>
      </c>
      <c r="P2441" s="189">
        <v>0.17</v>
      </c>
      <c r="Q2441" s="189">
        <v>0.23100000000000001</v>
      </c>
      <c r="R2441" s="189">
        <v>0.29299999999999998</v>
      </c>
      <c r="S2441" s="189">
        <v>7.3999999999999996E-2</v>
      </c>
      <c r="T2441" s="189">
        <v>0.115</v>
      </c>
      <c r="U2441" s="189">
        <v>3.5000000000000003E-2</v>
      </c>
      <c r="V2441" s="189">
        <v>6.6000000000000003E-2</v>
      </c>
      <c r="W2441" s="189">
        <v>0.39300000000000002</v>
      </c>
      <c r="X2441" s="189">
        <v>0.46300000000000002</v>
      </c>
      <c r="Y2441" s="189">
        <v>0</v>
      </c>
      <c r="Z2441" s="189">
        <v>7.0000000000000001E-3</v>
      </c>
      <c r="AA2441" s="189">
        <v>1.7000000000000001E-2</v>
      </c>
      <c r="AB2441" s="189">
        <v>0.04</v>
      </c>
    </row>
    <row r="2442" spans="1:28" x14ac:dyDescent="0.25">
      <c r="A2442" s="94" t="s">
        <v>3955</v>
      </c>
      <c r="B2442" s="189" t="s">
        <v>143</v>
      </c>
      <c r="C2442" s="189">
        <v>0.39296333002973238</v>
      </c>
      <c r="D2442" s="189">
        <v>0.44474727452923685</v>
      </c>
      <c r="E2442" s="189">
        <v>6.4667988107036667E-2</v>
      </c>
      <c r="F2442" s="189">
        <v>1.4122893954410307E-2</v>
      </c>
      <c r="G2442" s="189">
        <v>5.6739345887016845E-2</v>
      </c>
      <c r="H2442" s="189">
        <v>7.4331020812685826E-4</v>
      </c>
      <c r="I2442" s="189">
        <v>2.6015857284440041E-2</v>
      </c>
      <c r="J2442" s="188">
        <v>1</v>
      </c>
      <c r="K2442" s="190">
        <v>4036</v>
      </c>
      <c r="L2442" s="94"/>
      <c r="M2442" s="189" t="s">
        <v>143</v>
      </c>
      <c r="N2442" s="189" t="s">
        <v>143</v>
      </c>
      <c r="O2442" s="189">
        <v>0.378</v>
      </c>
      <c r="P2442" s="189">
        <v>0.40799999999999997</v>
      </c>
      <c r="Q2442" s="189">
        <v>0.42899999999999999</v>
      </c>
      <c r="R2442" s="189">
        <v>0.46</v>
      </c>
      <c r="S2442" s="189">
        <v>5.7000000000000002E-2</v>
      </c>
      <c r="T2442" s="189">
        <v>7.2999999999999995E-2</v>
      </c>
      <c r="U2442" s="189">
        <v>1.0999999999999999E-2</v>
      </c>
      <c r="V2442" s="189">
        <v>1.7999999999999999E-2</v>
      </c>
      <c r="W2442" s="189">
        <v>0.05</v>
      </c>
      <c r="X2442" s="189">
        <v>6.4000000000000001E-2</v>
      </c>
      <c r="Y2442" s="189">
        <v>0</v>
      </c>
      <c r="Z2442" s="189">
        <v>2E-3</v>
      </c>
      <c r="AA2442" s="189">
        <v>2.1999999999999999E-2</v>
      </c>
      <c r="AB2442" s="189">
        <v>3.1E-2</v>
      </c>
    </row>
    <row r="2443" spans="1:28" x14ac:dyDescent="0.25">
      <c r="A2443" s="94" t="s">
        <v>3956</v>
      </c>
      <c r="B2443" s="189" t="s">
        <v>143</v>
      </c>
      <c r="C2443" s="189">
        <v>0.4758269720101781</v>
      </c>
      <c r="D2443" s="189">
        <v>0.32188295165394404</v>
      </c>
      <c r="E2443" s="189">
        <v>7.2519083969465645E-2</v>
      </c>
      <c r="F2443" s="189">
        <v>1.0178117048346057E-2</v>
      </c>
      <c r="G2443" s="189">
        <v>7.6335877862595422E-2</v>
      </c>
      <c r="H2443" s="189">
        <v>1.2722646310432571E-3</v>
      </c>
      <c r="I2443" s="189">
        <v>4.1984732824427481E-2</v>
      </c>
      <c r="J2443" s="188">
        <v>0.99999999999999989</v>
      </c>
      <c r="K2443" s="190">
        <v>786</v>
      </c>
      <c r="L2443" s="94"/>
      <c r="M2443" s="189" t="s">
        <v>143</v>
      </c>
      <c r="N2443" s="189" t="s">
        <v>143</v>
      </c>
      <c r="O2443" s="189">
        <v>0.441</v>
      </c>
      <c r="P2443" s="189">
        <v>0.51100000000000001</v>
      </c>
      <c r="Q2443" s="189">
        <v>0.28999999999999998</v>
      </c>
      <c r="R2443" s="189">
        <v>0.35499999999999998</v>
      </c>
      <c r="S2443" s="189">
        <v>5.6000000000000001E-2</v>
      </c>
      <c r="T2443" s="189">
        <v>9.2999999999999999E-2</v>
      </c>
      <c r="U2443" s="189">
        <v>5.0000000000000001E-3</v>
      </c>
      <c r="V2443" s="189">
        <v>0.02</v>
      </c>
      <c r="W2443" s="189">
        <v>0.06</v>
      </c>
      <c r="X2443" s="189">
        <v>9.7000000000000003E-2</v>
      </c>
      <c r="Y2443" s="189">
        <v>0</v>
      </c>
      <c r="Z2443" s="189">
        <v>7.0000000000000001E-3</v>
      </c>
      <c r="AA2443" s="189">
        <v>0.03</v>
      </c>
      <c r="AB2443" s="189">
        <v>5.8000000000000003E-2</v>
      </c>
    </row>
    <row r="2444" spans="1:28" x14ac:dyDescent="0.25">
      <c r="A2444" s="94" t="s">
        <v>3957</v>
      </c>
      <c r="B2444" s="189">
        <v>5.2900627372008367E-2</v>
      </c>
      <c r="C2444" s="189">
        <v>0.34761056463480755</v>
      </c>
      <c r="D2444" s="189">
        <v>0.23197273642630314</v>
      </c>
      <c r="E2444" s="189">
        <v>6.9165827588877696E-2</v>
      </c>
      <c r="F2444" s="189">
        <v>1.6032840213771202E-2</v>
      </c>
      <c r="G2444" s="189">
        <v>0.24870265664936875</v>
      </c>
      <c r="H2444" s="189">
        <v>6.9708000929440009E-4</v>
      </c>
      <c r="I2444" s="189">
        <v>3.2917667105568892E-2</v>
      </c>
      <c r="J2444" s="188">
        <v>0.99999999999999989</v>
      </c>
      <c r="K2444" s="190">
        <v>12911</v>
      </c>
      <c r="L2444" s="94"/>
      <c r="M2444" s="189">
        <v>4.9000000000000002E-2</v>
      </c>
      <c r="N2444" s="189">
        <v>5.7000000000000002E-2</v>
      </c>
      <c r="O2444" s="189">
        <v>0.33900000000000002</v>
      </c>
      <c r="P2444" s="189">
        <v>0.35599999999999998</v>
      </c>
      <c r="Q2444" s="189">
        <v>0.22500000000000001</v>
      </c>
      <c r="R2444" s="189">
        <v>0.23899999999999999</v>
      </c>
      <c r="S2444" s="189">
        <v>6.5000000000000002E-2</v>
      </c>
      <c r="T2444" s="189">
        <v>7.3999999999999996E-2</v>
      </c>
      <c r="U2444" s="189">
        <v>1.4E-2</v>
      </c>
      <c r="V2444" s="189">
        <v>1.7999999999999999E-2</v>
      </c>
      <c r="W2444" s="189">
        <v>0.24099999999999999</v>
      </c>
      <c r="X2444" s="189">
        <v>0.25600000000000001</v>
      </c>
      <c r="Y2444" s="189">
        <v>0</v>
      </c>
      <c r="Z2444" s="189">
        <v>1E-3</v>
      </c>
      <c r="AA2444" s="189">
        <v>0.03</v>
      </c>
      <c r="AB2444" s="189">
        <v>3.5999999999999997E-2</v>
      </c>
    </row>
    <row r="2445" spans="1:28" x14ac:dyDescent="0.25">
      <c r="A2445" s="94" t="s">
        <v>3958</v>
      </c>
      <c r="B2445" s="189" t="s">
        <v>143</v>
      </c>
      <c r="C2445" s="189">
        <v>0.38009049773755654</v>
      </c>
      <c r="D2445" s="189">
        <v>0.26470588235294118</v>
      </c>
      <c r="E2445" s="189">
        <v>8.5972850678733032E-2</v>
      </c>
      <c r="F2445" s="189">
        <v>1.1312217194570135E-2</v>
      </c>
      <c r="G2445" s="189">
        <v>0.22624434389140272</v>
      </c>
      <c r="H2445" s="189" t="s">
        <v>143</v>
      </c>
      <c r="I2445" s="189">
        <v>3.1674208144796379E-2</v>
      </c>
      <c r="J2445" s="188">
        <v>0.99999999999999989</v>
      </c>
      <c r="K2445" s="190">
        <v>442</v>
      </c>
      <c r="L2445" s="94"/>
      <c r="M2445" s="189" t="s">
        <v>143</v>
      </c>
      <c r="N2445" s="189" t="s">
        <v>143</v>
      </c>
      <c r="O2445" s="189">
        <v>0.33600000000000002</v>
      </c>
      <c r="P2445" s="189">
        <v>0.42599999999999999</v>
      </c>
      <c r="Q2445" s="189">
        <v>0.22600000000000001</v>
      </c>
      <c r="R2445" s="189">
        <v>0.308</v>
      </c>
      <c r="S2445" s="189">
        <v>6.3E-2</v>
      </c>
      <c r="T2445" s="189">
        <v>0.11600000000000001</v>
      </c>
      <c r="U2445" s="189">
        <v>5.0000000000000001E-3</v>
      </c>
      <c r="V2445" s="189">
        <v>2.5999999999999999E-2</v>
      </c>
      <c r="W2445" s="189">
        <v>0.19</v>
      </c>
      <c r="X2445" s="189">
        <v>0.26800000000000002</v>
      </c>
      <c r="Y2445" s="189" t="s">
        <v>143</v>
      </c>
      <c r="Z2445" s="189" t="s">
        <v>143</v>
      </c>
      <c r="AA2445" s="189">
        <v>1.9E-2</v>
      </c>
      <c r="AB2445" s="189">
        <v>5.1999999999999998E-2</v>
      </c>
    </row>
    <row r="2446" spans="1:28" x14ac:dyDescent="0.25">
      <c r="A2446" s="94" t="s">
        <v>3959</v>
      </c>
      <c r="B2446" s="189" t="s">
        <v>143</v>
      </c>
      <c r="C2446" s="189">
        <v>9.9730458221024262E-2</v>
      </c>
      <c r="D2446" s="189">
        <v>0.16442048517520216</v>
      </c>
      <c r="E2446" s="189">
        <v>3.7735849056603772E-2</v>
      </c>
      <c r="F2446" s="189">
        <v>1.078167115902965E-2</v>
      </c>
      <c r="G2446" s="189">
        <v>0.61725067385444743</v>
      </c>
      <c r="H2446" s="189">
        <v>1.3477088948787063E-2</v>
      </c>
      <c r="I2446" s="189">
        <v>5.6603773584905662E-2</v>
      </c>
      <c r="J2446" s="188">
        <v>1</v>
      </c>
      <c r="K2446" s="190">
        <v>371</v>
      </c>
      <c r="L2446" s="94"/>
      <c r="M2446" s="189" t="s">
        <v>143</v>
      </c>
      <c r="N2446" s="189" t="s">
        <v>143</v>
      </c>
      <c r="O2446" s="189">
        <v>7.2999999999999995E-2</v>
      </c>
      <c r="P2446" s="189">
        <v>0.13400000000000001</v>
      </c>
      <c r="Q2446" s="189">
        <v>0.13</v>
      </c>
      <c r="R2446" s="189">
        <v>0.20599999999999999</v>
      </c>
      <c r="S2446" s="189">
        <v>2.3E-2</v>
      </c>
      <c r="T2446" s="189">
        <v>6.2E-2</v>
      </c>
      <c r="U2446" s="189">
        <v>4.0000000000000001E-3</v>
      </c>
      <c r="V2446" s="189">
        <v>2.7E-2</v>
      </c>
      <c r="W2446" s="189">
        <v>0.56699999999999995</v>
      </c>
      <c r="X2446" s="189">
        <v>0.66500000000000004</v>
      </c>
      <c r="Y2446" s="189">
        <v>6.0000000000000001E-3</v>
      </c>
      <c r="Z2446" s="189">
        <v>3.1E-2</v>
      </c>
      <c r="AA2446" s="189">
        <v>3.6999999999999998E-2</v>
      </c>
      <c r="AB2446" s="189">
        <v>8.5000000000000006E-2</v>
      </c>
    </row>
    <row r="2447" spans="1:28" x14ac:dyDescent="0.25">
      <c r="A2447" s="94" t="s">
        <v>3960</v>
      </c>
      <c r="B2447" s="189">
        <v>0.46731707317073173</v>
      </c>
      <c r="C2447" s="189">
        <v>9.7560975609756097E-4</v>
      </c>
      <c r="D2447" s="189">
        <v>0.42829268292682926</v>
      </c>
      <c r="E2447" s="189">
        <v>5.4634146341463415E-2</v>
      </c>
      <c r="F2447" s="189">
        <v>9.7560975609756097E-4</v>
      </c>
      <c r="G2447" s="189">
        <v>7.8048780487804878E-3</v>
      </c>
      <c r="H2447" s="189" t="s">
        <v>143</v>
      </c>
      <c r="I2447" s="189">
        <v>0.04</v>
      </c>
      <c r="J2447" s="188">
        <v>1</v>
      </c>
      <c r="K2447" s="190">
        <v>1025</v>
      </c>
      <c r="L2447" s="94"/>
      <c r="M2447" s="189">
        <v>0.437</v>
      </c>
      <c r="N2447" s="189">
        <v>0.498</v>
      </c>
      <c r="O2447" s="189">
        <v>0</v>
      </c>
      <c r="P2447" s="189">
        <v>6.0000000000000001E-3</v>
      </c>
      <c r="Q2447" s="189">
        <v>0.39800000000000002</v>
      </c>
      <c r="R2447" s="189">
        <v>0.45900000000000002</v>
      </c>
      <c r="S2447" s="189">
        <v>4.2000000000000003E-2</v>
      </c>
      <c r="T2447" s="189">
        <v>7.0000000000000007E-2</v>
      </c>
      <c r="U2447" s="189">
        <v>0</v>
      </c>
      <c r="V2447" s="189">
        <v>6.0000000000000001E-3</v>
      </c>
      <c r="W2447" s="189">
        <v>4.0000000000000001E-3</v>
      </c>
      <c r="X2447" s="189">
        <v>1.4999999999999999E-2</v>
      </c>
      <c r="Y2447" s="189" t="s">
        <v>143</v>
      </c>
      <c r="Z2447" s="189" t="s">
        <v>143</v>
      </c>
      <c r="AA2447" s="189">
        <v>0.03</v>
      </c>
      <c r="AB2447" s="189">
        <v>5.3999999999999999E-2</v>
      </c>
    </row>
    <row r="2448" spans="1:28" x14ac:dyDescent="0.25">
      <c r="A2448" s="94" t="s">
        <v>3961</v>
      </c>
      <c r="B2448" s="189">
        <v>9.0180360721442893E-2</v>
      </c>
      <c r="C2448" s="189">
        <v>0.30861723446893785</v>
      </c>
      <c r="D2448" s="189">
        <v>0.23513694054776219</v>
      </c>
      <c r="E2448" s="189">
        <v>6.1456245824983297E-2</v>
      </c>
      <c r="F2448" s="189">
        <v>2.9392117568470273E-2</v>
      </c>
      <c r="G2448" s="189">
        <v>0.25317301269205078</v>
      </c>
      <c r="H2448" s="189" t="s">
        <v>143</v>
      </c>
      <c r="I2448" s="189">
        <v>2.2044088176352707E-2</v>
      </c>
      <c r="J2448" s="188">
        <v>1</v>
      </c>
      <c r="K2448" s="190">
        <v>1497</v>
      </c>
      <c r="L2448" s="94"/>
      <c r="M2448" s="189">
        <v>7.6999999999999999E-2</v>
      </c>
      <c r="N2448" s="189">
        <v>0.106</v>
      </c>
      <c r="O2448" s="189">
        <v>0.28599999999999998</v>
      </c>
      <c r="P2448" s="189">
        <v>0.33200000000000002</v>
      </c>
      <c r="Q2448" s="189">
        <v>0.214</v>
      </c>
      <c r="R2448" s="189">
        <v>0.25700000000000001</v>
      </c>
      <c r="S2448" s="189">
        <v>0.05</v>
      </c>
      <c r="T2448" s="189">
        <v>7.4999999999999997E-2</v>
      </c>
      <c r="U2448" s="189">
        <v>2.1999999999999999E-2</v>
      </c>
      <c r="V2448" s="189">
        <v>3.9E-2</v>
      </c>
      <c r="W2448" s="189">
        <v>0.23200000000000001</v>
      </c>
      <c r="X2448" s="189">
        <v>0.27600000000000002</v>
      </c>
      <c r="Y2448" s="189" t="s">
        <v>143</v>
      </c>
      <c r="Z2448" s="189" t="s">
        <v>143</v>
      </c>
      <c r="AA2448" s="189">
        <v>1.6E-2</v>
      </c>
      <c r="AB2448" s="189">
        <v>3.1E-2</v>
      </c>
    </row>
    <row r="2449" spans="1:28" x14ac:dyDescent="0.25">
      <c r="A2449" s="94" t="s">
        <v>3962</v>
      </c>
      <c r="B2449" s="189">
        <v>0.28211009174311924</v>
      </c>
      <c r="C2449" s="189">
        <v>0.54415137614678899</v>
      </c>
      <c r="D2449" s="189">
        <v>5.6192660550458719E-2</v>
      </c>
      <c r="E2449" s="189">
        <v>1.6055045871559634E-2</v>
      </c>
      <c r="F2449" s="189" t="s">
        <v>143</v>
      </c>
      <c r="G2449" s="189">
        <v>5.7912844036697247E-2</v>
      </c>
      <c r="H2449" s="189">
        <v>1.1467889908256881E-3</v>
      </c>
      <c r="I2449" s="189">
        <v>4.2431192660550461E-2</v>
      </c>
      <c r="J2449" s="188">
        <v>1</v>
      </c>
      <c r="K2449" s="190">
        <v>1744</v>
      </c>
      <c r="L2449" s="94"/>
      <c r="M2449" s="189">
        <v>0.26100000000000001</v>
      </c>
      <c r="N2449" s="189">
        <v>0.30399999999999999</v>
      </c>
      <c r="O2449" s="189">
        <v>0.52100000000000002</v>
      </c>
      <c r="P2449" s="189">
        <v>0.56699999999999995</v>
      </c>
      <c r="Q2449" s="189">
        <v>4.5999999999999999E-2</v>
      </c>
      <c r="R2449" s="189">
        <v>6.8000000000000005E-2</v>
      </c>
      <c r="S2449" s="189">
        <v>1.0999999999999999E-2</v>
      </c>
      <c r="T2449" s="189">
        <v>2.3E-2</v>
      </c>
      <c r="U2449" s="189" t="s">
        <v>143</v>
      </c>
      <c r="V2449" s="189" t="s">
        <v>143</v>
      </c>
      <c r="W2449" s="189">
        <v>4.8000000000000001E-2</v>
      </c>
      <c r="X2449" s="189">
        <v>7.0000000000000007E-2</v>
      </c>
      <c r="Y2449" s="189">
        <v>0</v>
      </c>
      <c r="Z2449" s="189">
        <v>4.0000000000000001E-3</v>
      </c>
      <c r="AA2449" s="189">
        <v>3.4000000000000002E-2</v>
      </c>
      <c r="AB2449" s="189">
        <v>5.2999999999999999E-2</v>
      </c>
    </row>
    <row r="2450" spans="1:28" x14ac:dyDescent="0.25">
      <c r="A2450" s="94" t="s">
        <v>3963</v>
      </c>
      <c r="B2450" s="189" t="s">
        <v>143</v>
      </c>
      <c r="C2450" s="189">
        <v>0.30904522613065327</v>
      </c>
      <c r="D2450" s="189">
        <v>0.29145728643216079</v>
      </c>
      <c r="E2450" s="189">
        <v>0.14824120603015076</v>
      </c>
      <c r="F2450" s="189">
        <v>7.537688442211055E-3</v>
      </c>
      <c r="G2450" s="189">
        <v>0.22110552763819097</v>
      </c>
      <c r="H2450" s="189" t="s">
        <v>143</v>
      </c>
      <c r="I2450" s="189">
        <v>2.2613065326633167E-2</v>
      </c>
      <c r="J2450" s="188">
        <v>1</v>
      </c>
      <c r="K2450" s="190">
        <v>398</v>
      </c>
      <c r="L2450" s="94"/>
      <c r="M2450" s="189" t="s">
        <v>143</v>
      </c>
      <c r="N2450" s="189" t="s">
        <v>143</v>
      </c>
      <c r="O2450" s="189">
        <v>0.26600000000000001</v>
      </c>
      <c r="P2450" s="189">
        <v>0.35599999999999998</v>
      </c>
      <c r="Q2450" s="189">
        <v>0.249</v>
      </c>
      <c r="R2450" s="189">
        <v>0.33800000000000002</v>
      </c>
      <c r="S2450" s="189">
        <v>0.11700000000000001</v>
      </c>
      <c r="T2450" s="189">
        <v>0.187</v>
      </c>
      <c r="U2450" s="189">
        <v>3.0000000000000001E-3</v>
      </c>
      <c r="V2450" s="189">
        <v>2.1999999999999999E-2</v>
      </c>
      <c r="W2450" s="189">
        <v>0.183</v>
      </c>
      <c r="X2450" s="189">
        <v>0.26400000000000001</v>
      </c>
      <c r="Y2450" s="189" t="s">
        <v>143</v>
      </c>
      <c r="Z2450" s="189" t="s">
        <v>143</v>
      </c>
      <c r="AA2450" s="189">
        <v>1.2E-2</v>
      </c>
      <c r="AB2450" s="189">
        <v>4.2000000000000003E-2</v>
      </c>
    </row>
    <row r="2451" spans="1:28" x14ac:dyDescent="0.25">
      <c r="A2451" s="94" t="s">
        <v>3964</v>
      </c>
      <c r="B2451" s="189" t="s">
        <v>143</v>
      </c>
      <c r="C2451" s="189">
        <v>0.29251700680272108</v>
      </c>
      <c r="D2451" s="189">
        <v>0.21865889212827988</v>
      </c>
      <c r="E2451" s="189">
        <v>7.6287657920310975E-2</v>
      </c>
      <c r="F2451" s="189">
        <v>1.5063168124392614E-2</v>
      </c>
      <c r="G2451" s="189">
        <v>0.37852283770651118</v>
      </c>
      <c r="H2451" s="189" t="s">
        <v>143</v>
      </c>
      <c r="I2451" s="189">
        <v>1.8950437317784258E-2</v>
      </c>
      <c r="J2451" s="188">
        <v>0.99999999999999989</v>
      </c>
      <c r="K2451" s="190">
        <v>2058</v>
      </c>
      <c r="L2451" s="94"/>
      <c r="M2451" s="189" t="s">
        <v>143</v>
      </c>
      <c r="N2451" s="189" t="s">
        <v>143</v>
      </c>
      <c r="O2451" s="189">
        <v>0.27300000000000002</v>
      </c>
      <c r="P2451" s="189">
        <v>0.313</v>
      </c>
      <c r="Q2451" s="189">
        <v>0.20100000000000001</v>
      </c>
      <c r="R2451" s="189">
        <v>0.23699999999999999</v>
      </c>
      <c r="S2451" s="189">
        <v>6.6000000000000003E-2</v>
      </c>
      <c r="T2451" s="189">
        <v>8.8999999999999996E-2</v>
      </c>
      <c r="U2451" s="189">
        <v>1.0999999999999999E-2</v>
      </c>
      <c r="V2451" s="189">
        <v>2.1000000000000001E-2</v>
      </c>
      <c r="W2451" s="189">
        <v>0.35799999999999998</v>
      </c>
      <c r="X2451" s="189">
        <v>0.4</v>
      </c>
      <c r="Y2451" s="189" t="s">
        <v>143</v>
      </c>
      <c r="Z2451" s="189" t="s">
        <v>143</v>
      </c>
      <c r="AA2451" s="189">
        <v>1.4E-2</v>
      </c>
      <c r="AB2451" s="189">
        <v>2.5999999999999999E-2</v>
      </c>
    </row>
    <row r="2452" spans="1:28" x14ac:dyDescent="0.25">
      <c r="A2452" s="94" t="s">
        <v>3965</v>
      </c>
      <c r="B2452" s="189" t="s">
        <v>143</v>
      </c>
      <c r="C2452" s="189">
        <v>0.56590909090909092</v>
      </c>
      <c r="D2452" s="189">
        <v>0.31363636363636366</v>
      </c>
      <c r="E2452" s="189">
        <v>2.9545454545454545E-2</v>
      </c>
      <c r="F2452" s="189" t="s">
        <v>143</v>
      </c>
      <c r="G2452" s="189">
        <v>2.5000000000000001E-2</v>
      </c>
      <c r="H2452" s="189" t="s">
        <v>143</v>
      </c>
      <c r="I2452" s="189">
        <v>6.5909090909090903E-2</v>
      </c>
      <c r="J2452" s="188">
        <v>1</v>
      </c>
      <c r="K2452" s="190">
        <v>440</v>
      </c>
      <c r="L2452" s="94"/>
      <c r="M2452" s="189" t="s">
        <v>143</v>
      </c>
      <c r="N2452" s="189" t="s">
        <v>143</v>
      </c>
      <c r="O2452" s="189">
        <v>0.51900000000000002</v>
      </c>
      <c r="P2452" s="189">
        <v>0.61099999999999999</v>
      </c>
      <c r="Q2452" s="189">
        <v>0.27200000000000002</v>
      </c>
      <c r="R2452" s="189">
        <v>0.35799999999999998</v>
      </c>
      <c r="S2452" s="189">
        <v>1.7000000000000001E-2</v>
      </c>
      <c r="T2452" s="189">
        <v>0.05</v>
      </c>
      <c r="U2452" s="189" t="s">
        <v>143</v>
      </c>
      <c r="V2452" s="189" t="s">
        <v>143</v>
      </c>
      <c r="W2452" s="189">
        <v>1.4E-2</v>
      </c>
      <c r="X2452" s="189">
        <v>4.3999999999999997E-2</v>
      </c>
      <c r="Y2452" s="189" t="s">
        <v>143</v>
      </c>
      <c r="Z2452" s="189" t="s">
        <v>143</v>
      </c>
      <c r="AA2452" s="189">
        <v>4.5999999999999999E-2</v>
      </c>
      <c r="AB2452" s="189">
        <v>9.2999999999999999E-2</v>
      </c>
    </row>
    <row r="2453" spans="1:28" x14ac:dyDescent="0.25">
      <c r="A2453" s="94" t="s">
        <v>3966</v>
      </c>
      <c r="B2453" s="189" t="s">
        <v>143</v>
      </c>
      <c r="C2453" s="189">
        <v>0.30020703933747411</v>
      </c>
      <c r="D2453" s="189">
        <v>0.29606625258799174</v>
      </c>
      <c r="E2453" s="189">
        <v>8.2815734989648032E-2</v>
      </c>
      <c r="F2453" s="189">
        <v>4.140786749482402E-3</v>
      </c>
      <c r="G2453" s="189">
        <v>0.28364389233954451</v>
      </c>
      <c r="H2453" s="189" t="s">
        <v>143</v>
      </c>
      <c r="I2453" s="189">
        <v>3.3126293995859216E-2</v>
      </c>
      <c r="J2453" s="188">
        <v>1</v>
      </c>
      <c r="K2453" s="190">
        <v>483</v>
      </c>
      <c r="L2453" s="94"/>
      <c r="M2453" s="189" t="s">
        <v>143</v>
      </c>
      <c r="N2453" s="189" t="s">
        <v>143</v>
      </c>
      <c r="O2453" s="189">
        <v>0.26100000000000001</v>
      </c>
      <c r="P2453" s="189">
        <v>0.34300000000000003</v>
      </c>
      <c r="Q2453" s="189">
        <v>0.25700000000000001</v>
      </c>
      <c r="R2453" s="189">
        <v>0.33800000000000002</v>
      </c>
      <c r="S2453" s="189">
        <v>6.0999999999999999E-2</v>
      </c>
      <c r="T2453" s="189">
        <v>0.111</v>
      </c>
      <c r="U2453" s="189">
        <v>1E-3</v>
      </c>
      <c r="V2453" s="189">
        <v>1.4999999999999999E-2</v>
      </c>
      <c r="W2453" s="189">
        <v>0.245</v>
      </c>
      <c r="X2453" s="189">
        <v>0.32500000000000001</v>
      </c>
      <c r="Y2453" s="189" t="s">
        <v>143</v>
      </c>
      <c r="Z2453" s="189" t="s">
        <v>143</v>
      </c>
      <c r="AA2453" s="189">
        <v>0.02</v>
      </c>
      <c r="AB2453" s="189">
        <v>5.2999999999999999E-2</v>
      </c>
    </row>
    <row r="2454" spans="1:28" x14ac:dyDescent="0.25">
      <c r="A2454" s="94" t="s">
        <v>3967</v>
      </c>
      <c r="B2454" s="189" t="s">
        <v>143</v>
      </c>
      <c r="C2454" s="189">
        <v>0.45682451253481893</v>
      </c>
      <c r="D2454" s="189">
        <v>0.15877437325905291</v>
      </c>
      <c r="E2454" s="189">
        <v>5.2924791086350974E-2</v>
      </c>
      <c r="F2454" s="189">
        <v>6.6852367688022288E-2</v>
      </c>
      <c r="G2454" s="189">
        <v>0.2116991643454039</v>
      </c>
      <c r="H2454" s="189" t="s">
        <v>143</v>
      </c>
      <c r="I2454" s="189">
        <v>5.2924791086350974E-2</v>
      </c>
      <c r="J2454" s="188">
        <v>1</v>
      </c>
      <c r="K2454" s="190">
        <v>359</v>
      </c>
      <c r="L2454" s="94"/>
      <c r="M2454" s="189" t="s">
        <v>143</v>
      </c>
      <c r="N2454" s="189" t="s">
        <v>143</v>
      </c>
      <c r="O2454" s="189">
        <v>0.40600000000000003</v>
      </c>
      <c r="P2454" s="189">
        <v>0.50900000000000001</v>
      </c>
      <c r="Q2454" s="189">
        <v>0.125</v>
      </c>
      <c r="R2454" s="189">
        <v>0.2</v>
      </c>
      <c r="S2454" s="189">
        <v>3.4000000000000002E-2</v>
      </c>
      <c r="T2454" s="189">
        <v>8.1000000000000003E-2</v>
      </c>
      <c r="U2454" s="189">
        <v>4.4999999999999998E-2</v>
      </c>
      <c r="V2454" s="189">
        <v>9.8000000000000004E-2</v>
      </c>
      <c r="W2454" s="189">
        <v>0.17299999999999999</v>
      </c>
      <c r="X2454" s="189">
        <v>0.25700000000000001</v>
      </c>
      <c r="Y2454" s="189" t="s">
        <v>143</v>
      </c>
      <c r="Z2454" s="189" t="s">
        <v>143</v>
      </c>
      <c r="AA2454" s="189">
        <v>3.4000000000000002E-2</v>
      </c>
      <c r="AB2454" s="189">
        <v>8.1000000000000003E-2</v>
      </c>
    </row>
    <row r="2455" spans="1:28" x14ac:dyDescent="0.25">
      <c r="A2455" s="94" t="s">
        <v>3968</v>
      </c>
      <c r="B2455" s="189" t="s">
        <v>143</v>
      </c>
      <c r="C2455" s="189">
        <v>0.20481927710843373</v>
      </c>
      <c r="D2455" s="189">
        <v>0.17771084337349397</v>
      </c>
      <c r="E2455" s="189">
        <v>5.7228915662650599E-2</v>
      </c>
      <c r="F2455" s="189">
        <v>2.710843373493976E-2</v>
      </c>
      <c r="G2455" s="189">
        <v>0.50301204819277112</v>
      </c>
      <c r="H2455" s="189">
        <v>3.0120481927710845E-3</v>
      </c>
      <c r="I2455" s="189">
        <v>2.710843373493976E-2</v>
      </c>
      <c r="J2455" s="188">
        <v>1</v>
      </c>
      <c r="K2455" s="190">
        <v>332</v>
      </c>
      <c r="L2455" s="94"/>
      <c r="M2455" s="189" t="s">
        <v>143</v>
      </c>
      <c r="N2455" s="189" t="s">
        <v>143</v>
      </c>
      <c r="O2455" s="189">
        <v>0.16500000000000001</v>
      </c>
      <c r="P2455" s="189">
        <v>0.251</v>
      </c>
      <c r="Q2455" s="189">
        <v>0.14000000000000001</v>
      </c>
      <c r="R2455" s="189">
        <v>0.222</v>
      </c>
      <c r="S2455" s="189">
        <v>3.6999999999999998E-2</v>
      </c>
      <c r="T2455" s="189">
        <v>8.7999999999999995E-2</v>
      </c>
      <c r="U2455" s="189">
        <v>1.4E-2</v>
      </c>
      <c r="V2455" s="189">
        <v>5.0999999999999997E-2</v>
      </c>
      <c r="W2455" s="189">
        <v>0.45</v>
      </c>
      <c r="X2455" s="189">
        <v>0.55600000000000005</v>
      </c>
      <c r="Y2455" s="189">
        <v>1E-3</v>
      </c>
      <c r="Z2455" s="189">
        <v>1.7000000000000001E-2</v>
      </c>
      <c r="AA2455" s="189">
        <v>1.4E-2</v>
      </c>
      <c r="AB2455" s="189">
        <v>5.0999999999999997E-2</v>
      </c>
    </row>
    <row r="2456" spans="1:28" x14ac:dyDescent="0.25">
      <c r="A2456" s="94" t="s">
        <v>3969</v>
      </c>
      <c r="B2456" s="189" t="s">
        <v>143</v>
      </c>
      <c r="C2456" s="189">
        <v>0.41712707182320441</v>
      </c>
      <c r="D2456" s="189">
        <v>0.32596685082872928</v>
      </c>
      <c r="E2456" s="189">
        <v>6.4917127071823205E-2</v>
      </c>
      <c r="F2456" s="189">
        <v>1.2430939226519336E-2</v>
      </c>
      <c r="G2456" s="189">
        <v>0.1457182320441989</v>
      </c>
      <c r="H2456" s="189" t="s">
        <v>143</v>
      </c>
      <c r="I2456" s="189">
        <v>3.3839779005524859E-2</v>
      </c>
      <c r="J2456" s="188">
        <v>1</v>
      </c>
      <c r="K2456" s="190">
        <v>1448</v>
      </c>
      <c r="L2456" s="94"/>
      <c r="M2456" s="189" t="s">
        <v>143</v>
      </c>
      <c r="N2456" s="189" t="s">
        <v>143</v>
      </c>
      <c r="O2456" s="189">
        <v>0.39200000000000002</v>
      </c>
      <c r="P2456" s="189">
        <v>0.443</v>
      </c>
      <c r="Q2456" s="189">
        <v>0.30199999999999999</v>
      </c>
      <c r="R2456" s="189">
        <v>0.35099999999999998</v>
      </c>
      <c r="S2456" s="189">
        <v>5.2999999999999999E-2</v>
      </c>
      <c r="T2456" s="189">
        <v>7.9000000000000001E-2</v>
      </c>
      <c r="U2456" s="189">
        <v>8.0000000000000002E-3</v>
      </c>
      <c r="V2456" s="189">
        <v>0.02</v>
      </c>
      <c r="W2456" s="189">
        <v>0.128</v>
      </c>
      <c r="X2456" s="189">
        <v>0.16500000000000001</v>
      </c>
      <c r="Y2456" s="189" t="s">
        <v>143</v>
      </c>
      <c r="Z2456" s="189" t="s">
        <v>143</v>
      </c>
      <c r="AA2456" s="189">
        <v>2.5999999999999999E-2</v>
      </c>
      <c r="AB2456" s="189">
        <v>4.3999999999999997E-2</v>
      </c>
    </row>
    <row r="2457" spans="1:28" x14ac:dyDescent="0.25">
      <c r="A2457" s="94" t="s">
        <v>3970</v>
      </c>
      <c r="B2457" s="189" t="s">
        <v>143</v>
      </c>
      <c r="C2457" s="189">
        <v>0.58992805755395683</v>
      </c>
      <c r="D2457" s="189">
        <v>0.20503597122302158</v>
      </c>
      <c r="E2457" s="189">
        <v>6.1151079136690649E-2</v>
      </c>
      <c r="F2457" s="189" t="s">
        <v>143</v>
      </c>
      <c r="G2457" s="189">
        <v>9.7122302158273388E-2</v>
      </c>
      <c r="H2457" s="189" t="s">
        <v>143</v>
      </c>
      <c r="I2457" s="189">
        <v>4.6762589928057555E-2</v>
      </c>
      <c r="J2457" s="188">
        <v>0.99999999999999989</v>
      </c>
      <c r="K2457" s="190">
        <v>278</v>
      </c>
      <c r="L2457" s="94"/>
      <c r="M2457" s="189" t="s">
        <v>143</v>
      </c>
      <c r="N2457" s="189" t="s">
        <v>143</v>
      </c>
      <c r="O2457" s="189">
        <v>0.53100000000000003</v>
      </c>
      <c r="P2457" s="189">
        <v>0.64600000000000002</v>
      </c>
      <c r="Q2457" s="189">
        <v>0.16200000000000001</v>
      </c>
      <c r="R2457" s="189">
        <v>0.25600000000000001</v>
      </c>
      <c r="S2457" s="189">
        <v>3.9E-2</v>
      </c>
      <c r="T2457" s="189">
        <v>9.6000000000000002E-2</v>
      </c>
      <c r="U2457" s="189" t="s">
        <v>143</v>
      </c>
      <c r="V2457" s="189" t="s">
        <v>143</v>
      </c>
      <c r="W2457" s="189">
        <v>6.8000000000000005E-2</v>
      </c>
      <c r="X2457" s="189">
        <v>0.13800000000000001</v>
      </c>
      <c r="Y2457" s="189" t="s">
        <v>143</v>
      </c>
      <c r="Z2457" s="189" t="s">
        <v>143</v>
      </c>
      <c r="AA2457" s="189">
        <v>2.8000000000000001E-2</v>
      </c>
      <c r="AB2457" s="189">
        <v>7.8E-2</v>
      </c>
    </row>
    <row r="2458" spans="1:28" x14ac:dyDescent="0.25">
      <c r="A2458" s="94" t="s">
        <v>3971</v>
      </c>
      <c r="B2458" s="189">
        <v>5.4283290924512298E-2</v>
      </c>
      <c r="C2458" s="189">
        <v>0.33744372675670387</v>
      </c>
      <c r="D2458" s="189">
        <v>0.23899001761597183</v>
      </c>
      <c r="E2458" s="189">
        <v>0.1111111111111111</v>
      </c>
      <c r="F2458" s="189">
        <v>1.5397664252626085E-2</v>
      </c>
      <c r="G2458" s="189">
        <v>0.21439290141580217</v>
      </c>
      <c r="H2458" s="189">
        <v>4.7628368239055266E-3</v>
      </c>
      <c r="I2458" s="189">
        <v>2.3618451099367131E-2</v>
      </c>
      <c r="J2458" s="188">
        <v>1.0000000000000002</v>
      </c>
      <c r="K2458" s="190">
        <v>15327</v>
      </c>
      <c r="L2458" s="94"/>
      <c r="M2458" s="189">
        <v>5.0999999999999997E-2</v>
      </c>
      <c r="N2458" s="189">
        <v>5.8000000000000003E-2</v>
      </c>
      <c r="O2458" s="189">
        <v>0.33</v>
      </c>
      <c r="P2458" s="189">
        <v>0.34499999999999997</v>
      </c>
      <c r="Q2458" s="189">
        <v>0.23200000000000001</v>
      </c>
      <c r="R2458" s="189">
        <v>0.246</v>
      </c>
      <c r="S2458" s="189">
        <v>0.106</v>
      </c>
      <c r="T2458" s="189">
        <v>0.11600000000000001</v>
      </c>
      <c r="U2458" s="189">
        <v>1.4E-2</v>
      </c>
      <c r="V2458" s="189">
        <v>1.7000000000000001E-2</v>
      </c>
      <c r="W2458" s="189">
        <v>0.20799999999999999</v>
      </c>
      <c r="X2458" s="189">
        <v>0.221</v>
      </c>
      <c r="Y2458" s="189">
        <v>4.0000000000000001E-3</v>
      </c>
      <c r="Z2458" s="189">
        <v>6.0000000000000001E-3</v>
      </c>
      <c r="AA2458" s="189">
        <v>2.1000000000000001E-2</v>
      </c>
      <c r="AB2458" s="189">
        <v>2.5999999999999999E-2</v>
      </c>
    </row>
    <row r="2459" spans="1:28" x14ac:dyDescent="0.25">
      <c r="A2459" s="94" t="s">
        <v>3972</v>
      </c>
      <c r="B2459" s="189" t="s">
        <v>143</v>
      </c>
      <c r="C2459" s="189">
        <v>0.30733944954128439</v>
      </c>
      <c r="D2459" s="189">
        <v>0.29587155963302753</v>
      </c>
      <c r="E2459" s="189">
        <v>0.1743119266055046</v>
      </c>
      <c r="F2459" s="189">
        <v>6.8807339449541288E-3</v>
      </c>
      <c r="G2459" s="189">
        <v>0.1834862385321101</v>
      </c>
      <c r="H2459" s="189">
        <v>6.8807339449541288E-3</v>
      </c>
      <c r="I2459" s="189">
        <v>2.5229357798165139E-2</v>
      </c>
      <c r="J2459" s="188">
        <v>1</v>
      </c>
      <c r="K2459" s="190">
        <v>436</v>
      </c>
      <c r="L2459" s="94"/>
      <c r="M2459" s="189" t="s">
        <v>143</v>
      </c>
      <c r="N2459" s="189" t="s">
        <v>143</v>
      </c>
      <c r="O2459" s="189">
        <v>0.26600000000000001</v>
      </c>
      <c r="P2459" s="189">
        <v>0.35199999999999998</v>
      </c>
      <c r="Q2459" s="189">
        <v>0.255</v>
      </c>
      <c r="R2459" s="189">
        <v>0.34</v>
      </c>
      <c r="S2459" s="189">
        <v>0.14199999999999999</v>
      </c>
      <c r="T2459" s="189">
        <v>0.21299999999999999</v>
      </c>
      <c r="U2459" s="189">
        <v>2E-3</v>
      </c>
      <c r="V2459" s="189">
        <v>0.02</v>
      </c>
      <c r="W2459" s="189">
        <v>0.15</v>
      </c>
      <c r="X2459" s="189">
        <v>0.223</v>
      </c>
      <c r="Y2459" s="189">
        <v>2E-3</v>
      </c>
      <c r="Z2459" s="189">
        <v>0.02</v>
      </c>
      <c r="AA2459" s="189">
        <v>1.4E-2</v>
      </c>
      <c r="AB2459" s="189">
        <v>4.4999999999999998E-2</v>
      </c>
    </row>
    <row r="2460" spans="1:28" x14ac:dyDescent="0.25">
      <c r="A2460" s="94" t="s">
        <v>3973</v>
      </c>
      <c r="B2460" s="189" t="s">
        <v>143</v>
      </c>
      <c r="C2460" s="189">
        <v>9.2261904761904767E-2</v>
      </c>
      <c r="D2460" s="189">
        <v>0.17559523809523808</v>
      </c>
      <c r="E2460" s="189">
        <v>0.11011904761904762</v>
      </c>
      <c r="F2460" s="189">
        <v>1.1904761904761904E-2</v>
      </c>
      <c r="G2460" s="189">
        <v>0.55059523809523814</v>
      </c>
      <c r="H2460" s="189">
        <v>2.976190476190476E-2</v>
      </c>
      <c r="I2460" s="189">
        <v>2.976190476190476E-2</v>
      </c>
      <c r="J2460" s="188">
        <v>1</v>
      </c>
      <c r="K2460" s="190">
        <v>336</v>
      </c>
      <c r="L2460" s="94"/>
      <c r="M2460" s="189" t="s">
        <v>143</v>
      </c>
      <c r="N2460" s="189" t="s">
        <v>143</v>
      </c>
      <c r="O2460" s="189">
        <v>6.6000000000000003E-2</v>
      </c>
      <c r="P2460" s="189">
        <v>0.128</v>
      </c>
      <c r="Q2460" s="189">
        <v>0.13900000000000001</v>
      </c>
      <c r="R2460" s="189">
        <v>0.22</v>
      </c>
      <c r="S2460" s="189">
        <v>8.1000000000000003E-2</v>
      </c>
      <c r="T2460" s="189">
        <v>0.14799999999999999</v>
      </c>
      <c r="U2460" s="189">
        <v>5.0000000000000001E-3</v>
      </c>
      <c r="V2460" s="189">
        <v>0.03</v>
      </c>
      <c r="W2460" s="189">
        <v>0.497</v>
      </c>
      <c r="X2460" s="189">
        <v>0.60299999999999998</v>
      </c>
      <c r="Y2460" s="189">
        <v>1.6E-2</v>
      </c>
      <c r="Z2460" s="189">
        <v>5.3999999999999999E-2</v>
      </c>
      <c r="AA2460" s="189">
        <v>1.6E-2</v>
      </c>
      <c r="AB2460" s="189">
        <v>5.3999999999999999E-2</v>
      </c>
    </row>
    <row r="2461" spans="1:28" x14ac:dyDescent="0.25">
      <c r="A2461" s="94" t="s">
        <v>3974</v>
      </c>
      <c r="B2461" s="189">
        <v>0.32374100719424459</v>
      </c>
      <c r="C2461" s="189" t="s">
        <v>143</v>
      </c>
      <c r="D2461" s="189">
        <v>0.21762589928057555</v>
      </c>
      <c r="E2461" s="189">
        <v>0.4154676258992806</v>
      </c>
      <c r="F2461" s="189">
        <v>8.9928057553956831E-3</v>
      </c>
      <c r="G2461" s="189">
        <v>3.5971223021582736E-3</v>
      </c>
      <c r="H2461" s="189" t="s">
        <v>143</v>
      </c>
      <c r="I2461" s="189">
        <v>3.0575539568345324E-2</v>
      </c>
      <c r="J2461" s="188">
        <v>1</v>
      </c>
      <c r="K2461" s="190">
        <v>556</v>
      </c>
      <c r="L2461" s="94"/>
      <c r="M2461" s="189">
        <v>0.28599999999999998</v>
      </c>
      <c r="N2461" s="189">
        <v>0.36399999999999999</v>
      </c>
      <c r="O2461" s="189" t="s">
        <v>143</v>
      </c>
      <c r="P2461" s="189" t="s">
        <v>143</v>
      </c>
      <c r="Q2461" s="189">
        <v>0.185</v>
      </c>
      <c r="R2461" s="189">
        <v>0.254</v>
      </c>
      <c r="S2461" s="189">
        <v>0.375</v>
      </c>
      <c r="T2461" s="189">
        <v>0.45700000000000002</v>
      </c>
      <c r="U2461" s="189">
        <v>4.0000000000000001E-3</v>
      </c>
      <c r="V2461" s="189">
        <v>2.1000000000000001E-2</v>
      </c>
      <c r="W2461" s="189">
        <v>1E-3</v>
      </c>
      <c r="X2461" s="189">
        <v>1.2999999999999999E-2</v>
      </c>
      <c r="Y2461" s="189" t="s">
        <v>143</v>
      </c>
      <c r="Z2461" s="189" t="s">
        <v>143</v>
      </c>
      <c r="AA2461" s="189">
        <v>1.9E-2</v>
      </c>
      <c r="AB2461" s="189">
        <v>4.8000000000000001E-2</v>
      </c>
    </row>
    <row r="2462" spans="1:28" x14ac:dyDescent="0.25">
      <c r="A2462" s="94" t="s">
        <v>3975</v>
      </c>
      <c r="B2462" s="189">
        <v>6.6666666666666666E-2</v>
      </c>
      <c r="C2462" s="189">
        <v>0.29226666666666667</v>
      </c>
      <c r="D2462" s="189">
        <v>0.24693333333333334</v>
      </c>
      <c r="E2462" s="189">
        <v>8.1600000000000006E-2</v>
      </c>
      <c r="F2462" s="189">
        <v>3.04E-2</v>
      </c>
      <c r="G2462" s="189">
        <v>0.25919999999999999</v>
      </c>
      <c r="H2462" s="189">
        <v>5.3333333333333332E-3</v>
      </c>
      <c r="I2462" s="189">
        <v>1.7600000000000001E-2</v>
      </c>
      <c r="J2462" s="188">
        <v>0.99999999999999989</v>
      </c>
      <c r="K2462" s="190">
        <v>1875</v>
      </c>
      <c r="L2462" s="94"/>
      <c r="M2462" s="189">
        <v>5.6000000000000001E-2</v>
      </c>
      <c r="N2462" s="189">
        <v>7.9000000000000001E-2</v>
      </c>
      <c r="O2462" s="189">
        <v>0.27200000000000002</v>
      </c>
      <c r="P2462" s="189">
        <v>0.313</v>
      </c>
      <c r="Q2462" s="189">
        <v>0.22800000000000001</v>
      </c>
      <c r="R2462" s="189">
        <v>0.26700000000000002</v>
      </c>
      <c r="S2462" s="189">
        <v>7.0000000000000007E-2</v>
      </c>
      <c r="T2462" s="189">
        <v>9.5000000000000001E-2</v>
      </c>
      <c r="U2462" s="189">
        <v>2.4E-2</v>
      </c>
      <c r="V2462" s="189">
        <v>3.9E-2</v>
      </c>
      <c r="W2462" s="189">
        <v>0.24</v>
      </c>
      <c r="X2462" s="189">
        <v>0.28000000000000003</v>
      </c>
      <c r="Y2462" s="189">
        <v>3.0000000000000001E-3</v>
      </c>
      <c r="Z2462" s="189">
        <v>0.01</v>
      </c>
      <c r="AA2462" s="189">
        <v>1.2999999999999999E-2</v>
      </c>
      <c r="AB2462" s="189">
        <v>2.5000000000000001E-2</v>
      </c>
    </row>
    <row r="2463" spans="1:28" x14ac:dyDescent="0.25">
      <c r="A2463" s="94" t="s">
        <v>3976</v>
      </c>
      <c r="B2463" s="189">
        <v>0.29080932784636487</v>
      </c>
      <c r="C2463" s="189">
        <v>0.55189757658893457</v>
      </c>
      <c r="D2463" s="189">
        <v>6.9044352994970276E-2</v>
      </c>
      <c r="E2463" s="189">
        <v>1.6003657978966621E-2</v>
      </c>
      <c r="F2463" s="189">
        <v>4.5724737082761773E-4</v>
      </c>
      <c r="G2463" s="189">
        <v>4.6181984453589391E-2</v>
      </c>
      <c r="H2463" s="189">
        <v>2.2862368541380889E-3</v>
      </c>
      <c r="I2463" s="189">
        <v>2.3319615912208505E-2</v>
      </c>
      <c r="J2463" s="188">
        <v>1</v>
      </c>
      <c r="K2463" s="190">
        <v>2187</v>
      </c>
      <c r="L2463" s="94"/>
      <c r="M2463" s="189">
        <v>0.27200000000000002</v>
      </c>
      <c r="N2463" s="189">
        <v>0.31</v>
      </c>
      <c r="O2463" s="189">
        <v>0.53100000000000003</v>
      </c>
      <c r="P2463" s="189">
        <v>0.57299999999999995</v>
      </c>
      <c r="Q2463" s="189">
        <v>5.8999999999999997E-2</v>
      </c>
      <c r="R2463" s="189">
        <v>0.08</v>
      </c>
      <c r="S2463" s="189">
        <v>1.2E-2</v>
      </c>
      <c r="T2463" s="189">
        <v>2.1999999999999999E-2</v>
      </c>
      <c r="U2463" s="189">
        <v>0</v>
      </c>
      <c r="V2463" s="189">
        <v>3.0000000000000001E-3</v>
      </c>
      <c r="W2463" s="189">
        <v>3.7999999999999999E-2</v>
      </c>
      <c r="X2463" s="189">
        <v>5.6000000000000001E-2</v>
      </c>
      <c r="Y2463" s="189">
        <v>1E-3</v>
      </c>
      <c r="Z2463" s="189">
        <v>5.0000000000000001E-3</v>
      </c>
      <c r="AA2463" s="189">
        <v>1.7999999999999999E-2</v>
      </c>
      <c r="AB2463" s="189">
        <v>3.1E-2</v>
      </c>
    </row>
    <row r="2464" spans="1:28" x14ac:dyDescent="0.25">
      <c r="A2464" s="94" t="s">
        <v>3977</v>
      </c>
      <c r="B2464" s="189" t="s">
        <v>143</v>
      </c>
      <c r="C2464" s="189">
        <v>0.2669683257918552</v>
      </c>
      <c r="D2464" s="189">
        <v>0.24434389140271492</v>
      </c>
      <c r="E2464" s="189">
        <v>0.19230769230769232</v>
      </c>
      <c r="F2464" s="189">
        <v>4.5248868778280547E-3</v>
      </c>
      <c r="G2464" s="189">
        <v>0.2669683257918552</v>
      </c>
      <c r="H2464" s="189">
        <v>6.7873303167420816E-3</v>
      </c>
      <c r="I2464" s="189">
        <v>1.8099547511312219E-2</v>
      </c>
      <c r="J2464" s="188">
        <v>0.99999999999999989</v>
      </c>
      <c r="K2464" s="190">
        <v>442</v>
      </c>
      <c r="L2464" s="94"/>
      <c r="M2464" s="189" t="s">
        <v>143</v>
      </c>
      <c r="N2464" s="189" t="s">
        <v>143</v>
      </c>
      <c r="O2464" s="189">
        <v>0.22800000000000001</v>
      </c>
      <c r="P2464" s="189">
        <v>0.31</v>
      </c>
      <c r="Q2464" s="189">
        <v>0.20699999999999999</v>
      </c>
      <c r="R2464" s="189">
        <v>0.28599999999999998</v>
      </c>
      <c r="S2464" s="189">
        <v>0.158</v>
      </c>
      <c r="T2464" s="189">
        <v>0.23200000000000001</v>
      </c>
      <c r="U2464" s="189">
        <v>1E-3</v>
      </c>
      <c r="V2464" s="189">
        <v>1.6E-2</v>
      </c>
      <c r="W2464" s="189">
        <v>0.22800000000000001</v>
      </c>
      <c r="X2464" s="189">
        <v>0.31</v>
      </c>
      <c r="Y2464" s="189">
        <v>2E-3</v>
      </c>
      <c r="Z2464" s="189">
        <v>0.02</v>
      </c>
      <c r="AA2464" s="189">
        <v>8.9999999999999993E-3</v>
      </c>
      <c r="AB2464" s="189">
        <v>3.5000000000000003E-2</v>
      </c>
    </row>
    <row r="2465" spans="1:28" x14ac:dyDescent="0.25">
      <c r="A2465" s="94" t="s">
        <v>3978</v>
      </c>
      <c r="B2465" s="189" t="s">
        <v>143</v>
      </c>
      <c r="C2465" s="189">
        <v>0.31169904919388175</v>
      </c>
      <c r="D2465" s="189">
        <v>0.18602728400165358</v>
      </c>
      <c r="E2465" s="189">
        <v>0.1343530384456387</v>
      </c>
      <c r="F2465" s="189">
        <v>1.3642000826787929E-2</v>
      </c>
      <c r="G2465" s="189">
        <v>0.33732947498966515</v>
      </c>
      <c r="H2465" s="189">
        <v>5.3741215378255479E-3</v>
      </c>
      <c r="I2465" s="189">
        <v>1.1575031004547334E-2</v>
      </c>
      <c r="J2465" s="188">
        <v>1</v>
      </c>
      <c r="K2465" s="190">
        <v>2419</v>
      </c>
      <c r="L2465" s="94"/>
      <c r="M2465" s="189" t="s">
        <v>143</v>
      </c>
      <c r="N2465" s="189" t="s">
        <v>143</v>
      </c>
      <c r="O2465" s="189">
        <v>0.29399999999999998</v>
      </c>
      <c r="P2465" s="189">
        <v>0.33</v>
      </c>
      <c r="Q2465" s="189">
        <v>0.17100000000000001</v>
      </c>
      <c r="R2465" s="189">
        <v>0.20200000000000001</v>
      </c>
      <c r="S2465" s="189">
        <v>0.121</v>
      </c>
      <c r="T2465" s="189">
        <v>0.14899999999999999</v>
      </c>
      <c r="U2465" s="189">
        <v>0.01</v>
      </c>
      <c r="V2465" s="189">
        <v>1.9E-2</v>
      </c>
      <c r="W2465" s="189">
        <v>0.31900000000000001</v>
      </c>
      <c r="X2465" s="189">
        <v>0.35599999999999998</v>
      </c>
      <c r="Y2465" s="189">
        <v>3.0000000000000001E-3</v>
      </c>
      <c r="Z2465" s="189">
        <v>8.9999999999999993E-3</v>
      </c>
      <c r="AA2465" s="189">
        <v>8.0000000000000002E-3</v>
      </c>
      <c r="AB2465" s="189">
        <v>1.7000000000000001E-2</v>
      </c>
    </row>
    <row r="2466" spans="1:28" x14ac:dyDescent="0.25">
      <c r="A2466" s="94" t="s">
        <v>3979</v>
      </c>
      <c r="B2466" s="189" t="s">
        <v>143</v>
      </c>
      <c r="C2466" s="189">
        <v>0.51764705882352946</v>
      </c>
      <c r="D2466" s="189">
        <v>0.2957983193277311</v>
      </c>
      <c r="E2466" s="189">
        <v>7.3949579831932774E-2</v>
      </c>
      <c r="F2466" s="189">
        <v>8.4033613445378148E-3</v>
      </c>
      <c r="G2466" s="189">
        <v>2.5210084033613446E-2</v>
      </c>
      <c r="H2466" s="189">
        <v>1.6806722689075631E-3</v>
      </c>
      <c r="I2466" s="189">
        <v>7.7310924369747902E-2</v>
      </c>
      <c r="J2466" s="188">
        <v>1</v>
      </c>
      <c r="K2466" s="190">
        <v>595</v>
      </c>
      <c r="L2466" s="94"/>
      <c r="M2466" s="189" t="s">
        <v>143</v>
      </c>
      <c r="N2466" s="189" t="s">
        <v>143</v>
      </c>
      <c r="O2466" s="189">
        <v>0.47799999999999998</v>
      </c>
      <c r="P2466" s="189">
        <v>0.55800000000000005</v>
      </c>
      <c r="Q2466" s="189">
        <v>0.26100000000000001</v>
      </c>
      <c r="R2466" s="189">
        <v>0.33400000000000002</v>
      </c>
      <c r="S2466" s="189">
        <v>5.6000000000000001E-2</v>
      </c>
      <c r="T2466" s="189">
        <v>9.8000000000000004E-2</v>
      </c>
      <c r="U2466" s="189">
        <v>4.0000000000000001E-3</v>
      </c>
      <c r="V2466" s="189">
        <v>0.02</v>
      </c>
      <c r="W2466" s="189">
        <v>1.4999999999999999E-2</v>
      </c>
      <c r="X2466" s="189">
        <v>4.1000000000000002E-2</v>
      </c>
      <c r="Y2466" s="189">
        <v>0</v>
      </c>
      <c r="Z2466" s="189">
        <v>8.9999999999999993E-3</v>
      </c>
      <c r="AA2466" s="189">
        <v>5.8000000000000003E-2</v>
      </c>
      <c r="AB2466" s="189">
        <v>0.10199999999999999</v>
      </c>
    </row>
    <row r="2467" spans="1:28" x14ac:dyDescent="0.25">
      <c r="A2467" s="94" t="s">
        <v>3980</v>
      </c>
      <c r="B2467" s="189" t="s">
        <v>143</v>
      </c>
      <c r="C2467" s="189">
        <v>0.30694980694980695</v>
      </c>
      <c r="D2467" s="189">
        <v>0.28957528957528955</v>
      </c>
      <c r="E2467" s="189">
        <v>0.15057915057915058</v>
      </c>
      <c r="F2467" s="189">
        <v>5.7915057915057912E-3</v>
      </c>
      <c r="G2467" s="189">
        <v>0.22007722007722008</v>
      </c>
      <c r="H2467" s="189">
        <v>1.9305019305019305E-3</v>
      </c>
      <c r="I2467" s="189">
        <v>2.5096525096525095E-2</v>
      </c>
      <c r="J2467" s="188">
        <v>1</v>
      </c>
      <c r="K2467" s="190">
        <v>518</v>
      </c>
      <c r="L2467" s="94"/>
      <c r="M2467" s="189" t="s">
        <v>143</v>
      </c>
      <c r="N2467" s="189" t="s">
        <v>143</v>
      </c>
      <c r="O2467" s="189">
        <v>0.26900000000000002</v>
      </c>
      <c r="P2467" s="189">
        <v>0.34799999999999998</v>
      </c>
      <c r="Q2467" s="189">
        <v>0.252</v>
      </c>
      <c r="R2467" s="189">
        <v>0.33</v>
      </c>
      <c r="S2467" s="189">
        <v>0.122</v>
      </c>
      <c r="T2467" s="189">
        <v>0.184</v>
      </c>
      <c r="U2467" s="189">
        <v>2E-3</v>
      </c>
      <c r="V2467" s="189">
        <v>1.7000000000000001E-2</v>
      </c>
      <c r="W2467" s="189">
        <v>0.187</v>
      </c>
      <c r="X2467" s="189">
        <v>0.25800000000000001</v>
      </c>
      <c r="Y2467" s="189">
        <v>0</v>
      </c>
      <c r="Z2467" s="189">
        <v>1.0999999999999999E-2</v>
      </c>
      <c r="AA2467" s="189">
        <v>1.4999999999999999E-2</v>
      </c>
      <c r="AB2467" s="189">
        <v>4.2000000000000003E-2</v>
      </c>
    </row>
    <row r="2468" spans="1:28" x14ac:dyDescent="0.25">
      <c r="A2468" s="94" t="s">
        <v>3981</v>
      </c>
      <c r="B2468" s="189" t="s">
        <v>143</v>
      </c>
      <c r="C2468" s="189">
        <v>0.39726027397260272</v>
      </c>
      <c r="D2468" s="189">
        <v>0.18721461187214611</v>
      </c>
      <c r="E2468" s="189">
        <v>9.1324200913242004E-2</v>
      </c>
      <c r="F2468" s="189">
        <v>0.1004566210045662</v>
      </c>
      <c r="G2468" s="189">
        <v>0.19634703196347031</v>
      </c>
      <c r="H2468" s="189">
        <v>9.1324200913242004E-3</v>
      </c>
      <c r="I2468" s="189">
        <v>1.8264840182648401E-2</v>
      </c>
      <c r="J2468" s="188">
        <v>0.99999999999999989</v>
      </c>
      <c r="K2468" s="190">
        <v>438</v>
      </c>
      <c r="L2468" s="94"/>
      <c r="M2468" s="189" t="s">
        <v>143</v>
      </c>
      <c r="N2468" s="189" t="s">
        <v>143</v>
      </c>
      <c r="O2468" s="189">
        <v>0.35299999999999998</v>
      </c>
      <c r="P2468" s="189">
        <v>0.44400000000000001</v>
      </c>
      <c r="Q2468" s="189">
        <v>0.153</v>
      </c>
      <c r="R2468" s="189">
        <v>0.22600000000000001</v>
      </c>
      <c r="S2468" s="189">
        <v>6.8000000000000005E-2</v>
      </c>
      <c r="T2468" s="189">
        <v>0.122</v>
      </c>
      <c r="U2468" s="189">
        <v>7.5999999999999998E-2</v>
      </c>
      <c r="V2468" s="189">
        <v>0.13200000000000001</v>
      </c>
      <c r="W2468" s="189">
        <v>0.16200000000000001</v>
      </c>
      <c r="X2468" s="189">
        <v>0.23599999999999999</v>
      </c>
      <c r="Y2468" s="189">
        <v>4.0000000000000001E-3</v>
      </c>
      <c r="Z2468" s="189">
        <v>2.3E-2</v>
      </c>
      <c r="AA2468" s="189">
        <v>8.9999999999999993E-3</v>
      </c>
      <c r="AB2468" s="189">
        <v>3.5999999999999997E-2</v>
      </c>
    </row>
    <row r="2469" spans="1:28" x14ac:dyDescent="0.25">
      <c r="A2469" s="94" t="s">
        <v>3982</v>
      </c>
      <c r="B2469" s="189" t="s">
        <v>143</v>
      </c>
      <c r="C2469" s="189">
        <v>0.14463840399002495</v>
      </c>
      <c r="D2469" s="189">
        <v>0.21197007481296759</v>
      </c>
      <c r="E2469" s="189">
        <v>0.1172069825436409</v>
      </c>
      <c r="F2469" s="189">
        <v>2.4937655860349128E-2</v>
      </c>
      <c r="G2469" s="189">
        <v>0.47630922693266831</v>
      </c>
      <c r="H2469" s="189">
        <v>4.9875311720698253E-3</v>
      </c>
      <c r="I2469" s="189">
        <v>1.9950124688279301E-2</v>
      </c>
      <c r="J2469" s="188">
        <v>1</v>
      </c>
      <c r="K2469" s="190">
        <v>401</v>
      </c>
      <c r="L2469" s="94"/>
      <c r="M2469" s="189" t="s">
        <v>143</v>
      </c>
      <c r="N2469" s="189" t="s">
        <v>143</v>
      </c>
      <c r="O2469" s="189">
        <v>0.114</v>
      </c>
      <c r="P2469" s="189">
        <v>0.182</v>
      </c>
      <c r="Q2469" s="189">
        <v>0.17499999999999999</v>
      </c>
      <c r="R2469" s="189">
        <v>0.255</v>
      </c>
      <c r="S2469" s="189">
        <v>8.8999999999999996E-2</v>
      </c>
      <c r="T2469" s="189">
        <v>0.152</v>
      </c>
      <c r="U2469" s="189">
        <v>1.4E-2</v>
      </c>
      <c r="V2469" s="189">
        <v>4.4999999999999998E-2</v>
      </c>
      <c r="W2469" s="189">
        <v>0.42799999999999999</v>
      </c>
      <c r="X2469" s="189">
        <v>0.52500000000000002</v>
      </c>
      <c r="Y2469" s="189">
        <v>1E-3</v>
      </c>
      <c r="Z2469" s="189">
        <v>1.7999999999999999E-2</v>
      </c>
      <c r="AA2469" s="189">
        <v>0.01</v>
      </c>
      <c r="AB2469" s="189">
        <v>3.9E-2</v>
      </c>
    </row>
    <row r="2470" spans="1:28" x14ac:dyDescent="0.25">
      <c r="A2470" s="94" t="s">
        <v>3983</v>
      </c>
      <c r="B2470" s="189" t="s">
        <v>143</v>
      </c>
      <c r="C2470" s="189">
        <v>0.34312696747114374</v>
      </c>
      <c r="D2470" s="189">
        <v>0.39979013641133265</v>
      </c>
      <c r="E2470" s="189">
        <v>0.11857292759706191</v>
      </c>
      <c r="F2470" s="189">
        <v>1.416579223504722E-2</v>
      </c>
      <c r="G2470" s="189">
        <v>8.9716684155299056E-2</v>
      </c>
      <c r="H2470" s="189">
        <v>4.7219307450157401E-3</v>
      </c>
      <c r="I2470" s="189">
        <v>2.9905561385099685E-2</v>
      </c>
      <c r="J2470" s="188">
        <v>1</v>
      </c>
      <c r="K2470" s="190">
        <v>1906</v>
      </c>
      <c r="L2470" s="94"/>
      <c r="M2470" s="189" t="s">
        <v>143</v>
      </c>
      <c r="N2470" s="189" t="s">
        <v>143</v>
      </c>
      <c r="O2470" s="189">
        <v>0.32200000000000001</v>
      </c>
      <c r="P2470" s="189">
        <v>0.36499999999999999</v>
      </c>
      <c r="Q2470" s="189">
        <v>0.378</v>
      </c>
      <c r="R2470" s="189">
        <v>0.42199999999999999</v>
      </c>
      <c r="S2470" s="189">
        <v>0.105</v>
      </c>
      <c r="T2470" s="189">
        <v>0.13400000000000001</v>
      </c>
      <c r="U2470" s="189">
        <v>0.01</v>
      </c>
      <c r="V2470" s="189">
        <v>2.1000000000000001E-2</v>
      </c>
      <c r="W2470" s="189">
        <v>7.8E-2</v>
      </c>
      <c r="X2470" s="189">
        <v>0.10299999999999999</v>
      </c>
      <c r="Y2470" s="189">
        <v>2E-3</v>
      </c>
      <c r="Z2470" s="189">
        <v>8.9999999999999993E-3</v>
      </c>
      <c r="AA2470" s="189">
        <v>2.3E-2</v>
      </c>
      <c r="AB2470" s="189">
        <v>3.9E-2</v>
      </c>
    </row>
    <row r="2471" spans="1:28" x14ac:dyDescent="0.25">
      <c r="A2471" s="94" t="s">
        <v>3984</v>
      </c>
      <c r="B2471" s="189" t="s">
        <v>143</v>
      </c>
      <c r="C2471" s="189">
        <v>0.55362318840579705</v>
      </c>
      <c r="D2471" s="189">
        <v>0.24057971014492754</v>
      </c>
      <c r="E2471" s="189">
        <v>7.5362318840579715E-2</v>
      </c>
      <c r="F2471" s="189" t="s">
        <v>143</v>
      </c>
      <c r="G2471" s="189">
        <v>9.5652173913043481E-2</v>
      </c>
      <c r="H2471" s="189" t="s">
        <v>143</v>
      </c>
      <c r="I2471" s="189">
        <v>3.4782608695652174E-2</v>
      </c>
      <c r="J2471" s="188">
        <v>1</v>
      </c>
      <c r="K2471" s="190">
        <v>345</v>
      </c>
      <c r="L2471" s="94"/>
      <c r="M2471" s="189" t="s">
        <v>143</v>
      </c>
      <c r="N2471" s="189" t="s">
        <v>143</v>
      </c>
      <c r="O2471" s="189">
        <v>0.501</v>
      </c>
      <c r="P2471" s="189">
        <v>0.60499999999999998</v>
      </c>
      <c r="Q2471" s="189">
        <v>0.19800000000000001</v>
      </c>
      <c r="R2471" s="189">
        <v>0.28799999999999998</v>
      </c>
      <c r="S2471" s="189">
        <v>5.1999999999999998E-2</v>
      </c>
      <c r="T2471" s="189">
        <v>0.108</v>
      </c>
      <c r="U2471" s="189" t="s">
        <v>143</v>
      </c>
      <c r="V2471" s="189" t="s">
        <v>143</v>
      </c>
      <c r="W2471" s="189">
        <v>6.9000000000000006E-2</v>
      </c>
      <c r="X2471" s="189">
        <v>0.13100000000000001</v>
      </c>
      <c r="Y2471" s="189" t="s">
        <v>143</v>
      </c>
      <c r="Z2471" s="189" t="s">
        <v>143</v>
      </c>
      <c r="AA2471" s="189">
        <v>0.02</v>
      </c>
      <c r="AB2471" s="189">
        <v>0.06</v>
      </c>
    </row>
    <row r="2472" spans="1:28" x14ac:dyDescent="0.25">
      <c r="A2472" s="94" t="s">
        <v>3985</v>
      </c>
      <c r="B2472" s="189">
        <v>6.6407310232516059E-2</v>
      </c>
      <c r="C2472" s="189">
        <v>0.35071926173889439</v>
      </c>
      <c r="D2472" s="189">
        <v>0.22812811001538044</v>
      </c>
      <c r="E2472" s="189">
        <v>0.10047046050845924</v>
      </c>
      <c r="F2472" s="189">
        <v>1.6692300732832715E-2</v>
      </c>
      <c r="G2472" s="189">
        <v>0.20903827015289966</v>
      </c>
      <c r="H2472" s="189">
        <v>3.7998733375554147E-3</v>
      </c>
      <c r="I2472" s="189">
        <v>2.4744413281462048E-2</v>
      </c>
      <c r="J2472" s="188">
        <v>0.99999999999999989</v>
      </c>
      <c r="K2472" s="190">
        <v>22106</v>
      </c>
      <c r="L2472" s="94"/>
      <c r="M2472" s="189">
        <v>6.3E-2</v>
      </c>
      <c r="N2472" s="189">
        <v>7.0000000000000007E-2</v>
      </c>
      <c r="O2472" s="189">
        <v>0.34399999999999997</v>
      </c>
      <c r="P2472" s="189">
        <v>0.35699999999999998</v>
      </c>
      <c r="Q2472" s="189">
        <v>0.223</v>
      </c>
      <c r="R2472" s="189">
        <v>0.23400000000000001</v>
      </c>
      <c r="S2472" s="189">
        <v>9.7000000000000003E-2</v>
      </c>
      <c r="T2472" s="189">
        <v>0.105</v>
      </c>
      <c r="U2472" s="189">
        <v>1.4999999999999999E-2</v>
      </c>
      <c r="V2472" s="189">
        <v>1.7999999999999999E-2</v>
      </c>
      <c r="W2472" s="189">
        <v>0.20399999999999999</v>
      </c>
      <c r="X2472" s="189">
        <v>0.214</v>
      </c>
      <c r="Y2472" s="189">
        <v>3.0000000000000001E-3</v>
      </c>
      <c r="Z2472" s="189">
        <v>5.0000000000000001E-3</v>
      </c>
      <c r="AA2472" s="189">
        <v>2.3E-2</v>
      </c>
      <c r="AB2472" s="189">
        <v>2.7E-2</v>
      </c>
    </row>
    <row r="2473" spans="1:28" x14ac:dyDescent="0.25">
      <c r="A2473" s="94" t="s">
        <v>3986</v>
      </c>
      <c r="B2473" s="189" t="s">
        <v>143</v>
      </c>
      <c r="C2473" s="189">
        <v>0.40644171779141103</v>
      </c>
      <c r="D2473" s="189">
        <v>0.22392638036809817</v>
      </c>
      <c r="E2473" s="189">
        <v>0.16717791411042945</v>
      </c>
      <c r="F2473" s="189">
        <v>1.2269938650306749E-2</v>
      </c>
      <c r="G2473" s="189">
        <v>0.17024539877300612</v>
      </c>
      <c r="H2473" s="189">
        <v>4.601226993865031E-3</v>
      </c>
      <c r="I2473" s="189">
        <v>1.5337423312883436E-2</v>
      </c>
      <c r="J2473" s="188">
        <v>1</v>
      </c>
      <c r="K2473" s="190">
        <v>652</v>
      </c>
      <c r="L2473" s="94"/>
      <c r="M2473" s="189" t="s">
        <v>143</v>
      </c>
      <c r="N2473" s="189" t="s">
        <v>143</v>
      </c>
      <c r="O2473" s="189">
        <v>0.36899999999999999</v>
      </c>
      <c r="P2473" s="189">
        <v>0.44500000000000001</v>
      </c>
      <c r="Q2473" s="189">
        <v>0.19400000000000001</v>
      </c>
      <c r="R2473" s="189">
        <v>0.25700000000000001</v>
      </c>
      <c r="S2473" s="189">
        <v>0.14099999999999999</v>
      </c>
      <c r="T2473" s="189">
        <v>0.19800000000000001</v>
      </c>
      <c r="U2473" s="189">
        <v>6.0000000000000001E-3</v>
      </c>
      <c r="V2473" s="189">
        <v>2.4E-2</v>
      </c>
      <c r="W2473" s="189">
        <v>0.14299999999999999</v>
      </c>
      <c r="X2473" s="189">
        <v>0.20100000000000001</v>
      </c>
      <c r="Y2473" s="189">
        <v>2E-3</v>
      </c>
      <c r="Z2473" s="189">
        <v>1.2999999999999999E-2</v>
      </c>
      <c r="AA2473" s="189">
        <v>8.0000000000000002E-3</v>
      </c>
      <c r="AB2473" s="189">
        <v>2.8000000000000001E-2</v>
      </c>
    </row>
    <row r="2474" spans="1:28" x14ac:dyDescent="0.25">
      <c r="A2474" s="94" t="s">
        <v>3987</v>
      </c>
      <c r="B2474" s="189" t="s">
        <v>143</v>
      </c>
      <c r="C2474" s="189">
        <v>0.11856474258970359</v>
      </c>
      <c r="D2474" s="189">
        <v>0.18876755070202808</v>
      </c>
      <c r="E2474" s="189">
        <v>9.2043681747269887E-2</v>
      </c>
      <c r="F2474" s="189">
        <v>4.6801872074882997E-3</v>
      </c>
      <c r="G2474" s="189">
        <v>0.54446177847113886</v>
      </c>
      <c r="H2474" s="189">
        <v>2.3400936037441498E-2</v>
      </c>
      <c r="I2474" s="189">
        <v>2.8081123244929798E-2</v>
      </c>
      <c r="J2474" s="188">
        <v>1</v>
      </c>
      <c r="K2474" s="190">
        <v>641</v>
      </c>
      <c r="L2474" s="94"/>
      <c r="M2474" s="189" t="s">
        <v>143</v>
      </c>
      <c r="N2474" s="189" t="s">
        <v>143</v>
      </c>
      <c r="O2474" s="189">
        <v>9.6000000000000002E-2</v>
      </c>
      <c r="P2474" s="189">
        <v>0.14599999999999999</v>
      </c>
      <c r="Q2474" s="189">
        <v>0.16</v>
      </c>
      <c r="R2474" s="189">
        <v>0.221</v>
      </c>
      <c r="S2474" s="189">
        <v>7.1999999999999995E-2</v>
      </c>
      <c r="T2474" s="189">
        <v>0.11700000000000001</v>
      </c>
      <c r="U2474" s="189">
        <v>2E-3</v>
      </c>
      <c r="V2474" s="189">
        <v>1.4E-2</v>
      </c>
      <c r="W2474" s="189">
        <v>0.50600000000000001</v>
      </c>
      <c r="X2474" s="189">
        <v>0.58299999999999996</v>
      </c>
      <c r="Y2474" s="189">
        <v>1.4E-2</v>
      </c>
      <c r="Z2474" s="189">
        <v>3.7999999999999999E-2</v>
      </c>
      <c r="AA2474" s="189">
        <v>1.7999999999999999E-2</v>
      </c>
      <c r="AB2474" s="189">
        <v>4.3999999999999997E-2</v>
      </c>
    </row>
    <row r="2475" spans="1:28" x14ac:dyDescent="0.25">
      <c r="A2475" s="94" t="s">
        <v>3988</v>
      </c>
      <c r="B2475" s="189">
        <v>0.39861751152073732</v>
      </c>
      <c r="C2475" s="189">
        <v>1.8433179723502304E-3</v>
      </c>
      <c r="D2475" s="189">
        <v>0.35115207373271889</v>
      </c>
      <c r="E2475" s="189">
        <v>0.15345622119815669</v>
      </c>
      <c r="F2475" s="189">
        <v>6.7281105990783407E-2</v>
      </c>
      <c r="G2475" s="189">
        <v>9.6774193548387101E-3</v>
      </c>
      <c r="H2475" s="189" t="s">
        <v>143</v>
      </c>
      <c r="I2475" s="189">
        <v>1.7972350230414748E-2</v>
      </c>
      <c r="J2475" s="188">
        <v>1</v>
      </c>
      <c r="K2475" s="190">
        <v>2170</v>
      </c>
      <c r="L2475" s="94"/>
      <c r="M2475" s="189">
        <v>0.378</v>
      </c>
      <c r="N2475" s="189">
        <v>0.41899999999999998</v>
      </c>
      <c r="O2475" s="189">
        <v>1E-3</v>
      </c>
      <c r="P2475" s="189">
        <v>5.0000000000000001E-3</v>
      </c>
      <c r="Q2475" s="189">
        <v>0.33100000000000002</v>
      </c>
      <c r="R2475" s="189">
        <v>0.371</v>
      </c>
      <c r="S2475" s="189">
        <v>0.13900000000000001</v>
      </c>
      <c r="T2475" s="189">
        <v>0.16900000000000001</v>
      </c>
      <c r="U2475" s="189">
        <v>5.7000000000000002E-2</v>
      </c>
      <c r="V2475" s="189">
        <v>7.9000000000000001E-2</v>
      </c>
      <c r="W2475" s="189">
        <v>6.0000000000000001E-3</v>
      </c>
      <c r="X2475" s="189">
        <v>1.4999999999999999E-2</v>
      </c>
      <c r="Y2475" s="189" t="s">
        <v>143</v>
      </c>
      <c r="Z2475" s="189" t="s">
        <v>143</v>
      </c>
      <c r="AA2475" s="189">
        <v>1.2999999999999999E-2</v>
      </c>
      <c r="AB2475" s="189">
        <v>2.4E-2</v>
      </c>
    </row>
    <row r="2476" spans="1:28" x14ac:dyDescent="0.25">
      <c r="A2476" s="94" t="s">
        <v>3989</v>
      </c>
      <c r="B2476" s="189">
        <v>9.1206395348837205E-2</v>
      </c>
      <c r="C2476" s="189">
        <v>0.32703488372093026</v>
      </c>
      <c r="D2476" s="189">
        <v>0.21729651162790697</v>
      </c>
      <c r="E2476" s="189">
        <v>6.9040697674418602E-2</v>
      </c>
      <c r="F2476" s="189">
        <v>2.9069767441860465E-2</v>
      </c>
      <c r="G2476" s="189">
        <v>0.23873546511627908</v>
      </c>
      <c r="H2476" s="189">
        <v>2.9069767441860465E-3</v>
      </c>
      <c r="I2476" s="189">
        <v>2.4709302325581394E-2</v>
      </c>
      <c r="J2476" s="188">
        <v>1</v>
      </c>
      <c r="K2476" s="190">
        <v>2752</v>
      </c>
      <c r="L2476" s="94"/>
      <c r="M2476" s="189">
        <v>8.1000000000000003E-2</v>
      </c>
      <c r="N2476" s="189">
        <v>0.10299999999999999</v>
      </c>
      <c r="O2476" s="189">
        <v>0.31</v>
      </c>
      <c r="P2476" s="189">
        <v>0.34499999999999997</v>
      </c>
      <c r="Q2476" s="189">
        <v>0.20200000000000001</v>
      </c>
      <c r="R2476" s="189">
        <v>0.23300000000000001</v>
      </c>
      <c r="S2476" s="189">
        <v>0.06</v>
      </c>
      <c r="T2476" s="189">
        <v>7.9000000000000001E-2</v>
      </c>
      <c r="U2476" s="189">
        <v>2.3E-2</v>
      </c>
      <c r="V2476" s="189">
        <v>3.5999999999999997E-2</v>
      </c>
      <c r="W2476" s="189">
        <v>0.223</v>
      </c>
      <c r="X2476" s="189">
        <v>0.255</v>
      </c>
      <c r="Y2476" s="189">
        <v>1E-3</v>
      </c>
      <c r="Z2476" s="189">
        <v>6.0000000000000001E-3</v>
      </c>
      <c r="AA2476" s="189">
        <v>0.02</v>
      </c>
      <c r="AB2476" s="189">
        <v>3.1E-2</v>
      </c>
    </row>
    <row r="2477" spans="1:28" x14ac:dyDescent="0.25">
      <c r="A2477" s="94" t="s">
        <v>3990</v>
      </c>
      <c r="B2477" s="189">
        <v>0.34007735792918775</v>
      </c>
      <c r="C2477" s="189">
        <v>0.48646236239214519</v>
      </c>
      <c r="D2477" s="189">
        <v>8.5093722106515918E-2</v>
      </c>
      <c r="E2477" s="189">
        <v>2.6777744718833679E-2</v>
      </c>
      <c r="F2477" s="189">
        <v>1.1901219875037191E-3</v>
      </c>
      <c r="G2477" s="189">
        <v>3.4513537637607852E-2</v>
      </c>
      <c r="H2477" s="189">
        <v>1.7851829812555787E-3</v>
      </c>
      <c r="I2477" s="189">
        <v>2.4099970246950313E-2</v>
      </c>
      <c r="J2477" s="188">
        <v>1</v>
      </c>
      <c r="K2477" s="190">
        <v>3361</v>
      </c>
      <c r="L2477" s="94"/>
      <c r="M2477" s="189">
        <v>0.32400000000000001</v>
      </c>
      <c r="N2477" s="189">
        <v>0.35599999999999998</v>
      </c>
      <c r="O2477" s="189">
        <v>0.47</v>
      </c>
      <c r="P2477" s="189">
        <v>0.503</v>
      </c>
      <c r="Q2477" s="189">
        <v>7.5999999999999998E-2</v>
      </c>
      <c r="R2477" s="189">
        <v>9.5000000000000001E-2</v>
      </c>
      <c r="S2477" s="189">
        <v>2.1999999999999999E-2</v>
      </c>
      <c r="T2477" s="189">
        <v>3.3000000000000002E-2</v>
      </c>
      <c r="U2477" s="189">
        <v>0</v>
      </c>
      <c r="V2477" s="189">
        <v>3.0000000000000001E-3</v>
      </c>
      <c r="W2477" s="189">
        <v>2.9000000000000001E-2</v>
      </c>
      <c r="X2477" s="189">
        <v>4.1000000000000002E-2</v>
      </c>
      <c r="Y2477" s="189">
        <v>1E-3</v>
      </c>
      <c r="Z2477" s="189">
        <v>4.0000000000000001E-3</v>
      </c>
      <c r="AA2477" s="189">
        <v>1.9E-2</v>
      </c>
      <c r="AB2477" s="189">
        <v>0.03</v>
      </c>
    </row>
    <row r="2478" spans="1:28" x14ac:dyDescent="0.25">
      <c r="A2478" s="94" t="s">
        <v>3991</v>
      </c>
      <c r="B2478" s="189" t="s">
        <v>143</v>
      </c>
      <c r="C2478" s="189">
        <v>0.25655430711610488</v>
      </c>
      <c r="D2478" s="189">
        <v>0.2808988764044944</v>
      </c>
      <c r="E2478" s="189">
        <v>0.20224719101123595</v>
      </c>
      <c r="F2478" s="189">
        <v>1.3108614232209739E-2</v>
      </c>
      <c r="G2478" s="189">
        <v>0.22097378277153559</v>
      </c>
      <c r="H2478" s="189">
        <v>3.7453183520599251E-3</v>
      </c>
      <c r="I2478" s="189">
        <v>2.247191011235955E-2</v>
      </c>
      <c r="J2478" s="188">
        <v>1.0000000000000002</v>
      </c>
      <c r="K2478" s="190">
        <v>534</v>
      </c>
      <c r="L2478" s="94"/>
      <c r="M2478" s="189" t="s">
        <v>143</v>
      </c>
      <c r="N2478" s="189" t="s">
        <v>143</v>
      </c>
      <c r="O2478" s="189">
        <v>0.221</v>
      </c>
      <c r="P2478" s="189">
        <v>0.29499999999999998</v>
      </c>
      <c r="Q2478" s="189">
        <v>0.24399999999999999</v>
      </c>
      <c r="R2478" s="189">
        <v>0.32</v>
      </c>
      <c r="S2478" s="189">
        <v>0.17</v>
      </c>
      <c r="T2478" s="189">
        <v>0.23799999999999999</v>
      </c>
      <c r="U2478" s="189">
        <v>6.0000000000000001E-3</v>
      </c>
      <c r="V2478" s="189">
        <v>2.7E-2</v>
      </c>
      <c r="W2478" s="189">
        <v>0.188</v>
      </c>
      <c r="X2478" s="189">
        <v>0.25800000000000001</v>
      </c>
      <c r="Y2478" s="189">
        <v>1E-3</v>
      </c>
      <c r="Z2478" s="189">
        <v>1.4E-2</v>
      </c>
      <c r="AA2478" s="189">
        <v>1.2999999999999999E-2</v>
      </c>
      <c r="AB2478" s="189">
        <v>3.9E-2</v>
      </c>
    </row>
    <row r="2479" spans="1:28" x14ac:dyDescent="0.25">
      <c r="A2479" s="94" t="s">
        <v>3992</v>
      </c>
      <c r="B2479" s="189" t="s">
        <v>143</v>
      </c>
      <c r="C2479" s="189">
        <v>0.32029250457038388</v>
      </c>
      <c r="D2479" s="189">
        <v>0.19195612431444242</v>
      </c>
      <c r="E2479" s="189">
        <v>9.8720292504570387E-2</v>
      </c>
      <c r="F2479" s="189">
        <v>1.206581352833638E-2</v>
      </c>
      <c r="G2479" s="189">
        <v>0.3539305301645338</v>
      </c>
      <c r="H2479" s="189">
        <v>5.4844606946983544E-3</v>
      </c>
      <c r="I2479" s="189">
        <v>1.7550274223034734E-2</v>
      </c>
      <c r="J2479" s="188">
        <v>0.99999999999999978</v>
      </c>
      <c r="K2479" s="190">
        <v>2735</v>
      </c>
      <c r="L2479" s="94"/>
      <c r="M2479" s="189" t="s">
        <v>143</v>
      </c>
      <c r="N2479" s="189" t="s">
        <v>143</v>
      </c>
      <c r="O2479" s="189">
        <v>0.30299999999999999</v>
      </c>
      <c r="P2479" s="189">
        <v>0.33800000000000002</v>
      </c>
      <c r="Q2479" s="189">
        <v>0.17799999999999999</v>
      </c>
      <c r="R2479" s="189">
        <v>0.20699999999999999</v>
      </c>
      <c r="S2479" s="189">
        <v>8.7999999999999995E-2</v>
      </c>
      <c r="T2479" s="189">
        <v>0.11</v>
      </c>
      <c r="U2479" s="189">
        <v>8.9999999999999993E-3</v>
      </c>
      <c r="V2479" s="189">
        <v>1.7000000000000001E-2</v>
      </c>
      <c r="W2479" s="189">
        <v>0.33600000000000002</v>
      </c>
      <c r="X2479" s="189">
        <v>0.372</v>
      </c>
      <c r="Y2479" s="189">
        <v>3.0000000000000001E-3</v>
      </c>
      <c r="Z2479" s="189">
        <v>8.9999999999999993E-3</v>
      </c>
      <c r="AA2479" s="189">
        <v>1.2999999999999999E-2</v>
      </c>
      <c r="AB2479" s="189">
        <v>2.3E-2</v>
      </c>
    </row>
    <row r="2480" spans="1:28" x14ac:dyDescent="0.25">
      <c r="A2480" s="94" t="s">
        <v>3993</v>
      </c>
      <c r="B2480" s="189" t="s">
        <v>143</v>
      </c>
      <c r="C2480" s="189">
        <v>0.56045340050377834</v>
      </c>
      <c r="D2480" s="189">
        <v>0.26826196473551639</v>
      </c>
      <c r="E2480" s="189">
        <v>7.5566750629722929E-2</v>
      </c>
      <c r="F2480" s="189">
        <v>1.2594458438287153E-3</v>
      </c>
      <c r="G2480" s="189">
        <v>1.2594458438287154E-2</v>
      </c>
      <c r="H2480" s="189" t="s">
        <v>143</v>
      </c>
      <c r="I2480" s="189">
        <v>8.1863979848866494E-2</v>
      </c>
      <c r="J2480" s="188">
        <v>1</v>
      </c>
      <c r="K2480" s="190">
        <v>794</v>
      </c>
      <c r="L2480" s="94"/>
      <c r="M2480" s="189" t="s">
        <v>143</v>
      </c>
      <c r="N2480" s="189" t="s">
        <v>143</v>
      </c>
      <c r="O2480" s="189">
        <v>0.52600000000000002</v>
      </c>
      <c r="P2480" s="189">
        <v>0.59499999999999997</v>
      </c>
      <c r="Q2480" s="189">
        <v>0.23899999999999999</v>
      </c>
      <c r="R2480" s="189">
        <v>0.3</v>
      </c>
      <c r="S2480" s="189">
        <v>5.8999999999999997E-2</v>
      </c>
      <c r="T2480" s="189">
        <v>9.6000000000000002E-2</v>
      </c>
      <c r="U2480" s="189">
        <v>0</v>
      </c>
      <c r="V2480" s="189">
        <v>7.0000000000000001E-3</v>
      </c>
      <c r="W2480" s="189">
        <v>7.0000000000000001E-3</v>
      </c>
      <c r="X2480" s="189">
        <v>2.3E-2</v>
      </c>
      <c r="Y2480" s="189" t="s">
        <v>143</v>
      </c>
      <c r="Z2480" s="189" t="s">
        <v>143</v>
      </c>
      <c r="AA2480" s="189">
        <v>6.5000000000000002E-2</v>
      </c>
      <c r="AB2480" s="189">
        <v>0.10299999999999999</v>
      </c>
    </row>
    <row r="2481" spans="1:28" x14ac:dyDescent="0.25">
      <c r="A2481" s="94" t="s">
        <v>3994</v>
      </c>
      <c r="B2481" s="189" t="s">
        <v>143</v>
      </c>
      <c r="C2481" s="189">
        <v>0.24282560706401765</v>
      </c>
      <c r="D2481" s="189">
        <v>0.33554083885209712</v>
      </c>
      <c r="E2481" s="189">
        <v>0.11699779249448124</v>
      </c>
      <c r="F2481" s="189">
        <v>1.3245033112582781E-2</v>
      </c>
      <c r="G2481" s="189">
        <v>0.24944812362030905</v>
      </c>
      <c r="H2481" s="189">
        <v>2.2075055187637969E-3</v>
      </c>
      <c r="I2481" s="189">
        <v>3.9735099337748346E-2</v>
      </c>
      <c r="J2481" s="188">
        <v>1</v>
      </c>
      <c r="K2481" s="190">
        <v>906</v>
      </c>
      <c r="L2481" s="94"/>
      <c r="M2481" s="189" t="s">
        <v>143</v>
      </c>
      <c r="N2481" s="189" t="s">
        <v>143</v>
      </c>
      <c r="O2481" s="189">
        <v>0.216</v>
      </c>
      <c r="P2481" s="189">
        <v>0.27200000000000002</v>
      </c>
      <c r="Q2481" s="189">
        <v>0.30599999999999999</v>
      </c>
      <c r="R2481" s="189">
        <v>0.36699999999999999</v>
      </c>
      <c r="S2481" s="189">
        <v>9.8000000000000004E-2</v>
      </c>
      <c r="T2481" s="189">
        <v>0.14000000000000001</v>
      </c>
      <c r="U2481" s="189">
        <v>8.0000000000000002E-3</v>
      </c>
      <c r="V2481" s="189">
        <v>2.3E-2</v>
      </c>
      <c r="W2481" s="189">
        <v>0.222</v>
      </c>
      <c r="X2481" s="189">
        <v>0.27900000000000003</v>
      </c>
      <c r="Y2481" s="189">
        <v>1E-3</v>
      </c>
      <c r="Z2481" s="189">
        <v>8.0000000000000002E-3</v>
      </c>
      <c r="AA2481" s="189">
        <v>2.9000000000000001E-2</v>
      </c>
      <c r="AB2481" s="189">
        <v>5.5E-2</v>
      </c>
    </row>
    <row r="2482" spans="1:28" x14ac:dyDescent="0.25">
      <c r="A2482" s="94" t="s">
        <v>3995</v>
      </c>
      <c r="B2482" s="189" t="s">
        <v>143</v>
      </c>
      <c r="C2482" s="189">
        <v>0.43211920529801323</v>
      </c>
      <c r="D2482" s="189">
        <v>0.20860927152317882</v>
      </c>
      <c r="E2482" s="189">
        <v>4.8013245033112585E-2</v>
      </c>
      <c r="F2482" s="189">
        <v>9.2715231788079472E-2</v>
      </c>
      <c r="G2482" s="189">
        <v>0.20198675496688742</v>
      </c>
      <c r="H2482" s="189">
        <v>1.6556291390728477E-3</v>
      </c>
      <c r="I2482" s="189">
        <v>1.4900662251655629E-2</v>
      </c>
      <c r="J2482" s="188">
        <v>1</v>
      </c>
      <c r="K2482" s="190">
        <v>604</v>
      </c>
      <c r="L2482" s="94"/>
      <c r="M2482" s="189" t="s">
        <v>143</v>
      </c>
      <c r="N2482" s="189" t="s">
        <v>143</v>
      </c>
      <c r="O2482" s="189">
        <v>0.39300000000000002</v>
      </c>
      <c r="P2482" s="189">
        <v>0.47199999999999998</v>
      </c>
      <c r="Q2482" s="189">
        <v>0.17799999999999999</v>
      </c>
      <c r="R2482" s="189">
        <v>0.24299999999999999</v>
      </c>
      <c r="S2482" s="189">
        <v>3.4000000000000002E-2</v>
      </c>
      <c r="T2482" s="189">
        <v>6.8000000000000005E-2</v>
      </c>
      <c r="U2482" s="189">
        <v>7.1999999999999995E-2</v>
      </c>
      <c r="V2482" s="189">
        <v>0.11799999999999999</v>
      </c>
      <c r="W2482" s="189">
        <v>0.17199999999999999</v>
      </c>
      <c r="X2482" s="189">
        <v>0.23599999999999999</v>
      </c>
      <c r="Y2482" s="189">
        <v>0</v>
      </c>
      <c r="Z2482" s="189">
        <v>8.9999999999999993E-3</v>
      </c>
      <c r="AA2482" s="189">
        <v>8.0000000000000002E-3</v>
      </c>
      <c r="AB2482" s="189">
        <v>2.8000000000000001E-2</v>
      </c>
    </row>
    <row r="2483" spans="1:28" x14ac:dyDescent="0.25">
      <c r="A2483" s="94" t="s">
        <v>3996</v>
      </c>
      <c r="B2483" s="189" t="s">
        <v>143</v>
      </c>
      <c r="C2483" s="189">
        <v>0.17821782178217821</v>
      </c>
      <c r="D2483" s="189">
        <v>0.22277227722772278</v>
      </c>
      <c r="E2483" s="189">
        <v>8.2508250825082508E-2</v>
      </c>
      <c r="F2483" s="189">
        <v>2.1452145214521452E-2</v>
      </c>
      <c r="G2483" s="189">
        <v>0.45874587458745875</v>
      </c>
      <c r="H2483" s="189">
        <v>9.9009900990099011E-3</v>
      </c>
      <c r="I2483" s="189">
        <v>2.6402640264026403E-2</v>
      </c>
      <c r="J2483" s="188">
        <v>1</v>
      </c>
      <c r="K2483" s="190">
        <v>606</v>
      </c>
      <c r="L2483" s="94"/>
      <c r="M2483" s="189" t="s">
        <v>143</v>
      </c>
      <c r="N2483" s="189" t="s">
        <v>143</v>
      </c>
      <c r="O2483" s="189">
        <v>0.15</v>
      </c>
      <c r="P2483" s="189">
        <v>0.21099999999999999</v>
      </c>
      <c r="Q2483" s="189">
        <v>0.191</v>
      </c>
      <c r="R2483" s="189">
        <v>0.25800000000000001</v>
      </c>
      <c r="S2483" s="189">
        <v>6.3E-2</v>
      </c>
      <c r="T2483" s="189">
        <v>0.107</v>
      </c>
      <c r="U2483" s="189">
        <v>1.2999999999999999E-2</v>
      </c>
      <c r="V2483" s="189">
        <v>3.5999999999999997E-2</v>
      </c>
      <c r="W2483" s="189">
        <v>0.41899999999999998</v>
      </c>
      <c r="X2483" s="189">
        <v>0.499</v>
      </c>
      <c r="Y2483" s="189">
        <v>5.0000000000000001E-3</v>
      </c>
      <c r="Z2483" s="189">
        <v>2.1000000000000001E-2</v>
      </c>
      <c r="AA2483" s="189">
        <v>1.6E-2</v>
      </c>
      <c r="AB2483" s="189">
        <v>4.2000000000000003E-2</v>
      </c>
    </row>
    <row r="2484" spans="1:28" x14ac:dyDescent="0.25">
      <c r="A2484" s="94" t="s">
        <v>3997</v>
      </c>
      <c r="B2484" s="189" t="s">
        <v>143</v>
      </c>
      <c r="C2484" s="189">
        <v>0.43047752808988765</v>
      </c>
      <c r="D2484" s="189">
        <v>0.29985955056179775</v>
      </c>
      <c r="E2484" s="189">
        <v>0.13904494382022473</v>
      </c>
      <c r="F2484" s="189">
        <v>2.0365168539325844E-2</v>
      </c>
      <c r="G2484" s="189">
        <v>8.98876404494382E-2</v>
      </c>
      <c r="H2484" s="189">
        <v>2.4578651685393258E-3</v>
      </c>
      <c r="I2484" s="189">
        <v>1.7907303370786515E-2</v>
      </c>
      <c r="J2484" s="188">
        <v>0.99999999999999989</v>
      </c>
      <c r="K2484" s="190">
        <v>2848</v>
      </c>
      <c r="L2484" s="94"/>
      <c r="M2484" s="189" t="s">
        <v>143</v>
      </c>
      <c r="N2484" s="189" t="s">
        <v>143</v>
      </c>
      <c r="O2484" s="189">
        <v>0.41199999999999998</v>
      </c>
      <c r="P2484" s="189">
        <v>0.44900000000000001</v>
      </c>
      <c r="Q2484" s="189">
        <v>0.28299999999999997</v>
      </c>
      <c r="R2484" s="189">
        <v>0.317</v>
      </c>
      <c r="S2484" s="189">
        <v>0.127</v>
      </c>
      <c r="T2484" s="189">
        <v>0.152</v>
      </c>
      <c r="U2484" s="189">
        <v>1.6E-2</v>
      </c>
      <c r="V2484" s="189">
        <v>2.5999999999999999E-2</v>
      </c>
      <c r="W2484" s="189">
        <v>0.08</v>
      </c>
      <c r="X2484" s="189">
        <v>0.10100000000000001</v>
      </c>
      <c r="Y2484" s="189">
        <v>1E-3</v>
      </c>
      <c r="Z2484" s="189">
        <v>5.0000000000000001E-3</v>
      </c>
      <c r="AA2484" s="189">
        <v>1.4E-2</v>
      </c>
      <c r="AB2484" s="189">
        <v>2.3E-2</v>
      </c>
    </row>
    <row r="2485" spans="1:28" x14ac:dyDescent="0.25">
      <c r="A2485" s="94" t="s">
        <v>3998</v>
      </c>
      <c r="B2485" s="189" t="s">
        <v>143</v>
      </c>
      <c r="C2485" s="189">
        <v>0.5298013245033113</v>
      </c>
      <c r="D2485" s="189">
        <v>0.28476821192052981</v>
      </c>
      <c r="E2485" s="189">
        <v>7.1192052980132453E-2</v>
      </c>
      <c r="F2485" s="189">
        <v>3.3112582781456954E-3</v>
      </c>
      <c r="G2485" s="189">
        <v>7.6158940397350994E-2</v>
      </c>
      <c r="H2485" s="189">
        <v>1.6556291390728477E-3</v>
      </c>
      <c r="I2485" s="189">
        <v>3.3112582781456956E-2</v>
      </c>
      <c r="J2485" s="188">
        <v>1</v>
      </c>
      <c r="K2485" s="190">
        <v>604</v>
      </c>
      <c r="L2485" s="94"/>
      <c r="M2485" s="189" t="s">
        <v>143</v>
      </c>
      <c r="N2485" s="189" t="s">
        <v>143</v>
      </c>
      <c r="O2485" s="189">
        <v>0.49</v>
      </c>
      <c r="P2485" s="189">
        <v>0.56899999999999995</v>
      </c>
      <c r="Q2485" s="189">
        <v>0.25</v>
      </c>
      <c r="R2485" s="189">
        <v>0.32200000000000001</v>
      </c>
      <c r="S2485" s="189">
        <v>5.2999999999999999E-2</v>
      </c>
      <c r="T2485" s="189">
        <v>9.5000000000000001E-2</v>
      </c>
      <c r="U2485" s="189">
        <v>1E-3</v>
      </c>
      <c r="V2485" s="189">
        <v>1.2E-2</v>
      </c>
      <c r="W2485" s="189">
        <v>5.8000000000000003E-2</v>
      </c>
      <c r="X2485" s="189">
        <v>0.1</v>
      </c>
      <c r="Y2485" s="189">
        <v>0</v>
      </c>
      <c r="Z2485" s="189">
        <v>8.9999999999999993E-3</v>
      </c>
      <c r="AA2485" s="189">
        <v>2.1999999999999999E-2</v>
      </c>
      <c r="AB2485" s="189">
        <v>5.0999999999999997E-2</v>
      </c>
    </row>
    <row r="2486" spans="1:28" x14ac:dyDescent="0.25">
      <c r="A2486" s="94" t="s">
        <v>3999</v>
      </c>
      <c r="B2486" s="189">
        <v>5.9000636905795843E-2</v>
      </c>
      <c r="C2486" s="189">
        <v>0.33116206357477851</v>
      </c>
      <c r="D2486" s="189">
        <v>0.27598286144403916</v>
      </c>
      <c r="E2486" s="189">
        <v>7.8281512361762493E-2</v>
      </c>
      <c r="F2486" s="189">
        <v>1.8007063864281164E-2</v>
      </c>
      <c r="G2486" s="189">
        <v>0.19801980198019803</v>
      </c>
      <c r="H2486" s="189">
        <v>4.053036882635632E-4</v>
      </c>
      <c r="I2486" s="189">
        <v>3.9140756180881246E-2</v>
      </c>
      <c r="J2486" s="188">
        <v>0.99999999999999989</v>
      </c>
      <c r="K2486" s="190">
        <v>34542</v>
      </c>
      <c r="L2486" s="94"/>
      <c r="M2486" s="189">
        <v>5.7000000000000002E-2</v>
      </c>
      <c r="N2486" s="189">
        <v>6.2E-2</v>
      </c>
      <c r="O2486" s="189">
        <v>0.32600000000000001</v>
      </c>
      <c r="P2486" s="189">
        <v>0.33600000000000002</v>
      </c>
      <c r="Q2486" s="189">
        <v>0.27100000000000002</v>
      </c>
      <c r="R2486" s="189">
        <v>0.28100000000000003</v>
      </c>
      <c r="S2486" s="189">
        <v>7.4999999999999997E-2</v>
      </c>
      <c r="T2486" s="189">
        <v>8.1000000000000003E-2</v>
      </c>
      <c r="U2486" s="189">
        <v>1.7000000000000001E-2</v>
      </c>
      <c r="V2486" s="189">
        <v>1.9E-2</v>
      </c>
      <c r="W2486" s="189">
        <v>0.19400000000000001</v>
      </c>
      <c r="X2486" s="189">
        <v>0.20200000000000001</v>
      </c>
      <c r="Y2486" s="189">
        <v>0</v>
      </c>
      <c r="Z2486" s="189">
        <v>1E-3</v>
      </c>
      <c r="AA2486" s="189">
        <v>3.6999999999999998E-2</v>
      </c>
      <c r="AB2486" s="189">
        <v>4.1000000000000002E-2</v>
      </c>
    </row>
    <row r="2487" spans="1:28" x14ac:dyDescent="0.25">
      <c r="A2487" s="94" t="s">
        <v>4000</v>
      </c>
      <c r="B2487" s="189" t="s">
        <v>143</v>
      </c>
      <c r="C2487" s="189">
        <v>0.35514018691588783</v>
      </c>
      <c r="D2487" s="189">
        <v>0.31869158878504672</v>
      </c>
      <c r="E2487" s="189">
        <v>0.11962616822429907</v>
      </c>
      <c r="F2487" s="189">
        <v>1.3084112149532711E-2</v>
      </c>
      <c r="G2487" s="189">
        <v>0.15794392523364487</v>
      </c>
      <c r="H2487" s="189">
        <v>9.3457943925233649E-4</v>
      </c>
      <c r="I2487" s="189">
        <v>3.4579439252336447E-2</v>
      </c>
      <c r="J2487" s="188">
        <v>1</v>
      </c>
      <c r="K2487" s="190">
        <v>1070</v>
      </c>
      <c r="L2487" s="94"/>
      <c r="M2487" s="189" t="s">
        <v>143</v>
      </c>
      <c r="N2487" s="189" t="s">
        <v>143</v>
      </c>
      <c r="O2487" s="189">
        <v>0.32700000000000001</v>
      </c>
      <c r="P2487" s="189">
        <v>0.38400000000000001</v>
      </c>
      <c r="Q2487" s="189">
        <v>0.29099999999999998</v>
      </c>
      <c r="R2487" s="189">
        <v>0.34699999999999998</v>
      </c>
      <c r="S2487" s="189">
        <v>0.10199999999999999</v>
      </c>
      <c r="T2487" s="189">
        <v>0.14000000000000001</v>
      </c>
      <c r="U2487" s="189">
        <v>8.0000000000000002E-3</v>
      </c>
      <c r="V2487" s="189">
        <v>2.1999999999999999E-2</v>
      </c>
      <c r="W2487" s="189">
        <v>0.13700000000000001</v>
      </c>
      <c r="X2487" s="189">
        <v>0.18099999999999999</v>
      </c>
      <c r="Y2487" s="189">
        <v>0</v>
      </c>
      <c r="Z2487" s="189">
        <v>5.0000000000000001E-3</v>
      </c>
      <c r="AA2487" s="189">
        <v>2.5000000000000001E-2</v>
      </c>
      <c r="AB2487" s="189">
        <v>4.7E-2</v>
      </c>
    </row>
    <row r="2488" spans="1:28" x14ac:dyDescent="0.25">
      <c r="A2488" s="94" t="s">
        <v>4001</v>
      </c>
      <c r="B2488" s="189" t="s">
        <v>143</v>
      </c>
      <c r="C2488" s="189">
        <v>9.9229287090558768E-2</v>
      </c>
      <c r="D2488" s="189">
        <v>0.22350674373795762</v>
      </c>
      <c r="E2488" s="189">
        <v>5.1059730250481696E-2</v>
      </c>
      <c r="F2488" s="189">
        <v>1.5414258188824663E-2</v>
      </c>
      <c r="G2488" s="189">
        <v>0.55684007707129091</v>
      </c>
      <c r="H2488" s="189">
        <v>4.8169556840077067E-3</v>
      </c>
      <c r="I2488" s="189">
        <v>4.9132947976878616E-2</v>
      </c>
      <c r="J2488" s="188">
        <v>1</v>
      </c>
      <c r="K2488" s="190">
        <v>1038</v>
      </c>
      <c r="L2488" s="94"/>
      <c r="M2488" s="189" t="s">
        <v>143</v>
      </c>
      <c r="N2488" s="189" t="s">
        <v>143</v>
      </c>
      <c r="O2488" s="189">
        <v>8.2000000000000003E-2</v>
      </c>
      <c r="P2488" s="189">
        <v>0.11899999999999999</v>
      </c>
      <c r="Q2488" s="189">
        <v>0.19900000000000001</v>
      </c>
      <c r="R2488" s="189">
        <v>0.25</v>
      </c>
      <c r="S2488" s="189">
        <v>3.9E-2</v>
      </c>
      <c r="T2488" s="189">
        <v>6.6000000000000003E-2</v>
      </c>
      <c r="U2488" s="189">
        <v>0.01</v>
      </c>
      <c r="V2488" s="189">
        <v>2.5000000000000001E-2</v>
      </c>
      <c r="W2488" s="189">
        <v>0.52600000000000002</v>
      </c>
      <c r="X2488" s="189">
        <v>0.58699999999999997</v>
      </c>
      <c r="Y2488" s="189">
        <v>2E-3</v>
      </c>
      <c r="Z2488" s="189">
        <v>1.0999999999999999E-2</v>
      </c>
      <c r="AA2488" s="189">
        <v>3.7999999999999999E-2</v>
      </c>
      <c r="AB2488" s="189">
        <v>6.4000000000000001E-2</v>
      </c>
    </row>
    <row r="2489" spans="1:28" x14ac:dyDescent="0.25">
      <c r="A2489" s="94" t="s">
        <v>4002</v>
      </c>
      <c r="B2489" s="189">
        <v>0.30284728213977569</v>
      </c>
      <c r="C2489" s="189">
        <v>2.8760425654299681E-4</v>
      </c>
      <c r="D2489" s="189">
        <v>0.35231521426517115</v>
      </c>
      <c r="E2489" s="189">
        <v>0.30486051193557667</v>
      </c>
      <c r="F2489" s="189">
        <v>1.7256255392579811E-2</v>
      </c>
      <c r="G2489" s="189">
        <v>5.4644808743169399E-3</v>
      </c>
      <c r="H2489" s="189" t="s">
        <v>143</v>
      </c>
      <c r="I2489" s="189">
        <v>1.6968651136036815E-2</v>
      </c>
      <c r="J2489" s="188">
        <v>1.0000000000000002</v>
      </c>
      <c r="K2489" s="190">
        <v>3477</v>
      </c>
      <c r="L2489" s="94"/>
      <c r="M2489" s="189">
        <v>0.28799999999999998</v>
      </c>
      <c r="N2489" s="189">
        <v>0.318</v>
      </c>
      <c r="O2489" s="189">
        <v>0</v>
      </c>
      <c r="P2489" s="189">
        <v>2E-3</v>
      </c>
      <c r="Q2489" s="189">
        <v>0.33700000000000002</v>
      </c>
      <c r="R2489" s="189">
        <v>0.36799999999999999</v>
      </c>
      <c r="S2489" s="189">
        <v>0.28999999999999998</v>
      </c>
      <c r="T2489" s="189">
        <v>0.32</v>
      </c>
      <c r="U2489" s="189">
        <v>1.2999999999999999E-2</v>
      </c>
      <c r="V2489" s="189">
        <v>2.1999999999999999E-2</v>
      </c>
      <c r="W2489" s="189">
        <v>4.0000000000000001E-3</v>
      </c>
      <c r="X2489" s="189">
        <v>8.9999999999999993E-3</v>
      </c>
      <c r="Y2489" s="189" t="s">
        <v>143</v>
      </c>
      <c r="Z2489" s="189" t="s">
        <v>143</v>
      </c>
      <c r="AA2489" s="189">
        <v>1.2999999999999999E-2</v>
      </c>
      <c r="AB2489" s="189">
        <v>2.1999999999999999E-2</v>
      </c>
    </row>
    <row r="2490" spans="1:28" x14ac:dyDescent="0.25">
      <c r="A2490" s="94" t="s">
        <v>4003</v>
      </c>
      <c r="B2490" s="189">
        <v>9.8071887645798619E-2</v>
      </c>
      <c r="C2490" s="189">
        <v>0.29373958581290172</v>
      </c>
      <c r="D2490" s="189">
        <v>0.2551773387288741</v>
      </c>
      <c r="E2490" s="189">
        <v>5.1892406569864317E-2</v>
      </c>
      <c r="F2490" s="189">
        <v>3.6657938586050938E-2</v>
      </c>
      <c r="G2490" s="189">
        <v>0.23137348250416567</v>
      </c>
      <c r="H2490" s="189" t="s">
        <v>143</v>
      </c>
      <c r="I2490" s="189">
        <v>3.3087360152344682E-2</v>
      </c>
      <c r="J2490" s="188">
        <v>1</v>
      </c>
      <c r="K2490" s="190">
        <v>4201</v>
      </c>
      <c r="L2490" s="94"/>
      <c r="M2490" s="189">
        <v>8.8999999999999996E-2</v>
      </c>
      <c r="N2490" s="189">
        <v>0.107</v>
      </c>
      <c r="O2490" s="189">
        <v>0.28000000000000003</v>
      </c>
      <c r="P2490" s="189">
        <v>0.308</v>
      </c>
      <c r="Q2490" s="189">
        <v>0.24199999999999999</v>
      </c>
      <c r="R2490" s="189">
        <v>0.26900000000000002</v>
      </c>
      <c r="S2490" s="189">
        <v>4.5999999999999999E-2</v>
      </c>
      <c r="T2490" s="189">
        <v>5.8999999999999997E-2</v>
      </c>
      <c r="U2490" s="189">
        <v>3.1E-2</v>
      </c>
      <c r="V2490" s="189">
        <v>4.2999999999999997E-2</v>
      </c>
      <c r="W2490" s="189">
        <v>0.219</v>
      </c>
      <c r="X2490" s="189">
        <v>0.24399999999999999</v>
      </c>
      <c r="Y2490" s="189" t="s">
        <v>143</v>
      </c>
      <c r="Z2490" s="189" t="s">
        <v>143</v>
      </c>
      <c r="AA2490" s="189">
        <v>2.8000000000000001E-2</v>
      </c>
      <c r="AB2490" s="189">
        <v>3.9E-2</v>
      </c>
    </row>
    <row r="2491" spans="1:28" x14ac:dyDescent="0.25">
      <c r="A2491" s="94" t="s">
        <v>4004</v>
      </c>
      <c r="B2491" s="189">
        <v>0.28908610271903323</v>
      </c>
      <c r="C2491" s="189">
        <v>0.5160498489425982</v>
      </c>
      <c r="D2491" s="189">
        <v>8.57250755287009E-2</v>
      </c>
      <c r="E2491" s="189">
        <v>2.1336858006042295E-2</v>
      </c>
      <c r="F2491" s="189">
        <v>9.4410876132930519E-4</v>
      </c>
      <c r="G2491" s="189">
        <v>3.7575528700906344E-2</v>
      </c>
      <c r="H2491" s="189">
        <v>1.8882175226586103E-4</v>
      </c>
      <c r="I2491" s="189">
        <v>4.9093655589123868E-2</v>
      </c>
      <c r="J2491" s="188">
        <v>1</v>
      </c>
      <c r="K2491" s="190">
        <v>5296</v>
      </c>
      <c r="L2491" s="94"/>
      <c r="M2491" s="189">
        <v>0.27700000000000002</v>
      </c>
      <c r="N2491" s="189">
        <v>0.30099999999999999</v>
      </c>
      <c r="O2491" s="189">
        <v>0.503</v>
      </c>
      <c r="P2491" s="189">
        <v>0.52900000000000003</v>
      </c>
      <c r="Q2491" s="189">
        <v>7.8E-2</v>
      </c>
      <c r="R2491" s="189">
        <v>9.4E-2</v>
      </c>
      <c r="S2491" s="189">
        <v>1.7999999999999999E-2</v>
      </c>
      <c r="T2491" s="189">
        <v>2.5999999999999999E-2</v>
      </c>
      <c r="U2491" s="189">
        <v>0</v>
      </c>
      <c r="V2491" s="189">
        <v>2E-3</v>
      </c>
      <c r="W2491" s="189">
        <v>3.3000000000000002E-2</v>
      </c>
      <c r="X2491" s="189">
        <v>4.2999999999999997E-2</v>
      </c>
      <c r="Y2491" s="189">
        <v>0</v>
      </c>
      <c r="Z2491" s="189">
        <v>1E-3</v>
      </c>
      <c r="AA2491" s="189">
        <v>4.3999999999999997E-2</v>
      </c>
      <c r="AB2491" s="189">
        <v>5.5E-2</v>
      </c>
    </row>
    <row r="2492" spans="1:28" x14ac:dyDescent="0.25">
      <c r="A2492" s="94" t="s">
        <v>4005</v>
      </c>
      <c r="B2492" s="189" t="s">
        <v>143</v>
      </c>
      <c r="C2492" s="189">
        <v>0.2478813559322034</v>
      </c>
      <c r="D2492" s="189">
        <v>0.2923728813559322</v>
      </c>
      <c r="E2492" s="189">
        <v>0.15360169491525424</v>
      </c>
      <c r="F2492" s="189">
        <v>8.4745762711864406E-3</v>
      </c>
      <c r="G2492" s="189">
        <v>0.2711864406779661</v>
      </c>
      <c r="H2492" s="189" t="s">
        <v>143</v>
      </c>
      <c r="I2492" s="189">
        <v>2.6483050847457626E-2</v>
      </c>
      <c r="J2492" s="188">
        <v>1</v>
      </c>
      <c r="K2492" s="190">
        <v>944</v>
      </c>
      <c r="L2492" s="94"/>
      <c r="M2492" s="189" t="s">
        <v>143</v>
      </c>
      <c r="N2492" s="189" t="s">
        <v>143</v>
      </c>
      <c r="O2492" s="189">
        <v>0.221</v>
      </c>
      <c r="P2492" s="189">
        <v>0.27600000000000002</v>
      </c>
      <c r="Q2492" s="189">
        <v>0.26400000000000001</v>
      </c>
      <c r="R2492" s="189">
        <v>0.32200000000000001</v>
      </c>
      <c r="S2492" s="189">
        <v>0.13200000000000001</v>
      </c>
      <c r="T2492" s="189">
        <v>0.17799999999999999</v>
      </c>
      <c r="U2492" s="189">
        <v>4.0000000000000001E-3</v>
      </c>
      <c r="V2492" s="189">
        <v>1.7000000000000001E-2</v>
      </c>
      <c r="W2492" s="189">
        <v>0.24399999999999999</v>
      </c>
      <c r="X2492" s="189">
        <v>0.3</v>
      </c>
      <c r="Y2492" s="189" t="s">
        <v>143</v>
      </c>
      <c r="Z2492" s="189" t="s">
        <v>143</v>
      </c>
      <c r="AA2492" s="189">
        <v>1.7999999999999999E-2</v>
      </c>
      <c r="AB2492" s="189">
        <v>3.9E-2</v>
      </c>
    </row>
    <row r="2493" spans="1:28" x14ac:dyDescent="0.25">
      <c r="A2493" s="94" t="s">
        <v>4006</v>
      </c>
      <c r="B2493" s="189" t="s">
        <v>143</v>
      </c>
      <c r="C2493" s="189">
        <v>0.26314471707561343</v>
      </c>
      <c r="D2493" s="189">
        <v>0.24386579869804706</v>
      </c>
      <c r="E2493" s="189">
        <v>0.10540811216825238</v>
      </c>
      <c r="F2493" s="189">
        <v>1.7275913870806209E-2</v>
      </c>
      <c r="G2493" s="189">
        <v>0.343264897346019</v>
      </c>
      <c r="H2493" s="189" t="s">
        <v>143</v>
      </c>
      <c r="I2493" s="189">
        <v>2.7040560841261892E-2</v>
      </c>
      <c r="J2493" s="188">
        <v>1</v>
      </c>
      <c r="K2493" s="190">
        <v>3994</v>
      </c>
      <c r="L2493" s="94"/>
      <c r="M2493" s="189" t="s">
        <v>143</v>
      </c>
      <c r="N2493" s="189" t="s">
        <v>143</v>
      </c>
      <c r="O2493" s="189">
        <v>0.25</v>
      </c>
      <c r="P2493" s="189">
        <v>0.27700000000000002</v>
      </c>
      <c r="Q2493" s="189">
        <v>0.23100000000000001</v>
      </c>
      <c r="R2493" s="189">
        <v>0.25700000000000001</v>
      </c>
      <c r="S2493" s="189">
        <v>9.6000000000000002E-2</v>
      </c>
      <c r="T2493" s="189">
        <v>0.115</v>
      </c>
      <c r="U2493" s="189">
        <v>1.4E-2</v>
      </c>
      <c r="V2493" s="189">
        <v>2.1999999999999999E-2</v>
      </c>
      <c r="W2493" s="189">
        <v>0.32900000000000001</v>
      </c>
      <c r="X2493" s="189">
        <v>0.35799999999999998</v>
      </c>
      <c r="Y2493" s="189" t="s">
        <v>143</v>
      </c>
      <c r="Z2493" s="189" t="s">
        <v>143</v>
      </c>
      <c r="AA2493" s="189">
        <v>2.1999999999999999E-2</v>
      </c>
      <c r="AB2493" s="189">
        <v>3.3000000000000002E-2</v>
      </c>
    </row>
    <row r="2494" spans="1:28" x14ac:dyDescent="0.25">
      <c r="A2494" s="94" t="s">
        <v>4007</v>
      </c>
      <c r="B2494" s="189" t="s">
        <v>143</v>
      </c>
      <c r="C2494" s="189">
        <v>0.53440213760855049</v>
      </c>
      <c r="D2494" s="189">
        <v>0.32665330661322645</v>
      </c>
      <c r="E2494" s="189">
        <v>4.7428189712758854E-2</v>
      </c>
      <c r="F2494" s="189">
        <v>1.3360053440213762E-3</v>
      </c>
      <c r="G2494" s="189">
        <v>1.5364061456245824E-2</v>
      </c>
      <c r="H2494" s="189" t="s">
        <v>143</v>
      </c>
      <c r="I2494" s="189">
        <v>7.4816299265197062E-2</v>
      </c>
      <c r="J2494" s="188">
        <v>1</v>
      </c>
      <c r="K2494" s="190">
        <v>1497</v>
      </c>
      <c r="L2494" s="94"/>
      <c r="M2494" s="189" t="s">
        <v>143</v>
      </c>
      <c r="N2494" s="189" t="s">
        <v>143</v>
      </c>
      <c r="O2494" s="189">
        <v>0.50900000000000001</v>
      </c>
      <c r="P2494" s="189">
        <v>0.56000000000000005</v>
      </c>
      <c r="Q2494" s="189">
        <v>0.30299999999999999</v>
      </c>
      <c r="R2494" s="189">
        <v>0.35099999999999998</v>
      </c>
      <c r="S2494" s="189">
        <v>3.7999999999999999E-2</v>
      </c>
      <c r="T2494" s="189">
        <v>5.8999999999999997E-2</v>
      </c>
      <c r="U2494" s="189">
        <v>0</v>
      </c>
      <c r="V2494" s="189">
        <v>5.0000000000000001E-3</v>
      </c>
      <c r="W2494" s="189">
        <v>0.01</v>
      </c>
      <c r="X2494" s="189">
        <v>2.3E-2</v>
      </c>
      <c r="Y2494" s="189" t="s">
        <v>143</v>
      </c>
      <c r="Z2494" s="189" t="s">
        <v>143</v>
      </c>
      <c r="AA2494" s="189">
        <v>6.3E-2</v>
      </c>
      <c r="AB2494" s="189">
        <v>8.8999999999999996E-2</v>
      </c>
    </row>
    <row r="2495" spans="1:28" x14ac:dyDescent="0.25">
      <c r="A2495" s="94" t="s">
        <v>4008</v>
      </c>
      <c r="B2495" s="189" t="s">
        <v>143</v>
      </c>
      <c r="C2495" s="189">
        <v>0.23196223870532703</v>
      </c>
      <c r="D2495" s="189">
        <v>0.3674983142279164</v>
      </c>
      <c r="E2495" s="189">
        <v>9.6426163182737695E-2</v>
      </c>
      <c r="F2495" s="189">
        <v>1.9554956169925825E-2</v>
      </c>
      <c r="G2495" s="189">
        <v>0.23870532703978423</v>
      </c>
      <c r="H2495" s="189" t="s">
        <v>143</v>
      </c>
      <c r="I2495" s="189">
        <v>4.5853000674308836E-2</v>
      </c>
      <c r="J2495" s="188">
        <v>1</v>
      </c>
      <c r="K2495" s="190">
        <v>1483</v>
      </c>
      <c r="L2495" s="94"/>
      <c r="M2495" s="189" t="s">
        <v>143</v>
      </c>
      <c r="N2495" s="189" t="s">
        <v>143</v>
      </c>
      <c r="O2495" s="189">
        <v>0.21099999999999999</v>
      </c>
      <c r="P2495" s="189">
        <v>0.254</v>
      </c>
      <c r="Q2495" s="189">
        <v>0.34300000000000003</v>
      </c>
      <c r="R2495" s="189">
        <v>0.39200000000000002</v>
      </c>
      <c r="S2495" s="189">
        <v>8.2000000000000003E-2</v>
      </c>
      <c r="T2495" s="189">
        <v>0.113</v>
      </c>
      <c r="U2495" s="189">
        <v>1.4E-2</v>
      </c>
      <c r="V2495" s="189">
        <v>2.8000000000000001E-2</v>
      </c>
      <c r="W2495" s="189">
        <v>0.218</v>
      </c>
      <c r="X2495" s="189">
        <v>0.26100000000000001</v>
      </c>
      <c r="Y2495" s="189" t="s">
        <v>143</v>
      </c>
      <c r="Z2495" s="189" t="s">
        <v>143</v>
      </c>
      <c r="AA2495" s="189">
        <v>3.5999999999999997E-2</v>
      </c>
      <c r="AB2495" s="189">
        <v>5.8000000000000003E-2</v>
      </c>
    </row>
    <row r="2496" spans="1:28" x14ac:dyDescent="0.25">
      <c r="A2496" s="94" t="s">
        <v>4009</v>
      </c>
      <c r="B2496" s="189" t="s">
        <v>143</v>
      </c>
      <c r="C2496" s="189">
        <v>0.41719342604298354</v>
      </c>
      <c r="D2496" s="189">
        <v>0.19216182048040456</v>
      </c>
      <c r="E2496" s="189">
        <v>7.3324905183312264E-2</v>
      </c>
      <c r="F2496" s="189">
        <v>0.10619469026548672</v>
      </c>
      <c r="G2496" s="189">
        <v>0.17825537294563842</v>
      </c>
      <c r="H2496" s="189">
        <v>1.2642225031605564E-3</v>
      </c>
      <c r="I2496" s="189">
        <v>3.1605562579013903E-2</v>
      </c>
      <c r="J2496" s="188">
        <v>1</v>
      </c>
      <c r="K2496" s="190">
        <v>791</v>
      </c>
      <c r="L2496" s="94"/>
      <c r="M2496" s="189" t="s">
        <v>143</v>
      </c>
      <c r="N2496" s="189" t="s">
        <v>143</v>
      </c>
      <c r="O2496" s="189">
        <v>0.38300000000000001</v>
      </c>
      <c r="P2496" s="189">
        <v>0.45200000000000001</v>
      </c>
      <c r="Q2496" s="189">
        <v>0.16600000000000001</v>
      </c>
      <c r="R2496" s="189">
        <v>0.221</v>
      </c>
      <c r="S2496" s="189">
        <v>5.7000000000000002E-2</v>
      </c>
      <c r="T2496" s="189">
        <v>9.4E-2</v>
      </c>
      <c r="U2496" s="189">
        <v>8.6999999999999994E-2</v>
      </c>
      <c r="V2496" s="189">
        <v>0.13</v>
      </c>
      <c r="W2496" s="189">
        <v>0.153</v>
      </c>
      <c r="X2496" s="189">
        <v>0.20599999999999999</v>
      </c>
      <c r="Y2496" s="189">
        <v>0</v>
      </c>
      <c r="Z2496" s="189">
        <v>7.0000000000000001E-3</v>
      </c>
      <c r="AA2496" s="189">
        <v>2.1000000000000001E-2</v>
      </c>
      <c r="AB2496" s="189">
        <v>4.5999999999999999E-2</v>
      </c>
    </row>
    <row r="2497" spans="1:28" x14ac:dyDescent="0.25">
      <c r="A2497" s="94" t="s">
        <v>4010</v>
      </c>
      <c r="B2497" s="189" t="s">
        <v>143</v>
      </c>
      <c r="C2497" s="189">
        <v>0.15491452991452992</v>
      </c>
      <c r="D2497" s="189">
        <v>0.1997863247863248</v>
      </c>
      <c r="E2497" s="189">
        <v>7.7991452991452992E-2</v>
      </c>
      <c r="F2497" s="189">
        <v>2.9914529914529916E-2</v>
      </c>
      <c r="G2497" s="189">
        <v>0.48824786324786323</v>
      </c>
      <c r="H2497" s="189">
        <v>3.205128205128205E-3</v>
      </c>
      <c r="I2497" s="189">
        <v>4.5940170940170943E-2</v>
      </c>
      <c r="J2497" s="188">
        <v>1</v>
      </c>
      <c r="K2497" s="190">
        <v>936</v>
      </c>
      <c r="L2497" s="94"/>
      <c r="M2497" s="189" t="s">
        <v>143</v>
      </c>
      <c r="N2497" s="189" t="s">
        <v>143</v>
      </c>
      <c r="O2497" s="189">
        <v>0.13300000000000001</v>
      </c>
      <c r="P2497" s="189">
        <v>0.18</v>
      </c>
      <c r="Q2497" s="189">
        <v>0.17499999999999999</v>
      </c>
      <c r="R2497" s="189">
        <v>0.22700000000000001</v>
      </c>
      <c r="S2497" s="189">
        <v>6.2E-2</v>
      </c>
      <c r="T2497" s="189">
        <v>9.7000000000000003E-2</v>
      </c>
      <c r="U2497" s="189">
        <v>2.1000000000000001E-2</v>
      </c>
      <c r="V2497" s="189">
        <v>4.2999999999999997E-2</v>
      </c>
      <c r="W2497" s="189">
        <v>0.45600000000000002</v>
      </c>
      <c r="X2497" s="189">
        <v>0.52</v>
      </c>
      <c r="Y2497" s="189">
        <v>1E-3</v>
      </c>
      <c r="Z2497" s="189">
        <v>8.9999999999999993E-3</v>
      </c>
      <c r="AA2497" s="189">
        <v>3.4000000000000002E-2</v>
      </c>
      <c r="AB2497" s="189">
        <v>6.0999999999999999E-2</v>
      </c>
    </row>
    <row r="2498" spans="1:28" x14ac:dyDescent="0.25">
      <c r="A2498" s="94" t="s">
        <v>4011</v>
      </c>
      <c r="B2498" s="189" t="s">
        <v>143</v>
      </c>
      <c r="C2498" s="189">
        <v>0.39806412583182094</v>
      </c>
      <c r="D2498" s="189">
        <v>0.42085097801976207</v>
      </c>
      <c r="E2498" s="189">
        <v>7.2191974188344429E-2</v>
      </c>
      <c r="F2498" s="189">
        <v>1.1695906432748537E-2</v>
      </c>
      <c r="G2498" s="189">
        <v>6.5739060294414203E-2</v>
      </c>
      <c r="H2498" s="189">
        <v>2.0165355918531962E-4</v>
      </c>
      <c r="I2498" s="189">
        <v>3.1256301673724542E-2</v>
      </c>
      <c r="J2498" s="188">
        <v>1</v>
      </c>
      <c r="K2498" s="190">
        <v>4959</v>
      </c>
      <c r="L2498" s="94"/>
      <c r="M2498" s="189" t="s">
        <v>143</v>
      </c>
      <c r="N2498" s="189" t="s">
        <v>143</v>
      </c>
      <c r="O2498" s="189">
        <v>0.38500000000000001</v>
      </c>
      <c r="P2498" s="189">
        <v>0.41199999999999998</v>
      </c>
      <c r="Q2498" s="189">
        <v>0.40699999999999997</v>
      </c>
      <c r="R2498" s="189">
        <v>0.435</v>
      </c>
      <c r="S2498" s="189">
        <v>6.5000000000000002E-2</v>
      </c>
      <c r="T2498" s="189">
        <v>0.08</v>
      </c>
      <c r="U2498" s="189">
        <v>8.9999999999999993E-3</v>
      </c>
      <c r="V2498" s="189">
        <v>1.4999999999999999E-2</v>
      </c>
      <c r="W2498" s="189">
        <v>5.8999999999999997E-2</v>
      </c>
      <c r="X2498" s="189">
        <v>7.2999999999999995E-2</v>
      </c>
      <c r="Y2498" s="189">
        <v>0</v>
      </c>
      <c r="Z2498" s="189">
        <v>1E-3</v>
      </c>
      <c r="AA2498" s="189">
        <v>2.7E-2</v>
      </c>
      <c r="AB2498" s="189">
        <v>3.5999999999999997E-2</v>
      </c>
    </row>
    <row r="2499" spans="1:28" x14ac:dyDescent="0.25">
      <c r="A2499" s="94" t="s">
        <v>4012</v>
      </c>
      <c r="B2499" s="189" t="s">
        <v>143</v>
      </c>
      <c r="C2499" s="189">
        <v>0.55813953488372092</v>
      </c>
      <c r="D2499" s="189">
        <v>0.27093023255813953</v>
      </c>
      <c r="E2499" s="189">
        <v>4.7674418604651166E-2</v>
      </c>
      <c r="F2499" s="189">
        <v>4.6511627906976744E-3</v>
      </c>
      <c r="G2499" s="189">
        <v>7.441860465116279E-2</v>
      </c>
      <c r="H2499" s="189" t="s">
        <v>143</v>
      </c>
      <c r="I2499" s="189">
        <v>4.4186046511627906E-2</v>
      </c>
      <c r="J2499" s="188">
        <v>1</v>
      </c>
      <c r="K2499" s="190">
        <v>860</v>
      </c>
      <c r="L2499" s="94"/>
      <c r="M2499" s="189" t="s">
        <v>143</v>
      </c>
      <c r="N2499" s="189" t="s">
        <v>143</v>
      </c>
      <c r="O2499" s="189">
        <v>0.52500000000000002</v>
      </c>
      <c r="P2499" s="189">
        <v>0.59099999999999997</v>
      </c>
      <c r="Q2499" s="189">
        <v>0.24199999999999999</v>
      </c>
      <c r="R2499" s="189">
        <v>0.30199999999999999</v>
      </c>
      <c r="S2499" s="189">
        <v>3.5000000000000003E-2</v>
      </c>
      <c r="T2499" s="189">
        <v>6.4000000000000001E-2</v>
      </c>
      <c r="U2499" s="189">
        <v>2E-3</v>
      </c>
      <c r="V2499" s="189">
        <v>1.2E-2</v>
      </c>
      <c r="W2499" s="189">
        <v>5.8999999999999997E-2</v>
      </c>
      <c r="X2499" s="189">
        <v>9.4E-2</v>
      </c>
      <c r="Y2499" s="189" t="s">
        <v>143</v>
      </c>
      <c r="Z2499" s="189" t="s">
        <v>143</v>
      </c>
      <c r="AA2499" s="189">
        <v>3.2000000000000001E-2</v>
      </c>
      <c r="AB2499" s="189">
        <v>0.06</v>
      </c>
    </row>
    <row r="2500" spans="1:28" x14ac:dyDescent="0.25">
      <c r="A2500" s="94" t="s">
        <v>4013</v>
      </c>
      <c r="B2500" s="189">
        <v>5.6663811039040508E-2</v>
      </c>
      <c r="C2500" s="189">
        <v>0.36042100110145636</v>
      </c>
      <c r="D2500" s="189">
        <v>0.262146616081263</v>
      </c>
      <c r="E2500" s="189">
        <v>5.8744339738098152E-2</v>
      </c>
      <c r="F2500" s="189">
        <v>1.6644229592461143E-2</v>
      </c>
      <c r="G2500" s="189">
        <v>0.21821074531881043</v>
      </c>
      <c r="H2500" s="189">
        <v>4.7729776037204749E-3</v>
      </c>
      <c r="I2500" s="189">
        <v>2.2396279525149922E-2</v>
      </c>
      <c r="J2500" s="188">
        <v>1</v>
      </c>
      <c r="K2500" s="190">
        <v>8171</v>
      </c>
      <c r="L2500" s="94"/>
      <c r="M2500" s="189">
        <v>5.1999999999999998E-2</v>
      </c>
      <c r="N2500" s="189">
        <v>6.2E-2</v>
      </c>
      <c r="O2500" s="189">
        <v>0.35</v>
      </c>
      <c r="P2500" s="189">
        <v>0.371</v>
      </c>
      <c r="Q2500" s="189">
        <v>0.253</v>
      </c>
      <c r="R2500" s="189">
        <v>0.27200000000000002</v>
      </c>
      <c r="S2500" s="189">
        <v>5.3999999999999999E-2</v>
      </c>
      <c r="T2500" s="189">
        <v>6.4000000000000001E-2</v>
      </c>
      <c r="U2500" s="189">
        <v>1.4E-2</v>
      </c>
      <c r="V2500" s="189">
        <v>0.02</v>
      </c>
      <c r="W2500" s="189">
        <v>0.20899999999999999</v>
      </c>
      <c r="X2500" s="189">
        <v>0.22700000000000001</v>
      </c>
      <c r="Y2500" s="189">
        <v>3.0000000000000001E-3</v>
      </c>
      <c r="Z2500" s="189">
        <v>7.0000000000000001E-3</v>
      </c>
      <c r="AA2500" s="189">
        <v>1.9E-2</v>
      </c>
      <c r="AB2500" s="189">
        <v>2.5999999999999999E-2</v>
      </c>
    </row>
    <row r="2501" spans="1:28" x14ac:dyDescent="0.25">
      <c r="A2501" s="94" t="s">
        <v>4014</v>
      </c>
      <c r="B2501" s="189" t="s">
        <v>143</v>
      </c>
      <c r="C2501" s="189">
        <v>0.29830508474576273</v>
      </c>
      <c r="D2501" s="189">
        <v>0.45423728813559322</v>
      </c>
      <c r="E2501" s="189">
        <v>6.4406779661016947E-2</v>
      </c>
      <c r="F2501" s="189">
        <v>3.0508474576271188E-2</v>
      </c>
      <c r="G2501" s="189">
        <v>0.12881355932203389</v>
      </c>
      <c r="H2501" s="189">
        <v>6.7796610169491523E-3</v>
      </c>
      <c r="I2501" s="189">
        <v>1.6949152542372881E-2</v>
      </c>
      <c r="J2501" s="188">
        <v>0.99999999999999989</v>
      </c>
      <c r="K2501" s="190">
        <v>295</v>
      </c>
      <c r="L2501" s="94"/>
      <c r="M2501" s="189" t="s">
        <v>143</v>
      </c>
      <c r="N2501" s="189" t="s">
        <v>143</v>
      </c>
      <c r="O2501" s="189">
        <v>0.249</v>
      </c>
      <c r="P2501" s="189">
        <v>0.35299999999999998</v>
      </c>
      <c r="Q2501" s="189">
        <v>0.39800000000000002</v>
      </c>
      <c r="R2501" s="189">
        <v>0.51100000000000001</v>
      </c>
      <c r="S2501" s="189">
        <v>4.2000000000000003E-2</v>
      </c>
      <c r="T2501" s="189">
        <v>9.8000000000000004E-2</v>
      </c>
      <c r="U2501" s="189">
        <v>1.6E-2</v>
      </c>
      <c r="V2501" s="189">
        <v>5.7000000000000002E-2</v>
      </c>
      <c r="W2501" s="189">
        <v>9.5000000000000001E-2</v>
      </c>
      <c r="X2501" s="189">
        <v>0.17199999999999999</v>
      </c>
      <c r="Y2501" s="189">
        <v>2E-3</v>
      </c>
      <c r="Z2501" s="189">
        <v>2.4E-2</v>
      </c>
      <c r="AA2501" s="189">
        <v>7.0000000000000001E-3</v>
      </c>
      <c r="AB2501" s="189">
        <v>3.9E-2</v>
      </c>
    </row>
    <row r="2502" spans="1:28" x14ac:dyDescent="0.25">
      <c r="A2502" s="94" t="s">
        <v>4015</v>
      </c>
      <c r="B2502" s="189" t="s">
        <v>143</v>
      </c>
      <c r="C2502" s="189">
        <v>0.13095238095238096</v>
      </c>
      <c r="D2502" s="189">
        <v>0.1984126984126984</v>
      </c>
      <c r="E2502" s="189">
        <v>5.5555555555555552E-2</v>
      </c>
      <c r="F2502" s="189">
        <v>1.5873015873015872E-2</v>
      </c>
      <c r="G2502" s="189">
        <v>0.53174603174603174</v>
      </c>
      <c r="H2502" s="189">
        <v>3.968253968253968E-2</v>
      </c>
      <c r="I2502" s="189">
        <v>2.7777777777777776E-2</v>
      </c>
      <c r="J2502" s="188">
        <v>1</v>
      </c>
      <c r="K2502" s="190">
        <v>252</v>
      </c>
      <c r="L2502" s="94"/>
      <c r="M2502" s="189" t="s">
        <v>143</v>
      </c>
      <c r="N2502" s="189" t="s">
        <v>143</v>
      </c>
      <c r="O2502" s="189">
        <v>9.5000000000000001E-2</v>
      </c>
      <c r="P2502" s="189">
        <v>0.17799999999999999</v>
      </c>
      <c r="Q2502" s="189">
        <v>0.154</v>
      </c>
      <c r="R2502" s="189">
        <v>0.252</v>
      </c>
      <c r="S2502" s="189">
        <v>3.3000000000000002E-2</v>
      </c>
      <c r="T2502" s="189">
        <v>9.0999999999999998E-2</v>
      </c>
      <c r="U2502" s="189">
        <v>6.0000000000000001E-3</v>
      </c>
      <c r="V2502" s="189">
        <v>0.04</v>
      </c>
      <c r="W2502" s="189">
        <v>0.47</v>
      </c>
      <c r="X2502" s="189">
        <v>0.59199999999999997</v>
      </c>
      <c r="Y2502" s="189">
        <v>2.1999999999999999E-2</v>
      </c>
      <c r="Z2502" s="189">
        <v>7.0999999999999994E-2</v>
      </c>
      <c r="AA2502" s="189">
        <v>1.4E-2</v>
      </c>
      <c r="AB2502" s="189">
        <v>5.6000000000000001E-2</v>
      </c>
    </row>
    <row r="2503" spans="1:28" x14ac:dyDescent="0.25">
      <c r="A2503" s="94" t="s">
        <v>4016</v>
      </c>
      <c r="B2503" s="189">
        <v>0.25910509885535898</v>
      </c>
      <c r="C2503" s="189">
        <v>2.0811654526534861E-3</v>
      </c>
      <c r="D2503" s="189">
        <v>0.67741935483870963</v>
      </c>
      <c r="E2503" s="189">
        <v>1.5608740894901144E-2</v>
      </c>
      <c r="F2503" s="189">
        <v>4.1623309053069723E-3</v>
      </c>
      <c r="G2503" s="189">
        <v>5.2029136316337149E-3</v>
      </c>
      <c r="H2503" s="189" t="s">
        <v>143</v>
      </c>
      <c r="I2503" s="189">
        <v>3.6420395421436005E-2</v>
      </c>
      <c r="J2503" s="188">
        <v>0.99999999999999989</v>
      </c>
      <c r="K2503" s="190">
        <v>961</v>
      </c>
      <c r="L2503" s="94"/>
      <c r="M2503" s="189">
        <v>0.23200000000000001</v>
      </c>
      <c r="N2503" s="189">
        <v>0.28799999999999998</v>
      </c>
      <c r="O2503" s="189">
        <v>1E-3</v>
      </c>
      <c r="P2503" s="189">
        <v>8.0000000000000002E-3</v>
      </c>
      <c r="Q2503" s="189">
        <v>0.64700000000000002</v>
      </c>
      <c r="R2503" s="189">
        <v>0.70599999999999996</v>
      </c>
      <c r="S2503" s="189">
        <v>8.9999999999999993E-3</v>
      </c>
      <c r="T2503" s="189">
        <v>2.5999999999999999E-2</v>
      </c>
      <c r="U2503" s="189">
        <v>2E-3</v>
      </c>
      <c r="V2503" s="189">
        <v>1.0999999999999999E-2</v>
      </c>
      <c r="W2503" s="189">
        <v>2E-3</v>
      </c>
      <c r="X2503" s="189">
        <v>1.2E-2</v>
      </c>
      <c r="Y2503" s="189" t="s">
        <v>143</v>
      </c>
      <c r="Z2503" s="189" t="s">
        <v>143</v>
      </c>
      <c r="AA2503" s="189">
        <v>2.5999999999999999E-2</v>
      </c>
      <c r="AB2503" s="189">
        <v>0.05</v>
      </c>
    </row>
    <row r="2504" spans="1:28" x14ac:dyDescent="0.25">
      <c r="A2504" s="94" t="s">
        <v>4017</v>
      </c>
      <c r="B2504" s="189">
        <v>0.10131712259371833</v>
      </c>
      <c r="C2504" s="189">
        <v>0.30293819655521781</v>
      </c>
      <c r="D2504" s="189">
        <v>0.24214792299898683</v>
      </c>
      <c r="E2504" s="189">
        <v>5.6737588652482268E-2</v>
      </c>
      <c r="F2504" s="189">
        <v>2.8368794326241134E-2</v>
      </c>
      <c r="G2504" s="189">
        <v>0.24417426545086118</v>
      </c>
      <c r="H2504" s="189">
        <v>5.065856129685917E-3</v>
      </c>
      <c r="I2504" s="189">
        <v>1.9250253292806486E-2</v>
      </c>
      <c r="J2504" s="188">
        <v>1</v>
      </c>
      <c r="K2504" s="190">
        <v>987</v>
      </c>
      <c r="L2504" s="94"/>
      <c r="M2504" s="189">
        <v>8.4000000000000005E-2</v>
      </c>
      <c r="N2504" s="189">
        <v>0.122</v>
      </c>
      <c r="O2504" s="189">
        <v>0.27500000000000002</v>
      </c>
      <c r="P2504" s="189">
        <v>0.33200000000000002</v>
      </c>
      <c r="Q2504" s="189">
        <v>0.216</v>
      </c>
      <c r="R2504" s="189">
        <v>0.27</v>
      </c>
      <c r="S2504" s="189">
        <v>4.3999999999999997E-2</v>
      </c>
      <c r="T2504" s="189">
        <v>7.2999999999999995E-2</v>
      </c>
      <c r="U2504" s="189">
        <v>0.02</v>
      </c>
      <c r="V2504" s="189">
        <v>4.1000000000000002E-2</v>
      </c>
      <c r="W2504" s="189">
        <v>0.218</v>
      </c>
      <c r="X2504" s="189">
        <v>0.27200000000000002</v>
      </c>
      <c r="Y2504" s="189">
        <v>2E-3</v>
      </c>
      <c r="Z2504" s="189">
        <v>1.2E-2</v>
      </c>
      <c r="AA2504" s="189">
        <v>1.2E-2</v>
      </c>
      <c r="AB2504" s="189">
        <v>0.03</v>
      </c>
    </row>
    <row r="2505" spans="1:28" x14ac:dyDescent="0.25">
      <c r="A2505" s="94" t="s">
        <v>4018</v>
      </c>
      <c r="B2505" s="189">
        <v>0.29323968393327482</v>
      </c>
      <c r="C2505" s="189">
        <v>0.55750658472344161</v>
      </c>
      <c r="D2505" s="189">
        <v>6.4969271290605798E-2</v>
      </c>
      <c r="E2505" s="189">
        <v>1.3169446883230905E-2</v>
      </c>
      <c r="F2505" s="189">
        <v>8.7796312554872696E-4</v>
      </c>
      <c r="G2505" s="189">
        <v>4.6532045654082525E-2</v>
      </c>
      <c r="H2505" s="189">
        <v>7.0237050043898156E-3</v>
      </c>
      <c r="I2505" s="189">
        <v>1.6681299385425813E-2</v>
      </c>
      <c r="J2505" s="188">
        <v>1</v>
      </c>
      <c r="K2505" s="190">
        <v>1139</v>
      </c>
      <c r="L2505" s="94"/>
      <c r="M2505" s="189">
        <v>0.26800000000000002</v>
      </c>
      <c r="N2505" s="189">
        <v>0.32</v>
      </c>
      <c r="O2505" s="189">
        <v>0.52900000000000003</v>
      </c>
      <c r="P2505" s="189">
        <v>0.58599999999999997</v>
      </c>
      <c r="Q2505" s="189">
        <v>5.1999999999999998E-2</v>
      </c>
      <c r="R2505" s="189">
        <v>8.1000000000000003E-2</v>
      </c>
      <c r="S2505" s="189">
        <v>8.0000000000000002E-3</v>
      </c>
      <c r="T2505" s="189">
        <v>2.1999999999999999E-2</v>
      </c>
      <c r="U2505" s="189">
        <v>0</v>
      </c>
      <c r="V2505" s="189">
        <v>5.0000000000000001E-3</v>
      </c>
      <c r="W2505" s="189">
        <v>3.5999999999999997E-2</v>
      </c>
      <c r="X2505" s="189">
        <v>0.06</v>
      </c>
      <c r="Y2505" s="189">
        <v>4.0000000000000001E-3</v>
      </c>
      <c r="Z2505" s="189">
        <v>1.4E-2</v>
      </c>
      <c r="AA2505" s="189">
        <v>1.0999999999999999E-2</v>
      </c>
      <c r="AB2505" s="189">
        <v>2.5999999999999999E-2</v>
      </c>
    </row>
    <row r="2506" spans="1:28" x14ac:dyDescent="0.25">
      <c r="A2506" s="94" t="s">
        <v>4019</v>
      </c>
      <c r="B2506" s="189" t="s">
        <v>143</v>
      </c>
      <c r="C2506" s="189">
        <v>0.2839506172839506</v>
      </c>
      <c r="D2506" s="189">
        <v>0.35802469135802467</v>
      </c>
      <c r="E2506" s="189">
        <v>9.4650205761316872E-2</v>
      </c>
      <c r="F2506" s="189">
        <v>1.2345679012345678E-2</v>
      </c>
      <c r="G2506" s="189">
        <v>0.22222222222222221</v>
      </c>
      <c r="H2506" s="189">
        <v>4.11522633744856E-3</v>
      </c>
      <c r="I2506" s="189">
        <v>2.4691358024691357E-2</v>
      </c>
      <c r="J2506" s="188">
        <v>0.99999999999999989</v>
      </c>
      <c r="K2506" s="190">
        <v>243</v>
      </c>
      <c r="L2506" s="94"/>
      <c r="M2506" s="189" t="s">
        <v>143</v>
      </c>
      <c r="N2506" s="189" t="s">
        <v>143</v>
      </c>
      <c r="O2506" s="189">
        <v>0.23100000000000001</v>
      </c>
      <c r="P2506" s="189">
        <v>0.34399999999999997</v>
      </c>
      <c r="Q2506" s="189">
        <v>0.3</v>
      </c>
      <c r="R2506" s="189">
        <v>0.42</v>
      </c>
      <c r="S2506" s="189">
        <v>6.4000000000000001E-2</v>
      </c>
      <c r="T2506" s="189">
        <v>0.13800000000000001</v>
      </c>
      <c r="U2506" s="189">
        <v>4.0000000000000001E-3</v>
      </c>
      <c r="V2506" s="189">
        <v>3.5999999999999997E-2</v>
      </c>
      <c r="W2506" s="189">
        <v>0.17499999999999999</v>
      </c>
      <c r="X2506" s="189">
        <v>0.27900000000000003</v>
      </c>
      <c r="Y2506" s="189">
        <v>1E-3</v>
      </c>
      <c r="Z2506" s="189">
        <v>2.3E-2</v>
      </c>
      <c r="AA2506" s="189">
        <v>1.0999999999999999E-2</v>
      </c>
      <c r="AB2506" s="189">
        <v>5.2999999999999999E-2</v>
      </c>
    </row>
    <row r="2507" spans="1:28" x14ac:dyDescent="0.25">
      <c r="A2507" s="94" t="s">
        <v>4020</v>
      </c>
      <c r="B2507" s="189" t="s">
        <v>143</v>
      </c>
      <c r="C2507" s="189">
        <v>0.35299374441465592</v>
      </c>
      <c r="D2507" s="189">
        <v>0.20285969615728328</v>
      </c>
      <c r="E2507" s="189">
        <v>7.0598748882931189E-2</v>
      </c>
      <c r="F2507" s="189">
        <v>1.161751563896336E-2</v>
      </c>
      <c r="G2507" s="189">
        <v>0.33869526362823948</v>
      </c>
      <c r="H2507" s="189">
        <v>8.9365504915102768E-4</v>
      </c>
      <c r="I2507" s="189">
        <v>2.2341376228775692E-2</v>
      </c>
      <c r="J2507" s="188">
        <v>1</v>
      </c>
      <c r="K2507" s="190">
        <v>1119</v>
      </c>
      <c r="L2507" s="94"/>
      <c r="M2507" s="189" t="s">
        <v>143</v>
      </c>
      <c r="N2507" s="189" t="s">
        <v>143</v>
      </c>
      <c r="O2507" s="189">
        <v>0.32600000000000001</v>
      </c>
      <c r="P2507" s="189">
        <v>0.38100000000000001</v>
      </c>
      <c r="Q2507" s="189">
        <v>0.18</v>
      </c>
      <c r="R2507" s="189">
        <v>0.22700000000000001</v>
      </c>
      <c r="S2507" s="189">
        <v>5.7000000000000002E-2</v>
      </c>
      <c r="T2507" s="189">
        <v>8.6999999999999994E-2</v>
      </c>
      <c r="U2507" s="189">
        <v>7.0000000000000001E-3</v>
      </c>
      <c r="V2507" s="189">
        <v>0.02</v>
      </c>
      <c r="W2507" s="189">
        <v>0.312</v>
      </c>
      <c r="X2507" s="189">
        <v>0.36699999999999999</v>
      </c>
      <c r="Y2507" s="189">
        <v>0</v>
      </c>
      <c r="Z2507" s="189">
        <v>5.0000000000000001E-3</v>
      </c>
      <c r="AA2507" s="189">
        <v>1.4999999999999999E-2</v>
      </c>
      <c r="AB2507" s="189">
        <v>3.3000000000000002E-2</v>
      </c>
    </row>
    <row r="2508" spans="1:28" x14ac:dyDescent="0.25">
      <c r="A2508" s="94" t="s">
        <v>4021</v>
      </c>
      <c r="B2508" s="189" t="s">
        <v>143</v>
      </c>
      <c r="C2508" s="189">
        <v>0.61885245901639341</v>
      </c>
      <c r="D2508" s="189">
        <v>0.23770491803278687</v>
      </c>
      <c r="E2508" s="189">
        <v>3.2786885245901641E-2</v>
      </c>
      <c r="F2508" s="189" t="s">
        <v>143</v>
      </c>
      <c r="G2508" s="189">
        <v>4.0983606557377046E-2</v>
      </c>
      <c r="H2508" s="189" t="s">
        <v>143</v>
      </c>
      <c r="I2508" s="189">
        <v>6.9672131147540978E-2</v>
      </c>
      <c r="J2508" s="188">
        <v>1</v>
      </c>
      <c r="K2508" s="190">
        <v>244</v>
      </c>
      <c r="L2508" s="94"/>
      <c r="M2508" s="189" t="s">
        <v>143</v>
      </c>
      <c r="N2508" s="189" t="s">
        <v>143</v>
      </c>
      <c r="O2508" s="189">
        <v>0.55700000000000005</v>
      </c>
      <c r="P2508" s="189">
        <v>0.67800000000000005</v>
      </c>
      <c r="Q2508" s="189">
        <v>0.189</v>
      </c>
      <c r="R2508" s="189">
        <v>0.29499999999999998</v>
      </c>
      <c r="S2508" s="189">
        <v>1.7000000000000001E-2</v>
      </c>
      <c r="T2508" s="189">
        <v>6.3E-2</v>
      </c>
      <c r="U2508" s="189" t="s">
        <v>143</v>
      </c>
      <c r="V2508" s="189" t="s">
        <v>143</v>
      </c>
      <c r="W2508" s="189">
        <v>2.1999999999999999E-2</v>
      </c>
      <c r="X2508" s="189">
        <v>7.3999999999999996E-2</v>
      </c>
      <c r="Y2508" s="189" t="s">
        <v>143</v>
      </c>
      <c r="Z2508" s="189" t="s">
        <v>143</v>
      </c>
      <c r="AA2508" s="189">
        <v>4.3999999999999997E-2</v>
      </c>
      <c r="AB2508" s="189">
        <v>0.109</v>
      </c>
    </row>
    <row r="2509" spans="1:28" x14ac:dyDescent="0.25">
      <c r="A2509" s="94" t="s">
        <v>4022</v>
      </c>
      <c r="B2509" s="189" t="s">
        <v>143</v>
      </c>
      <c r="C2509" s="189">
        <v>0.30061349693251532</v>
      </c>
      <c r="D2509" s="189">
        <v>0.32515337423312884</v>
      </c>
      <c r="E2509" s="189">
        <v>6.1349693251533742E-2</v>
      </c>
      <c r="F2509" s="189">
        <v>9.202453987730062E-3</v>
      </c>
      <c r="G2509" s="189">
        <v>0.27300613496932513</v>
      </c>
      <c r="H2509" s="189" t="s">
        <v>143</v>
      </c>
      <c r="I2509" s="189">
        <v>3.0674846625766871E-2</v>
      </c>
      <c r="J2509" s="188">
        <v>0.99999999999999989</v>
      </c>
      <c r="K2509" s="190">
        <v>326</v>
      </c>
      <c r="L2509" s="94"/>
      <c r="M2509" s="189" t="s">
        <v>143</v>
      </c>
      <c r="N2509" s="189" t="s">
        <v>143</v>
      </c>
      <c r="O2509" s="189">
        <v>0.253</v>
      </c>
      <c r="P2509" s="189">
        <v>0.35199999999999998</v>
      </c>
      <c r="Q2509" s="189">
        <v>0.27700000000000002</v>
      </c>
      <c r="R2509" s="189">
        <v>0.378</v>
      </c>
      <c r="S2509" s="189">
        <v>0.04</v>
      </c>
      <c r="T2509" s="189">
        <v>9.2999999999999999E-2</v>
      </c>
      <c r="U2509" s="189">
        <v>3.0000000000000001E-3</v>
      </c>
      <c r="V2509" s="189">
        <v>2.7E-2</v>
      </c>
      <c r="W2509" s="189">
        <v>0.22700000000000001</v>
      </c>
      <c r="X2509" s="189">
        <v>0.32400000000000001</v>
      </c>
      <c r="Y2509" s="189" t="s">
        <v>143</v>
      </c>
      <c r="Z2509" s="189" t="s">
        <v>143</v>
      </c>
      <c r="AA2509" s="189">
        <v>1.7000000000000001E-2</v>
      </c>
      <c r="AB2509" s="189">
        <v>5.6000000000000001E-2</v>
      </c>
    </row>
    <row r="2510" spans="1:28" x14ac:dyDescent="0.25">
      <c r="A2510" s="94" t="s">
        <v>4023</v>
      </c>
      <c r="B2510" s="189" t="s">
        <v>143</v>
      </c>
      <c r="C2510" s="189">
        <v>0.46613545816733065</v>
      </c>
      <c r="D2510" s="189">
        <v>0.17131474103585656</v>
      </c>
      <c r="E2510" s="189">
        <v>5.9760956175298807E-2</v>
      </c>
      <c r="F2510" s="189">
        <v>8.3665338645418322E-2</v>
      </c>
      <c r="G2510" s="189">
        <v>0.19920318725099601</v>
      </c>
      <c r="H2510" s="189" t="s">
        <v>143</v>
      </c>
      <c r="I2510" s="189">
        <v>1.9920318725099601E-2</v>
      </c>
      <c r="J2510" s="188">
        <v>1</v>
      </c>
      <c r="K2510" s="190">
        <v>251</v>
      </c>
      <c r="L2510" s="94"/>
      <c r="M2510" s="189" t="s">
        <v>143</v>
      </c>
      <c r="N2510" s="189" t="s">
        <v>143</v>
      </c>
      <c r="O2510" s="189">
        <v>0.40500000000000003</v>
      </c>
      <c r="P2510" s="189">
        <v>0.52800000000000002</v>
      </c>
      <c r="Q2510" s="189">
        <v>0.13</v>
      </c>
      <c r="R2510" s="189">
        <v>0.223</v>
      </c>
      <c r="S2510" s="189">
        <v>3.6999999999999998E-2</v>
      </c>
      <c r="T2510" s="189">
        <v>9.6000000000000002E-2</v>
      </c>
      <c r="U2510" s="189">
        <v>5.5E-2</v>
      </c>
      <c r="V2510" s="189">
        <v>0.125</v>
      </c>
      <c r="W2510" s="189">
        <v>0.154</v>
      </c>
      <c r="X2510" s="189">
        <v>0.253</v>
      </c>
      <c r="Y2510" s="189" t="s">
        <v>143</v>
      </c>
      <c r="Z2510" s="189" t="s">
        <v>143</v>
      </c>
      <c r="AA2510" s="189">
        <v>8.9999999999999993E-3</v>
      </c>
      <c r="AB2510" s="189">
        <v>4.5999999999999999E-2</v>
      </c>
    </row>
    <row r="2511" spans="1:28" x14ac:dyDescent="0.25">
      <c r="A2511" s="94" t="s">
        <v>4024</v>
      </c>
      <c r="B2511" s="189" t="s">
        <v>143</v>
      </c>
      <c r="C2511" s="189">
        <v>0.2</v>
      </c>
      <c r="D2511" s="189">
        <v>0.20930232558139536</v>
      </c>
      <c r="E2511" s="189">
        <v>6.5116279069767441E-2</v>
      </c>
      <c r="F2511" s="189">
        <v>4.6511627906976744E-3</v>
      </c>
      <c r="G2511" s="189">
        <v>0.49302325581395351</v>
      </c>
      <c r="H2511" s="189">
        <v>4.6511627906976744E-3</v>
      </c>
      <c r="I2511" s="189">
        <v>2.3255813953488372E-2</v>
      </c>
      <c r="J2511" s="188">
        <v>1</v>
      </c>
      <c r="K2511" s="190">
        <v>215</v>
      </c>
      <c r="L2511" s="94"/>
      <c r="M2511" s="189" t="s">
        <v>143</v>
      </c>
      <c r="N2511" s="189" t="s">
        <v>143</v>
      </c>
      <c r="O2511" s="189">
        <v>0.152</v>
      </c>
      <c r="P2511" s="189">
        <v>0.25900000000000001</v>
      </c>
      <c r="Q2511" s="189">
        <v>0.16</v>
      </c>
      <c r="R2511" s="189">
        <v>0.26900000000000002</v>
      </c>
      <c r="S2511" s="189">
        <v>3.9E-2</v>
      </c>
      <c r="T2511" s="189">
        <v>0.106</v>
      </c>
      <c r="U2511" s="189">
        <v>1E-3</v>
      </c>
      <c r="V2511" s="189">
        <v>2.5999999999999999E-2</v>
      </c>
      <c r="W2511" s="189">
        <v>0.42699999999999999</v>
      </c>
      <c r="X2511" s="189">
        <v>0.55900000000000005</v>
      </c>
      <c r="Y2511" s="189">
        <v>1E-3</v>
      </c>
      <c r="Z2511" s="189">
        <v>2.5999999999999999E-2</v>
      </c>
      <c r="AA2511" s="189">
        <v>0.01</v>
      </c>
      <c r="AB2511" s="189">
        <v>5.2999999999999999E-2</v>
      </c>
    </row>
    <row r="2512" spans="1:28" x14ac:dyDescent="0.25">
      <c r="A2512" s="94" t="s">
        <v>4025</v>
      </c>
      <c r="B2512" s="189" t="s">
        <v>143</v>
      </c>
      <c r="C2512" s="189">
        <v>0.41493383742911155</v>
      </c>
      <c r="D2512" s="189">
        <v>0.42344045368620037</v>
      </c>
      <c r="E2512" s="189">
        <v>4.6313799621928164E-2</v>
      </c>
      <c r="F2512" s="189">
        <v>1.1342155009451797E-2</v>
      </c>
      <c r="G2512" s="189">
        <v>7.7504725897920609E-2</v>
      </c>
      <c r="H2512" s="189">
        <v>2.8355387523629491E-3</v>
      </c>
      <c r="I2512" s="189">
        <v>2.3629489603024575E-2</v>
      </c>
      <c r="J2512" s="188">
        <v>1</v>
      </c>
      <c r="K2512" s="190">
        <v>1058</v>
      </c>
      <c r="L2512" s="94"/>
      <c r="M2512" s="189" t="s">
        <v>143</v>
      </c>
      <c r="N2512" s="189" t="s">
        <v>143</v>
      </c>
      <c r="O2512" s="189">
        <v>0.38600000000000001</v>
      </c>
      <c r="P2512" s="189">
        <v>0.44500000000000001</v>
      </c>
      <c r="Q2512" s="189">
        <v>0.39400000000000002</v>
      </c>
      <c r="R2512" s="189">
        <v>0.45300000000000001</v>
      </c>
      <c r="S2512" s="189">
        <v>3.5000000000000003E-2</v>
      </c>
      <c r="T2512" s="189">
        <v>6.0999999999999999E-2</v>
      </c>
      <c r="U2512" s="189">
        <v>6.0000000000000001E-3</v>
      </c>
      <c r="V2512" s="189">
        <v>0.02</v>
      </c>
      <c r="W2512" s="189">
        <v>6.3E-2</v>
      </c>
      <c r="X2512" s="189">
        <v>9.5000000000000001E-2</v>
      </c>
      <c r="Y2512" s="189">
        <v>1E-3</v>
      </c>
      <c r="Z2512" s="189">
        <v>8.0000000000000002E-3</v>
      </c>
      <c r="AA2512" s="189">
        <v>1.6E-2</v>
      </c>
      <c r="AB2512" s="189">
        <v>3.5000000000000003E-2</v>
      </c>
    </row>
    <row r="2513" spans="1:28" x14ac:dyDescent="0.25">
      <c r="A2513" s="94" t="s">
        <v>4026</v>
      </c>
      <c r="B2513" s="189" t="s">
        <v>143</v>
      </c>
      <c r="C2513" s="189">
        <v>0.54950495049504955</v>
      </c>
      <c r="D2513" s="189">
        <v>0.29702970297029702</v>
      </c>
      <c r="E2513" s="189">
        <v>4.4554455445544552E-2</v>
      </c>
      <c r="F2513" s="189" t="s">
        <v>143</v>
      </c>
      <c r="G2513" s="189">
        <v>7.4257425742574254E-2</v>
      </c>
      <c r="H2513" s="189">
        <v>4.9504950495049506E-3</v>
      </c>
      <c r="I2513" s="189">
        <v>2.9702970297029702E-2</v>
      </c>
      <c r="J2513" s="188">
        <v>1</v>
      </c>
      <c r="K2513" s="190">
        <v>202</v>
      </c>
      <c r="L2513" s="94"/>
      <c r="M2513" s="189" t="s">
        <v>143</v>
      </c>
      <c r="N2513" s="189" t="s">
        <v>143</v>
      </c>
      <c r="O2513" s="189">
        <v>0.48099999999999998</v>
      </c>
      <c r="P2513" s="189">
        <v>0.61699999999999999</v>
      </c>
      <c r="Q2513" s="189">
        <v>0.23799999999999999</v>
      </c>
      <c r="R2513" s="189">
        <v>0.36299999999999999</v>
      </c>
      <c r="S2513" s="189">
        <v>2.4E-2</v>
      </c>
      <c r="T2513" s="189">
        <v>8.2000000000000003E-2</v>
      </c>
      <c r="U2513" s="189" t="s">
        <v>143</v>
      </c>
      <c r="V2513" s="189" t="s">
        <v>143</v>
      </c>
      <c r="W2513" s="189">
        <v>4.5999999999999999E-2</v>
      </c>
      <c r="X2513" s="189">
        <v>0.11899999999999999</v>
      </c>
      <c r="Y2513" s="189">
        <v>1E-3</v>
      </c>
      <c r="Z2513" s="189">
        <v>2.8000000000000001E-2</v>
      </c>
      <c r="AA2513" s="189">
        <v>1.4E-2</v>
      </c>
      <c r="AB2513" s="189">
        <v>6.3E-2</v>
      </c>
    </row>
    <row r="2514" spans="1:28" x14ac:dyDescent="0.25">
      <c r="A2514" s="94" t="s">
        <v>4027</v>
      </c>
      <c r="B2514" s="189">
        <v>5.5631940772078267E-2</v>
      </c>
      <c r="C2514" s="189">
        <v>0.31485986250661024</v>
      </c>
      <c r="D2514" s="189">
        <v>0.2700158646218932</v>
      </c>
      <c r="E2514" s="189">
        <v>8.8947646747752518E-2</v>
      </c>
      <c r="F2514" s="189">
        <v>2.2527763088313061E-2</v>
      </c>
      <c r="G2514" s="189">
        <v>0.20877842411422529</v>
      </c>
      <c r="H2514" s="189">
        <v>5.9227921734531994E-3</v>
      </c>
      <c r="I2514" s="189">
        <v>3.3315705975674244E-2</v>
      </c>
      <c r="J2514" s="188">
        <v>1</v>
      </c>
      <c r="K2514" s="190">
        <v>9455</v>
      </c>
      <c r="L2514" s="94"/>
      <c r="M2514" s="189">
        <v>5.0999999999999997E-2</v>
      </c>
      <c r="N2514" s="189">
        <v>0.06</v>
      </c>
      <c r="O2514" s="189">
        <v>0.30599999999999999</v>
      </c>
      <c r="P2514" s="189">
        <v>0.32400000000000001</v>
      </c>
      <c r="Q2514" s="189">
        <v>0.26100000000000001</v>
      </c>
      <c r="R2514" s="189">
        <v>0.27900000000000003</v>
      </c>
      <c r="S2514" s="189">
        <v>8.3000000000000004E-2</v>
      </c>
      <c r="T2514" s="189">
        <v>9.5000000000000001E-2</v>
      </c>
      <c r="U2514" s="189">
        <v>0.02</v>
      </c>
      <c r="V2514" s="189">
        <v>2.5999999999999999E-2</v>
      </c>
      <c r="W2514" s="189">
        <v>0.20100000000000001</v>
      </c>
      <c r="X2514" s="189">
        <v>0.217</v>
      </c>
      <c r="Y2514" s="189">
        <v>5.0000000000000001E-3</v>
      </c>
      <c r="Z2514" s="189">
        <v>8.0000000000000002E-3</v>
      </c>
      <c r="AA2514" s="189">
        <v>0.03</v>
      </c>
      <c r="AB2514" s="189">
        <v>3.6999999999999998E-2</v>
      </c>
    </row>
    <row r="2515" spans="1:28" x14ac:dyDescent="0.25">
      <c r="A2515" s="94" t="s">
        <v>4028</v>
      </c>
      <c r="B2515" s="189" t="s">
        <v>143</v>
      </c>
      <c r="C2515" s="189">
        <v>0.40993788819875776</v>
      </c>
      <c r="D2515" s="189">
        <v>0.2236024844720497</v>
      </c>
      <c r="E2515" s="189">
        <v>0.13664596273291926</v>
      </c>
      <c r="F2515" s="189">
        <v>3.4161490683229816E-2</v>
      </c>
      <c r="G2515" s="189">
        <v>0.16459627329192547</v>
      </c>
      <c r="H2515" s="189">
        <v>3.105590062111801E-3</v>
      </c>
      <c r="I2515" s="189">
        <v>2.7950310559006212E-2</v>
      </c>
      <c r="J2515" s="188">
        <v>1</v>
      </c>
      <c r="K2515" s="190">
        <v>322</v>
      </c>
      <c r="L2515" s="94"/>
      <c r="M2515" s="189" t="s">
        <v>143</v>
      </c>
      <c r="N2515" s="189" t="s">
        <v>143</v>
      </c>
      <c r="O2515" s="189">
        <v>0.35799999999999998</v>
      </c>
      <c r="P2515" s="189">
        <v>0.46400000000000002</v>
      </c>
      <c r="Q2515" s="189">
        <v>0.182</v>
      </c>
      <c r="R2515" s="189">
        <v>0.27200000000000002</v>
      </c>
      <c r="S2515" s="189">
        <v>0.10299999999999999</v>
      </c>
      <c r="T2515" s="189">
        <v>0.17799999999999999</v>
      </c>
      <c r="U2515" s="189">
        <v>1.9E-2</v>
      </c>
      <c r="V2515" s="189">
        <v>0.06</v>
      </c>
      <c r="W2515" s="189">
        <v>0.128</v>
      </c>
      <c r="X2515" s="189">
        <v>0.20899999999999999</v>
      </c>
      <c r="Y2515" s="189">
        <v>1E-3</v>
      </c>
      <c r="Z2515" s="189">
        <v>1.7000000000000001E-2</v>
      </c>
      <c r="AA2515" s="189">
        <v>1.4999999999999999E-2</v>
      </c>
      <c r="AB2515" s="189">
        <v>5.1999999999999998E-2</v>
      </c>
    </row>
    <row r="2516" spans="1:28" x14ac:dyDescent="0.25">
      <c r="A2516" s="94" t="s">
        <v>4029</v>
      </c>
      <c r="B2516" s="189" t="s">
        <v>143</v>
      </c>
      <c r="C2516" s="189">
        <v>6.6914498141263934E-2</v>
      </c>
      <c r="D2516" s="189">
        <v>0.21561338289962825</v>
      </c>
      <c r="E2516" s="189">
        <v>5.204460966542751E-2</v>
      </c>
      <c r="F2516" s="189">
        <v>1.4869888475836431E-2</v>
      </c>
      <c r="G2516" s="189">
        <v>0.55390334572490707</v>
      </c>
      <c r="H2516" s="189">
        <v>4.8327137546468404E-2</v>
      </c>
      <c r="I2516" s="189">
        <v>4.8327137546468404E-2</v>
      </c>
      <c r="J2516" s="188">
        <v>1</v>
      </c>
      <c r="K2516" s="190">
        <v>269</v>
      </c>
      <c r="L2516" s="94"/>
      <c r="M2516" s="189" t="s">
        <v>143</v>
      </c>
      <c r="N2516" s="189" t="s">
        <v>143</v>
      </c>
      <c r="O2516" s="189">
        <v>4.2999999999999997E-2</v>
      </c>
      <c r="P2516" s="189">
        <v>0.10299999999999999</v>
      </c>
      <c r="Q2516" s="189">
        <v>0.17100000000000001</v>
      </c>
      <c r="R2516" s="189">
        <v>0.26900000000000002</v>
      </c>
      <c r="S2516" s="189">
        <v>3.1E-2</v>
      </c>
      <c r="T2516" s="189">
        <v>8.5000000000000006E-2</v>
      </c>
      <c r="U2516" s="189">
        <v>6.0000000000000001E-3</v>
      </c>
      <c r="V2516" s="189">
        <v>3.7999999999999999E-2</v>
      </c>
      <c r="W2516" s="189">
        <v>0.49399999999999999</v>
      </c>
      <c r="X2516" s="189">
        <v>0.61199999999999999</v>
      </c>
      <c r="Y2516" s="189">
        <v>2.8000000000000001E-2</v>
      </c>
      <c r="Z2516" s="189">
        <v>8.1000000000000003E-2</v>
      </c>
      <c r="AA2516" s="189">
        <v>2.8000000000000001E-2</v>
      </c>
      <c r="AB2516" s="189">
        <v>8.1000000000000003E-2</v>
      </c>
    </row>
    <row r="2517" spans="1:28" x14ac:dyDescent="0.25">
      <c r="A2517" s="94" t="s">
        <v>4030</v>
      </c>
      <c r="B2517" s="189">
        <v>0.76441102756892232</v>
      </c>
      <c r="C2517" s="189" t="s">
        <v>143</v>
      </c>
      <c r="D2517" s="189">
        <v>0.19047619047619047</v>
      </c>
      <c r="E2517" s="189">
        <v>2.5062656641604009E-2</v>
      </c>
      <c r="F2517" s="189">
        <v>2.5062656641604009E-3</v>
      </c>
      <c r="G2517" s="189">
        <v>2.5062656641604009E-3</v>
      </c>
      <c r="H2517" s="189" t="s">
        <v>143</v>
      </c>
      <c r="I2517" s="189">
        <v>1.5037593984962405E-2</v>
      </c>
      <c r="J2517" s="188">
        <v>0.99999999999999989</v>
      </c>
      <c r="K2517" s="190">
        <v>399</v>
      </c>
      <c r="L2517" s="94"/>
      <c r="M2517" s="189">
        <v>0.72</v>
      </c>
      <c r="N2517" s="189">
        <v>0.80300000000000005</v>
      </c>
      <c r="O2517" s="189" t="s">
        <v>143</v>
      </c>
      <c r="P2517" s="189" t="s">
        <v>143</v>
      </c>
      <c r="Q2517" s="189">
        <v>0.155</v>
      </c>
      <c r="R2517" s="189">
        <v>0.23200000000000001</v>
      </c>
      <c r="S2517" s="189">
        <v>1.4E-2</v>
      </c>
      <c r="T2517" s="189">
        <v>4.5999999999999999E-2</v>
      </c>
      <c r="U2517" s="189">
        <v>0</v>
      </c>
      <c r="V2517" s="189">
        <v>1.4E-2</v>
      </c>
      <c r="W2517" s="189">
        <v>0</v>
      </c>
      <c r="X2517" s="189">
        <v>1.4E-2</v>
      </c>
      <c r="Y2517" s="189" t="s">
        <v>143</v>
      </c>
      <c r="Z2517" s="189" t="s">
        <v>143</v>
      </c>
      <c r="AA2517" s="189">
        <v>7.0000000000000001E-3</v>
      </c>
      <c r="AB2517" s="189">
        <v>3.2000000000000001E-2</v>
      </c>
    </row>
    <row r="2518" spans="1:28" x14ac:dyDescent="0.25">
      <c r="A2518" s="94" t="s">
        <v>4031</v>
      </c>
      <c r="B2518" s="189">
        <v>0.10204081632653061</v>
      </c>
      <c r="C2518" s="189">
        <v>0.24659863945578231</v>
      </c>
      <c r="D2518" s="189">
        <v>0.29251700680272108</v>
      </c>
      <c r="E2518" s="189">
        <v>5.6122448979591837E-2</v>
      </c>
      <c r="F2518" s="189">
        <v>3.1462585034013606E-2</v>
      </c>
      <c r="G2518" s="189">
        <v>0.23809523809523808</v>
      </c>
      <c r="H2518" s="189">
        <v>5.9523809523809521E-3</v>
      </c>
      <c r="I2518" s="189">
        <v>2.7210884353741496E-2</v>
      </c>
      <c r="J2518" s="188">
        <v>1</v>
      </c>
      <c r="K2518" s="190">
        <v>1176</v>
      </c>
      <c r="L2518" s="94"/>
      <c r="M2518" s="189">
        <v>8.5999999999999993E-2</v>
      </c>
      <c r="N2518" s="189">
        <v>0.121</v>
      </c>
      <c r="O2518" s="189">
        <v>0.223</v>
      </c>
      <c r="P2518" s="189">
        <v>0.27200000000000002</v>
      </c>
      <c r="Q2518" s="189">
        <v>0.26700000000000002</v>
      </c>
      <c r="R2518" s="189">
        <v>0.31900000000000001</v>
      </c>
      <c r="S2518" s="189">
        <v>4.3999999999999997E-2</v>
      </c>
      <c r="T2518" s="189">
        <v>7.0999999999999994E-2</v>
      </c>
      <c r="U2518" s="189">
        <v>2.3E-2</v>
      </c>
      <c r="V2518" s="189">
        <v>4.2999999999999997E-2</v>
      </c>
      <c r="W2518" s="189">
        <v>0.215</v>
      </c>
      <c r="X2518" s="189">
        <v>0.26300000000000001</v>
      </c>
      <c r="Y2518" s="189">
        <v>3.0000000000000001E-3</v>
      </c>
      <c r="Z2518" s="189">
        <v>1.2E-2</v>
      </c>
      <c r="AA2518" s="189">
        <v>1.9E-2</v>
      </c>
      <c r="AB2518" s="189">
        <v>3.7999999999999999E-2</v>
      </c>
    </row>
    <row r="2519" spans="1:28" x14ac:dyDescent="0.25">
      <c r="A2519" s="94" t="s">
        <v>4032</v>
      </c>
      <c r="B2519" s="189">
        <v>0.28666666666666668</v>
      </c>
      <c r="C2519" s="189">
        <v>0.49925925925925924</v>
      </c>
      <c r="D2519" s="189">
        <v>0.12</v>
      </c>
      <c r="E2519" s="189">
        <v>0.02</v>
      </c>
      <c r="F2519" s="189">
        <v>2.9629629629629628E-3</v>
      </c>
      <c r="G2519" s="189">
        <v>4.0740740740740744E-2</v>
      </c>
      <c r="H2519" s="189">
        <v>4.4444444444444444E-3</v>
      </c>
      <c r="I2519" s="189">
        <v>2.5925925925925925E-2</v>
      </c>
      <c r="J2519" s="188">
        <v>1</v>
      </c>
      <c r="K2519" s="190">
        <v>1350</v>
      </c>
      <c r="L2519" s="94"/>
      <c r="M2519" s="189">
        <v>0.26300000000000001</v>
      </c>
      <c r="N2519" s="189">
        <v>0.311</v>
      </c>
      <c r="O2519" s="189">
        <v>0.47299999999999998</v>
      </c>
      <c r="P2519" s="189">
        <v>0.52600000000000002</v>
      </c>
      <c r="Q2519" s="189">
        <v>0.104</v>
      </c>
      <c r="R2519" s="189">
        <v>0.13800000000000001</v>
      </c>
      <c r="S2519" s="189">
        <v>1.4E-2</v>
      </c>
      <c r="T2519" s="189">
        <v>2.9000000000000001E-2</v>
      </c>
      <c r="U2519" s="189">
        <v>1E-3</v>
      </c>
      <c r="V2519" s="189">
        <v>8.0000000000000002E-3</v>
      </c>
      <c r="W2519" s="189">
        <v>3.1E-2</v>
      </c>
      <c r="X2519" s="189">
        <v>5.2999999999999999E-2</v>
      </c>
      <c r="Y2519" s="189">
        <v>2E-3</v>
      </c>
      <c r="Z2519" s="189">
        <v>0.01</v>
      </c>
      <c r="AA2519" s="189">
        <v>1.9E-2</v>
      </c>
      <c r="AB2519" s="189">
        <v>3.5999999999999997E-2</v>
      </c>
    </row>
    <row r="2520" spans="1:28" x14ac:dyDescent="0.25">
      <c r="A2520" s="94" t="s">
        <v>4033</v>
      </c>
      <c r="B2520" s="189" t="s">
        <v>143</v>
      </c>
      <c r="C2520" s="189">
        <v>0.21033210332103322</v>
      </c>
      <c r="D2520" s="189">
        <v>0.31365313653136534</v>
      </c>
      <c r="E2520" s="189">
        <v>0.21033210332103322</v>
      </c>
      <c r="F2520" s="189">
        <v>1.8450184501845018E-2</v>
      </c>
      <c r="G2520" s="189">
        <v>0.22140221402214022</v>
      </c>
      <c r="H2520" s="189">
        <v>3.6900369003690036E-3</v>
      </c>
      <c r="I2520" s="189">
        <v>2.2140221402214021E-2</v>
      </c>
      <c r="J2520" s="188">
        <v>1</v>
      </c>
      <c r="K2520" s="190">
        <v>271</v>
      </c>
      <c r="L2520" s="94"/>
      <c r="M2520" s="189" t="s">
        <v>143</v>
      </c>
      <c r="N2520" s="189" t="s">
        <v>143</v>
      </c>
      <c r="O2520" s="189">
        <v>0.16600000000000001</v>
      </c>
      <c r="P2520" s="189">
        <v>0.26300000000000001</v>
      </c>
      <c r="Q2520" s="189">
        <v>0.26100000000000001</v>
      </c>
      <c r="R2520" s="189">
        <v>0.371</v>
      </c>
      <c r="S2520" s="189">
        <v>0.16600000000000001</v>
      </c>
      <c r="T2520" s="189">
        <v>0.26300000000000001</v>
      </c>
      <c r="U2520" s="189">
        <v>8.0000000000000002E-3</v>
      </c>
      <c r="V2520" s="189">
        <v>4.2000000000000003E-2</v>
      </c>
      <c r="W2520" s="189">
        <v>0.17599999999999999</v>
      </c>
      <c r="X2520" s="189">
        <v>0.27500000000000002</v>
      </c>
      <c r="Y2520" s="189">
        <v>1E-3</v>
      </c>
      <c r="Z2520" s="189">
        <v>2.1000000000000001E-2</v>
      </c>
      <c r="AA2520" s="189">
        <v>0.01</v>
      </c>
      <c r="AB2520" s="189">
        <v>4.7E-2</v>
      </c>
    </row>
    <row r="2521" spans="1:28" x14ac:dyDescent="0.25">
      <c r="A2521" s="94" t="s">
        <v>4034</v>
      </c>
      <c r="B2521" s="189" t="s">
        <v>143</v>
      </c>
      <c r="C2521" s="189">
        <v>0.29915966386554621</v>
      </c>
      <c r="D2521" s="189">
        <v>0.19663865546218487</v>
      </c>
      <c r="E2521" s="189">
        <v>9.8319327731092435E-2</v>
      </c>
      <c r="F2521" s="189">
        <v>2.100840336134454E-2</v>
      </c>
      <c r="G2521" s="189">
        <v>0.34453781512605042</v>
      </c>
      <c r="H2521" s="189">
        <v>6.7226890756302525E-3</v>
      </c>
      <c r="I2521" s="189">
        <v>3.3613445378151259E-2</v>
      </c>
      <c r="J2521" s="188">
        <v>1</v>
      </c>
      <c r="K2521" s="190">
        <v>1190</v>
      </c>
      <c r="L2521" s="94"/>
      <c r="M2521" s="189" t="s">
        <v>143</v>
      </c>
      <c r="N2521" s="189" t="s">
        <v>143</v>
      </c>
      <c r="O2521" s="189">
        <v>0.27400000000000002</v>
      </c>
      <c r="P2521" s="189">
        <v>0.32600000000000001</v>
      </c>
      <c r="Q2521" s="189">
        <v>0.17499999999999999</v>
      </c>
      <c r="R2521" s="189">
        <v>0.22</v>
      </c>
      <c r="S2521" s="189">
        <v>8.3000000000000004E-2</v>
      </c>
      <c r="T2521" s="189">
        <v>0.11700000000000001</v>
      </c>
      <c r="U2521" s="189">
        <v>1.4E-2</v>
      </c>
      <c r="V2521" s="189">
        <v>3.1E-2</v>
      </c>
      <c r="W2521" s="189">
        <v>0.318</v>
      </c>
      <c r="X2521" s="189">
        <v>0.372</v>
      </c>
      <c r="Y2521" s="189">
        <v>3.0000000000000001E-3</v>
      </c>
      <c r="Z2521" s="189">
        <v>1.2999999999999999E-2</v>
      </c>
      <c r="AA2521" s="189">
        <v>2.5000000000000001E-2</v>
      </c>
      <c r="AB2521" s="189">
        <v>4.4999999999999998E-2</v>
      </c>
    </row>
    <row r="2522" spans="1:28" x14ac:dyDescent="0.25">
      <c r="A2522" s="94" t="s">
        <v>4035</v>
      </c>
      <c r="B2522" s="189" t="s">
        <v>143</v>
      </c>
      <c r="C2522" s="189">
        <v>0.52222222222222225</v>
      </c>
      <c r="D2522" s="189">
        <v>0.31666666666666665</v>
      </c>
      <c r="E2522" s="189">
        <v>4.4444444444444446E-2</v>
      </c>
      <c r="F2522" s="189">
        <v>5.5555555555555558E-3</v>
      </c>
      <c r="G2522" s="189">
        <v>1.1111111111111112E-2</v>
      </c>
      <c r="H2522" s="189">
        <v>2.7777777777777779E-3</v>
      </c>
      <c r="I2522" s="189">
        <v>9.7222222222222224E-2</v>
      </c>
      <c r="J2522" s="188">
        <v>0.99999999999999989</v>
      </c>
      <c r="K2522" s="190">
        <v>360</v>
      </c>
      <c r="L2522" s="94"/>
      <c r="M2522" s="189" t="s">
        <v>143</v>
      </c>
      <c r="N2522" s="189" t="s">
        <v>143</v>
      </c>
      <c r="O2522" s="189">
        <v>0.47099999999999997</v>
      </c>
      <c r="P2522" s="189">
        <v>0.57299999999999995</v>
      </c>
      <c r="Q2522" s="189">
        <v>0.27100000000000002</v>
      </c>
      <c r="R2522" s="189">
        <v>0.36599999999999999</v>
      </c>
      <c r="S2522" s="189">
        <v>2.8000000000000001E-2</v>
      </c>
      <c r="T2522" s="189">
        <v>7.0999999999999994E-2</v>
      </c>
      <c r="U2522" s="189">
        <v>2E-3</v>
      </c>
      <c r="V2522" s="189">
        <v>0.02</v>
      </c>
      <c r="W2522" s="189">
        <v>4.0000000000000001E-3</v>
      </c>
      <c r="X2522" s="189">
        <v>2.8000000000000001E-2</v>
      </c>
      <c r="Y2522" s="189">
        <v>0</v>
      </c>
      <c r="Z2522" s="189">
        <v>1.6E-2</v>
      </c>
      <c r="AA2522" s="189">
        <v>7.0999999999999994E-2</v>
      </c>
      <c r="AB2522" s="189">
        <v>0.13200000000000001</v>
      </c>
    </row>
    <row r="2523" spans="1:28" x14ac:dyDescent="0.25">
      <c r="A2523" s="94" t="s">
        <v>4036</v>
      </c>
      <c r="B2523" s="189" t="s">
        <v>143</v>
      </c>
      <c r="C2523" s="189">
        <v>0.19714285714285715</v>
      </c>
      <c r="D2523" s="189">
        <v>0.37428571428571428</v>
      </c>
      <c r="E2523" s="189">
        <v>9.1428571428571428E-2</v>
      </c>
      <c r="F2523" s="189">
        <v>3.7142857142857144E-2</v>
      </c>
      <c r="G2523" s="189">
        <v>0.26</v>
      </c>
      <c r="H2523" s="189" t="s">
        <v>143</v>
      </c>
      <c r="I2523" s="189">
        <v>0.04</v>
      </c>
      <c r="J2523" s="188">
        <v>1</v>
      </c>
      <c r="K2523" s="190">
        <v>350</v>
      </c>
      <c r="L2523" s="94"/>
      <c r="M2523" s="189" t="s">
        <v>143</v>
      </c>
      <c r="N2523" s="189" t="s">
        <v>143</v>
      </c>
      <c r="O2523" s="189">
        <v>0.159</v>
      </c>
      <c r="P2523" s="189">
        <v>0.24199999999999999</v>
      </c>
      <c r="Q2523" s="189">
        <v>0.32500000000000001</v>
      </c>
      <c r="R2523" s="189">
        <v>0.42599999999999999</v>
      </c>
      <c r="S2523" s="189">
        <v>6.6000000000000003E-2</v>
      </c>
      <c r="T2523" s="189">
        <v>0.126</v>
      </c>
      <c r="U2523" s="189">
        <v>2.1999999999999999E-2</v>
      </c>
      <c r="V2523" s="189">
        <v>6.3E-2</v>
      </c>
      <c r="W2523" s="189">
        <v>0.217</v>
      </c>
      <c r="X2523" s="189">
        <v>0.308</v>
      </c>
      <c r="Y2523" s="189" t="s">
        <v>143</v>
      </c>
      <c r="Z2523" s="189" t="s">
        <v>143</v>
      </c>
      <c r="AA2523" s="189">
        <v>2.4E-2</v>
      </c>
      <c r="AB2523" s="189">
        <v>6.6000000000000003E-2</v>
      </c>
    </row>
    <row r="2524" spans="1:28" x14ac:dyDescent="0.25">
      <c r="A2524" s="94" t="s">
        <v>4037</v>
      </c>
      <c r="B2524" s="189" t="s">
        <v>143</v>
      </c>
      <c r="C2524" s="189">
        <v>0.35820895522388058</v>
      </c>
      <c r="D2524" s="189">
        <v>0.22761194029850745</v>
      </c>
      <c r="E2524" s="189">
        <v>5.2238805970149252E-2</v>
      </c>
      <c r="F2524" s="189">
        <v>0.11567164179104478</v>
      </c>
      <c r="G2524" s="189">
        <v>0.20895522388059701</v>
      </c>
      <c r="H2524" s="189">
        <v>1.1194029850746268E-2</v>
      </c>
      <c r="I2524" s="189">
        <v>2.6119402985074626E-2</v>
      </c>
      <c r="J2524" s="188">
        <v>1</v>
      </c>
      <c r="K2524" s="190">
        <v>268</v>
      </c>
      <c r="L2524" s="94"/>
      <c r="M2524" s="189" t="s">
        <v>143</v>
      </c>
      <c r="N2524" s="189" t="s">
        <v>143</v>
      </c>
      <c r="O2524" s="189">
        <v>0.30299999999999999</v>
      </c>
      <c r="P2524" s="189">
        <v>0.41699999999999998</v>
      </c>
      <c r="Q2524" s="189">
        <v>0.18099999999999999</v>
      </c>
      <c r="R2524" s="189">
        <v>0.28100000000000003</v>
      </c>
      <c r="S2524" s="189">
        <v>3.1E-2</v>
      </c>
      <c r="T2524" s="189">
        <v>8.5999999999999993E-2</v>
      </c>
      <c r="U2524" s="189">
        <v>8.3000000000000004E-2</v>
      </c>
      <c r="V2524" s="189">
        <v>0.16</v>
      </c>
      <c r="W2524" s="189">
        <v>0.16500000000000001</v>
      </c>
      <c r="X2524" s="189">
        <v>0.26200000000000001</v>
      </c>
      <c r="Y2524" s="189">
        <v>4.0000000000000001E-3</v>
      </c>
      <c r="Z2524" s="189">
        <v>3.2000000000000001E-2</v>
      </c>
      <c r="AA2524" s="189">
        <v>1.2999999999999999E-2</v>
      </c>
      <c r="AB2524" s="189">
        <v>5.2999999999999999E-2</v>
      </c>
    </row>
    <row r="2525" spans="1:28" x14ac:dyDescent="0.25">
      <c r="A2525" s="94" t="s">
        <v>4038</v>
      </c>
      <c r="B2525" s="189" t="s">
        <v>143</v>
      </c>
      <c r="C2525" s="189">
        <v>0.13229571984435798</v>
      </c>
      <c r="D2525" s="189">
        <v>0.21011673151750973</v>
      </c>
      <c r="E2525" s="189">
        <v>0.12062256809338522</v>
      </c>
      <c r="F2525" s="189">
        <v>2.3346303501945526E-2</v>
      </c>
      <c r="G2525" s="189">
        <v>0.45914396887159531</v>
      </c>
      <c r="H2525" s="189">
        <v>3.8910505836575876E-3</v>
      </c>
      <c r="I2525" s="189">
        <v>5.0583657587548639E-2</v>
      </c>
      <c r="J2525" s="188">
        <v>1</v>
      </c>
      <c r="K2525" s="190">
        <v>257</v>
      </c>
      <c r="L2525" s="94"/>
      <c r="M2525" s="189" t="s">
        <v>143</v>
      </c>
      <c r="N2525" s="189" t="s">
        <v>143</v>
      </c>
      <c r="O2525" s="189">
        <v>9.6000000000000002E-2</v>
      </c>
      <c r="P2525" s="189">
        <v>0.17899999999999999</v>
      </c>
      <c r="Q2525" s="189">
        <v>0.16500000000000001</v>
      </c>
      <c r="R2525" s="189">
        <v>0.26400000000000001</v>
      </c>
      <c r="S2525" s="189">
        <v>8.5999999999999993E-2</v>
      </c>
      <c r="T2525" s="189">
        <v>0.16600000000000001</v>
      </c>
      <c r="U2525" s="189">
        <v>1.0999999999999999E-2</v>
      </c>
      <c r="V2525" s="189">
        <v>0.05</v>
      </c>
      <c r="W2525" s="189">
        <v>0.39900000000000002</v>
      </c>
      <c r="X2525" s="189">
        <v>0.52</v>
      </c>
      <c r="Y2525" s="189">
        <v>1E-3</v>
      </c>
      <c r="Z2525" s="189">
        <v>2.1999999999999999E-2</v>
      </c>
      <c r="AA2525" s="189">
        <v>0.03</v>
      </c>
      <c r="AB2525" s="189">
        <v>8.5000000000000006E-2</v>
      </c>
    </row>
    <row r="2526" spans="1:28" x14ac:dyDescent="0.25">
      <c r="A2526" s="94" t="s">
        <v>4039</v>
      </c>
      <c r="B2526" s="189" t="s">
        <v>143</v>
      </c>
      <c r="C2526" s="189">
        <v>0.39939024390243905</v>
      </c>
      <c r="D2526" s="189">
        <v>0.38643292682926828</v>
      </c>
      <c r="E2526" s="189">
        <v>9.6036585365853661E-2</v>
      </c>
      <c r="F2526" s="189">
        <v>9.9085365853658538E-3</v>
      </c>
      <c r="G2526" s="189">
        <v>7.926829268292683E-2</v>
      </c>
      <c r="H2526" s="189" t="s">
        <v>143</v>
      </c>
      <c r="I2526" s="189">
        <v>2.8963414634146343E-2</v>
      </c>
      <c r="J2526" s="188">
        <v>1</v>
      </c>
      <c r="K2526" s="190">
        <v>1312</v>
      </c>
      <c r="L2526" s="94"/>
      <c r="M2526" s="189" t="s">
        <v>143</v>
      </c>
      <c r="N2526" s="189" t="s">
        <v>143</v>
      </c>
      <c r="O2526" s="189">
        <v>0.373</v>
      </c>
      <c r="P2526" s="189">
        <v>0.42599999999999999</v>
      </c>
      <c r="Q2526" s="189">
        <v>0.36</v>
      </c>
      <c r="R2526" s="189">
        <v>0.41299999999999998</v>
      </c>
      <c r="S2526" s="189">
        <v>8.1000000000000003E-2</v>
      </c>
      <c r="T2526" s="189">
        <v>0.113</v>
      </c>
      <c r="U2526" s="189">
        <v>6.0000000000000001E-3</v>
      </c>
      <c r="V2526" s="189">
        <v>1.7000000000000001E-2</v>
      </c>
      <c r="W2526" s="189">
        <v>6.6000000000000003E-2</v>
      </c>
      <c r="X2526" s="189">
        <v>9.5000000000000001E-2</v>
      </c>
      <c r="Y2526" s="189" t="s">
        <v>143</v>
      </c>
      <c r="Z2526" s="189" t="s">
        <v>143</v>
      </c>
      <c r="AA2526" s="189">
        <v>2.1000000000000001E-2</v>
      </c>
      <c r="AB2526" s="189">
        <v>0.04</v>
      </c>
    </row>
    <row r="2527" spans="1:28" x14ac:dyDescent="0.25">
      <c r="A2527" s="94" t="s">
        <v>4040</v>
      </c>
      <c r="B2527" s="189" t="s">
        <v>143</v>
      </c>
      <c r="C2527" s="189">
        <v>0.45454545454545453</v>
      </c>
      <c r="D2527" s="189">
        <v>0.354978354978355</v>
      </c>
      <c r="E2527" s="189">
        <v>3.0303030303030304E-2</v>
      </c>
      <c r="F2527" s="189">
        <v>1.2987012987012988E-2</v>
      </c>
      <c r="G2527" s="189">
        <v>7.792207792207792E-2</v>
      </c>
      <c r="H2527" s="189">
        <v>1.7316017316017316E-2</v>
      </c>
      <c r="I2527" s="189">
        <v>5.1948051948051951E-2</v>
      </c>
      <c r="J2527" s="188">
        <v>1</v>
      </c>
      <c r="K2527" s="190">
        <v>231</v>
      </c>
      <c r="L2527" s="94"/>
      <c r="M2527" s="189" t="s">
        <v>143</v>
      </c>
      <c r="N2527" s="189" t="s">
        <v>143</v>
      </c>
      <c r="O2527" s="189">
        <v>0.39200000000000002</v>
      </c>
      <c r="P2527" s="189">
        <v>0.51900000000000002</v>
      </c>
      <c r="Q2527" s="189">
        <v>0.29599999999999999</v>
      </c>
      <c r="R2527" s="189">
        <v>0.41899999999999998</v>
      </c>
      <c r="S2527" s="189">
        <v>1.4999999999999999E-2</v>
      </c>
      <c r="T2527" s="189">
        <v>6.0999999999999999E-2</v>
      </c>
      <c r="U2527" s="189">
        <v>4.0000000000000001E-3</v>
      </c>
      <c r="V2527" s="189">
        <v>3.6999999999999998E-2</v>
      </c>
      <c r="W2527" s="189">
        <v>0.05</v>
      </c>
      <c r="X2527" s="189">
        <v>0.12</v>
      </c>
      <c r="Y2527" s="189">
        <v>7.0000000000000001E-3</v>
      </c>
      <c r="Z2527" s="189">
        <v>4.3999999999999997E-2</v>
      </c>
      <c r="AA2527" s="189">
        <v>0.03</v>
      </c>
      <c r="AB2527" s="189">
        <v>8.8999999999999996E-2</v>
      </c>
    </row>
    <row r="2528" spans="1:28" x14ac:dyDescent="0.25">
      <c r="A2528" s="94" t="s">
        <v>4041</v>
      </c>
      <c r="B2528" s="189">
        <v>5.522523430414189E-2</v>
      </c>
      <c r="C2528" s="189">
        <v>0.36067721455205082</v>
      </c>
      <c r="D2528" s="189">
        <v>0.25284692129396352</v>
      </c>
      <c r="E2528" s="189">
        <v>7.4473445530585505E-2</v>
      </c>
      <c r="F2528" s="189">
        <v>1.8845107326413382E-2</v>
      </c>
      <c r="G2528" s="189">
        <v>0.21414894689106118</v>
      </c>
      <c r="H2528" s="189">
        <v>4.5349188753401187E-3</v>
      </c>
      <c r="I2528" s="189">
        <v>1.9248211226443615E-2</v>
      </c>
      <c r="J2528" s="188">
        <v>1</v>
      </c>
      <c r="K2528" s="190">
        <v>9923</v>
      </c>
      <c r="L2528" s="94"/>
      <c r="M2528" s="189">
        <v>5.0999999999999997E-2</v>
      </c>
      <c r="N2528" s="189">
        <v>0.06</v>
      </c>
      <c r="O2528" s="189">
        <v>0.35099999999999998</v>
      </c>
      <c r="P2528" s="189">
        <v>0.37</v>
      </c>
      <c r="Q2528" s="189">
        <v>0.24399999999999999</v>
      </c>
      <c r="R2528" s="189">
        <v>0.26100000000000001</v>
      </c>
      <c r="S2528" s="189">
        <v>6.9000000000000006E-2</v>
      </c>
      <c r="T2528" s="189">
        <v>0.08</v>
      </c>
      <c r="U2528" s="189">
        <v>1.6E-2</v>
      </c>
      <c r="V2528" s="189">
        <v>2.1999999999999999E-2</v>
      </c>
      <c r="W2528" s="189">
        <v>0.20599999999999999</v>
      </c>
      <c r="X2528" s="189">
        <v>0.222</v>
      </c>
      <c r="Y2528" s="189">
        <v>3.0000000000000001E-3</v>
      </c>
      <c r="Z2528" s="189">
        <v>6.0000000000000001E-3</v>
      </c>
      <c r="AA2528" s="189">
        <v>1.7000000000000001E-2</v>
      </c>
      <c r="AB2528" s="189">
        <v>2.1999999999999999E-2</v>
      </c>
    </row>
    <row r="2529" spans="1:28" x14ac:dyDescent="0.25">
      <c r="A2529" s="94" t="s">
        <v>4042</v>
      </c>
      <c r="B2529" s="189" t="s">
        <v>143</v>
      </c>
      <c r="C2529" s="189">
        <v>0.41194029850746267</v>
      </c>
      <c r="D2529" s="189">
        <v>0.27164179104477609</v>
      </c>
      <c r="E2529" s="189">
        <v>8.9552238805970144E-2</v>
      </c>
      <c r="F2529" s="189">
        <v>2.0895522388059702E-2</v>
      </c>
      <c r="G2529" s="189">
        <v>0.17611940298507461</v>
      </c>
      <c r="H2529" s="189">
        <v>5.9701492537313433E-3</v>
      </c>
      <c r="I2529" s="189">
        <v>2.3880597014925373E-2</v>
      </c>
      <c r="J2529" s="188">
        <v>0.99999999999999989</v>
      </c>
      <c r="K2529" s="190">
        <v>335</v>
      </c>
      <c r="L2529" s="94"/>
      <c r="M2529" s="189" t="s">
        <v>143</v>
      </c>
      <c r="N2529" s="189" t="s">
        <v>143</v>
      </c>
      <c r="O2529" s="189">
        <v>0.36099999999999999</v>
      </c>
      <c r="P2529" s="189">
        <v>0.46500000000000002</v>
      </c>
      <c r="Q2529" s="189">
        <v>0.22700000000000001</v>
      </c>
      <c r="R2529" s="189">
        <v>0.32200000000000001</v>
      </c>
      <c r="S2529" s="189">
        <v>6.3E-2</v>
      </c>
      <c r="T2529" s="189">
        <v>0.125</v>
      </c>
      <c r="U2529" s="189">
        <v>0.01</v>
      </c>
      <c r="V2529" s="189">
        <v>4.2000000000000003E-2</v>
      </c>
      <c r="W2529" s="189">
        <v>0.13900000000000001</v>
      </c>
      <c r="X2529" s="189">
        <v>0.221</v>
      </c>
      <c r="Y2529" s="189">
        <v>2E-3</v>
      </c>
      <c r="Z2529" s="189">
        <v>2.1999999999999999E-2</v>
      </c>
      <c r="AA2529" s="189">
        <v>1.2E-2</v>
      </c>
      <c r="AB2529" s="189">
        <v>4.5999999999999999E-2</v>
      </c>
    </row>
    <row r="2530" spans="1:28" x14ac:dyDescent="0.25">
      <c r="A2530" s="94" t="s">
        <v>4043</v>
      </c>
      <c r="B2530" s="189" t="s">
        <v>143</v>
      </c>
      <c r="C2530" s="189">
        <v>0.11467889908256881</v>
      </c>
      <c r="D2530" s="189">
        <v>0.15596330275229359</v>
      </c>
      <c r="E2530" s="189">
        <v>4.1284403669724773E-2</v>
      </c>
      <c r="F2530" s="189">
        <v>2.2935779816513763E-2</v>
      </c>
      <c r="G2530" s="189">
        <v>0.61926605504587151</v>
      </c>
      <c r="H2530" s="189">
        <v>1.3761467889908258E-2</v>
      </c>
      <c r="I2530" s="189">
        <v>3.2110091743119268E-2</v>
      </c>
      <c r="J2530" s="188">
        <v>1</v>
      </c>
      <c r="K2530" s="190">
        <v>218</v>
      </c>
      <c r="L2530" s="94"/>
      <c r="M2530" s="189" t="s">
        <v>143</v>
      </c>
      <c r="N2530" s="189" t="s">
        <v>143</v>
      </c>
      <c r="O2530" s="189">
        <v>7.9000000000000001E-2</v>
      </c>
      <c r="P2530" s="189">
        <v>0.16400000000000001</v>
      </c>
      <c r="Q2530" s="189">
        <v>0.114</v>
      </c>
      <c r="R2530" s="189">
        <v>0.21</v>
      </c>
      <c r="S2530" s="189">
        <v>2.1999999999999999E-2</v>
      </c>
      <c r="T2530" s="189">
        <v>7.6999999999999999E-2</v>
      </c>
      <c r="U2530" s="189">
        <v>0.01</v>
      </c>
      <c r="V2530" s="189">
        <v>5.2999999999999999E-2</v>
      </c>
      <c r="W2530" s="189">
        <v>0.55300000000000005</v>
      </c>
      <c r="X2530" s="189">
        <v>0.68100000000000005</v>
      </c>
      <c r="Y2530" s="189">
        <v>5.0000000000000001E-3</v>
      </c>
      <c r="Z2530" s="189">
        <v>0.04</v>
      </c>
      <c r="AA2530" s="189">
        <v>1.6E-2</v>
      </c>
      <c r="AB2530" s="189">
        <v>6.5000000000000002E-2</v>
      </c>
    </row>
    <row r="2531" spans="1:28" x14ac:dyDescent="0.25">
      <c r="A2531" s="94" t="s">
        <v>4044</v>
      </c>
      <c r="B2531" s="189">
        <v>6.3953488372093026E-2</v>
      </c>
      <c r="C2531" s="189">
        <v>1.937984496124031E-3</v>
      </c>
      <c r="D2531" s="189">
        <v>0.88372093023255816</v>
      </c>
      <c r="E2531" s="189">
        <v>3.875968992248062E-2</v>
      </c>
      <c r="F2531" s="189" t="s">
        <v>143</v>
      </c>
      <c r="G2531" s="189">
        <v>3.875968992248062E-3</v>
      </c>
      <c r="H2531" s="189" t="s">
        <v>143</v>
      </c>
      <c r="I2531" s="189">
        <v>7.7519379844961239E-3</v>
      </c>
      <c r="J2531" s="188">
        <v>1</v>
      </c>
      <c r="K2531" s="190">
        <v>516</v>
      </c>
      <c r="L2531" s="94"/>
      <c r="M2531" s="189">
        <v>4.5999999999999999E-2</v>
      </c>
      <c r="N2531" s="189">
        <v>8.7999999999999995E-2</v>
      </c>
      <c r="O2531" s="189">
        <v>0</v>
      </c>
      <c r="P2531" s="189">
        <v>1.0999999999999999E-2</v>
      </c>
      <c r="Q2531" s="189">
        <v>0.85299999999999998</v>
      </c>
      <c r="R2531" s="189">
        <v>0.90900000000000003</v>
      </c>
      <c r="S2531" s="189">
        <v>2.5000000000000001E-2</v>
      </c>
      <c r="T2531" s="189">
        <v>5.8999999999999997E-2</v>
      </c>
      <c r="U2531" s="189" t="s">
        <v>143</v>
      </c>
      <c r="V2531" s="189" t="s">
        <v>143</v>
      </c>
      <c r="W2531" s="189">
        <v>1E-3</v>
      </c>
      <c r="X2531" s="189">
        <v>1.4E-2</v>
      </c>
      <c r="Y2531" s="189" t="s">
        <v>143</v>
      </c>
      <c r="Z2531" s="189" t="s">
        <v>143</v>
      </c>
      <c r="AA2531" s="189">
        <v>3.0000000000000001E-3</v>
      </c>
      <c r="AB2531" s="189">
        <v>0.02</v>
      </c>
    </row>
    <row r="2532" spans="1:28" x14ac:dyDescent="0.25">
      <c r="A2532" s="94" t="s">
        <v>4045</v>
      </c>
      <c r="B2532" s="189">
        <v>0.11426116838487972</v>
      </c>
      <c r="C2532" s="189">
        <v>0.29896907216494845</v>
      </c>
      <c r="D2532" s="189">
        <v>0.27147766323024053</v>
      </c>
      <c r="E2532" s="189">
        <v>5.2405498281786943E-2</v>
      </c>
      <c r="F2532" s="189">
        <v>2.5773195876288658E-2</v>
      </c>
      <c r="G2532" s="189">
        <v>0.22164948453608246</v>
      </c>
      <c r="H2532" s="189">
        <v>5.1546391752577319E-3</v>
      </c>
      <c r="I2532" s="189">
        <v>1.0309278350515464E-2</v>
      </c>
      <c r="J2532" s="188">
        <v>1</v>
      </c>
      <c r="K2532" s="190">
        <v>1164</v>
      </c>
      <c r="L2532" s="94"/>
      <c r="M2532" s="189">
        <v>9.7000000000000003E-2</v>
      </c>
      <c r="N2532" s="189">
        <v>0.13400000000000001</v>
      </c>
      <c r="O2532" s="189">
        <v>0.27300000000000002</v>
      </c>
      <c r="P2532" s="189">
        <v>0.32600000000000001</v>
      </c>
      <c r="Q2532" s="189">
        <v>0.247</v>
      </c>
      <c r="R2532" s="189">
        <v>0.29799999999999999</v>
      </c>
      <c r="S2532" s="189">
        <v>4.1000000000000002E-2</v>
      </c>
      <c r="T2532" s="189">
        <v>6.7000000000000004E-2</v>
      </c>
      <c r="U2532" s="189">
        <v>1.7999999999999999E-2</v>
      </c>
      <c r="V2532" s="189">
        <v>3.6999999999999998E-2</v>
      </c>
      <c r="W2532" s="189">
        <v>0.19900000000000001</v>
      </c>
      <c r="X2532" s="189">
        <v>0.246</v>
      </c>
      <c r="Y2532" s="189">
        <v>2E-3</v>
      </c>
      <c r="Z2532" s="189">
        <v>1.0999999999999999E-2</v>
      </c>
      <c r="AA2532" s="189">
        <v>6.0000000000000001E-3</v>
      </c>
      <c r="AB2532" s="189">
        <v>1.7999999999999999E-2</v>
      </c>
    </row>
    <row r="2533" spans="1:28" x14ac:dyDescent="0.25">
      <c r="A2533" s="94" t="s">
        <v>4046</v>
      </c>
      <c r="B2533" s="189">
        <v>0.2714392244593587</v>
      </c>
      <c r="C2533" s="189">
        <v>0.5734526472781506</v>
      </c>
      <c r="D2533" s="189">
        <v>7.5316927665920949E-2</v>
      </c>
      <c r="E2533" s="189">
        <v>1.4914243102162566E-2</v>
      </c>
      <c r="F2533" s="189">
        <v>7.4571215510812821E-4</v>
      </c>
      <c r="G2533" s="189">
        <v>4.2505592841163314E-2</v>
      </c>
      <c r="H2533" s="189">
        <v>2.9828486204325128E-3</v>
      </c>
      <c r="I2533" s="189">
        <v>1.8642803877703208E-2</v>
      </c>
      <c r="J2533" s="188">
        <v>1</v>
      </c>
      <c r="K2533" s="190">
        <v>1341</v>
      </c>
      <c r="L2533" s="94"/>
      <c r="M2533" s="189">
        <v>0.248</v>
      </c>
      <c r="N2533" s="189">
        <v>0.29599999999999999</v>
      </c>
      <c r="O2533" s="189">
        <v>0.54700000000000004</v>
      </c>
      <c r="P2533" s="189">
        <v>0.6</v>
      </c>
      <c r="Q2533" s="189">
        <v>6.2E-2</v>
      </c>
      <c r="R2533" s="189">
        <v>9.0999999999999998E-2</v>
      </c>
      <c r="S2533" s="189">
        <v>0.01</v>
      </c>
      <c r="T2533" s="189">
        <v>2.3E-2</v>
      </c>
      <c r="U2533" s="189">
        <v>0</v>
      </c>
      <c r="V2533" s="189">
        <v>4.0000000000000001E-3</v>
      </c>
      <c r="W2533" s="189">
        <v>3.3000000000000002E-2</v>
      </c>
      <c r="X2533" s="189">
        <v>5.5E-2</v>
      </c>
      <c r="Y2533" s="189">
        <v>1E-3</v>
      </c>
      <c r="Z2533" s="189">
        <v>8.0000000000000002E-3</v>
      </c>
      <c r="AA2533" s="189">
        <v>1.2999999999999999E-2</v>
      </c>
      <c r="AB2533" s="189">
        <v>2.7E-2</v>
      </c>
    </row>
    <row r="2534" spans="1:28" x14ac:dyDescent="0.25">
      <c r="A2534" s="94" t="s">
        <v>4047</v>
      </c>
      <c r="B2534" s="189" t="s">
        <v>143</v>
      </c>
      <c r="C2534" s="189">
        <v>0.26760563380281688</v>
      </c>
      <c r="D2534" s="189">
        <v>0.24647887323943662</v>
      </c>
      <c r="E2534" s="189">
        <v>0.1619718309859155</v>
      </c>
      <c r="F2534" s="189">
        <v>2.1126760563380281E-2</v>
      </c>
      <c r="G2534" s="189">
        <v>0.2640845070422535</v>
      </c>
      <c r="H2534" s="189">
        <v>1.4084507042253521E-2</v>
      </c>
      <c r="I2534" s="189">
        <v>2.464788732394366E-2</v>
      </c>
      <c r="J2534" s="188">
        <v>0.99999999999999989</v>
      </c>
      <c r="K2534" s="190">
        <v>284</v>
      </c>
      <c r="L2534" s="94"/>
      <c r="M2534" s="189" t="s">
        <v>143</v>
      </c>
      <c r="N2534" s="189" t="s">
        <v>143</v>
      </c>
      <c r="O2534" s="189">
        <v>0.219</v>
      </c>
      <c r="P2534" s="189">
        <v>0.32200000000000001</v>
      </c>
      <c r="Q2534" s="189">
        <v>0.2</v>
      </c>
      <c r="R2534" s="189">
        <v>0.3</v>
      </c>
      <c r="S2534" s="189">
        <v>0.124</v>
      </c>
      <c r="T2534" s="189">
        <v>0.20899999999999999</v>
      </c>
      <c r="U2534" s="189">
        <v>0.01</v>
      </c>
      <c r="V2534" s="189">
        <v>4.4999999999999998E-2</v>
      </c>
      <c r="W2534" s="189">
        <v>0.216</v>
      </c>
      <c r="X2534" s="189">
        <v>0.318</v>
      </c>
      <c r="Y2534" s="189">
        <v>5.0000000000000001E-3</v>
      </c>
      <c r="Z2534" s="189">
        <v>3.5999999999999997E-2</v>
      </c>
      <c r="AA2534" s="189">
        <v>1.2E-2</v>
      </c>
      <c r="AB2534" s="189">
        <v>0.05</v>
      </c>
    </row>
    <row r="2535" spans="1:28" x14ac:dyDescent="0.25">
      <c r="A2535" s="94" t="s">
        <v>4048</v>
      </c>
      <c r="B2535" s="189" t="s">
        <v>143</v>
      </c>
      <c r="C2535" s="189">
        <v>0.35053003533568905</v>
      </c>
      <c r="D2535" s="189">
        <v>0.17526501766784452</v>
      </c>
      <c r="E2535" s="189">
        <v>6.9257950530035334E-2</v>
      </c>
      <c r="F2535" s="189">
        <v>1.7667844522968199E-2</v>
      </c>
      <c r="G2535" s="189">
        <v>0.36395759717314485</v>
      </c>
      <c r="H2535" s="189">
        <v>6.3604240282685515E-3</v>
      </c>
      <c r="I2535" s="189">
        <v>1.6961130742049468E-2</v>
      </c>
      <c r="J2535" s="188">
        <v>1</v>
      </c>
      <c r="K2535" s="190">
        <v>1415</v>
      </c>
      <c r="L2535" s="94"/>
      <c r="M2535" s="189" t="s">
        <v>143</v>
      </c>
      <c r="N2535" s="189" t="s">
        <v>143</v>
      </c>
      <c r="O2535" s="189">
        <v>0.32600000000000001</v>
      </c>
      <c r="P2535" s="189">
        <v>0.376</v>
      </c>
      <c r="Q2535" s="189">
        <v>0.156</v>
      </c>
      <c r="R2535" s="189">
        <v>0.19600000000000001</v>
      </c>
      <c r="S2535" s="189">
        <v>5.7000000000000002E-2</v>
      </c>
      <c r="T2535" s="189">
        <v>8.4000000000000005E-2</v>
      </c>
      <c r="U2535" s="189">
        <v>1.2E-2</v>
      </c>
      <c r="V2535" s="189">
        <v>2.5999999999999999E-2</v>
      </c>
      <c r="W2535" s="189">
        <v>0.33900000000000002</v>
      </c>
      <c r="X2535" s="189">
        <v>0.38900000000000001</v>
      </c>
      <c r="Y2535" s="189">
        <v>3.0000000000000001E-3</v>
      </c>
      <c r="Z2535" s="189">
        <v>1.2E-2</v>
      </c>
      <c r="AA2535" s="189">
        <v>1.0999999999999999E-2</v>
      </c>
      <c r="AB2535" s="189">
        <v>2.5000000000000001E-2</v>
      </c>
    </row>
    <row r="2536" spans="1:28" x14ac:dyDescent="0.25">
      <c r="A2536" s="94" t="s">
        <v>4049</v>
      </c>
      <c r="B2536" s="189" t="s">
        <v>143</v>
      </c>
      <c r="C2536" s="189">
        <v>0.61451247165532885</v>
      </c>
      <c r="D2536" s="189">
        <v>0.28798185941043086</v>
      </c>
      <c r="E2536" s="189">
        <v>4.7619047619047616E-2</v>
      </c>
      <c r="F2536" s="189">
        <v>4.5351473922902496E-3</v>
      </c>
      <c r="G2536" s="189">
        <v>1.3605442176870748E-2</v>
      </c>
      <c r="H2536" s="189" t="s">
        <v>143</v>
      </c>
      <c r="I2536" s="189">
        <v>3.1746031746031744E-2</v>
      </c>
      <c r="J2536" s="188">
        <v>1</v>
      </c>
      <c r="K2536" s="190">
        <v>441</v>
      </c>
      <c r="L2536" s="94"/>
      <c r="M2536" s="189" t="s">
        <v>143</v>
      </c>
      <c r="N2536" s="189" t="s">
        <v>143</v>
      </c>
      <c r="O2536" s="189">
        <v>0.56799999999999995</v>
      </c>
      <c r="P2536" s="189">
        <v>0.65900000000000003</v>
      </c>
      <c r="Q2536" s="189">
        <v>0.248</v>
      </c>
      <c r="R2536" s="189">
        <v>0.33200000000000002</v>
      </c>
      <c r="S2536" s="189">
        <v>3.1E-2</v>
      </c>
      <c r="T2536" s="189">
        <v>7.1999999999999995E-2</v>
      </c>
      <c r="U2536" s="189">
        <v>1E-3</v>
      </c>
      <c r="V2536" s="189">
        <v>1.6E-2</v>
      </c>
      <c r="W2536" s="189">
        <v>6.0000000000000001E-3</v>
      </c>
      <c r="X2536" s="189">
        <v>2.9000000000000001E-2</v>
      </c>
      <c r="Y2536" s="189" t="s">
        <v>143</v>
      </c>
      <c r="Z2536" s="189" t="s">
        <v>143</v>
      </c>
      <c r="AA2536" s="189">
        <v>1.9E-2</v>
      </c>
      <c r="AB2536" s="189">
        <v>5.2999999999999999E-2</v>
      </c>
    </row>
    <row r="2537" spans="1:28" x14ac:dyDescent="0.25">
      <c r="A2537" s="94" t="s">
        <v>4050</v>
      </c>
      <c r="B2537" s="189" t="s">
        <v>143</v>
      </c>
      <c r="C2537" s="189">
        <v>0.24340175953079179</v>
      </c>
      <c r="D2537" s="189">
        <v>0.37243401759530792</v>
      </c>
      <c r="E2537" s="189">
        <v>0.11436950146627566</v>
      </c>
      <c r="F2537" s="189">
        <v>2.0527859237536656E-2</v>
      </c>
      <c r="G2537" s="189">
        <v>0.22580645161290322</v>
      </c>
      <c r="H2537" s="189" t="s">
        <v>143</v>
      </c>
      <c r="I2537" s="189">
        <v>2.3460410557184751E-2</v>
      </c>
      <c r="J2537" s="188">
        <v>1</v>
      </c>
      <c r="K2537" s="190">
        <v>341</v>
      </c>
      <c r="L2537" s="94"/>
      <c r="M2537" s="189" t="s">
        <v>143</v>
      </c>
      <c r="N2537" s="189" t="s">
        <v>143</v>
      </c>
      <c r="O2537" s="189">
        <v>0.20100000000000001</v>
      </c>
      <c r="P2537" s="189">
        <v>0.29199999999999998</v>
      </c>
      <c r="Q2537" s="189">
        <v>0.32300000000000001</v>
      </c>
      <c r="R2537" s="189">
        <v>0.42499999999999999</v>
      </c>
      <c r="S2537" s="189">
        <v>8.5000000000000006E-2</v>
      </c>
      <c r="T2537" s="189">
        <v>0.153</v>
      </c>
      <c r="U2537" s="189">
        <v>0.01</v>
      </c>
      <c r="V2537" s="189">
        <v>4.2000000000000003E-2</v>
      </c>
      <c r="W2537" s="189">
        <v>0.185</v>
      </c>
      <c r="X2537" s="189">
        <v>0.27300000000000002</v>
      </c>
      <c r="Y2537" s="189" t="s">
        <v>143</v>
      </c>
      <c r="Z2537" s="189" t="s">
        <v>143</v>
      </c>
      <c r="AA2537" s="189">
        <v>1.2E-2</v>
      </c>
      <c r="AB2537" s="189">
        <v>4.5999999999999999E-2</v>
      </c>
    </row>
    <row r="2538" spans="1:28" x14ac:dyDescent="0.25">
      <c r="A2538" s="94" t="s">
        <v>4051</v>
      </c>
      <c r="B2538" s="189" t="s">
        <v>143</v>
      </c>
      <c r="C2538" s="189">
        <v>0.38805970149253732</v>
      </c>
      <c r="D2538" s="189">
        <v>0.19104477611940299</v>
      </c>
      <c r="E2538" s="189">
        <v>5.0746268656716415E-2</v>
      </c>
      <c r="F2538" s="189">
        <v>8.6567164179104483E-2</v>
      </c>
      <c r="G2538" s="189">
        <v>0.25671641791044775</v>
      </c>
      <c r="H2538" s="189" t="s">
        <v>143</v>
      </c>
      <c r="I2538" s="189">
        <v>2.6865671641791045E-2</v>
      </c>
      <c r="J2538" s="188">
        <v>1</v>
      </c>
      <c r="K2538" s="190">
        <v>335</v>
      </c>
      <c r="L2538" s="94"/>
      <c r="M2538" s="189" t="s">
        <v>143</v>
      </c>
      <c r="N2538" s="189" t="s">
        <v>143</v>
      </c>
      <c r="O2538" s="189">
        <v>0.33700000000000002</v>
      </c>
      <c r="P2538" s="189">
        <v>0.441</v>
      </c>
      <c r="Q2538" s="189">
        <v>0.153</v>
      </c>
      <c r="R2538" s="189">
        <v>0.23699999999999999</v>
      </c>
      <c r="S2538" s="189">
        <v>3.2000000000000001E-2</v>
      </c>
      <c r="T2538" s="189">
        <v>0.08</v>
      </c>
      <c r="U2538" s="189">
        <v>6.0999999999999999E-2</v>
      </c>
      <c r="V2538" s="189">
        <v>0.122</v>
      </c>
      <c r="W2538" s="189">
        <v>0.21299999999999999</v>
      </c>
      <c r="X2538" s="189">
        <v>0.30599999999999999</v>
      </c>
      <c r="Y2538" s="189" t="s">
        <v>143</v>
      </c>
      <c r="Z2538" s="189" t="s">
        <v>143</v>
      </c>
      <c r="AA2538" s="189">
        <v>1.4E-2</v>
      </c>
      <c r="AB2538" s="189">
        <v>0.05</v>
      </c>
    </row>
    <row r="2539" spans="1:28" x14ac:dyDescent="0.25">
      <c r="A2539" s="94" t="s">
        <v>4052</v>
      </c>
      <c r="B2539" s="189" t="s">
        <v>143</v>
      </c>
      <c r="C2539" s="189">
        <v>0.19844357976653695</v>
      </c>
      <c r="D2539" s="189">
        <v>0.21011673151750973</v>
      </c>
      <c r="E2539" s="189">
        <v>8.5603112840466927E-2</v>
      </c>
      <c r="F2539" s="189">
        <v>1.9455252918287938E-2</v>
      </c>
      <c r="G2539" s="189">
        <v>0.43968871595330739</v>
      </c>
      <c r="H2539" s="189">
        <v>1.556420233463035E-2</v>
      </c>
      <c r="I2539" s="189">
        <v>3.1128404669260701E-2</v>
      </c>
      <c r="J2539" s="188">
        <v>1</v>
      </c>
      <c r="K2539" s="190">
        <v>257</v>
      </c>
      <c r="L2539" s="94"/>
      <c r="M2539" s="189" t="s">
        <v>143</v>
      </c>
      <c r="N2539" s="189" t="s">
        <v>143</v>
      </c>
      <c r="O2539" s="189">
        <v>0.154</v>
      </c>
      <c r="P2539" s="189">
        <v>0.251</v>
      </c>
      <c r="Q2539" s="189">
        <v>0.16500000000000001</v>
      </c>
      <c r="R2539" s="189">
        <v>0.26400000000000001</v>
      </c>
      <c r="S2539" s="189">
        <v>5.7000000000000002E-2</v>
      </c>
      <c r="T2539" s="189">
        <v>0.126</v>
      </c>
      <c r="U2539" s="189">
        <v>8.0000000000000002E-3</v>
      </c>
      <c r="V2539" s="189">
        <v>4.4999999999999998E-2</v>
      </c>
      <c r="W2539" s="189">
        <v>0.38</v>
      </c>
      <c r="X2539" s="189">
        <v>0.501</v>
      </c>
      <c r="Y2539" s="189">
        <v>6.0000000000000001E-3</v>
      </c>
      <c r="Z2539" s="189">
        <v>3.9E-2</v>
      </c>
      <c r="AA2539" s="189">
        <v>1.6E-2</v>
      </c>
      <c r="AB2539" s="189">
        <v>0.06</v>
      </c>
    </row>
    <row r="2540" spans="1:28" x14ac:dyDescent="0.25">
      <c r="A2540" s="94" t="s">
        <v>4053</v>
      </c>
      <c r="B2540" s="189" t="s">
        <v>143</v>
      </c>
      <c r="C2540" s="189">
        <v>0.40362438220757824</v>
      </c>
      <c r="D2540" s="189">
        <v>0.41268533772652388</v>
      </c>
      <c r="E2540" s="189">
        <v>4.9423393739703461E-2</v>
      </c>
      <c r="F2540" s="189">
        <v>1.9769357495881382E-2</v>
      </c>
      <c r="G2540" s="189">
        <v>9.8023064250411865E-2</v>
      </c>
      <c r="H2540" s="189">
        <v>1.6474464579901153E-3</v>
      </c>
      <c r="I2540" s="189">
        <v>1.4827018121911038E-2</v>
      </c>
      <c r="J2540" s="188">
        <v>0.99999999999999989</v>
      </c>
      <c r="K2540" s="190">
        <v>1214</v>
      </c>
      <c r="L2540" s="94"/>
      <c r="M2540" s="189" t="s">
        <v>143</v>
      </c>
      <c r="N2540" s="189" t="s">
        <v>143</v>
      </c>
      <c r="O2540" s="189">
        <v>0.376</v>
      </c>
      <c r="P2540" s="189">
        <v>0.43099999999999999</v>
      </c>
      <c r="Q2540" s="189">
        <v>0.38500000000000001</v>
      </c>
      <c r="R2540" s="189">
        <v>0.441</v>
      </c>
      <c r="S2540" s="189">
        <v>3.9E-2</v>
      </c>
      <c r="T2540" s="189">
        <v>6.3E-2</v>
      </c>
      <c r="U2540" s="189">
        <v>1.2999999999999999E-2</v>
      </c>
      <c r="V2540" s="189">
        <v>2.9000000000000001E-2</v>
      </c>
      <c r="W2540" s="189">
        <v>8.3000000000000004E-2</v>
      </c>
      <c r="X2540" s="189">
        <v>0.11600000000000001</v>
      </c>
      <c r="Y2540" s="189">
        <v>0</v>
      </c>
      <c r="Z2540" s="189">
        <v>6.0000000000000001E-3</v>
      </c>
      <c r="AA2540" s="189">
        <v>8.9999999999999993E-3</v>
      </c>
      <c r="AB2540" s="189">
        <v>2.3E-2</v>
      </c>
    </row>
    <row r="2541" spans="1:28" x14ac:dyDescent="0.25">
      <c r="A2541" s="94" t="s">
        <v>4054</v>
      </c>
      <c r="B2541" s="189" t="s">
        <v>143</v>
      </c>
      <c r="C2541" s="189">
        <v>0.50936329588014984</v>
      </c>
      <c r="D2541" s="189">
        <v>0.29962546816479402</v>
      </c>
      <c r="E2541" s="189">
        <v>4.1198501872659173E-2</v>
      </c>
      <c r="F2541" s="189">
        <v>1.1235955056179775E-2</v>
      </c>
      <c r="G2541" s="189">
        <v>9.7378277153558054E-2</v>
      </c>
      <c r="H2541" s="189">
        <v>1.1235955056179775E-2</v>
      </c>
      <c r="I2541" s="189">
        <v>2.9962546816479401E-2</v>
      </c>
      <c r="J2541" s="188">
        <v>1</v>
      </c>
      <c r="K2541" s="190">
        <v>267</v>
      </c>
      <c r="L2541" s="94"/>
      <c r="M2541" s="189" t="s">
        <v>143</v>
      </c>
      <c r="N2541" s="189" t="s">
        <v>143</v>
      </c>
      <c r="O2541" s="189">
        <v>0.45</v>
      </c>
      <c r="P2541" s="189">
        <v>0.56899999999999995</v>
      </c>
      <c r="Q2541" s="189">
        <v>0.248</v>
      </c>
      <c r="R2541" s="189">
        <v>0.35699999999999998</v>
      </c>
      <c r="S2541" s="189">
        <v>2.3E-2</v>
      </c>
      <c r="T2541" s="189">
        <v>7.1999999999999995E-2</v>
      </c>
      <c r="U2541" s="189">
        <v>4.0000000000000001E-3</v>
      </c>
      <c r="V2541" s="189">
        <v>3.3000000000000002E-2</v>
      </c>
      <c r="W2541" s="189">
        <v>6.7000000000000004E-2</v>
      </c>
      <c r="X2541" s="189">
        <v>0.13900000000000001</v>
      </c>
      <c r="Y2541" s="189">
        <v>4.0000000000000001E-3</v>
      </c>
      <c r="Z2541" s="189">
        <v>3.3000000000000002E-2</v>
      </c>
      <c r="AA2541" s="189">
        <v>1.4999999999999999E-2</v>
      </c>
      <c r="AB2541" s="189">
        <v>5.8000000000000003E-2</v>
      </c>
    </row>
    <row r="2542" spans="1:28" x14ac:dyDescent="0.25">
      <c r="A2542" s="94" t="s">
        <v>4055</v>
      </c>
      <c r="B2542" s="189">
        <v>5.402210943474936E-2</v>
      </c>
      <c r="C2542" s="189">
        <v>0.32427170965723423</v>
      </c>
      <c r="D2542" s="189">
        <v>0.25321560175206842</v>
      </c>
      <c r="E2542" s="189">
        <v>9.893624417715359E-2</v>
      </c>
      <c r="F2542" s="189">
        <v>1.5921574080511716E-2</v>
      </c>
      <c r="G2542" s="189">
        <v>0.22846415907668777</v>
      </c>
      <c r="H2542" s="189">
        <v>3.1982201209761526E-3</v>
      </c>
      <c r="I2542" s="189">
        <v>2.1970381700618786E-2</v>
      </c>
      <c r="J2542" s="188">
        <v>1</v>
      </c>
      <c r="K2542" s="190">
        <v>14383</v>
      </c>
      <c r="L2542" s="94"/>
      <c r="M2542" s="189">
        <v>0.05</v>
      </c>
      <c r="N2542" s="189">
        <v>5.8000000000000003E-2</v>
      </c>
      <c r="O2542" s="189">
        <v>0.317</v>
      </c>
      <c r="P2542" s="189">
        <v>0.33200000000000002</v>
      </c>
      <c r="Q2542" s="189">
        <v>0.246</v>
      </c>
      <c r="R2542" s="189">
        <v>0.26</v>
      </c>
      <c r="S2542" s="189">
        <v>9.4E-2</v>
      </c>
      <c r="T2542" s="189">
        <v>0.104</v>
      </c>
      <c r="U2542" s="189">
        <v>1.4E-2</v>
      </c>
      <c r="V2542" s="189">
        <v>1.7999999999999999E-2</v>
      </c>
      <c r="W2542" s="189">
        <v>0.222</v>
      </c>
      <c r="X2542" s="189">
        <v>0.23499999999999999</v>
      </c>
      <c r="Y2542" s="189">
        <v>2E-3</v>
      </c>
      <c r="Z2542" s="189">
        <v>4.0000000000000001E-3</v>
      </c>
      <c r="AA2542" s="189">
        <v>0.02</v>
      </c>
      <c r="AB2542" s="189">
        <v>2.4E-2</v>
      </c>
    </row>
    <row r="2543" spans="1:28" x14ac:dyDescent="0.25">
      <c r="A2543" s="94" t="s">
        <v>4056</v>
      </c>
      <c r="B2543" s="189" t="s">
        <v>143</v>
      </c>
      <c r="C2543" s="189">
        <v>0.29471032745591941</v>
      </c>
      <c r="D2543" s="189">
        <v>0.31738035264483627</v>
      </c>
      <c r="E2543" s="189">
        <v>0.10831234256926953</v>
      </c>
      <c r="F2543" s="189">
        <v>1.0075566750629723E-2</v>
      </c>
      <c r="G2543" s="189">
        <v>0.24433249370277077</v>
      </c>
      <c r="H2543" s="189">
        <v>7.556675062972292E-3</v>
      </c>
      <c r="I2543" s="189">
        <v>1.7632241813602016E-2</v>
      </c>
      <c r="J2543" s="188">
        <v>1.0000000000000002</v>
      </c>
      <c r="K2543" s="190">
        <v>397</v>
      </c>
      <c r="L2543" s="94"/>
      <c r="M2543" s="189" t="s">
        <v>143</v>
      </c>
      <c r="N2543" s="189" t="s">
        <v>143</v>
      </c>
      <c r="O2543" s="189">
        <v>0.252</v>
      </c>
      <c r="P2543" s="189">
        <v>0.34100000000000003</v>
      </c>
      <c r="Q2543" s="189">
        <v>0.27400000000000002</v>
      </c>
      <c r="R2543" s="189">
        <v>0.36499999999999999</v>
      </c>
      <c r="S2543" s="189">
        <v>8.1000000000000003E-2</v>
      </c>
      <c r="T2543" s="189">
        <v>0.14299999999999999</v>
      </c>
      <c r="U2543" s="189">
        <v>4.0000000000000001E-3</v>
      </c>
      <c r="V2543" s="189">
        <v>2.5999999999999999E-2</v>
      </c>
      <c r="W2543" s="189">
        <v>0.20499999999999999</v>
      </c>
      <c r="X2543" s="189">
        <v>0.28899999999999998</v>
      </c>
      <c r="Y2543" s="189">
        <v>3.0000000000000001E-3</v>
      </c>
      <c r="Z2543" s="189">
        <v>2.1999999999999999E-2</v>
      </c>
      <c r="AA2543" s="189">
        <v>8.9999999999999993E-3</v>
      </c>
      <c r="AB2543" s="189">
        <v>3.5999999999999997E-2</v>
      </c>
    </row>
    <row r="2544" spans="1:28" x14ac:dyDescent="0.25">
      <c r="A2544" s="94" t="s">
        <v>4057</v>
      </c>
      <c r="B2544" s="189" t="s">
        <v>143</v>
      </c>
      <c r="C2544" s="189">
        <v>0.10759493670886076</v>
      </c>
      <c r="D2544" s="189">
        <v>0.16139240506329114</v>
      </c>
      <c r="E2544" s="189">
        <v>5.6962025316455694E-2</v>
      </c>
      <c r="F2544" s="189">
        <v>1.2658227848101266E-2</v>
      </c>
      <c r="G2544" s="189">
        <v>0.59177215189873422</v>
      </c>
      <c r="H2544" s="189">
        <v>3.1645569620253167E-2</v>
      </c>
      <c r="I2544" s="189">
        <v>3.7974683544303799E-2</v>
      </c>
      <c r="J2544" s="188">
        <v>1</v>
      </c>
      <c r="K2544" s="190">
        <v>316</v>
      </c>
      <c r="L2544" s="94"/>
      <c r="M2544" s="189" t="s">
        <v>143</v>
      </c>
      <c r="N2544" s="189" t="s">
        <v>143</v>
      </c>
      <c r="O2544" s="189">
        <v>7.8E-2</v>
      </c>
      <c r="P2544" s="189">
        <v>0.14699999999999999</v>
      </c>
      <c r="Q2544" s="189">
        <v>0.125</v>
      </c>
      <c r="R2544" s="189">
        <v>0.20599999999999999</v>
      </c>
      <c r="S2544" s="189">
        <v>3.5999999999999997E-2</v>
      </c>
      <c r="T2544" s="189">
        <v>8.7999999999999995E-2</v>
      </c>
      <c r="U2544" s="189">
        <v>5.0000000000000001E-3</v>
      </c>
      <c r="V2544" s="189">
        <v>3.2000000000000001E-2</v>
      </c>
      <c r="W2544" s="189">
        <v>0.53700000000000003</v>
      </c>
      <c r="X2544" s="189">
        <v>0.64500000000000002</v>
      </c>
      <c r="Y2544" s="189">
        <v>1.7000000000000001E-2</v>
      </c>
      <c r="Z2544" s="189">
        <v>5.7000000000000002E-2</v>
      </c>
      <c r="AA2544" s="189">
        <v>2.1999999999999999E-2</v>
      </c>
      <c r="AB2544" s="189">
        <v>6.5000000000000002E-2</v>
      </c>
    </row>
    <row r="2545" spans="1:28" x14ac:dyDescent="0.25">
      <c r="A2545" s="94" t="s">
        <v>4058</v>
      </c>
      <c r="B2545" s="189">
        <v>0.41440217391304346</v>
      </c>
      <c r="C2545" s="189">
        <v>1.358695652173913E-3</v>
      </c>
      <c r="D2545" s="189">
        <v>0.32472826086956524</v>
      </c>
      <c r="E2545" s="189">
        <v>6.25E-2</v>
      </c>
      <c r="F2545" s="189">
        <v>0.15353260869565216</v>
      </c>
      <c r="G2545" s="189">
        <v>1.6304347826086956E-2</v>
      </c>
      <c r="H2545" s="189" t="s">
        <v>143</v>
      </c>
      <c r="I2545" s="189">
        <v>2.717391304347826E-2</v>
      </c>
      <c r="J2545" s="188">
        <v>1</v>
      </c>
      <c r="K2545" s="190">
        <v>736</v>
      </c>
      <c r="L2545" s="94"/>
      <c r="M2545" s="189">
        <v>0.379</v>
      </c>
      <c r="N2545" s="189">
        <v>0.45</v>
      </c>
      <c r="O2545" s="189">
        <v>0</v>
      </c>
      <c r="P2545" s="189">
        <v>8.0000000000000002E-3</v>
      </c>
      <c r="Q2545" s="189">
        <v>0.29199999999999998</v>
      </c>
      <c r="R2545" s="189">
        <v>0.35899999999999999</v>
      </c>
      <c r="S2545" s="189">
        <v>4.7E-2</v>
      </c>
      <c r="T2545" s="189">
        <v>8.2000000000000003E-2</v>
      </c>
      <c r="U2545" s="189">
        <v>0.129</v>
      </c>
      <c r="V2545" s="189">
        <v>0.18099999999999999</v>
      </c>
      <c r="W2545" s="189">
        <v>8.9999999999999993E-3</v>
      </c>
      <c r="X2545" s="189">
        <v>2.8000000000000001E-2</v>
      </c>
      <c r="Y2545" s="189" t="s">
        <v>143</v>
      </c>
      <c r="Z2545" s="189" t="s">
        <v>143</v>
      </c>
      <c r="AA2545" s="189">
        <v>1.7999999999999999E-2</v>
      </c>
      <c r="AB2545" s="189">
        <v>4.2000000000000003E-2</v>
      </c>
    </row>
    <row r="2546" spans="1:28" x14ac:dyDescent="0.25">
      <c r="A2546" s="94" t="s">
        <v>4059</v>
      </c>
      <c r="B2546" s="189">
        <v>7.8002244668911341E-2</v>
      </c>
      <c r="C2546" s="189">
        <v>0.27777777777777779</v>
      </c>
      <c r="D2546" s="189">
        <v>0.27833894500561168</v>
      </c>
      <c r="E2546" s="189">
        <v>7.2951739618406286E-2</v>
      </c>
      <c r="F2546" s="189">
        <v>3.3670033670033669E-2</v>
      </c>
      <c r="G2546" s="189">
        <v>0.23849607182940516</v>
      </c>
      <c r="H2546" s="189">
        <v>1.1223344556677891E-3</v>
      </c>
      <c r="I2546" s="189">
        <v>1.9640852974186308E-2</v>
      </c>
      <c r="J2546" s="188">
        <v>1</v>
      </c>
      <c r="K2546" s="190">
        <v>1782</v>
      </c>
      <c r="L2546" s="94"/>
      <c r="M2546" s="189">
        <v>6.6000000000000003E-2</v>
      </c>
      <c r="N2546" s="189">
        <v>9.0999999999999998E-2</v>
      </c>
      <c r="O2546" s="189">
        <v>0.25700000000000001</v>
      </c>
      <c r="P2546" s="189">
        <v>0.29899999999999999</v>
      </c>
      <c r="Q2546" s="189">
        <v>0.25800000000000001</v>
      </c>
      <c r="R2546" s="189">
        <v>0.3</v>
      </c>
      <c r="S2546" s="189">
        <v>6.2E-2</v>
      </c>
      <c r="T2546" s="189">
        <v>8.5999999999999993E-2</v>
      </c>
      <c r="U2546" s="189">
        <v>2.5999999999999999E-2</v>
      </c>
      <c r="V2546" s="189">
        <v>4.2999999999999997E-2</v>
      </c>
      <c r="W2546" s="189">
        <v>0.219</v>
      </c>
      <c r="X2546" s="189">
        <v>0.25900000000000001</v>
      </c>
      <c r="Y2546" s="189">
        <v>0</v>
      </c>
      <c r="Z2546" s="189">
        <v>4.0000000000000001E-3</v>
      </c>
      <c r="AA2546" s="189">
        <v>1.4E-2</v>
      </c>
      <c r="AB2546" s="189">
        <v>2.7E-2</v>
      </c>
    </row>
    <row r="2547" spans="1:28" x14ac:dyDescent="0.25">
      <c r="A2547" s="94" t="s">
        <v>4060</v>
      </c>
      <c r="B2547" s="189">
        <v>0.28957915831663328</v>
      </c>
      <c r="C2547" s="189">
        <v>0.52955911823647295</v>
      </c>
      <c r="D2547" s="189">
        <v>8.5170340681362727E-2</v>
      </c>
      <c r="E2547" s="189">
        <v>1.9038076152304611E-2</v>
      </c>
      <c r="F2547" s="189" t="s">
        <v>143</v>
      </c>
      <c r="G2547" s="189">
        <v>4.8096192384769539E-2</v>
      </c>
      <c r="H2547" s="189">
        <v>3.0060120240480962E-3</v>
      </c>
      <c r="I2547" s="189">
        <v>2.5551102204408819E-2</v>
      </c>
      <c r="J2547" s="188">
        <v>1</v>
      </c>
      <c r="K2547" s="190">
        <v>1996</v>
      </c>
      <c r="L2547" s="94"/>
      <c r="M2547" s="189">
        <v>0.27</v>
      </c>
      <c r="N2547" s="189">
        <v>0.31</v>
      </c>
      <c r="O2547" s="189">
        <v>0.50800000000000001</v>
      </c>
      <c r="P2547" s="189">
        <v>0.55100000000000005</v>
      </c>
      <c r="Q2547" s="189">
        <v>7.3999999999999996E-2</v>
      </c>
      <c r="R2547" s="189">
        <v>9.8000000000000004E-2</v>
      </c>
      <c r="S2547" s="189">
        <v>1.4E-2</v>
      </c>
      <c r="T2547" s="189">
        <v>2.5999999999999999E-2</v>
      </c>
      <c r="U2547" s="189" t="s">
        <v>143</v>
      </c>
      <c r="V2547" s="189" t="s">
        <v>143</v>
      </c>
      <c r="W2547" s="189">
        <v>0.04</v>
      </c>
      <c r="X2547" s="189">
        <v>5.8000000000000003E-2</v>
      </c>
      <c r="Y2547" s="189">
        <v>1E-3</v>
      </c>
      <c r="Z2547" s="189">
        <v>7.0000000000000001E-3</v>
      </c>
      <c r="AA2547" s="189">
        <v>1.9E-2</v>
      </c>
      <c r="AB2547" s="189">
        <v>3.3000000000000002E-2</v>
      </c>
    </row>
    <row r="2548" spans="1:28" x14ac:dyDescent="0.25">
      <c r="A2548" s="94" t="s">
        <v>4061</v>
      </c>
      <c r="B2548" s="189" t="s">
        <v>143</v>
      </c>
      <c r="C2548" s="189">
        <v>0.25916870415647919</v>
      </c>
      <c r="D2548" s="189">
        <v>0.27383863080684595</v>
      </c>
      <c r="E2548" s="189">
        <v>0.17603911980440098</v>
      </c>
      <c r="F2548" s="189">
        <v>4.8899755501222494E-3</v>
      </c>
      <c r="G2548" s="189">
        <v>0.26894865525672373</v>
      </c>
      <c r="H2548" s="189">
        <v>2.4449877750611247E-3</v>
      </c>
      <c r="I2548" s="189">
        <v>1.4669926650366748E-2</v>
      </c>
      <c r="J2548" s="188">
        <v>0.99999999999999989</v>
      </c>
      <c r="K2548" s="190">
        <v>409</v>
      </c>
      <c r="L2548" s="94"/>
      <c r="M2548" s="189" t="s">
        <v>143</v>
      </c>
      <c r="N2548" s="189" t="s">
        <v>143</v>
      </c>
      <c r="O2548" s="189">
        <v>0.219</v>
      </c>
      <c r="P2548" s="189">
        <v>0.30399999999999999</v>
      </c>
      <c r="Q2548" s="189">
        <v>0.23300000000000001</v>
      </c>
      <c r="R2548" s="189">
        <v>0.31900000000000001</v>
      </c>
      <c r="S2548" s="189">
        <v>0.14199999999999999</v>
      </c>
      <c r="T2548" s="189">
        <v>0.216</v>
      </c>
      <c r="U2548" s="189">
        <v>1E-3</v>
      </c>
      <c r="V2548" s="189">
        <v>1.7999999999999999E-2</v>
      </c>
      <c r="W2548" s="189">
        <v>0.22800000000000001</v>
      </c>
      <c r="X2548" s="189">
        <v>0.314</v>
      </c>
      <c r="Y2548" s="189">
        <v>0</v>
      </c>
      <c r="Z2548" s="189">
        <v>1.4E-2</v>
      </c>
      <c r="AA2548" s="189">
        <v>7.0000000000000001E-3</v>
      </c>
      <c r="AB2548" s="189">
        <v>3.2000000000000001E-2</v>
      </c>
    </row>
    <row r="2549" spans="1:28" x14ac:dyDescent="0.25">
      <c r="A2549" s="94" t="s">
        <v>4062</v>
      </c>
      <c r="B2549" s="189" t="s">
        <v>143</v>
      </c>
      <c r="C2549" s="189">
        <v>0.28583545377438507</v>
      </c>
      <c r="D2549" s="189">
        <v>0.1993214588634436</v>
      </c>
      <c r="E2549" s="189">
        <v>0.12510602205258695</v>
      </c>
      <c r="F2549" s="189">
        <v>1.3570822731128074E-2</v>
      </c>
      <c r="G2549" s="189">
        <v>0.35114503816793891</v>
      </c>
      <c r="H2549" s="189">
        <v>2.9686174724342664E-3</v>
      </c>
      <c r="I2549" s="189">
        <v>2.2052586938083121E-2</v>
      </c>
      <c r="J2549" s="188">
        <v>1</v>
      </c>
      <c r="K2549" s="190">
        <v>2358</v>
      </c>
      <c r="L2549" s="94"/>
      <c r="M2549" s="189" t="s">
        <v>143</v>
      </c>
      <c r="N2549" s="189" t="s">
        <v>143</v>
      </c>
      <c r="O2549" s="189">
        <v>0.26800000000000002</v>
      </c>
      <c r="P2549" s="189">
        <v>0.30399999999999999</v>
      </c>
      <c r="Q2549" s="189">
        <v>0.184</v>
      </c>
      <c r="R2549" s="189">
        <v>0.216</v>
      </c>
      <c r="S2549" s="189">
        <v>0.112</v>
      </c>
      <c r="T2549" s="189">
        <v>0.13900000000000001</v>
      </c>
      <c r="U2549" s="189">
        <v>0.01</v>
      </c>
      <c r="V2549" s="189">
        <v>1.9E-2</v>
      </c>
      <c r="W2549" s="189">
        <v>0.33200000000000002</v>
      </c>
      <c r="X2549" s="189">
        <v>0.371</v>
      </c>
      <c r="Y2549" s="189">
        <v>1E-3</v>
      </c>
      <c r="Z2549" s="189">
        <v>6.0000000000000001E-3</v>
      </c>
      <c r="AA2549" s="189">
        <v>1.7000000000000001E-2</v>
      </c>
      <c r="AB2549" s="189">
        <v>2.9000000000000001E-2</v>
      </c>
    </row>
    <row r="2550" spans="1:28" x14ac:dyDescent="0.25">
      <c r="A2550" s="94" t="s">
        <v>4063</v>
      </c>
      <c r="B2550" s="189" t="s">
        <v>143</v>
      </c>
      <c r="C2550" s="189">
        <v>0.54777070063694266</v>
      </c>
      <c r="D2550" s="189">
        <v>0.3205944798301486</v>
      </c>
      <c r="E2550" s="189">
        <v>6.3694267515923567E-2</v>
      </c>
      <c r="F2550" s="189">
        <v>2.1231422505307855E-3</v>
      </c>
      <c r="G2550" s="189">
        <v>2.3354564755838639E-2</v>
      </c>
      <c r="H2550" s="189" t="s">
        <v>143</v>
      </c>
      <c r="I2550" s="189">
        <v>4.2462845010615709E-2</v>
      </c>
      <c r="J2550" s="188">
        <v>1</v>
      </c>
      <c r="K2550" s="190">
        <v>471</v>
      </c>
      <c r="L2550" s="94"/>
      <c r="M2550" s="189" t="s">
        <v>143</v>
      </c>
      <c r="N2550" s="189" t="s">
        <v>143</v>
      </c>
      <c r="O2550" s="189">
        <v>0.503</v>
      </c>
      <c r="P2550" s="189">
        <v>0.59199999999999997</v>
      </c>
      <c r="Q2550" s="189">
        <v>0.28000000000000003</v>
      </c>
      <c r="R2550" s="189">
        <v>0.36399999999999999</v>
      </c>
      <c r="S2550" s="189">
        <v>4.4999999999999998E-2</v>
      </c>
      <c r="T2550" s="189">
        <v>8.8999999999999996E-2</v>
      </c>
      <c r="U2550" s="189">
        <v>0</v>
      </c>
      <c r="V2550" s="189">
        <v>1.2E-2</v>
      </c>
      <c r="W2550" s="189">
        <v>1.2999999999999999E-2</v>
      </c>
      <c r="X2550" s="189">
        <v>4.1000000000000002E-2</v>
      </c>
      <c r="Y2550" s="189" t="s">
        <v>143</v>
      </c>
      <c r="Z2550" s="189" t="s">
        <v>143</v>
      </c>
      <c r="AA2550" s="189">
        <v>2.8000000000000001E-2</v>
      </c>
      <c r="AB2550" s="189">
        <v>6.5000000000000002E-2</v>
      </c>
    </row>
    <row r="2551" spans="1:28" x14ac:dyDescent="0.25">
      <c r="A2551" s="94" t="s">
        <v>4064</v>
      </c>
      <c r="B2551" s="189" t="s">
        <v>143</v>
      </c>
      <c r="C2551" s="189">
        <v>0.25490196078431371</v>
      </c>
      <c r="D2551" s="189">
        <v>0.3202614379084967</v>
      </c>
      <c r="E2551" s="189">
        <v>0.11328976034858387</v>
      </c>
      <c r="F2551" s="189">
        <v>1.9607843137254902E-2</v>
      </c>
      <c r="G2551" s="189">
        <v>0.27450980392156865</v>
      </c>
      <c r="H2551" s="189" t="s">
        <v>143</v>
      </c>
      <c r="I2551" s="189">
        <v>1.7429193899782137E-2</v>
      </c>
      <c r="J2551" s="188">
        <v>1</v>
      </c>
      <c r="K2551" s="190">
        <v>459</v>
      </c>
      <c r="L2551" s="94"/>
      <c r="M2551" s="189" t="s">
        <v>143</v>
      </c>
      <c r="N2551" s="189" t="s">
        <v>143</v>
      </c>
      <c r="O2551" s="189">
        <v>0.217</v>
      </c>
      <c r="P2551" s="189">
        <v>0.29699999999999999</v>
      </c>
      <c r="Q2551" s="189">
        <v>0.27900000000000003</v>
      </c>
      <c r="R2551" s="189">
        <v>0.36399999999999999</v>
      </c>
      <c r="S2551" s="189">
        <v>8.6999999999999994E-2</v>
      </c>
      <c r="T2551" s="189">
        <v>0.14599999999999999</v>
      </c>
      <c r="U2551" s="189">
        <v>0.01</v>
      </c>
      <c r="V2551" s="189">
        <v>3.6999999999999998E-2</v>
      </c>
      <c r="W2551" s="189">
        <v>0.23599999999999999</v>
      </c>
      <c r="X2551" s="189">
        <v>0.317</v>
      </c>
      <c r="Y2551" s="189" t="s">
        <v>143</v>
      </c>
      <c r="Z2551" s="189" t="s">
        <v>143</v>
      </c>
      <c r="AA2551" s="189">
        <v>8.9999999999999993E-3</v>
      </c>
      <c r="AB2551" s="189">
        <v>3.4000000000000002E-2</v>
      </c>
    </row>
    <row r="2552" spans="1:28" x14ac:dyDescent="0.25">
      <c r="A2552" s="94" t="s">
        <v>4065</v>
      </c>
      <c r="B2552" s="189" t="s">
        <v>143</v>
      </c>
      <c r="C2552" s="189">
        <v>0.37317073170731707</v>
      </c>
      <c r="D2552" s="189">
        <v>0.22439024390243903</v>
      </c>
      <c r="E2552" s="189">
        <v>5.6097560975609757E-2</v>
      </c>
      <c r="F2552" s="189">
        <v>8.2926829268292687E-2</v>
      </c>
      <c r="G2552" s="189">
        <v>0.22682926829268293</v>
      </c>
      <c r="H2552" s="189">
        <v>4.8780487804878049E-3</v>
      </c>
      <c r="I2552" s="189">
        <v>3.1707317073170732E-2</v>
      </c>
      <c r="J2552" s="188">
        <v>1</v>
      </c>
      <c r="K2552" s="190">
        <v>410</v>
      </c>
      <c r="L2552" s="94"/>
      <c r="M2552" s="189" t="s">
        <v>143</v>
      </c>
      <c r="N2552" s="189" t="s">
        <v>143</v>
      </c>
      <c r="O2552" s="189">
        <v>0.32800000000000001</v>
      </c>
      <c r="P2552" s="189">
        <v>0.42099999999999999</v>
      </c>
      <c r="Q2552" s="189">
        <v>0.187</v>
      </c>
      <c r="R2552" s="189">
        <v>0.26700000000000002</v>
      </c>
      <c r="S2552" s="189">
        <v>3.7999999999999999E-2</v>
      </c>
      <c r="T2552" s="189">
        <v>8.3000000000000004E-2</v>
      </c>
      <c r="U2552" s="189">
        <v>0.06</v>
      </c>
      <c r="V2552" s="189">
        <v>0.114</v>
      </c>
      <c r="W2552" s="189">
        <v>0.189</v>
      </c>
      <c r="X2552" s="189">
        <v>0.27</v>
      </c>
      <c r="Y2552" s="189">
        <v>1E-3</v>
      </c>
      <c r="Z2552" s="189">
        <v>1.7999999999999999E-2</v>
      </c>
      <c r="AA2552" s="189">
        <v>1.9E-2</v>
      </c>
      <c r="AB2552" s="189">
        <v>5.2999999999999999E-2</v>
      </c>
    </row>
    <row r="2553" spans="1:28" x14ac:dyDescent="0.25">
      <c r="A2553" s="94" t="s">
        <v>4066</v>
      </c>
      <c r="B2553" s="189" t="s">
        <v>143</v>
      </c>
      <c r="C2553" s="189">
        <v>0.18421052631578946</v>
      </c>
      <c r="D2553" s="189">
        <v>0.20760233918128654</v>
      </c>
      <c r="E2553" s="189">
        <v>9.0643274853801165E-2</v>
      </c>
      <c r="F2553" s="189">
        <v>2.6315789473684209E-2</v>
      </c>
      <c r="G2553" s="189">
        <v>0.47660818713450293</v>
      </c>
      <c r="H2553" s="189">
        <v>2.9239766081871343E-3</v>
      </c>
      <c r="I2553" s="189">
        <v>1.1695906432748537E-2</v>
      </c>
      <c r="J2553" s="188">
        <v>0.99999999999999989</v>
      </c>
      <c r="K2553" s="190">
        <v>342</v>
      </c>
      <c r="L2553" s="94"/>
      <c r="M2553" s="189" t="s">
        <v>143</v>
      </c>
      <c r="N2553" s="189" t="s">
        <v>143</v>
      </c>
      <c r="O2553" s="189">
        <v>0.14699999999999999</v>
      </c>
      <c r="P2553" s="189">
        <v>0.22900000000000001</v>
      </c>
      <c r="Q2553" s="189">
        <v>0.16800000000000001</v>
      </c>
      <c r="R2553" s="189">
        <v>0.254</v>
      </c>
      <c r="S2553" s="189">
        <v>6.5000000000000002E-2</v>
      </c>
      <c r="T2553" s="189">
        <v>0.126</v>
      </c>
      <c r="U2553" s="189">
        <v>1.4E-2</v>
      </c>
      <c r="V2553" s="189">
        <v>4.9000000000000002E-2</v>
      </c>
      <c r="W2553" s="189">
        <v>0.42399999999999999</v>
      </c>
      <c r="X2553" s="189">
        <v>0.53</v>
      </c>
      <c r="Y2553" s="189">
        <v>1E-3</v>
      </c>
      <c r="Z2553" s="189">
        <v>1.6E-2</v>
      </c>
      <c r="AA2553" s="189">
        <v>5.0000000000000001E-3</v>
      </c>
      <c r="AB2553" s="189">
        <v>0.03</v>
      </c>
    </row>
    <row r="2554" spans="1:28" x14ac:dyDescent="0.25">
      <c r="A2554" s="94" t="s">
        <v>4067</v>
      </c>
      <c r="B2554" s="189" t="s">
        <v>143</v>
      </c>
      <c r="C2554" s="189">
        <v>0.37023809523809526</v>
      </c>
      <c r="D2554" s="189">
        <v>0.39464285714285713</v>
      </c>
      <c r="E2554" s="189">
        <v>9.8214285714285712E-2</v>
      </c>
      <c r="F2554" s="189">
        <v>8.3333333333333332E-3</v>
      </c>
      <c r="G2554" s="189">
        <v>9.9404761904761899E-2</v>
      </c>
      <c r="H2554" s="189">
        <v>2.3809523809523812E-3</v>
      </c>
      <c r="I2554" s="189">
        <v>2.6785714285714284E-2</v>
      </c>
      <c r="J2554" s="188">
        <v>0.99999999999999989</v>
      </c>
      <c r="K2554" s="190">
        <v>1680</v>
      </c>
      <c r="L2554" s="94"/>
      <c r="M2554" s="189" t="s">
        <v>143</v>
      </c>
      <c r="N2554" s="189" t="s">
        <v>143</v>
      </c>
      <c r="O2554" s="189">
        <v>0.34699999999999998</v>
      </c>
      <c r="P2554" s="189">
        <v>0.39400000000000002</v>
      </c>
      <c r="Q2554" s="189">
        <v>0.372</v>
      </c>
      <c r="R2554" s="189">
        <v>0.41799999999999998</v>
      </c>
      <c r="S2554" s="189">
        <v>8.5000000000000006E-2</v>
      </c>
      <c r="T2554" s="189">
        <v>0.113</v>
      </c>
      <c r="U2554" s="189">
        <v>5.0000000000000001E-3</v>
      </c>
      <c r="V2554" s="189">
        <v>1.4E-2</v>
      </c>
      <c r="W2554" s="189">
        <v>8.5999999999999993E-2</v>
      </c>
      <c r="X2554" s="189">
        <v>0.115</v>
      </c>
      <c r="Y2554" s="189">
        <v>1E-3</v>
      </c>
      <c r="Z2554" s="189">
        <v>6.0000000000000001E-3</v>
      </c>
      <c r="AA2554" s="189">
        <v>0.02</v>
      </c>
      <c r="AB2554" s="189">
        <v>3.5999999999999997E-2</v>
      </c>
    </row>
    <row r="2555" spans="1:28" x14ac:dyDescent="0.25">
      <c r="A2555" s="94" t="s">
        <v>4068</v>
      </c>
      <c r="B2555" s="189" t="s">
        <v>143</v>
      </c>
      <c r="C2555" s="189">
        <v>0.47499999999999998</v>
      </c>
      <c r="D2555" s="189">
        <v>0.31562499999999999</v>
      </c>
      <c r="E2555" s="189">
        <v>0.10625</v>
      </c>
      <c r="F2555" s="189">
        <v>3.1250000000000002E-3</v>
      </c>
      <c r="G2555" s="189">
        <v>8.7499999999999994E-2</v>
      </c>
      <c r="H2555" s="189" t="s">
        <v>143</v>
      </c>
      <c r="I2555" s="189">
        <v>1.2500000000000001E-2</v>
      </c>
      <c r="J2555" s="188">
        <v>0.99999999999999989</v>
      </c>
      <c r="K2555" s="190">
        <v>320</v>
      </c>
      <c r="L2555" s="94"/>
      <c r="M2555" s="189" t="s">
        <v>143</v>
      </c>
      <c r="N2555" s="189" t="s">
        <v>143</v>
      </c>
      <c r="O2555" s="189">
        <v>0.42099999999999999</v>
      </c>
      <c r="P2555" s="189">
        <v>0.53</v>
      </c>
      <c r="Q2555" s="189">
        <v>0.26700000000000002</v>
      </c>
      <c r="R2555" s="189">
        <v>0.36799999999999999</v>
      </c>
      <c r="S2555" s="189">
        <v>7.6999999999999999E-2</v>
      </c>
      <c r="T2555" s="189">
        <v>0.14499999999999999</v>
      </c>
      <c r="U2555" s="189">
        <v>1E-3</v>
      </c>
      <c r="V2555" s="189">
        <v>1.7000000000000001E-2</v>
      </c>
      <c r="W2555" s="189">
        <v>6.0999999999999999E-2</v>
      </c>
      <c r="X2555" s="189">
        <v>0.124</v>
      </c>
      <c r="Y2555" s="189" t="s">
        <v>143</v>
      </c>
      <c r="Z2555" s="189" t="s">
        <v>143</v>
      </c>
      <c r="AA2555" s="189">
        <v>5.0000000000000001E-3</v>
      </c>
      <c r="AB2555" s="189">
        <v>3.2000000000000001E-2</v>
      </c>
    </row>
    <row r="2556" spans="1:28" x14ac:dyDescent="0.25">
      <c r="A2556" s="94" t="s">
        <v>4069</v>
      </c>
      <c r="B2556" s="189">
        <v>4.3716814159292038E-2</v>
      </c>
      <c r="C2556" s="189">
        <v>0.28566371681415931</v>
      </c>
      <c r="D2556" s="189">
        <v>0.25938053097345132</v>
      </c>
      <c r="E2556" s="189">
        <v>0.10920353982300884</v>
      </c>
      <c r="F2556" s="189">
        <v>1.7345132743362832E-2</v>
      </c>
      <c r="G2556" s="189">
        <v>0.23610619469026548</v>
      </c>
      <c r="H2556" s="189">
        <v>7.6106194690265484E-3</v>
      </c>
      <c r="I2556" s="189">
        <v>4.097345132743363E-2</v>
      </c>
      <c r="J2556" s="188">
        <v>1</v>
      </c>
      <c r="K2556" s="190">
        <v>11300</v>
      </c>
      <c r="L2556" s="94"/>
      <c r="M2556" s="189">
        <v>0.04</v>
      </c>
      <c r="N2556" s="189">
        <v>4.8000000000000001E-2</v>
      </c>
      <c r="O2556" s="189">
        <v>0.27700000000000002</v>
      </c>
      <c r="P2556" s="189">
        <v>0.29399999999999998</v>
      </c>
      <c r="Q2556" s="189">
        <v>0.251</v>
      </c>
      <c r="R2556" s="189">
        <v>0.26800000000000002</v>
      </c>
      <c r="S2556" s="189">
        <v>0.104</v>
      </c>
      <c r="T2556" s="189">
        <v>0.115</v>
      </c>
      <c r="U2556" s="189">
        <v>1.4999999999999999E-2</v>
      </c>
      <c r="V2556" s="189">
        <v>0.02</v>
      </c>
      <c r="W2556" s="189">
        <v>0.22800000000000001</v>
      </c>
      <c r="X2556" s="189">
        <v>0.24399999999999999</v>
      </c>
      <c r="Y2556" s="189">
        <v>6.0000000000000001E-3</v>
      </c>
      <c r="Z2556" s="189">
        <v>8.9999999999999993E-3</v>
      </c>
      <c r="AA2556" s="189">
        <v>3.6999999999999998E-2</v>
      </c>
      <c r="AB2556" s="189">
        <v>4.4999999999999998E-2</v>
      </c>
    </row>
    <row r="2557" spans="1:28" x14ac:dyDescent="0.25">
      <c r="A2557" s="94" t="s">
        <v>4070</v>
      </c>
      <c r="B2557" s="189" t="s">
        <v>143</v>
      </c>
      <c r="C2557" s="189">
        <v>0.28143712574850299</v>
      </c>
      <c r="D2557" s="189">
        <v>0.29041916167664672</v>
      </c>
      <c r="E2557" s="189">
        <v>0.15568862275449102</v>
      </c>
      <c r="F2557" s="189">
        <v>2.0958083832335328E-2</v>
      </c>
      <c r="G2557" s="189">
        <v>0.21856287425149701</v>
      </c>
      <c r="H2557" s="189" t="s">
        <v>143</v>
      </c>
      <c r="I2557" s="189">
        <v>3.2934131736526949E-2</v>
      </c>
      <c r="J2557" s="188">
        <v>1</v>
      </c>
      <c r="K2557" s="190">
        <v>334</v>
      </c>
      <c r="L2557" s="94"/>
      <c r="M2557" s="189" t="s">
        <v>143</v>
      </c>
      <c r="N2557" s="189" t="s">
        <v>143</v>
      </c>
      <c r="O2557" s="189">
        <v>0.23599999999999999</v>
      </c>
      <c r="P2557" s="189">
        <v>0.33200000000000002</v>
      </c>
      <c r="Q2557" s="189">
        <v>0.24399999999999999</v>
      </c>
      <c r="R2557" s="189">
        <v>0.34100000000000003</v>
      </c>
      <c r="S2557" s="189">
        <v>0.121</v>
      </c>
      <c r="T2557" s="189">
        <v>0.19800000000000001</v>
      </c>
      <c r="U2557" s="189">
        <v>0.01</v>
      </c>
      <c r="V2557" s="189">
        <v>4.2999999999999997E-2</v>
      </c>
      <c r="W2557" s="189">
        <v>0.17799999999999999</v>
      </c>
      <c r="X2557" s="189">
        <v>0.26600000000000001</v>
      </c>
      <c r="Y2557" s="189" t="s">
        <v>143</v>
      </c>
      <c r="Z2557" s="189" t="s">
        <v>143</v>
      </c>
      <c r="AA2557" s="189">
        <v>1.7999999999999999E-2</v>
      </c>
      <c r="AB2557" s="189">
        <v>5.8000000000000003E-2</v>
      </c>
    </row>
    <row r="2558" spans="1:28" x14ac:dyDescent="0.25">
      <c r="A2558" s="94" t="s">
        <v>4071</v>
      </c>
      <c r="B2558" s="189" t="s">
        <v>143</v>
      </c>
      <c r="C2558" s="189">
        <v>0.13898305084745763</v>
      </c>
      <c r="D2558" s="189">
        <v>0.16610169491525423</v>
      </c>
      <c r="E2558" s="189">
        <v>7.796610169491526E-2</v>
      </c>
      <c r="F2558" s="189">
        <v>6.7796610169491523E-3</v>
      </c>
      <c r="G2558" s="189">
        <v>0.52881355932203389</v>
      </c>
      <c r="H2558" s="189">
        <v>3.3898305084745763E-2</v>
      </c>
      <c r="I2558" s="189">
        <v>4.7457627118644069E-2</v>
      </c>
      <c r="J2558" s="188">
        <v>1</v>
      </c>
      <c r="K2558" s="190">
        <v>295</v>
      </c>
      <c r="L2558" s="94"/>
      <c r="M2558" s="189" t="s">
        <v>143</v>
      </c>
      <c r="N2558" s="189" t="s">
        <v>143</v>
      </c>
      <c r="O2558" s="189">
        <v>0.104</v>
      </c>
      <c r="P2558" s="189">
        <v>0.183</v>
      </c>
      <c r="Q2558" s="189">
        <v>0.128</v>
      </c>
      <c r="R2558" s="189">
        <v>0.21299999999999999</v>
      </c>
      <c r="S2558" s="189">
        <v>5.2999999999999999E-2</v>
      </c>
      <c r="T2558" s="189">
        <v>0.114</v>
      </c>
      <c r="U2558" s="189">
        <v>2E-3</v>
      </c>
      <c r="V2558" s="189">
        <v>2.4E-2</v>
      </c>
      <c r="W2558" s="189">
        <v>0.47199999999999998</v>
      </c>
      <c r="X2558" s="189">
        <v>0.58499999999999996</v>
      </c>
      <c r="Y2558" s="189">
        <v>1.9E-2</v>
      </c>
      <c r="Z2558" s="189">
        <v>6.0999999999999999E-2</v>
      </c>
      <c r="AA2558" s="189">
        <v>2.8000000000000001E-2</v>
      </c>
      <c r="AB2558" s="189">
        <v>7.8E-2</v>
      </c>
    </row>
    <row r="2559" spans="1:28" x14ac:dyDescent="0.25">
      <c r="A2559" s="94" t="s">
        <v>4072</v>
      </c>
      <c r="B2559" s="189">
        <v>2.0997375328083989E-2</v>
      </c>
      <c r="C2559" s="189">
        <v>1.3123359580052493E-3</v>
      </c>
      <c r="D2559" s="189">
        <v>0.74015748031496065</v>
      </c>
      <c r="E2559" s="189">
        <v>9.055118110236221E-2</v>
      </c>
      <c r="F2559" s="189">
        <v>7.874015748031496E-3</v>
      </c>
      <c r="G2559" s="189">
        <v>1.7060367454068241E-2</v>
      </c>
      <c r="H2559" s="189" t="s">
        <v>143</v>
      </c>
      <c r="I2559" s="189">
        <v>0.12204724409448819</v>
      </c>
      <c r="J2559" s="188">
        <v>1</v>
      </c>
      <c r="K2559" s="190">
        <v>762</v>
      </c>
      <c r="L2559" s="94"/>
      <c r="M2559" s="189">
        <v>1.2999999999999999E-2</v>
      </c>
      <c r="N2559" s="189">
        <v>3.4000000000000002E-2</v>
      </c>
      <c r="O2559" s="189">
        <v>0</v>
      </c>
      <c r="P2559" s="189">
        <v>7.0000000000000001E-3</v>
      </c>
      <c r="Q2559" s="189">
        <v>0.70799999999999996</v>
      </c>
      <c r="R2559" s="189">
        <v>0.77</v>
      </c>
      <c r="S2559" s="189">
        <v>7.1999999999999995E-2</v>
      </c>
      <c r="T2559" s="189">
        <v>0.113</v>
      </c>
      <c r="U2559" s="189">
        <v>4.0000000000000001E-3</v>
      </c>
      <c r="V2559" s="189">
        <v>1.7000000000000001E-2</v>
      </c>
      <c r="W2559" s="189">
        <v>0.01</v>
      </c>
      <c r="X2559" s="189">
        <v>2.9000000000000001E-2</v>
      </c>
      <c r="Y2559" s="189" t="s">
        <v>143</v>
      </c>
      <c r="Z2559" s="189" t="s">
        <v>143</v>
      </c>
      <c r="AA2559" s="189">
        <v>0.10100000000000001</v>
      </c>
      <c r="AB2559" s="189">
        <v>0.14699999999999999</v>
      </c>
    </row>
    <row r="2560" spans="1:28" x14ac:dyDescent="0.25">
      <c r="A2560" s="94" t="s">
        <v>4073</v>
      </c>
      <c r="B2560" s="189">
        <v>5.5510204081632653E-2</v>
      </c>
      <c r="C2560" s="189">
        <v>0.30285714285714288</v>
      </c>
      <c r="D2560" s="189">
        <v>0.23591836734693877</v>
      </c>
      <c r="E2560" s="189">
        <v>6.775510204081632E-2</v>
      </c>
      <c r="F2560" s="189">
        <v>2.6122448979591838E-2</v>
      </c>
      <c r="G2560" s="189">
        <v>0.27836734693877552</v>
      </c>
      <c r="H2560" s="189">
        <v>7.3469387755102037E-3</v>
      </c>
      <c r="I2560" s="189">
        <v>2.6122448979591838E-2</v>
      </c>
      <c r="J2560" s="188">
        <v>1</v>
      </c>
      <c r="K2560" s="190">
        <v>1225</v>
      </c>
      <c r="L2560" s="94"/>
      <c r="M2560" s="189">
        <v>4.3999999999999997E-2</v>
      </c>
      <c r="N2560" s="189">
        <v>7.0000000000000007E-2</v>
      </c>
      <c r="O2560" s="189">
        <v>0.27800000000000002</v>
      </c>
      <c r="P2560" s="189">
        <v>0.32900000000000001</v>
      </c>
      <c r="Q2560" s="189">
        <v>0.21299999999999999</v>
      </c>
      <c r="R2560" s="189">
        <v>0.26</v>
      </c>
      <c r="S2560" s="189">
        <v>5.5E-2</v>
      </c>
      <c r="T2560" s="189">
        <v>8.3000000000000004E-2</v>
      </c>
      <c r="U2560" s="189">
        <v>1.9E-2</v>
      </c>
      <c r="V2560" s="189">
        <v>3.6999999999999998E-2</v>
      </c>
      <c r="W2560" s="189">
        <v>0.254</v>
      </c>
      <c r="X2560" s="189">
        <v>0.30399999999999999</v>
      </c>
      <c r="Y2560" s="189">
        <v>4.0000000000000001E-3</v>
      </c>
      <c r="Z2560" s="189">
        <v>1.4E-2</v>
      </c>
      <c r="AA2560" s="189">
        <v>1.9E-2</v>
      </c>
      <c r="AB2560" s="189">
        <v>3.6999999999999998E-2</v>
      </c>
    </row>
    <row r="2561" spans="1:28" x14ac:dyDescent="0.25">
      <c r="A2561" s="94" t="s">
        <v>4074</v>
      </c>
      <c r="B2561" s="189">
        <v>0.2327150084317032</v>
      </c>
      <c r="C2561" s="189">
        <v>0.46655424395727935</v>
      </c>
      <c r="D2561" s="189">
        <v>0.16638560989319842</v>
      </c>
      <c r="E2561" s="189">
        <v>3.3726812816188868E-2</v>
      </c>
      <c r="F2561" s="189">
        <v>5.6211354693648118E-4</v>
      </c>
      <c r="G2561" s="189">
        <v>5.2276559865092748E-2</v>
      </c>
      <c r="H2561" s="189">
        <v>5.0590219224283303E-3</v>
      </c>
      <c r="I2561" s="189">
        <v>4.2720629567172569E-2</v>
      </c>
      <c r="J2561" s="188">
        <v>0.99999999999999989</v>
      </c>
      <c r="K2561" s="190">
        <v>1779</v>
      </c>
      <c r="L2561" s="94"/>
      <c r="M2561" s="189">
        <v>0.214</v>
      </c>
      <c r="N2561" s="189">
        <v>0.253</v>
      </c>
      <c r="O2561" s="189">
        <v>0.443</v>
      </c>
      <c r="P2561" s="189">
        <v>0.49</v>
      </c>
      <c r="Q2561" s="189">
        <v>0.15</v>
      </c>
      <c r="R2561" s="189">
        <v>0.184</v>
      </c>
      <c r="S2561" s="189">
        <v>2.5999999999999999E-2</v>
      </c>
      <c r="T2561" s="189">
        <v>4.2999999999999997E-2</v>
      </c>
      <c r="U2561" s="189">
        <v>0</v>
      </c>
      <c r="V2561" s="189">
        <v>3.0000000000000001E-3</v>
      </c>
      <c r="W2561" s="189">
        <v>4.2999999999999997E-2</v>
      </c>
      <c r="X2561" s="189">
        <v>6.4000000000000001E-2</v>
      </c>
      <c r="Y2561" s="189">
        <v>3.0000000000000001E-3</v>
      </c>
      <c r="Z2561" s="189">
        <v>0.01</v>
      </c>
      <c r="AA2561" s="189">
        <v>3.4000000000000002E-2</v>
      </c>
      <c r="AB2561" s="189">
        <v>5.2999999999999999E-2</v>
      </c>
    </row>
    <row r="2562" spans="1:28" x14ac:dyDescent="0.25">
      <c r="A2562" s="94" t="s">
        <v>4075</v>
      </c>
      <c r="B2562" s="189" t="s">
        <v>143</v>
      </c>
      <c r="C2562" s="189">
        <v>0.16494845360824742</v>
      </c>
      <c r="D2562" s="189">
        <v>0.33676975945017185</v>
      </c>
      <c r="E2562" s="189">
        <v>0.23367697594501718</v>
      </c>
      <c r="F2562" s="189">
        <v>1.3745704467353952E-2</v>
      </c>
      <c r="G2562" s="189">
        <v>0.21993127147766323</v>
      </c>
      <c r="H2562" s="189">
        <v>1.0309278350515464E-2</v>
      </c>
      <c r="I2562" s="189">
        <v>2.0618556701030927E-2</v>
      </c>
      <c r="J2562" s="188">
        <v>1</v>
      </c>
      <c r="K2562" s="190">
        <v>291</v>
      </c>
      <c r="L2562" s="94"/>
      <c r="M2562" s="189" t="s">
        <v>143</v>
      </c>
      <c r="N2562" s="189" t="s">
        <v>143</v>
      </c>
      <c r="O2562" s="189">
        <v>0.127</v>
      </c>
      <c r="P2562" s="189">
        <v>0.21199999999999999</v>
      </c>
      <c r="Q2562" s="189">
        <v>0.28499999999999998</v>
      </c>
      <c r="R2562" s="189">
        <v>0.39300000000000002</v>
      </c>
      <c r="S2562" s="189">
        <v>0.189</v>
      </c>
      <c r="T2562" s="189">
        <v>0.28599999999999998</v>
      </c>
      <c r="U2562" s="189">
        <v>5.0000000000000001E-3</v>
      </c>
      <c r="V2562" s="189">
        <v>3.5000000000000003E-2</v>
      </c>
      <c r="W2562" s="189">
        <v>0.17599999999999999</v>
      </c>
      <c r="X2562" s="189">
        <v>0.27100000000000002</v>
      </c>
      <c r="Y2562" s="189">
        <v>4.0000000000000001E-3</v>
      </c>
      <c r="Z2562" s="189">
        <v>0.03</v>
      </c>
      <c r="AA2562" s="189">
        <v>8.9999999999999993E-3</v>
      </c>
      <c r="AB2562" s="189">
        <v>4.3999999999999997E-2</v>
      </c>
    </row>
    <row r="2563" spans="1:28" x14ac:dyDescent="0.25">
      <c r="A2563" s="94" t="s">
        <v>4076</v>
      </c>
      <c r="B2563" s="189" t="s">
        <v>143</v>
      </c>
      <c r="C2563" s="189">
        <v>0.2394843962008141</v>
      </c>
      <c r="D2563" s="189">
        <v>0.1824966078697422</v>
      </c>
      <c r="E2563" s="189">
        <v>0.13161465400271372</v>
      </c>
      <c r="F2563" s="189">
        <v>1.8995929443690638E-2</v>
      </c>
      <c r="G2563" s="189">
        <v>0.39145183175033921</v>
      </c>
      <c r="H2563" s="189">
        <v>1.4246947082767978E-2</v>
      </c>
      <c r="I2563" s="189">
        <v>2.1709633649932156E-2</v>
      </c>
      <c r="J2563" s="188">
        <v>0.99999999999999989</v>
      </c>
      <c r="K2563" s="190">
        <v>1474</v>
      </c>
      <c r="L2563" s="94"/>
      <c r="M2563" s="189" t="s">
        <v>143</v>
      </c>
      <c r="N2563" s="189" t="s">
        <v>143</v>
      </c>
      <c r="O2563" s="189">
        <v>0.218</v>
      </c>
      <c r="P2563" s="189">
        <v>0.26200000000000001</v>
      </c>
      <c r="Q2563" s="189">
        <v>0.16400000000000001</v>
      </c>
      <c r="R2563" s="189">
        <v>0.20300000000000001</v>
      </c>
      <c r="S2563" s="189">
        <v>0.115</v>
      </c>
      <c r="T2563" s="189">
        <v>0.15</v>
      </c>
      <c r="U2563" s="189">
        <v>1.2999999999999999E-2</v>
      </c>
      <c r="V2563" s="189">
        <v>2.7E-2</v>
      </c>
      <c r="W2563" s="189">
        <v>0.36699999999999999</v>
      </c>
      <c r="X2563" s="189">
        <v>0.41699999999999998</v>
      </c>
      <c r="Y2563" s="189">
        <v>8.9999999999999993E-3</v>
      </c>
      <c r="Z2563" s="189">
        <v>2.1999999999999999E-2</v>
      </c>
      <c r="AA2563" s="189">
        <v>1.4999999999999999E-2</v>
      </c>
      <c r="AB2563" s="189">
        <v>0.03</v>
      </c>
    </row>
    <row r="2564" spans="1:28" x14ac:dyDescent="0.25">
      <c r="A2564" s="94" t="s">
        <v>4077</v>
      </c>
      <c r="B2564" s="189" t="s">
        <v>143</v>
      </c>
      <c r="C2564" s="189">
        <v>0.49152542372881358</v>
      </c>
      <c r="D2564" s="189">
        <v>0.29830508474576273</v>
      </c>
      <c r="E2564" s="189">
        <v>0.10169491525423729</v>
      </c>
      <c r="F2564" s="189" t="s">
        <v>143</v>
      </c>
      <c r="G2564" s="189">
        <v>3.3898305084745763E-2</v>
      </c>
      <c r="H2564" s="189" t="s">
        <v>143</v>
      </c>
      <c r="I2564" s="189">
        <v>7.4576271186440682E-2</v>
      </c>
      <c r="J2564" s="188">
        <v>1</v>
      </c>
      <c r="K2564" s="190">
        <v>295</v>
      </c>
      <c r="L2564" s="94"/>
      <c r="M2564" s="189" t="s">
        <v>143</v>
      </c>
      <c r="N2564" s="189" t="s">
        <v>143</v>
      </c>
      <c r="O2564" s="189">
        <v>0.435</v>
      </c>
      <c r="P2564" s="189">
        <v>0.54800000000000004</v>
      </c>
      <c r="Q2564" s="189">
        <v>0.249</v>
      </c>
      <c r="R2564" s="189">
        <v>0.35299999999999998</v>
      </c>
      <c r="S2564" s="189">
        <v>7.1999999999999995E-2</v>
      </c>
      <c r="T2564" s="189">
        <v>0.14099999999999999</v>
      </c>
      <c r="U2564" s="189" t="s">
        <v>143</v>
      </c>
      <c r="V2564" s="189" t="s">
        <v>143</v>
      </c>
      <c r="W2564" s="189">
        <v>1.9E-2</v>
      </c>
      <c r="X2564" s="189">
        <v>6.0999999999999999E-2</v>
      </c>
      <c r="Y2564" s="189" t="s">
        <v>143</v>
      </c>
      <c r="Z2564" s="189" t="s">
        <v>143</v>
      </c>
      <c r="AA2564" s="189">
        <v>0.05</v>
      </c>
      <c r="AB2564" s="189">
        <v>0.11</v>
      </c>
    </row>
    <row r="2565" spans="1:28" x14ac:dyDescent="0.25">
      <c r="A2565" s="94" t="s">
        <v>4078</v>
      </c>
      <c r="B2565" s="189" t="s">
        <v>143</v>
      </c>
      <c r="C2565" s="189">
        <v>0.19868995633187772</v>
      </c>
      <c r="D2565" s="189">
        <v>0.27292576419213976</v>
      </c>
      <c r="E2565" s="189">
        <v>0.12663755458515283</v>
      </c>
      <c r="F2565" s="189">
        <v>1.9650655021834062E-2</v>
      </c>
      <c r="G2565" s="189">
        <v>0.29694323144104806</v>
      </c>
      <c r="H2565" s="189">
        <v>4.3668122270742356E-3</v>
      </c>
      <c r="I2565" s="189">
        <v>8.0786026200873357E-2</v>
      </c>
      <c r="J2565" s="188">
        <v>1</v>
      </c>
      <c r="K2565" s="190">
        <v>458</v>
      </c>
      <c r="L2565" s="94"/>
      <c r="M2565" s="189" t="s">
        <v>143</v>
      </c>
      <c r="N2565" s="189" t="s">
        <v>143</v>
      </c>
      <c r="O2565" s="189">
        <v>0.16500000000000001</v>
      </c>
      <c r="P2565" s="189">
        <v>0.23799999999999999</v>
      </c>
      <c r="Q2565" s="189">
        <v>0.23400000000000001</v>
      </c>
      <c r="R2565" s="189">
        <v>0.315</v>
      </c>
      <c r="S2565" s="189">
        <v>9.9000000000000005E-2</v>
      </c>
      <c r="T2565" s="189">
        <v>0.16</v>
      </c>
      <c r="U2565" s="189">
        <v>0.01</v>
      </c>
      <c r="V2565" s="189">
        <v>3.6999999999999998E-2</v>
      </c>
      <c r="W2565" s="189">
        <v>0.25700000000000001</v>
      </c>
      <c r="X2565" s="189">
        <v>0.34</v>
      </c>
      <c r="Y2565" s="189">
        <v>1E-3</v>
      </c>
      <c r="Z2565" s="189">
        <v>1.6E-2</v>
      </c>
      <c r="AA2565" s="189">
        <v>5.8999999999999997E-2</v>
      </c>
      <c r="AB2565" s="189">
        <v>0.109</v>
      </c>
    </row>
    <row r="2566" spans="1:28" x14ac:dyDescent="0.25">
      <c r="A2566" s="94" t="s">
        <v>4079</v>
      </c>
      <c r="B2566" s="189" t="s">
        <v>143</v>
      </c>
      <c r="C2566" s="189">
        <v>0.35797665369649806</v>
      </c>
      <c r="D2566" s="189">
        <v>0.21789883268482491</v>
      </c>
      <c r="E2566" s="189">
        <v>7.7821011673151752E-2</v>
      </c>
      <c r="F2566" s="189">
        <v>6.6147859922178989E-2</v>
      </c>
      <c r="G2566" s="189">
        <v>0.24513618677042801</v>
      </c>
      <c r="H2566" s="189">
        <v>1.1673151750972763E-2</v>
      </c>
      <c r="I2566" s="189">
        <v>2.3346303501945526E-2</v>
      </c>
      <c r="J2566" s="188">
        <v>0.99999999999999989</v>
      </c>
      <c r="K2566" s="190">
        <v>257</v>
      </c>
      <c r="L2566" s="94"/>
      <c r="M2566" s="189" t="s">
        <v>143</v>
      </c>
      <c r="N2566" s="189" t="s">
        <v>143</v>
      </c>
      <c r="O2566" s="189">
        <v>0.30199999999999999</v>
      </c>
      <c r="P2566" s="189">
        <v>0.41799999999999998</v>
      </c>
      <c r="Q2566" s="189">
        <v>0.17199999999999999</v>
      </c>
      <c r="R2566" s="189">
        <v>0.27200000000000002</v>
      </c>
      <c r="S2566" s="189">
        <v>5.0999999999999997E-2</v>
      </c>
      <c r="T2566" s="189">
        <v>0.11700000000000001</v>
      </c>
      <c r="U2566" s="189">
        <v>4.2000000000000003E-2</v>
      </c>
      <c r="V2566" s="189">
        <v>0.10299999999999999</v>
      </c>
      <c r="W2566" s="189">
        <v>0.19700000000000001</v>
      </c>
      <c r="X2566" s="189">
        <v>0.30099999999999999</v>
      </c>
      <c r="Y2566" s="189">
        <v>4.0000000000000001E-3</v>
      </c>
      <c r="Z2566" s="189">
        <v>3.4000000000000002E-2</v>
      </c>
      <c r="AA2566" s="189">
        <v>1.0999999999999999E-2</v>
      </c>
      <c r="AB2566" s="189">
        <v>0.05</v>
      </c>
    </row>
    <row r="2567" spans="1:28" x14ac:dyDescent="0.25">
      <c r="A2567" s="94" t="s">
        <v>4080</v>
      </c>
      <c r="B2567" s="189" t="s">
        <v>143</v>
      </c>
      <c r="C2567" s="189">
        <v>0.11003236245954692</v>
      </c>
      <c r="D2567" s="189">
        <v>0.20388349514563106</v>
      </c>
      <c r="E2567" s="189">
        <v>0.11003236245954692</v>
      </c>
      <c r="F2567" s="189">
        <v>1.9417475728155338E-2</v>
      </c>
      <c r="G2567" s="189">
        <v>0.52103559870550165</v>
      </c>
      <c r="H2567" s="189">
        <v>3.2362459546925568E-3</v>
      </c>
      <c r="I2567" s="189">
        <v>3.2362459546925564E-2</v>
      </c>
      <c r="J2567" s="188">
        <v>0.99999999999999989</v>
      </c>
      <c r="K2567" s="190">
        <v>309</v>
      </c>
      <c r="L2567" s="94"/>
      <c r="M2567" s="189" t="s">
        <v>143</v>
      </c>
      <c r="N2567" s="189" t="s">
        <v>143</v>
      </c>
      <c r="O2567" s="189">
        <v>0.08</v>
      </c>
      <c r="P2567" s="189">
        <v>0.15</v>
      </c>
      <c r="Q2567" s="189">
        <v>0.16300000000000001</v>
      </c>
      <c r="R2567" s="189">
        <v>0.252</v>
      </c>
      <c r="S2567" s="189">
        <v>0.08</v>
      </c>
      <c r="T2567" s="189">
        <v>0.15</v>
      </c>
      <c r="U2567" s="189">
        <v>8.9999999999999993E-3</v>
      </c>
      <c r="V2567" s="189">
        <v>4.2000000000000003E-2</v>
      </c>
      <c r="W2567" s="189">
        <v>0.46500000000000002</v>
      </c>
      <c r="X2567" s="189">
        <v>0.57599999999999996</v>
      </c>
      <c r="Y2567" s="189">
        <v>1E-3</v>
      </c>
      <c r="Z2567" s="189">
        <v>1.7999999999999999E-2</v>
      </c>
      <c r="AA2567" s="189">
        <v>1.7999999999999999E-2</v>
      </c>
      <c r="AB2567" s="189">
        <v>5.8999999999999997E-2</v>
      </c>
    </row>
    <row r="2568" spans="1:28" x14ac:dyDescent="0.25">
      <c r="A2568" s="94" t="s">
        <v>4081</v>
      </c>
      <c r="B2568" s="189" t="s">
        <v>143</v>
      </c>
      <c r="C2568" s="189">
        <v>0.31929824561403508</v>
      </c>
      <c r="D2568" s="189">
        <v>0.42666666666666669</v>
      </c>
      <c r="E2568" s="189">
        <v>0.10877192982456141</v>
      </c>
      <c r="F2568" s="189">
        <v>1.1228070175438596E-2</v>
      </c>
      <c r="G2568" s="189">
        <v>9.0526315789473691E-2</v>
      </c>
      <c r="H2568" s="189">
        <v>3.5087719298245615E-3</v>
      </c>
      <c r="I2568" s="189">
        <v>0.04</v>
      </c>
      <c r="J2568" s="188">
        <v>1</v>
      </c>
      <c r="K2568" s="190">
        <v>1425</v>
      </c>
      <c r="L2568" s="94"/>
      <c r="M2568" s="189" t="s">
        <v>143</v>
      </c>
      <c r="N2568" s="189" t="s">
        <v>143</v>
      </c>
      <c r="O2568" s="189">
        <v>0.29599999999999999</v>
      </c>
      <c r="P2568" s="189">
        <v>0.34399999999999997</v>
      </c>
      <c r="Q2568" s="189">
        <v>0.40100000000000002</v>
      </c>
      <c r="R2568" s="189">
        <v>0.45300000000000001</v>
      </c>
      <c r="S2568" s="189">
        <v>9.4E-2</v>
      </c>
      <c r="T2568" s="189">
        <v>0.126</v>
      </c>
      <c r="U2568" s="189">
        <v>7.0000000000000001E-3</v>
      </c>
      <c r="V2568" s="189">
        <v>1.7999999999999999E-2</v>
      </c>
      <c r="W2568" s="189">
        <v>7.6999999999999999E-2</v>
      </c>
      <c r="X2568" s="189">
        <v>0.107</v>
      </c>
      <c r="Y2568" s="189">
        <v>1E-3</v>
      </c>
      <c r="Z2568" s="189">
        <v>8.0000000000000002E-3</v>
      </c>
      <c r="AA2568" s="189">
        <v>3.1E-2</v>
      </c>
      <c r="AB2568" s="189">
        <v>5.0999999999999997E-2</v>
      </c>
    </row>
    <row r="2569" spans="1:28" x14ac:dyDescent="0.25">
      <c r="A2569" s="94" t="s">
        <v>4082</v>
      </c>
      <c r="B2569" s="189" t="s">
        <v>143</v>
      </c>
      <c r="C2569" s="189">
        <v>0.4662756598240469</v>
      </c>
      <c r="D2569" s="189">
        <v>0.31964809384164222</v>
      </c>
      <c r="E2569" s="189">
        <v>5.2785923753665691E-2</v>
      </c>
      <c r="F2569" s="189">
        <v>8.7976539589442824E-3</v>
      </c>
      <c r="G2569" s="189">
        <v>9.6774193548387094E-2</v>
      </c>
      <c r="H2569" s="189">
        <v>5.8651026392961877E-3</v>
      </c>
      <c r="I2569" s="189">
        <v>4.9853372434017593E-2</v>
      </c>
      <c r="J2569" s="188">
        <v>0.99999999999999989</v>
      </c>
      <c r="K2569" s="190">
        <v>341</v>
      </c>
      <c r="L2569" s="94"/>
      <c r="M2569" s="189" t="s">
        <v>143</v>
      </c>
      <c r="N2569" s="189" t="s">
        <v>143</v>
      </c>
      <c r="O2569" s="189">
        <v>0.41399999999999998</v>
      </c>
      <c r="P2569" s="189">
        <v>0.51900000000000002</v>
      </c>
      <c r="Q2569" s="189">
        <v>0.27200000000000002</v>
      </c>
      <c r="R2569" s="189">
        <v>0.371</v>
      </c>
      <c r="S2569" s="189">
        <v>3.4000000000000002E-2</v>
      </c>
      <c r="T2569" s="189">
        <v>8.2000000000000003E-2</v>
      </c>
      <c r="U2569" s="189">
        <v>3.0000000000000001E-3</v>
      </c>
      <c r="V2569" s="189">
        <v>2.5999999999999999E-2</v>
      </c>
      <c r="W2569" s="189">
        <v>7.0000000000000007E-2</v>
      </c>
      <c r="X2569" s="189">
        <v>0.13300000000000001</v>
      </c>
      <c r="Y2569" s="189">
        <v>2E-3</v>
      </c>
      <c r="Z2569" s="189">
        <v>2.1000000000000001E-2</v>
      </c>
      <c r="AA2569" s="189">
        <v>3.1E-2</v>
      </c>
      <c r="AB2569" s="189">
        <v>7.8E-2</v>
      </c>
    </row>
    <row r="2570" spans="1:28" x14ac:dyDescent="0.25">
      <c r="A2570" s="94" t="s">
        <v>4083</v>
      </c>
      <c r="B2570" s="189">
        <v>4.7131923922103511E-2</v>
      </c>
      <c r="C2570" s="189">
        <v>0.23626581798893687</v>
      </c>
      <c r="D2570" s="189">
        <v>0.28938395089793134</v>
      </c>
      <c r="E2570" s="189">
        <v>0.12214897325149655</v>
      </c>
      <c r="F2570" s="189">
        <v>1.8034401757975299E-2</v>
      </c>
      <c r="G2570" s="189">
        <v>0.22421762521785255</v>
      </c>
      <c r="H2570" s="189">
        <v>9.0172008789876495E-3</v>
      </c>
      <c r="I2570" s="189">
        <v>5.380010608471622E-2</v>
      </c>
      <c r="J2570" s="188">
        <v>0.99999999999999989</v>
      </c>
      <c r="K2570" s="190">
        <v>13197</v>
      </c>
      <c r="L2570" s="94"/>
      <c r="M2570" s="189">
        <v>4.3999999999999997E-2</v>
      </c>
      <c r="N2570" s="189">
        <v>5.0999999999999997E-2</v>
      </c>
      <c r="O2570" s="189">
        <v>0.22900000000000001</v>
      </c>
      <c r="P2570" s="189">
        <v>0.24399999999999999</v>
      </c>
      <c r="Q2570" s="189">
        <v>0.28199999999999997</v>
      </c>
      <c r="R2570" s="189">
        <v>0.29699999999999999</v>
      </c>
      <c r="S2570" s="189">
        <v>0.11700000000000001</v>
      </c>
      <c r="T2570" s="189">
        <v>0.128</v>
      </c>
      <c r="U2570" s="189">
        <v>1.6E-2</v>
      </c>
      <c r="V2570" s="189">
        <v>0.02</v>
      </c>
      <c r="W2570" s="189">
        <v>0.217</v>
      </c>
      <c r="X2570" s="189">
        <v>0.23100000000000001</v>
      </c>
      <c r="Y2570" s="189">
        <v>8.0000000000000002E-3</v>
      </c>
      <c r="Z2570" s="189">
        <v>1.0999999999999999E-2</v>
      </c>
      <c r="AA2570" s="189">
        <v>0.05</v>
      </c>
      <c r="AB2570" s="189">
        <v>5.8000000000000003E-2</v>
      </c>
    </row>
    <row r="2571" spans="1:28" x14ac:dyDescent="0.25">
      <c r="A2571" s="94" t="s">
        <v>4084</v>
      </c>
      <c r="B2571" s="189" t="s">
        <v>143</v>
      </c>
      <c r="C2571" s="189">
        <v>0.3146067415730337</v>
      </c>
      <c r="D2571" s="189">
        <v>0.33258426966292137</v>
      </c>
      <c r="E2571" s="189">
        <v>8.98876404494382E-2</v>
      </c>
      <c r="F2571" s="189">
        <v>1.7977528089887642E-2</v>
      </c>
      <c r="G2571" s="189">
        <v>0.19101123595505617</v>
      </c>
      <c r="H2571" s="189">
        <v>1.1235955056179775E-2</v>
      </c>
      <c r="I2571" s="189">
        <v>4.2696629213483148E-2</v>
      </c>
      <c r="J2571" s="188">
        <v>1</v>
      </c>
      <c r="K2571" s="190">
        <v>445</v>
      </c>
      <c r="L2571" s="94"/>
      <c r="M2571" s="189" t="s">
        <v>143</v>
      </c>
      <c r="N2571" s="189" t="s">
        <v>143</v>
      </c>
      <c r="O2571" s="189">
        <v>0.27300000000000002</v>
      </c>
      <c r="P2571" s="189">
        <v>0.35899999999999999</v>
      </c>
      <c r="Q2571" s="189">
        <v>0.28999999999999998</v>
      </c>
      <c r="R2571" s="189">
        <v>0.378</v>
      </c>
      <c r="S2571" s="189">
        <v>6.7000000000000004E-2</v>
      </c>
      <c r="T2571" s="189">
        <v>0.12</v>
      </c>
      <c r="U2571" s="189">
        <v>8.9999999999999993E-3</v>
      </c>
      <c r="V2571" s="189">
        <v>3.5000000000000003E-2</v>
      </c>
      <c r="W2571" s="189">
        <v>0.157</v>
      </c>
      <c r="X2571" s="189">
        <v>0.23</v>
      </c>
      <c r="Y2571" s="189">
        <v>5.0000000000000001E-3</v>
      </c>
      <c r="Z2571" s="189">
        <v>2.5999999999999999E-2</v>
      </c>
      <c r="AA2571" s="189">
        <v>2.8000000000000001E-2</v>
      </c>
      <c r="AB2571" s="189">
        <v>6.6000000000000003E-2</v>
      </c>
    </row>
    <row r="2572" spans="1:28" x14ac:dyDescent="0.25">
      <c r="A2572" s="94" t="s">
        <v>4085</v>
      </c>
      <c r="B2572" s="189" t="s">
        <v>143</v>
      </c>
      <c r="C2572" s="189">
        <v>6.2695924764890276E-2</v>
      </c>
      <c r="D2572" s="189">
        <v>0.22570532915360503</v>
      </c>
      <c r="E2572" s="189">
        <v>0.15673981191222572</v>
      </c>
      <c r="F2572" s="189">
        <v>6.269592476489028E-3</v>
      </c>
      <c r="G2572" s="189">
        <v>0.47648902821316613</v>
      </c>
      <c r="H2572" s="189">
        <v>3.1347962382445138E-2</v>
      </c>
      <c r="I2572" s="189">
        <v>4.0752351097178681E-2</v>
      </c>
      <c r="J2572" s="188">
        <v>0.99999999999999989</v>
      </c>
      <c r="K2572" s="190">
        <v>319</v>
      </c>
      <c r="L2572" s="94"/>
      <c r="M2572" s="189" t="s">
        <v>143</v>
      </c>
      <c r="N2572" s="189" t="s">
        <v>143</v>
      </c>
      <c r="O2572" s="189">
        <v>4.1000000000000002E-2</v>
      </c>
      <c r="P2572" s="189">
        <v>9.5000000000000001E-2</v>
      </c>
      <c r="Q2572" s="189">
        <v>0.183</v>
      </c>
      <c r="R2572" s="189">
        <v>0.27500000000000002</v>
      </c>
      <c r="S2572" s="189">
        <v>0.121</v>
      </c>
      <c r="T2572" s="189">
        <v>0.20100000000000001</v>
      </c>
      <c r="U2572" s="189">
        <v>2E-3</v>
      </c>
      <c r="V2572" s="189">
        <v>2.3E-2</v>
      </c>
      <c r="W2572" s="189">
        <v>0.42199999999999999</v>
      </c>
      <c r="X2572" s="189">
        <v>0.53100000000000003</v>
      </c>
      <c r="Y2572" s="189">
        <v>1.7000000000000001E-2</v>
      </c>
      <c r="Z2572" s="189">
        <v>5.7000000000000002E-2</v>
      </c>
      <c r="AA2572" s="189">
        <v>2.4E-2</v>
      </c>
      <c r="AB2572" s="189">
        <v>6.8000000000000005E-2</v>
      </c>
    </row>
    <row r="2573" spans="1:28" x14ac:dyDescent="0.25">
      <c r="A2573" s="94" t="s">
        <v>4086</v>
      </c>
      <c r="B2573" s="189">
        <v>0.14405762304921968</v>
      </c>
      <c r="C2573" s="189">
        <v>2.4009603841536613E-3</v>
      </c>
      <c r="D2573" s="189">
        <v>0.68667466986794723</v>
      </c>
      <c r="E2573" s="189">
        <v>4.441776710684274E-2</v>
      </c>
      <c r="F2573" s="189">
        <v>9.2436974789915971E-2</v>
      </c>
      <c r="G2573" s="189">
        <v>9.6038415366146452E-3</v>
      </c>
      <c r="H2573" s="189" t="s">
        <v>143</v>
      </c>
      <c r="I2573" s="189">
        <v>2.0408163265306121E-2</v>
      </c>
      <c r="J2573" s="188">
        <v>1</v>
      </c>
      <c r="K2573" s="190">
        <v>833</v>
      </c>
      <c r="L2573" s="94"/>
      <c r="M2573" s="189">
        <v>0.122</v>
      </c>
      <c r="N2573" s="189">
        <v>0.17</v>
      </c>
      <c r="O2573" s="189">
        <v>1E-3</v>
      </c>
      <c r="P2573" s="189">
        <v>8.9999999999999993E-3</v>
      </c>
      <c r="Q2573" s="189">
        <v>0.65400000000000003</v>
      </c>
      <c r="R2573" s="189">
        <v>0.71699999999999997</v>
      </c>
      <c r="S2573" s="189">
        <v>3.2000000000000001E-2</v>
      </c>
      <c r="T2573" s="189">
        <v>6.0999999999999999E-2</v>
      </c>
      <c r="U2573" s="189">
        <v>7.4999999999999997E-2</v>
      </c>
      <c r="V2573" s="189">
        <v>0.114</v>
      </c>
      <c r="W2573" s="189">
        <v>5.0000000000000001E-3</v>
      </c>
      <c r="X2573" s="189">
        <v>1.9E-2</v>
      </c>
      <c r="Y2573" s="189" t="s">
        <v>143</v>
      </c>
      <c r="Z2573" s="189" t="s">
        <v>143</v>
      </c>
      <c r="AA2573" s="189">
        <v>1.2999999999999999E-2</v>
      </c>
      <c r="AB2573" s="189">
        <v>3.2000000000000001E-2</v>
      </c>
    </row>
    <row r="2574" spans="1:28" x14ac:dyDescent="0.25">
      <c r="A2574" s="94" t="s">
        <v>4087</v>
      </c>
      <c r="B2574" s="189">
        <v>8.7962962962962965E-2</v>
      </c>
      <c r="C2574" s="189">
        <v>0.2361111111111111</v>
      </c>
      <c r="D2574" s="189">
        <v>0.27116402116402116</v>
      </c>
      <c r="E2574" s="189">
        <v>6.8121693121693125E-2</v>
      </c>
      <c r="F2574" s="189">
        <v>2.976190476190476E-2</v>
      </c>
      <c r="G2574" s="189">
        <v>0.26124338624338622</v>
      </c>
      <c r="H2574" s="189">
        <v>7.9365079365079361E-3</v>
      </c>
      <c r="I2574" s="189">
        <v>3.7698412698412696E-2</v>
      </c>
      <c r="J2574" s="188">
        <v>0.99999999999999989</v>
      </c>
      <c r="K2574" s="190">
        <v>1512</v>
      </c>
      <c r="L2574" s="94"/>
      <c r="M2574" s="189">
        <v>7.4999999999999997E-2</v>
      </c>
      <c r="N2574" s="189">
        <v>0.10299999999999999</v>
      </c>
      <c r="O2574" s="189">
        <v>0.215</v>
      </c>
      <c r="P2574" s="189">
        <v>0.25800000000000001</v>
      </c>
      <c r="Q2574" s="189">
        <v>0.249</v>
      </c>
      <c r="R2574" s="189">
        <v>0.29399999999999998</v>
      </c>
      <c r="S2574" s="189">
        <v>5.6000000000000001E-2</v>
      </c>
      <c r="T2574" s="189">
        <v>8.2000000000000003E-2</v>
      </c>
      <c r="U2574" s="189">
        <v>2.1999999999999999E-2</v>
      </c>
      <c r="V2574" s="189">
        <v>0.04</v>
      </c>
      <c r="W2574" s="189">
        <v>0.24</v>
      </c>
      <c r="X2574" s="189">
        <v>0.28399999999999997</v>
      </c>
      <c r="Y2574" s="189">
        <v>5.0000000000000001E-3</v>
      </c>
      <c r="Z2574" s="189">
        <v>1.4E-2</v>
      </c>
      <c r="AA2574" s="189">
        <v>2.9000000000000001E-2</v>
      </c>
      <c r="AB2574" s="189">
        <v>4.9000000000000002E-2</v>
      </c>
    </row>
    <row r="2575" spans="1:28" x14ac:dyDescent="0.25">
      <c r="A2575" s="94" t="s">
        <v>4088</v>
      </c>
      <c r="B2575" s="189">
        <v>0.23202301054650049</v>
      </c>
      <c r="C2575" s="189">
        <v>0.46212847555129433</v>
      </c>
      <c r="D2575" s="189">
        <v>0.13758389261744966</v>
      </c>
      <c r="E2575" s="189">
        <v>4.4582933844678811E-2</v>
      </c>
      <c r="F2575" s="189">
        <v>9.5877277085330771E-4</v>
      </c>
      <c r="G2575" s="189">
        <v>6.1361457334611694E-2</v>
      </c>
      <c r="H2575" s="189">
        <v>4.7938638542665392E-3</v>
      </c>
      <c r="I2575" s="189">
        <v>5.6567593480345159E-2</v>
      </c>
      <c r="J2575" s="188">
        <v>1</v>
      </c>
      <c r="K2575" s="190">
        <v>2086</v>
      </c>
      <c r="L2575" s="94"/>
      <c r="M2575" s="189">
        <v>0.214</v>
      </c>
      <c r="N2575" s="189">
        <v>0.251</v>
      </c>
      <c r="O2575" s="189">
        <v>0.441</v>
      </c>
      <c r="P2575" s="189">
        <v>0.48399999999999999</v>
      </c>
      <c r="Q2575" s="189">
        <v>0.123</v>
      </c>
      <c r="R2575" s="189">
        <v>0.153</v>
      </c>
      <c r="S2575" s="189">
        <v>3.6999999999999998E-2</v>
      </c>
      <c r="T2575" s="189">
        <v>5.3999999999999999E-2</v>
      </c>
      <c r="U2575" s="189">
        <v>0</v>
      </c>
      <c r="V2575" s="189">
        <v>3.0000000000000001E-3</v>
      </c>
      <c r="W2575" s="189">
        <v>5.1999999999999998E-2</v>
      </c>
      <c r="X2575" s="189">
        <v>7.1999999999999995E-2</v>
      </c>
      <c r="Y2575" s="189">
        <v>3.0000000000000001E-3</v>
      </c>
      <c r="Z2575" s="189">
        <v>8.9999999999999993E-3</v>
      </c>
      <c r="AA2575" s="189">
        <v>4.7E-2</v>
      </c>
      <c r="AB2575" s="189">
        <v>6.7000000000000004E-2</v>
      </c>
    </row>
    <row r="2576" spans="1:28" x14ac:dyDescent="0.25">
      <c r="A2576" s="94" t="s">
        <v>4089</v>
      </c>
      <c r="B2576" s="189" t="s">
        <v>143</v>
      </c>
      <c r="C2576" s="189">
        <v>0.11986301369863013</v>
      </c>
      <c r="D2576" s="189">
        <v>0.37671232876712329</v>
      </c>
      <c r="E2576" s="189">
        <v>0.2089041095890411</v>
      </c>
      <c r="F2576" s="189">
        <v>2.0547945205479451E-2</v>
      </c>
      <c r="G2576" s="189">
        <v>0.22602739726027396</v>
      </c>
      <c r="H2576" s="189">
        <v>1.7123287671232876E-2</v>
      </c>
      <c r="I2576" s="189">
        <v>3.0821917808219176E-2</v>
      </c>
      <c r="J2576" s="188">
        <v>0.99999999999999989</v>
      </c>
      <c r="K2576" s="190">
        <v>292</v>
      </c>
      <c r="L2576" s="94"/>
      <c r="M2576" s="189" t="s">
        <v>143</v>
      </c>
      <c r="N2576" s="189" t="s">
        <v>143</v>
      </c>
      <c r="O2576" s="189">
        <v>8.6999999999999994E-2</v>
      </c>
      <c r="P2576" s="189">
        <v>0.16200000000000001</v>
      </c>
      <c r="Q2576" s="189">
        <v>0.32300000000000001</v>
      </c>
      <c r="R2576" s="189">
        <v>0.434</v>
      </c>
      <c r="S2576" s="189">
        <v>0.16600000000000001</v>
      </c>
      <c r="T2576" s="189">
        <v>0.25900000000000001</v>
      </c>
      <c r="U2576" s="189">
        <v>8.9999999999999993E-3</v>
      </c>
      <c r="V2576" s="189">
        <v>4.3999999999999997E-2</v>
      </c>
      <c r="W2576" s="189">
        <v>0.182</v>
      </c>
      <c r="X2576" s="189">
        <v>0.27700000000000002</v>
      </c>
      <c r="Y2576" s="189">
        <v>7.0000000000000001E-3</v>
      </c>
      <c r="Z2576" s="189">
        <v>3.9E-2</v>
      </c>
      <c r="AA2576" s="189">
        <v>1.6E-2</v>
      </c>
      <c r="AB2576" s="189">
        <v>5.8000000000000003E-2</v>
      </c>
    </row>
    <row r="2577" spans="1:28" x14ac:dyDescent="0.25">
      <c r="A2577" s="94" t="s">
        <v>4090</v>
      </c>
      <c r="B2577" s="189" t="s">
        <v>143</v>
      </c>
      <c r="C2577" s="189">
        <v>0.14953846153846154</v>
      </c>
      <c r="D2577" s="189">
        <v>0.23938461538461539</v>
      </c>
      <c r="E2577" s="189">
        <v>0.16861538461538461</v>
      </c>
      <c r="F2577" s="189">
        <v>1.2923076923076923E-2</v>
      </c>
      <c r="G2577" s="189">
        <v>0.38769230769230767</v>
      </c>
      <c r="H2577" s="189">
        <v>1.3538461538461539E-2</v>
      </c>
      <c r="I2577" s="189">
        <v>2.8307692307692308E-2</v>
      </c>
      <c r="J2577" s="188">
        <v>0.99999999999999989</v>
      </c>
      <c r="K2577" s="190">
        <v>1625</v>
      </c>
      <c r="L2577" s="94"/>
      <c r="M2577" s="189" t="s">
        <v>143</v>
      </c>
      <c r="N2577" s="189" t="s">
        <v>143</v>
      </c>
      <c r="O2577" s="189">
        <v>0.13300000000000001</v>
      </c>
      <c r="P2577" s="189">
        <v>0.16800000000000001</v>
      </c>
      <c r="Q2577" s="189">
        <v>0.219</v>
      </c>
      <c r="R2577" s="189">
        <v>0.26100000000000001</v>
      </c>
      <c r="S2577" s="189">
        <v>0.151</v>
      </c>
      <c r="T2577" s="189">
        <v>0.188</v>
      </c>
      <c r="U2577" s="189">
        <v>8.0000000000000002E-3</v>
      </c>
      <c r="V2577" s="189">
        <v>0.02</v>
      </c>
      <c r="W2577" s="189">
        <v>0.36399999999999999</v>
      </c>
      <c r="X2577" s="189">
        <v>0.41199999999999998</v>
      </c>
      <c r="Y2577" s="189">
        <v>8.9999999999999993E-3</v>
      </c>
      <c r="Z2577" s="189">
        <v>0.02</v>
      </c>
      <c r="AA2577" s="189">
        <v>2.1000000000000001E-2</v>
      </c>
      <c r="AB2577" s="189">
        <v>3.7999999999999999E-2</v>
      </c>
    </row>
    <row r="2578" spans="1:28" x14ac:dyDescent="0.25">
      <c r="A2578" s="94" t="s">
        <v>4091</v>
      </c>
      <c r="B2578" s="189" t="s">
        <v>143</v>
      </c>
      <c r="C2578" s="189">
        <v>0.39080459770114945</v>
      </c>
      <c r="D2578" s="189">
        <v>0.40689655172413791</v>
      </c>
      <c r="E2578" s="189">
        <v>5.9770114942528735E-2</v>
      </c>
      <c r="F2578" s="189">
        <v>4.5977011494252873E-3</v>
      </c>
      <c r="G2578" s="189">
        <v>3.4482758620689655E-2</v>
      </c>
      <c r="H2578" s="189">
        <v>4.5977011494252873E-3</v>
      </c>
      <c r="I2578" s="189">
        <v>9.8850574712643677E-2</v>
      </c>
      <c r="J2578" s="188">
        <v>0.99999999999999989</v>
      </c>
      <c r="K2578" s="190">
        <v>435</v>
      </c>
      <c r="L2578" s="94"/>
      <c r="M2578" s="189" t="s">
        <v>143</v>
      </c>
      <c r="N2578" s="189" t="s">
        <v>143</v>
      </c>
      <c r="O2578" s="189">
        <v>0.34599999999999997</v>
      </c>
      <c r="P2578" s="189">
        <v>0.437</v>
      </c>
      <c r="Q2578" s="189">
        <v>0.36199999999999999</v>
      </c>
      <c r="R2578" s="189">
        <v>0.45400000000000001</v>
      </c>
      <c r="S2578" s="189">
        <v>4.1000000000000002E-2</v>
      </c>
      <c r="T2578" s="189">
        <v>8.5999999999999993E-2</v>
      </c>
      <c r="U2578" s="189">
        <v>1E-3</v>
      </c>
      <c r="V2578" s="189">
        <v>1.7000000000000001E-2</v>
      </c>
      <c r="W2578" s="189">
        <v>2.1000000000000001E-2</v>
      </c>
      <c r="X2578" s="189">
        <v>5.6000000000000001E-2</v>
      </c>
      <c r="Y2578" s="189">
        <v>1E-3</v>
      </c>
      <c r="Z2578" s="189">
        <v>1.7000000000000001E-2</v>
      </c>
      <c r="AA2578" s="189">
        <v>7.3999999999999996E-2</v>
      </c>
      <c r="AB2578" s="189">
        <v>0.13100000000000001</v>
      </c>
    </row>
    <row r="2579" spans="1:28" x14ac:dyDescent="0.25">
      <c r="A2579" s="94" t="s">
        <v>4092</v>
      </c>
      <c r="B2579" s="189" t="s">
        <v>143</v>
      </c>
      <c r="C2579" s="189">
        <v>0.12969283276450511</v>
      </c>
      <c r="D2579" s="189">
        <v>0.30716723549488056</v>
      </c>
      <c r="E2579" s="189">
        <v>0.1825938566552901</v>
      </c>
      <c r="F2579" s="189">
        <v>1.3651877133105802E-2</v>
      </c>
      <c r="G2579" s="189">
        <v>0.29180887372013653</v>
      </c>
      <c r="H2579" s="189">
        <v>5.1194539249146756E-3</v>
      </c>
      <c r="I2579" s="189">
        <v>6.9965870307167236E-2</v>
      </c>
      <c r="J2579" s="188">
        <v>1</v>
      </c>
      <c r="K2579" s="190">
        <v>586</v>
      </c>
      <c r="L2579" s="94"/>
      <c r="M2579" s="189" t="s">
        <v>143</v>
      </c>
      <c r="N2579" s="189" t="s">
        <v>143</v>
      </c>
      <c r="O2579" s="189">
        <v>0.105</v>
      </c>
      <c r="P2579" s="189">
        <v>0.159</v>
      </c>
      <c r="Q2579" s="189">
        <v>0.27100000000000002</v>
      </c>
      <c r="R2579" s="189">
        <v>0.34599999999999997</v>
      </c>
      <c r="S2579" s="189">
        <v>0.153</v>
      </c>
      <c r="T2579" s="189">
        <v>0.216</v>
      </c>
      <c r="U2579" s="189">
        <v>7.0000000000000001E-3</v>
      </c>
      <c r="V2579" s="189">
        <v>2.7E-2</v>
      </c>
      <c r="W2579" s="189">
        <v>0.25600000000000001</v>
      </c>
      <c r="X2579" s="189">
        <v>0.33</v>
      </c>
      <c r="Y2579" s="189">
        <v>2E-3</v>
      </c>
      <c r="Z2579" s="189">
        <v>1.4999999999999999E-2</v>
      </c>
      <c r="AA2579" s="189">
        <v>5.1999999999999998E-2</v>
      </c>
      <c r="AB2579" s="189">
        <v>9.4E-2</v>
      </c>
    </row>
    <row r="2580" spans="1:28" x14ac:dyDescent="0.25">
      <c r="A2580" s="94" t="s">
        <v>4093</v>
      </c>
      <c r="B2580" s="189" t="s">
        <v>143</v>
      </c>
      <c r="C2580" s="189">
        <v>0.29098360655737704</v>
      </c>
      <c r="D2580" s="189">
        <v>0.24180327868852458</v>
      </c>
      <c r="E2580" s="189">
        <v>6.9672131147540978E-2</v>
      </c>
      <c r="F2580" s="189">
        <v>0.12704918032786885</v>
      </c>
      <c r="G2580" s="189">
        <v>0.20901639344262296</v>
      </c>
      <c r="H2580" s="189">
        <v>2.0491803278688523E-2</v>
      </c>
      <c r="I2580" s="189">
        <v>4.0983606557377046E-2</v>
      </c>
      <c r="J2580" s="188">
        <v>1</v>
      </c>
      <c r="K2580" s="190">
        <v>244</v>
      </c>
      <c r="L2580" s="94"/>
      <c r="M2580" s="189" t="s">
        <v>143</v>
      </c>
      <c r="N2580" s="189" t="s">
        <v>143</v>
      </c>
      <c r="O2580" s="189">
        <v>0.23799999999999999</v>
      </c>
      <c r="P2580" s="189">
        <v>0.35099999999999998</v>
      </c>
      <c r="Q2580" s="189">
        <v>0.192</v>
      </c>
      <c r="R2580" s="189">
        <v>0.29899999999999999</v>
      </c>
      <c r="S2580" s="189">
        <v>4.3999999999999997E-2</v>
      </c>
      <c r="T2580" s="189">
        <v>0.109</v>
      </c>
      <c r="U2580" s="189">
        <v>9.0999999999999998E-2</v>
      </c>
      <c r="V2580" s="189">
        <v>0.17499999999999999</v>
      </c>
      <c r="W2580" s="189">
        <v>0.16300000000000001</v>
      </c>
      <c r="X2580" s="189">
        <v>0.26400000000000001</v>
      </c>
      <c r="Y2580" s="189">
        <v>8.9999999999999993E-3</v>
      </c>
      <c r="Z2580" s="189">
        <v>4.7E-2</v>
      </c>
      <c r="AA2580" s="189">
        <v>2.1999999999999999E-2</v>
      </c>
      <c r="AB2580" s="189">
        <v>7.3999999999999996E-2</v>
      </c>
    </row>
    <row r="2581" spans="1:28" x14ac:dyDescent="0.25">
      <c r="A2581" s="94" t="s">
        <v>4094</v>
      </c>
      <c r="B2581" s="189" t="s">
        <v>143</v>
      </c>
      <c r="C2581" s="189">
        <v>9.718670076726342E-2</v>
      </c>
      <c r="D2581" s="189">
        <v>0.27877237851662406</v>
      </c>
      <c r="E2581" s="189">
        <v>0.14066496163682865</v>
      </c>
      <c r="F2581" s="189">
        <v>1.5345268542199489E-2</v>
      </c>
      <c r="G2581" s="189">
        <v>0.42710997442455245</v>
      </c>
      <c r="H2581" s="189">
        <v>1.5345268542199489E-2</v>
      </c>
      <c r="I2581" s="189">
        <v>2.557544757033248E-2</v>
      </c>
      <c r="J2581" s="188">
        <v>1.0000000000000002</v>
      </c>
      <c r="K2581" s="190">
        <v>391</v>
      </c>
      <c r="L2581" s="94"/>
      <c r="M2581" s="189" t="s">
        <v>143</v>
      </c>
      <c r="N2581" s="189" t="s">
        <v>143</v>
      </c>
      <c r="O2581" s="189">
        <v>7.1999999999999995E-2</v>
      </c>
      <c r="P2581" s="189">
        <v>0.13100000000000001</v>
      </c>
      <c r="Q2581" s="189">
        <v>0.23699999999999999</v>
      </c>
      <c r="R2581" s="189">
        <v>0.32500000000000001</v>
      </c>
      <c r="S2581" s="189">
        <v>0.11</v>
      </c>
      <c r="T2581" s="189">
        <v>0.17899999999999999</v>
      </c>
      <c r="U2581" s="189">
        <v>7.0000000000000001E-3</v>
      </c>
      <c r="V2581" s="189">
        <v>3.3000000000000002E-2</v>
      </c>
      <c r="W2581" s="189">
        <v>0.379</v>
      </c>
      <c r="X2581" s="189">
        <v>0.47699999999999998</v>
      </c>
      <c r="Y2581" s="189">
        <v>7.0000000000000001E-3</v>
      </c>
      <c r="Z2581" s="189">
        <v>3.3000000000000002E-2</v>
      </c>
      <c r="AA2581" s="189">
        <v>1.4E-2</v>
      </c>
      <c r="AB2581" s="189">
        <v>4.5999999999999999E-2</v>
      </c>
    </row>
    <row r="2582" spans="1:28" x14ac:dyDescent="0.25">
      <c r="A2582" s="94" t="s">
        <v>4095</v>
      </c>
      <c r="B2582" s="189" t="s">
        <v>143</v>
      </c>
      <c r="C2582" s="189">
        <v>0.23563589412524208</v>
      </c>
      <c r="D2582" s="189">
        <v>0.47772756617172368</v>
      </c>
      <c r="E2582" s="189">
        <v>0.1013557133634603</v>
      </c>
      <c r="F2582" s="189">
        <v>5.8102001291155583E-3</v>
      </c>
      <c r="G2582" s="189">
        <v>9.1026468689477086E-2</v>
      </c>
      <c r="H2582" s="189">
        <v>5.8102001291155583E-3</v>
      </c>
      <c r="I2582" s="189">
        <v>8.2633957391865714E-2</v>
      </c>
      <c r="J2582" s="188">
        <v>1</v>
      </c>
      <c r="K2582" s="190">
        <v>1549</v>
      </c>
      <c r="L2582" s="94"/>
      <c r="M2582" s="189" t="s">
        <v>143</v>
      </c>
      <c r="N2582" s="189" t="s">
        <v>143</v>
      </c>
      <c r="O2582" s="189">
        <v>0.215</v>
      </c>
      <c r="P2582" s="189">
        <v>0.25700000000000001</v>
      </c>
      <c r="Q2582" s="189">
        <v>0.45300000000000001</v>
      </c>
      <c r="R2582" s="189">
        <v>0.503</v>
      </c>
      <c r="S2582" s="189">
        <v>8.6999999999999994E-2</v>
      </c>
      <c r="T2582" s="189">
        <v>0.11700000000000001</v>
      </c>
      <c r="U2582" s="189">
        <v>3.0000000000000001E-3</v>
      </c>
      <c r="V2582" s="189">
        <v>1.0999999999999999E-2</v>
      </c>
      <c r="W2582" s="189">
        <v>7.8E-2</v>
      </c>
      <c r="X2582" s="189">
        <v>0.106</v>
      </c>
      <c r="Y2582" s="189">
        <v>3.0000000000000001E-3</v>
      </c>
      <c r="Z2582" s="189">
        <v>1.0999999999999999E-2</v>
      </c>
      <c r="AA2582" s="189">
        <v>7.0000000000000007E-2</v>
      </c>
      <c r="AB2582" s="189">
        <v>9.7000000000000003E-2</v>
      </c>
    </row>
    <row r="2583" spans="1:28" x14ac:dyDescent="0.25">
      <c r="A2583" s="94" t="s">
        <v>4096</v>
      </c>
      <c r="B2583" s="189" t="s">
        <v>143</v>
      </c>
      <c r="C2583" s="189">
        <v>0.40634920634920635</v>
      </c>
      <c r="D2583" s="189">
        <v>0.3396825396825397</v>
      </c>
      <c r="E2583" s="189">
        <v>6.6666666666666666E-2</v>
      </c>
      <c r="F2583" s="189">
        <v>9.5238095238095247E-3</v>
      </c>
      <c r="G2583" s="189">
        <v>9.2063492063492069E-2</v>
      </c>
      <c r="H2583" s="189">
        <v>1.9047619047619049E-2</v>
      </c>
      <c r="I2583" s="189">
        <v>6.6666666666666666E-2</v>
      </c>
      <c r="J2583" s="188">
        <v>1</v>
      </c>
      <c r="K2583" s="190">
        <v>315</v>
      </c>
      <c r="L2583" s="94"/>
      <c r="M2583" s="189" t="s">
        <v>143</v>
      </c>
      <c r="N2583" s="189" t="s">
        <v>143</v>
      </c>
      <c r="O2583" s="189">
        <v>0.35399999999999998</v>
      </c>
      <c r="P2583" s="189">
        <v>0.46100000000000002</v>
      </c>
      <c r="Q2583" s="189">
        <v>0.28999999999999998</v>
      </c>
      <c r="R2583" s="189">
        <v>0.39400000000000002</v>
      </c>
      <c r="S2583" s="189">
        <v>4.3999999999999997E-2</v>
      </c>
      <c r="T2583" s="189">
        <v>0.1</v>
      </c>
      <c r="U2583" s="189">
        <v>3.0000000000000001E-3</v>
      </c>
      <c r="V2583" s="189">
        <v>2.8000000000000001E-2</v>
      </c>
      <c r="W2583" s="189">
        <v>6.5000000000000002E-2</v>
      </c>
      <c r="X2583" s="189">
        <v>0.129</v>
      </c>
      <c r="Y2583" s="189">
        <v>8.9999999999999993E-3</v>
      </c>
      <c r="Z2583" s="189">
        <v>4.1000000000000002E-2</v>
      </c>
      <c r="AA2583" s="189">
        <v>4.3999999999999997E-2</v>
      </c>
      <c r="AB2583" s="189">
        <v>0.1</v>
      </c>
    </row>
    <row r="2584" spans="1:28" x14ac:dyDescent="0.25">
      <c r="A2584" s="94" t="s">
        <v>4097</v>
      </c>
      <c r="B2584" s="189">
        <v>5.9038247897159182E-2</v>
      </c>
      <c r="C2584" s="189">
        <v>0.36935936094799765</v>
      </c>
      <c r="D2584" s="189">
        <v>0.23303179389514891</v>
      </c>
      <c r="E2584" s="189">
        <v>9.4905570544358039E-2</v>
      </c>
      <c r="F2584" s="189">
        <v>1.6505316616410092E-2</v>
      </c>
      <c r="G2584" s="189">
        <v>0.20837962228217743</v>
      </c>
      <c r="H2584" s="189">
        <v>1.9573612654076073E-3</v>
      </c>
      <c r="I2584" s="189">
        <v>1.6822726551341056E-2</v>
      </c>
      <c r="J2584" s="188">
        <v>0.99999999999999989</v>
      </c>
      <c r="K2584" s="190">
        <v>18903</v>
      </c>
      <c r="L2584" s="94"/>
      <c r="M2584" s="189">
        <v>5.6000000000000001E-2</v>
      </c>
      <c r="N2584" s="189">
        <v>6.2E-2</v>
      </c>
      <c r="O2584" s="189">
        <v>0.36299999999999999</v>
      </c>
      <c r="P2584" s="189">
        <v>0.376</v>
      </c>
      <c r="Q2584" s="189">
        <v>0.22700000000000001</v>
      </c>
      <c r="R2584" s="189">
        <v>0.23899999999999999</v>
      </c>
      <c r="S2584" s="189">
        <v>9.0999999999999998E-2</v>
      </c>
      <c r="T2584" s="189">
        <v>9.9000000000000005E-2</v>
      </c>
      <c r="U2584" s="189">
        <v>1.4999999999999999E-2</v>
      </c>
      <c r="V2584" s="189">
        <v>1.7999999999999999E-2</v>
      </c>
      <c r="W2584" s="189">
        <v>0.20300000000000001</v>
      </c>
      <c r="X2584" s="189">
        <v>0.214</v>
      </c>
      <c r="Y2584" s="189">
        <v>1E-3</v>
      </c>
      <c r="Z2584" s="189">
        <v>3.0000000000000001E-3</v>
      </c>
      <c r="AA2584" s="189">
        <v>1.4999999999999999E-2</v>
      </c>
      <c r="AB2584" s="189">
        <v>1.9E-2</v>
      </c>
    </row>
    <row r="2585" spans="1:28" x14ac:dyDescent="0.25">
      <c r="A2585" s="94" t="s">
        <v>4098</v>
      </c>
      <c r="B2585" s="189" t="s">
        <v>143</v>
      </c>
      <c r="C2585" s="189">
        <v>0.39770867430441897</v>
      </c>
      <c r="D2585" s="189">
        <v>0.25695581014729951</v>
      </c>
      <c r="E2585" s="189">
        <v>0.13093289689034371</v>
      </c>
      <c r="F2585" s="189">
        <v>1.6366612111292964E-2</v>
      </c>
      <c r="G2585" s="189">
        <v>0.18330605564648117</v>
      </c>
      <c r="H2585" s="189">
        <v>1.6366612111292963E-3</v>
      </c>
      <c r="I2585" s="189">
        <v>1.3093289689034371E-2</v>
      </c>
      <c r="J2585" s="188">
        <v>0.99999999999999989</v>
      </c>
      <c r="K2585" s="190">
        <v>611</v>
      </c>
      <c r="L2585" s="94"/>
      <c r="M2585" s="189" t="s">
        <v>143</v>
      </c>
      <c r="N2585" s="189" t="s">
        <v>143</v>
      </c>
      <c r="O2585" s="189">
        <v>0.36</v>
      </c>
      <c r="P2585" s="189">
        <v>0.437</v>
      </c>
      <c r="Q2585" s="189">
        <v>0.224</v>
      </c>
      <c r="R2585" s="189">
        <v>0.29299999999999998</v>
      </c>
      <c r="S2585" s="189">
        <v>0.106</v>
      </c>
      <c r="T2585" s="189">
        <v>0.16</v>
      </c>
      <c r="U2585" s="189">
        <v>8.9999999999999993E-3</v>
      </c>
      <c r="V2585" s="189">
        <v>0.03</v>
      </c>
      <c r="W2585" s="189">
        <v>0.155</v>
      </c>
      <c r="X2585" s="189">
        <v>0.216</v>
      </c>
      <c r="Y2585" s="189">
        <v>0</v>
      </c>
      <c r="Z2585" s="189">
        <v>8.9999999999999993E-3</v>
      </c>
      <c r="AA2585" s="189">
        <v>7.0000000000000001E-3</v>
      </c>
      <c r="AB2585" s="189">
        <v>2.5999999999999999E-2</v>
      </c>
    </row>
    <row r="2586" spans="1:28" x14ac:dyDescent="0.25">
      <c r="A2586" s="94" t="s">
        <v>4099</v>
      </c>
      <c r="B2586" s="189" t="s">
        <v>143</v>
      </c>
      <c r="C2586" s="189">
        <v>0.13492063492063491</v>
      </c>
      <c r="D2586" s="189">
        <v>0.18888888888888888</v>
      </c>
      <c r="E2586" s="189">
        <v>8.2539682539682538E-2</v>
      </c>
      <c r="F2586" s="189">
        <v>7.9365079365079361E-3</v>
      </c>
      <c r="G2586" s="189">
        <v>0.55714285714285716</v>
      </c>
      <c r="H2586" s="189">
        <v>9.5238095238095247E-3</v>
      </c>
      <c r="I2586" s="189">
        <v>1.9047619047619049E-2</v>
      </c>
      <c r="J2586" s="188">
        <v>1</v>
      </c>
      <c r="K2586" s="190">
        <v>630</v>
      </c>
      <c r="L2586" s="94"/>
      <c r="M2586" s="189" t="s">
        <v>143</v>
      </c>
      <c r="N2586" s="189" t="s">
        <v>143</v>
      </c>
      <c r="O2586" s="189">
        <v>0.11</v>
      </c>
      <c r="P2586" s="189">
        <v>0.16400000000000001</v>
      </c>
      <c r="Q2586" s="189">
        <v>0.16</v>
      </c>
      <c r="R2586" s="189">
        <v>0.221</v>
      </c>
      <c r="S2586" s="189">
        <v>6.3E-2</v>
      </c>
      <c r="T2586" s="189">
        <v>0.107</v>
      </c>
      <c r="U2586" s="189">
        <v>3.0000000000000001E-3</v>
      </c>
      <c r="V2586" s="189">
        <v>1.7999999999999999E-2</v>
      </c>
      <c r="W2586" s="189">
        <v>0.51800000000000002</v>
      </c>
      <c r="X2586" s="189">
        <v>0.59499999999999997</v>
      </c>
      <c r="Y2586" s="189">
        <v>4.0000000000000001E-3</v>
      </c>
      <c r="Z2586" s="189">
        <v>2.1000000000000001E-2</v>
      </c>
      <c r="AA2586" s="189">
        <v>1.0999999999999999E-2</v>
      </c>
      <c r="AB2586" s="189">
        <v>3.3000000000000002E-2</v>
      </c>
    </row>
    <row r="2587" spans="1:28" x14ac:dyDescent="0.25">
      <c r="A2587" s="94" t="s">
        <v>4100</v>
      </c>
      <c r="B2587" s="189">
        <v>0.42902784116841625</v>
      </c>
      <c r="C2587" s="189">
        <v>1.3692377909630307E-3</v>
      </c>
      <c r="D2587" s="189">
        <v>0.34641716111364673</v>
      </c>
      <c r="E2587" s="189">
        <v>0.17891373801916932</v>
      </c>
      <c r="F2587" s="189">
        <v>1.8256503879507074E-3</v>
      </c>
      <c r="G2587" s="189">
        <v>1.0953902327704245E-2</v>
      </c>
      <c r="H2587" s="189" t="s">
        <v>143</v>
      </c>
      <c r="I2587" s="189">
        <v>3.1492469192149701E-2</v>
      </c>
      <c r="J2587" s="188">
        <v>0.99999999999999989</v>
      </c>
      <c r="K2587" s="190">
        <v>2191</v>
      </c>
      <c r="L2587" s="94"/>
      <c r="M2587" s="189">
        <v>0.40799999999999997</v>
      </c>
      <c r="N2587" s="189">
        <v>0.45</v>
      </c>
      <c r="O2587" s="189">
        <v>0</v>
      </c>
      <c r="P2587" s="189">
        <v>4.0000000000000001E-3</v>
      </c>
      <c r="Q2587" s="189">
        <v>0.32700000000000001</v>
      </c>
      <c r="R2587" s="189">
        <v>0.36699999999999999</v>
      </c>
      <c r="S2587" s="189">
        <v>0.16300000000000001</v>
      </c>
      <c r="T2587" s="189">
        <v>0.19600000000000001</v>
      </c>
      <c r="U2587" s="189">
        <v>1E-3</v>
      </c>
      <c r="V2587" s="189">
        <v>5.0000000000000001E-3</v>
      </c>
      <c r="W2587" s="189">
        <v>7.0000000000000001E-3</v>
      </c>
      <c r="X2587" s="189">
        <v>1.6E-2</v>
      </c>
      <c r="Y2587" s="189" t="s">
        <v>143</v>
      </c>
      <c r="Z2587" s="189" t="s">
        <v>143</v>
      </c>
      <c r="AA2587" s="189">
        <v>2.5000000000000001E-2</v>
      </c>
      <c r="AB2587" s="189">
        <v>0.04</v>
      </c>
    </row>
    <row r="2588" spans="1:28" x14ac:dyDescent="0.25">
      <c r="A2588" s="94" t="s">
        <v>4101</v>
      </c>
      <c r="B2588" s="189">
        <v>0.11859956236323851</v>
      </c>
      <c r="C2588" s="189">
        <v>0.31378555798687091</v>
      </c>
      <c r="D2588" s="189">
        <v>0.21575492341356675</v>
      </c>
      <c r="E2588" s="189">
        <v>7.9649890590809624E-2</v>
      </c>
      <c r="F2588" s="189">
        <v>3.4573304157549237E-2</v>
      </c>
      <c r="G2588" s="189">
        <v>0.22144420131291029</v>
      </c>
      <c r="H2588" s="189">
        <v>2.6258205689277899E-3</v>
      </c>
      <c r="I2588" s="189">
        <v>1.3566739606126914E-2</v>
      </c>
      <c r="J2588" s="188">
        <v>1</v>
      </c>
      <c r="K2588" s="190">
        <v>2285</v>
      </c>
      <c r="L2588" s="94"/>
      <c r="M2588" s="189">
        <v>0.106</v>
      </c>
      <c r="N2588" s="189">
        <v>0.13300000000000001</v>
      </c>
      <c r="O2588" s="189">
        <v>0.29499999999999998</v>
      </c>
      <c r="P2588" s="189">
        <v>0.33300000000000002</v>
      </c>
      <c r="Q2588" s="189">
        <v>0.19900000000000001</v>
      </c>
      <c r="R2588" s="189">
        <v>0.23300000000000001</v>
      </c>
      <c r="S2588" s="189">
        <v>6.9000000000000006E-2</v>
      </c>
      <c r="T2588" s="189">
        <v>9.0999999999999998E-2</v>
      </c>
      <c r="U2588" s="189">
        <v>2.8000000000000001E-2</v>
      </c>
      <c r="V2588" s="189">
        <v>4.2999999999999997E-2</v>
      </c>
      <c r="W2588" s="189">
        <v>0.20499999999999999</v>
      </c>
      <c r="X2588" s="189">
        <v>0.23899999999999999</v>
      </c>
      <c r="Y2588" s="189">
        <v>1E-3</v>
      </c>
      <c r="Z2588" s="189">
        <v>6.0000000000000001E-3</v>
      </c>
      <c r="AA2588" s="189">
        <v>0.01</v>
      </c>
      <c r="AB2588" s="189">
        <v>1.9E-2</v>
      </c>
    </row>
    <row r="2589" spans="1:28" x14ac:dyDescent="0.25">
      <c r="A2589" s="94" t="s">
        <v>4102</v>
      </c>
      <c r="B2589" s="189">
        <v>0.29896113889957676</v>
      </c>
      <c r="C2589" s="189">
        <v>0.57252789534436321</v>
      </c>
      <c r="D2589" s="189">
        <v>5.1558291650634858E-2</v>
      </c>
      <c r="E2589" s="189">
        <v>2.1161985378991919E-2</v>
      </c>
      <c r="F2589" s="189" t="s">
        <v>143</v>
      </c>
      <c r="G2589" s="189">
        <v>4.0784917275875333E-2</v>
      </c>
      <c r="H2589" s="189">
        <v>2.6933435936898806E-3</v>
      </c>
      <c r="I2589" s="189">
        <v>1.2312427856868027E-2</v>
      </c>
      <c r="J2589" s="188">
        <v>1</v>
      </c>
      <c r="K2589" s="190">
        <v>2599</v>
      </c>
      <c r="L2589" s="94"/>
      <c r="M2589" s="189">
        <v>0.28199999999999997</v>
      </c>
      <c r="N2589" s="189">
        <v>0.317</v>
      </c>
      <c r="O2589" s="189">
        <v>0.55300000000000005</v>
      </c>
      <c r="P2589" s="189">
        <v>0.59099999999999997</v>
      </c>
      <c r="Q2589" s="189">
        <v>4.3999999999999997E-2</v>
      </c>
      <c r="R2589" s="189">
        <v>6.0999999999999999E-2</v>
      </c>
      <c r="S2589" s="189">
        <v>1.6E-2</v>
      </c>
      <c r="T2589" s="189">
        <v>2.7E-2</v>
      </c>
      <c r="U2589" s="189" t="s">
        <v>143</v>
      </c>
      <c r="V2589" s="189" t="s">
        <v>143</v>
      </c>
      <c r="W2589" s="189">
        <v>3.4000000000000002E-2</v>
      </c>
      <c r="X2589" s="189">
        <v>4.9000000000000002E-2</v>
      </c>
      <c r="Y2589" s="189">
        <v>1E-3</v>
      </c>
      <c r="Z2589" s="189">
        <v>6.0000000000000001E-3</v>
      </c>
      <c r="AA2589" s="189">
        <v>8.9999999999999993E-3</v>
      </c>
      <c r="AB2589" s="189">
        <v>1.7000000000000001E-2</v>
      </c>
    </row>
    <row r="2590" spans="1:28" x14ac:dyDescent="0.25">
      <c r="A2590" s="94" t="s">
        <v>4103</v>
      </c>
      <c r="B2590" s="189" t="s">
        <v>143</v>
      </c>
      <c r="C2590" s="189">
        <v>0.31089108910891089</v>
      </c>
      <c r="D2590" s="189">
        <v>0.33069306930693071</v>
      </c>
      <c r="E2590" s="189">
        <v>0.14257425742574256</v>
      </c>
      <c r="F2590" s="189">
        <v>1.9801980198019802E-3</v>
      </c>
      <c r="G2590" s="189">
        <v>0.19801980198019803</v>
      </c>
      <c r="H2590" s="189">
        <v>3.9603960396039604E-3</v>
      </c>
      <c r="I2590" s="189">
        <v>1.1881188118811881E-2</v>
      </c>
      <c r="J2590" s="188">
        <v>1</v>
      </c>
      <c r="K2590" s="190">
        <v>505</v>
      </c>
      <c r="L2590" s="94"/>
      <c r="M2590" s="189" t="s">
        <v>143</v>
      </c>
      <c r="N2590" s="189" t="s">
        <v>143</v>
      </c>
      <c r="O2590" s="189">
        <v>0.27200000000000002</v>
      </c>
      <c r="P2590" s="189">
        <v>0.35299999999999998</v>
      </c>
      <c r="Q2590" s="189">
        <v>0.29099999999999998</v>
      </c>
      <c r="R2590" s="189">
        <v>0.373</v>
      </c>
      <c r="S2590" s="189">
        <v>0.115</v>
      </c>
      <c r="T2590" s="189">
        <v>0.17599999999999999</v>
      </c>
      <c r="U2590" s="189">
        <v>0</v>
      </c>
      <c r="V2590" s="189">
        <v>1.0999999999999999E-2</v>
      </c>
      <c r="W2590" s="189">
        <v>0.16600000000000001</v>
      </c>
      <c r="X2590" s="189">
        <v>0.23499999999999999</v>
      </c>
      <c r="Y2590" s="189">
        <v>1E-3</v>
      </c>
      <c r="Z2590" s="189">
        <v>1.4E-2</v>
      </c>
      <c r="AA2590" s="189">
        <v>5.0000000000000001E-3</v>
      </c>
      <c r="AB2590" s="189">
        <v>2.5999999999999999E-2</v>
      </c>
    </row>
    <row r="2591" spans="1:28" x14ac:dyDescent="0.25">
      <c r="A2591" s="94" t="s">
        <v>4104</v>
      </c>
      <c r="B2591" s="189" t="s">
        <v>143</v>
      </c>
      <c r="C2591" s="189">
        <v>0.32795351839896708</v>
      </c>
      <c r="D2591" s="189">
        <v>0.20174306003873466</v>
      </c>
      <c r="E2591" s="189">
        <v>0.1078114912846998</v>
      </c>
      <c r="F2591" s="189">
        <v>1.1943189154293092E-2</v>
      </c>
      <c r="G2591" s="189">
        <v>0.33666881859264042</v>
      </c>
      <c r="H2591" s="189" t="s">
        <v>143</v>
      </c>
      <c r="I2591" s="189">
        <v>1.3879922530664945E-2</v>
      </c>
      <c r="J2591" s="188">
        <v>0.99999999999999989</v>
      </c>
      <c r="K2591" s="190">
        <v>3098</v>
      </c>
      <c r="L2591" s="94"/>
      <c r="M2591" s="189" t="s">
        <v>143</v>
      </c>
      <c r="N2591" s="189" t="s">
        <v>143</v>
      </c>
      <c r="O2591" s="189">
        <v>0.312</v>
      </c>
      <c r="P2591" s="189">
        <v>0.34499999999999997</v>
      </c>
      <c r="Q2591" s="189">
        <v>0.188</v>
      </c>
      <c r="R2591" s="189">
        <v>0.216</v>
      </c>
      <c r="S2591" s="189">
        <v>9.7000000000000003E-2</v>
      </c>
      <c r="T2591" s="189">
        <v>0.11899999999999999</v>
      </c>
      <c r="U2591" s="189">
        <v>8.9999999999999993E-3</v>
      </c>
      <c r="V2591" s="189">
        <v>1.6E-2</v>
      </c>
      <c r="W2591" s="189">
        <v>0.32</v>
      </c>
      <c r="X2591" s="189">
        <v>0.35399999999999998</v>
      </c>
      <c r="Y2591" s="189" t="s">
        <v>143</v>
      </c>
      <c r="Z2591" s="189" t="s">
        <v>143</v>
      </c>
      <c r="AA2591" s="189">
        <v>0.01</v>
      </c>
      <c r="AB2591" s="189">
        <v>1.9E-2</v>
      </c>
    </row>
    <row r="2592" spans="1:28" x14ac:dyDescent="0.25">
      <c r="A2592" s="94" t="s">
        <v>4105</v>
      </c>
      <c r="B2592" s="189" t="s">
        <v>143</v>
      </c>
      <c r="C2592" s="189">
        <v>0.59627329192546585</v>
      </c>
      <c r="D2592" s="189">
        <v>0.2608695652173913</v>
      </c>
      <c r="E2592" s="189">
        <v>6.3664596273291921E-2</v>
      </c>
      <c r="F2592" s="189">
        <v>3.105590062111801E-3</v>
      </c>
      <c r="G2592" s="189">
        <v>1.5527950310559006E-2</v>
      </c>
      <c r="H2592" s="189" t="s">
        <v>143</v>
      </c>
      <c r="I2592" s="189">
        <v>6.0559006211180127E-2</v>
      </c>
      <c r="J2592" s="188">
        <v>1</v>
      </c>
      <c r="K2592" s="190">
        <v>644</v>
      </c>
      <c r="L2592" s="94"/>
      <c r="M2592" s="189" t="s">
        <v>143</v>
      </c>
      <c r="N2592" s="189" t="s">
        <v>143</v>
      </c>
      <c r="O2592" s="189">
        <v>0.55800000000000005</v>
      </c>
      <c r="P2592" s="189">
        <v>0.63300000000000001</v>
      </c>
      <c r="Q2592" s="189">
        <v>0.22800000000000001</v>
      </c>
      <c r="R2592" s="189">
        <v>0.29599999999999999</v>
      </c>
      <c r="S2592" s="189">
        <v>4.7E-2</v>
      </c>
      <c r="T2592" s="189">
        <v>8.5000000000000006E-2</v>
      </c>
      <c r="U2592" s="189">
        <v>1E-3</v>
      </c>
      <c r="V2592" s="189">
        <v>1.0999999999999999E-2</v>
      </c>
      <c r="W2592" s="189">
        <v>8.0000000000000002E-3</v>
      </c>
      <c r="X2592" s="189">
        <v>2.8000000000000001E-2</v>
      </c>
      <c r="Y2592" s="189" t="s">
        <v>143</v>
      </c>
      <c r="Z2592" s="189" t="s">
        <v>143</v>
      </c>
      <c r="AA2592" s="189">
        <v>4.4999999999999998E-2</v>
      </c>
      <c r="AB2592" s="189">
        <v>8.2000000000000003E-2</v>
      </c>
    </row>
    <row r="2593" spans="1:28" x14ac:dyDescent="0.25">
      <c r="A2593" s="94" t="s">
        <v>4106</v>
      </c>
      <c r="B2593" s="189" t="s">
        <v>143</v>
      </c>
      <c r="C2593" s="189">
        <v>0.23076923076923078</v>
      </c>
      <c r="D2593" s="189">
        <v>0.38165680473372782</v>
      </c>
      <c r="E2593" s="189">
        <v>0.11538461538461539</v>
      </c>
      <c r="F2593" s="189">
        <v>2.8106508875739646E-2</v>
      </c>
      <c r="G2593" s="189">
        <v>0.22189349112426035</v>
      </c>
      <c r="H2593" s="189" t="s">
        <v>143</v>
      </c>
      <c r="I2593" s="189">
        <v>2.2189349112426034E-2</v>
      </c>
      <c r="J2593" s="188">
        <v>1</v>
      </c>
      <c r="K2593" s="190">
        <v>676</v>
      </c>
      <c r="L2593" s="94"/>
      <c r="M2593" s="189" t="s">
        <v>143</v>
      </c>
      <c r="N2593" s="189" t="s">
        <v>143</v>
      </c>
      <c r="O2593" s="189">
        <v>0.20100000000000001</v>
      </c>
      <c r="P2593" s="189">
        <v>0.26400000000000001</v>
      </c>
      <c r="Q2593" s="189">
        <v>0.34599999999999997</v>
      </c>
      <c r="R2593" s="189">
        <v>0.41899999999999998</v>
      </c>
      <c r="S2593" s="189">
        <v>9.2999999999999999E-2</v>
      </c>
      <c r="T2593" s="189">
        <v>0.14199999999999999</v>
      </c>
      <c r="U2593" s="189">
        <v>1.7999999999999999E-2</v>
      </c>
      <c r="V2593" s="189">
        <v>4.2999999999999997E-2</v>
      </c>
      <c r="W2593" s="189">
        <v>0.192</v>
      </c>
      <c r="X2593" s="189">
        <v>0.255</v>
      </c>
      <c r="Y2593" s="189" t="s">
        <v>143</v>
      </c>
      <c r="Z2593" s="189" t="s">
        <v>143</v>
      </c>
      <c r="AA2593" s="189">
        <v>1.2999999999999999E-2</v>
      </c>
      <c r="AB2593" s="189">
        <v>3.5999999999999997E-2</v>
      </c>
    </row>
    <row r="2594" spans="1:28" x14ac:dyDescent="0.25">
      <c r="A2594" s="94" t="s">
        <v>4107</v>
      </c>
      <c r="B2594" s="189" t="s">
        <v>143</v>
      </c>
      <c r="C2594" s="189">
        <v>0.48283261802575106</v>
      </c>
      <c r="D2594" s="189">
        <v>0.17167381974248927</v>
      </c>
      <c r="E2594" s="189">
        <v>7.5107296137339061E-2</v>
      </c>
      <c r="F2594" s="189">
        <v>8.7982832618025753E-2</v>
      </c>
      <c r="G2594" s="189">
        <v>0.16738197424892703</v>
      </c>
      <c r="H2594" s="189">
        <v>2.1459227467811159E-3</v>
      </c>
      <c r="I2594" s="189">
        <v>1.2875536480686695E-2</v>
      </c>
      <c r="J2594" s="188">
        <v>1</v>
      </c>
      <c r="K2594" s="190">
        <v>466</v>
      </c>
      <c r="L2594" s="94"/>
      <c r="M2594" s="189" t="s">
        <v>143</v>
      </c>
      <c r="N2594" s="189" t="s">
        <v>143</v>
      </c>
      <c r="O2594" s="189">
        <v>0.438</v>
      </c>
      <c r="P2594" s="189">
        <v>0.52800000000000002</v>
      </c>
      <c r="Q2594" s="189">
        <v>0.14000000000000001</v>
      </c>
      <c r="R2594" s="189">
        <v>0.20899999999999999</v>
      </c>
      <c r="S2594" s="189">
        <v>5.3999999999999999E-2</v>
      </c>
      <c r="T2594" s="189">
        <v>0.10299999999999999</v>
      </c>
      <c r="U2594" s="189">
        <v>6.6000000000000003E-2</v>
      </c>
      <c r="V2594" s="189">
        <v>0.11700000000000001</v>
      </c>
      <c r="W2594" s="189">
        <v>0.13600000000000001</v>
      </c>
      <c r="X2594" s="189">
        <v>0.20399999999999999</v>
      </c>
      <c r="Y2594" s="189">
        <v>0</v>
      </c>
      <c r="Z2594" s="189">
        <v>1.2E-2</v>
      </c>
      <c r="AA2594" s="189">
        <v>6.0000000000000001E-3</v>
      </c>
      <c r="AB2594" s="189">
        <v>2.8000000000000001E-2</v>
      </c>
    </row>
    <row r="2595" spans="1:28" x14ac:dyDescent="0.25">
      <c r="A2595" s="94" t="s">
        <v>4108</v>
      </c>
      <c r="B2595" s="189" t="s">
        <v>143</v>
      </c>
      <c r="C2595" s="189">
        <v>0.17348927875243664</v>
      </c>
      <c r="D2595" s="189">
        <v>0.23196881091617932</v>
      </c>
      <c r="E2595" s="189">
        <v>0.10526315789473684</v>
      </c>
      <c r="F2595" s="189">
        <v>1.364522417153996E-2</v>
      </c>
      <c r="G2595" s="189">
        <v>0.4600389863547758</v>
      </c>
      <c r="H2595" s="189">
        <v>3.8986354775828458E-3</v>
      </c>
      <c r="I2595" s="189">
        <v>1.1695906432748537E-2</v>
      </c>
      <c r="J2595" s="188">
        <v>1</v>
      </c>
      <c r="K2595" s="190">
        <v>513</v>
      </c>
      <c r="L2595" s="94"/>
      <c r="M2595" s="189" t="s">
        <v>143</v>
      </c>
      <c r="N2595" s="189" t="s">
        <v>143</v>
      </c>
      <c r="O2595" s="189">
        <v>0.14299999999999999</v>
      </c>
      <c r="P2595" s="189">
        <v>0.20899999999999999</v>
      </c>
      <c r="Q2595" s="189">
        <v>0.19800000000000001</v>
      </c>
      <c r="R2595" s="189">
        <v>0.27</v>
      </c>
      <c r="S2595" s="189">
        <v>8.2000000000000003E-2</v>
      </c>
      <c r="T2595" s="189">
        <v>0.13500000000000001</v>
      </c>
      <c r="U2595" s="189">
        <v>7.0000000000000001E-3</v>
      </c>
      <c r="V2595" s="189">
        <v>2.8000000000000001E-2</v>
      </c>
      <c r="W2595" s="189">
        <v>0.41699999999999998</v>
      </c>
      <c r="X2595" s="189">
        <v>0.503</v>
      </c>
      <c r="Y2595" s="189">
        <v>1E-3</v>
      </c>
      <c r="Z2595" s="189">
        <v>1.4E-2</v>
      </c>
      <c r="AA2595" s="189">
        <v>5.0000000000000001E-3</v>
      </c>
      <c r="AB2595" s="189">
        <v>2.5000000000000001E-2</v>
      </c>
    </row>
    <row r="2596" spans="1:28" x14ac:dyDescent="0.25">
      <c r="A2596" s="94" t="s">
        <v>4109</v>
      </c>
      <c r="B2596" s="189" t="s">
        <v>143</v>
      </c>
      <c r="C2596" s="189">
        <v>0.47844623401231645</v>
      </c>
      <c r="D2596" s="189">
        <v>0.34154429180483181</v>
      </c>
      <c r="E2596" s="189">
        <v>8.0056845097110377E-2</v>
      </c>
      <c r="F2596" s="189">
        <v>4.2633822832780673E-3</v>
      </c>
      <c r="G2596" s="189">
        <v>8.1951681667456186E-2</v>
      </c>
      <c r="H2596" s="189">
        <v>9.4741828517290385E-4</v>
      </c>
      <c r="I2596" s="189">
        <v>1.2790146849834202E-2</v>
      </c>
      <c r="J2596" s="188">
        <v>0.99999999999999989</v>
      </c>
      <c r="K2596" s="190">
        <v>2111</v>
      </c>
      <c r="L2596" s="94"/>
      <c r="M2596" s="189" t="s">
        <v>143</v>
      </c>
      <c r="N2596" s="189" t="s">
        <v>143</v>
      </c>
      <c r="O2596" s="189">
        <v>0.45700000000000002</v>
      </c>
      <c r="P2596" s="189">
        <v>0.5</v>
      </c>
      <c r="Q2596" s="189">
        <v>0.32200000000000001</v>
      </c>
      <c r="R2596" s="189">
        <v>0.36199999999999999</v>
      </c>
      <c r="S2596" s="189">
        <v>6.9000000000000006E-2</v>
      </c>
      <c r="T2596" s="189">
        <v>9.1999999999999998E-2</v>
      </c>
      <c r="U2596" s="189">
        <v>2E-3</v>
      </c>
      <c r="V2596" s="189">
        <v>8.0000000000000002E-3</v>
      </c>
      <c r="W2596" s="189">
        <v>7.0999999999999994E-2</v>
      </c>
      <c r="X2596" s="189">
        <v>9.4E-2</v>
      </c>
      <c r="Y2596" s="189">
        <v>0</v>
      </c>
      <c r="Z2596" s="189">
        <v>3.0000000000000001E-3</v>
      </c>
      <c r="AA2596" s="189">
        <v>8.9999999999999993E-3</v>
      </c>
      <c r="AB2596" s="189">
        <v>1.9E-2</v>
      </c>
    </row>
    <row r="2597" spans="1:28" x14ac:dyDescent="0.25">
      <c r="A2597" s="94" t="s">
        <v>4110</v>
      </c>
      <c r="B2597" s="189" t="s">
        <v>143</v>
      </c>
      <c r="C2597" s="189">
        <v>0.57377049180327866</v>
      </c>
      <c r="D2597" s="189">
        <v>0.2576112412177986</v>
      </c>
      <c r="E2597" s="189">
        <v>6.7915690866510545E-2</v>
      </c>
      <c r="F2597" s="189">
        <v>2.34192037470726E-3</v>
      </c>
      <c r="G2597" s="189">
        <v>7.0257611241217793E-2</v>
      </c>
      <c r="H2597" s="189" t="s">
        <v>143</v>
      </c>
      <c r="I2597" s="189">
        <v>2.8103044496487119E-2</v>
      </c>
      <c r="J2597" s="188">
        <v>1</v>
      </c>
      <c r="K2597" s="190">
        <v>427</v>
      </c>
      <c r="L2597" s="94"/>
      <c r="M2597" s="189" t="s">
        <v>143</v>
      </c>
      <c r="N2597" s="189" t="s">
        <v>143</v>
      </c>
      <c r="O2597" s="189">
        <v>0.52600000000000002</v>
      </c>
      <c r="P2597" s="189">
        <v>0.62</v>
      </c>
      <c r="Q2597" s="189">
        <v>0.218</v>
      </c>
      <c r="R2597" s="189">
        <v>0.30099999999999999</v>
      </c>
      <c r="S2597" s="189">
        <v>4.8000000000000001E-2</v>
      </c>
      <c r="T2597" s="189">
        <v>9.6000000000000002E-2</v>
      </c>
      <c r="U2597" s="189">
        <v>0</v>
      </c>
      <c r="V2597" s="189">
        <v>1.2999999999999999E-2</v>
      </c>
      <c r="W2597" s="189">
        <v>0.05</v>
      </c>
      <c r="X2597" s="189">
        <v>9.9000000000000005E-2</v>
      </c>
      <c r="Y2597" s="189" t="s">
        <v>143</v>
      </c>
      <c r="Z2597" s="189" t="s">
        <v>143</v>
      </c>
      <c r="AA2597" s="189">
        <v>1.6E-2</v>
      </c>
      <c r="AB2597" s="189">
        <v>4.8000000000000001E-2</v>
      </c>
    </row>
    <row r="2598" spans="1:28" x14ac:dyDescent="0.25">
      <c r="A2598" s="94" t="s">
        <v>4111</v>
      </c>
      <c r="B2598" s="189">
        <v>5.533702842839263E-2</v>
      </c>
      <c r="C2598" s="189">
        <v>0.36304308957625603</v>
      </c>
      <c r="D2598" s="189">
        <v>0.25236903271947075</v>
      </c>
      <c r="E2598" s="189">
        <v>9.860539960665117E-2</v>
      </c>
      <c r="F2598" s="189">
        <v>1.4661183622385124E-2</v>
      </c>
      <c r="G2598" s="189">
        <v>0.19345610584659395</v>
      </c>
      <c r="H2598" s="189">
        <v>4.7380654389415338E-3</v>
      </c>
      <c r="I2598" s="189">
        <v>1.7790094761308779E-2</v>
      </c>
      <c r="J2598" s="188">
        <v>1</v>
      </c>
      <c r="K2598" s="190">
        <v>11186</v>
      </c>
      <c r="L2598" s="94"/>
      <c r="M2598" s="189">
        <v>5.0999999999999997E-2</v>
      </c>
      <c r="N2598" s="189">
        <v>0.06</v>
      </c>
      <c r="O2598" s="189">
        <v>0.35399999999999998</v>
      </c>
      <c r="P2598" s="189">
        <v>0.372</v>
      </c>
      <c r="Q2598" s="189">
        <v>0.24399999999999999</v>
      </c>
      <c r="R2598" s="189">
        <v>0.26100000000000001</v>
      </c>
      <c r="S2598" s="189">
        <v>9.2999999999999999E-2</v>
      </c>
      <c r="T2598" s="189">
        <v>0.104</v>
      </c>
      <c r="U2598" s="189">
        <v>1.2999999999999999E-2</v>
      </c>
      <c r="V2598" s="189">
        <v>1.7000000000000001E-2</v>
      </c>
      <c r="W2598" s="189">
        <v>0.186</v>
      </c>
      <c r="X2598" s="189">
        <v>0.20100000000000001</v>
      </c>
      <c r="Y2598" s="189">
        <v>4.0000000000000001E-3</v>
      </c>
      <c r="Z2598" s="189">
        <v>6.0000000000000001E-3</v>
      </c>
      <c r="AA2598" s="189">
        <v>1.6E-2</v>
      </c>
      <c r="AB2598" s="189">
        <v>0.02</v>
      </c>
    </row>
    <row r="2599" spans="1:28" x14ac:dyDescent="0.25">
      <c r="A2599" s="94" t="s">
        <v>4112</v>
      </c>
      <c r="B2599" s="189" t="s">
        <v>143</v>
      </c>
      <c r="C2599" s="189">
        <v>0.44699140401146131</v>
      </c>
      <c r="D2599" s="189">
        <v>0.24355300859598855</v>
      </c>
      <c r="E2599" s="189">
        <v>0.13753581661891118</v>
      </c>
      <c r="F2599" s="189">
        <v>2.0057306590257881E-2</v>
      </c>
      <c r="G2599" s="189">
        <v>0.1318051575931232</v>
      </c>
      <c r="H2599" s="189">
        <v>2.8653295128939827E-3</v>
      </c>
      <c r="I2599" s="189">
        <v>1.7191977077363897E-2</v>
      </c>
      <c r="J2599" s="188">
        <v>0.99999999999999978</v>
      </c>
      <c r="K2599" s="190">
        <v>349</v>
      </c>
      <c r="L2599" s="94"/>
      <c r="M2599" s="189" t="s">
        <v>143</v>
      </c>
      <c r="N2599" s="189" t="s">
        <v>143</v>
      </c>
      <c r="O2599" s="189">
        <v>0.39600000000000002</v>
      </c>
      <c r="P2599" s="189">
        <v>0.499</v>
      </c>
      <c r="Q2599" s="189">
        <v>0.20100000000000001</v>
      </c>
      <c r="R2599" s="189">
        <v>0.29099999999999998</v>
      </c>
      <c r="S2599" s="189">
        <v>0.105</v>
      </c>
      <c r="T2599" s="189">
        <v>0.17799999999999999</v>
      </c>
      <c r="U2599" s="189">
        <v>0.01</v>
      </c>
      <c r="V2599" s="189">
        <v>4.1000000000000002E-2</v>
      </c>
      <c r="W2599" s="189">
        <v>0.1</v>
      </c>
      <c r="X2599" s="189">
        <v>0.17100000000000001</v>
      </c>
      <c r="Y2599" s="189">
        <v>1E-3</v>
      </c>
      <c r="Z2599" s="189">
        <v>1.6E-2</v>
      </c>
      <c r="AA2599" s="189">
        <v>8.0000000000000002E-3</v>
      </c>
      <c r="AB2599" s="189">
        <v>3.6999999999999998E-2</v>
      </c>
    </row>
    <row r="2600" spans="1:28" x14ac:dyDescent="0.25">
      <c r="A2600" s="94" t="s">
        <v>4113</v>
      </c>
      <c r="B2600" s="189" t="s">
        <v>143</v>
      </c>
      <c r="C2600" s="189">
        <v>0.10810810810810811</v>
      </c>
      <c r="D2600" s="189">
        <v>0.20077220077220076</v>
      </c>
      <c r="E2600" s="189">
        <v>6.9498069498069498E-2</v>
      </c>
      <c r="F2600" s="189">
        <v>1.9305019305019305E-2</v>
      </c>
      <c r="G2600" s="189">
        <v>0.55212355212355213</v>
      </c>
      <c r="H2600" s="189">
        <v>3.4749034749034749E-2</v>
      </c>
      <c r="I2600" s="189">
        <v>1.5444015444015444E-2</v>
      </c>
      <c r="J2600" s="188">
        <v>1.0000000000000002</v>
      </c>
      <c r="K2600" s="190">
        <v>259</v>
      </c>
      <c r="L2600" s="94"/>
      <c r="M2600" s="189" t="s">
        <v>143</v>
      </c>
      <c r="N2600" s="189" t="s">
        <v>143</v>
      </c>
      <c r="O2600" s="189">
        <v>7.5999999999999998E-2</v>
      </c>
      <c r="P2600" s="189">
        <v>0.152</v>
      </c>
      <c r="Q2600" s="189">
        <v>0.157</v>
      </c>
      <c r="R2600" s="189">
        <v>0.254</v>
      </c>
      <c r="S2600" s="189">
        <v>4.3999999999999997E-2</v>
      </c>
      <c r="T2600" s="189">
        <v>0.107</v>
      </c>
      <c r="U2600" s="189">
        <v>8.0000000000000002E-3</v>
      </c>
      <c r="V2600" s="189">
        <v>4.3999999999999997E-2</v>
      </c>
      <c r="W2600" s="189">
        <v>0.49099999999999999</v>
      </c>
      <c r="X2600" s="189">
        <v>0.61099999999999999</v>
      </c>
      <c r="Y2600" s="189">
        <v>1.7999999999999999E-2</v>
      </c>
      <c r="Z2600" s="189">
        <v>6.5000000000000002E-2</v>
      </c>
      <c r="AA2600" s="189">
        <v>6.0000000000000001E-3</v>
      </c>
      <c r="AB2600" s="189">
        <v>3.9E-2</v>
      </c>
    </row>
    <row r="2601" spans="1:28" x14ac:dyDescent="0.25">
      <c r="A2601" s="94" t="s">
        <v>4114</v>
      </c>
      <c r="B2601" s="189">
        <v>6.7415730337078653E-3</v>
      </c>
      <c r="C2601" s="189">
        <v>4.4943820224719105E-3</v>
      </c>
      <c r="D2601" s="189">
        <v>0.71011235955056184</v>
      </c>
      <c r="E2601" s="189">
        <v>0.25842696629213485</v>
      </c>
      <c r="F2601" s="189">
        <v>1.1235955056179776E-3</v>
      </c>
      <c r="G2601" s="189">
        <v>7.8651685393258432E-3</v>
      </c>
      <c r="H2601" s="189" t="s">
        <v>143</v>
      </c>
      <c r="I2601" s="189">
        <v>1.1235955056179775E-2</v>
      </c>
      <c r="J2601" s="188">
        <v>1</v>
      </c>
      <c r="K2601" s="190">
        <v>890</v>
      </c>
      <c r="L2601" s="94"/>
      <c r="M2601" s="189">
        <v>3.0000000000000001E-3</v>
      </c>
      <c r="N2601" s="189">
        <v>1.4999999999999999E-2</v>
      </c>
      <c r="O2601" s="189">
        <v>2E-3</v>
      </c>
      <c r="P2601" s="189">
        <v>1.0999999999999999E-2</v>
      </c>
      <c r="Q2601" s="189">
        <v>0.67900000000000005</v>
      </c>
      <c r="R2601" s="189">
        <v>0.73899999999999999</v>
      </c>
      <c r="S2601" s="189">
        <v>0.23100000000000001</v>
      </c>
      <c r="T2601" s="189">
        <v>0.28799999999999998</v>
      </c>
      <c r="U2601" s="189">
        <v>0</v>
      </c>
      <c r="V2601" s="189">
        <v>6.0000000000000001E-3</v>
      </c>
      <c r="W2601" s="189">
        <v>4.0000000000000001E-3</v>
      </c>
      <c r="X2601" s="189">
        <v>1.6E-2</v>
      </c>
      <c r="Y2601" s="189" t="s">
        <v>143</v>
      </c>
      <c r="Z2601" s="189" t="s">
        <v>143</v>
      </c>
      <c r="AA2601" s="189">
        <v>6.0000000000000001E-3</v>
      </c>
      <c r="AB2601" s="189">
        <v>2.1000000000000001E-2</v>
      </c>
    </row>
    <row r="2602" spans="1:28" x14ac:dyDescent="0.25">
      <c r="A2602" s="94" t="s">
        <v>4115</v>
      </c>
      <c r="B2602" s="189">
        <v>9.4721619667389734E-2</v>
      </c>
      <c r="C2602" s="189">
        <v>0.31525668835864062</v>
      </c>
      <c r="D2602" s="189">
        <v>0.2292118582791034</v>
      </c>
      <c r="E2602" s="189">
        <v>0.10701373825018076</v>
      </c>
      <c r="F2602" s="189">
        <v>1.012292118582791E-2</v>
      </c>
      <c r="G2602" s="189">
        <v>0.22053506869125089</v>
      </c>
      <c r="H2602" s="189">
        <v>3.6153289949385392E-3</v>
      </c>
      <c r="I2602" s="189">
        <v>1.9522776572668113E-2</v>
      </c>
      <c r="J2602" s="188">
        <v>1.0000000000000002</v>
      </c>
      <c r="K2602" s="190">
        <v>1383</v>
      </c>
      <c r="L2602" s="94"/>
      <c r="M2602" s="189">
        <v>0.08</v>
      </c>
      <c r="N2602" s="189">
        <v>0.111</v>
      </c>
      <c r="O2602" s="189">
        <v>0.29099999999999998</v>
      </c>
      <c r="P2602" s="189">
        <v>0.34</v>
      </c>
      <c r="Q2602" s="189">
        <v>0.20799999999999999</v>
      </c>
      <c r="R2602" s="189">
        <v>0.252</v>
      </c>
      <c r="S2602" s="189">
        <v>9.1999999999999998E-2</v>
      </c>
      <c r="T2602" s="189">
        <v>0.124</v>
      </c>
      <c r="U2602" s="189">
        <v>6.0000000000000001E-3</v>
      </c>
      <c r="V2602" s="189">
        <v>1.7000000000000001E-2</v>
      </c>
      <c r="W2602" s="189">
        <v>0.19900000000000001</v>
      </c>
      <c r="X2602" s="189">
        <v>0.24299999999999999</v>
      </c>
      <c r="Y2602" s="189">
        <v>2E-3</v>
      </c>
      <c r="Z2602" s="189">
        <v>8.0000000000000002E-3</v>
      </c>
      <c r="AA2602" s="189">
        <v>1.2999999999999999E-2</v>
      </c>
      <c r="AB2602" s="189">
        <v>2.8000000000000001E-2</v>
      </c>
    </row>
    <row r="2603" spans="1:28" x14ac:dyDescent="0.25">
      <c r="A2603" s="94" t="s">
        <v>4116</v>
      </c>
      <c r="B2603" s="189">
        <v>0.28545343883140595</v>
      </c>
      <c r="C2603" s="189">
        <v>0.53499695678636638</v>
      </c>
      <c r="D2603" s="189">
        <v>9.0687766281192933E-2</v>
      </c>
      <c r="E2603" s="189">
        <v>3.1040779062690201E-2</v>
      </c>
      <c r="F2603" s="189">
        <v>1.2172854534388314E-3</v>
      </c>
      <c r="G2603" s="189">
        <v>3.8344491783323192E-2</v>
      </c>
      <c r="H2603" s="189">
        <v>4.2604990870359098E-3</v>
      </c>
      <c r="I2603" s="189">
        <v>1.399878271454656E-2</v>
      </c>
      <c r="J2603" s="188">
        <v>1</v>
      </c>
      <c r="K2603" s="190">
        <v>1643</v>
      </c>
      <c r="L2603" s="94"/>
      <c r="M2603" s="189">
        <v>0.26400000000000001</v>
      </c>
      <c r="N2603" s="189">
        <v>0.308</v>
      </c>
      <c r="O2603" s="189">
        <v>0.51100000000000001</v>
      </c>
      <c r="P2603" s="189">
        <v>0.55900000000000005</v>
      </c>
      <c r="Q2603" s="189">
        <v>7.8E-2</v>
      </c>
      <c r="R2603" s="189">
        <v>0.106</v>
      </c>
      <c r="S2603" s="189">
        <v>2.4E-2</v>
      </c>
      <c r="T2603" s="189">
        <v>4.1000000000000002E-2</v>
      </c>
      <c r="U2603" s="189">
        <v>0</v>
      </c>
      <c r="V2603" s="189">
        <v>4.0000000000000001E-3</v>
      </c>
      <c r="W2603" s="189">
        <v>0.03</v>
      </c>
      <c r="X2603" s="189">
        <v>4.9000000000000002E-2</v>
      </c>
      <c r="Y2603" s="189">
        <v>2E-3</v>
      </c>
      <c r="Z2603" s="189">
        <v>8.9999999999999993E-3</v>
      </c>
      <c r="AA2603" s="189">
        <v>8.9999999999999993E-3</v>
      </c>
      <c r="AB2603" s="189">
        <v>2.1000000000000001E-2</v>
      </c>
    </row>
    <row r="2604" spans="1:28" x14ac:dyDescent="0.25">
      <c r="A2604" s="94" t="s">
        <v>4117</v>
      </c>
      <c r="B2604" s="189" t="s">
        <v>143</v>
      </c>
      <c r="C2604" s="189">
        <v>0.25632911392405061</v>
      </c>
      <c r="D2604" s="189">
        <v>0.26582278481012656</v>
      </c>
      <c r="E2604" s="189">
        <v>0.16139240506329114</v>
      </c>
      <c r="F2604" s="189">
        <v>9.4936708860759497E-3</v>
      </c>
      <c r="G2604" s="189">
        <v>0.28797468354430378</v>
      </c>
      <c r="H2604" s="189">
        <v>6.3291139240506328E-3</v>
      </c>
      <c r="I2604" s="189">
        <v>1.2658227848101266E-2</v>
      </c>
      <c r="J2604" s="188">
        <v>0.99999999999999989</v>
      </c>
      <c r="K2604" s="190">
        <v>316</v>
      </c>
      <c r="L2604" s="94"/>
      <c r="M2604" s="189" t="s">
        <v>143</v>
      </c>
      <c r="N2604" s="189" t="s">
        <v>143</v>
      </c>
      <c r="O2604" s="189">
        <v>0.21099999999999999</v>
      </c>
      <c r="P2604" s="189">
        <v>0.307</v>
      </c>
      <c r="Q2604" s="189">
        <v>0.22</v>
      </c>
      <c r="R2604" s="189">
        <v>0.317</v>
      </c>
      <c r="S2604" s="189">
        <v>0.125</v>
      </c>
      <c r="T2604" s="189">
        <v>0.20599999999999999</v>
      </c>
      <c r="U2604" s="189">
        <v>3.0000000000000001E-3</v>
      </c>
      <c r="V2604" s="189">
        <v>2.8000000000000001E-2</v>
      </c>
      <c r="W2604" s="189">
        <v>0.24099999999999999</v>
      </c>
      <c r="X2604" s="189">
        <v>0.34</v>
      </c>
      <c r="Y2604" s="189">
        <v>2E-3</v>
      </c>
      <c r="Z2604" s="189">
        <v>2.3E-2</v>
      </c>
      <c r="AA2604" s="189">
        <v>5.0000000000000001E-3</v>
      </c>
      <c r="AB2604" s="189">
        <v>3.2000000000000001E-2</v>
      </c>
    </row>
    <row r="2605" spans="1:28" x14ac:dyDescent="0.25">
      <c r="A2605" s="94" t="s">
        <v>4118</v>
      </c>
      <c r="B2605" s="189" t="s">
        <v>143</v>
      </c>
      <c r="C2605" s="189">
        <v>0.33521809369951533</v>
      </c>
      <c r="D2605" s="189">
        <v>0.20436187399030695</v>
      </c>
      <c r="E2605" s="189">
        <v>0.10662358642972536</v>
      </c>
      <c r="F2605" s="189">
        <v>8.8852988691437811E-3</v>
      </c>
      <c r="G2605" s="189">
        <v>0.33117932148626816</v>
      </c>
      <c r="H2605" s="189">
        <v>6.462035541195477E-3</v>
      </c>
      <c r="I2605" s="189">
        <v>7.2697899838449114E-3</v>
      </c>
      <c r="J2605" s="188">
        <v>1</v>
      </c>
      <c r="K2605" s="190">
        <v>1238</v>
      </c>
      <c r="L2605" s="94"/>
      <c r="M2605" s="189" t="s">
        <v>143</v>
      </c>
      <c r="N2605" s="189" t="s">
        <v>143</v>
      </c>
      <c r="O2605" s="189">
        <v>0.309</v>
      </c>
      <c r="P2605" s="189">
        <v>0.36199999999999999</v>
      </c>
      <c r="Q2605" s="189">
        <v>0.183</v>
      </c>
      <c r="R2605" s="189">
        <v>0.22800000000000001</v>
      </c>
      <c r="S2605" s="189">
        <v>9.0999999999999998E-2</v>
      </c>
      <c r="T2605" s="189">
        <v>0.125</v>
      </c>
      <c r="U2605" s="189">
        <v>5.0000000000000001E-3</v>
      </c>
      <c r="V2605" s="189">
        <v>1.6E-2</v>
      </c>
      <c r="W2605" s="189">
        <v>0.30599999999999999</v>
      </c>
      <c r="X2605" s="189">
        <v>0.35799999999999998</v>
      </c>
      <c r="Y2605" s="189">
        <v>3.0000000000000001E-3</v>
      </c>
      <c r="Z2605" s="189">
        <v>1.2999999999999999E-2</v>
      </c>
      <c r="AA2605" s="189">
        <v>4.0000000000000001E-3</v>
      </c>
      <c r="AB2605" s="189">
        <v>1.4E-2</v>
      </c>
    </row>
    <row r="2606" spans="1:28" x14ac:dyDescent="0.25">
      <c r="A2606" s="94" t="s">
        <v>4119</v>
      </c>
      <c r="B2606" s="189" t="s">
        <v>143</v>
      </c>
      <c r="C2606" s="189">
        <v>0.52437223042836045</v>
      </c>
      <c r="D2606" s="189">
        <v>0.33234859675036926</v>
      </c>
      <c r="E2606" s="189">
        <v>5.6129985228951254E-2</v>
      </c>
      <c r="F2606" s="189">
        <v>4.4313146233382573E-3</v>
      </c>
      <c r="G2606" s="189">
        <v>2.2156573116691284E-2</v>
      </c>
      <c r="H2606" s="189">
        <v>2.9542097488921715E-3</v>
      </c>
      <c r="I2606" s="189">
        <v>5.7607090103397339E-2</v>
      </c>
      <c r="J2606" s="188">
        <v>1</v>
      </c>
      <c r="K2606" s="190">
        <v>677</v>
      </c>
      <c r="L2606" s="94"/>
      <c r="M2606" s="189" t="s">
        <v>143</v>
      </c>
      <c r="N2606" s="189" t="s">
        <v>143</v>
      </c>
      <c r="O2606" s="189">
        <v>0.48699999999999999</v>
      </c>
      <c r="P2606" s="189">
        <v>0.56200000000000006</v>
      </c>
      <c r="Q2606" s="189">
        <v>0.29799999999999999</v>
      </c>
      <c r="R2606" s="189">
        <v>0.36899999999999999</v>
      </c>
      <c r="S2606" s="189">
        <v>4.1000000000000002E-2</v>
      </c>
      <c r="T2606" s="189">
        <v>7.5999999999999998E-2</v>
      </c>
      <c r="U2606" s="189">
        <v>2E-3</v>
      </c>
      <c r="V2606" s="189">
        <v>1.2999999999999999E-2</v>
      </c>
      <c r="W2606" s="189">
        <v>1.2999999999999999E-2</v>
      </c>
      <c r="X2606" s="189">
        <v>3.5999999999999997E-2</v>
      </c>
      <c r="Y2606" s="189">
        <v>1E-3</v>
      </c>
      <c r="Z2606" s="189">
        <v>1.0999999999999999E-2</v>
      </c>
      <c r="AA2606" s="189">
        <v>4.2000000000000003E-2</v>
      </c>
      <c r="AB2606" s="189">
        <v>7.8E-2</v>
      </c>
    </row>
    <row r="2607" spans="1:28" x14ac:dyDescent="0.25">
      <c r="A2607" s="94" t="s">
        <v>4120</v>
      </c>
      <c r="B2607" s="189" t="s">
        <v>143</v>
      </c>
      <c r="C2607" s="189">
        <v>0.27252252252252251</v>
      </c>
      <c r="D2607" s="189">
        <v>0.31531531531531531</v>
      </c>
      <c r="E2607" s="189">
        <v>0.13288288288288289</v>
      </c>
      <c r="F2607" s="189">
        <v>1.3513513513513514E-2</v>
      </c>
      <c r="G2607" s="189">
        <v>0.23648648648648649</v>
      </c>
      <c r="H2607" s="189" t="s">
        <v>143</v>
      </c>
      <c r="I2607" s="189">
        <v>2.9279279279279279E-2</v>
      </c>
      <c r="J2607" s="188">
        <v>1</v>
      </c>
      <c r="K2607" s="190">
        <v>444</v>
      </c>
      <c r="L2607" s="94"/>
      <c r="M2607" s="189" t="s">
        <v>143</v>
      </c>
      <c r="N2607" s="189" t="s">
        <v>143</v>
      </c>
      <c r="O2607" s="189">
        <v>0.23300000000000001</v>
      </c>
      <c r="P2607" s="189">
        <v>0.316</v>
      </c>
      <c r="Q2607" s="189">
        <v>0.27400000000000002</v>
      </c>
      <c r="R2607" s="189">
        <v>0.36</v>
      </c>
      <c r="S2607" s="189">
        <v>0.104</v>
      </c>
      <c r="T2607" s="189">
        <v>0.16800000000000001</v>
      </c>
      <c r="U2607" s="189">
        <v>6.0000000000000001E-3</v>
      </c>
      <c r="V2607" s="189">
        <v>2.9000000000000001E-2</v>
      </c>
      <c r="W2607" s="189">
        <v>0.19900000000000001</v>
      </c>
      <c r="X2607" s="189">
        <v>0.27800000000000002</v>
      </c>
      <c r="Y2607" s="189" t="s">
        <v>143</v>
      </c>
      <c r="Z2607" s="189" t="s">
        <v>143</v>
      </c>
      <c r="AA2607" s="189">
        <v>1.7000000000000001E-2</v>
      </c>
      <c r="AB2607" s="189">
        <v>4.9000000000000002E-2</v>
      </c>
    </row>
    <row r="2608" spans="1:28" x14ac:dyDescent="0.25">
      <c r="A2608" s="94" t="s">
        <v>4121</v>
      </c>
      <c r="B2608" s="189" t="s">
        <v>143</v>
      </c>
      <c r="C2608" s="189">
        <v>0.46715328467153283</v>
      </c>
      <c r="D2608" s="189">
        <v>0.17153284671532848</v>
      </c>
      <c r="E2608" s="189">
        <v>6.9343065693430656E-2</v>
      </c>
      <c r="F2608" s="189">
        <v>0.10218978102189781</v>
      </c>
      <c r="G2608" s="189">
        <v>0.17518248175182483</v>
      </c>
      <c r="H2608" s="189">
        <v>7.2992700729927005E-3</v>
      </c>
      <c r="I2608" s="189">
        <v>7.2992700729927005E-3</v>
      </c>
      <c r="J2608" s="188">
        <v>0.99999999999999989</v>
      </c>
      <c r="K2608" s="190">
        <v>274</v>
      </c>
      <c r="L2608" s="94"/>
      <c r="M2608" s="189" t="s">
        <v>143</v>
      </c>
      <c r="N2608" s="189" t="s">
        <v>143</v>
      </c>
      <c r="O2608" s="189">
        <v>0.40899999999999997</v>
      </c>
      <c r="P2608" s="189">
        <v>0.52600000000000002</v>
      </c>
      <c r="Q2608" s="189">
        <v>0.13200000000000001</v>
      </c>
      <c r="R2608" s="189">
        <v>0.221</v>
      </c>
      <c r="S2608" s="189">
        <v>4.4999999999999998E-2</v>
      </c>
      <c r="T2608" s="189">
        <v>0.106</v>
      </c>
      <c r="U2608" s="189">
        <v>7.1999999999999995E-2</v>
      </c>
      <c r="V2608" s="189">
        <v>0.14399999999999999</v>
      </c>
      <c r="W2608" s="189">
        <v>0.13500000000000001</v>
      </c>
      <c r="X2608" s="189">
        <v>0.22500000000000001</v>
      </c>
      <c r="Y2608" s="189">
        <v>2E-3</v>
      </c>
      <c r="Z2608" s="189">
        <v>2.5999999999999999E-2</v>
      </c>
      <c r="AA2608" s="189">
        <v>2E-3</v>
      </c>
      <c r="AB2608" s="189">
        <v>2.5999999999999999E-2</v>
      </c>
    </row>
    <row r="2609" spans="1:28" x14ac:dyDescent="0.25">
      <c r="A2609" s="94" t="s">
        <v>4122</v>
      </c>
      <c r="B2609" s="189" t="s">
        <v>143</v>
      </c>
      <c r="C2609" s="189">
        <v>0.15015974440894569</v>
      </c>
      <c r="D2609" s="189">
        <v>0.24281150159744408</v>
      </c>
      <c r="E2609" s="189">
        <v>0.11501597444089456</v>
      </c>
      <c r="F2609" s="189">
        <v>4.1533546325878593E-2</v>
      </c>
      <c r="G2609" s="189">
        <v>0.44089456869009586</v>
      </c>
      <c r="H2609" s="189" t="s">
        <v>143</v>
      </c>
      <c r="I2609" s="189">
        <v>9.5846645367412137E-3</v>
      </c>
      <c r="J2609" s="188">
        <v>1</v>
      </c>
      <c r="K2609" s="190">
        <v>313</v>
      </c>
      <c r="L2609" s="94"/>
      <c r="M2609" s="189" t="s">
        <v>143</v>
      </c>
      <c r="N2609" s="189" t="s">
        <v>143</v>
      </c>
      <c r="O2609" s="189">
        <v>0.115</v>
      </c>
      <c r="P2609" s="189">
        <v>0.19400000000000001</v>
      </c>
      <c r="Q2609" s="189">
        <v>0.19900000000000001</v>
      </c>
      <c r="R2609" s="189">
        <v>0.29299999999999998</v>
      </c>
      <c r="S2609" s="189">
        <v>8.4000000000000005E-2</v>
      </c>
      <c r="T2609" s="189">
        <v>0.155</v>
      </c>
      <c r="U2609" s="189">
        <v>2.4E-2</v>
      </c>
      <c r="V2609" s="189">
        <v>7.0000000000000007E-2</v>
      </c>
      <c r="W2609" s="189">
        <v>0.38700000000000001</v>
      </c>
      <c r="X2609" s="189">
        <v>0.496</v>
      </c>
      <c r="Y2609" s="189" t="s">
        <v>143</v>
      </c>
      <c r="Z2609" s="189" t="s">
        <v>143</v>
      </c>
      <c r="AA2609" s="189">
        <v>3.0000000000000001E-3</v>
      </c>
      <c r="AB2609" s="189">
        <v>2.8000000000000001E-2</v>
      </c>
    </row>
    <row r="2610" spans="1:28" x14ac:dyDescent="0.25">
      <c r="A2610" s="94" t="s">
        <v>4123</v>
      </c>
      <c r="B2610" s="189" t="s">
        <v>143</v>
      </c>
      <c r="C2610" s="189">
        <v>0.40150995195607414</v>
      </c>
      <c r="D2610" s="189">
        <v>0.36787920384351408</v>
      </c>
      <c r="E2610" s="189">
        <v>0.10089224433768017</v>
      </c>
      <c r="F2610" s="189">
        <v>1.3040494166094716E-2</v>
      </c>
      <c r="G2610" s="189">
        <v>9.9519560741249138E-2</v>
      </c>
      <c r="H2610" s="189">
        <v>3.4317089910775567E-3</v>
      </c>
      <c r="I2610" s="189">
        <v>1.3726835964310227E-2</v>
      </c>
      <c r="J2610" s="188">
        <v>1</v>
      </c>
      <c r="K2610" s="190">
        <v>1457</v>
      </c>
      <c r="L2610" s="94"/>
      <c r="M2610" s="189" t="s">
        <v>143</v>
      </c>
      <c r="N2610" s="189" t="s">
        <v>143</v>
      </c>
      <c r="O2610" s="189">
        <v>0.377</v>
      </c>
      <c r="P2610" s="189">
        <v>0.42699999999999999</v>
      </c>
      <c r="Q2610" s="189">
        <v>0.34300000000000003</v>
      </c>
      <c r="R2610" s="189">
        <v>0.39300000000000002</v>
      </c>
      <c r="S2610" s="189">
        <v>8.5999999999999993E-2</v>
      </c>
      <c r="T2610" s="189">
        <v>0.11700000000000001</v>
      </c>
      <c r="U2610" s="189">
        <v>8.0000000000000002E-3</v>
      </c>
      <c r="V2610" s="189">
        <v>0.02</v>
      </c>
      <c r="W2610" s="189">
        <v>8.5000000000000006E-2</v>
      </c>
      <c r="X2610" s="189">
        <v>0.11600000000000001</v>
      </c>
      <c r="Y2610" s="189">
        <v>1E-3</v>
      </c>
      <c r="Z2610" s="189">
        <v>8.0000000000000002E-3</v>
      </c>
      <c r="AA2610" s="189">
        <v>8.9999999999999993E-3</v>
      </c>
      <c r="AB2610" s="189">
        <v>2.1000000000000001E-2</v>
      </c>
    </row>
    <row r="2611" spans="1:28" x14ac:dyDescent="0.25">
      <c r="A2611" s="94" t="s">
        <v>4124</v>
      </c>
      <c r="B2611" s="189" t="s">
        <v>143</v>
      </c>
      <c r="C2611" s="189">
        <v>0.66447368421052633</v>
      </c>
      <c r="D2611" s="189">
        <v>0.22039473684210525</v>
      </c>
      <c r="E2611" s="189">
        <v>5.5921052631578948E-2</v>
      </c>
      <c r="F2611" s="189">
        <v>6.5789473684210523E-3</v>
      </c>
      <c r="G2611" s="189">
        <v>4.2763157894736843E-2</v>
      </c>
      <c r="H2611" s="189" t="s">
        <v>143</v>
      </c>
      <c r="I2611" s="189">
        <v>9.8684210526315784E-3</v>
      </c>
      <c r="J2611" s="188">
        <v>1</v>
      </c>
      <c r="K2611" s="190">
        <v>304</v>
      </c>
      <c r="L2611" s="94"/>
      <c r="M2611" s="189" t="s">
        <v>143</v>
      </c>
      <c r="N2611" s="189" t="s">
        <v>143</v>
      </c>
      <c r="O2611" s="189">
        <v>0.61</v>
      </c>
      <c r="P2611" s="189">
        <v>0.71499999999999997</v>
      </c>
      <c r="Q2611" s="189">
        <v>0.17699999999999999</v>
      </c>
      <c r="R2611" s="189">
        <v>0.27</v>
      </c>
      <c r="S2611" s="189">
        <v>3.5000000000000003E-2</v>
      </c>
      <c r="T2611" s="189">
        <v>8.7999999999999995E-2</v>
      </c>
      <c r="U2611" s="189">
        <v>2E-3</v>
      </c>
      <c r="V2611" s="189">
        <v>2.4E-2</v>
      </c>
      <c r="W2611" s="189">
        <v>2.5000000000000001E-2</v>
      </c>
      <c r="X2611" s="189">
        <v>7.1999999999999995E-2</v>
      </c>
      <c r="Y2611" s="189" t="s">
        <v>143</v>
      </c>
      <c r="Z2611" s="189" t="s">
        <v>143</v>
      </c>
      <c r="AA2611" s="189">
        <v>3.0000000000000001E-3</v>
      </c>
      <c r="AB2611" s="189">
        <v>2.9000000000000001E-2</v>
      </c>
    </row>
    <row r="2612" spans="1:28" x14ac:dyDescent="0.25">
      <c r="A2612" s="94" t="s">
        <v>4125</v>
      </c>
      <c r="B2612" s="189">
        <v>6.4776555845146522E-2</v>
      </c>
      <c r="C2612" s="189">
        <v>0.34575042908905984</v>
      </c>
      <c r="D2612" s="189">
        <v>0.24658317970885513</v>
      </c>
      <c r="E2612" s="189">
        <v>8.6898480706884496E-2</v>
      </c>
      <c r="F2612" s="189">
        <v>1.8244231135973555E-2</v>
      </c>
      <c r="G2612" s="189">
        <v>0.20500921746869238</v>
      </c>
      <c r="H2612" s="189">
        <v>4.1319687241751953E-3</v>
      </c>
      <c r="I2612" s="189">
        <v>2.8605937321212891E-2</v>
      </c>
      <c r="J2612" s="188">
        <v>0.99999999999999989</v>
      </c>
      <c r="K2612" s="190">
        <v>15731</v>
      </c>
      <c r="L2612" s="94"/>
      <c r="M2612" s="189">
        <v>6.0999999999999999E-2</v>
      </c>
      <c r="N2612" s="189">
        <v>6.9000000000000006E-2</v>
      </c>
      <c r="O2612" s="189">
        <v>0.33800000000000002</v>
      </c>
      <c r="P2612" s="189">
        <v>0.35299999999999998</v>
      </c>
      <c r="Q2612" s="189">
        <v>0.24</v>
      </c>
      <c r="R2612" s="189">
        <v>0.253</v>
      </c>
      <c r="S2612" s="189">
        <v>8.3000000000000004E-2</v>
      </c>
      <c r="T2612" s="189">
        <v>9.0999999999999998E-2</v>
      </c>
      <c r="U2612" s="189">
        <v>1.6E-2</v>
      </c>
      <c r="V2612" s="189">
        <v>0.02</v>
      </c>
      <c r="W2612" s="189">
        <v>0.19900000000000001</v>
      </c>
      <c r="X2612" s="189">
        <v>0.21099999999999999</v>
      </c>
      <c r="Y2612" s="189">
        <v>3.0000000000000001E-3</v>
      </c>
      <c r="Z2612" s="189">
        <v>5.0000000000000001E-3</v>
      </c>
      <c r="AA2612" s="189">
        <v>2.5999999999999999E-2</v>
      </c>
      <c r="AB2612" s="189">
        <v>3.1E-2</v>
      </c>
    </row>
    <row r="2613" spans="1:28" x14ac:dyDescent="0.25">
      <c r="A2613" s="94" t="s">
        <v>4126</v>
      </c>
      <c r="B2613" s="189" t="s">
        <v>143</v>
      </c>
      <c r="C2613" s="189">
        <v>0.38655462184873951</v>
      </c>
      <c r="D2613" s="189">
        <v>0.25630252100840334</v>
      </c>
      <c r="E2613" s="189">
        <v>0.10504201680672269</v>
      </c>
      <c r="F2613" s="189">
        <v>1.2605042016806723E-2</v>
      </c>
      <c r="G2613" s="189">
        <v>0.22268907563025211</v>
      </c>
      <c r="H2613" s="189">
        <v>2.1008403361344537E-3</v>
      </c>
      <c r="I2613" s="189">
        <v>1.4705882352941176E-2</v>
      </c>
      <c r="J2613" s="188">
        <v>0.99999999999999978</v>
      </c>
      <c r="K2613" s="190">
        <v>476</v>
      </c>
      <c r="L2613" s="94"/>
      <c r="M2613" s="189" t="s">
        <v>143</v>
      </c>
      <c r="N2613" s="189" t="s">
        <v>143</v>
      </c>
      <c r="O2613" s="189">
        <v>0.34399999999999997</v>
      </c>
      <c r="P2613" s="189">
        <v>0.43099999999999999</v>
      </c>
      <c r="Q2613" s="189">
        <v>0.219</v>
      </c>
      <c r="R2613" s="189">
        <v>0.29699999999999999</v>
      </c>
      <c r="S2613" s="189">
        <v>8.1000000000000003E-2</v>
      </c>
      <c r="T2613" s="189">
        <v>0.13600000000000001</v>
      </c>
      <c r="U2613" s="189">
        <v>6.0000000000000001E-3</v>
      </c>
      <c r="V2613" s="189">
        <v>2.7E-2</v>
      </c>
      <c r="W2613" s="189">
        <v>0.188</v>
      </c>
      <c r="X2613" s="189">
        <v>0.26200000000000001</v>
      </c>
      <c r="Y2613" s="189">
        <v>0</v>
      </c>
      <c r="Z2613" s="189">
        <v>1.2E-2</v>
      </c>
      <c r="AA2613" s="189">
        <v>7.0000000000000001E-3</v>
      </c>
      <c r="AB2613" s="189">
        <v>0.03</v>
      </c>
    </row>
    <row r="2614" spans="1:28" x14ac:dyDescent="0.25">
      <c r="A2614" s="94" t="s">
        <v>4127</v>
      </c>
      <c r="B2614" s="189" t="s">
        <v>143</v>
      </c>
      <c r="C2614" s="189">
        <v>0.1111111111111111</v>
      </c>
      <c r="D2614" s="189">
        <v>0.17142857142857143</v>
      </c>
      <c r="E2614" s="189">
        <v>9.841269841269841E-2</v>
      </c>
      <c r="F2614" s="189">
        <v>9.5238095238095247E-3</v>
      </c>
      <c r="G2614" s="189">
        <v>0.56190476190476191</v>
      </c>
      <c r="H2614" s="189">
        <v>2.8571428571428571E-2</v>
      </c>
      <c r="I2614" s="189">
        <v>1.9047619047619049E-2</v>
      </c>
      <c r="J2614" s="188">
        <v>1</v>
      </c>
      <c r="K2614" s="190">
        <v>315</v>
      </c>
      <c r="L2614" s="94"/>
      <c r="M2614" s="189" t="s">
        <v>143</v>
      </c>
      <c r="N2614" s="189" t="s">
        <v>143</v>
      </c>
      <c r="O2614" s="189">
        <v>8.1000000000000003E-2</v>
      </c>
      <c r="P2614" s="189">
        <v>0.151</v>
      </c>
      <c r="Q2614" s="189">
        <v>0.13400000000000001</v>
      </c>
      <c r="R2614" s="189">
        <v>0.217</v>
      </c>
      <c r="S2614" s="189">
        <v>7.0000000000000007E-2</v>
      </c>
      <c r="T2614" s="189">
        <v>0.13600000000000001</v>
      </c>
      <c r="U2614" s="189">
        <v>3.0000000000000001E-3</v>
      </c>
      <c r="V2614" s="189">
        <v>2.8000000000000001E-2</v>
      </c>
      <c r="W2614" s="189">
        <v>0.50700000000000001</v>
      </c>
      <c r="X2614" s="189">
        <v>0.61599999999999999</v>
      </c>
      <c r="Y2614" s="189">
        <v>1.4999999999999999E-2</v>
      </c>
      <c r="Z2614" s="189">
        <v>5.2999999999999999E-2</v>
      </c>
      <c r="AA2614" s="189">
        <v>8.9999999999999993E-3</v>
      </c>
      <c r="AB2614" s="189">
        <v>4.1000000000000002E-2</v>
      </c>
    </row>
    <row r="2615" spans="1:28" x14ac:dyDescent="0.25">
      <c r="A2615" s="94" t="s">
        <v>4128</v>
      </c>
      <c r="B2615" s="189">
        <v>0.31259150805270863</v>
      </c>
      <c r="C2615" s="189">
        <v>2.1961932650073207E-3</v>
      </c>
      <c r="D2615" s="189">
        <v>0.47071742313323572</v>
      </c>
      <c r="E2615" s="189">
        <v>0.20131771595900438</v>
      </c>
      <c r="F2615" s="189">
        <v>2.1961932650073207E-3</v>
      </c>
      <c r="G2615" s="189">
        <v>4.3923865300146414E-3</v>
      </c>
      <c r="H2615" s="189" t="s">
        <v>143</v>
      </c>
      <c r="I2615" s="189">
        <v>6.5885797950219621E-3</v>
      </c>
      <c r="J2615" s="188">
        <v>0.99999999999999989</v>
      </c>
      <c r="K2615" s="190">
        <v>1366</v>
      </c>
      <c r="L2615" s="94"/>
      <c r="M2615" s="189">
        <v>0.28899999999999998</v>
      </c>
      <c r="N2615" s="189">
        <v>0.33800000000000002</v>
      </c>
      <c r="O2615" s="189">
        <v>1E-3</v>
      </c>
      <c r="P2615" s="189">
        <v>6.0000000000000001E-3</v>
      </c>
      <c r="Q2615" s="189">
        <v>0.44400000000000001</v>
      </c>
      <c r="R2615" s="189">
        <v>0.497</v>
      </c>
      <c r="S2615" s="189">
        <v>0.18099999999999999</v>
      </c>
      <c r="T2615" s="189">
        <v>0.223</v>
      </c>
      <c r="U2615" s="189">
        <v>1E-3</v>
      </c>
      <c r="V2615" s="189">
        <v>6.0000000000000001E-3</v>
      </c>
      <c r="W2615" s="189">
        <v>2E-3</v>
      </c>
      <c r="X2615" s="189">
        <v>0.01</v>
      </c>
      <c r="Y2615" s="189" t="s">
        <v>143</v>
      </c>
      <c r="Z2615" s="189" t="s">
        <v>143</v>
      </c>
      <c r="AA2615" s="189">
        <v>3.0000000000000001E-3</v>
      </c>
      <c r="AB2615" s="189">
        <v>1.2E-2</v>
      </c>
    </row>
    <row r="2616" spans="1:28" x14ac:dyDescent="0.25">
      <c r="A2616" s="94" t="s">
        <v>4129</v>
      </c>
      <c r="B2616" s="189">
        <v>0.11144427786106946</v>
      </c>
      <c r="C2616" s="189">
        <v>0.30934532733633185</v>
      </c>
      <c r="D2616" s="189">
        <v>0.20939530234882558</v>
      </c>
      <c r="E2616" s="189">
        <v>6.8965517241379309E-2</v>
      </c>
      <c r="F2616" s="189">
        <v>4.2978510744627683E-2</v>
      </c>
      <c r="G2616" s="189">
        <v>0.22888555722138931</v>
      </c>
      <c r="H2616" s="189">
        <v>2.4987506246876563E-3</v>
      </c>
      <c r="I2616" s="189">
        <v>2.6486756621689155E-2</v>
      </c>
      <c r="J2616" s="188">
        <v>1</v>
      </c>
      <c r="K2616" s="190">
        <v>2001</v>
      </c>
      <c r="L2616" s="94"/>
      <c r="M2616" s="189">
        <v>9.8000000000000004E-2</v>
      </c>
      <c r="N2616" s="189">
        <v>0.126</v>
      </c>
      <c r="O2616" s="189">
        <v>0.28899999999999998</v>
      </c>
      <c r="P2616" s="189">
        <v>0.33</v>
      </c>
      <c r="Q2616" s="189">
        <v>0.192</v>
      </c>
      <c r="R2616" s="189">
        <v>0.22800000000000001</v>
      </c>
      <c r="S2616" s="189">
        <v>5.8999999999999997E-2</v>
      </c>
      <c r="T2616" s="189">
        <v>8.1000000000000003E-2</v>
      </c>
      <c r="U2616" s="189">
        <v>3.5000000000000003E-2</v>
      </c>
      <c r="V2616" s="189">
        <v>5.2999999999999999E-2</v>
      </c>
      <c r="W2616" s="189">
        <v>0.21099999999999999</v>
      </c>
      <c r="X2616" s="189">
        <v>0.248</v>
      </c>
      <c r="Y2616" s="189">
        <v>1E-3</v>
      </c>
      <c r="Z2616" s="189">
        <v>6.0000000000000001E-3</v>
      </c>
      <c r="AA2616" s="189">
        <v>0.02</v>
      </c>
      <c r="AB2616" s="189">
        <v>3.4000000000000002E-2</v>
      </c>
    </row>
    <row r="2617" spans="1:28" x14ac:dyDescent="0.25">
      <c r="A2617" s="94" t="s">
        <v>4130</v>
      </c>
      <c r="B2617" s="189">
        <v>0.30743801652892561</v>
      </c>
      <c r="C2617" s="189">
        <v>0.50743801652892562</v>
      </c>
      <c r="D2617" s="189">
        <v>8.8842975206611566E-2</v>
      </c>
      <c r="E2617" s="189">
        <v>2.8512396694214875E-2</v>
      </c>
      <c r="F2617" s="189">
        <v>8.2644628099173552E-4</v>
      </c>
      <c r="G2617" s="189">
        <v>3.8429752066115701E-2</v>
      </c>
      <c r="H2617" s="189">
        <v>2.0661157024793389E-3</v>
      </c>
      <c r="I2617" s="189">
        <v>2.6446280991735537E-2</v>
      </c>
      <c r="J2617" s="188">
        <v>1</v>
      </c>
      <c r="K2617" s="190">
        <v>2420</v>
      </c>
      <c r="L2617" s="94"/>
      <c r="M2617" s="189">
        <v>0.28899999999999998</v>
      </c>
      <c r="N2617" s="189">
        <v>0.32600000000000001</v>
      </c>
      <c r="O2617" s="189">
        <v>0.48799999999999999</v>
      </c>
      <c r="P2617" s="189">
        <v>0.52700000000000002</v>
      </c>
      <c r="Q2617" s="189">
        <v>7.8E-2</v>
      </c>
      <c r="R2617" s="189">
        <v>0.10100000000000001</v>
      </c>
      <c r="S2617" s="189">
        <v>2.3E-2</v>
      </c>
      <c r="T2617" s="189">
        <v>3.5999999999999997E-2</v>
      </c>
      <c r="U2617" s="189">
        <v>0</v>
      </c>
      <c r="V2617" s="189">
        <v>3.0000000000000001E-3</v>
      </c>
      <c r="W2617" s="189">
        <v>3.1E-2</v>
      </c>
      <c r="X2617" s="189">
        <v>4.7E-2</v>
      </c>
      <c r="Y2617" s="189">
        <v>1E-3</v>
      </c>
      <c r="Z2617" s="189">
        <v>5.0000000000000001E-3</v>
      </c>
      <c r="AA2617" s="189">
        <v>2.1000000000000001E-2</v>
      </c>
      <c r="AB2617" s="189">
        <v>3.4000000000000002E-2</v>
      </c>
    </row>
    <row r="2618" spans="1:28" x14ac:dyDescent="0.25">
      <c r="A2618" s="94" t="s">
        <v>4131</v>
      </c>
      <c r="B2618" s="189" t="s">
        <v>143</v>
      </c>
      <c r="C2618" s="189">
        <v>0.22222222222222221</v>
      </c>
      <c r="D2618" s="189">
        <v>0.33115468409586057</v>
      </c>
      <c r="E2618" s="189">
        <v>0.15468409586056645</v>
      </c>
      <c r="F2618" s="189">
        <v>1.3071895424836602E-2</v>
      </c>
      <c r="G2618" s="189">
        <v>0.24183006535947713</v>
      </c>
      <c r="H2618" s="189">
        <v>6.5359477124183009E-3</v>
      </c>
      <c r="I2618" s="189">
        <v>3.0501089324618737E-2</v>
      </c>
      <c r="J2618" s="188">
        <v>0.99999999999999989</v>
      </c>
      <c r="K2618" s="190">
        <v>459</v>
      </c>
      <c r="L2618" s="94"/>
      <c r="M2618" s="189" t="s">
        <v>143</v>
      </c>
      <c r="N2618" s="189" t="s">
        <v>143</v>
      </c>
      <c r="O2618" s="189">
        <v>0.187</v>
      </c>
      <c r="P2618" s="189">
        <v>0.26200000000000001</v>
      </c>
      <c r="Q2618" s="189">
        <v>0.28999999999999998</v>
      </c>
      <c r="R2618" s="189">
        <v>0.375</v>
      </c>
      <c r="S2618" s="189">
        <v>0.124</v>
      </c>
      <c r="T2618" s="189">
        <v>0.191</v>
      </c>
      <c r="U2618" s="189">
        <v>6.0000000000000001E-3</v>
      </c>
      <c r="V2618" s="189">
        <v>2.8000000000000001E-2</v>
      </c>
      <c r="W2618" s="189">
        <v>0.20499999999999999</v>
      </c>
      <c r="X2618" s="189">
        <v>0.28299999999999997</v>
      </c>
      <c r="Y2618" s="189">
        <v>2E-3</v>
      </c>
      <c r="Z2618" s="189">
        <v>1.9E-2</v>
      </c>
      <c r="AA2618" s="189">
        <v>1.7999999999999999E-2</v>
      </c>
      <c r="AB2618" s="189">
        <v>5.0999999999999997E-2</v>
      </c>
    </row>
    <row r="2619" spans="1:28" x14ac:dyDescent="0.25">
      <c r="A2619" s="94" t="s">
        <v>4132</v>
      </c>
      <c r="B2619" s="189" t="s">
        <v>143</v>
      </c>
      <c r="C2619" s="189">
        <v>0.28950471698113206</v>
      </c>
      <c r="D2619" s="189">
        <v>0.20459905660377359</v>
      </c>
      <c r="E2619" s="189">
        <v>9.6108490566037735E-2</v>
      </c>
      <c r="F2619" s="189">
        <v>1.4150943396226415E-2</v>
      </c>
      <c r="G2619" s="189">
        <v>0.37735849056603776</v>
      </c>
      <c r="H2619" s="189">
        <v>3.5377358490566039E-3</v>
      </c>
      <c r="I2619" s="189">
        <v>1.4740566037735849E-2</v>
      </c>
      <c r="J2619" s="188">
        <v>1</v>
      </c>
      <c r="K2619" s="190">
        <v>1696</v>
      </c>
      <c r="L2619" s="94"/>
      <c r="M2619" s="189" t="s">
        <v>143</v>
      </c>
      <c r="N2619" s="189" t="s">
        <v>143</v>
      </c>
      <c r="O2619" s="189">
        <v>0.26800000000000002</v>
      </c>
      <c r="P2619" s="189">
        <v>0.312</v>
      </c>
      <c r="Q2619" s="189">
        <v>0.186</v>
      </c>
      <c r="R2619" s="189">
        <v>0.224</v>
      </c>
      <c r="S2619" s="189">
        <v>8.3000000000000004E-2</v>
      </c>
      <c r="T2619" s="189">
        <v>0.111</v>
      </c>
      <c r="U2619" s="189">
        <v>0.01</v>
      </c>
      <c r="V2619" s="189">
        <v>2.1000000000000001E-2</v>
      </c>
      <c r="W2619" s="189">
        <v>0.35499999999999998</v>
      </c>
      <c r="X2619" s="189">
        <v>0.40100000000000002</v>
      </c>
      <c r="Y2619" s="189">
        <v>2E-3</v>
      </c>
      <c r="Z2619" s="189">
        <v>8.0000000000000002E-3</v>
      </c>
      <c r="AA2619" s="189">
        <v>0.01</v>
      </c>
      <c r="AB2619" s="189">
        <v>2.1999999999999999E-2</v>
      </c>
    </row>
    <row r="2620" spans="1:28" x14ac:dyDescent="0.25">
      <c r="A2620" s="94" t="s">
        <v>4133</v>
      </c>
      <c r="B2620" s="189" t="s">
        <v>143</v>
      </c>
      <c r="C2620" s="189">
        <v>0.5271122320302648</v>
      </c>
      <c r="D2620" s="189">
        <v>0.31147540983606559</v>
      </c>
      <c r="E2620" s="189">
        <v>7.3139974779319036E-2</v>
      </c>
      <c r="F2620" s="189">
        <v>3.7831021437578815E-3</v>
      </c>
      <c r="G2620" s="189">
        <v>3.530895334174023E-2</v>
      </c>
      <c r="H2620" s="189" t="s">
        <v>143</v>
      </c>
      <c r="I2620" s="189">
        <v>4.9180327868852458E-2</v>
      </c>
      <c r="J2620" s="188">
        <v>1</v>
      </c>
      <c r="K2620" s="190">
        <v>793</v>
      </c>
      <c r="L2620" s="94"/>
      <c r="M2620" s="189" t="s">
        <v>143</v>
      </c>
      <c r="N2620" s="189" t="s">
        <v>143</v>
      </c>
      <c r="O2620" s="189">
        <v>0.49199999999999999</v>
      </c>
      <c r="P2620" s="189">
        <v>0.56200000000000006</v>
      </c>
      <c r="Q2620" s="189">
        <v>0.28000000000000003</v>
      </c>
      <c r="R2620" s="189">
        <v>0.34499999999999997</v>
      </c>
      <c r="S2620" s="189">
        <v>5.7000000000000002E-2</v>
      </c>
      <c r="T2620" s="189">
        <v>9.2999999999999999E-2</v>
      </c>
      <c r="U2620" s="189">
        <v>1E-3</v>
      </c>
      <c r="V2620" s="189">
        <v>1.0999999999999999E-2</v>
      </c>
      <c r="W2620" s="189">
        <v>2.5000000000000001E-2</v>
      </c>
      <c r="X2620" s="189">
        <v>5.0999999999999997E-2</v>
      </c>
      <c r="Y2620" s="189" t="s">
        <v>143</v>
      </c>
      <c r="Z2620" s="189" t="s">
        <v>143</v>
      </c>
      <c r="AA2620" s="189">
        <v>3.5999999999999997E-2</v>
      </c>
      <c r="AB2620" s="189">
        <v>6.7000000000000004E-2</v>
      </c>
    </row>
    <row r="2621" spans="1:28" x14ac:dyDescent="0.25">
      <c r="A2621" s="94" t="s">
        <v>4134</v>
      </c>
      <c r="B2621" s="189" t="s">
        <v>143</v>
      </c>
      <c r="C2621" s="189">
        <v>0.24480712166172106</v>
      </c>
      <c r="D2621" s="189">
        <v>0.36350148367952523</v>
      </c>
      <c r="E2621" s="189">
        <v>9.6439169139465875E-2</v>
      </c>
      <c r="F2621" s="189">
        <v>1.1869436201780416E-2</v>
      </c>
      <c r="G2621" s="189">
        <v>0.24480712166172106</v>
      </c>
      <c r="H2621" s="189" t="s">
        <v>143</v>
      </c>
      <c r="I2621" s="189">
        <v>3.857566765578635E-2</v>
      </c>
      <c r="J2621" s="188">
        <v>1</v>
      </c>
      <c r="K2621" s="190">
        <v>674</v>
      </c>
      <c r="L2621" s="94"/>
      <c r="M2621" s="189" t="s">
        <v>143</v>
      </c>
      <c r="N2621" s="189" t="s">
        <v>143</v>
      </c>
      <c r="O2621" s="189">
        <v>0.214</v>
      </c>
      <c r="P2621" s="189">
        <v>0.27900000000000003</v>
      </c>
      <c r="Q2621" s="189">
        <v>0.32800000000000001</v>
      </c>
      <c r="R2621" s="189">
        <v>0.4</v>
      </c>
      <c r="S2621" s="189">
        <v>7.5999999999999998E-2</v>
      </c>
      <c r="T2621" s="189">
        <v>0.121</v>
      </c>
      <c r="U2621" s="189">
        <v>6.0000000000000001E-3</v>
      </c>
      <c r="V2621" s="189">
        <v>2.3E-2</v>
      </c>
      <c r="W2621" s="189">
        <v>0.214</v>
      </c>
      <c r="X2621" s="189">
        <v>0.27900000000000003</v>
      </c>
      <c r="Y2621" s="189" t="s">
        <v>143</v>
      </c>
      <c r="Z2621" s="189" t="s">
        <v>143</v>
      </c>
      <c r="AA2621" s="189">
        <v>2.5999999999999999E-2</v>
      </c>
      <c r="AB2621" s="189">
        <v>5.6000000000000001E-2</v>
      </c>
    </row>
    <row r="2622" spans="1:28" x14ac:dyDescent="0.25">
      <c r="A2622" s="94" t="s">
        <v>4135</v>
      </c>
      <c r="B2622" s="189" t="s">
        <v>143</v>
      </c>
      <c r="C2622" s="189">
        <v>0.42458100558659218</v>
      </c>
      <c r="D2622" s="189">
        <v>0.13407821229050279</v>
      </c>
      <c r="E2622" s="189">
        <v>5.5865921787709494E-2</v>
      </c>
      <c r="F2622" s="189">
        <v>0.10335195530726257</v>
      </c>
      <c r="G2622" s="189">
        <v>0.24301675977653631</v>
      </c>
      <c r="H2622" s="189">
        <v>1.11731843575419E-2</v>
      </c>
      <c r="I2622" s="189">
        <v>2.7932960893854747E-2</v>
      </c>
      <c r="J2622" s="188">
        <v>0.99999999999999989</v>
      </c>
      <c r="K2622" s="190">
        <v>358</v>
      </c>
      <c r="L2622" s="94"/>
      <c r="M2622" s="189" t="s">
        <v>143</v>
      </c>
      <c r="N2622" s="189" t="s">
        <v>143</v>
      </c>
      <c r="O2622" s="189">
        <v>0.374</v>
      </c>
      <c r="P2622" s="189">
        <v>0.47599999999999998</v>
      </c>
      <c r="Q2622" s="189">
        <v>0.10299999999999999</v>
      </c>
      <c r="R2622" s="189">
        <v>0.17299999999999999</v>
      </c>
      <c r="S2622" s="189">
        <v>3.5999999999999997E-2</v>
      </c>
      <c r="T2622" s="189">
        <v>8.5000000000000006E-2</v>
      </c>
      <c r="U2622" s="189">
        <v>7.5999999999999998E-2</v>
      </c>
      <c r="V2622" s="189">
        <v>0.13900000000000001</v>
      </c>
      <c r="W2622" s="189">
        <v>0.20100000000000001</v>
      </c>
      <c r="X2622" s="189">
        <v>0.28999999999999998</v>
      </c>
      <c r="Y2622" s="189">
        <v>4.0000000000000001E-3</v>
      </c>
      <c r="Z2622" s="189">
        <v>2.8000000000000001E-2</v>
      </c>
      <c r="AA2622" s="189">
        <v>1.4999999999999999E-2</v>
      </c>
      <c r="AB2622" s="189">
        <v>5.0999999999999997E-2</v>
      </c>
    </row>
    <row r="2623" spans="1:28" x14ac:dyDescent="0.25">
      <c r="A2623" s="94" t="s">
        <v>4136</v>
      </c>
      <c r="B2623" s="189" t="s">
        <v>143</v>
      </c>
      <c r="C2623" s="189">
        <v>0.18978102189781021</v>
      </c>
      <c r="D2623" s="189">
        <v>0.18978102189781021</v>
      </c>
      <c r="E2623" s="189">
        <v>9.7323600973236016E-2</v>
      </c>
      <c r="F2623" s="189">
        <v>1.9464720194647202E-2</v>
      </c>
      <c r="G2623" s="189">
        <v>0.47445255474452552</v>
      </c>
      <c r="H2623" s="189">
        <v>7.2992700729927005E-3</v>
      </c>
      <c r="I2623" s="189">
        <v>2.1897810218978103E-2</v>
      </c>
      <c r="J2623" s="188">
        <v>0.99999999999999989</v>
      </c>
      <c r="K2623" s="190">
        <v>411</v>
      </c>
      <c r="L2623" s="94"/>
      <c r="M2623" s="189" t="s">
        <v>143</v>
      </c>
      <c r="N2623" s="189" t="s">
        <v>143</v>
      </c>
      <c r="O2623" s="189">
        <v>0.155</v>
      </c>
      <c r="P2623" s="189">
        <v>0.23</v>
      </c>
      <c r="Q2623" s="189">
        <v>0.155</v>
      </c>
      <c r="R2623" s="189">
        <v>0.23</v>
      </c>
      <c r="S2623" s="189">
        <v>7.1999999999999995E-2</v>
      </c>
      <c r="T2623" s="189">
        <v>0.13</v>
      </c>
      <c r="U2623" s="189">
        <v>0.01</v>
      </c>
      <c r="V2623" s="189">
        <v>3.7999999999999999E-2</v>
      </c>
      <c r="W2623" s="189">
        <v>0.42699999999999999</v>
      </c>
      <c r="X2623" s="189">
        <v>0.52300000000000002</v>
      </c>
      <c r="Y2623" s="189">
        <v>2E-3</v>
      </c>
      <c r="Z2623" s="189">
        <v>2.1000000000000001E-2</v>
      </c>
      <c r="AA2623" s="189">
        <v>1.2E-2</v>
      </c>
      <c r="AB2623" s="189">
        <v>4.1000000000000002E-2</v>
      </c>
    </row>
    <row r="2624" spans="1:28" x14ac:dyDescent="0.25">
      <c r="A2624" s="94" t="s">
        <v>4137</v>
      </c>
      <c r="B2624" s="189" t="s">
        <v>143</v>
      </c>
      <c r="C2624" s="189">
        <v>0.40291704649042842</v>
      </c>
      <c r="D2624" s="189">
        <v>0.37192342752962626</v>
      </c>
      <c r="E2624" s="189">
        <v>9.5259799453053781E-2</v>
      </c>
      <c r="F2624" s="189">
        <v>1.1394712853236098E-2</v>
      </c>
      <c r="G2624" s="189">
        <v>7.4293527803099363E-2</v>
      </c>
      <c r="H2624" s="189">
        <v>3.1905195989061076E-3</v>
      </c>
      <c r="I2624" s="189">
        <v>4.1020966271649952E-2</v>
      </c>
      <c r="J2624" s="188">
        <v>1</v>
      </c>
      <c r="K2624" s="190">
        <v>2194</v>
      </c>
      <c r="L2624" s="94"/>
      <c r="M2624" s="189" t="s">
        <v>143</v>
      </c>
      <c r="N2624" s="189" t="s">
        <v>143</v>
      </c>
      <c r="O2624" s="189">
        <v>0.38300000000000001</v>
      </c>
      <c r="P2624" s="189">
        <v>0.42399999999999999</v>
      </c>
      <c r="Q2624" s="189">
        <v>0.35199999999999998</v>
      </c>
      <c r="R2624" s="189">
        <v>0.39200000000000002</v>
      </c>
      <c r="S2624" s="189">
        <v>8.4000000000000005E-2</v>
      </c>
      <c r="T2624" s="189">
        <v>0.108</v>
      </c>
      <c r="U2624" s="189">
        <v>8.0000000000000002E-3</v>
      </c>
      <c r="V2624" s="189">
        <v>1.7000000000000001E-2</v>
      </c>
      <c r="W2624" s="189">
        <v>6.4000000000000001E-2</v>
      </c>
      <c r="X2624" s="189">
        <v>8.5999999999999993E-2</v>
      </c>
      <c r="Y2624" s="189">
        <v>2E-3</v>
      </c>
      <c r="Z2624" s="189">
        <v>7.0000000000000001E-3</v>
      </c>
      <c r="AA2624" s="189">
        <v>3.3000000000000002E-2</v>
      </c>
      <c r="AB2624" s="189">
        <v>0.05</v>
      </c>
    </row>
    <row r="2625" spans="1:28" x14ac:dyDescent="0.25">
      <c r="A2625" s="94" t="s">
        <v>4138</v>
      </c>
      <c r="B2625" s="189" t="s">
        <v>143</v>
      </c>
      <c r="C2625" s="189">
        <v>0.54034229828850855</v>
      </c>
      <c r="D2625" s="189">
        <v>0.2982885085574572</v>
      </c>
      <c r="E2625" s="189">
        <v>5.8679706601466992E-2</v>
      </c>
      <c r="F2625" s="189">
        <v>2.4449877750611247E-3</v>
      </c>
      <c r="G2625" s="189">
        <v>7.5794621026894868E-2</v>
      </c>
      <c r="H2625" s="189" t="s">
        <v>143</v>
      </c>
      <c r="I2625" s="189">
        <v>2.4449877750611249E-2</v>
      </c>
      <c r="J2625" s="188">
        <v>1</v>
      </c>
      <c r="K2625" s="190">
        <v>409</v>
      </c>
      <c r="L2625" s="94"/>
      <c r="M2625" s="189" t="s">
        <v>143</v>
      </c>
      <c r="N2625" s="189" t="s">
        <v>143</v>
      </c>
      <c r="O2625" s="189">
        <v>0.49199999999999999</v>
      </c>
      <c r="P2625" s="189">
        <v>0.58799999999999997</v>
      </c>
      <c r="Q2625" s="189">
        <v>0.25600000000000001</v>
      </c>
      <c r="R2625" s="189">
        <v>0.34399999999999997</v>
      </c>
      <c r="S2625" s="189">
        <v>0.04</v>
      </c>
      <c r="T2625" s="189">
        <v>8.5999999999999993E-2</v>
      </c>
      <c r="U2625" s="189">
        <v>0</v>
      </c>
      <c r="V2625" s="189">
        <v>1.4E-2</v>
      </c>
      <c r="W2625" s="189">
        <v>5.3999999999999999E-2</v>
      </c>
      <c r="X2625" s="189">
        <v>0.106</v>
      </c>
      <c r="Y2625" s="189" t="s">
        <v>143</v>
      </c>
      <c r="Z2625" s="189" t="s">
        <v>143</v>
      </c>
      <c r="AA2625" s="189">
        <v>1.2999999999999999E-2</v>
      </c>
      <c r="AB2625" s="189">
        <v>4.3999999999999997E-2</v>
      </c>
    </row>
    <row r="2626" spans="1:28" x14ac:dyDescent="0.25">
      <c r="A2626" s="94" t="s">
        <v>4139</v>
      </c>
      <c r="B2626" s="189">
        <v>4.7646383467278987E-2</v>
      </c>
      <c r="C2626" s="189">
        <v>0.31659012629161881</v>
      </c>
      <c r="D2626" s="189">
        <v>0.25875430539609645</v>
      </c>
      <c r="E2626" s="189">
        <v>0.10088978185993111</v>
      </c>
      <c r="F2626" s="189">
        <v>1.5068886337543054E-2</v>
      </c>
      <c r="G2626" s="189">
        <v>0.22789896670493687</v>
      </c>
      <c r="H2626" s="189">
        <v>6.3145809414466127E-3</v>
      </c>
      <c r="I2626" s="189">
        <v>2.6836969001148105E-2</v>
      </c>
      <c r="J2626" s="188">
        <v>1.0000000000000002</v>
      </c>
      <c r="K2626" s="190">
        <v>6968</v>
      </c>
      <c r="L2626" s="94"/>
      <c r="M2626" s="189">
        <v>4.2999999999999997E-2</v>
      </c>
      <c r="N2626" s="189">
        <v>5.2999999999999999E-2</v>
      </c>
      <c r="O2626" s="189">
        <v>0.30599999999999999</v>
      </c>
      <c r="P2626" s="189">
        <v>0.32800000000000001</v>
      </c>
      <c r="Q2626" s="189">
        <v>0.249</v>
      </c>
      <c r="R2626" s="189">
        <v>0.26900000000000002</v>
      </c>
      <c r="S2626" s="189">
        <v>9.4E-2</v>
      </c>
      <c r="T2626" s="189">
        <v>0.108</v>
      </c>
      <c r="U2626" s="189">
        <v>1.2E-2</v>
      </c>
      <c r="V2626" s="189">
        <v>1.7999999999999999E-2</v>
      </c>
      <c r="W2626" s="189">
        <v>0.218</v>
      </c>
      <c r="X2626" s="189">
        <v>0.23799999999999999</v>
      </c>
      <c r="Y2626" s="189">
        <v>5.0000000000000001E-3</v>
      </c>
      <c r="Z2626" s="189">
        <v>8.0000000000000002E-3</v>
      </c>
      <c r="AA2626" s="189">
        <v>2.3E-2</v>
      </c>
      <c r="AB2626" s="189">
        <v>3.1E-2</v>
      </c>
    </row>
    <row r="2627" spans="1:28" x14ac:dyDescent="0.25">
      <c r="A2627" s="94" t="s">
        <v>4140</v>
      </c>
      <c r="B2627" s="189" t="s">
        <v>143</v>
      </c>
      <c r="C2627" s="189">
        <v>0.27826086956521739</v>
      </c>
      <c r="D2627" s="189">
        <v>0.33478260869565218</v>
      </c>
      <c r="E2627" s="189">
        <v>0.13043478260869565</v>
      </c>
      <c r="F2627" s="189" t="s">
        <v>143</v>
      </c>
      <c r="G2627" s="189">
        <v>0.21739130434782608</v>
      </c>
      <c r="H2627" s="189">
        <v>8.6956521739130436E-3</v>
      </c>
      <c r="I2627" s="189">
        <v>3.0434782608695653E-2</v>
      </c>
      <c r="J2627" s="188">
        <v>1</v>
      </c>
      <c r="K2627" s="190">
        <v>230</v>
      </c>
      <c r="L2627" s="94"/>
      <c r="M2627" s="189" t="s">
        <v>143</v>
      </c>
      <c r="N2627" s="189" t="s">
        <v>143</v>
      </c>
      <c r="O2627" s="189">
        <v>0.224</v>
      </c>
      <c r="P2627" s="189">
        <v>0.33900000000000002</v>
      </c>
      <c r="Q2627" s="189">
        <v>0.27700000000000002</v>
      </c>
      <c r="R2627" s="189">
        <v>0.39800000000000002</v>
      </c>
      <c r="S2627" s="189">
        <v>9.2999999999999999E-2</v>
      </c>
      <c r="T2627" s="189">
        <v>0.18</v>
      </c>
      <c r="U2627" s="189" t="s">
        <v>143</v>
      </c>
      <c r="V2627" s="189" t="s">
        <v>143</v>
      </c>
      <c r="W2627" s="189">
        <v>0.16900000000000001</v>
      </c>
      <c r="X2627" s="189">
        <v>0.27500000000000002</v>
      </c>
      <c r="Y2627" s="189">
        <v>2E-3</v>
      </c>
      <c r="Z2627" s="189">
        <v>3.1E-2</v>
      </c>
      <c r="AA2627" s="189">
        <v>1.4999999999999999E-2</v>
      </c>
      <c r="AB2627" s="189">
        <v>6.0999999999999999E-2</v>
      </c>
    </row>
    <row r="2628" spans="1:28" x14ac:dyDescent="0.25">
      <c r="A2628" s="94" t="s">
        <v>4141</v>
      </c>
      <c r="B2628" s="189" t="s">
        <v>143</v>
      </c>
      <c r="C2628" s="189">
        <v>0.11616161616161616</v>
      </c>
      <c r="D2628" s="189">
        <v>0.21717171717171718</v>
      </c>
      <c r="E2628" s="189">
        <v>7.0707070707070704E-2</v>
      </c>
      <c r="F2628" s="189" t="s">
        <v>143</v>
      </c>
      <c r="G2628" s="189">
        <v>0.56565656565656564</v>
      </c>
      <c r="H2628" s="189">
        <v>2.0202020202020204E-2</v>
      </c>
      <c r="I2628" s="189">
        <v>1.0101010101010102E-2</v>
      </c>
      <c r="J2628" s="188">
        <v>1</v>
      </c>
      <c r="K2628" s="190">
        <v>198</v>
      </c>
      <c r="L2628" s="94"/>
      <c r="M2628" s="189" t="s">
        <v>143</v>
      </c>
      <c r="N2628" s="189" t="s">
        <v>143</v>
      </c>
      <c r="O2628" s="189">
        <v>7.9000000000000001E-2</v>
      </c>
      <c r="P2628" s="189">
        <v>0.16800000000000001</v>
      </c>
      <c r="Q2628" s="189">
        <v>0.16500000000000001</v>
      </c>
      <c r="R2628" s="189">
        <v>0.28000000000000003</v>
      </c>
      <c r="S2628" s="189">
        <v>4.2999999999999997E-2</v>
      </c>
      <c r="T2628" s="189">
        <v>0.115</v>
      </c>
      <c r="U2628" s="189" t="s">
        <v>143</v>
      </c>
      <c r="V2628" s="189" t="s">
        <v>143</v>
      </c>
      <c r="W2628" s="189">
        <v>0.496</v>
      </c>
      <c r="X2628" s="189">
        <v>0.63300000000000001</v>
      </c>
      <c r="Y2628" s="189">
        <v>8.0000000000000002E-3</v>
      </c>
      <c r="Z2628" s="189">
        <v>5.0999999999999997E-2</v>
      </c>
      <c r="AA2628" s="189">
        <v>3.0000000000000001E-3</v>
      </c>
      <c r="AB2628" s="189">
        <v>3.5999999999999997E-2</v>
      </c>
    </row>
    <row r="2629" spans="1:28" x14ac:dyDescent="0.25">
      <c r="A2629" s="94" t="s">
        <v>4142</v>
      </c>
      <c r="B2629" s="189">
        <v>5.8708414872798431E-3</v>
      </c>
      <c r="C2629" s="189" t="s">
        <v>143</v>
      </c>
      <c r="D2629" s="189">
        <v>0.77299412915851273</v>
      </c>
      <c r="E2629" s="189">
        <v>0.15851272015655576</v>
      </c>
      <c r="F2629" s="189">
        <v>3.3268101761252444E-2</v>
      </c>
      <c r="G2629" s="189">
        <v>1.1741682974559686E-2</v>
      </c>
      <c r="H2629" s="189" t="s">
        <v>143</v>
      </c>
      <c r="I2629" s="189">
        <v>1.7612524461839529E-2</v>
      </c>
      <c r="J2629" s="188">
        <v>1</v>
      </c>
      <c r="K2629" s="190">
        <v>511</v>
      </c>
      <c r="L2629" s="94"/>
      <c r="M2629" s="189">
        <v>2E-3</v>
      </c>
      <c r="N2629" s="189">
        <v>1.7000000000000001E-2</v>
      </c>
      <c r="O2629" s="189" t="s">
        <v>143</v>
      </c>
      <c r="P2629" s="189" t="s">
        <v>143</v>
      </c>
      <c r="Q2629" s="189">
        <v>0.73499999999999999</v>
      </c>
      <c r="R2629" s="189">
        <v>0.80700000000000005</v>
      </c>
      <c r="S2629" s="189">
        <v>0.129</v>
      </c>
      <c r="T2629" s="189">
        <v>0.193</v>
      </c>
      <c r="U2629" s="189">
        <v>2.1000000000000001E-2</v>
      </c>
      <c r="V2629" s="189">
        <v>5.2999999999999999E-2</v>
      </c>
      <c r="W2629" s="189">
        <v>5.0000000000000001E-3</v>
      </c>
      <c r="X2629" s="189">
        <v>2.5000000000000001E-2</v>
      </c>
      <c r="Y2629" s="189" t="s">
        <v>143</v>
      </c>
      <c r="Z2629" s="189" t="s">
        <v>143</v>
      </c>
      <c r="AA2629" s="189">
        <v>8.9999999999999993E-3</v>
      </c>
      <c r="AB2629" s="189">
        <v>3.3000000000000002E-2</v>
      </c>
    </row>
    <row r="2630" spans="1:28" x14ac:dyDescent="0.25">
      <c r="A2630" s="94" t="s">
        <v>4143</v>
      </c>
      <c r="B2630" s="189">
        <v>5.8139534883720929E-2</v>
      </c>
      <c r="C2630" s="189">
        <v>0.26356589147286824</v>
      </c>
      <c r="D2630" s="189">
        <v>0.26744186046511625</v>
      </c>
      <c r="E2630" s="189">
        <v>8.6563307493540048E-2</v>
      </c>
      <c r="F2630" s="189">
        <v>2.1963824289405683E-2</v>
      </c>
      <c r="G2630" s="189">
        <v>0.26873385012919898</v>
      </c>
      <c r="H2630" s="189">
        <v>3.875968992248062E-3</v>
      </c>
      <c r="I2630" s="189">
        <v>2.9715762273901807E-2</v>
      </c>
      <c r="J2630" s="188">
        <v>0.99999999999999989</v>
      </c>
      <c r="K2630" s="190">
        <v>774</v>
      </c>
      <c r="L2630" s="94"/>
      <c r="M2630" s="189">
        <v>4.3999999999999997E-2</v>
      </c>
      <c r="N2630" s="189">
        <v>7.6999999999999999E-2</v>
      </c>
      <c r="O2630" s="189">
        <v>0.23400000000000001</v>
      </c>
      <c r="P2630" s="189">
        <v>0.29599999999999999</v>
      </c>
      <c r="Q2630" s="189">
        <v>0.23699999999999999</v>
      </c>
      <c r="R2630" s="189">
        <v>0.3</v>
      </c>
      <c r="S2630" s="189">
        <v>6.9000000000000006E-2</v>
      </c>
      <c r="T2630" s="189">
        <v>0.108</v>
      </c>
      <c r="U2630" s="189">
        <v>1.4E-2</v>
      </c>
      <c r="V2630" s="189">
        <v>3.5000000000000003E-2</v>
      </c>
      <c r="W2630" s="189">
        <v>0.23899999999999999</v>
      </c>
      <c r="X2630" s="189">
        <v>0.30099999999999999</v>
      </c>
      <c r="Y2630" s="189">
        <v>1E-3</v>
      </c>
      <c r="Z2630" s="189">
        <v>1.0999999999999999E-2</v>
      </c>
      <c r="AA2630" s="189">
        <v>0.02</v>
      </c>
      <c r="AB2630" s="189">
        <v>4.3999999999999997E-2</v>
      </c>
    </row>
    <row r="2631" spans="1:28" x14ac:dyDescent="0.25">
      <c r="A2631" s="94" t="s">
        <v>4144</v>
      </c>
      <c r="B2631" s="189">
        <v>0.27368421052631581</v>
      </c>
      <c r="C2631" s="189">
        <v>0.51674641148325362</v>
      </c>
      <c r="D2631" s="189">
        <v>8.5167464114832531E-2</v>
      </c>
      <c r="E2631" s="189">
        <v>2.7751196172248804E-2</v>
      </c>
      <c r="F2631" s="189">
        <v>9.5693779904306223E-4</v>
      </c>
      <c r="G2631" s="189">
        <v>5.7416267942583733E-2</v>
      </c>
      <c r="H2631" s="189">
        <v>4.7846889952153108E-3</v>
      </c>
      <c r="I2631" s="189">
        <v>3.3492822966507178E-2</v>
      </c>
      <c r="J2631" s="188">
        <v>0.99999999999999989</v>
      </c>
      <c r="K2631" s="190">
        <v>1045</v>
      </c>
      <c r="L2631" s="94"/>
      <c r="M2631" s="189">
        <v>0.248</v>
      </c>
      <c r="N2631" s="189">
        <v>0.30199999999999999</v>
      </c>
      <c r="O2631" s="189">
        <v>0.48599999999999999</v>
      </c>
      <c r="P2631" s="189">
        <v>0.54700000000000004</v>
      </c>
      <c r="Q2631" s="189">
        <v>7.0000000000000007E-2</v>
      </c>
      <c r="R2631" s="189">
        <v>0.104</v>
      </c>
      <c r="S2631" s="189">
        <v>1.9E-2</v>
      </c>
      <c r="T2631" s="189">
        <v>0.04</v>
      </c>
      <c r="U2631" s="189">
        <v>0</v>
      </c>
      <c r="V2631" s="189">
        <v>5.0000000000000001E-3</v>
      </c>
      <c r="W2631" s="189">
        <v>4.4999999999999998E-2</v>
      </c>
      <c r="X2631" s="189">
        <v>7.2999999999999995E-2</v>
      </c>
      <c r="Y2631" s="189">
        <v>2E-3</v>
      </c>
      <c r="Z2631" s="189">
        <v>1.0999999999999999E-2</v>
      </c>
      <c r="AA2631" s="189">
        <v>2.4E-2</v>
      </c>
      <c r="AB2631" s="189">
        <v>4.5999999999999999E-2</v>
      </c>
    </row>
    <row r="2632" spans="1:28" x14ac:dyDescent="0.25">
      <c r="A2632" s="94" t="s">
        <v>4145</v>
      </c>
      <c r="B2632" s="189" t="s">
        <v>143</v>
      </c>
      <c r="C2632" s="189">
        <v>0.23121387283236994</v>
      </c>
      <c r="D2632" s="189">
        <v>0.2774566473988439</v>
      </c>
      <c r="E2632" s="189">
        <v>0.25433526011560692</v>
      </c>
      <c r="F2632" s="189">
        <v>1.1560693641618497E-2</v>
      </c>
      <c r="G2632" s="189">
        <v>0.2138728323699422</v>
      </c>
      <c r="H2632" s="189">
        <v>5.7803468208092483E-3</v>
      </c>
      <c r="I2632" s="189">
        <v>5.7803468208092483E-3</v>
      </c>
      <c r="J2632" s="188">
        <v>1</v>
      </c>
      <c r="K2632" s="190">
        <v>173</v>
      </c>
      <c r="L2632" s="94"/>
      <c r="M2632" s="189" t="s">
        <v>143</v>
      </c>
      <c r="N2632" s="189" t="s">
        <v>143</v>
      </c>
      <c r="O2632" s="189">
        <v>0.17499999999999999</v>
      </c>
      <c r="P2632" s="189">
        <v>0.29899999999999999</v>
      </c>
      <c r="Q2632" s="189">
        <v>0.216</v>
      </c>
      <c r="R2632" s="189">
        <v>0.34799999999999998</v>
      </c>
      <c r="S2632" s="189">
        <v>0.19500000000000001</v>
      </c>
      <c r="T2632" s="189">
        <v>0.32400000000000001</v>
      </c>
      <c r="U2632" s="189">
        <v>3.0000000000000001E-3</v>
      </c>
      <c r="V2632" s="189">
        <v>4.1000000000000002E-2</v>
      </c>
      <c r="W2632" s="189">
        <v>0.159</v>
      </c>
      <c r="X2632" s="189">
        <v>0.28100000000000003</v>
      </c>
      <c r="Y2632" s="189">
        <v>1E-3</v>
      </c>
      <c r="Z2632" s="189">
        <v>3.2000000000000001E-2</v>
      </c>
      <c r="AA2632" s="189">
        <v>1E-3</v>
      </c>
      <c r="AB2632" s="189">
        <v>3.2000000000000001E-2</v>
      </c>
    </row>
    <row r="2633" spans="1:28" x14ac:dyDescent="0.25">
      <c r="A2633" s="94" t="s">
        <v>4146</v>
      </c>
      <c r="B2633" s="189" t="s">
        <v>143</v>
      </c>
      <c r="C2633" s="189">
        <v>0.25632183908045975</v>
      </c>
      <c r="D2633" s="189">
        <v>0.21839080459770116</v>
      </c>
      <c r="E2633" s="189">
        <v>0.1103448275862069</v>
      </c>
      <c r="F2633" s="189">
        <v>1.3793103448275862E-2</v>
      </c>
      <c r="G2633" s="189">
        <v>0.38045977011494253</v>
      </c>
      <c r="H2633" s="189">
        <v>1.1494252873563218E-2</v>
      </c>
      <c r="I2633" s="189">
        <v>9.1954022988505746E-3</v>
      </c>
      <c r="J2633" s="188">
        <v>1</v>
      </c>
      <c r="K2633" s="190">
        <v>870</v>
      </c>
      <c r="L2633" s="94"/>
      <c r="M2633" s="189" t="s">
        <v>143</v>
      </c>
      <c r="N2633" s="189" t="s">
        <v>143</v>
      </c>
      <c r="O2633" s="189">
        <v>0.22800000000000001</v>
      </c>
      <c r="P2633" s="189">
        <v>0.28599999999999998</v>
      </c>
      <c r="Q2633" s="189">
        <v>0.192</v>
      </c>
      <c r="R2633" s="189">
        <v>0.247</v>
      </c>
      <c r="S2633" s="189">
        <v>9.0999999999999998E-2</v>
      </c>
      <c r="T2633" s="189">
        <v>0.13300000000000001</v>
      </c>
      <c r="U2633" s="189">
        <v>8.0000000000000002E-3</v>
      </c>
      <c r="V2633" s="189">
        <v>2.4E-2</v>
      </c>
      <c r="W2633" s="189">
        <v>0.34899999999999998</v>
      </c>
      <c r="X2633" s="189">
        <v>0.41299999999999998</v>
      </c>
      <c r="Y2633" s="189">
        <v>6.0000000000000001E-3</v>
      </c>
      <c r="Z2633" s="189">
        <v>2.1000000000000001E-2</v>
      </c>
      <c r="AA2633" s="189">
        <v>5.0000000000000001E-3</v>
      </c>
      <c r="AB2633" s="189">
        <v>1.7999999999999999E-2</v>
      </c>
    </row>
    <row r="2634" spans="1:28" x14ac:dyDescent="0.25">
      <c r="A2634" s="94" t="s">
        <v>4147</v>
      </c>
      <c r="B2634" s="189" t="s">
        <v>143</v>
      </c>
      <c r="C2634" s="189">
        <v>0.54450261780104714</v>
      </c>
      <c r="D2634" s="189">
        <v>0.27748691099476441</v>
      </c>
      <c r="E2634" s="189">
        <v>7.8534031413612565E-2</v>
      </c>
      <c r="F2634" s="189">
        <v>1.0471204188481676E-2</v>
      </c>
      <c r="G2634" s="189">
        <v>2.0942408376963352E-2</v>
      </c>
      <c r="H2634" s="189">
        <v>5.235602094240838E-3</v>
      </c>
      <c r="I2634" s="189">
        <v>6.2827225130890049E-2</v>
      </c>
      <c r="J2634" s="188">
        <v>1</v>
      </c>
      <c r="K2634" s="190">
        <v>191</v>
      </c>
      <c r="L2634" s="94"/>
      <c r="M2634" s="189" t="s">
        <v>143</v>
      </c>
      <c r="N2634" s="189" t="s">
        <v>143</v>
      </c>
      <c r="O2634" s="189">
        <v>0.47399999999999998</v>
      </c>
      <c r="P2634" s="189">
        <v>0.61399999999999999</v>
      </c>
      <c r="Q2634" s="189">
        <v>0.219</v>
      </c>
      <c r="R2634" s="189">
        <v>0.34499999999999997</v>
      </c>
      <c r="S2634" s="189">
        <v>4.8000000000000001E-2</v>
      </c>
      <c r="T2634" s="189">
        <v>0.126</v>
      </c>
      <c r="U2634" s="189">
        <v>3.0000000000000001E-3</v>
      </c>
      <c r="V2634" s="189">
        <v>3.6999999999999998E-2</v>
      </c>
      <c r="W2634" s="189">
        <v>8.0000000000000002E-3</v>
      </c>
      <c r="X2634" s="189">
        <v>5.2999999999999999E-2</v>
      </c>
      <c r="Y2634" s="189">
        <v>1E-3</v>
      </c>
      <c r="Z2634" s="189">
        <v>2.9000000000000001E-2</v>
      </c>
      <c r="AA2634" s="189">
        <v>3.5999999999999997E-2</v>
      </c>
      <c r="AB2634" s="189">
        <v>0.107</v>
      </c>
    </row>
    <row r="2635" spans="1:28" x14ac:dyDescent="0.25">
      <c r="A2635" s="94" t="s">
        <v>4148</v>
      </c>
      <c r="B2635" s="189" t="s">
        <v>143</v>
      </c>
      <c r="C2635" s="189">
        <v>0.1758957654723127</v>
      </c>
      <c r="D2635" s="189">
        <v>0.36482084690553745</v>
      </c>
      <c r="E2635" s="189">
        <v>0.12377850162866449</v>
      </c>
      <c r="F2635" s="189">
        <v>1.6286644951140065E-2</v>
      </c>
      <c r="G2635" s="189">
        <v>0.28013029315960913</v>
      </c>
      <c r="H2635" s="189">
        <v>3.2573289902280132E-3</v>
      </c>
      <c r="I2635" s="189">
        <v>3.5830618892508145E-2</v>
      </c>
      <c r="J2635" s="188">
        <v>1</v>
      </c>
      <c r="K2635" s="190">
        <v>307</v>
      </c>
      <c r="L2635" s="94"/>
      <c r="M2635" s="189" t="s">
        <v>143</v>
      </c>
      <c r="N2635" s="189" t="s">
        <v>143</v>
      </c>
      <c r="O2635" s="189">
        <v>0.13700000000000001</v>
      </c>
      <c r="P2635" s="189">
        <v>0.222</v>
      </c>
      <c r="Q2635" s="189">
        <v>0.313</v>
      </c>
      <c r="R2635" s="189">
        <v>0.42</v>
      </c>
      <c r="S2635" s="189">
        <v>9.1999999999999998E-2</v>
      </c>
      <c r="T2635" s="189">
        <v>0.16500000000000001</v>
      </c>
      <c r="U2635" s="189">
        <v>7.0000000000000001E-3</v>
      </c>
      <c r="V2635" s="189">
        <v>3.7999999999999999E-2</v>
      </c>
      <c r="W2635" s="189">
        <v>0.23300000000000001</v>
      </c>
      <c r="X2635" s="189">
        <v>0.33300000000000002</v>
      </c>
      <c r="Y2635" s="189">
        <v>1E-3</v>
      </c>
      <c r="Z2635" s="189">
        <v>1.7999999999999999E-2</v>
      </c>
      <c r="AA2635" s="189">
        <v>0.02</v>
      </c>
      <c r="AB2635" s="189">
        <v>6.3E-2</v>
      </c>
    </row>
    <row r="2636" spans="1:28" x14ac:dyDescent="0.25">
      <c r="A2636" s="94" t="s">
        <v>4149</v>
      </c>
      <c r="B2636" s="189" t="s">
        <v>143</v>
      </c>
      <c r="C2636" s="189">
        <v>0.45669291338582679</v>
      </c>
      <c r="D2636" s="189">
        <v>0.18110236220472442</v>
      </c>
      <c r="E2636" s="189">
        <v>2.3622047244094488E-2</v>
      </c>
      <c r="F2636" s="189">
        <v>0.10236220472440945</v>
      </c>
      <c r="G2636" s="189">
        <v>0.20472440944881889</v>
      </c>
      <c r="H2636" s="189" t="s">
        <v>143</v>
      </c>
      <c r="I2636" s="189">
        <v>3.1496062992125984E-2</v>
      </c>
      <c r="J2636" s="188">
        <v>1</v>
      </c>
      <c r="K2636" s="190">
        <v>127</v>
      </c>
      <c r="L2636" s="94"/>
      <c r="M2636" s="189" t="s">
        <v>143</v>
      </c>
      <c r="N2636" s="189" t="s">
        <v>143</v>
      </c>
      <c r="O2636" s="189">
        <v>0.373</v>
      </c>
      <c r="P2636" s="189">
        <v>0.54300000000000004</v>
      </c>
      <c r="Q2636" s="189">
        <v>0.124</v>
      </c>
      <c r="R2636" s="189">
        <v>0.25700000000000001</v>
      </c>
      <c r="S2636" s="189">
        <v>8.0000000000000002E-3</v>
      </c>
      <c r="T2636" s="189">
        <v>6.7000000000000004E-2</v>
      </c>
      <c r="U2636" s="189">
        <v>6.0999999999999999E-2</v>
      </c>
      <c r="V2636" s="189">
        <v>0.16700000000000001</v>
      </c>
      <c r="W2636" s="189">
        <v>0.14399999999999999</v>
      </c>
      <c r="X2636" s="189">
        <v>0.28299999999999997</v>
      </c>
      <c r="Y2636" s="189" t="s">
        <v>143</v>
      </c>
      <c r="Z2636" s="189" t="s">
        <v>143</v>
      </c>
      <c r="AA2636" s="189">
        <v>1.2E-2</v>
      </c>
      <c r="AB2636" s="189">
        <v>7.8E-2</v>
      </c>
    </row>
    <row r="2637" spans="1:28" x14ac:dyDescent="0.25">
      <c r="A2637" s="94" t="s">
        <v>4150</v>
      </c>
      <c r="B2637" s="189" t="s">
        <v>143</v>
      </c>
      <c r="C2637" s="189">
        <v>0.13978494623655913</v>
      </c>
      <c r="D2637" s="189">
        <v>0.12903225806451613</v>
      </c>
      <c r="E2637" s="189">
        <v>0.12365591397849462</v>
      </c>
      <c r="F2637" s="189">
        <v>5.3763440860215058E-3</v>
      </c>
      <c r="G2637" s="189">
        <v>0.55913978494623651</v>
      </c>
      <c r="H2637" s="189">
        <v>1.0752688172043012E-2</v>
      </c>
      <c r="I2637" s="189">
        <v>3.2258064516129031E-2</v>
      </c>
      <c r="J2637" s="188">
        <v>0.99999999999999989</v>
      </c>
      <c r="K2637" s="190">
        <v>186</v>
      </c>
      <c r="L2637" s="94"/>
      <c r="M2637" s="189" t="s">
        <v>143</v>
      </c>
      <c r="N2637" s="189" t="s">
        <v>143</v>
      </c>
      <c r="O2637" s="189">
        <v>9.7000000000000003E-2</v>
      </c>
      <c r="P2637" s="189">
        <v>0.19700000000000001</v>
      </c>
      <c r="Q2637" s="189">
        <v>8.7999999999999995E-2</v>
      </c>
      <c r="R2637" s="189">
        <v>0.185</v>
      </c>
      <c r="S2637" s="189">
        <v>8.4000000000000005E-2</v>
      </c>
      <c r="T2637" s="189">
        <v>0.17899999999999999</v>
      </c>
      <c r="U2637" s="189">
        <v>1E-3</v>
      </c>
      <c r="V2637" s="189">
        <v>0.03</v>
      </c>
      <c r="W2637" s="189">
        <v>0.48699999999999999</v>
      </c>
      <c r="X2637" s="189">
        <v>0.629</v>
      </c>
      <c r="Y2637" s="189">
        <v>3.0000000000000001E-3</v>
      </c>
      <c r="Z2637" s="189">
        <v>3.7999999999999999E-2</v>
      </c>
      <c r="AA2637" s="189">
        <v>1.4999999999999999E-2</v>
      </c>
      <c r="AB2637" s="189">
        <v>6.9000000000000006E-2</v>
      </c>
    </row>
    <row r="2638" spans="1:28" x14ac:dyDescent="0.25">
      <c r="A2638" s="94" t="s">
        <v>4151</v>
      </c>
      <c r="B2638" s="189" t="s">
        <v>143</v>
      </c>
      <c r="C2638" s="189">
        <v>0.4028846153846154</v>
      </c>
      <c r="D2638" s="189">
        <v>0.39615384615384613</v>
      </c>
      <c r="E2638" s="189">
        <v>8.8461538461538466E-2</v>
      </c>
      <c r="F2638" s="189">
        <v>5.7692307692307696E-3</v>
      </c>
      <c r="G2638" s="189">
        <v>8.461538461538462E-2</v>
      </c>
      <c r="H2638" s="189">
        <v>1.9230769230769232E-3</v>
      </c>
      <c r="I2638" s="189">
        <v>2.0192307692307693E-2</v>
      </c>
      <c r="J2638" s="188">
        <v>1</v>
      </c>
      <c r="K2638" s="190">
        <v>1040</v>
      </c>
      <c r="L2638" s="94"/>
      <c r="M2638" s="189" t="s">
        <v>143</v>
      </c>
      <c r="N2638" s="189" t="s">
        <v>143</v>
      </c>
      <c r="O2638" s="189">
        <v>0.373</v>
      </c>
      <c r="P2638" s="189">
        <v>0.433</v>
      </c>
      <c r="Q2638" s="189">
        <v>0.36699999999999999</v>
      </c>
      <c r="R2638" s="189">
        <v>0.42599999999999999</v>
      </c>
      <c r="S2638" s="189">
        <v>7.2999999999999995E-2</v>
      </c>
      <c r="T2638" s="189">
        <v>0.107</v>
      </c>
      <c r="U2638" s="189">
        <v>3.0000000000000001E-3</v>
      </c>
      <c r="V2638" s="189">
        <v>1.2999999999999999E-2</v>
      </c>
      <c r="W2638" s="189">
        <v>6.9000000000000006E-2</v>
      </c>
      <c r="X2638" s="189">
        <v>0.10299999999999999</v>
      </c>
      <c r="Y2638" s="189">
        <v>1E-3</v>
      </c>
      <c r="Z2638" s="189">
        <v>7.0000000000000001E-3</v>
      </c>
      <c r="AA2638" s="189">
        <v>1.2999999999999999E-2</v>
      </c>
      <c r="AB2638" s="189">
        <v>3.1E-2</v>
      </c>
    </row>
    <row r="2639" spans="1:28" x14ac:dyDescent="0.25">
      <c r="A2639" s="94" t="s">
        <v>4152</v>
      </c>
      <c r="B2639" s="189" t="s">
        <v>143</v>
      </c>
      <c r="C2639" s="189">
        <v>0.50819672131147542</v>
      </c>
      <c r="D2639" s="189">
        <v>0.31147540983606559</v>
      </c>
      <c r="E2639" s="189">
        <v>6.5573770491803282E-2</v>
      </c>
      <c r="F2639" s="189">
        <v>5.4644808743169399E-3</v>
      </c>
      <c r="G2639" s="189">
        <v>8.1967213114754092E-2</v>
      </c>
      <c r="H2639" s="189" t="s">
        <v>143</v>
      </c>
      <c r="I2639" s="189">
        <v>2.7322404371584699E-2</v>
      </c>
      <c r="J2639" s="188">
        <v>1</v>
      </c>
      <c r="K2639" s="190">
        <v>183</v>
      </c>
      <c r="L2639" s="94"/>
      <c r="M2639" s="189" t="s">
        <v>143</v>
      </c>
      <c r="N2639" s="189" t="s">
        <v>143</v>
      </c>
      <c r="O2639" s="189">
        <v>0.436</v>
      </c>
      <c r="P2639" s="189">
        <v>0.57999999999999996</v>
      </c>
      <c r="Q2639" s="189">
        <v>0.249</v>
      </c>
      <c r="R2639" s="189">
        <v>0.38200000000000001</v>
      </c>
      <c r="S2639" s="189">
        <v>3.7999999999999999E-2</v>
      </c>
      <c r="T2639" s="189">
        <v>0.111</v>
      </c>
      <c r="U2639" s="189">
        <v>1E-3</v>
      </c>
      <c r="V2639" s="189">
        <v>0.03</v>
      </c>
      <c r="W2639" s="189">
        <v>0.05</v>
      </c>
      <c r="X2639" s="189">
        <v>0.13100000000000001</v>
      </c>
      <c r="Y2639" s="189" t="s">
        <v>143</v>
      </c>
      <c r="Z2639" s="189" t="s">
        <v>143</v>
      </c>
      <c r="AA2639" s="189">
        <v>1.2E-2</v>
      </c>
      <c r="AB2639" s="189">
        <v>6.2E-2</v>
      </c>
    </row>
    <row r="2640" spans="1:28" x14ac:dyDescent="0.25">
      <c r="A2640" s="94" t="s">
        <v>4153</v>
      </c>
      <c r="B2640" s="189">
        <v>5.5350553505535055E-2</v>
      </c>
      <c r="C2640" s="189">
        <v>0.33134639038698077</v>
      </c>
      <c r="D2640" s="189">
        <v>0.23635159428517363</v>
      </c>
      <c r="E2640" s="189">
        <v>9.6697890055823632E-2</v>
      </c>
      <c r="F2640" s="189">
        <v>1.2962437316680859E-2</v>
      </c>
      <c r="G2640" s="189">
        <v>0.2464755416784937</v>
      </c>
      <c r="H2640" s="189">
        <v>3.5954205695903113E-3</v>
      </c>
      <c r="I2640" s="189">
        <v>1.7220172201722016E-2</v>
      </c>
      <c r="J2640" s="188">
        <v>1</v>
      </c>
      <c r="K2640" s="190">
        <v>10569</v>
      </c>
      <c r="L2640" s="94"/>
      <c r="M2640" s="189">
        <v>5.0999999999999997E-2</v>
      </c>
      <c r="N2640" s="189">
        <v>0.06</v>
      </c>
      <c r="O2640" s="189">
        <v>0.32200000000000001</v>
      </c>
      <c r="P2640" s="189">
        <v>0.34</v>
      </c>
      <c r="Q2640" s="189">
        <v>0.22800000000000001</v>
      </c>
      <c r="R2640" s="189">
        <v>0.245</v>
      </c>
      <c r="S2640" s="189">
        <v>9.0999999999999998E-2</v>
      </c>
      <c r="T2640" s="189">
        <v>0.10199999999999999</v>
      </c>
      <c r="U2640" s="189">
        <v>1.0999999999999999E-2</v>
      </c>
      <c r="V2640" s="189">
        <v>1.4999999999999999E-2</v>
      </c>
      <c r="W2640" s="189">
        <v>0.23799999999999999</v>
      </c>
      <c r="X2640" s="189">
        <v>0.255</v>
      </c>
      <c r="Y2640" s="189">
        <v>3.0000000000000001E-3</v>
      </c>
      <c r="Z2640" s="189">
        <v>5.0000000000000001E-3</v>
      </c>
      <c r="AA2640" s="189">
        <v>1.4999999999999999E-2</v>
      </c>
      <c r="AB2640" s="189">
        <v>0.02</v>
      </c>
    </row>
    <row r="2641" spans="1:28" x14ac:dyDescent="0.25">
      <c r="A2641" s="94" t="s">
        <v>4154</v>
      </c>
      <c r="B2641" s="189" t="s">
        <v>143</v>
      </c>
      <c r="C2641" s="189">
        <v>0.43103448275862066</v>
      </c>
      <c r="D2641" s="189">
        <v>0.2413793103448276</v>
      </c>
      <c r="E2641" s="189">
        <v>0.11724137931034483</v>
      </c>
      <c r="F2641" s="189">
        <v>6.8965517241379309E-3</v>
      </c>
      <c r="G2641" s="189">
        <v>0.18965517241379309</v>
      </c>
      <c r="H2641" s="189" t="s">
        <v>143</v>
      </c>
      <c r="I2641" s="189">
        <v>1.3793103448275862E-2</v>
      </c>
      <c r="J2641" s="188">
        <v>1</v>
      </c>
      <c r="K2641" s="190">
        <v>290</v>
      </c>
      <c r="L2641" s="94"/>
      <c r="M2641" s="189" t="s">
        <v>143</v>
      </c>
      <c r="N2641" s="189" t="s">
        <v>143</v>
      </c>
      <c r="O2641" s="189">
        <v>0.375</v>
      </c>
      <c r="P2641" s="189">
        <v>0.48899999999999999</v>
      </c>
      <c r="Q2641" s="189">
        <v>0.19600000000000001</v>
      </c>
      <c r="R2641" s="189">
        <v>0.29399999999999998</v>
      </c>
      <c r="S2641" s="189">
        <v>8.5000000000000006E-2</v>
      </c>
      <c r="T2641" s="189">
        <v>0.159</v>
      </c>
      <c r="U2641" s="189">
        <v>2E-3</v>
      </c>
      <c r="V2641" s="189">
        <v>2.5000000000000001E-2</v>
      </c>
      <c r="W2641" s="189">
        <v>0.14899999999999999</v>
      </c>
      <c r="X2641" s="189">
        <v>0.23899999999999999</v>
      </c>
      <c r="Y2641" s="189" t="s">
        <v>143</v>
      </c>
      <c r="Z2641" s="189" t="s">
        <v>143</v>
      </c>
      <c r="AA2641" s="189">
        <v>5.0000000000000001E-3</v>
      </c>
      <c r="AB2641" s="189">
        <v>3.5000000000000003E-2</v>
      </c>
    </row>
    <row r="2642" spans="1:28" x14ac:dyDescent="0.25">
      <c r="A2642" s="94" t="s">
        <v>4155</v>
      </c>
      <c r="B2642" s="189" t="s">
        <v>143</v>
      </c>
      <c r="C2642" s="189">
        <v>0.12539184952978055</v>
      </c>
      <c r="D2642" s="189">
        <v>0.13793103448275862</v>
      </c>
      <c r="E2642" s="189">
        <v>5.9561128526645767E-2</v>
      </c>
      <c r="F2642" s="189">
        <v>9.4043887147335428E-3</v>
      </c>
      <c r="G2642" s="189">
        <v>0.63636363636363635</v>
      </c>
      <c r="H2642" s="189">
        <v>1.5673981191222569E-2</v>
      </c>
      <c r="I2642" s="189">
        <v>1.5673981191222569E-2</v>
      </c>
      <c r="J2642" s="188">
        <v>0.99999999999999989</v>
      </c>
      <c r="K2642" s="190">
        <v>319</v>
      </c>
      <c r="L2642" s="94"/>
      <c r="M2642" s="189" t="s">
        <v>143</v>
      </c>
      <c r="N2642" s="189" t="s">
        <v>143</v>
      </c>
      <c r="O2642" s="189">
        <v>9.2999999999999999E-2</v>
      </c>
      <c r="P2642" s="189">
        <v>0.16600000000000001</v>
      </c>
      <c r="Q2642" s="189">
        <v>0.104</v>
      </c>
      <c r="R2642" s="189">
        <v>0.18</v>
      </c>
      <c r="S2642" s="189">
        <v>3.7999999999999999E-2</v>
      </c>
      <c r="T2642" s="189">
        <v>9.0999999999999998E-2</v>
      </c>
      <c r="U2642" s="189">
        <v>3.0000000000000001E-3</v>
      </c>
      <c r="V2642" s="189">
        <v>2.7E-2</v>
      </c>
      <c r="W2642" s="189">
        <v>0.58199999999999996</v>
      </c>
      <c r="X2642" s="189">
        <v>0.68700000000000006</v>
      </c>
      <c r="Y2642" s="189">
        <v>7.0000000000000001E-3</v>
      </c>
      <c r="Z2642" s="189">
        <v>3.5999999999999997E-2</v>
      </c>
      <c r="AA2642" s="189">
        <v>7.0000000000000001E-3</v>
      </c>
      <c r="AB2642" s="189">
        <v>3.5999999999999997E-2</v>
      </c>
    </row>
    <row r="2643" spans="1:28" x14ac:dyDescent="0.25">
      <c r="A2643" s="94" t="s">
        <v>4156</v>
      </c>
      <c r="B2643" s="189">
        <v>3.5180299032541778E-3</v>
      </c>
      <c r="C2643" s="189">
        <v>8.7950747581354446E-4</v>
      </c>
      <c r="D2643" s="189">
        <v>0.47053649956024624</v>
      </c>
      <c r="E2643" s="189">
        <v>0.47757255936675463</v>
      </c>
      <c r="F2643" s="189">
        <v>9.6745822339489879E-3</v>
      </c>
      <c r="G2643" s="189">
        <v>1.3192612137203167E-2</v>
      </c>
      <c r="H2643" s="189" t="s">
        <v>143</v>
      </c>
      <c r="I2643" s="189">
        <v>2.4626209322779244E-2</v>
      </c>
      <c r="J2643" s="188">
        <v>1</v>
      </c>
      <c r="K2643" s="190">
        <v>1137</v>
      </c>
      <c r="L2643" s="94"/>
      <c r="M2643" s="189">
        <v>1E-3</v>
      </c>
      <c r="N2643" s="189">
        <v>8.9999999999999993E-3</v>
      </c>
      <c r="O2643" s="189">
        <v>0</v>
      </c>
      <c r="P2643" s="189">
        <v>5.0000000000000001E-3</v>
      </c>
      <c r="Q2643" s="189">
        <v>0.442</v>
      </c>
      <c r="R2643" s="189">
        <v>0.5</v>
      </c>
      <c r="S2643" s="189">
        <v>0.44900000000000001</v>
      </c>
      <c r="T2643" s="189">
        <v>0.50700000000000001</v>
      </c>
      <c r="U2643" s="189">
        <v>5.0000000000000001E-3</v>
      </c>
      <c r="V2643" s="189">
        <v>1.7000000000000001E-2</v>
      </c>
      <c r="W2643" s="189">
        <v>8.0000000000000002E-3</v>
      </c>
      <c r="X2643" s="189">
        <v>2.1999999999999999E-2</v>
      </c>
      <c r="Y2643" s="189" t="s">
        <v>143</v>
      </c>
      <c r="Z2643" s="189" t="s">
        <v>143</v>
      </c>
      <c r="AA2643" s="189">
        <v>1.7000000000000001E-2</v>
      </c>
      <c r="AB2643" s="189">
        <v>3.5000000000000003E-2</v>
      </c>
    </row>
    <row r="2644" spans="1:28" x14ac:dyDescent="0.25">
      <c r="A2644" s="94" t="s">
        <v>4157</v>
      </c>
      <c r="B2644" s="189">
        <v>9.7366320830007985E-2</v>
      </c>
      <c r="C2644" s="189">
        <v>0.32561851556264965</v>
      </c>
      <c r="D2644" s="189">
        <v>0.22585794094173983</v>
      </c>
      <c r="E2644" s="189">
        <v>6.9433359936153238E-2</v>
      </c>
      <c r="F2644" s="189">
        <v>2.23463687150838E-2</v>
      </c>
      <c r="G2644" s="189">
        <v>0.24102154828411812</v>
      </c>
      <c r="H2644" s="189">
        <v>3.9904229848363925E-3</v>
      </c>
      <c r="I2644" s="189">
        <v>1.4365522745411013E-2</v>
      </c>
      <c r="J2644" s="188">
        <v>1</v>
      </c>
      <c r="K2644" s="190">
        <v>1253</v>
      </c>
      <c r="L2644" s="94"/>
      <c r="M2644" s="189">
        <v>8.2000000000000003E-2</v>
      </c>
      <c r="N2644" s="189">
        <v>0.115</v>
      </c>
      <c r="O2644" s="189">
        <v>0.3</v>
      </c>
      <c r="P2644" s="189">
        <v>0.35199999999999998</v>
      </c>
      <c r="Q2644" s="189">
        <v>0.20399999999999999</v>
      </c>
      <c r="R2644" s="189">
        <v>0.25</v>
      </c>
      <c r="S2644" s="189">
        <v>5.7000000000000002E-2</v>
      </c>
      <c r="T2644" s="189">
        <v>8.5000000000000006E-2</v>
      </c>
      <c r="U2644" s="189">
        <v>1.6E-2</v>
      </c>
      <c r="V2644" s="189">
        <v>3.2000000000000001E-2</v>
      </c>
      <c r="W2644" s="189">
        <v>0.218</v>
      </c>
      <c r="X2644" s="189">
        <v>0.26500000000000001</v>
      </c>
      <c r="Y2644" s="189">
        <v>2E-3</v>
      </c>
      <c r="Z2644" s="189">
        <v>8.9999999999999993E-3</v>
      </c>
      <c r="AA2644" s="189">
        <v>8.9999999999999993E-3</v>
      </c>
      <c r="AB2644" s="189">
        <v>2.3E-2</v>
      </c>
    </row>
    <row r="2645" spans="1:28" x14ac:dyDescent="0.25">
      <c r="A2645" s="94" t="s">
        <v>4158</v>
      </c>
      <c r="B2645" s="189">
        <v>0.2810077519379845</v>
      </c>
      <c r="C2645" s="189">
        <v>0.53488372093023251</v>
      </c>
      <c r="D2645" s="189">
        <v>7.5581395348837205E-2</v>
      </c>
      <c r="E2645" s="189">
        <v>2.1963824289405683E-2</v>
      </c>
      <c r="F2645" s="189">
        <v>1.937984496124031E-3</v>
      </c>
      <c r="G2645" s="189">
        <v>5.1033591731266148E-2</v>
      </c>
      <c r="H2645" s="189">
        <v>1.937984496124031E-3</v>
      </c>
      <c r="I2645" s="189">
        <v>3.1653746770025838E-2</v>
      </c>
      <c r="J2645" s="188">
        <v>0.99999999999999989</v>
      </c>
      <c r="K2645" s="190">
        <v>1548</v>
      </c>
      <c r="L2645" s="94"/>
      <c r="M2645" s="189">
        <v>0.25900000000000001</v>
      </c>
      <c r="N2645" s="189">
        <v>0.30399999999999999</v>
      </c>
      <c r="O2645" s="189">
        <v>0.51</v>
      </c>
      <c r="P2645" s="189">
        <v>0.56000000000000005</v>
      </c>
      <c r="Q2645" s="189">
        <v>6.3E-2</v>
      </c>
      <c r="R2645" s="189">
        <v>0.09</v>
      </c>
      <c r="S2645" s="189">
        <v>1.6E-2</v>
      </c>
      <c r="T2645" s="189">
        <v>3.1E-2</v>
      </c>
      <c r="U2645" s="189">
        <v>1E-3</v>
      </c>
      <c r="V2645" s="189">
        <v>6.0000000000000001E-3</v>
      </c>
      <c r="W2645" s="189">
        <v>4.1000000000000002E-2</v>
      </c>
      <c r="X2645" s="189">
        <v>6.3E-2</v>
      </c>
      <c r="Y2645" s="189">
        <v>1E-3</v>
      </c>
      <c r="Z2645" s="189">
        <v>6.0000000000000001E-3</v>
      </c>
      <c r="AA2645" s="189">
        <v>2.4E-2</v>
      </c>
      <c r="AB2645" s="189">
        <v>4.2000000000000003E-2</v>
      </c>
    </row>
    <row r="2646" spans="1:28" x14ac:dyDescent="0.25">
      <c r="A2646" s="94" t="s">
        <v>4159</v>
      </c>
      <c r="B2646" s="189" t="s">
        <v>143</v>
      </c>
      <c r="C2646" s="189">
        <v>0.33676975945017185</v>
      </c>
      <c r="D2646" s="189">
        <v>0.27835051546391754</v>
      </c>
      <c r="E2646" s="189">
        <v>0.13745704467353953</v>
      </c>
      <c r="F2646" s="189">
        <v>6.8728522336769758E-3</v>
      </c>
      <c r="G2646" s="189">
        <v>0.22336769759450173</v>
      </c>
      <c r="H2646" s="189">
        <v>6.8728522336769758E-3</v>
      </c>
      <c r="I2646" s="189">
        <v>1.0309278350515464E-2</v>
      </c>
      <c r="J2646" s="188">
        <v>0.99999999999999989</v>
      </c>
      <c r="K2646" s="190">
        <v>291</v>
      </c>
      <c r="L2646" s="94"/>
      <c r="M2646" s="189" t="s">
        <v>143</v>
      </c>
      <c r="N2646" s="189" t="s">
        <v>143</v>
      </c>
      <c r="O2646" s="189">
        <v>0.28499999999999998</v>
      </c>
      <c r="P2646" s="189">
        <v>0.39300000000000002</v>
      </c>
      <c r="Q2646" s="189">
        <v>0.23</v>
      </c>
      <c r="R2646" s="189">
        <v>0.33200000000000002</v>
      </c>
      <c r="S2646" s="189">
        <v>0.10299999999999999</v>
      </c>
      <c r="T2646" s="189">
        <v>0.182</v>
      </c>
      <c r="U2646" s="189">
        <v>2E-3</v>
      </c>
      <c r="V2646" s="189">
        <v>2.5000000000000001E-2</v>
      </c>
      <c r="W2646" s="189">
        <v>0.17899999999999999</v>
      </c>
      <c r="X2646" s="189">
        <v>0.27500000000000002</v>
      </c>
      <c r="Y2646" s="189">
        <v>2E-3</v>
      </c>
      <c r="Z2646" s="189">
        <v>2.5000000000000001E-2</v>
      </c>
      <c r="AA2646" s="189">
        <v>4.0000000000000001E-3</v>
      </c>
      <c r="AB2646" s="189">
        <v>0.03</v>
      </c>
    </row>
    <row r="2647" spans="1:28" x14ac:dyDescent="0.25">
      <c r="A2647" s="94" t="s">
        <v>4160</v>
      </c>
      <c r="B2647" s="189" t="s">
        <v>143</v>
      </c>
      <c r="C2647" s="189">
        <v>0.24886289798570499</v>
      </c>
      <c r="D2647" s="189">
        <v>0.22027290448343079</v>
      </c>
      <c r="E2647" s="189">
        <v>0.10916179337231968</v>
      </c>
      <c r="F2647" s="189">
        <v>1.1046133853151396E-2</v>
      </c>
      <c r="G2647" s="189">
        <v>0.39636127355425599</v>
      </c>
      <c r="H2647" s="189">
        <v>2.5990903183885639E-3</v>
      </c>
      <c r="I2647" s="189">
        <v>1.1695906432748537E-2</v>
      </c>
      <c r="J2647" s="188">
        <v>1</v>
      </c>
      <c r="K2647" s="190">
        <v>1539</v>
      </c>
      <c r="L2647" s="94"/>
      <c r="M2647" s="189" t="s">
        <v>143</v>
      </c>
      <c r="N2647" s="189" t="s">
        <v>143</v>
      </c>
      <c r="O2647" s="189">
        <v>0.22800000000000001</v>
      </c>
      <c r="P2647" s="189">
        <v>0.27100000000000002</v>
      </c>
      <c r="Q2647" s="189">
        <v>0.2</v>
      </c>
      <c r="R2647" s="189">
        <v>0.24199999999999999</v>
      </c>
      <c r="S2647" s="189">
        <v>9.5000000000000001E-2</v>
      </c>
      <c r="T2647" s="189">
        <v>0.126</v>
      </c>
      <c r="U2647" s="189">
        <v>7.0000000000000001E-3</v>
      </c>
      <c r="V2647" s="189">
        <v>1.7999999999999999E-2</v>
      </c>
      <c r="W2647" s="189">
        <v>0.372</v>
      </c>
      <c r="X2647" s="189">
        <v>0.42099999999999999</v>
      </c>
      <c r="Y2647" s="189">
        <v>1E-3</v>
      </c>
      <c r="Z2647" s="189">
        <v>7.0000000000000001E-3</v>
      </c>
      <c r="AA2647" s="189">
        <v>7.0000000000000001E-3</v>
      </c>
      <c r="AB2647" s="189">
        <v>1.7999999999999999E-2</v>
      </c>
    </row>
    <row r="2648" spans="1:28" x14ac:dyDescent="0.25">
      <c r="A2648" s="94" t="s">
        <v>4161</v>
      </c>
      <c r="B2648" s="189" t="s">
        <v>143</v>
      </c>
      <c r="C2648" s="189">
        <v>0.49411764705882355</v>
      </c>
      <c r="D2648" s="189">
        <v>0.32941176470588235</v>
      </c>
      <c r="E2648" s="189">
        <v>7.9411764705882348E-2</v>
      </c>
      <c r="F2648" s="189">
        <v>5.8823529411764705E-3</v>
      </c>
      <c r="G2648" s="189">
        <v>2.6470588235294117E-2</v>
      </c>
      <c r="H2648" s="189" t="s">
        <v>143</v>
      </c>
      <c r="I2648" s="189">
        <v>6.4705882352941183E-2</v>
      </c>
      <c r="J2648" s="188">
        <v>0.99999999999999989</v>
      </c>
      <c r="K2648" s="190">
        <v>340</v>
      </c>
      <c r="L2648" s="94"/>
      <c r="M2648" s="189" t="s">
        <v>143</v>
      </c>
      <c r="N2648" s="189" t="s">
        <v>143</v>
      </c>
      <c r="O2648" s="189">
        <v>0.441</v>
      </c>
      <c r="P2648" s="189">
        <v>0.54700000000000004</v>
      </c>
      <c r="Q2648" s="189">
        <v>0.28199999999999997</v>
      </c>
      <c r="R2648" s="189">
        <v>0.38100000000000001</v>
      </c>
      <c r="S2648" s="189">
        <v>5.5E-2</v>
      </c>
      <c r="T2648" s="189">
        <v>0.113</v>
      </c>
      <c r="U2648" s="189">
        <v>2E-3</v>
      </c>
      <c r="V2648" s="189">
        <v>2.1000000000000001E-2</v>
      </c>
      <c r="W2648" s="189">
        <v>1.4E-2</v>
      </c>
      <c r="X2648" s="189">
        <v>0.05</v>
      </c>
      <c r="Y2648" s="189" t="s">
        <v>143</v>
      </c>
      <c r="Z2648" s="189" t="s">
        <v>143</v>
      </c>
      <c r="AA2648" s="189">
        <v>4.2999999999999997E-2</v>
      </c>
      <c r="AB2648" s="189">
        <v>9.6000000000000002E-2</v>
      </c>
    </row>
    <row r="2649" spans="1:28" x14ac:dyDescent="0.25">
      <c r="A2649" s="94" t="s">
        <v>4162</v>
      </c>
      <c r="B2649" s="189" t="s">
        <v>143</v>
      </c>
      <c r="C2649" s="189">
        <v>0.24069478908188585</v>
      </c>
      <c r="D2649" s="189">
        <v>0.33995037220843671</v>
      </c>
      <c r="E2649" s="189">
        <v>0.10669975186104218</v>
      </c>
      <c r="F2649" s="189">
        <v>4.9627791563275434E-3</v>
      </c>
      <c r="G2649" s="189">
        <v>0.28535980148883372</v>
      </c>
      <c r="H2649" s="189">
        <v>4.9627791563275434E-3</v>
      </c>
      <c r="I2649" s="189">
        <v>1.7369727047146403E-2</v>
      </c>
      <c r="J2649" s="188">
        <v>1</v>
      </c>
      <c r="K2649" s="190">
        <v>403</v>
      </c>
      <c r="L2649" s="94"/>
      <c r="M2649" s="189" t="s">
        <v>143</v>
      </c>
      <c r="N2649" s="189" t="s">
        <v>143</v>
      </c>
      <c r="O2649" s="189">
        <v>0.20200000000000001</v>
      </c>
      <c r="P2649" s="189">
        <v>0.28499999999999998</v>
      </c>
      <c r="Q2649" s="189">
        <v>0.29499999999999998</v>
      </c>
      <c r="R2649" s="189">
        <v>0.38800000000000001</v>
      </c>
      <c r="S2649" s="189">
        <v>0.08</v>
      </c>
      <c r="T2649" s="189">
        <v>0.14099999999999999</v>
      </c>
      <c r="U2649" s="189">
        <v>1E-3</v>
      </c>
      <c r="V2649" s="189">
        <v>1.7999999999999999E-2</v>
      </c>
      <c r="W2649" s="189">
        <v>0.24299999999999999</v>
      </c>
      <c r="X2649" s="189">
        <v>0.33100000000000002</v>
      </c>
      <c r="Y2649" s="189">
        <v>1E-3</v>
      </c>
      <c r="Z2649" s="189">
        <v>1.7999999999999999E-2</v>
      </c>
      <c r="AA2649" s="189">
        <v>8.0000000000000002E-3</v>
      </c>
      <c r="AB2649" s="189">
        <v>3.5000000000000003E-2</v>
      </c>
    </row>
    <row r="2650" spans="1:28" x14ac:dyDescent="0.25">
      <c r="A2650" s="94" t="s">
        <v>4163</v>
      </c>
      <c r="B2650" s="189" t="s">
        <v>143</v>
      </c>
      <c r="C2650" s="189">
        <v>0.41501976284584979</v>
      </c>
      <c r="D2650" s="189">
        <v>0.15810276679841898</v>
      </c>
      <c r="E2650" s="189">
        <v>7.9051383399209488E-2</v>
      </c>
      <c r="F2650" s="189">
        <v>0.10276679841897234</v>
      </c>
      <c r="G2650" s="189">
        <v>0.23715415019762845</v>
      </c>
      <c r="H2650" s="189" t="s">
        <v>143</v>
      </c>
      <c r="I2650" s="189">
        <v>7.9051383399209481E-3</v>
      </c>
      <c r="J2650" s="188">
        <v>0.99999999999999989</v>
      </c>
      <c r="K2650" s="190">
        <v>253</v>
      </c>
      <c r="L2650" s="94"/>
      <c r="M2650" s="189" t="s">
        <v>143</v>
      </c>
      <c r="N2650" s="189" t="s">
        <v>143</v>
      </c>
      <c r="O2650" s="189">
        <v>0.35599999999999998</v>
      </c>
      <c r="P2650" s="189">
        <v>0.47699999999999998</v>
      </c>
      <c r="Q2650" s="189">
        <v>0.11799999999999999</v>
      </c>
      <c r="R2650" s="189">
        <v>0.20799999999999999</v>
      </c>
      <c r="S2650" s="189">
        <v>5.1999999999999998E-2</v>
      </c>
      <c r="T2650" s="189">
        <v>0.11899999999999999</v>
      </c>
      <c r="U2650" s="189">
        <v>7.0999999999999994E-2</v>
      </c>
      <c r="V2650" s="189">
        <v>0.14599999999999999</v>
      </c>
      <c r="W2650" s="189">
        <v>0.189</v>
      </c>
      <c r="X2650" s="189">
        <v>0.29299999999999998</v>
      </c>
      <c r="Y2650" s="189" t="s">
        <v>143</v>
      </c>
      <c r="Z2650" s="189" t="s">
        <v>143</v>
      </c>
      <c r="AA2650" s="189">
        <v>2E-3</v>
      </c>
      <c r="AB2650" s="189">
        <v>2.8000000000000001E-2</v>
      </c>
    </row>
    <row r="2651" spans="1:28" x14ac:dyDescent="0.25">
      <c r="A2651" s="94" t="s">
        <v>4164</v>
      </c>
      <c r="B2651" s="189" t="s">
        <v>143</v>
      </c>
      <c r="C2651" s="189">
        <v>0.16216216216216217</v>
      </c>
      <c r="D2651" s="189">
        <v>0.16988416988416988</v>
      </c>
      <c r="E2651" s="189">
        <v>8.4942084942084939E-2</v>
      </c>
      <c r="F2651" s="189">
        <v>7.7220077220077222E-3</v>
      </c>
      <c r="G2651" s="189">
        <v>0.55598455598455598</v>
      </c>
      <c r="H2651" s="189">
        <v>1.1583011583011582E-2</v>
      </c>
      <c r="I2651" s="189">
        <v>7.7220077220077222E-3</v>
      </c>
      <c r="J2651" s="188">
        <v>1</v>
      </c>
      <c r="K2651" s="190">
        <v>259</v>
      </c>
      <c r="L2651" s="94"/>
      <c r="M2651" s="189" t="s">
        <v>143</v>
      </c>
      <c r="N2651" s="189" t="s">
        <v>143</v>
      </c>
      <c r="O2651" s="189">
        <v>0.122</v>
      </c>
      <c r="P2651" s="189">
        <v>0.21199999999999999</v>
      </c>
      <c r="Q2651" s="189">
        <v>0.129</v>
      </c>
      <c r="R2651" s="189">
        <v>0.22</v>
      </c>
      <c r="S2651" s="189">
        <v>5.7000000000000002E-2</v>
      </c>
      <c r="T2651" s="189">
        <v>0.125</v>
      </c>
      <c r="U2651" s="189">
        <v>2E-3</v>
      </c>
      <c r="V2651" s="189">
        <v>2.8000000000000001E-2</v>
      </c>
      <c r="W2651" s="189">
        <v>0.495</v>
      </c>
      <c r="X2651" s="189">
        <v>0.61499999999999999</v>
      </c>
      <c r="Y2651" s="189">
        <v>4.0000000000000001E-3</v>
      </c>
      <c r="Z2651" s="189">
        <v>3.3000000000000002E-2</v>
      </c>
      <c r="AA2651" s="189">
        <v>2E-3</v>
      </c>
      <c r="AB2651" s="189">
        <v>2.8000000000000001E-2</v>
      </c>
    </row>
    <row r="2652" spans="1:28" x14ac:dyDescent="0.25">
      <c r="A2652" s="94" t="s">
        <v>4165</v>
      </c>
      <c r="B2652" s="189" t="s">
        <v>143</v>
      </c>
      <c r="C2652" s="189">
        <v>0.37205770690964313</v>
      </c>
      <c r="D2652" s="189">
        <v>0.34472285497342448</v>
      </c>
      <c r="E2652" s="189">
        <v>0.14274867122247531</v>
      </c>
      <c r="F2652" s="189">
        <v>4.5558086560364463E-3</v>
      </c>
      <c r="G2652" s="189">
        <v>0.11845102505694761</v>
      </c>
      <c r="H2652" s="189">
        <v>2.2779043280182231E-3</v>
      </c>
      <c r="I2652" s="189">
        <v>1.5186028853454821E-2</v>
      </c>
      <c r="J2652" s="188">
        <v>0.99999999999999989</v>
      </c>
      <c r="K2652" s="190">
        <v>1317</v>
      </c>
      <c r="L2652" s="94"/>
      <c r="M2652" s="189" t="s">
        <v>143</v>
      </c>
      <c r="N2652" s="189" t="s">
        <v>143</v>
      </c>
      <c r="O2652" s="189">
        <v>0.34599999999999997</v>
      </c>
      <c r="P2652" s="189">
        <v>0.39800000000000002</v>
      </c>
      <c r="Q2652" s="189">
        <v>0.32</v>
      </c>
      <c r="R2652" s="189">
        <v>0.371</v>
      </c>
      <c r="S2652" s="189">
        <v>0.125</v>
      </c>
      <c r="T2652" s="189">
        <v>0.16300000000000001</v>
      </c>
      <c r="U2652" s="189">
        <v>2E-3</v>
      </c>
      <c r="V2652" s="189">
        <v>0.01</v>
      </c>
      <c r="W2652" s="189">
        <v>0.10199999999999999</v>
      </c>
      <c r="X2652" s="189">
        <v>0.13700000000000001</v>
      </c>
      <c r="Y2652" s="189">
        <v>1E-3</v>
      </c>
      <c r="Z2652" s="189">
        <v>7.0000000000000001E-3</v>
      </c>
      <c r="AA2652" s="189">
        <v>0.01</v>
      </c>
      <c r="AB2652" s="189">
        <v>2.3E-2</v>
      </c>
    </row>
    <row r="2653" spans="1:28" x14ac:dyDescent="0.25">
      <c r="A2653" s="94" t="s">
        <v>4166</v>
      </c>
      <c r="B2653" s="189" t="s">
        <v>143</v>
      </c>
      <c r="C2653" s="189">
        <v>0.52653061224489794</v>
      </c>
      <c r="D2653" s="189">
        <v>0.3183673469387755</v>
      </c>
      <c r="E2653" s="189">
        <v>7.3469387755102047E-2</v>
      </c>
      <c r="F2653" s="189" t="s">
        <v>143</v>
      </c>
      <c r="G2653" s="189">
        <v>6.9387755102040816E-2</v>
      </c>
      <c r="H2653" s="189">
        <v>4.0816326530612249E-3</v>
      </c>
      <c r="I2653" s="189">
        <v>8.1632653061224497E-3</v>
      </c>
      <c r="J2653" s="188">
        <v>0.99999999999999989</v>
      </c>
      <c r="K2653" s="190">
        <v>245</v>
      </c>
      <c r="L2653" s="94"/>
      <c r="M2653" s="189" t="s">
        <v>143</v>
      </c>
      <c r="N2653" s="189" t="s">
        <v>143</v>
      </c>
      <c r="O2653" s="189">
        <v>0.46400000000000002</v>
      </c>
      <c r="P2653" s="189">
        <v>0.58799999999999997</v>
      </c>
      <c r="Q2653" s="189">
        <v>0.26300000000000001</v>
      </c>
      <c r="R2653" s="189">
        <v>0.379</v>
      </c>
      <c r="S2653" s="189">
        <v>4.7E-2</v>
      </c>
      <c r="T2653" s="189">
        <v>0.113</v>
      </c>
      <c r="U2653" s="189" t="s">
        <v>143</v>
      </c>
      <c r="V2653" s="189" t="s">
        <v>143</v>
      </c>
      <c r="W2653" s="189">
        <v>4.3999999999999997E-2</v>
      </c>
      <c r="X2653" s="189">
        <v>0.108</v>
      </c>
      <c r="Y2653" s="189">
        <v>1E-3</v>
      </c>
      <c r="Z2653" s="189">
        <v>2.3E-2</v>
      </c>
      <c r="AA2653" s="189">
        <v>2E-3</v>
      </c>
      <c r="AB2653" s="189">
        <v>2.9000000000000001E-2</v>
      </c>
    </row>
    <row r="2654" spans="1:28" x14ac:dyDescent="0.25">
      <c r="A2654" s="94" t="s">
        <v>4167</v>
      </c>
      <c r="B2654" s="189">
        <v>6.0569929653034461E-2</v>
      </c>
      <c r="C2654" s="189">
        <v>0.30165732681530943</v>
      </c>
      <c r="D2654" s="189">
        <v>0.27196852271372363</v>
      </c>
      <c r="E2654" s="189">
        <v>8.4774055085250988E-2</v>
      </c>
      <c r="F2654" s="189">
        <v>2.3548348634791941E-2</v>
      </c>
      <c r="G2654" s="189">
        <v>0.20257541433170384</v>
      </c>
      <c r="H2654" s="189">
        <v>7.7500894241087394E-3</v>
      </c>
      <c r="I2654" s="189">
        <v>4.7156313342077025E-2</v>
      </c>
      <c r="J2654" s="188">
        <v>1</v>
      </c>
      <c r="K2654" s="190">
        <v>16774</v>
      </c>
      <c r="L2654" s="94"/>
      <c r="M2654" s="189">
        <v>5.7000000000000002E-2</v>
      </c>
      <c r="N2654" s="189">
        <v>6.4000000000000001E-2</v>
      </c>
      <c r="O2654" s="189">
        <v>0.29499999999999998</v>
      </c>
      <c r="P2654" s="189">
        <v>0.309</v>
      </c>
      <c r="Q2654" s="189">
        <v>0.26500000000000001</v>
      </c>
      <c r="R2654" s="189">
        <v>0.27900000000000003</v>
      </c>
      <c r="S2654" s="189">
        <v>8.1000000000000003E-2</v>
      </c>
      <c r="T2654" s="189">
        <v>8.8999999999999996E-2</v>
      </c>
      <c r="U2654" s="189">
        <v>2.1000000000000001E-2</v>
      </c>
      <c r="V2654" s="189">
        <v>2.5999999999999999E-2</v>
      </c>
      <c r="W2654" s="189">
        <v>0.19700000000000001</v>
      </c>
      <c r="X2654" s="189">
        <v>0.20899999999999999</v>
      </c>
      <c r="Y2654" s="189">
        <v>7.0000000000000001E-3</v>
      </c>
      <c r="Z2654" s="189">
        <v>8.9999999999999993E-3</v>
      </c>
      <c r="AA2654" s="189">
        <v>4.3999999999999997E-2</v>
      </c>
      <c r="AB2654" s="189">
        <v>0.05</v>
      </c>
    </row>
    <row r="2655" spans="1:28" x14ac:dyDescent="0.25">
      <c r="A2655" s="94" t="s">
        <v>4168</v>
      </c>
      <c r="B2655" s="189" t="s">
        <v>143</v>
      </c>
      <c r="C2655" s="189">
        <v>0.379182156133829</v>
      </c>
      <c r="D2655" s="189">
        <v>0.27509293680297398</v>
      </c>
      <c r="E2655" s="189">
        <v>0.11524163568773234</v>
      </c>
      <c r="F2655" s="189">
        <v>3.3457249070631967E-2</v>
      </c>
      <c r="G2655" s="189">
        <v>0.13940520446096655</v>
      </c>
      <c r="H2655" s="189">
        <v>1.3011152416356878E-2</v>
      </c>
      <c r="I2655" s="189">
        <v>4.4609665427509292E-2</v>
      </c>
      <c r="J2655" s="188">
        <v>1</v>
      </c>
      <c r="K2655" s="190">
        <v>538</v>
      </c>
      <c r="L2655" s="94"/>
      <c r="M2655" s="189" t="s">
        <v>143</v>
      </c>
      <c r="N2655" s="189" t="s">
        <v>143</v>
      </c>
      <c r="O2655" s="189">
        <v>0.33900000000000002</v>
      </c>
      <c r="P2655" s="189">
        <v>0.42099999999999999</v>
      </c>
      <c r="Q2655" s="189">
        <v>0.23899999999999999</v>
      </c>
      <c r="R2655" s="189">
        <v>0.314</v>
      </c>
      <c r="S2655" s="189">
        <v>9.0999999999999998E-2</v>
      </c>
      <c r="T2655" s="189">
        <v>0.14499999999999999</v>
      </c>
      <c r="U2655" s="189">
        <v>2.1000000000000001E-2</v>
      </c>
      <c r="V2655" s="189">
        <v>5.1999999999999998E-2</v>
      </c>
      <c r="W2655" s="189">
        <v>0.113</v>
      </c>
      <c r="X2655" s="189">
        <v>0.17100000000000001</v>
      </c>
      <c r="Y2655" s="189">
        <v>6.0000000000000001E-3</v>
      </c>
      <c r="Z2655" s="189">
        <v>2.7E-2</v>
      </c>
      <c r="AA2655" s="189">
        <v>0.03</v>
      </c>
      <c r="AB2655" s="189">
        <v>6.6000000000000003E-2</v>
      </c>
    </row>
    <row r="2656" spans="1:28" x14ac:dyDescent="0.25">
      <c r="A2656" s="94" t="s">
        <v>4169</v>
      </c>
      <c r="B2656" s="189" t="s">
        <v>143</v>
      </c>
      <c r="C2656" s="189">
        <v>6.7940552016985137E-2</v>
      </c>
      <c r="D2656" s="189">
        <v>0.23779193205944799</v>
      </c>
      <c r="E2656" s="189">
        <v>8.0679405520169847E-2</v>
      </c>
      <c r="F2656" s="189">
        <v>1.9108280254777069E-2</v>
      </c>
      <c r="G2656" s="189">
        <v>0.51592356687898089</v>
      </c>
      <c r="H2656" s="189">
        <v>2.9723991507430998E-2</v>
      </c>
      <c r="I2656" s="189">
        <v>4.8832271762208071E-2</v>
      </c>
      <c r="J2656" s="188">
        <v>1</v>
      </c>
      <c r="K2656" s="190">
        <v>471</v>
      </c>
      <c r="L2656" s="94"/>
      <c r="M2656" s="189" t="s">
        <v>143</v>
      </c>
      <c r="N2656" s="189" t="s">
        <v>143</v>
      </c>
      <c r="O2656" s="189">
        <v>4.9000000000000002E-2</v>
      </c>
      <c r="P2656" s="189">
        <v>9.4E-2</v>
      </c>
      <c r="Q2656" s="189">
        <v>0.20200000000000001</v>
      </c>
      <c r="R2656" s="189">
        <v>0.27800000000000002</v>
      </c>
      <c r="S2656" s="189">
        <v>5.8999999999999997E-2</v>
      </c>
      <c r="T2656" s="189">
        <v>0.109</v>
      </c>
      <c r="U2656" s="189">
        <v>0.01</v>
      </c>
      <c r="V2656" s="189">
        <v>3.5999999999999997E-2</v>
      </c>
      <c r="W2656" s="189">
        <v>0.47099999999999997</v>
      </c>
      <c r="X2656" s="189">
        <v>0.56100000000000005</v>
      </c>
      <c r="Y2656" s="189">
        <v>1.7999999999999999E-2</v>
      </c>
      <c r="Z2656" s="189">
        <v>4.9000000000000002E-2</v>
      </c>
      <c r="AA2656" s="189">
        <v>3.3000000000000002E-2</v>
      </c>
      <c r="AB2656" s="189">
        <v>7.1999999999999995E-2</v>
      </c>
    </row>
    <row r="2657" spans="1:28" x14ac:dyDescent="0.25">
      <c r="A2657" s="94" t="s">
        <v>4170</v>
      </c>
      <c r="B2657" s="189">
        <v>0.41476274165202109</v>
      </c>
      <c r="C2657" s="189" t="s">
        <v>143</v>
      </c>
      <c r="D2657" s="189">
        <v>0.39103690685413006</v>
      </c>
      <c r="E2657" s="189">
        <v>0.14586994727592267</v>
      </c>
      <c r="F2657" s="189">
        <v>4.3936731107205628E-3</v>
      </c>
      <c r="G2657" s="189">
        <v>7.0298769771528994E-3</v>
      </c>
      <c r="H2657" s="189" t="s">
        <v>143</v>
      </c>
      <c r="I2657" s="189">
        <v>3.6906854130052721E-2</v>
      </c>
      <c r="J2657" s="188">
        <v>0.99999999999999989</v>
      </c>
      <c r="K2657" s="190">
        <v>1138</v>
      </c>
      <c r="L2657" s="94"/>
      <c r="M2657" s="189">
        <v>0.38600000000000001</v>
      </c>
      <c r="N2657" s="189">
        <v>0.44400000000000001</v>
      </c>
      <c r="O2657" s="189" t="s">
        <v>143</v>
      </c>
      <c r="P2657" s="189" t="s">
        <v>143</v>
      </c>
      <c r="Q2657" s="189">
        <v>0.36299999999999999</v>
      </c>
      <c r="R2657" s="189">
        <v>0.42</v>
      </c>
      <c r="S2657" s="189">
        <v>0.127</v>
      </c>
      <c r="T2657" s="189">
        <v>0.16800000000000001</v>
      </c>
      <c r="U2657" s="189">
        <v>2E-3</v>
      </c>
      <c r="V2657" s="189">
        <v>0.01</v>
      </c>
      <c r="W2657" s="189">
        <v>4.0000000000000001E-3</v>
      </c>
      <c r="X2657" s="189">
        <v>1.4E-2</v>
      </c>
      <c r="Y2657" s="189" t="s">
        <v>143</v>
      </c>
      <c r="Z2657" s="189" t="s">
        <v>143</v>
      </c>
      <c r="AA2657" s="189">
        <v>2.7E-2</v>
      </c>
      <c r="AB2657" s="189">
        <v>0.05</v>
      </c>
    </row>
    <row r="2658" spans="1:28" x14ac:dyDescent="0.25">
      <c r="A2658" s="94" t="s">
        <v>4171</v>
      </c>
      <c r="B2658" s="189">
        <v>0.1044776119402985</v>
      </c>
      <c r="C2658" s="189">
        <v>0.26819029850746268</v>
      </c>
      <c r="D2658" s="189">
        <v>0.24486940298507462</v>
      </c>
      <c r="E2658" s="189">
        <v>6.1567164179104475E-2</v>
      </c>
      <c r="F2658" s="189">
        <v>4.757462686567164E-2</v>
      </c>
      <c r="G2658" s="189">
        <v>0.22807835820895522</v>
      </c>
      <c r="H2658" s="189">
        <v>8.8619402985074622E-3</v>
      </c>
      <c r="I2658" s="189">
        <v>3.6380597014925374E-2</v>
      </c>
      <c r="J2658" s="188">
        <v>1</v>
      </c>
      <c r="K2658" s="190">
        <v>2144</v>
      </c>
      <c r="L2658" s="94"/>
      <c r="M2658" s="189">
        <v>9.1999999999999998E-2</v>
      </c>
      <c r="N2658" s="189">
        <v>0.11799999999999999</v>
      </c>
      <c r="O2658" s="189">
        <v>0.25</v>
      </c>
      <c r="P2658" s="189">
        <v>0.28699999999999998</v>
      </c>
      <c r="Q2658" s="189">
        <v>0.22700000000000001</v>
      </c>
      <c r="R2658" s="189">
        <v>0.26400000000000001</v>
      </c>
      <c r="S2658" s="189">
        <v>5.1999999999999998E-2</v>
      </c>
      <c r="T2658" s="189">
        <v>7.2999999999999995E-2</v>
      </c>
      <c r="U2658" s="189">
        <v>3.9E-2</v>
      </c>
      <c r="V2658" s="189">
        <v>5.7000000000000002E-2</v>
      </c>
      <c r="W2658" s="189">
        <v>0.21099999999999999</v>
      </c>
      <c r="X2658" s="189">
        <v>0.246</v>
      </c>
      <c r="Y2658" s="189">
        <v>6.0000000000000001E-3</v>
      </c>
      <c r="Z2658" s="189">
        <v>1.4E-2</v>
      </c>
      <c r="AA2658" s="189">
        <v>2.9000000000000001E-2</v>
      </c>
      <c r="AB2658" s="189">
        <v>4.4999999999999998E-2</v>
      </c>
    </row>
    <row r="2659" spans="1:28" x14ac:dyDescent="0.25">
      <c r="A2659" s="94" t="s">
        <v>4172</v>
      </c>
      <c r="B2659" s="189">
        <v>0.29774844720496896</v>
      </c>
      <c r="C2659" s="189">
        <v>0.48330745341614906</v>
      </c>
      <c r="D2659" s="189">
        <v>8.8897515527950305E-2</v>
      </c>
      <c r="E2659" s="189">
        <v>2.2127329192546584E-2</v>
      </c>
      <c r="F2659" s="189">
        <v>1.1645962732919255E-3</v>
      </c>
      <c r="G2659" s="189">
        <v>3.6490683229813664E-2</v>
      </c>
      <c r="H2659" s="189">
        <v>6.2111801242236021E-3</v>
      </c>
      <c r="I2659" s="189">
        <v>6.4052795031055904E-2</v>
      </c>
      <c r="J2659" s="188">
        <v>0.99999999999999989</v>
      </c>
      <c r="K2659" s="190">
        <v>2576</v>
      </c>
      <c r="L2659" s="94"/>
      <c r="M2659" s="189">
        <v>0.28000000000000003</v>
      </c>
      <c r="N2659" s="189">
        <v>0.316</v>
      </c>
      <c r="O2659" s="189">
        <v>0.46400000000000002</v>
      </c>
      <c r="P2659" s="189">
        <v>0.503</v>
      </c>
      <c r="Q2659" s="189">
        <v>7.9000000000000001E-2</v>
      </c>
      <c r="R2659" s="189">
        <v>0.10100000000000001</v>
      </c>
      <c r="S2659" s="189">
        <v>1.7000000000000001E-2</v>
      </c>
      <c r="T2659" s="189">
        <v>2.9000000000000001E-2</v>
      </c>
      <c r="U2659" s="189">
        <v>0</v>
      </c>
      <c r="V2659" s="189">
        <v>3.0000000000000001E-3</v>
      </c>
      <c r="W2659" s="189">
        <v>0.03</v>
      </c>
      <c r="X2659" s="189">
        <v>4.3999999999999997E-2</v>
      </c>
      <c r="Y2659" s="189">
        <v>4.0000000000000001E-3</v>
      </c>
      <c r="Z2659" s="189">
        <v>0.01</v>
      </c>
      <c r="AA2659" s="189">
        <v>5.5E-2</v>
      </c>
      <c r="AB2659" s="189">
        <v>7.3999999999999996E-2</v>
      </c>
    </row>
    <row r="2660" spans="1:28" x14ac:dyDescent="0.25">
      <c r="A2660" s="94" t="s">
        <v>4173</v>
      </c>
      <c r="B2660" s="189" t="s">
        <v>143</v>
      </c>
      <c r="C2660" s="189">
        <v>0.1912087912087912</v>
      </c>
      <c r="D2660" s="189">
        <v>0.31868131868131866</v>
      </c>
      <c r="E2660" s="189">
        <v>0.17802197802197803</v>
      </c>
      <c r="F2660" s="189">
        <v>2.197802197802198E-2</v>
      </c>
      <c r="G2660" s="189">
        <v>0.25054945054945055</v>
      </c>
      <c r="H2660" s="189">
        <v>1.5384615384615385E-2</v>
      </c>
      <c r="I2660" s="189">
        <v>2.4175824175824177E-2</v>
      </c>
      <c r="J2660" s="188">
        <v>1</v>
      </c>
      <c r="K2660" s="190">
        <v>455</v>
      </c>
      <c r="L2660" s="94"/>
      <c r="M2660" s="189" t="s">
        <v>143</v>
      </c>
      <c r="N2660" s="189" t="s">
        <v>143</v>
      </c>
      <c r="O2660" s="189">
        <v>0.158</v>
      </c>
      <c r="P2660" s="189">
        <v>0.23</v>
      </c>
      <c r="Q2660" s="189">
        <v>0.27800000000000002</v>
      </c>
      <c r="R2660" s="189">
        <v>0.36299999999999999</v>
      </c>
      <c r="S2660" s="189">
        <v>0.14599999999999999</v>
      </c>
      <c r="T2660" s="189">
        <v>0.216</v>
      </c>
      <c r="U2660" s="189">
        <v>1.2E-2</v>
      </c>
      <c r="V2660" s="189">
        <v>0.04</v>
      </c>
      <c r="W2660" s="189">
        <v>0.21299999999999999</v>
      </c>
      <c r="X2660" s="189">
        <v>0.29199999999999998</v>
      </c>
      <c r="Y2660" s="189">
        <v>7.0000000000000001E-3</v>
      </c>
      <c r="Z2660" s="189">
        <v>3.1E-2</v>
      </c>
      <c r="AA2660" s="189">
        <v>1.4E-2</v>
      </c>
      <c r="AB2660" s="189">
        <v>4.2999999999999997E-2</v>
      </c>
    </row>
    <row r="2661" spans="1:28" x14ac:dyDescent="0.25">
      <c r="A2661" s="94" t="s">
        <v>4174</v>
      </c>
      <c r="B2661" s="189" t="s">
        <v>143</v>
      </c>
      <c r="C2661" s="189">
        <v>0.24177631578947367</v>
      </c>
      <c r="D2661" s="189">
        <v>0.22971491228070176</v>
      </c>
      <c r="E2661" s="189">
        <v>9.7587719298245612E-2</v>
      </c>
      <c r="F2661" s="189">
        <v>2.0833333333333332E-2</v>
      </c>
      <c r="G2661" s="189">
        <v>0.36951754385964913</v>
      </c>
      <c r="H2661" s="189">
        <v>1.1513157894736841E-2</v>
      </c>
      <c r="I2661" s="189">
        <v>2.9057017543859649E-2</v>
      </c>
      <c r="J2661" s="188">
        <v>1</v>
      </c>
      <c r="K2661" s="190">
        <v>1824</v>
      </c>
      <c r="L2661" s="94"/>
      <c r="M2661" s="189" t="s">
        <v>143</v>
      </c>
      <c r="N2661" s="189" t="s">
        <v>143</v>
      </c>
      <c r="O2661" s="189">
        <v>0.223</v>
      </c>
      <c r="P2661" s="189">
        <v>0.26200000000000001</v>
      </c>
      <c r="Q2661" s="189">
        <v>0.21099999999999999</v>
      </c>
      <c r="R2661" s="189">
        <v>0.25</v>
      </c>
      <c r="S2661" s="189">
        <v>8.5000000000000006E-2</v>
      </c>
      <c r="T2661" s="189">
        <v>0.112</v>
      </c>
      <c r="U2661" s="189">
        <v>1.4999999999999999E-2</v>
      </c>
      <c r="V2661" s="189">
        <v>2.8000000000000001E-2</v>
      </c>
      <c r="W2661" s="189">
        <v>0.34799999999999998</v>
      </c>
      <c r="X2661" s="189">
        <v>0.39200000000000002</v>
      </c>
      <c r="Y2661" s="189">
        <v>8.0000000000000002E-3</v>
      </c>
      <c r="Z2661" s="189">
        <v>1.7999999999999999E-2</v>
      </c>
      <c r="AA2661" s="189">
        <v>2.1999999999999999E-2</v>
      </c>
      <c r="AB2661" s="189">
        <v>3.7999999999999999E-2</v>
      </c>
    </row>
    <row r="2662" spans="1:28" x14ac:dyDescent="0.25">
      <c r="A2662" s="94" t="s">
        <v>4175</v>
      </c>
      <c r="B2662" s="189" t="s">
        <v>143</v>
      </c>
      <c r="C2662" s="189">
        <v>0.45639864099660249</v>
      </c>
      <c r="D2662" s="189">
        <v>0.31710079275198189</v>
      </c>
      <c r="E2662" s="189">
        <v>5.8890147225368061E-2</v>
      </c>
      <c r="F2662" s="189">
        <v>6.7950169875424689E-3</v>
      </c>
      <c r="G2662" s="189">
        <v>3.1710079275198186E-2</v>
      </c>
      <c r="H2662" s="189" t="s">
        <v>143</v>
      </c>
      <c r="I2662" s="189">
        <v>0.12910532276330691</v>
      </c>
      <c r="J2662" s="188">
        <v>0.99999999999999989</v>
      </c>
      <c r="K2662" s="190">
        <v>883</v>
      </c>
      <c r="L2662" s="94"/>
      <c r="M2662" s="189" t="s">
        <v>143</v>
      </c>
      <c r="N2662" s="189" t="s">
        <v>143</v>
      </c>
      <c r="O2662" s="189">
        <v>0.42399999999999999</v>
      </c>
      <c r="P2662" s="189">
        <v>0.48899999999999999</v>
      </c>
      <c r="Q2662" s="189">
        <v>0.28699999999999998</v>
      </c>
      <c r="R2662" s="189">
        <v>0.34899999999999998</v>
      </c>
      <c r="S2662" s="189">
        <v>4.4999999999999998E-2</v>
      </c>
      <c r="T2662" s="189">
        <v>7.5999999999999998E-2</v>
      </c>
      <c r="U2662" s="189">
        <v>3.0000000000000001E-3</v>
      </c>
      <c r="V2662" s="189">
        <v>1.4999999999999999E-2</v>
      </c>
      <c r="W2662" s="189">
        <v>2.1999999999999999E-2</v>
      </c>
      <c r="X2662" s="189">
        <v>4.4999999999999998E-2</v>
      </c>
      <c r="Y2662" s="189" t="s">
        <v>143</v>
      </c>
      <c r="Z2662" s="189" t="s">
        <v>143</v>
      </c>
      <c r="AA2662" s="189">
        <v>0.109</v>
      </c>
      <c r="AB2662" s="189">
        <v>0.153</v>
      </c>
    </row>
    <row r="2663" spans="1:28" x14ac:dyDescent="0.25">
      <c r="A2663" s="94" t="s">
        <v>4176</v>
      </c>
      <c r="B2663" s="189" t="s">
        <v>143</v>
      </c>
      <c r="C2663" s="189">
        <v>0.23931623931623933</v>
      </c>
      <c r="D2663" s="189">
        <v>0.31196581196581197</v>
      </c>
      <c r="E2663" s="189">
        <v>0.10398860398860399</v>
      </c>
      <c r="F2663" s="189">
        <v>2.2792022792022793E-2</v>
      </c>
      <c r="G2663" s="189">
        <v>0.27207977207977208</v>
      </c>
      <c r="H2663" s="189">
        <v>4.2735042735042739E-3</v>
      </c>
      <c r="I2663" s="189">
        <v>4.5584045584045586E-2</v>
      </c>
      <c r="J2663" s="188">
        <v>1</v>
      </c>
      <c r="K2663" s="190">
        <v>702</v>
      </c>
      <c r="L2663" s="94"/>
      <c r="M2663" s="189" t="s">
        <v>143</v>
      </c>
      <c r="N2663" s="189" t="s">
        <v>143</v>
      </c>
      <c r="O2663" s="189">
        <v>0.20899999999999999</v>
      </c>
      <c r="P2663" s="189">
        <v>0.27200000000000002</v>
      </c>
      <c r="Q2663" s="189">
        <v>0.27900000000000003</v>
      </c>
      <c r="R2663" s="189">
        <v>0.34699999999999998</v>
      </c>
      <c r="S2663" s="189">
        <v>8.4000000000000005E-2</v>
      </c>
      <c r="T2663" s="189">
        <v>0.129</v>
      </c>
      <c r="U2663" s="189">
        <v>1.4E-2</v>
      </c>
      <c r="V2663" s="189">
        <v>3.6999999999999998E-2</v>
      </c>
      <c r="W2663" s="189">
        <v>0.24</v>
      </c>
      <c r="X2663" s="189">
        <v>0.30599999999999999</v>
      </c>
      <c r="Y2663" s="189">
        <v>1E-3</v>
      </c>
      <c r="Z2663" s="189">
        <v>1.2E-2</v>
      </c>
      <c r="AA2663" s="189">
        <v>3.2000000000000001E-2</v>
      </c>
      <c r="AB2663" s="189">
        <v>6.4000000000000001E-2</v>
      </c>
    </row>
    <row r="2664" spans="1:28" x14ac:dyDescent="0.25">
      <c r="A2664" s="94" t="s">
        <v>4177</v>
      </c>
      <c r="B2664" s="189" t="s">
        <v>143</v>
      </c>
      <c r="C2664" s="189">
        <v>0.38789237668161436</v>
      </c>
      <c r="D2664" s="189">
        <v>0.25784753363228702</v>
      </c>
      <c r="E2664" s="189">
        <v>5.3811659192825115E-2</v>
      </c>
      <c r="F2664" s="189">
        <v>9.8654708520179366E-2</v>
      </c>
      <c r="G2664" s="189">
        <v>0.18161434977578475</v>
      </c>
      <c r="H2664" s="189">
        <v>4.4843049327354259E-3</v>
      </c>
      <c r="I2664" s="189">
        <v>1.5695067264573991E-2</v>
      </c>
      <c r="J2664" s="188">
        <v>1</v>
      </c>
      <c r="K2664" s="190">
        <v>446</v>
      </c>
      <c r="L2664" s="94"/>
      <c r="M2664" s="189" t="s">
        <v>143</v>
      </c>
      <c r="N2664" s="189" t="s">
        <v>143</v>
      </c>
      <c r="O2664" s="189">
        <v>0.34399999999999997</v>
      </c>
      <c r="P2664" s="189">
        <v>0.434</v>
      </c>
      <c r="Q2664" s="189">
        <v>0.219</v>
      </c>
      <c r="R2664" s="189">
        <v>0.3</v>
      </c>
      <c r="S2664" s="189">
        <v>3.5999999999999997E-2</v>
      </c>
      <c r="T2664" s="189">
        <v>7.9000000000000001E-2</v>
      </c>
      <c r="U2664" s="189">
        <v>7.3999999999999996E-2</v>
      </c>
      <c r="V2664" s="189">
        <v>0.13</v>
      </c>
      <c r="W2664" s="189">
        <v>0.14899999999999999</v>
      </c>
      <c r="X2664" s="189">
        <v>0.22</v>
      </c>
      <c r="Y2664" s="189">
        <v>1E-3</v>
      </c>
      <c r="Z2664" s="189">
        <v>1.6E-2</v>
      </c>
      <c r="AA2664" s="189">
        <v>8.0000000000000002E-3</v>
      </c>
      <c r="AB2664" s="189">
        <v>3.2000000000000001E-2</v>
      </c>
    </row>
    <row r="2665" spans="1:28" x14ac:dyDescent="0.25">
      <c r="A2665" s="94" t="s">
        <v>4178</v>
      </c>
      <c r="B2665" s="189" t="s">
        <v>143</v>
      </c>
      <c r="C2665" s="189">
        <v>0.13911290322580644</v>
      </c>
      <c r="D2665" s="189">
        <v>0.21370967741935484</v>
      </c>
      <c r="E2665" s="189">
        <v>0.1028225806451613</v>
      </c>
      <c r="F2665" s="189">
        <v>3.8306451612903226E-2</v>
      </c>
      <c r="G2665" s="189">
        <v>0.46169354838709675</v>
      </c>
      <c r="H2665" s="189">
        <v>1.4112903225806451E-2</v>
      </c>
      <c r="I2665" s="189">
        <v>3.0241935483870969E-2</v>
      </c>
      <c r="J2665" s="188">
        <v>1</v>
      </c>
      <c r="K2665" s="190">
        <v>496</v>
      </c>
      <c r="L2665" s="94"/>
      <c r="M2665" s="189" t="s">
        <v>143</v>
      </c>
      <c r="N2665" s="189" t="s">
        <v>143</v>
      </c>
      <c r="O2665" s="189">
        <v>0.111</v>
      </c>
      <c r="P2665" s="189">
        <v>0.17199999999999999</v>
      </c>
      <c r="Q2665" s="189">
        <v>0.18</v>
      </c>
      <c r="R2665" s="189">
        <v>0.252</v>
      </c>
      <c r="S2665" s="189">
        <v>7.9000000000000001E-2</v>
      </c>
      <c r="T2665" s="189">
        <v>0.13300000000000001</v>
      </c>
      <c r="U2665" s="189">
        <v>2.5000000000000001E-2</v>
      </c>
      <c r="V2665" s="189">
        <v>5.8999999999999997E-2</v>
      </c>
      <c r="W2665" s="189">
        <v>0.41799999999999998</v>
      </c>
      <c r="X2665" s="189">
        <v>0.50600000000000001</v>
      </c>
      <c r="Y2665" s="189">
        <v>7.0000000000000001E-3</v>
      </c>
      <c r="Z2665" s="189">
        <v>2.9000000000000001E-2</v>
      </c>
      <c r="AA2665" s="189">
        <v>1.7999999999999999E-2</v>
      </c>
      <c r="AB2665" s="189">
        <v>4.9000000000000002E-2</v>
      </c>
    </row>
    <row r="2666" spans="1:28" x14ac:dyDescent="0.25">
      <c r="A2666" s="94" t="s">
        <v>4179</v>
      </c>
      <c r="B2666" s="189" t="s">
        <v>143</v>
      </c>
      <c r="C2666" s="189">
        <v>0.3195038494439692</v>
      </c>
      <c r="D2666" s="189">
        <v>0.45209580838323354</v>
      </c>
      <c r="E2666" s="189">
        <v>7.8272027373823785E-2</v>
      </c>
      <c r="F2666" s="189">
        <v>1.3686911890504704E-2</v>
      </c>
      <c r="G2666" s="189">
        <v>7.9127459366980318E-2</v>
      </c>
      <c r="H2666" s="189">
        <v>4.704875962360992E-3</v>
      </c>
      <c r="I2666" s="189">
        <v>5.2609067579127457E-2</v>
      </c>
      <c r="J2666" s="188">
        <v>1</v>
      </c>
      <c r="K2666" s="190">
        <v>2338</v>
      </c>
      <c r="L2666" s="94"/>
      <c r="M2666" s="189" t="s">
        <v>143</v>
      </c>
      <c r="N2666" s="189" t="s">
        <v>143</v>
      </c>
      <c r="O2666" s="189">
        <v>0.30099999999999999</v>
      </c>
      <c r="P2666" s="189">
        <v>0.33900000000000002</v>
      </c>
      <c r="Q2666" s="189">
        <v>0.432</v>
      </c>
      <c r="R2666" s="189">
        <v>0.47199999999999998</v>
      </c>
      <c r="S2666" s="189">
        <v>6.8000000000000005E-2</v>
      </c>
      <c r="T2666" s="189">
        <v>0.09</v>
      </c>
      <c r="U2666" s="189">
        <v>0.01</v>
      </c>
      <c r="V2666" s="189">
        <v>1.9E-2</v>
      </c>
      <c r="W2666" s="189">
        <v>6.9000000000000006E-2</v>
      </c>
      <c r="X2666" s="189">
        <v>9.0999999999999998E-2</v>
      </c>
      <c r="Y2666" s="189">
        <v>3.0000000000000001E-3</v>
      </c>
      <c r="Z2666" s="189">
        <v>8.0000000000000002E-3</v>
      </c>
      <c r="AA2666" s="189">
        <v>4.3999999999999997E-2</v>
      </c>
      <c r="AB2666" s="189">
        <v>6.2E-2</v>
      </c>
    </row>
    <row r="2667" spans="1:28" x14ac:dyDescent="0.25">
      <c r="A2667" s="94" t="s">
        <v>4180</v>
      </c>
      <c r="B2667" s="189" t="s">
        <v>143</v>
      </c>
      <c r="C2667" s="189">
        <v>0.5106888361045131</v>
      </c>
      <c r="D2667" s="189">
        <v>0.32066508313539194</v>
      </c>
      <c r="E2667" s="189">
        <v>5.2256532066508314E-2</v>
      </c>
      <c r="F2667" s="189">
        <v>9.5011876484560574E-3</v>
      </c>
      <c r="G2667" s="189">
        <v>6.1757719714964368E-2</v>
      </c>
      <c r="H2667" s="189">
        <v>1.1876484560570071E-2</v>
      </c>
      <c r="I2667" s="189">
        <v>3.3254156769596199E-2</v>
      </c>
      <c r="J2667" s="188">
        <v>1</v>
      </c>
      <c r="K2667" s="190">
        <v>421</v>
      </c>
      <c r="L2667" s="94"/>
      <c r="M2667" s="189" t="s">
        <v>143</v>
      </c>
      <c r="N2667" s="189" t="s">
        <v>143</v>
      </c>
      <c r="O2667" s="189">
        <v>0.46300000000000002</v>
      </c>
      <c r="P2667" s="189">
        <v>0.55800000000000005</v>
      </c>
      <c r="Q2667" s="189">
        <v>0.27800000000000002</v>
      </c>
      <c r="R2667" s="189">
        <v>0.36699999999999999</v>
      </c>
      <c r="S2667" s="189">
        <v>3.5000000000000003E-2</v>
      </c>
      <c r="T2667" s="189">
        <v>7.8E-2</v>
      </c>
      <c r="U2667" s="189">
        <v>4.0000000000000001E-3</v>
      </c>
      <c r="V2667" s="189">
        <v>2.4E-2</v>
      </c>
      <c r="W2667" s="189">
        <v>4.2000000000000003E-2</v>
      </c>
      <c r="X2667" s="189">
        <v>8.8999999999999996E-2</v>
      </c>
      <c r="Y2667" s="189">
        <v>5.0000000000000001E-3</v>
      </c>
      <c r="Z2667" s="189">
        <v>2.7E-2</v>
      </c>
      <c r="AA2667" s="189">
        <v>0.02</v>
      </c>
      <c r="AB2667" s="189">
        <v>5.5E-2</v>
      </c>
    </row>
    <row r="2668" spans="1:28" x14ac:dyDescent="0.25">
      <c r="A2668" s="94" t="s">
        <v>4181</v>
      </c>
      <c r="B2668" s="189">
        <v>6.3701163944780301E-2</v>
      </c>
      <c r="C2668" s="189">
        <v>0.31083641613281604</v>
      </c>
      <c r="D2668" s="189">
        <v>0.27104574573671386</v>
      </c>
      <c r="E2668" s="189">
        <v>8.6528918162952273E-2</v>
      </c>
      <c r="F2668" s="189">
        <v>2.7158711540196698E-2</v>
      </c>
      <c r="G2668" s="189">
        <v>0.18722367590002706</v>
      </c>
      <c r="H2668" s="189">
        <v>6.676892538121447E-3</v>
      </c>
      <c r="I2668" s="189">
        <v>4.682847604439231E-2</v>
      </c>
      <c r="J2668" s="188">
        <v>1</v>
      </c>
      <c r="K2668" s="190">
        <v>11083</v>
      </c>
      <c r="L2668" s="94"/>
      <c r="M2668" s="189">
        <v>5.8999999999999997E-2</v>
      </c>
      <c r="N2668" s="189">
        <v>6.8000000000000005E-2</v>
      </c>
      <c r="O2668" s="189">
        <v>0.30199999999999999</v>
      </c>
      <c r="P2668" s="189">
        <v>0.32</v>
      </c>
      <c r="Q2668" s="189">
        <v>0.26300000000000001</v>
      </c>
      <c r="R2668" s="189">
        <v>0.27900000000000003</v>
      </c>
      <c r="S2668" s="189">
        <v>8.1000000000000003E-2</v>
      </c>
      <c r="T2668" s="189">
        <v>9.1999999999999998E-2</v>
      </c>
      <c r="U2668" s="189">
        <v>2.4E-2</v>
      </c>
      <c r="V2668" s="189">
        <v>0.03</v>
      </c>
      <c r="W2668" s="189">
        <v>0.18</v>
      </c>
      <c r="X2668" s="189">
        <v>0.19500000000000001</v>
      </c>
      <c r="Y2668" s="189">
        <v>5.0000000000000001E-3</v>
      </c>
      <c r="Z2668" s="189">
        <v>8.0000000000000002E-3</v>
      </c>
      <c r="AA2668" s="189">
        <v>4.2999999999999997E-2</v>
      </c>
      <c r="AB2668" s="189">
        <v>5.0999999999999997E-2</v>
      </c>
    </row>
    <row r="2669" spans="1:28" x14ac:dyDescent="0.25">
      <c r="A2669" s="94" t="s">
        <v>4182</v>
      </c>
      <c r="B2669" s="189" t="s">
        <v>143</v>
      </c>
      <c r="C2669" s="189">
        <v>0.45367412140575081</v>
      </c>
      <c r="D2669" s="189">
        <v>0.23322683706070288</v>
      </c>
      <c r="E2669" s="189">
        <v>9.9041533546325874E-2</v>
      </c>
      <c r="F2669" s="189">
        <v>2.2364217252396165E-2</v>
      </c>
      <c r="G2669" s="189">
        <v>0.15335463258785942</v>
      </c>
      <c r="H2669" s="189">
        <v>9.5846645367412137E-3</v>
      </c>
      <c r="I2669" s="189">
        <v>2.8753993610223641E-2</v>
      </c>
      <c r="J2669" s="188">
        <v>1</v>
      </c>
      <c r="K2669" s="190">
        <v>313</v>
      </c>
      <c r="L2669" s="94"/>
      <c r="M2669" s="189" t="s">
        <v>143</v>
      </c>
      <c r="N2669" s="189" t="s">
        <v>143</v>
      </c>
      <c r="O2669" s="189">
        <v>0.39900000000000002</v>
      </c>
      <c r="P2669" s="189">
        <v>0.50900000000000001</v>
      </c>
      <c r="Q2669" s="189">
        <v>0.19</v>
      </c>
      <c r="R2669" s="189">
        <v>0.28299999999999997</v>
      </c>
      <c r="S2669" s="189">
        <v>7.0999999999999994E-2</v>
      </c>
      <c r="T2669" s="189">
        <v>0.13700000000000001</v>
      </c>
      <c r="U2669" s="189">
        <v>1.0999999999999999E-2</v>
      </c>
      <c r="V2669" s="189">
        <v>4.4999999999999998E-2</v>
      </c>
      <c r="W2669" s="189">
        <v>0.11799999999999999</v>
      </c>
      <c r="X2669" s="189">
        <v>0.19700000000000001</v>
      </c>
      <c r="Y2669" s="189">
        <v>3.0000000000000001E-3</v>
      </c>
      <c r="Z2669" s="189">
        <v>2.8000000000000001E-2</v>
      </c>
      <c r="AA2669" s="189">
        <v>1.4999999999999999E-2</v>
      </c>
      <c r="AB2669" s="189">
        <v>5.3999999999999999E-2</v>
      </c>
    </row>
    <row r="2670" spans="1:28" x14ac:dyDescent="0.25">
      <c r="A2670" s="94" t="s">
        <v>4183</v>
      </c>
      <c r="B2670" s="189" t="s">
        <v>143</v>
      </c>
      <c r="C2670" s="189">
        <v>8.3333333333333329E-2</v>
      </c>
      <c r="D2670" s="189">
        <v>0.22333333333333333</v>
      </c>
      <c r="E2670" s="189">
        <v>0.09</v>
      </c>
      <c r="F2670" s="189">
        <v>2.6666666666666668E-2</v>
      </c>
      <c r="G2670" s="189">
        <v>0.51</v>
      </c>
      <c r="H2670" s="189">
        <v>3.3333333333333333E-2</v>
      </c>
      <c r="I2670" s="189">
        <v>3.3333333333333333E-2</v>
      </c>
      <c r="J2670" s="188">
        <v>1</v>
      </c>
      <c r="K2670" s="190">
        <v>300</v>
      </c>
      <c r="L2670" s="94"/>
      <c r="M2670" s="189" t="s">
        <v>143</v>
      </c>
      <c r="N2670" s="189" t="s">
        <v>143</v>
      </c>
      <c r="O2670" s="189">
        <v>5.7000000000000002E-2</v>
      </c>
      <c r="P2670" s="189">
        <v>0.12</v>
      </c>
      <c r="Q2670" s="189">
        <v>0.18</v>
      </c>
      <c r="R2670" s="189">
        <v>0.27400000000000002</v>
      </c>
      <c r="S2670" s="189">
        <v>6.3E-2</v>
      </c>
      <c r="T2670" s="189">
        <v>0.128</v>
      </c>
      <c r="U2670" s="189">
        <v>1.4E-2</v>
      </c>
      <c r="V2670" s="189">
        <v>5.1999999999999998E-2</v>
      </c>
      <c r="W2670" s="189">
        <v>0.45400000000000001</v>
      </c>
      <c r="X2670" s="189">
        <v>0.56599999999999995</v>
      </c>
      <c r="Y2670" s="189">
        <v>1.7999999999999999E-2</v>
      </c>
      <c r="Z2670" s="189">
        <v>0.06</v>
      </c>
      <c r="AA2670" s="189">
        <v>1.7999999999999999E-2</v>
      </c>
      <c r="AB2670" s="189">
        <v>0.06</v>
      </c>
    </row>
    <row r="2671" spans="1:28" x14ac:dyDescent="0.25">
      <c r="A2671" s="94" t="s">
        <v>4184</v>
      </c>
      <c r="B2671" s="189">
        <v>9.5595126522961579E-2</v>
      </c>
      <c r="C2671" s="189">
        <v>1.8744142455482662E-3</v>
      </c>
      <c r="D2671" s="189">
        <v>0.74601686972820991</v>
      </c>
      <c r="E2671" s="189">
        <v>0.13308341143392691</v>
      </c>
      <c r="F2671" s="189">
        <v>1.8744142455482662E-3</v>
      </c>
      <c r="G2671" s="189">
        <v>2.8116213683223993E-3</v>
      </c>
      <c r="H2671" s="189" t="s">
        <v>143</v>
      </c>
      <c r="I2671" s="189">
        <v>1.874414245548266E-2</v>
      </c>
      <c r="J2671" s="188">
        <v>0.99999999999999989</v>
      </c>
      <c r="K2671" s="190">
        <v>1067</v>
      </c>
      <c r="L2671" s="94"/>
      <c r="M2671" s="189">
        <v>7.9000000000000001E-2</v>
      </c>
      <c r="N2671" s="189">
        <v>0.115</v>
      </c>
      <c r="O2671" s="189">
        <v>1E-3</v>
      </c>
      <c r="P2671" s="189">
        <v>7.0000000000000001E-3</v>
      </c>
      <c r="Q2671" s="189">
        <v>0.71899999999999997</v>
      </c>
      <c r="R2671" s="189">
        <v>0.77100000000000002</v>
      </c>
      <c r="S2671" s="189">
        <v>0.114</v>
      </c>
      <c r="T2671" s="189">
        <v>0.155</v>
      </c>
      <c r="U2671" s="189">
        <v>1E-3</v>
      </c>
      <c r="V2671" s="189">
        <v>7.0000000000000001E-3</v>
      </c>
      <c r="W2671" s="189">
        <v>1E-3</v>
      </c>
      <c r="X2671" s="189">
        <v>8.0000000000000002E-3</v>
      </c>
      <c r="Y2671" s="189" t="s">
        <v>143</v>
      </c>
      <c r="Z2671" s="189" t="s">
        <v>143</v>
      </c>
      <c r="AA2671" s="189">
        <v>1.2E-2</v>
      </c>
      <c r="AB2671" s="189">
        <v>2.9000000000000001E-2</v>
      </c>
    </row>
    <row r="2672" spans="1:28" x14ac:dyDescent="0.25">
      <c r="A2672" s="94" t="s">
        <v>4185</v>
      </c>
      <c r="B2672" s="189">
        <v>9.0070921985815608E-2</v>
      </c>
      <c r="C2672" s="189">
        <v>0.26312056737588652</v>
      </c>
      <c r="D2672" s="189">
        <v>0.2475177304964539</v>
      </c>
      <c r="E2672" s="189">
        <v>7.5177304964539005E-2</v>
      </c>
      <c r="F2672" s="189">
        <v>6.5957446808510636E-2</v>
      </c>
      <c r="G2672" s="189">
        <v>0.21276595744680851</v>
      </c>
      <c r="H2672" s="189">
        <v>5.6737588652482273E-3</v>
      </c>
      <c r="I2672" s="189">
        <v>3.971631205673759E-2</v>
      </c>
      <c r="J2672" s="188">
        <v>1</v>
      </c>
      <c r="K2672" s="190">
        <v>1410</v>
      </c>
      <c r="L2672" s="94"/>
      <c r="M2672" s="189">
        <v>7.5999999999999998E-2</v>
      </c>
      <c r="N2672" s="189">
        <v>0.106</v>
      </c>
      <c r="O2672" s="189">
        <v>0.24099999999999999</v>
      </c>
      <c r="P2672" s="189">
        <v>0.28699999999999998</v>
      </c>
      <c r="Q2672" s="189">
        <v>0.22600000000000001</v>
      </c>
      <c r="R2672" s="189">
        <v>0.27100000000000002</v>
      </c>
      <c r="S2672" s="189">
        <v>6.3E-2</v>
      </c>
      <c r="T2672" s="189">
        <v>0.09</v>
      </c>
      <c r="U2672" s="189">
        <v>5.3999999999999999E-2</v>
      </c>
      <c r="V2672" s="189">
        <v>0.08</v>
      </c>
      <c r="W2672" s="189">
        <v>0.192</v>
      </c>
      <c r="X2672" s="189">
        <v>0.23499999999999999</v>
      </c>
      <c r="Y2672" s="189">
        <v>3.0000000000000001E-3</v>
      </c>
      <c r="Z2672" s="189">
        <v>1.0999999999999999E-2</v>
      </c>
      <c r="AA2672" s="189">
        <v>3.1E-2</v>
      </c>
      <c r="AB2672" s="189">
        <v>5.0999999999999997E-2</v>
      </c>
    </row>
    <row r="2673" spans="1:28" x14ac:dyDescent="0.25">
      <c r="A2673" s="94" t="s">
        <v>4186</v>
      </c>
      <c r="B2673" s="189">
        <v>0.29862579281183932</v>
      </c>
      <c r="C2673" s="189">
        <v>0.41701902748414377</v>
      </c>
      <c r="D2673" s="189">
        <v>0.16014799154334039</v>
      </c>
      <c r="E2673" s="189">
        <v>2.748414376321353E-2</v>
      </c>
      <c r="F2673" s="189">
        <v>2.6427061310782241E-3</v>
      </c>
      <c r="G2673" s="189">
        <v>3.6469344608879489E-2</v>
      </c>
      <c r="H2673" s="189">
        <v>3.1712473572938688E-3</v>
      </c>
      <c r="I2673" s="189">
        <v>5.4439746300211415E-2</v>
      </c>
      <c r="J2673" s="188">
        <v>1</v>
      </c>
      <c r="K2673" s="190">
        <v>1892</v>
      </c>
      <c r="L2673" s="94"/>
      <c r="M2673" s="189">
        <v>0.27800000000000002</v>
      </c>
      <c r="N2673" s="189">
        <v>0.32</v>
      </c>
      <c r="O2673" s="189">
        <v>0.39500000000000002</v>
      </c>
      <c r="P2673" s="189">
        <v>0.439</v>
      </c>
      <c r="Q2673" s="189">
        <v>0.14399999999999999</v>
      </c>
      <c r="R2673" s="189">
        <v>0.17699999999999999</v>
      </c>
      <c r="S2673" s="189">
        <v>2.1000000000000001E-2</v>
      </c>
      <c r="T2673" s="189">
        <v>3.5999999999999997E-2</v>
      </c>
      <c r="U2673" s="189">
        <v>1E-3</v>
      </c>
      <c r="V2673" s="189">
        <v>6.0000000000000001E-3</v>
      </c>
      <c r="W2673" s="189">
        <v>2.9000000000000001E-2</v>
      </c>
      <c r="X2673" s="189">
        <v>4.5999999999999999E-2</v>
      </c>
      <c r="Y2673" s="189">
        <v>1E-3</v>
      </c>
      <c r="Z2673" s="189">
        <v>7.0000000000000001E-3</v>
      </c>
      <c r="AA2673" s="189">
        <v>4.4999999999999998E-2</v>
      </c>
      <c r="AB2673" s="189">
        <v>6.6000000000000003E-2</v>
      </c>
    </row>
    <row r="2674" spans="1:28" x14ac:dyDescent="0.25">
      <c r="A2674" s="94" t="s">
        <v>4187</v>
      </c>
      <c r="B2674" s="189" t="s">
        <v>143</v>
      </c>
      <c r="C2674" s="189">
        <v>0.26041666666666669</v>
      </c>
      <c r="D2674" s="189">
        <v>0.2986111111111111</v>
      </c>
      <c r="E2674" s="189">
        <v>0.16319444444444445</v>
      </c>
      <c r="F2674" s="189">
        <v>1.7361111111111112E-2</v>
      </c>
      <c r="G2674" s="189">
        <v>0.22569444444444445</v>
      </c>
      <c r="H2674" s="189">
        <v>3.472222222222222E-3</v>
      </c>
      <c r="I2674" s="189">
        <v>3.125E-2</v>
      </c>
      <c r="J2674" s="188">
        <v>1</v>
      </c>
      <c r="K2674" s="190">
        <v>288</v>
      </c>
      <c r="L2674" s="94"/>
      <c r="M2674" s="189" t="s">
        <v>143</v>
      </c>
      <c r="N2674" s="189" t="s">
        <v>143</v>
      </c>
      <c r="O2674" s="189">
        <v>0.21299999999999999</v>
      </c>
      <c r="P2674" s="189">
        <v>0.314</v>
      </c>
      <c r="Q2674" s="189">
        <v>0.249</v>
      </c>
      <c r="R2674" s="189">
        <v>0.35399999999999998</v>
      </c>
      <c r="S2674" s="189">
        <v>0.125</v>
      </c>
      <c r="T2674" s="189">
        <v>0.21</v>
      </c>
      <c r="U2674" s="189">
        <v>7.0000000000000001E-3</v>
      </c>
      <c r="V2674" s="189">
        <v>0.04</v>
      </c>
      <c r="W2674" s="189">
        <v>0.18099999999999999</v>
      </c>
      <c r="X2674" s="189">
        <v>0.27700000000000002</v>
      </c>
      <c r="Y2674" s="189">
        <v>1E-3</v>
      </c>
      <c r="Z2674" s="189">
        <v>1.9E-2</v>
      </c>
      <c r="AA2674" s="189">
        <v>1.7000000000000001E-2</v>
      </c>
      <c r="AB2674" s="189">
        <v>5.8000000000000003E-2</v>
      </c>
    </row>
    <row r="2675" spans="1:28" x14ac:dyDescent="0.25">
      <c r="A2675" s="94" t="s">
        <v>4188</v>
      </c>
      <c r="B2675" s="189" t="s">
        <v>143</v>
      </c>
      <c r="C2675" s="189">
        <v>0.2751736111111111</v>
      </c>
      <c r="D2675" s="189">
        <v>0.25868055555555558</v>
      </c>
      <c r="E2675" s="189">
        <v>0.1015625</v>
      </c>
      <c r="F2675" s="189">
        <v>1.8229166666666668E-2</v>
      </c>
      <c r="G2675" s="189">
        <v>0.3185763888888889</v>
      </c>
      <c r="H2675" s="189">
        <v>5.208333333333333E-3</v>
      </c>
      <c r="I2675" s="189">
        <v>2.2569444444444444E-2</v>
      </c>
      <c r="J2675" s="188">
        <v>1.0000000000000002</v>
      </c>
      <c r="K2675" s="190">
        <v>1152</v>
      </c>
      <c r="L2675" s="94"/>
      <c r="M2675" s="189" t="s">
        <v>143</v>
      </c>
      <c r="N2675" s="189" t="s">
        <v>143</v>
      </c>
      <c r="O2675" s="189">
        <v>0.25</v>
      </c>
      <c r="P2675" s="189">
        <v>0.30199999999999999</v>
      </c>
      <c r="Q2675" s="189">
        <v>0.23400000000000001</v>
      </c>
      <c r="R2675" s="189">
        <v>0.28499999999999998</v>
      </c>
      <c r="S2675" s="189">
        <v>8.5000000000000006E-2</v>
      </c>
      <c r="T2675" s="189">
        <v>0.12</v>
      </c>
      <c r="U2675" s="189">
        <v>1.2E-2</v>
      </c>
      <c r="V2675" s="189">
        <v>2.8000000000000001E-2</v>
      </c>
      <c r="W2675" s="189">
        <v>0.29199999999999998</v>
      </c>
      <c r="X2675" s="189">
        <v>0.34599999999999997</v>
      </c>
      <c r="Y2675" s="189">
        <v>2E-3</v>
      </c>
      <c r="Z2675" s="189">
        <v>1.0999999999999999E-2</v>
      </c>
      <c r="AA2675" s="189">
        <v>1.4999999999999999E-2</v>
      </c>
      <c r="AB2675" s="189">
        <v>3.3000000000000002E-2</v>
      </c>
    </row>
    <row r="2676" spans="1:28" x14ac:dyDescent="0.25">
      <c r="A2676" s="94" t="s">
        <v>4189</v>
      </c>
      <c r="B2676" s="189" t="s">
        <v>143</v>
      </c>
      <c r="C2676" s="189">
        <v>0.48409893992932862</v>
      </c>
      <c r="D2676" s="189">
        <v>0.35689045936395758</v>
      </c>
      <c r="E2676" s="189">
        <v>4.2402826855123678E-2</v>
      </c>
      <c r="F2676" s="189">
        <v>8.8339222614840993E-3</v>
      </c>
      <c r="G2676" s="189">
        <v>2.6501766784452298E-2</v>
      </c>
      <c r="H2676" s="189" t="s">
        <v>143</v>
      </c>
      <c r="I2676" s="189">
        <v>8.1272084805653705E-2</v>
      </c>
      <c r="J2676" s="188">
        <v>0.99999999999999989</v>
      </c>
      <c r="K2676" s="190">
        <v>566</v>
      </c>
      <c r="L2676" s="94"/>
      <c r="M2676" s="189" t="s">
        <v>143</v>
      </c>
      <c r="N2676" s="189" t="s">
        <v>143</v>
      </c>
      <c r="O2676" s="189">
        <v>0.443</v>
      </c>
      <c r="P2676" s="189">
        <v>0.52500000000000002</v>
      </c>
      <c r="Q2676" s="189">
        <v>0.31900000000000001</v>
      </c>
      <c r="R2676" s="189">
        <v>0.39700000000000002</v>
      </c>
      <c r="S2676" s="189">
        <v>2.9000000000000001E-2</v>
      </c>
      <c r="T2676" s="189">
        <v>6.2E-2</v>
      </c>
      <c r="U2676" s="189">
        <v>4.0000000000000001E-3</v>
      </c>
      <c r="V2676" s="189">
        <v>2.1000000000000001E-2</v>
      </c>
      <c r="W2676" s="189">
        <v>1.6E-2</v>
      </c>
      <c r="X2676" s="189">
        <v>4.2999999999999997E-2</v>
      </c>
      <c r="Y2676" s="189" t="s">
        <v>143</v>
      </c>
      <c r="Z2676" s="189" t="s">
        <v>143</v>
      </c>
      <c r="AA2676" s="189">
        <v>6.0999999999999999E-2</v>
      </c>
      <c r="AB2676" s="189">
        <v>0.107</v>
      </c>
    </row>
    <row r="2677" spans="1:28" x14ac:dyDescent="0.25">
      <c r="A2677" s="94" t="s">
        <v>4190</v>
      </c>
      <c r="B2677" s="189" t="s">
        <v>143</v>
      </c>
      <c r="C2677" s="189">
        <v>0.20537897310513448</v>
      </c>
      <c r="D2677" s="189">
        <v>0.33251833740831294</v>
      </c>
      <c r="E2677" s="189">
        <v>9.0464547677261614E-2</v>
      </c>
      <c r="F2677" s="189">
        <v>2.4449877750611249E-2</v>
      </c>
      <c r="G2677" s="189">
        <v>0.30806845965770169</v>
      </c>
      <c r="H2677" s="189">
        <v>4.8899755501222494E-3</v>
      </c>
      <c r="I2677" s="189">
        <v>3.4229828850855744E-2</v>
      </c>
      <c r="J2677" s="188">
        <v>1</v>
      </c>
      <c r="K2677" s="190">
        <v>409</v>
      </c>
      <c r="L2677" s="94"/>
      <c r="M2677" s="189" t="s">
        <v>143</v>
      </c>
      <c r="N2677" s="189" t="s">
        <v>143</v>
      </c>
      <c r="O2677" s="189">
        <v>0.16900000000000001</v>
      </c>
      <c r="P2677" s="189">
        <v>0.247</v>
      </c>
      <c r="Q2677" s="189">
        <v>0.28899999999999998</v>
      </c>
      <c r="R2677" s="189">
        <v>0.38</v>
      </c>
      <c r="S2677" s="189">
        <v>6.6000000000000003E-2</v>
      </c>
      <c r="T2677" s="189">
        <v>0.122</v>
      </c>
      <c r="U2677" s="189">
        <v>1.2999999999999999E-2</v>
      </c>
      <c r="V2677" s="189">
        <v>4.3999999999999997E-2</v>
      </c>
      <c r="W2677" s="189">
        <v>0.26500000000000001</v>
      </c>
      <c r="X2677" s="189">
        <v>0.35399999999999998</v>
      </c>
      <c r="Y2677" s="189">
        <v>1E-3</v>
      </c>
      <c r="Z2677" s="189">
        <v>1.7999999999999999E-2</v>
      </c>
      <c r="AA2677" s="189">
        <v>0.02</v>
      </c>
      <c r="AB2677" s="189">
        <v>5.7000000000000002E-2</v>
      </c>
    </row>
    <row r="2678" spans="1:28" x14ac:dyDescent="0.25">
      <c r="A2678" s="94" t="s">
        <v>4191</v>
      </c>
      <c r="B2678" s="189" t="s">
        <v>143</v>
      </c>
      <c r="C2678" s="189">
        <v>0.35968379446640314</v>
      </c>
      <c r="D2678" s="189">
        <v>0.15810276679841898</v>
      </c>
      <c r="E2678" s="189">
        <v>8.3003952569169967E-2</v>
      </c>
      <c r="F2678" s="189">
        <v>0.11857707509881422</v>
      </c>
      <c r="G2678" s="189">
        <v>0.22529644268774704</v>
      </c>
      <c r="H2678" s="189">
        <v>3.952569169960474E-3</v>
      </c>
      <c r="I2678" s="189">
        <v>5.1383399209486168E-2</v>
      </c>
      <c r="J2678" s="188">
        <v>1</v>
      </c>
      <c r="K2678" s="190">
        <v>253</v>
      </c>
      <c r="L2678" s="94"/>
      <c r="M2678" s="189" t="s">
        <v>143</v>
      </c>
      <c r="N2678" s="189" t="s">
        <v>143</v>
      </c>
      <c r="O2678" s="189">
        <v>0.30299999999999999</v>
      </c>
      <c r="P2678" s="189">
        <v>0.42099999999999999</v>
      </c>
      <c r="Q2678" s="189">
        <v>0.11799999999999999</v>
      </c>
      <c r="R2678" s="189">
        <v>0.20799999999999999</v>
      </c>
      <c r="S2678" s="189">
        <v>5.5E-2</v>
      </c>
      <c r="T2678" s="189">
        <v>0.124</v>
      </c>
      <c r="U2678" s="189">
        <v>8.4000000000000005E-2</v>
      </c>
      <c r="V2678" s="189">
        <v>0.16400000000000001</v>
      </c>
      <c r="W2678" s="189">
        <v>0.17799999999999999</v>
      </c>
      <c r="X2678" s="189">
        <v>0.28100000000000003</v>
      </c>
      <c r="Y2678" s="189">
        <v>1E-3</v>
      </c>
      <c r="Z2678" s="189">
        <v>2.1999999999999999E-2</v>
      </c>
      <c r="AA2678" s="189">
        <v>0.03</v>
      </c>
      <c r="AB2678" s="189">
        <v>8.5999999999999993E-2</v>
      </c>
    </row>
    <row r="2679" spans="1:28" x14ac:dyDescent="0.25">
      <c r="A2679" s="94" t="s">
        <v>4192</v>
      </c>
      <c r="B2679" s="189" t="s">
        <v>143</v>
      </c>
      <c r="C2679" s="189">
        <v>0.13770491803278689</v>
      </c>
      <c r="D2679" s="189">
        <v>0.23278688524590163</v>
      </c>
      <c r="E2679" s="189">
        <v>0.10819672131147541</v>
      </c>
      <c r="F2679" s="189">
        <v>4.2622950819672129E-2</v>
      </c>
      <c r="G2679" s="189">
        <v>0.4098360655737705</v>
      </c>
      <c r="H2679" s="189">
        <v>1.9672131147540985E-2</v>
      </c>
      <c r="I2679" s="189">
        <v>4.9180327868852458E-2</v>
      </c>
      <c r="J2679" s="188">
        <v>1</v>
      </c>
      <c r="K2679" s="190">
        <v>305</v>
      </c>
      <c r="L2679" s="94"/>
      <c r="M2679" s="189" t="s">
        <v>143</v>
      </c>
      <c r="N2679" s="189" t="s">
        <v>143</v>
      </c>
      <c r="O2679" s="189">
        <v>0.104</v>
      </c>
      <c r="P2679" s="189">
        <v>0.18099999999999999</v>
      </c>
      <c r="Q2679" s="189">
        <v>0.189</v>
      </c>
      <c r="R2679" s="189">
        <v>0.28299999999999997</v>
      </c>
      <c r="S2679" s="189">
        <v>7.8E-2</v>
      </c>
      <c r="T2679" s="189">
        <v>0.14799999999999999</v>
      </c>
      <c r="U2679" s="189">
        <v>2.5000000000000001E-2</v>
      </c>
      <c r="V2679" s="189">
        <v>7.1999999999999995E-2</v>
      </c>
      <c r="W2679" s="189">
        <v>0.35599999999999998</v>
      </c>
      <c r="X2679" s="189">
        <v>0.46600000000000003</v>
      </c>
      <c r="Y2679" s="189">
        <v>8.9999999999999993E-3</v>
      </c>
      <c r="Z2679" s="189">
        <v>4.2000000000000003E-2</v>
      </c>
      <c r="AA2679" s="189">
        <v>0.03</v>
      </c>
      <c r="AB2679" s="189">
        <v>0.08</v>
      </c>
    </row>
    <row r="2680" spans="1:28" x14ac:dyDescent="0.25">
      <c r="A2680" s="94" t="s">
        <v>4193</v>
      </c>
      <c r="B2680" s="189" t="s">
        <v>143</v>
      </c>
      <c r="C2680" s="189">
        <v>0.44164456233421751</v>
      </c>
      <c r="D2680" s="189">
        <v>0.32161803713527853</v>
      </c>
      <c r="E2680" s="189">
        <v>8.952254641909814E-2</v>
      </c>
      <c r="F2680" s="189">
        <v>1.0610079575596816E-2</v>
      </c>
      <c r="G2680" s="189">
        <v>6.9628647214854109E-2</v>
      </c>
      <c r="H2680" s="189">
        <v>5.3050397877984082E-3</v>
      </c>
      <c r="I2680" s="189">
        <v>6.1671087533156498E-2</v>
      </c>
      <c r="J2680" s="188">
        <v>1</v>
      </c>
      <c r="K2680" s="190">
        <v>1508</v>
      </c>
      <c r="L2680" s="94"/>
      <c r="M2680" s="189" t="s">
        <v>143</v>
      </c>
      <c r="N2680" s="189" t="s">
        <v>143</v>
      </c>
      <c r="O2680" s="189">
        <v>0.41699999999999998</v>
      </c>
      <c r="P2680" s="189">
        <v>0.46700000000000003</v>
      </c>
      <c r="Q2680" s="189">
        <v>0.29899999999999999</v>
      </c>
      <c r="R2680" s="189">
        <v>0.34599999999999997</v>
      </c>
      <c r="S2680" s="189">
        <v>7.5999999999999998E-2</v>
      </c>
      <c r="T2680" s="189">
        <v>0.105</v>
      </c>
      <c r="U2680" s="189">
        <v>7.0000000000000001E-3</v>
      </c>
      <c r="V2680" s="189">
        <v>1.7000000000000001E-2</v>
      </c>
      <c r="W2680" s="189">
        <v>5.8000000000000003E-2</v>
      </c>
      <c r="X2680" s="189">
        <v>8.4000000000000005E-2</v>
      </c>
      <c r="Y2680" s="189">
        <v>3.0000000000000001E-3</v>
      </c>
      <c r="Z2680" s="189">
        <v>0.01</v>
      </c>
      <c r="AA2680" s="189">
        <v>5.0999999999999997E-2</v>
      </c>
      <c r="AB2680" s="189">
        <v>7.4999999999999997E-2</v>
      </c>
    </row>
    <row r="2681" spans="1:28" x14ac:dyDescent="0.25">
      <c r="A2681" s="94" t="s">
        <v>4194</v>
      </c>
      <c r="B2681" s="189" t="s">
        <v>143</v>
      </c>
      <c r="C2681" s="189">
        <v>0.38095238095238093</v>
      </c>
      <c r="D2681" s="189">
        <v>0.3611111111111111</v>
      </c>
      <c r="E2681" s="189">
        <v>0.1111111111111111</v>
      </c>
      <c r="F2681" s="189">
        <v>1.984126984126984E-2</v>
      </c>
      <c r="G2681" s="189">
        <v>9.5238095238095233E-2</v>
      </c>
      <c r="H2681" s="189" t="s">
        <v>143</v>
      </c>
      <c r="I2681" s="189">
        <v>3.1746031746031744E-2</v>
      </c>
      <c r="J2681" s="188">
        <v>1</v>
      </c>
      <c r="K2681" s="190">
        <v>252</v>
      </c>
      <c r="L2681" s="94"/>
      <c r="M2681" s="189" t="s">
        <v>143</v>
      </c>
      <c r="N2681" s="189" t="s">
        <v>143</v>
      </c>
      <c r="O2681" s="189">
        <v>0.32300000000000001</v>
      </c>
      <c r="P2681" s="189">
        <v>0.442</v>
      </c>
      <c r="Q2681" s="189">
        <v>0.30399999999999999</v>
      </c>
      <c r="R2681" s="189">
        <v>0.42199999999999999</v>
      </c>
      <c r="S2681" s="189">
        <v>7.8E-2</v>
      </c>
      <c r="T2681" s="189">
        <v>0.156</v>
      </c>
      <c r="U2681" s="189">
        <v>8.9999999999999993E-3</v>
      </c>
      <c r="V2681" s="189">
        <v>4.5999999999999999E-2</v>
      </c>
      <c r="W2681" s="189">
        <v>6.5000000000000002E-2</v>
      </c>
      <c r="X2681" s="189">
        <v>0.13800000000000001</v>
      </c>
      <c r="Y2681" s="189" t="s">
        <v>143</v>
      </c>
      <c r="Z2681" s="189" t="s">
        <v>143</v>
      </c>
      <c r="AA2681" s="189">
        <v>1.6E-2</v>
      </c>
      <c r="AB2681" s="189">
        <v>6.0999999999999999E-2</v>
      </c>
    </row>
    <row r="2682" spans="1:28" x14ac:dyDescent="0.25">
      <c r="A2682" s="94" t="s">
        <v>4195</v>
      </c>
      <c r="B2682" s="189">
        <v>6.6645509362107266E-2</v>
      </c>
      <c r="C2682" s="189">
        <v>0.31551888289431929</v>
      </c>
      <c r="D2682" s="189">
        <v>0.26283719454141541</v>
      </c>
      <c r="E2682" s="189">
        <v>9.9397016820057124E-2</v>
      </c>
      <c r="F2682" s="189">
        <v>2.2596001269438275E-2</v>
      </c>
      <c r="G2682" s="189">
        <v>0.20063471913678196</v>
      </c>
      <c r="H2682" s="189">
        <v>3.6178990796572517E-3</v>
      </c>
      <c r="I2682" s="189">
        <v>2.8752776896223423E-2</v>
      </c>
      <c r="J2682" s="188">
        <v>1</v>
      </c>
      <c r="K2682" s="190">
        <v>15755</v>
      </c>
      <c r="L2682" s="94"/>
      <c r="M2682" s="189">
        <v>6.3E-2</v>
      </c>
      <c r="N2682" s="189">
        <v>7.0999999999999994E-2</v>
      </c>
      <c r="O2682" s="189">
        <v>0.308</v>
      </c>
      <c r="P2682" s="189">
        <v>0.32300000000000001</v>
      </c>
      <c r="Q2682" s="189">
        <v>0.25600000000000001</v>
      </c>
      <c r="R2682" s="189">
        <v>0.27</v>
      </c>
      <c r="S2682" s="189">
        <v>9.5000000000000001E-2</v>
      </c>
      <c r="T2682" s="189">
        <v>0.104</v>
      </c>
      <c r="U2682" s="189">
        <v>0.02</v>
      </c>
      <c r="V2682" s="189">
        <v>2.5000000000000001E-2</v>
      </c>
      <c r="W2682" s="189">
        <v>0.19400000000000001</v>
      </c>
      <c r="X2682" s="189">
        <v>0.20699999999999999</v>
      </c>
      <c r="Y2682" s="189">
        <v>3.0000000000000001E-3</v>
      </c>
      <c r="Z2682" s="189">
        <v>5.0000000000000001E-3</v>
      </c>
      <c r="AA2682" s="189">
        <v>2.5999999999999999E-2</v>
      </c>
      <c r="AB2682" s="189">
        <v>3.1E-2</v>
      </c>
    </row>
    <row r="2683" spans="1:28" x14ac:dyDescent="0.25">
      <c r="A2683" s="94" t="s">
        <v>4196</v>
      </c>
      <c r="B2683" s="189" t="s">
        <v>143</v>
      </c>
      <c r="C2683" s="189">
        <v>0.41618497109826591</v>
      </c>
      <c r="D2683" s="189">
        <v>0.21965317919075145</v>
      </c>
      <c r="E2683" s="189">
        <v>0.14836223506743737</v>
      </c>
      <c r="F2683" s="189">
        <v>1.9267822736030827E-2</v>
      </c>
      <c r="G2683" s="189">
        <v>0.17341040462427745</v>
      </c>
      <c r="H2683" s="189">
        <v>1.9267822736030828E-3</v>
      </c>
      <c r="I2683" s="189">
        <v>2.119460500963391E-2</v>
      </c>
      <c r="J2683" s="188">
        <v>1</v>
      </c>
      <c r="K2683" s="190">
        <v>519</v>
      </c>
      <c r="L2683" s="94"/>
      <c r="M2683" s="189" t="s">
        <v>143</v>
      </c>
      <c r="N2683" s="189" t="s">
        <v>143</v>
      </c>
      <c r="O2683" s="189">
        <v>0.375</v>
      </c>
      <c r="P2683" s="189">
        <v>0.45900000000000002</v>
      </c>
      <c r="Q2683" s="189">
        <v>0.186</v>
      </c>
      <c r="R2683" s="189">
        <v>0.25700000000000001</v>
      </c>
      <c r="S2683" s="189">
        <v>0.12</v>
      </c>
      <c r="T2683" s="189">
        <v>0.182</v>
      </c>
      <c r="U2683" s="189">
        <v>0.01</v>
      </c>
      <c r="V2683" s="189">
        <v>3.5000000000000003E-2</v>
      </c>
      <c r="W2683" s="189">
        <v>0.14299999999999999</v>
      </c>
      <c r="X2683" s="189">
        <v>0.20799999999999999</v>
      </c>
      <c r="Y2683" s="189">
        <v>0</v>
      </c>
      <c r="Z2683" s="189">
        <v>1.0999999999999999E-2</v>
      </c>
      <c r="AA2683" s="189">
        <v>1.2E-2</v>
      </c>
      <c r="AB2683" s="189">
        <v>3.7999999999999999E-2</v>
      </c>
    </row>
    <row r="2684" spans="1:28" x14ac:dyDescent="0.25">
      <c r="A2684" s="94" t="s">
        <v>4197</v>
      </c>
      <c r="B2684" s="189" t="s">
        <v>143</v>
      </c>
      <c r="C2684" s="189">
        <v>0.1111111111111111</v>
      </c>
      <c r="D2684" s="189">
        <v>0.16993464052287582</v>
      </c>
      <c r="E2684" s="189">
        <v>8.1699346405228759E-2</v>
      </c>
      <c r="F2684" s="189">
        <v>1.3071895424836602E-2</v>
      </c>
      <c r="G2684" s="189">
        <v>0.565359477124183</v>
      </c>
      <c r="H2684" s="189">
        <v>2.6143790849673203E-2</v>
      </c>
      <c r="I2684" s="189">
        <v>3.2679738562091505E-2</v>
      </c>
      <c r="J2684" s="188">
        <v>1</v>
      </c>
      <c r="K2684" s="190">
        <v>306</v>
      </c>
      <c r="L2684" s="94"/>
      <c r="M2684" s="189" t="s">
        <v>143</v>
      </c>
      <c r="N2684" s="189" t="s">
        <v>143</v>
      </c>
      <c r="O2684" s="189">
        <v>8.1000000000000003E-2</v>
      </c>
      <c r="P2684" s="189">
        <v>0.151</v>
      </c>
      <c r="Q2684" s="189">
        <v>0.13200000000000001</v>
      </c>
      <c r="R2684" s="189">
        <v>0.216</v>
      </c>
      <c r="S2684" s="189">
        <v>5.6000000000000001E-2</v>
      </c>
      <c r="T2684" s="189">
        <v>0.11799999999999999</v>
      </c>
      <c r="U2684" s="189">
        <v>5.0000000000000001E-3</v>
      </c>
      <c r="V2684" s="189">
        <v>3.3000000000000002E-2</v>
      </c>
      <c r="W2684" s="189">
        <v>0.50900000000000001</v>
      </c>
      <c r="X2684" s="189">
        <v>0.62</v>
      </c>
      <c r="Y2684" s="189">
        <v>1.2999999999999999E-2</v>
      </c>
      <c r="Z2684" s="189">
        <v>5.0999999999999997E-2</v>
      </c>
      <c r="AA2684" s="189">
        <v>1.7999999999999999E-2</v>
      </c>
      <c r="AB2684" s="189">
        <v>5.8999999999999997E-2</v>
      </c>
    </row>
    <row r="2685" spans="1:28" x14ac:dyDescent="0.25">
      <c r="A2685" s="94" t="s">
        <v>4198</v>
      </c>
      <c r="B2685" s="189">
        <v>0.46090534979423869</v>
      </c>
      <c r="C2685" s="189">
        <v>1.3717421124828531E-3</v>
      </c>
      <c r="D2685" s="189">
        <v>0.29012345679012347</v>
      </c>
      <c r="E2685" s="189">
        <v>0.22633744855967078</v>
      </c>
      <c r="F2685" s="189" t="s">
        <v>143</v>
      </c>
      <c r="G2685" s="189">
        <v>1.0973936899862825E-2</v>
      </c>
      <c r="H2685" s="189" t="s">
        <v>143</v>
      </c>
      <c r="I2685" s="189">
        <v>1.0288065843621399E-2</v>
      </c>
      <c r="J2685" s="188">
        <v>1</v>
      </c>
      <c r="K2685" s="190">
        <v>1458</v>
      </c>
      <c r="L2685" s="94"/>
      <c r="M2685" s="189">
        <v>0.435</v>
      </c>
      <c r="N2685" s="189">
        <v>0.48699999999999999</v>
      </c>
      <c r="O2685" s="189">
        <v>0</v>
      </c>
      <c r="P2685" s="189">
        <v>5.0000000000000001E-3</v>
      </c>
      <c r="Q2685" s="189">
        <v>0.26700000000000002</v>
      </c>
      <c r="R2685" s="189">
        <v>0.314</v>
      </c>
      <c r="S2685" s="189">
        <v>0.20599999999999999</v>
      </c>
      <c r="T2685" s="189">
        <v>0.249</v>
      </c>
      <c r="U2685" s="189" t="s">
        <v>143</v>
      </c>
      <c r="V2685" s="189" t="s">
        <v>143</v>
      </c>
      <c r="W2685" s="189">
        <v>7.0000000000000001E-3</v>
      </c>
      <c r="X2685" s="189">
        <v>1.7999999999999999E-2</v>
      </c>
      <c r="Y2685" s="189" t="s">
        <v>143</v>
      </c>
      <c r="Z2685" s="189" t="s">
        <v>143</v>
      </c>
      <c r="AA2685" s="189">
        <v>6.0000000000000001E-3</v>
      </c>
      <c r="AB2685" s="189">
        <v>1.7000000000000001E-2</v>
      </c>
    </row>
    <row r="2686" spans="1:28" x14ac:dyDescent="0.25">
      <c r="A2686" s="94" t="s">
        <v>4199</v>
      </c>
      <c r="B2686" s="189">
        <v>0.12369077306733167</v>
      </c>
      <c r="C2686" s="189">
        <v>0.25735660847880298</v>
      </c>
      <c r="D2686" s="189">
        <v>0.23840399002493765</v>
      </c>
      <c r="E2686" s="189">
        <v>7.9800498753117205E-2</v>
      </c>
      <c r="F2686" s="189">
        <v>4.2892768079800497E-2</v>
      </c>
      <c r="G2686" s="189">
        <v>0.23092269326683293</v>
      </c>
      <c r="H2686" s="189">
        <v>3.4912718204488779E-3</v>
      </c>
      <c r="I2686" s="189">
        <v>2.3441396508728181E-2</v>
      </c>
      <c r="J2686" s="188">
        <v>1</v>
      </c>
      <c r="K2686" s="190">
        <v>2005</v>
      </c>
      <c r="L2686" s="94"/>
      <c r="M2686" s="189">
        <v>0.11</v>
      </c>
      <c r="N2686" s="189">
        <v>0.13900000000000001</v>
      </c>
      <c r="O2686" s="189">
        <v>0.23899999999999999</v>
      </c>
      <c r="P2686" s="189">
        <v>0.27700000000000002</v>
      </c>
      <c r="Q2686" s="189">
        <v>0.22</v>
      </c>
      <c r="R2686" s="189">
        <v>0.25800000000000001</v>
      </c>
      <c r="S2686" s="189">
        <v>6.9000000000000006E-2</v>
      </c>
      <c r="T2686" s="189">
        <v>9.1999999999999998E-2</v>
      </c>
      <c r="U2686" s="189">
        <v>3.5000000000000003E-2</v>
      </c>
      <c r="V2686" s="189">
        <v>5.2999999999999999E-2</v>
      </c>
      <c r="W2686" s="189">
        <v>0.21299999999999999</v>
      </c>
      <c r="X2686" s="189">
        <v>0.25</v>
      </c>
      <c r="Y2686" s="189">
        <v>2E-3</v>
      </c>
      <c r="Z2686" s="189">
        <v>7.0000000000000001E-3</v>
      </c>
      <c r="AA2686" s="189">
        <v>1.7999999999999999E-2</v>
      </c>
      <c r="AB2686" s="189">
        <v>3.1E-2</v>
      </c>
    </row>
    <row r="2687" spans="1:28" x14ac:dyDescent="0.25">
      <c r="A2687" s="94" t="s">
        <v>4200</v>
      </c>
      <c r="B2687" s="189">
        <v>0.31551020408163266</v>
      </c>
      <c r="C2687" s="189">
        <v>0.48489795918367345</v>
      </c>
      <c r="D2687" s="189">
        <v>8.3265306122448979E-2</v>
      </c>
      <c r="E2687" s="189">
        <v>2.7346938775510202E-2</v>
      </c>
      <c r="F2687" s="189">
        <v>1.6326530612244899E-3</v>
      </c>
      <c r="G2687" s="189">
        <v>4.6122448979591835E-2</v>
      </c>
      <c r="H2687" s="189">
        <v>4.489795918367347E-3</v>
      </c>
      <c r="I2687" s="189">
        <v>3.6734693877551024E-2</v>
      </c>
      <c r="J2687" s="188">
        <v>1.0000000000000002</v>
      </c>
      <c r="K2687" s="190">
        <v>2450</v>
      </c>
      <c r="L2687" s="94"/>
      <c r="M2687" s="189">
        <v>0.29699999999999999</v>
      </c>
      <c r="N2687" s="189">
        <v>0.33400000000000002</v>
      </c>
      <c r="O2687" s="189">
        <v>0.46500000000000002</v>
      </c>
      <c r="P2687" s="189">
        <v>0.505</v>
      </c>
      <c r="Q2687" s="189">
        <v>7.2999999999999995E-2</v>
      </c>
      <c r="R2687" s="189">
        <v>9.5000000000000001E-2</v>
      </c>
      <c r="S2687" s="189">
        <v>2.1999999999999999E-2</v>
      </c>
      <c r="T2687" s="189">
        <v>3.5000000000000003E-2</v>
      </c>
      <c r="U2687" s="189">
        <v>1E-3</v>
      </c>
      <c r="V2687" s="189">
        <v>4.0000000000000001E-3</v>
      </c>
      <c r="W2687" s="189">
        <v>3.9E-2</v>
      </c>
      <c r="X2687" s="189">
        <v>5.5E-2</v>
      </c>
      <c r="Y2687" s="189">
        <v>3.0000000000000001E-3</v>
      </c>
      <c r="Z2687" s="189">
        <v>8.0000000000000002E-3</v>
      </c>
      <c r="AA2687" s="189">
        <v>0.03</v>
      </c>
      <c r="AB2687" s="189">
        <v>4.4999999999999998E-2</v>
      </c>
    </row>
    <row r="2688" spans="1:28" x14ac:dyDescent="0.25">
      <c r="A2688" s="94" t="s">
        <v>4201</v>
      </c>
      <c r="B2688" s="189" t="s">
        <v>143</v>
      </c>
      <c r="C2688" s="189">
        <v>0.2292134831460674</v>
      </c>
      <c r="D2688" s="189">
        <v>0.26741573033707866</v>
      </c>
      <c r="E2688" s="189">
        <v>0.2</v>
      </c>
      <c r="F2688" s="189">
        <v>2.6966292134831461E-2</v>
      </c>
      <c r="G2688" s="189">
        <v>0.24943820224719102</v>
      </c>
      <c r="H2688" s="189">
        <v>4.4943820224719105E-3</v>
      </c>
      <c r="I2688" s="189">
        <v>2.247191011235955E-2</v>
      </c>
      <c r="J2688" s="188">
        <v>1</v>
      </c>
      <c r="K2688" s="190">
        <v>445</v>
      </c>
      <c r="L2688" s="94"/>
      <c r="M2688" s="189" t="s">
        <v>143</v>
      </c>
      <c r="N2688" s="189" t="s">
        <v>143</v>
      </c>
      <c r="O2688" s="189">
        <v>0.193</v>
      </c>
      <c r="P2688" s="189">
        <v>0.27</v>
      </c>
      <c r="Q2688" s="189">
        <v>0.22800000000000001</v>
      </c>
      <c r="R2688" s="189">
        <v>0.31</v>
      </c>
      <c r="S2688" s="189">
        <v>0.16500000000000001</v>
      </c>
      <c r="T2688" s="189">
        <v>0.24</v>
      </c>
      <c r="U2688" s="189">
        <v>1.4999999999999999E-2</v>
      </c>
      <c r="V2688" s="189">
        <v>4.7E-2</v>
      </c>
      <c r="W2688" s="189">
        <v>0.21099999999999999</v>
      </c>
      <c r="X2688" s="189">
        <v>0.29199999999999998</v>
      </c>
      <c r="Y2688" s="189">
        <v>1E-3</v>
      </c>
      <c r="Z2688" s="189">
        <v>1.6E-2</v>
      </c>
      <c r="AA2688" s="189">
        <v>1.2E-2</v>
      </c>
      <c r="AB2688" s="189">
        <v>4.1000000000000002E-2</v>
      </c>
    </row>
    <row r="2689" spans="1:28" x14ac:dyDescent="0.25">
      <c r="A2689" s="94" t="s">
        <v>4202</v>
      </c>
      <c r="B2689" s="189" t="s">
        <v>143</v>
      </c>
      <c r="C2689" s="189">
        <v>0.25550122249388751</v>
      </c>
      <c r="D2689" s="189">
        <v>0.20476772616136921</v>
      </c>
      <c r="E2689" s="189">
        <v>0.14303178484107579</v>
      </c>
      <c r="F2689" s="189">
        <v>1.4669926650366748E-2</v>
      </c>
      <c r="G2689" s="189">
        <v>0.363080684596577</v>
      </c>
      <c r="H2689" s="189">
        <v>6.1124694376528117E-4</v>
      </c>
      <c r="I2689" s="189">
        <v>1.8337408312958436E-2</v>
      </c>
      <c r="J2689" s="188">
        <v>1</v>
      </c>
      <c r="K2689" s="190">
        <v>1636</v>
      </c>
      <c r="L2689" s="94"/>
      <c r="M2689" s="189" t="s">
        <v>143</v>
      </c>
      <c r="N2689" s="189" t="s">
        <v>143</v>
      </c>
      <c r="O2689" s="189">
        <v>0.23499999999999999</v>
      </c>
      <c r="P2689" s="189">
        <v>0.27700000000000002</v>
      </c>
      <c r="Q2689" s="189">
        <v>0.186</v>
      </c>
      <c r="R2689" s="189">
        <v>0.22500000000000001</v>
      </c>
      <c r="S2689" s="189">
        <v>0.127</v>
      </c>
      <c r="T2689" s="189">
        <v>0.161</v>
      </c>
      <c r="U2689" s="189">
        <v>0.01</v>
      </c>
      <c r="V2689" s="189">
        <v>2.1999999999999999E-2</v>
      </c>
      <c r="W2689" s="189">
        <v>0.34</v>
      </c>
      <c r="X2689" s="189">
        <v>0.38700000000000001</v>
      </c>
      <c r="Y2689" s="189">
        <v>0</v>
      </c>
      <c r="Z2689" s="189">
        <v>3.0000000000000001E-3</v>
      </c>
      <c r="AA2689" s="189">
        <v>1.2999999999999999E-2</v>
      </c>
      <c r="AB2689" s="189">
        <v>2.5999999999999999E-2</v>
      </c>
    </row>
    <row r="2690" spans="1:28" x14ac:dyDescent="0.25">
      <c r="A2690" s="94" t="s">
        <v>4203</v>
      </c>
      <c r="B2690" s="189" t="s">
        <v>143</v>
      </c>
      <c r="C2690" s="189">
        <v>0.53558052434456926</v>
      </c>
      <c r="D2690" s="189">
        <v>0.33832709113607989</v>
      </c>
      <c r="E2690" s="189">
        <v>4.1198501872659173E-2</v>
      </c>
      <c r="F2690" s="189">
        <v>4.9937578027465668E-3</v>
      </c>
      <c r="G2690" s="189">
        <v>2.247191011235955E-2</v>
      </c>
      <c r="H2690" s="189" t="s">
        <v>143</v>
      </c>
      <c r="I2690" s="189">
        <v>5.742821473158552E-2</v>
      </c>
      <c r="J2690" s="188">
        <v>0.99999999999999989</v>
      </c>
      <c r="K2690" s="190">
        <v>801</v>
      </c>
      <c r="L2690" s="94"/>
      <c r="M2690" s="189" t="s">
        <v>143</v>
      </c>
      <c r="N2690" s="189" t="s">
        <v>143</v>
      </c>
      <c r="O2690" s="189">
        <v>0.501</v>
      </c>
      <c r="P2690" s="189">
        <v>0.56999999999999995</v>
      </c>
      <c r="Q2690" s="189">
        <v>0.30599999999999999</v>
      </c>
      <c r="R2690" s="189">
        <v>0.372</v>
      </c>
      <c r="S2690" s="189">
        <v>2.9000000000000001E-2</v>
      </c>
      <c r="T2690" s="189">
        <v>5.7000000000000002E-2</v>
      </c>
      <c r="U2690" s="189">
        <v>2E-3</v>
      </c>
      <c r="V2690" s="189">
        <v>1.2999999999999999E-2</v>
      </c>
      <c r="W2690" s="189">
        <v>1.4E-2</v>
      </c>
      <c r="X2690" s="189">
        <v>3.5000000000000003E-2</v>
      </c>
      <c r="Y2690" s="189" t="s">
        <v>143</v>
      </c>
      <c r="Z2690" s="189" t="s">
        <v>143</v>
      </c>
      <c r="AA2690" s="189">
        <v>4.2999999999999997E-2</v>
      </c>
      <c r="AB2690" s="189">
        <v>7.5999999999999998E-2</v>
      </c>
    </row>
    <row r="2691" spans="1:28" x14ac:dyDescent="0.25">
      <c r="A2691" s="94" t="s">
        <v>4204</v>
      </c>
      <c r="B2691" s="189" t="s">
        <v>143</v>
      </c>
      <c r="C2691" s="189">
        <v>0.25157232704402516</v>
      </c>
      <c r="D2691" s="189">
        <v>0.30188679245283018</v>
      </c>
      <c r="E2691" s="189">
        <v>9.7484276729559755E-2</v>
      </c>
      <c r="F2691" s="189">
        <v>3.1446540880503145E-2</v>
      </c>
      <c r="G2691" s="189">
        <v>0.28301886792452829</v>
      </c>
      <c r="H2691" s="189" t="s">
        <v>143</v>
      </c>
      <c r="I2691" s="189">
        <v>3.4591194968553458E-2</v>
      </c>
      <c r="J2691" s="188">
        <v>0.99999999999999989</v>
      </c>
      <c r="K2691" s="190">
        <v>636</v>
      </c>
      <c r="L2691" s="94"/>
      <c r="M2691" s="189" t="s">
        <v>143</v>
      </c>
      <c r="N2691" s="189" t="s">
        <v>143</v>
      </c>
      <c r="O2691" s="189">
        <v>0.219</v>
      </c>
      <c r="P2691" s="189">
        <v>0.28699999999999998</v>
      </c>
      <c r="Q2691" s="189">
        <v>0.26700000000000002</v>
      </c>
      <c r="R2691" s="189">
        <v>0.33900000000000002</v>
      </c>
      <c r="S2691" s="189">
        <v>7.6999999999999999E-2</v>
      </c>
      <c r="T2691" s="189">
        <v>0.123</v>
      </c>
      <c r="U2691" s="189">
        <v>0.02</v>
      </c>
      <c r="V2691" s="189">
        <v>4.8000000000000001E-2</v>
      </c>
      <c r="W2691" s="189">
        <v>0.249</v>
      </c>
      <c r="X2691" s="189">
        <v>0.31900000000000001</v>
      </c>
      <c r="Y2691" s="189" t="s">
        <v>143</v>
      </c>
      <c r="Z2691" s="189" t="s">
        <v>143</v>
      </c>
      <c r="AA2691" s="189">
        <v>2.3E-2</v>
      </c>
      <c r="AB2691" s="189">
        <v>5.1999999999999998E-2</v>
      </c>
    </row>
    <row r="2692" spans="1:28" x14ac:dyDescent="0.25">
      <c r="A2692" s="94" t="s">
        <v>4205</v>
      </c>
      <c r="B2692" s="189" t="s">
        <v>143</v>
      </c>
      <c r="C2692" s="189">
        <v>0.33418367346938777</v>
      </c>
      <c r="D2692" s="189">
        <v>0.21173469387755103</v>
      </c>
      <c r="E2692" s="189">
        <v>8.4183673469387751E-2</v>
      </c>
      <c r="F2692" s="189">
        <v>0.13010204081632654</v>
      </c>
      <c r="G2692" s="189">
        <v>0.20918367346938777</v>
      </c>
      <c r="H2692" s="189">
        <v>1.020408163265306E-2</v>
      </c>
      <c r="I2692" s="189">
        <v>2.0408163265306121E-2</v>
      </c>
      <c r="J2692" s="188">
        <v>0.99999999999999989</v>
      </c>
      <c r="K2692" s="190">
        <v>392</v>
      </c>
      <c r="L2692" s="94"/>
      <c r="M2692" s="189" t="s">
        <v>143</v>
      </c>
      <c r="N2692" s="189" t="s">
        <v>143</v>
      </c>
      <c r="O2692" s="189">
        <v>0.28899999999999998</v>
      </c>
      <c r="P2692" s="189">
        <v>0.38200000000000001</v>
      </c>
      <c r="Q2692" s="189">
        <v>0.17399999999999999</v>
      </c>
      <c r="R2692" s="189">
        <v>0.255</v>
      </c>
      <c r="S2692" s="189">
        <v>6.0999999999999999E-2</v>
      </c>
      <c r="T2692" s="189">
        <v>0.11600000000000001</v>
      </c>
      <c r="U2692" s="189">
        <v>0.1</v>
      </c>
      <c r="V2692" s="189">
        <v>0.16700000000000001</v>
      </c>
      <c r="W2692" s="189">
        <v>0.17199999999999999</v>
      </c>
      <c r="X2692" s="189">
        <v>0.252</v>
      </c>
      <c r="Y2692" s="189">
        <v>4.0000000000000001E-3</v>
      </c>
      <c r="Z2692" s="189">
        <v>2.5999999999999999E-2</v>
      </c>
      <c r="AA2692" s="189">
        <v>0.01</v>
      </c>
      <c r="AB2692" s="189">
        <v>0.04</v>
      </c>
    </row>
    <row r="2693" spans="1:28" x14ac:dyDescent="0.25">
      <c r="A2693" s="94" t="s">
        <v>4206</v>
      </c>
      <c r="B2693" s="189" t="s">
        <v>143</v>
      </c>
      <c r="C2693" s="189">
        <v>0.19672131147540983</v>
      </c>
      <c r="D2693" s="189">
        <v>0.19906323185011709</v>
      </c>
      <c r="E2693" s="189">
        <v>0.13114754098360656</v>
      </c>
      <c r="F2693" s="189">
        <v>2.8103044496487119E-2</v>
      </c>
      <c r="G2693" s="189">
        <v>0.40281030444964872</v>
      </c>
      <c r="H2693" s="189">
        <v>4.6838407494145199E-3</v>
      </c>
      <c r="I2693" s="189">
        <v>3.7470725995316159E-2</v>
      </c>
      <c r="J2693" s="188">
        <v>1</v>
      </c>
      <c r="K2693" s="190">
        <v>427</v>
      </c>
      <c r="L2693" s="94"/>
      <c r="M2693" s="189" t="s">
        <v>143</v>
      </c>
      <c r="N2693" s="189" t="s">
        <v>143</v>
      </c>
      <c r="O2693" s="189">
        <v>0.16200000000000001</v>
      </c>
      <c r="P2693" s="189">
        <v>0.23699999999999999</v>
      </c>
      <c r="Q2693" s="189">
        <v>0.16400000000000001</v>
      </c>
      <c r="R2693" s="189">
        <v>0.24</v>
      </c>
      <c r="S2693" s="189">
        <v>0.10199999999999999</v>
      </c>
      <c r="T2693" s="189">
        <v>0.16600000000000001</v>
      </c>
      <c r="U2693" s="189">
        <v>1.6E-2</v>
      </c>
      <c r="V2693" s="189">
        <v>4.8000000000000001E-2</v>
      </c>
      <c r="W2693" s="189">
        <v>0.35699999999999998</v>
      </c>
      <c r="X2693" s="189">
        <v>0.45</v>
      </c>
      <c r="Y2693" s="189">
        <v>1E-3</v>
      </c>
      <c r="Z2693" s="189">
        <v>1.7000000000000001E-2</v>
      </c>
      <c r="AA2693" s="189">
        <v>2.3E-2</v>
      </c>
      <c r="AB2693" s="189">
        <v>0.06</v>
      </c>
    </row>
    <row r="2694" spans="1:28" x14ac:dyDescent="0.25">
      <c r="A2694" s="94" t="s">
        <v>4207</v>
      </c>
      <c r="B2694" s="189" t="s">
        <v>143</v>
      </c>
      <c r="C2694" s="189">
        <v>0.34018364669873197</v>
      </c>
      <c r="D2694" s="189">
        <v>0.44075207695671187</v>
      </c>
      <c r="E2694" s="189">
        <v>9.7070397901180591E-2</v>
      </c>
      <c r="F2694" s="189">
        <v>9.619588981198076E-3</v>
      </c>
      <c r="G2694" s="189">
        <v>8.1766506340183648E-2</v>
      </c>
      <c r="H2694" s="189">
        <v>1.7490161783996502E-3</v>
      </c>
      <c r="I2694" s="189">
        <v>2.8858766943594228E-2</v>
      </c>
      <c r="J2694" s="188">
        <v>1</v>
      </c>
      <c r="K2694" s="190">
        <v>2287</v>
      </c>
      <c r="L2694" s="94"/>
      <c r="M2694" s="189" t="s">
        <v>143</v>
      </c>
      <c r="N2694" s="189" t="s">
        <v>143</v>
      </c>
      <c r="O2694" s="189">
        <v>0.32100000000000001</v>
      </c>
      <c r="P2694" s="189">
        <v>0.36</v>
      </c>
      <c r="Q2694" s="189">
        <v>0.42099999999999999</v>
      </c>
      <c r="R2694" s="189">
        <v>0.46100000000000002</v>
      </c>
      <c r="S2694" s="189">
        <v>8.5999999999999993E-2</v>
      </c>
      <c r="T2694" s="189">
        <v>0.11</v>
      </c>
      <c r="U2694" s="189">
        <v>6.0000000000000001E-3</v>
      </c>
      <c r="V2694" s="189">
        <v>1.4999999999999999E-2</v>
      </c>
      <c r="W2694" s="189">
        <v>7.0999999999999994E-2</v>
      </c>
      <c r="X2694" s="189">
        <v>9.4E-2</v>
      </c>
      <c r="Y2694" s="189">
        <v>1E-3</v>
      </c>
      <c r="Z2694" s="189">
        <v>4.0000000000000001E-3</v>
      </c>
      <c r="AA2694" s="189">
        <v>2.3E-2</v>
      </c>
      <c r="AB2694" s="189">
        <v>3.6999999999999998E-2</v>
      </c>
    </row>
    <row r="2695" spans="1:28" x14ac:dyDescent="0.25">
      <c r="A2695" s="94" t="s">
        <v>4208</v>
      </c>
      <c r="B2695" s="189" t="s">
        <v>143</v>
      </c>
      <c r="C2695" s="189">
        <v>0.42964824120603012</v>
      </c>
      <c r="D2695" s="189">
        <v>0.37688442211055279</v>
      </c>
      <c r="E2695" s="189">
        <v>7.7889447236180909E-2</v>
      </c>
      <c r="F2695" s="189">
        <v>2.2613065326633167E-2</v>
      </c>
      <c r="G2695" s="189">
        <v>6.78391959798995E-2</v>
      </c>
      <c r="H2695" s="189">
        <v>5.0251256281407036E-3</v>
      </c>
      <c r="I2695" s="189">
        <v>2.0100502512562814E-2</v>
      </c>
      <c r="J2695" s="188">
        <v>1.0000000000000002</v>
      </c>
      <c r="K2695" s="190">
        <v>398</v>
      </c>
      <c r="L2695" s="94"/>
      <c r="M2695" s="189" t="s">
        <v>143</v>
      </c>
      <c r="N2695" s="189" t="s">
        <v>143</v>
      </c>
      <c r="O2695" s="189">
        <v>0.38200000000000001</v>
      </c>
      <c r="P2695" s="189">
        <v>0.47899999999999998</v>
      </c>
      <c r="Q2695" s="189">
        <v>0.33100000000000002</v>
      </c>
      <c r="R2695" s="189">
        <v>0.42499999999999999</v>
      </c>
      <c r="S2695" s="189">
        <v>5.5E-2</v>
      </c>
      <c r="T2695" s="189">
        <v>0.108</v>
      </c>
      <c r="U2695" s="189">
        <v>1.2E-2</v>
      </c>
      <c r="V2695" s="189">
        <v>4.2000000000000003E-2</v>
      </c>
      <c r="W2695" s="189">
        <v>4.7E-2</v>
      </c>
      <c r="X2695" s="189">
        <v>9.7000000000000003E-2</v>
      </c>
      <c r="Y2695" s="189">
        <v>1E-3</v>
      </c>
      <c r="Z2695" s="189">
        <v>1.7999999999999999E-2</v>
      </c>
      <c r="AA2695" s="189">
        <v>0.01</v>
      </c>
      <c r="AB2695" s="189">
        <v>3.9E-2</v>
      </c>
    </row>
    <row r="2696" spans="1:28" x14ac:dyDescent="0.25">
      <c r="A2696" s="94" t="s">
        <v>4209</v>
      </c>
      <c r="B2696" s="189">
        <v>5.9632583217641172E-2</v>
      </c>
      <c r="C2696" s="189">
        <v>0.3365834759306493</v>
      </c>
      <c r="D2696" s="189">
        <v>0.27207567881703421</v>
      </c>
      <c r="E2696" s="189">
        <v>8.3814935589061446E-2</v>
      </c>
      <c r="F2696" s="189">
        <v>1.5917089077583702E-2</v>
      </c>
      <c r="G2696" s="189">
        <v>0.20472669744616279</v>
      </c>
      <c r="H2696" s="189">
        <v>2.4537500403577308E-3</v>
      </c>
      <c r="I2696" s="189">
        <v>2.4795789881509701E-2</v>
      </c>
      <c r="J2696" s="188">
        <v>1.0000000000000002</v>
      </c>
      <c r="K2696" s="190">
        <v>30973</v>
      </c>
      <c r="L2696" s="94"/>
      <c r="M2696" s="189">
        <v>5.7000000000000002E-2</v>
      </c>
      <c r="N2696" s="189">
        <v>6.2E-2</v>
      </c>
      <c r="O2696" s="189">
        <v>0.33100000000000002</v>
      </c>
      <c r="P2696" s="189">
        <v>0.34200000000000003</v>
      </c>
      <c r="Q2696" s="189">
        <v>0.26700000000000002</v>
      </c>
      <c r="R2696" s="189">
        <v>0.27700000000000002</v>
      </c>
      <c r="S2696" s="189">
        <v>8.1000000000000003E-2</v>
      </c>
      <c r="T2696" s="189">
        <v>8.6999999999999994E-2</v>
      </c>
      <c r="U2696" s="189">
        <v>1.4999999999999999E-2</v>
      </c>
      <c r="V2696" s="189">
        <v>1.7000000000000001E-2</v>
      </c>
      <c r="W2696" s="189">
        <v>0.2</v>
      </c>
      <c r="X2696" s="189">
        <v>0.20899999999999999</v>
      </c>
      <c r="Y2696" s="189">
        <v>2E-3</v>
      </c>
      <c r="Z2696" s="189">
        <v>3.0000000000000001E-3</v>
      </c>
      <c r="AA2696" s="189">
        <v>2.3E-2</v>
      </c>
      <c r="AB2696" s="189">
        <v>2.7E-2</v>
      </c>
    </row>
    <row r="2697" spans="1:28" x14ac:dyDescent="0.25">
      <c r="A2697" s="94" t="s">
        <v>4210</v>
      </c>
      <c r="B2697" s="189" t="s">
        <v>143</v>
      </c>
      <c r="C2697" s="189">
        <v>0.44173728813559321</v>
      </c>
      <c r="D2697" s="189">
        <v>0.28072033898305082</v>
      </c>
      <c r="E2697" s="189">
        <v>7.6271186440677971E-2</v>
      </c>
      <c r="F2697" s="189">
        <v>7.4152542372881358E-3</v>
      </c>
      <c r="G2697" s="189">
        <v>0.18220338983050846</v>
      </c>
      <c r="H2697" s="189">
        <v>1.0593220338983051E-3</v>
      </c>
      <c r="I2697" s="189">
        <v>1.059322033898305E-2</v>
      </c>
      <c r="J2697" s="188">
        <v>1</v>
      </c>
      <c r="K2697" s="190">
        <v>944</v>
      </c>
      <c r="L2697" s="94"/>
      <c r="M2697" s="189" t="s">
        <v>143</v>
      </c>
      <c r="N2697" s="189" t="s">
        <v>143</v>
      </c>
      <c r="O2697" s="189">
        <v>0.41</v>
      </c>
      <c r="P2697" s="189">
        <v>0.47399999999999998</v>
      </c>
      <c r="Q2697" s="189">
        <v>0.253</v>
      </c>
      <c r="R2697" s="189">
        <v>0.31</v>
      </c>
      <c r="S2697" s="189">
        <v>6.0999999999999999E-2</v>
      </c>
      <c r="T2697" s="189">
        <v>9.5000000000000001E-2</v>
      </c>
      <c r="U2697" s="189">
        <v>4.0000000000000001E-3</v>
      </c>
      <c r="V2697" s="189">
        <v>1.4999999999999999E-2</v>
      </c>
      <c r="W2697" s="189">
        <v>0.159</v>
      </c>
      <c r="X2697" s="189">
        <v>0.20799999999999999</v>
      </c>
      <c r="Y2697" s="189">
        <v>0</v>
      </c>
      <c r="Z2697" s="189">
        <v>6.0000000000000001E-3</v>
      </c>
      <c r="AA2697" s="189">
        <v>6.0000000000000001E-3</v>
      </c>
      <c r="AB2697" s="189">
        <v>1.9E-2</v>
      </c>
    </row>
    <row r="2698" spans="1:28" x14ac:dyDescent="0.25">
      <c r="A2698" s="94" t="s">
        <v>4211</v>
      </c>
      <c r="B2698" s="189" t="s">
        <v>143</v>
      </c>
      <c r="C2698" s="189">
        <v>9.6579476861166996E-2</v>
      </c>
      <c r="D2698" s="189">
        <v>0.23843058350100604</v>
      </c>
      <c r="E2698" s="189">
        <v>8.0482897384305835E-2</v>
      </c>
      <c r="F2698" s="189">
        <v>1.2072434607645875E-2</v>
      </c>
      <c r="G2698" s="189">
        <v>0.5382293762575453</v>
      </c>
      <c r="H2698" s="189">
        <v>9.0543259557344068E-3</v>
      </c>
      <c r="I2698" s="189">
        <v>2.5150905432595575E-2</v>
      </c>
      <c r="J2698" s="188">
        <v>1.0000000000000002</v>
      </c>
      <c r="K2698" s="190">
        <v>994</v>
      </c>
      <c r="L2698" s="94"/>
      <c r="M2698" s="189" t="s">
        <v>143</v>
      </c>
      <c r="N2698" s="189" t="s">
        <v>143</v>
      </c>
      <c r="O2698" s="189">
        <v>0.08</v>
      </c>
      <c r="P2698" s="189">
        <v>0.11700000000000001</v>
      </c>
      <c r="Q2698" s="189">
        <v>0.21299999999999999</v>
      </c>
      <c r="R2698" s="189">
        <v>0.26600000000000001</v>
      </c>
      <c r="S2698" s="189">
        <v>6.5000000000000002E-2</v>
      </c>
      <c r="T2698" s="189">
        <v>9.9000000000000005E-2</v>
      </c>
      <c r="U2698" s="189">
        <v>7.0000000000000001E-3</v>
      </c>
      <c r="V2698" s="189">
        <v>2.1000000000000001E-2</v>
      </c>
      <c r="W2698" s="189">
        <v>0.50700000000000001</v>
      </c>
      <c r="X2698" s="189">
        <v>0.56899999999999995</v>
      </c>
      <c r="Y2698" s="189">
        <v>5.0000000000000001E-3</v>
      </c>
      <c r="Z2698" s="189">
        <v>1.7000000000000001E-2</v>
      </c>
      <c r="AA2698" s="189">
        <v>1.7000000000000001E-2</v>
      </c>
      <c r="AB2698" s="189">
        <v>3.6999999999999998E-2</v>
      </c>
    </row>
    <row r="2699" spans="1:28" x14ac:dyDescent="0.25">
      <c r="A2699" s="94" t="s">
        <v>4212</v>
      </c>
      <c r="B2699" s="189">
        <v>0.29885423297262892</v>
      </c>
      <c r="C2699" s="189">
        <v>9.5480585614258432E-4</v>
      </c>
      <c r="D2699" s="189">
        <v>0.59197963080840232</v>
      </c>
      <c r="E2699" s="189">
        <v>3.1190324633991087E-2</v>
      </c>
      <c r="F2699" s="189">
        <v>6.3653723742838952E-2</v>
      </c>
      <c r="G2699" s="189">
        <v>4.4557606619987271E-3</v>
      </c>
      <c r="H2699" s="189" t="s">
        <v>143</v>
      </c>
      <c r="I2699" s="189">
        <v>8.9115213239974542E-3</v>
      </c>
      <c r="J2699" s="188">
        <v>1</v>
      </c>
      <c r="K2699" s="190">
        <v>3142</v>
      </c>
      <c r="L2699" s="94"/>
      <c r="M2699" s="189">
        <v>0.28299999999999997</v>
      </c>
      <c r="N2699" s="189">
        <v>0.315</v>
      </c>
      <c r="O2699" s="189">
        <v>0</v>
      </c>
      <c r="P2699" s="189">
        <v>3.0000000000000001E-3</v>
      </c>
      <c r="Q2699" s="189">
        <v>0.57499999999999996</v>
      </c>
      <c r="R2699" s="189">
        <v>0.60899999999999999</v>
      </c>
      <c r="S2699" s="189">
        <v>2.5999999999999999E-2</v>
      </c>
      <c r="T2699" s="189">
        <v>3.7999999999999999E-2</v>
      </c>
      <c r="U2699" s="189">
        <v>5.6000000000000001E-2</v>
      </c>
      <c r="V2699" s="189">
        <v>7.2999999999999995E-2</v>
      </c>
      <c r="W2699" s="189">
        <v>3.0000000000000001E-3</v>
      </c>
      <c r="X2699" s="189">
        <v>7.0000000000000001E-3</v>
      </c>
      <c r="Y2699" s="189" t="s">
        <v>143</v>
      </c>
      <c r="Z2699" s="189" t="s">
        <v>143</v>
      </c>
      <c r="AA2699" s="189">
        <v>6.0000000000000001E-3</v>
      </c>
      <c r="AB2699" s="189">
        <v>1.2999999999999999E-2</v>
      </c>
    </row>
    <row r="2700" spans="1:28" x14ac:dyDescent="0.25">
      <c r="A2700" s="94" t="s">
        <v>4213</v>
      </c>
      <c r="B2700" s="189">
        <v>0.1</v>
      </c>
      <c r="C2700" s="189">
        <v>0.31588541666666664</v>
      </c>
      <c r="D2700" s="189">
        <v>0.24244791666666668</v>
      </c>
      <c r="E2700" s="189">
        <v>6.1979166666666669E-2</v>
      </c>
      <c r="F2700" s="189">
        <v>2.1874999999999999E-2</v>
      </c>
      <c r="G2700" s="189">
        <v>0.23307291666666666</v>
      </c>
      <c r="H2700" s="189">
        <v>1.3020833333333333E-3</v>
      </c>
      <c r="I2700" s="189">
        <v>2.34375E-2</v>
      </c>
      <c r="J2700" s="188">
        <v>1</v>
      </c>
      <c r="K2700" s="190">
        <v>3840</v>
      </c>
      <c r="L2700" s="94"/>
      <c r="M2700" s="189">
        <v>9.0999999999999998E-2</v>
      </c>
      <c r="N2700" s="189">
        <v>0.11</v>
      </c>
      <c r="O2700" s="189">
        <v>0.30099999999999999</v>
      </c>
      <c r="P2700" s="189">
        <v>0.33100000000000002</v>
      </c>
      <c r="Q2700" s="189">
        <v>0.22900000000000001</v>
      </c>
      <c r="R2700" s="189">
        <v>0.25600000000000001</v>
      </c>
      <c r="S2700" s="189">
        <v>5.5E-2</v>
      </c>
      <c r="T2700" s="189">
        <v>7.0000000000000007E-2</v>
      </c>
      <c r="U2700" s="189">
        <v>1.7999999999999999E-2</v>
      </c>
      <c r="V2700" s="189">
        <v>2.7E-2</v>
      </c>
      <c r="W2700" s="189">
        <v>0.22</v>
      </c>
      <c r="X2700" s="189">
        <v>0.247</v>
      </c>
      <c r="Y2700" s="189">
        <v>1E-3</v>
      </c>
      <c r="Z2700" s="189">
        <v>3.0000000000000001E-3</v>
      </c>
      <c r="AA2700" s="189">
        <v>1.9E-2</v>
      </c>
      <c r="AB2700" s="189">
        <v>2.9000000000000001E-2</v>
      </c>
    </row>
    <row r="2701" spans="1:28" x14ac:dyDescent="0.25">
      <c r="A2701" s="94" t="s">
        <v>4214</v>
      </c>
      <c r="B2701" s="189">
        <v>0.30013192612137202</v>
      </c>
      <c r="C2701" s="189">
        <v>0.53693931398416883</v>
      </c>
      <c r="D2701" s="189">
        <v>7.9155672823219003E-2</v>
      </c>
      <c r="E2701" s="189">
        <v>1.9569041336851362E-2</v>
      </c>
      <c r="F2701" s="189">
        <v>8.7950747581354446E-4</v>
      </c>
      <c r="G2701" s="189">
        <v>3.9797713280562884E-2</v>
      </c>
      <c r="H2701" s="189">
        <v>1.5391380826737027E-3</v>
      </c>
      <c r="I2701" s="189">
        <v>2.1987686895338612E-2</v>
      </c>
      <c r="J2701" s="188">
        <v>1</v>
      </c>
      <c r="K2701" s="190">
        <v>4548</v>
      </c>
      <c r="L2701" s="94"/>
      <c r="M2701" s="189">
        <v>0.28699999999999998</v>
      </c>
      <c r="N2701" s="189">
        <v>0.314</v>
      </c>
      <c r="O2701" s="189">
        <v>0.52200000000000002</v>
      </c>
      <c r="P2701" s="189">
        <v>0.55100000000000005</v>
      </c>
      <c r="Q2701" s="189">
        <v>7.1999999999999995E-2</v>
      </c>
      <c r="R2701" s="189">
        <v>8.6999999999999994E-2</v>
      </c>
      <c r="S2701" s="189">
        <v>1.6E-2</v>
      </c>
      <c r="T2701" s="189">
        <v>2.4E-2</v>
      </c>
      <c r="U2701" s="189">
        <v>0</v>
      </c>
      <c r="V2701" s="189">
        <v>2E-3</v>
      </c>
      <c r="W2701" s="189">
        <v>3.4000000000000002E-2</v>
      </c>
      <c r="X2701" s="189">
        <v>4.5999999999999999E-2</v>
      </c>
      <c r="Y2701" s="189">
        <v>1E-3</v>
      </c>
      <c r="Z2701" s="189">
        <v>3.0000000000000001E-3</v>
      </c>
      <c r="AA2701" s="189">
        <v>1.7999999999999999E-2</v>
      </c>
      <c r="AB2701" s="189">
        <v>2.7E-2</v>
      </c>
    </row>
    <row r="2702" spans="1:28" x14ac:dyDescent="0.25">
      <c r="A2702" s="94" t="s">
        <v>4215</v>
      </c>
      <c r="B2702" s="189" t="s">
        <v>143</v>
      </c>
      <c r="C2702" s="189">
        <v>0.24324324324324326</v>
      </c>
      <c r="D2702" s="189">
        <v>0.34362934362934361</v>
      </c>
      <c r="E2702" s="189">
        <v>0.17503217503217502</v>
      </c>
      <c r="F2702" s="189">
        <v>6.4350064350064346E-3</v>
      </c>
      <c r="G2702" s="189">
        <v>0.1981981981981982</v>
      </c>
      <c r="H2702" s="189">
        <v>1.287001287001287E-3</v>
      </c>
      <c r="I2702" s="189">
        <v>3.2175032175032175E-2</v>
      </c>
      <c r="J2702" s="188">
        <v>0.99999999999999989</v>
      </c>
      <c r="K2702" s="190">
        <v>777</v>
      </c>
      <c r="L2702" s="94"/>
      <c r="M2702" s="189" t="s">
        <v>143</v>
      </c>
      <c r="N2702" s="189" t="s">
        <v>143</v>
      </c>
      <c r="O2702" s="189">
        <v>0.214</v>
      </c>
      <c r="P2702" s="189">
        <v>0.27500000000000002</v>
      </c>
      <c r="Q2702" s="189">
        <v>0.311</v>
      </c>
      <c r="R2702" s="189">
        <v>0.378</v>
      </c>
      <c r="S2702" s="189">
        <v>0.15</v>
      </c>
      <c r="T2702" s="189">
        <v>0.20300000000000001</v>
      </c>
      <c r="U2702" s="189">
        <v>3.0000000000000001E-3</v>
      </c>
      <c r="V2702" s="189">
        <v>1.4999999999999999E-2</v>
      </c>
      <c r="W2702" s="189">
        <v>0.17199999999999999</v>
      </c>
      <c r="X2702" s="189">
        <v>0.22800000000000001</v>
      </c>
      <c r="Y2702" s="189">
        <v>0</v>
      </c>
      <c r="Z2702" s="189">
        <v>7.0000000000000001E-3</v>
      </c>
      <c r="AA2702" s="189">
        <v>2.1999999999999999E-2</v>
      </c>
      <c r="AB2702" s="189">
        <v>4.7E-2</v>
      </c>
    </row>
    <row r="2703" spans="1:28" x14ac:dyDescent="0.25">
      <c r="A2703" s="94" t="s">
        <v>4216</v>
      </c>
      <c r="B2703" s="189" t="s">
        <v>143</v>
      </c>
      <c r="C2703" s="189">
        <v>0.23951003388063591</v>
      </c>
      <c r="D2703" s="189">
        <v>0.24758926244461818</v>
      </c>
      <c r="E2703" s="189">
        <v>0.13187385978629138</v>
      </c>
      <c r="F2703" s="189">
        <v>1.3031013812874642E-2</v>
      </c>
      <c r="G2703" s="189">
        <v>0.34532186604117798</v>
      </c>
      <c r="H2703" s="189">
        <v>4.9517852488923635E-3</v>
      </c>
      <c r="I2703" s="189">
        <v>1.7722178785509513E-2</v>
      </c>
      <c r="J2703" s="188">
        <v>1</v>
      </c>
      <c r="K2703" s="190">
        <v>3837</v>
      </c>
      <c r="L2703" s="94"/>
      <c r="M2703" s="189" t="s">
        <v>143</v>
      </c>
      <c r="N2703" s="189" t="s">
        <v>143</v>
      </c>
      <c r="O2703" s="189">
        <v>0.22600000000000001</v>
      </c>
      <c r="P2703" s="189">
        <v>0.253</v>
      </c>
      <c r="Q2703" s="189">
        <v>0.23400000000000001</v>
      </c>
      <c r="R2703" s="189">
        <v>0.26100000000000001</v>
      </c>
      <c r="S2703" s="189">
        <v>0.122</v>
      </c>
      <c r="T2703" s="189">
        <v>0.14299999999999999</v>
      </c>
      <c r="U2703" s="189">
        <v>0.01</v>
      </c>
      <c r="V2703" s="189">
        <v>1.7000000000000001E-2</v>
      </c>
      <c r="W2703" s="189">
        <v>0.33</v>
      </c>
      <c r="X2703" s="189">
        <v>0.36099999999999999</v>
      </c>
      <c r="Y2703" s="189">
        <v>3.0000000000000001E-3</v>
      </c>
      <c r="Z2703" s="189">
        <v>8.0000000000000002E-3</v>
      </c>
      <c r="AA2703" s="189">
        <v>1.4E-2</v>
      </c>
      <c r="AB2703" s="189">
        <v>2.1999999999999999E-2</v>
      </c>
    </row>
    <row r="2704" spans="1:28" x14ac:dyDescent="0.25">
      <c r="A2704" s="94" t="s">
        <v>4217</v>
      </c>
      <c r="B2704" s="189" t="s">
        <v>143</v>
      </c>
      <c r="C2704" s="189">
        <v>0.62867647058823528</v>
      </c>
      <c r="D2704" s="189">
        <v>0.25367647058823528</v>
      </c>
      <c r="E2704" s="189">
        <v>3.216911764705882E-2</v>
      </c>
      <c r="F2704" s="189">
        <v>1.838235294117647E-3</v>
      </c>
      <c r="G2704" s="189">
        <v>2.1139705882352942E-2</v>
      </c>
      <c r="H2704" s="189" t="s">
        <v>143</v>
      </c>
      <c r="I2704" s="189">
        <v>6.25E-2</v>
      </c>
      <c r="J2704" s="188">
        <v>1</v>
      </c>
      <c r="K2704" s="190">
        <v>1088</v>
      </c>
      <c r="L2704" s="94"/>
      <c r="M2704" s="189" t="s">
        <v>143</v>
      </c>
      <c r="N2704" s="189" t="s">
        <v>143</v>
      </c>
      <c r="O2704" s="189">
        <v>0.6</v>
      </c>
      <c r="P2704" s="189">
        <v>0.65700000000000003</v>
      </c>
      <c r="Q2704" s="189">
        <v>0.22900000000000001</v>
      </c>
      <c r="R2704" s="189">
        <v>0.28000000000000003</v>
      </c>
      <c r="S2704" s="189">
        <v>2.3E-2</v>
      </c>
      <c r="T2704" s="189">
        <v>4.3999999999999997E-2</v>
      </c>
      <c r="U2704" s="189">
        <v>1E-3</v>
      </c>
      <c r="V2704" s="189">
        <v>7.0000000000000001E-3</v>
      </c>
      <c r="W2704" s="189">
        <v>1.4E-2</v>
      </c>
      <c r="X2704" s="189">
        <v>3.2000000000000001E-2</v>
      </c>
      <c r="Y2704" s="189" t="s">
        <v>143</v>
      </c>
      <c r="Z2704" s="189" t="s">
        <v>143</v>
      </c>
      <c r="AA2704" s="189">
        <v>0.05</v>
      </c>
      <c r="AB2704" s="189">
        <v>7.8E-2</v>
      </c>
    </row>
    <row r="2705" spans="1:28" x14ac:dyDescent="0.25">
      <c r="A2705" s="94" t="s">
        <v>4218</v>
      </c>
      <c r="B2705" s="189" t="s">
        <v>143</v>
      </c>
      <c r="C2705" s="189">
        <v>0.23809523809523808</v>
      </c>
      <c r="D2705" s="189">
        <v>0.36450216450216449</v>
      </c>
      <c r="E2705" s="189">
        <v>0.12034632034632034</v>
      </c>
      <c r="F2705" s="189">
        <v>1.2987012987012988E-2</v>
      </c>
      <c r="G2705" s="189">
        <v>0.23290043290043291</v>
      </c>
      <c r="H2705" s="189" t="s">
        <v>143</v>
      </c>
      <c r="I2705" s="189">
        <v>3.1168831168831169E-2</v>
      </c>
      <c r="J2705" s="188">
        <v>1</v>
      </c>
      <c r="K2705" s="190">
        <v>1155</v>
      </c>
      <c r="L2705" s="94"/>
      <c r="M2705" s="189" t="s">
        <v>143</v>
      </c>
      <c r="N2705" s="189" t="s">
        <v>143</v>
      </c>
      <c r="O2705" s="189">
        <v>0.214</v>
      </c>
      <c r="P2705" s="189">
        <v>0.26400000000000001</v>
      </c>
      <c r="Q2705" s="189">
        <v>0.33700000000000002</v>
      </c>
      <c r="R2705" s="189">
        <v>0.39300000000000002</v>
      </c>
      <c r="S2705" s="189">
        <v>0.10299999999999999</v>
      </c>
      <c r="T2705" s="189">
        <v>0.14000000000000001</v>
      </c>
      <c r="U2705" s="189">
        <v>8.0000000000000002E-3</v>
      </c>
      <c r="V2705" s="189">
        <v>2.1000000000000001E-2</v>
      </c>
      <c r="W2705" s="189">
        <v>0.20899999999999999</v>
      </c>
      <c r="X2705" s="189">
        <v>0.25800000000000001</v>
      </c>
      <c r="Y2705" s="189" t="s">
        <v>143</v>
      </c>
      <c r="Z2705" s="189" t="s">
        <v>143</v>
      </c>
      <c r="AA2705" s="189">
        <v>2.3E-2</v>
      </c>
      <c r="AB2705" s="189">
        <v>4.2999999999999997E-2</v>
      </c>
    </row>
    <row r="2706" spans="1:28" x14ac:dyDescent="0.25">
      <c r="A2706" s="94" t="s">
        <v>4219</v>
      </c>
      <c r="B2706" s="189" t="s">
        <v>143</v>
      </c>
      <c r="C2706" s="189">
        <v>0.42519685039370081</v>
      </c>
      <c r="D2706" s="189">
        <v>0.19797525309336333</v>
      </c>
      <c r="E2706" s="189">
        <v>6.1867266591676039E-2</v>
      </c>
      <c r="F2706" s="189">
        <v>7.9865016872890895E-2</v>
      </c>
      <c r="G2706" s="189">
        <v>0.21147356580427445</v>
      </c>
      <c r="H2706" s="189">
        <v>3.3745781777277839E-3</v>
      </c>
      <c r="I2706" s="189">
        <v>2.0247469066366704E-2</v>
      </c>
      <c r="J2706" s="188">
        <v>1</v>
      </c>
      <c r="K2706" s="190">
        <v>889</v>
      </c>
      <c r="L2706" s="94"/>
      <c r="M2706" s="189" t="s">
        <v>143</v>
      </c>
      <c r="N2706" s="189" t="s">
        <v>143</v>
      </c>
      <c r="O2706" s="189">
        <v>0.39300000000000002</v>
      </c>
      <c r="P2706" s="189">
        <v>0.45800000000000002</v>
      </c>
      <c r="Q2706" s="189">
        <v>0.17299999999999999</v>
      </c>
      <c r="R2706" s="189">
        <v>0.22500000000000001</v>
      </c>
      <c r="S2706" s="189">
        <v>4.8000000000000001E-2</v>
      </c>
      <c r="T2706" s="189">
        <v>0.08</v>
      </c>
      <c r="U2706" s="189">
        <v>6.4000000000000001E-2</v>
      </c>
      <c r="V2706" s="189">
        <v>0.1</v>
      </c>
      <c r="W2706" s="189">
        <v>0.186</v>
      </c>
      <c r="X2706" s="189">
        <v>0.24</v>
      </c>
      <c r="Y2706" s="189">
        <v>1E-3</v>
      </c>
      <c r="Z2706" s="189">
        <v>0.01</v>
      </c>
      <c r="AA2706" s="189">
        <v>1.2999999999999999E-2</v>
      </c>
      <c r="AB2706" s="189">
        <v>3.2000000000000001E-2</v>
      </c>
    </row>
    <row r="2707" spans="1:28" x14ac:dyDescent="0.25">
      <c r="A2707" s="94" t="s">
        <v>4220</v>
      </c>
      <c r="B2707" s="189" t="s">
        <v>143</v>
      </c>
      <c r="C2707" s="189">
        <v>0.15757575757575756</v>
      </c>
      <c r="D2707" s="189">
        <v>0.24727272727272728</v>
      </c>
      <c r="E2707" s="189">
        <v>9.2121212121212118E-2</v>
      </c>
      <c r="F2707" s="189">
        <v>3.7575757575757575E-2</v>
      </c>
      <c r="G2707" s="189">
        <v>0.44</v>
      </c>
      <c r="H2707" s="189">
        <v>7.2727272727272727E-3</v>
      </c>
      <c r="I2707" s="189">
        <v>1.8181818181818181E-2</v>
      </c>
      <c r="J2707" s="188">
        <v>1</v>
      </c>
      <c r="K2707" s="190">
        <v>825</v>
      </c>
      <c r="L2707" s="94"/>
      <c r="M2707" s="189" t="s">
        <v>143</v>
      </c>
      <c r="N2707" s="189" t="s">
        <v>143</v>
      </c>
      <c r="O2707" s="189">
        <v>0.13400000000000001</v>
      </c>
      <c r="P2707" s="189">
        <v>0.184</v>
      </c>
      <c r="Q2707" s="189">
        <v>0.219</v>
      </c>
      <c r="R2707" s="189">
        <v>0.27800000000000002</v>
      </c>
      <c r="S2707" s="189">
        <v>7.3999999999999996E-2</v>
      </c>
      <c r="T2707" s="189">
        <v>0.114</v>
      </c>
      <c r="U2707" s="189">
        <v>2.7E-2</v>
      </c>
      <c r="V2707" s="189">
        <v>5.2999999999999999E-2</v>
      </c>
      <c r="W2707" s="189">
        <v>0.40600000000000003</v>
      </c>
      <c r="X2707" s="189">
        <v>0.47399999999999998</v>
      </c>
      <c r="Y2707" s="189">
        <v>3.0000000000000001E-3</v>
      </c>
      <c r="Z2707" s="189">
        <v>1.6E-2</v>
      </c>
      <c r="AA2707" s="189">
        <v>1.0999999999999999E-2</v>
      </c>
      <c r="AB2707" s="189">
        <v>0.03</v>
      </c>
    </row>
    <row r="2708" spans="1:28" x14ac:dyDescent="0.25">
      <c r="A2708" s="94" t="s">
        <v>4221</v>
      </c>
      <c r="B2708" s="189" t="s">
        <v>143</v>
      </c>
      <c r="C2708" s="189">
        <v>0.39341620626151014</v>
      </c>
      <c r="D2708" s="189">
        <v>0.43416206261510126</v>
      </c>
      <c r="E2708" s="189">
        <v>6.2154696132596686E-2</v>
      </c>
      <c r="F2708" s="189">
        <v>1.841620626151013E-2</v>
      </c>
      <c r="G2708" s="189">
        <v>6.3075506445672197E-2</v>
      </c>
      <c r="H2708" s="189">
        <v>1.6114180478821363E-3</v>
      </c>
      <c r="I2708" s="189">
        <v>2.716390423572744E-2</v>
      </c>
      <c r="J2708" s="188">
        <v>0.99999999999999989</v>
      </c>
      <c r="K2708" s="190">
        <v>4344</v>
      </c>
      <c r="L2708" s="94"/>
      <c r="M2708" s="189" t="s">
        <v>143</v>
      </c>
      <c r="N2708" s="189" t="s">
        <v>143</v>
      </c>
      <c r="O2708" s="189">
        <v>0.379</v>
      </c>
      <c r="P2708" s="189">
        <v>0.40799999999999997</v>
      </c>
      <c r="Q2708" s="189">
        <v>0.41899999999999998</v>
      </c>
      <c r="R2708" s="189">
        <v>0.44900000000000001</v>
      </c>
      <c r="S2708" s="189">
        <v>5.5E-2</v>
      </c>
      <c r="T2708" s="189">
        <v>7.0000000000000007E-2</v>
      </c>
      <c r="U2708" s="189">
        <v>1.4999999999999999E-2</v>
      </c>
      <c r="V2708" s="189">
        <v>2.3E-2</v>
      </c>
      <c r="W2708" s="189">
        <v>5.6000000000000001E-2</v>
      </c>
      <c r="X2708" s="189">
        <v>7.0999999999999994E-2</v>
      </c>
      <c r="Y2708" s="189">
        <v>1E-3</v>
      </c>
      <c r="Z2708" s="189">
        <v>3.0000000000000001E-3</v>
      </c>
      <c r="AA2708" s="189">
        <v>2.3E-2</v>
      </c>
      <c r="AB2708" s="189">
        <v>3.2000000000000001E-2</v>
      </c>
    </row>
    <row r="2709" spans="1:28" x14ac:dyDescent="0.25">
      <c r="A2709" s="94" t="s">
        <v>4222</v>
      </c>
      <c r="B2709" s="189" t="s">
        <v>143</v>
      </c>
      <c r="C2709" s="189">
        <v>0.49597238204833144</v>
      </c>
      <c r="D2709" s="189">
        <v>0.33947065592635212</v>
      </c>
      <c r="E2709" s="189">
        <v>6.4441887226697359E-2</v>
      </c>
      <c r="F2709" s="189">
        <v>4.6029919447640967E-3</v>
      </c>
      <c r="G2709" s="189">
        <v>7.0195627157652471E-2</v>
      </c>
      <c r="H2709" s="189" t="s">
        <v>143</v>
      </c>
      <c r="I2709" s="189">
        <v>2.5316455696202531E-2</v>
      </c>
      <c r="J2709" s="188">
        <v>1</v>
      </c>
      <c r="K2709" s="190">
        <v>869</v>
      </c>
      <c r="L2709" s="94"/>
      <c r="M2709" s="189" t="s">
        <v>143</v>
      </c>
      <c r="N2709" s="189" t="s">
        <v>143</v>
      </c>
      <c r="O2709" s="189">
        <v>0.46300000000000002</v>
      </c>
      <c r="P2709" s="189">
        <v>0.52900000000000003</v>
      </c>
      <c r="Q2709" s="189">
        <v>0.309</v>
      </c>
      <c r="R2709" s="189">
        <v>0.372</v>
      </c>
      <c r="S2709" s="189">
        <v>0.05</v>
      </c>
      <c r="T2709" s="189">
        <v>8.3000000000000004E-2</v>
      </c>
      <c r="U2709" s="189">
        <v>2E-3</v>
      </c>
      <c r="V2709" s="189">
        <v>1.2E-2</v>
      </c>
      <c r="W2709" s="189">
        <v>5.5E-2</v>
      </c>
      <c r="X2709" s="189">
        <v>8.8999999999999996E-2</v>
      </c>
      <c r="Y2709" s="189" t="s">
        <v>143</v>
      </c>
      <c r="Z2709" s="189" t="s">
        <v>143</v>
      </c>
      <c r="AA2709" s="189">
        <v>1.7000000000000001E-2</v>
      </c>
      <c r="AB2709" s="189">
        <v>3.7999999999999999E-2</v>
      </c>
    </row>
    <row r="2710" spans="1:28" x14ac:dyDescent="0.25">
      <c r="A2710" s="94" t="s">
        <v>4223</v>
      </c>
      <c r="B2710" s="189">
        <v>4.4683301343570056E-2</v>
      </c>
      <c r="C2710" s="189">
        <v>0.3450287907869482</v>
      </c>
      <c r="D2710" s="189">
        <v>0.23831094049904031</v>
      </c>
      <c r="E2710" s="189">
        <v>7.293666026871401E-2</v>
      </c>
      <c r="F2710" s="189">
        <v>1.4587332053742802E-2</v>
      </c>
      <c r="G2710" s="189">
        <v>0.24813819577735124</v>
      </c>
      <c r="H2710" s="189">
        <v>2.9942418426103646E-3</v>
      </c>
      <c r="I2710" s="189">
        <v>3.3320537428023031E-2</v>
      </c>
      <c r="J2710" s="188">
        <v>1</v>
      </c>
      <c r="K2710" s="190">
        <v>13025</v>
      </c>
      <c r="L2710" s="94"/>
      <c r="M2710" s="189">
        <v>4.1000000000000002E-2</v>
      </c>
      <c r="N2710" s="189">
        <v>4.8000000000000001E-2</v>
      </c>
      <c r="O2710" s="189">
        <v>0.33700000000000002</v>
      </c>
      <c r="P2710" s="189">
        <v>0.35299999999999998</v>
      </c>
      <c r="Q2710" s="189">
        <v>0.23100000000000001</v>
      </c>
      <c r="R2710" s="189">
        <v>0.246</v>
      </c>
      <c r="S2710" s="189">
        <v>6.9000000000000006E-2</v>
      </c>
      <c r="T2710" s="189">
        <v>7.8E-2</v>
      </c>
      <c r="U2710" s="189">
        <v>1.2999999999999999E-2</v>
      </c>
      <c r="V2710" s="189">
        <v>1.7000000000000001E-2</v>
      </c>
      <c r="W2710" s="189">
        <v>0.24099999999999999</v>
      </c>
      <c r="X2710" s="189">
        <v>0.25600000000000001</v>
      </c>
      <c r="Y2710" s="189">
        <v>2E-3</v>
      </c>
      <c r="Z2710" s="189">
        <v>4.0000000000000001E-3</v>
      </c>
      <c r="AA2710" s="189">
        <v>0.03</v>
      </c>
      <c r="AB2710" s="189">
        <v>3.6999999999999998E-2</v>
      </c>
    </row>
    <row r="2711" spans="1:28" x14ac:dyDescent="0.25">
      <c r="A2711" s="94" t="s">
        <v>4224</v>
      </c>
      <c r="B2711" s="189" t="s">
        <v>143</v>
      </c>
      <c r="C2711" s="189">
        <v>0.42190669371196754</v>
      </c>
      <c r="D2711" s="189">
        <v>0.2231237322515213</v>
      </c>
      <c r="E2711" s="189">
        <v>7.3022312373225151E-2</v>
      </c>
      <c r="F2711" s="189">
        <v>4.0567951318458417E-3</v>
      </c>
      <c r="G2711" s="189">
        <v>0.25963488843813387</v>
      </c>
      <c r="H2711" s="189">
        <v>2.0283975659229209E-3</v>
      </c>
      <c r="I2711" s="189">
        <v>1.6227180527383367E-2</v>
      </c>
      <c r="J2711" s="188">
        <v>0.99999999999999989</v>
      </c>
      <c r="K2711" s="190">
        <v>493</v>
      </c>
      <c r="L2711" s="94"/>
      <c r="M2711" s="189" t="s">
        <v>143</v>
      </c>
      <c r="N2711" s="189" t="s">
        <v>143</v>
      </c>
      <c r="O2711" s="189">
        <v>0.379</v>
      </c>
      <c r="P2711" s="189">
        <v>0.46600000000000003</v>
      </c>
      <c r="Q2711" s="189">
        <v>0.189</v>
      </c>
      <c r="R2711" s="189">
        <v>0.26200000000000001</v>
      </c>
      <c r="S2711" s="189">
        <v>5.2999999999999999E-2</v>
      </c>
      <c r="T2711" s="189">
        <v>9.9000000000000005E-2</v>
      </c>
      <c r="U2711" s="189">
        <v>1E-3</v>
      </c>
      <c r="V2711" s="189">
        <v>1.4999999999999999E-2</v>
      </c>
      <c r="W2711" s="189">
        <v>0.223</v>
      </c>
      <c r="X2711" s="189">
        <v>0.3</v>
      </c>
      <c r="Y2711" s="189">
        <v>0</v>
      </c>
      <c r="Z2711" s="189">
        <v>1.0999999999999999E-2</v>
      </c>
      <c r="AA2711" s="189">
        <v>8.0000000000000002E-3</v>
      </c>
      <c r="AB2711" s="189">
        <v>3.2000000000000001E-2</v>
      </c>
    </row>
    <row r="2712" spans="1:28" x14ac:dyDescent="0.25">
      <c r="A2712" s="94" t="s">
        <v>4225</v>
      </c>
      <c r="B2712" s="189" t="s">
        <v>143</v>
      </c>
      <c r="C2712" s="189">
        <v>0.13813813813813813</v>
      </c>
      <c r="D2712" s="189">
        <v>0.19519519519519518</v>
      </c>
      <c r="E2712" s="189">
        <v>4.8048048048048048E-2</v>
      </c>
      <c r="F2712" s="189">
        <v>3.003003003003003E-3</v>
      </c>
      <c r="G2712" s="189">
        <v>0.57357357357357353</v>
      </c>
      <c r="H2712" s="189">
        <v>1.8018018018018018E-2</v>
      </c>
      <c r="I2712" s="189">
        <v>2.4024024024024024E-2</v>
      </c>
      <c r="J2712" s="188">
        <v>0.99999999999999989</v>
      </c>
      <c r="K2712" s="190">
        <v>333</v>
      </c>
      <c r="L2712" s="94"/>
      <c r="M2712" s="189" t="s">
        <v>143</v>
      </c>
      <c r="N2712" s="189" t="s">
        <v>143</v>
      </c>
      <c r="O2712" s="189">
        <v>0.105</v>
      </c>
      <c r="P2712" s="189">
        <v>0.17899999999999999</v>
      </c>
      <c r="Q2712" s="189">
        <v>0.156</v>
      </c>
      <c r="R2712" s="189">
        <v>0.24099999999999999</v>
      </c>
      <c r="S2712" s="189">
        <v>0.03</v>
      </c>
      <c r="T2712" s="189">
        <v>7.6999999999999999E-2</v>
      </c>
      <c r="U2712" s="189">
        <v>1E-3</v>
      </c>
      <c r="V2712" s="189">
        <v>1.7000000000000001E-2</v>
      </c>
      <c r="W2712" s="189">
        <v>0.52</v>
      </c>
      <c r="X2712" s="189">
        <v>0.626</v>
      </c>
      <c r="Y2712" s="189">
        <v>8.0000000000000002E-3</v>
      </c>
      <c r="Z2712" s="189">
        <v>3.9E-2</v>
      </c>
      <c r="AA2712" s="189">
        <v>1.2E-2</v>
      </c>
      <c r="AB2712" s="189">
        <v>4.7E-2</v>
      </c>
    </row>
    <row r="2713" spans="1:28" x14ac:dyDescent="0.25">
      <c r="A2713" s="94" t="s">
        <v>4226</v>
      </c>
      <c r="B2713" s="189">
        <v>0.39538714991762769</v>
      </c>
      <c r="C2713" s="189" t="s">
        <v>143</v>
      </c>
      <c r="D2713" s="189">
        <v>0.53212520593080725</v>
      </c>
      <c r="E2713" s="189">
        <v>2.5535420098846788E-2</v>
      </c>
      <c r="F2713" s="189">
        <v>8.2372322899505767E-4</v>
      </c>
      <c r="G2713" s="189">
        <v>1.070840197693575E-2</v>
      </c>
      <c r="H2713" s="189" t="s">
        <v>143</v>
      </c>
      <c r="I2713" s="189">
        <v>3.5420098846787477E-2</v>
      </c>
      <c r="J2713" s="188">
        <v>1</v>
      </c>
      <c r="K2713" s="190">
        <v>1214</v>
      </c>
      <c r="L2713" s="94"/>
      <c r="M2713" s="189">
        <v>0.36799999999999999</v>
      </c>
      <c r="N2713" s="189">
        <v>0.42299999999999999</v>
      </c>
      <c r="O2713" s="189" t="s">
        <v>143</v>
      </c>
      <c r="P2713" s="189" t="s">
        <v>143</v>
      </c>
      <c r="Q2713" s="189">
        <v>0.504</v>
      </c>
      <c r="R2713" s="189">
        <v>0.56000000000000005</v>
      </c>
      <c r="S2713" s="189">
        <v>1.7999999999999999E-2</v>
      </c>
      <c r="T2713" s="189">
        <v>3.5999999999999997E-2</v>
      </c>
      <c r="U2713" s="189">
        <v>0</v>
      </c>
      <c r="V2713" s="189">
        <v>5.0000000000000001E-3</v>
      </c>
      <c r="W2713" s="189">
        <v>6.0000000000000001E-3</v>
      </c>
      <c r="X2713" s="189">
        <v>1.7999999999999999E-2</v>
      </c>
      <c r="Y2713" s="189" t="s">
        <v>143</v>
      </c>
      <c r="Z2713" s="189" t="s">
        <v>143</v>
      </c>
      <c r="AA2713" s="189">
        <v>2.5999999999999999E-2</v>
      </c>
      <c r="AB2713" s="189">
        <v>4.7E-2</v>
      </c>
    </row>
    <row r="2714" spans="1:28" x14ac:dyDescent="0.25">
      <c r="A2714" s="94" t="s">
        <v>4227</v>
      </c>
      <c r="B2714" s="189">
        <v>9.7080787508486088E-2</v>
      </c>
      <c r="C2714" s="189">
        <v>0.32518669382213172</v>
      </c>
      <c r="D2714" s="189">
        <v>0.22674813306177868</v>
      </c>
      <c r="E2714" s="189">
        <v>5.0237610319076711E-2</v>
      </c>
      <c r="F2714" s="189">
        <v>2.1045485403937542E-2</v>
      </c>
      <c r="G2714" s="189">
        <v>0.25865580448065173</v>
      </c>
      <c r="H2714" s="189">
        <v>4.0733197556008143E-3</v>
      </c>
      <c r="I2714" s="189">
        <v>1.6972165648336729E-2</v>
      </c>
      <c r="J2714" s="188">
        <v>1</v>
      </c>
      <c r="K2714" s="190">
        <v>1473</v>
      </c>
      <c r="L2714" s="94"/>
      <c r="M2714" s="189">
        <v>8.3000000000000004E-2</v>
      </c>
      <c r="N2714" s="189">
        <v>0.113</v>
      </c>
      <c r="O2714" s="189">
        <v>0.30199999999999999</v>
      </c>
      <c r="P2714" s="189">
        <v>0.35</v>
      </c>
      <c r="Q2714" s="189">
        <v>0.20599999999999999</v>
      </c>
      <c r="R2714" s="189">
        <v>0.249</v>
      </c>
      <c r="S2714" s="189">
        <v>0.04</v>
      </c>
      <c r="T2714" s="189">
        <v>6.3E-2</v>
      </c>
      <c r="U2714" s="189">
        <v>1.4999999999999999E-2</v>
      </c>
      <c r="V2714" s="189">
        <v>0.03</v>
      </c>
      <c r="W2714" s="189">
        <v>0.23699999999999999</v>
      </c>
      <c r="X2714" s="189">
        <v>0.28199999999999997</v>
      </c>
      <c r="Y2714" s="189">
        <v>2E-3</v>
      </c>
      <c r="Z2714" s="189">
        <v>8.9999999999999993E-3</v>
      </c>
      <c r="AA2714" s="189">
        <v>1.2E-2</v>
      </c>
      <c r="AB2714" s="189">
        <v>2.5000000000000001E-2</v>
      </c>
    </row>
    <row r="2715" spans="1:28" x14ac:dyDescent="0.25">
      <c r="A2715" s="94" t="s">
        <v>4228</v>
      </c>
      <c r="B2715" s="189">
        <v>0.21929332585530006</v>
      </c>
      <c r="C2715" s="189">
        <v>0.48401570386988224</v>
      </c>
      <c r="D2715" s="189">
        <v>6.8984856982613571E-2</v>
      </c>
      <c r="E2715" s="189">
        <v>2.5238362310712283E-2</v>
      </c>
      <c r="F2715" s="189">
        <v>5.6085249579360629E-4</v>
      </c>
      <c r="G2715" s="189">
        <v>0.12955692652832304</v>
      </c>
      <c r="H2715" s="189">
        <v>2.2434099831744251E-3</v>
      </c>
      <c r="I2715" s="189">
        <v>7.0106561974200787E-2</v>
      </c>
      <c r="J2715" s="188">
        <v>1</v>
      </c>
      <c r="K2715" s="190">
        <v>1783</v>
      </c>
      <c r="L2715" s="94"/>
      <c r="M2715" s="189">
        <v>0.20100000000000001</v>
      </c>
      <c r="N2715" s="189">
        <v>0.23899999999999999</v>
      </c>
      <c r="O2715" s="189">
        <v>0.46100000000000002</v>
      </c>
      <c r="P2715" s="189">
        <v>0.50700000000000001</v>
      </c>
      <c r="Q2715" s="189">
        <v>5.8000000000000003E-2</v>
      </c>
      <c r="R2715" s="189">
        <v>8.2000000000000003E-2</v>
      </c>
      <c r="S2715" s="189">
        <v>1.9E-2</v>
      </c>
      <c r="T2715" s="189">
        <v>3.4000000000000002E-2</v>
      </c>
      <c r="U2715" s="189">
        <v>0</v>
      </c>
      <c r="V2715" s="189">
        <v>3.0000000000000001E-3</v>
      </c>
      <c r="W2715" s="189">
        <v>0.115</v>
      </c>
      <c r="X2715" s="189">
        <v>0.14599999999999999</v>
      </c>
      <c r="Y2715" s="189">
        <v>1E-3</v>
      </c>
      <c r="Z2715" s="189">
        <v>6.0000000000000001E-3</v>
      </c>
      <c r="AA2715" s="189">
        <v>5.8999999999999997E-2</v>
      </c>
      <c r="AB2715" s="189">
        <v>8.3000000000000004E-2</v>
      </c>
    </row>
    <row r="2716" spans="1:28" x14ac:dyDescent="0.25">
      <c r="A2716" s="94" t="s">
        <v>4229</v>
      </c>
      <c r="B2716" s="189" t="s">
        <v>143</v>
      </c>
      <c r="C2716" s="189">
        <v>0.26354679802955666</v>
      </c>
      <c r="D2716" s="189">
        <v>0.32758620689655171</v>
      </c>
      <c r="E2716" s="189">
        <v>0.10098522167487685</v>
      </c>
      <c r="F2716" s="189">
        <v>1.4778325123152709E-2</v>
      </c>
      <c r="G2716" s="189">
        <v>0.27093596059113301</v>
      </c>
      <c r="H2716" s="189">
        <v>4.9261083743842365E-3</v>
      </c>
      <c r="I2716" s="189">
        <v>1.7241379310344827E-2</v>
      </c>
      <c r="J2716" s="188">
        <v>1</v>
      </c>
      <c r="K2716" s="190">
        <v>406</v>
      </c>
      <c r="L2716" s="94"/>
      <c r="M2716" s="189" t="s">
        <v>143</v>
      </c>
      <c r="N2716" s="189" t="s">
        <v>143</v>
      </c>
      <c r="O2716" s="189">
        <v>0.223</v>
      </c>
      <c r="P2716" s="189">
        <v>0.308</v>
      </c>
      <c r="Q2716" s="189">
        <v>0.28399999999999997</v>
      </c>
      <c r="R2716" s="189">
        <v>0.375</v>
      </c>
      <c r="S2716" s="189">
        <v>7.4999999999999997E-2</v>
      </c>
      <c r="T2716" s="189">
        <v>0.13400000000000001</v>
      </c>
      <c r="U2716" s="189">
        <v>7.0000000000000001E-3</v>
      </c>
      <c r="V2716" s="189">
        <v>3.2000000000000001E-2</v>
      </c>
      <c r="W2716" s="189">
        <v>0.23</v>
      </c>
      <c r="X2716" s="189">
        <v>0.316</v>
      </c>
      <c r="Y2716" s="189">
        <v>1E-3</v>
      </c>
      <c r="Z2716" s="189">
        <v>1.7999999999999999E-2</v>
      </c>
      <c r="AA2716" s="189">
        <v>8.0000000000000002E-3</v>
      </c>
      <c r="AB2716" s="189">
        <v>3.5000000000000003E-2</v>
      </c>
    </row>
    <row r="2717" spans="1:28" x14ac:dyDescent="0.25">
      <c r="A2717" s="94" t="s">
        <v>4230</v>
      </c>
      <c r="B2717" s="189" t="s">
        <v>143</v>
      </c>
      <c r="C2717" s="189">
        <v>0.28873585833743237</v>
      </c>
      <c r="D2717" s="189">
        <v>0.21741269060501722</v>
      </c>
      <c r="E2717" s="189">
        <v>0.11362518445646827</v>
      </c>
      <c r="F2717" s="189">
        <v>1.3772749631087064E-2</v>
      </c>
      <c r="G2717" s="189">
        <v>0.34333497294638465</v>
      </c>
      <c r="H2717" s="189">
        <v>2.9513034923757992E-3</v>
      </c>
      <c r="I2717" s="189">
        <v>2.0167240531234629E-2</v>
      </c>
      <c r="J2717" s="188">
        <v>1</v>
      </c>
      <c r="K2717" s="190">
        <v>2033</v>
      </c>
      <c r="L2717" s="94"/>
      <c r="M2717" s="189" t="s">
        <v>143</v>
      </c>
      <c r="N2717" s="189" t="s">
        <v>143</v>
      </c>
      <c r="O2717" s="189">
        <v>0.26900000000000002</v>
      </c>
      <c r="P2717" s="189">
        <v>0.309</v>
      </c>
      <c r="Q2717" s="189">
        <v>0.2</v>
      </c>
      <c r="R2717" s="189">
        <v>0.23599999999999999</v>
      </c>
      <c r="S2717" s="189">
        <v>0.10100000000000001</v>
      </c>
      <c r="T2717" s="189">
        <v>0.128</v>
      </c>
      <c r="U2717" s="189">
        <v>0.01</v>
      </c>
      <c r="V2717" s="189">
        <v>0.02</v>
      </c>
      <c r="W2717" s="189">
        <v>0.32300000000000001</v>
      </c>
      <c r="X2717" s="189">
        <v>0.36399999999999999</v>
      </c>
      <c r="Y2717" s="189">
        <v>1E-3</v>
      </c>
      <c r="Z2717" s="189">
        <v>6.0000000000000001E-3</v>
      </c>
      <c r="AA2717" s="189">
        <v>1.4999999999999999E-2</v>
      </c>
      <c r="AB2717" s="189">
        <v>2.7E-2</v>
      </c>
    </row>
    <row r="2718" spans="1:28" x14ac:dyDescent="0.25">
      <c r="A2718" s="94" t="s">
        <v>4231</v>
      </c>
      <c r="B2718" s="189" t="s">
        <v>143</v>
      </c>
      <c r="C2718" s="189">
        <v>0.57468354430379742</v>
      </c>
      <c r="D2718" s="189">
        <v>0.27594936708860762</v>
      </c>
      <c r="E2718" s="189">
        <v>3.0379746835443037E-2</v>
      </c>
      <c r="F2718" s="189">
        <v>2.5316455696202532E-3</v>
      </c>
      <c r="G2718" s="189">
        <v>3.0379746835443037E-2</v>
      </c>
      <c r="H2718" s="189" t="s">
        <v>143</v>
      </c>
      <c r="I2718" s="189">
        <v>8.6075949367088608E-2</v>
      </c>
      <c r="J2718" s="188">
        <v>1</v>
      </c>
      <c r="K2718" s="190">
        <v>395</v>
      </c>
      <c r="L2718" s="94"/>
      <c r="M2718" s="189" t="s">
        <v>143</v>
      </c>
      <c r="N2718" s="189" t="s">
        <v>143</v>
      </c>
      <c r="O2718" s="189">
        <v>0.52500000000000002</v>
      </c>
      <c r="P2718" s="189">
        <v>0.622</v>
      </c>
      <c r="Q2718" s="189">
        <v>0.23400000000000001</v>
      </c>
      <c r="R2718" s="189">
        <v>0.32200000000000001</v>
      </c>
      <c r="S2718" s="189">
        <v>1.7000000000000001E-2</v>
      </c>
      <c r="T2718" s="189">
        <v>5.1999999999999998E-2</v>
      </c>
      <c r="U2718" s="189">
        <v>0</v>
      </c>
      <c r="V2718" s="189">
        <v>1.4E-2</v>
      </c>
      <c r="W2718" s="189">
        <v>1.7000000000000001E-2</v>
      </c>
      <c r="X2718" s="189">
        <v>5.1999999999999998E-2</v>
      </c>
      <c r="Y2718" s="189" t="s">
        <v>143</v>
      </c>
      <c r="Z2718" s="189" t="s">
        <v>143</v>
      </c>
      <c r="AA2718" s="189">
        <v>6.2E-2</v>
      </c>
      <c r="AB2718" s="189">
        <v>0.11799999999999999</v>
      </c>
    </row>
    <row r="2719" spans="1:28" x14ac:dyDescent="0.25">
      <c r="A2719" s="94" t="s">
        <v>4232</v>
      </c>
      <c r="B2719" s="189" t="s">
        <v>143</v>
      </c>
      <c r="C2719" s="189">
        <v>0.29890109890109889</v>
      </c>
      <c r="D2719" s="189">
        <v>0.31868131868131866</v>
      </c>
      <c r="E2719" s="189">
        <v>7.6923076923076927E-2</v>
      </c>
      <c r="F2719" s="189">
        <v>1.5384615384615385E-2</v>
      </c>
      <c r="G2719" s="189">
        <v>0.26593406593406593</v>
      </c>
      <c r="H2719" s="189" t="s">
        <v>143</v>
      </c>
      <c r="I2719" s="189">
        <v>2.4175824175824177E-2</v>
      </c>
      <c r="J2719" s="188">
        <v>0.99999999999999989</v>
      </c>
      <c r="K2719" s="190">
        <v>455</v>
      </c>
      <c r="L2719" s="94"/>
      <c r="M2719" s="189" t="s">
        <v>143</v>
      </c>
      <c r="N2719" s="189" t="s">
        <v>143</v>
      </c>
      <c r="O2719" s="189">
        <v>0.25900000000000001</v>
      </c>
      <c r="P2719" s="189">
        <v>0.34300000000000003</v>
      </c>
      <c r="Q2719" s="189">
        <v>0.27800000000000002</v>
      </c>
      <c r="R2719" s="189">
        <v>0.36299999999999999</v>
      </c>
      <c r="S2719" s="189">
        <v>5.6000000000000001E-2</v>
      </c>
      <c r="T2719" s="189">
        <v>0.105</v>
      </c>
      <c r="U2719" s="189">
        <v>7.0000000000000001E-3</v>
      </c>
      <c r="V2719" s="189">
        <v>3.1E-2</v>
      </c>
      <c r="W2719" s="189">
        <v>0.22700000000000001</v>
      </c>
      <c r="X2719" s="189">
        <v>0.308</v>
      </c>
      <c r="Y2719" s="189" t="s">
        <v>143</v>
      </c>
      <c r="Z2719" s="189" t="s">
        <v>143</v>
      </c>
      <c r="AA2719" s="189">
        <v>1.4E-2</v>
      </c>
      <c r="AB2719" s="189">
        <v>4.2999999999999997E-2</v>
      </c>
    </row>
    <row r="2720" spans="1:28" x14ac:dyDescent="0.25">
      <c r="A2720" s="94" t="s">
        <v>4233</v>
      </c>
      <c r="B2720" s="189" t="s">
        <v>143</v>
      </c>
      <c r="C2720" s="189">
        <v>0.41317365269461076</v>
      </c>
      <c r="D2720" s="189">
        <v>0.17664670658682635</v>
      </c>
      <c r="E2720" s="189">
        <v>4.790419161676647E-2</v>
      </c>
      <c r="F2720" s="189">
        <v>8.3832335329341312E-2</v>
      </c>
      <c r="G2720" s="189">
        <v>0.25149700598802394</v>
      </c>
      <c r="H2720" s="189">
        <v>2.9940119760479044E-3</v>
      </c>
      <c r="I2720" s="189">
        <v>2.3952095808383235E-2</v>
      </c>
      <c r="J2720" s="188">
        <v>0.99999999999999989</v>
      </c>
      <c r="K2720" s="190">
        <v>334</v>
      </c>
      <c r="L2720" s="94"/>
      <c r="M2720" s="189" t="s">
        <v>143</v>
      </c>
      <c r="N2720" s="189" t="s">
        <v>143</v>
      </c>
      <c r="O2720" s="189">
        <v>0.36199999999999999</v>
      </c>
      <c r="P2720" s="189">
        <v>0.46700000000000003</v>
      </c>
      <c r="Q2720" s="189">
        <v>0.13900000000000001</v>
      </c>
      <c r="R2720" s="189">
        <v>0.221</v>
      </c>
      <c r="S2720" s="189">
        <v>0.03</v>
      </c>
      <c r="T2720" s="189">
        <v>7.5999999999999998E-2</v>
      </c>
      <c r="U2720" s="189">
        <v>5.8999999999999997E-2</v>
      </c>
      <c r="V2720" s="189">
        <v>0.11799999999999999</v>
      </c>
      <c r="W2720" s="189">
        <v>0.20799999999999999</v>
      </c>
      <c r="X2720" s="189">
        <v>0.30099999999999999</v>
      </c>
      <c r="Y2720" s="189">
        <v>1E-3</v>
      </c>
      <c r="Z2720" s="189">
        <v>1.7000000000000001E-2</v>
      </c>
      <c r="AA2720" s="189">
        <v>1.2E-2</v>
      </c>
      <c r="AB2720" s="189">
        <v>4.7E-2</v>
      </c>
    </row>
    <row r="2721" spans="1:28" x14ac:dyDescent="0.25">
      <c r="A2721" s="94" t="s">
        <v>4234</v>
      </c>
      <c r="B2721" s="189" t="s">
        <v>143</v>
      </c>
      <c r="C2721" s="189">
        <v>0.15240641711229946</v>
      </c>
      <c r="D2721" s="189">
        <v>0.22994652406417113</v>
      </c>
      <c r="E2721" s="189">
        <v>7.7540106951871662E-2</v>
      </c>
      <c r="F2721" s="189">
        <v>1.3368983957219251E-2</v>
      </c>
      <c r="G2721" s="189">
        <v>0.48930481283422461</v>
      </c>
      <c r="H2721" s="189">
        <v>1.06951871657754E-2</v>
      </c>
      <c r="I2721" s="189">
        <v>2.6737967914438502E-2</v>
      </c>
      <c r="J2721" s="188">
        <v>1</v>
      </c>
      <c r="K2721" s="190">
        <v>374</v>
      </c>
      <c r="L2721" s="94"/>
      <c r="M2721" s="189" t="s">
        <v>143</v>
      </c>
      <c r="N2721" s="189" t="s">
        <v>143</v>
      </c>
      <c r="O2721" s="189">
        <v>0.12</v>
      </c>
      <c r="P2721" s="189">
        <v>0.192</v>
      </c>
      <c r="Q2721" s="189">
        <v>0.19</v>
      </c>
      <c r="R2721" s="189">
        <v>0.27500000000000002</v>
      </c>
      <c r="S2721" s="189">
        <v>5.5E-2</v>
      </c>
      <c r="T2721" s="189">
        <v>0.109</v>
      </c>
      <c r="U2721" s="189">
        <v>6.0000000000000001E-3</v>
      </c>
      <c r="V2721" s="189">
        <v>3.1E-2</v>
      </c>
      <c r="W2721" s="189">
        <v>0.439</v>
      </c>
      <c r="X2721" s="189">
        <v>0.54</v>
      </c>
      <c r="Y2721" s="189">
        <v>4.0000000000000001E-3</v>
      </c>
      <c r="Z2721" s="189">
        <v>2.7E-2</v>
      </c>
      <c r="AA2721" s="189">
        <v>1.4999999999999999E-2</v>
      </c>
      <c r="AB2721" s="189">
        <v>4.9000000000000002E-2</v>
      </c>
    </row>
    <row r="2722" spans="1:28" x14ac:dyDescent="0.25">
      <c r="A2722" s="94" t="s">
        <v>4235</v>
      </c>
      <c r="B2722" s="189" t="s">
        <v>143</v>
      </c>
      <c r="C2722" s="189">
        <v>0.45833333333333331</v>
      </c>
      <c r="D2722" s="189">
        <v>0.31184895833333331</v>
      </c>
      <c r="E2722" s="189">
        <v>5.7291666666666664E-2</v>
      </c>
      <c r="F2722" s="189">
        <v>7.161458333333333E-3</v>
      </c>
      <c r="G2722" s="189">
        <v>0.138671875</v>
      </c>
      <c r="H2722" s="189">
        <v>1.953125E-3</v>
      </c>
      <c r="I2722" s="189">
        <v>2.4739583333333332E-2</v>
      </c>
      <c r="J2722" s="188">
        <v>1</v>
      </c>
      <c r="K2722" s="190">
        <v>1536</v>
      </c>
      <c r="L2722" s="94"/>
      <c r="M2722" s="189" t="s">
        <v>143</v>
      </c>
      <c r="N2722" s="189" t="s">
        <v>143</v>
      </c>
      <c r="O2722" s="189">
        <v>0.434</v>
      </c>
      <c r="P2722" s="189">
        <v>0.48299999999999998</v>
      </c>
      <c r="Q2722" s="189">
        <v>0.28899999999999998</v>
      </c>
      <c r="R2722" s="189">
        <v>0.33500000000000002</v>
      </c>
      <c r="S2722" s="189">
        <v>4.7E-2</v>
      </c>
      <c r="T2722" s="189">
        <v>7.0000000000000007E-2</v>
      </c>
      <c r="U2722" s="189">
        <v>4.0000000000000001E-3</v>
      </c>
      <c r="V2722" s="189">
        <v>1.2999999999999999E-2</v>
      </c>
      <c r="W2722" s="189">
        <v>0.122</v>
      </c>
      <c r="X2722" s="189">
        <v>0.157</v>
      </c>
      <c r="Y2722" s="189">
        <v>1E-3</v>
      </c>
      <c r="Z2722" s="189">
        <v>6.0000000000000001E-3</v>
      </c>
      <c r="AA2722" s="189">
        <v>1.7999999999999999E-2</v>
      </c>
      <c r="AB2722" s="189">
        <v>3.4000000000000002E-2</v>
      </c>
    </row>
    <row r="2723" spans="1:28" x14ac:dyDescent="0.25">
      <c r="A2723" s="94" t="s">
        <v>4236</v>
      </c>
      <c r="B2723" s="189" t="s">
        <v>143</v>
      </c>
      <c r="C2723" s="189">
        <v>0.48765432098765432</v>
      </c>
      <c r="D2723" s="189">
        <v>0.26234567901234568</v>
      </c>
      <c r="E2723" s="189">
        <v>6.1728395061728392E-2</v>
      </c>
      <c r="F2723" s="189">
        <v>3.0864197530864196E-3</v>
      </c>
      <c r="G2723" s="189">
        <v>0.11728395061728394</v>
      </c>
      <c r="H2723" s="189" t="s">
        <v>143</v>
      </c>
      <c r="I2723" s="189">
        <v>6.7901234567901231E-2</v>
      </c>
      <c r="J2723" s="188">
        <v>1</v>
      </c>
      <c r="K2723" s="190">
        <v>324</v>
      </c>
      <c r="L2723" s="94"/>
      <c r="M2723" s="189" t="s">
        <v>143</v>
      </c>
      <c r="N2723" s="189" t="s">
        <v>143</v>
      </c>
      <c r="O2723" s="189">
        <v>0.434</v>
      </c>
      <c r="P2723" s="189">
        <v>0.54200000000000004</v>
      </c>
      <c r="Q2723" s="189">
        <v>0.217</v>
      </c>
      <c r="R2723" s="189">
        <v>0.313</v>
      </c>
      <c r="S2723" s="189">
        <v>0.04</v>
      </c>
      <c r="T2723" s="189">
        <v>9.2999999999999999E-2</v>
      </c>
      <c r="U2723" s="189">
        <v>1E-3</v>
      </c>
      <c r="V2723" s="189">
        <v>1.7000000000000001E-2</v>
      </c>
      <c r="W2723" s="189">
        <v>8.6999999999999994E-2</v>
      </c>
      <c r="X2723" s="189">
        <v>0.157</v>
      </c>
      <c r="Y2723" s="189" t="s">
        <v>143</v>
      </c>
      <c r="Z2723" s="189" t="s">
        <v>143</v>
      </c>
      <c r="AA2723" s="189">
        <v>4.4999999999999998E-2</v>
      </c>
      <c r="AB2723" s="189">
        <v>0.10100000000000001</v>
      </c>
    </row>
    <row r="2724" spans="1:28" x14ac:dyDescent="0.25">
      <c r="A2724" s="94" t="s">
        <v>4237</v>
      </c>
      <c r="B2724" s="189">
        <v>5.6449008590066525E-2</v>
      </c>
      <c r="C2724" s="189">
        <v>0.33546470322288963</v>
      </c>
      <c r="D2724" s="189">
        <v>0.24265323257766583</v>
      </c>
      <c r="E2724" s="189">
        <v>0.11677323516114448</v>
      </c>
      <c r="F2724" s="189">
        <v>1.5823806755796681E-2</v>
      </c>
      <c r="G2724" s="189">
        <v>0.20377187883485112</v>
      </c>
      <c r="H2724" s="189">
        <v>4.5210876445133368E-3</v>
      </c>
      <c r="I2724" s="189">
        <v>2.4543047213072402E-2</v>
      </c>
      <c r="J2724" s="188">
        <v>1</v>
      </c>
      <c r="K2724" s="190">
        <v>15483</v>
      </c>
      <c r="L2724" s="94"/>
      <c r="M2724" s="189">
        <v>5.2999999999999999E-2</v>
      </c>
      <c r="N2724" s="189">
        <v>0.06</v>
      </c>
      <c r="O2724" s="189">
        <v>0.32800000000000001</v>
      </c>
      <c r="P2724" s="189">
        <v>0.34300000000000003</v>
      </c>
      <c r="Q2724" s="189">
        <v>0.23599999999999999</v>
      </c>
      <c r="R2724" s="189">
        <v>0.249</v>
      </c>
      <c r="S2724" s="189">
        <v>0.112</v>
      </c>
      <c r="T2724" s="189">
        <v>0.122</v>
      </c>
      <c r="U2724" s="189">
        <v>1.4E-2</v>
      </c>
      <c r="V2724" s="189">
        <v>1.7999999999999999E-2</v>
      </c>
      <c r="W2724" s="189">
        <v>0.19800000000000001</v>
      </c>
      <c r="X2724" s="189">
        <v>0.21</v>
      </c>
      <c r="Y2724" s="189">
        <v>4.0000000000000001E-3</v>
      </c>
      <c r="Z2724" s="189">
        <v>6.0000000000000001E-3</v>
      </c>
      <c r="AA2724" s="189">
        <v>2.1999999999999999E-2</v>
      </c>
      <c r="AB2724" s="189">
        <v>2.7E-2</v>
      </c>
    </row>
    <row r="2725" spans="1:28" x14ac:dyDescent="0.25">
      <c r="A2725" s="94" t="s">
        <v>4238</v>
      </c>
      <c r="B2725" s="189" t="s">
        <v>143</v>
      </c>
      <c r="C2725" s="189">
        <v>0.36178861788617889</v>
      </c>
      <c r="D2725" s="189">
        <v>0.30691056910569103</v>
      </c>
      <c r="E2725" s="189">
        <v>0.1483739837398374</v>
      </c>
      <c r="F2725" s="189" t="s">
        <v>143</v>
      </c>
      <c r="G2725" s="189">
        <v>0.16056910569105692</v>
      </c>
      <c r="H2725" s="189">
        <v>8.130081300813009E-3</v>
      </c>
      <c r="I2725" s="189">
        <v>1.4227642276422764E-2</v>
      </c>
      <c r="J2725" s="188">
        <v>1.0000000000000002</v>
      </c>
      <c r="K2725" s="190">
        <v>492</v>
      </c>
      <c r="L2725" s="94"/>
      <c r="M2725" s="189" t="s">
        <v>143</v>
      </c>
      <c r="N2725" s="189" t="s">
        <v>143</v>
      </c>
      <c r="O2725" s="189">
        <v>0.32100000000000001</v>
      </c>
      <c r="P2725" s="189">
        <v>0.40500000000000003</v>
      </c>
      <c r="Q2725" s="189">
        <v>0.26800000000000002</v>
      </c>
      <c r="R2725" s="189">
        <v>0.34899999999999998</v>
      </c>
      <c r="S2725" s="189">
        <v>0.12</v>
      </c>
      <c r="T2725" s="189">
        <v>0.183</v>
      </c>
      <c r="U2725" s="189" t="s">
        <v>143</v>
      </c>
      <c r="V2725" s="189" t="s">
        <v>143</v>
      </c>
      <c r="W2725" s="189">
        <v>0.13100000000000001</v>
      </c>
      <c r="X2725" s="189">
        <v>0.19600000000000001</v>
      </c>
      <c r="Y2725" s="189">
        <v>3.0000000000000001E-3</v>
      </c>
      <c r="Z2725" s="189">
        <v>2.1000000000000001E-2</v>
      </c>
      <c r="AA2725" s="189">
        <v>7.0000000000000001E-3</v>
      </c>
      <c r="AB2725" s="189">
        <v>2.9000000000000001E-2</v>
      </c>
    </row>
    <row r="2726" spans="1:28" x14ac:dyDescent="0.25">
      <c r="A2726" s="94" t="s">
        <v>4239</v>
      </c>
      <c r="B2726" s="189" t="s">
        <v>143</v>
      </c>
      <c r="C2726" s="189">
        <v>9.0909090909090912E-2</v>
      </c>
      <c r="D2726" s="189">
        <v>0.22597402597402597</v>
      </c>
      <c r="E2726" s="189">
        <v>9.6103896103896108E-2</v>
      </c>
      <c r="F2726" s="189">
        <v>2.5974025974025974E-3</v>
      </c>
      <c r="G2726" s="189">
        <v>0.53766233766233762</v>
      </c>
      <c r="H2726" s="189">
        <v>2.5974025974025976E-2</v>
      </c>
      <c r="I2726" s="189">
        <v>2.0779220779220779E-2</v>
      </c>
      <c r="J2726" s="188">
        <v>1</v>
      </c>
      <c r="K2726" s="190">
        <v>385</v>
      </c>
      <c r="L2726" s="94"/>
      <c r="M2726" s="189" t="s">
        <v>143</v>
      </c>
      <c r="N2726" s="189" t="s">
        <v>143</v>
      </c>
      <c r="O2726" s="189">
        <v>6.6000000000000003E-2</v>
      </c>
      <c r="P2726" s="189">
        <v>0.124</v>
      </c>
      <c r="Q2726" s="189">
        <v>0.187</v>
      </c>
      <c r="R2726" s="189">
        <v>0.27</v>
      </c>
      <c r="S2726" s="189">
        <v>7.0999999999999994E-2</v>
      </c>
      <c r="T2726" s="189">
        <v>0.13</v>
      </c>
      <c r="U2726" s="189">
        <v>0</v>
      </c>
      <c r="V2726" s="189">
        <v>1.4999999999999999E-2</v>
      </c>
      <c r="W2726" s="189">
        <v>0.48799999999999999</v>
      </c>
      <c r="X2726" s="189">
        <v>0.58699999999999997</v>
      </c>
      <c r="Y2726" s="189">
        <v>1.4E-2</v>
      </c>
      <c r="Z2726" s="189">
        <v>4.7E-2</v>
      </c>
      <c r="AA2726" s="189">
        <v>1.0999999999999999E-2</v>
      </c>
      <c r="AB2726" s="189">
        <v>0.04</v>
      </c>
    </row>
    <row r="2727" spans="1:28" x14ac:dyDescent="0.25">
      <c r="A2727" s="94" t="s">
        <v>4240</v>
      </c>
      <c r="B2727" s="189">
        <v>0.41451612903225804</v>
      </c>
      <c r="C2727" s="189">
        <v>1.6129032258064516E-3</v>
      </c>
      <c r="D2727" s="189">
        <v>0.22096774193548388</v>
      </c>
      <c r="E2727" s="189">
        <v>0.29677419354838708</v>
      </c>
      <c r="F2727" s="189">
        <v>1.6129032258064516E-3</v>
      </c>
      <c r="G2727" s="189">
        <v>8.0645161290322578E-3</v>
      </c>
      <c r="H2727" s="189" t="s">
        <v>143</v>
      </c>
      <c r="I2727" s="189">
        <v>5.6451612903225805E-2</v>
      </c>
      <c r="J2727" s="188">
        <v>0.99999999999999989</v>
      </c>
      <c r="K2727" s="190">
        <v>620</v>
      </c>
      <c r="L2727" s="94"/>
      <c r="M2727" s="189">
        <v>0.376</v>
      </c>
      <c r="N2727" s="189">
        <v>0.45400000000000001</v>
      </c>
      <c r="O2727" s="189">
        <v>0</v>
      </c>
      <c r="P2727" s="189">
        <v>8.9999999999999993E-3</v>
      </c>
      <c r="Q2727" s="189">
        <v>0.19</v>
      </c>
      <c r="R2727" s="189">
        <v>0.255</v>
      </c>
      <c r="S2727" s="189">
        <v>0.26200000000000001</v>
      </c>
      <c r="T2727" s="189">
        <v>0.33400000000000002</v>
      </c>
      <c r="U2727" s="189">
        <v>0</v>
      </c>
      <c r="V2727" s="189">
        <v>8.9999999999999993E-3</v>
      </c>
      <c r="W2727" s="189">
        <v>3.0000000000000001E-3</v>
      </c>
      <c r="X2727" s="189">
        <v>1.9E-2</v>
      </c>
      <c r="Y2727" s="189" t="s">
        <v>143</v>
      </c>
      <c r="Z2727" s="189" t="s">
        <v>143</v>
      </c>
      <c r="AA2727" s="189">
        <v>4.1000000000000002E-2</v>
      </c>
      <c r="AB2727" s="189">
        <v>7.6999999999999999E-2</v>
      </c>
    </row>
    <row r="2728" spans="1:28" x14ac:dyDescent="0.25">
      <c r="A2728" s="94" t="s">
        <v>4241</v>
      </c>
      <c r="B2728" s="189">
        <v>7.7433628318584066E-2</v>
      </c>
      <c r="C2728" s="189">
        <v>0.28484513274336282</v>
      </c>
      <c r="D2728" s="189">
        <v>0.24944690265486727</v>
      </c>
      <c r="E2728" s="189">
        <v>0.10121681415929204</v>
      </c>
      <c r="F2728" s="189">
        <v>2.5995575221238937E-2</v>
      </c>
      <c r="G2728" s="189">
        <v>0.23949115044247787</v>
      </c>
      <c r="H2728" s="189">
        <v>2.2123893805309734E-3</v>
      </c>
      <c r="I2728" s="189">
        <v>1.9358407079646017E-2</v>
      </c>
      <c r="J2728" s="188">
        <v>0.99999999999999989</v>
      </c>
      <c r="K2728" s="190">
        <v>1808</v>
      </c>
      <c r="L2728" s="94"/>
      <c r="M2728" s="189">
        <v>6.6000000000000003E-2</v>
      </c>
      <c r="N2728" s="189">
        <v>9.0999999999999998E-2</v>
      </c>
      <c r="O2728" s="189">
        <v>0.26500000000000001</v>
      </c>
      <c r="P2728" s="189">
        <v>0.30599999999999999</v>
      </c>
      <c r="Q2728" s="189">
        <v>0.23</v>
      </c>
      <c r="R2728" s="189">
        <v>0.27</v>
      </c>
      <c r="S2728" s="189">
        <v>8.7999999999999995E-2</v>
      </c>
      <c r="T2728" s="189">
        <v>0.11600000000000001</v>
      </c>
      <c r="U2728" s="189">
        <v>0.02</v>
      </c>
      <c r="V2728" s="189">
        <v>3.4000000000000002E-2</v>
      </c>
      <c r="W2728" s="189">
        <v>0.22</v>
      </c>
      <c r="X2728" s="189">
        <v>0.26</v>
      </c>
      <c r="Y2728" s="189">
        <v>1E-3</v>
      </c>
      <c r="Z2728" s="189">
        <v>6.0000000000000001E-3</v>
      </c>
      <c r="AA2728" s="189">
        <v>1.4E-2</v>
      </c>
      <c r="AB2728" s="189">
        <v>2.7E-2</v>
      </c>
    </row>
    <row r="2729" spans="1:28" x14ac:dyDescent="0.25">
      <c r="A2729" s="94" t="s">
        <v>4242</v>
      </c>
      <c r="B2729" s="189">
        <v>0.31222123104371097</v>
      </c>
      <c r="C2729" s="189">
        <v>0.52497769848349685</v>
      </c>
      <c r="D2729" s="189">
        <v>7.4487065120428186E-2</v>
      </c>
      <c r="E2729" s="189">
        <v>1.7395182872435324E-2</v>
      </c>
      <c r="F2729" s="189">
        <v>8.9206066012488853E-4</v>
      </c>
      <c r="G2729" s="189">
        <v>3.7912578055307761E-2</v>
      </c>
      <c r="H2729" s="189">
        <v>2.2301516503122213E-3</v>
      </c>
      <c r="I2729" s="189">
        <v>2.9884032114183764E-2</v>
      </c>
      <c r="J2729" s="188">
        <v>1</v>
      </c>
      <c r="K2729" s="190">
        <v>2242</v>
      </c>
      <c r="L2729" s="94"/>
      <c r="M2729" s="189">
        <v>0.29299999999999998</v>
      </c>
      <c r="N2729" s="189">
        <v>0.33200000000000002</v>
      </c>
      <c r="O2729" s="189">
        <v>0.504</v>
      </c>
      <c r="P2729" s="189">
        <v>0.54600000000000004</v>
      </c>
      <c r="Q2729" s="189">
        <v>6.4000000000000001E-2</v>
      </c>
      <c r="R2729" s="189">
        <v>8.5999999999999993E-2</v>
      </c>
      <c r="S2729" s="189">
        <v>1.2999999999999999E-2</v>
      </c>
      <c r="T2729" s="189">
        <v>2.4E-2</v>
      </c>
      <c r="U2729" s="189">
        <v>0</v>
      </c>
      <c r="V2729" s="189">
        <v>3.0000000000000001E-3</v>
      </c>
      <c r="W2729" s="189">
        <v>3.1E-2</v>
      </c>
      <c r="X2729" s="189">
        <v>4.7E-2</v>
      </c>
      <c r="Y2729" s="189">
        <v>1E-3</v>
      </c>
      <c r="Z2729" s="189">
        <v>5.0000000000000001E-3</v>
      </c>
      <c r="AA2729" s="189">
        <v>2.4E-2</v>
      </c>
      <c r="AB2729" s="189">
        <v>3.7999999999999999E-2</v>
      </c>
    </row>
    <row r="2730" spans="1:28" x14ac:dyDescent="0.25">
      <c r="A2730" s="94" t="s">
        <v>4243</v>
      </c>
      <c r="B2730" s="189" t="s">
        <v>143</v>
      </c>
      <c r="C2730" s="189">
        <v>0.24628450106157113</v>
      </c>
      <c r="D2730" s="189">
        <v>0.29936305732484075</v>
      </c>
      <c r="E2730" s="189">
        <v>0.2505307855626327</v>
      </c>
      <c r="F2730" s="189">
        <v>6.369426751592357E-3</v>
      </c>
      <c r="G2730" s="189">
        <v>0.18259023354564755</v>
      </c>
      <c r="H2730" s="189">
        <v>2.1231422505307855E-3</v>
      </c>
      <c r="I2730" s="189">
        <v>1.2738853503184714E-2</v>
      </c>
      <c r="J2730" s="188">
        <v>1</v>
      </c>
      <c r="K2730" s="190">
        <v>471</v>
      </c>
      <c r="L2730" s="94"/>
      <c r="M2730" s="189" t="s">
        <v>143</v>
      </c>
      <c r="N2730" s="189" t="s">
        <v>143</v>
      </c>
      <c r="O2730" s="189">
        <v>0.21</v>
      </c>
      <c r="P2730" s="189">
        <v>0.28699999999999998</v>
      </c>
      <c r="Q2730" s="189">
        <v>0.26</v>
      </c>
      <c r="R2730" s="189">
        <v>0.34200000000000003</v>
      </c>
      <c r="S2730" s="189">
        <v>0.214</v>
      </c>
      <c r="T2730" s="189">
        <v>0.29199999999999998</v>
      </c>
      <c r="U2730" s="189">
        <v>2E-3</v>
      </c>
      <c r="V2730" s="189">
        <v>1.9E-2</v>
      </c>
      <c r="W2730" s="189">
        <v>0.15</v>
      </c>
      <c r="X2730" s="189">
        <v>0.22</v>
      </c>
      <c r="Y2730" s="189">
        <v>0</v>
      </c>
      <c r="Z2730" s="189">
        <v>1.2E-2</v>
      </c>
      <c r="AA2730" s="189">
        <v>6.0000000000000001E-3</v>
      </c>
      <c r="AB2730" s="189">
        <v>2.8000000000000001E-2</v>
      </c>
    </row>
    <row r="2731" spans="1:28" x14ac:dyDescent="0.25">
      <c r="A2731" s="94" t="s">
        <v>4244</v>
      </c>
      <c r="B2731" s="189" t="s">
        <v>143</v>
      </c>
      <c r="C2731" s="189">
        <v>0.29855810008481765</v>
      </c>
      <c r="D2731" s="189">
        <v>0.1993214588634436</v>
      </c>
      <c r="E2731" s="189">
        <v>0.13782866836301952</v>
      </c>
      <c r="F2731" s="189">
        <v>1.1874469889737066E-2</v>
      </c>
      <c r="G2731" s="189">
        <v>0.32654792196776927</v>
      </c>
      <c r="H2731" s="189">
        <v>6.7854113655640372E-3</v>
      </c>
      <c r="I2731" s="189">
        <v>1.9083969465648856E-2</v>
      </c>
      <c r="J2731" s="188">
        <v>0.99999999999999989</v>
      </c>
      <c r="K2731" s="190">
        <v>2358</v>
      </c>
      <c r="L2731" s="94"/>
      <c r="M2731" s="189" t="s">
        <v>143</v>
      </c>
      <c r="N2731" s="189" t="s">
        <v>143</v>
      </c>
      <c r="O2731" s="189">
        <v>0.28000000000000003</v>
      </c>
      <c r="P2731" s="189">
        <v>0.317</v>
      </c>
      <c r="Q2731" s="189">
        <v>0.184</v>
      </c>
      <c r="R2731" s="189">
        <v>0.216</v>
      </c>
      <c r="S2731" s="189">
        <v>0.125</v>
      </c>
      <c r="T2731" s="189">
        <v>0.152</v>
      </c>
      <c r="U2731" s="189">
        <v>8.0000000000000002E-3</v>
      </c>
      <c r="V2731" s="189">
        <v>1.7000000000000001E-2</v>
      </c>
      <c r="W2731" s="189">
        <v>0.308</v>
      </c>
      <c r="X2731" s="189">
        <v>0.34599999999999997</v>
      </c>
      <c r="Y2731" s="189">
        <v>4.0000000000000001E-3</v>
      </c>
      <c r="Z2731" s="189">
        <v>1.0999999999999999E-2</v>
      </c>
      <c r="AA2731" s="189">
        <v>1.4E-2</v>
      </c>
      <c r="AB2731" s="189">
        <v>2.5000000000000001E-2</v>
      </c>
    </row>
    <row r="2732" spans="1:28" x14ac:dyDescent="0.25">
      <c r="A2732" s="94" t="s">
        <v>4245</v>
      </c>
      <c r="B2732" s="189" t="s">
        <v>143</v>
      </c>
      <c r="C2732" s="189">
        <v>0.56810631229235875</v>
      </c>
      <c r="D2732" s="189">
        <v>0.27574750830564781</v>
      </c>
      <c r="E2732" s="189">
        <v>7.9734219269102985E-2</v>
      </c>
      <c r="F2732" s="189">
        <v>4.9833887043189366E-3</v>
      </c>
      <c r="G2732" s="189">
        <v>1.9933554817275746E-2</v>
      </c>
      <c r="H2732" s="189" t="s">
        <v>143</v>
      </c>
      <c r="I2732" s="189">
        <v>5.1495016611295678E-2</v>
      </c>
      <c r="J2732" s="188">
        <v>0.99999999999999989</v>
      </c>
      <c r="K2732" s="190">
        <v>602</v>
      </c>
      <c r="L2732" s="94"/>
      <c r="M2732" s="189" t="s">
        <v>143</v>
      </c>
      <c r="N2732" s="189" t="s">
        <v>143</v>
      </c>
      <c r="O2732" s="189">
        <v>0.52800000000000002</v>
      </c>
      <c r="P2732" s="189">
        <v>0.60699999999999998</v>
      </c>
      <c r="Q2732" s="189">
        <v>0.24199999999999999</v>
      </c>
      <c r="R2732" s="189">
        <v>0.313</v>
      </c>
      <c r="S2732" s="189">
        <v>6.0999999999999999E-2</v>
      </c>
      <c r="T2732" s="189">
        <v>0.104</v>
      </c>
      <c r="U2732" s="189">
        <v>2E-3</v>
      </c>
      <c r="V2732" s="189">
        <v>1.4999999999999999E-2</v>
      </c>
      <c r="W2732" s="189">
        <v>1.0999999999999999E-2</v>
      </c>
      <c r="X2732" s="189">
        <v>3.5000000000000003E-2</v>
      </c>
      <c r="Y2732" s="189" t="s">
        <v>143</v>
      </c>
      <c r="Z2732" s="189" t="s">
        <v>143</v>
      </c>
      <c r="AA2732" s="189">
        <v>3.6999999999999998E-2</v>
      </c>
      <c r="AB2732" s="189">
        <v>7.1999999999999995E-2</v>
      </c>
    </row>
    <row r="2733" spans="1:28" x14ac:dyDescent="0.25">
      <c r="A2733" s="94" t="s">
        <v>4246</v>
      </c>
      <c r="B2733" s="189" t="s">
        <v>143</v>
      </c>
      <c r="C2733" s="189">
        <v>0.22645290581162325</v>
      </c>
      <c r="D2733" s="189">
        <v>0.32464929859719438</v>
      </c>
      <c r="E2733" s="189">
        <v>0.16032064128256512</v>
      </c>
      <c r="F2733" s="189">
        <v>1.2024048096192385E-2</v>
      </c>
      <c r="G2733" s="189">
        <v>0.25851703406813625</v>
      </c>
      <c r="H2733" s="189">
        <v>2.004008016032064E-3</v>
      </c>
      <c r="I2733" s="189">
        <v>1.6032064128256512E-2</v>
      </c>
      <c r="J2733" s="188">
        <v>0.99999999999999989</v>
      </c>
      <c r="K2733" s="190">
        <v>499</v>
      </c>
      <c r="L2733" s="94"/>
      <c r="M2733" s="189" t="s">
        <v>143</v>
      </c>
      <c r="N2733" s="189" t="s">
        <v>143</v>
      </c>
      <c r="O2733" s="189">
        <v>0.192</v>
      </c>
      <c r="P2733" s="189">
        <v>0.26500000000000001</v>
      </c>
      <c r="Q2733" s="189">
        <v>0.28499999999999998</v>
      </c>
      <c r="R2733" s="189">
        <v>0.36699999999999999</v>
      </c>
      <c r="S2733" s="189">
        <v>0.13100000000000001</v>
      </c>
      <c r="T2733" s="189">
        <v>0.19500000000000001</v>
      </c>
      <c r="U2733" s="189">
        <v>6.0000000000000001E-3</v>
      </c>
      <c r="V2733" s="189">
        <v>2.5999999999999999E-2</v>
      </c>
      <c r="W2733" s="189">
        <v>0.222</v>
      </c>
      <c r="X2733" s="189">
        <v>0.29899999999999999</v>
      </c>
      <c r="Y2733" s="189">
        <v>0</v>
      </c>
      <c r="Z2733" s="189">
        <v>1.0999999999999999E-2</v>
      </c>
      <c r="AA2733" s="189">
        <v>8.0000000000000002E-3</v>
      </c>
      <c r="AB2733" s="189">
        <v>3.1E-2</v>
      </c>
    </row>
    <row r="2734" spans="1:28" x14ac:dyDescent="0.25">
      <c r="A2734" s="94" t="s">
        <v>4247</v>
      </c>
      <c r="B2734" s="189" t="s">
        <v>143</v>
      </c>
      <c r="C2734" s="189">
        <v>0.39302325581395348</v>
      </c>
      <c r="D2734" s="189">
        <v>0.21860465116279071</v>
      </c>
      <c r="E2734" s="189">
        <v>7.6744186046511634E-2</v>
      </c>
      <c r="F2734" s="189">
        <v>8.6046511627906982E-2</v>
      </c>
      <c r="G2734" s="189">
        <v>0.20465116279069767</v>
      </c>
      <c r="H2734" s="189">
        <v>2.3255813953488372E-3</v>
      </c>
      <c r="I2734" s="189">
        <v>1.8604651162790697E-2</v>
      </c>
      <c r="J2734" s="188">
        <v>1</v>
      </c>
      <c r="K2734" s="190">
        <v>430</v>
      </c>
      <c r="L2734" s="94"/>
      <c r="M2734" s="189" t="s">
        <v>143</v>
      </c>
      <c r="N2734" s="189" t="s">
        <v>143</v>
      </c>
      <c r="O2734" s="189">
        <v>0.34799999999999998</v>
      </c>
      <c r="P2734" s="189">
        <v>0.44</v>
      </c>
      <c r="Q2734" s="189">
        <v>0.182</v>
      </c>
      <c r="R2734" s="189">
        <v>0.26</v>
      </c>
      <c r="S2734" s="189">
        <v>5.5E-2</v>
      </c>
      <c r="T2734" s="189">
        <v>0.106</v>
      </c>
      <c r="U2734" s="189">
        <v>6.3E-2</v>
      </c>
      <c r="V2734" s="189">
        <v>0.11600000000000001</v>
      </c>
      <c r="W2734" s="189">
        <v>0.16900000000000001</v>
      </c>
      <c r="X2734" s="189">
        <v>0.245</v>
      </c>
      <c r="Y2734" s="189">
        <v>0</v>
      </c>
      <c r="Z2734" s="189">
        <v>1.2999999999999999E-2</v>
      </c>
      <c r="AA2734" s="189">
        <v>8.9999999999999993E-3</v>
      </c>
      <c r="AB2734" s="189">
        <v>3.5999999999999997E-2</v>
      </c>
    </row>
    <row r="2735" spans="1:28" x14ac:dyDescent="0.25">
      <c r="A2735" s="94" t="s">
        <v>4248</v>
      </c>
      <c r="B2735" s="189" t="s">
        <v>143</v>
      </c>
      <c r="C2735" s="189">
        <v>0.16581632653061223</v>
      </c>
      <c r="D2735" s="189">
        <v>0.20153061224489796</v>
      </c>
      <c r="E2735" s="189">
        <v>0.13775510204081631</v>
      </c>
      <c r="F2735" s="189">
        <v>1.020408163265306E-2</v>
      </c>
      <c r="G2735" s="189">
        <v>0.46173469387755101</v>
      </c>
      <c r="H2735" s="189">
        <v>2.5510204081632651E-3</v>
      </c>
      <c r="I2735" s="189">
        <v>2.0408163265306121E-2</v>
      </c>
      <c r="J2735" s="188">
        <v>0.99999999999999989</v>
      </c>
      <c r="K2735" s="190">
        <v>392</v>
      </c>
      <c r="L2735" s="94"/>
      <c r="M2735" s="189" t="s">
        <v>143</v>
      </c>
      <c r="N2735" s="189" t="s">
        <v>143</v>
      </c>
      <c r="O2735" s="189">
        <v>0.13200000000000001</v>
      </c>
      <c r="P2735" s="189">
        <v>0.20599999999999999</v>
      </c>
      <c r="Q2735" s="189">
        <v>0.16500000000000001</v>
      </c>
      <c r="R2735" s="189">
        <v>0.24399999999999999</v>
      </c>
      <c r="S2735" s="189">
        <v>0.107</v>
      </c>
      <c r="T2735" s="189">
        <v>0.17499999999999999</v>
      </c>
      <c r="U2735" s="189">
        <v>4.0000000000000001E-3</v>
      </c>
      <c r="V2735" s="189">
        <v>2.5999999999999999E-2</v>
      </c>
      <c r="W2735" s="189">
        <v>0.41299999999999998</v>
      </c>
      <c r="X2735" s="189">
        <v>0.51100000000000001</v>
      </c>
      <c r="Y2735" s="189">
        <v>0</v>
      </c>
      <c r="Z2735" s="189">
        <v>1.4E-2</v>
      </c>
      <c r="AA2735" s="189">
        <v>0.01</v>
      </c>
      <c r="AB2735" s="189">
        <v>0.04</v>
      </c>
    </row>
    <row r="2736" spans="1:28" x14ac:dyDescent="0.25">
      <c r="A2736" s="94" t="s">
        <v>4249</v>
      </c>
      <c r="B2736" s="189" t="s">
        <v>143</v>
      </c>
      <c r="C2736" s="189">
        <v>0.39028213166144199</v>
      </c>
      <c r="D2736" s="189">
        <v>0.35997910135841171</v>
      </c>
      <c r="E2736" s="189">
        <v>0.11285266457680251</v>
      </c>
      <c r="F2736" s="189">
        <v>1.671891327063741E-2</v>
      </c>
      <c r="G2736" s="189">
        <v>8.9341692789968646E-2</v>
      </c>
      <c r="H2736" s="189">
        <v>3.6572622779519333E-3</v>
      </c>
      <c r="I2736" s="189">
        <v>2.7168234064785787E-2</v>
      </c>
      <c r="J2736" s="188">
        <v>1</v>
      </c>
      <c r="K2736" s="190">
        <v>1914</v>
      </c>
      <c r="L2736" s="94"/>
      <c r="M2736" s="189" t="s">
        <v>143</v>
      </c>
      <c r="N2736" s="189" t="s">
        <v>143</v>
      </c>
      <c r="O2736" s="189">
        <v>0.36899999999999999</v>
      </c>
      <c r="P2736" s="189">
        <v>0.41199999999999998</v>
      </c>
      <c r="Q2736" s="189">
        <v>0.33900000000000002</v>
      </c>
      <c r="R2736" s="189">
        <v>0.38200000000000001</v>
      </c>
      <c r="S2736" s="189">
        <v>9.9000000000000005E-2</v>
      </c>
      <c r="T2736" s="189">
        <v>0.128</v>
      </c>
      <c r="U2736" s="189">
        <v>1.2E-2</v>
      </c>
      <c r="V2736" s="189">
        <v>2.4E-2</v>
      </c>
      <c r="W2736" s="189">
        <v>7.6999999999999999E-2</v>
      </c>
      <c r="X2736" s="189">
        <v>0.10299999999999999</v>
      </c>
      <c r="Y2736" s="189">
        <v>2E-3</v>
      </c>
      <c r="Z2736" s="189">
        <v>8.0000000000000002E-3</v>
      </c>
      <c r="AA2736" s="189">
        <v>2.1000000000000001E-2</v>
      </c>
      <c r="AB2736" s="189">
        <v>3.5000000000000003E-2</v>
      </c>
    </row>
    <row r="2737" spans="1:28" x14ac:dyDescent="0.25">
      <c r="A2737" s="94" t="s">
        <v>4250</v>
      </c>
      <c r="B2737" s="189" t="s">
        <v>143</v>
      </c>
      <c r="C2737" s="189">
        <v>0.54670329670329665</v>
      </c>
      <c r="D2737" s="189">
        <v>0.27472527472527475</v>
      </c>
      <c r="E2737" s="189">
        <v>6.043956043956044E-2</v>
      </c>
      <c r="F2737" s="189" t="s">
        <v>143</v>
      </c>
      <c r="G2737" s="189">
        <v>8.7912087912087919E-2</v>
      </c>
      <c r="H2737" s="189">
        <v>2.7472527472527475E-3</v>
      </c>
      <c r="I2737" s="189">
        <v>2.7472527472527472E-2</v>
      </c>
      <c r="J2737" s="188">
        <v>1</v>
      </c>
      <c r="K2737" s="190">
        <v>364</v>
      </c>
      <c r="L2737" s="94"/>
      <c r="M2737" s="189" t="s">
        <v>143</v>
      </c>
      <c r="N2737" s="189" t="s">
        <v>143</v>
      </c>
      <c r="O2737" s="189">
        <v>0.495</v>
      </c>
      <c r="P2737" s="189">
        <v>0.59699999999999998</v>
      </c>
      <c r="Q2737" s="189">
        <v>0.23100000000000001</v>
      </c>
      <c r="R2737" s="189">
        <v>0.32300000000000001</v>
      </c>
      <c r="S2737" s="189">
        <v>0.04</v>
      </c>
      <c r="T2737" s="189">
        <v>0.09</v>
      </c>
      <c r="U2737" s="189" t="s">
        <v>143</v>
      </c>
      <c r="V2737" s="189" t="s">
        <v>143</v>
      </c>
      <c r="W2737" s="189">
        <v>6.3E-2</v>
      </c>
      <c r="X2737" s="189">
        <v>0.121</v>
      </c>
      <c r="Y2737" s="189">
        <v>0</v>
      </c>
      <c r="Z2737" s="189">
        <v>1.4999999999999999E-2</v>
      </c>
      <c r="AA2737" s="189">
        <v>1.4999999999999999E-2</v>
      </c>
      <c r="AB2737" s="189">
        <v>0.05</v>
      </c>
    </row>
    <row r="2738" spans="1:28" x14ac:dyDescent="0.25">
      <c r="A2738" s="94" t="s">
        <v>4251</v>
      </c>
      <c r="B2738" s="189">
        <v>6.0576234788833214E-2</v>
      </c>
      <c r="C2738" s="189">
        <v>0.36439692197566215</v>
      </c>
      <c r="D2738" s="189">
        <v>0.22615425912670006</v>
      </c>
      <c r="E2738" s="189">
        <v>9.5785612025769504E-2</v>
      </c>
      <c r="F2738" s="189">
        <v>1.5390121689334287E-2</v>
      </c>
      <c r="G2738" s="189">
        <v>0.207319255547602</v>
      </c>
      <c r="H2738" s="189">
        <v>3.937007874015748E-3</v>
      </c>
      <c r="I2738" s="189">
        <v>2.6440586972083034E-2</v>
      </c>
      <c r="J2738" s="188">
        <v>1</v>
      </c>
      <c r="K2738" s="190">
        <v>22352</v>
      </c>
      <c r="L2738" s="94"/>
      <c r="M2738" s="189">
        <v>5.8000000000000003E-2</v>
      </c>
      <c r="N2738" s="189">
        <v>6.4000000000000001E-2</v>
      </c>
      <c r="O2738" s="189">
        <v>0.35799999999999998</v>
      </c>
      <c r="P2738" s="189">
        <v>0.371</v>
      </c>
      <c r="Q2738" s="189">
        <v>0.221</v>
      </c>
      <c r="R2738" s="189">
        <v>0.23200000000000001</v>
      </c>
      <c r="S2738" s="189">
        <v>9.1999999999999998E-2</v>
      </c>
      <c r="T2738" s="189">
        <v>0.1</v>
      </c>
      <c r="U2738" s="189">
        <v>1.4E-2</v>
      </c>
      <c r="V2738" s="189">
        <v>1.7000000000000001E-2</v>
      </c>
      <c r="W2738" s="189">
        <v>0.20200000000000001</v>
      </c>
      <c r="X2738" s="189">
        <v>0.21299999999999999</v>
      </c>
      <c r="Y2738" s="189">
        <v>3.0000000000000001E-3</v>
      </c>
      <c r="Z2738" s="189">
        <v>5.0000000000000001E-3</v>
      </c>
      <c r="AA2738" s="189">
        <v>2.4E-2</v>
      </c>
      <c r="AB2738" s="189">
        <v>2.9000000000000001E-2</v>
      </c>
    </row>
    <row r="2739" spans="1:28" x14ac:dyDescent="0.25">
      <c r="A2739" s="94" t="s">
        <v>4252</v>
      </c>
      <c r="B2739" s="189" t="s">
        <v>143</v>
      </c>
      <c r="C2739" s="189">
        <v>0.40375586854460094</v>
      </c>
      <c r="D2739" s="189">
        <v>0.24726134585289514</v>
      </c>
      <c r="E2739" s="189">
        <v>0.15805946791862285</v>
      </c>
      <c r="F2739" s="189">
        <v>3.1298904538341159E-3</v>
      </c>
      <c r="G2739" s="189">
        <v>0.17527386541471049</v>
      </c>
      <c r="H2739" s="189">
        <v>3.1298904538341159E-3</v>
      </c>
      <c r="I2739" s="189">
        <v>9.3896713615023476E-3</v>
      </c>
      <c r="J2739" s="188">
        <v>1</v>
      </c>
      <c r="K2739" s="190">
        <v>639</v>
      </c>
      <c r="L2739" s="94"/>
      <c r="M2739" s="189" t="s">
        <v>143</v>
      </c>
      <c r="N2739" s="189" t="s">
        <v>143</v>
      </c>
      <c r="O2739" s="189">
        <v>0.36599999999999999</v>
      </c>
      <c r="P2739" s="189">
        <v>0.442</v>
      </c>
      <c r="Q2739" s="189">
        <v>0.215</v>
      </c>
      <c r="R2739" s="189">
        <v>0.28199999999999997</v>
      </c>
      <c r="S2739" s="189">
        <v>0.13200000000000001</v>
      </c>
      <c r="T2739" s="189">
        <v>0.188</v>
      </c>
      <c r="U2739" s="189">
        <v>1E-3</v>
      </c>
      <c r="V2739" s="189">
        <v>1.0999999999999999E-2</v>
      </c>
      <c r="W2739" s="189">
        <v>0.14799999999999999</v>
      </c>
      <c r="X2739" s="189">
        <v>0.20699999999999999</v>
      </c>
      <c r="Y2739" s="189">
        <v>1E-3</v>
      </c>
      <c r="Z2739" s="189">
        <v>1.0999999999999999E-2</v>
      </c>
      <c r="AA2739" s="189">
        <v>4.0000000000000001E-3</v>
      </c>
      <c r="AB2739" s="189">
        <v>0.02</v>
      </c>
    </row>
    <row r="2740" spans="1:28" x14ac:dyDescent="0.25">
      <c r="A2740" s="94" t="s">
        <v>4253</v>
      </c>
      <c r="B2740" s="189" t="s">
        <v>143</v>
      </c>
      <c r="C2740" s="189">
        <v>0.14263074484944532</v>
      </c>
      <c r="D2740" s="189">
        <v>0.20126782884310618</v>
      </c>
      <c r="E2740" s="189">
        <v>6.6561014263074481E-2</v>
      </c>
      <c r="F2740" s="189">
        <v>1.5847860538827259E-3</v>
      </c>
      <c r="G2740" s="189">
        <v>0.54992076069730589</v>
      </c>
      <c r="H2740" s="189">
        <v>1.7432646592709985E-2</v>
      </c>
      <c r="I2740" s="189">
        <v>2.0602218700475437E-2</v>
      </c>
      <c r="J2740" s="188">
        <v>0.99999999999999989</v>
      </c>
      <c r="K2740" s="190">
        <v>631</v>
      </c>
      <c r="L2740" s="94"/>
      <c r="M2740" s="189" t="s">
        <v>143</v>
      </c>
      <c r="N2740" s="189" t="s">
        <v>143</v>
      </c>
      <c r="O2740" s="189">
        <v>0.11799999999999999</v>
      </c>
      <c r="P2740" s="189">
        <v>0.17199999999999999</v>
      </c>
      <c r="Q2740" s="189">
        <v>0.17199999999999999</v>
      </c>
      <c r="R2740" s="189">
        <v>0.23400000000000001</v>
      </c>
      <c r="S2740" s="189">
        <v>0.05</v>
      </c>
      <c r="T2740" s="189">
        <v>8.8999999999999996E-2</v>
      </c>
      <c r="U2740" s="189">
        <v>0</v>
      </c>
      <c r="V2740" s="189">
        <v>8.9999999999999993E-3</v>
      </c>
      <c r="W2740" s="189">
        <v>0.51100000000000001</v>
      </c>
      <c r="X2740" s="189">
        <v>0.58799999999999997</v>
      </c>
      <c r="Y2740" s="189">
        <v>0.01</v>
      </c>
      <c r="Z2740" s="189">
        <v>3.1E-2</v>
      </c>
      <c r="AA2740" s="189">
        <v>1.2E-2</v>
      </c>
      <c r="AB2740" s="189">
        <v>3.5000000000000003E-2</v>
      </c>
    </row>
    <row r="2741" spans="1:28" x14ac:dyDescent="0.25">
      <c r="A2741" s="94" t="s">
        <v>4254</v>
      </c>
      <c r="B2741" s="189">
        <v>0.46413849958779885</v>
      </c>
      <c r="C2741" s="189">
        <v>8.2440230832646333E-4</v>
      </c>
      <c r="D2741" s="189">
        <v>0.29596042868920031</v>
      </c>
      <c r="E2741" s="189">
        <v>0.1368507831821929</v>
      </c>
      <c r="F2741" s="189">
        <v>7.1310799670239081E-2</v>
      </c>
      <c r="G2741" s="189">
        <v>8.2440230832646327E-3</v>
      </c>
      <c r="H2741" s="189" t="s">
        <v>143</v>
      </c>
      <c r="I2741" s="189">
        <v>2.2671063478977741E-2</v>
      </c>
      <c r="J2741" s="188">
        <v>1</v>
      </c>
      <c r="K2741" s="190">
        <v>2426</v>
      </c>
      <c r="L2741" s="94"/>
      <c r="M2741" s="189">
        <v>0.44400000000000001</v>
      </c>
      <c r="N2741" s="189">
        <v>0.48399999999999999</v>
      </c>
      <c r="O2741" s="189">
        <v>0</v>
      </c>
      <c r="P2741" s="189">
        <v>3.0000000000000001E-3</v>
      </c>
      <c r="Q2741" s="189">
        <v>0.27800000000000002</v>
      </c>
      <c r="R2741" s="189">
        <v>0.314</v>
      </c>
      <c r="S2741" s="189">
        <v>0.124</v>
      </c>
      <c r="T2741" s="189">
        <v>0.151</v>
      </c>
      <c r="U2741" s="189">
        <v>6.2E-2</v>
      </c>
      <c r="V2741" s="189">
        <v>8.2000000000000003E-2</v>
      </c>
      <c r="W2741" s="189">
        <v>5.0000000000000001E-3</v>
      </c>
      <c r="X2741" s="189">
        <v>1.2999999999999999E-2</v>
      </c>
      <c r="Y2741" s="189" t="s">
        <v>143</v>
      </c>
      <c r="Z2741" s="189" t="s">
        <v>143</v>
      </c>
      <c r="AA2741" s="189">
        <v>1.7000000000000001E-2</v>
      </c>
      <c r="AB2741" s="189">
        <v>2.9000000000000001E-2</v>
      </c>
    </row>
    <row r="2742" spans="1:28" x14ac:dyDescent="0.25">
      <c r="A2742" s="94" t="s">
        <v>4255</v>
      </c>
      <c r="B2742" s="189">
        <v>9.662921348314607E-2</v>
      </c>
      <c r="C2742" s="189">
        <v>0.3202247191011236</v>
      </c>
      <c r="D2742" s="189">
        <v>0.22022471910112359</v>
      </c>
      <c r="E2742" s="189">
        <v>6.329588014981273E-2</v>
      </c>
      <c r="F2742" s="189">
        <v>2.8464419475655429E-2</v>
      </c>
      <c r="G2742" s="189">
        <v>0.24831460674157305</v>
      </c>
      <c r="H2742" s="189">
        <v>2.2471910112359553E-3</v>
      </c>
      <c r="I2742" s="189">
        <v>2.0599250936329586E-2</v>
      </c>
      <c r="J2742" s="188">
        <v>1</v>
      </c>
      <c r="K2742" s="190">
        <v>2670</v>
      </c>
      <c r="L2742" s="94"/>
      <c r="M2742" s="189">
        <v>8.5999999999999993E-2</v>
      </c>
      <c r="N2742" s="189">
        <v>0.108</v>
      </c>
      <c r="O2742" s="189">
        <v>0.30299999999999999</v>
      </c>
      <c r="P2742" s="189">
        <v>0.33800000000000002</v>
      </c>
      <c r="Q2742" s="189">
        <v>0.20499999999999999</v>
      </c>
      <c r="R2742" s="189">
        <v>0.23599999999999999</v>
      </c>
      <c r="S2742" s="189">
        <v>5.5E-2</v>
      </c>
      <c r="T2742" s="189">
        <v>7.2999999999999995E-2</v>
      </c>
      <c r="U2742" s="189">
        <v>2.3E-2</v>
      </c>
      <c r="V2742" s="189">
        <v>3.5000000000000003E-2</v>
      </c>
      <c r="W2742" s="189">
        <v>0.23200000000000001</v>
      </c>
      <c r="X2742" s="189">
        <v>0.26500000000000001</v>
      </c>
      <c r="Y2742" s="189">
        <v>1E-3</v>
      </c>
      <c r="Z2742" s="189">
        <v>5.0000000000000001E-3</v>
      </c>
      <c r="AA2742" s="189">
        <v>1.6E-2</v>
      </c>
      <c r="AB2742" s="189">
        <v>2.7E-2</v>
      </c>
    </row>
    <row r="2743" spans="1:28" x14ac:dyDescent="0.25">
      <c r="A2743" s="94" t="s">
        <v>4256</v>
      </c>
      <c r="B2743" s="189">
        <v>0.31040723981900453</v>
      </c>
      <c r="C2743" s="189">
        <v>0.5155354449472096</v>
      </c>
      <c r="D2743" s="189">
        <v>7.963800904977375E-2</v>
      </c>
      <c r="E2743" s="189">
        <v>2.3529411764705882E-2</v>
      </c>
      <c r="F2743" s="189">
        <v>3.0165912518853697E-4</v>
      </c>
      <c r="G2743" s="189">
        <v>3.6802413273001509E-2</v>
      </c>
      <c r="H2743" s="189">
        <v>2.7149321266968325E-3</v>
      </c>
      <c r="I2743" s="189">
        <v>3.1070889894419307E-2</v>
      </c>
      <c r="J2743" s="188">
        <v>0.99999999999999989</v>
      </c>
      <c r="K2743" s="190">
        <v>3315</v>
      </c>
      <c r="L2743" s="94"/>
      <c r="M2743" s="189">
        <v>0.29499999999999998</v>
      </c>
      <c r="N2743" s="189">
        <v>0.32600000000000001</v>
      </c>
      <c r="O2743" s="189">
        <v>0.499</v>
      </c>
      <c r="P2743" s="189">
        <v>0.53300000000000003</v>
      </c>
      <c r="Q2743" s="189">
        <v>7.0999999999999994E-2</v>
      </c>
      <c r="R2743" s="189">
        <v>8.8999999999999996E-2</v>
      </c>
      <c r="S2743" s="189">
        <v>1.9E-2</v>
      </c>
      <c r="T2743" s="189">
        <v>2.9000000000000001E-2</v>
      </c>
      <c r="U2743" s="189">
        <v>0</v>
      </c>
      <c r="V2743" s="189">
        <v>2E-3</v>
      </c>
      <c r="W2743" s="189">
        <v>3.1E-2</v>
      </c>
      <c r="X2743" s="189">
        <v>4.3999999999999997E-2</v>
      </c>
      <c r="Y2743" s="189">
        <v>1E-3</v>
      </c>
      <c r="Z2743" s="189">
        <v>5.0000000000000001E-3</v>
      </c>
      <c r="AA2743" s="189">
        <v>2.5999999999999999E-2</v>
      </c>
      <c r="AB2743" s="189">
        <v>3.7999999999999999E-2</v>
      </c>
    </row>
    <row r="2744" spans="1:28" x14ac:dyDescent="0.25">
      <c r="A2744" s="94" t="s">
        <v>4257</v>
      </c>
      <c r="B2744" s="189" t="s">
        <v>143</v>
      </c>
      <c r="C2744" s="189">
        <v>0.27992957746478875</v>
      </c>
      <c r="D2744" s="189">
        <v>0.24119718309859156</v>
      </c>
      <c r="E2744" s="189">
        <v>0.18838028169014084</v>
      </c>
      <c r="F2744" s="189">
        <v>5.2816901408450703E-3</v>
      </c>
      <c r="G2744" s="189">
        <v>0.25176056338028169</v>
      </c>
      <c r="H2744" s="189">
        <v>8.8028169014084511E-3</v>
      </c>
      <c r="I2744" s="189">
        <v>2.464788732394366E-2</v>
      </c>
      <c r="J2744" s="188">
        <v>1.0000000000000002</v>
      </c>
      <c r="K2744" s="190">
        <v>568</v>
      </c>
      <c r="L2744" s="94"/>
      <c r="M2744" s="189" t="s">
        <v>143</v>
      </c>
      <c r="N2744" s="189" t="s">
        <v>143</v>
      </c>
      <c r="O2744" s="189">
        <v>0.245</v>
      </c>
      <c r="P2744" s="189">
        <v>0.318</v>
      </c>
      <c r="Q2744" s="189">
        <v>0.20799999999999999</v>
      </c>
      <c r="R2744" s="189">
        <v>0.27800000000000002</v>
      </c>
      <c r="S2744" s="189">
        <v>0.158</v>
      </c>
      <c r="T2744" s="189">
        <v>0.223</v>
      </c>
      <c r="U2744" s="189">
        <v>2E-3</v>
      </c>
      <c r="V2744" s="189">
        <v>1.4999999999999999E-2</v>
      </c>
      <c r="W2744" s="189">
        <v>0.218</v>
      </c>
      <c r="X2744" s="189">
        <v>0.28899999999999998</v>
      </c>
      <c r="Y2744" s="189">
        <v>4.0000000000000001E-3</v>
      </c>
      <c r="Z2744" s="189">
        <v>0.02</v>
      </c>
      <c r="AA2744" s="189">
        <v>1.4999999999999999E-2</v>
      </c>
      <c r="AB2744" s="189">
        <v>4.1000000000000002E-2</v>
      </c>
    </row>
    <row r="2745" spans="1:28" x14ac:dyDescent="0.25">
      <c r="A2745" s="94" t="s">
        <v>4258</v>
      </c>
      <c r="B2745" s="189" t="s">
        <v>143</v>
      </c>
      <c r="C2745" s="189">
        <v>0.31353744005901879</v>
      </c>
      <c r="D2745" s="189">
        <v>0.20250829952047214</v>
      </c>
      <c r="E2745" s="189">
        <v>9.3323496864625599E-2</v>
      </c>
      <c r="F2745" s="189">
        <v>9.5905569900405756E-3</v>
      </c>
      <c r="G2745" s="189">
        <v>0.35669494651420142</v>
      </c>
      <c r="H2745" s="189">
        <v>6.6396163777203985E-3</v>
      </c>
      <c r="I2745" s="189">
        <v>1.7705643673921061E-2</v>
      </c>
      <c r="J2745" s="188">
        <v>0.99999999999999989</v>
      </c>
      <c r="K2745" s="190">
        <v>2711</v>
      </c>
      <c r="L2745" s="94"/>
      <c r="M2745" s="189" t="s">
        <v>143</v>
      </c>
      <c r="N2745" s="189" t="s">
        <v>143</v>
      </c>
      <c r="O2745" s="189">
        <v>0.29599999999999999</v>
      </c>
      <c r="P2745" s="189">
        <v>0.33100000000000002</v>
      </c>
      <c r="Q2745" s="189">
        <v>0.188</v>
      </c>
      <c r="R2745" s="189">
        <v>0.218</v>
      </c>
      <c r="S2745" s="189">
        <v>8.3000000000000004E-2</v>
      </c>
      <c r="T2745" s="189">
        <v>0.105</v>
      </c>
      <c r="U2745" s="189">
        <v>7.0000000000000001E-3</v>
      </c>
      <c r="V2745" s="189">
        <v>1.4E-2</v>
      </c>
      <c r="W2745" s="189">
        <v>0.33900000000000002</v>
      </c>
      <c r="X2745" s="189">
        <v>0.375</v>
      </c>
      <c r="Y2745" s="189">
        <v>4.0000000000000001E-3</v>
      </c>
      <c r="Z2745" s="189">
        <v>0.01</v>
      </c>
      <c r="AA2745" s="189">
        <v>1.2999999999999999E-2</v>
      </c>
      <c r="AB2745" s="189">
        <v>2.3E-2</v>
      </c>
    </row>
    <row r="2746" spans="1:28" x14ac:dyDescent="0.25">
      <c r="A2746" s="94" t="s">
        <v>4259</v>
      </c>
      <c r="B2746" s="189" t="s">
        <v>143</v>
      </c>
      <c r="C2746" s="189">
        <v>0.55780022446689115</v>
      </c>
      <c r="D2746" s="189">
        <v>0.265993265993266</v>
      </c>
      <c r="E2746" s="189">
        <v>5.7239057239057242E-2</v>
      </c>
      <c r="F2746" s="189">
        <v>3.3670033670033669E-3</v>
      </c>
      <c r="G2746" s="189">
        <v>2.6936026936026935E-2</v>
      </c>
      <c r="H2746" s="189" t="s">
        <v>143</v>
      </c>
      <c r="I2746" s="189">
        <v>8.866442199775533E-2</v>
      </c>
      <c r="J2746" s="188">
        <v>1</v>
      </c>
      <c r="K2746" s="190">
        <v>891</v>
      </c>
      <c r="L2746" s="94"/>
      <c r="M2746" s="189" t="s">
        <v>143</v>
      </c>
      <c r="N2746" s="189" t="s">
        <v>143</v>
      </c>
      <c r="O2746" s="189">
        <v>0.52500000000000002</v>
      </c>
      <c r="P2746" s="189">
        <v>0.59</v>
      </c>
      <c r="Q2746" s="189">
        <v>0.23799999999999999</v>
      </c>
      <c r="R2746" s="189">
        <v>0.29599999999999999</v>
      </c>
      <c r="S2746" s="189">
        <v>4.3999999999999997E-2</v>
      </c>
      <c r="T2746" s="189">
        <v>7.3999999999999996E-2</v>
      </c>
      <c r="U2746" s="189">
        <v>1E-3</v>
      </c>
      <c r="V2746" s="189">
        <v>0.01</v>
      </c>
      <c r="W2746" s="189">
        <v>1.7999999999999999E-2</v>
      </c>
      <c r="X2746" s="189">
        <v>0.04</v>
      </c>
      <c r="Y2746" s="189" t="s">
        <v>143</v>
      </c>
      <c r="Z2746" s="189" t="s">
        <v>143</v>
      </c>
      <c r="AA2746" s="189">
        <v>7.1999999999999995E-2</v>
      </c>
      <c r="AB2746" s="189">
        <v>0.109</v>
      </c>
    </row>
    <row r="2747" spans="1:28" x14ac:dyDescent="0.25">
      <c r="A2747" s="94" t="s">
        <v>4260</v>
      </c>
      <c r="B2747" s="189" t="s">
        <v>143</v>
      </c>
      <c r="C2747" s="189">
        <v>0.26746506986027946</v>
      </c>
      <c r="D2747" s="189">
        <v>0.33133732534930138</v>
      </c>
      <c r="E2747" s="189">
        <v>0.10978043912175649</v>
      </c>
      <c r="F2747" s="189">
        <v>1.0978043912175649E-2</v>
      </c>
      <c r="G2747" s="189">
        <v>0.250499001996008</v>
      </c>
      <c r="H2747" s="189" t="s">
        <v>143</v>
      </c>
      <c r="I2747" s="189">
        <v>2.9940119760479042E-2</v>
      </c>
      <c r="J2747" s="188">
        <v>1</v>
      </c>
      <c r="K2747" s="190">
        <v>1002</v>
      </c>
      <c r="L2747" s="94"/>
      <c r="M2747" s="189" t="s">
        <v>143</v>
      </c>
      <c r="N2747" s="189" t="s">
        <v>143</v>
      </c>
      <c r="O2747" s="189">
        <v>0.24099999999999999</v>
      </c>
      <c r="P2747" s="189">
        <v>0.29599999999999999</v>
      </c>
      <c r="Q2747" s="189">
        <v>0.30299999999999999</v>
      </c>
      <c r="R2747" s="189">
        <v>0.36099999999999999</v>
      </c>
      <c r="S2747" s="189">
        <v>9.1999999999999998E-2</v>
      </c>
      <c r="T2747" s="189">
        <v>0.13100000000000001</v>
      </c>
      <c r="U2747" s="189">
        <v>6.0000000000000001E-3</v>
      </c>
      <c r="V2747" s="189">
        <v>0.02</v>
      </c>
      <c r="W2747" s="189">
        <v>0.22500000000000001</v>
      </c>
      <c r="X2747" s="189">
        <v>0.27800000000000002</v>
      </c>
      <c r="Y2747" s="189" t="s">
        <v>143</v>
      </c>
      <c r="Z2747" s="189" t="s">
        <v>143</v>
      </c>
      <c r="AA2747" s="189">
        <v>2.1000000000000001E-2</v>
      </c>
      <c r="AB2747" s="189">
        <v>4.2000000000000003E-2</v>
      </c>
    </row>
    <row r="2748" spans="1:28" x14ac:dyDescent="0.25">
      <c r="A2748" s="94" t="s">
        <v>4261</v>
      </c>
      <c r="B2748" s="189" t="s">
        <v>143</v>
      </c>
      <c r="C2748" s="189">
        <v>0.48484848484848486</v>
      </c>
      <c r="D2748" s="189">
        <v>0.17845117845117844</v>
      </c>
      <c r="E2748" s="189">
        <v>6.9023569023569029E-2</v>
      </c>
      <c r="F2748" s="189">
        <v>6.9023569023569029E-2</v>
      </c>
      <c r="G2748" s="189">
        <v>0.17508417508417509</v>
      </c>
      <c r="H2748" s="189">
        <v>1.6835016835016834E-3</v>
      </c>
      <c r="I2748" s="189">
        <v>2.1885521885521887E-2</v>
      </c>
      <c r="J2748" s="188">
        <v>0.99999999999999989</v>
      </c>
      <c r="K2748" s="190">
        <v>594</v>
      </c>
      <c r="L2748" s="94"/>
      <c r="M2748" s="189" t="s">
        <v>143</v>
      </c>
      <c r="N2748" s="189" t="s">
        <v>143</v>
      </c>
      <c r="O2748" s="189">
        <v>0.44500000000000001</v>
      </c>
      <c r="P2748" s="189">
        <v>0.52500000000000002</v>
      </c>
      <c r="Q2748" s="189">
        <v>0.15</v>
      </c>
      <c r="R2748" s="189">
        <v>0.21099999999999999</v>
      </c>
      <c r="S2748" s="189">
        <v>5.0999999999999997E-2</v>
      </c>
      <c r="T2748" s="189">
        <v>9.1999999999999998E-2</v>
      </c>
      <c r="U2748" s="189">
        <v>5.0999999999999997E-2</v>
      </c>
      <c r="V2748" s="189">
        <v>9.1999999999999998E-2</v>
      </c>
      <c r="W2748" s="189">
        <v>0.14699999999999999</v>
      </c>
      <c r="X2748" s="189">
        <v>0.20799999999999999</v>
      </c>
      <c r="Y2748" s="189">
        <v>0</v>
      </c>
      <c r="Z2748" s="189">
        <v>8.9999999999999993E-3</v>
      </c>
      <c r="AA2748" s="189">
        <v>1.2999999999999999E-2</v>
      </c>
      <c r="AB2748" s="189">
        <v>3.6999999999999998E-2</v>
      </c>
    </row>
    <row r="2749" spans="1:28" x14ac:dyDescent="0.25">
      <c r="A2749" s="94" t="s">
        <v>4262</v>
      </c>
      <c r="B2749" s="189" t="s">
        <v>143</v>
      </c>
      <c r="C2749" s="189">
        <v>0.17142857142857143</v>
      </c>
      <c r="D2749" s="189">
        <v>0.23361344537815126</v>
      </c>
      <c r="E2749" s="189">
        <v>0.1092436974789916</v>
      </c>
      <c r="F2749" s="189">
        <v>3.0252100840336135E-2</v>
      </c>
      <c r="G2749" s="189">
        <v>0.42521008403361343</v>
      </c>
      <c r="H2749" s="189">
        <v>8.4033613445378148E-3</v>
      </c>
      <c r="I2749" s="189">
        <v>2.1848739495798318E-2</v>
      </c>
      <c r="J2749" s="188">
        <v>0.99999999999999989</v>
      </c>
      <c r="K2749" s="190">
        <v>595</v>
      </c>
      <c r="L2749" s="94"/>
      <c r="M2749" s="189" t="s">
        <v>143</v>
      </c>
      <c r="N2749" s="189" t="s">
        <v>143</v>
      </c>
      <c r="O2749" s="189">
        <v>0.14299999999999999</v>
      </c>
      <c r="P2749" s="189">
        <v>0.20399999999999999</v>
      </c>
      <c r="Q2749" s="189">
        <v>0.20100000000000001</v>
      </c>
      <c r="R2749" s="189">
        <v>0.26900000000000002</v>
      </c>
      <c r="S2749" s="189">
        <v>8.6999999999999994E-2</v>
      </c>
      <c r="T2749" s="189">
        <v>0.13700000000000001</v>
      </c>
      <c r="U2749" s="189">
        <v>1.9E-2</v>
      </c>
      <c r="V2749" s="189">
        <v>4.7E-2</v>
      </c>
      <c r="W2749" s="189">
        <v>0.38600000000000001</v>
      </c>
      <c r="X2749" s="189">
        <v>0.46500000000000002</v>
      </c>
      <c r="Y2749" s="189">
        <v>4.0000000000000001E-3</v>
      </c>
      <c r="Z2749" s="189">
        <v>0.02</v>
      </c>
      <c r="AA2749" s="189">
        <v>1.2999999999999999E-2</v>
      </c>
      <c r="AB2749" s="189">
        <v>3.6999999999999998E-2</v>
      </c>
    </row>
    <row r="2750" spans="1:28" x14ac:dyDescent="0.25">
      <c r="A2750" s="94" t="s">
        <v>4263</v>
      </c>
      <c r="B2750" s="189" t="s">
        <v>143</v>
      </c>
      <c r="C2750" s="189">
        <v>0.48123980424143559</v>
      </c>
      <c r="D2750" s="189">
        <v>0.2805872756933116</v>
      </c>
      <c r="E2750" s="189">
        <v>0.12430668841761827</v>
      </c>
      <c r="F2750" s="189">
        <v>1.500815660685155E-2</v>
      </c>
      <c r="G2750" s="189">
        <v>7.4061990212071785E-2</v>
      </c>
      <c r="H2750" s="189">
        <v>1.9575856443719412E-3</v>
      </c>
      <c r="I2750" s="189">
        <v>2.2838499184339316E-2</v>
      </c>
      <c r="J2750" s="188">
        <v>1</v>
      </c>
      <c r="K2750" s="190">
        <v>3065</v>
      </c>
      <c r="L2750" s="94"/>
      <c r="M2750" s="189" t="s">
        <v>143</v>
      </c>
      <c r="N2750" s="189" t="s">
        <v>143</v>
      </c>
      <c r="O2750" s="189">
        <v>0.46400000000000002</v>
      </c>
      <c r="P2750" s="189">
        <v>0.499</v>
      </c>
      <c r="Q2750" s="189">
        <v>0.26500000000000001</v>
      </c>
      <c r="R2750" s="189">
        <v>0.29699999999999999</v>
      </c>
      <c r="S2750" s="189">
        <v>0.113</v>
      </c>
      <c r="T2750" s="189">
        <v>0.13600000000000001</v>
      </c>
      <c r="U2750" s="189">
        <v>1.0999999999999999E-2</v>
      </c>
      <c r="V2750" s="189">
        <v>0.02</v>
      </c>
      <c r="W2750" s="189">
        <v>6.5000000000000002E-2</v>
      </c>
      <c r="X2750" s="189">
        <v>8.4000000000000005E-2</v>
      </c>
      <c r="Y2750" s="189">
        <v>1E-3</v>
      </c>
      <c r="Z2750" s="189">
        <v>4.0000000000000001E-3</v>
      </c>
      <c r="AA2750" s="189">
        <v>1.7999999999999999E-2</v>
      </c>
      <c r="AB2750" s="189">
        <v>2.9000000000000001E-2</v>
      </c>
    </row>
    <row r="2751" spans="1:28" x14ac:dyDescent="0.25">
      <c r="A2751" s="94" t="s">
        <v>4264</v>
      </c>
      <c r="B2751" s="189" t="s">
        <v>143</v>
      </c>
      <c r="C2751" s="189">
        <v>0.55498281786941583</v>
      </c>
      <c r="D2751" s="189">
        <v>0.27491408934707906</v>
      </c>
      <c r="E2751" s="189">
        <v>6.7010309278350513E-2</v>
      </c>
      <c r="F2751" s="189" t="s">
        <v>143</v>
      </c>
      <c r="G2751" s="189">
        <v>7.0446735395189003E-2</v>
      </c>
      <c r="H2751" s="189">
        <v>6.8728522336769758E-3</v>
      </c>
      <c r="I2751" s="189">
        <v>2.5773195876288658E-2</v>
      </c>
      <c r="J2751" s="188">
        <v>1</v>
      </c>
      <c r="K2751" s="190">
        <v>582</v>
      </c>
      <c r="L2751" s="94"/>
      <c r="M2751" s="189" t="s">
        <v>143</v>
      </c>
      <c r="N2751" s="189" t="s">
        <v>143</v>
      </c>
      <c r="O2751" s="189">
        <v>0.51400000000000001</v>
      </c>
      <c r="P2751" s="189">
        <v>0.59499999999999997</v>
      </c>
      <c r="Q2751" s="189">
        <v>0.24</v>
      </c>
      <c r="R2751" s="189">
        <v>0.313</v>
      </c>
      <c r="S2751" s="189">
        <v>4.9000000000000002E-2</v>
      </c>
      <c r="T2751" s="189">
        <v>0.09</v>
      </c>
      <c r="U2751" s="189" t="s">
        <v>143</v>
      </c>
      <c r="V2751" s="189" t="s">
        <v>143</v>
      </c>
      <c r="W2751" s="189">
        <v>5.1999999999999998E-2</v>
      </c>
      <c r="X2751" s="189">
        <v>9.4E-2</v>
      </c>
      <c r="Y2751" s="189">
        <v>3.0000000000000001E-3</v>
      </c>
      <c r="Z2751" s="189">
        <v>1.7999999999999999E-2</v>
      </c>
      <c r="AA2751" s="189">
        <v>1.6E-2</v>
      </c>
      <c r="AB2751" s="189">
        <v>4.2000000000000003E-2</v>
      </c>
    </row>
    <row r="2752" spans="1:28" x14ac:dyDescent="0.25">
      <c r="A2752" s="94" t="s">
        <v>4265</v>
      </c>
      <c r="B2752" s="189">
        <v>5.8057915825968344E-2</v>
      </c>
      <c r="C2752" s="189">
        <v>0.34380061951177926</v>
      </c>
      <c r="D2752" s="189">
        <v>0.27076643269203443</v>
      </c>
      <c r="E2752" s="189">
        <v>7.9314558526812351E-2</v>
      </c>
      <c r="F2752" s="189">
        <v>1.7278126687317059E-2</v>
      </c>
      <c r="G2752" s="189">
        <v>0.19361164000113673</v>
      </c>
      <c r="H2752" s="189">
        <v>3.4101565830231036E-4</v>
      </c>
      <c r="I2752" s="189">
        <v>3.6829691096649519E-2</v>
      </c>
      <c r="J2752" s="188">
        <v>1</v>
      </c>
      <c r="K2752" s="190">
        <v>35189</v>
      </c>
      <c r="L2752" s="94"/>
      <c r="M2752" s="189">
        <v>5.6000000000000001E-2</v>
      </c>
      <c r="N2752" s="189">
        <v>6.0999999999999999E-2</v>
      </c>
      <c r="O2752" s="189">
        <v>0.33900000000000002</v>
      </c>
      <c r="P2752" s="189">
        <v>0.34899999999999998</v>
      </c>
      <c r="Q2752" s="189">
        <v>0.26600000000000001</v>
      </c>
      <c r="R2752" s="189">
        <v>0.27500000000000002</v>
      </c>
      <c r="S2752" s="189">
        <v>7.6999999999999999E-2</v>
      </c>
      <c r="T2752" s="189">
        <v>8.2000000000000003E-2</v>
      </c>
      <c r="U2752" s="189">
        <v>1.6E-2</v>
      </c>
      <c r="V2752" s="189">
        <v>1.9E-2</v>
      </c>
      <c r="W2752" s="189">
        <v>0.19</v>
      </c>
      <c r="X2752" s="189">
        <v>0.19800000000000001</v>
      </c>
      <c r="Y2752" s="189">
        <v>0</v>
      </c>
      <c r="Z2752" s="189">
        <v>1E-3</v>
      </c>
      <c r="AA2752" s="189">
        <v>3.5000000000000003E-2</v>
      </c>
      <c r="AB2752" s="189">
        <v>3.9E-2</v>
      </c>
    </row>
    <row r="2753" spans="1:28" x14ac:dyDescent="0.25">
      <c r="A2753" s="94" t="s">
        <v>4266</v>
      </c>
      <c r="B2753" s="189" t="s">
        <v>143</v>
      </c>
      <c r="C2753" s="189">
        <v>0.39941690962099125</v>
      </c>
      <c r="D2753" s="189">
        <v>0.25461613216715256</v>
      </c>
      <c r="E2753" s="189">
        <v>0.10204081632653061</v>
      </c>
      <c r="F2753" s="189">
        <v>1.7492711370262391E-2</v>
      </c>
      <c r="G2753" s="189">
        <v>0.19922254616132168</v>
      </c>
      <c r="H2753" s="189" t="s">
        <v>143</v>
      </c>
      <c r="I2753" s="189">
        <v>2.7210884353741496E-2</v>
      </c>
      <c r="J2753" s="188">
        <v>1</v>
      </c>
      <c r="K2753" s="190">
        <v>1029</v>
      </c>
      <c r="L2753" s="94"/>
      <c r="M2753" s="189" t="s">
        <v>143</v>
      </c>
      <c r="N2753" s="189" t="s">
        <v>143</v>
      </c>
      <c r="O2753" s="189">
        <v>0.37</v>
      </c>
      <c r="P2753" s="189">
        <v>0.43</v>
      </c>
      <c r="Q2753" s="189">
        <v>0.22900000000000001</v>
      </c>
      <c r="R2753" s="189">
        <v>0.28199999999999997</v>
      </c>
      <c r="S2753" s="189">
        <v>8.5000000000000006E-2</v>
      </c>
      <c r="T2753" s="189">
        <v>0.122</v>
      </c>
      <c r="U2753" s="189">
        <v>1.0999999999999999E-2</v>
      </c>
      <c r="V2753" s="189">
        <v>2.7E-2</v>
      </c>
      <c r="W2753" s="189">
        <v>0.17599999999999999</v>
      </c>
      <c r="X2753" s="189">
        <v>0.22500000000000001</v>
      </c>
      <c r="Y2753" s="189" t="s">
        <v>143</v>
      </c>
      <c r="Z2753" s="189" t="s">
        <v>143</v>
      </c>
      <c r="AA2753" s="189">
        <v>1.9E-2</v>
      </c>
      <c r="AB2753" s="189">
        <v>3.9E-2</v>
      </c>
    </row>
    <row r="2754" spans="1:28" x14ac:dyDescent="0.25">
      <c r="A2754" s="94" t="s">
        <v>4267</v>
      </c>
      <c r="B2754" s="189" t="s">
        <v>143</v>
      </c>
      <c r="C2754" s="189">
        <v>0.12582056892778992</v>
      </c>
      <c r="D2754" s="189">
        <v>0.20459518599562362</v>
      </c>
      <c r="E2754" s="189">
        <v>6.7833698030634576E-2</v>
      </c>
      <c r="F2754" s="189">
        <v>1.0940919037199124E-2</v>
      </c>
      <c r="G2754" s="189">
        <v>0.53829321663019691</v>
      </c>
      <c r="H2754" s="189">
        <v>2.1881838074398249E-3</v>
      </c>
      <c r="I2754" s="189">
        <v>5.0328227571115977E-2</v>
      </c>
      <c r="J2754" s="188">
        <v>0.99999999999999989</v>
      </c>
      <c r="K2754" s="190">
        <v>914</v>
      </c>
      <c r="L2754" s="94"/>
      <c r="M2754" s="189" t="s">
        <v>143</v>
      </c>
      <c r="N2754" s="189" t="s">
        <v>143</v>
      </c>
      <c r="O2754" s="189">
        <v>0.106</v>
      </c>
      <c r="P2754" s="189">
        <v>0.14899999999999999</v>
      </c>
      <c r="Q2754" s="189">
        <v>0.18</v>
      </c>
      <c r="R2754" s="189">
        <v>0.23200000000000001</v>
      </c>
      <c r="S2754" s="189">
        <v>5.2999999999999999E-2</v>
      </c>
      <c r="T2754" s="189">
        <v>8.5999999999999993E-2</v>
      </c>
      <c r="U2754" s="189">
        <v>6.0000000000000001E-3</v>
      </c>
      <c r="V2754" s="189">
        <v>0.02</v>
      </c>
      <c r="W2754" s="189">
        <v>0.50600000000000001</v>
      </c>
      <c r="X2754" s="189">
        <v>0.56999999999999995</v>
      </c>
      <c r="Y2754" s="189">
        <v>1E-3</v>
      </c>
      <c r="Z2754" s="189">
        <v>8.0000000000000002E-3</v>
      </c>
      <c r="AA2754" s="189">
        <v>3.7999999999999999E-2</v>
      </c>
      <c r="AB2754" s="189">
        <v>6.6000000000000003E-2</v>
      </c>
    </row>
    <row r="2755" spans="1:28" x14ac:dyDescent="0.25">
      <c r="A2755" s="94" t="s">
        <v>4268</v>
      </c>
      <c r="B2755" s="189">
        <v>0.33003300330033003</v>
      </c>
      <c r="C2755" s="189">
        <v>1.2001200120012002E-3</v>
      </c>
      <c r="D2755" s="189">
        <v>0.36873687368736874</v>
      </c>
      <c r="E2755" s="189">
        <v>0.26492649264926493</v>
      </c>
      <c r="F2755" s="189">
        <v>1.11011101110111E-2</v>
      </c>
      <c r="G2755" s="189">
        <v>5.7005700570057008E-3</v>
      </c>
      <c r="H2755" s="189" t="s">
        <v>143</v>
      </c>
      <c r="I2755" s="189">
        <v>1.8301830183018303E-2</v>
      </c>
      <c r="J2755" s="188">
        <v>1</v>
      </c>
      <c r="K2755" s="190">
        <v>3333</v>
      </c>
      <c r="L2755" s="94"/>
      <c r="M2755" s="189">
        <v>0.314</v>
      </c>
      <c r="N2755" s="189">
        <v>0.34599999999999997</v>
      </c>
      <c r="O2755" s="189">
        <v>0</v>
      </c>
      <c r="P2755" s="189">
        <v>3.0000000000000001E-3</v>
      </c>
      <c r="Q2755" s="189">
        <v>0.35299999999999998</v>
      </c>
      <c r="R2755" s="189">
        <v>0.38500000000000001</v>
      </c>
      <c r="S2755" s="189">
        <v>0.25</v>
      </c>
      <c r="T2755" s="189">
        <v>0.28000000000000003</v>
      </c>
      <c r="U2755" s="189">
        <v>8.0000000000000002E-3</v>
      </c>
      <c r="V2755" s="189">
        <v>1.4999999999999999E-2</v>
      </c>
      <c r="W2755" s="189">
        <v>4.0000000000000001E-3</v>
      </c>
      <c r="X2755" s="189">
        <v>8.9999999999999993E-3</v>
      </c>
      <c r="Y2755" s="189" t="s">
        <v>143</v>
      </c>
      <c r="Z2755" s="189" t="s">
        <v>143</v>
      </c>
      <c r="AA2755" s="189">
        <v>1.4E-2</v>
      </c>
      <c r="AB2755" s="189">
        <v>2.3E-2</v>
      </c>
    </row>
    <row r="2756" spans="1:28" x14ac:dyDescent="0.25">
      <c r="A2756" s="94" t="s">
        <v>4269</v>
      </c>
      <c r="B2756" s="189">
        <v>9.6056133559158E-2</v>
      </c>
      <c r="C2756" s="189">
        <v>0.28526494072102587</v>
      </c>
      <c r="D2756" s="189">
        <v>0.25453665618195015</v>
      </c>
      <c r="E2756" s="189">
        <v>5.9520929107186066E-2</v>
      </c>
      <c r="F2756" s="189">
        <v>3.2663924510041131E-2</v>
      </c>
      <c r="G2756" s="189">
        <v>0.23735785143963223</v>
      </c>
      <c r="H2756" s="189">
        <v>2.4195499637067505E-4</v>
      </c>
      <c r="I2756" s="189">
        <v>3.4357609484635857E-2</v>
      </c>
      <c r="J2756" s="188">
        <v>0.99999999999999989</v>
      </c>
      <c r="K2756" s="190">
        <v>4133</v>
      </c>
      <c r="L2756" s="94"/>
      <c r="M2756" s="189">
        <v>8.6999999999999994E-2</v>
      </c>
      <c r="N2756" s="189">
        <v>0.105</v>
      </c>
      <c r="O2756" s="189">
        <v>0.27200000000000002</v>
      </c>
      <c r="P2756" s="189">
        <v>0.29899999999999999</v>
      </c>
      <c r="Q2756" s="189">
        <v>0.24099999999999999</v>
      </c>
      <c r="R2756" s="189">
        <v>0.26800000000000002</v>
      </c>
      <c r="S2756" s="189">
        <v>5.2999999999999999E-2</v>
      </c>
      <c r="T2756" s="189">
        <v>6.7000000000000004E-2</v>
      </c>
      <c r="U2756" s="189">
        <v>2.8000000000000001E-2</v>
      </c>
      <c r="V2756" s="189">
        <v>3.9E-2</v>
      </c>
      <c r="W2756" s="189">
        <v>0.22500000000000001</v>
      </c>
      <c r="X2756" s="189">
        <v>0.251</v>
      </c>
      <c r="Y2756" s="189">
        <v>0</v>
      </c>
      <c r="Z2756" s="189">
        <v>1E-3</v>
      </c>
      <c r="AA2756" s="189">
        <v>2.9000000000000001E-2</v>
      </c>
      <c r="AB2756" s="189">
        <v>0.04</v>
      </c>
    </row>
    <row r="2757" spans="1:28" x14ac:dyDescent="0.25">
      <c r="A2757" s="94" t="s">
        <v>4270</v>
      </c>
      <c r="B2757" s="189">
        <v>0.28354661791590496</v>
      </c>
      <c r="C2757" s="189">
        <v>0.52212065813528341</v>
      </c>
      <c r="D2757" s="189">
        <v>9.3418647166361973E-2</v>
      </c>
      <c r="E2757" s="189">
        <v>2.0840950639853747E-2</v>
      </c>
      <c r="F2757" s="189">
        <v>1.2797074954296161E-3</v>
      </c>
      <c r="G2757" s="189">
        <v>3.4552102376599635E-2</v>
      </c>
      <c r="H2757" s="189" t="s">
        <v>143</v>
      </c>
      <c r="I2757" s="189">
        <v>4.4241316270566725E-2</v>
      </c>
      <c r="J2757" s="188">
        <v>1</v>
      </c>
      <c r="K2757" s="190">
        <v>5470</v>
      </c>
      <c r="L2757" s="94"/>
      <c r="M2757" s="189">
        <v>0.27200000000000002</v>
      </c>
      <c r="N2757" s="189">
        <v>0.29599999999999999</v>
      </c>
      <c r="O2757" s="189">
        <v>0.50900000000000001</v>
      </c>
      <c r="P2757" s="189">
        <v>0.53500000000000003</v>
      </c>
      <c r="Q2757" s="189">
        <v>8.5999999999999993E-2</v>
      </c>
      <c r="R2757" s="189">
        <v>0.10100000000000001</v>
      </c>
      <c r="S2757" s="189">
        <v>1.7000000000000001E-2</v>
      </c>
      <c r="T2757" s="189">
        <v>2.5000000000000001E-2</v>
      </c>
      <c r="U2757" s="189">
        <v>1E-3</v>
      </c>
      <c r="V2757" s="189">
        <v>3.0000000000000001E-3</v>
      </c>
      <c r="W2757" s="189">
        <v>0.03</v>
      </c>
      <c r="X2757" s="189">
        <v>0.04</v>
      </c>
      <c r="Y2757" s="189" t="s">
        <v>143</v>
      </c>
      <c r="Z2757" s="189" t="s">
        <v>143</v>
      </c>
      <c r="AA2757" s="189">
        <v>3.9E-2</v>
      </c>
      <c r="AB2757" s="189">
        <v>0.05</v>
      </c>
    </row>
    <row r="2758" spans="1:28" x14ac:dyDescent="0.25">
      <c r="A2758" s="94" t="s">
        <v>4271</v>
      </c>
      <c r="B2758" s="189" t="s">
        <v>143</v>
      </c>
      <c r="C2758" s="189">
        <v>0.25486182190378709</v>
      </c>
      <c r="D2758" s="189">
        <v>0.32548618219037873</v>
      </c>
      <c r="E2758" s="189">
        <v>0.13920163766632548</v>
      </c>
      <c r="F2758" s="189">
        <v>1.9447287615148412E-2</v>
      </c>
      <c r="G2758" s="189">
        <v>0.22517911975435004</v>
      </c>
      <c r="H2758" s="189" t="s">
        <v>143</v>
      </c>
      <c r="I2758" s="189">
        <v>3.5823950870010238E-2</v>
      </c>
      <c r="J2758" s="188">
        <v>0.99999999999999978</v>
      </c>
      <c r="K2758" s="190">
        <v>977</v>
      </c>
      <c r="L2758" s="94"/>
      <c r="M2758" s="189" t="s">
        <v>143</v>
      </c>
      <c r="N2758" s="189" t="s">
        <v>143</v>
      </c>
      <c r="O2758" s="189">
        <v>0.22900000000000001</v>
      </c>
      <c r="P2758" s="189">
        <v>0.28299999999999997</v>
      </c>
      <c r="Q2758" s="189">
        <v>0.29699999999999999</v>
      </c>
      <c r="R2758" s="189">
        <v>0.35599999999999998</v>
      </c>
      <c r="S2758" s="189">
        <v>0.11899999999999999</v>
      </c>
      <c r="T2758" s="189">
        <v>0.16200000000000001</v>
      </c>
      <c r="U2758" s="189">
        <v>1.2E-2</v>
      </c>
      <c r="V2758" s="189">
        <v>0.03</v>
      </c>
      <c r="W2758" s="189">
        <v>0.2</v>
      </c>
      <c r="X2758" s="189">
        <v>0.252</v>
      </c>
      <c r="Y2758" s="189" t="s">
        <v>143</v>
      </c>
      <c r="Z2758" s="189" t="s">
        <v>143</v>
      </c>
      <c r="AA2758" s="189">
        <v>2.5999999999999999E-2</v>
      </c>
      <c r="AB2758" s="189">
        <v>4.9000000000000002E-2</v>
      </c>
    </row>
    <row r="2759" spans="1:28" x14ac:dyDescent="0.25">
      <c r="A2759" s="94" t="s">
        <v>4272</v>
      </c>
      <c r="B2759" s="189" t="s">
        <v>143</v>
      </c>
      <c r="C2759" s="189">
        <v>0.26082447498055483</v>
      </c>
      <c r="D2759" s="189">
        <v>0.24215711693025668</v>
      </c>
      <c r="E2759" s="189">
        <v>0.11304122374902774</v>
      </c>
      <c r="F2759" s="189">
        <v>1.7371013741249677E-2</v>
      </c>
      <c r="G2759" s="189">
        <v>0.33938294010889292</v>
      </c>
      <c r="H2759" s="189">
        <v>5.1853772361939326E-4</v>
      </c>
      <c r="I2759" s="189">
        <v>2.6704692766398756E-2</v>
      </c>
      <c r="J2759" s="188">
        <v>1</v>
      </c>
      <c r="K2759" s="190">
        <v>3857</v>
      </c>
      <c r="L2759" s="94"/>
      <c r="M2759" s="189" t="s">
        <v>143</v>
      </c>
      <c r="N2759" s="189" t="s">
        <v>143</v>
      </c>
      <c r="O2759" s="189">
        <v>0.247</v>
      </c>
      <c r="P2759" s="189">
        <v>0.27500000000000002</v>
      </c>
      <c r="Q2759" s="189">
        <v>0.22900000000000001</v>
      </c>
      <c r="R2759" s="189">
        <v>0.25600000000000001</v>
      </c>
      <c r="S2759" s="189">
        <v>0.10299999999999999</v>
      </c>
      <c r="T2759" s="189">
        <v>0.123</v>
      </c>
      <c r="U2759" s="189">
        <v>1.4E-2</v>
      </c>
      <c r="V2759" s="189">
        <v>2.1999999999999999E-2</v>
      </c>
      <c r="W2759" s="189">
        <v>0.32500000000000001</v>
      </c>
      <c r="X2759" s="189">
        <v>0.35399999999999998</v>
      </c>
      <c r="Y2759" s="189">
        <v>0</v>
      </c>
      <c r="Z2759" s="189">
        <v>2E-3</v>
      </c>
      <c r="AA2759" s="189">
        <v>2.1999999999999999E-2</v>
      </c>
      <c r="AB2759" s="189">
        <v>3.2000000000000001E-2</v>
      </c>
    </row>
    <row r="2760" spans="1:28" x14ac:dyDescent="0.25">
      <c r="A2760" s="94" t="s">
        <v>4273</v>
      </c>
      <c r="B2760" s="189" t="s">
        <v>143</v>
      </c>
      <c r="C2760" s="189">
        <v>0.5532926001357773</v>
      </c>
      <c r="D2760" s="189">
        <v>0.31364562118126271</v>
      </c>
      <c r="E2760" s="189">
        <v>4.2769857433808553E-2</v>
      </c>
      <c r="F2760" s="189">
        <v>4.7522063815342835E-3</v>
      </c>
      <c r="G2760" s="189">
        <v>1.0862186014935505E-2</v>
      </c>
      <c r="H2760" s="189" t="s">
        <v>143</v>
      </c>
      <c r="I2760" s="189">
        <v>7.4677528852681599E-2</v>
      </c>
      <c r="J2760" s="188">
        <v>1</v>
      </c>
      <c r="K2760" s="190">
        <v>1473</v>
      </c>
      <c r="L2760" s="94"/>
      <c r="M2760" s="189" t="s">
        <v>143</v>
      </c>
      <c r="N2760" s="189" t="s">
        <v>143</v>
      </c>
      <c r="O2760" s="189">
        <v>0.52800000000000002</v>
      </c>
      <c r="P2760" s="189">
        <v>0.57899999999999996</v>
      </c>
      <c r="Q2760" s="189">
        <v>0.28999999999999998</v>
      </c>
      <c r="R2760" s="189">
        <v>0.33800000000000002</v>
      </c>
      <c r="S2760" s="189">
        <v>3.4000000000000002E-2</v>
      </c>
      <c r="T2760" s="189">
        <v>5.3999999999999999E-2</v>
      </c>
      <c r="U2760" s="189">
        <v>2E-3</v>
      </c>
      <c r="V2760" s="189">
        <v>0.01</v>
      </c>
      <c r="W2760" s="189">
        <v>7.0000000000000001E-3</v>
      </c>
      <c r="X2760" s="189">
        <v>1.7999999999999999E-2</v>
      </c>
      <c r="Y2760" s="189" t="s">
        <v>143</v>
      </c>
      <c r="Z2760" s="189" t="s">
        <v>143</v>
      </c>
      <c r="AA2760" s="189">
        <v>6.2E-2</v>
      </c>
      <c r="AB2760" s="189">
        <v>8.8999999999999996E-2</v>
      </c>
    </row>
    <row r="2761" spans="1:28" x14ac:dyDescent="0.25">
      <c r="A2761" s="94" t="s">
        <v>4274</v>
      </c>
      <c r="B2761" s="189" t="s">
        <v>143</v>
      </c>
      <c r="C2761" s="189">
        <v>0.22647849462365591</v>
      </c>
      <c r="D2761" s="189">
        <v>0.36290322580645162</v>
      </c>
      <c r="E2761" s="189">
        <v>9.4758064516129031E-2</v>
      </c>
      <c r="F2761" s="189">
        <v>1.4112903225806451E-2</v>
      </c>
      <c r="G2761" s="189">
        <v>0.25873655913978494</v>
      </c>
      <c r="H2761" s="189" t="s">
        <v>143</v>
      </c>
      <c r="I2761" s="189">
        <v>4.3010752688172046E-2</v>
      </c>
      <c r="J2761" s="188">
        <v>1</v>
      </c>
      <c r="K2761" s="190">
        <v>1488</v>
      </c>
      <c r="L2761" s="94"/>
      <c r="M2761" s="189" t="s">
        <v>143</v>
      </c>
      <c r="N2761" s="189" t="s">
        <v>143</v>
      </c>
      <c r="O2761" s="189">
        <v>0.20599999999999999</v>
      </c>
      <c r="P2761" s="189">
        <v>0.248</v>
      </c>
      <c r="Q2761" s="189">
        <v>0.33900000000000002</v>
      </c>
      <c r="R2761" s="189">
        <v>0.38800000000000001</v>
      </c>
      <c r="S2761" s="189">
        <v>8.1000000000000003E-2</v>
      </c>
      <c r="T2761" s="189">
        <v>0.111</v>
      </c>
      <c r="U2761" s="189">
        <v>8.9999999999999993E-3</v>
      </c>
      <c r="V2761" s="189">
        <v>2.1000000000000001E-2</v>
      </c>
      <c r="W2761" s="189">
        <v>0.23699999999999999</v>
      </c>
      <c r="X2761" s="189">
        <v>0.28199999999999997</v>
      </c>
      <c r="Y2761" s="189" t="s">
        <v>143</v>
      </c>
      <c r="Z2761" s="189" t="s">
        <v>143</v>
      </c>
      <c r="AA2761" s="189">
        <v>3.4000000000000002E-2</v>
      </c>
      <c r="AB2761" s="189">
        <v>5.5E-2</v>
      </c>
    </row>
    <row r="2762" spans="1:28" x14ac:dyDescent="0.25">
      <c r="A2762" s="94" t="s">
        <v>4275</v>
      </c>
      <c r="B2762" s="189" t="s">
        <v>143</v>
      </c>
      <c r="C2762" s="189">
        <v>0.40493827160493828</v>
      </c>
      <c r="D2762" s="189">
        <v>0.21851851851851853</v>
      </c>
      <c r="E2762" s="189">
        <v>5.802469135802469E-2</v>
      </c>
      <c r="F2762" s="189">
        <v>8.2716049382716053E-2</v>
      </c>
      <c r="G2762" s="189">
        <v>0.2</v>
      </c>
      <c r="H2762" s="189" t="s">
        <v>143</v>
      </c>
      <c r="I2762" s="189">
        <v>3.580246913580247E-2</v>
      </c>
      <c r="J2762" s="188">
        <v>0.99999999999999989</v>
      </c>
      <c r="K2762" s="190">
        <v>810</v>
      </c>
      <c r="L2762" s="94"/>
      <c r="M2762" s="189" t="s">
        <v>143</v>
      </c>
      <c r="N2762" s="189" t="s">
        <v>143</v>
      </c>
      <c r="O2762" s="189">
        <v>0.372</v>
      </c>
      <c r="P2762" s="189">
        <v>0.439</v>
      </c>
      <c r="Q2762" s="189">
        <v>0.191</v>
      </c>
      <c r="R2762" s="189">
        <v>0.248</v>
      </c>
      <c r="S2762" s="189">
        <v>4.3999999999999997E-2</v>
      </c>
      <c r="T2762" s="189">
        <v>7.5999999999999998E-2</v>
      </c>
      <c r="U2762" s="189">
        <v>6.6000000000000003E-2</v>
      </c>
      <c r="V2762" s="189">
        <v>0.104</v>
      </c>
      <c r="W2762" s="189">
        <v>0.17399999999999999</v>
      </c>
      <c r="X2762" s="189">
        <v>0.22900000000000001</v>
      </c>
      <c r="Y2762" s="189" t="s">
        <v>143</v>
      </c>
      <c r="Z2762" s="189" t="s">
        <v>143</v>
      </c>
      <c r="AA2762" s="189">
        <v>2.5000000000000001E-2</v>
      </c>
      <c r="AB2762" s="189">
        <v>5.0999999999999997E-2</v>
      </c>
    </row>
    <row r="2763" spans="1:28" x14ac:dyDescent="0.25">
      <c r="A2763" s="94" t="s">
        <v>4276</v>
      </c>
      <c r="B2763" s="189" t="s">
        <v>143</v>
      </c>
      <c r="C2763" s="189">
        <v>0.19921491658488713</v>
      </c>
      <c r="D2763" s="189">
        <v>0.22669283611383709</v>
      </c>
      <c r="E2763" s="189">
        <v>9.0284592737978411E-2</v>
      </c>
      <c r="F2763" s="189">
        <v>2.8459273797841019E-2</v>
      </c>
      <c r="G2763" s="189">
        <v>0.41609421000981356</v>
      </c>
      <c r="H2763" s="189">
        <v>9.813542688910696E-4</v>
      </c>
      <c r="I2763" s="189">
        <v>3.8272816486751716E-2</v>
      </c>
      <c r="J2763" s="188">
        <v>1</v>
      </c>
      <c r="K2763" s="190">
        <v>1019</v>
      </c>
      <c r="L2763" s="94"/>
      <c r="M2763" s="189" t="s">
        <v>143</v>
      </c>
      <c r="N2763" s="189" t="s">
        <v>143</v>
      </c>
      <c r="O2763" s="189">
        <v>0.17599999999999999</v>
      </c>
      <c r="P2763" s="189">
        <v>0.22500000000000001</v>
      </c>
      <c r="Q2763" s="189">
        <v>0.20200000000000001</v>
      </c>
      <c r="R2763" s="189">
        <v>0.253</v>
      </c>
      <c r="S2763" s="189">
        <v>7.3999999999999996E-2</v>
      </c>
      <c r="T2763" s="189">
        <v>0.109</v>
      </c>
      <c r="U2763" s="189">
        <v>0.02</v>
      </c>
      <c r="V2763" s="189">
        <v>4.1000000000000002E-2</v>
      </c>
      <c r="W2763" s="189">
        <v>0.38600000000000001</v>
      </c>
      <c r="X2763" s="189">
        <v>0.44700000000000001</v>
      </c>
      <c r="Y2763" s="189">
        <v>0</v>
      </c>
      <c r="Z2763" s="189">
        <v>6.0000000000000001E-3</v>
      </c>
      <c r="AA2763" s="189">
        <v>2.8000000000000001E-2</v>
      </c>
      <c r="AB2763" s="189">
        <v>5.1999999999999998E-2</v>
      </c>
    </row>
    <row r="2764" spans="1:28" x14ac:dyDescent="0.25">
      <c r="A2764" s="94" t="s">
        <v>4277</v>
      </c>
      <c r="B2764" s="189" t="s">
        <v>143</v>
      </c>
      <c r="C2764" s="189">
        <v>0.41981747066492831</v>
      </c>
      <c r="D2764" s="189">
        <v>0.404730862357981</v>
      </c>
      <c r="E2764" s="189">
        <v>6.686533805177873E-2</v>
      </c>
      <c r="F2764" s="189">
        <v>1.098901098901099E-2</v>
      </c>
      <c r="G2764" s="189">
        <v>6.5934065934065936E-2</v>
      </c>
      <c r="H2764" s="189">
        <v>5.5876327062767738E-4</v>
      </c>
      <c r="I2764" s="189">
        <v>3.1104488731607375E-2</v>
      </c>
      <c r="J2764" s="188">
        <v>1</v>
      </c>
      <c r="K2764" s="190">
        <v>5369</v>
      </c>
      <c r="L2764" s="94"/>
      <c r="M2764" s="189" t="s">
        <v>143</v>
      </c>
      <c r="N2764" s="189" t="s">
        <v>143</v>
      </c>
      <c r="O2764" s="189">
        <v>0.40699999999999997</v>
      </c>
      <c r="P2764" s="189">
        <v>0.433</v>
      </c>
      <c r="Q2764" s="189">
        <v>0.39200000000000002</v>
      </c>
      <c r="R2764" s="189">
        <v>0.41799999999999998</v>
      </c>
      <c r="S2764" s="189">
        <v>0.06</v>
      </c>
      <c r="T2764" s="189">
        <v>7.3999999999999996E-2</v>
      </c>
      <c r="U2764" s="189">
        <v>8.9999999999999993E-3</v>
      </c>
      <c r="V2764" s="189">
        <v>1.4E-2</v>
      </c>
      <c r="W2764" s="189">
        <v>0.06</v>
      </c>
      <c r="X2764" s="189">
        <v>7.2999999999999995E-2</v>
      </c>
      <c r="Y2764" s="189">
        <v>0</v>
      </c>
      <c r="Z2764" s="189">
        <v>2E-3</v>
      </c>
      <c r="AA2764" s="189">
        <v>2.7E-2</v>
      </c>
      <c r="AB2764" s="189">
        <v>3.5999999999999997E-2</v>
      </c>
    </row>
    <row r="2765" spans="1:28" x14ac:dyDescent="0.25">
      <c r="A2765" s="94" t="s">
        <v>4278</v>
      </c>
      <c r="B2765" s="189" t="s">
        <v>143</v>
      </c>
      <c r="C2765" s="189">
        <v>0.58659217877094971</v>
      </c>
      <c r="D2765" s="189">
        <v>0.28268156424581004</v>
      </c>
      <c r="E2765" s="189">
        <v>3.9106145251396648E-2</v>
      </c>
      <c r="F2765" s="189">
        <v>3.3519553072625698E-3</v>
      </c>
      <c r="G2765" s="189">
        <v>5.5865921787709494E-2</v>
      </c>
      <c r="H2765" s="189" t="s">
        <v>143</v>
      </c>
      <c r="I2765" s="189">
        <v>3.2402234636871509E-2</v>
      </c>
      <c r="J2765" s="188">
        <v>1</v>
      </c>
      <c r="K2765" s="190">
        <v>895</v>
      </c>
      <c r="L2765" s="94"/>
      <c r="M2765" s="189" t="s">
        <v>143</v>
      </c>
      <c r="N2765" s="189" t="s">
        <v>143</v>
      </c>
      <c r="O2765" s="189">
        <v>0.55400000000000005</v>
      </c>
      <c r="P2765" s="189">
        <v>0.61799999999999999</v>
      </c>
      <c r="Q2765" s="189">
        <v>0.254</v>
      </c>
      <c r="R2765" s="189">
        <v>0.313</v>
      </c>
      <c r="S2765" s="189">
        <v>2.8000000000000001E-2</v>
      </c>
      <c r="T2765" s="189">
        <v>5.3999999999999999E-2</v>
      </c>
      <c r="U2765" s="189">
        <v>1E-3</v>
      </c>
      <c r="V2765" s="189">
        <v>0.01</v>
      </c>
      <c r="W2765" s="189">
        <v>4.2999999999999997E-2</v>
      </c>
      <c r="X2765" s="189">
        <v>7.2999999999999995E-2</v>
      </c>
      <c r="Y2765" s="189" t="s">
        <v>143</v>
      </c>
      <c r="Z2765" s="189" t="s">
        <v>143</v>
      </c>
      <c r="AA2765" s="189">
        <v>2.3E-2</v>
      </c>
      <c r="AB2765" s="189">
        <v>4.5999999999999999E-2</v>
      </c>
    </row>
    <row r="2766" spans="1:28" x14ac:dyDescent="0.25">
      <c r="A2766" s="94" t="s">
        <v>4279</v>
      </c>
      <c r="B2766" s="189">
        <v>5.7576116573865653E-2</v>
      </c>
      <c r="C2766" s="189">
        <v>0.36808435019547447</v>
      </c>
      <c r="D2766" s="189">
        <v>0.25518303518540458</v>
      </c>
      <c r="E2766" s="189">
        <v>5.8760810330529559E-2</v>
      </c>
      <c r="F2766" s="189">
        <v>1.9428977609287999E-2</v>
      </c>
      <c r="G2766" s="189">
        <v>0.21561426371283024</v>
      </c>
      <c r="H2766" s="189">
        <v>4.0279587726572679E-3</v>
      </c>
      <c r="I2766" s="189">
        <v>2.1324487619950244E-2</v>
      </c>
      <c r="J2766" s="188">
        <v>1</v>
      </c>
      <c r="K2766" s="190">
        <v>8441</v>
      </c>
      <c r="L2766" s="94"/>
      <c r="M2766" s="189">
        <v>5.2999999999999999E-2</v>
      </c>
      <c r="N2766" s="189">
        <v>6.3E-2</v>
      </c>
      <c r="O2766" s="189">
        <v>0.35799999999999998</v>
      </c>
      <c r="P2766" s="189">
        <v>0.378</v>
      </c>
      <c r="Q2766" s="189">
        <v>0.246</v>
      </c>
      <c r="R2766" s="189">
        <v>0.26500000000000001</v>
      </c>
      <c r="S2766" s="189">
        <v>5.3999999999999999E-2</v>
      </c>
      <c r="T2766" s="189">
        <v>6.4000000000000001E-2</v>
      </c>
      <c r="U2766" s="189">
        <v>1.7000000000000001E-2</v>
      </c>
      <c r="V2766" s="189">
        <v>2.3E-2</v>
      </c>
      <c r="W2766" s="189">
        <v>0.20699999999999999</v>
      </c>
      <c r="X2766" s="189">
        <v>0.22500000000000001</v>
      </c>
      <c r="Y2766" s="189">
        <v>3.0000000000000001E-3</v>
      </c>
      <c r="Z2766" s="189">
        <v>6.0000000000000001E-3</v>
      </c>
      <c r="AA2766" s="189">
        <v>1.7999999999999999E-2</v>
      </c>
      <c r="AB2766" s="189">
        <v>2.5000000000000001E-2</v>
      </c>
    </row>
    <row r="2767" spans="1:28" x14ac:dyDescent="0.25">
      <c r="A2767" s="94" t="s">
        <v>4280</v>
      </c>
      <c r="B2767" s="189" t="s">
        <v>143</v>
      </c>
      <c r="C2767" s="189">
        <v>0.31399317406143346</v>
      </c>
      <c r="D2767" s="189">
        <v>0.39931740614334471</v>
      </c>
      <c r="E2767" s="189">
        <v>7.1672354948805458E-2</v>
      </c>
      <c r="F2767" s="189">
        <v>2.3890784982935155E-2</v>
      </c>
      <c r="G2767" s="189">
        <v>0.17064846416382254</v>
      </c>
      <c r="H2767" s="189" t="s">
        <v>143</v>
      </c>
      <c r="I2767" s="189">
        <v>2.0477815699658702E-2</v>
      </c>
      <c r="J2767" s="188">
        <v>0.99999999999999989</v>
      </c>
      <c r="K2767" s="190">
        <v>293</v>
      </c>
      <c r="L2767" s="94"/>
      <c r="M2767" s="189" t="s">
        <v>143</v>
      </c>
      <c r="N2767" s="189" t="s">
        <v>143</v>
      </c>
      <c r="O2767" s="189">
        <v>0.26400000000000001</v>
      </c>
      <c r="P2767" s="189">
        <v>0.36899999999999999</v>
      </c>
      <c r="Q2767" s="189">
        <v>0.34499999999999997</v>
      </c>
      <c r="R2767" s="189">
        <v>0.45600000000000002</v>
      </c>
      <c r="S2767" s="189">
        <v>4.7E-2</v>
      </c>
      <c r="T2767" s="189">
        <v>0.107</v>
      </c>
      <c r="U2767" s="189">
        <v>1.2E-2</v>
      </c>
      <c r="V2767" s="189">
        <v>4.8000000000000001E-2</v>
      </c>
      <c r="W2767" s="189">
        <v>0.13200000000000001</v>
      </c>
      <c r="X2767" s="189">
        <v>0.218</v>
      </c>
      <c r="Y2767" s="189" t="s">
        <v>143</v>
      </c>
      <c r="Z2767" s="189" t="s">
        <v>143</v>
      </c>
      <c r="AA2767" s="189">
        <v>8.9999999999999993E-3</v>
      </c>
      <c r="AB2767" s="189">
        <v>4.3999999999999997E-2</v>
      </c>
    </row>
    <row r="2768" spans="1:28" x14ac:dyDescent="0.25">
      <c r="A2768" s="94" t="s">
        <v>4281</v>
      </c>
      <c r="B2768" s="189" t="s">
        <v>143</v>
      </c>
      <c r="C2768" s="189">
        <v>0.12962962962962962</v>
      </c>
      <c r="D2768" s="189">
        <v>0.18981481481481483</v>
      </c>
      <c r="E2768" s="189">
        <v>6.0185185185185182E-2</v>
      </c>
      <c r="F2768" s="189">
        <v>1.8518518518518517E-2</v>
      </c>
      <c r="G2768" s="189">
        <v>0.56481481481481477</v>
      </c>
      <c r="H2768" s="189">
        <v>2.3148148148148147E-2</v>
      </c>
      <c r="I2768" s="189">
        <v>1.3888888888888888E-2</v>
      </c>
      <c r="J2768" s="188">
        <v>0.99999999999999989</v>
      </c>
      <c r="K2768" s="190">
        <v>216</v>
      </c>
      <c r="L2768" s="94"/>
      <c r="M2768" s="189" t="s">
        <v>143</v>
      </c>
      <c r="N2768" s="189" t="s">
        <v>143</v>
      </c>
      <c r="O2768" s="189">
        <v>9.0999999999999998E-2</v>
      </c>
      <c r="P2768" s="189">
        <v>0.18099999999999999</v>
      </c>
      <c r="Q2768" s="189">
        <v>0.14299999999999999</v>
      </c>
      <c r="R2768" s="189">
        <v>0.247</v>
      </c>
      <c r="S2768" s="189">
        <v>3.5999999999999997E-2</v>
      </c>
      <c r="T2768" s="189">
        <v>0.1</v>
      </c>
      <c r="U2768" s="189">
        <v>7.0000000000000001E-3</v>
      </c>
      <c r="V2768" s="189">
        <v>4.7E-2</v>
      </c>
      <c r="W2768" s="189">
        <v>0.498</v>
      </c>
      <c r="X2768" s="189">
        <v>0.629</v>
      </c>
      <c r="Y2768" s="189">
        <v>0.01</v>
      </c>
      <c r="Z2768" s="189">
        <v>5.2999999999999999E-2</v>
      </c>
      <c r="AA2768" s="189">
        <v>5.0000000000000001E-3</v>
      </c>
      <c r="AB2768" s="189">
        <v>0.04</v>
      </c>
    </row>
    <row r="2769" spans="1:28" x14ac:dyDescent="0.25">
      <c r="A2769" s="94" t="s">
        <v>4282</v>
      </c>
      <c r="B2769" s="189">
        <v>0.26332622601279315</v>
      </c>
      <c r="C2769" s="189">
        <v>1.0660980810234541E-3</v>
      </c>
      <c r="D2769" s="189">
        <v>0.70469083155650325</v>
      </c>
      <c r="E2769" s="189">
        <v>1.5991471215351813E-2</v>
      </c>
      <c r="F2769" s="189" t="s">
        <v>143</v>
      </c>
      <c r="G2769" s="189">
        <v>4.2643923240938165E-3</v>
      </c>
      <c r="H2769" s="189" t="s">
        <v>143</v>
      </c>
      <c r="I2769" s="189">
        <v>1.0660980810234541E-2</v>
      </c>
      <c r="J2769" s="188">
        <v>1</v>
      </c>
      <c r="K2769" s="190">
        <v>938</v>
      </c>
      <c r="L2769" s="94"/>
      <c r="M2769" s="189">
        <v>0.23599999999999999</v>
      </c>
      <c r="N2769" s="189">
        <v>0.29199999999999998</v>
      </c>
      <c r="O2769" s="189">
        <v>0</v>
      </c>
      <c r="P2769" s="189">
        <v>6.0000000000000001E-3</v>
      </c>
      <c r="Q2769" s="189">
        <v>0.67500000000000004</v>
      </c>
      <c r="R2769" s="189">
        <v>0.73299999999999998</v>
      </c>
      <c r="S2769" s="189">
        <v>0.01</v>
      </c>
      <c r="T2769" s="189">
        <v>2.5999999999999999E-2</v>
      </c>
      <c r="U2769" s="189" t="s">
        <v>143</v>
      </c>
      <c r="V2769" s="189" t="s">
        <v>143</v>
      </c>
      <c r="W2769" s="189">
        <v>2E-3</v>
      </c>
      <c r="X2769" s="189">
        <v>1.0999999999999999E-2</v>
      </c>
      <c r="Y2769" s="189" t="s">
        <v>143</v>
      </c>
      <c r="Z2769" s="189" t="s">
        <v>143</v>
      </c>
      <c r="AA2769" s="189">
        <v>6.0000000000000001E-3</v>
      </c>
      <c r="AB2769" s="189">
        <v>0.02</v>
      </c>
    </row>
    <row r="2770" spans="1:28" x14ac:dyDescent="0.25">
      <c r="A2770" s="94" t="s">
        <v>4283</v>
      </c>
      <c r="B2770" s="189">
        <v>0.10440122824974411</v>
      </c>
      <c r="C2770" s="189">
        <v>0.31320368474923233</v>
      </c>
      <c r="D2770" s="189">
        <v>0.23950870010235414</v>
      </c>
      <c r="E2770" s="189">
        <v>5.015353121801433E-2</v>
      </c>
      <c r="F2770" s="189">
        <v>2.8659160696008188E-2</v>
      </c>
      <c r="G2770" s="189">
        <v>0.24769703172978505</v>
      </c>
      <c r="H2770" s="189">
        <v>6.1412487205731829E-3</v>
      </c>
      <c r="I2770" s="189">
        <v>1.0235414534288639E-2</v>
      </c>
      <c r="J2770" s="188">
        <v>1</v>
      </c>
      <c r="K2770" s="190">
        <v>977</v>
      </c>
      <c r="L2770" s="94"/>
      <c r="M2770" s="189">
        <v>8.6999999999999994E-2</v>
      </c>
      <c r="N2770" s="189">
        <v>0.125</v>
      </c>
      <c r="O2770" s="189">
        <v>0.28499999999999998</v>
      </c>
      <c r="P2770" s="189">
        <v>0.34300000000000003</v>
      </c>
      <c r="Q2770" s="189">
        <v>0.214</v>
      </c>
      <c r="R2770" s="189">
        <v>0.26700000000000002</v>
      </c>
      <c r="S2770" s="189">
        <v>3.7999999999999999E-2</v>
      </c>
      <c r="T2770" s="189">
        <v>6.6000000000000003E-2</v>
      </c>
      <c r="U2770" s="189">
        <v>0.02</v>
      </c>
      <c r="V2770" s="189">
        <v>4.1000000000000002E-2</v>
      </c>
      <c r="W2770" s="189">
        <v>0.222</v>
      </c>
      <c r="X2770" s="189">
        <v>0.27600000000000002</v>
      </c>
      <c r="Y2770" s="189">
        <v>3.0000000000000001E-3</v>
      </c>
      <c r="Z2770" s="189">
        <v>1.2999999999999999E-2</v>
      </c>
      <c r="AA2770" s="189">
        <v>6.0000000000000001E-3</v>
      </c>
      <c r="AB2770" s="189">
        <v>1.9E-2</v>
      </c>
    </row>
    <row r="2771" spans="1:28" x14ac:dyDescent="0.25">
      <c r="A2771" s="94" t="s">
        <v>4284</v>
      </c>
      <c r="B2771" s="189">
        <v>0.30161427357689041</v>
      </c>
      <c r="C2771" s="189">
        <v>0.54970263381478335</v>
      </c>
      <c r="D2771" s="189">
        <v>6.881903143585387E-2</v>
      </c>
      <c r="E2771" s="189">
        <v>1.5293118096856415E-2</v>
      </c>
      <c r="F2771" s="189">
        <v>1.6992353440951572E-3</v>
      </c>
      <c r="G2771" s="189">
        <v>3.3984706881903144E-2</v>
      </c>
      <c r="H2771" s="189">
        <v>4.248088360237893E-3</v>
      </c>
      <c r="I2771" s="189">
        <v>2.4638912489379779E-2</v>
      </c>
      <c r="J2771" s="188">
        <v>1</v>
      </c>
      <c r="K2771" s="190">
        <v>1177</v>
      </c>
      <c r="L2771" s="94"/>
      <c r="M2771" s="189">
        <v>0.27600000000000002</v>
      </c>
      <c r="N2771" s="189">
        <v>0.32800000000000001</v>
      </c>
      <c r="O2771" s="189">
        <v>0.52100000000000002</v>
      </c>
      <c r="P2771" s="189">
        <v>0.57799999999999996</v>
      </c>
      <c r="Q2771" s="189">
        <v>5.6000000000000001E-2</v>
      </c>
      <c r="R2771" s="189">
        <v>8.5000000000000006E-2</v>
      </c>
      <c r="S2771" s="189">
        <v>0.01</v>
      </c>
      <c r="T2771" s="189">
        <v>2.4E-2</v>
      </c>
      <c r="U2771" s="189">
        <v>0</v>
      </c>
      <c r="V2771" s="189">
        <v>6.0000000000000001E-3</v>
      </c>
      <c r="W2771" s="189">
        <v>2.5000000000000001E-2</v>
      </c>
      <c r="X2771" s="189">
        <v>4.5999999999999999E-2</v>
      </c>
      <c r="Y2771" s="189">
        <v>2E-3</v>
      </c>
      <c r="Z2771" s="189">
        <v>0.01</v>
      </c>
      <c r="AA2771" s="189">
        <v>1.7000000000000001E-2</v>
      </c>
      <c r="AB2771" s="189">
        <v>3.5000000000000003E-2</v>
      </c>
    </row>
    <row r="2772" spans="1:28" x14ac:dyDescent="0.25">
      <c r="A2772" s="94" t="s">
        <v>4285</v>
      </c>
      <c r="B2772" s="189" t="s">
        <v>143</v>
      </c>
      <c r="C2772" s="189">
        <v>0.2971887550200803</v>
      </c>
      <c r="D2772" s="189">
        <v>0.36546184738955823</v>
      </c>
      <c r="E2772" s="189">
        <v>0.10441767068273092</v>
      </c>
      <c r="F2772" s="189">
        <v>1.6064257028112448E-2</v>
      </c>
      <c r="G2772" s="189">
        <v>0.19678714859437751</v>
      </c>
      <c r="H2772" s="189" t="s">
        <v>143</v>
      </c>
      <c r="I2772" s="189">
        <v>2.0080321285140562E-2</v>
      </c>
      <c r="J2772" s="188">
        <v>1</v>
      </c>
      <c r="K2772" s="190">
        <v>249</v>
      </c>
      <c r="L2772" s="94"/>
      <c r="M2772" s="189" t="s">
        <v>143</v>
      </c>
      <c r="N2772" s="189" t="s">
        <v>143</v>
      </c>
      <c r="O2772" s="189">
        <v>0.24399999999999999</v>
      </c>
      <c r="P2772" s="189">
        <v>0.35699999999999998</v>
      </c>
      <c r="Q2772" s="189">
        <v>0.308</v>
      </c>
      <c r="R2772" s="189">
        <v>0.42699999999999999</v>
      </c>
      <c r="S2772" s="189">
        <v>7.1999999999999995E-2</v>
      </c>
      <c r="T2772" s="189">
        <v>0.14899999999999999</v>
      </c>
      <c r="U2772" s="189">
        <v>6.0000000000000001E-3</v>
      </c>
      <c r="V2772" s="189">
        <v>4.1000000000000002E-2</v>
      </c>
      <c r="W2772" s="189">
        <v>0.152</v>
      </c>
      <c r="X2772" s="189">
        <v>0.251</v>
      </c>
      <c r="Y2772" s="189" t="s">
        <v>143</v>
      </c>
      <c r="Z2772" s="189" t="s">
        <v>143</v>
      </c>
      <c r="AA2772" s="189">
        <v>8.9999999999999993E-3</v>
      </c>
      <c r="AB2772" s="189">
        <v>4.5999999999999999E-2</v>
      </c>
    </row>
    <row r="2773" spans="1:28" x14ac:dyDescent="0.25">
      <c r="A2773" s="94" t="s">
        <v>4286</v>
      </c>
      <c r="B2773" s="189" t="s">
        <v>143</v>
      </c>
      <c r="C2773" s="189">
        <v>0.38003502626970226</v>
      </c>
      <c r="D2773" s="189">
        <v>0.17075306479859895</v>
      </c>
      <c r="E2773" s="189">
        <v>6.3922942206654995E-2</v>
      </c>
      <c r="F2773" s="189">
        <v>1.5761821366024518E-2</v>
      </c>
      <c r="G2773" s="189">
        <v>0.3476357267950963</v>
      </c>
      <c r="H2773" s="189">
        <v>4.3782837127845885E-3</v>
      </c>
      <c r="I2773" s="189">
        <v>1.7513134851138354E-2</v>
      </c>
      <c r="J2773" s="188">
        <v>1</v>
      </c>
      <c r="K2773" s="190">
        <v>1142</v>
      </c>
      <c r="L2773" s="94"/>
      <c r="M2773" s="189" t="s">
        <v>143</v>
      </c>
      <c r="N2773" s="189" t="s">
        <v>143</v>
      </c>
      <c r="O2773" s="189">
        <v>0.35199999999999998</v>
      </c>
      <c r="P2773" s="189">
        <v>0.40899999999999997</v>
      </c>
      <c r="Q2773" s="189">
        <v>0.15</v>
      </c>
      <c r="R2773" s="189">
        <v>0.19400000000000001</v>
      </c>
      <c r="S2773" s="189">
        <v>5.0999999999999997E-2</v>
      </c>
      <c r="T2773" s="189">
        <v>0.08</v>
      </c>
      <c r="U2773" s="189">
        <v>0.01</v>
      </c>
      <c r="V2773" s="189">
        <v>2.5000000000000001E-2</v>
      </c>
      <c r="W2773" s="189">
        <v>0.32100000000000001</v>
      </c>
      <c r="X2773" s="189">
        <v>0.376</v>
      </c>
      <c r="Y2773" s="189">
        <v>2E-3</v>
      </c>
      <c r="Z2773" s="189">
        <v>0.01</v>
      </c>
      <c r="AA2773" s="189">
        <v>1.0999999999999999E-2</v>
      </c>
      <c r="AB2773" s="189">
        <v>2.7E-2</v>
      </c>
    </row>
    <row r="2774" spans="1:28" x14ac:dyDescent="0.25">
      <c r="A2774" s="94" t="s">
        <v>4287</v>
      </c>
      <c r="B2774" s="189" t="s">
        <v>143</v>
      </c>
      <c r="C2774" s="189">
        <v>0.56782334384858046</v>
      </c>
      <c r="D2774" s="189">
        <v>0.29652996845425866</v>
      </c>
      <c r="E2774" s="189">
        <v>2.8391167192429023E-2</v>
      </c>
      <c r="F2774" s="189">
        <v>9.4637223974763408E-3</v>
      </c>
      <c r="G2774" s="189">
        <v>2.2082018927444796E-2</v>
      </c>
      <c r="H2774" s="189" t="s">
        <v>143</v>
      </c>
      <c r="I2774" s="189">
        <v>7.5709779179810727E-2</v>
      </c>
      <c r="J2774" s="188">
        <v>1</v>
      </c>
      <c r="K2774" s="190">
        <v>317</v>
      </c>
      <c r="L2774" s="94"/>
      <c r="M2774" s="189" t="s">
        <v>143</v>
      </c>
      <c r="N2774" s="189" t="s">
        <v>143</v>
      </c>
      <c r="O2774" s="189">
        <v>0.51300000000000001</v>
      </c>
      <c r="P2774" s="189">
        <v>0.621</v>
      </c>
      <c r="Q2774" s="189">
        <v>0.249</v>
      </c>
      <c r="R2774" s="189">
        <v>0.34899999999999998</v>
      </c>
      <c r="S2774" s="189">
        <v>1.4999999999999999E-2</v>
      </c>
      <c r="T2774" s="189">
        <v>5.2999999999999999E-2</v>
      </c>
      <c r="U2774" s="189">
        <v>3.0000000000000001E-3</v>
      </c>
      <c r="V2774" s="189">
        <v>2.7E-2</v>
      </c>
      <c r="W2774" s="189">
        <v>1.0999999999999999E-2</v>
      </c>
      <c r="X2774" s="189">
        <v>4.4999999999999998E-2</v>
      </c>
      <c r="Y2774" s="189" t="s">
        <v>143</v>
      </c>
      <c r="Z2774" s="189" t="s">
        <v>143</v>
      </c>
      <c r="AA2774" s="189">
        <v>5.0999999999999997E-2</v>
      </c>
      <c r="AB2774" s="189">
        <v>0.11</v>
      </c>
    </row>
    <row r="2775" spans="1:28" x14ac:dyDescent="0.25">
      <c r="A2775" s="94" t="s">
        <v>4288</v>
      </c>
      <c r="B2775" s="189" t="s">
        <v>143</v>
      </c>
      <c r="C2775" s="189">
        <v>0.29010238907849828</v>
      </c>
      <c r="D2775" s="189">
        <v>0.32081911262798635</v>
      </c>
      <c r="E2775" s="189">
        <v>6.4846416382252553E-2</v>
      </c>
      <c r="F2775" s="189">
        <v>2.0477815699658702E-2</v>
      </c>
      <c r="G2775" s="189">
        <v>0.2764505119453925</v>
      </c>
      <c r="H2775" s="189" t="s">
        <v>143</v>
      </c>
      <c r="I2775" s="189">
        <v>2.7303754266211604E-2</v>
      </c>
      <c r="J2775" s="188">
        <v>0.99999999999999989</v>
      </c>
      <c r="K2775" s="190">
        <v>293</v>
      </c>
      <c r="L2775" s="94"/>
      <c r="M2775" s="189" t="s">
        <v>143</v>
      </c>
      <c r="N2775" s="189" t="s">
        <v>143</v>
      </c>
      <c r="O2775" s="189">
        <v>0.24099999999999999</v>
      </c>
      <c r="P2775" s="189">
        <v>0.34499999999999997</v>
      </c>
      <c r="Q2775" s="189">
        <v>0.27</v>
      </c>
      <c r="R2775" s="189">
        <v>0.376</v>
      </c>
      <c r="S2775" s="189">
        <v>4.2000000000000003E-2</v>
      </c>
      <c r="T2775" s="189">
        <v>9.9000000000000005E-2</v>
      </c>
      <c r="U2775" s="189">
        <v>8.9999999999999993E-3</v>
      </c>
      <c r="V2775" s="189">
        <v>4.3999999999999997E-2</v>
      </c>
      <c r="W2775" s="189">
        <v>0.22800000000000001</v>
      </c>
      <c r="X2775" s="189">
        <v>0.33</v>
      </c>
      <c r="Y2775" s="189" t="s">
        <v>143</v>
      </c>
      <c r="Z2775" s="189" t="s">
        <v>143</v>
      </c>
      <c r="AA2775" s="189">
        <v>1.4E-2</v>
      </c>
      <c r="AB2775" s="189">
        <v>5.2999999999999999E-2</v>
      </c>
    </row>
    <row r="2776" spans="1:28" x14ac:dyDescent="0.25">
      <c r="A2776" s="94" t="s">
        <v>4289</v>
      </c>
      <c r="B2776" s="189" t="s">
        <v>143</v>
      </c>
      <c r="C2776" s="189">
        <v>0.46153846153846156</v>
      </c>
      <c r="D2776" s="189">
        <v>0.17788461538461539</v>
      </c>
      <c r="E2776" s="189">
        <v>2.8846153846153848E-2</v>
      </c>
      <c r="F2776" s="189">
        <v>9.6153846153846159E-2</v>
      </c>
      <c r="G2776" s="189">
        <v>0.22115384615384615</v>
      </c>
      <c r="H2776" s="189">
        <v>4.807692307692308E-3</v>
      </c>
      <c r="I2776" s="189">
        <v>9.6153846153846159E-3</v>
      </c>
      <c r="J2776" s="188">
        <v>1</v>
      </c>
      <c r="K2776" s="190">
        <v>208</v>
      </c>
      <c r="L2776" s="94"/>
      <c r="M2776" s="189" t="s">
        <v>143</v>
      </c>
      <c r="N2776" s="189" t="s">
        <v>143</v>
      </c>
      <c r="O2776" s="189">
        <v>0.39500000000000002</v>
      </c>
      <c r="P2776" s="189">
        <v>0.52900000000000003</v>
      </c>
      <c r="Q2776" s="189">
        <v>0.13200000000000001</v>
      </c>
      <c r="R2776" s="189">
        <v>0.23599999999999999</v>
      </c>
      <c r="S2776" s="189">
        <v>1.2999999999999999E-2</v>
      </c>
      <c r="T2776" s="189">
        <v>6.0999999999999999E-2</v>
      </c>
      <c r="U2776" s="189">
        <v>6.3E-2</v>
      </c>
      <c r="V2776" s="189">
        <v>0.14399999999999999</v>
      </c>
      <c r="W2776" s="189">
        <v>0.17</v>
      </c>
      <c r="X2776" s="189">
        <v>0.28199999999999997</v>
      </c>
      <c r="Y2776" s="189">
        <v>1E-3</v>
      </c>
      <c r="Z2776" s="189">
        <v>2.7E-2</v>
      </c>
      <c r="AA2776" s="189">
        <v>3.0000000000000001E-3</v>
      </c>
      <c r="AB2776" s="189">
        <v>3.4000000000000002E-2</v>
      </c>
    </row>
    <row r="2777" spans="1:28" x14ac:dyDescent="0.25">
      <c r="A2777" s="94" t="s">
        <v>4290</v>
      </c>
      <c r="B2777" s="189" t="s">
        <v>143</v>
      </c>
      <c r="C2777" s="189">
        <v>0.17670682730923695</v>
      </c>
      <c r="D2777" s="189">
        <v>0.22489959839357429</v>
      </c>
      <c r="E2777" s="189">
        <v>8.0321285140562249E-2</v>
      </c>
      <c r="F2777" s="189">
        <v>3.2128514056224897E-2</v>
      </c>
      <c r="G2777" s="189">
        <v>0.46586345381526106</v>
      </c>
      <c r="H2777" s="189">
        <v>4.0160642570281121E-3</v>
      </c>
      <c r="I2777" s="189">
        <v>1.6064257028112448E-2</v>
      </c>
      <c r="J2777" s="188">
        <v>1</v>
      </c>
      <c r="K2777" s="190">
        <v>249</v>
      </c>
      <c r="L2777" s="94"/>
      <c r="M2777" s="189" t="s">
        <v>143</v>
      </c>
      <c r="N2777" s="189" t="s">
        <v>143</v>
      </c>
      <c r="O2777" s="189">
        <v>0.13400000000000001</v>
      </c>
      <c r="P2777" s="189">
        <v>0.22900000000000001</v>
      </c>
      <c r="Q2777" s="189">
        <v>0.17699999999999999</v>
      </c>
      <c r="R2777" s="189">
        <v>0.28100000000000003</v>
      </c>
      <c r="S2777" s="189">
        <v>5.2999999999999999E-2</v>
      </c>
      <c r="T2777" s="189">
        <v>0.121</v>
      </c>
      <c r="U2777" s="189">
        <v>1.6E-2</v>
      </c>
      <c r="V2777" s="189">
        <v>6.2E-2</v>
      </c>
      <c r="W2777" s="189">
        <v>0.40500000000000003</v>
      </c>
      <c r="X2777" s="189">
        <v>0.52800000000000002</v>
      </c>
      <c r="Y2777" s="189">
        <v>1E-3</v>
      </c>
      <c r="Z2777" s="189">
        <v>2.1999999999999999E-2</v>
      </c>
      <c r="AA2777" s="189">
        <v>6.0000000000000001E-3</v>
      </c>
      <c r="AB2777" s="189">
        <v>4.1000000000000002E-2</v>
      </c>
    </row>
    <row r="2778" spans="1:28" x14ac:dyDescent="0.25">
      <c r="A2778" s="94" t="s">
        <v>4291</v>
      </c>
      <c r="B2778" s="189" t="s">
        <v>143</v>
      </c>
      <c r="C2778" s="189">
        <v>0.43119266055045874</v>
      </c>
      <c r="D2778" s="189">
        <v>0.36947456213511259</v>
      </c>
      <c r="E2778" s="189">
        <v>5.5045871559633031E-2</v>
      </c>
      <c r="F2778" s="189">
        <v>2.9190992493744787E-2</v>
      </c>
      <c r="G2778" s="189">
        <v>9.5913261050875734E-2</v>
      </c>
      <c r="H2778" s="189">
        <v>1.6680567139282735E-3</v>
      </c>
      <c r="I2778" s="189">
        <v>1.7514595496246871E-2</v>
      </c>
      <c r="J2778" s="188">
        <v>1</v>
      </c>
      <c r="K2778" s="190">
        <v>1199</v>
      </c>
      <c r="L2778" s="94"/>
      <c r="M2778" s="189" t="s">
        <v>143</v>
      </c>
      <c r="N2778" s="189" t="s">
        <v>143</v>
      </c>
      <c r="O2778" s="189">
        <v>0.40300000000000002</v>
      </c>
      <c r="P2778" s="189">
        <v>0.45900000000000002</v>
      </c>
      <c r="Q2778" s="189">
        <v>0.34300000000000003</v>
      </c>
      <c r="R2778" s="189">
        <v>0.39700000000000002</v>
      </c>
      <c r="S2778" s="189">
        <v>4.2999999999999997E-2</v>
      </c>
      <c r="T2778" s="189">
        <v>6.9000000000000006E-2</v>
      </c>
      <c r="U2778" s="189">
        <v>2.1000000000000001E-2</v>
      </c>
      <c r="V2778" s="189">
        <v>0.04</v>
      </c>
      <c r="W2778" s="189">
        <v>8.1000000000000003E-2</v>
      </c>
      <c r="X2778" s="189">
        <v>0.114</v>
      </c>
      <c r="Y2778" s="189">
        <v>0</v>
      </c>
      <c r="Z2778" s="189">
        <v>6.0000000000000001E-3</v>
      </c>
      <c r="AA2778" s="189">
        <v>1.0999999999999999E-2</v>
      </c>
      <c r="AB2778" s="189">
        <v>2.7E-2</v>
      </c>
    </row>
    <row r="2779" spans="1:28" x14ac:dyDescent="0.25">
      <c r="A2779" s="94" t="s">
        <v>4292</v>
      </c>
      <c r="B2779" s="189" t="s">
        <v>143</v>
      </c>
      <c r="C2779" s="189">
        <v>0.6203208556149733</v>
      </c>
      <c r="D2779" s="189">
        <v>0.26203208556149732</v>
      </c>
      <c r="E2779" s="189">
        <v>2.6737967914438502E-2</v>
      </c>
      <c r="F2779" s="189">
        <v>1.6042780748663103E-2</v>
      </c>
      <c r="G2779" s="189">
        <v>5.8823529411764705E-2</v>
      </c>
      <c r="H2779" s="189" t="s">
        <v>143</v>
      </c>
      <c r="I2779" s="189">
        <v>1.6042780748663103E-2</v>
      </c>
      <c r="J2779" s="188">
        <v>0.99999999999999989</v>
      </c>
      <c r="K2779" s="190">
        <v>187</v>
      </c>
      <c r="L2779" s="94"/>
      <c r="M2779" s="189" t="s">
        <v>143</v>
      </c>
      <c r="N2779" s="189" t="s">
        <v>143</v>
      </c>
      <c r="O2779" s="189">
        <v>0.54900000000000004</v>
      </c>
      <c r="P2779" s="189">
        <v>0.68700000000000006</v>
      </c>
      <c r="Q2779" s="189">
        <v>0.20399999999999999</v>
      </c>
      <c r="R2779" s="189">
        <v>0.32900000000000001</v>
      </c>
      <c r="S2779" s="189">
        <v>1.0999999999999999E-2</v>
      </c>
      <c r="T2779" s="189">
        <v>6.0999999999999999E-2</v>
      </c>
      <c r="U2779" s="189">
        <v>5.0000000000000001E-3</v>
      </c>
      <c r="V2779" s="189">
        <v>4.5999999999999999E-2</v>
      </c>
      <c r="W2779" s="189">
        <v>3.3000000000000002E-2</v>
      </c>
      <c r="X2779" s="189">
        <v>0.10199999999999999</v>
      </c>
      <c r="Y2779" s="189" t="s">
        <v>143</v>
      </c>
      <c r="Z2779" s="189" t="s">
        <v>143</v>
      </c>
      <c r="AA2779" s="189">
        <v>5.0000000000000001E-3</v>
      </c>
      <c r="AB2779" s="189">
        <v>4.5999999999999999E-2</v>
      </c>
    </row>
    <row r="2780" spans="1:28" x14ac:dyDescent="0.25">
      <c r="A2780" s="94" t="s">
        <v>4293</v>
      </c>
      <c r="B2780" s="189">
        <v>5.4185806693540825E-2</v>
      </c>
      <c r="C2780" s="189">
        <v>0.31602137433205213</v>
      </c>
      <c r="D2780" s="189">
        <v>0.25574200806224806</v>
      </c>
      <c r="E2780" s="189">
        <v>0.11399643761132465</v>
      </c>
      <c r="F2780" s="189">
        <v>1.546826661666823E-2</v>
      </c>
      <c r="G2780" s="189">
        <v>0.20699353145214211</v>
      </c>
      <c r="H2780" s="189">
        <v>7.6872597731320897E-3</v>
      </c>
      <c r="I2780" s="189">
        <v>2.9905315458891909E-2</v>
      </c>
      <c r="J2780" s="188">
        <v>0.99999999999999989</v>
      </c>
      <c r="K2780" s="190">
        <v>10667</v>
      </c>
      <c r="L2780" s="94"/>
      <c r="M2780" s="189">
        <v>0.05</v>
      </c>
      <c r="N2780" s="189">
        <v>5.8999999999999997E-2</v>
      </c>
      <c r="O2780" s="189">
        <v>0.307</v>
      </c>
      <c r="P2780" s="189">
        <v>0.32500000000000001</v>
      </c>
      <c r="Q2780" s="189">
        <v>0.248</v>
      </c>
      <c r="R2780" s="189">
        <v>0.26400000000000001</v>
      </c>
      <c r="S2780" s="189">
        <v>0.108</v>
      </c>
      <c r="T2780" s="189">
        <v>0.12</v>
      </c>
      <c r="U2780" s="189">
        <v>1.2999999999999999E-2</v>
      </c>
      <c r="V2780" s="189">
        <v>1.7999999999999999E-2</v>
      </c>
      <c r="W2780" s="189">
        <v>0.19900000000000001</v>
      </c>
      <c r="X2780" s="189">
        <v>0.215</v>
      </c>
      <c r="Y2780" s="189">
        <v>6.0000000000000001E-3</v>
      </c>
      <c r="Z2780" s="189">
        <v>0.01</v>
      </c>
      <c r="AA2780" s="189">
        <v>2.7E-2</v>
      </c>
      <c r="AB2780" s="189">
        <v>3.3000000000000002E-2</v>
      </c>
    </row>
    <row r="2781" spans="1:28" x14ac:dyDescent="0.25">
      <c r="A2781" s="94" t="s">
        <v>4294</v>
      </c>
      <c r="B2781" s="189" t="s">
        <v>143</v>
      </c>
      <c r="C2781" s="189">
        <v>0.38953488372093026</v>
      </c>
      <c r="D2781" s="189">
        <v>0.21220930232558138</v>
      </c>
      <c r="E2781" s="189">
        <v>0.16569767441860464</v>
      </c>
      <c r="F2781" s="189">
        <v>1.1627906976744186E-2</v>
      </c>
      <c r="G2781" s="189">
        <v>0.19186046511627908</v>
      </c>
      <c r="H2781" s="189">
        <v>5.8139534883720929E-3</v>
      </c>
      <c r="I2781" s="189">
        <v>2.3255813953488372E-2</v>
      </c>
      <c r="J2781" s="188">
        <v>1</v>
      </c>
      <c r="K2781" s="190">
        <v>344</v>
      </c>
      <c r="L2781" s="94"/>
      <c r="M2781" s="189" t="s">
        <v>143</v>
      </c>
      <c r="N2781" s="189" t="s">
        <v>143</v>
      </c>
      <c r="O2781" s="189">
        <v>0.33900000000000002</v>
      </c>
      <c r="P2781" s="189">
        <v>0.442</v>
      </c>
      <c r="Q2781" s="189">
        <v>0.17199999999999999</v>
      </c>
      <c r="R2781" s="189">
        <v>0.25800000000000001</v>
      </c>
      <c r="S2781" s="189">
        <v>0.13</v>
      </c>
      <c r="T2781" s="189">
        <v>0.20899999999999999</v>
      </c>
      <c r="U2781" s="189">
        <v>5.0000000000000001E-3</v>
      </c>
      <c r="V2781" s="189">
        <v>0.03</v>
      </c>
      <c r="W2781" s="189">
        <v>0.154</v>
      </c>
      <c r="X2781" s="189">
        <v>0.23699999999999999</v>
      </c>
      <c r="Y2781" s="189">
        <v>2E-3</v>
      </c>
      <c r="Z2781" s="189">
        <v>2.1000000000000001E-2</v>
      </c>
      <c r="AA2781" s="189">
        <v>1.2E-2</v>
      </c>
      <c r="AB2781" s="189">
        <v>4.4999999999999998E-2</v>
      </c>
    </row>
    <row r="2782" spans="1:28" x14ac:dyDescent="0.25">
      <c r="A2782" s="94" t="s">
        <v>4295</v>
      </c>
      <c r="B2782" s="189" t="s">
        <v>143</v>
      </c>
      <c r="C2782" s="189">
        <v>9.0909090909090912E-2</v>
      </c>
      <c r="D2782" s="189">
        <v>0.19749216300940439</v>
      </c>
      <c r="E2782" s="189">
        <v>0.10658307210031348</v>
      </c>
      <c r="F2782" s="189">
        <v>2.1943573667711599E-2</v>
      </c>
      <c r="G2782" s="189">
        <v>0.52037617554858939</v>
      </c>
      <c r="H2782" s="189">
        <v>4.3887147335423198E-2</v>
      </c>
      <c r="I2782" s="189">
        <v>1.8808777429467086E-2</v>
      </c>
      <c r="J2782" s="188">
        <v>1.0000000000000002</v>
      </c>
      <c r="K2782" s="190">
        <v>319</v>
      </c>
      <c r="L2782" s="94"/>
      <c r="M2782" s="189" t="s">
        <v>143</v>
      </c>
      <c r="N2782" s="189" t="s">
        <v>143</v>
      </c>
      <c r="O2782" s="189">
        <v>6.4000000000000001E-2</v>
      </c>
      <c r="P2782" s="189">
        <v>0.128</v>
      </c>
      <c r="Q2782" s="189">
        <v>0.158</v>
      </c>
      <c r="R2782" s="189">
        <v>0.245</v>
      </c>
      <c r="S2782" s="189">
        <v>7.6999999999999999E-2</v>
      </c>
      <c r="T2782" s="189">
        <v>0.14499999999999999</v>
      </c>
      <c r="U2782" s="189">
        <v>1.0999999999999999E-2</v>
      </c>
      <c r="V2782" s="189">
        <v>4.4999999999999998E-2</v>
      </c>
      <c r="W2782" s="189">
        <v>0.46600000000000003</v>
      </c>
      <c r="X2782" s="189">
        <v>0.57499999999999996</v>
      </c>
      <c r="Y2782" s="189">
        <v>2.5999999999999999E-2</v>
      </c>
      <c r="Z2782" s="189">
        <v>7.1999999999999995E-2</v>
      </c>
      <c r="AA2782" s="189">
        <v>8.9999999999999993E-3</v>
      </c>
      <c r="AB2782" s="189">
        <v>0.04</v>
      </c>
    </row>
    <row r="2783" spans="1:28" x14ac:dyDescent="0.25">
      <c r="A2783" s="94" t="s">
        <v>4296</v>
      </c>
      <c r="B2783" s="189">
        <v>0.6324110671936759</v>
      </c>
      <c r="C2783" s="189">
        <v>2.635046113306983E-3</v>
      </c>
      <c r="D2783" s="189">
        <v>0.155467720685112</v>
      </c>
      <c r="E2783" s="189">
        <v>0.19235836627140976</v>
      </c>
      <c r="F2783" s="189" t="s">
        <v>143</v>
      </c>
      <c r="G2783" s="189">
        <v>5.270092226613966E-3</v>
      </c>
      <c r="H2783" s="189" t="s">
        <v>143</v>
      </c>
      <c r="I2783" s="189">
        <v>1.1857707509881422E-2</v>
      </c>
      <c r="J2783" s="188">
        <v>1.0000000000000002</v>
      </c>
      <c r="K2783" s="190">
        <v>759</v>
      </c>
      <c r="L2783" s="94"/>
      <c r="M2783" s="189">
        <v>0.59799999999999998</v>
      </c>
      <c r="N2783" s="189">
        <v>0.66600000000000004</v>
      </c>
      <c r="O2783" s="189">
        <v>1E-3</v>
      </c>
      <c r="P2783" s="189">
        <v>0.01</v>
      </c>
      <c r="Q2783" s="189">
        <v>0.13100000000000001</v>
      </c>
      <c r="R2783" s="189">
        <v>0.183</v>
      </c>
      <c r="S2783" s="189">
        <v>0.16600000000000001</v>
      </c>
      <c r="T2783" s="189">
        <v>0.222</v>
      </c>
      <c r="U2783" s="189" t="s">
        <v>143</v>
      </c>
      <c r="V2783" s="189" t="s">
        <v>143</v>
      </c>
      <c r="W2783" s="189">
        <v>2E-3</v>
      </c>
      <c r="X2783" s="189">
        <v>1.2999999999999999E-2</v>
      </c>
      <c r="Y2783" s="189" t="s">
        <v>143</v>
      </c>
      <c r="Z2783" s="189" t="s">
        <v>143</v>
      </c>
      <c r="AA2783" s="189">
        <v>6.0000000000000001E-3</v>
      </c>
      <c r="AB2783" s="189">
        <v>2.1999999999999999E-2</v>
      </c>
    </row>
    <row r="2784" spans="1:28" x14ac:dyDescent="0.25">
      <c r="A2784" s="94" t="s">
        <v>4297</v>
      </c>
      <c r="B2784" s="189">
        <v>0.10594315245478036</v>
      </c>
      <c r="C2784" s="189">
        <v>0.24203273040482343</v>
      </c>
      <c r="D2784" s="189">
        <v>0.27304048234280792</v>
      </c>
      <c r="E2784" s="189">
        <v>7.7519379844961239E-2</v>
      </c>
      <c r="F2784" s="189">
        <v>3.1007751937984496E-2</v>
      </c>
      <c r="G2784" s="189">
        <v>0.24117140396210163</v>
      </c>
      <c r="H2784" s="189">
        <v>8.6132644272179162E-3</v>
      </c>
      <c r="I2784" s="189">
        <v>2.0671834625322998E-2</v>
      </c>
      <c r="J2784" s="188">
        <v>0.99999999999999978</v>
      </c>
      <c r="K2784" s="190">
        <v>1161</v>
      </c>
      <c r="L2784" s="94"/>
      <c r="M2784" s="189">
        <v>0.09</v>
      </c>
      <c r="N2784" s="189">
        <v>0.125</v>
      </c>
      <c r="O2784" s="189">
        <v>0.218</v>
      </c>
      <c r="P2784" s="189">
        <v>0.26700000000000002</v>
      </c>
      <c r="Q2784" s="189">
        <v>0.248</v>
      </c>
      <c r="R2784" s="189">
        <v>0.29899999999999999</v>
      </c>
      <c r="S2784" s="189">
        <v>6.3E-2</v>
      </c>
      <c r="T2784" s="189">
        <v>9.4E-2</v>
      </c>
      <c r="U2784" s="189">
        <v>2.1999999999999999E-2</v>
      </c>
      <c r="V2784" s="189">
        <v>4.2999999999999997E-2</v>
      </c>
      <c r="W2784" s="189">
        <v>0.217</v>
      </c>
      <c r="X2784" s="189">
        <v>0.26700000000000002</v>
      </c>
      <c r="Y2784" s="189">
        <v>5.0000000000000001E-3</v>
      </c>
      <c r="Z2784" s="189">
        <v>1.6E-2</v>
      </c>
      <c r="AA2784" s="189">
        <v>1.4E-2</v>
      </c>
      <c r="AB2784" s="189">
        <v>3.1E-2</v>
      </c>
    </row>
    <row r="2785" spans="1:28" x14ac:dyDescent="0.25">
      <c r="A2785" s="94" t="s">
        <v>4298</v>
      </c>
      <c r="B2785" s="189">
        <v>0.27702265372168283</v>
      </c>
      <c r="C2785" s="189">
        <v>0.48284789644012943</v>
      </c>
      <c r="D2785" s="189">
        <v>0.1145631067961165</v>
      </c>
      <c r="E2785" s="189">
        <v>2.6537216828478965E-2</v>
      </c>
      <c r="F2785" s="189">
        <v>1.2944983818770227E-3</v>
      </c>
      <c r="G2785" s="189">
        <v>4.1423948220064725E-2</v>
      </c>
      <c r="H2785" s="189">
        <v>5.1779935275080907E-3</v>
      </c>
      <c r="I2785" s="189">
        <v>5.1132686084142398E-2</v>
      </c>
      <c r="J2785" s="188">
        <v>1</v>
      </c>
      <c r="K2785" s="190">
        <v>1545</v>
      </c>
      <c r="L2785" s="94"/>
      <c r="M2785" s="189">
        <v>0.255</v>
      </c>
      <c r="N2785" s="189">
        <v>0.3</v>
      </c>
      <c r="O2785" s="189">
        <v>0.45800000000000002</v>
      </c>
      <c r="P2785" s="189">
        <v>0.50800000000000001</v>
      </c>
      <c r="Q2785" s="189">
        <v>0.1</v>
      </c>
      <c r="R2785" s="189">
        <v>0.13100000000000001</v>
      </c>
      <c r="S2785" s="189">
        <v>0.02</v>
      </c>
      <c r="T2785" s="189">
        <v>3.5999999999999997E-2</v>
      </c>
      <c r="U2785" s="189">
        <v>0</v>
      </c>
      <c r="V2785" s="189">
        <v>5.0000000000000001E-3</v>
      </c>
      <c r="W2785" s="189">
        <v>3.3000000000000002E-2</v>
      </c>
      <c r="X2785" s="189">
        <v>5.2999999999999999E-2</v>
      </c>
      <c r="Y2785" s="189">
        <v>3.0000000000000001E-3</v>
      </c>
      <c r="Z2785" s="189">
        <v>0.01</v>
      </c>
      <c r="AA2785" s="189">
        <v>4.1000000000000002E-2</v>
      </c>
      <c r="AB2785" s="189">
        <v>6.3E-2</v>
      </c>
    </row>
    <row r="2786" spans="1:28" x14ac:dyDescent="0.25">
      <c r="A2786" s="94" t="s">
        <v>4299</v>
      </c>
      <c r="B2786" s="189" t="s">
        <v>143</v>
      </c>
      <c r="C2786" s="189">
        <v>0.24251497005988024</v>
      </c>
      <c r="D2786" s="189">
        <v>0.28143712574850299</v>
      </c>
      <c r="E2786" s="189">
        <v>0.20059880239520958</v>
      </c>
      <c r="F2786" s="189">
        <v>1.1976047904191617E-2</v>
      </c>
      <c r="G2786" s="189">
        <v>0.23353293413173654</v>
      </c>
      <c r="H2786" s="189">
        <v>8.9820359281437123E-3</v>
      </c>
      <c r="I2786" s="189">
        <v>2.0958083832335328E-2</v>
      </c>
      <c r="J2786" s="188">
        <v>0.99999999999999989</v>
      </c>
      <c r="K2786" s="190">
        <v>334</v>
      </c>
      <c r="L2786" s="94"/>
      <c r="M2786" s="189" t="s">
        <v>143</v>
      </c>
      <c r="N2786" s="189" t="s">
        <v>143</v>
      </c>
      <c r="O2786" s="189">
        <v>0.2</v>
      </c>
      <c r="P2786" s="189">
        <v>0.29099999999999998</v>
      </c>
      <c r="Q2786" s="189">
        <v>0.23599999999999999</v>
      </c>
      <c r="R2786" s="189">
        <v>0.33200000000000002</v>
      </c>
      <c r="S2786" s="189">
        <v>0.161</v>
      </c>
      <c r="T2786" s="189">
        <v>0.247</v>
      </c>
      <c r="U2786" s="189">
        <v>5.0000000000000001E-3</v>
      </c>
      <c r="V2786" s="189">
        <v>0.03</v>
      </c>
      <c r="W2786" s="189">
        <v>0.191</v>
      </c>
      <c r="X2786" s="189">
        <v>0.28199999999999997</v>
      </c>
      <c r="Y2786" s="189">
        <v>3.0000000000000001E-3</v>
      </c>
      <c r="Z2786" s="189">
        <v>2.5999999999999999E-2</v>
      </c>
      <c r="AA2786" s="189">
        <v>0.01</v>
      </c>
      <c r="AB2786" s="189">
        <v>4.2999999999999997E-2</v>
      </c>
    </row>
    <row r="2787" spans="1:28" x14ac:dyDescent="0.25">
      <c r="A2787" s="94" t="s">
        <v>4300</v>
      </c>
      <c r="B2787" s="189" t="s">
        <v>143</v>
      </c>
      <c r="C2787" s="189">
        <v>0.24371859296482412</v>
      </c>
      <c r="D2787" s="189">
        <v>0.20351758793969849</v>
      </c>
      <c r="E2787" s="189">
        <v>0.1306532663316583</v>
      </c>
      <c r="F2787" s="189">
        <v>1.9262981574539362E-2</v>
      </c>
      <c r="G2787" s="189">
        <v>0.3777219430485762</v>
      </c>
      <c r="H2787" s="189">
        <v>1.0050251256281407E-2</v>
      </c>
      <c r="I2787" s="189">
        <v>1.507537688442211E-2</v>
      </c>
      <c r="J2787" s="188">
        <v>0.99999999999999989</v>
      </c>
      <c r="K2787" s="190">
        <v>1194</v>
      </c>
      <c r="L2787" s="94"/>
      <c r="M2787" s="189" t="s">
        <v>143</v>
      </c>
      <c r="N2787" s="189" t="s">
        <v>143</v>
      </c>
      <c r="O2787" s="189">
        <v>0.22</v>
      </c>
      <c r="P2787" s="189">
        <v>0.26900000000000002</v>
      </c>
      <c r="Q2787" s="189">
        <v>0.182</v>
      </c>
      <c r="R2787" s="189">
        <v>0.22700000000000001</v>
      </c>
      <c r="S2787" s="189">
        <v>0.113</v>
      </c>
      <c r="T2787" s="189">
        <v>0.151</v>
      </c>
      <c r="U2787" s="189">
        <v>1.2999999999999999E-2</v>
      </c>
      <c r="V2787" s="189">
        <v>2.9000000000000001E-2</v>
      </c>
      <c r="W2787" s="189">
        <v>0.35099999999999998</v>
      </c>
      <c r="X2787" s="189">
        <v>0.40600000000000003</v>
      </c>
      <c r="Y2787" s="189">
        <v>6.0000000000000001E-3</v>
      </c>
      <c r="Z2787" s="189">
        <v>1.7000000000000001E-2</v>
      </c>
      <c r="AA2787" s="189">
        <v>0.01</v>
      </c>
      <c r="AB2787" s="189">
        <v>2.4E-2</v>
      </c>
    </row>
    <row r="2788" spans="1:28" x14ac:dyDescent="0.25">
      <c r="A2788" s="94" t="s">
        <v>4301</v>
      </c>
      <c r="B2788" s="189" t="s">
        <v>143</v>
      </c>
      <c r="C2788" s="189">
        <v>0.56046511627906981</v>
      </c>
      <c r="D2788" s="189">
        <v>0.26744186046511625</v>
      </c>
      <c r="E2788" s="189">
        <v>5.1162790697674418E-2</v>
      </c>
      <c r="F2788" s="189">
        <v>4.6511627906976744E-3</v>
      </c>
      <c r="G2788" s="189">
        <v>2.3255813953488372E-2</v>
      </c>
      <c r="H2788" s="189">
        <v>2.3255813953488372E-3</v>
      </c>
      <c r="I2788" s="189">
        <v>9.0697674418604657E-2</v>
      </c>
      <c r="J2788" s="188">
        <v>1</v>
      </c>
      <c r="K2788" s="190">
        <v>430</v>
      </c>
      <c r="L2788" s="94"/>
      <c r="M2788" s="189" t="s">
        <v>143</v>
      </c>
      <c r="N2788" s="189" t="s">
        <v>143</v>
      </c>
      <c r="O2788" s="189">
        <v>0.51300000000000001</v>
      </c>
      <c r="P2788" s="189">
        <v>0.60699999999999998</v>
      </c>
      <c r="Q2788" s="189">
        <v>0.22800000000000001</v>
      </c>
      <c r="R2788" s="189">
        <v>0.311</v>
      </c>
      <c r="S2788" s="189">
        <v>3.4000000000000002E-2</v>
      </c>
      <c r="T2788" s="189">
        <v>7.5999999999999998E-2</v>
      </c>
      <c r="U2788" s="189">
        <v>1E-3</v>
      </c>
      <c r="V2788" s="189">
        <v>1.7000000000000001E-2</v>
      </c>
      <c r="W2788" s="189">
        <v>1.2999999999999999E-2</v>
      </c>
      <c r="X2788" s="189">
        <v>4.2000000000000003E-2</v>
      </c>
      <c r="Y2788" s="189">
        <v>0</v>
      </c>
      <c r="Z2788" s="189">
        <v>1.2999999999999999E-2</v>
      </c>
      <c r="AA2788" s="189">
        <v>6.7000000000000004E-2</v>
      </c>
      <c r="AB2788" s="189">
        <v>0.122</v>
      </c>
    </row>
    <row r="2789" spans="1:28" x14ac:dyDescent="0.25">
      <c r="A2789" s="94" t="s">
        <v>4302</v>
      </c>
      <c r="B2789" s="189" t="s">
        <v>143</v>
      </c>
      <c r="C2789" s="189">
        <v>0.21116504854368931</v>
      </c>
      <c r="D2789" s="189">
        <v>0.35194174757281554</v>
      </c>
      <c r="E2789" s="189">
        <v>0.14805825242718446</v>
      </c>
      <c r="F2789" s="189">
        <v>1.2135922330097087E-2</v>
      </c>
      <c r="G2789" s="189">
        <v>0.24029126213592233</v>
      </c>
      <c r="H2789" s="189" t="s">
        <v>143</v>
      </c>
      <c r="I2789" s="189">
        <v>3.640776699029126E-2</v>
      </c>
      <c r="J2789" s="188">
        <v>1</v>
      </c>
      <c r="K2789" s="190">
        <v>412</v>
      </c>
      <c r="L2789" s="94"/>
      <c r="M2789" s="189" t="s">
        <v>143</v>
      </c>
      <c r="N2789" s="189" t="s">
        <v>143</v>
      </c>
      <c r="O2789" s="189">
        <v>0.17499999999999999</v>
      </c>
      <c r="P2789" s="189">
        <v>0.253</v>
      </c>
      <c r="Q2789" s="189">
        <v>0.307</v>
      </c>
      <c r="R2789" s="189">
        <v>0.39900000000000002</v>
      </c>
      <c r="S2789" s="189">
        <v>0.11700000000000001</v>
      </c>
      <c r="T2789" s="189">
        <v>0.186</v>
      </c>
      <c r="U2789" s="189">
        <v>5.0000000000000001E-3</v>
      </c>
      <c r="V2789" s="189">
        <v>2.8000000000000001E-2</v>
      </c>
      <c r="W2789" s="189">
        <v>0.20200000000000001</v>
      </c>
      <c r="X2789" s="189">
        <v>0.28399999999999997</v>
      </c>
      <c r="Y2789" s="189" t="s">
        <v>143</v>
      </c>
      <c r="Z2789" s="189" t="s">
        <v>143</v>
      </c>
      <c r="AA2789" s="189">
        <v>2.1999999999999999E-2</v>
      </c>
      <c r="AB2789" s="189">
        <v>5.8999999999999997E-2</v>
      </c>
    </row>
    <row r="2790" spans="1:28" x14ac:dyDescent="0.25">
      <c r="A2790" s="94" t="s">
        <v>4303</v>
      </c>
      <c r="B2790" s="189" t="s">
        <v>143</v>
      </c>
      <c r="C2790" s="189">
        <v>0.37179487179487181</v>
      </c>
      <c r="D2790" s="189">
        <v>0.18803418803418803</v>
      </c>
      <c r="E2790" s="189">
        <v>6.8376068376068383E-2</v>
      </c>
      <c r="F2790" s="189">
        <v>0.10256410256410256</v>
      </c>
      <c r="G2790" s="189">
        <v>0.23931623931623933</v>
      </c>
      <c r="H2790" s="189" t="s">
        <v>143</v>
      </c>
      <c r="I2790" s="189">
        <v>2.9914529914529916E-2</v>
      </c>
      <c r="J2790" s="188">
        <v>1</v>
      </c>
      <c r="K2790" s="190">
        <v>234</v>
      </c>
      <c r="L2790" s="94"/>
      <c r="M2790" s="189" t="s">
        <v>143</v>
      </c>
      <c r="N2790" s="189" t="s">
        <v>143</v>
      </c>
      <c r="O2790" s="189">
        <v>0.312</v>
      </c>
      <c r="P2790" s="189">
        <v>0.435</v>
      </c>
      <c r="Q2790" s="189">
        <v>0.14299999999999999</v>
      </c>
      <c r="R2790" s="189">
        <v>0.24299999999999999</v>
      </c>
      <c r="S2790" s="189">
        <v>4.2999999999999997E-2</v>
      </c>
      <c r="T2790" s="189">
        <v>0.108</v>
      </c>
      <c r="U2790" s="189">
        <v>7.0000000000000007E-2</v>
      </c>
      <c r="V2790" s="189">
        <v>0.14799999999999999</v>
      </c>
      <c r="W2790" s="189">
        <v>0.189</v>
      </c>
      <c r="X2790" s="189">
        <v>0.29799999999999999</v>
      </c>
      <c r="Y2790" s="189" t="s">
        <v>143</v>
      </c>
      <c r="Z2790" s="189" t="s">
        <v>143</v>
      </c>
      <c r="AA2790" s="189">
        <v>1.4999999999999999E-2</v>
      </c>
      <c r="AB2790" s="189">
        <v>0.06</v>
      </c>
    </row>
    <row r="2791" spans="1:28" x14ac:dyDescent="0.25">
      <c r="A2791" s="94" t="s">
        <v>4304</v>
      </c>
      <c r="B2791" s="189" t="s">
        <v>143</v>
      </c>
      <c r="C2791" s="189">
        <v>0.10367892976588629</v>
      </c>
      <c r="D2791" s="189">
        <v>0.21739130434782608</v>
      </c>
      <c r="E2791" s="189">
        <v>0.13712374581939799</v>
      </c>
      <c r="F2791" s="189">
        <v>2.3411371237458192E-2</v>
      </c>
      <c r="G2791" s="189">
        <v>0.48829431438127091</v>
      </c>
      <c r="H2791" s="189">
        <v>6.688963210702341E-3</v>
      </c>
      <c r="I2791" s="189">
        <v>2.3411371237458192E-2</v>
      </c>
      <c r="J2791" s="188">
        <v>1</v>
      </c>
      <c r="K2791" s="190">
        <v>299</v>
      </c>
      <c r="L2791" s="94"/>
      <c r="M2791" s="189" t="s">
        <v>143</v>
      </c>
      <c r="N2791" s="189" t="s">
        <v>143</v>
      </c>
      <c r="O2791" s="189">
        <v>7.3999999999999996E-2</v>
      </c>
      <c r="P2791" s="189">
        <v>0.14299999999999999</v>
      </c>
      <c r="Q2791" s="189">
        <v>0.17399999999999999</v>
      </c>
      <c r="R2791" s="189">
        <v>0.26800000000000002</v>
      </c>
      <c r="S2791" s="189">
        <v>0.10299999999999999</v>
      </c>
      <c r="T2791" s="189">
        <v>0.18099999999999999</v>
      </c>
      <c r="U2791" s="189">
        <v>1.0999999999999999E-2</v>
      </c>
      <c r="V2791" s="189">
        <v>4.8000000000000001E-2</v>
      </c>
      <c r="W2791" s="189">
        <v>0.432</v>
      </c>
      <c r="X2791" s="189">
        <v>0.54500000000000004</v>
      </c>
      <c r="Y2791" s="189">
        <v>2E-3</v>
      </c>
      <c r="Z2791" s="189">
        <v>2.4E-2</v>
      </c>
      <c r="AA2791" s="189">
        <v>1.0999999999999999E-2</v>
      </c>
      <c r="AB2791" s="189">
        <v>4.8000000000000001E-2</v>
      </c>
    </row>
    <row r="2792" spans="1:28" x14ac:dyDescent="0.25">
      <c r="A2792" s="94" t="s">
        <v>4305</v>
      </c>
      <c r="B2792" s="189" t="s">
        <v>143</v>
      </c>
      <c r="C2792" s="189">
        <v>0.40292841648590022</v>
      </c>
      <c r="D2792" s="189">
        <v>0.34490238611713664</v>
      </c>
      <c r="E2792" s="189">
        <v>0.11388286334056399</v>
      </c>
      <c r="F2792" s="189">
        <v>4.8806941431670282E-3</v>
      </c>
      <c r="G2792" s="189">
        <v>0.10086767895878525</v>
      </c>
      <c r="H2792" s="189">
        <v>4.3383947939262474E-3</v>
      </c>
      <c r="I2792" s="189">
        <v>2.8199566160520606E-2</v>
      </c>
      <c r="J2792" s="188">
        <v>1</v>
      </c>
      <c r="K2792" s="190">
        <v>1844</v>
      </c>
      <c r="L2792" s="94"/>
      <c r="M2792" s="189" t="s">
        <v>143</v>
      </c>
      <c r="N2792" s="189" t="s">
        <v>143</v>
      </c>
      <c r="O2792" s="189">
        <v>0.38100000000000001</v>
      </c>
      <c r="P2792" s="189">
        <v>0.42499999999999999</v>
      </c>
      <c r="Q2792" s="189">
        <v>0.32400000000000001</v>
      </c>
      <c r="R2792" s="189">
        <v>0.36699999999999999</v>
      </c>
      <c r="S2792" s="189">
        <v>0.1</v>
      </c>
      <c r="T2792" s="189">
        <v>0.129</v>
      </c>
      <c r="U2792" s="189">
        <v>3.0000000000000001E-3</v>
      </c>
      <c r="V2792" s="189">
        <v>8.9999999999999993E-3</v>
      </c>
      <c r="W2792" s="189">
        <v>8.7999999999999995E-2</v>
      </c>
      <c r="X2792" s="189">
        <v>0.115</v>
      </c>
      <c r="Y2792" s="189">
        <v>2E-3</v>
      </c>
      <c r="Z2792" s="189">
        <v>8.9999999999999993E-3</v>
      </c>
      <c r="AA2792" s="189">
        <v>2.1999999999999999E-2</v>
      </c>
      <c r="AB2792" s="189">
        <v>3.6999999999999998E-2</v>
      </c>
    </row>
    <row r="2793" spans="1:28" x14ac:dyDescent="0.25">
      <c r="A2793" s="94" t="s">
        <v>4306</v>
      </c>
      <c r="B2793" s="189" t="s">
        <v>143</v>
      </c>
      <c r="C2793" s="189">
        <v>0.547244094488189</v>
      </c>
      <c r="D2793" s="189">
        <v>0.25196850393700787</v>
      </c>
      <c r="E2793" s="189">
        <v>7.874015748031496E-2</v>
      </c>
      <c r="F2793" s="189" t="s">
        <v>143</v>
      </c>
      <c r="G2793" s="189">
        <v>0.1062992125984252</v>
      </c>
      <c r="H2793" s="189" t="s">
        <v>143</v>
      </c>
      <c r="I2793" s="189">
        <v>1.5748031496062992E-2</v>
      </c>
      <c r="J2793" s="188">
        <v>1</v>
      </c>
      <c r="K2793" s="190">
        <v>254</v>
      </c>
      <c r="L2793" s="94"/>
      <c r="M2793" s="189" t="s">
        <v>143</v>
      </c>
      <c r="N2793" s="189" t="s">
        <v>143</v>
      </c>
      <c r="O2793" s="189">
        <v>0.48599999999999999</v>
      </c>
      <c r="P2793" s="189">
        <v>0.60699999999999998</v>
      </c>
      <c r="Q2793" s="189">
        <v>0.20300000000000001</v>
      </c>
      <c r="R2793" s="189">
        <v>0.309</v>
      </c>
      <c r="S2793" s="189">
        <v>5.1999999999999998E-2</v>
      </c>
      <c r="T2793" s="189">
        <v>0.11799999999999999</v>
      </c>
      <c r="U2793" s="189" t="s">
        <v>143</v>
      </c>
      <c r="V2793" s="189" t="s">
        <v>143</v>
      </c>
      <c r="W2793" s="189">
        <v>7.3999999999999996E-2</v>
      </c>
      <c r="X2793" s="189">
        <v>0.15</v>
      </c>
      <c r="Y2793" s="189" t="s">
        <v>143</v>
      </c>
      <c r="Z2793" s="189" t="s">
        <v>143</v>
      </c>
      <c r="AA2793" s="189">
        <v>6.0000000000000001E-3</v>
      </c>
      <c r="AB2793" s="189">
        <v>0.04</v>
      </c>
    </row>
    <row r="2794" spans="1:28" x14ac:dyDescent="0.25">
      <c r="A2794" s="94" t="s">
        <v>4307</v>
      </c>
      <c r="B2794" s="189">
        <v>5.7407772736239891E-2</v>
      </c>
      <c r="C2794" s="189">
        <v>0.36624580785164729</v>
      </c>
      <c r="D2794" s="189">
        <v>0.25488261984612348</v>
      </c>
      <c r="E2794" s="189">
        <v>7.8615111461826787E-2</v>
      </c>
      <c r="F2794" s="189">
        <v>1.5387650424146774E-2</v>
      </c>
      <c r="G2794" s="189">
        <v>0.20516867232195699</v>
      </c>
      <c r="H2794" s="189">
        <v>2.8605247583349774E-3</v>
      </c>
      <c r="I2794" s="189">
        <v>1.9431840599723811E-2</v>
      </c>
      <c r="J2794" s="188">
        <v>1</v>
      </c>
      <c r="K2794" s="190">
        <v>10138</v>
      </c>
      <c r="L2794" s="94"/>
      <c r="M2794" s="189">
        <v>5.2999999999999999E-2</v>
      </c>
      <c r="N2794" s="189">
        <v>6.2E-2</v>
      </c>
      <c r="O2794" s="189">
        <v>0.35699999999999998</v>
      </c>
      <c r="P2794" s="189">
        <v>0.376</v>
      </c>
      <c r="Q2794" s="189">
        <v>0.246</v>
      </c>
      <c r="R2794" s="189">
        <v>0.26300000000000001</v>
      </c>
      <c r="S2794" s="189">
        <v>7.3999999999999996E-2</v>
      </c>
      <c r="T2794" s="189">
        <v>8.4000000000000005E-2</v>
      </c>
      <c r="U2794" s="189">
        <v>1.2999999999999999E-2</v>
      </c>
      <c r="V2794" s="189">
        <v>1.7999999999999999E-2</v>
      </c>
      <c r="W2794" s="189">
        <v>0.19700000000000001</v>
      </c>
      <c r="X2794" s="189">
        <v>0.21299999999999999</v>
      </c>
      <c r="Y2794" s="189">
        <v>2E-3</v>
      </c>
      <c r="Z2794" s="189">
        <v>4.0000000000000001E-3</v>
      </c>
      <c r="AA2794" s="189">
        <v>1.7000000000000001E-2</v>
      </c>
      <c r="AB2794" s="189">
        <v>2.1999999999999999E-2</v>
      </c>
    </row>
    <row r="2795" spans="1:28" x14ac:dyDescent="0.25">
      <c r="A2795" s="94" t="s">
        <v>4308</v>
      </c>
      <c r="B2795" s="189" t="s">
        <v>143</v>
      </c>
      <c r="C2795" s="189">
        <v>0.36842105263157893</v>
      </c>
      <c r="D2795" s="189">
        <v>0.2880886426592798</v>
      </c>
      <c r="E2795" s="189">
        <v>0.11080332409972299</v>
      </c>
      <c r="F2795" s="189">
        <v>1.1080332409972299E-2</v>
      </c>
      <c r="G2795" s="189">
        <v>0.20221606648199447</v>
      </c>
      <c r="H2795" s="189" t="s">
        <v>143</v>
      </c>
      <c r="I2795" s="189">
        <v>1.9390581717451522E-2</v>
      </c>
      <c r="J2795" s="188">
        <v>1</v>
      </c>
      <c r="K2795" s="190">
        <v>361</v>
      </c>
      <c r="L2795" s="94"/>
      <c r="M2795" s="189" t="s">
        <v>143</v>
      </c>
      <c r="N2795" s="189" t="s">
        <v>143</v>
      </c>
      <c r="O2795" s="189">
        <v>0.32</v>
      </c>
      <c r="P2795" s="189">
        <v>0.41899999999999998</v>
      </c>
      <c r="Q2795" s="189">
        <v>0.24399999999999999</v>
      </c>
      <c r="R2795" s="189">
        <v>0.33700000000000002</v>
      </c>
      <c r="S2795" s="189">
        <v>8.2000000000000003E-2</v>
      </c>
      <c r="T2795" s="189">
        <v>0.14699999999999999</v>
      </c>
      <c r="U2795" s="189">
        <v>4.0000000000000001E-3</v>
      </c>
      <c r="V2795" s="189">
        <v>2.8000000000000001E-2</v>
      </c>
      <c r="W2795" s="189">
        <v>0.16400000000000001</v>
      </c>
      <c r="X2795" s="189">
        <v>0.247</v>
      </c>
      <c r="Y2795" s="189" t="s">
        <v>143</v>
      </c>
      <c r="Z2795" s="189" t="s">
        <v>143</v>
      </c>
      <c r="AA2795" s="189">
        <v>8.9999999999999993E-3</v>
      </c>
      <c r="AB2795" s="189">
        <v>3.9E-2</v>
      </c>
    </row>
    <row r="2796" spans="1:28" x14ac:dyDescent="0.25">
      <c r="A2796" s="94" t="s">
        <v>4309</v>
      </c>
      <c r="B2796" s="189" t="s">
        <v>143</v>
      </c>
      <c r="C2796" s="189">
        <v>0.15163934426229508</v>
      </c>
      <c r="D2796" s="189">
        <v>0.18852459016393441</v>
      </c>
      <c r="E2796" s="189">
        <v>3.2786885245901641E-2</v>
      </c>
      <c r="F2796" s="189">
        <v>1.2295081967213115E-2</v>
      </c>
      <c r="G2796" s="189">
        <v>0.56147540983606559</v>
      </c>
      <c r="H2796" s="189">
        <v>2.0491803278688523E-2</v>
      </c>
      <c r="I2796" s="189">
        <v>3.2786885245901641E-2</v>
      </c>
      <c r="J2796" s="188">
        <v>1</v>
      </c>
      <c r="K2796" s="190">
        <v>244</v>
      </c>
      <c r="L2796" s="94"/>
      <c r="M2796" s="189" t="s">
        <v>143</v>
      </c>
      <c r="N2796" s="189" t="s">
        <v>143</v>
      </c>
      <c r="O2796" s="189">
        <v>0.112</v>
      </c>
      <c r="P2796" s="189">
        <v>0.20200000000000001</v>
      </c>
      <c r="Q2796" s="189">
        <v>0.14399999999999999</v>
      </c>
      <c r="R2796" s="189">
        <v>0.24199999999999999</v>
      </c>
      <c r="S2796" s="189">
        <v>1.7000000000000001E-2</v>
      </c>
      <c r="T2796" s="189">
        <v>6.3E-2</v>
      </c>
      <c r="U2796" s="189">
        <v>4.0000000000000001E-3</v>
      </c>
      <c r="V2796" s="189">
        <v>3.5999999999999997E-2</v>
      </c>
      <c r="W2796" s="189">
        <v>0.499</v>
      </c>
      <c r="X2796" s="189">
        <v>0.622</v>
      </c>
      <c r="Y2796" s="189">
        <v>8.9999999999999993E-3</v>
      </c>
      <c r="Z2796" s="189">
        <v>4.7E-2</v>
      </c>
      <c r="AA2796" s="189">
        <v>1.7000000000000001E-2</v>
      </c>
      <c r="AB2796" s="189">
        <v>6.3E-2</v>
      </c>
    </row>
    <row r="2797" spans="1:28" x14ac:dyDescent="0.25">
      <c r="A2797" s="94" t="s">
        <v>4310</v>
      </c>
      <c r="B2797" s="189">
        <v>0.17850953206239167</v>
      </c>
      <c r="C2797" s="189">
        <v>1.7331022530329288E-3</v>
      </c>
      <c r="D2797" s="189">
        <v>0.78682842287694976</v>
      </c>
      <c r="E2797" s="189">
        <v>1.7331022530329289E-2</v>
      </c>
      <c r="F2797" s="189">
        <v>3.4662045060658577E-3</v>
      </c>
      <c r="G2797" s="189">
        <v>6.9324090121317154E-3</v>
      </c>
      <c r="H2797" s="189" t="s">
        <v>143</v>
      </c>
      <c r="I2797" s="189">
        <v>5.1993067590987872E-3</v>
      </c>
      <c r="J2797" s="188">
        <v>1</v>
      </c>
      <c r="K2797" s="190">
        <v>577</v>
      </c>
      <c r="L2797" s="94"/>
      <c r="M2797" s="189">
        <v>0.14899999999999999</v>
      </c>
      <c r="N2797" s="189">
        <v>0.21199999999999999</v>
      </c>
      <c r="O2797" s="189">
        <v>0</v>
      </c>
      <c r="P2797" s="189">
        <v>0.01</v>
      </c>
      <c r="Q2797" s="189">
        <v>0.752</v>
      </c>
      <c r="R2797" s="189">
        <v>0.81799999999999995</v>
      </c>
      <c r="S2797" s="189">
        <v>8.9999999999999993E-3</v>
      </c>
      <c r="T2797" s="189">
        <v>3.2000000000000001E-2</v>
      </c>
      <c r="U2797" s="189">
        <v>1E-3</v>
      </c>
      <c r="V2797" s="189">
        <v>1.2999999999999999E-2</v>
      </c>
      <c r="W2797" s="189">
        <v>3.0000000000000001E-3</v>
      </c>
      <c r="X2797" s="189">
        <v>1.7999999999999999E-2</v>
      </c>
      <c r="Y2797" s="189" t="s">
        <v>143</v>
      </c>
      <c r="Z2797" s="189" t="s">
        <v>143</v>
      </c>
      <c r="AA2797" s="189">
        <v>2E-3</v>
      </c>
      <c r="AB2797" s="189">
        <v>1.4999999999999999E-2</v>
      </c>
    </row>
    <row r="2798" spans="1:28" x14ac:dyDescent="0.25">
      <c r="A2798" s="94" t="s">
        <v>4311</v>
      </c>
      <c r="B2798" s="189">
        <v>0.11101398601398602</v>
      </c>
      <c r="C2798" s="189">
        <v>0.31555944055944057</v>
      </c>
      <c r="D2798" s="189">
        <v>0.23426573426573427</v>
      </c>
      <c r="E2798" s="189">
        <v>6.2937062937062943E-2</v>
      </c>
      <c r="F2798" s="189">
        <v>2.7097902097902096E-2</v>
      </c>
      <c r="G2798" s="189">
        <v>0.23426573426573427</v>
      </c>
      <c r="H2798" s="189">
        <v>8.7412587412587413E-4</v>
      </c>
      <c r="I2798" s="189">
        <v>1.3986013986013986E-2</v>
      </c>
      <c r="J2798" s="188">
        <v>0.99999999999999989</v>
      </c>
      <c r="K2798" s="190">
        <v>1144</v>
      </c>
      <c r="L2798" s="94"/>
      <c r="M2798" s="189">
        <v>9.4E-2</v>
      </c>
      <c r="N2798" s="189">
        <v>0.13100000000000001</v>
      </c>
      <c r="O2798" s="189">
        <v>0.28899999999999998</v>
      </c>
      <c r="P2798" s="189">
        <v>0.34300000000000003</v>
      </c>
      <c r="Q2798" s="189">
        <v>0.21099999999999999</v>
      </c>
      <c r="R2798" s="189">
        <v>0.26</v>
      </c>
      <c r="S2798" s="189">
        <v>0.05</v>
      </c>
      <c r="T2798" s="189">
        <v>7.9000000000000001E-2</v>
      </c>
      <c r="U2798" s="189">
        <v>1.9E-2</v>
      </c>
      <c r="V2798" s="189">
        <v>3.7999999999999999E-2</v>
      </c>
      <c r="W2798" s="189">
        <v>0.21099999999999999</v>
      </c>
      <c r="X2798" s="189">
        <v>0.26</v>
      </c>
      <c r="Y2798" s="189">
        <v>0</v>
      </c>
      <c r="Z2798" s="189">
        <v>5.0000000000000001E-3</v>
      </c>
      <c r="AA2798" s="189">
        <v>8.9999999999999993E-3</v>
      </c>
      <c r="AB2798" s="189">
        <v>2.3E-2</v>
      </c>
    </row>
    <row r="2799" spans="1:28" x14ac:dyDescent="0.25">
      <c r="A2799" s="94" t="s">
        <v>4312</v>
      </c>
      <c r="B2799" s="189">
        <v>0.29912810194500333</v>
      </c>
      <c r="C2799" s="189">
        <v>0.55197853789403084</v>
      </c>
      <c r="D2799" s="189">
        <v>6.8410462776659964E-2</v>
      </c>
      <c r="E2799" s="189">
        <v>1.7437961099932932E-2</v>
      </c>
      <c r="F2799" s="189">
        <v>1.3413816230717639E-3</v>
      </c>
      <c r="G2799" s="189">
        <v>3.7558685446009391E-2</v>
      </c>
      <c r="H2799" s="189">
        <v>2.012072434607646E-3</v>
      </c>
      <c r="I2799" s="189">
        <v>2.2132796780684104E-2</v>
      </c>
      <c r="J2799" s="188">
        <v>0.99999999999999989</v>
      </c>
      <c r="K2799" s="190">
        <v>1491</v>
      </c>
      <c r="L2799" s="94"/>
      <c r="M2799" s="189">
        <v>0.27600000000000002</v>
      </c>
      <c r="N2799" s="189">
        <v>0.32300000000000001</v>
      </c>
      <c r="O2799" s="189">
        <v>0.52700000000000002</v>
      </c>
      <c r="P2799" s="189">
        <v>0.57699999999999996</v>
      </c>
      <c r="Q2799" s="189">
        <v>5.7000000000000002E-2</v>
      </c>
      <c r="R2799" s="189">
        <v>8.2000000000000003E-2</v>
      </c>
      <c r="S2799" s="189">
        <v>1.2E-2</v>
      </c>
      <c r="T2799" s="189">
        <v>2.5000000000000001E-2</v>
      </c>
      <c r="U2799" s="189">
        <v>0</v>
      </c>
      <c r="V2799" s="189">
        <v>5.0000000000000001E-3</v>
      </c>
      <c r="W2799" s="189">
        <v>2.9000000000000001E-2</v>
      </c>
      <c r="X2799" s="189">
        <v>4.8000000000000001E-2</v>
      </c>
      <c r="Y2799" s="189">
        <v>1E-3</v>
      </c>
      <c r="Z2799" s="189">
        <v>6.0000000000000001E-3</v>
      </c>
      <c r="AA2799" s="189">
        <v>1.6E-2</v>
      </c>
      <c r="AB2799" s="189">
        <v>3.1E-2</v>
      </c>
    </row>
    <row r="2800" spans="1:28" x14ac:dyDescent="0.25">
      <c r="A2800" s="94" t="s">
        <v>4313</v>
      </c>
      <c r="B2800" s="189" t="s">
        <v>143</v>
      </c>
      <c r="C2800" s="189">
        <v>0.28662420382165604</v>
      </c>
      <c r="D2800" s="189">
        <v>0.29617834394904458</v>
      </c>
      <c r="E2800" s="189">
        <v>0.1751592356687898</v>
      </c>
      <c r="F2800" s="189">
        <v>3.1847133757961785E-3</v>
      </c>
      <c r="G2800" s="189">
        <v>0.21974522292993631</v>
      </c>
      <c r="H2800" s="189">
        <v>3.1847133757961785E-3</v>
      </c>
      <c r="I2800" s="189">
        <v>1.5923566878980892E-2</v>
      </c>
      <c r="J2800" s="188">
        <v>1</v>
      </c>
      <c r="K2800" s="190">
        <v>314</v>
      </c>
      <c r="L2800" s="94"/>
      <c r="M2800" s="189" t="s">
        <v>143</v>
      </c>
      <c r="N2800" s="189" t="s">
        <v>143</v>
      </c>
      <c r="O2800" s="189">
        <v>0.23899999999999999</v>
      </c>
      <c r="P2800" s="189">
        <v>0.33900000000000002</v>
      </c>
      <c r="Q2800" s="189">
        <v>0.248</v>
      </c>
      <c r="R2800" s="189">
        <v>0.34899999999999998</v>
      </c>
      <c r="S2800" s="189">
        <v>0.13700000000000001</v>
      </c>
      <c r="T2800" s="189">
        <v>0.221</v>
      </c>
      <c r="U2800" s="189">
        <v>1E-3</v>
      </c>
      <c r="V2800" s="189">
        <v>1.7999999999999999E-2</v>
      </c>
      <c r="W2800" s="189">
        <v>0.17699999999999999</v>
      </c>
      <c r="X2800" s="189">
        <v>0.26900000000000002</v>
      </c>
      <c r="Y2800" s="189">
        <v>1E-3</v>
      </c>
      <c r="Z2800" s="189">
        <v>1.7999999999999999E-2</v>
      </c>
      <c r="AA2800" s="189">
        <v>7.0000000000000001E-3</v>
      </c>
      <c r="AB2800" s="189">
        <v>3.6999999999999998E-2</v>
      </c>
    </row>
    <row r="2801" spans="1:28" x14ac:dyDescent="0.25">
      <c r="A2801" s="94" t="s">
        <v>4314</v>
      </c>
      <c r="B2801" s="189" t="s">
        <v>143</v>
      </c>
      <c r="C2801" s="189">
        <v>0.33166189111747851</v>
      </c>
      <c r="D2801" s="189">
        <v>0.17908309455587393</v>
      </c>
      <c r="E2801" s="189">
        <v>9.3839541547277944E-2</v>
      </c>
      <c r="F2801" s="189">
        <v>1.3610315186246419E-2</v>
      </c>
      <c r="G2801" s="189">
        <v>0.36103151862464183</v>
      </c>
      <c r="H2801" s="189">
        <v>3.5816618911174787E-3</v>
      </c>
      <c r="I2801" s="189">
        <v>1.7191977077363897E-2</v>
      </c>
      <c r="J2801" s="188">
        <v>1</v>
      </c>
      <c r="K2801" s="190">
        <v>1396</v>
      </c>
      <c r="L2801" s="94"/>
      <c r="M2801" s="189" t="s">
        <v>143</v>
      </c>
      <c r="N2801" s="189" t="s">
        <v>143</v>
      </c>
      <c r="O2801" s="189">
        <v>0.307</v>
      </c>
      <c r="P2801" s="189">
        <v>0.35699999999999998</v>
      </c>
      <c r="Q2801" s="189">
        <v>0.16</v>
      </c>
      <c r="R2801" s="189">
        <v>0.2</v>
      </c>
      <c r="S2801" s="189">
        <v>0.08</v>
      </c>
      <c r="T2801" s="189">
        <v>0.11</v>
      </c>
      <c r="U2801" s="189">
        <v>8.9999999999999993E-3</v>
      </c>
      <c r="V2801" s="189">
        <v>2.1000000000000001E-2</v>
      </c>
      <c r="W2801" s="189">
        <v>0.33600000000000002</v>
      </c>
      <c r="X2801" s="189">
        <v>0.38700000000000001</v>
      </c>
      <c r="Y2801" s="189">
        <v>2E-3</v>
      </c>
      <c r="Z2801" s="189">
        <v>8.0000000000000002E-3</v>
      </c>
      <c r="AA2801" s="189">
        <v>1.2E-2</v>
      </c>
      <c r="AB2801" s="189">
        <v>2.5000000000000001E-2</v>
      </c>
    </row>
    <row r="2802" spans="1:28" x14ac:dyDescent="0.25">
      <c r="A2802" s="94" t="s">
        <v>4315</v>
      </c>
      <c r="B2802" s="189" t="s">
        <v>143</v>
      </c>
      <c r="C2802" s="189">
        <v>0.52192066805845516</v>
      </c>
      <c r="D2802" s="189">
        <v>0.37160751565762007</v>
      </c>
      <c r="E2802" s="189">
        <v>4.3841336116910233E-2</v>
      </c>
      <c r="F2802" s="189">
        <v>2.0876826722338203E-3</v>
      </c>
      <c r="G2802" s="189">
        <v>1.6701461377870562E-2</v>
      </c>
      <c r="H2802" s="189" t="s">
        <v>143</v>
      </c>
      <c r="I2802" s="189">
        <v>4.3841336116910233E-2</v>
      </c>
      <c r="J2802" s="188">
        <v>1</v>
      </c>
      <c r="K2802" s="190">
        <v>479</v>
      </c>
      <c r="L2802" s="94"/>
      <c r="M2802" s="189" t="s">
        <v>143</v>
      </c>
      <c r="N2802" s="189" t="s">
        <v>143</v>
      </c>
      <c r="O2802" s="189">
        <v>0.47699999999999998</v>
      </c>
      <c r="P2802" s="189">
        <v>0.56599999999999995</v>
      </c>
      <c r="Q2802" s="189">
        <v>0.33</v>
      </c>
      <c r="R2802" s="189">
        <v>0.41599999999999998</v>
      </c>
      <c r="S2802" s="189">
        <v>2.9000000000000001E-2</v>
      </c>
      <c r="T2802" s="189">
        <v>6.6000000000000003E-2</v>
      </c>
      <c r="U2802" s="189">
        <v>0</v>
      </c>
      <c r="V2802" s="189">
        <v>1.2E-2</v>
      </c>
      <c r="W2802" s="189">
        <v>8.0000000000000002E-3</v>
      </c>
      <c r="X2802" s="189">
        <v>3.3000000000000002E-2</v>
      </c>
      <c r="Y2802" s="189" t="s">
        <v>143</v>
      </c>
      <c r="Z2802" s="189" t="s">
        <v>143</v>
      </c>
      <c r="AA2802" s="189">
        <v>2.9000000000000001E-2</v>
      </c>
      <c r="AB2802" s="189">
        <v>6.6000000000000003E-2</v>
      </c>
    </row>
    <row r="2803" spans="1:28" x14ac:dyDescent="0.25">
      <c r="A2803" s="94" t="s">
        <v>4316</v>
      </c>
      <c r="B2803" s="189" t="s">
        <v>143</v>
      </c>
      <c r="C2803" s="189">
        <v>0.26861702127659576</v>
      </c>
      <c r="D2803" s="189">
        <v>0.37234042553191488</v>
      </c>
      <c r="E2803" s="189">
        <v>9.5744680851063829E-2</v>
      </c>
      <c r="F2803" s="189">
        <v>5.3191489361702126E-3</v>
      </c>
      <c r="G2803" s="189">
        <v>0.23404255319148937</v>
      </c>
      <c r="H2803" s="189" t="s">
        <v>143</v>
      </c>
      <c r="I2803" s="189">
        <v>2.3936170212765957E-2</v>
      </c>
      <c r="J2803" s="188">
        <v>1</v>
      </c>
      <c r="K2803" s="190">
        <v>376</v>
      </c>
      <c r="L2803" s="94"/>
      <c r="M2803" s="189" t="s">
        <v>143</v>
      </c>
      <c r="N2803" s="189" t="s">
        <v>143</v>
      </c>
      <c r="O2803" s="189">
        <v>0.22600000000000001</v>
      </c>
      <c r="P2803" s="189">
        <v>0.316</v>
      </c>
      <c r="Q2803" s="189">
        <v>0.32500000000000001</v>
      </c>
      <c r="R2803" s="189">
        <v>0.42199999999999999</v>
      </c>
      <c r="S2803" s="189">
        <v>7.0000000000000007E-2</v>
      </c>
      <c r="T2803" s="189">
        <v>0.13</v>
      </c>
      <c r="U2803" s="189">
        <v>1E-3</v>
      </c>
      <c r="V2803" s="189">
        <v>1.9E-2</v>
      </c>
      <c r="W2803" s="189">
        <v>0.19400000000000001</v>
      </c>
      <c r="X2803" s="189">
        <v>0.27900000000000003</v>
      </c>
      <c r="Y2803" s="189" t="s">
        <v>143</v>
      </c>
      <c r="Z2803" s="189" t="s">
        <v>143</v>
      </c>
      <c r="AA2803" s="189">
        <v>1.2999999999999999E-2</v>
      </c>
      <c r="AB2803" s="189">
        <v>4.4999999999999998E-2</v>
      </c>
    </row>
    <row r="2804" spans="1:28" x14ac:dyDescent="0.25">
      <c r="A2804" s="94" t="s">
        <v>4317</v>
      </c>
      <c r="B2804" s="189" t="s">
        <v>143</v>
      </c>
      <c r="C2804" s="189">
        <v>0.41025641025641024</v>
      </c>
      <c r="D2804" s="189">
        <v>0.21153846153846154</v>
      </c>
      <c r="E2804" s="189">
        <v>6.4102564102564097E-2</v>
      </c>
      <c r="F2804" s="189">
        <v>7.371794871794872E-2</v>
      </c>
      <c r="G2804" s="189">
        <v>0.22115384615384615</v>
      </c>
      <c r="H2804" s="189" t="s">
        <v>143</v>
      </c>
      <c r="I2804" s="189">
        <v>1.9230769230769232E-2</v>
      </c>
      <c r="J2804" s="188">
        <v>1</v>
      </c>
      <c r="K2804" s="190">
        <v>312</v>
      </c>
      <c r="L2804" s="94"/>
      <c r="M2804" s="189" t="s">
        <v>143</v>
      </c>
      <c r="N2804" s="189" t="s">
        <v>143</v>
      </c>
      <c r="O2804" s="189">
        <v>0.35699999999999998</v>
      </c>
      <c r="P2804" s="189">
        <v>0.46600000000000003</v>
      </c>
      <c r="Q2804" s="189">
        <v>0.17</v>
      </c>
      <c r="R2804" s="189">
        <v>0.26</v>
      </c>
      <c r="S2804" s="189">
        <v>4.2000000000000003E-2</v>
      </c>
      <c r="T2804" s="189">
        <v>9.7000000000000003E-2</v>
      </c>
      <c r="U2804" s="189">
        <v>0.05</v>
      </c>
      <c r="V2804" s="189">
        <v>0.108</v>
      </c>
      <c r="W2804" s="189">
        <v>0.17899999999999999</v>
      </c>
      <c r="X2804" s="189">
        <v>0.27</v>
      </c>
      <c r="Y2804" s="189" t="s">
        <v>143</v>
      </c>
      <c r="Z2804" s="189" t="s">
        <v>143</v>
      </c>
      <c r="AA2804" s="189">
        <v>8.9999999999999993E-3</v>
      </c>
      <c r="AB2804" s="189">
        <v>4.1000000000000002E-2</v>
      </c>
    </row>
    <row r="2805" spans="1:28" x14ac:dyDescent="0.25">
      <c r="A2805" s="94" t="s">
        <v>4318</v>
      </c>
      <c r="B2805" s="189" t="s">
        <v>143</v>
      </c>
      <c r="C2805" s="189">
        <v>0.17786561264822134</v>
      </c>
      <c r="D2805" s="189">
        <v>0.18972332015810275</v>
      </c>
      <c r="E2805" s="189">
        <v>0.13833992094861661</v>
      </c>
      <c r="F2805" s="189">
        <v>1.9762845849802372E-2</v>
      </c>
      <c r="G2805" s="189">
        <v>0.43478260869565216</v>
      </c>
      <c r="H2805" s="189">
        <v>1.1857707509881422E-2</v>
      </c>
      <c r="I2805" s="189">
        <v>2.766798418972332E-2</v>
      </c>
      <c r="J2805" s="188">
        <v>1</v>
      </c>
      <c r="K2805" s="190">
        <v>253</v>
      </c>
      <c r="L2805" s="94"/>
      <c r="M2805" s="189" t="s">
        <v>143</v>
      </c>
      <c r="N2805" s="189" t="s">
        <v>143</v>
      </c>
      <c r="O2805" s="189">
        <v>0.13600000000000001</v>
      </c>
      <c r="P2805" s="189">
        <v>0.23</v>
      </c>
      <c r="Q2805" s="189">
        <v>0.14599999999999999</v>
      </c>
      <c r="R2805" s="189">
        <v>0.24299999999999999</v>
      </c>
      <c r="S2805" s="189">
        <v>0.10100000000000001</v>
      </c>
      <c r="T2805" s="189">
        <v>0.186</v>
      </c>
      <c r="U2805" s="189">
        <v>8.0000000000000002E-3</v>
      </c>
      <c r="V2805" s="189">
        <v>4.4999999999999998E-2</v>
      </c>
      <c r="W2805" s="189">
        <v>0.375</v>
      </c>
      <c r="X2805" s="189">
        <v>0.496</v>
      </c>
      <c r="Y2805" s="189">
        <v>4.0000000000000001E-3</v>
      </c>
      <c r="Z2805" s="189">
        <v>3.4000000000000002E-2</v>
      </c>
      <c r="AA2805" s="189">
        <v>1.2999999999999999E-2</v>
      </c>
      <c r="AB2805" s="189">
        <v>5.6000000000000001E-2</v>
      </c>
    </row>
    <row r="2806" spans="1:28" x14ac:dyDescent="0.25">
      <c r="A2806" s="94" t="s">
        <v>4319</v>
      </c>
      <c r="B2806" s="189" t="s">
        <v>143</v>
      </c>
      <c r="C2806" s="189">
        <v>0.42925659472422062</v>
      </c>
      <c r="D2806" s="189">
        <v>0.39728217426059154</v>
      </c>
      <c r="E2806" s="189">
        <v>5.4356514788169462E-2</v>
      </c>
      <c r="F2806" s="189">
        <v>1.6786570743405275E-2</v>
      </c>
      <c r="G2806" s="189">
        <v>8.5531574740207839E-2</v>
      </c>
      <c r="H2806" s="189">
        <v>3.9968025579536371E-3</v>
      </c>
      <c r="I2806" s="189">
        <v>1.2789768185451638E-2</v>
      </c>
      <c r="J2806" s="188">
        <v>1.0000000000000002</v>
      </c>
      <c r="K2806" s="190">
        <v>1251</v>
      </c>
      <c r="L2806" s="94"/>
      <c r="M2806" s="189" t="s">
        <v>143</v>
      </c>
      <c r="N2806" s="189" t="s">
        <v>143</v>
      </c>
      <c r="O2806" s="189">
        <v>0.40200000000000002</v>
      </c>
      <c r="P2806" s="189">
        <v>0.45700000000000002</v>
      </c>
      <c r="Q2806" s="189">
        <v>0.371</v>
      </c>
      <c r="R2806" s="189">
        <v>0.42499999999999999</v>
      </c>
      <c r="S2806" s="189">
        <v>4.2999999999999997E-2</v>
      </c>
      <c r="T2806" s="189">
        <v>6.8000000000000005E-2</v>
      </c>
      <c r="U2806" s="189">
        <v>1.0999999999999999E-2</v>
      </c>
      <c r="V2806" s="189">
        <v>2.5999999999999999E-2</v>
      </c>
      <c r="W2806" s="189">
        <v>7.0999999999999994E-2</v>
      </c>
      <c r="X2806" s="189">
        <v>0.10199999999999999</v>
      </c>
      <c r="Y2806" s="189">
        <v>2E-3</v>
      </c>
      <c r="Z2806" s="189">
        <v>8.9999999999999993E-3</v>
      </c>
      <c r="AA2806" s="189">
        <v>8.0000000000000002E-3</v>
      </c>
      <c r="AB2806" s="189">
        <v>2.1000000000000001E-2</v>
      </c>
    </row>
    <row r="2807" spans="1:28" x14ac:dyDescent="0.25">
      <c r="A2807" s="94" t="s">
        <v>4320</v>
      </c>
      <c r="B2807" s="189" t="s">
        <v>143</v>
      </c>
      <c r="C2807" s="189">
        <v>0.56809338521400776</v>
      </c>
      <c r="D2807" s="189">
        <v>0.26070038910505838</v>
      </c>
      <c r="E2807" s="189">
        <v>4.2801556420233464E-2</v>
      </c>
      <c r="F2807" s="189">
        <v>3.8910505836575876E-3</v>
      </c>
      <c r="G2807" s="189">
        <v>0.11284046692607004</v>
      </c>
      <c r="H2807" s="189">
        <v>3.8910505836575876E-3</v>
      </c>
      <c r="I2807" s="189">
        <v>7.7821011673151752E-3</v>
      </c>
      <c r="J2807" s="188">
        <v>0.99999999999999989</v>
      </c>
      <c r="K2807" s="190">
        <v>257</v>
      </c>
      <c r="L2807" s="94"/>
      <c r="M2807" s="189" t="s">
        <v>143</v>
      </c>
      <c r="N2807" s="189" t="s">
        <v>143</v>
      </c>
      <c r="O2807" s="189">
        <v>0.50700000000000001</v>
      </c>
      <c r="P2807" s="189">
        <v>0.627</v>
      </c>
      <c r="Q2807" s="189">
        <v>0.21099999999999999</v>
      </c>
      <c r="R2807" s="189">
        <v>0.318</v>
      </c>
      <c r="S2807" s="189">
        <v>2.4E-2</v>
      </c>
      <c r="T2807" s="189">
        <v>7.4999999999999997E-2</v>
      </c>
      <c r="U2807" s="189">
        <v>1E-3</v>
      </c>
      <c r="V2807" s="189">
        <v>2.1999999999999999E-2</v>
      </c>
      <c r="W2807" s="189">
        <v>0.08</v>
      </c>
      <c r="X2807" s="189">
        <v>0.157</v>
      </c>
      <c r="Y2807" s="189">
        <v>1E-3</v>
      </c>
      <c r="Z2807" s="189">
        <v>2.1999999999999999E-2</v>
      </c>
      <c r="AA2807" s="189">
        <v>2E-3</v>
      </c>
      <c r="AB2807" s="189">
        <v>2.8000000000000001E-2</v>
      </c>
    </row>
    <row r="2808" spans="1:28" x14ac:dyDescent="0.25">
      <c r="A2808" s="94" t="s">
        <v>4321</v>
      </c>
      <c r="B2808" s="189">
        <v>5.4740559630535181E-2</v>
      </c>
      <c r="C2808" s="189">
        <v>0.35071991306710132</v>
      </c>
      <c r="D2808" s="189">
        <v>0.24076337951643575</v>
      </c>
      <c r="E2808" s="189">
        <v>9.8750339581635427E-2</v>
      </c>
      <c r="F2808" s="189">
        <v>1.3515349089921217E-2</v>
      </c>
      <c r="G2808" s="189">
        <v>0.21536267318663407</v>
      </c>
      <c r="H2808" s="189">
        <v>2.7166530834012497E-3</v>
      </c>
      <c r="I2808" s="189">
        <v>2.3431132844335779E-2</v>
      </c>
      <c r="J2808" s="188">
        <v>1.0000000000000002</v>
      </c>
      <c r="K2808" s="190">
        <v>14724</v>
      </c>
      <c r="L2808" s="94"/>
      <c r="M2808" s="189">
        <v>5.0999999999999997E-2</v>
      </c>
      <c r="N2808" s="189">
        <v>5.8999999999999997E-2</v>
      </c>
      <c r="O2808" s="189">
        <v>0.34300000000000003</v>
      </c>
      <c r="P2808" s="189">
        <v>0.35799999999999998</v>
      </c>
      <c r="Q2808" s="189">
        <v>0.23400000000000001</v>
      </c>
      <c r="R2808" s="189">
        <v>0.248</v>
      </c>
      <c r="S2808" s="189">
        <v>9.4E-2</v>
      </c>
      <c r="T2808" s="189">
        <v>0.104</v>
      </c>
      <c r="U2808" s="189">
        <v>1.2E-2</v>
      </c>
      <c r="V2808" s="189">
        <v>1.6E-2</v>
      </c>
      <c r="W2808" s="189">
        <v>0.20899999999999999</v>
      </c>
      <c r="X2808" s="189">
        <v>0.222</v>
      </c>
      <c r="Y2808" s="189">
        <v>2E-3</v>
      </c>
      <c r="Z2808" s="189">
        <v>4.0000000000000001E-3</v>
      </c>
      <c r="AA2808" s="189">
        <v>2.1000000000000001E-2</v>
      </c>
      <c r="AB2808" s="189">
        <v>2.5999999999999999E-2</v>
      </c>
    </row>
    <row r="2809" spans="1:28" x14ac:dyDescent="0.25">
      <c r="A2809" s="94" t="s">
        <v>4322</v>
      </c>
      <c r="B2809" s="189" t="s">
        <v>143</v>
      </c>
      <c r="C2809" s="189">
        <v>0.32587064676616917</v>
      </c>
      <c r="D2809" s="189">
        <v>0.33333333333333331</v>
      </c>
      <c r="E2809" s="189">
        <v>0.12935323383084577</v>
      </c>
      <c r="F2809" s="189">
        <v>7.462686567164179E-3</v>
      </c>
      <c r="G2809" s="189">
        <v>0.19154228855721392</v>
      </c>
      <c r="H2809" s="189">
        <v>4.9751243781094526E-3</v>
      </c>
      <c r="I2809" s="189">
        <v>7.462686567164179E-3</v>
      </c>
      <c r="J2809" s="188">
        <v>0.99999999999999989</v>
      </c>
      <c r="K2809" s="190">
        <v>402</v>
      </c>
      <c r="L2809" s="94"/>
      <c r="M2809" s="189" t="s">
        <v>143</v>
      </c>
      <c r="N2809" s="189" t="s">
        <v>143</v>
      </c>
      <c r="O2809" s="189">
        <v>0.28199999999999997</v>
      </c>
      <c r="P2809" s="189">
        <v>0.373</v>
      </c>
      <c r="Q2809" s="189">
        <v>0.28899999999999998</v>
      </c>
      <c r="R2809" s="189">
        <v>0.38100000000000001</v>
      </c>
      <c r="S2809" s="189">
        <v>0.1</v>
      </c>
      <c r="T2809" s="189">
        <v>0.16600000000000001</v>
      </c>
      <c r="U2809" s="189">
        <v>3.0000000000000001E-3</v>
      </c>
      <c r="V2809" s="189">
        <v>2.1999999999999999E-2</v>
      </c>
      <c r="W2809" s="189">
        <v>0.156</v>
      </c>
      <c r="X2809" s="189">
        <v>0.23300000000000001</v>
      </c>
      <c r="Y2809" s="189">
        <v>1E-3</v>
      </c>
      <c r="Z2809" s="189">
        <v>1.7999999999999999E-2</v>
      </c>
      <c r="AA2809" s="189">
        <v>3.0000000000000001E-3</v>
      </c>
      <c r="AB2809" s="189">
        <v>2.1999999999999999E-2</v>
      </c>
    </row>
    <row r="2810" spans="1:28" x14ac:dyDescent="0.25">
      <c r="A2810" s="94" t="s">
        <v>4323</v>
      </c>
      <c r="B2810" s="189" t="s">
        <v>143</v>
      </c>
      <c r="C2810" s="189">
        <v>0.11280487804878049</v>
      </c>
      <c r="D2810" s="189">
        <v>0.1402439024390244</v>
      </c>
      <c r="E2810" s="189">
        <v>9.1463414634146339E-2</v>
      </c>
      <c r="F2810" s="189">
        <v>3.0487804878048782E-3</v>
      </c>
      <c r="G2810" s="189">
        <v>0.6097560975609756</v>
      </c>
      <c r="H2810" s="189">
        <v>2.1341463414634148E-2</v>
      </c>
      <c r="I2810" s="189">
        <v>2.1341463414634148E-2</v>
      </c>
      <c r="J2810" s="188">
        <v>1</v>
      </c>
      <c r="K2810" s="190">
        <v>328</v>
      </c>
      <c r="L2810" s="94"/>
      <c r="M2810" s="189" t="s">
        <v>143</v>
      </c>
      <c r="N2810" s="189" t="s">
        <v>143</v>
      </c>
      <c r="O2810" s="189">
        <v>8.3000000000000004E-2</v>
      </c>
      <c r="P2810" s="189">
        <v>0.152</v>
      </c>
      <c r="Q2810" s="189">
        <v>0.107</v>
      </c>
      <c r="R2810" s="189">
        <v>0.182</v>
      </c>
      <c r="S2810" s="189">
        <v>6.5000000000000002E-2</v>
      </c>
      <c r="T2810" s="189">
        <v>0.128</v>
      </c>
      <c r="U2810" s="189">
        <v>1E-3</v>
      </c>
      <c r="V2810" s="189">
        <v>1.7000000000000001E-2</v>
      </c>
      <c r="W2810" s="189">
        <v>0.55600000000000005</v>
      </c>
      <c r="X2810" s="189">
        <v>0.66100000000000003</v>
      </c>
      <c r="Y2810" s="189">
        <v>0.01</v>
      </c>
      <c r="Z2810" s="189">
        <v>4.2999999999999997E-2</v>
      </c>
      <c r="AA2810" s="189">
        <v>0.01</v>
      </c>
      <c r="AB2810" s="189">
        <v>4.2999999999999997E-2</v>
      </c>
    </row>
    <row r="2811" spans="1:28" x14ac:dyDescent="0.25">
      <c r="A2811" s="94" t="s">
        <v>4324</v>
      </c>
      <c r="B2811" s="189">
        <v>0.56417489421720735</v>
      </c>
      <c r="C2811" s="189">
        <v>1.4104372355430183E-3</v>
      </c>
      <c r="D2811" s="189">
        <v>0.28631875881523272</v>
      </c>
      <c r="E2811" s="189">
        <v>4.372355430183357E-2</v>
      </c>
      <c r="F2811" s="189">
        <v>8.1805359661495061E-2</v>
      </c>
      <c r="G2811" s="189">
        <v>1.5514809590973202E-2</v>
      </c>
      <c r="H2811" s="189" t="s">
        <v>143</v>
      </c>
      <c r="I2811" s="189">
        <v>7.052186177715092E-3</v>
      </c>
      <c r="J2811" s="188">
        <v>1</v>
      </c>
      <c r="K2811" s="190">
        <v>709</v>
      </c>
      <c r="L2811" s="94"/>
      <c r="M2811" s="189">
        <v>0.52700000000000002</v>
      </c>
      <c r="N2811" s="189">
        <v>0.6</v>
      </c>
      <c r="O2811" s="189">
        <v>0</v>
      </c>
      <c r="P2811" s="189">
        <v>8.0000000000000002E-3</v>
      </c>
      <c r="Q2811" s="189">
        <v>0.254</v>
      </c>
      <c r="R2811" s="189">
        <v>0.32100000000000001</v>
      </c>
      <c r="S2811" s="189">
        <v>3.1E-2</v>
      </c>
      <c r="T2811" s="189">
        <v>6.0999999999999999E-2</v>
      </c>
      <c r="U2811" s="189">
        <v>6.4000000000000001E-2</v>
      </c>
      <c r="V2811" s="189">
        <v>0.104</v>
      </c>
      <c r="W2811" s="189">
        <v>8.9999999999999993E-3</v>
      </c>
      <c r="X2811" s="189">
        <v>2.8000000000000001E-2</v>
      </c>
      <c r="Y2811" s="189" t="s">
        <v>143</v>
      </c>
      <c r="Z2811" s="189" t="s">
        <v>143</v>
      </c>
      <c r="AA2811" s="189">
        <v>3.0000000000000001E-3</v>
      </c>
      <c r="AB2811" s="189">
        <v>1.6E-2</v>
      </c>
    </row>
    <row r="2812" spans="1:28" x14ac:dyDescent="0.25">
      <c r="A2812" s="94" t="s">
        <v>4325</v>
      </c>
      <c r="B2812" s="189">
        <v>0.10116959064327485</v>
      </c>
      <c r="C2812" s="189">
        <v>0.30877192982456142</v>
      </c>
      <c r="D2812" s="189">
        <v>0.22982456140350876</v>
      </c>
      <c r="E2812" s="189">
        <v>7.2514619883040934E-2</v>
      </c>
      <c r="F2812" s="189">
        <v>1.8713450292397661E-2</v>
      </c>
      <c r="G2812" s="189">
        <v>0.24385964912280703</v>
      </c>
      <c r="H2812" s="189">
        <v>1.7543859649122807E-3</v>
      </c>
      <c r="I2812" s="189">
        <v>2.3391812865497075E-2</v>
      </c>
      <c r="J2812" s="188">
        <v>1</v>
      </c>
      <c r="K2812" s="190">
        <v>1710</v>
      </c>
      <c r="L2812" s="94"/>
      <c r="M2812" s="189">
        <v>8.7999999999999995E-2</v>
      </c>
      <c r="N2812" s="189">
        <v>0.11600000000000001</v>
      </c>
      <c r="O2812" s="189">
        <v>0.28699999999999998</v>
      </c>
      <c r="P2812" s="189">
        <v>0.33100000000000002</v>
      </c>
      <c r="Q2812" s="189">
        <v>0.21099999999999999</v>
      </c>
      <c r="R2812" s="189">
        <v>0.25</v>
      </c>
      <c r="S2812" s="189">
        <v>6.0999999999999999E-2</v>
      </c>
      <c r="T2812" s="189">
        <v>8.5999999999999993E-2</v>
      </c>
      <c r="U2812" s="189">
        <v>1.2999999999999999E-2</v>
      </c>
      <c r="V2812" s="189">
        <v>2.5999999999999999E-2</v>
      </c>
      <c r="W2812" s="189">
        <v>0.224</v>
      </c>
      <c r="X2812" s="189">
        <v>0.26500000000000001</v>
      </c>
      <c r="Y2812" s="189">
        <v>1E-3</v>
      </c>
      <c r="Z2812" s="189">
        <v>5.0000000000000001E-3</v>
      </c>
      <c r="AA2812" s="189">
        <v>1.7000000000000001E-2</v>
      </c>
      <c r="AB2812" s="189">
        <v>3.2000000000000001E-2</v>
      </c>
    </row>
    <row r="2813" spans="1:28" x14ac:dyDescent="0.25">
      <c r="A2813" s="94" t="s">
        <v>4326</v>
      </c>
      <c r="B2813" s="189">
        <v>0.2910521140609636</v>
      </c>
      <c r="C2813" s="189">
        <v>0.55309734513274333</v>
      </c>
      <c r="D2813" s="189">
        <v>6.2438544739429697E-2</v>
      </c>
      <c r="E2813" s="189">
        <v>2.1140609636184856E-2</v>
      </c>
      <c r="F2813" s="189" t="s">
        <v>143</v>
      </c>
      <c r="G2813" s="189">
        <v>4.8180924287118974E-2</v>
      </c>
      <c r="H2813" s="189" t="s">
        <v>143</v>
      </c>
      <c r="I2813" s="189">
        <v>2.4090462143559487E-2</v>
      </c>
      <c r="J2813" s="188">
        <v>0.99999999999999978</v>
      </c>
      <c r="K2813" s="190">
        <v>2034</v>
      </c>
      <c r="L2813" s="94"/>
      <c r="M2813" s="189">
        <v>0.27200000000000002</v>
      </c>
      <c r="N2813" s="189">
        <v>0.311</v>
      </c>
      <c r="O2813" s="189">
        <v>0.53100000000000003</v>
      </c>
      <c r="P2813" s="189">
        <v>0.57499999999999996</v>
      </c>
      <c r="Q2813" s="189">
        <v>5.2999999999999999E-2</v>
      </c>
      <c r="R2813" s="189">
        <v>7.3999999999999996E-2</v>
      </c>
      <c r="S2813" s="189">
        <v>1.6E-2</v>
      </c>
      <c r="T2813" s="189">
        <v>2.8000000000000001E-2</v>
      </c>
      <c r="U2813" s="189" t="s">
        <v>143</v>
      </c>
      <c r="V2813" s="189" t="s">
        <v>143</v>
      </c>
      <c r="W2813" s="189">
        <v>0.04</v>
      </c>
      <c r="X2813" s="189">
        <v>5.8000000000000003E-2</v>
      </c>
      <c r="Y2813" s="189" t="s">
        <v>143</v>
      </c>
      <c r="Z2813" s="189" t="s">
        <v>143</v>
      </c>
      <c r="AA2813" s="189">
        <v>1.7999999999999999E-2</v>
      </c>
      <c r="AB2813" s="189">
        <v>3.2000000000000001E-2</v>
      </c>
    </row>
    <row r="2814" spans="1:28" x14ac:dyDescent="0.25">
      <c r="A2814" s="94" t="s">
        <v>4327</v>
      </c>
      <c r="B2814" s="189" t="s">
        <v>143</v>
      </c>
      <c r="C2814" s="189">
        <v>0.24034334763948498</v>
      </c>
      <c r="D2814" s="189">
        <v>0.29828326180257508</v>
      </c>
      <c r="E2814" s="189">
        <v>0.18025751072961374</v>
      </c>
      <c r="F2814" s="189">
        <v>6.4377682403433476E-3</v>
      </c>
      <c r="G2814" s="189">
        <v>0.24892703862660945</v>
      </c>
      <c r="H2814" s="189" t="s">
        <v>143</v>
      </c>
      <c r="I2814" s="189">
        <v>2.575107296137339E-2</v>
      </c>
      <c r="J2814" s="188">
        <v>1</v>
      </c>
      <c r="K2814" s="190">
        <v>466</v>
      </c>
      <c r="L2814" s="94"/>
      <c r="M2814" s="189" t="s">
        <v>143</v>
      </c>
      <c r="N2814" s="189" t="s">
        <v>143</v>
      </c>
      <c r="O2814" s="189">
        <v>0.20399999999999999</v>
      </c>
      <c r="P2814" s="189">
        <v>0.28100000000000003</v>
      </c>
      <c r="Q2814" s="189">
        <v>0.25900000000000001</v>
      </c>
      <c r="R2814" s="189">
        <v>0.34100000000000003</v>
      </c>
      <c r="S2814" s="189">
        <v>0.14799999999999999</v>
      </c>
      <c r="T2814" s="189">
        <v>0.218</v>
      </c>
      <c r="U2814" s="189">
        <v>2E-3</v>
      </c>
      <c r="V2814" s="189">
        <v>1.9E-2</v>
      </c>
      <c r="W2814" s="189">
        <v>0.21199999999999999</v>
      </c>
      <c r="X2814" s="189">
        <v>0.28999999999999998</v>
      </c>
      <c r="Y2814" s="189" t="s">
        <v>143</v>
      </c>
      <c r="Z2814" s="189" t="s">
        <v>143</v>
      </c>
      <c r="AA2814" s="189">
        <v>1.4999999999999999E-2</v>
      </c>
      <c r="AB2814" s="189">
        <v>4.3999999999999997E-2</v>
      </c>
    </row>
    <row r="2815" spans="1:28" x14ac:dyDescent="0.25">
      <c r="A2815" s="94" t="s">
        <v>4328</v>
      </c>
      <c r="B2815" s="189" t="s">
        <v>143</v>
      </c>
      <c r="C2815" s="189">
        <v>0.31199021207177813</v>
      </c>
      <c r="D2815" s="189">
        <v>0.18719412724306689</v>
      </c>
      <c r="E2815" s="189">
        <v>0.12969004893964112</v>
      </c>
      <c r="F2815" s="189">
        <v>1.4274061990212071E-2</v>
      </c>
      <c r="G2815" s="189">
        <v>0.33605220228384991</v>
      </c>
      <c r="H2815" s="189">
        <v>2.4469820554649264E-3</v>
      </c>
      <c r="I2815" s="189">
        <v>1.8352365415986949E-2</v>
      </c>
      <c r="J2815" s="188">
        <v>1</v>
      </c>
      <c r="K2815" s="190">
        <v>2452</v>
      </c>
      <c r="L2815" s="94"/>
      <c r="M2815" s="189" t="s">
        <v>143</v>
      </c>
      <c r="N2815" s="189" t="s">
        <v>143</v>
      </c>
      <c r="O2815" s="189">
        <v>0.29399999999999998</v>
      </c>
      <c r="P2815" s="189">
        <v>0.33100000000000002</v>
      </c>
      <c r="Q2815" s="189">
        <v>0.17199999999999999</v>
      </c>
      <c r="R2815" s="189">
        <v>0.20300000000000001</v>
      </c>
      <c r="S2815" s="189">
        <v>0.11700000000000001</v>
      </c>
      <c r="T2815" s="189">
        <v>0.14399999999999999</v>
      </c>
      <c r="U2815" s="189">
        <v>0.01</v>
      </c>
      <c r="V2815" s="189">
        <v>0.02</v>
      </c>
      <c r="W2815" s="189">
        <v>0.318</v>
      </c>
      <c r="X2815" s="189">
        <v>0.35499999999999998</v>
      </c>
      <c r="Y2815" s="189">
        <v>1E-3</v>
      </c>
      <c r="Z2815" s="189">
        <v>5.0000000000000001E-3</v>
      </c>
      <c r="AA2815" s="189">
        <v>1.4E-2</v>
      </c>
      <c r="AB2815" s="189">
        <v>2.4E-2</v>
      </c>
    </row>
    <row r="2816" spans="1:28" x14ac:dyDescent="0.25">
      <c r="A2816" s="94" t="s">
        <v>4329</v>
      </c>
      <c r="B2816" s="189" t="s">
        <v>143</v>
      </c>
      <c r="C2816" s="189">
        <v>0.61068702290076338</v>
      </c>
      <c r="D2816" s="189">
        <v>0.2862595419847328</v>
      </c>
      <c r="E2816" s="189">
        <v>4.7709923664122141E-2</v>
      </c>
      <c r="F2816" s="189" t="s">
        <v>143</v>
      </c>
      <c r="G2816" s="189">
        <v>1.9083969465648856E-2</v>
      </c>
      <c r="H2816" s="189" t="s">
        <v>143</v>
      </c>
      <c r="I2816" s="189">
        <v>3.6259541984732822E-2</v>
      </c>
      <c r="J2816" s="188">
        <v>1</v>
      </c>
      <c r="K2816" s="190">
        <v>524</v>
      </c>
      <c r="L2816" s="94"/>
      <c r="M2816" s="189" t="s">
        <v>143</v>
      </c>
      <c r="N2816" s="189" t="s">
        <v>143</v>
      </c>
      <c r="O2816" s="189">
        <v>0.56799999999999995</v>
      </c>
      <c r="P2816" s="189">
        <v>0.65100000000000002</v>
      </c>
      <c r="Q2816" s="189">
        <v>0.249</v>
      </c>
      <c r="R2816" s="189">
        <v>0.32600000000000001</v>
      </c>
      <c r="S2816" s="189">
        <v>3.3000000000000002E-2</v>
      </c>
      <c r="T2816" s="189">
        <v>6.9000000000000006E-2</v>
      </c>
      <c r="U2816" s="189" t="s">
        <v>143</v>
      </c>
      <c r="V2816" s="189" t="s">
        <v>143</v>
      </c>
      <c r="W2816" s="189">
        <v>0.01</v>
      </c>
      <c r="X2816" s="189">
        <v>3.5000000000000003E-2</v>
      </c>
      <c r="Y2816" s="189" t="s">
        <v>143</v>
      </c>
      <c r="Z2816" s="189" t="s">
        <v>143</v>
      </c>
      <c r="AA2816" s="189">
        <v>2.3E-2</v>
      </c>
      <c r="AB2816" s="189">
        <v>5.6000000000000001E-2</v>
      </c>
    </row>
    <row r="2817" spans="1:28" x14ac:dyDescent="0.25">
      <c r="A2817" s="94" t="s">
        <v>4330</v>
      </c>
      <c r="B2817" s="189" t="s">
        <v>143</v>
      </c>
      <c r="C2817" s="189">
        <v>0.27450980392156865</v>
      </c>
      <c r="D2817" s="189">
        <v>0.33921568627450982</v>
      </c>
      <c r="E2817" s="189">
        <v>0.10784313725490197</v>
      </c>
      <c r="F2817" s="189">
        <v>1.5686274509803921E-2</v>
      </c>
      <c r="G2817" s="189">
        <v>0.24705882352941178</v>
      </c>
      <c r="H2817" s="189" t="s">
        <v>143</v>
      </c>
      <c r="I2817" s="189">
        <v>1.5686274509803921E-2</v>
      </c>
      <c r="J2817" s="188">
        <v>1</v>
      </c>
      <c r="K2817" s="190">
        <v>510</v>
      </c>
      <c r="L2817" s="94"/>
      <c r="M2817" s="189" t="s">
        <v>143</v>
      </c>
      <c r="N2817" s="189" t="s">
        <v>143</v>
      </c>
      <c r="O2817" s="189">
        <v>0.23799999999999999</v>
      </c>
      <c r="P2817" s="189">
        <v>0.315</v>
      </c>
      <c r="Q2817" s="189">
        <v>0.29899999999999999</v>
      </c>
      <c r="R2817" s="189">
        <v>0.38100000000000001</v>
      </c>
      <c r="S2817" s="189">
        <v>8.4000000000000005E-2</v>
      </c>
      <c r="T2817" s="189">
        <v>0.13800000000000001</v>
      </c>
      <c r="U2817" s="189">
        <v>8.0000000000000002E-3</v>
      </c>
      <c r="V2817" s="189">
        <v>3.1E-2</v>
      </c>
      <c r="W2817" s="189">
        <v>0.21199999999999999</v>
      </c>
      <c r="X2817" s="189">
        <v>0.28599999999999998</v>
      </c>
      <c r="Y2817" s="189" t="s">
        <v>143</v>
      </c>
      <c r="Z2817" s="189" t="s">
        <v>143</v>
      </c>
      <c r="AA2817" s="189">
        <v>8.0000000000000002E-3</v>
      </c>
      <c r="AB2817" s="189">
        <v>3.1E-2</v>
      </c>
    </row>
    <row r="2818" spans="1:28" x14ac:dyDescent="0.25">
      <c r="A2818" s="94" t="s">
        <v>4331</v>
      </c>
      <c r="B2818" s="189" t="s">
        <v>143</v>
      </c>
      <c r="C2818" s="189">
        <v>0.42036553524804177</v>
      </c>
      <c r="D2818" s="189">
        <v>0.2349869451697128</v>
      </c>
      <c r="E2818" s="189">
        <v>4.6997389033942558E-2</v>
      </c>
      <c r="F2818" s="189">
        <v>9.1383812010443863E-2</v>
      </c>
      <c r="G2818" s="189">
        <v>0.1906005221932115</v>
      </c>
      <c r="H2818" s="189" t="s">
        <v>143</v>
      </c>
      <c r="I2818" s="189">
        <v>1.5665796344647518E-2</v>
      </c>
      <c r="J2818" s="188">
        <v>1.0000000000000002</v>
      </c>
      <c r="K2818" s="190">
        <v>383</v>
      </c>
      <c r="L2818" s="94"/>
      <c r="M2818" s="189" t="s">
        <v>143</v>
      </c>
      <c r="N2818" s="189" t="s">
        <v>143</v>
      </c>
      <c r="O2818" s="189">
        <v>0.372</v>
      </c>
      <c r="P2818" s="189">
        <v>0.47</v>
      </c>
      <c r="Q2818" s="189">
        <v>0.19500000000000001</v>
      </c>
      <c r="R2818" s="189">
        <v>0.28000000000000003</v>
      </c>
      <c r="S2818" s="189">
        <v>0.03</v>
      </c>
      <c r="T2818" s="189">
        <v>7.2999999999999995E-2</v>
      </c>
      <c r="U2818" s="189">
        <v>6.6000000000000003E-2</v>
      </c>
      <c r="V2818" s="189">
        <v>0.124</v>
      </c>
      <c r="W2818" s="189">
        <v>0.154</v>
      </c>
      <c r="X2818" s="189">
        <v>0.23300000000000001</v>
      </c>
      <c r="Y2818" s="189" t="s">
        <v>143</v>
      </c>
      <c r="Z2818" s="189" t="s">
        <v>143</v>
      </c>
      <c r="AA2818" s="189">
        <v>7.0000000000000001E-3</v>
      </c>
      <c r="AB2818" s="189">
        <v>3.4000000000000002E-2</v>
      </c>
    </row>
    <row r="2819" spans="1:28" x14ac:dyDescent="0.25">
      <c r="A2819" s="94" t="s">
        <v>4332</v>
      </c>
      <c r="B2819" s="189" t="s">
        <v>143</v>
      </c>
      <c r="C2819" s="189">
        <v>0.18481012658227849</v>
      </c>
      <c r="D2819" s="189">
        <v>0.18481012658227849</v>
      </c>
      <c r="E2819" s="189">
        <v>0.11645569620253164</v>
      </c>
      <c r="F2819" s="189">
        <v>1.5189873417721518E-2</v>
      </c>
      <c r="G2819" s="189">
        <v>0.4708860759493671</v>
      </c>
      <c r="H2819" s="189">
        <v>7.5949367088607592E-3</v>
      </c>
      <c r="I2819" s="189">
        <v>2.0253164556962026E-2</v>
      </c>
      <c r="J2819" s="188">
        <v>1.0000000000000002</v>
      </c>
      <c r="K2819" s="190">
        <v>395</v>
      </c>
      <c r="L2819" s="94"/>
      <c r="M2819" s="189" t="s">
        <v>143</v>
      </c>
      <c r="N2819" s="189" t="s">
        <v>143</v>
      </c>
      <c r="O2819" s="189">
        <v>0.15</v>
      </c>
      <c r="P2819" s="189">
        <v>0.22600000000000001</v>
      </c>
      <c r="Q2819" s="189">
        <v>0.15</v>
      </c>
      <c r="R2819" s="189">
        <v>0.22600000000000001</v>
      </c>
      <c r="S2819" s="189">
        <v>8.7999999999999995E-2</v>
      </c>
      <c r="T2819" s="189">
        <v>0.152</v>
      </c>
      <c r="U2819" s="189">
        <v>7.0000000000000001E-3</v>
      </c>
      <c r="V2819" s="189">
        <v>3.3000000000000002E-2</v>
      </c>
      <c r="W2819" s="189">
        <v>0.42199999999999999</v>
      </c>
      <c r="X2819" s="189">
        <v>0.52</v>
      </c>
      <c r="Y2819" s="189">
        <v>3.0000000000000001E-3</v>
      </c>
      <c r="Z2819" s="189">
        <v>2.1999999999999999E-2</v>
      </c>
      <c r="AA2819" s="189">
        <v>0.01</v>
      </c>
      <c r="AB2819" s="189">
        <v>3.9E-2</v>
      </c>
    </row>
    <row r="2820" spans="1:28" x14ac:dyDescent="0.25">
      <c r="A2820" s="94" t="s">
        <v>4333</v>
      </c>
      <c r="B2820" s="189" t="s">
        <v>143</v>
      </c>
      <c r="C2820" s="189">
        <v>0.41135166764189585</v>
      </c>
      <c r="D2820" s="189">
        <v>0.37624341720304272</v>
      </c>
      <c r="E2820" s="189">
        <v>8.4844938560561731E-2</v>
      </c>
      <c r="F2820" s="189">
        <v>1.0532475131655939E-2</v>
      </c>
      <c r="G2820" s="189">
        <v>9.2451726155646577E-2</v>
      </c>
      <c r="H2820" s="189">
        <v>2.9256875365710941E-3</v>
      </c>
      <c r="I2820" s="189">
        <v>2.1650087770626096E-2</v>
      </c>
      <c r="J2820" s="188">
        <v>0.99999999999999989</v>
      </c>
      <c r="K2820" s="190">
        <v>1709</v>
      </c>
      <c r="L2820" s="94"/>
      <c r="M2820" s="189" t="s">
        <v>143</v>
      </c>
      <c r="N2820" s="189" t="s">
        <v>143</v>
      </c>
      <c r="O2820" s="189">
        <v>0.38800000000000001</v>
      </c>
      <c r="P2820" s="189">
        <v>0.435</v>
      </c>
      <c r="Q2820" s="189">
        <v>0.35399999999999998</v>
      </c>
      <c r="R2820" s="189">
        <v>0.39900000000000002</v>
      </c>
      <c r="S2820" s="189">
        <v>7.2999999999999995E-2</v>
      </c>
      <c r="T2820" s="189">
        <v>9.9000000000000005E-2</v>
      </c>
      <c r="U2820" s="189">
        <v>7.0000000000000001E-3</v>
      </c>
      <c r="V2820" s="189">
        <v>1.7000000000000001E-2</v>
      </c>
      <c r="W2820" s="189">
        <v>0.08</v>
      </c>
      <c r="X2820" s="189">
        <v>0.107</v>
      </c>
      <c r="Y2820" s="189">
        <v>1E-3</v>
      </c>
      <c r="Z2820" s="189">
        <v>7.0000000000000001E-3</v>
      </c>
      <c r="AA2820" s="189">
        <v>1.6E-2</v>
      </c>
      <c r="AB2820" s="189">
        <v>0.03</v>
      </c>
    </row>
    <row r="2821" spans="1:28" x14ac:dyDescent="0.25">
      <c r="A2821" s="94" t="s">
        <v>4334</v>
      </c>
      <c r="B2821" s="189" t="s">
        <v>143</v>
      </c>
      <c r="C2821" s="189">
        <v>0.51006711409395977</v>
      </c>
      <c r="D2821" s="189">
        <v>0.30201342281879195</v>
      </c>
      <c r="E2821" s="189">
        <v>8.0536912751677847E-2</v>
      </c>
      <c r="F2821" s="189" t="s">
        <v>143</v>
      </c>
      <c r="G2821" s="189">
        <v>6.3758389261744972E-2</v>
      </c>
      <c r="H2821" s="189">
        <v>3.3557046979865771E-3</v>
      </c>
      <c r="I2821" s="189">
        <v>4.0268456375838924E-2</v>
      </c>
      <c r="J2821" s="188">
        <v>1</v>
      </c>
      <c r="K2821" s="190">
        <v>298</v>
      </c>
      <c r="L2821" s="94"/>
      <c r="M2821" s="189" t="s">
        <v>143</v>
      </c>
      <c r="N2821" s="189" t="s">
        <v>143</v>
      </c>
      <c r="O2821" s="189">
        <v>0.45400000000000001</v>
      </c>
      <c r="P2821" s="189">
        <v>0.56599999999999995</v>
      </c>
      <c r="Q2821" s="189">
        <v>0.253</v>
      </c>
      <c r="R2821" s="189">
        <v>0.35599999999999998</v>
      </c>
      <c r="S2821" s="189">
        <v>5.5E-2</v>
      </c>
      <c r="T2821" s="189">
        <v>0.11700000000000001</v>
      </c>
      <c r="U2821" s="189" t="s">
        <v>143</v>
      </c>
      <c r="V2821" s="189" t="s">
        <v>143</v>
      </c>
      <c r="W2821" s="189">
        <v>4.1000000000000002E-2</v>
      </c>
      <c r="X2821" s="189">
        <v>9.7000000000000003E-2</v>
      </c>
      <c r="Y2821" s="189">
        <v>1E-3</v>
      </c>
      <c r="Z2821" s="189">
        <v>1.9E-2</v>
      </c>
      <c r="AA2821" s="189">
        <v>2.3E-2</v>
      </c>
      <c r="AB2821" s="189">
        <v>6.9000000000000006E-2</v>
      </c>
    </row>
    <row r="2822" spans="1:28" x14ac:dyDescent="0.25">
      <c r="A2822" s="94" t="s">
        <v>4335</v>
      </c>
      <c r="B2822" s="189">
        <v>4.8711081352527622E-2</v>
      </c>
      <c r="C2822" s="189">
        <v>0.28347840642785405</v>
      </c>
      <c r="D2822" s="189">
        <v>0.26816203548711082</v>
      </c>
      <c r="E2822" s="189">
        <v>0.1099765651155005</v>
      </c>
      <c r="F2822" s="189">
        <v>1.5483762972882491E-2</v>
      </c>
      <c r="G2822" s="189">
        <v>0.23610646133244056</v>
      </c>
      <c r="H2822" s="189">
        <v>5.8587211248744562E-3</v>
      </c>
      <c r="I2822" s="189">
        <v>3.2222966186809511E-2</v>
      </c>
      <c r="J2822" s="188">
        <v>1</v>
      </c>
      <c r="K2822" s="190">
        <v>11948</v>
      </c>
      <c r="L2822" s="94"/>
      <c r="M2822" s="189">
        <v>4.4999999999999998E-2</v>
      </c>
      <c r="N2822" s="189">
        <v>5.2999999999999999E-2</v>
      </c>
      <c r="O2822" s="189">
        <v>0.27500000000000002</v>
      </c>
      <c r="P2822" s="189">
        <v>0.29199999999999998</v>
      </c>
      <c r="Q2822" s="189">
        <v>0.26</v>
      </c>
      <c r="R2822" s="189">
        <v>0.27600000000000002</v>
      </c>
      <c r="S2822" s="189">
        <v>0.104</v>
      </c>
      <c r="T2822" s="189">
        <v>0.11600000000000001</v>
      </c>
      <c r="U2822" s="189">
        <v>1.2999999999999999E-2</v>
      </c>
      <c r="V2822" s="189">
        <v>1.7999999999999999E-2</v>
      </c>
      <c r="W2822" s="189">
        <v>0.22900000000000001</v>
      </c>
      <c r="X2822" s="189">
        <v>0.24399999999999999</v>
      </c>
      <c r="Y2822" s="189">
        <v>5.0000000000000001E-3</v>
      </c>
      <c r="Z2822" s="189">
        <v>7.0000000000000001E-3</v>
      </c>
      <c r="AA2822" s="189">
        <v>2.9000000000000001E-2</v>
      </c>
      <c r="AB2822" s="189">
        <v>3.5999999999999997E-2</v>
      </c>
    </row>
    <row r="2823" spans="1:28" x14ac:dyDescent="0.25">
      <c r="A2823" s="94" t="s">
        <v>4336</v>
      </c>
      <c r="B2823" s="189" t="s">
        <v>143</v>
      </c>
      <c r="C2823" s="189">
        <v>0.29337539432176657</v>
      </c>
      <c r="D2823" s="189">
        <v>0.28391167192429023</v>
      </c>
      <c r="E2823" s="189">
        <v>0.15772870662460567</v>
      </c>
      <c r="F2823" s="189">
        <v>1.8927444794952682E-2</v>
      </c>
      <c r="G2823" s="189">
        <v>0.21451104100946372</v>
      </c>
      <c r="H2823" s="189">
        <v>6.3091482649842269E-3</v>
      </c>
      <c r="I2823" s="189">
        <v>2.5236593059936908E-2</v>
      </c>
      <c r="J2823" s="188">
        <v>0.99999999999999989</v>
      </c>
      <c r="K2823" s="190">
        <v>317</v>
      </c>
      <c r="L2823" s="94"/>
      <c r="M2823" s="189" t="s">
        <v>143</v>
      </c>
      <c r="N2823" s="189" t="s">
        <v>143</v>
      </c>
      <c r="O2823" s="189">
        <v>0.246</v>
      </c>
      <c r="P2823" s="189">
        <v>0.34599999999999997</v>
      </c>
      <c r="Q2823" s="189">
        <v>0.23699999999999999</v>
      </c>
      <c r="R2823" s="189">
        <v>0.33600000000000002</v>
      </c>
      <c r="S2823" s="189">
        <v>0.122</v>
      </c>
      <c r="T2823" s="189">
        <v>0.20200000000000001</v>
      </c>
      <c r="U2823" s="189">
        <v>8.9999999999999993E-3</v>
      </c>
      <c r="V2823" s="189">
        <v>4.1000000000000002E-2</v>
      </c>
      <c r="W2823" s="189">
        <v>0.17299999999999999</v>
      </c>
      <c r="X2823" s="189">
        <v>0.26300000000000001</v>
      </c>
      <c r="Y2823" s="189">
        <v>2E-3</v>
      </c>
      <c r="Z2823" s="189">
        <v>2.3E-2</v>
      </c>
      <c r="AA2823" s="189">
        <v>1.2999999999999999E-2</v>
      </c>
      <c r="AB2823" s="189">
        <v>4.9000000000000002E-2</v>
      </c>
    </row>
    <row r="2824" spans="1:28" x14ac:dyDescent="0.25">
      <c r="A2824" s="94" t="s">
        <v>4337</v>
      </c>
      <c r="B2824" s="189" t="s">
        <v>143</v>
      </c>
      <c r="C2824" s="189">
        <v>9.2592592592592587E-2</v>
      </c>
      <c r="D2824" s="189">
        <v>0.20061728395061729</v>
      </c>
      <c r="E2824" s="189">
        <v>6.7901234567901231E-2</v>
      </c>
      <c r="F2824" s="189">
        <v>2.4691358024691357E-2</v>
      </c>
      <c r="G2824" s="189">
        <v>0.55555555555555558</v>
      </c>
      <c r="H2824" s="189">
        <v>2.1604938271604937E-2</v>
      </c>
      <c r="I2824" s="189">
        <v>3.7037037037037035E-2</v>
      </c>
      <c r="J2824" s="188">
        <v>1</v>
      </c>
      <c r="K2824" s="190">
        <v>324</v>
      </c>
      <c r="L2824" s="94"/>
      <c r="M2824" s="189" t="s">
        <v>143</v>
      </c>
      <c r="N2824" s="189" t="s">
        <v>143</v>
      </c>
      <c r="O2824" s="189">
        <v>6.6000000000000003E-2</v>
      </c>
      <c r="P2824" s="189">
        <v>0.129</v>
      </c>
      <c r="Q2824" s="189">
        <v>0.161</v>
      </c>
      <c r="R2824" s="189">
        <v>0.248</v>
      </c>
      <c r="S2824" s="189">
        <v>4.4999999999999998E-2</v>
      </c>
      <c r="T2824" s="189">
        <v>0.10100000000000001</v>
      </c>
      <c r="U2824" s="189">
        <v>1.2999999999999999E-2</v>
      </c>
      <c r="V2824" s="189">
        <v>4.8000000000000001E-2</v>
      </c>
      <c r="W2824" s="189">
        <v>0.501</v>
      </c>
      <c r="X2824" s="189">
        <v>0.60899999999999999</v>
      </c>
      <c r="Y2824" s="189">
        <v>1.0999999999999999E-2</v>
      </c>
      <c r="Z2824" s="189">
        <v>4.3999999999999997E-2</v>
      </c>
      <c r="AA2824" s="189">
        <v>2.1000000000000001E-2</v>
      </c>
      <c r="AB2824" s="189">
        <v>6.4000000000000001E-2</v>
      </c>
    </row>
    <row r="2825" spans="1:28" x14ac:dyDescent="0.25">
      <c r="A2825" s="94" t="s">
        <v>4338</v>
      </c>
      <c r="B2825" s="189">
        <v>4.8659384309831182E-2</v>
      </c>
      <c r="C2825" s="189">
        <v>9.930486593843098E-4</v>
      </c>
      <c r="D2825" s="189">
        <v>0.73982125124131082</v>
      </c>
      <c r="E2825" s="189">
        <v>6.7527308838133071E-2</v>
      </c>
      <c r="F2825" s="189" t="s">
        <v>143</v>
      </c>
      <c r="G2825" s="189">
        <v>1.7874875868917579E-2</v>
      </c>
      <c r="H2825" s="189" t="s">
        <v>143</v>
      </c>
      <c r="I2825" s="189">
        <v>0.12512413108242304</v>
      </c>
      <c r="J2825" s="188">
        <v>1</v>
      </c>
      <c r="K2825" s="190">
        <v>1007</v>
      </c>
      <c r="L2825" s="94"/>
      <c r="M2825" s="189">
        <v>3.6999999999999998E-2</v>
      </c>
      <c r="N2825" s="189">
        <v>6.4000000000000001E-2</v>
      </c>
      <c r="O2825" s="189">
        <v>0</v>
      </c>
      <c r="P2825" s="189">
        <v>6.0000000000000001E-3</v>
      </c>
      <c r="Q2825" s="189">
        <v>0.71199999999999997</v>
      </c>
      <c r="R2825" s="189">
        <v>0.76600000000000001</v>
      </c>
      <c r="S2825" s="189">
        <v>5.3999999999999999E-2</v>
      </c>
      <c r="T2825" s="189">
        <v>8.5000000000000006E-2</v>
      </c>
      <c r="U2825" s="189" t="s">
        <v>143</v>
      </c>
      <c r="V2825" s="189" t="s">
        <v>143</v>
      </c>
      <c r="W2825" s="189">
        <v>1.0999999999999999E-2</v>
      </c>
      <c r="X2825" s="189">
        <v>2.8000000000000001E-2</v>
      </c>
      <c r="Y2825" s="189" t="s">
        <v>143</v>
      </c>
      <c r="Z2825" s="189" t="s">
        <v>143</v>
      </c>
      <c r="AA2825" s="189">
        <v>0.106</v>
      </c>
      <c r="AB2825" s="189">
        <v>0.14699999999999999</v>
      </c>
    </row>
    <row r="2826" spans="1:28" x14ac:dyDescent="0.25">
      <c r="A2826" s="94" t="s">
        <v>4339</v>
      </c>
      <c r="B2826" s="189">
        <v>6.0606060606060608E-2</v>
      </c>
      <c r="C2826" s="189">
        <v>0.28419328419328421</v>
      </c>
      <c r="D2826" s="189">
        <v>0.22358722358722358</v>
      </c>
      <c r="E2826" s="189">
        <v>7.125307125307126E-2</v>
      </c>
      <c r="F2826" s="189">
        <v>2.8665028665028666E-2</v>
      </c>
      <c r="G2826" s="189">
        <v>0.30384930384930386</v>
      </c>
      <c r="H2826" s="189">
        <v>6.5520065520065524E-3</v>
      </c>
      <c r="I2826" s="189">
        <v>2.1294021294021293E-2</v>
      </c>
      <c r="J2826" s="188">
        <v>1</v>
      </c>
      <c r="K2826" s="190">
        <v>1221</v>
      </c>
      <c r="L2826" s="94"/>
      <c r="M2826" s="189">
        <v>4.9000000000000002E-2</v>
      </c>
      <c r="N2826" s="189">
        <v>7.4999999999999997E-2</v>
      </c>
      <c r="O2826" s="189">
        <v>0.26</v>
      </c>
      <c r="P2826" s="189">
        <v>0.31</v>
      </c>
      <c r="Q2826" s="189">
        <v>0.20100000000000001</v>
      </c>
      <c r="R2826" s="189">
        <v>0.248</v>
      </c>
      <c r="S2826" s="189">
        <v>5.8000000000000003E-2</v>
      </c>
      <c r="T2826" s="189">
        <v>8.6999999999999994E-2</v>
      </c>
      <c r="U2826" s="189">
        <v>2.1000000000000001E-2</v>
      </c>
      <c r="V2826" s="189">
        <v>0.04</v>
      </c>
      <c r="W2826" s="189">
        <v>0.27900000000000003</v>
      </c>
      <c r="X2826" s="189">
        <v>0.33</v>
      </c>
      <c r="Y2826" s="189">
        <v>3.0000000000000001E-3</v>
      </c>
      <c r="Z2826" s="189">
        <v>1.2999999999999999E-2</v>
      </c>
      <c r="AA2826" s="189">
        <v>1.4999999999999999E-2</v>
      </c>
      <c r="AB2826" s="189">
        <v>3.1E-2</v>
      </c>
    </row>
    <row r="2827" spans="1:28" x14ac:dyDescent="0.25">
      <c r="A2827" s="94" t="s">
        <v>4340</v>
      </c>
      <c r="B2827" s="189">
        <v>0.23015450186467767</v>
      </c>
      <c r="C2827" s="189">
        <v>0.44912093766648908</v>
      </c>
      <c r="D2827" s="189">
        <v>0.17527970165157167</v>
      </c>
      <c r="E2827" s="189">
        <v>3.8891848694725624E-2</v>
      </c>
      <c r="F2827" s="189">
        <v>1.0655301012253596E-3</v>
      </c>
      <c r="G2827" s="189">
        <v>6.0735215769845495E-2</v>
      </c>
      <c r="H2827" s="189">
        <v>4.7948854555141182E-3</v>
      </c>
      <c r="I2827" s="189">
        <v>3.9957378795950987E-2</v>
      </c>
      <c r="J2827" s="188">
        <v>1</v>
      </c>
      <c r="K2827" s="190">
        <v>1877</v>
      </c>
      <c r="L2827" s="94"/>
      <c r="M2827" s="189">
        <v>0.21199999999999999</v>
      </c>
      <c r="N2827" s="189">
        <v>0.25</v>
      </c>
      <c r="O2827" s="189">
        <v>0.42699999999999999</v>
      </c>
      <c r="P2827" s="189">
        <v>0.47199999999999998</v>
      </c>
      <c r="Q2827" s="189">
        <v>0.159</v>
      </c>
      <c r="R2827" s="189">
        <v>0.193</v>
      </c>
      <c r="S2827" s="189">
        <v>3.1E-2</v>
      </c>
      <c r="T2827" s="189">
        <v>4.9000000000000002E-2</v>
      </c>
      <c r="U2827" s="189">
        <v>0</v>
      </c>
      <c r="V2827" s="189">
        <v>4.0000000000000001E-3</v>
      </c>
      <c r="W2827" s="189">
        <v>5.0999999999999997E-2</v>
      </c>
      <c r="X2827" s="189">
        <v>7.1999999999999995E-2</v>
      </c>
      <c r="Y2827" s="189">
        <v>3.0000000000000001E-3</v>
      </c>
      <c r="Z2827" s="189">
        <v>8.9999999999999993E-3</v>
      </c>
      <c r="AA2827" s="189">
        <v>3.2000000000000001E-2</v>
      </c>
      <c r="AB2827" s="189">
        <v>0.05</v>
      </c>
    </row>
    <row r="2828" spans="1:28" x14ac:dyDescent="0.25">
      <c r="A2828" s="94" t="s">
        <v>4341</v>
      </c>
      <c r="B2828" s="189" t="s">
        <v>143</v>
      </c>
      <c r="C2828" s="189">
        <v>0.19884726224783861</v>
      </c>
      <c r="D2828" s="189">
        <v>0.30835734870317005</v>
      </c>
      <c r="E2828" s="189">
        <v>0.25648414985590778</v>
      </c>
      <c r="F2828" s="189">
        <v>1.7291066282420751E-2</v>
      </c>
      <c r="G2828" s="189">
        <v>0.19596541786743515</v>
      </c>
      <c r="H2828" s="189">
        <v>2.881844380403458E-3</v>
      </c>
      <c r="I2828" s="189">
        <v>2.0172910662824207E-2</v>
      </c>
      <c r="J2828" s="188">
        <v>1</v>
      </c>
      <c r="K2828" s="190">
        <v>347</v>
      </c>
      <c r="L2828" s="94"/>
      <c r="M2828" s="189" t="s">
        <v>143</v>
      </c>
      <c r="N2828" s="189" t="s">
        <v>143</v>
      </c>
      <c r="O2828" s="189">
        <v>0.16</v>
      </c>
      <c r="P2828" s="189">
        <v>0.24399999999999999</v>
      </c>
      <c r="Q2828" s="189">
        <v>0.26200000000000001</v>
      </c>
      <c r="R2828" s="189">
        <v>0.35899999999999999</v>
      </c>
      <c r="S2828" s="189">
        <v>0.21299999999999999</v>
      </c>
      <c r="T2828" s="189">
        <v>0.30499999999999999</v>
      </c>
      <c r="U2828" s="189">
        <v>8.0000000000000002E-3</v>
      </c>
      <c r="V2828" s="189">
        <v>3.6999999999999998E-2</v>
      </c>
      <c r="W2828" s="189">
        <v>0.158</v>
      </c>
      <c r="X2828" s="189">
        <v>0.24099999999999999</v>
      </c>
      <c r="Y2828" s="189">
        <v>1E-3</v>
      </c>
      <c r="Z2828" s="189">
        <v>1.6E-2</v>
      </c>
      <c r="AA2828" s="189">
        <v>0.01</v>
      </c>
      <c r="AB2828" s="189">
        <v>4.1000000000000002E-2</v>
      </c>
    </row>
    <row r="2829" spans="1:28" x14ac:dyDescent="0.25">
      <c r="A2829" s="94" t="s">
        <v>4342</v>
      </c>
      <c r="B2829" s="189" t="s">
        <v>143</v>
      </c>
      <c r="C2829" s="189">
        <v>0.1927554980595084</v>
      </c>
      <c r="D2829" s="189">
        <v>0.22509702457956016</v>
      </c>
      <c r="E2829" s="189">
        <v>0.13130659767141009</v>
      </c>
      <c r="F2829" s="189">
        <v>1.2936610608020699E-2</v>
      </c>
      <c r="G2829" s="189">
        <v>0.41009055627425617</v>
      </c>
      <c r="H2829" s="189">
        <v>1.034928848641656E-2</v>
      </c>
      <c r="I2829" s="189">
        <v>1.7464424320827943E-2</v>
      </c>
      <c r="J2829" s="188">
        <v>1</v>
      </c>
      <c r="K2829" s="190">
        <v>1546</v>
      </c>
      <c r="L2829" s="94"/>
      <c r="M2829" s="189" t="s">
        <v>143</v>
      </c>
      <c r="N2829" s="189" t="s">
        <v>143</v>
      </c>
      <c r="O2829" s="189">
        <v>0.17399999999999999</v>
      </c>
      <c r="P2829" s="189">
        <v>0.21299999999999999</v>
      </c>
      <c r="Q2829" s="189">
        <v>0.20499999999999999</v>
      </c>
      <c r="R2829" s="189">
        <v>0.247</v>
      </c>
      <c r="S2829" s="189">
        <v>0.115</v>
      </c>
      <c r="T2829" s="189">
        <v>0.14899999999999999</v>
      </c>
      <c r="U2829" s="189">
        <v>8.0000000000000002E-3</v>
      </c>
      <c r="V2829" s="189">
        <v>0.02</v>
      </c>
      <c r="W2829" s="189">
        <v>0.38600000000000001</v>
      </c>
      <c r="X2829" s="189">
        <v>0.435</v>
      </c>
      <c r="Y2829" s="189">
        <v>6.0000000000000001E-3</v>
      </c>
      <c r="Z2829" s="189">
        <v>1.7000000000000001E-2</v>
      </c>
      <c r="AA2829" s="189">
        <v>1.2E-2</v>
      </c>
      <c r="AB2829" s="189">
        <v>2.5000000000000001E-2</v>
      </c>
    </row>
    <row r="2830" spans="1:28" x14ac:dyDescent="0.25">
      <c r="A2830" s="94" t="s">
        <v>4343</v>
      </c>
      <c r="B2830" s="189" t="s">
        <v>143</v>
      </c>
      <c r="C2830" s="189">
        <v>0.48655913978494625</v>
      </c>
      <c r="D2830" s="189">
        <v>0.36827956989247312</v>
      </c>
      <c r="E2830" s="189">
        <v>6.4516129032258063E-2</v>
      </c>
      <c r="F2830" s="189">
        <v>2.6881720430107529E-3</v>
      </c>
      <c r="G2830" s="189">
        <v>2.9569892473118281E-2</v>
      </c>
      <c r="H2830" s="189">
        <v>5.3763440860215058E-3</v>
      </c>
      <c r="I2830" s="189">
        <v>4.3010752688172046E-2</v>
      </c>
      <c r="J2830" s="188">
        <v>1</v>
      </c>
      <c r="K2830" s="190">
        <v>372</v>
      </c>
      <c r="L2830" s="94"/>
      <c r="M2830" s="189" t="s">
        <v>143</v>
      </c>
      <c r="N2830" s="189" t="s">
        <v>143</v>
      </c>
      <c r="O2830" s="189">
        <v>0.436</v>
      </c>
      <c r="P2830" s="189">
        <v>0.53700000000000003</v>
      </c>
      <c r="Q2830" s="189">
        <v>0.32100000000000001</v>
      </c>
      <c r="R2830" s="189">
        <v>0.41799999999999998</v>
      </c>
      <c r="S2830" s="189">
        <v>4.3999999999999997E-2</v>
      </c>
      <c r="T2830" s="189">
        <v>9.4E-2</v>
      </c>
      <c r="U2830" s="189">
        <v>0</v>
      </c>
      <c r="V2830" s="189">
        <v>1.4999999999999999E-2</v>
      </c>
      <c r="W2830" s="189">
        <v>1.7000000000000001E-2</v>
      </c>
      <c r="X2830" s="189">
        <v>5.1999999999999998E-2</v>
      </c>
      <c r="Y2830" s="189">
        <v>1E-3</v>
      </c>
      <c r="Z2830" s="189">
        <v>1.9E-2</v>
      </c>
      <c r="AA2830" s="189">
        <v>2.7E-2</v>
      </c>
      <c r="AB2830" s="189">
        <v>6.9000000000000006E-2</v>
      </c>
    </row>
    <row r="2831" spans="1:28" x14ac:dyDescent="0.25">
      <c r="A2831" s="94" t="s">
        <v>4344</v>
      </c>
      <c r="B2831" s="189" t="s">
        <v>143</v>
      </c>
      <c r="C2831" s="189">
        <v>0.20037807183364839</v>
      </c>
      <c r="D2831" s="189">
        <v>0.31568998109640833</v>
      </c>
      <c r="E2831" s="189">
        <v>0.12476370510396975</v>
      </c>
      <c r="F2831" s="189">
        <v>1.5122873345935728E-2</v>
      </c>
      <c r="G2831" s="189">
        <v>0.29111531190926276</v>
      </c>
      <c r="H2831" s="189">
        <v>3.780718336483932E-3</v>
      </c>
      <c r="I2831" s="189">
        <v>4.9149338374291113E-2</v>
      </c>
      <c r="J2831" s="188">
        <v>1</v>
      </c>
      <c r="K2831" s="190">
        <v>529</v>
      </c>
      <c r="L2831" s="94"/>
      <c r="M2831" s="189" t="s">
        <v>143</v>
      </c>
      <c r="N2831" s="189" t="s">
        <v>143</v>
      </c>
      <c r="O2831" s="189">
        <v>0.16800000000000001</v>
      </c>
      <c r="P2831" s="189">
        <v>0.23699999999999999</v>
      </c>
      <c r="Q2831" s="189">
        <v>0.27800000000000002</v>
      </c>
      <c r="R2831" s="189">
        <v>0.35699999999999998</v>
      </c>
      <c r="S2831" s="189">
        <v>9.9000000000000005E-2</v>
      </c>
      <c r="T2831" s="189">
        <v>0.156</v>
      </c>
      <c r="U2831" s="189">
        <v>8.0000000000000002E-3</v>
      </c>
      <c r="V2831" s="189">
        <v>0.03</v>
      </c>
      <c r="W2831" s="189">
        <v>0.254</v>
      </c>
      <c r="X2831" s="189">
        <v>0.33100000000000002</v>
      </c>
      <c r="Y2831" s="189">
        <v>1E-3</v>
      </c>
      <c r="Z2831" s="189">
        <v>1.4E-2</v>
      </c>
      <c r="AA2831" s="189">
        <v>3.4000000000000002E-2</v>
      </c>
      <c r="AB2831" s="189">
        <v>7.0999999999999994E-2</v>
      </c>
    </row>
    <row r="2832" spans="1:28" x14ac:dyDescent="0.25">
      <c r="A2832" s="94" t="s">
        <v>4345</v>
      </c>
      <c r="B2832" s="189" t="s">
        <v>143</v>
      </c>
      <c r="C2832" s="189">
        <v>0.43231441048034935</v>
      </c>
      <c r="D2832" s="189">
        <v>0.21397379912663755</v>
      </c>
      <c r="E2832" s="189">
        <v>7.4235807860262015E-2</v>
      </c>
      <c r="F2832" s="189">
        <v>4.8034934497816595E-2</v>
      </c>
      <c r="G2832" s="189">
        <v>0.21397379912663755</v>
      </c>
      <c r="H2832" s="189" t="s">
        <v>143</v>
      </c>
      <c r="I2832" s="189">
        <v>1.7467248908296942E-2</v>
      </c>
      <c r="J2832" s="188">
        <v>1</v>
      </c>
      <c r="K2832" s="190">
        <v>229</v>
      </c>
      <c r="L2832" s="94"/>
      <c r="M2832" s="189" t="s">
        <v>143</v>
      </c>
      <c r="N2832" s="189" t="s">
        <v>143</v>
      </c>
      <c r="O2832" s="189">
        <v>0.37</v>
      </c>
      <c r="P2832" s="189">
        <v>0.497</v>
      </c>
      <c r="Q2832" s="189">
        <v>0.16600000000000001</v>
      </c>
      <c r="R2832" s="189">
        <v>0.27200000000000002</v>
      </c>
      <c r="S2832" s="189">
        <v>4.7E-2</v>
      </c>
      <c r="T2832" s="189">
        <v>0.11600000000000001</v>
      </c>
      <c r="U2832" s="189">
        <v>2.7E-2</v>
      </c>
      <c r="V2832" s="189">
        <v>8.4000000000000005E-2</v>
      </c>
      <c r="W2832" s="189">
        <v>0.16600000000000001</v>
      </c>
      <c r="X2832" s="189">
        <v>0.27200000000000002</v>
      </c>
      <c r="Y2832" s="189" t="s">
        <v>143</v>
      </c>
      <c r="Z2832" s="189" t="s">
        <v>143</v>
      </c>
      <c r="AA2832" s="189">
        <v>7.0000000000000001E-3</v>
      </c>
      <c r="AB2832" s="189">
        <v>4.3999999999999997E-2</v>
      </c>
    </row>
    <row r="2833" spans="1:28" x14ac:dyDescent="0.25">
      <c r="A2833" s="94" t="s">
        <v>4346</v>
      </c>
      <c r="B2833" s="189" t="s">
        <v>143</v>
      </c>
      <c r="C2833" s="189">
        <v>0.16314199395770393</v>
      </c>
      <c r="D2833" s="189">
        <v>0.20241691842900303</v>
      </c>
      <c r="E2833" s="189">
        <v>0.13293051359516617</v>
      </c>
      <c r="F2833" s="189">
        <v>2.4169184290030211E-2</v>
      </c>
      <c r="G2833" s="189">
        <v>0.42598187311178248</v>
      </c>
      <c r="H2833" s="189">
        <v>1.5105740181268883E-2</v>
      </c>
      <c r="I2833" s="189">
        <v>3.6253776435045321E-2</v>
      </c>
      <c r="J2833" s="188">
        <v>1</v>
      </c>
      <c r="K2833" s="190">
        <v>331</v>
      </c>
      <c r="L2833" s="94"/>
      <c r="M2833" s="189" t="s">
        <v>143</v>
      </c>
      <c r="N2833" s="189" t="s">
        <v>143</v>
      </c>
      <c r="O2833" s="189">
        <v>0.127</v>
      </c>
      <c r="P2833" s="189">
        <v>0.20699999999999999</v>
      </c>
      <c r="Q2833" s="189">
        <v>0.16300000000000001</v>
      </c>
      <c r="R2833" s="189">
        <v>0.249</v>
      </c>
      <c r="S2833" s="189">
        <v>0.10100000000000001</v>
      </c>
      <c r="T2833" s="189">
        <v>0.17399999999999999</v>
      </c>
      <c r="U2833" s="189">
        <v>1.2E-2</v>
      </c>
      <c r="V2833" s="189">
        <v>4.7E-2</v>
      </c>
      <c r="W2833" s="189">
        <v>0.374</v>
      </c>
      <c r="X2833" s="189">
        <v>0.48</v>
      </c>
      <c r="Y2833" s="189">
        <v>6.0000000000000001E-3</v>
      </c>
      <c r="Z2833" s="189">
        <v>3.5000000000000003E-2</v>
      </c>
      <c r="AA2833" s="189">
        <v>2.1000000000000001E-2</v>
      </c>
      <c r="AB2833" s="189">
        <v>6.2E-2</v>
      </c>
    </row>
    <row r="2834" spans="1:28" x14ac:dyDescent="0.25">
      <c r="A2834" s="94" t="s">
        <v>4347</v>
      </c>
      <c r="B2834" s="189" t="s">
        <v>143</v>
      </c>
      <c r="C2834" s="189">
        <v>0.33710106382978722</v>
      </c>
      <c r="D2834" s="189">
        <v>0.40292553191489361</v>
      </c>
      <c r="E2834" s="189">
        <v>0.10704787234042554</v>
      </c>
      <c r="F2834" s="189">
        <v>4.6542553191489359E-3</v>
      </c>
      <c r="G2834" s="189">
        <v>0.11170212765957446</v>
      </c>
      <c r="H2834" s="189">
        <v>2.6595744680851063E-3</v>
      </c>
      <c r="I2834" s="189">
        <v>3.3909574468085103E-2</v>
      </c>
      <c r="J2834" s="188">
        <v>0.99999999999999989</v>
      </c>
      <c r="K2834" s="190">
        <v>1504</v>
      </c>
      <c r="L2834" s="94"/>
      <c r="M2834" s="189" t="s">
        <v>143</v>
      </c>
      <c r="N2834" s="189" t="s">
        <v>143</v>
      </c>
      <c r="O2834" s="189">
        <v>0.314</v>
      </c>
      <c r="P2834" s="189">
        <v>0.36099999999999999</v>
      </c>
      <c r="Q2834" s="189">
        <v>0.378</v>
      </c>
      <c r="R2834" s="189">
        <v>0.42799999999999999</v>
      </c>
      <c r="S2834" s="189">
        <v>9.1999999999999998E-2</v>
      </c>
      <c r="T2834" s="189">
        <v>0.124</v>
      </c>
      <c r="U2834" s="189">
        <v>2E-3</v>
      </c>
      <c r="V2834" s="189">
        <v>0.01</v>
      </c>
      <c r="W2834" s="189">
        <v>9.7000000000000003E-2</v>
      </c>
      <c r="X2834" s="189">
        <v>0.129</v>
      </c>
      <c r="Y2834" s="189">
        <v>1E-3</v>
      </c>
      <c r="Z2834" s="189">
        <v>7.0000000000000001E-3</v>
      </c>
      <c r="AA2834" s="189">
        <v>2.5999999999999999E-2</v>
      </c>
      <c r="AB2834" s="189">
        <v>4.3999999999999997E-2</v>
      </c>
    </row>
    <row r="2835" spans="1:28" x14ac:dyDescent="0.25">
      <c r="A2835" s="94" t="s">
        <v>4348</v>
      </c>
      <c r="B2835" s="189" t="s">
        <v>143</v>
      </c>
      <c r="C2835" s="189">
        <v>0.5</v>
      </c>
      <c r="D2835" s="189">
        <v>0.28693181818181818</v>
      </c>
      <c r="E2835" s="189">
        <v>7.1022727272727279E-2</v>
      </c>
      <c r="F2835" s="189">
        <v>2.840909090909091E-3</v>
      </c>
      <c r="G2835" s="189">
        <v>0.10227272727272728</v>
      </c>
      <c r="H2835" s="189" t="s">
        <v>143</v>
      </c>
      <c r="I2835" s="189">
        <v>3.6931818181818184E-2</v>
      </c>
      <c r="J2835" s="188">
        <v>1</v>
      </c>
      <c r="K2835" s="190">
        <v>352</v>
      </c>
      <c r="L2835" s="94"/>
      <c r="M2835" s="189" t="s">
        <v>143</v>
      </c>
      <c r="N2835" s="189" t="s">
        <v>143</v>
      </c>
      <c r="O2835" s="189">
        <v>0.44800000000000001</v>
      </c>
      <c r="P2835" s="189">
        <v>0.55200000000000005</v>
      </c>
      <c r="Q2835" s="189">
        <v>0.24199999999999999</v>
      </c>
      <c r="R2835" s="189">
        <v>0.33600000000000002</v>
      </c>
      <c r="S2835" s="189">
        <v>4.9000000000000002E-2</v>
      </c>
      <c r="T2835" s="189">
        <v>0.10299999999999999</v>
      </c>
      <c r="U2835" s="189">
        <v>1E-3</v>
      </c>
      <c r="V2835" s="189">
        <v>1.6E-2</v>
      </c>
      <c r="W2835" s="189">
        <v>7.4999999999999997E-2</v>
      </c>
      <c r="X2835" s="189">
        <v>0.13800000000000001</v>
      </c>
      <c r="Y2835" s="189" t="s">
        <v>143</v>
      </c>
      <c r="Z2835" s="189" t="s">
        <v>143</v>
      </c>
      <c r="AA2835" s="189">
        <v>2.1999999999999999E-2</v>
      </c>
      <c r="AB2835" s="189">
        <v>6.2E-2</v>
      </c>
    </row>
    <row r="2836" spans="1:28" x14ac:dyDescent="0.25">
      <c r="A2836" s="94" t="s">
        <v>4349</v>
      </c>
      <c r="B2836" s="189">
        <v>4.9653658871133668E-2</v>
      </c>
      <c r="C2836" s="189">
        <v>0.26774569645428981</v>
      </c>
      <c r="D2836" s="189">
        <v>0.27213497016665522</v>
      </c>
      <c r="E2836" s="189">
        <v>0.1164529181811947</v>
      </c>
      <c r="F2836" s="189">
        <v>1.721418284068308E-2</v>
      </c>
      <c r="G2836" s="189">
        <v>0.22632192579384131</v>
      </c>
      <c r="H2836" s="189">
        <v>6.2409985597695634E-3</v>
      </c>
      <c r="I2836" s="189">
        <v>4.4235649132432615E-2</v>
      </c>
      <c r="J2836" s="188">
        <v>0.99999999999999989</v>
      </c>
      <c r="K2836" s="190">
        <v>14581</v>
      </c>
      <c r="L2836" s="94"/>
      <c r="M2836" s="189">
        <v>4.5999999999999999E-2</v>
      </c>
      <c r="N2836" s="189">
        <v>5.2999999999999999E-2</v>
      </c>
      <c r="O2836" s="189">
        <v>0.26100000000000001</v>
      </c>
      <c r="P2836" s="189">
        <v>0.27500000000000002</v>
      </c>
      <c r="Q2836" s="189">
        <v>0.26500000000000001</v>
      </c>
      <c r="R2836" s="189">
        <v>0.27900000000000003</v>
      </c>
      <c r="S2836" s="189">
        <v>0.111</v>
      </c>
      <c r="T2836" s="189">
        <v>0.122</v>
      </c>
      <c r="U2836" s="189">
        <v>1.4999999999999999E-2</v>
      </c>
      <c r="V2836" s="189">
        <v>1.9E-2</v>
      </c>
      <c r="W2836" s="189">
        <v>0.22</v>
      </c>
      <c r="X2836" s="189">
        <v>0.23300000000000001</v>
      </c>
      <c r="Y2836" s="189">
        <v>5.0000000000000001E-3</v>
      </c>
      <c r="Z2836" s="189">
        <v>8.0000000000000002E-3</v>
      </c>
      <c r="AA2836" s="189">
        <v>4.1000000000000002E-2</v>
      </c>
      <c r="AB2836" s="189">
        <v>4.8000000000000001E-2</v>
      </c>
    </row>
    <row r="2837" spans="1:28" x14ac:dyDescent="0.25">
      <c r="A2837" s="94" t="s">
        <v>4350</v>
      </c>
      <c r="B2837" s="189" t="s">
        <v>143</v>
      </c>
      <c r="C2837" s="189">
        <v>0.34722222222222221</v>
      </c>
      <c r="D2837" s="189">
        <v>0.29166666666666669</v>
      </c>
      <c r="E2837" s="189">
        <v>8.0555555555555561E-2</v>
      </c>
      <c r="F2837" s="189">
        <v>1.6666666666666666E-2</v>
      </c>
      <c r="G2837" s="189">
        <v>0.22222222222222221</v>
      </c>
      <c r="H2837" s="189">
        <v>2.7777777777777779E-3</v>
      </c>
      <c r="I2837" s="189">
        <v>3.888888888888889E-2</v>
      </c>
      <c r="J2837" s="188">
        <v>1</v>
      </c>
      <c r="K2837" s="190">
        <v>360</v>
      </c>
      <c r="L2837" s="94"/>
      <c r="M2837" s="189" t="s">
        <v>143</v>
      </c>
      <c r="N2837" s="189" t="s">
        <v>143</v>
      </c>
      <c r="O2837" s="189">
        <v>0.3</v>
      </c>
      <c r="P2837" s="189">
        <v>0.39800000000000002</v>
      </c>
      <c r="Q2837" s="189">
        <v>0.247</v>
      </c>
      <c r="R2837" s="189">
        <v>0.34100000000000003</v>
      </c>
      <c r="S2837" s="189">
        <v>5.7000000000000002E-2</v>
      </c>
      <c r="T2837" s="189">
        <v>0.113</v>
      </c>
      <c r="U2837" s="189">
        <v>8.0000000000000002E-3</v>
      </c>
      <c r="V2837" s="189">
        <v>3.5999999999999997E-2</v>
      </c>
      <c r="W2837" s="189">
        <v>0.182</v>
      </c>
      <c r="X2837" s="189">
        <v>0.26800000000000002</v>
      </c>
      <c r="Y2837" s="189">
        <v>0</v>
      </c>
      <c r="Z2837" s="189">
        <v>1.6E-2</v>
      </c>
      <c r="AA2837" s="189">
        <v>2.3E-2</v>
      </c>
      <c r="AB2837" s="189">
        <v>6.4000000000000001E-2</v>
      </c>
    </row>
    <row r="2838" spans="1:28" x14ac:dyDescent="0.25">
      <c r="A2838" s="94" t="s">
        <v>4351</v>
      </c>
      <c r="B2838" s="189" t="s">
        <v>143</v>
      </c>
      <c r="C2838" s="189">
        <v>7.2164948453608241E-2</v>
      </c>
      <c r="D2838" s="189">
        <v>0.23195876288659795</v>
      </c>
      <c r="E2838" s="189">
        <v>8.505154639175258E-2</v>
      </c>
      <c r="F2838" s="189">
        <v>5.1546391752577319E-3</v>
      </c>
      <c r="G2838" s="189">
        <v>0.54123711340206182</v>
      </c>
      <c r="H2838" s="189">
        <v>3.3505154639175257E-2</v>
      </c>
      <c r="I2838" s="189">
        <v>3.0927835051546393E-2</v>
      </c>
      <c r="J2838" s="188">
        <v>1</v>
      </c>
      <c r="K2838" s="190">
        <v>388</v>
      </c>
      <c r="L2838" s="94"/>
      <c r="M2838" s="189" t="s">
        <v>143</v>
      </c>
      <c r="N2838" s="189" t="s">
        <v>143</v>
      </c>
      <c r="O2838" s="189">
        <v>0.05</v>
      </c>
      <c r="P2838" s="189">
        <v>0.10199999999999999</v>
      </c>
      <c r="Q2838" s="189">
        <v>0.193</v>
      </c>
      <c r="R2838" s="189">
        <v>0.27600000000000002</v>
      </c>
      <c r="S2838" s="189">
        <v>6.0999999999999999E-2</v>
      </c>
      <c r="T2838" s="189">
        <v>0.11700000000000001</v>
      </c>
      <c r="U2838" s="189">
        <v>1E-3</v>
      </c>
      <c r="V2838" s="189">
        <v>1.9E-2</v>
      </c>
      <c r="W2838" s="189">
        <v>0.49099999999999999</v>
      </c>
      <c r="X2838" s="189">
        <v>0.59</v>
      </c>
      <c r="Y2838" s="189">
        <v>0.02</v>
      </c>
      <c r="Z2838" s="189">
        <v>5.6000000000000001E-2</v>
      </c>
      <c r="AA2838" s="189">
        <v>1.7999999999999999E-2</v>
      </c>
      <c r="AB2838" s="189">
        <v>5.2999999999999999E-2</v>
      </c>
    </row>
    <row r="2839" spans="1:28" x14ac:dyDescent="0.25">
      <c r="A2839" s="94" t="s">
        <v>4352</v>
      </c>
      <c r="B2839" s="189">
        <v>0.11030303030303031</v>
      </c>
      <c r="C2839" s="189">
        <v>2.4242424242424242E-3</v>
      </c>
      <c r="D2839" s="189">
        <v>0.65696969696969698</v>
      </c>
      <c r="E2839" s="189">
        <v>9.2121212121212118E-2</v>
      </c>
      <c r="F2839" s="189">
        <v>8.8484848484848486E-2</v>
      </c>
      <c r="G2839" s="189">
        <v>1.5757575757575758E-2</v>
      </c>
      <c r="H2839" s="189" t="s">
        <v>143</v>
      </c>
      <c r="I2839" s="189">
        <v>3.3939393939393943E-2</v>
      </c>
      <c r="J2839" s="188">
        <v>1.0000000000000002</v>
      </c>
      <c r="K2839" s="190">
        <v>825</v>
      </c>
      <c r="L2839" s="94"/>
      <c r="M2839" s="189">
        <v>9.0999999999999998E-2</v>
      </c>
      <c r="N2839" s="189">
        <v>0.13400000000000001</v>
      </c>
      <c r="O2839" s="189">
        <v>1E-3</v>
      </c>
      <c r="P2839" s="189">
        <v>8.9999999999999993E-3</v>
      </c>
      <c r="Q2839" s="189">
        <v>0.624</v>
      </c>
      <c r="R2839" s="189">
        <v>0.68899999999999995</v>
      </c>
      <c r="S2839" s="189">
        <v>7.3999999999999996E-2</v>
      </c>
      <c r="T2839" s="189">
        <v>0.114</v>
      </c>
      <c r="U2839" s="189">
        <v>7.0999999999999994E-2</v>
      </c>
      <c r="V2839" s="189">
        <v>0.11</v>
      </c>
      <c r="W2839" s="189">
        <v>8.9999999999999993E-3</v>
      </c>
      <c r="X2839" s="189">
        <v>2.7E-2</v>
      </c>
      <c r="Y2839" s="189" t="s">
        <v>143</v>
      </c>
      <c r="Z2839" s="189" t="s">
        <v>143</v>
      </c>
      <c r="AA2839" s="189">
        <v>2.4E-2</v>
      </c>
      <c r="AB2839" s="189">
        <v>4.9000000000000002E-2</v>
      </c>
    </row>
    <row r="2840" spans="1:28" x14ac:dyDescent="0.25">
      <c r="A2840" s="94" t="s">
        <v>4353</v>
      </c>
      <c r="B2840" s="189">
        <v>8.5161290322580643E-2</v>
      </c>
      <c r="C2840" s="189">
        <v>0.24129032258064517</v>
      </c>
      <c r="D2840" s="189">
        <v>0.24580645161290324</v>
      </c>
      <c r="E2840" s="189">
        <v>7.9354838709677425E-2</v>
      </c>
      <c r="F2840" s="189">
        <v>3.4193548387096775E-2</v>
      </c>
      <c r="G2840" s="189">
        <v>0.27032258064516129</v>
      </c>
      <c r="H2840" s="189">
        <v>7.0967741935483875E-3</v>
      </c>
      <c r="I2840" s="189">
        <v>3.6774193548387096E-2</v>
      </c>
      <c r="J2840" s="188">
        <v>0.99999999999999989</v>
      </c>
      <c r="K2840" s="190">
        <v>1550</v>
      </c>
      <c r="L2840" s="94"/>
      <c r="M2840" s="189">
        <v>7.1999999999999995E-2</v>
      </c>
      <c r="N2840" s="189">
        <v>0.1</v>
      </c>
      <c r="O2840" s="189">
        <v>0.221</v>
      </c>
      <c r="P2840" s="189">
        <v>0.26300000000000001</v>
      </c>
      <c r="Q2840" s="189">
        <v>0.22500000000000001</v>
      </c>
      <c r="R2840" s="189">
        <v>0.26800000000000002</v>
      </c>
      <c r="S2840" s="189">
        <v>6.7000000000000004E-2</v>
      </c>
      <c r="T2840" s="189">
        <v>9.4E-2</v>
      </c>
      <c r="U2840" s="189">
        <v>2.5999999999999999E-2</v>
      </c>
      <c r="V2840" s="189">
        <v>4.3999999999999997E-2</v>
      </c>
      <c r="W2840" s="189">
        <v>0.249</v>
      </c>
      <c r="X2840" s="189">
        <v>0.29299999999999998</v>
      </c>
      <c r="Y2840" s="189">
        <v>4.0000000000000001E-3</v>
      </c>
      <c r="Z2840" s="189">
        <v>1.2999999999999999E-2</v>
      </c>
      <c r="AA2840" s="189">
        <v>2.8000000000000001E-2</v>
      </c>
      <c r="AB2840" s="189">
        <v>4.7E-2</v>
      </c>
    </row>
    <row r="2841" spans="1:28" x14ac:dyDescent="0.25">
      <c r="A2841" s="94" t="s">
        <v>4354</v>
      </c>
      <c r="B2841" s="189">
        <v>0.23059964726631393</v>
      </c>
      <c r="C2841" s="189">
        <v>0.48324514991181655</v>
      </c>
      <c r="D2841" s="189">
        <v>0.13271604938271606</v>
      </c>
      <c r="E2841" s="189">
        <v>5.5114638447971778E-2</v>
      </c>
      <c r="F2841" s="189">
        <v>8.8183421516754845E-4</v>
      </c>
      <c r="G2841" s="189">
        <v>4.4091710758377423E-2</v>
      </c>
      <c r="H2841" s="189">
        <v>2.6455026455026454E-3</v>
      </c>
      <c r="I2841" s="189">
        <v>5.0705467372134036E-2</v>
      </c>
      <c r="J2841" s="188">
        <v>1</v>
      </c>
      <c r="K2841" s="190">
        <v>2268</v>
      </c>
      <c r="L2841" s="94"/>
      <c r="M2841" s="189">
        <v>0.214</v>
      </c>
      <c r="N2841" s="189">
        <v>0.248</v>
      </c>
      <c r="O2841" s="189">
        <v>0.46300000000000002</v>
      </c>
      <c r="P2841" s="189">
        <v>0.504</v>
      </c>
      <c r="Q2841" s="189">
        <v>0.11899999999999999</v>
      </c>
      <c r="R2841" s="189">
        <v>0.14699999999999999</v>
      </c>
      <c r="S2841" s="189">
        <v>4.5999999999999999E-2</v>
      </c>
      <c r="T2841" s="189">
        <v>6.5000000000000002E-2</v>
      </c>
      <c r="U2841" s="189">
        <v>0</v>
      </c>
      <c r="V2841" s="189">
        <v>3.0000000000000001E-3</v>
      </c>
      <c r="W2841" s="189">
        <v>3.5999999999999997E-2</v>
      </c>
      <c r="X2841" s="189">
        <v>5.2999999999999999E-2</v>
      </c>
      <c r="Y2841" s="189">
        <v>1E-3</v>
      </c>
      <c r="Z2841" s="189">
        <v>6.0000000000000001E-3</v>
      </c>
      <c r="AA2841" s="189">
        <v>4.2000000000000003E-2</v>
      </c>
      <c r="AB2841" s="189">
        <v>6.0999999999999999E-2</v>
      </c>
    </row>
    <row r="2842" spans="1:28" x14ac:dyDescent="0.25">
      <c r="A2842" s="94" t="s">
        <v>4355</v>
      </c>
      <c r="B2842" s="189" t="s">
        <v>143</v>
      </c>
      <c r="C2842" s="189">
        <v>0.1891891891891892</v>
      </c>
      <c r="D2842" s="189">
        <v>0.30145530145530147</v>
      </c>
      <c r="E2842" s="189">
        <v>0.24740124740124741</v>
      </c>
      <c r="F2842" s="189">
        <v>1.6632016632016633E-2</v>
      </c>
      <c r="G2842" s="189">
        <v>0.21829521829521831</v>
      </c>
      <c r="H2842" s="189">
        <v>4.1580041580041582E-3</v>
      </c>
      <c r="I2842" s="189">
        <v>2.286902286902287E-2</v>
      </c>
      <c r="J2842" s="188">
        <v>1</v>
      </c>
      <c r="K2842" s="190">
        <v>481</v>
      </c>
      <c r="L2842" s="94"/>
      <c r="M2842" s="189" t="s">
        <v>143</v>
      </c>
      <c r="N2842" s="189" t="s">
        <v>143</v>
      </c>
      <c r="O2842" s="189">
        <v>0.157</v>
      </c>
      <c r="P2842" s="189">
        <v>0.22700000000000001</v>
      </c>
      <c r="Q2842" s="189">
        <v>0.26200000000000001</v>
      </c>
      <c r="R2842" s="189">
        <v>0.34399999999999997</v>
      </c>
      <c r="S2842" s="189">
        <v>0.21099999999999999</v>
      </c>
      <c r="T2842" s="189">
        <v>0.28799999999999998</v>
      </c>
      <c r="U2842" s="189">
        <v>8.0000000000000002E-3</v>
      </c>
      <c r="V2842" s="189">
        <v>3.2000000000000001E-2</v>
      </c>
      <c r="W2842" s="189">
        <v>0.184</v>
      </c>
      <c r="X2842" s="189">
        <v>0.25700000000000001</v>
      </c>
      <c r="Y2842" s="189">
        <v>1E-3</v>
      </c>
      <c r="Z2842" s="189">
        <v>1.4999999999999999E-2</v>
      </c>
      <c r="AA2842" s="189">
        <v>1.2999999999999999E-2</v>
      </c>
      <c r="AB2842" s="189">
        <v>0.04</v>
      </c>
    </row>
    <row r="2843" spans="1:28" x14ac:dyDescent="0.25">
      <c r="A2843" s="94" t="s">
        <v>4356</v>
      </c>
      <c r="B2843" s="189" t="s">
        <v>143</v>
      </c>
      <c r="C2843" s="189">
        <v>0.15313653136531366</v>
      </c>
      <c r="D2843" s="189">
        <v>0.22816728167281672</v>
      </c>
      <c r="E2843" s="189">
        <v>0.15867158671586715</v>
      </c>
      <c r="F2843" s="189">
        <v>1.2300123001230012E-2</v>
      </c>
      <c r="G2843" s="189">
        <v>0.40836408364083643</v>
      </c>
      <c r="H2843" s="189">
        <v>6.1500615006150061E-3</v>
      </c>
      <c r="I2843" s="189">
        <v>3.3210332103321034E-2</v>
      </c>
      <c r="J2843" s="188">
        <v>1.0000000000000002</v>
      </c>
      <c r="K2843" s="190">
        <v>1626</v>
      </c>
      <c r="L2843" s="94"/>
      <c r="M2843" s="189" t="s">
        <v>143</v>
      </c>
      <c r="N2843" s="189" t="s">
        <v>143</v>
      </c>
      <c r="O2843" s="189">
        <v>0.13600000000000001</v>
      </c>
      <c r="P2843" s="189">
        <v>0.17100000000000001</v>
      </c>
      <c r="Q2843" s="189">
        <v>0.20799999999999999</v>
      </c>
      <c r="R2843" s="189">
        <v>0.249</v>
      </c>
      <c r="S2843" s="189">
        <v>0.14199999999999999</v>
      </c>
      <c r="T2843" s="189">
        <v>0.17699999999999999</v>
      </c>
      <c r="U2843" s="189">
        <v>8.0000000000000002E-3</v>
      </c>
      <c r="V2843" s="189">
        <v>1.9E-2</v>
      </c>
      <c r="W2843" s="189">
        <v>0.38500000000000001</v>
      </c>
      <c r="X2843" s="189">
        <v>0.432</v>
      </c>
      <c r="Y2843" s="189">
        <v>3.0000000000000001E-3</v>
      </c>
      <c r="Z2843" s="189">
        <v>1.0999999999999999E-2</v>
      </c>
      <c r="AA2843" s="189">
        <v>2.5999999999999999E-2</v>
      </c>
      <c r="AB2843" s="189">
        <v>4.2999999999999997E-2</v>
      </c>
    </row>
    <row r="2844" spans="1:28" x14ac:dyDescent="0.25">
      <c r="A2844" s="94" t="s">
        <v>4357</v>
      </c>
      <c r="B2844" s="189" t="s">
        <v>143</v>
      </c>
      <c r="C2844" s="189">
        <v>0.41980198019801979</v>
      </c>
      <c r="D2844" s="189">
        <v>0.39009900990099011</v>
      </c>
      <c r="E2844" s="189">
        <v>4.5544554455445543E-2</v>
      </c>
      <c r="F2844" s="189">
        <v>3.9603960396039604E-3</v>
      </c>
      <c r="G2844" s="189">
        <v>4.3564356435643561E-2</v>
      </c>
      <c r="H2844" s="189">
        <v>3.9603960396039604E-3</v>
      </c>
      <c r="I2844" s="189">
        <v>9.3069306930693069E-2</v>
      </c>
      <c r="J2844" s="188">
        <v>1.0000000000000002</v>
      </c>
      <c r="K2844" s="190">
        <v>505</v>
      </c>
      <c r="L2844" s="94"/>
      <c r="M2844" s="189" t="s">
        <v>143</v>
      </c>
      <c r="N2844" s="189" t="s">
        <v>143</v>
      </c>
      <c r="O2844" s="189">
        <v>0.378</v>
      </c>
      <c r="P2844" s="189">
        <v>0.46300000000000002</v>
      </c>
      <c r="Q2844" s="189">
        <v>0.34899999999999998</v>
      </c>
      <c r="R2844" s="189">
        <v>0.433</v>
      </c>
      <c r="S2844" s="189">
        <v>3.1E-2</v>
      </c>
      <c r="T2844" s="189">
        <v>6.7000000000000004E-2</v>
      </c>
      <c r="U2844" s="189">
        <v>1E-3</v>
      </c>
      <c r="V2844" s="189">
        <v>1.4E-2</v>
      </c>
      <c r="W2844" s="189">
        <v>2.9000000000000001E-2</v>
      </c>
      <c r="X2844" s="189">
        <v>6.5000000000000002E-2</v>
      </c>
      <c r="Y2844" s="189">
        <v>1E-3</v>
      </c>
      <c r="Z2844" s="189">
        <v>1.4E-2</v>
      </c>
      <c r="AA2844" s="189">
        <v>7.0999999999999994E-2</v>
      </c>
      <c r="AB2844" s="189">
        <v>0.122</v>
      </c>
    </row>
    <row r="2845" spans="1:28" x14ac:dyDescent="0.25">
      <c r="A2845" s="94" t="s">
        <v>4358</v>
      </c>
      <c r="B2845" s="189" t="s">
        <v>143</v>
      </c>
      <c r="C2845" s="189">
        <v>0.16343042071197411</v>
      </c>
      <c r="D2845" s="189">
        <v>0.3446601941747573</v>
      </c>
      <c r="E2845" s="189">
        <v>0.14239482200647249</v>
      </c>
      <c r="F2845" s="189">
        <v>1.7799352750809062E-2</v>
      </c>
      <c r="G2845" s="189">
        <v>0.26860841423948217</v>
      </c>
      <c r="H2845" s="189">
        <v>3.2362459546925568E-3</v>
      </c>
      <c r="I2845" s="189">
        <v>5.9870550161812294E-2</v>
      </c>
      <c r="J2845" s="188">
        <v>1</v>
      </c>
      <c r="K2845" s="190">
        <v>618</v>
      </c>
      <c r="L2845" s="94"/>
      <c r="M2845" s="189" t="s">
        <v>143</v>
      </c>
      <c r="N2845" s="189" t="s">
        <v>143</v>
      </c>
      <c r="O2845" s="189">
        <v>0.13600000000000001</v>
      </c>
      <c r="P2845" s="189">
        <v>0.19500000000000001</v>
      </c>
      <c r="Q2845" s="189">
        <v>0.308</v>
      </c>
      <c r="R2845" s="189">
        <v>0.38300000000000001</v>
      </c>
      <c r="S2845" s="189">
        <v>0.11700000000000001</v>
      </c>
      <c r="T2845" s="189">
        <v>0.17199999999999999</v>
      </c>
      <c r="U2845" s="189">
        <v>0.01</v>
      </c>
      <c r="V2845" s="189">
        <v>3.2000000000000001E-2</v>
      </c>
      <c r="W2845" s="189">
        <v>0.23499999999999999</v>
      </c>
      <c r="X2845" s="189">
        <v>0.30499999999999999</v>
      </c>
      <c r="Y2845" s="189">
        <v>1E-3</v>
      </c>
      <c r="Z2845" s="189">
        <v>1.2E-2</v>
      </c>
      <c r="AA2845" s="189">
        <v>4.3999999999999997E-2</v>
      </c>
      <c r="AB2845" s="189">
        <v>8.1000000000000003E-2</v>
      </c>
    </row>
    <row r="2846" spans="1:28" x14ac:dyDescent="0.25">
      <c r="A2846" s="94" t="s">
        <v>4359</v>
      </c>
      <c r="B2846" s="189" t="s">
        <v>143</v>
      </c>
      <c r="C2846" s="189">
        <v>0.28767123287671231</v>
      </c>
      <c r="D2846" s="189">
        <v>0.2363013698630137</v>
      </c>
      <c r="E2846" s="189">
        <v>8.9041095890410954E-2</v>
      </c>
      <c r="F2846" s="189">
        <v>6.1643835616438353E-2</v>
      </c>
      <c r="G2846" s="189">
        <v>0.2773972602739726</v>
      </c>
      <c r="H2846" s="189">
        <v>3.4246575342465752E-3</v>
      </c>
      <c r="I2846" s="189">
        <v>4.4520547945205477E-2</v>
      </c>
      <c r="J2846" s="188">
        <v>1</v>
      </c>
      <c r="K2846" s="190">
        <v>292</v>
      </c>
      <c r="L2846" s="94"/>
      <c r="M2846" s="189" t="s">
        <v>143</v>
      </c>
      <c r="N2846" s="189" t="s">
        <v>143</v>
      </c>
      <c r="O2846" s="189">
        <v>0.23899999999999999</v>
      </c>
      <c r="P2846" s="189">
        <v>0.34200000000000003</v>
      </c>
      <c r="Q2846" s="189">
        <v>0.191</v>
      </c>
      <c r="R2846" s="189">
        <v>0.28799999999999998</v>
      </c>
      <c r="S2846" s="189">
        <v>6.0999999999999999E-2</v>
      </c>
      <c r="T2846" s="189">
        <v>0.127</v>
      </c>
      <c r="U2846" s="189">
        <v>3.9E-2</v>
      </c>
      <c r="V2846" s="189">
        <v>9.5000000000000001E-2</v>
      </c>
      <c r="W2846" s="189">
        <v>0.22900000000000001</v>
      </c>
      <c r="X2846" s="189">
        <v>0.33100000000000002</v>
      </c>
      <c r="Y2846" s="189">
        <v>1E-3</v>
      </c>
      <c r="Z2846" s="189">
        <v>1.9E-2</v>
      </c>
      <c r="AA2846" s="189">
        <v>2.5999999999999999E-2</v>
      </c>
      <c r="AB2846" s="189">
        <v>7.4999999999999997E-2</v>
      </c>
    </row>
    <row r="2847" spans="1:28" x14ac:dyDescent="0.25">
      <c r="A2847" s="94" t="s">
        <v>4360</v>
      </c>
      <c r="B2847" s="189" t="s">
        <v>143</v>
      </c>
      <c r="C2847" s="189">
        <v>0.10582010582010581</v>
      </c>
      <c r="D2847" s="189">
        <v>0.24074074074074073</v>
      </c>
      <c r="E2847" s="189">
        <v>0.14550264550264549</v>
      </c>
      <c r="F2847" s="189">
        <v>3.1746031746031744E-2</v>
      </c>
      <c r="G2847" s="189">
        <v>0.43121693121693122</v>
      </c>
      <c r="H2847" s="189">
        <v>1.5873015873015872E-2</v>
      </c>
      <c r="I2847" s="189">
        <v>2.9100529100529099E-2</v>
      </c>
      <c r="J2847" s="188">
        <v>0.99999999999999978</v>
      </c>
      <c r="K2847" s="190">
        <v>378</v>
      </c>
      <c r="L2847" s="94"/>
      <c r="M2847" s="189" t="s">
        <v>143</v>
      </c>
      <c r="N2847" s="189" t="s">
        <v>143</v>
      </c>
      <c r="O2847" s="189">
        <v>7.9000000000000001E-2</v>
      </c>
      <c r="P2847" s="189">
        <v>0.14099999999999999</v>
      </c>
      <c r="Q2847" s="189">
        <v>0.2</v>
      </c>
      <c r="R2847" s="189">
        <v>0.28599999999999998</v>
      </c>
      <c r="S2847" s="189">
        <v>0.114</v>
      </c>
      <c r="T2847" s="189">
        <v>0.185</v>
      </c>
      <c r="U2847" s="189">
        <v>1.7999999999999999E-2</v>
      </c>
      <c r="V2847" s="189">
        <v>5.5E-2</v>
      </c>
      <c r="W2847" s="189">
        <v>0.38200000000000001</v>
      </c>
      <c r="X2847" s="189">
        <v>0.48199999999999998</v>
      </c>
      <c r="Y2847" s="189">
        <v>7.0000000000000001E-3</v>
      </c>
      <c r="Z2847" s="189">
        <v>3.4000000000000002E-2</v>
      </c>
      <c r="AA2847" s="189">
        <v>1.6E-2</v>
      </c>
      <c r="AB2847" s="189">
        <v>5.0999999999999997E-2</v>
      </c>
    </row>
    <row r="2848" spans="1:28" x14ac:dyDescent="0.25">
      <c r="A2848" s="94" t="s">
        <v>4361</v>
      </c>
      <c r="B2848" s="189" t="s">
        <v>143</v>
      </c>
      <c r="C2848" s="189">
        <v>0.31315657828914456</v>
      </c>
      <c r="D2848" s="189">
        <v>0.40220110055027514</v>
      </c>
      <c r="E2848" s="189">
        <v>9.2546273136568283E-2</v>
      </c>
      <c r="F2848" s="189">
        <v>7.5037518759379692E-3</v>
      </c>
      <c r="G2848" s="189">
        <v>0.12906453226613307</v>
      </c>
      <c r="H2848" s="189">
        <v>2.5012506253126563E-3</v>
      </c>
      <c r="I2848" s="189">
        <v>5.3026513256628313E-2</v>
      </c>
      <c r="J2848" s="188">
        <v>1</v>
      </c>
      <c r="K2848" s="190">
        <v>1999</v>
      </c>
      <c r="L2848" s="94"/>
      <c r="M2848" s="189" t="s">
        <v>143</v>
      </c>
      <c r="N2848" s="189" t="s">
        <v>143</v>
      </c>
      <c r="O2848" s="189">
        <v>0.29299999999999998</v>
      </c>
      <c r="P2848" s="189">
        <v>0.33400000000000002</v>
      </c>
      <c r="Q2848" s="189">
        <v>0.38100000000000001</v>
      </c>
      <c r="R2848" s="189">
        <v>0.42399999999999999</v>
      </c>
      <c r="S2848" s="189">
        <v>8.1000000000000003E-2</v>
      </c>
      <c r="T2848" s="189">
        <v>0.106</v>
      </c>
      <c r="U2848" s="189">
        <v>5.0000000000000001E-3</v>
      </c>
      <c r="V2848" s="189">
        <v>1.2E-2</v>
      </c>
      <c r="W2848" s="189">
        <v>0.115</v>
      </c>
      <c r="X2848" s="189">
        <v>0.14399999999999999</v>
      </c>
      <c r="Y2848" s="189">
        <v>1E-3</v>
      </c>
      <c r="Z2848" s="189">
        <v>6.0000000000000001E-3</v>
      </c>
      <c r="AA2848" s="189">
        <v>4.3999999999999997E-2</v>
      </c>
      <c r="AB2848" s="189">
        <v>6.4000000000000001E-2</v>
      </c>
    </row>
    <row r="2849" spans="1:28" x14ac:dyDescent="0.25">
      <c r="A2849" s="94" t="s">
        <v>4362</v>
      </c>
      <c r="B2849" s="189" t="s">
        <v>143</v>
      </c>
      <c r="C2849" s="189">
        <v>0.5012224938875306</v>
      </c>
      <c r="D2849" s="189">
        <v>0.27628361858190709</v>
      </c>
      <c r="E2849" s="189">
        <v>6.3569682151589244E-2</v>
      </c>
      <c r="F2849" s="189">
        <v>1.7114914425427872E-2</v>
      </c>
      <c r="G2849" s="189">
        <v>0.10268948655256724</v>
      </c>
      <c r="H2849" s="189">
        <v>4.8899755501222494E-3</v>
      </c>
      <c r="I2849" s="189">
        <v>3.4229828850855744E-2</v>
      </c>
      <c r="J2849" s="188">
        <v>1</v>
      </c>
      <c r="K2849" s="190">
        <v>409</v>
      </c>
      <c r="L2849" s="94"/>
      <c r="M2849" s="189" t="s">
        <v>143</v>
      </c>
      <c r="N2849" s="189" t="s">
        <v>143</v>
      </c>
      <c r="O2849" s="189">
        <v>0.45300000000000001</v>
      </c>
      <c r="P2849" s="189">
        <v>0.54900000000000004</v>
      </c>
      <c r="Q2849" s="189">
        <v>0.23499999999999999</v>
      </c>
      <c r="R2849" s="189">
        <v>0.32200000000000001</v>
      </c>
      <c r="S2849" s="189">
        <v>4.3999999999999997E-2</v>
      </c>
      <c r="T2849" s="189">
        <v>9.1999999999999998E-2</v>
      </c>
      <c r="U2849" s="189">
        <v>8.0000000000000002E-3</v>
      </c>
      <c r="V2849" s="189">
        <v>3.5000000000000003E-2</v>
      </c>
      <c r="W2849" s="189">
        <v>7.6999999999999999E-2</v>
      </c>
      <c r="X2849" s="189">
        <v>0.13600000000000001</v>
      </c>
      <c r="Y2849" s="189">
        <v>1E-3</v>
      </c>
      <c r="Z2849" s="189">
        <v>1.7999999999999999E-2</v>
      </c>
      <c r="AA2849" s="189">
        <v>0.02</v>
      </c>
      <c r="AB2849" s="189">
        <v>5.7000000000000002E-2</v>
      </c>
    </row>
    <row r="2850" spans="1:28" x14ac:dyDescent="0.25">
      <c r="A2850" s="94" t="s">
        <v>4363</v>
      </c>
      <c r="B2850" s="189">
        <v>5.5251213022382221E-2</v>
      </c>
      <c r="C2850" s="189">
        <v>0.37470652684301142</v>
      </c>
      <c r="D2850" s="189">
        <v>0.22794386184588095</v>
      </c>
      <c r="E2850" s="189">
        <v>9.1198413940627124E-2</v>
      </c>
      <c r="F2850" s="189">
        <v>1.8886628058642458E-2</v>
      </c>
      <c r="G2850" s="189">
        <v>0.20999634788960192</v>
      </c>
      <c r="H2850" s="189">
        <v>2.1912662388480202E-3</v>
      </c>
      <c r="I2850" s="189">
        <v>1.9825742161005896E-2</v>
      </c>
      <c r="J2850" s="188">
        <v>1</v>
      </c>
      <c r="K2850" s="190">
        <v>19167</v>
      </c>
      <c r="L2850" s="94"/>
      <c r="M2850" s="189">
        <v>5.1999999999999998E-2</v>
      </c>
      <c r="N2850" s="189">
        <v>5.8999999999999997E-2</v>
      </c>
      <c r="O2850" s="189">
        <v>0.36799999999999999</v>
      </c>
      <c r="P2850" s="189">
        <v>0.38200000000000001</v>
      </c>
      <c r="Q2850" s="189">
        <v>0.222</v>
      </c>
      <c r="R2850" s="189">
        <v>0.23400000000000001</v>
      </c>
      <c r="S2850" s="189">
        <v>8.6999999999999994E-2</v>
      </c>
      <c r="T2850" s="189">
        <v>9.5000000000000001E-2</v>
      </c>
      <c r="U2850" s="189">
        <v>1.7000000000000001E-2</v>
      </c>
      <c r="V2850" s="189">
        <v>2.1000000000000001E-2</v>
      </c>
      <c r="W2850" s="189">
        <v>0.20399999999999999</v>
      </c>
      <c r="X2850" s="189">
        <v>0.216</v>
      </c>
      <c r="Y2850" s="189">
        <v>2E-3</v>
      </c>
      <c r="Z2850" s="189">
        <v>3.0000000000000001E-3</v>
      </c>
      <c r="AA2850" s="189">
        <v>1.7999999999999999E-2</v>
      </c>
      <c r="AB2850" s="189">
        <v>2.1999999999999999E-2</v>
      </c>
    </row>
    <row r="2851" spans="1:28" x14ac:dyDescent="0.25">
      <c r="A2851" s="94" t="s">
        <v>4364</v>
      </c>
      <c r="B2851" s="189" t="s">
        <v>143</v>
      </c>
      <c r="C2851" s="189">
        <v>0.45503597122302158</v>
      </c>
      <c r="D2851" s="189">
        <v>0.24820143884892087</v>
      </c>
      <c r="E2851" s="189">
        <v>0.1079136690647482</v>
      </c>
      <c r="F2851" s="189">
        <v>1.9784172661870502E-2</v>
      </c>
      <c r="G2851" s="189">
        <v>0.16007194244604317</v>
      </c>
      <c r="H2851" s="189">
        <v>1.7985611510791368E-3</v>
      </c>
      <c r="I2851" s="189">
        <v>7.1942446043165471E-3</v>
      </c>
      <c r="J2851" s="188">
        <v>1</v>
      </c>
      <c r="K2851" s="190">
        <v>556</v>
      </c>
      <c r="L2851" s="94"/>
      <c r="M2851" s="189" t="s">
        <v>143</v>
      </c>
      <c r="N2851" s="189" t="s">
        <v>143</v>
      </c>
      <c r="O2851" s="189">
        <v>0.41399999999999998</v>
      </c>
      <c r="P2851" s="189">
        <v>0.497</v>
      </c>
      <c r="Q2851" s="189">
        <v>0.214</v>
      </c>
      <c r="R2851" s="189">
        <v>0.28599999999999998</v>
      </c>
      <c r="S2851" s="189">
        <v>8.5000000000000006E-2</v>
      </c>
      <c r="T2851" s="189">
        <v>0.13600000000000001</v>
      </c>
      <c r="U2851" s="189">
        <v>1.0999999999999999E-2</v>
      </c>
      <c r="V2851" s="189">
        <v>3.5000000000000003E-2</v>
      </c>
      <c r="W2851" s="189">
        <v>0.13200000000000001</v>
      </c>
      <c r="X2851" s="189">
        <v>0.193</v>
      </c>
      <c r="Y2851" s="189">
        <v>0</v>
      </c>
      <c r="Z2851" s="189">
        <v>0.01</v>
      </c>
      <c r="AA2851" s="189">
        <v>3.0000000000000001E-3</v>
      </c>
      <c r="AB2851" s="189">
        <v>1.7999999999999999E-2</v>
      </c>
    </row>
    <row r="2852" spans="1:28" x14ac:dyDescent="0.25">
      <c r="A2852" s="94" t="s">
        <v>4365</v>
      </c>
      <c r="B2852" s="189" t="s">
        <v>143</v>
      </c>
      <c r="C2852" s="189">
        <v>0.15292096219931273</v>
      </c>
      <c r="D2852" s="189">
        <v>0.17869415807560138</v>
      </c>
      <c r="E2852" s="189">
        <v>7.560137457044673E-2</v>
      </c>
      <c r="F2852" s="189">
        <v>1.718213058419244E-3</v>
      </c>
      <c r="G2852" s="189">
        <v>0.54639175257731953</v>
      </c>
      <c r="H2852" s="189">
        <v>1.5463917525773196E-2</v>
      </c>
      <c r="I2852" s="189">
        <v>2.9209621993127148E-2</v>
      </c>
      <c r="J2852" s="188">
        <v>0.99999999999999989</v>
      </c>
      <c r="K2852" s="190">
        <v>582</v>
      </c>
      <c r="L2852" s="94"/>
      <c r="M2852" s="189" t="s">
        <v>143</v>
      </c>
      <c r="N2852" s="189" t="s">
        <v>143</v>
      </c>
      <c r="O2852" s="189">
        <v>0.126</v>
      </c>
      <c r="P2852" s="189">
        <v>0.184</v>
      </c>
      <c r="Q2852" s="189">
        <v>0.15</v>
      </c>
      <c r="R2852" s="189">
        <v>0.21199999999999999</v>
      </c>
      <c r="S2852" s="189">
        <v>5.7000000000000002E-2</v>
      </c>
      <c r="T2852" s="189">
        <v>0.1</v>
      </c>
      <c r="U2852" s="189">
        <v>0</v>
      </c>
      <c r="V2852" s="189">
        <v>0.01</v>
      </c>
      <c r="W2852" s="189">
        <v>0.50600000000000001</v>
      </c>
      <c r="X2852" s="189">
        <v>0.58599999999999997</v>
      </c>
      <c r="Y2852" s="189">
        <v>8.0000000000000002E-3</v>
      </c>
      <c r="Z2852" s="189">
        <v>2.9000000000000001E-2</v>
      </c>
      <c r="AA2852" s="189">
        <v>1.7999999999999999E-2</v>
      </c>
      <c r="AB2852" s="189">
        <v>4.5999999999999999E-2</v>
      </c>
    </row>
    <row r="2853" spans="1:28" x14ac:dyDescent="0.25">
      <c r="A2853" s="94" t="s">
        <v>4366</v>
      </c>
      <c r="B2853" s="189">
        <v>0.44225604297224708</v>
      </c>
      <c r="C2853" s="189">
        <v>1.7905102954341987E-3</v>
      </c>
      <c r="D2853" s="189">
        <v>0.37735004476275741</v>
      </c>
      <c r="E2853" s="189">
        <v>0.15264100268576544</v>
      </c>
      <c r="F2853" s="189">
        <v>2.2381378692927483E-3</v>
      </c>
      <c r="G2853" s="189">
        <v>1.1190689346463742E-2</v>
      </c>
      <c r="H2853" s="189" t="s">
        <v>143</v>
      </c>
      <c r="I2853" s="189">
        <v>1.2533572068039392E-2</v>
      </c>
      <c r="J2853" s="188">
        <v>1</v>
      </c>
      <c r="K2853" s="190">
        <v>2234</v>
      </c>
      <c r="L2853" s="94"/>
      <c r="M2853" s="189">
        <v>0.42199999999999999</v>
      </c>
      <c r="N2853" s="189">
        <v>0.46300000000000002</v>
      </c>
      <c r="O2853" s="189">
        <v>1E-3</v>
      </c>
      <c r="P2853" s="189">
        <v>5.0000000000000001E-3</v>
      </c>
      <c r="Q2853" s="189">
        <v>0.35699999999999998</v>
      </c>
      <c r="R2853" s="189">
        <v>0.39800000000000002</v>
      </c>
      <c r="S2853" s="189">
        <v>0.13800000000000001</v>
      </c>
      <c r="T2853" s="189">
        <v>0.16800000000000001</v>
      </c>
      <c r="U2853" s="189">
        <v>1E-3</v>
      </c>
      <c r="V2853" s="189">
        <v>5.0000000000000001E-3</v>
      </c>
      <c r="W2853" s="189">
        <v>8.0000000000000002E-3</v>
      </c>
      <c r="X2853" s="189">
        <v>1.6E-2</v>
      </c>
      <c r="Y2853" s="189" t="s">
        <v>143</v>
      </c>
      <c r="Z2853" s="189" t="s">
        <v>143</v>
      </c>
      <c r="AA2853" s="189">
        <v>8.9999999999999993E-3</v>
      </c>
      <c r="AB2853" s="189">
        <v>1.7999999999999999E-2</v>
      </c>
    </row>
    <row r="2854" spans="1:28" x14ac:dyDescent="0.25">
      <c r="A2854" s="94" t="s">
        <v>4367</v>
      </c>
      <c r="B2854" s="189">
        <v>9.2224231464737794E-2</v>
      </c>
      <c r="C2854" s="189">
        <v>0.33047016274864377</v>
      </c>
      <c r="D2854" s="189">
        <v>0.21247739602169982</v>
      </c>
      <c r="E2854" s="189">
        <v>6.9168173598553345E-2</v>
      </c>
      <c r="F2854" s="189">
        <v>4.1591320072332731E-2</v>
      </c>
      <c r="G2854" s="189">
        <v>0.24276672694394213</v>
      </c>
      <c r="H2854" s="189">
        <v>1.8083182640144665E-3</v>
      </c>
      <c r="I2854" s="189">
        <v>9.4936708860759497E-3</v>
      </c>
      <c r="J2854" s="188">
        <v>1</v>
      </c>
      <c r="K2854" s="190">
        <v>2212</v>
      </c>
      <c r="L2854" s="94"/>
      <c r="M2854" s="189">
        <v>8.1000000000000003E-2</v>
      </c>
      <c r="N2854" s="189">
        <v>0.105</v>
      </c>
      <c r="O2854" s="189">
        <v>0.311</v>
      </c>
      <c r="P2854" s="189">
        <v>0.35</v>
      </c>
      <c r="Q2854" s="189">
        <v>0.19600000000000001</v>
      </c>
      <c r="R2854" s="189">
        <v>0.23</v>
      </c>
      <c r="S2854" s="189">
        <v>5.8999999999999997E-2</v>
      </c>
      <c r="T2854" s="189">
        <v>8.1000000000000003E-2</v>
      </c>
      <c r="U2854" s="189">
        <v>3.4000000000000002E-2</v>
      </c>
      <c r="V2854" s="189">
        <v>5.0999999999999997E-2</v>
      </c>
      <c r="W2854" s="189">
        <v>0.22500000000000001</v>
      </c>
      <c r="X2854" s="189">
        <v>0.26100000000000001</v>
      </c>
      <c r="Y2854" s="189">
        <v>1E-3</v>
      </c>
      <c r="Z2854" s="189">
        <v>5.0000000000000001E-3</v>
      </c>
      <c r="AA2854" s="189">
        <v>6.0000000000000001E-3</v>
      </c>
      <c r="AB2854" s="189">
        <v>1.4E-2</v>
      </c>
    </row>
    <row r="2855" spans="1:28" x14ac:dyDescent="0.25">
      <c r="A2855" s="94" t="s">
        <v>4368</v>
      </c>
      <c r="B2855" s="189">
        <v>0.30760324199150907</v>
      </c>
      <c r="C2855" s="189">
        <v>0.54920879969123892</v>
      </c>
      <c r="D2855" s="189">
        <v>6.5225781551524503E-2</v>
      </c>
      <c r="E2855" s="189">
        <v>2.1999228097259745E-2</v>
      </c>
      <c r="F2855" s="189">
        <v>7.7190274025472794E-4</v>
      </c>
      <c r="G2855" s="189">
        <v>3.5893477421844851E-2</v>
      </c>
      <c r="H2855" s="189">
        <v>3.4735623311462757E-3</v>
      </c>
      <c r="I2855" s="189">
        <v>1.5824006175221922E-2</v>
      </c>
      <c r="J2855" s="188">
        <v>1</v>
      </c>
      <c r="K2855" s="190">
        <v>2591</v>
      </c>
      <c r="L2855" s="94"/>
      <c r="M2855" s="189">
        <v>0.28999999999999998</v>
      </c>
      <c r="N2855" s="189">
        <v>0.32600000000000001</v>
      </c>
      <c r="O2855" s="189">
        <v>0.53</v>
      </c>
      <c r="P2855" s="189">
        <v>0.56799999999999995</v>
      </c>
      <c r="Q2855" s="189">
        <v>5.6000000000000001E-2</v>
      </c>
      <c r="R2855" s="189">
        <v>7.4999999999999997E-2</v>
      </c>
      <c r="S2855" s="189">
        <v>1.7000000000000001E-2</v>
      </c>
      <c r="T2855" s="189">
        <v>2.8000000000000001E-2</v>
      </c>
      <c r="U2855" s="189">
        <v>0</v>
      </c>
      <c r="V2855" s="189">
        <v>3.0000000000000001E-3</v>
      </c>
      <c r="W2855" s="189">
        <v>2.9000000000000001E-2</v>
      </c>
      <c r="X2855" s="189">
        <v>4.3999999999999997E-2</v>
      </c>
      <c r="Y2855" s="189">
        <v>2E-3</v>
      </c>
      <c r="Z2855" s="189">
        <v>7.0000000000000001E-3</v>
      </c>
      <c r="AA2855" s="189">
        <v>1.2E-2</v>
      </c>
      <c r="AB2855" s="189">
        <v>2.1000000000000001E-2</v>
      </c>
    </row>
    <row r="2856" spans="1:28" x14ac:dyDescent="0.25">
      <c r="A2856" s="94" t="s">
        <v>4369</v>
      </c>
      <c r="B2856" s="189" t="s">
        <v>143</v>
      </c>
      <c r="C2856" s="189">
        <v>0.30420711974110032</v>
      </c>
      <c r="D2856" s="189">
        <v>0.30744336569579289</v>
      </c>
      <c r="E2856" s="189">
        <v>0.13592233009708737</v>
      </c>
      <c r="F2856" s="189">
        <v>1.2944983818770227E-2</v>
      </c>
      <c r="G2856" s="189">
        <v>0.21521035598705501</v>
      </c>
      <c r="H2856" s="189">
        <v>1.6181229773462784E-3</v>
      </c>
      <c r="I2856" s="189">
        <v>2.2653721682847898E-2</v>
      </c>
      <c r="J2856" s="188">
        <v>0.99999999999999978</v>
      </c>
      <c r="K2856" s="190">
        <v>618</v>
      </c>
      <c r="L2856" s="94"/>
      <c r="M2856" s="189" t="s">
        <v>143</v>
      </c>
      <c r="N2856" s="189" t="s">
        <v>143</v>
      </c>
      <c r="O2856" s="189">
        <v>0.26900000000000002</v>
      </c>
      <c r="P2856" s="189">
        <v>0.34200000000000003</v>
      </c>
      <c r="Q2856" s="189">
        <v>0.27200000000000002</v>
      </c>
      <c r="R2856" s="189">
        <v>0.34499999999999997</v>
      </c>
      <c r="S2856" s="189">
        <v>0.111</v>
      </c>
      <c r="T2856" s="189">
        <v>0.16500000000000001</v>
      </c>
      <c r="U2856" s="189">
        <v>7.0000000000000001E-3</v>
      </c>
      <c r="V2856" s="189">
        <v>2.5000000000000001E-2</v>
      </c>
      <c r="W2856" s="189">
        <v>0.185</v>
      </c>
      <c r="X2856" s="189">
        <v>0.249</v>
      </c>
      <c r="Y2856" s="189">
        <v>0</v>
      </c>
      <c r="Z2856" s="189">
        <v>8.9999999999999993E-3</v>
      </c>
      <c r="AA2856" s="189">
        <v>1.4E-2</v>
      </c>
      <c r="AB2856" s="189">
        <v>3.7999999999999999E-2</v>
      </c>
    </row>
    <row r="2857" spans="1:28" x14ac:dyDescent="0.25">
      <c r="A2857" s="94" t="s">
        <v>4370</v>
      </c>
      <c r="B2857" s="189" t="s">
        <v>143</v>
      </c>
      <c r="C2857" s="189">
        <v>0.30845931167578</v>
      </c>
      <c r="D2857" s="189">
        <v>0.21550337729173369</v>
      </c>
      <c r="E2857" s="189">
        <v>0.11997426825345771</v>
      </c>
      <c r="F2857" s="189">
        <v>1.8977163074943713E-2</v>
      </c>
      <c r="G2857" s="189">
        <v>0.31553554197491157</v>
      </c>
      <c r="H2857" s="189">
        <v>2.2515278224509491E-3</v>
      </c>
      <c r="I2857" s="189">
        <v>1.9298809906722419E-2</v>
      </c>
      <c r="J2857" s="188">
        <v>1.0000000000000002</v>
      </c>
      <c r="K2857" s="190">
        <v>3109</v>
      </c>
      <c r="L2857" s="94"/>
      <c r="M2857" s="189" t="s">
        <v>143</v>
      </c>
      <c r="N2857" s="189" t="s">
        <v>143</v>
      </c>
      <c r="O2857" s="189">
        <v>0.29199999999999998</v>
      </c>
      <c r="P2857" s="189">
        <v>0.32500000000000001</v>
      </c>
      <c r="Q2857" s="189">
        <v>0.20100000000000001</v>
      </c>
      <c r="R2857" s="189">
        <v>0.23</v>
      </c>
      <c r="S2857" s="189">
        <v>0.109</v>
      </c>
      <c r="T2857" s="189">
        <v>0.13200000000000001</v>
      </c>
      <c r="U2857" s="189">
        <v>1.4999999999999999E-2</v>
      </c>
      <c r="V2857" s="189">
        <v>2.4E-2</v>
      </c>
      <c r="W2857" s="189">
        <v>0.29899999999999999</v>
      </c>
      <c r="X2857" s="189">
        <v>0.33200000000000002</v>
      </c>
      <c r="Y2857" s="189">
        <v>1E-3</v>
      </c>
      <c r="Z2857" s="189">
        <v>5.0000000000000001E-3</v>
      </c>
      <c r="AA2857" s="189">
        <v>1.4999999999999999E-2</v>
      </c>
      <c r="AB2857" s="189">
        <v>2.5000000000000001E-2</v>
      </c>
    </row>
    <row r="2858" spans="1:28" x14ac:dyDescent="0.25">
      <c r="A2858" s="94" t="s">
        <v>4371</v>
      </c>
      <c r="B2858" s="189" t="s">
        <v>143</v>
      </c>
      <c r="C2858" s="189">
        <v>0.64836601307189545</v>
      </c>
      <c r="D2858" s="189">
        <v>0.22352941176470589</v>
      </c>
      <c r="E2858" s="189">
        <v>4.3137254901960784E-2</v>
      </c>
      <c r="F2858" s="189">
        <v>7.8431372549019607E-3</v>
      </c>
      <c r="G2858" s="189">
        <v>2.4836601307189541E-2</v>
      </c>
      <c r="H2858" s="189" t="s">
        <v>143</v>
      </c>
      <c r="I2858" s="189">
        <v>5.2287581699346407E-2</v>
      </c>
      <c r="J2858" s="188">
        <v>1</v>
      </c>
      <c r="K2858" s="190">
        <v>765</v>
      </c>
      <c r="L2858" s="94"/>
      <c r="M2858" s="189" t="s">
        <v>143</v>
      </c>
      <c r="N2858" s="189" t="s">
        <v>143</v>
      </c>
      <c r="O2858" s="189">
        <v>0.61399999999999999</v>
      </c>
      <c r="P2858" s="189">
        <v>0.68100000000000005</v>
      </c>
      <c r="Q2858" s="189">
        <v>0.19500000000000001</v>
      </c>
      <c r="R2858" s="189">
        <v>0.254</v>
      </c>
      <c r="S2858" s="189">
        <v>3.1E-2</v>
      </c>
      <c r="T2858" s="189">
        <v>0.06</v>
      </c>
      <c r="U2858" s="189">
        <v>4.0000000000000001E-3</v>
      </c>
      <c r="V2858" s="189">
        <v>1.7000000000000001E-2</v>
      </c>
      <c r="W2858" s="189">
        <v>1.6E-2</v>
      </c>
      <c r="X2858" s="189">
        <v>3.7999999999999999E-2</v>
      </c>
      <c r="Y2858" s="189" t="s">
        <v>143</v>
      </c>
      <c r="Z2858" s="189" t="s">
        <v>143</v>
      </c>
      <c r="AA2858" s="189">
        <v>3.9E-2</v>
      </c>
      <c r="AB2858" s="189">
        <v>7.0000000000000007E-2</v>
      </c>
    </row>
    <row r="2859" spans="1:28" x14ac:dyDescent="0.25">
      <c r="A2859" s="94" t="s">
        <v>4372</v>
      </c>
      <c r="B2859" s="189" t="s">
        <v>143</v>
      </c>
      <c r="C2859" s="189">
        <v>0.27272727272727271</v>
      </c>
      <c r="D2859" s="189">
        <v>0.30877742946708464</v>
      </c>
      <c r="E2859" s="189">
        <v>0.11912225705329153</v>
      </c>
      <c r="F2859" s="189">
        <v>1.4106583072100314E-2</v>
      </c>
      <c r="G2859" s="189">
        <v>0.2711598746081505</v>
      </c>
      <c r="H2859" s="189" t="s">
        <v>143</v>
      </c>
      <c r="I2859" s="189">
        <v>1.4106583072100314E-2</v>
      </c>
      <c r="J2859" s="188">
        <v>1</v>
      </c>
      <c r="K2859" s="190">
        <v>638</v>
      </c>
      <c r="L2859" s="94"/>
      <c r="M2859" s="189" t="s">
        <v>143</v>
      </c>
      <c r="N2859" s="189" t="s">
        <v>143</v>
      </c>
      <c r="O2859" s="189">
        <v>0.24</v>
      </c>
      <c r="P2859" s="189">
        <v>0.309</v>
      </c>
      <c r="Q2859" s="189">
        <v>0.27400000000000002</v>
      </c>
      <c r="R2859" s="189">
        <v>0.34599999999999997</v>
      </c>
      <c r="S2859" s="189">
        <v>9.6000000000000002E-2</v>
      </c>
      <c r="T2859" s="189">
        <v>0.14699999999999999</v>
      </c>
      <c r="U2859" s="189">
        <v>7.0000000000000001E-3</v>
      </c>
      <c r="V2859" s="189">
        <v>2.7E-2</v>
      </c>
      <c r="W2859" s="189">
        <v>0.23799999999999999</v>
      </c>
      <c r="X2859" s="189">
        <v>0.307</v>
      </c>
      <c r="Y2859" s="189" t="s">
        <v>143</v>
      </c>
      <c r="Z2859" s="189" t="s">
        <v>143</v>
      </c>
      <c r="AA2859" s="189">
        <v>7.0000000000000001E-3</v>
      </c>
      <c r="AB2859" s="189">
        <v>2.7E-2</v>
      </c>
    </row>
    <row r="2860" spans="1:28" x14ac:dyDescent="0.25">
      <c r="A2860" s="94" t="s">
        <v>4373</v>
      </c>
      <c r="B2860" s="189" t="s">
        <v>143</v>
      </c>
      <c r="C2860" s="189">
        <v>0.50535331905781589</v>
      </c>
      <c r="D2860" s="189">
        <v>0.15631691648822268</v>
      </c>
      <c r="E2860" s="189">
        <v>5.1391862955032119E-2</v>
      </c>
      <c r="F2860" s="189">
        <v>8.137044967880086E-2</v>
      </c>
      <c r="G2860" s="189">
        <v>0.18843683083511778</v>
      </c>
      <c r="H2860" s="189">
        <v>4.2826552462526769E-3</v>
      </c>
      <c r="I2860" s="189">
        <v>1.284796573875803E-2</v>
      </c>
      <c r="J2860" s="188">
        <v>1</v>
      </c>
      <c r="K2860" s="190">
        <v>467</v>
      </c>
      <c r="L2860" s="94"/>
      <c r="M2860" s="189" t="s">
        <v>143</v>
      </c>
      <c r="N2860" s="189" t="s">
        <v>143</v>
      </c>
      <c r="O2860" s="189">
        <v>0.46</v>
      </c>
      <c r="P2860" s="189">
        <v>0.55000000000000004</v>
      </c>
      <c r="Q2860" s="189">
        <v>0.126</v>
      </c>
      <c r="R2860" s="189">
        <v>0.192</v>
      </c>
      <c r="S2860" s="189">
        <v>3.5000000000000003E-2</v>
      </c>
      <c r="T2860" s="189">
        <v>7.4999999999999997E-2</v>
      </c>
      <c r="U2860" s="189">
        <v>0.06</v>
      </c>
      <c r="V2860" s="189">
        <v>0.11</v>
      </c>
      <c r="W2860" s="189">
        <v>0.156</v>
      </c>
      <c r="X2860" s="189">
        <v>0.22600000000000001</v>
      </c>
      <c r="Y2860" s="189">
        <v>1E-3</v>
      </c>
      <c r="Z2860" s="189">
        <v>1.4999999999999999E-2</v>
      </c>
      <c r="AA2860" s="189">
        <v>6.0000000000000001E-3</v>
      </c>
      <c r="AB2860" s="189">
        <v>2.8000000000000001E-2</v>
      </c>
    </row>
    <row r="2861" spans="1:28" x14ac:dyDescent="0.25">
      <c r="A2861" s="94" t="s">
        <v>4374</v>
      </c>
      <c r="B2861" s="189" t="s">
        <v>143</v>
      </c>
      <c r="C2861" s="189">
        <v>0.16701461377870563</v>
      </c>
      <c r="D2861" s="189">
        <v>0.20876826722338204</v>
      </c>
      <c r="E2861" s="189">
        <v>0.10647181628392484</v>
      </c>
      <c r="F2861" s="189">
        <v>2.7139874739039668E-2</v>
      </c>
      <c r="G2861" s="189">
        <v>0.46764091858037576</v>
      </c>
      <c r="H2861" s="189" t="s">
        <v>143</v>
      </c>
      <c r="I2861" s="189">
        <v>2.2964509394572025E-2</v>
      </c>
      <c r="J2861" s="188">
        <v>1</v>
      </c>
      <c r="K2861" s="190">
        <v>479</v>
      </c>
      <c r="L2861" s="94"/>
      <c r="M2861" s="189" t="s">
        <v>143</v>
      </c>
      <c r="N2861" s="189" t="s">
        <v>143</v>
      </c>
      <c r="O2861" s="189">
        <v>0.13600000000000001</v>
      </c>
      <c r="P2861" s="189">
        <v>0.20300000000000001</v>
      </c>
      <c r="Q2861" s="189">
        <v>0.17499999999999999</v>
      </c>
      <c r="R2861" s="189">
        <v>0.247</v>
      </c>
      <c r="S2861" s="189">
        <v>8.2000000000000003E-2</v>
      </c>
      <c r="T2861" s="189">
        <v>0.13700000000000001</v>
      </c>
      <c r="U2861" s="189">
        <v>1.6E-2</v>
      </c>
      <c r="V2861" s="189">
        <v>4.5999999999999999E-2</v>
      </c>
      <c r="W2861" s="189">
        <v>0.42299999999999999</v>
      </c>
      <c r="X2861" s="189">
        <v>0.51200000000000001</v>
      </c>
      <c r="Y2861" s="189" t="s">
        <v>143</v>
      </c>
      <c r="Z2861" s="189" t="s">
        <v>143</v>
      </c>
      <c r="AA2861" s="189">
        <v>1.2999999999999999E-2</v>
      </c>
      <c r="AB2861" s="189">
        <v>4.1000000000000002E-2</v>
      </c>
    </row>
    <row r="2862" spans="1:28" x14ac:dyDescent="0.25">
      <c r="A2862" s="94" t="s">
        <v>4375</v>
      </c>
      <c r="B2862" s="189" t="s">
        <v>143</v>
      </c>
      <c r="C2862" s="189">
        <v>0.52125775022143495</v>
      </c>
      <c r="D2862" s="189">
        <v>0.30602302922940655</v>
      </c>
      <c r="E2862" s="189">
        <v>7.1302037201062887E-2</v>
      </c>
      <c r="F2862" s="189">
        <v>6.6430469441984058E-3</v>
      </c>
      <c r="G2862" s="189">
        <v>6.7759078830823744E-2</v>
      </c>
      <c r="H2862" s="189">
        <v>4.4286979627989372E-4</v>
      </c>
      <c r="I2862" s="189">
        <v>2.6572187776793623E-2</v>
      </c>
      <c r="J2862" s="188">
        <v>1</v>
      </c>
      <c r="K2862" s="190">
        <v>2258</v>
      </c>
      <c r="L2862" s="94"/>
      <c r="M2862" s="189" t="s">
        <v>143</v>
      </c>
      <c r="N2862" s="189" t="s">
        <v>143</v>
      </c>
      <c r="O2862" s="189">
        <v>0.501</v>
      </c>
      <c r="P2862" s="189">
        <v>0.54200000000000004</v>
      </c>
      <c r="Q2862" s="189">
        <v>0.28699999999999998</v>
      </c>
      <c r="R2862" s="189">
        <v>0.32500000000000001</v>
      </c>
      <c r="S2862" s="189">
        <v>6.0999999999999999E-2</v>
      </c>
      <c r="T2862" s="189">
        <v>8.3000000000000004E-2</v>
      </c>
      <c r="U2862" s="189">
        <v>4.0000000000000001E-3</v>
      </c>
      <c r="V2862" s="189">
        <v>1.0999999999999999E-2</v>
      </c>
      <c r="W2862" s="189">
        <v>5.8000000000000003E-2</v>
      </c>
      <c r="X2862" s="189">
        <v>7.9000000000000001E-2</v>
      </c>
      <c r="Y2862" s="189">
        <v>0</v>
      </c>
      <c r="Z2862" s="189">
        <v>3.0000000000000001E-3</v>
      </c>
      <c r="AA2862" s="189">
        <v>2.1000000000000001E-2</v>
      </c>
      <c r="AB2862" s="189">
        <v>3.4000000000000002E-2</v>
      </c>
    </row>
    <row r="2863" spans="1:28" x14ac:dyDescent="0.25">
      <c r="A2863" s="94" t="s">
        <v>4376</v>
      </c>
      <c r="B2863" s="189" t="s">
        <v>143</v>
      </c>
      <c r="C2863" s="189">
        <v>0.62287104622871048</v>
      </c>
      <c r="D2863" s="189">
        <v>0.25304136253041365</v>
      </c>
      <c r="E2863" s="189">
        <v>5.1094890510948905E-2</v>
      </c>
      <c r="F2863" s="189">
        <v>2.4330900243309003E-3</v>
      </c>
      <c r="G2863" s="189">
        <v>6.3260340632603412E-2</v>
      </c>
      <c r="H2863" s="189" t="s">
        <v>143</v>
      </c>
      <c r="I2863" s="189">
        <v>7.2992700729927005E-3</v>
      </c>
      <c r="J2863" s="188">
        <v>1.0000000000000002</v>
      </c>
      <c r="K2863" s="190">
        <v>411</v>
      </c>
      <c r="L2863" s="94"/>
      <c r="M2863" s="189" t="s">
        <v>143</v>
      </c>
      <c r="N2863" s="189" t="s">
        <v>143</v>
      </c>
      <c r="O2863" s="189">
        <v>0.57499999999999996</v>
      </c>
      <c r="P2863" s="189">
        <v>0.66800000000000004</v>
      </c>
      <c r="Q2863" s="189">
        <v>0.21299999999999999</v>
      </c>
      <c r="R2863" s="189">
        <v>0.29699999999999999</v>
      </c>
      <c r="S2863" s="189">
        <v>3.4000000000000002E-2</v>
      </c>
      <c r="T2863" s="189">
        <v>7.6999999999999999E-2</v>
      </c>
      <c r="U2863" s="189">
        <v>0</v>
      </c>
      <c r="V2863" s="189">
        <v>1.4E-2</v>
      </c>
      <c r="W2863" s="189">
        <v>4.3999999999999997E-2</v>
      </c>
      <c r="X2863" s="189">
        <v>9.0999999999999998E-2</v>
      </c>
      <c r="Y2863" s="189" t="s">
        <v>143</v>
      </c>
      <c r="Z2863" s="189" t="s">
        <v>143</v>
      </c>
      <c r="AA2863" s="189">
        <v>2E-3</v>
      </c>
      <c r="AB2863" s="189">
        <v>2.1000000000000001E-2</v>
      </c>
    </row>
    <row r="2864" spans="1:28" x14ac:dyDescent="0.25">
      <c r="A2864" s="94" t="s">
        <v>4377</v>
      </c>
      <c r="B2864" s="189">
        <v>5.4152542372881356E-2</v>
      </c>
      <c r="C2864" s="189">
        <v>0.38211864406779661</v>
      </c>
      <c r="D2864" s="189">
        <v>0.23457627118644067</v>
      </c>
      <c r="E2864" s="189">
        <v>0.1011864406779661</v>
      </c>
      <c r="F2864" s="189">
        <v>1.3220338983050847E-2</v>
      </c>
      <c r="G2864" s="189">
        <v>0.18372881355932202</v>
      </c>
      <c r="H2864" s="189">
        <v>7.9661016949152536E-3</v>
      </c>
      <c r="I2864" s="189">
        <v>2.305084745762712E-2</v>
      </c>
      <c r="J2864" s="188">
        <v>1</v>
      </c>
      <c r="K2864" s="190">
        <v>11800</v>
      </c>
      <c r="L2864" s="94"/>
      <c r="M2864" s="189">
        <v>0.05</v>
      </c>
      <c r="N2864" s="189">
        <v>5.8000000000000003E-2</v>
      </c>
      <c r="O2864" s="189">
        <v>0.373</v>
      </c>
      <c r="P2864" s="189">
        <v>0.39100000000000001</v>
      </c>
      <c r="Q2864" s="189">
        <v>0.22700000000000001</v>
      </c>
      <c r="R2864" s="189">
        <v>0.24199999999999999</v>
      </c>
      <c r="S2864" s="189">
        <v>9.6000000000000002E-2</v>
      </c>
      <c r="T2864" s="189">
        <v>0.107</v>
      </c>
      <c r="U2864" s="189">
        <v>1.0999999999999999E-2</v>
      </c>
      <c r="V2864" s="189">
        <v>1.4999999999999999E-2</v>
      </c>
      <c r="W2864" s="189">
        <v>0.17699999999999999</v>
      </c>
      <c r="X2864" s="189">
        <v>0.191</v>
      </c>
      <c r="Y2864" s="189">
        <v>7.0000000000000001E-3</v>
      </c>
      <c r="Z2864" s="189">
        <v>0.01</v>
      </c>
      <c r="AA2864" s="189">
        <v>0.02</v>
      </c>
      <c r="AB2864" s="189">
        <v>2.5999999999999999E-2</v>
      </c>
    </row>
    <row r="2865" spans="1:28" x14ac:dyDescent="0.25">
      <c r="A2865" s="94" t="s">
        <v>4378</v>
      </c>
      <c r="B2865" s="189" t="s">
        <v>143</v>
      </c>
      <c r="C2865" s="189">
        <v>0.45623342175066312</v>
      </c>
      <c r="D2865" s="189">
        <v>0.21220159151193635</v>
      </c>
      <c r="E2865" s="189">
        <v>0.16710875331564987</v>
      </c>
      <c r="F2865" s="189">
        <v>1.3262599469496022E-2</v>
      </c>
      <c r="G2865" s="189">
        <v>0.13793103448275862</v>
      </c>
      <c r="H2865" s="189">
        <v>7.9575596816976128E-3</v>
      </c>
      <c r="I2865" s="189">
        <v>5.3050397877984082E-3</v>
      </c>
      <c r="J2865" s="188">
        <v>1.0000000000000002</v>
      </c>
      <c r="K2865" s="190">
        <v>377</v>
      </c>
      <c r="L2865" s="94"/>
      <c r="M2865" s="189" t="s">
        <v>143</v>
      </c>
      <c r="N2865" s="189" t="s">
        <v>143</v>
      </c>
      <c r="O2865" s="189">
        <v>0.40699999999999997</v>
      </c>
      <c r="P2865" s="189">
        <v>0.50700000000000001</v>
      </c>
      <c r="Q2865" s="189">
        <v>0.17399999999999999</v>
      </c>
      <c r="R2865" s="189">
        <v>0.25600000000000001</v>
      </c>
      <c r="S2865" s="189">
        <v>0.13300000000000001</v>
      </c>
      <c r="T2865" s="189">
        <v>0.20799999999999999</v>
      </c>
      <c r="U2865" s="189">
        <v>6.0000000000000001E-3</v>
      </c>
      <c r="V2865" s="189">
        <v>3.1E-2</v>
      </c>
      <c r="W2865" s="189">
        <v>0.107</v>
      </c>
      <c r="X2865" s="189">
        <v>0.17599999999999999</v>
      </c>
      <c r="Y2865" s="189">
        <v>3.0000000000000001E-3</v>
      </c>
      <c r="Z2865" s="189">
        <v>2.3E-2</v>
      </c>
      <c r="AA2865" s="189">
        <v>1E-3</v>
      </c>
      <c r="AB2865" s="189">
        <v>1.9E-2</v>
      </c>
    </row>
    <row r="2866" spans="1:28" x14ac:dyDescent="0.25">
      <c r="A2866" s="94" t="s">
        <v>4379</v>
      </c>
      <c r="B2866" s="189" t="s">
        <v>143</v>
      </c>
      <c r="C2866" s="189">
        <v>0.10040160642570281</v>
      </c>
      <c r="D2866" s="189">
        <v>0.24497991967871485</v>
      </c>
      <c r="E2866" s="189">
        <v>0.10040160642570281</v>
      </c>
      <c r="F2866" s="189">
        <v>2.0080321285140562E-2</v>
      </c>
      <c r="G2866" s="189">
        <v>0.46987951807228917</v>
      </c>
      <c r="H2866" s="189">
        <v>3.614457831325301E-2</v>
      </c>
      <c r="I2866" s="189">
        <v>2.8112449799196786E-2</v>
      </c>
      <c r="J2866" s="188">
        <v>1</v>
      </c>
      <c r="K2866" s="190">
        <v>249</v>
      </c>
      <c r="L2866" s="94"/>
      <c r="M2866" s="189" t="s">
        <v>143</v>
      </c>
      <c r="N2866" s="189" t="s">
        <v>143</v>
      </c>
      <c r="O2866" s="189">
        <v>6.9000000000000006E-2</v>
      </c>
      <c r="P2866" s="189">
        <v>0.14399999999999999</v>
      </c>
      <c r="Q2866" s="189">
        <v>0.19600000000000001</v>
      </c>
      <c r="R2866" s="189">
        <v>0.30199999999999999</v>
      </c>
      <c r="S2866" s="189">
        <v>6.9000000000000006E-2</v>
      </c>
      <c r="T2866" s="189">
        <v>0.14399999999999999</v>
      </c>
      <c r="U2866" s="189">
        <v>8.9999999999999993E-3</v>
      </c>
      <c r="V2866" s="189">
        <v>4.5999999999999999E-2</v>
      </c>
      <c r="W2866" s="189">
        <v>0.40899999999999997</v>
      </c>
      <c r="X2866" s="189">
        <v>0.53200000000000003</v>
      </c>
      <c r="Y2866" s="189">
        <v>1.9E-2</v>
      </c>
      <c r="Z2866" s="189">
        <v>6.7000000000000004E-2</v>
      </c>
      <c r="AA2866" s="189">
        <v>1.4E-2</v>
      </c>
      <c r="AB2866" s="189">
        <v>5.7000000000000002E-2</v>
      </c>
    </row>
    <row r="2867" spans="1:28" x14ac:dyDescent="0.25">
      <c r="A2867" s="94" t="s">
        <v>4380</v>
      </c>
      <c r="B2867" s="189">
        <v>2.2701475595913734E-3</v>
      </c>
      <c r="C2867" s="189" t="s">
        <v>143</v>
      </c>
      <c r="D2867" s="189">
        <v>0.74574347332576618</v>
      </c>
      <c r="E2867" s="189">
        <v>0.22928490351872871</v>
      </c>
      <c r="F2867" s="189" t="s">
        <v>143</v>
      </c>
      <c r="G2867" s="189">
        <v>5.6753688989784334E-3</v>
      </c>
      <c r="H2867" s="189" t="s">
        <v>143</v>
      </c>
      <c r="I2867" s="189">
        <v>1.70261066969353E-2</v>
      </c>
      <c r="J2867" s="188">
        <v>1.0000000000000002</v>
      </c>
      <c r="K2867" s="190">
        <v>881</v>
      </c>
      <c r="L2867" s="94"/>
      <c r="M2867" s="189">
        <v>1E-3</v>
      </c>
      <c r="N2867" s="189">
        <v>8.0000000000000002E-3</v>
      </c>
      <c r="O2867" s="189" t="s">
        <v>143</v>
      </c>
      <c r="P2867" s="189" t="s">
        <v>143</v>
      </c>
      <c r="Q2867" s="189">
        <v>0.71599999999999997</v>
      </c>
      <c r="R2867" s="189">
        <v>0.77300000000000002</v>
      </c>
      <c r="S2867" s="189">
        <v>0.20300000000000001</v>
      </c>
      <c r="T2867" s="189">
        <v>0.25800000000000001</v>
      </c>
      <c r="U2867" s="189" t="s">
        <v>143</v>
      </c>
      <c r="V2867" s="189" t="s">
        <v>143</v>
      </c>
      <c r="W2867" s="189">
        <v>2E-3</v>
      </c>
      <c r="X2867" s="189">
        <v>1.2999999999999999E-2</v>
      </c>
      <c r="Y2867" s="189" t="s">
        <v>143</v>
      </c>
      <c r="Z2867" s="189" t="s">
        <v>143</v>
      </c>
      <c r="AA2867" s="189">
        <v>0.01</v>
      </c>
      <c r="AB2867" s="189">
        <v>2.8000000000000001E-2</v>
      </c>
    </row>
    <row r="2868" spans="1:28" x14ac:dyDescent="0.25">
      <c r="A2868" s="94" t="s">
        <v>4381</v>
      </c>
      <c r="B2868" s="189">
        <v>7.2210065645514229E-2</v>
      </c>
      <c r="C2868" s="189">
        <v>0.34500364697301239</v>
      </c>
      <c r="D2868" s="189">
        <v>0.21735959153902262</v>
      </c>
      <c r="E2868" s="189">
        <v>9.3362509117432532E-2</v>
      </c>
      <c r="F2868" s="189">
        <v>1.8234865061998541E-2</v>
      </c>
      <c r="G2868" s="189">
        <v>0.22975929978118162</v>
      </c>
      <c r="H2868" s="189">
        <v>9.4821298322392417E-3</v>
      </c>
      <c r="I2868" s="189">
        <v>1.4587892049598834E-2</v>
      </c>
      <c r="J2868" s="188">
        <v>1</v>
      </c>
      <c r="K2868" s="190">
        <v>1371</v>
      </c>
      <c r="L2868" s="94"/>
      <c r="M2868" s="189">
        <v>0.06</v>
      </c>
      <c r="N2868" s="189">
        <v>8.6999999999999994E-2</v>
      </c>
      <c r="O2868" s="189">
        <v>0.32</v>
      </c>
      <c r="P2868" s="189">
        <v>0.371</v>
      </c>
      <c r="Q2868" s="189">
        <v>0.19600000000000001</v>
      </c>
      <c r="R2868" s="189">
        <v>0.24</v>
      </c>
      <c r="S2868" s="189">
        <v>7.9000000000000001E-2</v>
      </c>
      <c r="T2868" s="189">
        <v>0.11</v>
      </c>
      <c r="U2868" s="189">
        <v>1.2E-2</v>
      </c>
      <c r="V2868" s="189">
        <v>2.7E-2</v>
      </c>
      <c r="W2868" s="189">
        <v>0.20799999999999999</v>
      </c>
      <c r="X2868" s="189">
        <v>0.253</v>
      </c>
      <c r="Y2868" s="189">
        <v>6.0000000000000001E-3</v>
      </c>
      <c r="Z2868" s="189">
        <v>1.6E-2</v>
      </c>
      <c r="AA2868" s="189">
        <v>8.9999999999999993E-3</v>
      </c>
      <c r="AB2868" s="189">
        <v>2.1999999999999999E-2</v>
      </c>
    </row>
    <row r="2869" spans="1:28" x14ac:dyDescent="0.25">
      <c r="A2869" s="94" t="s">
        <v>4382</v>
      </c>
      <c r="B2869" s="189">
        <v>0.30278422273781902</v>
      </c>
      <c r="C2869" s="189">
        <v>0.54408352668213456</v>
      </c>
      <c r="D2869" s="189">
        <v>5.916473317865429E-2</v>
      </c>
      <c r="E2869" s="189">
        <v>3.1902552204176336E-2</v>
      </c>
      <c r="F2869" s="189">
        <v>5.8004640371229696E-4</v>
      </c>
      <c r="G2869" s="189">
        <v>3.7703016241299306E-2</v>
      </c>
      <c r="H2869" s="189">
        <v>4.6403712296983757E-3</v>
      </c>
      <c r="I2869" s="189">
        <v>1.91415313225058E-2</v>
      </c>
      <c r="J2869" s="188">
        <v>1.0000000000000002</v>
      </c>
      <c r="K2869" s="190">
        <v>1724</v>
      </c>
      <c r="L2869" s="94"/>
      <c r="M2869" s="189">
        <v>0.28199999999999997</v>
      </c>
      <c r="N2869" s="189">
        <v>0.32500000000000001</v>
      </c>
      <c r="O2869" s="189">
        <v>0.52100000000000002</v>
      </c>
      <c r="P2869" s="189">
        <v>0.56699999999999995</v>
      </c>
      <c r="Q2869" s="189">
        <v>4.9000000000000002E-2</v>
      </c>
      <c r="R2869" s="189">
        <v>7.0999999999999994E-2</v>
      </c>
      <c r="S2869" s="189">
        <v>2.5000000000000001E-2</v>
      </c>
      <c r="T2869" s="189">
        <v>4.1000000000000002E-2</v>
      </c>
      <c r="U2869" s="189">
        <v>0</v>
      </c>
      <c r="V2869" s="189">
        <v>3.0000000000000001E-3</v>
      </c>
      <c r="W2869" s="189">
        <v>0.03</v>
      </c>
      <c r="X2869" s="189">
        <v>4.8000000000000001E-2</v>
      </c>
      <c r="Y2869" s="189">
        <v>2E-3</v>
      </c>
      <c r="Z2869" s="189">
        <v>8.9999999999999993E-3</v>
      </c>
      <c r="AA2869" s="189">
        <v>1.4E-2</v>
      </c>
      <c r="AB2869" s="189">
        <v>2.7E-2</v>
      </c>
    </row>
    <row r="2870" spans="1:28" x14ac:dyDescent="0.25">
      <c r="A2870" s="94" t="s">
        <v>4383</v>
      </c>
      <c r="B2870" s="189" t="s">
        <v>143</v>
      </c>
      <c r="C2870" s="189">
        <v>0.25575447570332482</v>
      </c>
      <c r="D2870" s="189">
        <v>0.29667519181585678</v>
      </c>
      <c r="E2870" s="189">
        <v>0.17391304347826086</v>
      </c>
      <c r="F2870" s="189">
        <v>1.5345268542199489E-2</v>
      </c>
      <c r="G2870" s="189">
        <v>0.23529411764705882</v>
      </c>
      <c r="H2870" s="189">
        <v>5.1150895140664966E-3</v>
      </c>
      <c r="I2870" s="189">
        <v>1.7902813299232736E-2</v>
      </c>
      <c r="J2870" s="188">
        <v>0.99999999999999989</v>
      </c>
      <c r="K2870" s="190">
        <v>391</v>
      </c>
      <c r="L2870" s="94"/>
      <c r="M2870" s="189" t="s">
        <v>143</v>
      </c>
      <c r="N2870" s="189" t="s">
        <v>143</v>
      </c>
      <c r="O2870" s="189">
        <v>0.215</v>
      </c>
      <c r="P2870" s="189">
        <v>0.30099999999999999</v>
      </c>
      <c r="Q2870" s="189">
        <v>0.254</v>
      </c>
      <c r="R2870" s="189">
        <v>0.34399999999999997</v>
      </c>
      <c r="S2870" s="189">
        <v>0.14000000000000001</v>
      </c>
      <c r="T2870" s="189">
        <v>0.215</v>
      </c>
      <c r="U2870" s="189">
        <v>7.0000000000000001E-3</v>
      </c>
      <c r="V2870" s="189">
        <v>3.3000000000000002E-2</v>
      </c>
      <c r="W2870" s="189">
        <v>0.19600000000000001</v>
      </c>
      <c r="X2870" s="189">
        <v>0.28000000000000003</v>
      </c>
      <c r="Y2870" s="189">
        <v>1E-3</v>
      </c>
      <c r="Z2870" s="189">
        <v>1.7999999999999999E-2</v>
      </c>
      <c r="AA2870" s="189">
        <v>8.9999999999999993E-3</v>
      </c>
      <c r="AB2870" s="189">
        <v>3.5999999999999997E-2</v>
      </c>
    </row>
    <row r="2871" spans="1:28" x14ac:dyDescent="0.25">
      <c r="A2871" s="94" t="s">
        <v>4384</v>
      </c>
      <c r="B2871" s="189" t="s">
        <v>143</v>
      </c>
      <c r="C2871" s="189">
        <v>0.33359133126934987</v>
      </c>
      <c r="D2871" s="189">
        <v>0.1803405572755418</v>
      </c>
      <c r="E2871" s="189">
        <v>0.10139318885448917</v>
      </c>
      <c r="F2871" s="189">
        <v>1.238390092879257E-2</v>
      </c>
      <c r="G2871" s="189">
        <v>0.32585139318885448</v>
      </c>
      <c r="H2871" s="189">
        <v>1.393188854489164E-2</v>
      </c>
      <c r="I2871" s="189">
        <v>3.2507739938080496E-2</v>
      </c>
      <c r="J2871" s="188">
        <v>1</v>
      </c>
      <c r="K2871" s="190">
        <v>1292</v>
      </c>
      <c r="L2871" s="94"/>
      <c r="M2871" s="189" t="s">
        <v>143</v>
      </c>
      <c r="N2871" s="189" t="s">
        <v>143</v>
      </c>
      <c r="O2871" s="189">
        <v>0.308</v>
      </c>
      <c r="P2871" s="189">
        <v>0.36</v>
      </c>
      <c r="Q2871" s="189">
        <v>0.16</v>
      </c>
      <c r="R2871" s="189">
        <v>0.20200000000000001</v>
      </c>
      <c r="S2871" s="189">
        <v>8.5999999999999993E-2</v>
      </c>
      <c r="T2871" s="189">
        <v>0.11899999999999999</v>
      </c>
      <c r="U2871" s="189">
        <v>8.0000000000000002E-3</v>
      </c>
      <c r="V2871" s="189">
        <v>0.02</v>
      </c>
      <c r="W2871" s="189">
        <v>0.30099999999999999</v>
      </c>
      <c r="X2871" s="189">
        <v>0.35199999999999998</v>
      </c>
      <c r="Y2871" s="189">
        <v>8.9999999999999993E-3</v>
      </c>
      <c r="Z2871" s="189">
        <v>2.1999999999999999E-2</v>
      </c>
      <c r="AA2871" s="189">
        <v>2.4E-2</v>
      </c>
      <c r="AB2871" s="189">
        <v>4.3999999999999997E-2</v>
      </c>
    </row>
    <row r="2872" spans="1:28" x14ac:dyDescent="0.25">
      <c r="A2872" s="94" t="s">
        <v>4385</v>
      </c>
      <c r="B2872" s="189" t="s">
        <v>143</v>
      </c>
      <c r="C2872" s="189">
        <v>0.60789844851904096</v>
      </c>
      <c r="D2872" s="189">
        <v>0.25246826516220028</v>
      </c>
      <c r="E2872" s="189">
        <v>6.9111424541607902E-2</v>
      </c>
      <c r="F2872" s="189">
        <v>8.4626234132581107E-3</v>
      </c>
      <c r="G2872" s="189">
        <v>1.1283497884344146E-2</v>
      </c>
      <c r="H2872" s="189" t="s">
        <v>143</v>
      </c>
      <c r="I2872" s="189">
        <v>5.0775740479548657E-2</v>
      </c>
      <c r="J2872" s="188">
        <v>1</v>
      </c>
      <c r="K2872" s="190">
        <v>709</v>
      </c>
      <c r="L2872" s="94"/>
      <c r="M2872" s="189" t="s">
        <v>143</v>
      </c>
      <c r="N2872" s="189" t="s">
        <v>143</v>
      </c>
      <c r="O2872" s="189">
        <v>0.57099999999999995</v>
      </c>
      <c r="P2872" s="189">
        <v>0.64300000000000002</v>
      </c>
      <c r="Q2872" s="189">
        <v>0.222</v>
      </c>
      <c r="R2872" s="189">
        <v>0.28599999999999998</v>
      </c>
      <c r="S2872" s="189">
        <v>5.2999999999999999E-2</v>
      </c>
      <c r="T2872" s="189">
        <v>0.09</v>
      </c>
      <c r="U2872" s="189">
        <v>4.0000000000000001E-3</v>
      </c>
      <c r="V2872" s="189">
        <v>1.7999999999999999E-2</v>
      </c>
      <c r="W2872" s="189">
        <v>6.0000000000000001E-3</v>
      </c>
      <c r="X2872" s="189">
        <v>2.1999999999999999E-2</v>
      </c>
      <c r="Y2872" s="189" t="s">
        <v>143</v>
      </c>
      <c r="Z2872" s="189" t="s">
        <v>143</v>
      </c>
      <c r="AA2872" s="189">
        <v>3.6999999999999998E-2</v>
      </c>
      <c r="AB2872" s="189">
        <v>6.9000000000000006E-2</v>
      </c>
    </row>
    <row r="2873" spans="1:28" x14ac:dyDescent="0.25">
      <c r="A2873" s="94" t="s">
        <v>4386</v>
      </c>
      <c r="B2873" s="189" t="s">
        <v>143</v>
      </c>
      <c r="C2873" s="189">
        <v>0.31196581196581197</v>
      </c>
      <c r="D2873" s="189">
        <v>0.30128205128205127</v>
      </c>
      <c r="E2873" s="189">
        <v>0.11324786324786325</v>
      </c>
      <c r="F2873" s="189">
        <v>1.282051282051282E-2</v>
      </c>
      <c r="G2873" s="189">
        <v>0.22863247863247863</v>
      </c>
      <c r="H2873" s="189" t="s">
        <v>143</v>
      </c>
      <c r="I2873" s="189">
        <v>3.2051282051282048E-2</v>
      </c>
      <c r="J2873" s="188">
        <v>1</v>
      </c>
      <c r="K2873" s="190">
        <v>468</v>
      </c>
      <c r="L2873" s="94"/>
      <c r="M2873" s="189" t="s">
        <v>143</v>
      </c>
      <c r="N2873" s="189" t="s">
        <v>143</v>
      </c>
      <c r="O2873" s="189">
        <v>0.27200000000000002</v>
      </c>
      <c r="P2873" s="189">
        <v>0.35499999999999998</v>
      </c>
      <c r="Q2873" s="189">
        <v>0.26100000000000001</v>
      </c>
      <c r="R2873" s="189">
        <v>0.34399999999999997</v>
      </c>
      <c r="S2873" s="189">
        <v>8.7999999999999995E-2</v>
      </c>
      <c r="T2873" s="189">
        <v>0.14499999999999999</v>
      </c>
      <c r="U2873" s="189">
        <v>6.0000000000000001E-3</v>
      </c>
      <c r="V2873" s="189">
        <v>2.8000000000000001E-2</v>
      </c>
      <c r="W2873" s="189">
        <v>0.193</v>
      </c>
      <c r="X2873" s="189">
        <v>0.26900000000000002</v>
      </c>
      <c r="Y2873" s="189" t="s">
        <v>143</v>
      </c>
      <c r="Z2873" s="189" t="s">
        <v>143</v>
      </c>
      <c r="AA2873" s="189">
        <v>0.02</v>
      </c>
      <c r="AB2873" s="189">
        <v>5.1999999999999998E-2</v>
      </c>
    </row>
    <row r="2874" spans="1:28" x14ac:dyDescent="0.25">
      <c r="A2874" s="94" t="s">
        <v>4387</v>
      </c>
      <c r="B2874" s="189" t="s">
        <v>143</v>
      </c>
      <c r="C2874" s="189">
        <v>0.4063745019920319</v>
      </c>
      <c r="D2874" s="189">
        <v>0.16733067729083664</v>
      </c>
      <c r="E2874" s="189">
        <v>0.11553784860557768</v>
      </c>
      <c r="F2874" s="189">
        <v>7.5697211155378488E-2</v>
      </c>
      <c r="G2874" s="189">
        <v>0.21912350597609562</v>
      </c>
      <c r="H2874" s="189">
        <v>1.1952191235059761E-2</v>
      </c>
      <c r="I2874" s="189">
        <v>3.9840637450199202E-3</v>
      </c>
      <c r="J2874" s="188">
        <v>1.0000000000000002</v>
      </c>
      <c r="K2874" s="190">
        <v>251</v>
      </c>
      <c r="L2874" s="94"/>
      <c r="M2874" s="189" t="s">
        <v>143</v>
      </c>
      <c r="N2874" s="189" t="s">
        <v>143</v>
      </c>
      <c r="O2874" s="189">
        <v>0.34699999999999998</v>
      </c>
      <c r="P2874" s="189">
        <v>0.46800000000000003</v>
      </c>
      <c r="Q2874" s="189">
        <v>0.126</v>
      </c>
      <c r="R2874" s="189">
        <v>0.218</v>
      </c>
      <c r="S2874" s="189">
        <v>8.2000000000000003E-2</v>
      </c>
      <c r="T2874" s="189">
        <v>0.161</v>
      </c>
      <c r="U2874" s="189">
        <v>4.9000000000000002E-2</v>
      </c>
      <c r="V2874" s="189">
        <v>0.115</v>
      </c>
      <c r="W2874" s="189">
        <v>0.17199999999999999</v>
      </c>
      <c r="X2874" s="189">
        <v>0.27400000000000002</v>
      </c>
      <c r="Y2874" s="189">
        <v>4.0000000000000001E-3</v>
      </c>
      <c r="Z2874" s="189">
        <v>3.5000000000000003E-2</v>
      </c>
      <c r="AA2874" s="189">
        <v>1E-3</v>
      </c>
      <c r="AB2874" s="189">
        <v>2.1999999999999999E-2</v>
      </c>
    </row>
    <row r="2875" spans="1:28" x14ac:dyDescent="0.25">
      <c r="A2875" s="94" t="s">
        <v>4388</v>
      </c>
      <c r="B2875" s="189" t="s">
        <v>143</v>
      </c>
      <c r="C2875" s="189">
        <v>0.20118343195266272</v>
      </c>
      <c r="D2875" s="189">
        <v>0.22189349112426035</v>
      </c>
      <c r="E2875" s="189">
        <v>0.10650887573964497</v>
      </c>
      <c r="F2875" s="189">
        <v>2.0710059171597635E-2</v>
      </c>
      <c r="G2875" s="189">
        <v>0.42603550295857989</v>
      </c>
      <c r="H2875" s="189">
        <v>1.1834319526627219E-2</v>
      </c>
      <c r="I2875" s="189">
        <v>1.1834319526627219E-2</v>
      </c>
      <c r="J2875" s="188">
        <v>1</v>
      </c>
      <c r="K2875" s="190">
        <v>338</v>
      </c>
      <c r="L2875" s="94"/>
      <c r="M2875" s="189" t="s">
        <v>143</v>
      </c>
      <c r="N2875" s="189" t="s">
        <v>143</v>
      </c>
      <c r="O2875" s="189">
        <v>0.16200000000000001</v>
      </c>
      <c r="P2875" s="189">
        <v>0.247</v>
      </c>
      <c r="Q2875" s="189">
        <v>0.18099999999999999</v>
      </c>
      <c r="R2875" s="189">
        <v>0.26900000000000002</v>
      </c>
      <c r="S2875" s="189">
        <v>7.8E-2</v>
      </c>
      <c r="T2875" s="189">
        <v>0.14399999999999999</v>
      </c>
      <c r="U2875" s="189">
        <v>0.01</v>
      </c>
      <c r="V2875" s="189">
        <v>4.2000000000000003E-2</v>
      </c>
      <c r="W2875" s="189">
        <v>0.374</v>
      </c>
      <c r="X2875" s="189">
        <v>0.47899999999999998</v>
      </c>
      <c r="Y2875" s="189">
        <v>5.0000000000000001E-3</v>
      </c>
      <c r="Z2875" s="189">
        <v>0.03</v>
      </c>
      <c r="AA2875" s="189">
        <v>5.0000000000000001E-3</v>
      </c>
      <c r="AB2875" s="189">
        <v>0.03</v>
      </c>
    </row>
    <row r="2876" spans="1:28" x14ac:dyDescent="0.25">
      <c r="A2876" s="94" t="s">
        <v>4389</v>
      </c>
      <c r="B2876" s="189" t="s">
        <v>143</v>
      </c>
      <c r="C2876" s="189">
        <v>0.43283582089552236</v>
      </c>
      <c r="D2876" s="189">
        <v>0.35820895522388058</v>
      </c>
      <c r="E2876" s="189">
        <v>0.10199004975124377</v>
      </c>
      <c r="F2876" s="189">
        <v>8.7064676616915426E-3</v>
      </c>
      <c r="G2876" s="189">
        <v>7.1517412935323377E-2</v>
      </c>
      <c r="H2876" s="189">
        <v>4.3532338308457713E-3</v>
      </c>
      <c r="I2876" s="189">
        <v>2.2388059701492536E-2</v>
      </c>
      <c r="J2876" s="188">
        <v>0.99999999999999989</v>
      </c>
      <c r="K2876" s="190">
        <v>1608</v>
      </c>
      <c r="L2876" s="94"/>
      <c r="M2876" s="189" t="s">
        <v>143</v>
      </c>
      <c r="N2876" s="189" t="s">
        <v>143</v>
      </c>
      <c r="O2876" s="189">
        <v>0.40899999999999997</v>
      </c>
      <c r="P2876" s="189">
        <v>0.45700000000000002</v>
      </c>
      <c r="Q2876" s="189">
        <v>0.33500000000000002</v>
      </c>
      <c r="R2876" s="189">
        <v>0.38200000000000001</v>
      </c>
      <c r="S2876" s="189">
        <v>8.7999999999999995E-2</v>
      </c>
      <c r="T2876" s="189">
        <v>0.11799999999999999</v>
      </c>
      <c r="U2876" s="189">
        <v>5.0000000000000001E-3</v>
      </c>
      <c r="V2876" s="189">
        <v>1.4999999999999999E-2</v>
      </c>
      <c r="W2876" s="189">
        <v>0.06</v>
      </c>
      <c r="X2876" s="189">
        <v>8.5000000000000006E-2</v>
      </c>
      <c r="Y2876" s="189">
        <v>2E-3</v>
      </c>
      <c r="Z2876" s="189">
        <v>8.9999999999999993E-3</v>
      </c>
      <c r="AA2876" s="189">
        <v>1.6E-2</v>
      </c>
      <c r="AB2876" s="189">
        <v>3.1E-2</v>
      </c>
    </row>
    <row r="2877" spans="1:28" x14ac:dyDescent="0.25">
      <c r="A2877" s="94" t="s">
        <v>4390</v>
      </c>
      <c r="B2877" s="189" t="s">
        <v>143</v>
      </c>
      <c r="C2877" s="189">
        <v>0.6705882352941176</v>
      </c>
      <c r="D2877" s="189">
        <v>0.22058823529411764</v>
      </c>
      <c r="E2877" s="189">
        <v>5.2941176470588235E-2</v>
      </c>
      <c r="F2877" s="189" t="s">
        <v>143</v>
      </c>
      <c r="G2877" s="189">
        <v>4.7058823529411764E-2</v>
      </c>
      <c r="H2877" s="189">
        <v>5.8823529411764705E-3</v>
      </c>
      <c r="I2877" s="189">
        <v>2.9411764705882353E-3</v>
      </c>
      <c r="J2877" s="188">
        <v>1</v>
      </c>
      <c r="K2877" s="190">
        <v>340</v>
      </c>
      <c r="L2877" s="94"/>
      <c r="M2877" s="189" t="s">
        <v>143</v>
      </c>
      <c r="N2877" s="189" t="s">
        <v>143</v>
      </c>
      <c r="O2877" s="189">
        <v>0.61899999999999999</v>
      </c>
      <c r="P2877" s="189">
        <v>0.71799999999999997</v>
      </c>
      <c r="Q2877" s="189">
        <v>0.18</v>
      </c>
      <c r="R2877" s="189">
        <v>0.26800000000000002</v>
      </c>
      <c r="S2877" s="189">
        <v>3.4000000000000002E-2</v>
      </c>
      <c r="T2877" s="189">
        <v>8.2000000000000003E-2</v>
      </c>
      <c r="U2877" s="189" t="s">
        <v>143</v>
      </c>
      <c r="V2877" s="189" t="s">
        <v>143</v>
      </c>
      <c r="W2877" s="189">
        <v>2.9000000000000001E-2</v>
      </c>
      <c r="X2877" s="189">
        <v>7.4999999999999997E-2</v>
      </c>
      <c r="Y2877" s="189">
        <v>2E-3</v>
      </c>
      <c r="Z2877" s="189">
        <v>2.1000000000000001E-2</v>
      </c>
      <c r="AA2877" s="189">
        <v>1E-3</v>
      </c>
      <c r="AB2877" s="189">
        <v>1.6E-2</v>
      </c>
    </row>
    <row r="2878" spans="1:28" x14ac:dyDescent="0.25">
      <c r="A2878" s="94" t="s">
        <v>4391</v>
      </c>
      <c r="B2878" s="189">
        <v>6.2821639261955567E-2</v>
      </c>
      <c r="C2878" s="189">
        <v>0.35483870967741937</v>
      </c>
      <c r="D2878" s="189">
        <v>0.24080582402409942</v>
      </c>
      <c r="E2878" s="189">
        <v>8.9682440065269237E-2</v>
      </c>
      <c r="F2878" s="189">
        <v>1.8953181875235346E-2</v>
      </c>
      <c r="G2878" s="189">
        <v>0.19185389732647171</v>
      </c>
      <c r="H2878" s="189">
        <v>6.5896824400652693E-3</v>
      </c>
      <c r="I2878" s="189">
        <v>3.4454625329484123E-2</v>
      </c>
      <c r="J2878" s="188">
        <v>1</v>
      </c>
      <c r="K2878" s="190">
        <v>15934</v>
      </c>
      <c r="L2878" s="94"/>
      <c r="M2878" s="189">
        <v>5.8999999999999997E-2</v>
      </c>
      <c r="N2878" s="189">
        <v>6.7000000000000004E-2</v>
      </c>
      <c r="O2878" s="189">
        <v>0.34699999999999998</v>
      </c>
      <c r="P2878" s="189">
        <v>0.36199999999999999</v>
      </c>
      <c r="Q2878" s="189">
        <v>0.23400000000000001</v>
      </c>
      <c r="R2878" s="189">
        <v>0.248</v>
      </c>
      <c r="S2878" s="189">
        <v>8.5000000000000006E-2</v>
      </c>
      <c r="T2878" s="189">
        <v>9.4E-2</v>
      </c>
      <c r="U2878" s="189">
        <v>1.7000000000000001E-2</v>
      </c>
      <c r="V2878" s="189">
        <v>2.1000000000000001E-2</v>
      </c>
      <c r="W2878" s="189">
        <v>0.186</v>
      </c>
      <c r="X2878" s="189">
        <v>0.19800000000000001</v>
      </c>
      <c r="Y2878" s="189">
        <v>5.0000000000000001E-3</v>
      </c>
      <c r="Z2878" s="189">
        <v>8.0000000000000002E-3</v>
      </c>
      <c r="AA2878" s="189">
        <v>3.2000000000000001E-2</v>
      </c>
      <c r="AB2878" s="189">
        <v>3.6999999999999998E-2</v>
      </c>
    </row>
    <row r="2879" spans="1:28" x14ac:dyDescent="0.25">
      <c r="A2879" s="94" t="s">
        <v>4392</v>
      </c>
      <c r="B2879" s="189" t="s">
        <v>143</v>
      </c>
      <c r="C2879" s="189">
        <v>0.42465753424657532</v>
      </c>
      <c r="D2879" s="189">
        <v>0.26614481409001955</v>
      </c>
      <c r="E2879" s="189">
        <v>0.13894324853228962</v>
      </c>
      <c r="F2879" s="189">
        <v>7.8277886497064575E-3</v>
      </c>
      <c r="G2879" s="189">
        <v>0.13698630136986301</v>
      </c>
      <c r="H2879" s="189">
        <v>9.7847358121330719E-3</v>
      </c>
      <c r="I2879" s="189">
        <v>1.5655577299412915E-2</v>
      </c>
      <c r="J2879" s="188">
        <v>1</v>
      </c>
      <c r="K2879" s="190">
        <v>511</v>
      </c>
      <c r="L2879" s="94"/>
      <c r="M2879" s="189" t="s">
        <v>143</v>
      </c>
      <c r="N2879" s="189" t="s">
        <v>143</v>
      </c>
      <c r="O2879" s="189">
        <v>0.38300000000000001</v>
      </c>
      <c r="P2879" s="189">
        <v>0.46800000000000003</v>
      </c>
      <c r="Q2879" s="189">
        <v>0.23</v>
      </c>
      <c r="R2879" s="189">
        <v>0.30599999999999999</v>
      </c>
      <c r="S2879" s="189">
        <v>0.112</v>
      </c>
      <c r="T2879" s="189">
        <v>0.17199999999999999</v>
      </c>
      <c r="U2879" s="189">
        <v>3.0000000000000001E-3</v>
      </c>
      <c r="V2879" s="189">
        <v>0.02</v>
      </c>
      <c r="W2879" s="189">
        <v>0.11</v>
      </c>
      <c r="X2879" s="189">
        <v>0.17</v>
      </c>
      <c r="Y2879" s="189">
        <v>4.0000000000000001E-3</v>
      </c>
      <c r="Z2879" s="189">
        <v>2.3E-2</v>
      </c>
      <c r="AA2879" s="189">
        <v>8.0000000000000002E-3</v>
      </c>
      <c r="AB2879" s="189">
        <v>3.1E-2</v>
      </c>
    </row>
    <row r="2880" spans="1:28" x14ac:dyDescent="0.25">
      <c r="A2880" s="94" t="s">
        <v>4393</v>
      </c>
      <c r="B2880" s="189" t="s">
        <v>143</v>
      </c>
      <c r="C2880" s="189">
        <v>0.12702702702702703</v>
      </c>
      <c r="D2880" s="189">
        <v>0.22702702702702704</v>
      </c>
      <c r="E2880" s="189">
        <v>6.2162162162162166E-2</v>
      </c>
      <c r="F2880" s="189">
        <v>1.0810810810810811E-2</v>
      </c>
      <c r="G2880" s="189">
        <v>0.49189189189189192</v>
      </c>
      <c r="H2880" s="189">
        <v>5.1351351351351354E-2</v>
      </c>
      <c r="I2880" s="189">
        <v>2.9729729729729731E-2</v>
      </c>
      <c r="J2880" s="188">
        <v>1.0000000000000002</v>
      </c>
      <c r="K2880" s="190">
        <v>370</v>
      </c>
      <c r="L2880" s="94"/>
      <c r="M2880" s="189" t="s">
        <v>143</v>
      </c>
      <c r="N2880" s="189" t="s">
        <v>143</v>
      </c>
      <c r="O2880" s="189">
        <v>9.7000000000000003E-2</v>
      </c>
      <c r="P2880" s="189">
        <v>0.16500000000000001</v>
      </c>
      <c r="Q2880" s="189">
        <v>0.187</v>
      </c>
      <c r="R2880" s="189">
        <v>0.27200000000000002</v>
      </c>
      <c r="S2880" s="189">
        <v>4.2000000000000003E-2</v>
      </c>
      <c r="T2880" s="189">
        <v>9.1999999999999998E-2</v>
      </c>
      <c r="U2880" s="189">
        <v>4.0000000000000001E-3</v>
      </c>
      <c r="V2880" s="189">
        <v>2.7E-2</v>
      </c>
      <c r="W2880" s="189">
        <v>0.441</v>
      </c>
      <c r="X2880" s="189">
        <v>0.54300000000000004</v>
      </c>
      <c r="Y2880" s="189">
        <v>3.3000000000000002E-2</v>
      </c>
      <c r="Z2880" s="189">
        <v>7.9000000000000001E-2</v>
      </c>
      <c r="AA2880" s="189">
        <v>1.7000000000000001E-2</v>
      </c>
      <c r="AB2880" s="189">
        <v>5.1999999999999998E-2</v>
      </c>
    </row>
    <row r="2881" spans="1:28" x14ac:dyDescent="0.25">
      <c r="A2881" s="94" t="s">
        <v>4394</v>
      </c>
      <c r="B2881" s="189">
        <v>0.27978580990629182</v>
      </c>
      <c r="C2881" s="189">
        <v>2.008032128514056E-3</v>
      </c>
      <c r="D2881" s="189">
        <v>0.5153949129852744</v>
      </c>
      <c r="E2881" s="189">
        <v>0.18540829986613119</v>
      </c>
      <c r="F2881" s="189">
        <v>2.008032128514056E-3</v>
      </c>
      <c r="G2881" s="189">
        <v>8.0321285140562242E-3</v>
      </c>
      <c r="H2881" s="189" t="s">
        <v>143</v>
      </c>
      <c r="I2881" s="189">
        <v>7.3627844712182058E-3</v>
      </c>
      <c r="J2881" s="188">
        <v>0.99999999999999989</v>
      </c>
      <c r="K2881" s="190">
        <v>1494</v>
      </c>
      <c r="L2881" s="94"/>
      <c r="M2881" s="189">
        <v>0.25800000000000001</v>
      </c>
      <c r="N2881" s="189">
        <v>0.30299999999999999</v>
      </c>
      <c r="O2881" s="189">
        <v>1E-3</v>
      </c>
      <c r="P2881" s="189">
        <v>6.0000000000000001E-3</v>
      </c>
      <c r="Q2881" s="189">
        <v>0.49</v>
      </c>
      <c r="R2881" s="189">
        <v>0.54100000000000004</v>
      </c>
      <c r="S2881" s="189">
        <v>0.16700000000000001</v>
      </c>
      <c r="T2881" s="189">
        <v>0.20599999999999999</v>
      </c>
      <c r="U2881" s="189">
        <v>1E-3</v>
      </c>
      <c r="V2881" s="189">
        <v>6.0000000000000001E-3</v>
      </c>
      <c r="W2881" s="189">
        <v>5.0000000000000001E-3</v>
      </c>
      <c r="X2881" s="189">
        <v>1.4E-2</v>
      </c>
      <c r="Y2881" s="189" t="s">
        <v>143</v>
      </c>
      <c r="Z2881" s="189" t="s">
        <v>143</v>
      </c>
      <c r="AA2881" s="189">
        <v>4.0000000000000001E-3</v>
      </c>
      <c r="AB2881" s="189">
        <v>1.2999999999999999E-2</v>
      </c>
    </row>
    <row r="2882" spans="1:28" x14ac:dyDescent="0.25">
      <c r="A2882" s="94" t="s">
        <v>4395</v>
      </c>
      <c r="B2882" s="189">
        <v>9.2441266598569966E-2</v>
      </c>
      <c r="C2882" s="189">
        <v>0.32124616956077628</v>
      </c>
      <c r="D2882" s="189">
        <v>0.20633299284984677</v>
      </c>
      <c r="E2882" s="189">
        <v>6.9969356486210416E-2</v>
      </c>
      <c r="F2882" s="189">
        <v>4.1368743615934629E-2</v>
      </c>
      <c r="G2882" s="189">
        <v>0.24055158324821246</v>
      </c>
      <c r="H2882" s="189">
        <v>3.5750766087844742E-3</v>
      </c>
      <c r="I2882" s="189">
        <v>2.4514811031664963E-2</v>
      </c>
      <c r="J2882" s="188">
        <v>0.99999999999999989</v>
      </c>
      <c r="K2882" s="190">
        <v>1958</v>
      </c>
      <c r="L2882" s="94"/>
      <c r="M2882" s="189">
        <v>0.08</v>
      </c>
      <c r="N2882" s="189">
        <v>0.106</v>
      </c>
      <c r="O2882" s="189">
        <v>0.30099999999999999</v>
      </c>
      <c r="P2882" s="189">
        <v>0.34200000000000003</v>
      </c>
      <c r="Q2882" s="189">
        <v>0.189</v>
      </c>
      <c r="R2882" s="189">
        <v>0.22500000000000001</v>
      </c>
      <c r="S2882" s="189">
        <v>5.8999999999999997E-2</v>
      </c>
      <c r="T2882" s="189">
        <v>8.2000000000000003E-2</v>
      </c>
      <c r="U2882" s="189">
        <v>3.3000000000000002E-2</v>
      </c>
      <c r="V2882" s="189">
        <v>5.0999999999999997E-2</v>
      </c>
      <c r="W2882" s="189">
        <v>0.222</v>
      </c>
      <c r="X2882" s="189">
        <v>0.26</v>
      </c>
      <c r="Y2882" s="189">
        <v>2E-3</v>
      </c>
      <c r="Z2882" s="189">
        <v>7.0000000000000001E-3</v>
      </c>
      <c r="AA2882" s="189">
        <v>1.9E-2</v>
      </c>
      <c r="AB2882" s="189">
        <v>3.2000000000000001E-2</v>
      </c>
    </row>
    <row r="2883" spans="1:28" x14ac:dyDescent="0.25">
      <c r="A2883" s="94" t="s">
        <v>4396</v>
      </c>
      <c r="B2883" s="189">
        <v>0.30403800475059384</v>
      </c>
      <c r="C2883" s="189">
        <v>0.50039588281868563</v>
      </c>
      <c r="D2883" s="189">
        <v>9.1448931116389548E-2</v>
      </c>
      <c r="E2883" s="189">
        <v>2.4940617577197149E-2</v>
      </c>
      <c r="F2883" s="189" t="s">
        <v>143</v>
      </c>
      <c r="G2883" s="189">
        <v>3.5629453681710214E-2</v>
      </c>
      <c r="H2883" s="189">
        <v>3.1670625494853522E-3</v>
      </c>
      <c r="I2883" s="189">
        <v>4.0380047505938245E-2</v>
      </c>
      <c r="J2883" s="188">
        <v>1</v>
      </c>
      <c r="K2883" s="190">
        <v>2526</v>
      </c>
      <c r="L2883" s="94"/>
      <c r="M2883" s="189">
        <v>0.28599999999999998</v>
      </c>
      <c r="N2883" s="189">
        <v>0.32200000000000001</v>
      </c>
      <c r="O2883" s="189">
        <v>0.48099999999999998</v>
      </c>
      <c r="P2883" s="189">
        <v>0.52</v>
      </c>
      <c r="Q2883" s="189">
        <v>8.1000000000000003E-2</v>
      </c>
      <c r="R2883" s="189">
        <v>0.10299999999999999</v>
      </c>
      <c r="S2883" s="189">
        <v>0.02</v>
      </c>
      <c r="T2883" s="189">
        <v>3.2000000000000001E-2</v>
      </c>
      <c r="U2883" s="189" t="s">
        <v>143</v>
      </c>
      <c r="V2883" s="189" t="s">
        <v>143</v>
      </c>
      <c r="W2883" s="189">
        <v>2.9000000000000001E-2</v>
      </c>
      <c r="X2883" s="189">
        <v>4.3999999999999997E-2</v>
      </c>
      <c r="Y2883" s="189">
        <v>2E-3</v>
      </c>
      <c r="Z2883" s="189">
        <v>6.0000000000000001E-3</v>
      </c>
      <c r="AA2883" s="189">
        <v>3.3000000000000002E-2</v>
      </c>
      <c r="AB2883" s="189">
        <v>4.9000000000000002E-2</v>
      </c>
    </row>
    <row r="2884" spans="1:28" x14ac:dyDescent="0.25">
      <c r="A2884" s="94" t="s">
        <v>4397</v>
      </c>
      <c r="B2884" s="189" t="s">
        <v>143</v>
      </c>
      <c r="C2884" s="189">
        <v>0.24520255863539445</v>
      </c>
      <c r="D2884" s="189">
        <v>0.31769722814498935</v>
      </c>
      <c r="E2884" s="189">
        <v>0.21321961620469082</v>
      </c>
      <c r="F2884" s="189">
        <v>1.0660980810234541E-2</v>
      </c>
      <c r="G2884" s="189">
        <v>0.17697228144989338</v>
      </c>
      <c r="H2884" s="189">
        <v>1.0660980810234541E-2</v>
      </c>
      <c r="I2884" s="189">
        <v>2.5586353944562899E-2</v>
      </c>
      <c r="J2884" s="188">
        <v>1.0000000000000002</v>
      </c>
      <c r="K2884" s="190">
        <v>469</v>
      </c>
      <c r="L2884" s="94"/>
      <c r="M2884" s="189" t="s">
        <v>143</v>
      </c>
      <c r="N2884" s="189" t="s">
        <v>143</v>
      </c>
      <c r="O2884" s="189">
        <v>0.20799999999999999</v>
      </c>
      <c r="P2884" s="189">
        <v>0.28599999999999998</v>
      </c>
      <c r="Q2884" s="189">
        <v>0.27700000000000002</v>
      </c>
      <c r="R2884" s="189">
        <v>0.36099999999999999</v>
      </c>
      <c r="S2884" s="189">
        <v>0.17899999999999999</v>
      </c>
      <c r="T2884" s="189">
        <v>0.253</v>
      </c>
      <c r="U2884" s="189">
        <v>5.0000000000000001E-3</v>
      </c>
      <c r="V2884" s="189">
        <v>2.5000000000000001E-2</v>
      </c>
      <c r="W2884" s="189">
        <v>0.14499999999999999</v>
      </c>
      <c r="X2884" s="189">
        <v>0.214</v>
      </c>
      <c r="Y2884" s="189">
        <v>5.0000000000000001E-3</v>
      </c>
      <c r="Z2884" s="189">
        <v>2.5000000000000001E-2</v>
      </c>
      <c r="AA2884" s="189">
        <v>1.4999999999999999E-2</v>
      </c>
      <c r="AB2884" s="189">
        <v>4.3999999999999997E-2</v>
      </c>
    </row>
    <row r="2885" spans="1:28" x14ac:dyDescent="0.25">
      <c r="A2885" s="94" t="s">
        <v>4398</v>
      </c>
      <c r="B2885" s="189" t="s">
        <v>143</v>
      </c>
      <c r="C2885" s="189">
        <v>0.31032448377581123</v>
      </c>
      <c r="D2885" s="189">
        <v>0.20707964601769913</v>
      </c>
      <c r="E2885" s="189">
        <v>9.1445427728613568E-2</v>
      </c>
      <c r="F2885" s="189">
        <v>1.6519174041297935E-2</v>
      </c>
      <c r="G2885" s="189">
        <v>0.34808259587020651</v>
      </c>
      <c r="H2885" s="189">
        <v>1.0029498525073746E-2</v>
      </c>
      <c r="I2885" s="189">
        <v>1.6519174041297935E-2</v>
      </c>
      <c r="J2885" s="188">
        <v>1</v>
      </c>
      <c r="K2885" s="190">
        <v>1695</v>
      </c>
      <c r="L2885" s="94"/>
      <c r="M2885" s="189" t="s">
        <v>143</v>
      </c>
      <c r="N2885" s="189" t="s">
        <v>143</v>
      </c>
      <c r="O2885" s="189">
        <v>0.28899999999999998</v>
      </c>
      <c r="P2885" s="189">
        <v>0.33300000000000002</v>
      </c>
      <c r="Q2885" s="189">
        <v>0.188</v>
      </c>
      <c r="R2885" s="189">
        <v>0.22700000000000001</v>
      </c>
      <c r="S2885" s="189">
        <v>7.9000000000000001E-2</v>
      </c>
      <c r="T2885" s="189">
        <v>0.106</v>
      </c>
      <c r="U2885" s="189">
        <v>1.0999999999999999E-2</v>
      </c>
      <c r="V2885" s="189">
        <v>2.4E-2</v>
      </c>
      <c r="W2885" s="189">
        <v>0.32600000000000001</v>
      </c>
      <c r="X2885" s="189">
        <v>0.371</v>
      </c>
      <c r="Y2885" s="189">
        <v>6.0000000000000001E-3</v>
      </c>
      <c r="Z2885" s="189">
        <v>1.6E-2</v>
      </c>
      <c r="AA2885" s="189">
        <v>1.0999999999999999E-2</v>
      </c>
      <c r="AB2885" s="189">
        <v>2.4E-2</v>
      </c>
    </row>
    <row r="2886" spans="1:28" x14ac:dyDescent="0.25">
      <c r="A2886" s="94" t="s">
        <v>4399</v>
      </c>
      <c r="B2886" s="189" t="s">
        <v>143</v>
      </c>
      <c r="C2886" s="189">
        <v>0.56403622250970242</v>
      </c>
      <c r="D2886" s="189">
        <v>0.26908150064683051</v>
      </c>
      <c r="E2886" s="189">
        <v>6.0802069857697282E-2</v>
      </c>
      <c r="F2886" s="189">
        <v>9.0556274256144882E-3</v>
      </c>
      <c r="G2886" s="189">
        <v>2.0698576972833119E-2</v>
      </c>
      <c r="H2886" s="189">
        <v>1.29366106080207E-3</v>
      </c>
      <c r="I2886" s="189">
        <v>7.5032341526520052E-2</v>
      </c>
      <c r="J2886" s="188">
        <v>1</v>
      </c>
      <c r="K2886" s="190">
        <v>773</v>
      </c>
      <c r="L2886" s="94"/>
      <c r="M2886" s="189" t="s">
        <v>143</v>
      </c>
      <c r="N2886" s="189" t="s">
        <v>143</v>
      </c>
      <c r="O2886" s="189">
        <v>0.52900000000000003</v>
      </c>
      <c r="P2886" s="189">
        <v>0.59899999999999998</v>
      </c>
      <c r="Q2886" s="189">
        <v>0.23899999999999999</v>
      </c>
      <c r="R2886" s="189">
        <v>0.30099999999999999</v>
      </c>
      <c r="S2886" s="189">
        <v>4.5999999999999999E-2</v>
      </c>
      <c r="T2886" s="189">
        <v>0.08</v>
      </c>
      <c r="U2886" s="189">
        <v>4.0000000000000001E-3</v>
      </c>
      <c r="V2886" s="189">
        <v>1.9E-2</v>
      </c>
      <c r="W2886" s="189">
        <v>1.2999999999999999E-2</v>
      </c>
      <c r="X2886" s="189">
        <v>3.3000000000000002E-2</v>
      </c>
      <c r="Y2886" s="189">
        <v>0</v>
      </c>
      <c r="Z2886" s="189">
        <v>7.0000000000000001E-3</v>
      </c>
      <c r="AA2886" s="189">
        <v>5.8000000000000003E-2</v>
      </c>
      <c r="AB2886" s="189">
        <v>9.6000000000000002E-2</v>
      </c>
    </row>
    <row r="2887" spans="1:28" x14ac:dyDescent="0.25">
      <c r="A2887" s="94" t="s">
        <v>4400</v>
      </c>
      <c r="B2887" s="189" t="s">
        <v>143</v>
      </c>
      <c r="C2887" s="189">
        <v>0.25748502994011974</v>
      </c>
      <c r="D2887" s="189">
        <v>0.35628742514970058</v>
      </c>
      <c r="E2887" s="189">
        <v>0.1062874251497006</v>
      </c>
      <c r="F2887" s="189">
        <v>1.1976047904191617E-2</v>
      </c>
      <c r="G2887" s="189">
        <v>0.22455089820359281</v>
      </c>
      <c r="H2887" s="189">
        <v>4.4910179640718561E-3</v>
      </c>
      <c r="I2887" s="189">
        <v>3.8922155688622756E-2</v>
      </c>
      <c r="J2887" s="188">
        <v>0.99999999999999978</v>
      </c>
      <c r="K2887" s="190">
        <v>668</v>
      </c>
      <c r="L2887" s="94"/>
      <c r="M2887" s="189" t="s">
        <v>143</v>
      </c>
      <c r="N2887" s="189" t="s">
        <v>143</v>
      </c>
      <c r="O2887" s="189">
        <v>0.22600000000000001</v>
      </c>
      <c r="P2887" s="189">
        <v>0.29199999999999998</v>
      </c>
      <c r="Q2887" s="189">
        <v>0.32100000000000001</v>
      </c>
      <c r="R2887" s="189">
        <v>0.39300000000000002</v>
      </c>
      <c r="S2887" s="189">
        <v>8.5000000000000006E-2</v>
      </c>
      <c r="T2887" s="189">
        <v>0.13200000000000001</v>
      </c>
      <c r="U2887" s="189">
        <v>6.0000000000000001E-3</v>
      </c>
      <c r="V2887" s="189">
        <v>2.3E-2</v>
      </c>
      <c r="W2887" s="189">
        <v>0.19500000000000001</v>
      </c>
      <c r="X2887" s="189">
        <v>0.25800000000000001</v>
      </c>
      <c r="Y2887" s="189">
        <v>2E-3</v>
      </c>
      <c r="Z2887" s="189">
        <v>1.2999999999999999E-2</v>
      </c>
      <c r="AA2887" s="189">
        <v>2.7E-2</v>
      </c>
      <c r="AB2887" s="189">
        <v>5.6000000000000001E-2</v>
      </c>
    </row>
    <row r="2888" spans="1:28" x14ac:dyDescent="0.25">
      <c r="A2888" s="94" t="s">
        <v>4401</v>
      </c>
      <c r="B2888" s="189" t="s">
        <v>143</v>
      </c>
      <c r="C2888" s="189">
        <v>0.44303797468354428</v>
      </c>
      <c r="D2888" s="189">
        <v>0.14430379746835442</v>
      </c>
      <c r="E2888" s="189">
        <v>7.3417721518987344E-2</v>
      </c>
      <c r="F2888" s="189">
        <v>0.12658227848101267</v>
      </c>
      <c r="G2888" s="189">
        <v>0.19493670886075951</v>
      </c>
      <c r="H2888" s="189" t="s">
        <v>143</v>
      </c>
      <c r="I2888" s="189">
        <v>1.7721518987341773E-2</v>
      </c>
      <c r="J2888" s="188">
        <v>1</v>
      </c>
      <c r="K2888" s="190">
        <v>395</v>
      </c>
      <c r="L2888" s="94"/>
      <c r="M2888" s="189" t="s">
        <v>143</v>
      </c>
      <c r="N2888" s="189" t="s">
        <v>143</v>
      </c>
      <c r="O2888" s="189">
        <v>0.39500000000000002</v>
      </c>
      <c r="P2888" s="189">
        <v>0.49199999999999999</v>
      </c>
      <c r="Q2888" s="189">
        <v>0.113</v>
      </c>
      <c r="R2888" s="189">
        <v>0.182</v>
      </c>
      <c r="S2888" s="189">
        <v>5.1999999999999998E-2</v>
      </c>
      <c r="T2888" s="189">
        <v>0.10299999999999999</v>
      </c>
      <c r="U2888" s="189">
        <v>9.7000000000000003E-2</v>
      </c>
      <c r="V2888" s="189">
        <v>0.16300000000000001</v>
      </c>
      <c r="W2888" s="189">
        <v>0.159</v>
      </c>
      <c r="X2888" s="189">
        <v>0.23699999999999999</v>
      </c>
      <c r="Y2888" s="189" t="s">
        <v>143</v>
      </c>
      <c r="Z2888" s="189" t="s">
        <v>143</v>
      </c>
      <c r="AA2888" s="189">
        <v>8.9999999999999993E-3</v>
      </c>
      <c r="AB2888" s="189">
        <v>3.5999999999999997E-2</v>
      </c>
    </row>
    <row r="2889" spans="1:28" x14ac:dyDescent="0.25">
      <c r="A2889" s="94" t="s">
        <v>4402</v>
      </c>
      <c r="B2889" s="189" t="s">
        <v>143</v>
      </c>
      <c r="C2889" s="189">
        <v>0.21428571428571427</v>
      </c>
      <c r="D2889" s="189">
        <v>0.20346320346320346</v>
      </c>
      <c r="E2889" s="189">
        <v>8.6580086580086577E-2</v>
      </c>
      <c r="F2889" s="189">
        <v>2.3809523809523808E-2</v>
      </c>
      <c r="G2889" s="189">
        <v>0.44588744588744589</v>
      </c>
      <c r="H2889" s="189">
        <v>1.2987012987012988E-2</v>
      </c>
      <c r="I2889" s="189">
        <v>1.2987012987012988E-2</v>
      </c>
      <c r="J2889" s="188">
        <v>1</v>
      </c>
      <c r="K2889" s="190">
        <v>462</v>
      </c>
      <c r="L2889" s="94"/>
      <c r="M2889" s="189" t="s">
        <v>143</v>
      </c>
      <c r="N2889" s="189" t="s">
        <v>143</v>
      </c>
      <c r="O2889" s="189">
        <v>0.17899999999999999</v>
      </c>
      <c r="P2889" s="189">
        <v>0.254</v>
      </c>
      <c r="Q2889" s="189">
        <v>0.16900000000000001</v>
      </c>
      <c r="R2889" s="189">
        <v>0.24299999999999999</v>
      </c>
      <c r="S2889" s="189">
        <v>6.4000000000000001E-2</v>
      </c>
      <c r="T2889" s="189">
        <v>0.11600000000000001</v>
      </c>
      <c r="U2889" s="189">
        <v>1.2999999999999999E-2</v>
      </c>
      <c r="V2889" s="189">
        <v>4.2000000000000003E-2</v>
      </c>
      <c r="W2889" s="189">
        <v>0.40100000000000002</v>
      </c>
      <c r="X2889" s="189">
        <v>0.49099999999999999</v>
      </c>
      <c r="Y2889" s="189">
        <v>6.0000000000000001E-3</v>
      </c>
      <c r="Z2889" s="189">
        <v>2.8000000000000001E-2</v>
      </c>
      <c r="AA2889" s="189">
        <v>6.0000000000000001E-3</v>
      </c>
      <c r="AB2889" s="189">
        <v>2.8000000000000001E-2</v>
      </c>
    </row>
    <row r="2890" spans="1:28" x14ac:dyDescent="0.25">
      <c r="A2890" s="94" t="s">
        <v>4403</v>
      </c>
      <c r="B2890" s="189" t="s">
        <v>143</v>
      </c>
      <c r="C2890" s="189">
        <v>0.40174672489082969</v>
      </c>
      <c r="D2890" s="189">
        <v>0.34837457544881123</v>
      </c>
      <c r="E2890" s="189">
        <v>9.8010674429888409E-2</v>
      </c>
      <c r="F2890" s="189">
        <v>7.7632217370208634E-3</v>
      </c>
      <c r="G2890" s="189">
        <v>8.5395439107229507E-2</v>
      </c>
      <c r="H2890" s="189">
        <v>3.8816108685104317E-3</v>
      </c>
      <c r="I2890" s="189">
        <v>5.4827753517709847E-2</v>
      </c>
      <c r="J2890" s="188">
        <v>1</v>
      </c>
      <c r="K2890" s="190">
        <v>2061</v>
      </c>
      <c r="L2890" s="94"/>
      <c r="M2890" s="189" t="s">
        <v>143</v>
      </c>
      <c r="N2890" s="189" t="s">
        <v>143</v>
      </c>
      <c r="O2890" s="189">
        <v>0.38100000000000001</v>
      </c>
      <c r="P2890" s="189">
        <v>0.42299999999999999</v>
      </c>
      <c r="Q2890" s="189">
        <v>0.32800000000000001</v>
      </c>
      <c r="R2890" s="189">
        <v>0.36899999999999999</v>
      </c>
      <c r="S2890" s="189">
        <v>8.5999999999999993E-2</v>
      </c>
      <c r="T2890" s="189">
        <v>0.112</v>
      </c>
      <c r="U2890" s="189">
        <v>5.0000000000000001E-3</v>
      </c>
      <c r="V2890" s="189">
        <v>1.2999999999999999E-2</v>
      </c>
      <c r="W2890" s="189">
        <v>7.3999999999999996E-2</v>
      </c>
      <c r="X2890" s="189">
        <v>9.8000000000000004E-2</v>
      </c>
      <c r="Y2890" s="189">
        <v>2E-3</v>
      </c>
      <c r="Z2890" s="189">
        <v>8.0000000000000002E-3</v>
      </c>
      <c r="AA2890" s="189">
        <v>4.5999999999999999E-2</v>
      </c>
      <c r="AB2890" s="189">
        <v>6.6000000000000003E-2</v>
      </c>
    </row>
    <row r="2891" spans="1:28" x14ac:dyDescent="0.25">
      <c r="A2891" s="94" t="s">
        <v>4404</v>
      </c>
      <c r="B2891" s="189" t="s">
        <v>143</v>
      </c>
      <c r="C2891" s="189">
        <v>0.59058823529411764</v>
      </c>
      <c r="D2891" s="189">
        <v>0.2541176470588235</v>
      </c>
      <c r="E2891" s="189">
        <v>0.04</v>
      </c>
      <c r="F2891" s="189">
        <v>7.058823529411765E-3</v>
      </c>
      <c r="G2891" s="189">
        <v>6.3529411764705876E-2</v>
      </c>
      <c r="H2891" s="189">
        <v>9.4117647058823521E-3</v>
      </c>
      <c r="I2891" s="189">
        <v>3.5294117647058823E-2</v>
      </c>
      <c r="J2891" s="188">
        <v>1</v>
      </c>
      <c r="K2891" s="190">
        <v>425</v>
      </c>
      <c r="L2891" s="94"/>
      <c r="M2891" s="189" t="s">
        <v>143</v>
      </c>
      <c r="N2891" s="189" t="s">
        <v>143</v>
      </c>
      <c r="O2891" s="189">
        <v>0.54300000000000004</v>
      </c>
      <c r="P2891" s="189">
        <v>0.63600000000000001</v>
      </c>
      <c r="Q2891" s="189">
        <v>0.215</v>
      </c>
      <c r="R2891" s="189">
        <v>0.29799999999999999</v>
      </c>
      <c r="S2891" s="189">
        <v>2.5000000000000001E-2</v>
      </c>
      <c r="T2891" s="189">
        <v>6.3E-2</v>
      </c>
      <c r="U2891" s="189">
        <v>2E-3</v>
      </c>
      <c r="V2891" s="189">
        <v>2.1000000000000001E-2</v>
      </c>
      <c r="W2891" s="189">
        <v>4.3999999999999997E-2</v>
      </c>
      <c r="X2891" s="189">
        <v>9.0999999999999998E-2</v>
      </c>
      <c r="Y2891" s="189">
        <v>4.0000000000000001E-3</v>
      </c>
      <c r="Z2891" s="189">
        <v>2.4E-2</v>
      </c>
      <c r="AA2891" s="189">
        <v>2.1999999999999999E-2</v>
      </c>
      <c r="AB2891" s="189">
        <v>5.7000000000000002E-2</v>
      </c>
    </row>
    <row r="2892" spans="1:28" x14ac:dyDescent="0.25">
      <c r="A2892" s="94" t="s">
        <v>4405</v>
      </c>
      <c r="B2892" s="189">
        <v>4.7195524315019367E-2</v>
      </c>
      <c r="C2892" s="189">
        <v>0.33295079615550138</v>
      </c>
      <c r="D2892" s="189">
        <v>0.24185913068426337</v>
      </c>
      <c r="E2892" s="189">
        <v>0.10070291206426625</v>
      </c>
      <c r="F2892" s="189">
        <v>1.233682398508105E-2</v>
      </c>
      <c r="G2892" s="189">
        <v>0.23454310715822693</v>
      </c>
      <c r="H2892" s="189">
        <v>6.0249605508535357E-3</v>
      </c>
      <c r="I2892" s="189">
        <v>2.4386745086788123E-2</v>
      </c>
      <c r="J2892" s="188">
        <v>1</v>
      </c>
      <c r="K2892" s="190">
        <v>6971</v>
      </c>
      <c r="L2892" s="94"/>
      <c r="M2892" s="189">
        <v>4.2000000000000003E-2</v>
      </c>
      <c r="N2892" s="189">
        <v>5.1999999999999998E-2</v>
      </c>
      <c r="O2892" s="189">
        <v>0.32200000000000001</v>
      </c>
      <c r="P2892" s="189">
        <v>0.34399999999999997</v>
      </c>
      <c r="Q2892" s="189">
        <v>0.23200000000000001</v>
      </c>
      <c r="R2892" s="189">
        <v>0.252</v>
      </c>
      <c r="S2892" s="189">
        <v>9.4E-2</v>
      </c>
      <c r="T2892" s="189">
        <v>0.108</v>
      </c>
      <c r="U2892" s="189">
        <v>0.01</v>
      </c>
      <c r="V2892" s="189">
        <v>1.4999999999999999E-2</v>
      </c>
      <c r="W2892" s="189">
        <v>0.22500000000000001</v>
      </c>
      <c r="X2892" s="189">
        <v>0.245</v>
      </c>
      <c r="Y2892" s="189">
        <v>4.0000000000000001E-3</v>
      </c>
      <c r="Z2892" s="189">
        <v>8.0000000000000002E-3</v>
      </c>
      <c r="AA2892" s="189">
        <v>2.1000000000000001E-2</v>
      </c>
      <c r="AB2892" s="189">
        <v>2.8000000000000001E-2</v>
      </c>
    </row>
    <row r="2893" spans="1:28" x14ac:dyDescent="0.25">
      <c r="A2893" s="94" t="s">
        <v>4406</v>
      </c>
      <c r="B2893" s="189" t="s">
        <v>143</v>
      </c>
      <c r="C2893" s="189">
        <v>0.38967136150234744</v>
      </c>
      <c r="D2893" s="189">
        <v>0.28169014084507044</v>
      </c>
      <c r="E2893" s="189">
        <v>9.8591549295774641E-2</v>
      </c>
      <c r="F2893" s="189">
        <v>4.6948356807511738E-3</v>
      </c>
      <c r="G2893" s="189">
        <v>0.19718309859154928</v>
      </c>
      <c r="H2893" s="189" t="s">
        <v>143</v>
      </c>
      <c r="I2893" s="189">
        <v>2.8169014084507043E-2</v>
      </c>
      <c r="J2893" s="188">
        <v>0.99999999999999989</v>
      </c>
      <c r="K2893" s="190">
        <v>213</v>
      </c>
      <c r="L2893" s="94"/>
      <c r="M2893" s="189" t="s">
        <v>143</v>
      </c>
      <c r="N2893" s="189" t="s">
        <v>143</v>
      </c>
      <c r="O2893" s="189">
        <v>0.32700000000000001</v>
      </c>
      <c r="P2893" s="189">
        <v>0.45700000000000002</v>
      </c>
      <c r="Q2893" s="189">
        <v>0.22600000000000001</v>
      </c>
      <c r="R2893" s="189">
        <v>0.34599999999999997</v>
      </c>
      <c r="S2893" s="189">
        <v>6.5000000000000002E-2</v>
      </c>
      <c r="T2893" s="189">
        <v>0.14599999999999999</v>
      </c>
      <c r="U2893" s="189">
        <v>1E-3</v>
      </c>
      <c r="V2893" s="189">
        <v>2.5999999999999999E-2</v>
      </c>
      <c r="W2893" s="189">
        <v>0.14899999999999999</v>
      </c>
      <c r="X2893" s="189">
        <v>0.25600000000000001</v>
      </c>
      <c r="Y2893" s="189" t="s">
        <v>143</v>
      </c>
      <c r="Z2893" s="189" t="s">
        <v>143</v>
      </c>
      <c r="AA2893" s="189">
        <v>1.2999999999999999E-2</v>
      </c>
      <c r="AB2893" s="189">
        <v>0.06</v>
      </c>
    </row>
    <row r="2894" spans="1:28" x14ac:dyDescent="0.25">
      <c r="A2894" s="94" t="s">
        <v>4407</v>
      </c>
      <c r="B2894" s="189" t="s">
        <v>143</v>
      </c>
      <c r="C2894" s="189">
        <v>7.909604519774012E-2</v>
      </c>
      <c r="D2894" s="189">
        <v>0.1807909604519774</v>
      </c>
      <c r="E2894" s="189">
        <v>9.6045197740112997E-2</v>
      </c>
      <c r="F2894" s="189">
        <v>1.1299435028248588E-2</v>
      </c>
      <c r="G2894" s="189">
        <v>0.60451977401129942</v>
      </c>
      <c r="H2894" s="189">
        <v>1.1299435028248588E-2</v>
      </c>
      <c r="I2894" s="189">
        <v>1.6949152542372881E-2</v>
      </c>
      <c r="J2894" s="188">
        <v>0.99999999999999989</v>
      </c>
      <c r="K2894" s="190">
        <v>177</v>
      </c>
      <c r="L2894" s="94"/>
      <c r="M2894" s="189" t="s">
        <v>143</v>
      </c>
      <c r="N2894" s="189" t="s">
        <v>143</v>
      </c>
      <c r="O2894" s="189">
        <v>4.8000000000000001E-2</v>
      </c>
      <c r="P2894" s="189">
        <v>0.128</v>
      </c>
      <c r="Q2894" s="189">
        <v>0.13100000000000001</v>
      </c>
      <c r="R2894" s="189">
        <v>0.24399999999999999</v>
      </c>
      <c r="S2894" s="189">
        <v>6.0999999999999999E-2</v>
      </c>
      <c r="T2894" s="189">
        <v>0.14799999999999999</v>
      </c>
      <c r="U2894" s="189">
        <v>3.0000000000000001E-3</v>
      </c>
      <c r="V2894" s="189">
        <v>0.04</v>
      </c>
      <c r="W2894" s="189">
        <v>0.53100000000000003</v>
      </c>
      <c r="X2894" s="189">
        <v>0.67400000000000004</v>
      </c>
      <c r="Y2894" s="189">
        <v>3.0000000000000001E-3</v>
      </c>
      <c r="Z2894" s="189">
        <v>0.04</v>
      </c>
      <c r="AA2894" s="189">
        <v>6.0000000000000001E-3</v>
      </c>
      <c r="AB2894" s="189">
        <v>4.9000000000000002E-2</v>
      </c>
    </row>
    <row r="2895" spans="1:28" x14ac:dyDescent="0.25">
      <c r="A2895" s="94" t="s">
        <v>4408</v>
      </c>
      <c r="B2895" s="189">
        <v>1.1299435028248588E-2</v>
      </c>
      <c r="C2895" s="189">
        <v>1.8832391713747645E-3</v>
      </c>
      <c r="D2895" s="189">
        <v>0.74387947269303201</v>
      </c>
      <c r="E2895" s="189">
        <v>0.18267419962335216</v>
      </c>
      <c r="F2895" s="189">
        <v>7.5329566854990581E-3</v>
      </c>
      <c r="G2895" s="189">
        <v>1.8832391713747645E-2</v>
      </c>
      <c r="H2895" s="189" t="s">
        <v>143</v>
      </c>
      <c r="I2895" s="189">
        <v>3.3898305084745763E-2</v>
      </c>
      <c r="J2895" s="188">
        <v>1</v>
      </c>
      <c r="K2895" s="190">
        <v>531</v>
      </c>
      <c r="L2895" s="94"/>
      <c r="M2895" s="189">
        <v>5.0000000000000001E-3</v>
      </c>
      <c r="N2895" s="189">
        <v>2.4E-2</v>
      </c>
      <c r="O2895" s="189">
        <v>0</v>
      </c>
      <c r="P2895" s="189">
        <v>1.0999999999999999E-2</v>
      </c>
      <c r="Q2895" s="189">
        <v>0.70499999999999996</v>
      </c>
      <c r="R2895" s="189">
        <v>0.77900000000000003</v>
      </c>
      <c r="S2895" s="189">
        <v>0.152</v>
      </c>
      <c r="T2895" s="189">
        <v>0.218</v>
      </c>
      <c r="U2895" s="189">
        <v>3.0000000000000001E-3</v>
      </c>
      <c r="V2895" s="189">
        <v>1.9E-2</v>
      </c>
      <c r="W2895" s="189">
        <v>0.01</v>
      </c>
      <c r="X2895" s="189">
        <v>3.4000000000000002E-2</v>
      </c>
      <c r="Y2895" s="189" t="s">
        <v>143</v>
      </c>
      <c r="Z2895" s="189" t="s">
        <v>143</v>
      </c>
      <c r="AA2895" s="189">
        <v>2.1999999999999999E-2</v>
      </c>
      <c r="AB2895" s="189">
        <v>5.2999999999999999E-2</v>
      </c>
    </row>
    <row r="2896" spans="1:28" x14ac:dyDescent="0.25">
      <c r="A2896" s="94" t="s">
        <v>4409</v>
      </c>
      <c r="B2896" s="189">
        <v>3.8681948424068767E-2</v>
      </c>
      <c r="C2896" s="189">
        <v>0.28080229226361031</v>
      </c>
      <c r="D2896" s="189">
        <v>0.25071633237822349</v>
      </c>
      <c r="E2896" s="189">
        <v>8.1661891117478513E-2</v>
      </c>
      <c r="F2896" s="189">
        <v>2.148997134670487E-2</v>
      </c>
      <c r="G2896" s="189">
        <v>0.30945558739255014</v>
      </c>
      <c r="H2896" s="189">
        <v>4.2979942693409743E-3</v>
      </c>
      <c r="I2896" s="189">
        <v>1.2893982808022923E-2</v>
      </c>
      <c r="J2896" s="188">
        <v>0.99999999999999978</v>
      </c>
      <c r="K2896" s="190">
        <v>698</v>
      </c>
      <c r="L2896" s="94"/>
      <c r="M2896" s="189">
        <v>2.7E-2</v>
      </c>
      <c r="N2896" s="189">
        <v>5.6000000000000001E-2</v>
      </c>
      <c r="O2896" s="189">
        <v>0.249</v>
      </c>
      <c r="P2896" s="189">
        <v>0.315</v>
      </c>
      <c r="Q2896" s="189">
        <v>0.22</v>
      </c>
      <c r="R2896" s="189">
        <v>0.28399999999999997</v>
      </c>
      <c r="S2896" s="189">
        <v>6.4000000000000001E-2</v>
      </c>
      <c r="T2896" s="189">
        <v>0.104</v>
      </c>
      <c r="U2896" s="189">
        <v>1.2999999999999999E-2</v>
      </c>
      <c r="V2896" s="189">
        <v>3.5000000000000003E-2</v>
      </c>
      <c r="W2896" s="189">
        <v>0.27600000000000002</v>
      </c>
      <c r="X2896" s="189">
        <v>0.34499999999999997</v>
      </c>
      <c r="Y2896" s="189">
        <v>1E-3</v>
      </c>
      <c r="Z2896" s="189">
        <v>1.2999999999999999E-2</v>
      </c>
      <c r="AA2896" s="189">
        <v>7.0000000000000001E-3</v>
      </c>
      <c r="AB2896" s="189">
        <v>2.4E-2</v>
      </c>
    </row>
    <row r="2897" spans="1:28" x14ac:dyDescent="0.25">
      <c r="A2897" s="94" t="s">
        <v>4410</v>
      </c>
      <c r="B2897" s="189">
        <v>0.24326833797585887</v>
      </c>
      <c r="C2897" s="189">
        <v>0.50324976787372333</v>
      </c>
      <c r="D2897" s="189">
        <v>0.12256267409470752</v>
      </c>
      <c r="E2897" s="189">
        <v>3.7140204271123488E-2</v>
      </c>
      <c r="F2897" s="189">
        <v>2.7855153203342618E-3</v>
      </c>
      <c r="G2897" s="189">
        <v>4.36397400185701E-2</v>
      </c>
      <c r="H2897" s="189">
        <v>2.7855153203342618E-3</v>
      </c>
      <c r="I2897" s="189">
        <v>4.456824512534819E-2</v>
      </c>
      <c r="J2897" s="188">
        <v>1</v>
      </c>
      <c r="K2897" s="190">
        <v>1077</v>
      </c>
      <c r="L2897" s="94"/>
      <c r="M2897" s="189">
        <v>0.219</v>
      </c>
      <c r="N2897" s="189">
        <v>0.27</v>
      </c>
      <c r="O2897" s="189">
        <v>0.47299999999999998</v>
      </c>
      <c r="P2897" s="189">
        <v>0.53300000000000003</v>
      </c>
      <c r="Q2897" s="189">
        <v>0.104</v>
      </c>
      <c r="R2897" s="189">
        <v>0.14399999999999999</v>
      </c>
      <c r="S2897" s="189">
        <v>2.7E-2</v>
      </c>
      <c r="T2897" s="189">
        <v>0.05</v>
      </c>
      <c r="U2897" s="189">
        <v>1E-3</v>
      </c>
      <c r="V2897" s="189">
        <v>8.0000000000000002E-3</v>
      </c>
      <c r="W2897" s="189">
        <v>3.3000000000000002E-2</v>
      </c>
      <c r="X2897" s="189">
        <v>5.8000000000000003E-2</v>
      </c>
      <c r="Y2897" s="189">
        <v>1E-3</v>
      </c>
      <c r="Z2897" s="189">
        <v>8.0000000000000002E-3</v>
      </c>
      <c r="AA2897" s="189">
        <v>3.4000000000000002E-2</v>
      </c>
      <c r="AB2897" s="189">
        <v>5.8999999999999997E-2</v>
      </c>
    </row>
    <row r="2898" spans="1:28" x14ac:dyDescent="0.25">
      <c r="A2898" s="94" t="s">
        <v>4411</v>
      </c>
      <c r="B2898" s="189" t="s">
        <v>143</v>
      </c>
      <c r="C2898" s="189">
        <v>0.18090452261306533</v>
      </c>
      <c r="D2898" s="189">
        <v>0.34673366834170855</v>
      </c>
      <c r="E2898" s="189">
        <v>0.19095477386934673</v>
      </c>
      <c r="F2898" s="189">
        <v>1.0050251256281407E-2</v>
      </c>
      <c r="G2898" s="189">
        <v>0.23618090452261306</v>
      </c>
      <c r="H2898" s="189">
        <v>2.0100502512562814E-2</v>
      </c>
      <c r="I2898" s="189">
        <v>1.507537688442211E-2</v>
      </c>
      <c r="J2898" s="188">
        <v>0.99999999999999989</v>
      </c>
      <c r="K2898" s="190">
        <v>199</v>
      </c>
      <c r="L2898" s="94"/>
      <c r="M2898" s="189" t="s">
        <v>143</v>
      </c>
      <c r="N2898" s="189" t="s">
        <v>143</v>
      </c>
      <c r="O2898" s="189">
        <v>0.13400000000000001</v>
      </c>
      <c r="P2898" s="189">
        <v>0.24</v>
      </c>
      <c r="Q2898" s="189">
        <v>0.28399999999999997</v>
      </c>
      <c r="R2898" s="189">
        <v>0.41499999999999998</v>
      </c>
      <c r="S2898" s="189">
        <v>0.14199999999999999</v>
      </c>
      <c r="T2898" s="189">
        <v>0.251</v>
      </c>
      <c r="U2898" s="189">
        <v>3.0000000000000001E-3</v>
      </c>
      <c r="V2898" s="189">
        <v>3.5999999999999997E-2</v>
      </c>
      <c r="W2898" s="189">
        <v>0.183</v>
      </c>
      <c r="X2898" s="189">
        <v>0.3</v>
      </c>
      <c r="Y2898" s="189">
        <v>8.0000000000000002E-3</v>
      </c>
      <c r="Z2898" s="189">
        <v>5.0999999999999997E-2</v>
      </c>
      <c r="AA2898" s="189">
        <v>5.0000000000000001E-3</v>
      </c>
      <c r="AB2898" s="189">
        <v>4.2999999999999997E-2</v>
      </c>
    </row>
    <row r="2899" spans="1:28" x14ac:dyDescent="0.25">
      <c r="A2899" s="94" t="s">
        <v>4412</v>
      </c>
      <c r="B2899" s="189" t="s">
        <v>143</v>
      </c>
      <c r="C2899" s="189">
        <v>0.25896860986547088</v>
      </c>
      <c r="D2899" s="189">
        <v>0.19506726457399104</v>
      </c>
      <c r="E2899" s="189">
        <v>0.13452914798206278</v>
      </c>
      <c r="F2899" s="189">
        <v>1.5695067264573991E-2</v>
      </c>
      <c r="G2899" s="189">
        <v>0.37331838565022424</v>
      </c>
      <c r="H2899" s="189">
        <v>8.9686098654708519E-3</v>
      </c>
      <c r="I2899" s="189">
        <v>1.3452914798206279E-2</v>
      </c>
      <c r="J2899" s="188">
        <v>1</v>
      </c>
      <c r="K2899" s="190">
        <v>892</v>
      </c>
      <c r="L2899" s="94"/>
      <c r="M2899" s="189" t="s">
        <v>143</v>
      </c>
      <c r="N2899" s="189" t="s">
        <v>143</v>
      </c>
      <c r="O2899" s="189">
        <v>0.23100000000000001</v>
      </c>
      <c r="P2899" s="189">
        <v>0.28899999999999998</v>
      </c>
      <c r="Q2899" s="189">
        <v>0.17</v>
      </c>
      <c r="R2899" s="189">
        <v>0.222</v>
      </c>
      <c r="S2899" s="189">
        <v>0.114</v>
      </c>
      <c r="T2899" s="189">
        <v>0.158</v>
      </c>
      <c r="U2899" s="189">
        <v>8.9999999999999993E-3</v>
      </c>
      <c r="V2899" s="189">
        <v>2.5999999999999999E-2</v>
      </c>
      <c r="W2899" s="189">
        <v>0.34200000000000003</v>
      </c>
      <c r="X2899" s="189">
        <v>0.40600000000000003</v>
      </c>
      <c r="Y2899" s="189">
        <v>5.0000000000000001E-3</v>
      </c>
      <c r="Z2899" s="189">
        <v>1.7999999999999999E-2</v>
      </c>
      <c r="AA2899" s="189">
        <v>8.0000000000000002E-3</v>
      </c>
      <c r="AB2899" s="189">
        <v>2.3E-2</v>
      </c>
    </row>
    <row r="2900" spans="1:28" x14ac:dyDescent="0.25">
      <c r="A2900" s="94" t="s">
        <v>4413</v>
      </c>
      <c r="B2900" s="189" t="s">
        <v>143</v>
      </c>
      <c r="C2900" s="189">
        <v>0.5300546448087432</v>
      </c>
      <c r="D2900" s="189">
        <v>0.26775956284153007</v>
      </c>
      <c r="E2900" s="189">
        <v>8.7431693989071038E-2</v>
      </c>
      <c r="F2900" s="189">
        <v>5.4644808743169399E-3</v>
      </c>
      <c r="G2900" s="189">
        <v>3.825136612021858E-2</v>
      </c>
      <c r="H2900" s="189" t="s">
        <v>143</v>
      </c>
      <c r="I2900" s="189">
        <v>7.1038251366120214E-2</v>
      </c>
      <c r="J2900" s="188">
        <v>1</v>
      </c>
      <c r="K2900" s="190">
        <v>183</v>
      </c>
      <c r="L2900" s="94"/>
      <c r="M2900" s="189" t="s">
        <v>143</v>
      </c>
      <c r="N2900" s="189" t="s">
        <v>143</v>
      </c>
      <c r="O2900" s="189">
        <v>0.45800000000000002</v>
      </c>
      <c r="P2900" s="189">
        <v>0.60099999999999998</v>
      </c>
      <c r="Q2900" s="189">
        <v>0.20899999999999999</v>
      </c>
      <c r="R2900" s="189">
        <v>0.33600000000000002</v>
      </c>
      <c r="S2900" s="189">
        <v>5.5E-2</v>
      </c>
      <c r="T2900" s="189">
        <v>0.13700000000000001</v>
      </c>
      <c r="U2900" s="189">
        <v>1E-3</v>
      </c>
      <c r="V2900" s="189">
        <v>0.03</v>
      </c>
      <c r="W2900" s="189">
        <v>1.9E-2</v>
      </c>
      <c r="X2900" s="189">
        <v>7.6999999999999999E-2</v>
      </c>
      <c r="Y2900" s="189" t="s">
        <v>143</v>
      </c>
      <c r="Z2900" s="189" t="s">
        <v>143</v>
      </c>
      <c r="AA2900" s="189">
        <v>4.2000000000000003E-2</v>
      </c>
      <c r="AB2900" s="189">
        <v>0.11799999999999999</v>
      </c>
    </row>
    <row r="2901" spans="1:28" x14ac:dyDescent="0.25">
      <c r="A2901" s="94" t="s">
        <v>4414</v>
      </c>
      <c r="B2901" s="189" t="s">
        <v>143</v>
      </c>
      <c r="C2901" s="189">
        <v>0.23636363636363636</v>
      </c>
      <c r="D2901" s="189">
        <v>0.28727272727272729</v>
      </c>
      <c r="E2901" s="189">
        <v>0.10909090909090909</v>
      </c>
      <c r="F2901" s="189">
        <v>1.4545454545454545E-2</v>
      </c>
      <c r="G2901" s="189">
        <v>0.32</v>
      </c>
      <c r="H2901" s="189">
        <v>3.6363636363636364E-3</v>
      </c>
      <c r="I2901" s="189">
        <v>2.9090909090909091E-2</v>
      </c>
      <c r="J2901" s="188">
        <v>1</v>
      </c>
      <c r="K2901" s="190">
        <v>275</v>
      </c>
      <c r="L2901" s="94"/>
      <c r="M2901" s="189" t="s">
        <v>143</v>
      </c>
      <c r="N2901" s="189" t="s">
        <v>143</v>
      </c>
      <c r="O2901" s="189">
        <v>0.19</v>
      </c>
      <c r="P2901" s="189">
        <v>0.28999999999999998</v>
      </c>
      <c r="Q2901" s="189">
        <v>0.23699999999999999</v>
      </c>
      <c r="R2901" s="189">
        <v>0.34300000000000003</v>
      </c>
      <c r="S2901" s="189">
        <v>7.6999999999999999E-2</v>
      </c>
      <c r="T2901" s="189">
        <v>0.151</v>
      </c>
      <c r="U2901" s="189">
        <v>6.0000000000000001E-3</v>
      </c>
      <c r="V2901" s="189">
        <v>3.6999999999999998E-2</v>
      </c>
      <c r="W2901" s="189">
        <v>0.26800000000000002</v>
      </c>
      <c r="X2901" s="189">
        <v>0.377</v>
      </c>
      <c r="Y2901" s="189">
        <v>1E-3</v>
      </c>
      <c r="Z2901" s="189">
        <v>0.02</v>
      </c>
      <c r="AA2901" s="189">
        <v>1.4999999999999999E-2</v>
      </c>
      <c r="AB2901" s="189">
        <v>5.6000000000000001E-2</v>
      </c>
    </row>
    <row r="2902" spans="1:28" x14ac:dyDescent="0.25">
      <c r="A2902" s="94" t="s">
        <v>4415</v>
      </c>
      <c r="B2902" s="189" t="s">
        <v>143</v>
      </c>
      <c r="C2902" s="189">
        <v>0.38124999999999998</v>
      </c>
      <c r="D2902" s="189">
        <v>0.19375000000000001</v>
      </c>
      <c r="E2902" s="189">
        <v>8.1250000000000003E-2</v>
      </c>
      <c r="F2902" s="189">
        <v>5.6250000000000001E-2</v>
      </c>
      <c r="G2902" s="189">
        <v>0.25</v>
      </c>
      <c r="H2902" s="189">
        <v>1.2500000000000001E-2</v>
      </c>
      <c r="I2902" s="189">
        <v>2.5000000000000001E-2</v>
      </c>
      <c r="J2902" s="188">
        <v>1</v>
      </c>
      <c r="K2902" s="190">
        <v>160</v>
      </c>
      <c r="L2902" s="94"/>
      <c r="M2902" s="189" t="s">
        <v>143</v>
      </c>
      <c r="N2902" s="189" t="s">
        <v>143</v>
      </c>
      <c r="O2902" s="189">
        <v>0.31</v>
      </c>
      <c r="P2902" s="189">
        <v>0.45800000000000002</v>
      </c>
      <c r="Q2902" s="189">
        <v>0.14000000000000001</v>
      </c>
      <c r="R2902" s="189">
        <v>0.26200000000000001</v>
      </c>
      <c r="S2902" s="189">
        <v>4.8000000000000001E-2</v>
      </c>
      <c r="T2902" s="189">
        <v>0.13400000000000001</v>
      </c>
      <c r="U2902" s="189">
        <v>0.03</v>
      </c>
      <c r="V2902" s="189">
        <v>0.10299999999999999</v>
      </c>
      <c r="W2902" s="189">
        <v>0.189</v>
      </c>
      <c r="X2902" s="189">
        <v>0.32200000000000001</v>
      </c>
      <c r="Y2902" s="189">
        <v>3.0000000000000001E-3</v>
      </c>
      <c r="Z2902" s="189">
        <v>4.3999999999999997E-2</v>
      </c>
      <c r="AA2902" s="189">
        <v>0.01</v>
      </c>
      <c r="AB2902" s="189">
        <v>6.3E-2</v>
      </c>
    </row>
    <row r="2903" spans="1:28" x14ac:dyDescent="0.25">
      <c r="A2903" s="94" t="s">
        <v>4416</v>
      </c>
      <c r="B2903" s="189" t="s">
        <v>143</v>
      </c>
      <c r="C2903" s="189">
        <v>0.12621359223300971</v>
      </c>
      <c r="D2903" s="189">
        <v>0.1941747572815534</v>
      </c>
      <c r="E2903" s="189">
        <v>9.2233009708737865E-2</v>
      </c>
      <c r="F2903" s="189">
        <v>3.3980582524271843E-2</v>
      </c>
      <c r="G2903" s="189">
        <v>0.50485436893203883</v>
      </c>
      <c r="H2903" s="189">
        <v>3.8834951456310676E-2</v>
      </c>
      <c r="I2903" s="189">
        <v>9.7087378640776691E-3</v>
      </c>
      <c r="J2903" s="188">
        <v>1</v>
      </c>
      <c r="K2903" s="190">
        <v>206</v>
      </c>
      <c r="L2903" s="94"/>
      <c r="M2903" s="189" t="s">
        <v>143</v>
      </c>
      <c r="N2903" s="189" t="s">
        <v>143</v>
      </c>
      <c r="O2903" s="189">
        <v>8.7999999999999995E-2</v>
      </c>
      <c r="P2903" s="189">
        <v>0.17899999999999999</v>
      </c>
      <c r="Q2903" s="189">
        <v>0.14599999999999999</v>
      </c>
      <c r="R2903" s="189">
        <v>0.254</v>
      </c>
      <c r="S2903" s="189">
        <v>0.06</v>
      </c>
      <c r="T2903" s="189">
        <v>0.14000000000000001</v>
      </c>
      <c r="U2903" s="189">
        <v>1.7000000000000001E-2</v>
      </c>
      <c r="V2903" s="189">
        <v>6.8000000000000005E-2</v>
      </c>
      <c r="W2903" s="189">
        <v>0.437</v>
      </c>
      <c r="X2903" s="189">
        <v>0.57199999999999995</v>
      </c>
      <c r="Y2903" s="189">
        <v>0.02</v>
      </c>
      <c r="Z2903" s="189">
        <v>7.4999999999999997E-2</v>
      </c>
      <c r="AA2903" s="189">
        <v>3.0000000000000001E-3</v>
      </c>
      <c r="AB2903" s="189">
        <v>3.5000000000000003E-2</v>
      </c>
    </row>
    <row r="2904" spans="1:28" x14ac:dyDescent="0.25">
      <c r="A2904" s="94" t="s">
        <v>4417</v>
      </c>
      <c r="B2904" s="189" t="s">
        <v>143</v>
      </c>
      <c r="C2904" s="189">
        <v>0.45684803001876173</v>
      </c>
      <c r="D2904" s="189">
        <v>0.33395872420262662</v>
      </c>
      <c r="E2904" s="189">
        <v>6.2851782363977482E-2</v>
      </c>
      <c r="F2904" s="189">
        <v>1.876172607879925E-3</v>
      </c>
      <c r="G2904" s="189">
        <v>0.11819887429643527</v>
      </c>
      <c r="H2904" s="189">
        <v>2.8142589118198874E-3</v>
      </c>
      <c r="I2904" s="189">
        <v>2.3452157598499061E-2</v>
      </c>
      <c r="J2904" s="188">
        <v>1</v>
      </c>
      <c r="K2904" s="190">
        <v>1066</v>
      </c>
      <c r="L2904" s="94"/>
      <c r="M2904" s="189" t="s">
        <v>143</v>
      </c>
      <c r="N2904" s="189" t="s">
        <v>143</v>
      </c>
      <c r="O2904" s="189">
        <v>0.42699999999999999</v>
      </c>
      <c r="P2904" s="189">
        <v>0.48699999999999999</v>
      </c>
      <c r="Q2904" s="189">
        <v>0.30599999999999999</v>
      </c>
      <c r="R2904" s="189">
        <v>0.36299999999999999</v>
      </c>
      <c r="S2904" s="189">
        <v>0.05</v>
      </c>
      <c r="T2904" s="189">
        <v>7.9000000000000001E-2</v>
      </c>
      <c r="U2904" s="189">
        <v>1E-3</v>
      </c>
      <c r="V2904" s="189">
        <v>7.0000000000000001E-3</v>
      </c>
      <c r="W2904" s="189">
        <v>0.1</v>
      </c>
      <c r="X2904" s="189">
        <v>0.13900000000000001</v>
      </c>
      <c r="Y2904" s="189">
        <v>1E-3</v>
      </c>
      <c r="Z2904" s="189">
        <v>8.0000000000000002E-3</v>
      </c>
      <c r="AA2904" s="189">
        <v>1.6E-2</v>
      </c>
      <c r="AB2904" s="189">
        <v>3.4000000000000002E-2</v>
      </c>
    </row>
    <row r="2905" spans="1:28" x14ac:dyDescent="0.25">
      <c r="A2905" s="94" t="s">
        <v>4418</v>
      </c>
      <c r="B2905" s="189" t="s">
        <v>143</v>
      </c>
      <c r="C2905" s="189">
        <v>0.55392156862745101</v>
      </c>
      <c r="D2905" s="189">
        <v>0.25490196078431371</v>
      </c>
      <c r="E2905" s="189">
        <v>6.8627450980392163E-2</v>
      </c>
      <c r="F2905" s="189">
        <v>9.8039215686274508E-3</v>
      </c>
      <c r="G2905" s="189">
        <v>8.3333333333333329E-2</v>
      </c>
      <c r="H2905" s="189">
        <v>4.9019607843137254E-3</v>
      </c>
      <c r="I2905" s="189">
        <v>2.4509803921568627E-2</v>
      </c>
      <c r="J2905" s="188">
        <v>1</v>
      </c>
      <c r="K2905" s="190">
        <v>204</v>
      </c>
      <c r="L2905" s="94"/>
      <c r="M2905" s="189" t="s">
        <v>143</v>
      </c>
      <c r="N2905" s="189" t="s">
        <v>143</v>
      </c>
      <c r="O2905" s="189">
        <v>0.48499999999999999</v>
      </c>
      <c r="P2905" s="189">
        <v>0.621</v>
      </c>
      <c r="Q2905" s="189">
        <v>0.2</v>
      </c>
      <c r="R2905" s="189">
        <v>0.31900000000000001</v>
      </c>
      <c r="S2905" s="189">
        <v>4.1000000000000002E-2</v>
      </c>
      <c r="T2905" s="189">
        <v>0.112</v>
      </c>
      <c r="U2905" s="189">
        <v>3.0000000000000001E-3</v>
      </c>
      <c r="V2905" s="189">
        <v>3.5000000000000003E-2</v>
      </c>
      <c r="W2905" s="189">
        <v>5.2999999999999999E-2</v>
      </c>
      <c r="X2905" s="189">
        <v>0.129</v>
      </c>
      <c r="Y2905" s="189">
        <v>1E-3</v>
      </c>
      <c r="Z2905" s="189">
        <v>2.7E-2</v>
      </c>
      <c r="AA2905" s="189">
        <v>1.0999999999999999E-2</v>
      </c>
      <c r="AB2905" s="189">
        <v>5.6000000000000001E-2</v>
      </c>
    </row>
    <row r="2906" spans="1:28" x14ac:dyDescent="0.25">
      <c r="A2906" s="94" t="s">
        <v>4419</v>
      </c>
      <c r="B2906" s="189">
        <v>6.0564910374796305E-2</v>
      </c>
      <c r="C2906" s="189">
        <v>0.33532500452652542</v>
      </c>
      <c r="D2906" s="189">
        <v>0.23827629911280102</v>
      </c>
      <c r="E2906" s="189">
        <v>8.9625203693644753E-2</v>
      </c>
      <c r="F2906" s="189">
        <v>1.5571247510411008E-2</v>
      </c>
      <c r="G2906" s="189">
        <v>0.23881948216548976</v>
      </c>
      <c r="H2906" s="189">
        <v>5.4318305268875608E-3</v>
      </c>
      <c r="I2906" s="189">
        <v>1.6386022089444143E-2</v>
      </c>
      <c r="J2906" s="188">
        <v>1</v>
      </c>
      <c r="K2906" s="190">
        <v>11046</v>
      </c>
      <c r="L2906" s="94"/>
      <c r="M2906" s="189">
        <v>5.6000000000000001E-2</v>
      </c>
      <c r="N2906" s="189">
        <v>6.5000000000000002E-2</v>
      </c>
      <c r="O2906" s="189">
        <v>0.32700000000000001</v>
      </c>
      <c r="P2906" s="189">
        <v>0.34399999999999997</v>
      </c>
      <c r="Q2906" s="189">
        <v>0.23</v>
      </c>
      <c r="R2906" s="189">
        <v>0.246</v>
      </c>
      <c r="S2906" s="189">
        <v>8.4000000000000005E-2</v>
      </c>
      <c r="T2906" s="189">
        <v>9.5000000000000001E-2</v>
      </c>
      <c r="U2906" s="189">
        <v>1.2999999999999999E-2</v>
      </c>
      <c r="V2906" s="189">
        <v>1.7999999999999999E-2</v>
      </c>
      <c r="W2906" s="189">
        <v>0.23100000000000001</v>
      </c>
      <c r="X2906" s="189">
        <v>0.247</v>
      </c>
      <c r="Y2906" s="189">
        <v>4.0000000000000001E-3</v>
      </c>
      <c r="Z2906" s="189">
        <v>7.0000000000000001E-3</v>
      </c>
      <c r="AA2906" s="189">
        <v>1.4E-2</v>
      </c>
      <c r="AB2906" s="189">
        <v>1.9E-2</v>
      </c>
    </row>
    <row r="2907" spans="1:28" x14ac:dyDescent="0.25">
      <c r="A2907" s="94" t="s">
        <v>4420</v>
      </c>
      <c r="B2907" s="189" t="s">
        <v>143</v>
      </c>
      <c r="C2907" s="189">
        <v>0.40666666666666668</v>
      </c>
      <c r="D2907" s="189">
        <v>0.22333333333333333</v>
      </c>
      <c r="E2907" s="189">
        <v>0.14000000000000001</v>
      </c>
      <c r="F2907" s="189">
        <v>6.6666666666666671E-3</v>
      </c>
      <c r="G2907" s="189">
        <v>0.20333333333333334</v>
      </c>
      <c r="H2907" s="189">
        <v>3.3333333333333335E-3</v>
      </c>
      <c r="I2907" s="189">
        <v>1.6666666666666666E-2</v>
      </c>
      <c r="J2907" s="188">
        <v>1</v>
      </c>
      <c r="K2907" s="190">
        <v>300</v>
      </c>
      <c r="L2907" s="94"/>
      <c r="M2907" s="189" t="s">
        <v>143</v>
      </c>
      <c r="N2907" s="189" t="s">
        <v>143</v>
      </c>
      <c r="O2907" s="189">
        <v>0.35299999999999998</v>
      </c>
      <c r="P2907" s="189">
        <v>0.46300000000000002</v>
      </c>
      <c r="Q2907" s="189">
        <v>0.18</v>
      </c>
      <c r="R2907" s="189">
        <v>0.27400000000000002</v>
      </c>
      <c r="S2907" s="189">
        <v>0.105</v>
      </c>
      <c r="T2907" s="189">
        <v>0.184</v>
      </c>
      <c r="U2907" s="189">
        <v>2E-3</v>
      </c>
      <c r="V2907" s="189">
        <v>2.4E-2</v>
      </c>
      <c r="W2907" s="189">
        <v>0.16200000000000001</v>
      </c>
      <c r="X2907" s="189">
        <v>0.252</v>
      </c>
      <c r="Y2907" s="189">
        <v>1E-3</v>
      </c>
      <c r="Z2907" s="189">
        <v>1.9E-2</v>
      </c>
      <c r="AA2907" s="189">
        <v>7.0000000000000001E-3</v>
      </c>
      <c r="AB2907" s="189">
        <v>3.7999999999999999E-2</v>
      </c>
    </row>
    <row r="2908" spans="1:28" x14ac:dyDescent="0.25">
      <c r="A2908" s="94" t="s">
        <v>4421</v>
      </c>
      <c r="B2908" s="189" t="s">
        <v>143</v>
      </c>
      <c r="C2908" s="189">
        <v>0.14331210191082802</v>
      </c>
      <c r="D2908" s="189">
        <v>0.14012738853503184</v>
      </c>
      <c r="E2908" s="189">
        <v>6.0509554140127389E-2</v>
      </c>
      <c r="F2908" s="189" t="s">
        <v>143</v>
      </c>
      <c r="G2908" s="189">
        <v>0.59235668789808915</v>
      </c>
      <c r="H2908" s="189">
        <v>3.8216560509554139E-2</v>
      </c>
      <c r="I2908" s="189">
        <v>2.5477707006369428E-2</v>
      </c>
      <c r="J2908" s="188">
        <v>1</v>
      </c>
      <c r="K2908" s="190">
        <v>314</v>
      </c>
      <c r="L2908" s="94"/>
      <c r="M2908" s="189" t="s">
        <v>143</v>
      </c>
      <c r="N2908" s="189" t="s">
        <v>143</v>
      </c>
      <c r="O2908" s="189">
        <v>0.109</v>
      </c>
      <c r="P2908" s="189">
        <v>0.186</v>
      </c>
      <c r="Q2908" s="189">
        <v>0.106</v>
      </c>
      <c r="R2908" s="189">
        <v>0.183</v>
      </c>
      <c r="S2908" s="189">
        <v>3.9E-2</v>
      </c>
      <c r="T2908" s="189">
        <v>9.2999999999999999E-2</v>
      </c>
      <c r="U2908" s="189" t="s">
        <v>143</v>
      </c>
      <c r="V2908" s="189" t="s">
        <v>143</v>
      </c>
      <c r="W2908" s="189">
        <v>0.53700000000000003</v>
      </c>
      <c r="X2908" s="189">
        <v>0.64500000000000002</v>
      </c>
      <c r="Y2908" s="189">
        <v>2.1999999999999999E-2</v>
      </c>
      <c r="Z2908" s="189">
        <v>6.6000000000000003E-2</v>
      </c>
      <c r="AA2908" s="189">
        <v>1.2999999999999999E-2</v>
      </c>
      <c r="AB2908" s="189">
        <v>4.9000000000000002E-2</v>
      </c>
    </row>
    <row r="2909" spans="1:28" x14ac:dyDescent="0.25">
      <c r="A2909" s="94" t="s">
        <v>4422</v>
      </c>
      <c r="B2909" s="189">
        <v>2.425222312045271E-3</v>
      </c>
      <c r="C2909" s="189" t="s">
        <v>143</v>
      </c>
      <c r="D2909" s="189">
        <v>0.56103476151980602</v>
      </c>
      <c r="E2909" s="189">
        <v>0.38156831042845596</v>
      </c>
      <c r="F2909" s="189">
        <v>1.6168148746968473E-2</v>
      </c>
      <c r="G2909" s="189">
        <v>1.3742926434923201E-2</v>
      </c>
      <c r="H2909" s="189" t="s">
        <v>143</v>
      </c>
      <c r="I2909" s="189">
        <v>2.5060630557801132E-2</v>
      </c>
      <c r="J2909" s="188">
        <v>1</v>
      </c>
      <c r="K2909" s="190">
        <v>1237</v>
      </c>
      <c r="L2909" s="94"/>
      <c r="M2909" s="189">
        <v>1E-3</v>
      </c>
      <c r="N2909" s="189">
        <v>7.0000000000000001E-3</v>
      </c>
      <c r="O2909" s="189" t="s">
        <v>143</v>
      </c>
      <c r="P2909" s="189" t="s">
        <v>143</v>
      </c>
      <c r="Q2909" s="189">
        <v>0.53300000000000003</v>
      </c>
      <c r="R2909" s="189">
        <v>0.58799999999999997</v>
      </c>
      <c r="S2909" s="189">
        <v>0.35499999999999998</v>
      </c>
      <c r="T2909" s="189">
        <v>0.40899999999999997</v>
      </c>
      <c r="U2909" s="189">
        <v>0.01</v>
      </c>
      <c r="V2909" s="189">
        <v>2.5000000000000001E-2</v>
      </c>
      <c r="W2909" s="189">
        <v>8.9999999999999993E-3</v>
      </c>
      <c r="X2909" s="189">
        <v>2.1999999999999999E-2</v>
      </c>
      <c r="Y2909" s="189" t="s">
        <v>143</v>
      </c>
      <c r="Z2909" s="189" t="s">
        <v>143</v>
      </c>
      <c r="AA2909" s="189">
        <v>1.7999999999999999E-2</v>
      </c>
      <c r="AB2909" s="189">
        <v>3.5000000000000003E-2</v>
      </c>
    </row>
    <row r="2910" spans="1:28" x14ac:dyDescent="0.25">
      <c r="A2910" s="94" t="s">
        <v>4423</v>
      </c>
      <c r="B2910" s="189">
        <v>0.11583333333333333</v>
      </c>
      <c r="C2910" s="189">
        <v>0.30083333333333334</v>
      </c>
      <c r="D2910" s="189">
        <v>0.21916666666666668</v>
      </c>
      <c r="E2910" s="189">
        <v>6.5833333333333327E-2</v>
      </c>
      <c r="F2910" s="189">
        <v>3.0833333333333334E-2</v>
      </c>
      <c r="G2910" s="189">
        <v>0.25333333333333335</v>
      </c>
      <c r="H2910" s="189">
        <v>5.0000000000000001E-3</v>
      </c>
      <c r="I2910" s="189">
        <v>9.1666666666666667E-3</v>
      </c>
      <c r="J2910" s="188">
        <v>1</v>
      </c>
      <c r="K2910" s="190">
        <v>1200</v>
      </c>
      <c r="L2910" s="94"/>
      <c r="M2910" s="189">
        <v>9.9000000000000005E-2</v>
      </c>
      <c r="N2910" s="189">
        <v>0.13500000000000001</v>
      </c>
      <c r="O2910" s="189">
        <v>0.27600000000000002</v>
      </c>
      <c r="P2910" s="189">
        <v>0.32700000000000001</v>
      </c>
      <c r="Q2910" s="189">
        <v>0.19700000000000001</v>
      </c>
      <c r="R2910" s="189">
        <v>0.24299999999999999</v>
      </c>
      <c r="S2910" s="189">
        <v>5.2999999999999999E-2</v>
      </c>
      <c r="T2910" s="189">
        <v>8.1000000000000003E-2</v>
      </c>
      <c r="U2910" s="189">
        <v>2.1999999999999999E-2</v>
      </c>
      <c r="V2910" s="189">
        <v>4.2000000000000003E-2</v>
      </c>
      <c r="W2910" s="189">
        <v>0.23</v>
      </c>
      <c r="X2910" s="189">
        <v>0.27900000000000003</v>
      </c>
      <c r="Y2910" s="189">
        <v>2E-3</v>
      </c>
      <c r="Z2910" s="189">
        <v>1.0999999999999999E-2</v>
      </c>
      <c r="AA2910" s="189">
        <v>5.0000000000000001E-3</v>
      </c>
      <c r="AB2910" s="189">
        <v>1.6E-2</v>
      </c>
    </row>
    <row r="2911" spans="1:28" x14ac:dyDescent="0.25">
      <c r="A2911" s="94" t="s">
        <v>4424</v>
      </c>
      <c r="B2911" s="189">
        <v>0.31057810578105782</v>
      </c>
      <c r="C2911" s="189">
        <v>0.53013530135301357</v>
      </c>
      <c r="D2911" s="189">
        <v>6.519065190651907E-2</v>
      </c>
      <c r="E2911" s="189">
        <v>2.1525215252152521E-2</v>
      </c>
      <c r="F2911" s="189">
        <v>6.1500615006150063E-4</v>
      </c>
      <c r="G2911" s="189">
        <v>4.0590405904059039E-2</v>
      </c>
      <c r="H2911" s="189">
        <v>4.3050430504305041E-3</v>
      </c>
      <c r="I2911" s="189">
        <v>2.7060270602706028E-2</v>
      </c>
      <c r="J2911" s="188">
        <v>1.0000000000000002</v>
      </c>
      <c r="K2911" s="190">
        <v>1626</v>
      </c>
      <c r="L2911" s="94"/>
      <c r="M2911" s="189">
        <v>0.28899999999999998</v>
      </c>
      <c r="N2911" s="189">
        <v>0.33300000000000002</v>
      </c>
      <c r="O2911" s="189">
        <v>0.50600000000000001</v>
      </c>
      <c r="P2911" s="189">
        <v>0.55400000000000005</v>
      </c>
      <c r="Q2911" s="189">
        <v>5.3999999999999999E-2</v>
      </c>
      <c r="R2911" s="189">
        <v>7.8E-2</v>
      </c>
      <c r="S2911" s="189">
        <v>1.6E-2</v>
      </c>
      <c r="T2911" s="189">
        <v>0.03</v>
      </c>
      <c r="U2911" s="189">
        <v>0</v>
      </c>
      <c r="V2911" s="189">
        <v>3.0000000000000001E-3</v>
      </c>
      <c r="W2911" s="189">
        <v>3.2000000000000001E-2</v>
      </c>
      <c r="X2911" s="189">
        <v>5.0999999999999997E-2</v>
      </c>
      <c r="Y2911" s="189">
        <v>2E-3</v>
      </c>
      <c r="Z2911" s="189">
        <v>8.9999999999999993E-3</v>
      </c>
      <c r="AA2911" s="189">
        <v>0.02</v>
      </c>
      <c r="AB2911" s="189">
        <v>3.5999999999999997E-2</v>
      </c>
    </row>
    <row r="2912" spans="1:28" x14ac:dyDescent="0.25">
      <c r="A2912" s="94" t="s">
        <v>4425</v>
      </c>
      <c r="B2912" s="189" t="s">
        <v>143</v>
      </c>
      <c r="C2912" s="189">
        <v>0.30555555555555558</v>
      </c>
      <c r="D2912" s="189">
        <v>0.30555555555555558</v>
      </c>
      <c r="E2912" s="189">
        <v>0.1361111111111111</v>
      </c>
      <c r="F2912" s="189">
        <v>2.7777777777777779E-3</v>
      </c>
      <c r="G2912" s="189">
        <v>0.24166666666666667</v>
      </c>
      <c r="H2912" s="189">
        <v>8.3333333333333332E-3</v>
      </c>
      <c r="I2912" s="189" t="s">
        <v>143</v>
      </c>
      <c r="J2912" s="188">
        <v>1</v>
      </c>
      <c r="K2912" s="190">
        <v>360</v>
      </c>
      <c r="L2912" s="94"/>
      <c r="M2912" s="189" t="s">
        <v>143</v>
      </c>
      <c r="N2912" s="189" t="s">
        <v>143</v>
      </c>
      <c r="O2912" s="189">
        <v>0.26</v>
      </c>
      <c r="P2912" s="189">
        <v>0.35499999999999998</v>
      </c>
      <c r="Q2912" s="189">
        <v>0.26</v>
      </c>
      <c r="R2912" s="189">
        <v>0.35499999999999998</v>
      </c>
      <c r="S2912" s="189">
        <v>0.105</v>
      </c>
      <c r="T2912" s="189">
        <v>0.17499999999999999</v>
      </c>
      <c r="U2912" s="189">
        <v>0</v>
      </c>
      <c r="V2912" s="189">
        <v>1.6E-2</v>
      </c>
      <c r="W2912" s="189">
        <v>0.2</v>
      </c>
      <c r="X2912" s="189">
        <v>0.28799999999999998</v>
      </c>
      <c r="Y2912" s="189">
        <v>3.0000000000000001E-3</v>
      </c>
      <c r="Z2912" s="189">
        <v>2.4E-2</v>
      </c>
      <c r="AA2912" s="189" t="s">
        <v>143</v>
      </c>
      <c r="AB2912" s="189" t="s">
        <v>143</v>
      </c>
    </row>
    <row r="2913" spans="1:28" x14ac:dyDescent="0.25">
      <c r="A2913" s="94" t="s">
        <v>4426</v>
      </c>
      <c r="B2913" s="189" t="s">
        <v>143</v>
      </c>
      <c r="C2913" s="189">
        <v>0.23441247002398083</v>
      </c>
      <c r="D2913" s="189">
        <v>0.22601918465227819</v>
      </c>
      <c r="E2913" s="189">
        <v>0.1157074340527578</v>
      </c>
      <c r="F2913" s="189">
        <v>1.8585131894484411E-2</v>
      </c>
      <c r="G2913" s="189">
        <v>0.38729016786570741</v>
      </c>
      <c r="H2913" s="189">
        <v>5.3956834532374104E-3</v>
      </c>
      <c r="I2913" s="189">
        <v>1.2589928057553957E-2</v>
      </c>
      <c r="J2913" s="188">
        <v>0.99999999999999989</v>
      </c>
      <c r="K2913" s="190">
        <v>1668</v>
      </c>
      <c r="L2913" s="94"/>
      <c r="M2913" s="189" t="s">
        <v>143</v>
      </c>
      <c r="N2913" s="189" t="s">
        <v>143</v>
      </c>
      <c r="O2913" s="189">
        <v>0.215</v>
      </c>
      <c r="P2913" s="189">
        <v>0.255</v>
      </c>
      <c r="Q2913" s="189">
        <v>0.20699999999999999</v>
      </c>
      <c r="R2913" s="189">
        <v>0.247</v>
      </c>
      <c r="S2913" s="189">
        <v>0.10100000000000001</v>
      </c>
      <c r="T2913" s="189">
        <v>0.13200000000000001</v>
      </c>
      <c r="U2913" s="189">
        <v>1.2999999999999999E-2</v>
      </c>
      <c r="V2913" s="189">
        <v>2.5999999999999999E-2</v>
      </c>
      <c r="W2913" s="189">
        <v>0.36399999999999999</v>
      </c>
      <c r="X2913" s="189">
        <v>0.41099999999999998</v>
      </c>
      <c r="Y2913" s="189">
        <v>3.0000000000000001E-3</v>
      </c>
      <c r="Z2913" s="189">
        <v>0.01</v>
      </c>
      <c r="AA2913" s="189">
        <v>8.0000000000000002E-3</v>
      </c>
      <c r="AB2913" s="189">
        <v>1.9E-2</v>
      </c>
    </row>
    <row r="2914" spans="1:28" x14ac:dyDescent="0.25">
      <c r="A2914" s="94" t="s">
        <v>4427</v>
      </c>
      <c r="B2914" s="189" t="s">
        <v>143</v>
      </c>
      <c r="C2914" s="189">
        <v>0.51990049751243783</v>
      </c>
      <c r="D2914" s="189">
        <v>0.32587064676616917</v>
      </c>
      <c r="E2914" s="189">
        <v>6.2189054726368161E-2</v>
      </c>
      <c r="F2914" s="189">
        <v>2.4875621890547263E-3</v>
      </c>
      <c r="G2914" s="189">
        <v>2.9850746268656716E-2</v>
      </c>
      <c r="H2914" s="189" t="s">
        <v>143</v>
      </c>
      <c r="I2914" s="189">
        <v>5.9701492537313432E-2</v>
      </c>
      <c r="J2914" s="188">
        <v>1</v>
      </c>
      <c r="K2914" s="190">
        <v>402</v>
      </c>
      <c r="L2914" s="94"/>
      <c r="M2914" s="189" t="s">
        <v>143</v>
      </c>
      <c r="N2914" s="189" t="s">
        <v>143</v>
      </c>
      <c r="O2914" s="189">
        <v>0.47099999999999997</v>
      </c>
      <c r="P2914" s="189">
        <v>0.56799999999999995</v>
      </c>
      <c r="Q2914" s="189">
        <v>0.28199999999999997</v>
      </c>
      <c r="R2914" s="189">
        <v>0.373</v>
      </c>
      <c r="S2914" s="189">
        <v>4.2000000000000003E-2</v>
      </c>
      <c r="T2914" s="189">
        <v>0.09</v>
      </c>
      <c r="U2914" s="189">
        <v>0</v>
      </c>
      <c r="V2914" s="189">
        <v>1.4E-2</v>
      </c>
      <c r="W2914" s="189">
        <v>1.7000000000000001E-2</v>
      </c>
      <c r="X2914" s="189">
        <v>5.0999999999999997E-2</v>
      </c>
      <c r="Y2914" s="189" t="s">
        <v>143</v>
      </c>
      <c r="Z2914" s="189" t="s">
        <v>143</v>
      </c>
      <c r="AA2914" s="189">
        <v>0.04</v>
      </c>
      <c r="AB2914" s="189">
        <v>8.6999999999999994E-2</v>
      </c>
    </row>
    <row r="2915" spans="1:28" x14ac:dyDescent="0.25">
      <c r="A2915" s="94" t="s">
        <v>4428</v>
      </c>
      <c r="B2915" s="189" t="s">
        <v>143</v>
      </c>
      <c r="C2915" s="189">
        <v>0.24876847290640394</v>
      </c>
      <c r="D2915" s="189">
        <v>0.31773399014778325</v>
      </c>
      <c r="E2915" s="189">
        <v>8.8669950738916259E-2</v>
      </c>
      <c r="F2915" s="189">
        <v>9.852216748768473E-3</v>
      </c>
      <c r="G2915" s="189">
        <v>0.30788177339901479</v>
      </c>
      <c r="H2915" s="189">
        <v>2.4630541871921183E-3</v>
      </c>
      <c r="I2915" s="189">
        <v>2.4630541871921183E-2</v>
      </c>
      <c r="J2915" s="188">
        <v>1</v>
      </c>
      <c r="K2915" s="190">
        <v>406</v>
      </c>
      <c r="L2915" s="94"/>
      <c r="M2915" s="189" t="s">
        <v>143</v>
      </c>
      <c r="N2915" s="189" t="s">
        <v>143</v>
      </c>
      <c r="O2915" s="189">
        <v>0.20899999999999999</v>
      </c>
      <c r="P2915" s="189">
        <v>0.29299999999999998</v>
      </c>
      <c r="Q2915" s="189">
        <v>0.27400000000000002</v>
      </c>
      <c r="R2915" s="189">
        <v>0.36499999999999999</v>
      </c>
      <c r="S2915" s="189">
        <v>6.5000000000000002E-2</v>
      </c>
      <c r="T2915" s="189">
        <v>0.12</v>
      </c>
      <c r="U2915" s="189">
        <v>4.0000000000000001E-3</v>
      </c>
      <c r="V2915" s="189">
        <v>2.5000000000000001E-2</v>
      </c>
      <c r="W2915" s="189">
        <v>0.26500000000000001</v>
      </c>
      <c r="X2915" s="189">
        <v>0.35399999999999998</v>
      </c>
      <c r="Y2915" s="189">
        <v>0</v>
      </c>
      <c r="Z2915" s="189">
        <v>1.4E-2</v>
      </c>
      <c r="AA2915" s="189">
        <v>1.2999999999999999E-2</v>
      </c>
      <c r="AB2915" s="189">
        <v>4.4999999999999998E-2</v>
      </c>
    </row>
    <row r="2916" spans="1:28" x14ac:dyDescent="0.25">
      <c r="A2916" s="94" t="s">
        <v>4429</v>
      </c>
      <c r="B2916" s="189" t="s">
        <v>143</v>
      </c>
      <c r="C2916" s="189">
        <v>0.39615384615384613</v>
      </c>
      <c r="D2916" s="189">
        <v>0.17692307692307693</v>
      </c>
      <c r="E2916" s="189">
        <v>9.6153846153846159E-2</v>
      </c>
      <c r="F2916" s="189">
        <v>0.11153846153846154</v>
      </c>
      <c r="G2916" s="189">
        <v>0.2</v>
      </c>
      <c r="H2916" s="189" t="s">
        <v>143</v>
      </c>
      <c r="I2916" s="189">
        <v>1.9230769230769232E-2</v>
      </c>
      <c r="J2916" s="188">
        <v>1</v>
      </c>
      <c r="K2916" s="190">
        <v>260</v>
      </c>
      <c r="L2916" s="94"/>
      <c r="M2916" s="189" t="s">
        <v>143</v>
      </c>
      <c r="N2916" s="189" t="s">
        <v>143</v>
      </c>
      <c r="O2916" s="189">
        <v>0.33900000000000002</v>
      </c>
      <c r="P2916" s="189">
        <v>0.45700000000000002</v>
      </c>
      <c r="Q2916" s="189">
        <v>0.13500000000000001</v>
      </c>
      <c r="R2916" s="189">
        <v>0.22800000000000001</v>
      </c>
      <c r="S2916" s="189">
        <v>6.6000000000000003E-2</v>
      </c>
      <c r="T2916" s="189">
        <v>0.13800000000000001</v>
      </c>
      <c r="U2916" s="189">
        <v>7.9000000000000001E-2</v>
      </c>
      <c r="V2916" s="189">
        <v>0.156</v>
      </c>
      <c r="W2916" s="189">
        <v>0.156</v>
      </c>
      <c r="X2916" s="189">
        <v>0.253</v>
      </c>
      <c r="Y2916" s="189" t="s">
        <v>143</v>
      </c>
      <c r="Z2916" s="189" t="s">
        <v>143</v>
      </c>
      <c r="AA2916" s="189">
        <v>8.0000000000000002E-3</v>
      </c>
      <c r="AB2916" s="189">
        <v>4.3999999999999997E-2</v>
      </c>
    </row>
    <row r="2917" spans="1:28" x14ac:dyDescent="0.25">
      <c r="A2917" s="94" t="s">
        <v>4430</v>
      </c>
      <c r="B2917" s="189" t="s">
        <v>143</v>
      </c>
      <c r="C2917" s="189">
        <v>0.15937499999999999</v>
      </c>
      <c r="D2917" s="189">
        <v>0.15937499999999999</v>
      </c>
      <c r="E2917" s="189">
        <v>6.8750000000000006E-2</v>
      </c>
      <c r="F2917" s="189">
        <v>2.1874999999999999E-2</v>
      </c>
      <c r="G2917" s="189">
        <v>0.578125</v>
      </c>
      <c r="H2917" s="189">
        <v>6.2500000000000003E-3</v>
      </c>
      <c r="I2917" s="189">
        <v>6.2500000000000003E-3</v>
      </c>
      <c r="J2917" s="188">
        <v>0.99999999999999989</v>
      </c>
      <c r="K2917" s="190">
        <v>320</v>
      </c>
      <c r="L2917" s="94"/>
      <c r="M2917" s="189" t="s">
        <v>143</v>
      </c>
      <c r="N2917" s="189" t="s">
        <v>143</v>
      </c>
      <c r="O2917" s="189">
        <v>0.123</v>
      </c>
      <c r="P2917" s="189">
        <v>0.20300000000000001</v>
      </c>
      <c r="Q2917" s="189">
        <v>0.123</v>
      </c>
      <c r="R2917" s="189">
        <v>0.20300000000000001</v>
      </c>
      <c r="S2917" s="189">
        <v>4.5999999999999999E-2</v>
      </c>
      <c r="T2917" s="189">
        <v>0.10199999999999999</v>
      </c>
      <c r="U2917" s="189">
        <v>1.0999999999999999E-2</v>
      </c>
      <c r="V2917" s="189">
        <v>4.3999999999999997E-2</v>
      </c>
      <c r="W2917" s="189">
        <v>0.52300000000000002</v>
      </c>
      <c r="X2917" s="189">
        <v>0.63100000000000001</v>
      </c>
      <c r="Y2917" s="189">
        <v>2E-3</v>
      </c>
      <c r="Z2917" s="189">
        <v>2.1999999999999999E-2</v>
      </c>
      <c r="AA2917" s="189">
        <v>2E-3</v>
      </c>
      <c r="AB2917" s="189">
        <v>2.1999999999999999E-2</v>
      </c>
    </row>
    <row r="2918" spans="1:28" x14ac:dyDescent="0.25">
      <c r="A2918" s="94" t="s">
        <v>4431</v>
      </c>
      <c r="B2918" s="189" t="s">
        <v>143</v>
      </c>
      <c r="C2918" s="189">
        <v>0.42138364779874216</v>
      </c>
      <c r="D2918" s="189">
        <v>0.36268343815513626</v>
      </c>
      <c r="E2918" s="189">
        <v>9.3640810621942697E-2</v>
      </c>
      <c r="F2918" s="189">
        <v>9.7833682739343116E-3</v>
      </c>
      <c r="G2918" s="189">
        <v>9.783368273934312E-2</v>
      </c>
      <c r="H2918" s="189">
        <v>6.9881201956673651E-4</v>
      </c>
      <c r="I2918" s="189">
        <v>1.3976240391334731E-2</v>
      </c>
      <c r="J2918" s="188">
        <v>1.0000000000000002</v>
      </c>
      <c r="K2918" s="190">
        <v>1431</v>
      </c>
      <c r="L2918" s="94"/>
      <c r="M2918" s="189" t="s">
        <v>143</v>
      </c>
      <c r="N2918" s="189" t="s">
        <v>143</v>
      </c>
      <c r="O2918" s="189">
        <v>0.39600000000000002</v>
      </c>
      <c r="P2918" s="189">
        <v>0.44700000000000001</v>
      </c>
      <c r="Q2918" s="189">
        <v>0.33800000000000002</v>
      </c>
      <c r="R2918" s="189">
        <v>0.38800000000000001</v>
      </c>
      <c r="S2918" s="189">
        <v>0.08</v>
      </c>
      <c r="T2918" s="189">
        <v>0.11</v>
      </c>
      <c r="U2918" s="189">
        <v>6.0000000000000001E-3</v>
      </c>
      <c r="V2918" s="189">
        <v>1.6E-2</v>
      </c>
      <c r="W2918" s="189">
        <v>8.4000000000000005E-2</v>
      </c>
      <c r="X2918" s="189">
        <v>0.114</v>
      </c>
      <c r="Y2918" s="189">
        <v>0</v>
      </c>
      <c r="Z2918" s="189">
        <v>4.0000000000000001E-3</v>
      </c>
      <c r="AA2918" s="189">
        <v>8.9999999999999993E-3</v>
      </c>
      <c r="AB2918" s="189">
        <v>2.1000000000000001E-2</v>
      </c>
    </row>
    <row r="2919" spans="1:28" x14ac:dyDescent="0.25">
      <c r="A2919" s="94" t="s">
        <v>4432</v>
      </c>
      <c r="B2919" s="189" t="s">
        <v>143</v>
      </c>
      <c r="C2919" s="189">
        <v>0.50740740740740742</v>
      </c>
      <c r="D2919" s="189">
        <v>0.3037037037037037</v>
      </c>
      <c r="E2919" s="189">
        <v>7.7777777777777779E-2</v>
      </c>
      <c r="F2919" s="189">
        <v>3.7037037037037038E-3</v>
      </c>
      <c r="G2919" s="189">
        <v>8.1481481481481488E-2</v>
      </c>
      <c r="H2919" s="189">
        <v>7.4074074074074077E-3</v>
      </c>
      <c r="I2919" s="189">
        <v>1.8518518518518517E-2</v>
      </c>
      <c r="J2919" s="188">
        <v>0.99999999999999989</v>
      </c>
      <c r="K2919" s="190">
        <v>270</v>
      </c>
      <c r="L2919" s="94"/>
      <c r="M2919" s="189" t="s">
        <v>143</v>
      </c>
      <c r="N2919" s="189" t="s">
        <v>143</v>
      </c>
      <c r="O2919" s="189">
        <v>0.44800000000000001</v>
      </c>
      <c r="P2919" s="189">
        <v>0.56699999999999995</v>
      </c>
      <c r="Q2919" s="189">
        <v>0.252</v>
      </c>
      <c r="R2919" s="189">
        <v>0.36099999999999999</v>
      </c>
      <c r="S2919" s="189">
        <v>5.0999999999999997E-2</v>
      </c>
      <c r="T2919" s="189">
        <v>0.11600000000000001</v>
      </c>
      <c r="U2919" s="189">
        <v>1E-3</v>
      </c>
      <c r="V2919" s="189">
        <v>2.1000000000000001E-2</v>
      </c>
      <c r="W2919" s="189">
        <v>5.3999999999999999E-2</v>
      </c>
      <c r="X2919" s="189">
        <v>0.12</v>
      </c>
      <c r="Y2919" s="189">
        <v>2E-3</v>
      </c>
      <c r="Z2919" s="189">
        <v>2.7E-2</v>
      </c>
      <c r="AA2919" s="189">
        <v>8.0000000000000002E-3</v>
      </c>
      <c r="AB2919" s="189">
        <v>4.2999999999999997E-2</v>
      </c>
    </row>
    <row r="2920" spans="1:28" x14ac:dyDescent="0.25">
      <c r="A2920" s="94" t="s">
        <v>4433</v>
      </c>
      <c r="B2920" s="189">
        <v>6.0528413620316593E-2</v>
      </c>
      <c r="C2920" s="189">
        <v>0.29933948297460428</v>
      </c>
      <c r="D2920" s="189">
        <v>0.28595831909805264</v>
      </c>
      <c r="E2920" s="189">
        <v>8.9397562919940776E-2</v>
      </c>
      <c r="F2920" s="189">
        <v>2.0100216376266938E-2</v>
      </c>
      <c r="G2920" s="189">
        <v>0.1965038150552329</v>
      </c>
      <c r="H2920" s="189">
        <v>6.6621113768363513E-3</v>
      </c>
      <c r="I2920" s="189">
        <v>4.1510078578749575E-2</v>
      </c>
      <c r="J2920" s="188">
        <v>1.0000000000000002</v>
      </c>
      <c r="K2920" s="190">
        <v>17562</v>
      </c>
      <c r="L2920" s="94"/>
      <c r="M2920" s="189">
        <v>5.7000000000000002E-2</v>
      </c>
      <c r="N2920" s="189">
        <v>6.4000000000000001E-2</v>
      </c>
      <c r="O2920" s="189">
        <v>0.29299999999999998</v>
      </c>
      <c r="P2920" s="189">
        <v>0.30599999999999999</v>
      </c>
      <c r="Q2920" s="189">
        <v>0.27900000000000003</v>
      </c>
      <c r="R2920" s="189">
        <v>0.29299999999999998</v>
      </c>
      <c r="S2920" s="189">
        <v>8.5000000000000006E-2</v>
      </c>
      <c r="T2920" s="189">
        <v>9.4E-2</v>
      </c>
      <c r="U2920" s="189">
        <v>1.7999999999999999E-2</v>
      </c>
      <c r="V2920" s="189">
        <v>2.1999999999999999E-2</v>
      </c>
      <c r="W2920" s="189">
        <v>0.191</v>
      </c>
      <c r="X2920" s="189">
        <v>0.20200000000000001</v>
      </c>
      <c r="Y2920" s="189">
        <v>6.0000000000000001E-3</v>
      </c>
      <c r="Z2920" s="189">
        <v>8.0000000000000002E-3</v>
      </c>
      <c r="AA2920" s="189">
        <v>3.9E-2</v>
      </c>
      <c r="AB2920" s="189">
        <v>4.4999999999999998E-2</v>
      </c>
    </row>
    <row r="2921" spans="1:28" x14ac:dyDescent="0.25">
      <c r="A2921" s="94" t="s">
        <v>4434</v>
      </c>
      <c r="B2921" s="189" t="s">
        <v>143</v>
      </c>
      <c r="C2921" s="189">
        <v>0.36561264822134387</v>
      </c>
      <c r="D2921" s="189">
        <v>0.30632411067193677</v>
      </c>
      <c r="E2921" s="189">
        <v>0.11067193675889328</v>
      </c>
      <c r="F2921" s="189">
        <v>1.1857707509881422E-2</v>
      </c>
      <c r="G2921" s="189">
        <v>0.17193675889328064</v>
      </c>
      <c r="H2921" s="189">
        <v>3.952569169960474E-3</v>
      </c>
      <c r="I2921" s="189">
        <v>2.9644268774703556E-2</v>
      </c>
      <c r="J2921" s="188">
        <v>1</v>
      </c>
      <c r="K2921" s="190">
        <v>506</v>
      </c>
      <c r="L2921" s="94"/>
      <c r="M2921" s="189" t="s">
        <v>143</v>
      </c>
      <c r="N2921" s="189" t="s">
        <v>143</v>
      </c>
      <c r="O2921" s="189">
        <v>0.32500000000000001</v>
      </c>
      <c r="P2921" s="189">
        <v>0.40799999999999997</v>
      </c>
      <c r="Q2921" s="189">
        <v>0.26800000000000002</v>
      </c>
      <c r="R2921" s="189">
        <v>0.34799999999999998</v>
      </c>
      <c r="S2921" s="189">
        <v>8.5999999999999993E-2</v>
      </c>
      <c r="T2921" s="189">
        <v>0.14099999999999999</v>
      </c>
      <c r="U2921" s="189">
        <v>5.0000000000000001E-3</v>
      </c>
      <c r="V2921" s="189">
        <v>2.5999999999999999E-2</v>
      </c>
      <c r="W2921" s="189">
        <v>0.14199999999999999</v>
      </c>
      <c r="X2921" s="189">
        <v>0.20699999999999999</v>
      </c>
      <c r="Y2921" s="189">
        <v>1E-3</v>
      </c>
      <c r="Z2921" s="189">
        <v>1.4E-2</v>
      </c>
      <c r="AA2921" s="189">
        <v>1.7999999999999999E-2</v>
      </c>
      <c r="AB2921" s="189">
        <v>4.8000000000000001E-2</v>
      </c>
    </row>
    <row r="2922" spans="1:28" x14ac:dyDescent="0.25">
      <c r="A2922" s="94" t="s">
        <v>4435</v>
      </c>
      <c r="B2922" s="189" t="s">
        <v>143</v>
      </c>
      <c r="C2922" s="189">
        <v>0.1019522776572668</v>
      </c>
      <c r="D2922" s="189">
        <v>0.27114967462039047</v>
      </c>
      <c r="E2922" s="189">
        <v>7.1583514099783085E-2</v>
      </c>
      <c r="F2922" s="189">
        <v>1.0845986984815618E-2</v>
      </c>
      <c r="G2922" s="189">
        <v>0.48590021691973967</v>
      </c>
      <c r="H2922" s="189">
        <v>2.3861171366594359E-2</v>
      </c>
      <c r="I2922" s="189">
        <v>3.4707158351409979E-2</v>
      </c>
      <c r="J2922" s="188">
        <v>1</v>
      </c>
      <c r="K2922" s="190">
        <v>461</v>
      </c>
      <c r="L2922" s="94"/>
      <c r="M2922" s="189" t="s">
        <v>143</v>
      </c>
      <c r="N2922" s="189" t="s">
        <v>143</v>
      </c>
      <c r="O2922" s="189">
        <v>7.8E-2</v>
      </c>
      <c r="P2922" s="189">
        <v>0.13300000000000001</v>
      </c>
      <c r="Q2922" s="189">
        <v>0.23300000000000001</v>
      </c>
      <c r="R2922" s="189">
        <v>0.313</v>
      </c>
      <c r="S2922" s="189">
        <v>5.0999999999999997E-2</v>
      </c>
      <c r="T2922" s="189">
        <v>9.9000000000000005E-2</v>
      </c>
      <c r="U2922" s="189">
        <v>5.0000000000000001E-3</v>
      </c>
      <c r="V2922" s="189">
        <v>2.5000000000000001E-2</v>
      </c>
      <c r="W2922" s="189">
        <v>0.441</v>
      </c>
      <c r="X2922" s="189">
        <v>0.53100000000000003</v>
      </c>
      <c r="Y2922" s="189">
        <v>1.2999999999999999E-2</v>
      </c>
      <c r="Z2922" s="189">
        <v>4.2000000000000003E-2</v>
      </c>
      <c r="AA2922" s="189">
        <v>2.1000000000000001E-2</v>
      </c>
      <c r="AB2922" s="189">
        <v>5.6000000000000001E-2</v>
      </c>
    </row>
    <row r="2923" spans="1:28" x14ac:dyDescent="0.25">
      <c r="A2923" s="94" t="s">
        <v>4436</v>
      </c>
      <c r="B2923" s="189">
        <v>0.54620311070448302</v>
      </c>
      <c r="C2923" s="189">
        <v>9.1491308325709062E-4</v>
      </c>
      <c r="D2923" s="189">
        <v>0.32021957913998172</v>
      </c>
      <c r="E2923" s="189">
        <v>9.1491308325709064E-2</v>
      </c>
      <c r="F2923" s="189">
        <v>5.4894784995425435E-3</v>
      </c>
      <c r="G2923" s="189">
        <v>1.0064043915827997E-2</v>
      </c>
      <c r="H2923" s="189" t="s">
        <v>143</v>
      </c>
      <c r="I2923" s="189">
        <v>2.5617566331198535E-2</v>
      </c>
      <c r="J2923" s="188">
        <v>0.99999999999999989</v>
      </c>
      <c r="K2923" s="190">
        <v>1093</v>
      </c>
      <c r="L2923" s="94"/>
      <c r="M2923" s="189">
        <v>0.51700000000000002</v>
      </c>
      <c r="N2923" s="189">
        <v>0.57599999999999996</v>
      </c>
      <c r="O2923" s="189">
        <v>0</v>
      </c>
      <c r="P2923" s="189">
        <v>5.0000000000000001E-3</v>
      </c>
      <c r="Q2923" s="189">
        <v>0.29299999999999998</v>
      </c>
      <c r="R2923" s="189">
        <v>0.34799999999999998</v>
      </c>
      <c r="S2923" s="189">
        <v>7.5999999999999998E-2</v>
      </c>
      <c r="T2923" s="189">
        <v>0.11</v>
      </c>
      <c r="U2923" s="189">
        <v>3.0000000000000001E-3</v>
      </c>
      <c r="V2923" s="189">
        <v>1.2E-2</v>
      </c>
      <c r="W2923" s="189">
        <v>6.0000000000000001E-3</v>
      </c>
      <c r="X2923" s="189">
        <v>1.7999999999999999E-2</v>
      </c>
      <c r="Y2923" s="189" t="s">
        <v>143</v>
      </c>
      <c r="Z2923" s="189" t="s">
        <v>143</v>
      </c>
      <c r="AA2923" s="189">
        <v>1.7999999999999999E-2</v>
      </c>
      <c r="AB2923" s="189">
        <v>3.6999999999999998E-2</v>
      </c>
    </row>
    <row r="2924" spans="1:28" x14ac:dyDescent="0.25">
      <c r="A2924" s="94" t="s">
        <v>4437</v>
      </c>
      <c r="B2924" s="189">
        <v>9.0545272636318161E-2</v>
      </c>
      <c r="C2924" s="189">
        <v>0.25012506253126565</v>
      </c>
      <c r="D2924" s="189">
        <v>0.26263131565782893</v>
      </c>
      <c r="E2924" s="189">
        <v>8.8544272136068039E-2</v>
      </c>
      <c r="F2924" s="189">
        <v>4.00200100050025E-2</v>
      </c>
      <c r="G2924" s="189">
        <v>0.23461730865432717</v>
      </c>
      <c r="H2924" s="189">
        <v>9.5047523761880946E-3</v>
      </c>
      <c r="I2924" s="189">
        <v>2.4012006003001501E-2</v>
      </c>
      <c r="J2924" s="188">
        <v>1.0000000000000002</v>
      </c>
      <c r="K2924" s="190">
        <v>1999</v>
      </c>
      <c r="L2924" s="94"/>
      <c r="M2924" s="189">
        <v>7.9000000000000001E-2</v>
      </c>
      <c r="N2924" s="189">
        <v>0.104</v>
      </c>
      <c r="O2924" s="189">
        <v>0.23200000000000001</v>
      </c>
      <c r="P2924" s="189">
        <v>0.27</v>
      </c>
      <c r="Q2924" s="189">
        <v>0.24399999999999999</v>
      </c>
      <c r="R2924" s="189">
        <v>0.28199999999999997</v>
      </c>
      <c r="S2924" s="189">
        <v>7.6999999999999999E-2</v>
      </c>
      <c r="T2924" s="189">
        <v>0.10199999999999999</v>
      </c>
      <c r="U2924" s="189">
        <v>3.2000000000000001E-2</v>
      </c>
      <c r="V2924" s="189">
        <v>0.05</v>
      </c>
      <c r="W2924" s="189">
        <v>0.217</v>
      </c>
      <c r="X2924" s="189">
        <v>0.254</v>
      </c>
      <c r="Y2924" s="189">
        <v>6.0000000000000001E-3</v>
      </c>
      <c r="Z2924" s="189">
        <v>1.4999999999999999E-2</v>
      </c>
      <c r="AA2924" s="189">
        <v>1.7999999999999999E-2</v>
      </c>
      <c r="AB2924" s="189">
        <v>3.2000000000000001E-2</v>
      </c>
    </row>
    <row r="2925" spans="1:28" x14ac:dyDescent="0.25">
      <c r="A2925" s="94" t="s">
        <v>4438</v>
      </c>
      <c r="B2925" s="189">
        <v>0.2923449948042951</v>
      </c>
      <c r="C2925" s="189">
        <v>0.46899896085902321</v>
      </c>
      <c r="D2925" s="189">
        <v>0.11049532386560443</v>
      </c>
      <c r="E2925" s="189">
        <v>3.0135088326983028E-2</v>
      </c>
      <c r="F2925" s="189">
        <v>1.0391409767925182E-3</v>
      </c>
      <c r="G2925" s="189">
        <v>3.8448216141323176E-2</v>
      </c>
      <c r="H2925" s="189">
        <v>5.888465535157603E-3</v>
      </c>
      <c r="I2925" s="189">
        <v>5.2649809490820924E-2</v>
      </c>
      <c r="J2925" s="188">
        <v>1</v>
      </c>
      <c r="K2925" s="190">
        <v>2887</v>
      </c>
      <c r="L2925" s="94"/>
      <c r="M2925" s="189">
        <v>0.27600000000000002</v>
      </c>
      <c r="N2925" s="189">
        <v>0.309</v>
      </c>
      <c r="O2925" s="189">
        <v>0.45100000000000001</v>
      </c>
      <c r="P2925" s="189">
        <v>0.48699999999999999</v>
      </c>
      <c r="Q2925" s="189">
        <v>0.1</v>
      </c>
      <c r="R2925" s="189">
        <v>0.122</v>
      </c>
      <c r="S2925" s="189">
        <v>2.4E-2</v>
      </c>
      <c r="T2925" s="189">
        <v>3.6999999999999998E-2</v>
      </c>
      <c r="U2925" s="189">
        <v>0</v>
      </c>
      <c r="V2925" s="189">
        <v>3.0000000000000001E-3</v>
      </c>
      <c r="W2925" s="189">
        <v>3.2000000000000001E-2</v>
      </c>
      <c r="X2925" s="189">
        <v>4.5999999999999999E-2</v>
      </c>
      <c r="Y2925" s="189">
        <v>4.0000000000000001E-3</v>
      </c>
      <c r="Z2925" s="189">
        <v>8.9999999999999993E-3</v>
      </c>
      <c r="AA2925" s="189">
        <v>4.4999999999999998E-2</v>
      </c>
      <c r="AB2925" s="189">
        <v>6.0999999999999999E-2</v>
      </c>
    </row>
    <row r="2926" spans="1:28" x14ac:dyDescent="0.25">
      <c r="A2926" s="94" t="s">
        <v>4439</v>
      </c>
      <c r="B2926" s="189" t="s">
        <v>143</v>
      </c>
      <c r="C2926" s="189">
        <v>0.20161290322580644</v>
      </c>
      <c r="D2926" s="189">
        <v>0.36895161290322581</v>
      </c>
      <c r="E2926" s="189">
        <v>0.14112903225806453</v>
      </c>
      <c r="F2926" s="189">
        <v>2.0161290322580645E-2</v>
      </c>
      <c r="G2926" s="189">
        <v>0.23991935483870969</v>
      </c>
      <c r="H2926" s="189">
        <v>8.0645161290322578E-3</v>
      </c>
      <c r="I2926" s="189">
        <v>2.0161290322580645E-2</v>
      </c>
      <c r="J2926" s="188">
        <v>0.99999999999999989</v>
      </c>
      <c r="K2926" s="190">
        <v>496</v>
      </c>
      <c r="L2926" s="94"/>
      <c r="M2926" s="189" t="s">
        <v>143</v>
      </c>
      <c r="N2926" s="189" t="s">
        <v>143</v>
      </c>
      <c r="O2926" s="189">
        <v>0.16900000000000001</v>
      </c>
      <c r="P2926" s="189">
        <v>0.23899999999999999</v>
      </c>
      <c r="Q2926" s="189">
        <v>0.32800000000000001</v>
      </c>
      <c r="R2926" s="189">
        <v>0.41199999999999998</v>
      </c>
      <c r="S2926" s="189">
        <v>0.113</v>
      </c>
      <c r="T2926" s="189">
        <v>0.17499999999999999</v>
      </c>
      <c r="U2926" s="189">
        <v>1.0999999999999999E-2</v>
      </c>
      <c r="V2926" s="189">
        <v>3.6999999999999998E-2</v>
      </c>
      <c r="W2926" s="189">
        <v>0.20399999999999999</v>
      </c>
      <c r="X2926" s="189">
        <v>0.27900000000000003</v>
      </c>
      <c r="Y2926" s="189">
        <v>3.0000000000000001E-3</v>
      </c>
      <c r="Z2926" s="189">
        <v>2.1000000000000001E-2</v>
      </c>
      <c r="AA2926" s="189">
        <v>1.0999999999999999E-2</v>
      </c>
      <c r="AB2926" s="189">
        <v>3.6999999999999998E-2</v>
      </c>
    </row>
    <row r="2927" spans="1:28" x14ac:dyDescent="0.25">
      <c r="A2927" s="94" t="s">
        <v>4440</v>
      </c>
      <c r="B2927" s="189" t="s">
        <v>143</v>
      </c>
      <c r="C2927" s="189">
        <v>0.2533783783783784</v>
      </c>
      <c r="D2927" s="189">
        <v>0.25281531531531531</v>
      </c>
      <c r="E2927" s="189">
        <v>0.10529279279279279</v>
      </c>
      <c r="F2927" s="189">
        <v>2.0270270270270271E-2</v>
      </c>
      <c r="G2927" s="189">
        <v>0.33783783783783783</v>
      </c>
      <c r="H2927" s="189">
        <v>1.2387387387387387E-2</v>
      </c>
      <c r="I2927" s="189">
        <v>1.8018018018018018E-2</v>
      </c>
      <c r="J2927" s="188">
        <v>1</v>
      </c>
      <c r="K2927" s="190">
        <v>1776</v>
      </c>
      <c r="L2927" s="94"/>
      <c r="M2927" s="189" t="s">
        <v>143</v>
      </c>
      <c r="N2927" s="189" t="s">
        <v>143</v>
      </c>
      <c r="O2927" s="189">
        <v>0.23400000000000001</v>
      </c>
      <c r="P2927" s="189">
        <v>0.27400000000000002</v>
      </c>
      <c r="Q2927" s="189">
        <v>0.23300000000000001</v>
      </c>
      <c r="R2927" s="189">
        <v>0.27400000000000002</v>
      </c>
      <c r="S2927" s="189">
        <v>9.1999999999999998E-2</v>
      </c>
      <c r="T2927" s="189">
        <v>0.12</v>
      </c>
      <c r="U2927" s="189">
        <v>1.4999999999999999E-2</v>
      </c>
      <c r="V2927" s="189">
        <v>2.8000000000000001E-2</v>
      </c>
      <c r="W2927" s="189">
        <v>0.316</v>
      </c>
      <c r="X2927" s="189">
        <v>0.36</v>
      </c>
      <c r="Y2927" s="189">
        <v>8.0000000000000002E-3</v>
      </c>
      <c r="Z2927" s="189">
        <v>1.9E-2</v>
      </c>
      <c r="AA2927" s="189">
        <v>1.2999999999999999E-2</v>
      </c>
      <c r="AB2927" s="189">
        <v>2.5000000000000001E-2</v>
      </c>
    </row>
    <row r="2928" spans="1:28" x14ac:dyDescent="0.25">
      <c r="A2928" s="94" t="s">
        <v>4441</v>
      </c>
      <c r="B2928" s="189" t="s">
        <v>143</v>
      </c>
      <c r="C2928" s="189">
        <v>0.45285087719298245</v>
      </c>
      <c r="D2928" s="189">
        <v>0.34758771929824561</v>
      </c>
      <c r="E2928" s="189">
        <v>5.8114035087719298E-2</v>
      </c>
      <c r="F2928" s="189">
        <v>1.0964912280701754E-2</v>
      </c>
      <c r="G2928" s="189">
        <v>2.5219298245614034E-2</v>
      </c>
      <c r="H2928" s="189" t="s">
        <v>143</v>
      </c>
      <c r="I2928" s="189">
        <v>0.10526315789473684</v>
      </c>
      <c r="J2928" s="188">
        <v>1</v>
      </c>
      <c r="K2928" s="190">
        <v>912</v>
      </c>
      <c r="L2928" s="94"/>
      <c r="M2928" s="189" t="s">
        <v>143</v>
      </c>
      <c r="N2928" s="189" t="s">
        <v>143</v>
      </c>
      <c r="O2928" s="189">
        <v>0.42099999999999999</v>
      </c>
      <c r="P2928" s="189">
        <v>0.48499999999999999</v>
      </c>
      <c r="Q2928" s="189">
        <v>0.317</v>
      </c>
      <c r="R2928" s="189">
        <v>0.379</v>
      </c>
      <c r="S2928" s="189">
        <v>4.4999999999999998E-2</v>
      </c>
      <c r="T2928" s="189">
        <v>7.4999999999999997E-2</v>
      </c>
      <c r="U2928" s="189">
        <v>6.0000000000000001E-3</v>
      </c>
      <c r="V2928" s="189">
        <v>0.02</v>
      </c>
      <c r="W2928" s="189">
        <v>1.7000000000000001E-2</v>
      </c>
      <c r="X2928" s="189">
        <v>3.7999999999999999E-2</v>
      </c>
      <c r="Y2928" s="189" t="s">
        <v>143</v>
      </c>
      <c r="Z2928" s="189" t="s">
        <v>143</v>
      </c>
      <c r="AA2928" s="189">
        <v>8.6999999999999994E-2</v>
      </c>
      <c r="AB2928" s="189">
        <v>0.127</v>
      </c>
    </row>
    <row r="2929" spans="1:28" x14ac:dyDescent="0.25">
      <c r="A2929" s="94" t="s">
        <v>4442</v>
      </c>
      <c r="B2929" s="189" t="s">
        <v>143</v>
      </c>
      <c r="C2929" s="189">
        <v>0.21118881118881119</v>
      </c>
      <c r="D2929" s="189">
        <v>0.33846153846153848</v>
      </c>
      <c r="E2929" s="189">
        <v>0.11048951048951049</v>
      </c>
      <c r="F2929" s="189">
        <v>9.7902097902097911E-3</v>
      </c>
      <c r="G2929" s="189">
        <v>0.28111888111888111</v>
      </c>
      <c r="H2929" s="189">
        <v>2.7972027972027972E-3</v>
      </c>
      <c r="I2929" s="189">
        <v>4.6153846153846156E-2</v>
      </c>
      <c r="J2929" s="188">
        <v>1</v>
      </c>
      <c r="K2929" s="190">
        <v>715</v>
      </c>
      <c r="L2929" s="94"/>
      <c r="M2929" s="189" t="s">
        <v>143</v>
      </c>
      <c r="N2929" s="189" t="s">
        <v>143</v>
      </c>
      <c r="O2929" s="189">
        <v>0.183</v>
      </c>
      <c r="P2929" s="189">
        <v>0.24299999999999999</v>
      </c>
      <c r="Q2929" s="189">
        <v>0.30499999999999999</v>
      </c>
      <c r="R2929" s="189">
        <v>0.374</v>
      </c>
      <c r="S2929" s="189">
        <v>0.09</v>
      </c>
      <c r="T2929" s="189">
        <v>0.13600000000000001</v>
      </c>
      <c r="U2929" s="189">
        <v>5.0000000000000001E-3</v>
      </c>
      <c r="V2929" s="189">
        <v>0.02</v>
      </c>
      <c r="W2929" s="189">
        <v>0.249</v>
      </c>
      <c r="X2929" s="189">
        <v>0.315</v>
      </c>
      <c r="Y2929" s="189">
        <v>1E-3</v>
      </c>
      <c r="Z2929" s="189">
        <v>0.01</v>
      </c>
      <c r="AA2929" s="189">
        <v>3.3000000000000002E-2</v>
      </c>
      <c r="AB2929" s="189">
        <v>6.4000000000000001E-2</v>
      </c>
    </row>
    <row r="2930" spans="1:28" x14ac:dyDescent="0.25">
      <c r="A2930" s="94" t="s">
        <v>4443</v>
      </c>
      <c r="B2930" s="189" t="s">
        <v>143</v>
      </c>
      <c r="C2930" s="189">
        <v>0.41745283018867924</v>
      </c>
      <c r="D2930" s="189">
        <v>0.19575471698113209</v>
      </c>
      <c r="E2930" s="189">
        <v>6.6037735849056603E-2</v>
      </c>
      <c r="F2930" s="189">
        <v>0.12735849056603774</v>
      </c>
      <c r="G2930" s="189">
        <v>0.16745283018867924</v>
      </c>
      <c r="H2930" s="189">
        <v>9.433962264150943E-3</v>
      </c>
      <c r="I2930" s="189">
        <v>1.6509433962264151E-2</v>
      </c>
      <c r="J2930" s="188">
        <v>1</v>
      </c>
      <c r="K2930" s="190">
        <v>424</v>
      </c>
      <c r="L2930" s="94"/>
      <c r="M2930" s="189" t="s">
        <v>143</v>
      </c>
      <c r="N2930" s="189" t="s">
        <v>143</v>
      </c>
      <c r="O2930" s="189">
        <v>0.371</v>
      </c>
      <c r="P2930" s="189">
        <v>0.46500000000000002</v>
      </c>
      <c r="Q2930" s="189">
        <v>0.161</v>
      </c>
      <c r="R2930" s="189">
        <v>0.23599999999999999</v>
      </c>
      <c r="S2930" s="189">
        <v>4.5999999999999999E-2</v>
      </c>
      <c r="T2930" s="189">
        <v>9.4E-2</v>
      </c>
      <c r="U2930" s="189">
        <v>9.9000000000000005E-2</v>
      </c>
      <c r="V2930" s="189">
        <v>0.16200000000000001</v>
      </c>
      <c r="W2930" s="189">
        <v>0.13500000000000001</v>
      </c>
      <c r="X2930" s="189">
        <v>0.20599999999999999</v>
      </c>
      <c r="Y2930" s="189">
        <v>4.0000000000000001E-3</v>
      </c>
      <c r="Z2930" s="189">
        <v>2.4E-2</v>
      </c>
      <c r="AA2930" s="189">
        <v>8.0000000000000002E-3</v>
      </c>
      <c r="AB2930" s="189">
        <v>3.4000000000000002E-2</v>
      </c>
    </row>
    <row r="2931" spans="1:28" x14ac:dyDescent="0.25">
      <c r="A2931" s="94" t="s">
        <v>4444</v>
      </c>
      <c r="B2931" s="189" t="s">
        <v>143</v>
      </c>
      <c r="C2931" s="189">
        <v>0.16796875</v>
      </c>
      <c r="D2931" s="189">
        <v>0.224609375</v>
      </c>
      <c r="E2931" s="189">
        <v>9.5703125E-2</v>
      </c>
      <c r="F2931" s="189">
        <v>2.34375E-2</v>
      </c>
      <c r="G2931" s="189">
        <v>0.431640625</v>
      </c>
      <c r="H2931" s="189">
        <v>1.5625E-2</v>
      </c>
      <c r="I2931" s="189">
        <v>4.1015625E-2</v>
      </c>
      <c r="J2931" s="188">
        <v>1</v>
      </c>
      <c r="K2931" s="190">
        <v>512</v>
      </c>
      <c r="L2931" s="94"/>
      <c r="M2931" s="189" t="s">
        <v>143</v>
      </c>
      <c r="N2931" s="189" t="s">
        <v>143</v>
      </c>
      <c r="O2931" s="189">
        <v>0.13800000000000001</v>
      </c>
      <c r="P2931" s="189">
        <v>0.20300000000000001</v>
      </c>
      <c r="Q2931" s="189">
        <v>0.191</v>
      </c>
      <c r="R2931" s="189">
        <v>0.26300000000000001</v>
      </c>
      <c r="S2931" s="189">
        <v>7.2999999999999995E-2</v>
      </c>
      <c r="T2931" s="189">
        <v>0.124</v>
      </c>
      <c r="U2931" s="189">
        <v>1.2999999999999999E-2</v>
      </c>
      <c r="V2931" s="189">
        <v>4.1000000000000002E-2</v>
      </c>
      <c r="W2931" s="189">
        <v>0.38900000000000001</v>
      </c>
      <c r="X2931" s="189">
        <v>0.47499999999999998</v>
      </c>
      <c r="Y2931" s="189">
        <v>8.0000000000000002E-3</v>
      </c>
      <c r="Z2931" s="189">
        <v>3.1E-2</v>
      </c>
      <c r="AA2931" s="189">
        <v>2.7E-2</v>
      </c>
      <c r="AB2931" s="189">
        <v>6.2E-2</v>
      </c>
    </row>
    <row r="2932" spans="1:28" x14ac:dyDescent="0.25">
      <c r="A2932" s="94" t="s">
        <v>4445</v>
      </c>
      <c r="B2932" s="189" t="s">
        <v>143</v>
      </c>
      <c r="C2932" s="189">
        <v>0.31652239367707941</v>
      </c>
      <c r="D2932" s="189">
        <v>0.43658261196838538</v>
      </c>
      <c r="E2932" s="189">
        <v>7.9789235980429057E-2</v>
      </c>
      <c r="F2932" s="189">
        <v>1.1667293940534437E-2</v>
      </c>
      <c r="G2932" s="189">
        <v>0.10350018818216034</v>
      </c>
      <c r="H2932" s="189">
        <v>4.1400075272864136E-3</v>
      </c>
      <c r="I2932" s="189">
        <v>4.7798268724124952E-2</v>
      </c>
      <c r="J2932" s="188">
        <v>1</v>
      </c>
      <c r="K2932" s="190">
        <v>2657</v>
      </c>
      <c r="L2932" s="94"/>
      <c r="M2932" s="189" t="s">
        <v>143</v>
      </c>
      <c r="N2932" s="189" t="s">
        <v>143</v>
      </c>
      <c r="O2932" s="189">
        <v>0.29899999999999999</v>
      </c>
      <c r="P2932" s="189">
        <v>0.33400000000000002</v>
      </c>
      <c r="Q2932" s="189">
        <v>0.41799999999999998</v>
      </c>
      <c r="R2932" s="189">
        <v>0.45600000000000002</v>
      </c>
      <c r="S2932" s="189">
        <v>7.0000000000000007E-2</v>
      </c>
      <c r="T2932" s="189">
        <v>9.0999999999999998E-2</v>
      </c>
      <c r="U2932" s="189">
        <v>8.0000000000000002E-3</v>
      </c>
      <c r="V2932" s="189">
        <v>1.7000000000000001E-2</v>
      </c>
      <c r="W2932" s="189">
        <v>9.1999999999999998E-2</v>
      </c>
      <c r="X2932" s="189">
        <v>0.11600000000000001</v>
      </c>
      <c r="Y2932" s="189">
        <v>2E-3</v>
      </c>
      <c r="Z2932" s="189">
        <v>7.0000000000000001E-3</v>
      </c>
      <c r="AA2932" s="189">
        <v>0.04</v>
      </c>
      <c r="AB2932" s="189">
        <v>5.7000000000000002E-2</v>
      </c>
    </row>
    <row r="2933" spans="1:28" x14ac:dyDescent="0.25">
      <c r="A2933" s="94" t="s">
        <v>4446</v>
      </c>
      <c r="B2933" s="189" t="s">
        <v>143</v>
      </c>
      <c r="C2933" s="189">
        <v>0.50123456790123455</v>
      </c>
      <c r="D2933" s="189">
        <v>0.29135802469135802</v>
      </c>
      <c r="E2933" s="189">
        <v>7.160493827160494E-2</v>
      </c>
      <c r="F2933" s="189">
        <v>4.9382716049382715E-3</v>
      </c>
      <c r="G2933" s="189">
        <v>6.9135802469135796E-2</v>
      </c>
      <c r="H2933" s="189">
        <v>7.4074074074074077E-3</v>
      </c>
      <c r="I2933" s="189">
        <v>5.4320987654320987E-2</v>
      </c>
      <c r="J2933" s="188">
        <v>1</v>
      </c>
      <c r="K2933" s="190">
        <v>405</v>
      </c>
      <c r="L2933" s="94"/>
      <c r="M2933" s="189" t="s">
        <v>143</v>
      </c>
      <c r="N2933" s="189" t="s">
        <v>143</v>
      </c>
      <c r="O2933" s="189">
        <v>0.45300000000000001</v>
      </c>
      <c r="P2933" s="189">
        <v>0.55000000000000004</v>
      </c>
      <c r="Q2933" s="189">
        <v>0.249</v>
      </c>
      <c r="R2933" s="189">
        <v>0.33700000000000002</v>
      </c>
      <c r="S2933" s="189">
        <v>0.05</v>
      </c>
      <c r="T2933" s="189">
        <v>0.10100000000000001</v>
      </c>
      <c r="U2933" s="189">
        <v>1E-3</v>
      </c>
      <c r="V2933" s="189">
        <v>1.7999999999999999E-2</v>
      </c>
      <c r="W2933" s="189">
        <v>4.8000000000000001E-2</v>
      </c>
      <c r="X2933" s="189">
        <v>9.8000000000000004E-2</v>
      </c>
      <c r="Y2933" s="189">
        <v>3.0000000000000001E-3</v>
      </c>
      <c r="Z2933" s="189">
        <v>2.1999999999999999E-2</v>
      </c>
      <c r="AA2933" s="189">
        <v>3.5999999999999997E-2</v>
      </c>
      <c r="AB2933" s="189">
        <v>8.1000000000000003E-2</v>
      </c>
    </row>
    <row r="2934" spans="1:28" x14ac:dyDescent="0.25">
      <c r="A2934" s="94" t="s">
        <v>4447</v>
      </c>
      <c r="B2934" s="189">
        <v>6.7926455566905006E-2</v>
      </c>
      <c r="C2934" s="189">
        <v>0.31273408239700373</v>
      </c>
      <c r="D2934" s="189">
        <v>0.28838951310861421</v>
      </c>
      <c r="E2934" s="189">
        <v>7.5842696629213488E-2</v>
      </c>
      <c r="F2934" s="189">
        <v>2.9196458971739871E-2</v>
      </c>
      <c r="G2934" s="189">
        <v>0.17807286346612189</v>
      </c>
      <c r="H2934" s="189">
        <v>5.2774940415389856E-3</v>
      </c>
      <c r="I2934" s="189">
        <v>4.2560435818862784E-2</v>
      </c>
      <c r="J2934" s="188">
        <v>1</v>
      </c>
      <c r="K2934" s="190">
        <v>11748</v>
      </c>
      <c r="L2934" s="94"/>
      <c r="M2934" s="189">
        <v>6.4000000000000001E-2</v>
      </c>
      <c r="N2934" s="189">
        <v>7.2999999999999995E-2</v>
      </c>
      <c r="O2934" s="189">
        <v>0.30399999999999999</v>
      </c>
      <c r="P2934" s="189">
        <v>0.32100000000000001</v>
      </c>
      <c r="Q2934" s="189">
        <v>0.28000000000000003</v>
      </c>
      <c r="R2934" s="189">
        <v>0.29699999999999999</v>
      </c>
      <c r="S2934" s="189">
        <v>7.0999999999999994E-2</v>
      </c>
      <c r="T2934" s="189">
        <v>8.1000000000000003E-2</v>
      </c>
      <c r="U2934" s="189">
        <v>2.5999999999999999E-2</v>
      </c>
      <c r="V2934" s="189">
        <v>3.2000000000000001E-2</v>
      </c>
      <c r="W2934" s="189">
        <v>0.17100000000000001</v>
      </c>
      <c r="X2934" s="189">
        <v>0.185</v>
      </c>
      <c r="Y2934" s="189">
        <v>4.0000000000000001E-3</v>
      </c>
      <c r="Z2934" s="189">
        <v>7.0000000000000001E-3</v>
      </c>
      <c r="AA2934" s="189">
        <v>3.9E-2</v>
      </c>
      <c r="AB2934" s="189">
        <v>4.5999999999999999E-2</v>
      </c>
    </row>
    <row r="2935" spans="1:28" x14ac:dyDescent="0.25">
      <c r="A2935" s="94" t="s">
        <v>4448</v>
      </c>
      <c r="B2935" s="189" t="s">
        <v>143</v>
      </c>
      <c r="C2935" s="189">
        <v>0.48742138364779874</v>
      </c>
      <c r="D2935" s="189">
        <v>0.24528301886792453</v>
      </c>
      <c r="E2935" s="189">
        <v>8.1761006289308172E-2</v>
      </c>
      <c r="F2935" s="189">
        <v>1.2578616352201259E-2</v>
      </c>
      <c r="G2935" s="189">
        <v>0.13836477987421383</v>
      </c>
      <c r="H2935" s="189">
        <v>3.1446540880503146E-3</v>
      </c>
      <c r="I2935" s="189">
        <v>3.1446540880503145E-2</v>
      </c>
      <c r="J2935" s="188">
        <v>0.99999999999999989</v>
      </c>
      <c r="K2935" s="190">
        <v>318</v>
      </c>
      <c r="L2935" s="94"/>
      <c r="M2935" s="189" t="s">
        <v>143</v>
      </c>
      <c r="N2935" s="189" t="s">
        <v>143</v>
      </c>
      <c r="O2935" s="189">
        <v>0.433</v>
      </c>
      <c r="P2935" s="189">
        <v>0.54200000000000004</v>
      </c>
      <c r="Q2935" s="189">
        <v>0.20100000000000001</v>
      </c>
      <c r="R2935" s="189">
        <v>0.29499999999999998</v>
      </c>
      <c r="S2935" s="189">
        <v>5.6000000000000001E-2</v>
      </c>
      <c r="T2935" s="189">
        <v>0.11700000000000001</v>
      </c>
      <c r="U2935" s="189">
        <v>5.0000000000000001E-3</v>
      </c>
      <c r="V2935" s="189">
        <v>3.2000000000000001E-2</v>
      </c>
      <c r="W2935" s="189">
        <v>0.105</v>
      </c>
      <c r="X2935" s="189">
        <v>0.18099999999999999</v>
      </c>
      <c r="Y2935" s="189">
        <v>1E-3</v>
      </c>
      <c r="Z2935" s="189">
        <v>1.7999999999999999E-2</v>
      </c>
      <c r="AA2935" s="189">
        <v>1.7000000000000001E-2</v>
      </c>
      <c r="AB2935" s="189">
        <v>5.7000000000000002E-2</v>
      </c>
    </row>
    <row r="2936" spans="1:28" x14ac:dyDescent="0.25">
      <c r="A2936" s="94" t="s">
        <v>4449</v>
      </c>
      <c r="B2936" s="189" t="s">
        <v>143</v>
      </c>
      <c r="C2936" s="189">
        <v>6.3241106719367585E-2</v>
      </c>
      <c r="D2936" s="189">
        <v>0.22134387351778656</v>
      </c>
      <c r="E2936" s="189">
        <v>7.5098814229249009E-2</v>
      </c>
      <c r="F2936" s="189">
        <v>1.9762845849802372E-2</v>
      </c>
      <c r="G2936" s="189">
        <v>0.5731225296442688</v>
      </c>
      <c r="H2936" s="189">
        <v>1.9762845849802372E-2</v>
      </c>
      <c r="I2936" s="189">
        <v>2.766798418972332E-2</v>
      </c>
      <c r="J2936" s="188">
        <v>1</v>
      </c>
      <c r="K2936" s="190">
        <v>253</v>
      </c>
      <c r="L2936" s="94"/>
      <c r="M2936" s="189" t="s">
        <v>143</v>
      </c>
      <c r="N2936" s="189" t="s">
        <v>143</v>
      </c>
      <c r="O2936" s="189">
        <v>3.9E-2</v>
      </c>
      <c r="P2936" s="189">
        <v>0.1</v>
      </c>
      <c r="Q2936" s="189">
        <v>0.17499999999999999</v>
      </c>
      <c r="R2936" s="189">
        <v>0.27600000000000002</v>
      </c>
      <c r="S2936" s="189">
        <v>4.9000000000000002E-2</v>
      </c>
      <c r="T2936" s="189">
        <v>0.114</v>
      </c>
      <c r="U2936" s="189">
        <v>8.0000000000000002E-3</v>
      </c>
      <c r="V2936" s="189">
        <v>4.4999999999999998E-2</v>
      </c>
      <c r="W2936" s="189">
        <v>0.51200000000000001</v>
      </c>
      <c r="X2936" s="189">
        <v>0.63300000000000001</v>
      </c>
      <c r="Y2936" s="189">
        <v>8.0000000000000002E-3</v>
      </c>
      <c r="Z2936" s="189">
        <v>4.4999999999999998E-2</v>
      </c>
      <c r="AA2936" s="189">
        <v>1.2999999999999999E-2</v>
      </c>
      <c r="AB2936" s="189">
        <v>5.6000000000000001E-2</v>
      </c>
    </row>
    <row r="2937" spans="1:28" x14ac:dyDescent="0.25">
      <c r="A2937" s="94" t="s">
        <v>4450</v>
      </c>
      <c r="B2937" s="189">
        <v>9.154929577464789E-2</v>
      </c>
      <c r="C2937" s="189">
        <v>1.006036217303823E-3</v>
      </c>
      <c r="D2937" s="189">
        <v>0.70120724346076457</v>
      </c>
      <c r="E2937" s="189">
        <v>0.18008048289738432</v>
      </c>
      <c r="F2937" s="189">
        <v>4.0241448692152921E-3</v>
      </c>
      <c r="G2937" s="189">
        <v>1.0060362173038229E-2</v>
      </c>
      <c r="H2937" s="189" t="s">
        <v>143</v>
      </c>
      <c r="I2937" s="189">
        <v>1.2072434607645875E-2</v>
      </c>
      <c r="J2937" s="188">
        <v>1</v>
      </c>
      <c r="K2937" s="190">
        <v>994</v>
      </c>
      <c r="L2937" s="94"/>
      <c r="M2937" s="189">
        <v>7.4999999999999997E-2</v>
      </c>
      <c r="N2937" s="189">
        <v>0.111</v>
      </c>
      <c r="O2937" s="189">
        <v>0</v>
      </c>
      <c r="P2937" s="189">
        <v>6.0000000000000001E-3</v>
      </c>
      <c r="Q2937" s="189">
        <v>0.67200000000000004</v>
      </c>
      <c r="R2937" s="189">
        <v>0.72899999999999998</v>
      </c>
      <c r="S2937" s="189">
        <v>0.157</v>
      </c>
      <c r="T2937" s="189">
        <v>0.20499999999999999</v>
      </c>
      <c r="U2937" s="189">
        <v>2E-3</v>
      </c>
      <c r="V2937" s="189">
        <v>0.01</v>
      </c>
      <c r="W2937" s="189">
        <v>5.0000000000000001E-3</v>
      </c>
      <c r="X2937" s="189">
        <v>1.7999999999999999E-2</v>
      </c>
      <c r="Y2937" s="189" t="s">
        <v>143</v>
      </c>
      <c r="Z2937" s="189" t="s">
        <v>143</v>
      </c>
      <c r="AA2937" s="189">
        <v>7.0000000000000001E-3</v>
      </c>
      <c r="AB2937" s="189">
        <v>2.1000000000000001E-2</v>
      </c>
    </row>
    <row r="2938" spans="1:28" x14ac:dyDescent="0.25">
      <c r="A2938" s="94" t="s">
        <v>4451</v>
      </c>
      <c r="B2938" s="189">
        <v>0.10320781032078104</v>
      </c>
      <c r="C2938" s="189">
        <v>0.22454672245467225</v>
      </c>
      <c r="D2938" s="189">
        <v>0.25034867503486752</v>
      </c>
      <c r="E2938" s="189">
        <v>6.9735006973500699E-2</v>
      </c>
      <c r="F2938" s="189">
        <v>7.6011157601115764E-2</v>
      </c>
      <c r="G2938" s="189">
        <v>0.22663877266387727</v>
      </c>
      <c r="H2938" s="189">
        <v>6.9735006973500697E-3</v>
      </c>
      <c r="I2938" s="189">
        <v>4.2538354253835425E-2</v>
      </c>
      <c r="J2938" s="188">
        <v>1</v>
      </c>
      <c r="K2938" s="190">
        <v>1434</v>
      </c>
      <c r="L2938" s="94"/>
      <c r="M2938" s="189">
        <v>8.8999999999999996E-2</v>
      </c>
      <c r="N2938" s="189">
        <v>0.12</v>
      </c>
      <c r="O2938" s="189">
        <v>0.20399999999999999</v>
      </c>
      <c r="P2938" s="189">
        <v>0.247</v>
      </c>
      <c r="Q2938" s="189">
        <v>0.22900000000000001</v>
      </c>
      <c r="R2938" s="189">
        <v>0.27300000000000002</v>
      </c>
      <c r="S2938" s="189">
        <v>5.8000000000000003E-2</v>
      </c>
      <c r="T2938" s="189">
        <v>8.4000000000000005E-2</v>
      </c>
      <c r="U2938" s="189">
        <v>6.3E-2</v>
      </c>
      <c r="V2938" s="189">
        <v>9.0999999999999998E-2</v>
      </c>
      <c r="W2938" s="189">
        <v>0.20599999999999999</v>
      </c>
      <c r="X2938" s="189">
        <v>0.249</v>
      </c>
      <c r="Y2938" s="189">
        <v>4.0000000000000001E-3</v>
      </c>
      <c r="Z2938" s="189">
        <v>1.2999999999999999E-2</v>
      </c>
      <c r="AA2938" s="189">
        <v>3.3000000000000002E-2</v>
      </c>
      <c r="AB2938" s="189">
        <v>5.3999999999999999E-2</v>
      </c>
    </row>
    <row r="2939" spans="1:28" x14ac:dyDescent="0.25">
      <c r="A2939" s="94" t="s">
        <v>4452</v>
      </c>
      <c r="B2939" s="189">
        <v>0.31506849315068491</v>
      </c>
      <c r="C2939" s="189">
        <v>0.41197361745306948</v>
      </c>
      <c r="D2939" s="189">
        <v>0.16438356164383561</v>
      </c>
      <c r="E2939" s="189">
        <v>2.2323693556570268E-2</v>
      </c>
      <c r="F2939" s="189">
        <v>4.5662100456621002E-3</v>
      </c>
      <c r="G2939" s="189">
        <v>2.7397260273972601E-2</v>
      </c>
      <c r="H2939" s="189">
        <v>3.0441400304414001E-3</v>
      </c>
      <c r="I2939" s="189">
        <v>5.1243023845763569E-2</v>
      </c>
      <c r="J2939" s="188">
        <v>0.99999999999999978</v>
      </c>
      <c r="K2939" s="190">
        <v>1971</v>
      </c>
      <c r="L2939" s="94"/>
      <c r="M2939" s="189">
        <v>0.29499999999999998</v>
      </c>
      <c r="N2939" s="189">
        <v>0.33600000000000002</v>
      </c>
      <c r="O2939" s="189">
        <v>0.39</v>
      </c>
      <c r="P2939" s="189">
        <v>0.434</v>
      </c>
      <c r="Q2939" s="189">
        <v>0.14899999999999999</v>
      </c>
      <c r="R2939" s="189">
        <v>0.18099999999999999</v>
      </c>
      <c r="S2939" s="189">
        <v>1.7000000000000001E-2</v>
      </c>
      <c r="T2939" s="189">
        <v>0.03</v>
      </c>
      <c r="U2939" s="189">
        <v>2E-3</v>
      </c>
      <c r="V2939" s="189">
        <v>8.9999999999999993E-3</v>
      </c>
      <c r="W2939" s="189">
        <v>2.1000000000000001E-2</v>
      </c>
      <c r="X2939" s="189">
        <v>3.5999999999999997E-2</v>
      </c>
      <c r="Y2939" s="189">
        <v>1E-3</v>
      </c>
      <c r="Z2939" s="189">
        <v>7.0000000000000001E-3</v>
      </c>
      <c r="AA2939" s="189">
        <v>4.2000000000000003E-2</v>
      </c>
      <c r="AB2939" s="189">
        <v>6.2E-2</v>
      </c>
    </row>
    <row r="2940" spans="1:28" x14ac:dyDescent="0.25">
      <c r="A2940" s="94" t="s">
        <v>4453</v>
      </c>
      <c r="B2940" s="189" t="s">
        <v>143</v>
      </c>
      <c r="C2940" s="189">
        <v>0.27647058823529413</v>
      </c>
      <c r="D2940" s="189">
        <v>0.32941176470588235</v>
      </c>
      <c r="E2940" s="189">
        <v>0.1</v>
      </c>
      <c r="F2940" s="189">
        <v>4.4117647058823532E-2</v>
      </c>
      <c r="G2940" s="189">
        <v>0.18235294117647058</v>
      </c>
      <c r="H2940" s="189">
        <v>5.8823529411764705E-3</v>
      </c>
      <c r="I2940" s="189">
        <v>6.1764705882352944E-2</v>
      </c>
      <c r="J2940" s="188">
        <v>1</v>
      </c>
      <c r="K2940" s="190">
        <v>340</v>
      </c>
      <c r="L2940" s="94"/>
      <c r="M2940" s="189" t="s">
        <v>143</v>
      </c>
      <c r="N2940" s="189" t="s">
        <v>143</v>
      </c>
      <c r="O2940" s="189">
        <v>0.23200000000000001</v>
      </c>
      <c r="P2940" s="189">
        <v>0.32600000000000001</v>
      </c>
      <c r="Q2940" s="189">
        <v>0.28199999999999997</v>
      </c>
      <c r="R2940" s="189">
        <v>0.38100000000000001</v>
      </c>
      <c r="S2940" s="189">
        <v>7.1999999999999995E-2</v>
      </c>
      <c r="T2940" s="189">
        <v>0.13600000000000001</v>
      </c>
      <c r="U2940" s="189">
        <v>2.7E-2</v>
      </c>
      <c r="V2940" s="189">
        <v>7.1999999999999995E-2</v>
      </c>
      <c r="W2940" s="189">
        <v>0.14499999999999999</v>
      </c>
      <c r="X2940" s="189">
        <v>0.22700000000000001</v>
      </c>
      <c r="Y2940" s="189">
        <v>2E-3</v>
      </c>
      <c r="Z2940" s="189">
        <v>2.1000000000000001E-2</v>
      </c>
      <c r="AA2940" s="189">
        <v>4.1000000000000002E-2</v>
      </c>
      <c r="AB2940" s="189">
        <v>9.2999999999999999E-2</v>
      </c>
    </row>
    <row r="2941" spans="1:28" x14ac:dyDescent="0.25">
      <c r="A2941" s="94" t="s">
        <v>4454</v>
      </c>
      <c r="B2941" s="189" t="s">
        <v>143</v>
      </c>
      <c r="C2941" s="189">
        <v>0.23253757736516356</v>
      </c>
      <c r="D2941" s="189">
        <v>0.27409372236958446</v>
      </c>
      <c r="E2941" s="189">
        <v>0.10875331564986737</v>
      </c>
      <c r="F2941" s="189">
        <v>1.5030946065428824E-2</v>
      </c>
      <c r="G2941" s="189">
        <v>0.33068081343943412</v>
      </c>
      <c r="H2941" s="189">
        <v>9.7259062776304164E-3</v>
      </c>
      <c r="I2941" s="189">
        <v>2.9177718832891247E-2</v>
      </c>
      <c r="J2941" s="188">
        <v>0.99999999999999989</v>
      </c>
      <c r="K2941" s="190">
        <v>1131</v>
      </c>
      <c r="L2941" s="94"/>
      <c r="M2941" s="189" t="s">
        <v>143</v>
      </c>
      <c r="N2941" s="189" t="s">
        <v>143</v>
      </c>
      <c r="O2941" s="189">
        <v>0.20899999999999999</v>
      </c>
      <c r="P2941" s="189">
        <v>0.25800000000000001</v>
      </c>
      <c r="Q2941" s="189">
        <v>0.249</v>
      </c>
      <c r="R2941" s="189">
        <v>0.30099999999999999</v>
      </c>
      <c r="S2941" s="189">
        <v>9.1999999999999998E-2</v>
      </c>
      <c r="T2941" s="189">
        <v>0.128</v>
      </c>
      <c r="U2941" s="189">
        <v>8.9999999999999993E-3</v>
      </c>
      <c r="V2941" s="189">
        <v>2.4E-2</v>
      </c>
      <c r="W2941" s="189">
        <v>0.30399999999999999</v>
      </c>
      <c r="X2941" s="189">
        <v>0.35899999999999999</v>
      </c>
      <c r="Y2941" s="189">
        <v>5.0000000000000001E-3</v>
      </c>
      <c r="Z2941" s="189">
        <v>1.7000000000000001E-2</v>
      </c>
      <c r="AA2941" s="189">
        <v>2.1000000000000001E-2</v>
      </c>
      <c r="AB2941" s="189">
        <v>4.1000000000000002E-2</v>
      </c>
    </row>
    <row r="2942" spans="1:28" x14ac:dyDescent="0.25">
      <c r="A2942" s="94" t="s">
        <v>4455</v>
      </c>
      <c r="B2942" s="189" t="s">
        <v>143</v>
      </c>
      <c r="C2942" s="189">
        <v>0.55658914728682174</v>
      </c>
      <c r="D2942" s="189">
        <v>0.36434108527131781</v>
      </c>
      <c r="E2942" s="189">
        <v>3.1007751937984496E-2</v>
      </c>
      <c r="F2942" s="189" t="s">
        <v>143</v>
      </c>
      <c r="G2942" s="189">
        <v>4.6511627906976744E-3</v>
      </c>
      <c r="H2942" s="189" t="s">
        <v>143</v>
      </c>
      <c r="I2942" s="189">
        <v>4.3410852713178294E-2</v>
      </c>
      <c r="J2942" s="188">
        <v>1</v>
      </c>
      <c r="K2942" s="190">
        <v>645</v>
      </c>
      <c r="L2942" s="94"/>
      <c r="M2942" s="189" t="s">
        <v>143</v>
      </c>
      <c r="N2942" s="189" t="s">
        <v>143</v>
      </c>
      <c r="O2942" s="189">
        <v>0.51800000000000002</v>
      </c>
      <c r="P2942" s="189">
        <v>0.59399999999999997</v>
      </c>
      <c r="Q2942" s="189">
        <v>0.32800000000000001</v>
      </c>
      <c r="R2942" s="189">
        <v>0.40200000000000002</v>
      </c>
      <c r="S2942" s="189">
        <v>0.02</v>
      </c>
      <c r="T2942" s="189">
        <v>4.7E-2</v>
      </c>
      <c r="U2942" s="189" t="s">
        <v>143</v>
      </c>
      <c r="V2942" s="189" t="s">
        <v>143</v>
      </c>
      <c r="W2942" s="189">
        <v>2E-3</v>
      </c>
      <c r="X2942" s="189">
        <v>1.4E-2</v>
      </c>
      <c r="Y2942" s="189" t="s">
        <v>143</v>
      </c>
      <c r="Z2942" s="189" t="s">
        <v>143</v>
      </c>
      <c r="AA2942" s="189">
        <v>0.03</v>
      </c>
      <c r="AB2942" s="189">
        <v>6.2E-2</v>
      </c>
    </row>
    <row r="2943" spans="1:28" x14ac:dyDescent="0.25">
      <c r="A2943" s="94" t="s">
        <v>4456</v>
      </c>
      <c r="B2943" s="189" t="s">
        <v>143</v>
      </c>
      <c r="C2943" s="189">
        <v>0.21616161616161617</v>
      </c>
      <c r="D2943" s="189">
        <v>0.3515151515151515</v>
      </c>
      <c r="E2943" s="189">
        <v>0.1111111111111111</v>
      </c>
      <c r="F2943" s="189">
        <v>3.2323232323232323E-2</v>
      </c>
      <c r="G2943" s="189">
        <v>0.24242424242424243</v>
      </c>
      <c r="H2943" s="189" t="s">
        <v>143</v>
      </c>
      <c r="I2943" s="189">
        <v>4.6464646464646465E-2</v>
      </c>
      <c r="J2943" s="188">
        <v>0.99999999999999989</v>
      </c>
      <c r="K2943" s="190">
        <v>495</v>
      </c>
      <c r="L2943" s="94"/>
      <c r="M2943" s="189" t="s">
        <v>143</v>
      </c>
      <c r="N2943" s="189" t="s">
        <v>143</v>
      </c>
      <c r="O2943" s="189">
        <v>0.182</v>
      </c>
      <c r="P2943" s="189">
        <v>0.255</v>
      </c>
      <c r="Q2943" s="189">
        <v>0.311</v>
      </c>
      <c r="R2943" s="189">
        <v>0.39500000000000002</v>
      </c>
      <c r="S2943" s="189">
        <v>8.5999999999999993E-2</v>
      </c>
      <c r="T2943" s="189">
        <v>0.14199999999999999</v>
      </c>
      <c r="U2943" s="189">
        <v>0.02</v>
      </c>
      <c r="V2943" s="189">
        <v>5.1999999999999998E-2</v>
      </c>
      <c r="W2943" s="189">
        <v>0.20699999999999999</v>
      </c>
      <c r="X2943" s="189">
        <v>0.28199999999999997</v>
      </c>
      <c r="Y2943" s="189" t="s">
        <v>143</v>
      </c>
      <c r="Z2943" s="189" t="s">
        <v>143</v>
      </c>
      <c r="AA2943" s="189">
        <v>3.1E-2</v>
      </c>
      <c r="AB2943" s="189">
        <v>6.9000000000000006E-2</v>
      </c>
    </row>
    <row r="2944" spans="1:28" x14ac:dyDescent="0.25">
      <c r="A2944" s="94" t="s">
        <v>4457</v>
      </c>
      <c r="B2944" s="189" t="s">
        <v>143</v>
      </c>
      <c r="C2944" s="189">
        <v>0.33090909090909093</v>
      </c>
      <c r="D2944" s="189">
        <v>0.19636363636363635</v>
      </c>
      <c r="E2944" s="189">
        <v>0.08</v>
      </c>
      <c r="F2944" s="189">
        <v>0.14545454545454545</v>
      </c>
      <c r="G2944" s="189">
        <v>0.16</v>
      </c>
      <c r="H2944" s="189">
        <v>3.6363636363636364E-3</v>
      </c>
      <c r="I2944" s="189">
        <v>8.3636363636363634E-2</v>
      </c>
      <c r="J2944" s="188">
        <v>1</v>
      </c>
      <c r="K2944" s="190">
        <v>275</v>
      </c>
      <c r="L2944" s="94"/>
      <c r="M2944" s="189" t="s">
        <v>143</v>
      </c>
      <c r="N2944" s="189" t="s">
        <v>143</v>
      </c>
      <c r="O2944" s="189">
        <v>0.27800000000000002</v>
      </c>
      <c r="P2944" s="189">
        <v>0.38900000000000001</v>
      </c>
      <c r="Q2944" s="189">
        <v>0.154</v>
      </c>
      <c r="R2944" s="189">
        <v>0.247</v>
      </c>
      <c r="S2944" s="189">
        <v>5.2999999999999999E-2</v>
      </c>
      <c r="T2944" s="189">
        <v>0.11799999999999999</v>
      </c>
      <c r="U2944" s="189">
        <v>0.109</v>
      </c>
      <c r="V2944" s="189">
        <v>0.192</v>
      </c>
      <c r="W2944" s="189">
        <v>0.121</v>
      </c>
      <c r="X2944" s="189">
        <v>0.20799999999999999</v>
      </c>
      <c r="Y2944" s="189">
        <v>1E-3</v>
      </c>
      <c r="Z2944" s="189">
        <v>0.02</v>
      </c>
      <c r="AA2944" s="189">
        <v>5.6000000000000001E-2</v>
      </c>
      <c r="AB2944" s="189">
        <v>0.122</v>
      </c>
    </row>
    <row r="2945" spans="1:28" x14ac:dyDescent="0.25">
      <c r="A2945" s="94" t="s">
        <v>4458</v>
      </c>
      <c r="B2945" s="189" t="s">
        <v>143</v>
      </c>
      <c r="C2945" s="189">
        <v>0.16714697406340057</v>
      </c>
      <c r="D2945" s="189">
        <v>0.24495677233429394</v>
      </c>
      <c r="E2945" s="189">
        <v>0.11527377521613832</v>
      </c>
      <c r="F2945" s="189">
        <v>4.3227665706051875E-2</v>
      </c>
      <c r="G2945" s="189">
        <v>0.3861671469740634</v>
      </c>
      <c r="H2945" s="189">
        <v>8.6455331412103754E-3</v>
      </c>
      <c r="I2945" s="189">
        <v>3.4582132564841501E-2</v>
      </c>
      <c r="J2945" s="188">
        <v>1</v>
      </c>
      <c r="K2945" s="190">
        <v>347</v>
      </c>
      <c r="L2945" s="94"/>
      <c r="M2945" s="189" t="s">
        <v>143</v>
      </c>
      <c r="N2945" s="189" t="s">
        <v>143</v>
      </c>
      <c r="O2945" s="189">
        <v>0.13200000000000001</v>
      </c>
      <c r="P2945" s="189">
        <v>0.21</v>
      </c>
      <c r="Q2945" s="189">
        <v>0.20300000000000001</v>
      </c>
      <c r="R2945" s="189">
        <v>0.29299999999999998</v>
      </c>
      <c r="S2945" s="189">
        <v>8.5999999999999993E-2</v>
      </c>
      <c r="T2945" s="189">
        <v>0.153</v>
      </c>
      <c r="U2945" s="189">
        <v>2.5999999999999999E-2</v>
      </c>
      <c r="V2945" s="189">
        <v>7.0000000000000007E-2</v>
      </c>
      <c r="W2945" s="189">
        <v>0.33600000000000002</v>
      </c>
      <c r="X2945" s="189">
        <v>0.438</v>
      </c>
      <c r="Y2945" s="189">
        <v>3.0000000000000001E-3</v>
      </c>
      <c r="Z2945" s="189">
        <v>2.5000000000000001E-2</v>
      </c>
      <c r="AA2945" s="189">
        <v>0.02</v>
      </c>
      <c r="AB2945" s="189">
        <v>5.8999999999999997E-2</v>
      </c>
    </row>
    <row r="2946" spans="1:28" x14ac:dyDescent="0.25">
      <c r="A2946" s="94" t="s">
        <v>4459</v>
      </c>
      <c r="B2946" s="189" t="s">
        <v>143</v>
      </c>
      <c r="C2946" s="189">
        <v>0.46185446009389669</v>
      </c>
      <c r="D2946" s="189">
        <v>0.3609154929577465</v>
      </c>
      <c r="E2946" s="189">
        <v>5.3403755868544601E-2</v>
      </c>
      <c r="F2946" s="189">
        <v>1.232394366197183E-2</v>
      </c>
      <c r="G2946" s="189">
        <v>7.10093896713615E-2</v>
      </c>
      <c r="H2946" s="189">
        <v>4.1079812206572773E-3</v>
      </c>
      <c r="I2946" s="189">
        <v>3.6384976525821594E-2</v>
      </c>
      <c r="J2946" s="188">
        <v>1</v>
      </c>
      <c r="K2946" s="190">
        <v>1704</v>
      </c>
      <c r="L2946" s="94"/>
      <c r="M2946" s="189" t="s">
        <v>143</v>
      </c>
      <c r="N2946" s="189" t="s">
        <v>143</v>
      </c>
      <c r="O2946" s="189">
        <v>0.438</v>
      </c>
      <c r="P2946" s="189">
        <v>0.48599999999999999</v>
      </c>
      <c r="Q2946" s="189">
        <v>0.33800000000000002</v>
      </c>
      <c r="R2946" s="189">
        <v>0.38400000000000001</v>
      </c>
      <c r="S2946" s="189">
        <v>4.3999999999999997E-2</v>
      </c>
      <c r="T2946" s="189">
        <v>6.5000000000000002E-2</v>
      </c>
      <c r="U2946" s="189">
        <v>8.0000000000000002E-3</v>
      </c>
      <c r="V2946" s="189">
        <v>1.9E-2</v>
      </c>
      <c r="W2946" s="189">
        <v>0.06</v>
      </c>
      <c r="X2946" s="189">
        <v>8.4000000000000005E-2</v>
      </c>
      <c r="Y2946" s="189">
        <v>2E-3</v>
      </c>
      <c r="Z2946" s="189">
        <v>8.0000000000000002E-3</v>
      </c>
      <c r="AA2946" s="189">
        <v>2.8000000000000001E-2</v>
      </c>
      <c r="AB2946" s="189">
        <v>4.5999999999999999E-2</v>
      </c>
    </row>
    <row r="2947" spans="1:28" x14ac:dyDescent="0.25">
      <c r="A2947" s="94" t="s">
        <v>4460</v>
      </c>
      <c r="B2947" s="189" t="s">
        <v>143</v>
      </c>
      <c r="C2947" s="189">
        <v>0.43700787401574803</v>
      </c>
      <c r="D2947" s="189">
        <v>0.34251968503937008</v>
      </c>
      <c r="E2947" s="189">
        <v>8.2677165354330714E-2</v>
      </c>
      <c r="F2947" s="189" t="s">
        <v>143</v>
      </c>
      <c r="G2947" s="189">
        <v>9.8425196850393706E-2</v>
      </c>
      <c r="H2947" s="189">
        <v>7.874015748031496E-3</v>
      </c>
      <c r="I2947" s="189">
        <v>3.1496062992125984E-2</v>
      </c>
      <c r="J2947" s="188">
        <v>1</v>
      </c>
      <c r="K2947" s="190">
        <v>254</v>
      </c>
      <c r="L2947" s="94"/>
      <c r="M2947" s="189" t="s">
        <v>143</v>
      </c>
      <c r="N2947" s="189" t="s">
        <v>143</v>
      </c>
      <c r="O2947" s="189">
        <v>0.377</v>
      </c>
      <c r="P2947" s="189">
        <v>0.498</v>
      </c>
      <c r="Q2947" s="189">
        <v>0.28699999999999998</v>
      </c>
      <c r="R2947" s="189">
        <v>0.40300000000000002</v>
      </c>
      <c r="S2947" s="189">
        <v>5.5E-2</v>
      </c>
      <c r="T2947" s="189">
        <v>0.123</v>
      </c>
      <c r="U2947" s="189" t="s">
        <v>143</v>
      </c>
      <c r="V2947" s="189" t="s">
        <v>143</v>
      </c>
      <c r="W2947" s="189">
        <v>6.8000000000000005E-2</v>
      </c>
      <c r="X2947" s="189">
        <v>0.14099999999999999</v>
      </c>
      <c r="Y2947" s="189">
        <v>2E-3</v>
      </c>
      <c r="Z2947" s="189">
        <v>2.8000000000000001E-2</v>
      </c>
      <c r="AA2947" s="189">
        <v>1.6E-2</v>
      </c>
      <c r="AB2947" s="189">
        <v>6.0999999999999999E-2</v>
      </c>
    </row>
    <row r="2948" spans="1:28" x14ac:dyDescent="0.25">
      <c r="A2948" s="94" t="s">
        <v>4461</v>
      </c>
      <c r="B2948" s="189">
        <v>5.9783628290913639E-2</v>
      </c>
      <c r="C2948" s="189">
        <v>0.32280657870051904</v>
      </c>
      <c r="D2948" s="189">
        <v>0.26246013382527672</v>
      </c>
      <c r="E2948" s="189">
        <v>0.10005628165843287</v>
      </c>
      <c r="F2948" s="189">
        <v>3.2080545306735035E-2</v>
      </c>
      <c r="G2948" s="189">
        <v>0.1808517290976174</v>
      </c>
      <c r="H2948" s="189">
        <v>7.379150772309424E-3</v>
      </c>
      <c r="I2948" s="189">
        <v>3.458195234819586E-2</v>
      </c>
      <c r="J2948" s="188">
        <v>0.99999999999999989</v>
      </c>
      <c r="K2948" s="190">
        <v>15991</v>
      </c>
      <c r="L2948" s="94"/>
      <c r="M2948" s="189">
        <v>5.6000000000000001E-2</v>
      </c>
      <c r="N2948" s="189">
        <v>6.4000000000000001E-2</v>
      </c>
      <c r="O2948" s="189">
        <v>0.316</v>
      </c>
      <c r="P2948" s="189">
        <v>0.33</v>
      </c>
      <c r="Q2948" s="189">
        <v>0.25600000000000001</v>
      </c>
      <c r="R2948" s="189">
        <v>0.26900000000000002</v>
      </c>
      <c r="S2948" s="189">
        <v>9.6000000000000002E-2</v>
      </c>
      <c r="T2948" s="189">
        <v>0.105</v>
      </c>
      <c r="U2948" s="189">
        <v>2.9000000000000001E-2</v>
      </c>
      <c r="V2948" s="189">
        <v>3.5000000000000003E-2</v>
      </c>
      <c r="W2948" s="189">
        <v>0.17499999999999999</v>
      </c>
      <c r="X2948" s="189">
        <v>0.187</v>
      </c>
      <c r="Y2948" s="189">
        <v>6.0000000000000001E-3</v>
      </c>
      <c r="Z2948" s="189">
        <v>8.9999999999999993E-3</v>
      </c>
      <c r="AA2948" s="189">
        <v>3.2000000000000001E-2</v>
      </c>
      <c r="AB2948" s="189">
        <v>3.7999999999999999E-2</v>
      </c>
    </row>
    <row r="2949" spans="1:28" x14ac:dyDescent="0.25">
      <c r="A2949" s="94" t="s">
        <v>4462</v>
      </c>
      <c r="B2949" s="189" t="s">
        <v>143</v>
      </c>
      <c r="C2949" s="189">
        <v>0.35794183445190159</v>
      </c>
      <c r="D2949" s="189">
        <v>0.21029082774049218</v>
      </c>
      <c r="E2949" s="189">
        <v>0.18120805369127516</v>
      </c>
      <c r="F2949" s="189">
        <v>3.5794183445190156E-2</v>
      </c>
      <c r="G2949" s="189">
        <v>0.17002237136465326</v>
      </c>
      <c r="H2949" s="189">
        <v>8.948545861297539E-3</v>
      </c>
      <c r="I2949" s="189">
        <v>3.5794183445190156E-2</v>
      </c>
      <c r="J2949" s="188">
        <v>1</v>
      </c>
      <c r="K2949" s="190">
        <v>447</v>
      </c>
      <c r="L2949" s="94"/>
      <c r="M2949" s="189" t="s">
        <v>143</v>
      </c>
      <c r="N2949" s="189" t="s">
        <v>143</v>
      </c>
      <c r="O2949" s="189">
        <v>0.315</v>
      </c>
      <c r="P2949" s="189">
        <v>0.40300000000000002</v>
      </c>
      <c r="Q2949" s="189">
        <v>0.17499999999999999</v>
      </c>
      <c r="R2949" s="189">
        <v>0.25</v>
      </c>
      <c r="S2949" s="189">
        <v>0.14799999999999999</v>
      </c>
      <c r="T2949" s="189">
        <v>0.22</v>
      </c>
      <c r="U2949" s="189">
        <v>2.1999999999999999E-2</v>
      </c>
      <c r="V2949" s="189">
        <v>5.7000000000000002E-2</v>
      </c>
      <c r="W2949" s="189">
        <v>0.13800000000000001</v>
      </c>
      <c r="X2949" s="189">
        <v>0.20799999999999999</v>
      </c>
      <c r="Y2949" s="189">
        <v>3.0000000000000001E-3</v>
      </c>
      <c r="Z2949" s="189">
        <v>2.3E-2</v>
      </c>
      <c r="AA2949" s="189">
        <v>2.1999999999999999E-2</v>
      </c>
      <c r="AB2949" s="189">
        <v>5.7000000000000002E-2</v>
      </c>
    </row>
    <row r="2950" spans="1:28" x14ac:dyDescent="0.25">
      <c r="A2950" s="94" t="s">
        <v>4463</v>
      </c>
      <c r="B2950" s="189" t="s">
        <v>143</v>
      </c>
      <c r="C2950" s="189">
        <v>0.11676646706586827</v>
      </c>
      <c r="D2950" s="189">
        <v>0.19760479041916168</v>
      </c>
      <c r="E2950" s="189">
        <v>7.7844311377245512E-2</v>
      </c>
      <c r="F2950" s="189">
        <v>2.0958083832335328E-2</v>
      </c>
      <c r="G2950" s="189">
        <v>0.4820359281437126</v>
      </c>
      <c r="H2950" s="189">
        <v>5.9880239520958084E-2</v>
      </c>
      <c r="I2950" s="189">
        <v>4.4910179640718563E-2</v>
      </c>
      <c r="J2950" s="188">
        <v>1</v>
      </c>
      <c r="K2950" s="190">
        <v>334</v>
      </c>
      <c r="L2950" s="94"/>
      <c r="M2950" s="189" t="s">
        <v>143</v>
      </c>
      <c r="N2950" s="189" t="s">
        <v>143</v>
      </c>
      <c r="O2950" s="189">
        <v>8.6999999999999994E-2</v>
      </c>
      <c r="P2950" s="189">
        <v>0.156</v>
      </c>
      <c r="Q2950" s="189">
        <v>0.158</v>
      </c>
      <c r="R2950" s="189">
        <v>0.24399999999999999</v>
      </c>
      <c r="S2950" s="189">
        <v>5.3999999999999999E-2</v>
      </c>
      <c r="T2950" s="189">
        <v>0.112</v>
      </c>
      <c r="U2950" s="189">
        <v>0.01</v>
      </c>
      <c r="V2950" s="189">
        <v>4.2999999999999997E-2</v>
      </c>
      <c r="W2950" s="189">
        <v>0.42899999999999999</v>
      </c>
      <c r="X2950" s="189">
        <v>0.53600000000000003</v>
      </c>
      <c r="Y2950" s="189">
        <v>3.9E-2</v>
      </c>
      <c r="Z2950" s="189">
        <v>9.0999999999999998E-2</v>
      </c>
      <c r="AA2950" s="189">
        <v>2.7E-2</v>
      </c>
      <c r="AB2950" s="189">
        <v>7.2999999999999995E-2</v>
      </c>
    </row>
    <row r="2951" spans="1:28" x14ac:dyDescent="0.25">
      <c r="A2951" s="94" t="s">
        <v>4464</v>
      </c>
      <c r="B2951" s="189">
        <v>0.43852167732764746</v>
      </c>
      <c r="C2951" s="189">
        <v>7.1073205401563609E-4</v>
      </c>
      <c r="D2951" s="189">
        <v>0.34328358208955223</v>
      </c>
      <c r="E2951" s="189">
        <v>0.20255863539445629</v>
      </c>
      <c r="F2951" s="189">
        <v>1.4214641080312722E-3</v>
      </c>
      <c r="G2951" s="189">
        <v>4.2643923240938165E-3</v>
      </c>
      <c r="H2951" s="189" t="s">
        <v>143</v>
      </c>
      <c r="I2951" s="189">
        <v>9.2395167022032692E-3</v>
      </c>
      <c r="J2951" s="188">
        <v>0.99999999999999989</v>
      </c>
      <c r="K2951" s="190">
        <v>1407</v>
      </c>
      <c r="L2951" s="94"/>
      <c r="M2951" s="189">
        <v>0.41299999999999998</v>
      </c>
      <c r="N2951" s="189">
        <v>0.46500000000000002</v>
      </c>
      <c r="O2951" s="189">
        <v>0</v>
      </c>
      <c r="P2951" s="189">
        <v>4.0000000000000001E-3</v>
      </c>
      <c r="Q2951" s="189">
        <v>0.31900000000000001</v>
      </c>
      <c r="R2951" s="189">
        <v>0.36799999999999999</v>
      </c>
      <c r="S2951" s="189">
        <v>0.182</v>
      </c>
      <c r="T2951" s="189">
        <v>0.224</v>
      </c>
      <c r="U2951" s="189">
        <v>0</v>
      </c>
      <c r="V2951" s="189">
        <v>5.0000000000000001E-3</v>
      </c>
      <c r="W2951" s="189">
        <v>2E-3</v>
      </c>
      <c r="X2951" s="189">
        <v>8.9999999999999993E-3</v>
      </c>
      <c r="Y2951" s="189" t="s">
        <v>143</v>
      </c>
      <c r="Z2951" s="189" t="s">
        <v>143</v>
      </c>
      <c r="AA2951" s="189">
        <v>5.0000000000000001E-3</v>
      </c>
      <c r="AB2951" s="189">
        <v>1.6E-2</v>
      </c>
    </row>
    <row r="2952" spans="1:28" x14ac:dyDescent="0.25">
      <c r="A2952" s="94" t="s">
        <v>4465</v>
      </c>
      <c r="B2952" s="189">
        <v>0.12761394101876675</v>
      </c>
      <c r="C2952" s="189">
        <v>0.2621983914209115</v>
      </c>
      <c r="D2952" s="189">
        <v>0.22520107238605899</v>
      </c>
      <c r="E2952" s="189">
        <v>8.9544235924932977E-2</v>
      </c>
      <c r="F2952" s="189">
        <v>5.844504021447721E-2</v>
      </c>
      <c r="G2952" s="189">
        <v>0.2064343163538874</v>
      </c>
      <c r="H2952" s="189">
        <v>1.0723860589812333E-2</v>
      </c>
      <c r="I2952" s="189">
        <v>1.9839142091152815E-2</v>
      </c>
      <c r="J2952" s="188">
        <v>1</v>
      </c>
      <c r="K2952" s="190">
        <v>1865</v>
      </c>
      <c r="L2952" s="94"/>
      <c r="M2952" s="189">
        <v>0.113</v>
      </c>
      <c r="N2952" s="189">
        <v>0.14399999999999999</v>
      </c>
      <c r="O2952" s="189">
        <v>0.24299999999999999</v>
      </c>
      <c r="P2952" s="189">
        <v>0.28299999999999997</v>
      </c>
      <c r="Q2952" s="189">
        <v>0.20699999999999999</v>
      </c>
      <c r="R2952" s="189">
        <v>0.245</v>
      </c>
      <c r="S2952" s="189">
        <v>7.6999999999999999E-2</v>
      </c>
      <c r="T2952" s="189">
        <v>0.10299999999999999</v>
      </c>
      <c r="U2952" s="189">
        <v>4.9000000000000002E-2</v>
      </c>
      <c r="V2952" s="189">
        <v>7.0000000000000007E-2</v>
      </c>
      <c r="W2952" s="189">
        <v>0.189</v>
      </c>
      <c r="X2952" s="189">
        <v>0.22500000000000001</v>
      </c>
      <c r="Y2952" s="189">
        <v>7.0000000000000001E-3</v>
      </c>
      <c r="Z2952" s="189">
        <v>1.7000000000000001E-2</v>
      </c>
      <c r="AA2952" s="189">
        <v>1.4E-2</v>
      </c>
      <c r="AB2952" s="189">
        <v>2.7E-2</v>
      </c>
    </row>
    <row r="2953" spans="1:28" x14ac:dyDescent="0.25">
      <c r="A2953" s="94" t="s">
        <v>4466</v>
      </c>
      <c r="B2953" s="189">
        <v>0.2785078423060619</v>
      </c>
      <c r="C2953" s="189">
        <v>0.49046206019499788</v>
      </c>
      <c r="D2953" s="189">
        <v>0.10089020771513353</v>
      </c>
      <c r="E2953" s="189">
        <v>3.6880033912674859E-2</v>
      </c>
      <c r="F2953" s="189">
        <v>4.6629927935565915E-3</v>
      </c>
      <c r="G2953" s="189">
        <v>3.6456125476896993E-2</v>
      </c>
      <c r="H2953" s="189">
        <v>5.5108096651123361E-3</v>
      </c>
      <c r="I2953" s="189">
        <v>4.6629927935565918E-2</v>
      </c>
      <c r="J2953" s="188">
        <v>1.0000000000000002</v>
      </c>
      <c r="K2953" s="190">
        <v>2359</v>
      </c>
      <c r="L2953" s="94"/>
      <c r="M2953" s="189">
        <v>0.26100000000000001</v>
      </c>
      <c r="N2953" s="189">
        <v>0.29699999999999999</v>
      </c>
      <c r="O2953" s="189">
        <v>0.47</v>
      </c>
      <c r="P2953" s="189">
        <v>0.51100000000000001</v>
      </c>
      <c r="Q2953" s="189">
        <v>8.8999999999999996E-2</v>
      </c>
      <c r="R2953" s="189">
        <v>0.114</v>
      </c>
      <c r="S2953" s="189">
        <v>0.03</v>
      </c>
      <c r="T2953" s="189">
        <v>4.4999999999999998E-2</v>
      </c>
      <c r="U2953" s="189">
        <v>3.0000000000000001E-3</v>
      </c>
      <c r="V2953" s="189">
        <v>8.0000000000000002E-3</v>
      </c>
      <c r="W2953" s="189">
        <v>0.03</v>
      </c>
      <c r="X2953" s="189">
        <v>4.4999999999999998E-2</v>
      </c>
      <c r="Y2953" s="189">
        <v>3.0000000000000001E-3</v>
      </c>
      <c r="Z2953" s="189">
        <v>8.9999999999999993E-3</v>
      </c>
      <c r="AA2953" s="189">
        <v>3.9E-2</v>
      </c>
      <c r="AB2953" s="189">
        <v>5.6000000000000001E-2</v>
      </c>
    </row>
    <row r="2954" spans="1:28" x14ac:dyDescent="0.25">
      <c r="A2954" s="94" t="s">
        <v>4467</v>
      </c>
      <c r="B2954" s="189" t="s">
        <v>143</v>
      </c>
      <c r="C2954" s="189">
        <v>0.22803347280334729</v>
      </c>
      <c r="D2954" s="189">
        <v>0.29079497907949792</v>
      </c>
      <c r="E2954" s="189">
        <v>0.19456066945606695</v>
      </c>
      <c r="F2954" s="189">
        <v>5.6485355648535567E-2</v>
      </c>
      <c r="G2954" s="189">
        <v>0.19456066945606695</v>
      </c>
      <c r="H2954" s="189">
        <v>1.0460251046025104E-2</v>
      </c>
      <c r="I2954" s="189">
        <v>2.5104602510460251E-2</v>
      </c>
      <c r="J2954" s="188">
        <v>1</v>
      </c>
      <c r="K2954" s="190">
        <v>478</v>
      </c>
      <c r="L2954" s="94"/>
      <c r="M2954" s="189" t="s">
        <v>143</v>
      </c>
      <c r="N2954" s="189" t="s">
        <v>143</v>
      </c>
      <c r="O2954" s="189">
        <v>0.193</v>
      </c>
      <c r="P2954" s="189">
        <v>0.26800000000000002</v>
      </c>
      <c r="Q2954" s="189">
        <v>0.252</v>
      </c>
      <c r="R2954" s="189">
        <v>0.33300000000000002</v>
      </c>
      <c r="S2954" s="189">
        <v>0.16200000000000001</v>
      </c>
      <c r="T2954" s="189">
        <v>0.23200000000000001</v>
      </c>
      <c r="U2954" s="189">
        <v>3.9E-2</v>
      </c>
      <c r="V2954" s="189">
        <v>8.1000000000000003E-2</v>
      </c>
      <c r="W2954" s="189">
        <v>0.16200000000000001</v>
      </c>
      <c r="X2954" s="189">
        <v>0.23200000000000001</v>
      </c>
      <c r="Y2954" s="189">
        <v>4.0000000000000001E-3</v>
      </c>
      <c r="Z2954" s="189">
        <v>2.4E-2</v>
      </c>
      <c r="AA2954" s="189">
        <v>1.4E-2</v>
      </c>
      <c r="AB2954" s="189">
        <v>4.2999999999999997E-2</v>
      </c>
    </row>
    <row r="2955" spans="1:28" x14ac:dyDescent="0.25">
      <c r="A2955" s="94" t="s">
        <v>4468</v>
      </c>
      <c r="B2955" s="189" t="s">
        <v>143</v>
      </c>
      <c r="C2955" s="189">
        <v>0.22467986030267753</v>
      </c>
      <c r="D2955" s="189">
        <v>0.21478463329452852</v>
      </c>
      <c r="E2955" s="189">
        <v>0.14610011641443538</v>
      </c>
      <c r="F2955" s="189">
        <v>3.3760186263096625E-2</v>
      </c>
      <c r="G2955" s="189">
        <v>0.33701979045401631</v>
      </c>
      <c r="H2955" s="189">
        <v>8.7310826542491265E-3</v>
      </c>
      <c r="I2955" s="189">
        <v>3.4924330616996506E-2</v>
      </c>
      <c r="J2955" s="188">
        <v>1</v>
      </c>
      <c r="K2955" s="190">
        <v>1718</v>
      </c>
      <c r="L2955" s="94"/>
      <c r="M2955" s="189" t="s">
        <v>143</v>
      </c>
      <c r="N2955" s="189" t="s">
        <v>143</v>
      </c>
      <c r="O2955" s="189">
        <v>0.20599999999999999</v>
      </c>
      <c r="P2955" s="189">
        <v>0.245</v>
      </c>
      <c r="Q2955" s="189">
        <v>0.19600000000000001</v>
      </c>
      <c r="R2955" s="189">
        <v>0.23499999999999999</v>
      </c>
      <c r="S2955" s="189">
        <v>0.13</v>
      </c>
      <c r="T2955" s="189">
        <v>0.16400000000000001</v>
      </c>
      <c r="U2955" s="189">
        <v>2.5999999999999999E-2</v>
      </c>
      <c r="V2955" s="189">
        <v>4.2999999999999997E-2</v>
      </c>
      <c r="W2955" s="189">
        <v>0.315</v>
      </c>
      <c r="X2955" s="189">
        <v>0.36</v>
      </c>
      <c r="Y2955" s="189">
        <v>5.0000000000000001E-3</v>
      </c>
      <c r="Z2955" s="189">
        <v>1.4E-2</v>
      </c>
      <c r="AA2955" s="189">
        <v>2.7E-2</v>
      </c>
      <c r="AB2955" s="189">
        <v>4.4999999999999998E-2</v>
      </c>
    </row>
    <row r="2956" spans="1:28" x14ac:dyDescent="0.25">
      <c r="A2956" s="94" t="s">
        <v>4469</v>
      </c>
      <c r="B2956" s="189" t="s">
        <v>143</v>
      </c>
      <c r="C2956" s="189">
        <v>0.56496519721577731</v>
      </c>
      <c r="D2956" s="189">
        <v>0.32598607888631093</v>
      </c>
      <c r="E2956" s="189">
        <v>3.0162412993039442E-2</v>
      </c>
      <c r="F2956" s="189">
        <v>1.1600928074245939E-2</v>
      </c>
      <c r="G2956" s="189">
        <v>1.3921113689095127E-2</v>
      </c>
      <c r="H2956" s="189">
        <v>1.1600928074245939E-3</v>
      </c>
      <c r="I2956" s="189">
        <v>5.2204176334106726E-2</v>
      </c>
      <c r="J2956" s="188">
        <v>1</v>
      </c>
      <c r="K2956" s="190">
        <v>862</v>
      </c>
      <c r="L2956" s="94"/>
      <c r="M2956" s="189" t="s">
        <v>143</v>
      </c>
      <c r="N2956" s="189" t="s">
        <v>143</v>
      </c>
      <c r="O2956" s="189">
        <v>0.53200000000000003</v>
      </c>
      <c r="P2956" s="189">
        <v>0.59799999999999998</v>
      </c>
      <c r="Q2956" s="189">
        <v>0.29599999999999999</v>
      </c>
      <c r="R2956" s="189">
        <v>0.35799999999999998</v>
      </c>
      <c r="S2956" s="189">
        <v>2.1000000000000001E-2</v>
      </c>
      <c r="T2956" s="189">
        <v>4.3999999999999997E-2</v>
      </c>
      <c r="U2956" s="189">
        <v>6.0000000000000001E-3</v>
      </c>
      <c r="V2956" s="189">
        <v>2.1000000000000001E-2</v>
      </c>
      <c r="W2956" s="189">
        <v>8.0000000000000002E-3</v>
      </c>
      <c r="X2956" s="189">
        <v>2.4E-2</v>
      </c>
      <c r="Y2956" s="189">
        <v>0</v>
      </c>
      <c r="Z2956" s="189">
        <v>7.0000000000000001E-3</v>
      </c>
      <c r="AA2956" s="189">
        <v>3.9E-2</v>
      </c>
      <c r="AB2956" s="189">
        <v>6.9000000000000006E-2</v>
      </c>
    </row>
    <row r="2957" spans="1:28" x14ac:dyDescent="0.25">
      <c r="A2957" s="94" t="s">
        <v>4470</v>
      </c>
      <c r="B2957" s="189" t="s">
        <v>143</v>
      </c>
      <c r="C2957" s="189">
        <v>0.24882629107981222</v>
      </c>
      <c r="D2957" s="189">
        <v>0.3129890453834116</v>
      </c>
      <c r="E2957" s="189">
        <v>0.11580594679186229</v>
      </c>
      <c r="F2957" s="189">
        <v>2.8169014084507043E-2</v>
      </c>
      <c r="G2957" s="189">
        <v>0.25352112676056338</v>
      </c>
      <c r="H2957" s="189">
        <v>1.5649452269170579E-3</v>
      </c>
      <c r="I2957" s="189">
        <v>3.912363067292645E-2</v>
      </c>
      <c r="J2957" s="188">
        <v>1</v>
      </c>
      <c r="K2957" s="190">
        <v>639</v>
      </c>
      <c r="L2957" s="94"/>
      <c r="M2957" s="189" t="s">
        <v>143</v>
      </c>
      <c r="N2957" s="189" t="s">
        <v>143</v>
      </c>
      <c r="O2957" s="189">
        <v>0.217</v>
      </c>
      <c r="P2957" s="189">
        <v>0.28399999999999997</v>
      </c>
      <c r="Q2957" s="189">
        <v>0.27800000000000002</v>
      </c>
      <c r="R2957" s="189">
        <v>0.35</v>
      </c>
      <c r="S2957" s="189">
        <v>9.2999999999999999E-2</v>
      </c>
      <c r="T2957" s="189">
        <v>0.14299999999999999</v>
      </c>
      <c r="U2957" s="189">
        <v>1.7999999999999999E-2</v>
      </c>
      <c r="V2957" s="189">
        <v>4.3999999999999997E-2</v>
      </c>
      <c r="W2957" s="189">
        <v>0.221</v>
      </c>
      <c r="X2957" s="189">
        <v>0.28899999999999998</v>
      </c>
      <c r="Y2957" s="189">
        <v>0</v>
      </c>
      <c r="Z2957" s="189">
        <v>8.9999999999999993E-3</v>
      </c>
      <c r="AA2957" s="189">
        <v>2.7E-2</v>
      </c>
      <c r="AB2957" s="189">
        <v>5.7000000000000002E-2</v>
      </c>
    </row>
    <row r="2958" spans="1:28" x14ac:dyDescent="0.25">
      <c r="A2958" s="94" t="s">
        <v>4471</v>
      </c>
      <c r="B2958" s="189" t="s">
        <v>143</v>
      </c>
      <c r="C2958" s="189">
        <v>0.33850129198966411</v>
      </c>
      <c r="D2958" s="189">
        <v>0.2144702842377261</v>
      </c>
      <c r="E2958" s="189">
        <v>8.7855297157622733E-2</v>
      </c>
      <c r="F2958" s="189">
        <v>0.14987080103359174</v>
      </c>
      <c r="G2958" s="189">
        <v>0.18604651162790697</v>
      </c>
      <c r="H2958" s="189" t="s">
        <v>143</v>
      </c>
      <c r="I2958" s="189">
        <v>2.3255813953488372E-2</v>
      </c>
      <c r="J2958" s="188">
        <v>1</v>
      </c>
      <c r="K2958" s="190">
        <v>387</v>
      </c>
      <c r="L2958" s="94"/>
      <c r="M2958" s="189" t="s">
        <v>143</v>
      </c>
      <c r="N2958" s="189" t="s">
        <v>143</v>
      </c>
      <c r="O2958" s="189">
        <v>0.29299999999999998</v>
      </c>
      <c r="P2958" s="189">
        <v>0.38700000000000001</v>
      </c>
      <c r="Q2958" s="189">
        <v>0.17599999999999999</v>
      </c>
      <c r="R2958" s="189">
        <v>0.25800000000000001</v>
      </c>
      <c r="S2958" s="189">
        <v>6.4000000000000001E-2</v>
      </c>
      <c r="T2958" s="189">
        <v>0.12</v>
      </c>
      <c r="U2958" s="189">
        <v>0.11799999999999999</v>
      </c>
      <c r="V2958" s="189">
        <v>0.189</v>
      </c>
      <c r="W2958" s="189">
        <v>0.15</v>
      </c>
      <c r="X2958" s="189">
        <v>0.22800000000000001</v>
      </c>
      <c r="Y2958" s="189" t="s">
        <v>143</v>
      </c>
      <c r="Z2958" s="189" t="s">
        <v>143</v>
      </c>
      <c r="AA2958" s="189">
        <v>1.2E-2</v>
      </c>
      <c r="AB2958" s="189">
        <v>4.3999999999999997E-2</v>
      </c>
    </row>
    <row r="2959" spans="1:28" x14ac:dyDescent="0.25">
      <c r="A2959" s="94" t="s">
        <v>4472</v>
      </c>
      <c r="B2959" s="189" t="s">
        <v>143</v>
      </c>
      <c r="C2959" s="189">
        <v>0.18636363636363637</v>
      </c>
      <c r="D2959" s="189">
        <v>0.19545454545454546</v>
      </c>
      <c r="E2959" s="189">
        <v>0.12954545454545455</v>
      </c>
      <c r="F2959" s="189">
        <v>2.0454545454545454E-2</v>
      </c>
      <c r="G2959" s="189">
        <v>0.43636363636363634</v>
      </c>
      <c r="H2959" s="189">
        <v>2.2727272727272726E-3</v>
      </c>
      <c r="I2959" s="189">
        <v>2.9545454545454545E-2</v>
      </c>
      <c r="J2959" s="188">
        <v>1.0000000000000002</v>
      </c>
      <c r="K2959" s="190">
        <v>440</v>
      </c>
      <c r="L2959" s="94"/>
      <c r="M2959" s="189" t="s">
        <v>143</v>
      </c>
      <c r="N2959" s="189" t="s">
        <v>143</v>
      </c>
      <c r="O2959" s="189">
        <v>0.153</v>
      </c>
      <c r="P2959" s="189">
        <v>0.22500000000000001</v>
      </c>
      <c r="Q2959" s="189">
        <v>0.161</v>
      </c>
      <c r="R2959" s="189">
        <v>0.23499999999999999</v>
      </c>
      <c r="S2959" s="189">
        <v>0.10100000000000001</v>
      </c>
      <c r="T2959" s="189">
        <v>0.16400000000000001</v>
      </c>
      <c r="U2959" s="189">
        <v>1.0999999999999999E-2</v>
      </c>
      <c r="V2959" s="189">
        <v>3.7999999999999999E-2</v>
      </c>
      <c r="W2959" s="189">
        <v>0.39100000000000001</v>
      </c>
      <c r="X2959" s="189">
        <v>0.48299999999999998</v>
      </c>
      <c r="Y2959" s="189">
        <v>0</v>
      </c>
      <c r="Z2959" s="189">
        <v>1.2999999999999999E-2</v>
      </c>
      <c r="AA2959" s="189">
        <v>1.7000000000000001E-2</v>
      </c>
      <c r="AB2959" s="189">
        <v>0.05</v>
      </c>
    </row>
    <row r="2960" spans="1:28" x14ac:dyDescent="0.25">
      <c r="A2960" s="94" t="s">
        <v>4473</v>
      </c>
      <c r="B2960" s="189" t="s">
        <v>143</v>
      </c>
      <c r="C2960" s="189">
        <v>0.40261282660332542</v>
      </c>
      <c r="D2960" s="189">
        <v>0.39786223277909738</v>
      </c>
      <c r="E2960" s="189">
        <v>8.5906571654790181E-2</v>
      </c>
      <c r="F2960" s="189">
        <v>1.3855898653998416E-2</v>
      </c>
      <c r="G2960" s="189">
        <v>6.8487727632620746E-2</v>
      </c>
      <c r="H2960" s="189">
        <v>2.3752969121140144E-3</v>
      </c>
      <c r="I2960" s="189">
        <v>2.889944576405384E-2</v>
      </c>
      <c r="J2960" s="188">
        <v>1</v>
      </c>
      <c r="K2960" s="190">
        <v>2526</v>
      </c>
      <c r="L2960" s="94"/>
      <c r="M2960" s="189" t="s">
        <v>143</v>
      </c>
      <c r="N2960" s="189" t="s">
        <v>143</v>
      </c>
      <c r="O2960" s="189">
        <v>0.38400000000000001</v>
      </c>
      <c r="P2960" s="189">
        <v>0.42199999999999999</v>
      </c>
      <c r="Q2960" s="189">
        <v>0.379</v>
      </c>
      <c r="R2960" s="189">
        <v>0.41699999999999998</v>
      </c>
      <c r="S2960" s="189">
        <v>7.5999999999999998E-2</v>
      </c>
      <c r="T2960" s="189">
        <v>9.7000000000000003E-2</v>
      </c>
      <c r="U2960" s="189">
        <v>0.01</v>
      </c>
      <c r="V2960" s="189">
        <v>1.9E-2</v>
      </c>
      <c r="W2960" s="189">
        <v>5.8999999999999997E-2</v>
      </c>
      <c r="X2960" s="189">
        <v>7.9000000000000001E-2</v>
      </c>
      <c r="Y2960" s="189">
        <v>1E-3</v>
      </c>
      <c r="Z2960" s="189">
        <v>5.0000000000000001E-3</v>
      </c>
      <c r="AA2960" s="189">
        <v>2.3E-2</v>
      </c>
      <c r="AB2960" s="189">
        <v>3.5999999999999997E-2</v>
      </c>
    </row>
    <row r="2961" spans="1:28" x14ac:dyDescent="0.25">
      <c r="A2961" s="94" t="s">
        <v>4474</v>
      </c>
      <c r="B2961" s="189" t="s">
        <v>143</v>
      </c>
      <c r="C2961" s="189">
        <v>0.42168674698795183</v>
      </c>
      <c r="D2961" s="189">
        <v>0.38072289156626504</v>
      </c>
      <c r="E2961" s="189">
        <v>7.2289156626506021E-2</v>
      </c>
      <c r="F2961" s="189">
        <v>2.891566265060241E-2</v>
      </c>
      <c r="G2961" s="189">
        <v>6.0240963855421686E-2</v>
      </c>
      <c r="H2961" s="189">
        <v>4.8192771084337354E-3</v>
      </c>
      <c r="I2961" s="189">
        <v>3.1325301204819279E-2</v>
      </c>
      <c r="J2961" s="188">
        <v>1</v>
      </c>
      <c r="K2961" s="190">
        <v>415</v>
      </c>
      <c r="L2961" s="94"/>
      <c r="M2961" s="189" t="s">
        <v>143</v>
      </c>
      <c r="N2961" s="189" t="s">
        <v>143</v>
      </c>
      <c r="O2961" s="189">
        <v>0.375</v>
      </c>
      <c r="P2961" s="189">
        <v>0.47</v>
      </c>
      <c r="Q2961" s="189">
        <v>0.33500000000000002</v>
      </c>
      <c r="R2961" s="189">
        <v>0.42799999999999999</v>
      </c>
      <c r="S2961" s="189">
        <v>5.0999999999999997E-2</v>
      </c>
      <c r="T2961" s="189">
        <v>0.10100000000000001</v>
      </c>
      <c r="U2961" s="189">
        <v>1.7000000000000001E-2</v>
      </c>
      <c r="V2961" s="189">
        <v>0.05</v>
      </c>
      <c r="W2961" s="189">
        <v>4.1000000000000002E-2</v>
      </c>
      <c r="X2961" s="189">
        <v>8.6999999999999994E-2</v>
      </c>
      <c r="Y2961" s="189">
        <v>1E-3</v>
      </c>
      <c r="Z2961" s="189">
        <v>1.7000000000000001E-2</v>
      </c>
      <c r="AA2961" s="189">
        <v>1.7999999999999999E-2</v>
      </c>
      <c r="AB2961" s="189">
        <v>5.2999999999999999E-2</v>
      </c>
    </row>
    <row r="2962" spans="1:28" x14ac:dyDescent="0.25">
      <c r="A2962" s="94" t="s">
        <v>4475</v>
      </c>
      <c r="B2962" s="189">
        <v>5.614705329742594E-2</v>
      </c>
      <c r="C2962" s="189">
        <v>0.33578630926285463</v>
      </c>
      <c r="D2962" s="189">
        <v>0.27647648274566294</v>
      </c>
      <c r="E2962" s="189">
        <v>8.3954405962297238E-2</v>
      </c>
      <c r="F2962" s="189">
        <v>1.4373395127450367E-2</v>
      </c>
      <c r="G2962" s="189">
        <v>0.20492265297175424</v>
      </c>
      <c r="H2962" s="189">
        <v>4.2587837414667755E-3</v>
      </c>
      <c r="I2962" s="189">
        <v>2.4080916891087868E-2</v>
      </c>
      <c r="J2962" s="188">
        <v>1</v>
      </c>
      <c r="K2962" s="190">
        <v>31934</v>
      </c>
      <c r="L2962" s="94"/>
      <c r="M2962" s="189">
        <v>5.3999999999999999E-2</v>
      </c>
      <c r="N2962" s="189">
        <v>5.8999999999999997E-2</v>
      </c>
      <c r="O2962" s="189">
        <v>0.33100000000000002</v>
      </c>
      <c r="P2962" s="189">
        <v>0.34100000000000003</v>
      </c>
      <c r="Q2962" s="189">
        <v>0.27200000000000002</v>
      </c>
      <c r="R2962" s="189">
        <v>0.28100000000000003</v>
      </c>
      <c r="S2962" s="189">
        <v>8.1000000000000003E-2</v>
      </c>
      <c r="T2962" s="189">
        <v>8.6999999999999994E-2</v>
      </c>
      <c r="U2962" s="189">
        <v>1.2999999999999999E-2</v>
      </c>
      <c r="V2962" s="189">
        <v>1.6E-2</v>
      </c>
      <c r="W2962" s="189">
        <v>0.20100000000000001</v>
      </c>
      <c r="X2962" s="189">
        <v>0.20899999999999999</v>
      </c>
      <c r="Y2962" s="189">
        <v>4.0000000000000001E-3</v>
      </c>
      <c r="Z2962" s="189">
        <v>5.0000000000000001E-3</v>
      </c>
      <c r="AA2962" s="189">
        <v>2.1999999999999999E-2</v>
      </c>
      <c r="AB2962" s="189">
        <v>2.5999999999999999E-2</v>
      </c>
    </row>
    <row r="2963" spans="1:28" x14ac:dyDescent="0.25">
      <c r="A2963" s="94" t="s">
        <v>4476</v>
      </c>
      <c r="B2963" s="189" t="s">
        <v>143</v>
      </c>
      <c r="C2963" s="189">
        <v>0.42607003891050582</v>
      </c>
      <c r="D2963" s="189">
        <v>0.28015564202334631</v>
      </c>
      <c r="E2963" s="189">
        <v>9.727626459143969E-2</v>
      </c>
      <c r="F2963" s="189">
        <v>6.8093385214007783E-3</v>
      </c>
      <c r="G2963" s="189">
        <v>0.17607003891050585</v>
      </c>
      <c r="H2963" s="189">
        <v>2.9182879377431907E-3</v>
      </c>
      <c r="I2963" s="189">
        <v>1.0700389105058366E-2</v>
      </c>
      <c r="J2963" s="188">
        <v>0.99999999999999989</v>
      </c>
      <c r="K2963" s="190">
        <v>1028</v>
      </c>
      <c r="L2963" s="94"/>
      <c r="M2963" s="189" t="s">
        <v>143</v>
      </c>
      <c r="N2963" s="189" t="s">
        <v>143</v>
      </c>
      <c r="O2963" s="189">
        <v>0.39600000000000002</v>
      </c>
      <c r="P2963" s="189">
        <v>0.45700000000000002</v>
      </c>
      <c r="Q2963" s="189">
        <v>0.254</v>
      </c>
      <c r="R2963" s="189">
        <v>0.308</v>
      </c>
      <c r="S2963" s="189">
        <v>8.1000000000000003E-2</v>
      </c>
      <c r="T2963" s="189">
        <v>0.11700000000000001</v>
      </c>
      <c r="U2963" s="189">
        <v>3.0000000000000001E-3</v>
      </c>
      <c r="V2963" s="189">
        <v>1.4E-2</v>
      </c>
      <c r="W2963" s="189">
        <v>0.154</v>
      </c>
      <c r="X2963" s="189">
        <v>0.20100000000000001</v>
      </c>
      <c r="Y2963" s="189">
        <v>1E-3</v>
      </c>
      <c r="Z2963" s="189">
        <v>8.9999999999999993E-3</v>
      </c>
      <c r="AA2963" s="189">
        <v>6.0000000000000001E-3</v>
      </c>
      <c r="AB2963" s="189">
        <v>1.9E-2</v>
      </c>
    </row>
    <row r="2964" spans="1:28" x14ac:dyDescent="0.25">
      <c r="A2964" s="94" t="s">
        <v>4477</v>
      </c>
      <c r="B2964" s="189" t="s">
        <v>143</v>
      </c>
      <c r="C2964" s="189">
        <v>7.5413223140495866E-2</v>
      </c>
      <c r="D2964" s="189">
        <v>0.21590909090909091</v>
      </c>
      <c r="E2964" s="189">
        <v>7.1280991735537189E-2</v>
      </c>
      <c r="F2964" s="189">
        <v>1.3429752066115703E-2</v>
      </c>
      <c r="G2964" s="189">
        <v>0.57851239669421484</v>
      </c>
      <c r="H2964" s="189">
        <v>2.4793388429752067E-2</v>
      </c>
      <c r="I2964" s="189">
        <v>2.0661157024793389E-2</v>
      </c>
      <c r="J2964" s="188">
        <v>1</v>
      </c>
      <c r="K2964" s="190">
        <v>968</v>
      </c>
      <c r="L2964" s="94"/>
      <c r="M2964" s="189" t="s">
        <v>143</v>
      </c>
      <c r="N2964" s="189" t="s">
        <v>143</v>
      </c>
      <c r="O2964" s="189">
        <v>0.06</v>
      </c>
      <c r="P2964" s="189">
        <v>9.4E-2</v>
      </c>
      <c r="Q2964" s="189">
        <v>0.191</v>
      </c>
      <c r="R2964" s="189">
        <v>0.24299999999999999</v>
      </c>
      <c r="S2964" s="189">
        <v>5.7000000000000002E-2</v>
      </c>
      <c r="T2964" s="189">
        <v>8.8999999999999996E-2</v>
      </c>
      <c r="U2964" s="189">
        <v>8.0000000000000002E-3</v>
      </c>
      <c r="V2964" s="189">
        <v>2.3E-2</v>
      </c>
      <c r="W2964" s="189">
        <v>0.54700000000000004</v>
      </c>
      <c r="X2964" s="189">
        <v>0.60899999999999999</v>
      </c>
      <c r="Y2964" s="189">
        <v>1.7000000000000001E-2</v>
      </c>
      <c r="Z2964" s="189">
        <v>3.6999999999999998E-2</v>
      </c>
      <c r="AA2964" s="189">
        <v>1.2999999999999999E-2</v>
      </c>
      <c r="AB2964" s="189">
        <v>3.2000000000000001E-2</v>
      </c>
    </row>
    <row r="2965" spans="1:28" x14ac:dyDescent="0.25">
      <c r="A2965" s="94" t="s">
        <v>4478</v>
      </c>
      <c r="B2965" s="189">
        <v>0.30180180180180183</v>
      </c>
      <c r="C2965" s="189">
        <v>5.6306306306306306E-4</v>
      </c>
      <c r="D2965" s="189">
        <v>0.57488738738738743</v>
      </c>
      <c r="E2965" s="189">
        <v>2.8434684684684686E-2</v>
      </c>
      <c r="F2965" s="189">
        <v>6.7567567567567571E-2</v>
      </c>
      <c r="G2965" s="189">
        <v>5.0675675675675678E-3</v>
      </c>
      <c r="H2965" s="189" t="s">
        <v>143</v>
      </c>
      <c r="I2965" s="189">
        <v>2.1677927927927929E-2</v>
      </c>
      <c r="J2965" s="188">
        <v>1</v>
      </c>
      <c r="K2965" s="190">
        <v>3552</v>
      </c>
      <c r="L2965" s="94"/>
      <c r="M2965" s="189">
        <v>0.28699999999999998</v>
      </c>
      <c r="N2965" s="189">
        <v>0.317</v>
      </c>
      <c r="O2965" s="189">
        <v>0</v>
      </c>
      <c r="P2965" s="189">
        <v>2E-3</v>
      </c>
      <c r="Q2965" s="189">
        <v>0.55900000000000005</v>
      </c>
      <c r="R2965" s="189">
        <v>0.59099999999999997</v>
      </c>
      <c r="S2965" s="189">
        <v>2.3E-2</v>
      </c>
      <c r="T2965" s="189">
        <v>3.4000000000000002E-2</v>
      </c>
      <c r="U2965" s="189">
        <v>0.06</v>
      </c>
      <c r="V2965" s="189">
        <v>7.5999999999999998E-2</v>
      </c>
      <c r="W2965" s="189">
        <v>3.0000000000000001E-3</v>
      </c>
      <c r="X2965" s="189">
        <v>8.0000000000000002E-3</v>
      </c>
      <c r="Y2965" s="189" t="s">
        <v>143</v>
      </c>
      <c r="Z2965" s="189" t="s">
        <v>143</v>
      </c>
      <c r="AA2965" s="189">
        <v>1.7000000000000001E-2</v>
      </c>
      <c r="AB2965" s="189">
        <v>2.7E-2</v>
      </c>
    </row>
    <row r="2966" spans="1:28" x14ac:dyDescent="0.25">
      <c r="A2966" s="94" t="s">
        <v>4479</v>
      </c>
      <c r="B2966" s="189">
        <v>8.6041555673947792E-2</v>
      </c>
      <c r="C2966" s="189">
        <v>0.30980287693127329</v>
      </c>
      <c r="D2966" s="189">
        <v>0.23841236014917422</v>
      </c>
      <c r="E2966" s="189">
        <v>6.4730953649440592E-2</v>
      </c>
      <c r="F2966" s="189">
        <v>2.4507192328183273E-2</v>
      </c>
      <c r="G2966" s="189">
        <v>0.25546084176877998</v>
      </c>
      <c r="H2966" s="189">
        <v>2.9302077783697391E-3</v>
      </c>
      <c r="I2966" s="189">
        <v>1.8114011720831113E-2</v>
      </c>
      <c r="J2966" s="188">
        <v>1</v>
      </c>
      <c r="K2966" s="190">
        <v>3754</v>
      </c>
      <c r="L2966" s="94"/>
      <c r="M2966" s="189">
        <v>7.6999999999999999E-2</v>
      </c>
      <c r="N2966" s="189">
        <v>9.5000000000000001E-2</v>
      </c>
      <c r="O2966" s="189">
        <v>0.29499999999999998</v>
      </c>
      <c r="P2966" s="189">
        <v>0.32500000000000001</v>
      </c>
      <c r="Q2966" s="189">
        <v>0.22500000000000001</v>
      </c>
      <c r="R2966" s="189">
        <v>0.252</v>
      </c>
      <c r="S2966" s="189">
        <v>5.7000000000000002E-2</v>
      </c>
      <c r="T2966" s="189">
        <v>7.2999999999999995E-2</v>
      </c>
      <c r="U2966" s="189">
        <v>0.02</v>
      </c>
      <c r="V2966" s="189">
        <v>0.03</v>
      </c>
      <c r="W2966" s="189">
        <v>0.24199999999999999</v>
      </c>
      <c r="X2966" s="189">
        <v>0.27</v>
      </c>
      <c r="Y2966" s="189">
        <v>2E-3</v>
      </c>
      <c r="Z2966" s="189">
        <v>5.0000000000000001E-3</v>
      </c>
      <c r="AA2966" s="189">
        <v>1.4E-2</v>
      </c>
      <c r="AB2966" s="189">
        <v>2.3E-2</v>
      </c>
    </row>
    <row r="2967" spans="1:28" x14ac:dyDescent="0.25">
      <c r="A2967" s="94" t="s">
        <v>4480</v>
      </c>
      <c r="B2967" s="189">
        <v>0.29506460495657699</v>
      </c>
      <c r="C2967" s="189">
        <v>0.5399279813598814</v>
      </c>
      <c r="D2967" s="189">
        <v>8.1338699428087274E-2</v>
      </c>
      <c r="E2967" s="189">
        <v>2.2664689684388901E-2</v>
      </c>
      <c r="F2967" s="189">
        <v>6.3545858928193183E-4</v>
      </c>
      <c r="G2967" s="189">
        <v>3.4738402880745603E-2</v>
      </c>
      <c r="H2967" s="189">
        <v>2.9654734166490149E-3</v>
      </c>
      <c r="I2967" s="189">
        <v>2.2664689684388901E-2</v>
      </c>
      <c r="J2967" s="188">
        <v>1</v>
      </c>
      <c r="K2967" s="190">
        <v>4721</v>
      </c>
      <c r="L2967" s="94"/>
      <c r="M2967" s="189">
        <v>0.28199999999999997</v>
      </c>
      <c r="N2967" s="189">
        <v>0.308</v>
      </c>
      <c r="O2967" s="189">
        <v>0.52600000000000002</v>
      </c>
      <c r="P2967" s="189">
        <v>0.55400000000000005</v>
      </c>
      <c r="Q2967" s="189">
        <v>7.3999999999999996E-2</v>
      </c>
      <c r="R2967" s="189">
        <v>8.8999999999999996E-2</v>
      </c>
      <c r="S2967" s="189">
        <v>1.9E-2</v>
      </c>
      <c r="T2967" s="189">
        <v>2.7E-2</v>
      </c>
      <c r="U2967" s="189">
        <v>0</v>
      </c>
      <c r="V2967" s="189">
        <v>2E-3</v>
      </c>
      <c r="W2967" s="189">
        <v>0.03</v>
      </c>
      <c r="X2967" s="189">
        <v>0.04</v>
      </c>
      <c r="Y2967" s="189">
        <v>2E-3</v>
      </c>
      <c r="Z2967" s="189">
        <v>5.0000000000000001E-3</v>
      </c>
      <c r="AA2967" s="189">
        <v>1.9E-2</v>
      </c>
      <c r="AB2967" s="189">
        <v>2.7E-2</v>
      </c>
    </row>
    <row r="2968" spans="1:28" x14ac:dyDescent="0.25">
      <c r="A2968" s="94" t="s">
        <v>4481</v>
      </c>
      <c r="B2968" s="189" t="s">
        <v>143</v>
      </c>
      <c r="C2968" s="189">
        <v>0.22626931567328917</v>
      </c>
      <c r="D2968" s="189">
        <v>0.34988962472406182</v>
      </c>
      <c r="E2968" s="189">
        <v>0.15231788079470199</v>
      </c>
      <c r="F2968" s="189">
        <v>9.9337748344370865E-3</v>
      </c>
      <c r="G2968" s="189">
        <v>0.23068432671081679</v>
      </c>
      <c r="H2968" s="189">
        <v>4.4150110375275938E-3</v>
      </c>
      <c r="I2968" s="189">
        <v>2.6490066225165563E-2</v>
      </c>
      <c r="J2968" s="188">
        <v>1</v>
      </c>
      <c r="K2968" s="190">
        <v>906</v>
      </c>
      <c r="L2968" s="94"/>
      <c r="M2968" s="189" t="s">
        <v>143</v>
      </c>
      <c r="N2968" s="189" t="s">
        <v>143</v>
      </c>
      <c r="O2968" s="189">
        <v>0.2</v>
      </c>
      <c r="P2968" s="189">
        <v>0.255</v>
      </c>
      <c r="Q2968" s="189">
        <v>0.32</v>
      </c>
      <c r="R2968" s="189">
        <v>0.38200000000000001</v>
      </c>
      <c r="S2968" s="189">
        <v>0.13</v>
      </c>
      <c r="T2968" s="189">
        <v>0.17699999999999999</v>
      </c>
      <c r="U2968" s="189">
        <v>5.0000000000000001E-3</v>
      </c>
      <c r="V2968" s="189">
        <v>1.9E-2</v>
      </c>
      <c r="W2968" s="189">
        <v>0.20399999999999999</v>
      </c>
      <c r="X2968" s="189">
        <v>0.25900000000000001</v>
      </c>
      <c r="Y2968" s="189">
        <v>2E-3</v>
      </c>
      <c r="Z2968" s="189">
        <v>1.0999999999999999E-2</v>
      </c>
      <c r="AA2968" s="189">
        <v>1.7999999999999999E-2</v>
      </c>
      <c r="AB2968" s="189">
        <v>3.9E-2</v>
      </c>
    </row>
    <row r="2969" spans="1:28" x14ac:dyDescent="0.25">
      <c r="A2969" s="94" t="s">
        <v>4482</v>
      </c>
      <c r="B2969" s="189" t="s">
        <v>143</v>
      </c>
      <c r="C2969" s="189">
        <v>0.24197277164140765</v>
      </c>
      <c r="D2969" s="189">
        <v>0.24402774210120728</v>
      </c>
      <c r="E2969" s="189">
        <v>0.12946313896737735</v>
      </c>
      <c r="F2969" s="189">
        <v>1.4898535833547394E-2</v>
      </c>
      <c r="G2969" s="189">
        <v>0.34395068070896478</v>
      </c>
      <c r="H2969" s="189">
        <v>5.394297456974056E-3</v>
      </c>
      <c r="I2969" s="189">
        <v>2.029283329052145E-2</v>
      </c>
      <c r="J2969" s="188">
        <v>1</v>
      </c>
      <c r="K2969" s="190">
        <v>3893</v>
      </c>
      <c r="L2969" s="94"/>
      <c r="M2969" s="189" t="s">
        <v>143</v>
      </c>
      <c r="N2969" s="189" t="s">
        <v>143</v>
      </c>
      <c r="O2969" s="189">
        <v>0.22900000000000001</v>
      </c>
      <c r="P2969" s="189">
        <v>0.25600000000000001</v>
      </c>
      <c r="Q2969" s="189">
        <v>0.23100000000000001</v>
      </c>
      <c r="R2969" s="189">
        <v>0.25800000000000001</v>
      </c>
      <c r="S2969" s="189">
        <v>0.11899999999999999</v>
      </c>
      <c r="T2969" s="189">
        <v>0.14000000000000001</v>
      </c>
      <c r="U2969" s="189">
        <v>1.2E-2</v>
      </c>
      <c r="V2969" s="189">
        <v>1.9E-2</v>
      </c>
      <c r="W2969" s="189">
        <v>0.32900000000000001</v>
      </c>
      <c r="X2969" s="189">
        <v>0.35899999999999999</v>
      </c>
      <c r="Y2969" s="189">
        <v>4.0000000000000001E-3</v>
      </c>
      <c r="Z2969" s="189">
        <v>8.0000000000000002E-3</v>
      </c>
      <c r="AA2969" s="189">
        <v>1.6E-2</v>
      </c>
      <c r="AB2969" s="189">
        <v>2.5000000000000001E-2</v>
      </c>
    </row>
    <row r="2970" spans="1:28" x14ac:dyDescent="0.25">
      <c r="A2970" s="94" t="s">
        <v>4483</v>
      </c>
      <c r="B2970" s="189" t="s">
        <v>143</v>
      </c>
      <c r="C2970" s="189">
        <v>0.62666666666666671</v>
      </c>
      <c r="D2970" s="189">
        <v>0.25422222222222224</v>
      </c>
      <c r="E2970" s="189">
        <v>3.5555555555555556E-2</v>
      </c>
      <c r="F2970" s="189">
        <v>3.5555555555555557E-3</v>
      </c>
      <c r="G2970" s="189">
        <v>1.0666666666666666E-2</v>
      </c>
      <c r="H2970" s="189">
        <v>8.8888888888888893E-4</v>
      </c>
      <c r="I2970" s="189">
        <v>6.8444444444444447E-2</v>
      </c>
      <c r="J2970" s="188">
        <v>1.0000000000000002</v>
      </c>
      <c r="K2970" s="190">
        <v>1125</v>
      </c>
      <c r="L2970" s="94"/>
      <c r="M2970" s="189" t="s">
        <v>143</v>
      </c>
      <c r="N2970" s="189" t="s">
        <v>143</v>
      </c>
      <c r="O2970" s="189">
        <v>0.59799999999999998</v>
      </c>
      <c r="P2970" s="189">
        <v>0.65400000000000003</v>
      </c>
      <c r="Q2970" s="189">
        <v>0.23</v>
      </c>
      <c r="R2970" s="189">
        <v>0.28000000000000003</v>
      </c>
      <c r="S2970" s="189">
        <v>2.5999999999999999E-2</v>
      </c>
      <c r="T2970" s="189">
        <v>4.8000000000000001E-2</v>
      </c>
      <c r="U2970" s="189">
        <v>1E-3</v>
      </c>
      <c r="V2970" s="189">
        <v>8.9999999999999993E-3</v>
      </c>
      <c r="W2970" s="189">
        <v>6.0000000000000001E-3</v>
      </c>
      <c r="X2970" s="189">
        <v>1.9E-2</v>
      </c>
      <c r="Y2970" s="189">
        <v>0</v>
      </c>
      <c r="Z2970" s="189">
        <v>5.0000000000000001E-3</v>
      </c>
      <c r="AA2970" s="189">
        <v>5.5E-2</v>
      </c>
      <c r="AB2970" s="189">
        <v>8.5000000000000006E-2</v>
      </c>
    </row>
    <row r="2971" spans="1:28" x14ac:dyDescent="0.25">
      <c r="A2971" s="94" t="s">
        <v>4484</v>
      </c>
      <c r="B2971" s="189" t="s">
        <v>143</v>
      </c>
      <c r="C2971" s="189">
        <v>0.21927497789566755</v>
      </c>
      <c r="D2971" s="189">
        <v>0.36162687886825817</v>
      </c>
      <c r="E2971" s="189">
        <v>0.1273209549071618</v>
      </c>
      <c r="F2971" s="189">
        <v>1.4146772767462422E-2</v>
      </c>
      <c r="G2971" s="189">
        <v>0.24491600353669318</v>
      </c>
      <c r="H2971" s="189">
        <v>8.8417329796640137E-4</v>
      </c>
      <c r="I2971" s="189">
        <v>3.1830238726790451E-2</v>
      </c>
      <c r="J2971" s="188">
        <v>1</v>
      </c>
      <c r="K2971" s="190">
        <v>1131</v>
      </c>
      <c r="L2971" s="94"/>
      <c r="M2971" s="189" t="s">
        <v>143</v>
      </c>
      <c r="N2971" s="189" t="s">
        <v>143</v>
      </c>
      <c r="O2971" s="189">
        <v>0.19600000000000001</v>
      </c>
      <c r="P2971" s="189">
        <v>0.24399999999999999</v>
      </c>
      <c r="Q2971" s="189">
        <v>0.33400000000000002</v>
      </c>
      <c r="R2971" s="189">
        <v>0.39</v>
      </c>
      <c r="S2971" s="189">
        <v>0.109</v>
      </c>
      <c r="T2971" s="189">
        <v>0.14799999999999999</v>
      </c>
      <c r="U2971" s="189">
        <v>8.9999999999999993E-3</v>
      </c>
      <c r="V2971" s="189">
        <v>2.3E-2</v>
      </c>
      <c r="W2971" s="189">
        <v>0.221</v>
      </c>
      <c r="X2971" s="189">
        <v>0.27100000000000002</v>
      </c>
      <c r="Y2971" s="189">
        <v>0</v>
      </c>
      <c r="Z2971" s="189">
        <v>5.0000000000000001E-3</v>
      </c>
      <c r="AA2971" s="189">
        <v>2.3E-2</v>
      </c>
      <c r="AB2971" s="189">
        <v>4.3999999999999997E-2</v>
      </c>
    </row>
    <row r="2972" spans="1:28" x14ac:dyDescent="0.25">
      <c r="A2972" s="94" t="s">
        <v>4485</v>
      </c>
      <c r="B2972" s="189" t="s">
        <v>143</v>
      </c>
      <c r="C2972" s="189">
        <v>0.47417840375586856</v>
      </c>
      <c r="D2972" s="189">
        <v>0.20774647887323944</v>
      </c>
      <c r="E2972" s="189">
        <v>5.6338028169014086E-2</v>
      </c>
      <c r="F2972" s="189">
        <v>5.9859154929577461E-2</v>
      </c>
      <c r="G2972" s="189">
        <v>0.1795774647887324</v>
      </c>
      <c r="H2972" s="189">
        <v>5.8685446009389668E-3</v>
      </c>
      <c r="I2972" s="189">
        <v>1.6431924882629109E-2</v>
      </c>
      <c r="J2972" s="188">
        <v>1</v>
      </c>
      <c r="K2972" s="190">
        <v>852</v>
      </c>
      <c r="L2972" s="94"/>
      <c r="M2972" s="189" t="s">
        <v>143</v>
      </c>
      <c r="N2972" s="189" t="s">
        <v>143</v>
      </c>
      <c r="O2972" s="189">
        <v>0.441</v>
      </c>
      <c r="P2972" s="189">
        <v>0.50800000000000001</v>
      </c>
      <c r="Q2972" s="189">
        <v>0.182</v>
      </c>
      <c r="R2972" s="189">
        <v>0.23599999999999999</v>
      </c>
      <c r="S2972" s="189">
        <v>4.2999999999999997E-2</v>
      </c>
      <c r="T2972" s="189">
        <v>7.3999999999999996E-2</v>
      </c>
      <c r="U2972" s="189">
        <v>4.5999999999999999E-2</v>
      </c>
      <c r="V2972" s="189">
        <v>7.8E-2</v>
      </c>
      <c r="W2972" s="189">
        <v>0.155</v>
      </c>
      <c r="X2972" s="189">
        <v>0.20699999999999999</v>
      </c>
      <c r="Y2972" s="189">
        <v>3.0000000000000001E-3</v>
      </c>
      <c r="Z2972" s="189">
        <v>1.4E-2</v>
      </c>
      <c r="AA2972" s="189">
        <v>0.01</v>
      </c>
      <c r="AB2972" s="189">
        <v>2.7E-2</v>
      </c>
    </row>
    <row r="2973" spans="1:28" x14ac:dyDescent="0.25">
      <c r="A2973" s="94" t="s">
        <v>4486</v>
      </c>
      <c r="B2973" s="189" t="s">
        <v>143</v>
      </c>
      <c r="C2973" s="189">
        <v>0.16864608076009502</v>
      </c>
      <c r="D2973" s="189">
        <v>0.26247030878859856</v>
      </c>
      <c r="E2973" s="189">
        <v>9.9762470308788598E-2</v>
      </c>
      <c r="F2973" s="189">
        <v>2.3752969121140142E-2</v>
      </c>
      <c r="G2973" s="189">
        <v>0.42517814726840852</v>
      </c>
      <c r="H2973" s="189">
        <v>3.5629453681710215E-3</v>
      </c>
      <c r="I2973" s="189">
        <v>1.66270783847981E-2</v>
      </c>
      <c r="J2973" s="188">
        <v>1</v>
      </c>
      <c r="K2973" s="190">
        <v>842</v>
      </c>
      <c r="L2973" s="94"/>
      <c r="M2973" s="189" t="s">
        <v>143</v>
      </c>
      <c r="N2973" s="189" t="s">
        <v>143</v>
      </c>
      <c r="O2973" s="189">
        <v>0.14499999999999999</v>
      </c>
      <c r="P2973" s="189">
        <v>0.19500000000000001</v>
      </c>
      <c r="Q2973" s="189">
        <v>0.23400000000000001</v>
      </c>
      <c r="R2973" s="189">
        <v>0.29299999999999998</v>
      </c>
      <c r="S2973" s="189">
        <v>8.1000000000000003E-2</v>
      </c>
      <c r="T2973" s="189">
        <v>0.122</v>
      </c>
      <c r="U2973" s="189">
        <v>1.4999999999999999E-2</v>
      </c>
      <c r="V2973" s="189">
        <v>3.5999999999999997E-2</v>
      </c>
      <c r="W2973" s="189">
        <v>0.39200000000000002</v>
      </c>
      <c r="X2973" s="189">
        <v>0.45900000000000002</v>
      </c>
      <c r="Y2973" s="189">
        <v>1E-3</v>
      </c>
      <c r="Z2973" s="189">
        <v>0.01</v>
      </c>
      <c r="AA2973" s="189">
        <v>0.01</v>
      </c>
      <c r="AB2973" s="189">
        <v>2.8000000000000001E-2</v>
      </c>
    </row>
    <row r="2974" spans="1:28" x14ac:dyDescent="0.25">
      <c r="A2974" s="94" t="s">
        <v>4487</v>
      </c>
      <c r="B2974" s="189" t="s">
        <v>143</v>
      </c>
      <c r="C2974" s="189">
        <v>0.41672211133288978</v>
      </c>
      <c r="D2974" s="189">
        <v>0.42381902860944776</v>
      </c>
      <c r="E2974" s="189">
        <v>6.0545575515635393E-2</v>
      </c>
      <c r="F2974" s="189">
        <v>1.0645375914836993E-2</v>
      </c>
      <c r="G2974" s="189">
        <v>6.098913284542027E-2</v>
      </c>
      <c r="H2974" s="189">
        <v>1.5524506542470614E-3</v>
      </c>
      <c r="I2974" s="189">
        <v>2.5726325127522733E-2</v>
      </c>
      <c r="J2974" s="188">
        <v>0.99999999999999989</v>
      </c>
      <c r="K2974" s="190">
        <v>4509</v>
      </c>
      <c r="L2974" s="94"/>
      <c r="M2974" s="189" t="s">
        <v>143</v>
      </c>
      <c r="N2974" s="189" t="s">
        <v>143</v>
      </c>
      <c r="O2974" s="189">
        <v>0.40200000000000002</v>
      </c>
      <c r="P2974" s="189">
        <v>0.43099999999999999</v>
      </c>
      <c r="Q2974" s="189">
        <v>0.40899999999999997</v>
      </c>
      <c r="R2974" s="189">
        <v>0.438</v>
      </c>
      <c r="S2974" s="189">
        <v>5.3999999999999999E-2</v>
      </c>
      <c r="T2974" s="189">
        <v>6.8000000000000005E-2</v>
      </c>
      <c r="U2974" s="189">
        <v>8.0000000000000002E-3</v>
      </c>
      <c r="V2974" s="189">
        <v>1.4E-2</v>
      </c>
      <c r="W2974" s="189">
        <v>5.3999999999999999E-2</v>
      </c>
      <c r="X2974" s="189">
        <v>6.8000000000000005E-2</v>
      </c>
      <c r="Y2974" s="189">
        <v>1E-3</v>
      </c>
      <c r="Z2974" s="189">
        <v>3.0000000000000001E-3</v>
      </c>
      <c r="AA2974" s="189">
        <v>2.1000000000000001E-2</v>
      </c>
      <c r="AB2974" s="189">
        <v>3.1E-2</v>
      </c>
    </row>
    <row r="2975" spans="1:28" x14ac:dyDescent="0.25">
      <c r="A2975" s="94" t="s">
        <v>4488</v>
      </c>
      <c r="B2975" s="189" t="s">
        <v>143</v>
      </c>
      <c r="C2975" s="189">
        <v>0.47986191024165709</v>
      </c>
      <c r="D2975" s="189">
        <v>0.34177215189873417</v>
      </c>
      <c r="E2975" s="189">
        <v>7.4798619102416572E-2</v>
      </c>
      <c r="F2975" s="189">
        <v>1.1507479861910242E-3</v>
      </c>
      <c r="G2975" s="189">
        <v>7.4798619102416572E-2</v>
      </c>
      <c r="H2975" s="189">
        <v>3.4522439585730723E-3</v>
      </c>
      <c r="I2975" s="189">
        <v>2.4165707710011506E-2</v>
      </c>
      <c r="J2975" s="188">
        <v>0.99999999999999989</v>
      </c>
      <c r="K2975" s="190">
        <v>869</v>
      </c>
      <c r="L2975" s="94"/>
      <c r="M2975" s="189" t="s">
        <v>143</v>
      </c>
      <c r="N2975" s="189" t="s">
        <v>143</v>
      </c>
      <c r="O2975" s="189">
        <v>0.44700000000000001</v>
      </c>
      <c r="P2975" s="189">
        <v>0.51300000000000001</v>
      </c>
      <c r="Q2975" s="189">
        <v>0.311</v>
      </c>
      <c r="R2975" s="189">
        <v>0.374</v>
      </c>
      <c r="S2975" s="189">
        <v>5.8999999999999997E-2</v>
      </c>
      <c r="T2975" s="189">
        <v>9.4E-2</v>
      </c>
      <c r="U2975" s="189">
        <v>0</v>
      </c>
      <c r="V2975" s="189">
        <v>6.0000000000000001E-3</v>
      </c>
      <c r="W2975" s="189">
        <v>5.8999999999999997E-2</v>
      </c>
      <c r="X2975" s="189">
        <v>9.4E-2</v>
      </c>
      <c r="Y2975" s="189">
        <v>1E-3</v>
      </c>
      <c r="Z2975" s="189">
        <v>0.01</v>
      </c>
      <c r="AA2975" s="189">
        <v>1.6E-2</v>
      </c>
      <c r="AB2975" s="189">
        <v>3.6999999999999998E-2</v>
      </c>
    </row>
    <row r="2976" spans="1:28" x14ac:dyDescent="0.25">
      <c r="A2976" s="94" t="s">
        <v>4489</v>
      </c>
      <c r="B2976" s="189">
        <v>5.4383426003503696E-2</v>
      </c>
      <c r="C2976" s="189">
        <v>0.36887805621144032</v>
      </c>
      <c r="D2976" s="189">
        <v>0.2326909894127504</v>
      </c>
      <c r="E2976" s="189">
        <v>6.9388376875618857E-2</v>
      </c>
      <c r="F2976" s="189">
        <v>1.6299794348389064E-2</v>
      </c>
      <c r="G2976" s="189">
        <v>0.22964429888034124</v>
      </c>
      <c r="H2976" s="189">
        <v>3.2751923223398585E-3</v>
      </c>
      <c r="I2976" s="189">
        <v>2.5439865945616574E-2</v>
      </c>
      <c r="J2976" s="188">
        <v>0.99999999999999989</v>
      </c>
      <c r="K2976" s="190">
        <v>13129</v>
      </c>
      <c r="L2976" s="94"/>
      <c r="M2976" s="189">
        <v>5.0999999999999997E-2</v>
      </c>
      <c r="N2976" s="189">
        <v>5.8000000000000003E-2</v>
      </c>
      <c r="O2976" s="189">
        <v>0.36099999999999999</v>
      </c>
      <c r="P2976" s="189">
        <v>0.377</v>
      </c>
      <c r="Q2976" s="189">
        <v>0.22600000000000001</v>
      </c>
      <c r="R2976" s="189">
        <v>0.24</v>
      </c>
      <c r="S2976" s="189">
        <v>6.5000000000000002E-2</v>
      </c>
      <c r="T2976" s="189">
        <v>7.3999999999999996E-2</v>
      </c>
      <c r="U2976" s="189">
        <v>1.4E-2</v>
      </c>
      <c r="V2976" s="189">
        <v>1.9E-2</v>
      </c>
      <c r="W2976" s="189">
        <v>0.223</v>
      </c>
      <c r="X2976" s="189">
        <v>0.23699999999999999</v>
      </c>
      <c r="Y2976" s="189">
        <v>2E-3</v>
      </c>
      <c r="Z2976" s="189">
        <v>4.0000000000000001E-3</v>
      </c>
      <c r="AA2976" s="189">
        <v>2.3E-2</v>
      </c>
      <c r="AB2976" s="189">
        <v>2.8000000000000001E-2</v>
      </c>
    </row>
    <row r="2977" spans="1:28" x14ac:dyDescent="0.25">
      <c r="A2977" s="94" t="s">
        <v>4490</v>
      </c>
      <c r="B2977" s="189" t="s">
        <v>143</v>
      </c>
      <c r="C2977" s="189">
        <v>0.43532338308457713</v>
      </c>
      <c r="D2977" s="189">
        <v>0.24875621890547264</v>
      </c>
      <c r="E2977" s="189">
        <v>8.2089552238805971E-2</v>
      </c>
      <c r="F2977" s="189">
        <v>1.2437810945273632E-2</v>
      </c>
      <c r="G2977" s="189">
        <v>0.19900497512437812</v>
      </c>
      <c r="H2977" s="189">
        <v>9.9502487562189053E-3</v>
      </c>
      <c r="I2977" s="189">
        <v>1.2437810945273632E-2</v>
      </c>
      <c r="J2977" s="188">
        <v>1</v>
      </c>
      <c r="K2977" s="190">
        <v>402</v>
      </c>
      <c r="L2977" s="94"/>
      <c r="M2977" s="189" t="s">
        <v>143</v>
      </c>
      <c r="N2977" s="189" t="s">
        <v>143</v>
      </c>
      <c r="O2977" s="189">
        <v>0.38800000000000001</v>
      </c>
      <c r="P2977" s="189">
        <v>0.48399999999999999</v>
      </c>
      <c r="Q2977" s="189">
        <v>0.20899999999999999</v>
      </c>
      <c r="R2977" s="189">
        <v>0.29299999999999998</v>
      </c>
      <c r="S2977" s="189">
        <v>5.8999999999999997E-2</v>
      </c>
      <c r="T2977" s="189">
        <v>0.113</v>
      </c>
      <c r="U2977" s="189">
        <v>5.0000000000000001E-3</v>
      </c>
      <c r="V2977" s="189">
        <v>2.9000000000000001E-2</v>
      </c>
      <c r="W2977" s="189">
        <v>0.16300000000000001</v>
      </c>
      <c r="X2977" s="189">
        <v>0.24099999999999999</v>
      </c>
      <c r="Y2977" s="189">
        <v>4.0000000000000001E-3</v>
      </c>
      <c r="Z2977" s="189">
        <v>2.5000000000000001E-2</v>
      </c>
      <c r="AA2977" s="189">
        <v>5.0000000000000001E-3</v>
      </c>
      <c r="AB2977" s="189">
        <v>2.9000000000000001E-2</v>
      </c>
    </row>
    <row r="2978" spans="1:28" x14ac:dyDescent="0.25">
      <c r="A2978" s="94" t="s">
        <v>4491</v>
      </c>
      <c r="B2978" s="189" t="s">
        <v>143</v>
      </c>
      <c r="C2978" s="189">
        <v>0.10465116279069768</v>
      </c>
      <c r="D2978" s="189">
        <v>0.19186046511627908</v>
      </c>
      <c r="E2978" s="189">
        <v>5.232558139534884E-2</v>
      </c>
      <c r="F2978" s="189">
        <v>5.8139534883720929E-3</v>
      </c>
      <c r="G2978" s="189">
        <v>0.60174418604651159</v>
      </c>
      <c r="H2978" s="189">
        <v>2.0348837209302327E-2</v>
      </c>
      <c r="I2978" s="189">
        <v>2.3255813953488372E-2</v>
      </c>
      <c r="J2978" s="188">
        <v>1</v>
      </c>
      <c r="K2978" s="190">
        <v>344</v>
      </c>
      <c r="L2978" s="94"/>
      <c r="M2978" s="189" t="s">
        <v>143</v>
      </c>
      <c r="N2978" s="189" t="s">
        <v>143</v>
      </c>
      <c r="O2978" s="189">
        <v>7.6999999999999999E-2</v>
      </c>
      <c r="P2978" s="189">
        <v>0.14099999999999999</v>
      </c>
      <c r="Q2978" s="189">
        <v>0.154</v>
      </c>
      <c r="R2978" s="189">
        <v>0.23699999999999999</v>
      </c>
      <c r="S2978" s="189">
        <v>3.3000000000000002E-2</v>
      </c>
      <c r="T2978" s="189">
        <v>8.1000000000000003E-2</v>
      </c>
      <c r="U2978" s="189">
        <v>2E-3</v>
      </c>
      <c r="V2978" s="189">
        <v>2.1000000000000001E-2</v>
      </c>
      <c r="W2978" s="189">
        <v>0.54900000000000004</v>
      </c>
      <c r="X2978" s="189">
        <v>0.65200000000000002</v>
      </c>
      <c r="Y2978" s="189">
        <v>0.01</v>
      </c>
      <c r="Z2978" s="189">
        <v>4.1000000000000002E-2</v>
      </c>
      <c r="AA2978" s="189">
        <v>1.2E-2</v>
      </c>
      <c r="AB2978" s="189">
        <v>4.4999999999999998E-2</v>
      </c>
    </row>
    <row r="2979" spans="1:28" x14ac:dyDescent="0.25">
      <c r="A2979" s="94" t="s">
        <v>4492</v>
      </c>
      <c r="B2979" s="189">
        <v>0.44149908592321757</v>
      </c>
      <c r="C2979" s="189" t="s">
        <v>143</v>
      </c>
      <c r="D2979" s="189">
        <v>0.5</v>
      </c>
      <c r="E2979" s="189">
        <v>2.6508226691042046E-2</v>
      </c>
      <c r="F2979" s="189">
        <v>1.8281535648994515E-3</v>
      </c>
      <c r="G2979" s="189">
        <v>1.1882998171846435E-2</v>
      </c>
      <c r="H2979" s="189" t="s">
        <v>143</v>
      </c>
      <c r="I2979" s="189">
        <v>1.8281535648994516E-2</v>
      </c>
      <c r="J2979" s="188">
        <v>0.99999999999999989</v>
      </c>
      <c r="K2979" s="190">
        <v>1094</v>
      </c>
      <c r="L2979" s="94"/>
      <c r="M2979" s="189">
        <v>0.41199999999999998</v>
      </c>
      <c r="N2979" s="189">
        <v>0.47099999999999997</v>
      </c>
      <c r="O2979" s="189" t="s">
        <v>143</v>
      </c>
      <c r="P2979" s="189" t="s">
        <v>143</v>
      </c>
      <c r="Q2979" s="189">
        <v>0.47</v>
      </c>
      <c r="R2979" s="189">
        <v>0.53</v>
      </c>
      <c r="S2979" s="189">
        <v>1.9E-2</v>
      </c>
      <c r="T2979" s="189">
        <v>3.7999999999999999E-2</v>
      </c>
      <c r="U2979" s="189">
        <v>1E-3</v>
      </c>
      <c r="V2979" s="189">
        <v>7.0000000000000001E-3</v>
      </c>
      <c r="W2979" s="189">
        <v>7.0000000000000001E-3</v>
      </c>
      <c r="X2979" s="189">
        <v>0.02</v>
      </c>
      <c r="Y2979" s="189" t="s">
        <v>143</v>
      </c>
      <c r="Z2979" s="189" t="s">
        <v>143</v>
      </c>
      <c r="AA2979" s="189">
        <v>1.2E-2</v>
      </c>
      <c r="AB2979" s="189">
        <v>2.8000000000000001E-2</v>
      </c>
    </row>
    <row r="2980" spans="1:28" x14ac:dyDescent="0.25">
      <c r="A2980" s="94" t="s">
        <v>4493</v>
      </c>
      <c r="B2980" s="189">
        <v>8.0427046263345195E-2</v>
      </c>
      <c r="C2980" s="189">
        <v>0.36939501779359429</v>
      </c>
      <c r="D2980" s="189">
        <v>0.20711743772241992</v>
      </c>
      <c r="E2980" s="189">
        <v>5.2669039145907474E-2</v>
      </c>
      <c r="F2980" s="189">
        <v>2.3487544483985764E-2</v>
      </c>
      <c r="G2980" s="189">
        <v>0.23558718861209965</v>
      </c>
      <c r="H2980" s="189">
        <v>4.2704626334519576E-3</v>
      </c>
      <c r="I2980" s="189">
        <v>2.7046263345195731E-2</v>
      </c>
      <c r="J2980" s="188">
        <v>1</v>
      </c>
      <c r="K2980" s="190">
        <v>1405</v>
      </c>
      <c r="L2980" s="94"/>
      <c r="M2980" s="189">
        <v>6.7000000000000004E-2</v>
      </c>
      <c r="N2980" s="189">
        <v>9.6000000000000002E-2</v>
      </c>
      <c r="O2980" s="189">
        <v>0.34499999999999997</v>
      </c>
      <c r="P2980" s="189">
        <v>0.39500000000000002</v>
      </c>
      <c r="Q2980" s="189">
        <v>0.187</v>
      </c>
      <c r="R2980" s="189">
        <v>0.22900000000000001</v>
      </c>
      <c r="S2980" s="189">
        <v>4.2000000000000003E-2</v>
      </c>
      <c r="T2980" s="189">
        <v>6.6000000000000003E-2</v>
      </c>
      <c r="U2980" s="189">
        <v>1.7000000000000001E-2</v>
      </c>
      <c r="V2980" s="189">
        <v>3.3000000000000002E-2</v>
      </c>
      <c r="W2980" s="189">
        <v>0.214</v>
      </c>
      <c r="X2980" s="189">
        <v>0.25800000000000001</v>
      </c>
      <c r="Y2980" s="189">
        <v>2E-3</v>
      </c>
      <c r="Z2980" s="189">
        <v>8.9999999999999993E-3</v>
      </c>
      <c r="AA2980" s="189">
        <v>0.02</v>
      </c>
      <c r="AB2980" s="189">
        <v>3.6999999999999998E-2</v>
      </c>
    </row>
    <row r="2981" spans="1:28" x14ac:dyDescent="0.25">
      <c r="A2981" s="94" t="s">
        <v>4494</v>
      </c>
      <c r="B2981" s="189">
        <v>0.29572192513368983</v>
      </c>
      <c r="C2981" s="189">
        <v>0.5267379679144385</v>
      </c>
      <c r="D2981" s="189">
        <v>6.0427807486631013E-2</v>
      </c>
      <c r="E2981" s="189">
        <v>1.7112299465240642E-2</v>
      </c>
      <c r="F2981" s="189">
        <v>1.0695187165775401E-3</v>
      </c>
      <c r="G2981" s="189">
        <v>7.2192513368983954E-2</v>
      </c>
      <c r="H2981" s="189">
        <v>3.2085561497326204E-3</v>
      </c>
      <c r="I2981" s="189">
        <v>2.3529411764705882E-2</v>
      </c>
      <c r="J2981" s="188">
        <v>1</v>
      </c>
      <c r="K2981" s="190">
        <v>1870</v>
      </c>
      <c r="L2981" s="94"/>
      <c r="M2981" s="189">
        <v>0.27500000000000002</v>
      </c>
      <c r="N2981" s="189">
        <v>0.317</v>
      </c>
      <c r="O2981" s="189">
        <v>0.504</v>
      </c>
      <c r="P2981" s="189">
        <v>0.54900000000000004</v>
      </c>
      <c r="Q2981" s="189">
        <v>5.0999999999999997E-2</v>
      </c>
      <c r="R2981" s="189">
        <v>7.1999999999999995E-2</v>
      </c>
      <c r="S2981" s="189">
        <v>1.2E-2</v>
      </c>
      <c r="T2981" s="189">
        <v>2.4E-2</v>
      </c>
      <c r="U2981" s="189">
        <v>0</v>
      </c>
      <c r="V2981" s="189">
        <v>4.0000000000000001E-3</v>
      </c>
      <c r="W2981" s="189">
        <v>6.0999999999999999E-2</v>
      </c>
      <c r="X2981" s="189">
        <v>8.5000000000000006E-2</v>
      </c>
      <c r="Y2981" s="189">
        <v>1E-3</v>
      </c>
      <c r="Z2981" s="189">
        <v>7.0000000000000001E-3</v>
      </c>
      <c r="AA2981" s="189">
        <v>1.7999999999999999E-2</v>
      </c>
      <c r="AB2981" s="189">
        <v>3.1E-2</v>
      </c>
    </row>
    <row r="2982" spans="1:28" x14ac:dyDescent="0.25">
      <c r="A2982" s="94" t="s">
        <v>4495</v>
      </c>
      <c r="B2982" s="189" t="s">
        <v>143</v>
      </c>
      <c r="C2982" s="189">
        <v>0.33255813953488372</v>
      </c>
      <c r="D2982" s="189">
        <v>0.3</v>
      </c>
      <c r="E2982" s="189">
        <v>0.10465116279069768</v>
      </c>
      <c r="F2982" s="189">
        <v>1.3953488372093023E-2</v>
      </c>
      <c r="G2982" s="189">
        <v>0.23953488372093024</v>
      </c>
      <c r="H2982" s="189" t="s">
        <v>143</v>
      </c>
      <c r="I2982" s="189">
        <v>9.3023255813953487E-3</v>
      </c>
      <c r="J2982" s="188">
        <v>0.99999999999999989</v>
      </c>
      <c r="K2982" s="190">
        <v>430</v>
      </c>
      <c r="L2982" s="94"/>
      <c r="M2982" s="189" t="s">
        <v>143</v>
      </c>
      <c r="N2982" s="189" t="s">
        <v>143</v>
      </c>
      <c r="O2982" s="189">
        <v>0.28999999999999998</v>
      </c>
      <c r="P2982" s="189">
        <v>0.378</v>
      </c>
      <c r="Q2982" s="189">
        <v>0.25900000000000001</v>
      </c>
      <c r="R2982" s="189">
        <v>0.34499999999999997</v>
      </c>
      <c r="S2982" s="189">
        <v>7.9000000000000001E-2</v>
      </c>
      <c r="T2982" s="189">
        <v>0.13700000000000001</v>
      </c>
      <c r="U2982" s="189">
        <v>6.0000000000000001E-3</v>
      </c>
      <c r="V2982" s="189">
        <v>0.03</v>
      </c>
      <c r="W2982" s="189">
        <v>0.20200000000000001</v>
      </c>
      <c r="X2982" s="189">
        <v>0.28199999999999997</v>
      </c>
      <c r="Y2982" s="189" t="s">
        <v>143</v>
      </c>
      <c r="Z2982" s="189" t="s">
        <v>143</v>
      </c>
      <c r="AA2982" s="189">
        <v>4.0000000000000001E-3</v>
      </c>
      <c r="AB2982" s="189">
        <v>2.4E-2</v>
      </c>
    </row>
    <row r="2983" spans="1:28" x14ac:dyDescent="0.25">
      <c r="A2983" s="94" t="s">
        <v>4496</v>
      </c>
      <c r="B2983" s="189" t="s">
        <v>143</v>
      </c>
      <c r="C2983" s="189">
        <v>0.28629856850715746</v>
      </c>
      <c r="D2983" s="189">
        <v>0.20961145194274028</v>
      </c>
      <c r="E2983" s="189">
        <v>9.202453987730061E-2</v>
      </c>
      <c r="F2983" s="189">
        <v>1.5337423312883436E-2</v>
      </c>
      <c r="G2983" s="189">
        <v>0.37883435582822084</v>
      </c>
      <c r="H2983" s="189">
        <v>2.5562372188139061E-3</v>
      </c>
      <c r="I2983" s="189">
        <v>1.5337423312883436E-2</v>
      </c>
      <c r="J2983" s="188">
        <v>1</v>
      </c>
      <c r="K2983" s="190">
        <v>1956</v>
      </c>
      <c r="L2983" s="94"/>
      <c r="M2983" s="189" t="s">
        <v>143</v>
      </c>
      <c r="N2983" s="189" t="s">
        <v>143</v>
      </c>
      <c r="O2983" s="189">
        <v>0.26700000000000002</v>
      </c>
      <c r="P2983" s="189">
        <v>0.307</v>
      </c>
      <c r="Q2983" s="189">
        <v>0.192</v>
      </c>
      <c r="R2983" s="189">
        <v>0.22800000000000001</v>
      </c>
      <c r="S2983" s="189">
        <v>0.08</v>
      </c>
      <c r="T2983" s="189">
        <v>0.106</v>
      </c>
      <c r="U2983" s="189">
        <v>1.0999999999999999E-2</v>
      </c>
      <c r="V2983" s="189">
        <v>2.1999999999999999E-2</v>
      </c>
      <c r="W2983" s="189">
        <v>0.35799999999999998</v>
      </c>
      <c r="X2983" s="189">
        <v>0.40100000000000002</v>
      </c>
      <c r="Y2983" s="189">
        <v>1E-3</v>
      </c>
      <c r="Z2983" s="189">
        <v>6.0000000000000001E-3</v>
      </c>
      <c r="AA2983" s="189">
        <v>1.0999999999999999E-2</v>
      </c>
      <c r="AB2983" s="189">
        <v>2.1999999999999999E-2</v>
      </c>
    </row>
    <row r="2984" spans="1:28" x14ac:dyDescent="0.25">
      <c r="A2984" s="94" t="s">
        <v>4497</v>
      </c>
      <c r="B2984" s="189" t="s">
        <v>143</v>
      </c>
      <c r="C2984" s="189">
        <v>0.62727272727272732</v>
      </c>
      <c r="D2984" s="189">
        <v>0.25</v>
      </c>
      <c r="E2984" s="189">
        <v>3.6363636363636362E-2</v>
      </c>
      <c r="F2984" s="189">
        <v>6.8181818181818179E-3</v>
      </c>
      <c r="G2984" s="189">
        <v>2.7272727272727271E-2</v>
      </c>
      <c r="H2984" s="189" t="s">
        <v>143</v>
      </c>
      <c r="I2984" s="189">
        <v>5.2272727272727269E-2</v>
      </c>
      <c r="J2984" s="188">
        <v>1</v>
      </c>
      <c r="K2984" s="190">
        <v>440</v>
      </c>
      <c r="L2984" s="94"/>
      <c r="M2984" s="189" t="s">
        <v>143</v>
      </c>
      <c r="N2984" s="189" t="s">
        <v>143</v>
      </c>
      <c r="O2984" s="189">
        <v>0.58099999999999996</v>
      </c>
      <c r="P2984" s="189">
        <v>0.67100000000000004</v>
      </c>
      <c r="Q2984" s="189">
        <v>0.21199999999999999</v>
      </c>
      <c r="R2984" s="189">
        <v>0.29299999999999998</v>
      </c>
      <c r="S2984" s="189">
        <v>2.3E-2</v>
      </c>
      <c r="T2984" s="189">
        <v>5.8000000000000003E-2</v>
      </c>
      <c r="U2984" s="189">
        <v>2E-3</v>
      </c>
      <c r="V2984" s="189">
        <v>0.02</v>
      </c>
      <c r="W2984" s="189">
        <v>1.6E-2</v>
      </c>
      <c r="X2984" s="189">
        <v>4.7E-2</v>
      </c>
      <c r="Y2984" s="189" t="s">
        <v>143</v>
      </c>
      <c r="Z2984" s="189" t="s">
        <v>143</v>
      </c>
      <c r="AA2984" s="189">
        <v>3.5000000000000003E-2</v>
      </c>
      <c r="AB2984" s="189">
        <v>7.6999999999999999E-2</v>
      </c>
    </row>
    <row r="2985" spans="1:28" x14ac:dyDescent="0.25">
      <c r="A2985" s="94" t="s">
        <v>4498</v>
      </c>
      <c r="B2985" s="189" t="s">
        <v>143</v>
      </c>
      <c r="C2985" s="189">
        <v>0.31385281385281383</v>
      </c>
      <c r="D2985" s="189">
        <v>0.26406926406926406</v>
      </c>
      <c r="E2985" s="189">
        <v>0.10173160173160173</v>
      </c>
      <c r="F2985" s="189">
        <v>8.658008658008658E-3</v>
      </c>
      <c r="G2985" s="189">
        <v>0.27272727272727271</v>
      </c>
      <c r="H2985" s="189">
        <v>2.1645021645021645E-3</v>
      </c>
      <c r="I2985" s="189">
        <v>3.67965367965368E-2</v>
      </c>
      <c r="J2985" s="188">
        <v>1</v>
      </c>
      <c r="K2985" s="190">
        <v>462</v>
      </c>
      <c r="L2985" s="94"/>
      <c r="M2985" s="189" t="s">
        <v>143</v>
      </c>
      <c r="N2985" s="189" t="s">
        <v>143</v>
      </c>
      <c r="O2985" s="189">
        <v>0.27300000000000002</v>
      </c>
      <c r="P2985" s="189">
        <v>0.35799999999999998</v>
      </c>
      <c r="Q2985" s="189">
        <v>0.22600000000000001</v>
      </c>
      <c r="R2985" s="189">
        <v>0.30599999999999999</v>
      </c>
      <c r="S2985" s="189">
        <v>7.6999999999999999E-2</v>
      </c>
      <c r="T2985" s="189">
        <v>0.13300000000000001</v>
      </c>
      <c r="U2985" s="189">
        <v>3.0000000000000001E-3</v>
      </c>
      <c r="V2985" s="189">
        <v>2.1999999999999999E-2</v>
      </c>
      <c r="W2985" s="189">
        <v>0.23400000000000001</v>
      </c>
      <c r="X2985" s="189">
        <v>0.315</v>
      </c>
      <c r="Y2985" s="189">
        <v>0</v>
      </c>
      <c r="Z2985" s="189">
        <v>1.2E-2</v>
      </c>
      <c r="AA2985" s="189">
        <v>2.3E-2</v>
      </c>
      <c r="AB2985" s="189">
        <v>5.8000000000000003E-2</v>
      </c>
    </row>
    <row r="2986" spans="1:28" x14ac:dyDescent="0.25">
      <c r="A2986" s="94" t="s">
        <v>4499</v>
      </c>
      <c r="B2986" s="189" t="s">
        <v>143</v>
      </c>
      <c r="C2986" s="189">
        <v>0.44729344729344728</v>
      </c>
      <c r="D2986" s="189">
        <v>0.1623931623931624</v>
      </c>
      <c r="E2986" s="189">
        <v>5.4131054131054131E-2</v>
      </c>
      <c r="F2986" s="189">
        <v>9.4017094017094016E-2</v>
      </c>
      <c r="G2986" s="189">
        <v>0.21937321937321938</v>
      </c>
      <c r="H2986" s="189" t="s">
        <v>143</v>
      </c>
      <c r="I2986" s="189">
        <v>2.2792022792022793E-2</v>
      </c>
      <c r="J2986" s="188">
        <v>1</v>
      </c>
      <c r="K2986" s="190">
        <v>351</v>
      </c>
      <c r="L2986" s="94"/>
      <c r="M2986" s="189" t="s">
        <v>143</v>
      </c>
      <c r="N2986" s="189" t="s">
        <v>143</v>
      </c>
      <c r="O2986" s="189">
        <v>0.39600000000000002</v>
      </c>
      <c r="P2986" s="189">
        <v>0.5</v>
      </c>
      <c r="Q2986" s="189">
        <v>0.128</v>
      </c>
      <c r="R2986" s="189">
        <v>0.20499999999999999</v>
      </c>
      <c r="S2986" s="189">
        <v>3.5000000000000003E-2</v>
      </c>
      <c r="T2986" s="189">
        <v>8.3000000000000004E-2</v>
      </c>
      <c r="U2986" s="189">
        <v>6.8000000000000005E-2</v>
      </c>
      <c r="V2986" s="189">
        <v>0.129</v>
      </c>
      <c r="W2986" s="189">
        <v>0.17899999999999999</v>
      </c>
      <c r="X2986" s="189">
        <v>0.26600000000000001</v>
      </c>
      <c r="Y2986" s="189" t="s">
        <v>143</v>
      </c>
      <c r="Z2986" s="189" t="s">
        <v>143</v>
      </c>
      <c r="AA2986" s="189">
        <v>1.2E-2</v>
      </c>
      <c r="AB2986" s="189">
        <v>4.3999999999999997E-2</v>
      </c>
    </row>
    <row r="2987" spans="1:28" x14ac:dyDescent="0.25">
      <c r="A2987" s="94" t="s">
        <v>4500</v>
      </c>
      <c r="B2987" s="189" t="s">
        <v>143</v>
      </c>
      <c r="C2987" s="189">
        <v>0.15076923076923077</v>
      </c>
      <c r="D2987" s="189">
        <v>0.2</v>
      </c>
      <c r="E2987" s="189">
        <v>6.7692307692307691E-2</v>
      </c>
      <c r="F2987" s="189">
        <v>3.6923076923076927E-2</v>
      </c>
      <c r="G2987" s="189">
        <v>0.49230769230769234</v>
      </c>
      <c r="H2987" s="189">
        <v>9.2307692307692316E-3</v>
      </c>
      <c r="I2987" s="189">
        <v>4.3076923076923075E-2</v>
      </c>
      <c r="J2987" s="188">
        <v>1</v>
      </c>
      <c r="K2987" s="190">
        <v>325</v>
      </c>
      <c r="L2987" s="94"/>
      <c r="M2987" s="189" t="s">
        <v>143</v>
      </c>
      <c r="N2987" s="189" t="s">
        <v>143</v>
      </c>
      <c r="O2987" s="189">
        <v>0.11600000000000001</v>
      </c>
      <c r="P2987" s="189">
        <v>0.19400000000000001</v>
      </c>
      <c r="Q2987" s="189">
        <v>0.16</v>
      </c>
      <c r="R2987" s="189">
        <v>0.247</v>
      </c>
      <c r="S2987" s="189">
        <v>4.4999999999999998E-2</v>
      </c>
      <c r="T2987" s="189">
        <v>0.1</v>
      </c>
      <c r="U2987" s="189">
        <v>2.1000000000000001E-2</v>
      </c>
      <c r="V2987" s="189">
        <v>6.3E-2</v>
      </c>
      <c r="W2987" s="189">
        <v>0.438</v>
      </c>
      <c r="X2987" s="189">
        <v>0.54600000000000004</v>
      </c>
      <c r="Y2987" s="189">
        <v>3.0000000000000001E-3</v>
      </c>
      <c r="Z2987" s="189">
        <v>2.7E-2</v>
      </c>
      <c r="AA2987" s="189">
        <v>2.5999999999999999E-2</v>
      </c>
      <c r="AB2987" s="189">
        <v>7.0999999999999994E-2</v>
      </c>
    </row>
    <row r="2988" spans="1:28" x14ac:dyDescent="0.25">
      <c r="A2988" s="94" t="s">
        <v>4501</v>
      </c>
      <c r="B2988" s="189" t="s">
        <v>143</v>
      </c>
      <c r="C2988" s="189">
        <v>0.48185603807257582</v>
      </c>
      <c r="D2988" s="189">
        <v>0.3491969066032124</v>
      </c>
      <c r="E2988" s="189">
        <v>4.4616299821534804E-2</v>
      </c>
      <c r="F2988" s="189">
        <v>9.5181439619274246E-3</v>
      </c>
      <c r="G2988" s="189">
        <v>9.0422367638310533E-2</v>
      </c>
      <c r="H2988" s="189">
        <v>1.1897679952409281E-3</v>
      </c>
      <c r="I2988" s="189">
        <v>2.3200475907198096E-2</v>
      </c>
      <c r="J2988" s="188">
        <v>1</v>
      </c>
      <c r="K2988" s="190">
        <v>1681</v>
      </c>
      <c r="L2988" s="94"/>
      <c r="M2988" s="189" t="s">
        <v>143</v>
      </c>
      <c r="N2988" s="189" t="s">
        <v>143</v>
      </c>
      <c r="O2988" s="189">
        <v>0.45800000000000002</v>
      </c>
      <c r="P2988" s="189">
        <v>0.50600000000000001</v>
      </c>
      <c r="Q2988" s="189">
        <v>0.32700000000000001</v>
      </c>
      <c r="R2988" s="189">
        <v>0.372</v>
      </c>
      <c r="S2988" s="189">
        <v>3.5999999999999997E-2</v>
      </c>
      <c r="T2988" s="189">
        <v>5.6000000000000001E-2</v>
      </c>
      <c r="U2988" s="189">
        <v>6.0000000000000001E-3</v>
      </c>
      <c r="V2988" s="189">
        <v>1.4999999999999999E-2</v>
      </c>
      <c r="W2988" s="189">
        <v>7.8E-2</v>
      </c>
      <c r="X2988" s="189">
        <v>0.105</v>
      </c>
      <c r="Y2988" s="189">
        <v>0</v>
      </c>
      <c r="Z2988" s="189">
        <v>4.0000000000000001E-3</v>
      </c>
      <c r="AA2988" s="189">
        <v>1.7000000000000001E-2</v>
      </c>
      <c r="AB2988" s="189">
        <v>3.2000000000000001E-2</v>
      </c>
    </row>
    <row r="2989" spans="1:28" x14ac:dyDescent="0.25">
      <c r="A2989" s="94" t="s">
        <v>4502</v>
      </c>
      <c r="B2989" s="189" t="s">
        <v>143</v>
      </c>
      <c r="C2989" s="189">
        <v>0.52508361204013376</v>
      </c>
      <c r="D2989" s="189">
        <v>0.31438127090301005</v>
      </c>
      <c r="E2989" s="189">
        <v>6.0200668896321072E-2</v>
      </c>
      <c r="F2989" s="189" t="s">
        <v>143</v>
      </c>
      <c r="G2989" s="189">
        <v>7.6923076923076927E-2</v>
      </c>
      <c r="H2989" s="189" t="s">
        <v>143</v>
      </c>
      <c r="I2989" s="189">
        <v>2.3411371237458192E-2</v>
      </c>
      <c r="J2989" s="188">
        <v>1</v>
      </c>
      <c r="K2989" s="190">
        <v>299</v>
      </c>
      <c r="L2989" s="94"/>
      <c r="M2989" s="189" t="s">
        <v>143</v>
      </c>
      <c r="N2989" s="189" t="s">
        <v>143</v>
      </c>
      <c r="O2989" s="189">
        <v>0.46899999999999997</v>
      </c>
      <c r="P2989" s="189">
        <v>0.58099999999999996</v>
      </c>
      <c r="Q2989" s="189">
        <v>0.26400000000000001</v>
      </c>
      <c r="R2989" s="189">
        <v>0.36899999999999999</v>
      </c>
      <c r="S2989" s="189">
        <v>3.7999999999999999E-2</v>
      </c>
      <c r="T2989" s="189">
        <v>9.2999999999999999E-2</v>
      </c>
      <c r="U2989" s="189" t="s">
        <v>143</v>
      </c>
      <c r="V2989" s="189" t="s">
        <v>143</v>
      </c>
      <c r="W2989" s="189">
        <v>5.1999999999999998E-2</v>
      </c>
      <c r="X2989" s="189">
        <v>0.113</v>
      </c>
      <c r="Y2989" s="189" t="s">
        <v>143</v>
      </c>
      <c r="Z2989" s="189" t="s">
        <v>143</v>
      </c>
      <c r="AA2989" s="189">
        <v>1.0999999999999999E-2</v>
      </c>
      <c r="AB2989" s="189">
        <v>4.8000000000000001E-2</v>
      </c>
    </row>
    <row r="2990" spans="1:28" x14ac:dyDescent="0.25">
      <c r="A2990" s="94" t="s">
        <v>4503</v>
      </c>
      <c r="B2990" s="189">
        <v>6.0598145487788954E-2</v>
      </c>
      <c r="C2990" s="189">
        <v>0.35000652997257409</v>
      </c>
      <c r="D2990" s="189">
        <v>0.2426537808541204</v>
      </c>
      <c r="E2990" s="189">
        <v>0.11185843019459318</v>
      </c>
      <c r="F2990" s="189">
        <v>1.4823037743241478E-2</v>
      </c>
      <c r="G2990" s="189">
        <v>0.19459318270863263</v>
      </c>
      <c r="H2990" s="189">
        <v>8.4889643463497452E-4</v>
      </c>
      <c r="I2990" s="189">
        <v>2.4617996604414261E-2</v>
      </c>
      <c r="J2990" s="188">
        <v>0.99999999999999978</v>
      </c>
      <c r="K2990" s="190">
        <v>15314</v>
      </c>
      <c r="L2990" s="94"/>
      <c r="M2990" s="189">
        <v>5.7000000000000002E-2</v>
      </c>
      <c r="N2990" s="189">
        <v>6.4000000000000001E-2</v>
      </c>
      <c r="O2990" s="189">
        <v>0.34200000000000003</v>
      </c>
      <c r="P2990" s="189">
        <v>0.35799999999999998</v>
      </c>
      <c r="Q2990" s="189">
        <v>0.23599999999999999</v>
      </c>
      <c r="R2990" s="189">
        <v>0.25</v>
      </c>
      <c r="S2990" s="189">
        <v>0.107</v>
      </c>
      <c r="T2990" s="189">
        <v>0.11700000000000001</v>
      </c>
      <c r="U2990" s="189">
        <v>1.2999999999999999E-2</v>
      </c>
      <c r="V2990" s="189">
        <v>1.7000000000000001E-2</v>
      </c>
      <c r="W2990" s="189">
        <v>0.188</v>
      </c>
      <c r="X2990" s="189">
        <v>0.20100000000000001</v>
      </c>
      <c r="Y2990" s="189">
        <v>0</v>
      </c>
      <c r="Z2990" s="189">
        <v>1E-3</v>
      </c>
      <c r="AA2990" s="189">
        <v>2.1999999999999999E-2</v>
      </c>
      <c r="AB2990" s="189">
        <v>2.7E-2</v>
      </c>
    </row>
    <row r="2991" spans="1:28" x14ac:dyDescent="0.25">
      <c r="A2991" s="94" t="s">
        <v>4504</v>
      </c>
      <c r="B2991" s="189" t="s">
        <v>143</v>
      </c>
      <c r="C2991" s="189">
        <v>0.39285714285714285</v>
      </c>
      <c r="D2991" s="189">
        <v>0.25476190476190474</v>
      </c>
      <c r="E2991" s="189">
        <v>0.1738095238095238</v>
      </c>
      <c r="F2991" s="189" t="s">
        <v>143</v>
      </c>
      <c r="G2991" s="189">
        <v>0.15952380952380951</v>
      </c>
      <c r="H2991" s="189" t="s">
        <v>143</v>
      </c>
      <c r="I2991" s="189">
        <v>1.9047619047619049E-2</v>
      </c>
      <c r="J2991" s="188">
        <v>1</v>
      </c>
      <c r="K2991" s="190">
        <v>420</v>
      </c>
      <c r="L2991" s="94"/>
      <c r="M2991" s="189" t="s">
        <v>143</v>
      </c>
      <c r="N2991" s="189" t="s">
        <v>143</v>
      </c>
      <c r="O2991" s="189">
        <v>0.34699999999999998</v>
      </c>
      <c r="P2991" s="189">
        <v>0.44</v>
      </c>
      <c r="Q2991" s="189">
        <v>0.215</v>
      </c>
      <c r="R2991" s="189">
        <v>0.29899999999999999</v>
      </c>
      <c r="S2991" s="189">
        <v>0.14099999999999999</v>
      </c>
      <c r="T2991" s="189">
        <v>0.21299999999999999</v>
      </c>
      <c r="U2991" s="189" t="s">
        <v>143</v>
      </c>
      <c r="V2991" s="189" t="s">
        <v>143</v>
      </c>
      <c r="W2991" s="189">
        <v>0.128</v>
      </c>
      <c r="X2991" s="189">
        <v>0.19800000000000001</v>
      </c>
      <c r="Y2991" s="189" t="s">
        <v>143</v>
      </c>
      <c r="Z2991" s="189" t="s">
        <v>143</v>
      </c>
      <c r="AA2991" s="189">
        <v>0.01</v>
      </c>
      <c r="AB2991" s="189">
        <v>3.6999999999999998E-2</v>
      </c>
    </row>
    <row r="2992" spans="1:28" x14ac:dyDescent="0.25">
      <c r="A2992" s="94" t="s">
        <v>4505</v>
      </c>
      <c r="B2992" s="189" t="s">
        <v>143</v>
      </c>
      <c r="C2992" s="189">
        <v>0.10112359550561797</v>
      </c>
      <c r="D2992" s="189">
        <v>0.25</v>
      </c>
      <c r="E2992" s="189">
        <v>7.02247191011236E-2</v>
      </c>
      <c r="F2992" s="189">
        <v>1.6853932584269662E-2</v>
      </c>
      <c r="G2992" s="189">
        <v>0.5196629213483146</v>
      </c>
      <c r="H2992" s="189">
        <v>1.1235955056179775E-2</v>
      </c>
      <c r="I2992" s="189">
        <v>3.0898876404494381E-2</v>
      </c>
      <c r="J2992" s="188">
        <v>1</v>
      </c>
      <c r="K2992" s="190">
        <v>356</v>
      </c>
      <c r="L2992" s="94"/>
      <c r="M2992" s="189" t="s">
        <v>143</v>
      </c>
      <c r="N2992" s="189" t="s">
        <v>143</v>
      </c>
      <c r="O2992" s="189">
        <v>7.3999999999999996E-2</v>
      </c>
      <c r="P2992" s="189">
        <v>0.13700000000000001</v>
      </c>
      <c r="Q2992" s="189">
        <v>0.20799999999999999</v>
      </c>
      <c r="R2992" s="189">
        <v>0.29699999999999999</v>
      </c>
      <c r="S2992" s="189">
        <v>4.8000000000000001E-2</v>
      </c>
      <c r="T2992" s="189">
        <v>0.10199999999999999</v>
      </c>
      <c r="U2992" s="189">
        <v>8.0000000000000002E-3</v>
      </c>
      <c r="V2992" s="189">
        <v>3.5999999999999997E-2</v>
      </c>
      <c r="W2992" s="189">
        <v>0.46800000000000003</v>
      </c>
      <c r="X2992" s="189">
        <v>0.57099999999999995</v>
      </c>
      <c r="Y2992" s="189">
        <v>4.0000000000000001E-3</v>
      </c>
      <c r="Z2992" s="189">
        <v>2.9000000000000001E-2</v>
      </c>
      <c r="AA2992" s="189">
        <v>1.7000000000000001E-2</v>
      </c>
      <c r="AB2992" s="189">
        <v>5.3999999999999999E-2</v>
      </c>
    </row>
    <row r="2993" spans="1:28" x14ac:dyDescent="0.25">
      <c r="A2993" s="94" t="s">
        <v>4506</v>
      </c>
      <c r="B2993" s="189">
        <v>0.43656716417910446</v>
      </c>
      <c r="C2993" s="189" t="s">
        <v>143</v>
      </c>
      <c r="D2993" s="189">
        <v>0.36380597014925375</v>
      </c>
      <c r="E2993" s="189">
        <v>0.14925373134328357</v>
      </c>
      <c r="F2993" s="189" t="s">
        <v>143</v>
      </c>
      <c r="G2993" s="189">
        <v>1.3059701492537313E-2</v>
      </c>
      <c r="H2993" s="189" t="s">
        <v>143</v>
      </c>
      <c r="I2993" s="189">
        <v>3.7313432835820892E-2</v>
      </c>
      <c r="J2993" s="188">
        <v>1</v>
      </c>
      <c r="K2993" s="190">
        <v>536</v>
      </c>
      <c r="L2993" s="94"/>
      <c r="M2993" s="189">
        <v>0.39500000000000002</v>
      </c>
      <c r="N2993" s="189">
        <v>0.47899999999999998</v>
      </c>
      <c r="O2993" s="189" t="s">
        <v>143</v>
      </c>
      <c r="P2993" s="189" t="s">
        <v>143</v>
      </c>
      <c r="Q2993" s="189">
        <v>0.32400000000000001</v>
      </c>
      <c r="R2993" s="189">
        <v>0.40500000000000003</v>
      </c>
      <c r="S2993" s="189">
        <v>0.122</v>
      </c>
      <c r="T2993" s="189">
        <v>0.182</v>
      </c>
      <c r="U2993" s="189" t="s">
        <v>143</v>
      </c>
      <c r="V2993" s="189" t="s">
        <v>143</v>
      </c>
      <c r="W2993" s="189">
        <v>6.0000000000000001E-3</v>
      </c>
      <c r="X2993" s="189">
        <v>2.7E-2</v>
      </c>
      <c r="Y2993" s="189" t="s">
        <v>143</v>
      </c>
      <c r="Z2993" s="189" t="s">
        <v>143</v>
      </c>
      <c r="AA2993" s="189">
        <v>2.4E-2</v>
      </c>
      <c r="AB2993" s="189">
        <v>5.7000000000000002E-2</v>
      </c>
    </row>
    <row r="2994" spans="1:28" x14ac:dyDescent="0.25">
      <c r="A2994" s="94" t="s">
        <v>4507</v>
      </c>
      <c r="B2994" s="189">
        <v>8.3056478405315617E-2</v>
      </c>
      <c r="C2994" s="189">
        <v>0.30786267995570321</v>
      </c>
      <c r="D2994" s="189">
        <v>0.24916943521594684</v>
      </c>
      <c r="E2994" s="189">
        <v>7.4750830564784057E-2</v>
      </c>
      <c r="F2994" s="189">
        <v>3.3776301218161685E-2</v>
      </c>
      <c r="G2994" s="189">
        <v>0.23255813953488372</v>
      </c>
      <c r="H2994" s="189" t="s">
        <v>143</v>
      </c>
      <c r="I2994" s="189">
        <v>1.8826135105204873E-2</v>
      </c>
      <c r="J2994" s="188">
        <v>1</v>
      </c>
      <c r="K2994" s="190">
        <v>1806</v>
      </c>
      <c r="L2994" s="94"/>
      <c r="M2994" s="189">
        <v>7.0999999999999994E-2</v>
      </c>
      <c r="N2994" s="189">
        <v>9.7000000000000003E-2</v>
      </c>
      <c r="O2994" s="189">
        <v>0.28699999999999998</v>
      </c>
      <c r="P2994" s="189">
        <v>0.33</v>
      </c>
      <c r="Q2994" s="189">
        <v>0.23</v>
      </c>
      <c r="R2994" s="189">
        <v>0.27</v>
      </c>
      <c r="S2994" s="189">
        <v>6.4000000000000001E-2</v>
      </c>
      <c r="T2994" s="189">
        <v>8.7999999999999995E-2</v>
      </c>
      <c r="U2994" s="189">
        <v>2.5999999999999999E-2</v>
      </c>
      <c r="V2994" s="189">
        <v>4.2999999999999997E-2</v>
      </c>
      <c r="W2994" s="189">
        <v>0.214</v>
      </c>
      <c r="X2994" s="189">
        <v>0.253</v>
      </c>
      <c r="Y2994" s="189" t="s">
        <v>143</v>
      </c>
      <c r="Z2994" s="189" t="s">
        <v>143</v>
      </c>
      <c r="AA2994" s="189">
        <v>1.4E-2</v>
      </c>
      <c r="AB2994" s="189">
        <v>2.5999999999999999E-2</v>
      </c>
    </row>
    <row r="2995" spans="1:28" x14ac:dyDescent="0.25">
      <c r="A2995" s="94" t="s">
        <v>4508</v>
      </c>
      <c r="B2995" s="189">
        <v>0.33559168925022581</v>
      </c>
      <c r="C2995" s="189">
        <v>0.52529358626919598</v>
      </c>
      <c r="D2995" s="189">
        <v>5.0135501355013552E-2</v>
      </c>
      <c r="E2995" s="189">
        <v>2.077687443541102E-2</v>
      </c>
      <c r="F2995" s="189">
        <v>4.5167118337850043E-4</v>
      </c>
      <c r="G2995" s="189">
        <v>4.3812104787714544E-2</v>
      </c>
      <c r="H2995" s="189">
        <v>9.0334236675700087E-4</v>
      </c>
      <c r="I2995" s="189">
        <v>2.3035230352303523E-2</v>
      </c>
      <c r="J2995" s="188">
        <v>1</v>
      </c>
      <c r="K2995" s="190">
        <v>2214</v>
      </c>
      <c r="L2995" s="94"/>
      <c r="M2995" s="189">
        <v>0.316</v>
      </c>
      <c r="N2995" s="189">
        <v>0.35599999999999998</v>
      </c>
      <c r="O2995" s="189">
        <v>0.504</v>
      </c>
      <c r="P2995" s="189">
        <v>0.54600000000000004</v>
      </c>
      <c r="Q2995" s="189">
        <v>4.2000000000000003E-2</v>
      </c>
      <c r="R2995" s="189">
        <v>0.06</v>
      </c>
      <c r="S2995" s="189">
        <v>1.6E-2</v>
      </c>
      <c r="T2995" s="189">
        <v>2.8000000000000001E-2</v>
      </c>
      <c r="U2995" s="189">
        <v>0</v>
      </c>
      <c r="V2995" s="189">
        <v>3.0000000000000001E-3</v>
      </c>
      <c r="W2995" s="189">
        <v>3.5999999999999997E-2</v>
      </c>
      <c r="X2995" s="189">
        <v>5.2999999999999999E-2</v>
      </c>
      <c r="Y2995" s="189">
        <v>0</v>
      </c>
      <c r="Z2995" s="189">
        <v>3.0000000000000001E-3</v>
      </c>
      <c r="AA2995" s="189">
        <v>1.7999999999999999E-2</v>
      </c>
      <c r="AB2995" s="189">
        <v>0.03</v>
      </c>
    </row>
    <row r="2996" spans="1:28" x14ac:dyDescent="0.25">
      <c r="A2996" s="94" t="s">
        <v>4509</v>
      </c>
      <c r="B2996" s="189" t="s">
        <v>143</v>
      </c>
      <c r="C2996" s="189">
        <v>0.23162583518930957</v>
      </c>
      <c r="D2996" s="189">
        <v>0.29175946547884185</v>
      </c>
      <c r="E2996" s="189">
        <v>0.24053452115812918</v>
      </c>
      <c r="F2996" s="189" t="s">
        <v>143</v>
      </c>
      <c r="G2996" s="189">
        <v>0.21603563474387527</v>
      </c>
      <c r="H2996" s="189" t="s">
        <v>143</v>
      </c>
      <c r="I2996" s="189">
        <v>2.0044543429844099E-2</v>
      </c>
      <c r="J2996" s="188">
        <v>0.99999999999999989</v>
      </c>
      <c r="K2996" s="190">
        <v>449</v>
      </c>
      <c r="L2996" s="94"/>
      <c r="M2996" s="189" t="s">
        <v>143</v>
      </c>
      <c r="N2996" s="189" t="s">
        <v>143</v>
      </c>
      <c r="O2996" s="189">
        <v>0.19500000000000001</v>
      </c>
      <c r="P2996" s="189">
        <v>0.27300000000000002</v>
      </c>
      <c r="Q2996" s="189">
        <v>0.252</v>
      </c>
      <c r="R2996" s="189">
        <v>0.33500000000000002</v>
      </c>
      <c r="S2996" s="189">
        <v>0.20300000000000001</v>
      </c>
      <c r="T2996" s="189">
        <v>0.28199999999999997</v>
      </c>
      <c r="U2996" s="189" t="s">
        <v>143</v>
      </c>
      <c r="V2996" s="189" t="s">
        <v>143</v>
      </c>
      <c r="W2996" s="189">
        <v>0.18</v>
      </c>
      <c r="X2996" s="189">
        <v>0.25600000000000001</v>
      </c>
      <c r="Y2996" s="189" t="s">
        <v>143</v>
      </c>
      <c r="Z2996" s="189" t="s">
        <v>143</v>
      </c>
      <c r="AA2996" s="189">
        <v>1.0999999999999999E-2</v>
      </c>
      <c r="AB2996" s="189">
        <v>3.7999999999999999E-2</v>
      </c>
    </row>
    <row r="2997" spans="1:28" x14ac:dyDescent="0.25">
      <c r="A2997" s="94" t="s">
        <v>4510</v>
      </c>
      <c r="B2997" s="189" t="s">
        <v>143</v>
      </c>
      <c r="C2997" s="189">
        <v>0.31271186440677967</v>
      </c>
      <c r="D2997" s="189">
        <v>0.21144067796610169</v>
      </c>
      <c r="E2997" s="189">
        <v>0.14364406779661018</v>
      </c>
      <c r="F2997" s="189">
        <v>1.3135593220338982E-2</v>
      </c>
      <c r="G2997" s="189">
        <v>0.29576271186440678</v>
      </c>
      <c r="H2997" s="189">
        <v>8.4745762711864404E-4</v>
      </c>
      <c r="I2997" s="189">
        <v>2.2457627118644068E-2</v>
      </c>
      <c r="J2997" s="188">
        <v>1</v>
      </c>
      <c r="K2997" s="190">
        <v>2360</v>
      </c>
      <c r="L2997" s="94"/>
      <c r="M2997" s="189" t="s">
        <v>143</v>
      </c>
      <c r="N2997" s="189" t="s">
        <v>143</v>
      </c>
      <c r="O2997" s="189">
        <v>0.29399999999999998</v>
      </c>
      <c r="P2997" s="189">
        <v>0.33200000000000002</v>
      </c>
      <c r="Q2997" s="189">
        <v>0.19500000000000001</v>
      </c>
      <c r="R2997" s="189">
        <v>0.22800000000000001</v>
      </c>
      <c r="S2997" s="189">
        <v>0.13</v>
      </c>
      <c r="T2997" s="189">
        <v>0.158</v>
      </c>
      <c r="U2997" s="189">
        <v>8.9999999999999993E-3</v>
      </c>
      <c r="V2997" s="189">
        <v>1.9E-2</v>
      </c>
      <c r="W2997" s="189">
        <v>0.27800000000000002</v>
      </c>
      <c r="X2997" s="189">
        <v>0.314</v>
      </c>
      <c r="Y2997" s="189">
        <v>0</v>
      </c>
      <c r="Z2997" s="189">
        <v>3.0000000000000001E-3</v>
      </c>
      <c r="AA2997" s="189">
        <v>1.7000000000000001E-2</v>
      </c>
      <c r="AB2997" s="189">
        <v>2.9000000000000001E-2</v>
      </c>
    </row>
    <row r="2998" spans="1:28" x14ac:dyDescent="0.25">
      <c r="A2998" s="94" t="s">
        <v>4511</v>
      </c>
      <c r="B2998" s="189" t="s">
        <v>143</v>
      </c>
      <c r="C2998" s="189">
        <v>0.58620689655172409</v>
      </c>
      <c r="D2998" s="189">
        <v>0.27442528735632182</v>
      </c>
      <c r="E2998" s="189">
        <v>6.0344827586206899E-2</v>
      </c>
      <c r="F2998" s="189">
        <v>1.4367816091954023E-3</v>
      </c>
      <c r="G2998" s="189">
        <v>1.8678160919540231E-2</v>
      </c>
      <c r="H2998" s="189" t="s">
        <v>143</v>
      </c>
      <c r="I2998" s="189">
        <v>5.8908045977011492E-2</v>
      </c>
      <c r="J2998" s="188">
        <v>0.99999999999999989</v>
      </c>
      <c r="K2998" s="190">
        <v>696</v>
      </c>
      <c r="L2998" s="94"/>
      <c r="M2998" s="189" t="s">
        <v>143</v>
      </c>
      <c r="N2998" s="189" t="s">
        <v>143</v>
      </c>
      <c r="O2998" s="189">
        <v>0.54900000000000004</v>
      </c>
      <c r="P2998" s="189">
        <v>0.622</v>
      </c>
      <c r="Q2998" s="189">
        <v>0.24299999999999999</v>
      </c>
      <c r="R2998" s="189">
        <v>0.309</v>
      </c>
      <c r="S2998" s="189">
        <v>4.4999999999999998E-2</v>
      </c>
      <c r="T2998" s="189">
        <v>8.1000000000000003E-2</v>
      </c>
      <c r="U2998" s="189">
        <v>0</v>
      </c>
      <c r="V2998" s="189">
        <v>8.0000000000000002E-3</v>
      </c>
      <c r="W2998" s="189">
        <v>1.0999999999999999E-2</v>
      </c>
      <c r="X2998" s="189">
        <v>3.2000000000000001E-2</v>
      </c>
      <c r="Y2998" s="189" t="s">
        <v>143</v>
      </c>
      <c r="Z2998" s="189" t="s">
        <v>143</v>
      </c>
      <c r="AA2998" s="189">
        <v>4.3999999999999997E-2</v>
      </c>
      <c r="AB2998" s="189">
        <v>7.9000000000000001E-2</v>
      </c>
    </row>
    <row r="2999" spans="1:28" x14ac:dyDescent="0.25">
      <c r="A2999" s="94" t="s">
        <v>4512</v>
      </c>
      <c r="B2999" s="189" t="s">
        <v>143</v>
      </c>
      <c r="C2999" s="189">
        <v>0.17721518987341772</v>
      </c>
      <c r="D2999" s="189">
        <v>0.37432188065099459</v>
      </c>
      <c r="E2999" s="189">
        <v>0.14828209764918626</v>
      </c>
      <c r="F2999" s="189">
        <v>1.2658227848101266E-2</v>
      </c>
      <c r="G2999" s="189">
        <v>0.2603978300180832</v>
      </c>
      <c r="H2999" s="189" t="s">
        <v>143</v>
      </c>
      <c r="I2999" s="189">
        <v>2.7124773960216998E-2</v>
      </c>
      <c r="J2999" s="188">
        <v>1</v>
      </c>
      <c r="K2999" s="190">
        <v>553</v>
      </c>
      <c r="L2999" s="94"/>
      <c r="M2999" s="189" t="s">
        <v>143</v>
      </c>
      <c r="N2999" s="189" t="s">
        <v>143</v>
      </c>
      <c r="O2999" s="189">
        <v>0.14799999999999999</v>
      </c>
      <c r="P2999" s="189">
        <v>0.21099999999999999</v>
      </c>
      <c r="Q2999" s="189">
        <v>0.33500000000000002</v>
      </c>
      <c r="R2999" s="189">
        <v>0.41499999999999998</v>
      </c>
      <c r="S2999" s="189">
        <v>0.121</v>
      </c>
      <c r="T2999" s="189">
        <v>0.18</v>
      </c>
      <c r="U2999" s="189">
        <v>6.0000000000000001E-3</v>
      </c>
      <c r="V2999" s="189">
        <v>2.5999999999999999E-2</v>
      </c>
      <c r="W2999" s="189">
        <v>0.22600000000000001</v>
      </c>
      <c r="X2999" s="189">
        <v>0.29899999999999999</v>
      </c>
      <c r="Y2999" s="189" t="s">
        <v>143</v>
      </c>
      <c r="Z2999" s="189" t="s">
        <v>143</v>
      </c>
      <c r="AA2999" s="189">
        <v>1.7000000000000001E-2</v>
      </c>
      <c r="AB2999" s="189">
        <v>4.3999999999999997E-2</v>
      </c>
    </row>
    <row r="3000" spans="1:28" x14ac:dyDescent="0.25">
      <c r="A3000" s="94" t="s">
        <v>4513</v>
      </c>
      <c r="B3000" s="189" t="s">
        <v>143</v>
      </c>
      <c r="C3000" s="189">
        <v>0.42144638403990026</v>
      </c>
      <c r="D3000" s="189">
        <v>0.19950124688279303</v>
      </c>
      <c r="E3000" s="189">
        <v>9.4763092269326679E-2</v>
      </c>
      <c r="F3000" s="189">
        <v>0.10972568578553615</v>
      </c>
      <c r="G3000" s="189">
        <v>0.15461346633416459</v>
      </c>
      <c r="H3000" s="189" t="s">
        <v>143</v>
      </c>
      <c r="I3000" s="189">
        <v>1.9950124688279301E-2</v>
      </c>
      <c r="J3000" s="188">
        <v>1</v>
      </c>
      <c r="K3000" s="190">
        <v>401</v>
      </c>
      <c r="L3000" s="94"/>
      <c r="M3000" s="189" t="s">
        <v>143</v>
      </c>
      <c r="N3000" s="189" t="s">
        <v>143</v>
      </c>
      <c r="O3000" s="189">
        <v>0.374</v>
      </c>
      <c r="P3000" s="189">
        <v>0.47</v>
      </c>
      <c r="Q3000" s="189">
        <v>0.16300000000000001</v>
      </c>
      <c r="R3000" s="189">
        <v>0.24099999999999999</v>
      </c>
      <c r="S3000" s="189">
        <v>7.0000000000000007E-2</v>
      </c>
      <c r="T3000" s="189">
        <v>0.127</v>
      </c>
      <c r="U3000" s="189">
        <v>8.3000000000000004E-2</v>
      </c>
      <c r="V3000" s="189">
        <v>0.14399999999999999</v>
      </c>
      <c r="W3000" s="189">
        <v>0.123</v>
      </c>
      <c r="X3000" s="189">
        <v>0.193</v>
      </c>
      <c r="Y3000" s="189" t="s">
        <v>143</v>
      </c>
      <c r="Z3000" s="189" t="s">
        <v>143</v>
      </c>
      <c r="AA3000" s="189">
        <v>0.01</v>
      </c>
      <c r="AB3000" s="189">
        <v>3.9E-2</v>
      </c>
    </row>
    <row r="3001" spans="1:28" x14ac:dyDescent="0.25">
      <c r="A3001" s="94" t="s">
        <v>4514</v>
      </c>
      <c r="B3001" s="189" t="s">
        <v>143</v>
      </c>
      <c r="C3001" s="189">
        <v>0.14936708860759493</v>
      </c>
      <c r="D3001" s="189">
        <v>0.24303797468354429</v>
      </c>
      <c r="E3001" s="189">
        <v>0.15949367088607594</v>
      </c>
      <c r="F3001" s="189">
        <v>1.2658227848101266E-2</v>
      </c>
      <c r="G3001" s="189">
        <v>0.40759493670886077</v>
      </c>
      <c r="H3001" s="189">
        <v>2.5316455696202532E-3</v>
      </c>
      <c r="I3001" s="189">
        <v>2.5316455696202531E-2</v>
      </c>
      <c r="J3001" s="188">
        <v>0.99999999999999989</v>
      </c>
      <c r="K3001" s="190">
        <v>395</v>
      </c>
      <c r="L3001" s="94"/>
      <c r="M3001" s="189" t="s">
        <v>143</v>
      </c>
      <c r="N3001" s="189" t="s">
        <v>143</v>
      </c>
      <c r="O3001" s="189">
        <v>0.11799999999999999</v>
      </c>
      <c r="P3001" s="189">
        <v>0.188</v>
      </c>
      <c r="Q3001" s="189">
        <v>0.20300000000000001</v>
      </c>
      <c r="R3001" s="189">
        <v>0.28799999999999998</v>
      </c>
      <c r="S3001" s="189">
        <v>0.127</v>
      </c>
      <c r="T3001" s="189">
        <v>0.19900000000000001</v>
      </c>
      <c r="U3001" s="189">
        <v>5.0000000000000001E-3</v>
      </c>
      <c r="V3001" s="189">
        <v>2.9000000000000001E-2</v>
      </c>
      <c r="W3001" s="189">
        <v>0.36</v>
      </c>
      <c r="X3001" s="189">
        <v>0.45700000000000002</v>
      </c>
      <c r="Y3001" s="189">
        <v>0</v>
      </c>
      <c r="Z3001" s="189">
        <v>1.4E-2</v>
      </c>
      <c r="AA3001" s="189">
        <v>1.4E-2</v>
      </c>
      <c r="AB3001" s="189">
        <v>4.5999999999999999E-2</v>
      </c>
    </row>
    <row r="3002" spans="1:28" x14ac:dyDescent="0.25">
      <c r="A3002" s="94" t="s">
        <v>4515</v>
      </c>
      <c r="B3002" s="189" t="s">
        <v>143</v>
      </c>
      <c r="C3002" s="189">
        <v>0.4024110218140069</v>
      </c>
      <c r="D3002" s="189">
        <v>0.38174512055109072</v>
      </c>
      <c r="E3002" s="189">
        <v>9.8737083811710674E-2</v>
      </c>
      <c r="F3002" s="189">
        <v>5.1664753157290473E-3</v>
      </c>
      <c r="G3002" s="189">
        <v>8.43857634902411E-2</v>
      </c>
      <c r="H3002" s="189">
        <v>1.722158438576349E-3</v>
      </c>
      <c r="I3002" s="189">
        <v>2.5832376578645237E-2</v>
      </c>
      <c r="J3002" s="188">
        <v>0.99999999999999989</v>
      </c>
      <c r="K3002" s="190">
        <v>1742</v>
      </c>
      <c r="L3002" s="94"/>
      <c r="M3002" s="189" t="s">
        <v>143</v>
      </c>
      <c r="N3002" s="189" t="s">
        <v>143</v>
      </c>
      <c r="O3002" s="189">
        <v>0.38</v>
      </c>
      <c r="P3002" s="189">
        <v>0.42599999999999999</v>
      </c>
      <c r="Q3002" s="189">
        <v>0.35899999999999999</v>
      </c>
      <c r="R3002" s="189">
        <v>0.40500000000000003</v>
      </c>
      <c r="S3002" s="189">
        <v>8.5999999999999993E-2</v>
      </c>
      <c r="T3002" s="189">
        <v>0.114</v>
      </c>
      <c r="U3002" s="189">
        <v>3.0000000000000001E-3</v>
      </c>
      <c r="V3002" s="189">
        <v>0.01</v>
      </c>
      <c r="W3002" s="189">
        <v>7.1999999999999995E-2</v>
      </c>
      <c r="X3002" s="189">
        <v>9.8000000000000004E-2</v>
      </c>
      <c r="Y3002" s="189">
        <v>1E-3</v>
      </c>
      <c r="Z3002" s="189">
        <v>5.0000000000000001E-3</v>
      </c>
      <c r="AA3002" s="189">
        <v>1.9E-2</v>
      </c>
      <c r="AB3002" s="189">
        <v>3.4000000000000002E-2</v>
      </c>
    </row>
    <row r="3003" spans="1:28" x14ac:dyDescent="0.25">
      <c r="A3003" s="94" t="s">
        <v>4516</v>
      </c>
      <c r="B3003" s="189" t="s">
        <v>143</v>
      </c>
      <c r="C3003" s="189">
        <v>0.61351351351351346</v>
      </c>
      <c r="D3003" s="189">
        <v>0.23513513513513515</v>
      </c>
      <c r="E3003" s="189">
        <v>4.8648648648648651E-2</v>
      </c>
      <c r="F3003" s="189" t="s">
        <v>143</v>
      </c>
      <c r="G3003" s="189">
        <v>8.6486486486486491E-2</v>
      </c>
      <c r="H3003" s="189" t="s">
        <v>143</v>
      </c>
      <c r="I3003" s="189">
        <v>1.6216216216216217E-2</v>
      </c>
      <c r="J3003" s="188">
        <v>1</v>
      </c>
      <c r="K3003" s="190">
        <v>370</v>
      </c>
      <c r="L3003" s="94"/>
      <c r="M3003" s="189" t="s">
        <v>143</v>
      </c>
      <c r="N3003" s="189" t="s">
        <v>143</v>
      </c>
      <c r="O3003" s="189">
        <v>0.56299999999999994</v>
      </c>
      <c r="P3003" s="189">
        <v>0.66200000000000003</v>
      </c>
      <c r="Q3003" s="189">
        <v>0.19500000000000001</v>
      </c>
      <c r="R3003" s="189">
        <v>0.28100000000000003</v>
      </c>
      <c r="S3003" s="189">
        <v>3.1E-2</v>
      </c>
      <c r="T3003" s="189">
        <v>7.5999999999999998E-2</v>
      </c>
      <c r="U3003" s="189" t="s">
        <v>143</v>
      </c>
      <c r="V3003" s="189" t="s">
        <v>143</v>
      </c>
      <c r="W3003" s="189">
        <v>6.2E-2</v>
      </c>
      <c r="X3003" s="189">
        <v>0.12</v>
      </c>
      <c r="Y3003" s="189" t="s">
        <v>143</v>
      </c>
      <c r="Z3003" s="189" t="s">
        <v>143</v>
      </c>
      <c r="AA3003" s="189">
        <v>7.0000000000000001E-3</v>
      </c>
      <c r="AB3003" s="189">
        <v>3.5000000000000003E-2</v>
      </c>
    </row>
    <row r="3004" spans="1:28" x14ac:dyDescent="0.25">
      <c r="A3004" s="94" t="s">
        <v>4517</v>
      </c>
      <c r="B3004" s="189">
        <v>6.8347535798998507E-2</v>
      </c>
      <c r="C3004" s="189">
        <v>0.37419836598436262</v>
      </c>
      <c r="D3004" s="189">
        <v>0.23223227620135289</v>
      </c>
      <c r="E3004" s="189">
        <v>8.3633488535535441E-2</v>
      </c>
      <c r="F3004" s="189">
        <v>1.5549503645787577E-2</v>
      </c>
      <c r="G3004" s="189">
        <v>0.19827813405956252</v>
      </c>
      <c r="H3004" s="189">
        <v>1.669155758587367E-3</v>
      </c>
      <c r="I3004" s="189">
        <v>2.6091540015813056E-2</v>
      </c>
      <c r="J3004" s="188">
        <v>0.99999999999999989</v>
      </c>
      <c r="K3004" s="190">
        <v>22766</v>
      </c>
      <c r="L3004" s="94"/>
      <c r="M3004" s="189">
        <v>6.5000000000000002E-2</v>
      </c>
      <c r="N3004" s="189">
        <v>7.1999999999999995E-2</v>
      </c>
      <c r="O3004" s="189">
        <v>0.36799999999999999</v>
      </c>
      <c r="P3004" s="189">
        <v>0.38100000000000001</v>
      </c>
      <c r="Q3004" s="189">
        <v>0.22700000000000001</v>
      </c>
      <c r="R3004" s="189">
        <v>0.23799999999999999</v>
      </c>
      <c r="S3004" s="189">
        <v>0.08</v>
      </c>
      <c r="T3004" s="189">
        <v>8.6999999999999994E-2</v>
      </c>
      <c r="U3004" s="189">
        <v>1.4E-2</v>
      </c>
      <c r="V3004" s="189">
        <v>1.7000000000000001E-2</v>
      </c>
      <c r="W3004" s="189">
        <v>0.193</v>
      </c>
      <c r="X3004" s="189">
        <v>0.20399999999999999</v>
      </c>
      <c r="Y3004" s="189">
        <v>1E-3</v>
      </c>
      <c r="Z3004" s="189">
        <v>2E-3</v>
      </c>
      <c r="AA3004" s="189">
        <v>2.4E-2</v>
      </c>
      <c r="AB3004" s="189">
        <v>2.8000000000000001E-2</v>
      </c>
    </row>
    <row r="3005" spans="1:28" x14ac:dyDescent="0.25">
      <c r="A3005" s="94" t="s">
        <v>4518</v>
      </c>
      <c r="B3005" s="189" t="s">
        <v>143</v>
      </c>
      <c r="C3005" s="189">
        <v>0.44732576985413292</v>
      </c>
      <c r="D3005" s="189">
        <v>0.23662884927066449</v>
      </c>
      <c r="E3005" s="189">
        <v>0.12155591572123177</v>
      </c>
      <c r="F3005" s="189">
        <v>6.4829821717990272E-3</v>
      </c>
      <c r="G3005" s="189">
        <v>0.17990275526742303</v>
      </c>
      <c r="H3005" s="189" t="s">
        <v>143</v>
      </c>
      <c r="I3005" s="189">
        <v>8.1037277147487843E-3</v>
      </c>
      <c r="J3005" s="188">
        <v>1</v>
      </c>
      <c r="K3005" s="190">
        <v>617</v>
      </c>
      <c r="L3005" s="94"/>
      <c r="M3005" s="189" t="s">
        <v>143</v>
      </c>
      <c r="N3005" s="189" t="s">
        <v>143</v>
      </c>
      <c r="O3005" s="189">
        <v>0.40899999999999997</v>
      </c>
      <c r="P3005" s="189">
        <v>0.48699999999999999</v>
      </c>
      <c r="Q3005" s="189">
        <v>0.20499999999999999</v>
      </c>
      <c r="R3005" s="189">
        <v>0.27200000000000002</v>
      </c>
      <c r="S3005" s="189">
        <v>9.8000000000000004E-2</v>
      </c>
      <c r="T3005" s="189">
        <v>0.15</v>
      </c>
      <c r="U3005" s="189">
        <v>3.0000000000000001E-3</v>
      </c>
      <c r="V3005" s="189">
        <v>1.7000000000000001E-2</v>
      </c>
      <c r="W3005" s="189">
        <v>0.152</v>
      </c>
      <c r="X3005" s="189">
        <v>0.21199999999999999</v>
      </c>
      <c r="Y3005" s="189" t="s">
        <v>143</v>
      </c>
      <c r="Z3005" s="189" t="s">
        <v>143</v>
      </c>
      <c r="AA3005" s="189">
        <v>3.0000000000000001E-3</v>
      </c>
      <c r="AB3005" s="189">
        <v>1.9E-2</v>
      </c>
    </row>
    <row r="3006" spans="1:28" x14ac:dyDescent="0.25">
      <c r="A3006" s="94" t="s">
        <v>4519</v>
      </c>
      <c r="B3006" s="189" t="s">
        <v>143</v>
      </c>
      <c r="C3006" s="189">
        <v>0.12698412698412698</v>
      </c>
      <c r="D3006" s="189">
        <v>0.20793650793650795</v>
      </c>
      <c r="E3006" s="189">
        <v>6.5079365079365084E-2</v>
      </c>
      <c r="F3006" s="189">
        <v>1.1111111111111112E-2</v>
      </c>
      <c r="G3006" s="189">
        <v>0.54285714285714282</v>
      </c>
      <c r="H3006" s="189">
        <v>1.4285714285714285E-2</v>
      </c>
      <c r="I3006" s="189">
        <v>3.1746031746031744E-2</v>
      </c>
      <c r="J3006" s="188">
        <v>0.99999999999999989</v>
      </c>
      <c r="K3006" s="190">
        <v>630</v>
      </c>
      <c r="L3006" s="94"/>
      <c r="M3006" s="189" t="s">
        <v>143</v>
      </c>
      <c r="N3006" s="189" t="s">
        <v>143</v>
      </c>
      <c r="O3006" s="189">
        <v>0.10299999999999999</v>
      </c>
      <c r="P3006" s="189">
        <v>0.155</v>
      </c>
      <c r="Q3006" s="189">
        <v>0.17799999999999999</v>
      </c>
      <c r="R3006" s="189">
        <v>0.24099999999999999</v>
      </c>
      <c r="S3006" s="189">
        <v>4.8000000000000001E-2</v>
      </c>
      <c r="T3006" s="189">
        <v>8.6999999999999994E-2</v>
      </c>
      <c r="U3006" s="189">
        <v>5.0000000000000001E-3</v>
      </c>
      <c r="V3006" s="189">
        <v>2.3E-2</v>
      </c>
      <c r="W3006" s="189">
        <v>0.504</v>
      </c>
      <c r="X3006" s="189">
        <v>0.58099999999999996</v>
      </c>
      <c r="Y3006" s="189">
        <v>8.0000000000000002E-3</v>
      </c>
      <c r="Z3006" s="189">
        <v>2.7E-2</v>
      </c>
      <c r="AA3006" s="189">
        <v>2.1000000000000001E-2</v>
      </c>
      <c r="AB3006" s="189">
        <v>4.9000000000000002E-2</v>
      </c>
    </row>
    <row r="3007" spans="1:28" x14ac:dyDescent="0.25">
      <c r="A3007" s="94" t="s">
        <v>4520</v>
      </c>
      <c r="B3007" s="189">
        <v>0.50270946227594826</v>
      </c>
      <c r="C3007" s="189">
        <v>8.3368070029178826E-4</v>
      </c>
      <c r="D3007" s="189">
        <v>0.35139641517298875</v>
      </c>
      <c r="E3007" s="189">
        <v>6.8361817423926635E-2</v>
      </c>
      <c r="F3007" s="189">
        <v>4.7936640266777825E-2</v>
      </c>
      <c r="G3007" s="189">
        <v>5.8357649020425173E-3</v>
      </c>
      <c r="H3007" s="189" t="s">
        <v>143</v>
      </c>
      <c r="I3007" s="189">
        <v>2.2926219258024176E-2</v>
      </c>
      <c r="J3007" s="188">
        <v>0.99999999999999989</v>
      </c>
      <c r="K3007" s="190">
        <v>2399</v>
      </c>
      <c r="L3007" s="94"/>
      <c r="M3007" s="189">
        <v>0.48299999999999998</v>
      </c>
      <c r="N3007" s="189">
        <v>0.52300000000000002</v>
      </c>
      <c r="O3007" s="189">
        <v>0</v>
      </c>
      <c r="P3007" s="189">
        <v>3.0000000000000001E-3</v>
      </c>
      <c r="Q3007" s="189">
        <v>0.33300000000000002</v>
      </c>
      <c r="R3007" s="189">
        <v>0.371</v>
      </c>
      <c r="S3007" s="189">
        <v>5.8999999999999997E-2</v>
      </c>
      <c r="T3007" s="189">
        <v>7.9000000000000001E-2</v>
      </c>
      <c r="U3007" s="189">
        <v>0.04</v>
      </c>
      <c r="V3007" s="189">
        <v>5.7000000000000002E-2</v>
      </c>
      <c r="W3007" s="189">
        <v>3.0000000000000001E-3</v>
      </c>
      <c r="X3007" s="189">
        <v>0.01</v>
      </c>
      <c r="Y3007" s="189" t="s">
        <v>143</v>
      </c>
      <c r="Z3007" s="189" t="s">
        <v>143</v>
      </c>
      <c r="AA3007" s="189">
        <v>1.7999999999999999E-2</v>
      </c>
      <c r="AB3007" s="189">
        <v>0.03</v>
      </c>
    </row>
    <row r="3008" spans="1:28" x14ac:dyDescent="0.25">
      <c r="A3008" s="94" t="s">
        <v>4521</v>
      </c>
      <c r="B3008" s="189">
        <v>0.10544747081712062</v>
      </c>
      <c r="C3008" s="189">
        <v>0.34007782101167316</v>
      </c>
      <c r="D3008" s="189">
        <v>0.21206225680933852</v>
      </c>
      <c r="E3008" s="189">
        <v>5.4863813229571984E-2</v>
      </c>
      <c r="F3008" s="189">
        <v>2.8404669260700389E-2</v>
      </c>
      <c r="G3008" s="189">
        <v>0.23735408560311283</v>
      </c>
      <c r="H3008" s="189">
        <v>7.7821011673151756E-4</v>
      </c>
      <c r="I3008" s="189">
        <v>2.1011673151750974E-2</v>
      </c>
      <c r="J3008" s="188">
        <v>1</v>
      </c>
      <c r="K3008" s="190">
        <v>2570</v>
      </c>
      <c r="L3008" s="94"/>
      <c r="M3008" s="189">
        <v>9.4E-2</v>
      </c>
      <c r="N3008" s="189">
        <v>0.11799999999999999</v>
      </c>
      <c r="O3008" s="189">
        <v>0.32200000000000001</v>
      </c>
      <c r="P3008" s="189">
        <v>0.35899999999999999</v>
      </c>
      <c r="Q3008" s="189">
        <v>0.19700000000000001</v>
      </c>
      <c r="R3008" s="189">
        <v>0.22800000000000001</v>
      </c>
      <c r="S3008" s="189">
        <v>4.7E-2</v>
      </c>
      <c r="T3008" s="189">
        <v>6.4000000000000001E-2</v>
      </c>
      <c r="U3008" s="189">
        <v>2.3E-2</v>
      </c>
      <c r="V3008" s="189">
        <v>3.5999999999999997E-2</v>
      </c>
      <c r="W3008" s="189">
        <v>0.221</v>
      </c>
      <c r="X3008" s="189">
        <v>0.254</v>
      </c>
      <c r="Y3008" s="189">
        <v>0</v>
      </c>
      <c r="Z3008" s="189">
        <v>3.0000000000000001E-3</v>
      </c>
      <c r="AA3008" s="189">
        <v>1.6E-2</v>
      </c>
      <c r="AB3008" s="189">
        <v>2.7E-2</v>
      </c>
    </row>
    <row r="3009" spans="1:28" x14ac:dyDescent="0.25">
      <c r="A3009" s="94" t="s">
        <v>4522</v>
      </c>
      <c r="B3009" s="189">
        <v>0.3400226116449972</v>
      </c>
      <c r="C3009" s="189">
        <v>0.48247597512719048</v>
      </c>
      <c r="D3009" s="189">
        <v>8.8750706613906161E-2</v>
      </c>
      <c r="E3009" s="189">
        <v>2.5155455059355569E-2</v>
      </c>
      <c r="F3009" s="189">
        <v>5.6529112492933857E-4</v>
      </c>
      <c r="G3009" s="189">
        <v>3.2221594120972301E-2</v>
      </c>
      <c r="H3009" s="189">
        <v>1.978518937252685E-3</v>
      </c>
      <c r="I3009" s="189">
        <v>2.882984737139627E-2</v>
      </c>
      <c r="J3009" s="188">
        <v>0.99999999999999989</v>
      </c>
      <c r="K3009" s="190">
        <v>3538</v>
      </c>
      <c r="L3009" s="94"/>
      <c r="M3009" s="189">
        <v>0.32500000000000001</v>
      </c>
      <c r="N3009" s="189">
        <v>0.35599999999999998</v>
      </c>
      <c r="O3009" s="189">
        <v>0.46600000000000003</v>
      </c>
      <c r="P3009" s="189">
        <v>0.499</v>
      </c>
      <c r="Q3009" s="189">
        <v>0.08</v>
      </c>
      <c r="R3009" s="189">
        <v>9.9000000000000005E-2</v>
      </c>
      <c r="S3009" s="189">
        <v>0.02</v>
      </c>
      <c r="T3009" s="189">
        <v>3.1E-2</v>
      </c>
      <c r="U3009" s="189">
        <v>0</v>
      </c>
      <c r="V3009" s="189">
        <v>2E-3</v>
      </c>
      <c r="W3009" s="189">
        <v>2.7E-2</v>
      </c>
      <c r="X3009" s="189">
        <v>3.9E-2</v>
      </c>
      <c r="Y3009" s="189">
        <v>1E-3</v>
      </c>
      <c r="Z3009" s="189">
        <v>4.0000000000000001E-3</v>
      </c>
      <c r="AA3009" s="189">
        <v>2.4E-2</v>
      </c>
      <c r="AB3009" s="189">
        <v>3.5000000000000003E-2</v>
      </c>
    </row>
    <row r="3010" spans="1:28" x14ac:dyDescent="0.25">
      <c r="A3010" s="94" t="s">
        <v>4523</v>
      </c>
      <c r="B3010" s="189" t="s">
        <v>143</v>
      </c>
      <c r="C3010" s="189">
        <v>0.29759999999999998</v>
      </c>
      <c r="D3010" s="189">
        <v>0.31040000000000001</v>
      </c>
      <c r="E3010" s="189">
        <v>0.13600000000000001</v>
      </c>
      <c r="F3010" s="189">
        <v>4.7999999999999996E-3</v>
      </c>
      <c r="G3010" s="189">
        <v>0.21920000000000001</v>
      </c>
      <c r="H3010" s="189" t="s">
        <v>143</v>
      </c>
      <c r="I3010" s="189">
        <v>3.2000000000000001E-2</v>
      </c>
      <c r="J3010" s="188">
        <v>1</v>
      </c>
      <c r="K3010" s="190">
        <v>625</v>
      </c>
      <c r="L3010" s="94"/>
      <c r="M3010" s="189" t="s">
        <v>143</v>
      </c>
      <c r="N3010" s="189" t="s">
        <v>143</v>
      </c>
      <c r="O3010" s="189">
        <v>0.26300000000000001</v>
      </c>
      <c r="P3010" s="189">
        <v>0.33500000000000002</v>
      </c>
      <c r="Q3010" s="189">
        <v>0.27500000000000002</v>
      </c>
      <c r="R3010" s="189">
        <v>0.34799999999999998</v>
      </c>
      <c r="S3010" s="189">
        <v>0.111</v>
      </c>
      <c r="T3010" s="189">
        <v>0.16500000000000001</v>
      </c>
      <c r="U3010" s="189">
        <v>2E-3</v>
      </c>
      <c r="V3010" s="189">
        <v>1.4E-2</v>
      </c>
      <c r="W3010" s="189">
        <v>0.189</v>
      </c>
      <c r="X3010" s="189">
        <v>0.253</v>
      </c>
      <c r="Y3010" s="189" t="s">
        <v>143</v>
      </c>
      <c r="Z3010" s="189" t="s">
        <v>143</v>
      </c>
      <c r="AA3010" s="189">
        <v>2.1000000000000001E-2</v>
      </c>
      <c r="AB3010" s="189">
        <v>4.9000000000000002E-2</v>
      </c>
    </row>
    <row r="3011" spans="1:28" x14ac:dyDescent="0.25">
      <c r="A3011" s="94" t="s">
        <v>4524</v>
      </c>
      <c r="B3011" s="189" t="s">
        <v>143</v>
      </c>
      <c r="C3011" s="189">
        <v>0.32054412277642136</v>
      </c>
      <c r="D3011" s="189">
        <v>0.21206836414370422</v>
      </c>
      <c r="E3011" s="189">
        <v>8.4757586327171258E-2</v>
      </c>
      <c r="F3011" s="189">
        <v>1.3254272758981514E-2</v>
      </c>
      <c r="G3011" s="189">
        <v>0.34914544820369725</v>
      </c>
      <c r="H3011" s="189">
        <v>2.7903732124171608E-3</v>
      </c>
      <c r="I3011" s="189">
        <v>1.7439832577607256E-2</v>
      </c>
      <c r="J3011" s="188">
        <v>1</v>
      </c>
      <c r="K3011" s="190">
        <v>2867</v>
      </c>
      <c r="L3011" s="94"/>
      <c r="M3011" s="189" t="s">
        <v>143</v>
      </c>
      <c r="N3011" s="189" t="s">
        <v>143</v>
      </c>
      <c r="O3011" s="189">
        <v>0.30399999999999999</v>
      </c>
      <c r="P3011" s="189">
        <v>0.33800000000000002</v>
      </c>
      <c r="Q3011" s="189">
        <v>0.19700000000000001</v>
      </c>
      <c r="R3011" s="189">
        <v>0.22700000000000001</v>
      </c>
      <c r="S3011" s="189">
        <v>7.4999999999999997E-2</v>
      </c>
      <c r="T3011" s="189">
        <v>9.6000000000000002E-2</v>
      </c>
      <c r="U3011" s="189">
        <v>0.01</v>
      </c>
      <c r="V3011" s="189">
        <v>1.7999999999999999E-2</v>
      </c>
      <c r="W3011" s="189">
        <v>0.33200000000000002</v>
      </c>
      <c r="X3011" s="189">
        <v>0.36699999999999999</v>
      </c>
      <c r="Y3011" s="189">
        <v>1E-3</v>
      </c>
      <c r="Z3011" s="189">
        <v>5.0000000000000001E-3</v>
      </c>
      <c r="AA3011" s="189">
        <v>1.2999999999999999E-2</v>
      </c>
      <c r="AB3011" s="189">
        <v>2.3E-2</v>
      </c>
    </row>
    <row r="3012" spans="1:28" x14ac:dyDescent="0.25">
      <c r="A3012" s="94" t="s">
        <v>4525</v>
      </c>
      <c r="B3012" s="189" t="s">
        <v>143</v>
      </c>
      <c r="C3012" s="189">
        <v>0.57451181911613569</v>
      </c>
      <c r="D3012" s="189">
        <v>0.2805755395683453</v>
      </c>
      <c r="E3012" s="189">
        <v>5.2415210688591986E-2</v>
      </c>
      <c r="F3012" s="189">
        <v>4.1109969167523125E-3</v>
      </c>
      <c r="G3012" s="189">
        <v>2.3638232271325797E-2</v>
      </c>
      <c r="H3012" s="189" t="s">
        <v>143</v>
      </c>
      <c r="I3012" s="189">
        <v>6.4748201438848921E-2</v>
      </c>
      <c r="J3012" s="188">
        <v>1</v>
      </c>
      <c r="K3012" s="190">
        <v>973</v>
      </c>
      <c r="L3012" s="94"/>
      <c r="M3012" s="189" t="s">
        <v>143</v>
      </c>
      <c r="N3012" s="189" t="s">
        <v>143</v>
      </c>
      <c r="O3012" s="189">
        <v>0.54300000000000004</v>
      </c>
      <c r="P3012" s="189">
        <v>0.60499999999999998</v>
      </c>
      <c r="Q3012" s="189">
        <v>0.253</v>
      </c>
      <c r="R3012" s="189">
        <v>0.31</v>
      </c>
      <c r="S3012" s="189">
        <v>0.04</v>
      </c>
      <c r="T3012" s="189">
        <v>6.8000000000000005E-2</v>
      </c>
      <c r="U3012" s="189">
        <v>2E-3</v>
      </c>
      <c r="V3012" s="189">
        <v>1.0999999999999999E-2</v>
      </c>
      <c r="W3012" s="189">
        <v>1.6E-2</v>
      </c>
      <c r="X3012" s="189">
        <v>3.5000000000000003E-2</v>
      </c>
      <c r="Y3012" s="189" t="s">
        <v>143</v>
      </c>
      <c r="Z3012" s="189" t="s">
        <v>143</v>
      </c>
      <c r="AA3012" s="189">
        <v>5.0999999999999997E-2</v>
      </c>
      <c r="AB3012" s="189">
        <v>8.2000000000000003E-2</v>
      </c>
    </row>
    <row r="3013" spans="1:28" x14ac:dyDescent="0.25">
      <c r="A3013" s="94" t="s">
        <v>4526</v>
      </c>
      <c r="B3013" s="189" t="s">
        <v>143</v>
      </c>
      <c r="C3013" s="189">
        <v>0.32738719832109131</v>
      </c>
      <c r="D3013" s="189">
        <v>0.28436516264428124</v>
      </c>
      <c r="E3013" s="189">
        <v>9.3389296956977966E-2</v>
      </c>
      <c r="F3013" s="189">
        <v>1.5739769150052464E-2</v>
      </c>
      <c r="G3013" s="189">
        <v>0.24554039874081846</v>
      </c>
      <c r="H3013" s="189" t="s">
        <v>143</v>
      </c>
      <c r="I3013" s="189">
        <v>3.3578174186778595E-2</v>
      </c>
      <c r="J3013" s="188">
        <v>1</v>
      </c>
      <c r="K3013" s="190">
        <v>953</v>
      </c>
      <c r="L3013" s="94"/>
      <c r="M3013" s="189" t="s">
        <v>143</v>
      </c>
      <c r="N3013" s="189" t="s">
        <v>143</v>
      </c>
      <c r="O3013" s="189">
        <v>0.29799999999999999</v>
      </c>
      <c r="P3013" s="189">
        <v>0.35799999999999998</v>
      </c>
      <c r="Q3013" s="189">
        <v>0.25700000000000001</v>
      </c>
      <c r="R3013" s="189">
        <v>0.314</v>
      </c>
      <c r="S3013" s="189">
        <v>7.6999999999999999E-2</v>
      </c>
      <c r="T3013" s="189">
        <v>0.114</v>
      </c>
      <c r="U3013" s="189">
        <v>0.01</v>
      </c>
      <c r="V3013" s="189">
        <v>2.5999999999999999E-2</v>
      </c>
      <c r="W3013" s="189">
        <v>0.219</v>
      </c>
      <c r="X3013" s="189">
        <v>0.27400000000000002</v>
      </c>
      <c r="Y3013" s="189" t="s">
        <v>143</v>
      </c>
      <c r="Z3013" s="189" t="s">
        <v>143</v>
      </c>
      <c r="AA3013" s="189">
        <v>2.4E-2</v>
      </c>
      <c r="AB3013" s="189">
        <v>4.7E-2</v>
      </c>
    </row>
    <row r="3014" spans="1:28" x14ac:dyDescent="0.25">
      <c r="A3014" s="94" t="s">
        <v>4527</v>
      </c>
      <c r="B3014" s="189" t="s">
        <v>143</v>
      </c>
      <c r="C3014" s="189">
        <v>0.44645799011532128</v>
      </c>
      <c r="D3014" s="189">
        <v>0.19604612850082373</v>
      </c>
      <c r="E3014" s="189">
        <v>4.9423393739703461E-2</v>
      </c>
      <c r="F3014" s="189">
        <v>9.0609555189456348E-2</v>
      </c>
      <c r="G3014" s="189">
        <v>0.19769357495881384</v>
      </c>
      <c r="H3014" s="189" t="s">
        <v>143</v>
      </c>
      <c r="I3014" s="189">
        <v>1.9769357495881382E-2</v>
      </c>
      <c r="J3014" s="188">
        <v>1.0000000000000002</v>
      </c>
      <c r="K3014" s="190">
        <v>607</v>
      </c>
      <c r="L3014" s="94"/>
      <c r="M3014" s="189" t="s">
        <v>143</v>
      </c>
      <c r="N3014" s="189" t="s">
        <v>143</v>
      </c>
      <c r="O3014" s="189">
        <v>0.40699999999999997</v>
      </c>
      <c r="P3014" s="189">
        <v>0.48599999999999999</v>
      </c>
      <c r="Q3014" s="189">
        <v>0.16600000000000001</v>
      </c>
      <c r="R3014" s="189">
        <v>0.22900000000000001</v>
      </c>
      <c r="S3014" s="189">
        <v>3.5000000000000003E-2</v>
      </c>
      <c r="T3014" s="189">
        <v>7.0000000000000007E-2</v>
      </c>
      <c r="U3014" s="189">
        <v>7.0000000000000007E-2</v>
      </c>
      <c r="V3014" s="189">
        <v>0.11600000000000001</v>
      </c>
      <c r="W3014" s="189">
        <v>0.16800000000000001</v>
      </c>
      <c r="X3014" s="189">
        <v>0.23100000000000001</v>
      </c>
      <c r="Y3014" s="189" t="s">
        <v>143</v>
      </c>
      <c r="Z3014" s="189" t="s">
        <v>143</v>
      </c>
      <c r="AA3014" s="189">
        <v>1.0999999999999999E-2</v>
      </c>
      <c r="AB3014" s="189">
        <v>3.4000000000000002E-2</v>
      </c>
    </row>
    <row r="3015" spans="1:28" x14ac:dyDescent="0.25">
      <c r="A3015" s="94" t="s">
        <v>4528</v>
      </c>
      <c r="B3015" s="189" t="s">
        <v>143</v>
      </c>
      <c r="C3015" s="189">
        <v>0.20222929936305734</v>
      </c>
      <c r="D3015" s="189">
        <v>0.21019108280254778</v>
      </c>
      <c r="E3015" s="189">
        <v>0.1035031847133758</v>
      </c>
      <c r="F3015" s="189">
        <v>2.3885350318471339E-2</v>
      </c>
      <c r="G3015" s="189">
        <v>0.44108280254777071</v>
      </c>
      <c r="H3015" s="189">
        <v>4.7770700636942673E-3</v>
      </c>
      <c r="I3015" s="189">
        <v>1.4331210191082803E-2</v>
      </c>
      <c r="J3015" s="188">
        <v>1</v>
      </c>
      <c r="K3015" s="190">
        <v>628</v>
      </c>
      <c r="L3015" s="94"/>
      <c r="M3015" s="189" t="s">
        <v>143</v>
      </c>
      <c r="N3015" s="189" t="s">
        <v>143</v>
      </c>
      <c r="O3015" s="189">
        <v>0.17299999999999999</v>
      </c>
      <c r="P3015" s="189">
        <v>0.23499999999999999</v>
      </c>
      <c r="Q3015" s="189">
        <v>0.18</v>
      </c>
      <c r="R3015" s="189">
        <v>0.24399999999999999</v>
      </c>
      <c r="S3015" s="189">
        <v>8.2000000000000003E-2</v>
      </c>
      <c r="T3015" s="189">
        <v>0.13</v>
      </c>
      <c r="U3015" s="189">
        <v>1.4999999999999999E-2</v>
      </c>
      <c r="V3015" s="189">
        <v>3.9E-2</v>
      </c>
      <c r="W3015" s="189">
        <v>0.40300000000000002</v>
      </c>
      <c r="X3015" s="189">
        <v>0.48</v>
      </c>
      <c r="Y3015" s="189">
        <v>2E-3</v>
      </c>
      <c r="Z3015" s="189">
        <v>1.4E-2</v>
      </c>
      <c r="AA3015" s="189">
        <v>8.0000000000000002E-3</v>
      </c>
      <c r="AB3015" s="189">
        <v>2.7E-2</v>
      </c>
    </row>
    <row r="3016" spans="1:28" x14ac:dyDescent="0.25">
      <c r="A3016" s="94" t="s">
        <v>4529</v>
      </c>
      <c r="B3016" s="189" t="s">
        <v>143</v>
      </c>
      <c r="C3016" s="189">
        <v>0.49693460490463215</v>
      </c>
      <c r="D3016" s="189">
        <v>0.30211171662125341</v>
      </c>
      <c r="E3016" s="189">
        <v>0.10456403269754769</v>
      </c>
      <c r="F3016" s="189">
        <v>1.0217983651226158E-2</v>
      </c>
      <c r="G3016" s="189">
        <v>6.0626702997275204E-2</v>
      </c>
      <c r="H3016" s="189">
        <v>1.0217983651226157E-3</v>
      </c>
      <c r="I3016" s="189">
        <v>2.4523160762942781E-2</v>
      </c>
      <c r="J3016" s="188">
        <v>1</v>
      </c>
      <c r="K3016" s="190">
        <v>2936</v>
      </c>
      <c r="L3016" s="94"/>
      <c r="M3016" s="189" t="s">
        <v>143</v>
      </c>
      <c r="N3016" s="189" t="s">
        <v>143</v>
      </c>
      <c r="O3016" s="189">
        <v>0.47899999999999998</v>
      </c>
      <c r="P3016" s="189">
        <v>0.51500000000000001</v>
      </c>
      <c r="Q3016" s="189">
        <v>0.28599999999999998</v>
      </c>
      <c r="R3016" s="189">
        <v>0.31900000000000001</v>
      </c>
      <c r="S3016" s="189">
        <v>9.4E-2</v>
      </c>
      <c r="T3016" s="189">
        <v>0.11600000000000001</v>
      </c>
      <c r="U3016" s="189">
        <v>7.0000000000000001E-3</v>
      </c>
      <c r="V3016" s="189">
        <v>1.4999999999999999E-2</v>
      </c>
      <c r="W3016" s="189">
        <v>5.2999999999999999E-2</v>
      </c>
      <c r="X3016" s="189">
        <v>7.0000000000000007E-2</v>
      </c>
      <c r="Y3016" s="189">
        <v>0</v>
      </c>
      <c r="Z3016" s="189">
        <v>3.0000000000000001E-3</v>
      </c>
      <c r="AA3016" s="189">
        <v>0.02</v>
      </c>
      <c r="AB3016" s="189">
        <v>3.1E-2</v>
      </c>
    </row>
    <row r="3017" spans="1:28" x14ac:dyDescent="0.25">
      <c r="A3017" s="94" t="s">
        <v>4530</v>
      </c>
      <c r="B3017" s="189" t="s">
        <v>143</v>
      </c>
      <c r="C3017" s="189">
        <v>0.58832116788321165</v>
      </c>
      <c r="D3017" s="189">
        <v>0.24671532846715327</v>
      </c>
      <c r="E3017" s="189">
        <v>5.9854014598540145E-2</v>
      </c>
      <c r="F3017" s="189">
        <v>4.3795620437956208E-3</v>
      </c>
      <c r="G3017" s="189">
        <v>8.0291970802919707E-2</v>
      </c>
      <c r="H3017" s="189" t="s">
        <v>143</v>
      </c>
      <c r="I3017" s="189">
        <v>2.0437956204379562E-2</v>
      </c>
      <c r="J3017" s="188">
        <v>1</v>
      </c>
      <c r="K3017" s="190">
        <v>685</v>
      </c>
      <c r="L3017" s="94"/>
      <c r="M3017" s="189" t="s">
        <v>143</v>
      </c>
      <c r="N3017" s="189" t="s">
        <v>143</v>
      </c>
      <c r="O3017" s="189">
        <v>0.55100000000000005</v>
      </c>
      <c r="P3017" s="189">
        <v>0.625</v>
      </c>
      <c r="Q3017" s="189">
        <v>0.216</v>
      </c>
      <c r="R3017" s="189">
        <v>0.28000000000000003</v>
      </c>
      <c r="S3017" s="189">
        <v>4.3999999999999997E-2</v>
      </c>
      <c r="T3017" s="189">
        <v>0.08</v>
      </c>
      <c r="U3017" s="189">
        <v>1E-3</v>
      </c>
      <c r="V3017" s="189">
        <v>1.2999999999999999E-2</v>
      </c>
      <c r="W3017" s="189">
        <v>6.2E-2</v>
      </c>
      <c r="X3017" s="189">
        <v>0.10299999999999999</v>
      </c>
      <c r="Y3017" s="189" t="s">
        <v>143</v>
      </c>
      <c r="Z3017" s="189" t="s">
        <v>143</v>
      </c>
      <c r="AA3017" s="189">
        <v>1.2E-2</v>
      </c>
      <c r="AB3017" s="189">
        <v>3.4000000000000002E-2</v>
      </c>
    </row>
    <row r="3018" spans="1:28" x14ac:dyDescent="0.25">
      <c r="A3018" s="94" t="s">
        <v>4531</v>
      </c>
      <c r="B3018" s="189">
        <v>5.6986685353889281E-2</v>
      </c>
      <c r="C3018" s="189">
        <v>0.35352487736510163</v>
      </c>
      <c r="D3018" s="189">
        <v>0.26718990889978977</v>
      </c>
      <c r="E3018" s="189">
        <v>7.7589348283111426E-2</v>
      </c>
      <c r="F3018" s="189">
        <v>1.8444288717589349E-2</v>
      </c>
      <c r="G3018" s="189">
        <v>0.18903994393833218</v>
      </c>
      <c r="H3018" s="189">
        <v>2.8030833917309038E-4</v>
      </c>
      <c r="I3018" s="189">
        <v>3.6944639103013314E-2</v>
      </c>
      <c r="J3018" s="188">
        <v>1</v>
      </c>
      <c r="K3018" s="190">
        <v>35675</v>
      </c>
      <c r="L3018" s="94"/>
      <c r="M3018" s="189">
        <v>5.5E-2</v>
      </c>
      <c r="N3018" s="189">
        <v>5.8999999999999997E-2</v>
      </c>
      <c r="O3018" s="189">
        <v>0.34899999999999998</v>
      </c>
      <c r="P3018" s="189">
        <v>0.35899999999999999</v>
      </c>
      <c r="Q3018" s="189">
        <v>0.26300000000000001</v>
      </c>
      <c r="R3018" s="189">
        <v>0.27200000000000002</v>
      </c>
      <c r="S3018" s="189">
        <v>7.4999999999999997E-2</v>
      </c>
      <c r="T3018" s="189">
        <v>0.08</v>
      </c>
      <c r="U3018" s="189">
        <v>1.7000000000000001E-2</v>
      </c>
      <c r="V3018" s="189">
        <v>0.02</v>
      </c>
      <c r="W3018" s="189">
        <v>0.185</v>
      </c>
      <c r="X3018" s="189">
        <v>0.193</v>
      </c>
      <c r="Y3018" s="189">
        <v>0</v>
      </c>
      <c r="Z3018" s="189">
        <v>1E-3</v>
      </c>
      <c r="AA3018" s="189">
        <v>3.5000000000000003E-2</v>
      </c>
      <c r="AB3018" s="189">
        <v>3.9E-2</v>
      </c>
    </row>
    <row r="3019" spans="1:28" x14ac:dyDescent="0.25">
      <c r="A3019" s="94" t="s">
        <v>4532</v>
      </c>
      <c r="B3019" s="189" t="s">
        <v>143</v>
      </c>
      <c r="C3019" s="189">
        <v>0.41730769230769232</v>
      </c>
      <c r="D3019" s="189">
        <v>0.28173076923076923</v>
      </c>
      <c r="E3019" s="189">
        <v>9.7115384615384617E-2</v>
      </c>
      <c r="F3019" s="189">
        <v>1.1538461538461539E-2</v>
      </c>
      <c r="G3019" s="189">
        <v>0.1596153846153846</v>
      </c>
      <c r="H3019" s="189">
        <v>9.6153846153846159E-4</v>
      </c>
      <c r="I3019" s="189">
        <v>3.1730769230769229E-2</v>
      </c>
      <c r="J3019" s="188">
        <v>0.99999999999999989</v>
      </c>
      <c r="K3019" s="190">
        <v>1040</v>
      </c>
      <c r="L3019" s="94"/>
      <c r="M3019" s="189" t="s">
        <v>143</v>
      </c>
      <c r="N3019" s="189" t="s">
        <v>143</v>
      </c>
      <c r="O3019" s="189">
        <v>0.38800000000000001</v>
      </c>
      <c r="P3019" s="189">
        <v>0.44800000000000001</v>
      </c>
      <c r="Q3019" s="189">
        <v>0.255</v>
      </c>
      <c r="R3019" s="189">
        <v>0.31</v>
      </c>
      <c r="S3019" s="189">
        <v>8.1000000000000003E-2</v>
      </c>
      <c r="T3019" s="189">
        <v>0.11700000000000001</v>
      </c>
      <c r="U3019" s="189">
        <v>7.0000000000000001E-3</v>
      </c>
      <c r="V3019" s="189">
        <v>0.02</v>
      </c>
      <c r="W3019" s="189">
        <v>0.13900000000000001</v>
      </c>
      <c r="X3019" s="189">
        <v>0.183</v>
      </c>
      <c r="Y3019" s="189">
        <v>0</v>
      </c>
      <c r="Z3019" s="189">
        <v>5.0000000000000001E-3</v>
      </c>
      <c r="AA3019" s="189">
        <v>2.3E-2</v>
      </c>
      <c r="AB3019" s="189">
        <v>4.3999999999999997E-2</v>
      </c>
    </row>
    <row r="3020" spans="1:28" x14ac:dyDescent="0.25">
      <c r="A3020" s="94" t="s">
        <v>4533</v>
      </c>
      <c r="B3020" s="189" t="s">
        <v>143</v>
      </c>
      <c r="C3020" s="189">
        <v>0.12331838565022421</v>
      </c>
      <c r="D3020" s="189">
        <v>0.20627802690582961</v>
      </c>
      <c r="E3020" s="189">
        <v>7.73542600896861E-2</v>
      </c>
      <c r="F3020" s="189">
        <v>1.5695067264573991E-2</v>
      </c>
      <c r="G3020" s="189">
        <v>0.53139013452914796</v>
      </c>
      <c r="H3020" s="189">
        <v>1.1210762331838565E-3</v>
      </c>
      <c r="I3020" s="189">
        <v>4.4843049327354258E-2</v>
      </c>
      <c r="J3020" s="188">
        <v>1</v>
      </c>
      <c r="K3020" s="190">
        <v>892</v>
      </c>
      <c r="L3020" s="94"/>
      <c r="M3020" s="189" t="s">
        <v>143</v>
      </c>
      <c r="N3020" s="189" t="s">
        <v>143</v>
      </c>
      <c r="O3020" s="189">
        <v>0.10299999999999999</v>
      </c>
      <c r="P3020" s="189">
        <v>0.14699999999999999</v>
      </c>
      <c r="Q3020" s="189">
        <v>0.18099999999999999</v>
      </c>
      <c r="R3020" s="189">
        <v>0.23400000000000001</v>
      </c>
      <c r="S3020" s="189">
        <v>6.2E-2</v>
      </c>
      <c r="T3020" s="189">
        <v>9.7000000000000003E-2</v>
      </c>
      <c r="U3020" s="189">
        <v>8.9999999999999993E-3</v>
      </c>
      <c r="V3020" s="189">
        <v>2.5999999999999999E-2</v>
      </c>
      <c r="W3020" s="189">
        <v>0.499</v>
      </c>
      <c r="X3020" s="189">
        <v>0.56399999999999995</v>
      </c>
      <c r="Y3020" s="189">
        <v>0</v>
      </c>
      <c r="Z3020" s="189">
        <v>6.0000000000000001E-3</v>
      </c>
      <c r="AA3020" s="189">
        <v>3.3000000000000002E-2</v>
      </c>
      <c r="AB3020" s="189">
        <v>0.06</v>
      </c>
    </row>
    <row r="3021" spans="1:28" x14ac:dyDescent="0.25">
      <c r="A3021" s="94" t="s">
        <v>4534</v>
      </c>
      <c r="B3021" s="189">
        <v>0.389163996504515</v>
      </c>
      <c r="C3021" s="189">
        <v>8.7387124963588696E-4</v>
      </c>
      <c r="D3021" s="189">
        <v>0.41159335857850277</v>
      </c>
      <c r="E3021" s="189">
        <v>0.1543839207690067</v>
      </c>
      <c r="F3021" s="189">
        <v>1.8642586658898921E-2</v>
      </c>
      <c r="G3021" s="189">
        <v>6.4083891639965043E-3</v>
      </c>
      <c r="H3021" s="189" t="s">
        <v>143</v>
      </c>
      <c r="I3021" s="189">
        <v>1.8933877075444219E-2</v>
      </c>
      <c r="J3021" s="188">
        <v>1.0000000000000002</v>
      </c>
      <c r="K3021" s="190">
        <v>3433</v>
      </c>
      <c r="L3021" s="94"/>
      <c r="M3021" s="189">
        <v>0.373</v>
      </c>
      <c r="N3021" s="189">
        <v>0.40600000000000003</v>
      </c>
      <c r="O3021" s="189">
        <v>0</v>
      </c>
      <c r="P3021" s="189">
        <v>3.0000000000000001E-3</v>
      </c>
      <c r="Q3021" s="189">
        <v>0.39500000000000002</v>
      </c>
      <c r="R3021" s="189">
        <v>0.42799999999999999</v>
      </c>
      <c r="S3021" s="189">
        <v>0.14299999999999999</v>
      </c>
      <c r="T3021" s="189">
        <v>0.16700000000000001</v>
      </c>
      <c r="U3021" s="189">
        <v>1.4999999999999999E-2</v>
      </c>
      <c r="V3021" s="189">
        <v>2.4E-2</v>
      </c>
      <c r="W3021" s="189">
        <v>4.0000000000000001E-3</v>
      </c>
      <c r="X3021" s="189">
        <v>0.01</v>
      </c>
      <c r="Y3021" s="189" t="s">
        <v>143</v>
      </c>
      <c r="Z3021" s="189" t="s">
        <v>143</v>
      </c>
      <c r="AA3021" s="189">
        <v>1.4999999999999999E-2</v>
      </c>
      <c r="AB3021" s="189">
        <v>2.4E-2</v>
      </c>
    </row>
    <row r="3022" spans="1:28" x14ac:dyDescent="0.25">
      <c r="A3022" s="94" t="s">
        <v>4535</v>
      </c>
      <c r="B3022" s="189">
        <v>9.1041162227602904E-2</v>
      </c>
      <c r="C3022" s="189">
        <v>0.30460048426150121</v>
      </c>
      <c r="D3022" s="189">
        <v>0.23728813559322035</v>
      </c>
      <c r="E3022" s="189">
        <v>5.375302663438257E-2</v>
      </c>
      <c r="F3022" s="189">
        <v>3.8498789346246974E-2</v>
      </c>
      <c r="G3022" s="189">
        <v>0.24116222760290557</v>
      </c>
      <c r="H3022" s="189" t="s">
        <v>143</v>
      </c>
      <c r="I3022" s="189">
        <v>3.3656174334140435E-2</v>
      </c>
      <c r="J3022" s="188">
        <v>0.99999999999999989</v>
      </c>
      <c r="K3022" s="190">
        <v>4130</v>
      </c>
      <c r="L3022" s="94"/>
      <c r="M3022" s="189">
        <v>8.3000000000000004E-2</v>
      </c>
      <c r="N3022" s="189">
        <v>0.1</v>
      </c>
      <c r="O3022" s="189">
        <v>0.29099999999999998</v>
      </c>
      <c r="P3022" s="189">
        <v>0.31900000000000001</v>
      </c>
      <c r="Q3022" s="189">
        <v>0.22500000000000001</v>
      </c>
      <c r="R3022" s="189">
        <v>0.251</v>
      </c>
      <c r="S3022" s="189">
        <v>4.7E-2</v>
      </c>
      <c r="T3022" s="189">
        <v>6.0999999999999999E-2</v>
      </c>
      <c r="U3022" s="189">
        <v>3.3000000000000002E-2</v>
      </c>
      <c r="V3022" s="189">
        <v>4.4999999999999998E-2</v>
      </c>
      <c r="W3022" s="189">
        <v>0.22800000000000001</v>
      </c>
      <c r="X3022" s="189">
        <v>0.254</v>
      </c>
      <c r="Y3022" s="189" t="s">
        <v>143</v>
      </c>
      <c r="Z3022" s="189" t="s">
        <v>143</v>
      </c>
      <c r="AA3022" s="189">
        <v>2.9000000000000001E-2</v>
      </c>
      <c r="AB3022" s="189">
        <v>0.04</v>
      </c>
    </row>
    <row r="3023" spans="1:28" x14ac:dyDescent="0.25">
      <c r="A3023" s="94" t="s">
        <v>4536</v>
      </c>
      <c r="B3023" s="189">
        <v>0.28403001071811362</v>
      </c>
      <c r="C3023" s="189">
        <v>0.52465166130760987</v>
      </c>
      <c r="D3023" s="189">
        <v>8.7352625937834938E-2</v>
      </c>
      <c r="E3023" s="189">
        <v>2.4294390853876385E-2</v>
      </c>
      <c r="F3023" s="189">
        <v>1.2504465880671669E-3</v>
      </c>
      <c r="G3023" s="189">
        <v>3.2690246516613078E-2</v>
      </c>
      <c r="H3023" s="189">
        <v>5.3590568060021436E-4</v>
      </c>
      <c r="I3023" s="189">
        <v>4.5194712397284745E-2</v>
      </c>
      <c r="J3023" s="188">
        <v>1.0000000000000002</v>
      </c>
      <c r="K3023" s="190">
        <v>5598</v>
      </c>
      <c r="L3023" s="94"/>
      <c r="M3023" s="189">
        <v>0.27200000000000002</v>
      </c>
      <c r="N3023" s="189">
        <v>0.29599999999999999</v>
      </c>
      <c r="O3023" s="189">
        <v>0.51200000000000001</v>
      </c>
      <c r="P3023" s="189">
        <v>0.53800000000000003</v>
      </c>
      <c r="Q3023" s="189">
        <v>0.08</v>
      </c>
      <c r="R3023" s="189">
        <v>9.5000000000000001E-2</v>
      </c>
      <c r="S3023" s="189">
        <v>2.1000000000000001E-2</v>
      </c>
      <c r="T3023" s="189">
        <v>2.9000000000000001E-2</v>
      </c>
      <c r="U3023" s="189">
        <v>1E-3</v>
      </c>
      <c r="V3023" s="189">
        <v>3.0000000000000001E-3</v>
      </c>
      <c r="W3023" s="189">
        <v>2.8000000000000001E-2</v>
      </c>
      <c r="X3023" s="189">
        <v>3.7999999999999999E-2</v>
      </c>
      <c r="Y3023" s="189">
        <v>0</v>
      </c>
      <c r="Z3023" s="189">
        <v>2E-3</v>
      </c>
      <c r="AA3023" s="189">
        <v>0.04</v>
      </c>
      <c r="AB3023" s="189">
        <v>5.0999999999999997E-2</v>
      </c>
    </row>
    <row r="3024" spans="1:28" x14ac:dyDescent="0.25">
      <c r="A3024" s="94" t="s">
        <v>4537</v>
      </c>
      <c r="B3024" s="189" t="s">
        <v>143</v>
      </c>
      <c r="C3024" s="189">
        <v>0.26395039858281666</v>
      </c>
      <c r="D3024" s="189">
        <v>0.30292294065544728</v>
      </c>
      <c r="E3024" s="189">
        <v>0.15677590788308238</v>
      </c>
      <c r="F3024" s="189">
        <v>1.771479185119575E-2</v>
      </c>
      <c r="G3024" s="189">
        <v>0.2187776793622675</v>
      </c>
      <c r="H3024" s="189" t="s">
        <v>143</v>
      </c>
      <c r="I3024" s="189">
        <v>3.9858281665190433E-2</v>
      </c>
      <c r="J3024" s="188">
        <v>1</v>
      </c>
      <c r="K3024" s="190">
        <v>1129</v>
      </c>
      <c r="L3024" s="94"/>
      <c r="M3024" s="189" t="s">
        <v>143</v>
      </c>
      <c r="N3024" s="189" t="s">
        <v>143</v>
      </c>
      <c r="O3024" s="189">
        <v>0.23899999999999999</v>
      </c>
      <c r="P3024" s="189">
        <v>0.28999999999999998</v>
      </c>
      <c r="Q3024" s="189">
        <v>0.27700000000000002</v>
      </c>
      <c r="R3024" s="189">
        <v>0.33</v>
      </c>
      <c r="S3024" s="189">
        <v>0.13700000000000001</v>
      </c>
      <c r="T3024" s="189">
        <v>0.17899999999999999</v>
      </c>
      <c r="U3024" s="189">
        <v>1.0999999999999999E-2</v>
      </c>
      <c r="V3024" s="189">
        <v>2.7E-2</v>
      </c>
      <c r="W3024" s="189">
        <v>0.19600000000000001</v>
      </c>
      <c r="X3024" s="189">
        <v>0.24399999999999999</v>
      </c>
      <c r="Y3024" s="189" t="s">
        <v>143</v>
      </c>
      <c r="Z3024" s="189" t="s">
        <v>143</v>
      </c>
      <c r="AA3024" s="189">
        <v>0.03</v>
      </c>
      <c r="AB3024" s="189">
        <v>5.2999999999999999E-2</v>
      </c>
    </row>
    <row r="3025" spans="1:28" x14ac:dyDescent="0.25">
      <c r="A3025" s="94" t="s">
        <v>4538</v>
      </c>
      <c r="B3025" s="189" t="s">
        <v>143</v>
      </c>
      <c r="C3025" s="189">
        <v>0.25665736748668527</v>
      </c>
      <c r="D3025" s="189">
        <v>0.25310677149378646</v>
      </c>
      <c r="E3025" s="189">
        <v>0.11463352777073295</v>
      </c>
      <c r="F3025" s="189">
        <v>1.5470453969059092E-2</v>
      </c>
      <c r="G3025" s="189">
        <v>0.33400963733198075</v>
      </c>
      <c r="H3025" s="189" t="s">
        <v>143</v>
      </c>
      <c r="I3025" s="189">
        <v>2.6122241947755517E-2</v>
      </c>
      <c r="J3025" s="188">
        <v>1</v>
      </c>
      <c r="K3025" s="190">
        <v>3943</v>
      </c>
      <c r="L3025" s="94"/>
      <c r="M3025" s="189" t="s">
        <v>143</v>
      </c>
      <c r="N3025" s="189" t="s">
        <v>143</v>
      </c>
      <c r="O3025" s="189">
        <v>0.24299999999999999</v>
      </c>
      <c r="P3025" s="189">
        <v>0.27100000000000002</v>
      </c>
      <c r="Q3025" s="189">
        <v>0.24</v>
      </c>
      <c r="R3025" s="189">
        <v>0.26700000000000002</v>
      </c>
      <c r="S3025" s="189">
        <v>0.105</v>
      </c>
      <c r="T3025" s="189">
        <v>0.125</v>
      </c>
      <c r="U3025" s="189">
        <v>1.2E-2</v>
      </c>
      <c r="V3025" s="189">
        <v>0.02</v>
      </c>
      <c r="W3025" s="189">
        <v>0.31900000000000001</v>
      </c>
      <c r="X3025" s="189">
        <v>0.34899999999999998</v>
      </c>
      <c r="Y3025" s="189" t="s">
        <v>143</v>
      </c>
      <c r="Z3025" s="189" t="s">
        <v>143</v>
      </c>
      <c r="AA3025" s="189">
        <v>2.1999999999999999E-2</v>
      </c>
      <c r="AB3025" s="189">
        <v>3.2000000000000001E-2</v>
      </c>
    </row>
    <row r="3026" spans="1:28" x14ac:dyDescent="0.25">
      <c r="A3026" s="94" t="s">
        <v>4539</v>
      </c>
      <c r="B3026" s="189" t="s">
        <v>143</v>
      </c>
      <c r="C3026" s="189">
        <v>0.56838709677419352</v>
      </c>
      <c r="D3026" s="189">
        <v>0.30451612903225805</v>
      </c>
      <c r="E3026" s="189">
        <v>4.8387096774193547E-2</v>
      </c>
      <c r="F3026" s="189">
        <v>1.9354838709677419E-3</v>
      </c>
      <c r="G3026" s="189">
        <v>1.6129032258064516E-2</v>
      </c>
      <c r="H3026" s="189" t="s">
        <v>143</v>
      </c>
      <c r="I3026" s="189">
        <v>6.0645161290322581E-2</v>
      </c>
      <c r="J3026" s="188">
        <v>0.99999999999999989</v>
      </c>
      <c r="K3026" s="190">
        <v>1550</v>
      </c>
      <c r="L3026" s="94"/>
      <c r="M3026" s="189" t="s">
        <v>143</v>
      </c>
      <c r="N3026" s="189" t="s">
        <v>143</v>
      </c>
      <c r="O3026" s="189">
        <v>0.54400000000000004</v>
      </c>
      <c r="P3026" s="189">
        <v>0.59299999999999997</v>
      </c>
      <c r="Q3026" s="189">
        <v>0.28199999999999997</v>
      </c>
      <c r="R3026" s="189">
        <v>0.32800000000000001</v>
      </c>
      <c r="S3026" s="189">
        <v>3.9E-2</v>
      </c>
      <c r="T3026" s="189">
        <v>0.06</v>
      </c>
      <c r="U3026" s="189">
        <v>1E-3</v>
      </c>
      <c r="V3026" s="189">
        <v>6.0000000000000001E-3</v>
      </c>
      <c r="W3026" s="189">
        <v>1.0999999999999999E-2</v>
      </c>
      <c r="X3026" s="189">
        <v>2.4E-2</v>
      </c>
      <c r="Y3026" s="189" t="s">
        <v>143</v>
      </c>
      <c r="Z3026" s="189" t="s">
        <v>143</v>
      </c>
      <c r="AA3026" s="189">
        <v>0.05</v>
      </c>
      <c r="AB3026" s="189">
        <v>7.3999999999999996E-2</v>
      </c>
    </row>
    <row r="3027" spans="1:28" x14ac:dyDescent="0.25">
      <c r="A3027" s="94" t="s">
        <v>4540</v>
      </c>
      <c r="B3027" s="189" t="s">
        <v>143</v>
      </c>
      <c r="C3027" s="189">
        <v>0.23322475570032572</v>
      </c>
      <c r="D3027" s="189">
        <v>0.35830618892508143</v>
      </c>
      <c r="E3027" s="189">
        <v>9.0553745928338758E-2</v>
      </c>
      <c r="F3027" s="189">
        <v>1.758957654723127E-2</v>
      </c>
      <c r="G3027" s="189">
        <v>0.25667752442996744</v>
      </c>
      <c r="H3027" s="189">
        <v>6.5146579804560263E-4</v>
      </c>
      <c r="I3027" s="189">
        <v>4.2996742671009773E-2</v>
      </c>
      <c r="J3027" s="188">
        <v>0.99999999999999989</v>
      </c>
      <c r="K3027" s="190">
        <v>1535</v>
      </c>
      <c r="L3027" s="94"/>
      <c r="M3027" s="189" t="s">
        <v>143</v>
      </c>
      <c r="N3027" s="189" t="s">
        <v>143</v>
      </c>
      <c r="O3027" s="189">
        <v>0.21299999999999999</v>
      </c>
      <c r="P3027" s="189">
        <v>0.255</v>
      </c>
      <c r="Q3027" s="189">
        <v>0.33500000000000002</v>
      </c>
      <c r="R3027" s="189">
        <v>0.38300000000000001</v>
      </c>
      <c r="S3027" s="189">
        <v>7.6999999999999999E-2</v>
      </c>
      <c r="T3027" s="189">
        <v>0.106</v>
      </c>
      <c r="U3027" s="189">
        <v>1.2E-2</v>
      </c>
      <c r="V3027" s="189">
        <v>2.5000000000000001E-2</v>
      </c>
      <c r="W3027" s="189">
        <v>0.23499999999999999</v>
      </c>
      <c r="X3027" s="189">
        <v>0.27900000000000003</v>
      </c>
      <c r="Y3027" s="189">
        <v>0</v>
      </c>
      <c r="Z3027" s="189">
        <v>4.0000000000000001E-3</v>
      </c>
      <c r="AA3027" s="189">
        <v>3.4000000000000002E-2</v>
      </c>
      <c r="AB3027" s="189">
        <v>5.3999999999999999E-2</v>
      </c>
    </row>
    <row r="3028" spans="1:28" x14ac:dyDescent="0.25">
      <c r="A3028" s="94" t="s">
        <v>4541</v>
      </c>
      <c r="B3028" s="189" t="s">
        <v>143</v>
      </c>
      <c r="C3028" s="189">
        <v>0.41463414634146339</v>
      </c>
      <c r="D3028" s="189">
        <v>0.20487804878048779</v>
      </c>
      <c r="E3028" s="189">
        <v>5.731707317073171E-2</v>
      </c>
      <c r="F3028" s="189">
        <v>9.6341463414634149E-2</v>
      </c>
      <c r="G3028" s="189">
        <v>0.20243902439024392</v>
      </c>
      <c r="H3028" s="189">
        <v>1.2195121951219512E-3</v>
      </c>
      <c r="I3028" s="189">
        <v>2.3170731707317073E-2</v>
      </c>
      <c r="J3028" s="188">
        <v>1</v>
      </c>
      <c r="K3028" s="190">
        <v>820</v>
      </c>
      <c r="L3028" s="94"/>
      <c r="M3028" s="189" t="s">
        <v>143</v>
      </c>
      <c r="N3028" s="189" t="s">
        <v>143</v>
      </c>
      <c r="O3028" s="189">
        <v>0.38100000000000001</v>
      </c>
      <c r="P3028" s="189">
        <v>0.44900000000000001</v>
      </c>
      <c r="Q3028" s="189">
        <v>0.17899999999999999</v>
      </c>
      <c r="R3028" s="189">
        <v>0.23400000000000001</v>
      </c>
      <c r="S3028" s="189">
        <v>4.2999999999999997E-2</v>
      </c>
      <c r="T3028" s="189">
        <v>7.4999999999999997E-2</v>
      </c>
      <c r="U3028" s="189">
        <v>7.8E-2</v>
      </c>
      <c r="V3028" s="189">
        <v>0.11799999999999999</v>
      </c>
      <c r="W3028" s="189">
        <v>0.17599999999999999</v>
      </c>
      <c r="X3028" s="189">
        <v>0.23100000000000001</v>
      </c>
      <c r="Y3028" s="189">
        <v>0</v>
      </c>
      <c r="Z3028" s="189">
        <v>7.0000000000000001E-3</v>
      </c>
      <c r="AA3028" s="189">
        <v>1.4999999999999999E-2</v>
      </c>
      <c r="AB3028" s="189">
        <v>3.5999999999999997E-2</v>
      </c>
    </row>
    <row r="3029" spans="1:28" x14ac:dyDescent="0.25">
      <c r="A3029" s="94" t="s">
        <v>4542</v>
      </c>
      <c r="B3029" s="189" t="s">
        <v>143</v>
      </c>
      <c r="C3029" s="189">
        <v>0.18127490039840638</v>
      </c>
      <c r="D3029" s="189">
        <v>0.23406374501992031</v>
      </c>
      <c r="E3029" s="189">
        <v>7.9681274900398405E-2</v>
      </c>
      <c r="F3029" s="189">
        <v>3.48605577689243E-2</v>
      </c>
      <c r="G3029" s="189">
        <v>0.43227091633466136</v>
      </c>
      <c r="H3029" s="189" t="s">
        <v>143</v>
      </c>
      <c r="I3029" s="189">
        <v>3.7848605577689244E-2</v>
      </c>
      <c r="J3029" s="188">
        <v>1</v>
      </c>
      <c r="K3029" s="190">
        <v>1004</v>
      </c>
      <c r="L3029" s="94"/>
      <c r="M3029" s="189" t="s">
        <v>143</v>
      </c>
      <c r="N3029" s="189" t="s">
        <v>143</v>
      </c>
      <c r="O3029" s="189">
        <v>0.159</v>
      </c>
      <c r="P3029" s="189">
        <v>0.20599999999999999</v>
      </c>
      <c r="Q3029" s="189">
        <v>0.20899999999999999</v>
      </c>
      <c r="R3029" s="189">
        <v>0.26100000000000001</v>
      </c>
      <c r="S3029" s="189">
        <v>6.4000000000000001E-2</v>
      </c>
      <c r="T3029" s="189">
        <v>9.8000000000000004E-2</v>
      </c>
      <c r="U3029" s="189">
        <v>2.5000000000000001E-2</v>
      </c>
      <c r="V3029" s="189">
        <v>4.8000000000000001E-2</v>
      </c>
      <c r="W3029" s="189">
        <v>0.40200000000000002</v>
      </c>
      <c r="X3029" s="189">
        <v>0.46300000000000002</v>
      </c>
      <c r="Y3029" s="189" t="s">
        <v>143</v>
      </c>
      <c r="Z3029" s="189" t="s">
        <v>143</v>
      </c>
      <c r="AA3029" s="189">
        <v>2.8000000000000001E-2</v>
      </c>
      <c r="AB3029" s="189">
        <v>5.1999999999999998E-2</v>
      </c>
    </row>
    <row r="3030" spans="1:28" x14ac:dyDescent="0.25">
      <c r="A3030" s="94" t="s">
        <v>4543</v>
      </c>
      <c r="B3030" s="189" t="s">
        <v>143</v>
      </c>
      <c r="C3030" s="189">
        <v>0.44080651128375881</v>
      </c>
      <c r="D3030" s="189">
        <v>0.38734739178690342</v>
      </c>
      <c r="E3030" s="189">
        <v>7.0107288198298187E-2</v>
      </c>
      <c r="F3030" s="189">
        <v>1.2578616352201259E-2</v>
      </c>
      <c r="G3030" s="189">
        <v>5.8453570107288196E-2</v>
      </c>
      <c r="H3030" s="189">
        <v>1.849796522382538E-4</v>
      </c>
      <c r="I3030" s="189">
        <v>3.0521642619311874E-2</v>
      </c>
      <c r="J3030" s="188">
        <v>1</v>
      </c>
      <c r="K3030" s="190">
        <v>5406</v>
      </c>
      <c r="L3030" s="94"/>
      <c r="M3030" s="189" t="s">
        <v>143</v>
      </c>
      <c r="N3030" s="189" t="s">
        <v>143</v>
      </c>
      <c r="O3030" s="189">
        <v>0.42799999999999999</v>
      </c>
      <c r="P3030" s="189">
        <v>0.45400000000000001</v>
      </c>
      <c r="Q3030" s="189">
        <v>0.374</v>
      </c>
      <c r="R3030" s="189">
        <v>0.4</v>
      </c>
      <c r="S3030" s="189">
        <v>6.4000000000000001E-2</v>
      </c>
      <c r="T3030" s="189">
        <v>7.6999999999999999E-2</v>
      </c>
      <c r="U3030" s="189">
        <v>0.01</v>
      </c>
      <c r="V3030" s="189">
        <v>1.6E-2</v>
      </c>
      <c r="W3030" s="189">
        <v>5.2999999999999999E-2</v>
      </c>
      <c r="X3030" s="189">
        <v>6.5000000000000002E-2</v>
      </c>
      <c r="Y3030" s="189">
        <v>0</v>
      </c>
      <c r="Z3030" s="189">
        <v>1E-3</v>
      </c>
      <c r="AA3030" s="189">
        <v>2.5999999999999999E-2</v>
      </c>
      <c r="AB3030" s="189">
        <v>3.5000000000000003E-2</v>
      </c>
    </row>
    <row r="3031" spans="1:28" x14ac:dyDescent="0.25">
      <c r="A3031" s="94" t="s">
        <v>4544</v>
      </c>
      <c r="B3031" s="189" t="s">
        <v>143</v>
      </c>
      <c r="C3031" s="189">
        <v>0.57481940144478849</v>
      </c>
      <c r="D3031" s="189">
        <v>0.28173374613003094</v>
      </c>
      <c r="E3031" s="189">
        <v>4.9535603715170282E-2</v>
      </c>
      <c r="F3031" s="189">
        <v>5.1599587203302374E-3</v>
      </c>
      <c r="G3031" s="189">
        <v>5.4695562435500514E-2</v>
      </c>
      <c r="H3031" s="189" t="s">
        <v>143</v>
      </c>
      <c r="I3031" s="189">
        <v>3.4055727554179564E-2</v>
      </c>
      <c r="J3031" s="188">
        <v>1</v>
      </c>
      <c r="K3031" s="190">
        <v>969</v>
      </c>
      <c r="L3031" s="94"/>
      <c r="M3031" s="189" t="s">
        <v>143</v>
      </c>
      <c r="N3031" s="189" t="s">
        <v>143</v>
      </c>
      <c r="O3031" s="189">
        <v>0.54300000000000004</v>
      </c>
      <c r="P3031" s="189">
        <v>0.60599999999999998</v>
      </c>
      <c r="Q3031" s="189">
        <v>0.254</v>
      </c>
      <c r="R3031" s="189">
        <v>0.311</v>
      </c>
      <c r="S3031" s="189">
        <v>3.7999999999999999E-2</v>
      </c>
      <c r="T3031" s="189">
        <v>6.5000000000000002E-2</v>
      </c>
      <c r="U3031" s="189">
        <v>2E-3</v>
      </c>
      <c r="V3031" s="189">
        <v>1.2E-2</v>
      </c>
      <c r="W3031" s="189">
        <v>4.2000000000000003E-2</v>
      </c>
      <c r="X3031" s="189">
        <v>7.0999999999999994E-2</v>
      </c>
      <c r="Y3031" s="189" t="s">
        <v>143</v>
      </c>
      <c r="Z3031" s="189" t="s">
        <v>143</v>
      </c>
      <c r="AA3031" s="189">
        <v>2.4E-2</v>
      </c>
      <c r="AB3031" s="189">
        <v>4.7E-2</v>
      </c>
    </row>
    <row r="3032" spans="1:28" x14ac:dyDescent="0.25">
      <c r="A3032" s="94" t="s">
        <v>4545</v>
      </c>
      <c r="B3032" s="189">
        <v>5.7173549773215565E-2</v>
      </c>
      <c r="C3032" s="189">
        <v>0.39281451420386726</v>
      </c>
      <c r="D3032" s="189">
        <v>0.24838863690618285</v>
      </c>
      <c r="E3032" s="189">
        <v>5.8009071377417044E-2</v>
      </c>
      <c r="F3032" s="189">
        <v>1.4442587729768442E-2</v>
      </c>
      <c r="G3032" s="189">
        <v>0.20386727142516115</v>
      </c>
      <c r="H3032" s="189">
        <v>8.3552160420148007E-4</v>
      </c>
      <c r="I3032" s="189">
        <v>2.4468846980186202E-2</v>
      </c>
      <c r="J3032" s="188">
        <v>1</v>
      </c>
      <c r="K3032" s="190">
        <v>8378</v>
      </c>
      <c r="L3032" s="94"/>
      <c r="M3032" s="189">
        <v>5.1999999999999998E-2</v>
      </c>
      <c r="N3032" s="189">
        <v>6.2E-2</v>
      </c>
      <c r="O3032" s="189">
        <v>0.38200000000000001</v>
      </c>
      <c r="P3032" s="189">
        <v>0.40300000000000002</v>
      </c>
      <c r="Q3032" s="189">
        <v>0.23899999999999999</v>
      </c>
      <c r="R3032" s="189">
        <v>0.25800000000000001</v>
      </c>
      <c r="S3032" s="189">
        <v>5.2999999999999999E-2</v>
      </c>
      <c r="T3032" s="189">
        <v>6.3E-2</v>
      </c>
      <c r="U3032" s="189">
        <v>1.2E-2</v>
      </c>
      <c r="V3032" s="189">
        <v>1.7000000000000001E-2</v>
      </c>
      <c r="W3032" s="189">
        <v>0.19500000000000001</v>
      </c>
      <c r="X3032" s="189">
        <v>0.21299999999999999</v>
      </c>
      <c r="Y3032" s="189">
        <v>0</v>
      </c>
      <c r="Z3032" s="189">
        <v>2E-3</v>
      </c>
      <c r="AA3032" s="189">
        <v>2.1000000000000001E-2</v>
      </c>
      <c r="AB3032" s="189">
        <v>2.8000000000000001E-2</v>
      </c>
    </row>
    <row r="3033" spans="1:28" x14ac:dyDescent="0.25">
      <c r="A3033" s="94" t="s">
        <v>4546</v>
      </c>
      <c r="B3033" s="189" t="s">
        <v>143</v>
      </c>
      <c r="C3033" s="189">
        <v>0.31833910034602075</v>
      </c>
      <c r="D3033" s="189">
        <v>0.43598615916955019</v>
      </c>
      <c r="E3033" s="189">
        <v>7.9584775086505188E-2</v>
      </c>
      <c r="F3033" s="189">
        <v>2.4221453287197232E-2</v>
      </c>
      <c r="G3033" s="189">
        <v>0.1245674740484429</v>
      </c>
      <c r="H3033" s="189" t="s">
        <v>143</v>
      </c>
      <c r="I3033" s="189">
        <v>1.7301038062283738E-2</v>
      </c>
      <c r="J3033" s="188">
        <v>1</v>
      </c>
      <c r="K3033" s="190">
        <v>289</v>
      </c>
      <c r="L3033" s="94"/>
      <c r="M3033" s="189" t="s">
        <v>143</v>
      </c>
      <c r="N3033" s="189" t="s">
        <v>143</v>
      </c>
      <c r="O3033" s="189">
        <v>0.26700000000000002</v>
      </c>
      <c r="P3033" s="189">
        <v>0.374</v>
      </c>
      <c r="Q3033" s="189">
        <v>0.38</v>
      </c>
      <c r="R3033" s="189">
        <v>0.49399999999999999</v>
      </c>
      <c r="S3033" s="189">
        <v>5.3999999999999999E-2</v>
      </c>
      <c r="T3033" s="189">
        <v>0.11700000000000001</v>
      </c>
      <c r="U3033" s="189">
        <v>1.2E-2</v>
      </c>
      <c r="V3033" s="189">
        <v>4.9000000000000002E-2</v>
      </c>
      <c r="W3033" s="189">
        <v>9.0999999999999998E-2</v>
      </c>
      <c r="X3033" s="189">
        <v>0.16800000000000001</v>
      </c>
      <c r="Y3033" s="189" t="s">
        <v>143</v>
      </c>
      <c r="Z3033" s="189" t="s">
        <v>143</v>
      </c>
      <c r="AA3033" s="189">
        <v>7.0000000000000001E-3</v>
      </c>
      <c r="AB3033" s="189">
        <v>0.04</v>
      </c>
    </row>
    <row r="3034" spans="1:28" x14ac:dyDescent="0.25">
      <c r="A3034" s="94" t="s">
        <v>4547</v>
      </c>
      <c r="B3034" s="189" t="s">
        <v>143</v>
      </c>
      <c r="C3034" s="189">
        <v>0.18226600985221675</v>
      </c>
      <c r="D3034" s="189">
        <v>0.17241379310344829</v>
      </c>
      <c r="E3034" s="189">
        <v>1.9704433497536946E-2</v>
      </c>
      <c r="F3034" s="189">
        <v>1.4778325123152709E-2</v>
      </c>
      <c r="G3034" s="189">
        <v>0.55665024630541871</v>
      </c>
      <c r="H3034" s="189">
        <v>4.9261083743842365E-3</v>
      </c>
      <c r="I3034" s="189">
        <v>4.9261083743842367E-2</v>
      </c>
      <c r="J3034" s="188">
        <v>1</v>
      </c>
      <c r="K3034" s="190">
        <v>203</v>
      </c>
      <c r="L3034" s="94"/>
      <c r="M3034" s="189" t="s">
        <v>143</v>
      </c>
      <c r="N3034" s="189" t="s">
        <v>143</v>
      </c>
      <c r="O3034" s="189">
        <v>0.13500000000000001</v>
      </c>
      <c r="P3034" s="189">
        <v>0.24099999999999999</v>
      </c>
      <c r="Q3034" s="189">
        <v>0.127</v>
      </c>
      <c r="R3034" s="189">
        <v>0.23</v>
      </c>
      <c r="S3034" s="189">
        <v>8.0000000000000002E-3</v>
      </c>
      <c r="T3034" s="189">
        <v>0.05</v>
      </c>
      <c r="U3034" s="189">
        <v>5.0000000000000001E-3</v>
      </c>
      <c r="V3034" s="189">
        <v>4.2999999999999997E-2</v>
      </c>
      <c r="W3034" s="189">
        <v>0.48799999999999999</v>
      </c>
      <c r="X3034" s="189">
        <v>0.623</v>
      </c>
      <c r="Y3034" s="189">
        <v>1E-3</v>
      </c>
      <c r="Z3034" s="189">
        <v>2.7E-2</v>
      </c>
      <c r="AA3034" s="189">
        <v>2.7E-2</v>
      </c>
      <c r="AB3034" s="189">
        <v>8.7999999999999995E-2</v>
      </c>
    </row>
    <row r="3035" spans="1:28" x14ac:dyDescent="0.25">
      <c r="A3035" s="94" t="s">
        <v>4548</v>
      </c>
      <c r="B3035" s="189">
        <v>0.17959617428267799</v>
      </c>
      <c r="C3035" s="189">
        <v>1.0626992561105207E-3</v>
      </c>
      <c r="D3035" s="189">
        <v>0.77258235919234852</v>
      </c>
      <c r="E3035" s="189">
        <v>1.8065887353878853E-2</v>
      </c>
      <c r="F3035" s="189">
        <v>2.1253985122210413E-3</v>
      </c>
      <c r="G3035" s="189" t="s">
        <v>143</v>
      </c>
      <c r="H3035" s="189" t="s">
        <v>143</v>
      </c>
      <c r="I3035" s="189">
        <v>2.6567481402763018E-2</v>
      </c>
      <c r="J3035" s="188">
        <v>0.99999999999999989</v>
      </c>
      <c r="K3035" s="190">
        <v>941</v>
      </c>
      <c r="L3035" s="94"/>
      <c r="M3035" s="189">
        <v>0.156</v>
      </c>
      <c r="N3035" s="189">
        <v>0.20499999999999999</v>
      </c>
      <c r="O3035" s="189">
        <v>0</v>
      </c>
      <c r="P3035" s="189">
        <v>6.0000000000000001E-3</v>
      </c>
      <c r="Q3035" s="189">
        <v>0.745</v>
      </c>
      <c r="R3035" s="189">
        <v>0.79800000000000004</v>
      </c>
      <c r="S3035" s="189">
        <v>1.0999999999999999E-2</v>
      </c>
      <c r="T3035" s="189">
        <v>2.9000000000000001E-2</v>
      </c>
      <c r="U3035" s="189">
        <v>1E-3</v>
      </c>
      <c r="V3035" s="189">
        <v>8.0000000000000002E-3</v>
      </c>
      <c r="W3035" s="189" t="s">
        <v>143</v>
      </c>
      <c r="X3035" s="189" t="s">
        <v>143</v>
      </c>
      <c r="Y3035" s="189" t="s">
        <v>143</v>
      </c>
      <c r="Z3035" s="189" t="s">
        <v>143</v>
      </c>
      <c r="AA3035" s="189">
        <v>1.7999999999999999E-2</v>
      </c>
      <c r="AB3035" s="189">
        <v>3.9E-2</v>
      </c>
    </row>
    <row r="3036" spans="1:28" x14ac:dyDescent="0.25">
      <c r="A3036" s="94" t="s">
        <v>4549</v>
      </c>
      <c r="B3036" s="189">
        <v>0.10222672064777327</v>
      </c>
      <c r="C3036" s="189">
        <v>0.34514170040485831</v>
      </c>
      <c r="D3036" s="189">
        <v>0.22874493927125505</v>
      </c>
      <c r="E3036" s="189">
        <v>6.0728744939271252E-2</v>
      </c>
      <c r="F3036" s="189">
        <v>1.7206477732793522E-2</v>
      </c>
      <c r="G3036" s="189">
        <v>0.23380566801619435</v>
      </c>
      <c r="H3036" s="189" t="s">
        <v>143</v>
      </c>
      <c r="I3036" s="189">
        <v>1.2145748987854251E-2</v>
      </c>
      <c r="J3036" s="188">
        <v>1</v>
      </c>
      <c r="K3036" s="190">
        <v>988</v>
      </c>
      <c r="L3036" s="94"/>
      <c r="M3036" s="189">
        <v>8.5000000000000006E-2</v>
      </c>
      <c r="N3036" s="189">
        <v>0.123</v>
      </c>
      <c r="O3036" s="189">
        <v>0.316</v>
      </c>
      <c r="P3036" s="189">
        <v>0.375</v>
      </c>
      <c r="Q3036" s="189">
        <v>0.20399999999999999</v>
      </c>
      <c r="R3036" s="189">
        <v>0.25600000000000001</v>
      </c>
      <c r="S3036" s="189">
        <v>4.7E-2</v>
      </c>
      <c r="T3036" s="189">
        <v>7.6999999999999999E-2</v>
      </c>
      <c r="U3036" s="189">
        <v>1.0999999999999999E-2</v>
      </c>
      <c r="V3036" s="189">
        <v>2.7E-2</v>
      </c>
      <c r="W3036" s="189">
        <v>0.20799999999999999</v>
      </c>
      <c r="X3036" s="189">
        <v>0.26100000000000001</v>
      </c>
      <c r="Y3036" s="189" t="s">
        <v>143</v>
      </c>
      <c r="Z3036" s="189" t="s">
        <v>143</v>
      </c>
      <c r="AA3036" s="189">
        <v>7.0000000000000001E-3</v>
      </c>
      <c r="AB3036" s="189">
        <v>2.1000000000000001E-2</v>
      </c>
    </row>
    <row r="3037" spans="1:28" x14ac:dyDescent="0.25">
      <c r="A3037" s="94" t="s">
        <v>4550</v>
      </c>
      <c r="B3037" s="189">
        <v>0.3161068044788975</v>
      </c>
      <c r="C3037" s="189">
        <v>0.5434969853574505</v>
      </c>
      <c r="D3037" s="189">
        <v>6.2876830318690791E-2</v>
      </c>
      <c r="E3037" s="189">
        <v>1.7226528854435832E-2</v>
      </c>
      <c r="F3037" s="189" t="s">
        <v>143</v>
      </c>
      <c r="G3037" s="189">
        <v>4.1343669250645997E-2</v>
      </c>
      <c r="H3037" s="189" t="s">
        <v>143</v>
      </c>
      <c r="I3037" s="189">
        <v>1.8949181739879414E-2</v>
      </c>
      <c r="J3037" s="188">
        <v>1.0000000000000002</v>
      </c>
      <c r="K3037" s="190">
        <v>1161</v>
      </c>
      <c r="L3037" s="94"/>
      <c r="M3037" s="189">
        <v>0.28999999999999998</v>
      </c>
      <c r="N3037" s="189">
        <v>0.34300000000000003</v>
      </c>
      <c r="O3037" s="189">
        <v>0.51500000000000001</v>
      </c>
      <c r="P3037" s="189">
        <v>0.57199999999999995</v>
      </c>
      <c r="Q3037" s="189">
        <v>0.05</v>
      </c>
      <c r="R3037" s="189">
        <v>7.8E-2</v>
      </c>
      <c r="S3037" s="189">
        <v>1.0999999999999999E-2</v>
      </c>
      <c r="T3037" s="189">
        <v>2.5999999999999999E-2</v>
      </c>
      <c r="U3037" s="189" t="s">
        <v>143</v>
      </c>
      <c r="V3037" s="189" t="s">
        <v>143</v>
      </c>
      <c r="W3037" s="189">
        <v>3.1E-2</v>
      </c>
      <c r="X3037" s="189">
        <v>5.3999999999999999E-2</v>
      </c>
      <c r="Y3037" s="189" t="s">
        <v>143</v>
      </c>
      <c r="Z3037" s="189" t="s">
        <v>143</v>
      </c>
      <c r="AA3037" s="189">
        <v>1.2999999999999999E-2</v>
      </c>
      <c r="AB3037" s="189">
        <v>2.9000000000000001E-2</v>
      </c>
    </row>
    <row r="3038" spans="1:28" x14ac:dyDescent="0.25">
      <c r="A3038" s="94" t="s">
        <v>4551</v>
      </c>
      <c r="B3038" s="189" t="s">
        <v>143</v>
      </c>
      <c r="C3038" s="189">
        <v>0.28472222222222221</v>
      </c>
      <c r="D3038" s="189">
        <v>0.3263888888888889</v>
      </c>
      <c r="E3038" s="189">
        <v>9.7222222222222224E-2</v>
      </c>
      <c r="F3038" s="189">
        <v>1.0416666666666666E-2</v>
      </c>
      <c r="G3038" s="189">
        <v>0.25347222222222221</v>
      </c>
      <c r="H3038" s="189">
        <v>3.472222222222222E-3</v>
      </c>
      <c r="I3038" s="189">
        <v>2.4305555555555556E-2</v>
      </c>
      <c r="J3038" s="188">
        <v>1</v>
      </c>
      <c r="K3038" s="190">
        <v>288</v>
      </c>
      <c r="L3038" s="94"/>
      <c r="M3038" s="189" t="s">
        <v>143</v>
      </c>
      <c r="N3038" s="189" t="s">
        <v>143</v>
      </c>
      <c r="O3038" s="189">
        <v>0.23599999999999999</v>
      </c>
      <c r="P3038" s="189">
        <v>0.33900000000000002</v>
      </c>
      <c r="Q3038" s="189">
        <v>0.27500000000000002</v>
      </c>
      <c r="R3038" s="189">
        <v>0.38300000000000001</v>
      </c>
      <c r="S3038" s="189">
        <v>6.8000000000000005E-2</v>
      </c>
      <c r="T3038" s="189">
        <v>0.13700000000000001</v>
      </c>
      <c r="U3038" s="189">
        <v>4.0000000000000001E-3</v>
      </c>
      <c r="V3038" s="189">
        <v>0.03</v>
      </c>
      <c r="W3038" s="189">
        <v>0.20699999999999999</v>
      </c>
      <c r="X3038" s="189">
        <v>0.307</v>
      </c>
      <c r="Y3038" s="189">
        <v>1E-3</v>
      </c>
      <c r="Z3038" s="189">
        <v>1.9E-2</v>
      </c>
      <c r="AA3038" s="189">
        <v>1.2E-2</v>
      </c>
      <c r="AB3038" s="189">
        <v>4.9000000000000002E-2</v>
      </c>
    </row>
    <row r="3039" spans="1:28" x14ac:dyDescent="0.25">
      <c r="A3039" s="94" t="s">
        <v>4552</v>
      </c>
      <c r="B3039" s="189" t="s">
        <v>143</v>
      </c>
      <c r="C3039" s="189">
        <v>0.38907284768211919</v>
      </c>
      <c r="D3039" s="189">
        <v>0.19205298013245034</v>
      </c>
      <c r="E3039" s="189">
        <v>5.6291390728476824E-2</v>
      </c>
      <c r="F3039" s="189">
        <v>1.4072847682119206E-2</v>
      </c>
      <c r="G3039" s="189">
        <v>0.32615894039735099</v>
      </c>
      <c r="H3039" s="189">
        <v>1.6556291390728477E-3</v>
      </c>
      <c r="I3039" s="189">
        <v>2.0695364238410598E-2</v>
      </c>
      <c r="J3039" s="188">
        <v>0.99999999999999989</v>
      </c>
      <c r="K3039" s="190">
        <v>1208</v>
      </c>
      <c r="L3039" s="94"/>
      <c r="M3039" s="189" t="s">
        <v>143</v>
      </c>
      <c r="N3039" s="189" t="s">
        <v>143</v>
      </c>
      <c r="O3039" s="189">
        <v>0.36199999999999999</v>
      </c>
      <c r="P3039" s="189">
        <v>0.41699999999999998</v>
      </c>
      <c r="Q3039" s="189">
        <v>0.17100000000000001</v>
      </c>
      <c r="R3039" s="189">
        <v>0.215</v>
      </c>
      <c r="S3039" s="189">
        <v>4.4999999999999998E-2</v>
      </c>
      <c r="T3039" s="189">
        <v>7.0999999999999994E-2</v>
      </c>
      <c r="U3039" s="189">
        <v>8.9999999999999993E-3</v>
      </c>
      <c r="V3039" s="189">
        <v>2.1999999999999999E-2</v>
      </c>
      <c r="W3039" s="189">
        <v>0.3</v>
      </c>
      <c r="X3039" s="189">
        <v>0.35299999999999998</v>
      </c>
      <c r="Y3039" s="189">
        <v>0</v>
      </c>
      <c r="Z3039" s="189">
        <v>6.0000000000000001E-3</v>
      </c>
      <c r="AA3039" s="189">
        <v>1.4E-2</v>
      </c>
      <c r="AB3039" s="189">
        <v>0.03</v>
      </c>
    </row>
    <row r="3040" spans="1:28" x14ac:dyDescent="0.25">
      <c r="A3040" s="94" t="s">
        <v>4553</v>
      </c>
      <c r="B3040" s="189" t="s">
        <v>143</v>
      </c>
      <c r="C3040" s="189">
        <v>0.63354037267080743</v>
      </c>
      <c r="D3040" s="189">
        <v>0.27329192546583853</v>
      </c>
      <c r="E3040" s="189">
        <v>2.1739130434782608E-2</v>
      </c>
      <c r="F3040" s="189">
        <v>6.2111801242236021E-3</v>
      </c>
      <c r="G3040" s="189">
        <v>1.5527950310559006E-2</v>
      </c>
      <c r="H3040" s="189" t="s">
        <v>143</v>
      </c>
      <c r="I3040" s="189">
        <v>4.9689440993788817E-2</v>
      </c>
      <c r="J3040" s="188">
        <v>0.99999999999999989</v>
      </c>
      <c r="K3040" s="190">
        <v>322</v>
      </c>
      <c r="L3040" s="94"/>
      <c r="M3040" s="189" t="s">
        <v>143</v>
      </c>
      <c r="N3040" s="189" t="s">
        <v>143</v>
      </c>
      <c r="O3040" s="189">
        <v>0.57999999999999996</v>
      </c>
      <c r="P3040" s="189">
        <v>0.68400000000000005</v>
      </c>
      <c r="Q3040" s="189">
        <v>0.22800000000000001</v>
      </c>
      <c r="R3040" s="189">
        <v>0.32400000000000001</v>
      </c>
      <c r="S3040" s="189">
        <v>1.0999999999999999E-2</v>
      </c>
      <c r="T3040" s="189">
        <v>4.3999999999999997E-2</v>
      </c>
      <c r="U3040" s="189">
        <v>2E-3</v>
      </c>
      <c r="V3040" s="189">
        <v>2.1999999999999999E-2</v>
      </c>
      <c r="W3040" s="189">
        <v>7.0000000000000001E-3</v>
      </c>
      <c r="X3040" s="189">
        <v>3.5999999999999997E-2</v>
      </c>
      <c r="Y3040" s="189" t="s">
        <v>143</v>
      </c>
      <c r="Z3040" s="189" t="s">
        <v>143</v>
      </c>
      <c r="AA3040" s="189">
        <v>3.1E-2</v>
      </c>
      <c r="AB3040" s="189">
        <v>7.9000000000000001E-2</v>
      </c>
    </row>
    <row r="3041" spans="1:28" x14ac:dyDescent="0.25">
      <c r="A3041" s="94" t="s">
        <v>4554</v>
      </c>
      <c r="B3041" s="189" t="s">
        <v>143</v>
      </c>
      <c r="C3041" s="189">
        <v>0.29934210526315791</v>
      </c>
      <c r="D3041" s="189">
        <v>0.34868421052631576</v>
      </c>
      <c r="E3041" s="189">
        <v>6.25E-2</v>
      </c>
      <c r="F3041" s="189">
        <v>3.2894736842105261E-3</v>
      </c>
      <c r="G3041" s="189">
        <v>0.25328947368421051</v>
      </c>
      <c r="H3041" s="189" t="s">
        <v>143</v>
      </c>
      <c r="I3041" s="189">
        <v>3.2894736842105261E-2</v>
      </c>
      <c r="J3041" s="188">
        <v>1</v>
      </c>
      <c r="K3041" s="190">
        <v>304</v>
      </c>
      <c r="L3041" s="94"/>
      <c r="M3041" s="189" t="s">
        <v>143</v>
      </c>
      <c r="N3041" s="189" t="s">
        <v>143</v>
      </c>
      <c r="O3041" s="189">
        <v>0.251</v>
      </c>
      <c r="P3041" s="189">
        <v>0.35299999999999998</v>
      </c>
      <c r="Q3041" s="189">
        <v>0.29699999999999999</v>
      </c>
      <c r="R3041" s="189">
        <v>0.40400000000000003</v>
      </c>
      <c r="S3041" s="189">
        <v>0.04</v>
      </c>
      <c r="T3041" s="189">
        <v>9.6000000000000002E-2</v>
      </c>
      <c r="U3041" s="189">
        <v>1E-3</v>
      </c>
      <c r="V3041" s="189">
        <v>1.7999999999999999E-2</v>
      </c>
      <c r="W3041" s="189">
        <v>0.20799999999999999</v>
      </c>
      <c r="X3041" s="189">
        <v>0.30499999999999999</v>
      </c>
      <c r="Y3041" s="189" t="s">
        <v>143</v>
      </c>
      <c r="Z3041" s="189" t="s">
        <v>143</v>
      </c>
      <c r="AA3041" s="189">
        <v>1.7999999999999999E-2</v>
      </c>
      <c r="AB3041" s="189">
        <v>5.8999999999999997E-2</v>
      </c>
    </row>
    <row r="3042" spans="1:28" x14ac:dyDescent="0.25">
      <c r="A3042" s="94" t="s">
        <v>4555</v>
      </c>
      <c r="B3042" s="189" t="s">
        <v>143</v>
      </c>
      <c r="C3042" s="189">
        <v>0.46948356807511737</v>
      </c>
      <c r="D3042" s="189">
        <v>0.18309859154929578</v>
      </c>
      <c r="E3042" s="189">
        <v>6.5727699530516437E-2</v>
      </c>
      <c r="F3042" s="189">
        <v>5.6338028169014086E-2</v>
      </c>
      <c r="G3042" s="189">
        <v>0.19718309859154928</v>
      </c>
      <c r="H3042" s="189" t="s">
        <v>143</v>
      </c>
      <c r="I3042" s="189">
        <v>2.8169014084507043E-2</v>
      </c>
      <c r="J3042" s="188">
        <v>0.99999999999999989</v>
      </c>
      <c r="K3042" s="190">
        <v>213</v>
      </c>
      <c r="L3042" s="94"/>
      <c r="M3042" s="189" t="s">
        <v>143</v>
      </c>
      <c r="N3042" s="189" t="s">
        <v>143</v>
      </c>
      <c r="O3042" s="189">
        <v>0.40400000000000003</v>
      </c>
      <c r="P3042" s="189">
        <v>0.53600000000000003</v>
      </c>
      <c r="Q3042" s="189">
        <v>0.13700000000000001</v>
      </c>
      <c r="R3042" s="189">
        <v>0.24</v>
      </c>
      <c r="S3042" s="189">
        <v>0.04</v>
      </c>
      <c r="T3042" s="189">
        <v>0.107</v>
      </c>
      <c r="U3042" s="189">
        <v>3.3000000000000002E-2</v>
      </c>
      <c r="V3042" s="189">
        <v>9.6000000000000002E-2</v>
      </c>
      <c r="W3042" s="189">
        <v>0.14899999999999999</v>
      </c>
      <c r="X3042" s="189">
        <v>0.25600000000000001</v>
      </c>
      <c r="Y3042" s="189" t="s">
        <v>143</v>
      </c>
      <c r="Z3042" s="189" t="s">
        <v>143</v>
      </c>
      <c r="AA3042" s="189">
        <v>1.2999999999999999E-2</v>
      </c>
      <c r="AB3042" s="189">
        <v>0.06</v>
      </c>
    </row>
    <row r="3043" spans="1:28" x14ac:dyDescent="0.25">
      <c r="A3043" s="94" t="s">
        <v>4556</v>
      </c>
      <c r="B3043" s="189" t="s">
        <v>143</v>
      </c>
      <c r="C3043" s="189">
        <v>0.23</v>
      </c>
      <c r="D3043" s="189">
        <v>0.16</v>
      </c>
      <c r="E3043" s="189">
        <v>6.5000000000000002E-2</v>
      </c>
      <c r="F3043" s="189">
        <v>1.4999999999999999E-2</v>
      </c>
      <c r="G3043" s="189">
        <v>0.5</v>
      </c>
      <c r="H3043" s="189" t="s">
        <v>143</v>
      </c>
      <c r="I3043" s="189">
        <v>0.03</v>
      </c>
      <c r="J3043" s="188">
        <v>1</v>
      </c>
      <c r="K3043" s="190">
        <v>200</v>
      </c>
      <c r="L3043" s="94"/>
      <c r="M3043" s="189" t="s">
        <v>143</v>
      </c>
      <c r="N3043" s="189" t="s">
        <v>143</v>
      </c>
      <c r="O3043" s="189">
        <v>0.17699999999999999</v>
      </c>
      <c r="P3043" s="189">
        <v>0.29299999999999998</v>
      </c>
      <c r="Q3043" s="189">
        <v>0.11600000000000001</v>
      </c>
      <c r="R3043" s="189">
        <v>0.217</v>
      </c>
      <c r="S3043" s="189">
        <v>3.7999999999999999E-2</v>
      </c>
      <c r="T3043" s="189">
        <v>0.108</v>
      </c>
      <c r="U3043" s="189">
        <v>5.0000000000000001E-3</v>
      </c>
      <c r="V3043" s="189">
        <v>4.2999999999999997E-2</v>
      </c>
      <c r="W3043" s="189">
        <v>0.43099999999999999</v>
      </c>
      <c r="X3043" s="189">
        <v>0.56899999999999995</v>
      </c>
      <c r="Y3043" s="189" t="s">
        <v>143</v>
      </c>
      <c r="Z3043" s="189" t="s">
        <v>143</v>
      </c>
      <c r="AA3043" s="189">
        <v>1.4E-2</v>
      </c>
      <c r="AB3043" s="189">
        <v>6.4000000000000001E-2</v>
      </c>
    </row>
    <row r="3044" spans="1:28" x14ac:dyDescent="0.25">
      <c r="A3044" s="94" t="s">
        <v>4557</v>
      </c>
      <c r="B3044" s="189" t="s">
        <v>143</v>
      </c>
      <c r="C3044" s="189">
        <v>0.48780487804878048</v>
      </c>
      <c r="D3044" s="189">
        <v>0.33756097560975612</v>
      </c>
      <c r="E3044" s="189">
        <v>6.1463414634146341E-2</v>
      </c>
      <c r="F3044" s="189">
        <v>2.2439024390243902E-2</v>
      </c>
      <c r="G3044" s="189">
        <v>6.7317073170731712E-2</v>
      </c>
      <c r="H3044" s="189" t="s">
        <v>143</v>
      </c>
      <c r="I3044" s="189">
        <v>2.3414634146341463E-2</v>
      </c>
      <c r="J3044" s="188">
        <v>1.0000000000000002</v>
      </c>
      <c r="K3044" s="190">
        <v>1025</v>
      </c>
      <c r="L3044" s="94"/>
      <c r="M3044" s="189" t="s">
        <v>143</v>
      </c>
      <c r="N3044" s="189" t="s">
        <v>143</v>
      </c>
      <c r="O3044" s="189">
        <v>0.45700000000000002</v>
      </c>
      <c r="P3044" s="189">
        <v>0.51800000000000002</v>
      </c>
      <c r="Q3044" s="189">
        <v>0.309</v>
      </c>
      <c r="R3044" s="189">
        <v>0.36699999999999999</v>
      </c>
      <c r="S3044" s="189">
        <v>4.8000000000000001E-2</v>
      </c>
      <c r="T3044" s="189">
        <v>7.8E-2</v>
      </c>
      <c r="U3044" s="189">
        <v>1.4999999999999999E-2</v>
      </c>
      <c r="V3044" s="189">
        <v>3.3000000000000002E-2</v>
      </c>
      <c r="W3044" s="189">
        <v>5.3999999999999999E-2</v>
      </c>
      <c r="X3044" s="189">
        <v>8.4000000000000005E-2</v>
      </c>
      <c r="Y3044" s="189" t="s">
        <v>143</v>
      </c>
      <c r="Z3044" s="189" t="s">
        <v>143</v>
      </c>
      <c r="AA3044" s="189">
        <v>1.6E-2</v>
      </c>
      <c r="AB3044" s="189">
        <v>3.5000000000000003E-2</v>
      </c>
    </row>
    <row r="3045" spans="1:28" x14ac:dyDescent="0.25">
      <c r="A3045" s="94" t="s">
        <v>4558</v>
      </c>
      <c r="B3045" s="189" t="s">
        <v>143</v>
      </c>
      <c r="C3045" s="189">
        <v>0.60204081632653061</v>
      </c>
      <c r="D3045" s="189">
        <v>0.28061224489795916</v>
      </c>
      <c r="E3045" s="189">
        <v>3.0612244897959183E-2</v>
      </c>
      <c r="F3045" s="189">
        <v>5.1020408163265302E-3</v>
      </c>
      <c r="G3045" s="189">
        <v>6.6326530612244902E-2</v>
      </c>
      <c r="H3045" s="189" t="s">
        <v>143</v>
      </c>
      <c r="I3045" s="189">
        <v>1.5306122448979591E-2</v>
      </c>
      <c r="J3045" s="188">
        <v>1</v>
      </c>
      <c r="K3045" s="190">
        <v>196</v>
      </c>
      <c r="L3045" s="94"/>
      <c r="M3045" s="189" t="s">
        <v>143</v>
      </c>
      <c r="N3045" s="189" t="s">
        <v>143</v>
      </c>
      <c r="O3045" s="189">
        <v>0.53200000000000003</v>
      </c>
      <c r="P3045" s="189">
        <v>0.66800000000000004</v>
      </c>
      <c r="Q3045" s="189">
        <v>0.222</v>
      </c>
      <c r="R3045" s="189">
        <v>0.34699999999999998</v>
      </c>
      <c r="S3045" s="189">
        <v>1.4E-2</v>
      </c>
      <c r="T3045" s="189">
        <v>6.5000000000000002E-2</v>
      </c>
      <c r="U3045" s="189">
        <v>1E-3</v>
      </c>
      <c r="V3045" s="189">
        <v>2.8000000000000001E-2</v>
      </c>
      <c r="W3045" s="189">
        <v>3.9E-2</v>
      </c>
      <c r="X3045" s="189">
        <v>0.11</v>
      </c>
      <c r="Y3045" s="189" t="s">
        <v>143</v>
      </c>
      <c r="Z3045" s="189" t="s">
        <v>143</v>
      </c>
      <c r="AA3045" s="189">
        <v>5.0000000000000001E-3</v>
      </c>
      <c r="AB3045" s="189">
        <v>4.3999999999999997E-2</v>
      </c>
    </row>
    <row r="3046" spans="1:28" x14ac:dyDescent="0.25">
      <c r="A3046" s="94" t="s">
        <v>4559</v>
      </c>
      <c r="B3046" s="189">
        <v>5.1656640886088033E-2</v>
      </c>
      <c r="C3046" s="189">
        <v>0.32483529074763678</v>
      </c>
      <c r="D3046" s="189">
        <v>0.26468060727585219</v>
      </c>
      <c r="E3046" s="189">
        <v>9.6820395302205667E-2</v>
      </c>
      <c r="F3046" s="189">
        <v>1.8332855915210541E-2</v>
      </c>
      <c r="G3046" s="189">
        <v>0.20213883319010789</v>
      </c>
      <c r="H3046" s="189">
        <v>6.397402845412012E-3</v>
      </c>
      <c r="I3046" s="189">
        <v>3.5137973837486874E-2</v>
      </c>
      <c r="J3046" s="188">
        <v>0.99999999999999989</v>
      </c>
      <c r="K3046" s="190">
        <v>10473</v>
      </c>
      <c r="L3046" s="94"/>
      <c r="M3046" s="189">
        <v>4.8000000000000001E-2</v>
      </c>
      <c r="N3046" s="189">
        <v>5.6000000000000001E-2</v>
      </c>
      <c r="O3046" s="189">
        <v>0.316</v>
      </c>
      <c r="P3046" s="189">
        <v>0.33400000000000002</v>
      </c>
      <c r="Q3046" s="189">
        <v>0.25600000000000001</v>
      </c>
      <c r="R3046" s="189">
        <v>0.27300000000000002</v>
      </c>
      <c r="S3046" s="189">
        <v>9.0999999999999998E-2</v>
      </c>
      <c r="T3046" s="189">
        <v>0.10299999999999999</v>
      </c>
      <c r="U3046" s="189">
        <v>1.6E-2</v>
      </c>
      <c r="V3046" s="189">
        <v>2.1000000000000001E-2</v>
      </c>
      <c r="W3046" s="189">
        <v>0.19500000000000001</v>
      </c>
      <c r="X3046" s="189">
        <v>0.21</v>
      </c>
      <c r="Y3046" s="189">
        <v>5.0000000000000001E-3</v>
      </c>
      <c r="Z3046" s="189">
        <v>8.0000000000000002E-3</v>
      </c>
      <c r="AA3046" s="189">
        <v>3.2000000000000001E-2</v>
      </c>
      <c r="AB3046" s="189">
        <v>3.9E-2</v>
      </c>
    </row>
    <row r="3047" spans="1:28" x14ac:dyDescent="0.25">
      <c r="A3047" s="94" t="s">
        <v>4560</v>
      </c>
      <c r="B3047" s="189" t="s">
        <v>143</v>
      </c>
      <c r="C3047" s="189">
        <v>0.38734177215189874</v>
      </c>
      <c r="D3047" s="189">
        <v>0.20253164556962025</v>
      </c>
      <c r="E3047" s="189">
        <v>0.14936708860759493</v>
      </c>
      <c r="F3047" s="189">
        <v>2.0253164556962026E-2</v>
      </c>
      <c r="G3047" s="189">
        <v>0.20253164556962025</v>
      </c>
      <c r="H3047" s="189">
        <v>1.0126582278481013E-2</v>
      </c>
      <c r="I3047" s="189">
        <v>2.7848101265822784E-2</v>
      </c>
      <c r="J3047" s="188">
        <v>1</v>
      </c>
      <c r="K3047" s="190">
        <v>395</v>
      </c>
      <c r="L3047" s="94"/>
      <c r="M3047" s="189" t="s">
        <v>143</v>
      </c>
      <c r="N3047" s="189" t="s">
        <v>143</v>
      </c>
      <c r="O3047" s="189">
        <v>0.34100000000000003</v>
      </c>
      <c r="P3047" s="189">
        <v>0.436</v>
      </c>
      <c r="Q3047" s="189">
        <v>0.16600000000000001</v>
      </c>
      <c r="R3047" s="189">
        <v>0.245</v>
      </c>
      <c r="S3047" s="189">
        <v>0.11799999999999999</v>
      </c>
      <c r="T3047" s="189">
        <v>0.188</v>
      </c>
      <c r="U3047" s="189">
        <v>0.01</v>
      </c>
      <c r="V3047" s="189">
        <v>3.9E-2</v>
      </c>
      <c r="W3047" s="189">
        <v>0.16600000000000001</v>
      </c>
      <c r="X3047" s="189">
        <v>0.245</v>
      </c>
      <c r="Y3047" s="189">
        <v>4.0000000000000001E-3</v>
      </c>
      <c r="Z3047" s="189">
        <v>2.5999999999999999E-2</v>
      </c>
      <c r="AA3047" s="189">
        <v>1.6E-2</v>
      </c>
      <c r="AB3047" s="189">
        <v>4.9000000000000002E-2</v>
      </c>
    </row>
    <row r="3048" spans="1:28" x14ac:dyDescent="0.25">
      <c r="A3048" s="94" t="s">
        <v>4561</v>
      </c>
      <c r="B3048" s="189" t="s">
        <v>143</v>
      </c>
      <c r="C3048" s="189">
        <v>9.2250922509225092E-2</v>
      </c>
      <c r="D3048" s="189">
        <v>0.17712177121771217</v>
      </c>
      <c r="E3048" s="189">
        <v>8.1180811808118078E-2</v>
      </c>
      <c r="F3048" s="189">
        <v>1.107011070110701E-2</v>
      </c>
      <c r="G3048" s="189">
        <v>0.54612546125461259</v>
      </c>
      <c r="H3048" s="189">
        <v>4.797047970479705E-2</v>
      </c>
      <c r="I3048" s="189">
        <v>4.4280442804428041E-2</v>
      </c>
      <c r="J3048" s="188">
        <v>1.0000000000000002</v>
      </c>
      <c r="K3048" s="190">
        <v>271</v>
      </c>
      <c r="L3048" s="94"/>
      <c r="M3048" s="189" t="s">
        <v>143</v>
      </c>
      <c r="N3048" s="189" t="s">
        <v>143</v>
      </c>
      <c r="O3048" s="189">
        <v>6.3E-2</v>
      </c>
      <c r="P3048" s="189">
        <v>0.13300000000000001</v>
      </c>
      <c r="Q3048" s="189">
        <v>0.13600000000000001</v>
      </c>
      <c r="R3048" s="189">
        <v>0.22700000000000001</v>
      </c>
      <c r="S3048" s="189">
        <v>5.3999999999999999E-2</v>
      </c>
      <c r="T3048" s="189">
        <v>0.12</v>
      </c>
      <c r="U3048" s="189">
        <v>4.0000000000000001E-3</v>
      </c>
      <c r="V3048" s="189">
        <v>3.2000000000000001E-2</v>
      </c>
      <c r="W3048" s="189">
        <v>0.48699999999999999</v>
      </c>
      <c r="X3048" s="189">
        <v>0.60399999999999998</v>
      </c>
      <c r="Y3048" s="189">
        <v>2.8000000000000001E-2</v>
      </c>
      <c r="Z3048" s="189">
        <v>0.08</v>
      </c>
      <c r="AA3048" s="189">
        <v>2.5999999999999999E-2</v>
      </c>
      <c r="AB3048" s="189">
        <v>7.5999999999999998E-2</v>
      </c>
    </row>
    <row r="3049" spans="1:28" x14ac:dyDescent="0.25">
      <c r="A3049" s="94" t="s">
        <v>4562</v>
      </c>
      <c r="B3049" s="189">
        <v>0.74444444444444446</v>
      </c>
      <c r="C3049" s="189">
        <v>1.8518518518518519E-3</v>
      </c>
      <c r="D3049" s="189">
        <v>0.10925925925925926</v>
      </c>
      <c r="E3049" s="189">
        <v>0.12222222222222222</v>
      </c>
      <c r="F3049" s="189" t="s">
        <v>143</v>
      </c>
      <c r="G3049" s="189">
        <v>7.4074074074074077E-3</v>
      </c>
      <c r="H3049" s="189" t="s">
        <v>143</v>
      </c>
      <c r="I3049" s="189">
        <v>1.4814814814814815E-2</v>
      </c>
      <c r="J3049" s="188">
        <v>1</v>
      </c>
      <c r="K3049" s="190">
        <v>540</v>
      </c>
      <c r="L3049" s="94"/>
      <c r="M3049" s="189">
        <v>0.70599999999999996</v>
      </c>
      <c r="N3049" s="189">
        <v>0.77900000000000003</v>
      </c>
      <c r="O3049" s="189">
        <v>0</v>
      </c>
      <c r="P3049" s="189">
        <v>0.01</v>
      </c>
      <c r="Q3049" s="189">
        <v>8.5999999999999993E-2</v>
      </c>
      <c r="R3049" s="189">
        <v>0.13800000000000001</v>
      </c>
      <c r="S3049" s="189">
        <v>9.7000000000000003E-2</v>
      </c>
      <c r="T3049" s="189">
        <v>0.153</v>
      </c>
      <c r="U3049" s="189" t="s">
        <v>143</v>
      </c>
      <c r="V3049" s="189" t="s">
        <v>143</v>
      </c>
      <c r="W3049" s="189">
        <v>3.0000000000000001E-3</v>
      </c>
      <c r="X3049" s="189">
        <v>1.9E-2</v>
      </c>
      <c r="Y3049" s="189" t="s">
        <v>143</v>
      </c>
      <c r="Z3049" s="189" t="s">
        <v>143</v>
      </c>
      <c r="AA3049" s="189">
        <v>8.0000000000000002E-3</v>
      </c>
      <c r="AB3049" s="189">
        <v>2.9000000000000001E-2</v>
      </c>
    </row>
    <row r="3050" spans="1:28" x14ac:dyDescent="0.25">
      <c r="A3050" s="94" t="s">
        <v>4563</v>
      </c>
      <c r="B3050" s="189">
        <v>0.1116584564860427</v>
      </c>
      <c r="C3050" s="189">
        <v>0.24220032840722497</v>
      </c>
      <c r="D3050" s="189">
        <v>0.27175697865353038</v>
      </c>
      <c r="E3050" s="189">
        <v>8.2101806239737271E-2</v>
      </c>
      <c r="F3050" s="189">
        <v>2.7914614121510674E-2</v>
      </c>
      <c r="G3050" s="189">
        <v>0.2413793103448276</v>
      </c>
      <c r="H3050" s="189">
        <v>1.6420361247947454E-3</v>
      </c>
      <c r="I3050" s="189">
        <v>2.1346469622331693E-2</v>
      </c>
      <c r="J3050" s="188">
        <v>1</v>
      </c>
      <c r="K3050" s="190">
        <v>1218</v>
      </c>
      <c r="L3050" s="94"/>
      <c r="M3050" s="189">
        <v>9.5000000000000001E-2</v>
      </c>
      <c r="N3050" s="189">
        <v>0.13100000000000001</v>
      </c>
      <c r="O3050" s="189">
        <v>0.219</v>
      </c>
      <c r="P3050" s="189">
        <v>0.26700000000000002</v>
      </c>
      <c r="Q3050" s="189">
        <v>0.248</v>
      </c>
      <c r="R3050" s="189">
        <v>0.29699999999999999</v>
      </c>
      <c r="S3050" s="189">
        <v>6.8000000000000005E-2</v>
      </c>
      <c r="T3050" s="189">
        <v>9.9000000000000005E-2</v>
      </c>
      <c r="U3050" s="189">
        <v>0.02</v>
      </c>
      <c r="V3050" s="189">
        <v>3.9E-2</v>
      </c>
      <c r="W3050" s="189">
        <v>0.218</v>
      </c>
      <c r="X3050" s="189">
        <v>0.26600000000000001</v>
      </c>
      <c r="Y3050" s="189">
        <v>0</v>
      </c>
      <c r="Z3050" s="189">
        <v>6.0000000000000001E-3</v>
      </c>
      <c r="AA3050" s="189">
        <v>1.4999999999999999E-2</v>
      </c>
      <c r="AB3050" s="189">
        <v>3.1E-2</v>
      </c>
    </row>
    <row r="3051" spans="1:28" x14ac:dyDescent="0.25">
      <c r="A3051" s="94" t="s">
        <v>4564</v>
      </c>
      <c r="B3051" s="189">
        <v>0.2498360655737705</v>
      </c>
      <c r="C3051" s="189">
        <v>0.5049180327868853</v>
      </c>
      <c r="D3051" s="189">
        <v>0.10295081967213114</v>
      </c>
      <c r="E3051" s="189">
        <v>3.1475409836065574E-2</v>
      </c>
      <c r="F3051" s="189">
        <v>1.9672131147540984E-3</v>
      </c>
      <c r="G3051" s="189">
        <v>4.3278688524590166E-2</v>
      </c>
      <c r="H3051" s="189">
        <v>6.5573770491803279E-3</v>
      </c>
      <c r="I3051" s="189">
        <v>5.9016393442622953E-2</v>
      </c>
      <c r="J3051" s="188">
        <v>1</v>
      </c>
      <c r="K3051" s="190">
        <v>1525</v>
      </c>
      <c r="L3051" s="94"/>
      <c r="M3051" s="189">
        <v>0.22900000000000001</v>
      </c>
      <c r="N3051" s="189">
        <v>0.27200000000000002</v>
      </c>
      <c r="O3051" s="189">
        <v>0.48</v>
      </c>
      <c r="P3051" s="189">
        <v>0.53</v>
      </c>
      <c r="Q3051" s="189">
        <v>8.8999999999999996E-2</v>
      </c>
      <c r="R3051" s="189">
        <v>0.11899999999999999</v>
      </c>
      <c r="S3051" s="189">
        <v>2.4E-2</v>
      </c>
      <c r="T3051" s="189">
        <v>4.1000000000000002E-2</v>
      </c>
      <c r="U3051" s="189">
        <v>1E-3</v>
      </c>
      <c r="V3051" s="189">
        <v>6.0000000000000001E-3</v>
      </c>
      <c r="W3051" s="189">
        <v>3.4000000000000002E-2</v>
      </c>
      <c r="X3051" s="189">
        <v>5.5E-2</v>
      </c>
      <c r="Y3051" s="189">
        <v>4.0000000000000001E-3</v>
      </c>
      <c r="Z3051" s="189">
        <v>1.2E-2</v>
      </c>
      <c r="AA3051" s="189">
        <v>4.8000000000000001E-2</v>
      </c>
      <c r="AB3051" s="189">
        <v>7.1999999999999995E-2</v>
      </c>
    </row>
    <row r="3052" spans="1:28" x14ac:dyDescent="0.25">
      <c r="A3052" s="94" t="s">
        <v>4565</v>
      </c>
      <c r="B3052" s="189" t="s">
        <v>143</v>
      </c>
      <c r="C3052" s="189">
        <v>0.23241590214067279</v>
      </c>
      <c r="D3052" s="189">
        <v>0.31192660550458717</v>
      </c>
      <c r="E3052" s="189">
        <v>0.14067278287461774</v>
      </c>
      <c r="F3052" s="189">
        <v>1.834862385321101E-2</v>
      </c>
      <c r="G3052" s="189">
        <v>0.26299694189602446</v>
      </c>
      <c r="H3052" s="189" t="s">
        <v>143</v>
      </c>
      <c r="I3052" s="189">
        <v>3.3639143730886847E-2</v>
      </c>
      <c r="J3052" s="188">
        <v>0.99999999999999989</v>
      </c>
      <c r="K3052" s="190">
        <v>327</v>
      </c>
      <c r="L3052" s="94"/>
      <c r="M3052" s="189" t="s">
        <v>143</v>
      </c>
      <c r="N3052" s="189" t="s">
        <v>143</v>
      </c>
      <c r="O3052" s="189">
        <v>0.19</v>
      </c>
      <c r="P3052" s="189">
        <v>0.28100000000000003</v>
      </c>
      <c r="Q3052" s="189">
        <v>0.26400000000000001</v>
      </c>
      <c r="R3052" s="189">
        <v>0.36399999999999999</v>
      </c>
      <c r="S3052" s="189">
        <v>0.107</v>
      </c>
      <c r="T3052" s="189">
        <v>0.183</v>
      </c>
      <c r="U3052" s="189">
        <v>8.0000000000000002E-3</v>
      </c>
      <c r="V3052" s="189">
        <v>3.9E-2</v>
      </c>
      <c r="W3052" s="189">
        <v>0.218</v>
      </c>
      <c r="X3052" s="189">
        <v>0.313</v>
      </c>
      <c r="Y3052" s="189" t="s">
        <v>143</v>
      </c>
      <c r="Z3052" s="189" t="s">
        <v>143</v>
      </c>
      <c r="AA3052" s="189">
        <v>1.9E-2</v>
      </c>
      <c r="AB3052" s="189">
        <v>5.8999999999999997E-2</v>
      </c>
    </row>
    <row r="3053" spans="1:28" x14ac:dyDescent="0.25">
      <c r="A3053" s="94" t="s">
        <v>4566</v>
      </c>
      <c r="B3053" s="189" t="s">
        <v>143</v>
      </c>
      <c r="C3053" s="189">
        <v>0.25099601593625498</v>
      </c>
      <c r="D3053" s="189">
        <v>0.24143426294820716</v>
      </c>
      <c r="E3053" s="189">
        <v>0.11792828685258964</v>
      </c>
      <c r="F3053" s="189">
        <v>2.0717131474103586E-2</v>
      </c>
      <c r="G3053" s="189">
        <v>0.34103585657370517</v>
      </c>
      <c r="H3053" s="189">
        <v>9.5617529880478083E-3</v>
      </c>
      <c r="I3053" s="189">
        <v>1.8326693227091632E-2</v>
      </c>
      <c r="J3053" s="188">
        <v>1</v>
      </c>
      <c r="K3053" s="190">
        <v>1255</v>
      </c>
      <c r="L3053" s="94"/>
      <c r="M3053" s="189" t="s">
        <v>143</v>
      </c>
      <c r="N3053" s="189" t="s">
        <v>143</v>
      </c>
      <c r="O3053" s="189">
        <v>0.22800000000000001</v>
      </c>
      <c r="P3053" s="189">
        <v>0.27600000000000002</v>
      </c>
      <c r="Q3053" s="189">
        <v>0.219</v>
      </c>
      <c r="R3053" s="189">
        <v>0.26600000000000001</v>
      </c>
      <c r="S3053" s="189">
        <v>0.10100000000000001</v>
      </c>
      <c r="T3053" s="189">
        <v>0.13700000000000001</v>
      </c>
      <c r="U3053" s="189">
        <v>1.4E-2</v>
      </c>
      <c r="V3053" s="189">
        <v>0.03</v>
      </c>
      <c r="W3053" s="189">
        <v>0.315</v>
      </c>
      <c r="X3053" s="189">
        <v>0.36799999999999999</v>
      </c>
      <c r="Y3053" s="189">
        <v>5.0000000000000001E-3</v>
      </c>
      <c r="Z3053" s="189">
        <v>1.7000000000000001E-2</v>
      </c>
      <c r="AA3053" s="189">
        <v>1.2E-2</v>
      </c>
      <c r="AB3053" s="189">
        <v>2.7E-2</v>
      </c>
    </row>
    <row r="3054" spans="1:28" x14ac:dyDescent="0.25">
      <c r="A3054" s="94" t="s">
        <v>4567</v>
      </c>
      <c r="B3054" s="189" t="s">
        <v>143</v>
      </c>
      <c r="C3054" s="189">
        <v>0.5368421052631579</v>
      </c>
      <c r="D3054" s="189">
        <v>0.31842105263157894</v>
      </c>
      <c r="E3054" s="189">
        <v>4.2105263157894736E-2</v>
      </c>
      <c r="F3054" s="189">
        <v>2.631578947368421E-3</v>
      </c>
      <c r="G3054" s="189">
        <v>2.1052631578947368E-2</v>
      </c>
      <c r="H3054" s="189" t="s">
        <v>143</v>
      </c>
      <c r="I3054" s="189">
        <v>7.8947368421052627E-2</v>
      </c>
      <c r="J3054" s="188">
        <v>1</v>
      </c>
      <c r="K3054" s="190">
        <v>380</v>
      </c>
      <c r="L3054" s="94"/>
      <c r="M3054" s="189" t="s">
        <v>143</v>
      </c>
      <c r="N3054" s="189" t="s">
        <v>143</v>
      </c>
      <c r="O3054" s="189">
        <v>0.48699999999999999</v>
      </c>
      <c r="P3054" s="189">
        <v>0.58599999999999997</v>
      </c>
      <c r="Q3054" s="189">
        <v>0.27400000000000002</v>
      </c>
      <c r="R3054" s="189">
        <v>0.36699999999999999</v>
      </c>
      <c r="S3054" s="189">
        <v>2.5999999999999999E-2</v>
      </c>
      <c r="T3054" s="189">
        <v>6.7000000000000004E-2</v>
      </c>
      <c r="U3054" s="189">
        <v>0</v>
      </c>
      <c r="V3054" s="189">
        <v>1.4999999999999999E-2</v>
      </c>
      <c r="W3054" s="189">
        <v>1.0999999999999999E-2</v>
      </c>
      <c r="X3054" s="189">
        <v>4.1000000000000002E-2</v>
      </c>
      <c r="Y3054" s="189" t="s">
        <v>143</v>
      </c>
      <c r="Z3054" s="189" t="s">
        <v>143</v>
      </c>
      <c r="AA3054" s="189">
        <v>5.6000000000000001E-2</v>
      </c>
      <c r="AB3054" s="189">
        <v>0.11</v>
      </c>
    </row>
    <row r="3055" spans="1:28" x14ac:dyDescent="0.25">
      <c r="A3055" s="94" t="s">
        <v>4568</v>
      </c>
      <c r="B3055" s="189" t="s">
        <v>143</v>
      </c>
      <c r="C3055" s="189">
        <v>0.16458852867830423</v>
      </c>
      <c r="D3055" s="189">
        <v>0.39650872817955113</v>
      </c>
      <c r="E3055" s="189">
        <v>0.14214463840399003</v>
      </c>
      <c r="F3055" s="189">
        <v>1.9950124688279301E-2</v>
      </c>
      <c r="G3055" s="189">
        <v>0.24438902743142144</v>
      </c>
      <c r="H3055" s="189" t="s">
        <v>143</v>
      </c>
      <c r="I3055" s="189">
        <v>3.2418952618453865E-2</v>
      </c>
      <c r="J3055" s="188">
        <v>1</v>
      </c>
      <c r="K3055" s="190">
        <v>401</v>
      </c>
      <c r="L3055" s="94"/>
      <c r="M3055" s="189" t="s">
        <v>143</v>
      </c>
      <c r="N3055" s="189" t="s">
        <v>143</v>
      </c>
      <c r="O3055" s="189">
        <v>0.13200000000000001</v>
      </c>
      <c r="P3055" s="189">
        <v>0.20399999999999999</v>
      </c>
      <c r="Q3055" s="189">
        <v>0.35</v>
      </c>
      <c r="R3055" s="189">
        <v>0.44500000000000001</v>
      </c>
      <c r="S3055" s="189">
        <v>0.111</v>
      </c>
      <c r="T3055" s="189">
        <v>0.18</v>
      </c>
      <c r="U3055" s="189">
        <v>0.01</v>
      </c>
      <c r="V3055" s="189">
        <v>3.9E-2</v>
      </c>
      <c r="W3055" s="189">
        <v>0.20499999999999999</v>
      </c>
      <c r="X3055" s="189">
        <v>0.28899999999999998</v>
      </c>
      <c r="Y3055" s="189" t="s">
        <v>143</v>
      </c>
      <c r="Z3055" s="189" t="s">
        <v>143</v>
      </c>
      <c r="AA3055" s="189">
        <v>1.9E-2</v>
      </c>
      <c r="AB3055" s="189">
        <v>5.5E-2</v>
      </c>
    </row>
    <row r="3056" spans="1:28" x14ac:dyDescent="0.25">
      <c r="A3056" s="94" t="s">
        <v>4569</v>
      </c>
      <c r="B3056" s="189" t="s">
        <v>143</v>
      </c>
      <c r="C3056" s="189">
        <v>0.40754716981132078</v>
      </c>
      <c r="D3056" s="189">
        <v>0.18867924528301888</v>
      </c>
      <c r="E3056" s="189">
        <v>7.5471698113207544E-2</v>
      </c>
      <c r="F3056" s="189">
        <v>8.3018867924528297E-2</v>
      </c>
      <c r="G3056" s="189">
        <v>0.20754716981132076</v>
      </c>
      <c r="H3056" s="189" t="s">
        <v>143</v>
      </c>
      <c r="I3056" s="189">
        <v>3.7735849056603772E-2</v>
      </c>
      <c r="J3056" s="188">
        <v>1</v>
      </c>
      <c r="K3056" s="190">
        <v>265</v>
      </c>
      <c r="L3056" s="94"/>
      <c r="M3056" s="189" t="s">
        <v>143</v>
      </c>
      <c r="N3056" s="189" t="s">
        <v>143</v>
      </c>
      <c r="O3056" s="189">
        <v>0.35</v>
      </c>
      <c r="P3056" s="189">
        <v>0.46800000000000003</v>
      </c>
      <c r="Q3056" s="189">
        <v>0.14599999999999999</v>
      </c>
      <c r="R3056" s="189">
        <v>0.24</v>
      </c>
      <c r="S3056" s="189">
        <v>4.9000000000000002E-2</v>
      </c>
      <c r="T3056" s="189">
        <v>0.114</v>
      </c>
      <c r="U3056" s="189">
        <v>5.5E-2</v>
      </c>
      <c r="V3056" s="189">
        <v>0.122</v>
      </c>
      <c r="W3056" s="189">
        <v>0.16300000000000001</v>
      </c>
      <c r="X3056" s="189">
        <v>0.26</v>
      </c>
      <c r="Y3056" s="189" t="s">
        <v>143</v>
      </c>
      <c r="Z3056" s="189" t="s">
        <v>143</v>
      </c>
      <c r="AA3056" s="189">
        <v>2.1000000000000001E-2</v>
      </c>
      <c r="AB3056" s="189">
        <v>6.8000000000000005E-2</v>
      </c>
    </row>
    <row r="3057" spans="1:28" x14ac:dyDescent="0.25">
      <c r="A3057" s="94" t="s">
        <v>4570</v>
      </c>
      <c r="B3057" s="189" t="s">
        <v>143</v>
      </c>
      <c r="C3057" s="189">
        <v>0.1620795107033639</v>
      </c>
      <c r="D3057" s="189">
        <v>0.23241590214067279</v>
      </c>
      <c r="E3057" s="189">
        <v>0.10703363914373089</v>
      </c>
      <c r="F3057" s="189">
        <v>3.0581039755351681E-2</v>
      </c>
      <c r="G3057" s="189">
        <v>0.43730886850152906</v>
      </c>
      <c r="H3057" s="189">
        <v>9.1743119266055051E-3</v>
      </c>
      <c r="I3057" s="189">
        <v>2.1406727828746176E-2</v>
      </c>
      <c r="J3057" s="188">
        <v>1</v>
      </c>
      <c r="K3057" s="190">
        <v>327</v>
      </c>
      <c r="L3057" s="94"/>
      <c r="M3057" s="189" t="s">
        <v>143</v>
      </c>
      <c r="N3057" s="189" t="s">
        <v>143</v>
      </c>
      <c r="O3057" s="189">
        <v>0.126</v>
      </c>
      <c r="P3057" s="189">
        <v>0.20599999999999999</v>
      </c>
      <c r="Q3057" s="189">
        <v>0.19</v>
      </c>
      <c r="R3057" s="189">
        <v>0.28100000000000003</v>
      </c>
      <c r="S3057" s="189">
        <v>7.8E-2</v>
      </c>
      <c r="T3057" s="189">
        <v>0.14499999999999999</v>
      </c>
      <c r="U3057" s="189">
        <v>1.7000000000000001E-2</v>
      </c>
      <c r="V3057" s="189">
        <v>5.5E-2</v>
      </c>
      <c r="W3057" s="189">
        <v>0.38500000000000001</v>
      </c>
      <c r="X3057" s="189">
        <v>0.49099999999999999</v>
      </c>
      <c r="Y3057" s="189">
        <v>3.0000000000000001E-3</v>
      </c>
      <c r="Z3057" s="189">
        <v>2.7E-2</v>
      </c>
      <c r="AA3057" s="189">
        <v>0.01</v>
      </c>
      <c r="AB3057" s="189">
        <v>4.3999999999999997E-2</v>
      </c>
    </row>
    <row r="3058" spans="1:28" x14ac:dyDescent="0.25">
      <c r="A3058" s="94" t="s">
        <v>4571</v>
      </c>
      <c r="B3058" s="189" t="s">
        <v>143</v>
      </c>
      <c r="C3058" s="189">
        <v>0.42848557692307693</v>
      </c>
      <c r="D3058" s="189">
        <v>0.36117788461538464</v>
      </c>
      <c r="E3058" s="189">
        <v>8.5336538461538464E-2</v>
      </c>
      <c r="F3058" s="189">
        <v>9.0144230769230761E-3</v>
      </c>
      <c r="G3058" s="189">
        <v>7.0913461538461536E-2</v>
      </c>
      <c r="H3058" s="189">
        <v>3.605769230769231E-3</v>
      </c>
      <c r="I3058" s="189">
        <v>4.1466346153846152E-2</v>
      </c>
      <c r="J3058" s="188">
        <v>1.0000000000000002</v>
      </c>
      <c r="K3058" s="190">
        <v>1664</v>
      </c>
      <c r="L3058" s="94"/>
      <c r="M3058" s="189" t="s">
        <v>143</v>
      </c>
      <c r="N3058" s="189" t="s">
        <v>143</v>
      </c>
      <c r="O3058" s="189">
        <v>0.40500000000000003</v>
      </c>
      <c r="P3058" s="189">
        <v>0.45200000000000001</v>
      </c>
      <c r="Q3058" s="189">
        <v>0.33800000000000002</v>
      </c>
      <c r="R3058" s="189">
        <v>0.38500000000000001</v>
      </c>
      <c r="S3058" s="189">
        <v>7.2999999999999995E-2</v>
      </c>
      <c r="T3058" s="189">
        <v>0.1</v>
      </c>
      <c r="U3058" s="189">
        <v>5.0000000000000001E-3</v>
      </c>
      <c r="V3058" s="189">
        <v>1.4999999999999999E-2</v>
      </c>
      <c r="W3058" s="189">
        <v>0.06</v>
      </c>
      <c r="X3058" s="189">
        <v>8.4000000000000005E-2</v>
      </c>
      <c r="Y3058" s="189">
        <v>2E-3</v>
      </c>
      <c r="Z3058" s="189">
        <v>8.0000000000000002E-3</v>
      </c>
      <c r="AA3058" s="189">
        <v>3.3000000000000002E-2</v>
      </c>
      <c r="AB3058" s="189">
        <v>5.1999999999999998E-2</v>
      </c>
    </row>
    <row r="3059" spans="1:28" x14ac:dyDescent="0.25">
      <c r="A3059" s="94" t="s">
        <v>4572</v>
      </c>
      <c r="B3059" s="189" t="s">
        <v>143</v>
      </c>
      <c r="C3059" s="189">
        <v>0.5381526104417671</v>
      </c>
      <c r="D3059" s="189">
        <v>0.2971887550200803</v>
      </c>
      <c r="E3059" s="189">
        <v>4.8192771084337352E-2</v>
      </c>
      <c r="F3059" s="189" t="s">
        <v>143</v>
      </c>
      <c r="G3059" s="189">
        <v>9.2369477911646583E-2</v>
      </c>
      <c r="H3059" s="189">
        <v>8.0321285140562242E-3</v>
      </c>
      <c r="I3059" s="189">
        <v>1.6064257028112448E-2</v>
      </c>
      <c r="J3059" s="188">
        <v>1</v>
      </c>
      <c r="K3059" s="190">
        <v>249</v>
      </c>
      <c r="L3059" s="94"/>
      <c r="M3059" s="189" t="s">
        <v>143</v>
      </c>
      <c r="N3059" s="189" t="s">
        <v>143</v>
      </c>
      <c r="O3059" s="189">
        <v>0.47599999999999998</v>
      </c>
      <c r="P3059" s="189">
        <v>0.59899999999999998</v>
      </c>
      <c r="Q3059" s="189">
        <v>0.24399999999999999</v>
      </c>
      <c r="R3059" s="189">
        <v>0.35699999999999998</v>
      </c>
      <c r="S3059" s="189">
        <v>2.8000000000000001E-2</v>
      </c>
      <c r="T3059" s="189">
        <v>8.2000000000000003E-2</v>
      </c>
      <c r="U3059" s="189" t="s">
        <v>143</v>
      </c>
      <c r="V3059" s="189" t="s">
        <v>143</v>
      </c>
      <c r="W3059" s="189">
        <v>6.2E-2</v>
      </c>
      <c r="X3059" s="189">
        <v>0.13500000000000001</v>
      </c>
      <c r="Y3059" s="189">
        <v>2E-3</v>
      </c>
      <c r="Z3059" s="189">
        <v>2.9000000000000001E-2</v>
      </c>
      <c r="AA3059" s="189">
        <v>6.0000000000000001E-3</v>
      </c>
      <c r="AB3059" s="189">
        <v>4.1000000000000002E-2</v>
      </c>
    </row>
    <row r="3060" spans="1:28" x14ac:dyDescent="0.25">
      <c r="A3060" s="94" t="s">
        <v>4573</v>
      </c>
      <c r="B3060" s="189">
        <v>5.4027504911591355E-2</v>
      </c>
      <c r="C3060" s="189">
        <v>0.37318271119842827</v>
      </c>
      <c r="D3060" s="189">
        <v>0.24165029469548133</v>
      </c>
      <c r="E3060" s="189">
        <v>7.6817288801571709E-2</v>
      </c>
      <c r="F3060" s="189">
        <v>1.8762278978388999E-2</v>
      </c>
      <c r="G3060" s="189">
        <v>0.2080550098231827</v>
      </c>
      <c r="H3060" s="189">
        <v>1.37524557956778E-3</v>
      </c>
      <c r="I3060" s="189">
        <v>2.612966601178782E-2</v>
      </c>
      <c r="J3060" s="188">
        <v>1</v>
      </c>
      <c r="K3060" s="190">
        <v>10180</v>
      </c>
      <c r="L3060" s="94"/>
      <c r="M3060" s="189">
        <v>0.05</v>
      </c>
      <c r="N3060" s="189">
        <v>5.8999999999999997E-2</v>
      </c>
      <c r="O3060" s="189">
        <v>0.36399999999999999</v>
      </c>
      <c r="P3060" s="189">
        <v>0.38300000000000001</v>
      </c>
      <c r="Q3060" s="189">
        <v>0.23300000000000001</v>
      </c>
      <c r="R3060" s="189">
        <v>0.25</v>
      </c>
      <c r="S3060" s="189">
        <v>7.1999999999999995E-2</v>
      </c>
      <c r="T3060" s="189">
        <v>8.2000000000000003E-2</v>
      </c>
      <c r="U3060" s="189">
        <v>1.6E-2</v>
      </c>
      <c r="V3060" s="189">
        <v>2.1999999999999999E-2</v>
      </c>
      <c r="W3060" s="189">
        <v>0.2</v>
      </c>
      <c r="X3060" s="189">
        <v>0.216</v>
      </c>
      <c r="Y3060" s="189">
        <v>1E-3</v>
      </c>
      <c r="Z3060" s="189">
        <v>2E-3</v>
      </c>
      <c r="AA3060" s="189">
        <v>2.3E-2</v>
      </c>
      <c r="AB3060" s="189">
        <v>2.9000000000000001E-2</v>
      </c>
    </row>
    <row r="3061" spans="1:28" x14ac:dyDescent="0.25">
      <c r="A3061" s="94" t="s">
        <v>4574</v>
      </c>
      <c r="B3061" s="189" t="s">
        <v>143</v>
      </c>
      <c r="C3061" s="189">
        <v>0.48695652173913045</v>
      </c>
      <c r="D3061" s="189">
        <v>0.2318840579710145</v>
      </c>
      <c r="E3061" s="189">
        <v>0.11884057971014493</v>
      </c>
      <c r="F3061" s="189">
        <v>5.7971014492753624E-3</v>
      </c>
      <c r="G3061" s="189">
        <v>0.1391304347826087</v>
      </c>
      <c r="H3061" s="189">
        <v>2.8985507246376812E-3</v>
      </c>
      <c r="I3061" s="189">
        <v>1.4492753623188406E-2</v>
      </c>
      <c r="J3061" s="188">
        <v>0.99999999999999989</v>
      </c>
      <c r="K3061" s="190">
        <v>345</v>
      </c>
      <c r="L3061" s="94"/>
      <c r="M3061" s="189" t="s">
        <v>143</v>
      </c>
      <c r="N3061" s="189" t="s">
        <v>143</v>
      </c>
      <c r="O3061" s="189">
        <v>0.435</v>
      </c>
      <c r="P3061" s="189">
        <v>0.54</v>
      </c>
      <c r="Q3061" s="189">
        <v>0.19</v>
      </c>
      <c r="R3061" s="189">
        <v>0.27900000000000003</v>
      </c>
      <c r="S3061" s="189">
        <v>8.8999999999999996E-2</v>
      </c>
      <c r="T3061" s="189">
        <v>0.157</v>
      </c>
      <c r="U3061" s="189">
        <v>2E-3</v>
      </c>
      <c r="V3061" s="189">
        <v>2.1000000000000001E-2</v>
      </c>
      <c r="W3061" s="189">
        <v>0.107</v>
      </c>
      <c r="X3061" s="189">
        <v>0.18</v>
      </c>
      <c r="Y3061" s="189">
        <v>1E-3</v>
      </c>
      <c r="Z3061" s="189">
        <v>1.6E-2</v>
      </c>
      <c r="AA3061" s="189">
        <v>6.0000000000000001E-3</v>
      </c>
      <c r="AB3061" s="189">
        <v>3.3000000000000002E-2</v>
      </c>
    </row>
    <row r="3062" spans="1:28" x14ac:dyDescent="0.25">
      <c r="A3062" s="94" t="s">
        <v>4575</v>
      </c>
      <c r="B3062" s="189" t="s">
        <v>143</v>
      </c>
      <c r="C3062" s="189">
        <v>0.15207373271889402</v>
      </c>
      <c r="D3062" s="189">
        <v>0.18433179723502305</v>
      </c>
      <c r="E3062" s="189">
        <v>1.3824884792626729E-2</v>
      </c>
      <c r="F3062" s="189">
        <v>1.3824884792626729E-2</v>
      </c>
      <c r="G3062" s="189">
        <v>0.60368663594470051</v>
      </c>
      <c r="H3062" s="189">
        <v>4.608294930875576E-3</v>
      </c>
      <c r="I3062" s="189">
        <v>2.7649769585253458E-2</v>
      </c>
      <c r="J3062" s="188">
        <v>1</v>
      </c>
      <c r="K3062" s="190">
        <v>217</v>
      </c>
      <c r="L3062" s="94"/>
      <c r="M3062" s="189" t="s">
        <v>143</v>
      </c>
      <c r="N3062" s="189" t="s">
        <v>143</v>
      </c>
      <c r="O3062" s="189">
        <v>0.11</v>
      </c>
      <c r="P3062" s="189">
        <v>0.20599999999999999</v>
      </c>
      <c r="Q3062" s="189">
        <v>0.13800000000000001</v>
      </c>
      <c r="R3062" s="189">
        <v>0.24099999999999999</v>
      </c>
      <c r="S3062" s="189">
        <v>5.0000000000000001E-3</v>
      </c>
      <c r="T3062" s="189">
        <v>0.04</v>
      </c>
      <c r="U3062" s="189">
        <v>5.0000000000000001E-3</v>
      </c>
      <c r="V3062" s="189">
        <v>0.04</v>
      </c>
      <c r="W3062" s="189">
        <v>0.53700000000000003</v>
      </c>
      <c r="X3062" s="189">
        <v>0.66600000000000004</v>
      </c>
      <c r="Y3062" s="189">
        <v>1E-3</v>
      </c>
      <c r="Z3062" s="189">
        <v>2.5999999999999999E-2</v>
      </c>
      <c r="AA3062" s="189">
        <v>1.2999999999999999E-2</v>
      </c>
      <c r="AB3062" s="189">
        <v>5.8999999999999997E-2</v>
      </c>
    </row>
    <row r="3063" spans="1:28" x14ac:dyDescent="0.25">
      <c r="A3063" s="94" t="s">
        <v>4576</v>
      </c>
      <c r="B3063" s="189">
        <v>0.27591463414634149</v>
      </c>
      <c r="C3063" s="189">
        <v>6.0975609756097563E-3</v>
      </c>
      <c r="D3063" s="189">
        <v>0.64329268292682928</v>
      </c>
      <c r="E3063" s="189">
        <v>3.3536585365853661E-2</v>
      </c>
      <c r="F3063" s="189" t="s">
        <v>143</v>
      </c>
      <c r="G3063" s="189">
        <v>9.1463414634146336E-3</v>
      </c>
      <c r="H3063" s="189" t="s">
        <v>143</v>
      </c>
      <c r="I3063" s="189">
        <v>3.201219512195122E-2</v>
      </c>
      <c r="J3063" s="188">
        <v>1</v>
      </c>
      <c r="K3063" s="190">
        <v>656</v>
      </c>
      <c r="L3063" s="94"/>
      <c r="M3063" s="189">
        <v>0.24299999999999999</v>
      </c>
      <c r="N3063" s="189">
        <v>0.311</v>
      </c>
      <c r="O3063" s="189">
        <v>2E-3</v>
      </c>
      <c r="P3063" s="189">
        <v>1.6E-2</v>
      </c>
      <c r="Q3063" s="189">
        <v>0.60599999999999998</v>
      </c>
      <c r="R3063" s="189">
        <v>0.67900000000000005</v>
      </c>
      <c r="S3063" s="189">
        <v>2.1999999999999999E-2</v>
      </c>
      <c r="T3063" s="189">
        <v>0.05</v>
      </c>
      <c r="U3063" s="189" t="s">
        <v>143</v>
      </c>
      <c r="V3063" s="189" t="s">
        <v>143</v>
      </c>
      <c r="W3063" s="189">
        <v>4.0000000000000001E-3</v>
      </c>
      <c r="X3063" s="189">
        <v>0.02</v>
      </c>
      <c r="Y3063" s="189" t="s">
        <v>143</v>
      </c>
      <c r="Z3063" s="189" t="s">
        <v>143</v>
      </c>
      <c r="AA3063" s="189">
        <v>2.1000000000000001E-2</v>
      </c>
      <c r="AB3063" s="189">
        <v>4.8000000000000001E-2</v>
      </c>
    </row>
    <row r="3064" spans="1:28" x14ac:dyDescent="0.25">
      <c r="A3064" s="94" t="s">
        <v>4577</v>
      </c>
      <c r="B3064" s="189">
        <v>9.6829477292202232E-2</v>
      </c>
      <c r="C3064" s="189">
        <v>0.29477292202227934</v>
      </c>
      <c r="D3064" s="189">
        <v>0.23564695801199656</v>
      </c>
      <c r="E3064" s="189">
        <v>5.6555269922879174E-2</v>
      </c>
      <c r="F3064" s="189">
        <v>3.2562125107112254E-2</v>
      </c>
      <c r="G3064" s="189">
        <v>0.25535561268209084</v>
      </c>
      <c r="H3064" s="189" t="s">
        <v>143</v>
      </c>
      <c r="I3064" s="189">
        <v>2.8277634961439587E-2</v>
      </c>
      <c r="J3064" s="188">
        <v>0.99999999999999989</v>
      </c>
      <c r="K3064" s="190">
        <v>1167</v>
      </c>
      <c r="L3064" s="94"/>
      <c r="M3064" s="189">
        <v>8.1000000000000003E-2</v>
      </c>
      <c r="N3064" s="189">
        <v>0.115</v>
      </c>
      <c r="O3064" s="189">
        <v>0.26900000000000002</v>
      </c>
      <c r="P3064" s="189">
        <v>0.32200000000000001</v>
      </c>
      <c r="Q3064" s="189">
        <v>0.21199999999999999</v>
      </c>
      <c r="R3064" s="189">
        <v>0.26100000000000001</v>
      </c>
      <c r="S3064" s="189">
        <v>4.4999999999999998E-2</v>
      </c>
      <c r="T3064" s="189">
        <v>7.0999999999999994E-2</v>
      </c>
      <c r="U3064" s="189">
        <v>2.4E-2</v>
      </c>
      <c r="V3064" s="189">
        <v>4.3999999999999997E-2</v>
      </c>
      <c r="W3064" s="189">
        <v>0.23100000000000001</v>
      </c>
      <c r="X3064" s="189">
        <v>0.28100000000000003</v>
      </c>
      <c r="Y3064" s="189" t="s">
        <v>143</v>
      </c>
      <c r="Z3064" s="189" t="s">
        <v>143</v>
      </c>
      <c r="AA3064" s="189">
        <v>0.02</v>
      </c>
      <c r="AB3064" s="189">
        <v>3.9E-2</v>
      </c>
    </row>
    <row r="3065" spans="1:28" x14ac:dyDescent="0.25">
      <c r="A3065" s="94" t="s">
        <v>4578</v>
      </c>
      <c r="B3065" s="189">
        <v>0.28610354223433243</v>
      </c>
      <c r="C3065" s="189">
        <v>0.55108991825613074</v>
      </c>
      <c r="D3065" s="189">
        <v>7.833787465940055E-2</v>
      </c>
      <c r="E3065" s="189">
        <v>2.3841961852861037E-2</v>
      </c>
      <c r="F3065" s="189" t="s">
        <v>143</v>
      </c>
      <c r="G3065" s="189">
        <v>3.5422343324250684E-2</v>
      </c>
      <c r="H3065" s="189">
        <v>2.0435967302452314E-3</v>
      </c>
      <c r="I3065" s="189">
        <v>2.316076294277929E-2</v>
      </c>
      <c r="J3065" s="188">
        <v>0.99999999999999989</v>
      </c>
      <c r="K3065" s="190">
        <v>1468</v>
      </c>
      <c r="L3065" s="94"/>
      <c r="M3065" s="189">
        <v>0.26400000000000001</v>
      </c>
      <c r="N3065" s="189">
        <v>0.31</v>
      </c>
      <c r="O3065" s="189">
        <v>0.52600000000000002</v>
      </c>
      <c r="P3065" s="189">
        <v>0.57599999999999996</v>
      </c>
      <c r="Q3065" s="189">
        <v>6.6000000000000003E-2</v>
      </c>
      <c r="R3065" s="189">
        <v>9.2999999999999999E-2</v>
      </c>
      <c r="S3065" s="189">
        <v>1.7000000000000001E-2</v>
      </c>
      <c r="T3065" s="189">
        <v>3.3000000000000002E-2</v>
      </c>
      <c r="U3065" s="189" t="s">
        <v>143</v>
      </c>
      <c r="V3065" s="189" t="s">
        <v>143</v>
      </c>
      <c r="W3065" s="189">
        <v>2.7E-2</v>
      </c>
      <c r="X3065" s="189">
        <v>4.5999999999999999E-2</v>
      </c>
      <c r="Y3065" s="189">
        <v>1E-3</v>
      </c>
      <c r="Z3065" s="189">
        <v>6.0000000000000001E-3</v>
      </c>
      <c r="AA3065" s="189">
        <v>1.7000000000000001E-2</v>
      </c>
      <c r="AB3065" s="189">
        <v>3.2000000000000001E-2</v>
      </c>
    </row>
    <row r="3066" spans="1:28" x14ac:dyDescent="0.25">
      <c r="A3066" s="94" t="s">
        <v>4579</v>
      </c>
      <c r="B3066" s="189" t="s">
        <v>143</v>
      </c>
      <c r="C3066" s="189">
        <v>0.27652733118971062</v>
      </c>
      <c r="D3066" s="189">
        <v>0.30225080385852088</v>
      </c>
      <c r="E3066" s="189">
        <v>0.13183279742765272</v>
      </c>
      <c r="F3066" s="189">
        <v>9.6463022508038593E-3</v>
      </c>
      <c r="G3066" s="189">
        <v>0.24758842443729903</v>
      </c>
      <c r="H3066" s="189" t="s">
        <v>143</v>
      </c>
      <c r="I3066" s="189">
        <v>3.215434083601286E-2</v>
      </c>
      <c r="J3066" s="188">
        <v>1</v>
      </c>
      <c r="K3066" s="190">
        <v>311</v>
      </c>
      <c r="L3066" s="94"/>
      <c r="M3066" s="189" t="s">
        <v>143</v>
      </c>
      <c r="N3066" s="189" t="s">
        <v>143</v>
      </c>
      <c r="O3066" s="189">
        <v>0.23</v>
      </c>
      <c r="P3066" s="189">
        <v>0.32900000000000001</v>
      </c>
      <c r="Q3066" s="189">
        <v>0.254</v>
      </c>
      <c r="R3066" s="189">
        <v>0.35499999999999998</v>
      </c>
      <c r="S3066" s="189">
        <v>9.9000000000000005E-2</v>
      </c>
      <c r="T3066" s="189">
        <v>0.17399999999999999</v>
      </c>
      <c r="U3066" s="189">
        <v>3.0000000000000001E-3</v>
      </c>
      <c r="V3066" s="189">
        <v>2.8000000000000001E-2</v>
      </c>
      <c r="W3066" s="189">
        <v>0.20300000000000001</v>
      </c>
      <c r="X3066" s="189">
        <v>0.29799999999999999</v>
      </c>
      <c r="Y3066" s="189" t="s">
        <v>143</v>
      </c>
      <c r="Z3066" s="189" t="s">
        <v>143</v>
      </c>
      <c r="AA3066" s="189">
        <v>1.7999999999999999E-2</v>
      </c>
      <c r="AB3066" s="189">
        <v>5.8000000000000003E-2</v>
      </c>
    </row>
    <row r="3067" spans="1:28" x14ac:dyDescent="0.25">
      <c r="A3067" s="94" t="s">
        <v>4580</v>
      </c>
      <c r="B3067" s="189" t="s">
        <v>143</v>
      </c>
      <c r="C3067" s="189">
        <v>0.31740370898716119</v>
      </c>
      <c r="D3067" s="189">
        <v>0.19329529243937232</v>
      </c>
      <c r="E3067" s="189">
        <v>7.7032810271041363E-2</v>
      </c>
      <c r="F3067" s="189">
        <v>2.1398002853067047E-2</v>
      </c>
      <c r="G3067" s="189">
        <v>0.3594864479315264</v>
      </c>
      <c r="H3067" s="189">
        <v>7.1326676176890159E-4</v>
      </c>
      <c r="I3067" s="189">
        <v>3.0670470756062766E-2</v>
      </c>
      <c r="J3067" s="188">
        <v>1</v>
      </c>
      <c r="K3067" s="190">
        <v>1402</v>
      </c>
      <c r="L3067" s="94"/>
      <c r="M3067" s="189" t="s">
        <v>143</v>
      </c>
      <c r="N3067" s="189" t="s">
        <v>143</v>
      </c>
      <c r="O3067" s="189">
        <v>0.29399999999999998</v>
      </c>
      <c r="P3067" s="189">
        <v>0.34200000000000003</v>
      </c>
      <c r="Q3067" s="189">
        <v>0.17299999999999999</v>
      </c>
      <c r="R3067" s="189">
        <v>0.215</v>
      </c>
      <c r="S3067" s="189">
        <v>6.4000000000000001E-2</v>
      </c>
      <c r="T3067" s="189">
        <v>9.1999999999999998E-2</v>
      </c>
      <c r="U3067" s="189">
        <v>1.4999999999999999E-2</v>
      </c>
      <c r="V3067" s="189">
        <v>0.03</v>
      </c>
      <c r="W3067" s="189">
        <v>0.33500000000000002</v>
      </c>
      <c r="X3067" s="189">
        <v>0.38500000000000001</v>
      </c>
      <c r="Y3067" s="189">
        <v>0</v>
      </c>
      <c r="Z3067" s="189">
        <v>4.0000000000000001E-3</v>
      </c>
      <c r="AA3067" s="189">
        <v>2.3E-2</v>
      </c>
      <c r="AB3067" s="189">
        <v>4.1000000000000002E-2</v>
      </c>
    </row>
    <row r="3068" spans="1:28" x14ac:dyDescent="0.25">
      <c r="A3068" s="94" t="s">
        <v>4581</v>
      </c>
      <c r="B3068" s="189" t="s">
        <v>143</v>
      </c>
      <c r="C3068" s="189">
        <v>0.59707724425887265</v>
      </c>
      <c r="D3068" s="189">
        <v>0.27348643006263046</v>
      </c>
      <c r="E3068" s="189">
        <v>6.0542797494780795E-2</v>
      </c>
      <c r="F3068" s="189">
        <v>1.0438413361169102E-2</v>
      </c>
      <c r="G3068" s="189">
        <v>2.5052192066805846E-2</v>
      </c>
      <c r="H3068" s="189" t="s">
        <v>143</v>
      </c>
      <c r="I3068" s="189">
        <v>3.3402922755741124E-2</v>
      </c>
      <c r="J3068" s="188">
        <v>0.99999999999999989</v>
      </c>
      <c r="K3068" s="190">
        <v>479</v>
      </c>
      <c r="L3068" s="94"/>
      <c r="M3068" s="189" t="s">
        <v>143</v>
      </c>
      <c r="N3068" s="189" t="s">
        <v>143</v>
      </c>
      <c r="O3068" s="189">
        <v>0.55300000000000005</v>
      </c>
      <c r="P3068" s="189">
        <v>0.64</v>
      </c>
      <c r="Q3068" s="189">
        <v>0.23499999999999999</v>
      </c>
      <c r="R3068" s="189">
        <v>0.315</v>
      </c>
      <c r="S3068" s="189">
        <v>4.2000000000000003E-2</v>
      </c>
      <c r="T3068" s="189">
        <v>8.5999999999999993E-2</v>
      </c>
      <c r="U3068" s="189">
        <v>4.0000000000000001E-3</v>
      </c>
      <c r="V3068" s="189">
        <v>2.4E-2</v>
      </c>
      <c r="W3068" s="189">
        <v>1.4E-2</v>
      </c>
      <c r="X3068" s="189">
        <v>4.2999999999999997E-2</v>
      </c>
      <c r="Y3068" s="189" t="s">
        <v>143</v>
      </c>
      <c r="Z3068" s="189" t="s">
        <v>143</v>
      </c>
      <c r="AA3068" s="189">
        <v>2.1000000000000001E-2</v>
      </c>
      <c r="AB3068" s="189">
        <v>5.3999999999999999E-2</v>
      </c>
    </row>
    <row r="3069" spans="1:28" x14ac:dyDescent="0.25">
      <c r="A3069" s="94" t="s">
        <v>4582</v>
      </c>
      <c r="B3069" s="189" t="s">
        <v>143</v>
      </c>
      <c r="C3069" s="189">
        <v>0.27298050139275765</v>
      </c>
      <c r="D3069" s="189">
        <v>0.35376044568245124</v>
      </c>
      <c r="E3069" s="189">
        <v>0.11977715877437325</v>
      </c>
      <c r="F3069" s="189">
        <v>1.1142061281337047E-2</v>
      </c>
      <c r="G3069" s="189">
        <v>0.22284122562674094</v>
      </c>
      <c r="H3069" s="189" t="s">
        <v>143</v>
      </c>
      <c r="I3069" s="189">
        <v>1.9498607242339833E-2</v>
      </c>
      <c r="J3069" s="188">
        <v>1</v>
      </c>
      <c r="K3069" s="190">
        <v>359</v>
      </c>
      <c r="L3069" s="94"/>
      <c r="M3069" s="189" t="s">
        <v>143</v>
      </c>
      <c r="N3069" s="189" t="s">
        <v>143</v>
      </c>
      <c r="O3069" s="189">
        <v>0.22900000000000001</v>
      </c>
      <c r="P3069" s="189">
        <v>0.32100000000000001</v>
      </c>
      <c r="Q3069" s="189">
        <v>0.30599999999999999</v>
      </c>
      <c r="R3069" s="189">
        <v>0.40500000000000003</v>
      </c>
      <c r="S3069" s="189">
        <v>0.09</v>
      </c>
      <c r="T3069" s="189">
        <v>0.157</v>
      </c>
      <c r="U3069" s="189">
        <v>4.0000000000000001E-3</v>
      </c>
      <c r="V3069" s="189">
        <v>2.8000000000000001E-2</v>
      </c>
      <c r="W3069" s="189">
        <v>0.183</v>
      </c>
      <c r="X3069" s="189">
        <v>0.26900000000000002</v>
      </c>
      <c r="Y3069" s="189" t="s">
        <v>143</v>
      </c>
      <c r="Z3069" s="189" t="s">
        <v>143</v>
      </c>
      <c r="AA3069" s="189">
        <v>8.9999999999999993E-3</v>
      </c>
      <c r="AB3069" s="189">
        <v>0.04</v>
      </c>
    </row>
    <row r="3070" spans="1:28" x14ac:dyDescent="0.25">
      <c r="A3070" s="94" t="s">
        <v>4583</v>
      </c>
      <c r="B3070" s="189" t="s">
        <v>143</v>
      </c>
      <c r="C3070" s="189">
        <v>0.50541516245487361</v>
      </c>
      <c r="D3070" s="189">
        <v>0.1552346570397112</v>
      </c>
      <c r="E3070" s="189">
        <v>6.4981949458483748E-2</v>
      </c>
      <c r="F3070" s="189">
        <v>9.3862815884476536E-2</v>
      </c>
      <c r="G3070" s="189">
        <v>0.16245487364620939</v>
      </c>
      <c r="H3070" s="189" t="s">
        <v>143</v>
      </c>
      <c r="I3070" s="189">
        <v>1.8050541516245487E-2</v>
      </c>
      <c r="J3070" s="188">
        <v>1</v>
      </c>
      <c r="K3070" s="190">
        <v>277</v>
      </c>
      <c r="L3070" s="94"/>
      <c r="M3070" s="189" t="s">
        <v>143</v>
      </c>
      <c r="N3070" s="189" t="s">
        <v>143</v>
      </c>
      <c r="O3070" s="189">
        <v>0.44700000000000001</v>
      </c>
      <c r="P3070" s="189">
        <v>0.56399999999999995</v>
      </c>
      <c r="Q3070" s="189">
        <v>0.11700000000000001</v>
      </c>
      <c r="R3070" s="189">
        <v>0.20300000000000001</v>
      </c>
      <c r="S3070" s="189">
        <v>4.1000000000000002E-2</v>
      </c>
      <c r="T3070" s="189">
        <v>0.1</v>
      </c>
      <c r="U3070" s="189">
        <v>6.5000000000000002E-2</v>
      </c>
      <c r="V3070" s="189">
        <v>0.13400000000000001</v>
      </c>
      <c r="W3070" s="189">
        <v>0.124</v>
      </c>
      <c r="X3070" s="189">
        <v>0.21</v>
      </c>
      <c r="Y3070" s="189" t="s">
        <v>143</v>
      </c>
      <c r="Z3070" s="189" t="s">
        <v>143</v>
      </c>
      <c r="AA3070" s="189">
        <v>8.0000000000000002E-3</v>
      </c>
      <c r="AB3070" s="189">
        <v>4.2000000000000003E-2</v>
      </c>
    </row>
    <row r="3071" spans="1:28" x14ac:dyDescent="0.25">
      <c r="A3071" s="94" t="s">
        <v>4584</v>
      </c>
      <c r="B3071" s="189" t="s">
        <v>143</v>
      </c>
      <c r="C3071" s="189">
        <v>0.18823529411764706</v>
      </c>
      <c r="D3071" s="189">
        <v>0.19607843137254902</v>
      </c>
      <c r="E3071" s="189">
        <v>6.6666666666666666E-2</v>
      </c>
      <c r="F3071" s="189">
        <v>3.5294117647058823E-2</v>
      </c>
      <c r="G3071" s="189">
        <v>0.47058823529411764</v>
      </c>
      <c r="H3071" s="189">
        <v>3.9215686274509803E-3</v>
      </c>
      <c r="I3071" s="189">
        <v>3.9215686274509803E-2</v>
      </c>
      <c r="J3071" s="188">
        <v>0.99999999999999989</v>
      </c>
      <c r="K3071" s="190">
        <v>255</v>
      </c>
      <c r="L3071" s="94"/>
      <c r="M3071" s="189" t="s">
        <v>143</v>
      </c>
      <c r="N3071" s="189" t="s">
        <v>143</v>
      </c>
      <c r="O3071" s="189">
        <v>0.14499999999999999</v>
      </c>
      <c r="P3071" s="189">
        <v>0.24099999999999999</v>
      </c>
      <c r="Q3071" s="189">
        <v>0.152</v>
      </c>
      <c r="R3071" s="189">
        <v>0.249</v>
      </c>
      <c r="S3071" s="189">
        <v>4.2000000000000003E-2</v>
      </c>
      <c r="T3071" s="189">
        <v>0.104</v>
      </c>
      <c r="U3071" s="189">
        <v>1.9E-2</v>
      </c>
      <c r="V3071" s="189">
        <v>6.6000000000000003E-2</v>
      </c>
      <c r="W3071" s="189">
        <v>0.41</v>
      </c>
      <c r="X3071" s="189">
        <v>0.53200000000000003</v>
      </c>
      <c r="Y3071" s="189">
        <v>1E-3</v>
      </c>
      <c r="Z3071" s="189">
        <v>2.1999999999999999E-2</v>
      </c>
      <c r="AA3071" s="189">
        <v>2.1000000000000001E-2</v>
      </c>
      <c r="AB3071" s="189">
        <v>7.0999999999999994E-2</v>
      </c>
    </row>
    <row r="3072" spans="1:28" x14ac:dyDescent="0.25">
      <c r="A3072" s="94" t="s">
        <v>4585</v>
      </c>
      <c r="B3072" s="189" t="s">
        <v>143</v>
      </c>
      <c r="C3072" s="189">
        <v>0.444888178913738</v>
      </c>
      <c r="D3072" s="189">
        <v>0.347444089456869</v>
      </c>
      <c r="E3072" s="189">
        <v>6.7891373801916927E-2</v>
      </c>
      <c r="F3072" s="189">
        <v>2.2364217252396165E-2</v>
      </c>
      <c r="G3072" s="189">
        <v>9.8242811501597443E-2</v>
      </c>
      <c r="H3072" s="189" t="s">
        <v>143</v>
      </c>
      <c r="I3072" s="189">
        <v>1.9169329073482427E-2</v>
      </c>
      <c r="J3072" s="188">
        <v>0.99999999999999989</v>
      </c>
      <c r="K3072" s="190">
        <v>1252</v>
      </c>
      <c r="L3072" s="94"/>
      <c r="M3072" s="189" t="s">
        <v>143</v>
      </c>
      <c r="N3072" s="189" t="s">
        <v>143</v>
      </c>
      <c r="O3072" s="189">
        <v>0.41799999999999998</v>
      </c>
      <c r="P3072" s="189">
        <v>0.47299999999999998</v>
      </c>
      <c r="Q3072" s="189">
        <v>0.32200000000000001</v>
      </c>
      <c r="R3072" s="189">
        <v>0.374</v>
      </c>
      <c r="S3072" s="189">
        <v>5.5E-2</v>
      </c>
      <c r="T3072" s="189">
        <v>8.3000000000000004E-2</v>
      </c>
      <c r="U3072" s="189">
        <v>1.6E-2</v>
      </c>
      <c r="V3072" s="189">
        <v>3.2000000000000001E-2</v>
      </c>
      <c r="W3072" s="189">
        <v>8.3000000000000004E-2</v>
      </c>
      <c r="X3072" s="189">
        <v>0.11600000000000001</v>
      </c>
      <c r="Y3072" s="189" t="s">
        <v>143</v>
      </c>
      <c r="Z3072" s="189" t="s">
        <v>143</v>
      </c>
      <c r="AA3072" s="189">
        <v>1.2999999999999999E-2</v>
      </c>
      <c r="AB3072" s="189">
        <v>2.8000000000000001E-2</v>
      </c>
    </row>
    <row r="3073" spans="1:28" x14ac:dyDescent="0.25">
      <c r="A3073" s="94" t="s">
        <v>4586</v>
      </c>
      <c r="B3073" s="189" t="s">
        <v>143</v>
      </c>
      <c r="C3073" s="189">
        <v>0.62745098039215685</v>
      </c>
      <c r="D3073" s="189">
        <v>0.23921568627450981</v>
      </c>
      <c r="E3073" s="189">
        <v>5.0980392156862744E-2</v>
      </c>
      <c r="F3073" s="189">
        <v>7.8431372549019607E-3</v>
      </c>
      <c r="G3073" s="189">
        <v>6.2745098039215685E-2</v>
      </c>
      <c r="H3073" s="189" t="s">
        <v>143</v>
      </c>
      <c r="I3073" s="189">
        <v>1.1764705882352941E-2</v>
      </c>
      <c r="J3073" s="188">
        <v>1</v>
      </c>
      <c r="K3073" s="190">
        <v>255</v>
      </c>
      <c r="L3073" s="94"/>
      <c r="M3073" s="189" t="s">
        <v>143</v>
      </c>
      <c r="N3073" s="189" t="s">
        <v>143</v>
      </c>
      <c r="O3073" s="189">
        <v>0.56699999999999995</v>
      </c>
      <c r="P3073" s="189">
        <v>0.68400000000000005</v>
      </c>
      <c r="Q3073" s="189">
        <v>0.191</v>
      </c>
      <c r="R3073" s="189">
        <v>0.29499999999999998</v>
      </c>
      <c r="S3073" s="189">
        <v>0.03</v>
      </c>
      <c r="T3073" s="189">
        <v>8.5000000000000006E-2</v>
      </c>
      <c r="U3073" s="189">
        <v>2E-3</v>
      </c>
      <c r="V3073" s="189">
        <v>2.8000000000000001E-2</v>
      </c>
      <c r="W3073" s="189">
        <v>3.9E-2</v>
      </c>
      <c r="X3073" s="189">
        <v>9.9000000000000005E-2</v>
      </c>
      <c r="Y3073" s="189" t="s">
        <v>143</v>
      </c>
      <c r="Z3073" s="189" t="s">
        <v>143</v>
      </c>
      <c r="AA3073" s="189">
        <v>4.0000000000000001E-3</v>
      </c>
      <c r="AB3073" s="189">
        <v>3.4000000000000002E-2</v>
      </c>
    </row>
    <row r="3074" spans="1:28" x14ac:dyDescent="0.25">
      <c r="A3074" s="94" t="s">
        <v>4587</v>
      </c>
      <c r="B3074" s="189">
        <v>5.9129838985954093E-2</v>
      </c>
      <c r="C3074" s="189">
        <v>0.34868105515587527</v>
      </c>
      <c r="D3074" s="189">
        <v>0.24624871531346351</v>
      </c>
      <c r="E3074" s="189">
        <v>9.1127098321342928E-2</v>
      </c>
      <c r="F3074" s="189">
        <v>1.4868105515587531E-2</v>
      </c>
      <c r="G3074" s="189">
        <v>0.21719767043508051</v>
      </c>
      <c r="H3074" s="189">
        <v>4.1109969167523125E-4</v>
      </c>
      <c r="I3074" s="189">
        <v>2.2336416581020896E-2</v>
      </c>
      <c r="J3074" s="188">
        <v>0.99999999999999989</v>
      </c>
      <c r="K3074" s="190">
        <v>14595</v>
      </c>
      <c r="L3074" s="94"/>
      <c r="M3074" s="189">
        <v>5.5E-2</v>
      </c>
      <c r="N3074" s="189">
        <v>6.3E-2</v>
      </c>
      <c r="O3074" s="189">
        <v>0.34100000000000003</v>
      </c>
      <c r="P3074" s="189">
        <v>0.35599999999999998</v>
      </c>
      <c r="Q3074" s="189">
        <v>0.23899999999999999</v>
      </c>
      <c r="R3074" s="189">
        <v>0.253</v>
      </c>
      <c r="S3074" s="189">
        <v>8.6999999999999994E-2</v>
      </c>
      <c r="T3074" s="189">
        <v>9.6000000000000002E-2</v>
      </c>
      <c r="U3074" s="189">
        <v>1.2999999999999999E-2</v>
      </c>
      <c r="V3074" s="189">
        <v>1.7000000000000001E-2</v>
      </c>
      <c r="W3074" s="189">
        <v>0.21099999999999999</v>
      </c>
      <c r="X3074" s="189">
        <v>0.224</v>
      </c>
      <c r="Y3074" s="189">
        <v>0</v>
      </c>
      <c r="Z3074" s="189">
        <v>1E-3</v>
      </c>
      <c r="AA3074" s="189">
        <v>0.02</v>
      </c>
      <c r="AB3074" s="189">
        <v>2.5000000000000001E-2</v>
      </c>
    </row>
    <row r="3075" spans="1:28" x14ac:dyDescent="0.25">
      <c r="A3075" s="94" t="s">
        <v>4588</v>
      </c>
      <c r="B3075" s="189" t="s">
        <v>143</v>
      </c>
      <c r="C3075" s="189">
        <v>0.38914027149321267</v>
      </c>
      <c r="D3075" s="189">
        <v>0.27149321266968324</v>
      </c>
      <c r="E3075" s="189">
        <v>0.11990950226244344</v>
      </c>
      <c r="F3075" s="189">
        <v>6.7873303167420816E-3</v>
      </c>
      <c r="G3075" s="189">
        <v>0.20135746606334842</v>
      </c>
      <c r="H3075" s="189" t="s">
        <v>143</v>
      </c>
      <c r="I3075" s="189">
        <v>1.1312217194570135E-2</v>
      </c>
      <c r="J3075" s="188">
        <v>1</v>
      </c>
      <c r="K3075" s="190">
        <v>442</v>
      </c>
      <c r="L3075" s="94"/>
      <c r="M3075" s="189" t="s">
        <v>143</v>
      </c>
      <c r="N3075" s="189" t="s">
        <v>143</v>
      </c>
      <c r="O3075" s="189">
        <v>0.34499999999999997</v>
      </c>
      <c r="P3075" s="189">
        <v>0.435</v>
      </c>
      <c r="Q3075" s="189">
        <v>0.23200000000000001</v>
      </c>
      <c r="R3075" s="189">
        <v>0.315</v>
      </c>
      <c r="S3075" s="189">
        <v>9.2999999999999999E-2</v>
      </c>
      <c r="T3075" s="189">
        <v>0.154</v>
      </c>
      <c r="U3075" s="189">
        <v>2E-3</v>
      </c>
      <c r="V3075" s="189">
        <v>0.02</v>
      </c>
      <c r="W3075" s="189">
        <v>0.16700000000000001</v>
      </c>
      <c r="X3075" s="189">
        <v>0.24099999999999999</v>
      </c>
      <c r="Y3075" s="189" t="s">
        <v>143</v>
      </c>
      <c r="Z3075" s="189" t="s">
        <v>143</v>
      </c>
      <c r="AA3075" s="189">
        <v>5.0000000000000001E-3</v>
      </c>
      <c r="AB3075" s="189">
        <v>2.5999999999999999E-2</v>
      </c>
    </row>
    <row r="3076" spans="1:28" x14ac:dyDescent="0.25">
      <c r="A3076" s="94" t="s">
        <v>4589</v>
      </c>
      <c r="B3076" s="189" t="s">
        <v>143</v>
      </c>
      <c r="C3076" s="189">
        <v>0.14492753623188406</v>
      </c>
      <c r="D3076" s="189">
        <v>0.2</v>
      </c>
      <c r="E3076" s="189">
        <v>0.10434782608695652</v>
      </c>
      <c r="F3076" s="189">
        <v>1.7391304347826087E-2</v>
      </c>
      <c r="G3076" s="189">
        <v>0.50144927536231887</v>
      </c>
      <c r="H3076" s="189" t="s">
        <v>143</v>
      </c>
      <c r="I3076" s="189">
        <v>3.1884057971014491E-2</v>
      </c>
      <c r="J3076" s="188">
        <v>1</v>
      </c>
      <c r="K3076" s="190">
        <v>345</v>
      </c>
      <c r="L3076" s="94"/>
      <c r="M3076" s="189" t="s">
        <v>143</v>
      </c>
      <c r="N3076" s="189" t="s">
        <v>143</v>
      </c>
      <c r="O3076" s="189">
        <v>0.112</v>
      </c>
      <c r="P3076" s="189">
        <v>0.186</v>
      </c>
      <c r="Q3076" s="189">
        <v>0.161</v>
      </c>
      <c r="R3076" s="189">
        <v>0.245</v>
      </c>
      <c r="S3076" s="189">
        <v>7.5999999999999998E-2</v>
      </c>
      <c r="T3076" s="189">
        <v>0.14099999999999999</v>
      </c>
      <c r="U3076" s="189">
        <v>8.0000000000000002E-3</v>
      </c>
      <c r="V3076" s="189">
        <v>3.6999999999999998E-2</v>
      </c>
      <c r="W3076" s="189">
        <v>0.44900000000000001</v>
      </c>
      <c r="X3076" s="189">
        <v>0.55400000000000005</v>
      </c>
      <c r="Y3076" s="189" t="s">
        <v>143</v>
      </c>
      <c r="Z3076" s="189" t="s">
        <v>143</v>
      </c>
      <c r="AA3076" s="189">
        <v>1.7999999999999999E-2</v>
      </c>
      <c r="AB3076" s="189">
        <v>5.6000000000000001E-2</v>
      </c>
    </row>
    <row r="3077" spans="1:28" x14ac:dyDescent="0.25">
      <c r="A3077" s="94" t="s">
        <v>4590</v>
      </c>
      <c r="B3077" s="189">
        <v>0.6875</v>
      </c>
      <c r="C3077" s="189">
        <v>1.2254901960784314E-3</v>
      </c>
      <c r="D3077" s="189">
        <v>0.25612745098039214</v>
      </c>
      <c r="E3077" s="189">
        <v>2.8186274509803922E-2</v>
      </c>
      <c r="F3077" s="189">
        <v>8.5784313725490204E-3</v>
      </c>
      <c r="G3077" s="189">
        <v>7.3529411764705881E-3</v>
      </c>
      <c r="H3077" s="189" t="s">
        <v>143</v>
      </c>
      <c r="I3077" s="189">
        <v>1.1029411764705883E-2</v>
      </c>
      <c r="J3077" s="188">
        <v>0.99999999999999989</v>
      </c>
      <c r="K3077" s="190">
        <v>816</v>
      </c>
      <c r="L3077" s="94"/>
      <c r="M3077" s="189">
        <v>0.65500000000000003</v>
      </c>
      <c r="N3077" s="189">
        <v>0.71799999999999997</v>
      </c>
      <c r="O3077" s="189">
        <v>0</v>
      </c>
      <c r="P3077" s="189">
        <v>7.0000000000000001E-3</v>
      </c>
      <c r="Q3077" s="189">
        <v>0.22700000000000001</v>
      </c>
      <c r="R3077" s="189">
        <v>0.28699999999999998</v>
      </c>
      <c r="S3077" s="189">
        <v>1.9E-2</v>
      </c>
      <c r="T3077" s="189">
        <v>4.2000000000000003E-2</v>
      </c>
      <c r="U3077" s="189">
        <v>4.0000000000000001E-3</v>
      </c>
      <c r="V3077" s="189">
        <v>1.7999999999999999E-2</v>
      </c>
      <c r="W3077" s="189">
        <v>3.0000000000000001E-3</v>
      </c>
      <c r="X3077" s="189">
        <v>1.6E-2</v>
      </c>
      <c r="Y3077" s="189" t="s">
        <v>143</v>
      </c>
      <c r="Z3077" s="189" t="s">
        <v>143</v>
      </c>
      <c r="AA3077" s="189">
        <v>6.0000000000000001E-3</v>
      </c>
      <c r="AB3077" s="189">
        <v>2.1000000000000001E-2</v>
      </c>
    </row>
    <row r="3078" spans="1:28" x14ac:dyDescent="0.25">
      <c r="A3078" s="94" t="s">
        <v>4591</v>
      </c>
      <c r="B3078" s="189">
        <v>8.7708462013588631E-2</v>
      </c>
      <c r="C3078" s="189">
        <v>0.29586164298949968</v>
      </c>
      <c r="D3078" s="189">
        <v>0.25138974675725756</v>
      </c>
      <c r="E3078" s="189">
        <v>7.8443483631871522E-2</v>
      </c>
      <c r="F3078" s="189">
        <v>2.5941939468807906E-2</v>
      </c>
      <c r="G3078" s="189">
        <v>0.24088943792464484</v>
      </c>
      <c r="H3078" s="189">
        <v>1.2353304508956147E-3</v>
      </c>
      <c r="I3078" s="189">
        <v>1.8529956763434219E-2</v>
      </c>
      <c r="J3078" s="188">
        <v>1</v>
      </c>
      <c r="K3078" s="190">
        <v>1619</v>
      </c>
      <c r="L3078" s="94"/>
      <c r="M3078" s="189">
        <v>7.4999999999999997E-2</v>
      </c>
      <c r="N3078" s="189">
        <v>0.10199999999999999</v>
      </c>
      <c r="O3078" s="189">
        <v>0.27400000000000002</v>
      </c>
      <c r="P3078" s="189">
        <v>0.31900000000000001</v>
      </c>
      <c r="Q3078" s="189">
        <v>0.23100000000000001</v>
      </c>
      <c r="R3078" s="189">
        <v>0.27300000000000002</v>
      </c>
      <c r="S3078" s="189">
        <v>6.6000000000000003E-2</v>
      </c>
      <c r="T3078" s="189">
        <v>9.2999999999999999E-2</v>
      </c>
      <c r="U3078" s="189">
        <v>1.9E-2</v>
      </c>
      <c r="V3078" s="189">
        <v>3.5000000000000003E-2</v>
      </c>
      <c r="W3078" s="189">
        <v>0.221</v>
      </c>
      <c r="X3078" s="189">
        <v>0.26200000000000001</v>
      </c>
      <c r="Y3078" s="189">
        <v>0</v>
      </c>
      <c r="Z3078" s="189">
        <v>4.0000000000000001E-3</v>
      </c>
      <c r="AA3078" s="189">
        <v>1.2999999999999999E-2</v>
      </c>
      <c r="AB3078" s="189">
        <v>2.5999999999999999E-2</v>
      </c>
    </row>
    <row r="3079" spans="1:28" x14ac:dyDescent="0.25">
      <c r="A3079" s="94" t="s">
        <v>4592</v>
      </c>
      <c r="B3079" s="189">
        <v>0.32019002375296912</v>
      </c>
      <c r="C3079" s="189">
        <v>0.52541567695961999</v>
      </c>
      <c r="D3079" s="189">
        <v>7.1258907363420429E-2</v>
      </c>
      <c r="E3079" s="189">
        <v>1.8052256532066508E-2</v>
      </c>
      <c r="F3079" s="189">
        <v>4.7505938242280285E-4</v>
      </c>
      <c r="G3079" s="189">
        <v>4.2755344418052253E-2</v>
      </c>
      <c r="H3079" s="189">
        <v>4.7505938242280285E-4</v>
      </c>
      <c r="I3079" s="189">
        <v>2.1377672209026127E-2</v>
      </c>
      <c r="J3079" s="188">
        <v>1</v>
      </c>
      <c r="K3079" s="190">
        <v>2105</v>
      </c>
      <c r="L3079" s="94"/>
      <c r="M3079" s="189">
        <v>0.30099999999999999</v>
      </c>
      <c r="N3079" s="189">
        <v>0.34</v>
      </c>
      <c r="O3079" s="189">
        <v>0.504</v>
      </c>
      <c r="P3079" s="189">
        <v>0.54700000000000004</v>
      </c>
      <c r="Q3079" s="189">
        <v>6.0999999999999999E-2</v>
      </c>
      <c r="R3079" s="189">
        <v>8.3000000000000004E-2</v>
      </c>
      <c r="S3079" s="189">
        <v>1.2999999999999999E-2</v>
      </c>
      <c r="T3079" s="189">
        <v>2.5000000000000001E-2</v>
      </c>
      <c r="U3079" s="189">
        <v>0</v>
      </c>
      <c r="V3079" s="189">
        <v>3.0000000000000001E-3</v>
      </c>
      <c r="W3079" s="189">
        <v>3.5000000000000003E-2</v>
      </c>
      <c r="X3079" s="189">
        <v>5.1999999999999998E-2</v>
      </c>
      <c r="Y3079" s="189">
        <v>0</v>
      </c>
      <c r="Z3079" s="189">
        <v>3.0000000000000001E-3</v>
      </c>
      <c r="AA3079" s="189">
        <v>1.6E-2</v>
      </c>
      <c r="AB3079" s="189">
        <v>2.8000000000000001E-2</v>
      </c>
    </row>
    <row r="3080" spans="1:28" x14ac:dyDescent="0.25">
      <c r="A3080" s="94" t="s">
        <v>4593</v>
      </c>
      <c r="B3080" s="189" t="s">
        <v>143</v>
      </c>
      <c r="C3080" s="189">
        <v>0.27033492822966509</v>
      </c>
      <c r="D3080" s="189">
        <v>0.30861244019138756</v>
      </c>
      <c r="E3080" s="189">
        <v>0.16028708133971292</v>
      </c>
      <c r="F3080" s="189">
        <v>9.5693779904306216E-3</v>
      </c>
      <c r="G3080" s="189">
        <v>0.21770334928229665</v>
      </c>
      <c r="H3080" s="189" t="s">
        <v>143</v>
      </c>
      <c r="I3080" s="189">
        <v>3.3492822966507178E-2</v>
      </c>
      <c r="J3080" s="188">
        <v>1</v>
      </c>
      <c r="K3080" s="190">
        <v>418</v>
      </c>
      <c r="L3080" s="94"/>
      <c r="M3080" s="189" t="s">
        <v>143</v>
      </c>
      <c r="N3080" s="189" t="s">
        <v>143</v>
      </c>
      <c r="O3080" s="189">
        <v>0.23</v>
      </c>
      <c r="P3080" s="189">
        <v>0.315</v>
      </c>
      <c r="Q3080" s="189">
        <v>0.26600000000000001</v>
      </c>
      <c r="R3080" s="189">
        <v>0.35399999999999998</v>
      </c>
      <c r="S3080" s="189">
        <v>0.128</v>
      </c>
      <c r="T3080" s="189">
        <v>0.19900000000000001</v>
      </c>
      <c r="U3080" s="189">
        <v>4.0000000000000001E-3</v>
      </c>
      <c r="V3080" s="189">
        <v>2.4E-2</v>
      </c>
      <c r="W3080" s="189">
        <v>0.18099999999999999</v>
      </c>
      <c r="X3080" s="189">
        <v>0.26</v>
      </c>
      <c r="Y3080" s="189" t="s">
        <v>143</v>
      </c>
      <c r="Z3080" s="189" t="s">
        <v>143</v>
      </c>
      <c r="AA3080" s="189">
        <v>0.02</v>
      </c>
      <c r="AB3080" s="189">
        <v>5.5E-2</v>
      </c>
    </row>
    <row r="3081" spans="1:28" x14ac:dyDescent="0.25">
      <c r="A3081" s="94" t="s">
        <v>4594</v>
      </c>
      <c r="B3081" s="189" t="s">
        <v>143</v>
      </c>
      <c r="C3081" s="189">
        <v>0.28614072494669507</v>
      </c>
      <c r="D3081" s="189">
        <v>0.22302771855010661</v>
      </c>
      <c r="E3081" s="189">
        <v>0.1138592750533049</v>
      </c>
      <c r="F3081" s="189">
        <v>1.535181236673774E-2</v>
      </c>
      <c r="G3081" s="189">
        <v>0.34243070362473349</v>
      </c>
      <c r="H3081" s="189" t="s">
        <v>143</v>
      </c>
      <c r="I3081" s="189">
        <v>1.9189765458422176E-2</v>
      </c>
      <c r="J3081" s="188">
        <v>1</v>
      </c>
      <c r="K3081" s="190">
        <v>2345</v>
      </c>
      <c r="L3081" s="94"/>
      <c r="M3081" s="189" t="s">
        <v>143</v>
      </c>
      <c r="N3081" s="189" t="s">
        <v>143</v>
      </c>
      <c r="O3081" s="189">
        <v>0.26800000000000002</v>
      </c>
      <c r="P3081" s="189">
        <v>0.30499999999999999</v>
      </c>
      <c r="Q3081" s="189">
        <v>0.20699999999999999</v>
      </c>
      <c r="R3081" s="189">
        <v>0.24</v>
      </c>
      <c r="S3081" s="189">
        <v>0.10199999999999999</v>
      </c>
      <c r="T3081" s="189">
        <v>0.127</v>
      </c>
      <c r="U3081" s="189">
        <v>1.0999999999999999E-2</v>
      </c>
      <c r="V3081" s="189">
        <v>2.1000000000000001E-2</v>
      </c>
      <c r="W3081" s="189">
        <v>0.32300000000000001</v>
      </c>
      <c r="X3081" s="189">
        <v>0.36199999999999999</v>
      </c>
      <c r="Y3081" s="189" t="s">
        <v>143</v>
      </c>
      <c r="Z3081" s="189" t="s">
        <v>143</v>
      </c>
      <c r="AA3081" s="189">
        <v>1.4E-2</v>
      </c>
      <c r="AB3081" s="189">
        <v>2.5999999999999999E-2</v>
      </c>
    </row>
    <row r="3082" spans="1:28" x14ac:dyDescent="0.25">
      <c r="A3082" s="94" t="s">
        <v>4595</v>
      </c>
      <c r="B3082" s="189" t="s">
        <v>143</v>
      </c>
      <c r="C3082" s="189">
        <v>0.60119047619047616</v>
      </c>
      <c r="D3082" s="189">
        <v>0.29166666666666669</v>
      </c>
      <c r="E3082" s="189">
        <v>5.7539682539682536E-2</v>
      </c>
      <c r="F3082" s="189">
        <v>1.984126984126984E-3</v>
      </c>
      <c r="G3082" s="189">
        <v>2.5793650793650792E-2</v>
      </c>
      <c r="H3082" s="189" t="s">
        <v>143</v>
      </c>
      <c r="I3082" s="189">
        <v>2.1825396825396824E-2</v>
      </c>
      <c r="J3082" s="188">
        <v>1</v>
      </c>
      <c r="K3082" s="190">
        <v>504</v>
      </c>
      <c r="L3082" s="94"/>
      <c r="M3082" s="189" t="s">
        <v>143</v>
      </c>
      <c r="N3082" s="189" t="s">
        <v>143</v>
      </c>
      <c r="O3082" s="189">
        <v>0.55800000000000005</v>
      </c>
      <c r="P3082" s="189">
        <v>0.64300000000000002</v>
      </c>
      <c r="Q3082" s="189">
        <v>0.254</v>
      </c>
      <c r="R3082" s="189">
        <v>0.33300000000000002</v>
      </c>
      <c r="S3082" s="189">
        <v>0.04</v>
      </c>
      <c r="T3082" s="189">
        <v>8.1000000000000003E-2</v>
      </c>
      <c r="U3082" s="189">
        <v>0</v>
      </c>
      <c r="V3082" s="189">
        <v>1.0999999999999999E-2</v>
      </c>
      <c r="W3082" s="189">
        <v>1.4999999999999999E-2</v>
      </c>
      <c r="X3082" s="189">
        <v>4.3999999999999997E-2</v>
      </c>
      <c r="Y3082" s="189" t="s">
        <v>143</v>
      </c>
      <c r="Z3082" s="189" t="s">
        <v>143</v>
      </c>
      <c r="AA3082" s="189">
        <v>1.2E-2</v>
      </c>
      <c r="AB3082" s="189">
        <v>3.9E-2</v>
      </c>
    </row>
    <row r="3083" spans="1:28" x14ac:dyDescent="0.25">
      <c r="A3083" s="94" t="s">
        <v>4596</v>
      </c>
      <c r="B3083" s="189" t="s">
        <v>143</v>
      </c>
      <c r="C3083" s="189">
        <v>0.26666666666666666</v>
      </c>
      <c r="D3083" s="189">
        <v>0.29814814814814816</v>
      </c>
      <c r="E3083" s="189">
        <v>0.11296296296296296</v>
      </c>
      <c r="F3083" s="189">
        <v>1.6666666666666666E-2</v>
      </c>
      <c r="G3083" s="189">
        <v>0.2722222222222222</v>
      </c>
      <c r="H3083" s="189">
        <v>1.8518518518518519E-3</v>
      </c>
      <c r="I3083" s="189">
        <v>3.1481481481481478E-2</v>
      </c>
      <c r="J3083" s="188">
        <v>1.0000000000000002</v>
      </c>
      <c r="K3083" s="190">
        <v>540</v>
      </c>
      <c r="L3083" s="94"/>
      <c r="M3083" s="189" t="s">
        <v>143</v>
      </c>
      <c r="N3083" s="189" t="s">
        <v>143</v>
      </c>
      <c r="O3083" s="189">
        <v>0.23100000000000001</v>
      </c>
      <c r="P3083" s="189">
        <v>0.30599999999999999</v>
      </c>
      <c r="Q3083" s="189">
        <v>0.26100000000000001</v>
      </c>
      <c r="R3083" s="189">
        <v>0.33800000000000002</v>
      </c>
      <c r="S3083" s="189">
        <v>8.8999999999999996E-2</v>
      </c>
      <c r="T3083" s="189">
        <v>0.14199999999999999</v>
      </c>
      <c r="U3083" s="189">
        <v>8.9999999999999993E-3</v>
      </c>
      <c r="V3083" s="189">
        <v>3.1E-2</v>
      </c>
      <c r="W3083" s="189">
        <v>0.23599999999999999</v>
      </c>
      <c r="X3083" s="189">
        <v>0.311</v>
      </c>
      <c r="Y3083" s="189">
        <v>0</v>
      </c>
      <c r="Z3083" s="189">
        <v>0.01</v>
      </c>
      <c r="AA3083" s="189">
        <v>0.02</v>
      </c>
      <c r="AB3083" s="189">
        <v>0.05</v>
      </c>
    </row>
    <row r="3084" spans="1:28" x14ac:dyDescent="0.25">
      <c r="A3084" s="94" t="s">
        <v>4597</v>
      </c>
      <c r="B3084" s="189" t="s">
        <v>143</v>
      </c>
      <c r="C3084" s="189">
        <v>0.39641943734015345</v>
      </c>
      <c r="D3084" s="189">
        <v>0.22250639386189258</v>
      </c>
      <c r="E3084" s="189">
        <v>6.9053708439897693E-2</v>
      </c>
      <c r="F3084" s="189">
        <v>7.9283887468030695E-2</v>
      </c>
      <c r="G3084" s="189">
        <v>0.22506393861892582</v>
      </c>
      <c r="H3084" s="189" t="s">
        <v>143</v>
      </c>
      <c r="I3084" s="189">
        <v>7.6726342710997444E-3</v>
      </c>
      <c r="J3084" s="188">
        <v>1</v>
      </c>
      <c r="K3084" s="190">
        <v>391</v>
      </c>
      <c r="L3084" s="94"/>
      <c r="M3084" s="189" t="s">
        <v>143</v>
      </c>
      <c r="N3084" s="189" t="s">
        <v>143</v>
      </c>
      <c r="O3084" s="189">
        <v>0.34899999999999998</v>
      </c>
      <c r="P3084" s="189">
        <v>0.44600000000000001</v>
      </c>
      <c r="Q3084" s="189">
        <v>0.184</v>
      </c>
      <c r="R3084" s="189">
        <v>0.26600000000000001</v>
      </c>
      <c r="S3084" s="189">
        <v>4.8000000000000001E-2</v>
      </c>
      <c r="T3084" s="189">
        <v>9.9000000000000005E-2</v>
      </c>
      <c r="U3084" s="189">
        <v>5.6000000000000001E-2</v>
      </c>
      <c r="V3084" s="189">
        <v>0.11</v>
      </c>
      <c r="W3084" s="189">
        <v>0.186</v>
      </c>
      <c r="X3084" s="189">
        <v>0.26900000000000002</v>
      </c>
      <c r="Y3084" s="189" t="s">
        <v>143</v>
      </c>
      <c r="Z3084" s="189" t="s">
        <v>143</v>
      </c>
      <c r="AA3084" s="189">
        <v>3.0000000000000001E-3</v>
      </c>
      <c r="AB3084" s="189">
        <v>2.1999999999999999E-2</v>
      </c>
    </row>
    <row r="3085" spans="1:28" x14ac:dyDescent="0.25">
      <c r="A3085" s="94" t="s">
        <v>4598</v>
      </c>
      <c r="B3085" s="189" t="s">
        <v>143</v>
      </c>
      <c r="C3085" s="189">
        <v>0.16620498614958448</v>
      </c>
      <c r="D3085" s="189">
        <v>0.22714681440443213</v>
      </c>
      <c r="E3085" s="189">
        <v>6.9252077562326875E-2</v>
      </c>
      <c r="F3085" s="189">
        <v>2.2160664819944598E-2</v>
      </c>
      <c r="G3085" s="189">
        <v>0.49861495844875348</v>
      </c>
      <c r="H3085" s="189" t="s">
        <v>143</v>
      </c>
      <c r="I3085" s="189">
        <v>1.662049861495845E-2</v>
      </c>
      <c r="J3085" s="188">
        <v>1</v>
      </c>
      <c r="K3085" s="190">
        <v>361</v>
      </c>
      <c r="L3085" s="94"/>
      <c r="M3085" s="189" t="s">
        <v>143</v>
      </c>
      <c r="N3085" s="189" t="s">
        <v>143</v>
      </c>
      <c r="O3085" s="189">
        <v>0.13100000000000001</v>
      </c>
      <c r="P3085" s="189">
        <v>0.20799999999999999</v>
      </c>
      <c r="Q3085" s="189">
        <v>0.187</v>
      </c>
      <c r="R3085" s="189">
        <v>0.27300000000000002</v>
      </c>
      <c r="S3085" s="189">
        <v>4.7E-2</v>
      </c>
      <c r="T3085" s="189">
        <v>0.1</v>
      </c>
      <c r="U3085" s="189">
        <v>1.0999999999999999E-2</v>
      </c>
      <c r="V3085" s="189">
        <v>4.2999999999999997E-2</v>
      </c>
      <c r="W3085" s="189">
        <v>0.44700000000000001</v>
      </c>
      <c r="X3085" s="189">
        <v>0.55000000000000004</v>
      </c>
      <c r="Y3085" s="189" t="s">
        <v>143</v>
      </c>
      <c r="Z3085" s="189" t="s">
        <v>143</v>
      </c>
      <c r="AA3085" s="189">
        <v>8.0000000000000002E-3</v>
      </c>
      <c r="AB3085" s="189">
        <v>3.5999999999999997E-2</v>
      </c>
    </row>
    <row r="3086" spans="1:28" x14ac:dyDescent="0.25">
      <c r="A3086" s="94" t="s">
        <v>4599</v>
      </c>
      <c r="B3086" s="189" t="s">
        <v>143</v>
      </c>
      <c r="C3086" s="189">
        <v>0.42998833138856474</v>
      </c>
      <c r="D3086" s="189">
        <v>0.36639439906651111</v>
      </c>
      <c r="E3086" s="189">
        <v>7.817969661610269E-2</v>
      </c>
      <c r="F3086" s="189">
        <v>6.4177362893815633E-3</v>
      </c>
      <c r="G3086" s="189">
        <v>9.9766627771295219E-2</v>
      </c>
      <c r="H3086" s="189">
        <v>5.8343057176196028E-4</v>
      </c>
      <c r="I3086" s="189">
        <v>1.8669778296382729E-2</v>
      </c>
      <c r="J3086" s="188">
        <v>1</v>
      </c>
      <c r="K3086" s="190">
        <v>1714</v>
      </c>
      <c r="L3086" s="94"/>
      <c r="M3086" s="189" t="s">
        <v>143</v>
      </c>
      <c r="N3086" s="189" t="s">
        <v>143</v>
      </c>
      <c r="O3086" s="189">
        <v>0.40699999999999997</v>
      </c>
      <c r="P3086" s="189">
        <v>0.45400000000000001</v>
      </c>
      <c r="Q3086" s="189">
        <v>0.34399999999999997</v>
      </c>
      <c r="R3086" s="189">
        <v>0.38900000000000001</v>
      </c>
      <c r="S3086" s="189">
        <v>6.6000000000000003E-2</v>
      </c>
      <c r="T3086" s="189">
        <v>9.1999999999999998E-2</v>
      </c>
      <c r="U3086" s="189">
        <v>4.0000000000000001E-3</v>
      </c>
      <c r="V3086" s="189">
        <v>1.0999999999999999E-2</v>
      </c>
      <c r="W3086" s="189">
        <v>8.5999999999999993E-2</v>
      </c>
      <c r="X3086" s="189">
        <v>0.115</v>
      </c>
      <c r="Y3086" s="189">
        <v>0</v>
      </c>
      <c r="Z3086" s="189">
        <v>3.0000000000000001E-3</v>
      </c>
      <c r="AA3086" s="189">
        <v>1.2999999999999999E-2</v>
      </c>
      <c r="AB3086" s="189">
        <v>2.5999999999999999E-2</v>
      </c>
    </row>
    <row r="3087" spans="1:28" x14ac:dyDescent="0.25">
      <c r="A3087" s="94" t="s">
        <v>4600</v>
      </c>
      <c r="B3087" s="189" t="s">
        <v>143</v>
      </c>
      <c r="C3087" s="189">
        <v>0.47989276139410186</v>
      </c>
      <c r="D3087" s="189">
        <v>0.27345844504021449</v>
      </c>
      <c r="E3087" s="189">
        <v>7.2386058981233251E-2</v>
      </c>
      <c r="F3087" s="189">
        <v>5.3619302949061663E-3</v>
      </c>
      <c r="G3087" s="189">
        <v>0.13672922252010725</v>
      </c>
      <c r="H3087" s="189" t="s">
        <v>143</v>
      </c>
      <c r="I3087" s="189">
        <v>3.2171581769436998E-2</v>
      </c>
      <c r="J3087" s="188">
        <v>1</v>
      </c>
      <c r="K3087" s="190">
        <v>373</v>
      </c>
      <c r="L3087" s="94"/>
      <c r="M3087" s="189" t="s">
        <v>143</v>
      </c>
      <c r="N3087" s="189" t="s">
        <v>143</v>
      </c>
      <c r="O3087" s="189">
        <v>0.43</v>
      </c>
      <c r="P3087" s="189">
        <v>0.53100000000000003</v>
      </c>
      <c r="Q3087" s="189">
        <v>0.23100000000000001</v>
      </c>
      <c r="R3087" s="189">
        <v>0.32100000000000001</v>
      </c>
      <c r="S3087" s="189">
        <v>0.05</v>
      </c>
      <c r="T3087" s="189">
        <v>0.10299999999999999</v>
      </c>
      <c r="U3087" s="189">
        <v>1E-3</v>
      </c>
      <c r="V3087" s="189">
        <v>1.9E-2</v>
      </c>
      <c r="W3087" s="189">
        <v>0.106</v>
      </c>
      <c r="X3087" s="189">
        <v>0.17499999999999999</v>
      </c>
      <c r="Y3087" s="189" t="s">
        <v>143</v>
      </c>
      <c r="Z3087" s="189" t="s">
        <v>143</v>
      </c>
      <c r="AA3087" s="189">
        <v>1.7999999999999999E-2</v>
      </c>
      <c r="AB3087" s="189">
        <v>5.5E-2</v>
      </c>
    </row>
    <row r="3088" spans="1:28" x14ac:dyDescent="0.25">
      <c r="A3088" s="94" t="s">
        <v>4601</v>
      </c>
      <c r="B3088" s="189">
        <v>5.3348653972422846E-2</v>
      </c>
      <c r="C3088" s="189">
        <v>0.28841103086014447</v>
      </c>
      <c r="D3088" s="189">
        <v>0.28020354563361788</v>
      </c>
      <c r="E3088" s="189">
        <v>9.3975705843729482E-2</v>
      </c>
      <c r="F3088" s="189">
        <v>1.6661195009848983E-2</v>
      </c>
      <c r="G3088" s="189">
        <v>0.22390019697964544</v>
      </c>
      <c r="H3088" s="189">
        <v>4.2678923177938283E-3</v>
      </c>
      <c r="I3088" s="189">
        <v>3.9231779382797108E-2</v>
      </c>
      <c r="J3088" s="188">
        <v>1</v>
      </c>
      <c r="K3088" s="190">
        <v>12184</v>
      </c>
      <c r="L3088" s="94"/>
      <c r="M3088" s="189">
        <v>4.9000000000000002E-2</v>
      </c>
      <c r="N3088" s="189">
        <v>5.7000000000000002E-2</v>
      </c>
      <c r="O3088" s="189">
        <v>0.28000000000000003</v>
      </c>
      <c r="P3088" s="189">
        <v>0.29699999999999999</v>
      </c>
      <c r="Q3088" s="189">
        <v>0.27200000000000002</v>
      </c>
      <c r="R3088" s="189">
        <v>0.28799999999999998</v>
      </c>
      <c r="S3088" s="189">
        <v>8.8999999999999996E-2</v>
      </c>
      <c r="T3088" s="189">
        <v>9.9000000000000005E-2</v>
      </c>
      <c r="U3088" s="189">
        <v>1.4999999999999999E-2</v>
      </c>
      <c r="V3088" s="189">
        <v>1.9E-2</v>
      </c>
      <c r="W3088" s="189">
        <v>0.217</v>
      </c>
      <c r="X3088" s="189">
        <v>0.23100000000000001</v>
      </c>
      <c r="Y3088" s="189">
        <v>3.0000000000000001E-3</v>
      </c>
      <c r="Z3088" s="189">
        <v>6.0000000000000001E-3</v>
      </c>
      <c r="AA3088" s="189">
        <v>3.5999999999999997E-2</v>
      </c>
      <c r="AB3088" s="189">
        <v>4.2999999999999997E-2</v>
      </c>
    </row>
    <row r="3089" spans="1:28" x14ac:dyDescent="0.25">
      <c r="A3089" s="94" t="s">
        <v>4602</v>
      </c>
      <c r="B3089" s="189" t="s">
        <v>143</v>
      </c>
      <c r="C3089" s="189">
        <v>0.33870967741935482</v>
      </c>
      <c r="D3089" s="189">
        <v>0.30645161290322581</v>
      </c>
      <c r="E3089" s="189">
        <v>9.0322580645161285E-2</v>
      </c>
      <c r="F3089" s="189">
        <v>9.6774193548387101E-3</v>
      </c>
      <c r="G3089" s="189">
        <v>0.22903225806451613</v>
      </c>
      <c r="H3089" s="189">
        <v>3.2258064516129032E-3</v>
      </c>
      <c r="I3089" s="189">
        <v>2.2580645161290321E-2</v>
      </c>
      <c r="J3089" s="188">
        <v>0.99999999999999989</v>
      </c>
      <c r="K3089" s="190">
        <v>310</v>
      </c>
      <c r="L3089" s="94"/>
      <c r="M3089" s="189" t="s">
        <v>143</v>
      </c>
      <c r="N3089" s="189" t="s">
        <v>143</v>
      </c>
      <c r="O3089" s="189">
        <v>0.28799999999999998</v>
      </c>
      <c r="P3089" s="189">
        <v>0.39300000000000002</v>
      </c>
      <c r="Q3089" s="189">
        <v>0.25800000000000001</v>
      </c>
      <c r="R3089" s="189">
        <v>0.36</v>
      </c>
      <c r="S3089" s="189">
        <v>6.3E-2</v>
      </c>
      <c r="T3089" s="189">
        <v>0.127</v>
      </c>
      <c r="U3089" s="189">
        <v>3.0000000000000001E-3</v>
      </c>
      <c r="V3089" s="189">
        <v>2.8000000000000001E-2</v>
      </c>
      <c r="W3089" s="189">
        <v>0.186</v>
      </c>
      <c r="X3089" s="189">
        <v>0.27900000000000003</v>
      </c>
      <c r="Y3089" s="189">
        <v>1E-3</v>
      </c>
      <c r="Z3089" s="189">
        <v>1.7999999999999999E-2</v>
      </c>
      <c r="AA3089" s="189">
        <v>1.0999999999999999E-2</v>
      </c>
      <c r="AB3089" s="189">
        <v>4.5999999999999999E-2</v>
      </c>
    </row>
    <row r="3090" spans="1:28" x14ac:dyDescent="0.25">
      <c r="A3090" s="94" t="s">
        <v>4603</v>
      </c>
      <c r="B3090" s="189" t="s">
        <v>143</v>
      </c>
      <c r="C3090" s="189">
        <v>9.2307692307692313E-2</v>
      </c>
      <c r="D3090" s="189">
        <v>0.2153846153846154</v>
      </c>
      <c r="E3090" s="189">
        <v>6.5384615384615388E-2</v>
      </c>
      <c r="F3090" s="189">
        <v>1.1538461538461539E-2</v>
      </c>
      <c r="G3090" s="189">
        <v>0.5461538461538461</v>
      </c>
      <c r="H3090" s="189">
        <v>1.5384615384615385E-2</v>
      </c>
      <c r="I3090" s="189">
        <v>5.3846153846153849E-2</v>
      </c>
      <c r="J3090" s="188">
        <v>1</v>
      </c>
      <c r="K3090" s="190">
        <v>260</v>
      </c>
      <c r="L3090" s="94"/>
      <c r="M3090" s="189" t="s">
        <v>143</v>
      </c>
      <c r="N3090" s="189" t="s">
        <v>143</v>
      </c>
      <c r="O3090" s="189">
        <v>6.3E-2</v>
      </c>
      <c r="P3090" s="189">
        <v>0.13400000000000001</v>
      </c>
      <c r="Q3090" s="189">
        <v>0.17</v>
      </c>
      <c r="R3090" s="189">
        <v>0.26900000000000002</v>
      </c>
      <c r="S3090" s="189">
        <v>4.1000000000000002E-2</v>
      </c>
      <c r="T3090" s="189">
        <v>0.10199999999999999</v>
      </c>
      <c r="U3090" s="189">
        <v>4.0000000000000001E-3</v>
      </c>
      <c r="V3090" s="189">
        <v>3.3000000000000002E-2</v>
      </c>
      <c r="W3090" s="189">
        <v>0.48499999999999999</v>
      </c>
      <c r="X3090" s="189">
        <v>0.60599999999999998</v>
      </c>
      <c r="Y3090" s="189">
        <v>6.0000000000000001E-3</v>
      </c>
      <c r="Z3090" s="189">
        <v>3.9E-2</v>
      </c>
      <c r="AA3090" s="189">
        <v>3.2000000000000001E-2</v>
      </c>
      <c r="AB3090" s="189">
        <v>8.7999999999999995E-2</v>
      </c>
    </row>
    <row r="3091" spans="1:28" x14ac:dyDescent="0.25">
      <c r="A3091" s="94" t="s">
        <v>4604</v>
      </c>
      <c r="B3091" s="189">
        <v>0.44774774774774773</v>
      </c>
      <c r="C3091" s="189" t="s">
        <v>143</v>
      </c>
      <c r="D3091" s="189">
        <v>0.42432432432432432</v>
      </c>
      <c r="E3091" s="189">
        <v>3.4234234234234232E-2</v>
      </c>
      <c r="F3091" s="189">
        <v>1.8018018018018018E-3</v>
      </c>
      <c r="G3091" s="189">
        <v>1.3513513513513514E-2</v>
      </c>
      <c r="H3091" s="189" t="s">
        <v>143</v>
      </c>
      <c r="I3091" s="189">
        <v>7.8378378378378383E-2</v>
      </c>
      <c r="J3091" s="188">
        <v>0.99999999999999989</v>
      </c>
      <c r="K3091" s="190">
        <v>1110</v>
      </c>
      <c r="L3091" s="94"/>
      <c r="M3091" s="189">
        <v>0.41899999999999998</v>
      </c>
      <c r="N3091" s="189">
        <v>0.47699999999999998</v>
      </c>
      <c r="O3091" s="189" t="s">
        <v>143</v>
      </c>
      <c r="P3091" s="189" t="s">
        <v>143</v>
      </c>
      <c r="Q3091" s="189">
        <v>0.39600000000000002</v>
      </c>
      <c r="R3091" s="189">
        <v>0.45400000000000001</v>
      </c>
      <c r="S3091" s="189">
        <v>2.5000000000000001E-2</v>
      </c>
      <c r="T3091" s="189">
        <v>4.7E-2</v>
      </c>
      <c r="U3091" s="189">
        <v>0</v>
      </c>
      <c r="V3091" s="189">
        <v>7.0000000000000001E-3</v>
      </c>
      <c r="W3091" s="189">
        <v>8.0000000000000002E-3</v>
      </c>
      <c r="X3091" s="189">
        <v>2.1999999999999999E-2</v>
      </c>
      <c r="Y3091" s="189" t="s">
        <v>143</v>
      </c>
      <c r="Z3091" s="189" t="s">
        <v>143</v>
      </c>
      <c r="AA3091" s="189">
        <v>6.4000000000000001E-2</v>
      </c>
      <c r="AB3091" s="189">
        <v>9.6000000000000002E-2</v>
      </c>
    </row>
    <row r="3092" spans="1:28" x14ac:dyDescent="0.25">
      <c r="A3092" s="94" t="s">
        <v>4605</v>
      </c>
      <c r="B3092" s="189">
        <v>6.7906224737267581E-2</v>
      </c>
      <c r="C3092" s="189">
        <v>0.27809215844785773</v>
      </c>
      <c r="D3092" s="189">
        <v>0.26919967663702504</v>
      </c>
      <c r="E3092" s="189">
        <v>7.1139854486661283E-2</v>
      </c>
      <c r="F3092" s="189">
        <v>2.4252223120452707E-2</v>
      </c>
      <c r="G3092" s="189">
        <v>0.2611156022635408</v>
      </c>
      <c r="H3092" s="189">
        <v>3.2336297493936943E-3</v>
      </c>
      <c r="I3092" s="189">
        <v>2.5060630557801132E-2</v>
      </c>
      <c r="J3092" s="188">
        <v>1</v>
      </c>
      <c r="K3092" s="190">
        <v>1237</v>
      </c>
      <c r="L3092" s="94"/>
      <c r="M3092" s="189">
        <v>5.5E-2</v>
      </c>
      <c r="N3092" s="189">
        <v>8.3000000000000004E-2</v>
      </c>
      <c r="O3092" s="189">
        <v>0.254</v>
      </c>
      <c r="P3092" s="189">
        <v>0.30399999999999999</v>
      </c>
      <c r="Q3092" s="189">
        <v>0.245</v>
      </c>
      <c r="R3092" s="189">
        <v>0.29499999999999998</v>
      </c>
      <c r="S3092" s="189">
        <v>5.8000000000000003E-2</v>
      </c>
      <c r="T3092" s="189">
        <v>8.6999999999999994E-2</v>
      </c>
      <c r="U3092" s="189">
        <v>1.7000000000000001E-2</v>
      </c>
      <c r="V3092" s="189">
        <v>3.4000000000000002E-2</v>
      </c>
      <c r="W3092" s="189">
        <v>0.23699999999999999</v>
      </c>
      <c r="X3092" s="189">
        <v>0.28599999999999998</v>
      </c>
      <c r="Y3092" s="189">
        <v>1E-3</v>
      </c>
      <c r="Z3092" s="189">
        <v>8.0000000000000002E-3</v>
      </c>
      <c r="AA3092" s="189">
        <v>1.7999999999999999E-2</v>
      </c>
      <c r="AB3092" s="189">
        <v>3.5000000000000003E-2</v>
      </c>
    </row>
    <row r="3093" spans="1:28" x14ac:dyDescent="0.25">
      <c r="A3093" s="94" t="s">
        <v>4606</v>
      </c>
      <c r="B3093" s="189">
        <v>0.24619911721432075</v>
      </c>
      <c r="C3093" s="189">
        <v>0.44041196665031879</v>
      </c>
      <c r="D3093" s="189">
        <v>0.17557626287395783</v>
      </c>
      <c r="E3093" s="189">
        <v>3.0407062285434036E-2</v>
      </c>
      <c r="F3093" s="189">
        <v>1.4713094654242277E-3</v>
      </c>
      <c r="G3093" s="189">
        <v>4.9534085335948996E-2</v>
      </c>
      <c r="H3093" s="189">
        <v>3.4330554193231977E-3</v>
      </c>
      <c r="I3093" s="189">
        <v>5.2967140755272195E-2</v>
      </c>
      <c r="J3093" s="188">
        <v>0.99999999999999989</v>
      </c>
      <c r="K3093" s="190">
        <v>2039</v>
      </c>
      <c r="L3093" s="94"/>
      <c r="M3093" s="189">
        <v>0.22800000000000001</v>
      </c>
      <c r="N3093" s="189">
        <v>0.26500000000000001</v>
      </c>
      <c r="O3093" s="189">
        <v>0.41899999999999998</v>
      </c>
      <c r="P3093" s="189">
        <v>0.46200000000000002</v>
      </c>
      <c r="Q3093" s="189">
        <v>0.16</v>
      </c>
      <c r="R3093" s="189">
        <v>0.193</v>
      </c>
      <c r="S3093" s="189">
        <v>2.4E-2</v>
      </c>
      <c r="T3093" s="189">
        <v>3.9E-2</v>
      </c>
      <c r="U3093" s="189">
        <v>1E-3</v>
      </c>
      <c r="V3093" s="189">
        <v>4.0000000000000001E-3</v>
      </c>
      <c r="W3093" s="189">
        <v>4.1000000000000002E-2</v>
      </c>
      <c r="X3093" s="189">
        <v>0.06</v>
      </c>
      <c r="Y3093" s="189">
        <v>2E-3</v>
      </c>
      <c r="Z3093" s="189">
        <v>7.0000000000000001E-3</v>
      </c>
      <c r="AA3093" s="189">
        <v>4.3999999999999997E-2</v>
      </c>
      <c r="AB3093" s="189">
        <v>6.4000000000000001E-2</v>
      </c>
    </row>
    <row r="3094" spans="1:28" x14ac:dyDescent="0.25">
      <c r="A3094" s="94" t="s">
        <v>4607</v>
      </c>
      <c r="B3094" s="189" t="s">
        <v>143</v>
      </c>
      <c r="C3094" s="189">
        <v>0.22253521126760564</v>
      </c>
      <c r="D3094" s="189">
        <v>0.30704225352112674</v>
      </c>
      <c r="E3094" s="189">
        <v>0.20563380281690141</v>
      </c>
      <c r="F3094" s="189">
        <v>8.4507042253521118E-3</v>
      </c>
      <c r="G3094" s="189">
        <v>0.20281690140845071</v>
      </c>
      <c r="H3094" s="189">
        <v>1.1267605633802818E-2</v>
      </c>
      <c r="I3094" s="189">
        <v>4.2253521126760563E-2</v>
      </c>
      <c r="J3094" s="188">
        <v>0.99999999999999978</v>
      </c>
      <c r="K3094" s="190">
        <v>355</v>
      </c>
      <c r="L3094" s="94"/>
      <c r="M3094" s="189" t="s">
        <v>143</v>
      </c>
      <c r="N3094" s="189" t="s">
        <v>143</v>
      </c>
      <c r="O3094" s="189">
        <v>0.182</v>
      </c>
      <c r="P3094" s="189">
        <v>0.26900000000000002</v>
      </c>
      <c r="Q3094" s="189">
        <v>0.26100000000000001</v>
      </c>
      <c r="R3094" s="189">
        <v>0.35699999999999998</v>
      </c>
      <c r="S3094" s="189">
        <v>0.16700000000000001</v>
      </c>
      <c r="T3094" s="189">
        <v>0.251</v>
      </c>
      <c r="U3094" s="189">
        <v>3.0000000000000001E-3</v>
      </c>
      <c r="V3094" s="189">
        <v>2.5000000000000001E-2</v>
      </c>
      <c r="W3094" s="189">
        <v>0.16400000000000001</v>
      </c>
      <c r="X3094" s="189">
        <v>0.248</v>
      </c>
      <c r="Y3094" s="189">
        <v>4.0000000000000001E-3</v>
      </c>
      <c r="Z3094" s="189">
        <v>2.9000000000000001E-2</v>
      </c>
      <c r="AA3094" s="189">
        <v>2.5999999999999999E-2</v>
      </c>
      <c r="AB3094" s="189">
        <v>6.9000000000000006E-2</v>
      </c>
    </row>
    <row r="3095" spans="1:28" x14ac:dyDescent="0.25">
      <c r="A3095" s="94" t="s">
        <v>4608</v>
      </c>
      <c r="B3095" s="189" t="s">
        <v>143</v>
      </c>
      <c r="C3095" s="189">
        <v>0.20671140939597316</v>
      </c>
      <c r="D3095" s="189">
        <v>0.25234899328859062</v>
      </c>
      <c r="E3095" s="189">
        <v>0.10604026845637583</v>
      </c>
      <c r="F3095" s="189">
        <v>2.1476510067114093E-2</v>
      </c>
      <c r="G3095" s="189">
        <v>0.38389261744966441</v>
      </c>
      <c r="H3095" s="189">
        <v>6.0402684563758387E-3</v>
      </c>
      <c r="I3095" s="189">
        <v>2.3489932885906041E-2</v>
      </c>
      <c r="J3095" s="188">
        <v>1</v>
      </c>
      <c r="K3095" s="190">
        <v>1490</v>
      </c>
      <c r="L3095" s="94"/>
      <c r="M3095" s="189" t="s">
        <v>143</v>
      </c>
      <c r="N3095" s="189" t="s">
        <v>143</v>
      </c>
      <c r="O3095" s="189">
        <v>0.187</v>
      </c>
      <c r="P3095" s="189">
        <v>0.22800000000000001</v>
      </c>
      <c r="Q3095" s="189">
        <v>0.23100000000000001</v>
      </c>
      <c r="R3095" s="189">
        <v>0.27500000000000002</v>
      </c>
      <c r="S3095" s="189">
        <v>9.0999999999999998E-2</v>
      </c>
      <c r="T3095" s="189">
        <v>0.123</v>
      </c>
      <c r="U3095" s="189">
        <v>1.4999999999999999E-2</v>
      </c>
      <c r="V3095" s="189">
        <v>0.03</v>
      </c>
      <c r="W3095" s="189">
        <v>0.36</v>
      </c>
      <c r="X3095" s="189">
        <v>0.40899999999999997</v>
      </c>
      <c r="Y3095" s="189">
        <v>3.0000000000000001E-3</v>
      </c>
      <c r="Z3095" s="189">
        <v>1.0999999999999999E-2</v>
      </c>
      <c r="AA3095" s="189">
        <v>1.7000000000000001E-2</v>
      </c>
      <c r="AB3095" s="189">
        <v>3.2000000000000001E-2</v>
      </c>
    </row>
    <row r="3096" spans="1:28" x14ac:dyDescent="0.25">
      <c r="A3096" s="94" t="s">
        <v>4609</v>
      </c>
      <c r="B3096" s="189" t="s">
        <v>143</v>
      </c>
      <c r="C3096" s="189">
        <v>0.58126721763085398</v>
      </c>
      <c r="D3096" s="189">
        <v>0.28374655647382918</v>
      </c>
      <c r="E3096" s="189">
        <v>4.1322314049586778E-2</v>
      </c>
      <c r="F3096" s="189">
        <v>2.7548209366391185E-3</v>
      </c>
      <c r="G3096" s="189">
        <v>3.5812672176308541E-2</v>
      </c>
      <c r="H3096" s="189" t="s">
        <v>143</v>
      </c>
      <c r="I3096" s="189">
        <v>5.5096418732782371E-2</v>
      </c>
      <c r="J3096" s="188">
        <v>1</v>
      </c>
      <c r="K3096" s="190">
        <v>363</v>
      </c>
      <c r="L3096" s="94"/>
      <c r="M3096" s="189" t="s">
        <v>143</v>
      </c>
      <c r="N3096" s="189" t="s">
        <v>143</v>
      </c>
      <c r="O3096" s="189">
        <v>0.53</v>
      </c>
      <c r="P3096" s="189">
        <v>0.63100000000000001</v>
      </c>
      <c r="Q3096" s="189">
        <v>0.24</v>
      </c>
      <c r="R3096" s="189">
        <v>0.33200000000000002</v>
      </c>
      <c r="S3096" s="189">
        <v>2.5000000000000001E-2</v>
      </c>
      <c r="T3096" s="189">
        <v>6.7000000000000004E-2</v>
      </c>
      <c r="U3096" s="189">
        <v>0</v>
      </c>
      <c r="V3096" s="189">
        <v>1.4999999999999999E-2</v>
      </c>
      <c r="W3096" s="189">
        <v>2.1000000000000001E-2</v>
      </c>
      <c r="X3096" s="189">
        <v>0.06</v>
      </c>
      <c r="Y3096" s="189" t="s">
        <v>143</v>
      </c>
      <c r="Z3096" s="189" t="s">
        <v>143</v>
      </c>
      <c r="AA3096" s="189">
        <v>3.5999999999999997E-2</v>
      </c>
      <c r="AB3096" s="189">
        <v>8.4000000000000005E-2</v>
      </c>
    </row>
    <row r="3097" spans="1:28" x14ac:dyDescent="0.25">
      <c r="A3097" s="94" t="s">
        <v>4610</v>
      </c>
      <c r="B3097" s="189" t="s">
        <v>143</v>
      </c>
      <c r="C3097" s="189">
        <v>0.2140077821011673</v>
      </c>
      <c r="D3097" s="189">
        <v>0.30933852140077822</v>
      </c>
      <c r="E3097" s="189">
        <v>0.12840466926070038</v>
      </c>
      <c r="F3097" s="189">
        <v>1.9455252918287938E-2</v>
      </c>
      <c r="G3097" s="189">
        <v>0.30155642023346302</v>
      </c>
      <c r="H3097" s="189" t="s">
        <v>143</v>
      </c>
      <c r="I3097" s="189">
        <v>2.7237354085603113E-2</v>
      </c>
      <c r="J3097" s="188">
        <v>1</v>
      </c>
      <c r="K3097" s="190">
        <v>514</v>
      </c>
      <c r="L3097" s="94"/>
      <c r="M3097" s="189" t="s">
        <v>143</v>
      </c>
      <c r="N3097" s="189" t="s">
        <v>143</v>
      </c>
      <c r="O3097" s="189">
        <v>0.18099999999999999</v>
      </c>
      <c r="P3097" s="189">
        <v>0.252</v>
      </c>
      <c r="Q3097" s="189">
        <v>0.27100000000000002</v>
      </c>
      <c r="R3097" s="189">
        <v>0.35099999999999998</v>
      </c>
      <c r="S3097" s="189">
        <v>0.10199999999999999</v>
      </c>
      <c r="T3097" s="189">
        <v>0.16</v>
      </c>
      <c r="U3097" s="189">
        <v>1.0999999999999999E-2</v>
      </c>
      <c r="V3097" s="189">
        <v>3.5000000000000003E-2</v>
      </c>
      <c r="W3097" s="189">
        <v>0.26300000000000001</v>
      </c>
      <c r="X3097" s="189">
        <v>0.34300000000000003</v>
      </c>
      <c r="Y3097" s="189" t="s">
        <v>143</v>
      </c>
      <c r="Z3097" s="189" t="s">
        <v>143</v>
      </c>
      <c r="AA3097" s="189">
        <v>1.6E-2</v>
      </c>
      <c r="AB3097" s="189">
        <v>4.4999999999999998E-2</v>
      </c>
    </row>
    <row r="3098" spans="1:28" x14ac:dyDescent="0.25">
      <c r="A3098" s="94" t="s">
        <v>4611</v>
      </c>
      <c r="B3098" s="189" t="s">
        <v>143</v>
      </c>
      <c r="C3098" s="189">
        <v>0.3094170403587444</v>
      </c>
      <c r="D3098" s="189">
        <v>0.2556053811659193</v>
      </c>
      <c r="E3098" s="189">
        <v>4.9327354260089683E-2</v>
      </c>
      <c r="F3098" s="189">
        <v>5.829596412556054E-2</v>
      </c>
      <c r="G3098" s="189">
        <v>0.273542600896861</v>
      </c>
      <c r="H3098" s="189" t="s">
        <v>143</v>
      </c>
      <c r="I3098" s="189">
        <v>5.3811659192825115E-2</v>
      </c>
      <c r="J3098" s="188">
        <v>1.0000000000000002</v>
      </c>
      <c r="K3098" s="190">
        <v>223</v>
      </c>
      <c r="L3098" s="94"/>
      <c r="M3098" s="189" t="s">
        <v>143</v>
      </c>
      <c r="N3098" s="189" t="s">
        <v>143</v>
      </c>
      <c r="O3098" s="189">
        <v>0.252</v>
      </c>
      <c r="P3098" s="189">
        <v>0.373</v>
      </c>
      <c r="Q3098" s="189">
        <v>0.20300000000000001</v>
      </c>
      <c r="R3098" s="189">
        <v>0.317</v>
      </c>
      <c r="S3098" s="189">
        <v>2.8000000000000001E-2</v>
      </c>
      <c r="T3098" s="189">
        <v>8.5999999999999993E-2</v>
      </c>
      <c r="U3098" s="189">
        <v>3.4000000000000002E-2</v>
      </c>
      <c r="V3098" s="189">
        <v>9.7000000000000003E-2</v>
      </c>
      <c r="W3098" s="189">
        <v>0.219</v>
      </c>
      <c r="X3098" s="189">
        <v>0.33600000000000002</v>
      </c>
      <c r="Y3098" s="189" t="s">
        <v>143</v>
      </c>
      <c r="Z3098" s="189" t="s">
        <v>143</v>
      </c>
      <c r="AA3098" s="189">
        <v>3.1E-2</v>
      </c>
      <c r="AB3098" s="189">
        <v>9.1999999999999998E-2</v>
      </c>
    </row>
    <row r="3099" spans="1:28" x14ac:dyDescent="0.25">
      <c r="A3099" s="94" t="s">
        <v>4612</v>
      </c>
      <c r="B3099" s="189" t="s">
        <v>143</v>
      </c>
      <c r="C3099" s="189">
        <v>0.1166077738515901</v>
      </c>
      <c r="D3099" s="189">
        <v>0.21201413427561838</v>
      </c>
      <c r="E3099" s="189">
        <v>9.5406360424028266E-2</v>
      </c>
      <c r="F3099" s="189">
        <v>2.4734982332155476E-2</v>
      </c>
      <c r="G3099" s="189">
        <v>0.52650176678445226</v>
      </c>
      <c r="H3099" s="189">
        <v>7.0671378091872791E-3</v>
      </c>
      <c r="I3099" s="189">
        <v>1.7667844522968199E-2</v>
      </c>
      <c r="J3099" s="188">
        <v>1</v>
      </c>
      <c r="K3099" s="190">
        <v>283</v>
      </c>
      <c r="L3099" s="94"/>
      <c r="M3099" s="189" t="s">
        <v>143</v>
      </c>
      <c r="N3099" s="189" t="s">
        <v>143</v>
      </c>
      <c r="O3099" s="189">
        <v>8.4000000000000005E-2</v>
      </c>
      <c r="P3099" s="189">
        <v>0.159</v>
      </c>
      <c r="Q3099" s="189">
        <v>0.16800000000000001</v>
      </c>
      <c r="R3099" s="189">
        <v>0.26300000000000001</v>
      </c>
      <c r="S3099" s="189">
        <v>6.6000000000000003E-2</v>
      </c>
      <c r="T3099" s="189">
        <v>0.13500000000000001</v>
      </c>
      <c r="U3099" s="189">
        <v>1.2E-2</v>
      </c>
      <c r="V3099" s="189">
        <v>0.05</v>
      </c>
      <c r="W3099" s="189">
        <v>0.46800000000000003</v>
      </c>
      <c r="X3099" s="189">
        <v>0.58399999999999996</v>
      </c>
      <c r="Y3099" s="189">
        <v>2E-3</v>
      </c>
      <c r="Z3099" s="189">
        <v>2.5000000000000001E-2</v>
      </c>
      <c r="AA3099" s="189">
        <v>8.0000000000000002E-3</v>
      </c>
      <c r="AB3099" s="189">
        <v>4.1000000000000002E-2</v>
      </c>
    </row>
    <row r="3100" spans="1:28" x14ac:dyDescent="0.25">
      <c r="A3100" s="94" t="s">
        <v>4613</v>
      </c>
      <c r="B3100" s="189" t="s">
        <v>143</v>
      </c>
      <c r="C3100" s="189">
        <v>0.32174462705436158</v>
      </c>
      <c r="D3100" s="189">
        <v>0.45132743362831856</v>
      </c>
      <c r="E3100" s="189">
        <v>7.7117572692793929E-2</v>
      </c>
      <c r="F3100" s="189">
        <v>1.0113780025284451E-2</v>
      </c>
      <c r="G3100" s="189">
        <v>9.1024020227560051E-2</v>
      </c>
      <c r="H3100" s="189">
        <v>2.5284450063211127E-3</v>
      </c>
      <c r="I3100" s="189">
        <v>4.6144121365360301E-2</v>
      </c>
      <c r="J3100" s="188">
        <v>1</v>
      </c>
      <c r="K3100" s="190">
        <v>1582</v>
      </c>
      <c r="L3100" s="94"/>
      <c r="M3100" s="189" t="s">
        <v>143</v>
      </c>
      <c r="N3100" s="189" t="s">
        <v>143</v>
      </c>
      <c r="O3100" s="189">
        <v>0.29899999999999999</v>
      </c>
      <c r="P3100" s="189">
        <v>0.34499999999999997</v>
      </c>
      <c r="Q3100" s="189">
        <v>0.42699999999999999</v>
      </c>
      <c r="R3100" s="189">
        <v>0.47599999999999998</v>
      </c>
      <c r="S3100" s="189">
        <v>6.5000000000000002E-2</v>
      </c>
      <c r="T3100" s="189">
        <v>9.0999999999999998E-2</v>
      </c>
      <c r="U3100" s="189">
        <v>6.0000000000000001E-3</v>
      </c>
      <c r="V3100" s="189">
        <v>1.6E-2</v>
      </c>
      <c r="W3100" s="189">
        <v>7.8E-2</v>
      </c>
      <c r="X3100" s="189">
        <v>0.106</v>
      </c>
      <c r="Y3100" s="189">
        <v>1E-3</v>
      </c>
      <c r="Z3100" s="189">
        <v>6.0000000000000001E-3</v>
      </c>
      <c r="AA3100" s="189">
        <v>3.6999999999999998E-2</v>
      </c>
      <c r="AB3100" s="189">
        <v>5.8000000000000003E-2</v>
      </c>
    </row>
    <row r="3101" spans="1:28" x14ac:dyDescent="0.25">
      <c r="A3101" s="94" t="s">
        <v>4614</v>
      </c>
      <c r="B3101" s="189" t="s">
        <v>143</v>
      </c>
      <c r="C3101" s="189">
        <v>0.46195652173913043</v>
      </c>
      <c r="D3101" s="189">
        <v>0.32880434782608697</v>
      </c>
      <c r="E3101" s="189">
        <v>5.434782608695652E-2</v>
      </c>
      <c r="F3101" s="189">
        <v>2.717391304347826E-3</v>
      </c>
      <c r="G3101" s="189">
        <v>0.10054347826086957</v>
      </c>
      <c r="H3101" s="189" t="s">
        <v>143</v>
      </c>
      <c r="I3101" s="189">
        <v>5.1630434782608696E-2</v>
      </c>
      <c r="J3101" s="188">
        <v>1</v>
      </c>
      <c r="K3101" s="190">
        <v>368</v>
      </c>
      <c r="L3101" s="94"/>
      <c r="M3101" s="189" t="s">
        <v>143</v>
      </c>
      <c r="N3101" s="189" t="s">
        <v>143</v>
      </c>
      <c r="O3101" s="189">
        <v>0.41199999999999998</v>
      </c>
      <c r="P3101" s="189">
        <v>0.51300000000000001</v>
      </c>
      <c r="Q3101" s="189">
        <v>0.28299999999999997</v>
      </c>
      <c r="R3101" s="189">
        <v>0.378</v>
      </c>
      <c r="S3101" s="189">
        <v>3.5000000000000003E-2</v>
      </c>
      <c r="T3101" s="189">
        <v>8.2000000000000003E-2</v>
      </c>
      <c r="U3101" s="189">
        <v>0</v>
      </c>
      <c r="V3101" s="189">
        <v>1.4999999999999999E-2</v>
      </c>
      <c r="W3101" s="189">
        <v>7.3999999999999996E-2</v>
      </c>
      <c r="X3101" s="189">
        <v>0.13600000000000001</v>
      </c>
      <c r="Y3101" s="189" t="s">
        <v>143</v>
      </c>
      <c r="Z3101" s="189" t="s">
        <v>143</v>
      </c>
      <c r="AA3101" s="189">
        <v>3.3000000000000002E-2</v>
      </c>
      <c r="AB3101" s="189">
        <v>7.9000000000000001E-2</v>
      </c>
    </row>
    <row r="3102" spans="1:28" x14ac:dyDescent="0.25">
      <c r="A3102" s="94" t="s">
        <v>4615</v>
      </c>
      <c r="B3102" s="189">
        <v>5.8249778323443149E-2</v>
      </c>
      <c r="C3102" s="189">
        <v>0.30400381965759499</v>
      </c>
      <c r="D3102" s="189">
        <v>0.2533933565241116</v>
      </c>
      <c r="E3102" s="189">
        <v>0.10845099242889299</v>
      </c>
      <c r="F3102" s="189">
        <v>1.2277470841006752E-2</v>
      </c>
      <c r="G3102" s="189">
        <v>0.20694359184230271</v>
      </c>
      <c r="H3102" s="189">
        <v>4.6381556510469955E-3</v>
      </c>
      <c r="I3102" s="189">
        <v>5.2042834731600845E-2</v>
      </c>
      <c r="J3102" s="188">
        <v>1</v>
      </c>
      <c r="K3102" s="190">
        <v>14661</v>
      </c>
      <c r="L3102" s="94"/>
      <c r="M3102" s="189">
        <v>5.5E-2</v>
      </c>
      <c r="N3102" s="189">
        <v>6.2E-2</v>
      </c>
      <c r="O3102" s="189">
        <v>0.29699999999999999</v>
      </c>
      <c r="P3102" s="189">
        <v>0.312</v>
      </c>
      <c r="Q3102" s="189">
        <v>0.246</v>
      </c>
      <c r="R3102" s="189">
        <v>0.26</v>
      </c>
      <c r="S3102" s="189">
        <v>0.104</v>
      </c>
      <c r="T3102" s="189">
        <v>0.114</v>
      </c>
      <c r="U3102" s="189">
        <v>1.0999999999999999E-2</v>
      </c>
      <c r="V3102" s="189">
        <v>1.4E-2</v>
      </c>
      <c r="W3102" s="189">
        <v>0.2</v>
      </c>
      <c r="X3102" s="189">
        <v>0.214</v>
      </c>
      <c r="Y3102" s="189">
        <v>4.0000000000000001E-3</v>
      </c>
      <c r="Z3102" s="189">
        <v>6.0000000000000001E-3</v>
      </c>
      <c r="AA3102" s="189">
        <v>4.9000000000000002E-2</v>
      </c>
      <c r="AB3102" s="189">
        <v>5.6000000000000001E-2</v>
      </c>
    </row>
    <row r="3103" spans="1:28" x14ac:dyDescent="0.25">
      <c r="A3103" s="94" t="s">
        <v>4616</v>
      </c>
      <c r="B3103" s="189" t="s">
        <v>143</v>
      </c>
      <c r="C3103" s="189">
        <v>0.32152588555858308</v>
      </c>
      <c r="D3103" s="189">
        <v>0.27792915531335149</v>
      </c>
      <c r="E3103" s="189">
        <v>0.13896457765667575</v>
      </c>
      <c r="F3103" s="189">
        <v>2.7247956403269754E-3</v>
      </c>
      <c r="G3103" s="189">
        <v>0.19346049046321526</v>
      </c>
      <c r="H3103" s="189">
        <v>5.4495912806539508E-3</v>
      </c>
      <c r="I3103" s="189">
        <v>5.9945504087193457E-2</v>
      </c>
      <c r="J3103" s="188">
        <v>0.99999999999999989</v>
      </c>
      <c r="K3103" s="190">
        <v>367</v>
      </c>
      <c r="L3103" s="94"/>
      <c r="M3103" s="189" t="s">
        <v>143</v>
      </c>
      <c r="N3103" s="189" t="s">
        <v>143</v>
      </c>
      <c r="O3103" s="189">
        <v>0.27600000000000002</v>
      </c>
      <c r="P3103" s="189">
        <v>0.371</v>
      </c>
      <c r="Q3103" s="189">
        <v>0.23499999999999999</v>
      </c>
      <c r="R3103" s="189">
        <v>0.32600000000000001</v>
      </c>
      <c r="S3103" s="189">
        <v>0.107</v>
      </c>
      <c r="T3103" s="189">
        <v>0.17799999999999999</v>
      </c>
      <c r="U3103" s="189">
        <v>0</v>
      </c>
      <c r="V3103" s="189">
        <v>1.4999999999999999E-2</v>
      </c>
      <c r="W3103" s="189">
        <v>0.156</v>
      </c>
      <c r="X3103" s="189">
        <v>0.23699999999999999</v>
      </c>
      <c r="Y3103" s="189">
        <v>1E-3</v>
      </c>
      <c r="Z3103" s="189">
        <v>0.02</v>
      </c>
      <c r="AA3103" s="189">
        <v>0.04</v>
      </c>
      <c r="AB3103" s="189">
        <v>8.8999999999999996E-2</v>
      </c>
    </row>
    <row r="3104" spans="1:28" x14ac:dyDescent="0.25">
      <c r="A3104" s="94" t="s">
        <v>4617</v>
      </c>
      <c r="B3104" s="189" t="s">
        <v>143</v>
      </c>
      <c r="C3104" s="189">
        <v>9.7472924187725629E-2</v>
      </c>
      <c r="D3104" s="189">
        <v>0.17689530685920576</v>
      </c>
      <c r="E3104" s="189">
        <v>8.6642599277978335E-2</v>
      </c>
      <c r="F3104" s="189">
        <v>1.0830324909747292E-2</v>
      </c>
      <c r="G3104" s="189">
        <v>0.54151624548736466</v>
      </c>
      <c r="H3104" s="189">
        <v>1.8050541516245487E-2</v>
      </c>
      <c r="I3104" s="189">
        <v>6.8592057761732855E-2</v>
      </c>
      <c r="J3104" s="188">
        <v>1.0000000000000002</v>
      </c>
      <c r="K3104" s="190">
        <v>277</v>
      </c>
      <c r="L3104" s="94"/>
      <c r="M3104" s="189" t="s">
        <v>143</v>
      </c>
      <c r="N3104" s="189" t="s">
        <v>143</v>
      </c>
      <c r="O3104" s="189">
        <v>6.8000000000000005E-2</v>
      </c>
      <c r="P3104" s="189">
        <v>0.13800000000000001</v>
      </c>
      <c r="Q3104" s="189">
        <v>0.13600000000000001</v>
      </c>
      <c r="R3104" s="189">
        <v>0.22600000000000001</v>
      </c>
      <c r="S3104" s="189">
        <v>5.8999999999999997E-2</v>
      </c>
      <c r="T3104" s="189">
        <v>0.126</v>
      </c>
      <c r="U3104" s="189">
        <v>4.0000000000000001E-3</v>
      </c>
      <c r="V3104" s="189">
        <v>3.1E-2</v>
      </c>
      <c r="W3104" s="189">
        <v>0.48299999999999998</v>
      </c>
      <c r="X3104" s="189">
        <v>0.59899999999999998</v>
      </c>
      <c r="Y3104" s="189">
        <v>8.0000000000000002E-3</v>
      </c>
      <c r="Z3104" s="189">
        <v>4.2000000000000003E-2</v>
      </c>
      <c r="AA3104" s="189">
        <v>4.3999999999999997E-2</v>
      </c>
      <c r="AB3104" s="189">
        <v>0.105</v>
      </c>
    </row>
    <row r="3105" spans="1:28" x14ac:dyDescent="0.25">
      <c r="A3105" s="94" t="s">
        <v>4618</v>
      </c>
      <c r="B3105" s="189">
        <v>0.13484486873508353</v>
      </c>
      <c r="C3105" s="189">
        <v>2.3866348448687352E-3</v>
      </c>
      <c r="D3105" s="189">
        <v>0.78520286396181382</v>
      </c>
      <c r="E3105" s="189">
        <v>4.1766109785202864E-2</v>
      </c>
      <c r="F3105" s="189" t="s">
        <v>143</v>
      </c>
      <c r="G3105" s="189">
        <v>1.0739856801909307E-2</v>
      </c>
      <c r="H3105" s="189" t="s">
        <v>143</v>
      </c>
      <c r="I3105" s="189">
        <v>2.5059665871121718E-2</v>
      </c>
      <c r="J3105" s="188">
        <v>1</v>
      </c>
      <c r="K3105" s="190">
        <v>838</v>
      </c>
      <c r="L3105" s="94"/>
      <c r="M3105" s="189">
        <v>0.113</v>
      </c>
      <c r="N3105" s="189">
        <v>0.16</v>
      </c>
      <c r="O3105" s="189">
        <v>1E-3</v>
      </c>
      <c r="P3105" s="189">
        <v>8.9999999999999993E-3</v>
      </c>
      <c r="Q3105" s="189">
        <v>0.75600000000000001</v>
      </c>
      <c r="R3105" s="189">
        <v>0.81200000000000006</v>
      </c>
      <c r="S3105" s="189">
        <v>0.03</v>
      </c>
      <c r="T3105" s="189">
        <v>5.8000000000000003E-2</v>
      </c>
      <c r="U3105" s="189" t="s">
        <v>143</v>
      </c>
      <c r="V3105" s="189" t="s">
        <v>143</v>
      </c>
      <c r="W3105" s="189">
        <v>6.0000000000000001E-3</v>
      </c>
      <c r="X3105" s="189">
        <v>0.02</v>
      </c>
      <c r="Y3105" s="189" t="s">
        <v>143</v>
      </c>
      <c r="Z3105" s="189" t="s">
        <v>143</v>
      </c>
      <c r="AA3105" s="189">
        <v>1.6E-2</v>
      </c>
      <c r="AB3105" s="189">
        <v>3.7999999999999999E-2</v>
      </c>
    </row>
    <row r="3106" spans="1:28" x14ac:dyDescent="0.25">
      <c r="A3106" s="94" t="s">
        <v>4619</v>
      </c>
      <c r="B3106" s="189">
        <v>8.0291970802919707E-2</v>
      </c>
      <c r="C3106" s="189">
        <v>0.29927007299270075</v>
      </c>
      <c r="D3106" s="189">
        <v>0.21831453218314531</v>
      </c>
      <c r="E3106" s="189">
        <v>8.4936960849369608E-2</v>
      </c>
      <c r="F3106" s="189">
        <v>2.4552090245520901E-2</v>
      </c>
      <c r="G3106" s="189">
        <v>0.24419376244193763</v>
      </c>
      <c r="H3106" s="189">
        <v>8.6264100862641011E-3</v>
      </c>
      <c r="I3106" s="189">
        <v>3.9814200398142006E-2</v>
      </c>
      <c r="J3106" s="188">
        <v>0.99999999999999989</v>
      </c>
      <c r="K3106" s="190">
        <v>1507</v>
      </c>
      <c r="L3106" s="94"/>
      <c r="M3106" s="189">
        <v>6.8000000000000005E-2</v>
      </c>
      <c r="N3106" s="189">
        <v>9.5000000000000001E-2</v>
      </c>
      <c r="O3106" s="189">
        <v>0.27700000000000002</v>
      </c>
      <c r="P3106" s="189">
        <v>0.32300000000000001</v>
      </c>
      <c r="Q3106" s="189">
        <v>0.19800000000000001</v>
      </c>
      <c r="R3106" s="189">
        <v>0.24</v>
      </c>
      <c r="S3106" s="189">
        <v>7.1999999999999995E-2</v>
      </c>
      <c r="T3106" s="189">
        <v>0.1</v>
      </c>
      <c r="U3106" s="189">
        <v>1.7999999999999999E-2</v>
      </c>
      <c r="V3106" s="189">
        <v>3.4000000000000002E-2</v>
      </c>
      <c r="W3106" s="189">
        <v>0.223</v>
      </c>
      <c r="X3106" s="189">
        <v>0.26700000000000002</v>
      </c>
      <c r="Y3106" s="189">
        <v>5.0000000000000001E-3</v>
      </c>
      <c r="Z3106" s="189">
        <v>1.4999999999999999E-2</v>
      </c>
      <c r="AA3106" s="189">
        <v>3.1E-2</v>
      </c>
      <c r="AB3106" s="189">
        <v>5.0999999999999997E-2</v>
      </c>
    </row>
    <row r="3107" spans="1:28" x14ac:dyDescent="0.25">
      <c r="A3107" s="94" t="s">
        <v>4620</v>
      </c>
      <c r="B3107" s="189">
        <v>0.26440000000000002</v>
      </c>
      <c r="C3107" s="189">
        <v>0.48080000000000001</v>
      </c>
      <c r="D3107" s="189">
        <v>0.1236</v>
      </c>
      <c r="E3107" s="189">
        <v>0.04</v>
      </c>
      <c r="F3107" s="189">
        <v>1.1999999999999999E-3</v>
      </c>
      <c r="G3107" s="189">
        <v>4.2000000000000003E-2</v>
      </c>
      <c r="H3107" s="189">
        <v>1.1999999999999999E-3</v>
      </c>
      <c r="I3107" s="189">
        <v>4.6800000000000001E-2</v>
      </c>
      <c r="J3107" s="188">
        <v>1.0000000000000002</v>
      </c>
      <c r="K3107" s="190">
        <v>2500</v>
      </c>
      <c r="L3107" s="94"/>
      <c r="M3107" s="189">
        <v>0.247</v>
      </c>
      <c r="N3107" s="189">
        <v>0.28199999999999997</v>
      </c>
      <c r="O3107" s="189">
        <v>0.46100000000000002</v>
      </c>
      <c r="P3107" s="189">
        <v>0.5</v>
      </c>
      <c r="Q3107" s="189">
        <v>0.111</v>
      </c>
      <c r="R3107" s="189">
        <v>0.13700000000000001</v>
      </c>
      <c r="S3107" s="189">
        <v>3.3000000000000002E-2</v>
      </c>
      <c r="T3107" s="189">
        <v>4.8000000000000001E-2</v>
      </c>
      <c r="U3107" s="189">
        <v>0</v>
      </c>
      <c r="V3107" s="189">
        <v>4.0000000000000001E-3</v>
      </c>
      <c r="W3107" s="189">
        <v>3.5000000000000003E-2</v>
      </c>
      <c r="X3107" s="189">
        <v>5.0999999999999997E-2</v>
      </c>
      <c r="Y3107" s="189">
        <v>0</v>
      </c>
      <c r="Z3107" s="189">
        <v>4.0000000000000001E-3</v>
      </c>
      <c r="AA3107" s="189">
        <v>3.9E-2</v>
      </c>
      <c r="AB3107" s="189">
        <v>5.6000000000000001E-2</v>
      </c>
    </row>
    <row r="3108" spans="1:28" x14ac:dyDescent="0.25">
      <c r="A3108" s="94" t="s">
        <v>4621</v>
      </c>
      <c r="B3108" s="189" t="s">
        <v>143</v>
      </c>
      <c r="C3108" s="189">
        <v>0.22384937238493724</v>
      </c>
      <c r="D3108" s="189">
        <v>0.30334728033472802</v>
      </c>
      <c r="E3108" s="189">
        <v>0.18619246861924685</v>
      </c>
      <c r="F3108" s="189">
        <v>8.368200836820083E-3</v>
      </c>
      <c r="G3108" s="189">
        <v>0.23640167364016737</v>
      </c>
      <c r="H3108" s="189">
        <v>6.2761506276150627E-3</v>
      </c>
      <c r="I3108" s="189">
        <v>3.5564853556485358E-2</v>
      </c>
      <c r="J3108" s="188">
        <v>1</v>
      </c>
      <c r="K3108" s="190">
        <v>478</v>
      </c>
      <c r="L3108" s="94"/>
      <c r="M3108" s="189" t="s">
        <v>143</v>
      </c>
      <c r="N3108" s="189" t="s">
        <v>143</v>
      </c>
      <c r="O3108" s="189">
        <v>0.189</v>
      </c>
      <c r="P3108" s="189">
        <v>0.26300000000000001</v>
      </c>
      <c r="Q3108" s="189">
        <v>0.26400000000000001</v>
      </c>
      <c r="R3108" s="189">
        <v>0.34599999999999997</v>
      </c>
      <c r="S3108" s="189">
        <v>0.154</v>
      </c>
      <c r="T3108" s="189">
        <v>0.224</v>
      </c>
      <c r="U3108" s="189">
        <v>3.0000000000000001E-3</v>
      </c>
      <c r="V3108" s="189">
        <v>2.1000000000000001E-2</v>
      </c>
      <c r="W3108" s="189">
        <v>0.20100000000000001</v>
      </c>
      <c r="X3108" s="189">
        <v>0.27600000000000002</v>
      </c>
      <c r="Y3108" s="189">
        <v>2E-3</v>
      </c>
      <c r="Z3108" s="189">
        <v>1.7999999999999999E-2</v>
      </c>
      <c r="AA3108" s="189">
        <v>2.1999999999999999E-2</v>
      </c>
      <c r="AB3108" s="189">
        <v>5.6000000000000001E-2</v>
      </c>
    </row>
    <row r="3109" spans="1:28" x14ac:dyDescent="0.25">
      <c r="A3109" s="94" t="s">
        <v>4622</v>
      </c>
      <c r="B3109" s="189" t="s">
        <v>143</v>
      </c>
      <c r="C3109" s="189">
        <v>0.1783716594157862</v>
      </c>
      <c r="D3109" s="189">
        <v>0.21317588564325668</v>
      </c>
      <c r="E3109" s="189">
        <v>0.14729645742697328</v>
      </c>
      <c r="F3109" s="189">
        <v>1.0565568676196395E-2</v>
      </c>
      <c r="G3109" s="189">
        <v>0.40584213797389684</v>
      </c>
      <c r="H3109" s="189">
        <v>8.0795525170913613E-3</v>
      </c>
      <c r="I3109" s="189">
        <v>3.6668738346799255E-2</v>
      </c>
      <c r="J3109" s="188">
        <v>1</v>
      </c>
      <c r="K3109" s="190">
        <v>1609</v>
      </c>
      <c r="L3109" s="94"/>
      <c r="M3109" s="189" t="s">
        <v>143</v>
      </c>
      <c r="N3109" s="189" t="s">
        <v>143</v>
      </c>
      <c r="O3109" s="189">
        <v>0.16</v>
      </c>
      <c r="P3109" s="189">
        <v>0.19800000000000001</v>
      </c>
      <c r="Q3109" s="189">
        <v>0.19400000000000001</v>
      </c>
      <c r="R3109" s="189">
        <v>0.23400000000000001</v>
      </c>
      <c r="S3109" s="189">
        <v>0.13100000000000001</v>
      </c>
      <c r="T3109" s="189">
        <v>0.16500000000000001</v>
      </c>
      <c r="U3109" s="189">
        <v>7.0000000000000001E-3</v>
      </c>
      <c r="V3109" s="189">
        <v>1.7000000000000001E-2</v>
      </c>
      <c r="W3109" s="189">
        <v>0.38200000000000001</v>
      </c>
      <c r="X3109" s="189">
        <v>0.43</v>
      </c>
      <c r="Y3109" s="189">
        <v>5.0000000000000001E-3</v>
      </c>
      <c r="Z3109" s="189">
        <v>1.4E-2</v>
      </c>
      <c r="AA3109" s="189">
        <v>2.9000000000000001E-2</v>
      </c>
      <c r="AB3109" s="189">
        <v>4.7E-2</v>
      </c>
    </row>
    <row r="3110" spans="1:28" x14ac:dyDescent="0.25">
      <c r="A3110" s="94" t="s">
        <v>4623</v>
      </c>
      <c r="B3110" s="189" t="s">
        <v>143</v>
      </c>
      <c r="C3110" s="189">
        <v>0.47101449275362317</v>
      </c>
      <c r="D3110" s="189">
        <v>0.37137681159420288</v>
      </c>
      <c r="E3110" s="189">
        <v>4.8913043478260872E-2</v>
      </c>
      <c r="F3110" s="189">
        <v>9.057971014492754E-3</v>
      </c>
      <c r="G3110" s="189">
        <v>3.4420289855072464E-2</v>
      </c>
      <c r="H3110" s="189" t="s">
        <v>143</v>
      </c>
      <c r="I3110" s="189">
        <v>6.5217391304347824E-2</v>
      </c>
      <c r="J3110" s="188">
        <v>1</v>
      </c>
      <c r="K3110" s="190">
        <v>552</v>
      </c>
      <c r="L3110" s="94"/>
      <c r="M3110" s="189" t="s">
        <v>143</v>
      </c>
      <c r="N3110" s="189" t="s">
        <v>143</v>
      </c>
      <c r="O3110" s="189">
        <v>0.43</v>
      </c>
      <c r="P3110" s="189">
        <v>0.51300000000000001</v>
      </c>
      <c r="Q3110" s="189">
        <v>0.33200000000000002</v>
      </c>
      <c r="R3110" s="189">
        <v>0.41199999999999998</v>
      </c>
      <c r="S3110" s="189">
        <v>3.4000000000000002E-2</v>
      </c>
      <c r="T3110" s="189">
        <v>7.0000000000000007E-2</v>
      </c>
      <c r="U3110" s="189">
        <v>4.0000000000000001E-3</v>
      </c>
      <c r="V3110" s="189">
        <v>2.1000000000000001E-2</v>
      </c>
      <c r="W3110" s="189">
        <v>2.1999999999999999E-2</v>
      </c>
      <c r="X3110" s="189">
        <v>5.2999999999999999E-2</v>
      </c>
      <c r="Y3110" s="189" t="s">
        <v>143</v>
      </c>
      <c r="Z3110" s="189" t="s">
        <v>143</v>
      </c>
      <c r="AA3110" s="189">
        <v>4.7E-2</v>
      </c>
      <c r="AB3110" s="189">
        <v>8.8999999999999996E-2</v>
      </c>
    </row>
    <row r="3111" spans="1:28" x14ac:dyDescent="0.25">
      <c r="A3111" s="94" t="s">
        <v>4624</v>
      </c>
      <c r="B3111" s="189" t="s">
        <v>143</v>
      </c>
      <c r="C3111" s="189">
        <v>0.21226415094339623</v>
      </c>
      <c r="D3111" s="189">
        <v>0.30503144654088049</v>
      </c>
      <c r="E3111" s="189">
        <v>0.12578616352201258</v>
      </c>
      <c r="F3111" s="189">
        <v>1.2578616352201259E-2</v>
      </c>
      <c r="G3111" s="189">
        <v>0.29559748427672955</v>
      </c>
      <c r="H3111" s="189">
        <v>1.5723270440251573E-3</v>
      </c>
      <c r="I3111" s="189">
        <v>4.716981132075472E-2</v>
      </c>
      <c r="J3111" s="188">
        <v>1</v>
      </c>
      <c r="K3111" s="190">
        <v>636</v>
      </c>
      <c r="L3111" s="94"/>
      <c r="M3111" s="189" t="s">
        <v>143</v>
      </c>
      <c r="N3111" s="189" t="s">
        <v>143</v>
      </c>
      <c r="O3111" s="189">
        <v>0.182</v>
      </c>
      <c r="P3111" s="189">
        <v>0.246</v>
      </c>
      <c r="Q3111" s="189">
        <v>0.27100000000000002</v>
      </c>
      <c r="R3111" s="189">
        <v>0.34200000000000003</v>
      </c>
      <c r="S3111" s="189">
        <v>0.10199999999999999</v>
      </c>
      <c r="T3111" s="189">
        <v>0.154</v>
      </c>
      <c r="U3111" s="189">
        <v>6.0000000000000001E-3</v>
      </c>
      <c r="V3111" s="189">
        <v>2.5000000000000001E-2</v>
      </c>
      <c r="W3111" s="189">
        <v>0.26100000000000001</v>
      </c>
      <c r="X3111" s="189">
        <v>0.33200000000000002</v>
      </c>
      <c r="Y3111" s="189">
        <v>0</v>
      </c>
      <c r="Z3111" s="189">
        <v>8.9999999999999993E-3</v>
      </c>
      <c r="AA3111" s="189">
        <v>3.3000000000000002E-2</v>
      </c>
      <c r="AB3111" s="189">
        <v>6.7000000000000004E-2</v>
      </c>
    </row>
    <row r="3112" spans="1:28" x14ac:dyDescent="0.25">
      <c r="A3112" s="94" t="s">
        <v>4625</v>
      </c>
      <c r="B3112" s="189" t="s">
        <v>143</v>
      </c>
      <c r="C3112" s="189">
        <v>0.38996138996138996</v>
      </c>
      <c r="D3112" s="189">
        <v>0.22393822393822393</v>
      </c>
      <c r="E3112" s="189">
        <v>0.10038610038610038</v>
      </c>
      <c r="F3112" s="189">
        <v>5.4054054054054057E-2</v>
      </c>
      <c r="G3112" s="189">
        <v>0.20463320463320464</v>
      </c>
      <c r="H3112" s="189">
        <v>7.7220077220077222E-3</v>
      </c>
      <c r="I3112" s="189">
        <v>1.9305019305019305E-2</v>
      </c>
      <c r="J3112" s="188">
        <v>1</v>
      </c>
      <c r="K3112" s="190">
        <v>259</v>
      </c>
      <c r="L3112" s="94"/>
      <c r="M3112" s="189" t="s">
        <v>143</v>
      </c>
      <c r="N3112" s="189" t="s">
        <v>143</v>
      </c>
      <c r="O3112" s="189">
        <v>0.33300000000000002</v>
      </c>
      <c r="P3112" s="189">
        <v>0.45100000000000001</v>
      </c>
      <c r="Q3112" s="189">
        <v>0.17699999999999999</v>
      </c>
      <c r="R3112" s="189">
        <v>0.27900000000000003</v>
      </c>
      <c r="S3112" s="189">
        <v>6.9000000000000006E-2</v>
      </c>
      <c r="T3112" s="189">
        <v>0.14299999999999999</v>
      </c>
      <c r="U3112" s="189">
        <v>3.2000000000000001E-2</v>
      </c>
      <c r="V3112" s="189">
        <v>8.8999999999999996E-2</v>
      </c>
      <c r="W3112" s="189">
        <v>0.16</v>
      </c>
      <c r="X3112" s="189">
        <v>0.25800000000000001</v>
      </c>
      <c r="Y3112" s="189">
        <v>2E-3</v>
      </c>
      <c r="Z3112" s="189">
        <v>2.8000000000000001E-2</v>
      </c>
      <c r="AA3112" s="189">
        <v>8.0000000000000002E-3</v>
      </c>
      <c r="AB3112" s="189">
        <v>4.3999999999999997E-2</v>
      </c>
    </row>
    <row r="3113" spans="1:28" x14ac:dyDescent="0.25">
      <c r="A3113" s="94" t="s">
        <v>4626</v>
      </c>
      <c r="B3113" s="189" t="s">
        <v>143</v>
      </c>
      <c r="C3113" s="189">
        <v>0.13451776649746192</v>
      </c>
      <c r="D3113" s="189">
        <v>0.22081218274111675</v>
      </c>
      <c r="E3113" s="189">
        <v>0.12690355329949238</v>
      </c>
      <c r="F3113" s="189">
        <v>3.2994923857868022E-2</v>
      </c>
      <c r="G3113" s="189">
        <v>0.42639593908629442</v>
      </c>
      <c r="H3113" s="189">
        <v>1.5228426395939087E-2</v>
      </c>
      <c r="I3113" s="189">
        <v>4.3147208121827409E-2</v>
      </c>
      <c r="J3113" s="188">
        <v>0.99999999999999989</v>
      </c>
      <c r="K3113" s="190">
        <v>394</v>
      </c>
      <c r="L3113" s="94"/>
      <c r="M3113" s="189" t="s">
        <v>143</v>
      </c>
      <c r="N3113" s="189" t="s">
        <v>143</v>
      </c>
      <c r="O3113" s="189">
        <v>0.104</v>
      </c>
      <c r="P3113" s="189">
        <v>0.17199999999999999</v>
      </c>
      <c r="Q3113" s="189">
        <v>0.183</v>
      </c>
      <c r="R3113" s="189">
        <v>0.26400000000000001</v>
      </c>
      <c r="S3113" s="189">
        <v>9.8000000000000004E-2</v>
      </c>
      <c r="T3113" s="189">
        <v>0.16300000000000001</v>
      </c>
      <c r="U3113" s="189">
        <v>1.9E-2</v>
      </c>
      <c r="V3113" s="189">
        <v>5.6000000000000001E-2</v>
      </c>
      <c r="W3113" s="189">
        <v>0.379</v>
      </c>
      <c r="X3113" s="189">
        <v>0.47599999999999998</v>
      </c>
      <c r="Y3113" s="189">
        <v>7.0000000000000001E-3</v>
      </c>
      <c r="Z3113" s="189">
        <v>3.3000000000000002E-2</v>
      </c>
      <c r="AA3113" s="189">
        <v>2.7E-2</v>
      </c>
      <c r="AB3113" s="189">
        <v>6.8000000000000005E-2</v>
      </c>
    </row>
    <row r="3114" spans="1:28" x14ac:dyDescent="0.25">
      <c r="A3114" s="94" t="s">
        <v>4627</v>
      </c>
      <c r="B3114" s="189" t="s">
        <v>143</v>
      </c>
      <c r="C3114" s="189">
        <v>0.37625250501002006</v>
      </c>
      <c r="D3114" s="189">
        <v>0.36573146292585168</v>
      </c>
      <c r="E3114" s="189">
        <v>9.0180360721442893E-2</v>
      </c>
      <c r="F3114" s="189">
        <v>2.004008016032064E-3</v>
      </c>
      <c r="G3114" s="189">
        <v>8.9679358717434876E-2</v>
      </c>
      <c r="H3114" s="189">
        <v>3.0060120240480962E-3</v>
      </c>
      <c r="I3114" s="189">
        <v>7.3146292585170344E-2</v>
      </c>
      <c r="J3114" s="188">
        <v>0.99999999999999989</v>
      </c>
      <c r="K3114" s="190">
        <v>1996</v>
      </c>
      <c r="L3114" s="94"/>
      <c r="M3114" s="189" t="s">
        <v>143</v>
      </c>
      <c r="N3114" s="189" t="s">
        <v>143</v>
      </c>
      <c r="O3114" s="189">
        <v>0.35499999999999998</v>
      </c>
      <c r="P3114" s="189">
        <v>0.39800000000000002</v>
      </c>
      <c r="Q3114" s="189">
        <v>0.34499999999999997</v>
      </c>
      <c r="R3114" s="189">
        <v>0.38700000000000001</v>
      </c>
      <c r="S3114" s="189">
        <v>7.8E-2</v>
      </c>
      <c r="T3114" s="189">
        <v>0.104</v>
      </c>
      <c r="U3114" s="189">
        <v>1E-3</v>
      </c>
      <c r="V3114" s="189">
        <v>5.0000000000000001E-3</v>
      </c>
      <c r="W3114" s="189">
        <v>7.8E-2</v>
      </c>
      <c r="X3114" s="189">
        <v>0.10299999999999999</v>
      </c>
      <c r="Y3114" s="189">
        <v>1E-3</v>
      </c>
      <c r="Z3114" s="189">
        <v>7.0000000000000001E-3</v>
      </c>
      <c r="AA3114" s="189">
        <v>6.3E-2</v>
      </c>
      <c r="AB3114" s="189">
        <v>8.5000000000000006E-2</v>
      </c>
    </row>
    <row r="3115" spans="1:28" x14ac:dyDescent="0.25">
      <c r="A3115" s="94" t="s">
        <v>4628</v>
      </c>
      <c r="B3115" s="189" t="s">
        <v>143</v>
      </c>
      <c r="C3115" s="189">
        <v>0.5121293800539084</v>
      </c>
      <c r="D3115" s="189">
        <v>0.29919137466307277</v>
      </c>
      <c r="E3115" s="189">
        <v>7.8167115902964962E-2</v>
      </c>
      <c r="F3115" s="189">
        <v>2.6954177897574125E-3</v>
      </c>
      <c r="G3115" s="189">
        <v>7.0080862533692723E-2</v>
      </c>
      <c r="H3115" s="189">
        <v>2.6954177897574125E-3</v>
      </c>
      <c r="I3115" s="189">
        <v>3.5040431266846361E-2</v>
      </c>
      <c r="J3115" s="188">
        <v>1.0000000000000002</v>
      </c>
      <c r="K3115" s="190">
        <v>371</v>
      </c>
      <c r="L3115" s="94"/>
      <c r="M3115" s="189" t="s">
        <v>143</v>
      </c>
      <c r="N3115" s="189" t="s">
        <v>143</v>
      </c>
      <c r="O3115" s="189">
        <v>0.46100000000000002</v>
      </c>
      <c r="P3115" s="189">
        <v>0.56299999999999994</v>
      </c>
      <c r="Q3115" s="189">
        <v>0.255</v>
      </c>
      <c r="R3115" s="189">
        <v>0.34799999999999998</v>
      </c>
      <c r="S3115" s="189">
        <v>5.5E-2</v>
      </c>
      <c r="T3115" s="189">
        <v>0.11</v>
      </c>
      <c r="U3115" s="189">
        <v>0</v>
      </c>
      <c r="V3115" s="189">
        <v>1.4999999999999999E-2</v>
      </c>
      <c r="W3115" s="189">
        <v>4.8000000000000001E-2</v>
      </c>
      <c r="X3115" s="189">
        <v>0.10100000000000001</v>
      </c>
      <c r="Y3115" s="189">
        <v>0</v>
      </c>
      <c r="Z3115" s="189">
        <v>1.4999999999999999E-2</v>
      </c>
      <c r="AA3115" s="189">
        <v>2.1000000000000001E-2</v>
      </c>
      <c r="AB3115" s="189">
        <v>5.8999999999999997E-2</v>
      </c>
    </row>
    <row r="3116" spans="1:28" x14ac:dyDescent="0.25">
      <c r="A3116" s="94" t="s">
        <v>4629</v>
      </c>
      <c r="B3116" s="189">
        <v>5.8467535131808392E-2</v>
      </c>
      <c r="C3116" s="189">
        <v>0.38337265360549799</v>
      </c>
      <c r="D3116" s="189">
        <v>0.22925428249051186</v>
      </c>
      <c r="E3116" s="189">
        <v>7.2417683865011795E-2</v>
      </c>
      <c r="F3116" s="189">
        <v>2.1181659657400757E-2</v>
      </c>
      <c r="G3116" s="189">
        <v>0.21063698840906761</v>
      </c>
      <c r="H3116" s="189">
        <v>3.0772386911478099E-4</v>
      </c>
      <c r="I3116" s="189">
        <v>2.436147297158683E-2</v>
      </c>
      <c r="J3116" s="188">
        <v>1</v>
      </c>
      <c r="K3116" s="190">
        <v>19498</v>
      </c>
      <c r="L3116" s="94"/>
      <c r="M3116" s="189">
        <v>5.5E-2</v>
      </c>
      <c r="N3116" s="189">
        <v>6.2E-2</v>
      </c>
      <c r="O3116" s="189">
        <v>0.377</v>
      </c>
      <c r="P3116" s="189">
        <v>0.39</v>
      </c>
      <c r="Q3116" s="189">
        <v>0.223</v>
      </c>
      <c r="R3116" s="189">
        <v>0.23499999999999999</v>
      </c>
      <c r="S3116" s="189">
        <v>6.9000000000000006E-2</v>
      </c>
      <c r="T3116" s="189">
        <v>7.5999999999999998E-2</v>
      </c>
      <c r="U3116" s="189">
        <v>1.9E-2</v>
      </c>
      <c r="V3116" s="189">
        <v>2.3E-2</v>
      </c>
      <c r="W3116" s="189">
        <v>0.20499999999999999</v>
      </c>
      <c r="X3116" s="189">
        <v>0.216</v>
      </c>
      <c r="Y3116" s="189">
        <v>0</v>
      </c>
      <c r="Z3116" s="189">
        <v>1E-3</v>
      </c>
      <c r="AA3116" s="189">
        <v>2.1999999999999999E-2</v>
      </c>
      <c r="AB3116" s="189">
        <v>2.7E-2</v>
      </c>
    </row>
    <row r="3117" spans="1:28" x14ac:dyDescent="0.25">
      <c r="A3117" s="94" t="s">
        <v>4630</v>
      </c>
      <c r="B3117" s="189" t="s">
        <v>143</v>
      </c>
      <c r="C3117" s="189">
        <v>0.43406593406593408</v>
      </c>
      <c r="D3117" s="189">
        <v>0.29487179487179488</v>
      </c>
      <c r="E3117" s="189">
        <v>9.3406593406593408E-2</v>
      </c>
      <c r="F3117" s="189">
        <v>2.564102564102564E-2</v>
      </c>
      <c r="G3117" s="189">
        <v>0.13553113553113552</v>
      </c>
      <c r="H3117" s="189" t="s">
        <v>143</v>
      </c>
      <c r="I3117" s="189">
        <v>1.6483516483516484E-2</v>
      </c>
      <c r="J3117" s="188">
        <v>1</v>
      </c>
      <c r="K3117" s="190">
        <v>546</v>
      </c>
      <c r="L3117" s="94"/>
      <c r="M3117" s="189" t="s">
        <v>143</v>
      </c>
      <c r="N3117" s="189" t="s">
        <v>143</v>
      </c>
      <c r="O3117" s="189">
        <v>0.39300000000000002</v>
      </c>
      <c r="P3117" s="189">
        <v>0.47599999999999998</v>
      </c>
      <c r="Q3117" s="189">
        <v>0.25800000000000001</v>
      </c>
      <c r="R3117" s="189">
        <v>0.33400000000000002</v>
      </c>
      <c r="S3117" s="189">
        <v>7.1999999999999995E-2</v>
      </c>
      <c r="T3117" s="189">
        <v>0.121</v>
      </c>
      <c r="U3117" s="189">
        <v>1.4999999999999999E-2</v>
      </c>
      <c r="V3117" s="189">
        <v>4.2999999999999997E-2</v>
      </c>
      <c r="W3117" s="189">
        <v>0.109</v>
      </c>
      <c r="X3117" s="189">
        <v>0.16700000000000001</v>
      </c>
      <c r="Y3117" s="189" t="s">
        <v>143</v>
      </c>
      <c r="Z3117" s="189" t="s">
        <v>143</v>
      </c>
      <c r="AA3117" s="189">
        <v>8.9999999999999993E-3</v>
      </c>
      <c r="AB3117" s="189">
        <v>3.1E-2</v>
      </c>
    </row>
    <row r="3118" spans="1:28" x14ac:dyDescent="0.25">
      <c r="A3118" s="94" t="s">
        <v>4631</v>
      </c>
      <c r="B3118" s="189" t="s">
        <v>143</v>
      </c>
      <c r="C3118" s="189">
        <v>0.11904761904761904</v>
      </c>
      <c r="D3118" s="189">
        <v>0.15873015873015872</v>
      </c>
      <c r="E3118" s="189">
        <v>5.7539682539682536E-2</v>
      </c>
      <c r="F3118" s="189">
        <v>9.9206349206349201E-3</v>
      </c>
      <c r="G3118" s="189">
        <v>0.60912698412698407</v>
      </c>
      <c r="H3118" s="189">
        <v>3.968253968253968E-3</v>
      </c>
      <c r="I3118" s="189">
        <v>4.1666666666666664E-2</v>
      </c>
      <c r="J3118" s="188">
        <v>0.99999999999999989</v>
      </c>
      <c r="K3118" s="190">
        <v>504</v>
      </c>
      <c r="L3118" s="94"/>
      <c r="M3118" s="189" t="s">
        <v>143</v>
      </c>
      <c r="N3118" s="189" t="s">
        <v>143</v>
      </c>
      <c r="O3118" s="189">
        <v>9.4E-2</v>
      </c>
      <c r="P3118" s="189">
        <v>0.15</v>
      </c>
      <c r="Q3118" s="189">
        <v>0.129</v>
      </c>
      <c r="R3118" s="189">
        <v>0.193</v>
      </c>
      <c r="S3118" s="189">
        <v>0.04</v>
      </c>
      <c r="T3118" s="189">
        <v>8.1000000000000003E-2</v>
      </c>
      <c r="U3118" s="189">
        <v>4.0000000000000001E-3</v>
      </c>
      <c r="V3118" s="189">
        <v>2.3E-2</v>
      </c>
      <c r="W3118" s="189">
        <v>0.56599999999999995</v>
      </c>
      <c r="X3118" s="189">
        <v>0.65100000000000002</v>
      </c>
      <c r="Y3118" s="189">
        <v>1E-3</v>
      </c>
      <c r="Z3118" s="189">
        <v>1.4E-2</v>
      </c>
      <c r="AA3118" s="189">
        <v>2.7E-2</v>
      </c>
      <c r="AB3118" s="189">
        <v>6.3E-2</v>
      </c>
    </row>
    <row r="3119" spans="1:28" x14ac:dyDescent="0.25">
      <c r="A3119" s="94" t="s">
        <v>4632</v>
      </c>
      <c r="B3119" s="189">
        <v>0.48691548691548692</v>
      </c>
      <c r="C3119" s="189">
        <v>8.5800085800085801E-4</v>
      </c>
      <c r="D3119" s="189">
        <v>0.37666237666237667</v>
      </c>
      <c r="E3119" s="189">
        <v>0.11497211497211497</v>
      </c>
      <c r="F3119" s="189">
        <v>1.287001287001287E-3</v>
      </c>
      <c r="G3119" s="189">
        <v>1.0725010725010725E-2</v>
      </c>
      <c r="H3119" s="189" t="s">
        <v>143</v>
      </c>
      <c r="I3119" s="189">
        <v>8.5800085800085794E-3</v>
      </c>
      <c r="J3119" s="188">
        <v>1.0000000000000002</v>
      </c>
      <c r="K3119" s="190">
        <v>2331</v>
      </c>
      <c r="L3119" s="94"/>
      <c r="M3119" s="189">
        <v>0.46700000000000003</v>
      </c>
      <c r="N3119" s="189">
        <v>0.50700000000000001</v>
      </c>
      <c r="O3119" s="189">
        <v>0</v>
      </c>
      <c r="P3119" s="189">
        <v>3.0000000000000001E-3</v>
      </c>
      <c r="Q3119" s="189">
        <v>0.35699999999999998</v>
      </c>
      <c r="R3119" s="189">
        <v>0.39700000000000002</v>
      </c>
      <c r="S3119" s="189">
        <v>0.10299999999999999</v>
      </c>
      <c r="T3119" s="189">
        <v>0.129</v>
      </c>
      <c r="U3119" s="189">
        <v>0</v>
      </c>
      <c r="V3119" s="189">
        <v>4.0000000000000001E-3</v>
      </c>
      <c r="W3119" s="189">
        <v>7.0000000000000001E-3</v>
      </c>
      <c r="X3119" s="189">
        <v>1.6E-2</v>
      </c>
      <c r="Y3119" s="189" t="s">
        <v>143</v>
      </c>
      <c r="Z3119" s="189" t="s">
        <v>143</v>
      </c>
      <c r="AA3119" s="189">
        <v>6.0000000000000001E-3</v>
      </c>
      <c r="AB3119" s="189">
        <v>1.2999999999999999E-2</v>
      </c>
    </row>
    <row r="3120" spans="1:28" x14ac:dyDescent="0.25">
      <c r="A3120" s="94" t="s">
        <v>4633</v>
      </c>
      <c r="B3120" s="189">
        <v>0.10305174701459531</v>
      </c>
      <c r="C3120" s="189">
        <v>0.33923042901371075</v>
      </c>
      <c r="D3120" s="189">
        <v>0.21848739495798319</v>
      </c>
      <c r="E3120" s="189">
        <v>5.3958425475453341E-2</v>
      </c>
      <c r="F3120" s="189">
        <v>3.6267138434321097E-2</v>
      </c>
      <c r="G3120" s="189">
        <v>0.23750552852720036</v>
      </c>
      <c r="H3120" s="189">
        <v>8.8456435205661217E-4</v>
      </c>
      <c r="I3120" s="189">
        <v>1.0614772224679346E-2</v>
      </c>
      <c r="J3120" s="188">
        <v>1</v>
      </c>
      <c r="K3120" s="190">
        <v>2261</v>
      </c>
      <c r="L3120" s="94"/>
      <c r="M3120" s="189">
        <v>9.0999999999999998E-2</v>
      </c>
      <c r="N3120" s="189">
        <v>0.11600000000000001</v>
      </c>
      <c r="O3120" s="189">
        <v>0.32</v>
      </c>
      <c r="P3120" s="189">
        <v>0.35899999999999999</v>
      </c>
      <c r="Q3120" s="189">
        <v>0.20200000000000001</v>
      </c>
      <c r="R3120" s="189">
        <v>0.23599999999999999</v>
      </c>
      <c r="S3120" s="189">
        <v>4.4999999999999998E-2</v>
      </c>
      <c r="T3120" s="189">
        <v>6.4000000000000001E-2</v>
      </c>
      <c r="U3120" s="189">
        <v>2.9000000000000001E-2</v>
      </c>
      <c r="V3120" s="189">
        <v>4.4999999999999998E-2</v>
      </c>
      <c r="W3120" s="189">
        <v>0.22</v>
      </c>
      <c r="X3120" s="189">
        <v>0.255</v>
      </c>
      <c r="Y3120" s="189">
        <v>0</v>
      </c>
      <c r="Z3120" s="189">
        <v>3.0000000000000001E-3</v>
      </c>
      <c r="AA3120" s="189">
        <v>7.0000000000000001E-3</v>
      </c>
      <c r="AB3120" s="189">
        <v>1.6E-2</v>
      </c>
    </row>
    <row r="3121" spans="1:28" x14ac:dyDescent="0.25">
      <c r="A3121" s="94" t="s">
        <v>4634</v>
      </c>
      <c r="B3121" s="189">
        <v>0.31034482758620691</v>
      </c>
      <c r="C3121" s="189">
        <v>0.54994667614646287</v>
      </c>
      <c r="D3121" s="189">
        <v>5.7945254177035194E-2</v>
      </c>
      <c r="E3121" s="189">
        <v>1.9196587273373623E-2</v>
      </c>
      <c r="F3121" s="189">
        <v>1.4219694276573053E-3</v>
      </c>
      <c r="G3121" s="189">
        <v>3.6615712762175616E-2</v>
      </c>
      <c r="H3121" s="189">
        <v>3.5549235691432633E-4</v>
      </c>
      <c r="I3121" s="189">
        <v>2.4173480270174193E-2</v>
      </c>
      <c r="J3121" s="188">
        <v>0.99999999999999989</v>
      </c>
      <c r="K3121" s="190">
        <v>2813</v>
      </c>
      <c r="L3121" s="94"/>
      <c r="M3121" s="189">
        <v>0.29399999999999998</v>
      </c>
      <c r="N3121" s="189">
        <v>0.32800000000000001</v>
      </c>
      <c r="O3121" s="189">
        <v>0.53200000000000003</v>
      </c>
      <c r="P3121" s="189">
        <v>0.56799999999999995</v>
      </c>
      <c r="Q3121" s="189">
        <v>0.05</v>
      </c>
      <c r="R3121" s="189">
        <v>6.7000000000000004E-2</v>
      </c>
      <c r="S3121" s="189">
        <v>1.4999999999999999E-2</v>
      </c>
      <c r="T3121" s="189">
        <v>2.5000000000000001E-2</v>
      </c>
      <c r="U3121" s="189">
        <v>1E-3</v>
      </c>
      <c r="V3121" s="189">
        <v>4.0000000000000001E-3</v>
      </c>
      <c r="W3121" s="189">
        <v>0.03</v>
      </c>
      <c r="X3121" s="189">
        <v>4.3999999999999997E-2</v>
      </c>
      <c r="Y3121" s="189">
        <v>0</v>
      </c>
      <c r="Z3121" s="189">
        <v>2E-3</v>
      </c>
      <c r="AA3121" s="189">
        <v>1.9E-2</v>
      </c>
      <c r="AB3121" s="189">
        <v>3.1E-2</v>
      </c>
    </row>
    <row r="3122" spans="1:28" x14ac:dyDescent="0.25">
      <c r="A3122" s="94" t="s">
        <v>4635</v>
      </c>
      <c r="B3122" s="189" t="s">
        <v>143</v>
      </c>
      <c r="C3122" s="189">
        <v>0.32579185520361992</v>
      </c>
      <c r="D3122" s="189">
        <v>0.29864253393665158</v>
      </c>
      <c r="E3122" s="189">
        <v>0.11312217194570136</v>
      </c>
      <c r="F3122" s="189">
        <v>2.564102564102564E-2</v>
      </c>
      <c r="G3122" s="189">
        <v>0.21266968325791855</v>
      </c>
      <c r="H3122" s="189" t="s">
        <v>143</v>
      </c>
      <c r="I3122" s="189">
        <v>2.4132730015082957E-2</v>
      </c>
      <c r="J3122" s="188">
        <v>1</v>
      </c>
      <c r="K3122" s="190">
        <v>663</v>
      </c>
      <c r="L3122" s="94"/>
      <c r="M3122" s="189" t="s">
        <v>143</v>
      </c>
      <c r="N3122" s="189" t="s">
        <v>143</v>
      </c>
      <c r="O3122" s="189">
        <v>0.29099999999999998</v>
      </c>
      <c r="P3122" s="189">
        <v>0.36199999999999999</v>
      </c>
      <c r="Q3122" s="189">
        <v>0.26500000000000001</v>
      </c>
      <c r="R3122" s="189">
        <v>0.33500000000000002</v>
      </c>
      <c r="S3122" s="189">
        <v>9.0999999999999998E-2</v>
      </c>
      <c r="T3122" s="189">
        <v>0.13900000000000001</v>
      </c>
      <c r="U3122" s="189">
        <v>1.6E-2</v>
      </c>
      <c r="V3122" s="189">
        <v>4.1000000000000002E-2</v>
      </c>
      <c r="W3122" s="189">
        <v>0.183</v>
      </c>
      <c r="X3122" s="189">
        <v>0.245</v>
      </c>
      <c r="Y3122" s="189" t="s">
        <v>143</v>
      </c>
      <c r="Z3122" s="189" t="s">
        <v>143</v>
      </c>
      <c r="AA3122" s="189">
        <v>1.4999999999999999E-2</v>
      </c>
      <c r="AB3122" s="189">
        <v>3.9E-2</v>
      </c>
    </row>
    <row r="3123" spans="1:28" x14ac:dyDescent="0.25">
      <c r="A3123" s="94" t="s">
        <v>4636</v>
      </c>
      <c r="B3123" s="189" t="s">
        <v>143</v>
      </c>
      <c r="C3123" s="189">
        <v>0.28413749605802585</v>
      </c>
      <c r="D3123" s="189">
        <v>0.22579627877641123</v>
      </c>
      <c r="E3123" s="189">
        <v>0.10028382213812677</v>
      </c>
      <c r="F3123" s="189">
        <v>1.8290760012614319E-2</v>
      </c>
      <c r="G3123" s="189">
        <v>0.34815515610217596</v>
      </c>
      <c r="H3123" s="189" t="s">
        <v>143</v>
      </c>
      <c r="I3123" s="189">
        <v>2.3336486912645855E-2</v>
      </c>
      <c r="J3123" s="188">
        <v>1</v>
      </c>
      <c r="K3123" s="190">
        <v>3171</v>
      </c>
      <c r="L3123" s="94"/>
      <c r="M3123" s="189" t="s">
        <v>143</v>
      </c>
      <c r="N3123" s="189" t="s">
        <v>143</v>
      </c>
      <c r="O3123" s="189">
        <v>0.26900000000000002</v>
      </c>
      <c r="P3123" s="189">
        <v>0.3</v>
      </c>
      <c r="Q3123" s="189">
        <v>0.21199999999999999</v>
      </c>
      <c r="R3123" s="189">
        <v>0.24099999999999999</v>
      </c>
      <c r="S3123" s="189">
        <v>0.09</v>
      </c>
      <c r="T3123" s="189">
        <v>0.111</v>
      </c>
      <c r="U3123" s="189">
        <v>1.4E-2</v>
      </c>
      <c r="V3123" s="189">
        <v>2.4E-2</v>
      </c>
      <c r="W3123" s="189">
        <v>0.33200000000000002</v>
      </c>
      <c r="X3123" s="189">
        <v>0.36499999999999999</v>
      </c>
      <c r="Y3123" s="189" t="s">
        <v>143</v>
      </c>
      <c r="Z3123" s="189" t="s">
        <v>143</v>
      </c>
      <c r="AA3123" s="189">
        <v>1.9E-2</v>
      </c>
      <c r="AB3123" s="189">
        <v>2.9000000000000001E-2</v>
      </c>
    </row>
    <row r="3124" spans="1:28" x14ac:dyDescent="0.25">
      <c r="A3124" s="94" t="s">
        <v>4637</v>
      </c>
      <c r="B3124" s="189" t="s">
        <v>143</v>
      </c>
      <c r="C3124" s="189">
        <v>0.68727705112960757</v>
      </c>
      <c r="D3124" s="189">
        <v>0.19024970273483949</v>
      </c>
      <c r="E3124" s="189">
        <v>4.9940546967895363E-2</v>
      </c>
      <c r="F3124" s="189">
        <v>7.1343638525564806E-3</v>
      </c>
      <c r="G3124" s="189">
        <v>1.3079667063020214E-2</v>
      </c>
      <c r="H3124" s="189" t="s">
        <v>143</v>
      </c>
      <c r="I3124" s="189">
        <v>5.2318668252080855E-2</v>
      </c>
      <c r="J3124" s="188">
        <v>1</v>
      </c>
      <c r="K3124" s="190">
        <v>841</v>
      </c>
      <c r="L3124" s="94"/>
      <c r="M3124" s="189" t="s">
        <v>143</v>
      </c>
      <c r="N3124" s="189" t="s">
        <v>143</v>
      </c>
      <c r="O3124" s="189">
        <v>0.65500000000000003</v>
      </c>
      <c r="P3124" s="189">
        <v>0.71799999999999997</v>
      </c>
      <c r="Q3124" s="189">
        <v>0.16500000000000001</v>
      </c>
      <c r="R3124" s="189">
        <v>0.218</v>
      </c>
      <c r="S3124" s="189">
        <v>3.6999999999999998E-2</v>
      </c>
      <c r="T3124" s="189">
        <v>6.7000000000000004E-2</v>
      </c>
      <c r="U3124" s="189">
        <v>3.0000000000000001E-3</v>
      </c>
      <c r="V3124" s="189">
        <v>1.4999999999999999E-2</v>
      </c>
      <c r="W3124" s="189">
        <v>7.0000000000000001E-3</v>
      </c>
      <c r="X3124" s="189">
        <v>2.3E-2</v>
      </c>
      <c r="Y3124" s="189" t="s">
        <v>143</v>
      </c>
      <c r="Z3124" s="189" t="s">
        <v>143</v>
      </c>
      <c r="AA3124" s="189">
        <v>3.9E-2</v>
      </c>
      <c r="AB3124" s="189">
        <v>7.0000000000000007E-2</v>
      </c>
    </row>
    <row r="3125" spans="1:28" x14ac:dyDescent="0.25">
      <c r="A3125" s="94" t="s">
        <v>4638</v>
      </c>
      <c r="B3125" s="189" t="s">
        <v>143</v>
      </c>
      <c r="C3125" s="189">
        <v>0.26977401129943501</v>
      </c>
      <c r="D3125" s="189">
        <v>0.3192090395480226</v>
      </c>
      <c r="E3125" s="189">
        <v>8.050847457627118E-2</v>
      </c>
      <c r="F3125" s="189">
        <v>1.4124293785310734E-2</v>
      </c>
      <c r="G3125" s="189">
        <v>0.2824858757062147</v>
      </c>
      <c r="H3125" s="189" t="s">
        <v>143</v>
      </c>
      <c r="I3125" s="189">
        <v>3.3898305084745763E-2</v>
      </c>
      <c r="J3125" s="188">
        <v>1</v>
      </c>
      <c r="K3125" s="190">
        <v>708</v>
      </c>
      <c r="L3125" s="94"/>
      <c r="M3125" s="189" t="s">
        <v>143</v>
      </c>
      <c r="N3125" s="189" t="s">
        <v>143</v>
      </c>
      <c r="O3125" s="189">
        <v>0.23799999999999999</v>
      </c>
      <c r="P3125" s="189">
        <v>0.30399999999999999</v>
      </c>
      <c r="Q3125" s="189">
        <v>0.28599999999999998</v>
      </c>
      <c r="R3125" s="189">
        <v>0.35399999999999998</v>
      </c>
      <c r="S3125" s="189">
        <v>6.3E-2</v>
      </c>
      <c r="T3125" s="189">
        <v>0.10299999999999999</v>
      </c>
      <c r="U3125" s="189">
        <v>8.0000000000000002E-3</v>
      </c>
      <c r="V3125" s="189">
        <v>2.5999999999999999E-2</v>
      </c>
      <c r="W3125" s="189">
        <v>0.251</v>
      </c>
      <c r="X3125" s="189">
        <v>0.317</v>
      </c>
      <c r="Y3125" s="189" t="s">
        <v>143</v>
      </c>
      <c r="Z3125" s="189" t="s">
        <v>143</v>
      </c>
      <c r="AA3125" s="189">
        <v>2.3E-2</v>
      </c>
      <c r="AB3125" s="189">
        <v>0.05</v>
      </c>
    </row>
    <row r="3126" spans="1:28" x14ac:dyDescent="0.25">
      <c r="A3126" s="94" t="s">
        <v>4639</v>
      </c>
      <c r="B3126" s="189" t="s">
        <v>143</v>
      </c>
      <c r="C3126" s="189">
        <v>0.49593495934959347</v>
      </c>
      <c r="D3126" s="189">
        <v>0.1951219512195122</v>
      </c>
      <c r="E3126" s="189">
        <v>4.2682926829268296E-2</v>
      </c>
      <c r="F3126" s="189">
        <v>0.1016260162601626</v>
      </c>
      <c r="G3126" s="189">
        <v>0.1565040650406504</v>
      </c>
      <c r="H3126" s="189" t="s">
        <v>143</v>
      </c>
      <c r="I3126" s="189">
        <v>8.130081300813009E-3</v>
      </c>
      <c r="J3126" s="188">
        <v>1</v>
      </c>
      <c r="K3126" s="190">
        <v>492</v>
      </c>
      <c r="L3126" s="94"/>
      <c r="M3126" s="189" t="s">
        <v>143</v>
      </c>
      <c r="N3126" s="189" t="s">
        <v>143</v>
      </c>
      <c r="O3126" s="189">
        <v>0.45200000000000001</v>
      </c>
      <c r="P3126" s="189">
        <v>0.54</v>
      </c>
      <c r="Q3126" s="189">
        <v>0.16300000000000001</v>
      </c>
      <c r="R3126" s="189">
        <v>0.23200000000000001</v>
      </c>
      <c r="S3126" s="189">
        <v>2.8000000000000001E-2</v>
      </c>
      <c r="T3126" s="189">
        <v>6.4000000000000001E-2</v>
      </c>
      <c r="U3126" s="189">
        <v>7.8E-2</v>
      </c>
      <c r="V3126" s="189">
        <v>0.13100000000000001</v>
      </c>
      <c r="W3126" s="189">
        <v>0.127</v>
      </c>
      <c r="X3126" s="189">
        <v>0.191</v>
      </c>
      <c r="Y3126" s="189" t="s">
        <v>143</v>
      </c>
      <c r="Z3126" s="189" t="s">
        <v>143</v>
      </c>
      <c r="AA3126" s="189">
        <v>3.0000000000000001E-3</v>
      </c>
      <c r="AB3126" s="189">
        <v>2.1000000000000001E-2</v>
      </c>
    </row>
    <row r="3127" spans="1:28" x14ac:dyDescent="0.25">
      <c r="A3127" s="94" t="s">
        <v>4640</v>
      </c>
      <c r="B3127" s="189" t="s">
        <v>143</v>
      </c>
      <c r="C3127" s="189">
        <v>0.21206225680933852</v>
      </c>
      <c r="D3127" s="189">
        <v>0.21984435797665369</v>
      </c>
      <c r="E3127" s="189">
        <v>9.727626459143969E-2</v>
      </c>
      <c r="F3127" s="189">
        <v>2.7237354085603113E-2</v>
      </c>
      <c r="G3127" s="189">
        <v>0.42412451361867703</v>
      </c>
      <c r="H3127" s="189" t="s">
        <v>143</v>
      </c>
      <c r="I3127" s="189">
        <v>1.9455252918287938E-2</v>
      </c>
      <c r="J3127" s="188">
        <v>1</v>
      </c>
      <c r="K3127" s="190">
        <v>514</v>
      </c>
      <c r="L3127" s="94"/>
      <c r="M3127" s="189" t="s">
        <v>143</v>
      </c>
      <c r="N3127" s="189" t="s">
        <v>143</v>
      </c>
      <c r="O3127" s="189">
        <v>0.17899999999999999</v>
      </c>
      <c r="P3127" s="189">
        <v>0.249</v>
      </c>
      <c r="Q3127" s="189">
        <v>0.186</v>
      </c>
      <c r="R3127" s="189">
        <v>0.25800000000000001</v>
      </c>
      <c r="S3127" s="189">
        <v>7.4999999999999997E-2</v>
      </c>
      <c r="T3127" s="189">
        <v>0.126</v>
      </c>
      <c r="U3127" s="189">
        <v>1.6E-2</v>
      </c>
      <c r="V3127" s="189">
        <v>4.4999999999999998E-2</v>
      </c>
      <c r="W3127" s="189">
        <v>0.38200000000000001</v>
      </c>
      <c r="X3127" s="189">
        <v>0.46700000000000003</v>
      </c>
      <c r="Y3127" s="189" t="s">
        <v>143</v>
      </c>
      <c r="Z3127" s="189" t="s">
        <v>143</v>
      </c>
      <c r="AA3127" s="189">
        <v>1.0999999999999999E-2</v>
      </c>
      <c r="AB3127" s="189">
        <v>3.5000000000000003E-2</v>
      </c>
    </row>
    <row r="3128" spans="1:28" x14ac:dyDescent="0.25">
      <c r="A3128" s="94" t="s">
        <v>4641</v>
      </c>
      <c r="B3128" s="189" t="s">
        <v>143</v>
      </c>
      <c r="C3128" s="189">
        <v>0.53381424706943192</v>
      </c>
      <c r="D3128" s="189">
        <v>0.29756537421100088</v>
      </c>
      <c r="E3128" s="189">
        <v>4.5085662759242563E-2</v>
      </c>
      <c r="F3128" s="189">
        <v>1.2623985572587917E-2</v>
      </c>
      <c r="G3128" s="189">
        <v>8.0703336339044182E-2</v>
      </c>
      <c r="H3128" s="189" t="s">
        <v>143</v>
      </c>
      <c r="I3128" s="189">
        <v>3.0207394048692517E-2</v>
      </c>
      <c r="J3128" s="188">
        <v>0.99999999999999989</v>
      </c>
      <c r="K3128" s="190">
        <v>2218</v>
      </c>
      <c r="L3128" s="94"/>
      <c r="M3128" s="189" t="s">
        <v>143</v>
      </c>
      <c r="N3128" s="189" t="s">
        <v>143</v>
      </c>
      <c r="O3128" s="189">
        <v>0.51300000000000001</v>
      </c>
      <c r="P3128" s="189">
        <v>0.55400000000000005</v>
      </c>
      <c r="Q3128" s="189">
        <v>0.27900000000000003</v>
      </c>
      <c r="R3128" s="189">
        <v>0.317</v>
      </c>
      <c r="S3128" s="189">
        <v>3.6999999999999998E-2</v>
      </c>
      <c r="T3128" s="189">
        <v>5.5E-2</v>
      </c>
      <c r="U3128" s="189">
        <v>8.9999999999999993E-3</v>
      </c>
      <c r="V3128" s="189">
        <v>1.7999999999999999E-2</v>
      </c>
      <c r="W3128" s="189">
        <v>7.0000000000000007E-2</v>
      </c>
      <c r="X3128" s="189">
        <v>9.2999999999999999E-2</v>
      </c>
      <c r="Y3128" s="189" t="s">
        <v>143</v>
      </c>
      <c r="Z3128" s="189" t="s">
        <v>143</v>
      </c>
      <c r="AA3128" s="189">
        <v>2.4E-2</v>
      </c>
      <c r="AB3128" s="189">
        <v>3.7999999999999999E-2</v>
      </c>
    </row>
    <row r="3129" spans="1:28" x14ac:dyDescent="0.25">
      <c r="A3129" s="94" t="s">
        <v>4642</v>
      </c>
      <c r="B3129" s="189" t="s">
        <v>143</v>
      </c>
      <c r="C3129" s="189">
        <v>0.60770975056689347</v>
      </c>
      <c r="D3129" s="189">
        <v>0.27210884353741499</v>
      </c>
      <c r="E3129" s="189">
        <v>4.3083900226757371E-2</v>
      </c>
      <c r="F3129" s="189">
        <v>2.2675736961451248E-3</v>
      </c>
      <c r="G3129" s="189">
        <v>6.5759637188208611E-2</v>
      </c>
      <c r="H3129" s="189" t="s">
        <v>143</v>
      </c>
      <c r="I3129" s="189">
        <v>9.0702947845804991E-3</v>
      </c>
      <c r="J3129" s="188">
        <v>1</v>
      </c>
      <c r="K3129" s="190">
        <v>441</v>
      </c>
      <c r="L3129" s="94"/>
      <c r="M3129" s="189" t="s">
        <v>143</v>
      </c>
      <c r="N3129" s="189" t="s">
        <v>143</v>
      </c>
      <c r="O3129" s="189">
        <v>0.56100000000000005</v>
      </c>
      <c r="P3129" s="189">
        <v>0.65200000000000002</v>
      </c>
      <c r="Q3129" s="189">
        <v>0.23300000000000001</v>
      </c>
      <c r="R3129" s="189">
        <v>0.315</v>
      </c>
      <c r="S3129" s="189">
        <v>2.8000000000000001E-2</v>
      </c>
      <c r="T3129" s="189">
        <v>6.6000000000000003E-2</v>
      </c>
      <c r="U3129" s="189">
        <v>0</v>
      </c>
      <c r="V3129" s="189">
        <v>1.2999999999999999E-2</v>
      </c>
      <c r="W3129" s="189">
        <v>4.5999999999999999E-2</v>
      </c>
      <c r="X3129" s="189">
        <v>9.2999999999999999E-2</v>
      </c>
      <c r="Y3129" s="189" t="s">
        <v>143</v>
      </c>
      <c r="Z3129" s="189" t="s">
        <v>143</v>
      </c>
      <c r="AA3129" s="189">
        <v>4.0000000000000001E-3</v>
      </c>
      <c r="AB3129" s="189">
        <v>2.3E-2</v>
      </c>
    </row>
    <row r="3130" spans="1:28" x14ac:dyDescent="0.25">
      <c r="A3130" s="94" t="s">
        <v>4643</v>
      </c>
      <c r="B3130" s="189">
        <v>5.5954088952654232E-2</v>
      </c>
      <c r="C3130" s="189">
        <v>0.38703688074943032</v>
      </c>
      <c r="D3130" s="189">
        <v>0.23900751118237826</v>
      </c>
      <c r="E3130" s="189">
        <v>9.97552536078994E-2</v>
      </c>
      <c r="F3130" s="189">
        <v>1.2828086758376234E-2</v>
      </c>
      <c r="G3130" s="189">
        <v>0.17849607561819564</v>
      </c>
      <c r="H3130" s="189">
        <v>1.7723014600388219E-3</v>
      </c>
      <c r="I3130" s="189">
        <v>2.5149801671027091E-2</v>
      </c>
      <c r="J3130" s="188">
        <v>0.99999999999999989</v>
      </c>
      <c r="K3130" s="190">
        <v>11849</v>
      </c>
      <c r="L3130" s="94"/>
      <c r="M3130" s="189">
        <v>5.1999999999999998E-2</v>
      </c>
      <c r="N3130" s="189">
        <v>0.06</v>
      </c>
      <c r="O3130" s="189">
        <v>0.378</v>
      </c>
      <c r="P3130" s="189">
        <v>0.39600000000000002</v>
      </c>
      <c r="Q3130" s="189">
        <v>0.23100000000000001</v>
      </c>
      <c r="R3130" s="189">
        <v>0.247</v>
      </c>
      <c r="S3130" s="189">
        <v>9.4E-2</v>
      </c>
      <c r="T3130" s="189">
        <v>0.105</v>
      </c>
      <c r="U3130" s="189">
        <v>1.0999999999999999E-2</v>
      </c>
      <c r="V3130" s="189">
        <v>1.4999999999999999E-2</v>
      </c>
      <c r="W3130" s="189">
        <v>0.17199999999999999</v>
      </c>
      <c r="X3130" s="189">
        <v>0.185</v>
      </c>
      <c r="Y3130" s="189">
        <v>1E-3</v>
      </c>
      <c r="Z3130" s="189">
        <v>3.0000000000000001E-3</v>
      </c>
      <c r="AA3130" s="189">
        <v>2.1999999999999999E-2</v>
      </c>
      <c r="AB3130" s="189">
        <v>2.8000000000000001E-2</v>
      </c>
    </row>
    <row r="3131" spans="1:28" x14ac:dyDescent="0.25">
      <c r="A3131" s="94" t="s">
        <v>4644</v>
      </c>
      <c r="B3131" s="189" t="s">
        <v>143</v>
      </c>
      <c r="C3131" s="189">
        <v>0.46913580246913578</v>
      </c>
      <c r="D3131" s="189">
        <v>0.21296296296296297</v>
      </c>
      <c r="E3131" s="189">
        <v>0.13580246913580246</v>
      </c>
      <c r="F3131" s="189">
        <v>1.8518518518518517E-2</v>
      </c>
      <c r="G3131" s="189">
        <v>0.15432098765432098</v>
      </c>
      <c r="H3131" s="189" t="s">
        <v>143</v>
      </c>
      <c r="I3131" s="189">
        <v>9.2592592592592587E-3</v>
      </c>
      <c r="J3131" s="188">
        <v>0.99999999999999989</v>
      </c>
      <c r="K3131" s="190">
        <v>324</v>
      </c>
      <c r="L3131" s="94"/>
      <c r="M3131" s="189" t="s">
        <v>143</v>
      </c>
      <c r="N3131" s="189" t="s">
        <v>143</v>
      </c>
      <c r="O3131" s="189">
        <v>0.41499999999999998</v>
      </c>
      <c r="P3131" s="189">
        <v>0.52400000000000002</v>
      </c>
      <c r="Q3131" s="189">
        <v>0.17199999999999999</v>
      </c>
      <c r="R3131" s="189">
        <v>0.26100000000000001</v>
      </c>
      <c r="S3131" s="189">
        <v>0.10299999999999999</v>
      </c>
      <c r="T3131" s="189">
        <v>0.17699999999999999</v>
      </c>
      <c r="U3131" s="189">
        <v>8.9999999999999993E-3</v>
      </c>
      <c r="V3131" s="189">
        <v>0.04</v>
      </c>
      <c r="W3131" s="189">
        <v>0.11899999999999999</v>
      </c>
      <c r="X3131" s="189">
        <v>0.19800000000000001</v>
      </c>
      <c r="Y3131" s="189" t="s">
        <v>143</v>
      </c>
      <c r="Z3131" s="189" t="s">
        <v>143</v>
      </c>
      <c r="AA3131" s="189">
        <v>3.0000000000000001E-3</v>
      </c>
      <c r="AB3131" s="189">
        <v>2.7E-2</v>
      </c>
    </row>
    <row r="3132" spans="1:28" x14ac:dyDescent="0.25">
      <c r="A3132" s="94" t="s">
        <v>4645</v>
      </c>
      <c r="B3132" s="189" t="s">
        <v>143</v>
      </c>
      <c r="C3132" s="189">
        <v>0.13200000000000001</v>
      </c>
      <c r="D3132" s="189">
        <v>0.20799999999999999</v>
      </c>
      <c r="E3132" s="189">
        <v>9.6000000000000002E-2</v>
      </c>
      <c r="F3132" s="189">
        <v>8.0000000000000002E-3</v>
      </c>
      <c r="G3132" s="189">
        <v>0.47199999999999998</v>
      </c>
      <c r="H3132" s="189">
        <v>1.6E-2</v>
      </c>
      <c r="I3132" s="189">
        <v>6.8000000000000005E-2</v>
      </c>
      <c r="J3132" s="188">
        <v>1</v>
      </c>
      <c r="K3132" s="190">
        <v>250</v>
      </c>
      <c r="L3132" s="94"/>
      <c r="M3132" s="189" t="s">
        <v>143</v>
      </c>
      <c r="N3132" s="189" t="s">
        <v>143</v>
      </c>
      <c r="O3132" s="189">
        <v>9.6000000000000002E-2</v>
      </c>
      <c r="P3132" s="189">
        <v>0.18</v>
      </c>
      <c r="Q3132" s="189">
        <v>0.16200000000000001</v>
      </c>
      <c r="R3132" s="189">
        <v>0.26300000000000001</v>
      </c>
      <c r="S3132" s="189">
        <v>6.5000000000000002E-2</v>
      </c>
      <c r="T3132" s="189">
        <v>0.13900000000000001</v>
      </c>
      <c r="U3132" s="189">
        <v>2E-3</v>
      </c>
      <c r="V3132" s="189">
        <v>2.9000000000000001E-2</v>
      </c>
      <c r="W3132" s="189">
        <v>0.41099999999999998</v>
      </c>
      <c r="X3132" s="189">
        <v>0.53400000000000003</v>
      </c>
      <c r="Y3132" s="189">
        <v>6.0000000000000001E-3</v>
      </c>
      <c r="Z3132" s="189">
        <v>0.04</v>
      </c>
      <c r="AA3132" s="189">
        <v>4.2999999999999997E-2</v>
      </c>
      <c r="AB3132" s="189">
        <v>0.106</v>
      </c>
    </row>
    <row r="3133" spans="1:28" x14ac:dyDescent="0.25">
      <c r="A3133" s="94" t="s">
        <v>4646</v>
      </c>
      <c r="B3133" s="189">
        <v>1.2807881773399015E-2</v>
      </c>
      <c r="C3133" s="189">
        <v>9.8522167487684722E-4</v>
      </c>
      <c r="D3133" s="189">
        <v>0.70738916256157636</v>
      </c>
      <c r="E3133" s="189">
        <v>0.27093596059113301</v>
      </c>
      <c r="F3133" s="189">
        <v>9.8522167487684722E-4</v>
      </c>
      <c r="G3133" s="189">
        <v>9.8522167487684722E-4</v>
      </c>
      <c r="H3133" s="189" t="s">
        <v>143</v>
      </c>
      <c r="I3133" s="189">
        <v>5.9113300492610842E-3</v>
      </c>
      <c r="J3133" s="188">
        <v>0.99999999999999989</v>
      </c>
      <c r="K3133" s="190">
        <v>1015</v>
      </c>
      <c r="L3133" s="94"/>
      <c r="M3133" s="189">
        <v>8.0000000000000002E-3</v>
      </c>
      <c r="N3133" s="189">
        <v>2.1999999999999999E-2</v>
      </c>
      <c r="O3133" s="189">
        <v>0</v>
      </c>
      <c r="P3133" s="189">
        <v>6.0000000000000001E-3</v>
      </c>
      <c r="Q3133" s="189">
        <v>0.67900000000000005</v>
      </c>
      <c r="R3133" s="189">
        <v>0.73499999999999999</v>
      </c>
      <c r="S3133" s="189">
        <v>0.24399999999999999</v>
      </c>
      <c r="T3133" s="189">
        <v>0.29899999999999999</v>
      </c>
      <c r="U3133" s="189">
        <v>0</v>
      </c>
      <c r="V3133" s="189">
        <v>6.0000000000000001E-3</v>
      </c>
      <c r="W3133" s="189">
        <v>0</v>
      </c>
      <c r="X3133" s="189">
        <v>6.0000000000000001E-3</v>
      </c>
      <c r="Y3133" s="189" t="s">
        <v>143</v>
      </c>
      <c r="Z3133" s="189" t="s">
        <v>143</v>
      </c>
      <c r="AA3133" s="189">
        <v>3.0000000000000001E-3</v>
      </c>
      <c r="AB3133" s="189">
        <v>1.2999999999999999E-2</v>
      </c>
    </row>
    <row r="3134" spans="1:28" x14ac:dyDescent="0.25">
      <c r="A3134" s="94" t="s">
        <v>4647</v>
      </c>
      <c r="B3134" s="189">
        <v>9.930555555555555E-2</v>
      </c>
      <c r="C3134" s="189">
        <v>0.34861111111111109</v>
      </c>
      <c r="D3134" s="189">
        <v>0.20208333333333334</v>
      </c>
      <c r="E3134" s="189">
        <v>0.10069444444444445</v>
      </c>
      <c r="F3134" s="189">
        <v>1.5972222222222221E-2</v>
      </c>
      <c r="G3134" s="189">
        <v>0.21736111111111112</v>
      </c>
      <c r="H3134" s="189">
        <v>2.0833333333333333E-3</v>
      </c>
      <c r="I3134" s="189">
        <v>1.3888888888888888E-2</v>
      </c>
      <c r="J3134" s="188">
        <v>0.99999999999999989</v>
      </c>
      <c r="K3134" s="190">
        <v>1440</v>
      </c>
      <c r="L3134" s="94"/>
      <c r="M3134" s="189">
        <v>8.5000000000000006E-2</v>
      </c>
      <c r="N3134" s="189">
        <v>0.11600000000000001</v>
      </c>
      <c r="O3134" s="189">
        <v>0.32400000000000001</v>
      </c>
      <c r="P3134" s="189">
        <v>0.374</v>
      </c>
      <c r="Q3134" s="189">
        <v>0.182</v>
      </c>
      <c r="R3134" s="189">
        <v>0.224</v>
      </c>
      <c r="S3134" s="189">
        <v>8.5999999999999993E-2</v>
      </c>
      <c r="T3134" s="189">
        <v>0.11700000000000001</v>
      </c>
      <c r="U3134" s="189">
        <v>1.0999999999999999E-2</v>
      </c>
      <c r="V3134" s="189">
        <v>2.4E-2</v>
      </c>
      <c r="W3134" s="189">
        <v>0.19700000000000001</v>
      </c>
      <c r="X3134" s="189">
        <v>0.23899999999999999</v>
      </c>
      <c r="Y3134" s="189">
        <v>1E-3</v>
      </c>
      <c r="Z3134" s="189">
        <v>6.0000000000000001E-3</v>
      </c>
      <c r="AA3134" s="189">
        <v>8.9999999999999993E-3</v>
      </c>
      <c r="AB3134" s="189">
        <v>2.1000000000000001E-2</v>
      </c>
    </row>
    <row r="3135" spans="1:28" x14ac:dyDescent="0.25">
      <c r="A3135" s="94" t="s">
        <v>4648</v>
      </c>
      <c r="B3135" s="189">
        <v>0.30017351069982651</v>
      </c>
      <c r="C3135" s="189">
        <v>0.53961827646038174</v>
      </c>
      <c r="D3135" s="189">
        <v>5.7836899942163102E-2</v>
      </c>
      <c r="E3135" s="189">
        <v>3.2967032967032968E-2</v>
      </c>
      <c r="F3135" s="189" t="s">
        <v>143</v>
      </c>
      <c r="G3135" s="189">
        <v>4.048582995951417E-2</v>
      </c>
      <c r="H3135" s="189">
        <v>1.735106998264893E-3</v>
      </c>
      <c r="I3135" s="189">
        <v>2.7183342972816656E-2</v>
      </c>
      <c r="J3135" s="188">
        <v>1</v>
      </c>
      <c r="K3135" s="190">
        <v>1729</v>
      </c>
      <c r="L3135" s="94"/>
      <c r="M3135" s="189">
        <v>0.27900000000000003</v>
      </c>
      <c r="N3135" s="189">
        <v>0.32200000000000001</v>
      </c>
      <c r="O3135" s="189">
        <v>0.51600000000000001</v>
      </c>
      <c r="P3135" s="189">
        <v>0.56299999999999994</v>
      </c>
      <c r="Q3135" s="189">
        <v>4.8000000000000001E-2</v>
      </c>
      <c r="R3135" s="189">
        <v>7.0000000000000007E-2</v>
      </c>
      <c r="S3135" s="189">
        <v>2.5999999999999999E-2</v>
      </c>
      <c r="T3135" s="189">
        <v>4.2000000000000003E-2</v>
      </c>
      <c r="U3135" s="189" t="s">
        <v>143</v>
      </c>
      <c r="V3135" s="189" t="s">
        <v>143</v>
      </c>
      <c r="W3135" s="189">
        <v>3.2000000000000001E-2</v>
      </c>
      <c r="X3135" s="189">
        <v>5.0999999999999997E-2</v>
      </c>
      <c r="Y3135" s="189">
        <v>1E-3</v>
      </c>
      <c r="Z3135" s="189">
        <v>5.0000000000000001E-3</v>
      </c>
      <c r="AA3135" s="189">
        <v>2.1000000000000001E-2</v>
      </c>
      <c r="AB3135" s="189">
        <v>3.5999999999999997E-2</v>
      </c>
    </row>
    <row r="3136" spans="1:28" x14ac:dyDescent="0.25">
      <c r="A3136" s="94" t="s">
        <v>4649</v>
      </c>
      <c r="B3136" s="189" t="s">
        <v>143</v>
      </c>
      <c r="C3136" s="189">
        <v>0.2884097035040431</v>
      </c>
      <c r="D3136" s="189">
        <v>0.29649595687331537</v>
      </c>
      <c r="E3136" s="189">
        <v>0.14285714285714285</v>
      </c>
      <c r="F3136" s="189">
        <v>1.3477088948787063E-2</v>
      </c>
      <c r="G3136" s="189">
        <v>0.22641509433962265</v>
      </c>
      <c r="H3136" s="189" t="s">
        <v>143</v>
      </c>
      <c r="I3136" s="189">
        <v>3.2345013477088951E-2</v>
      </c>
      <c r="J3136" s="188">
        <v>1</v>
      </c>
      <c r="K3136" s="190">
        <v>371</v>
      </c>
      <c r="L3136" s="94"/>
      <c r="M3136" s="189" t="s">
        <v>143</v>
      </c>
      <c r="N3136" s="189" t="s">
        <v>143</v>
      </c>
      <c r="O3136" s="189">
        <v>0.245</v>
      </c>
      <c r="P3136" s="189">
        <v>0.33600000000000002</v>
      </c>
      <c r="Q3136" s="189">
        <v>0.252</v>
      </c>
      <c r="R3136" s="189">
        <v>0.34499999999999997</v>
      </c>
      <c r="S3136" s="189">
        <v>0.111</v>
      </c>
      <c r="T3136" s="189">
        <v>0.182</v>
      </c>
      <c r="U3136" s="189">
        <v>6.0000000000000001E-3</v>
      </c>
      <c r="V3136" s="189">
        <v>3.1E-2</v>
      </c>
      <c r="W3136" s="189">
        <v>0.187</v>
      </c>
      <c r="X3136" s="189">
        <v>0.27200000000000002</v>
      </c>
      <c r="Y3136" s="189" t="s">
        <v>143</v>
      </c>
      <c r="Z3136" s="189" t="s">
        <v>143</v>
      </c>
      <c r="AA3136" s="189">
        <v>1.9E-2</v>
      </c>
      <c r="AB3136" s="189">
        <v>5.6000000000000001E-2</v>
      </c>
    </row>
    <row r="3137" spans="1:28" x14ac:dyDescent="0.25">
      <c r="A3137" s="94" t="s">
        <v>4650</v>
      </c>
      <c r="B3137" s="189" t="s">
        <v>143</v>
      </c>
      <c r="C3137" s="189">
        <v>0.30798771121351765</v>
      </c>
      <c r="D3137" s="189">
        <v>0.20276497695852536</v>
      </c>
      <c r="E3137" s="189">
        <v>0.10752688172043011</v>
      </c>
      <c r="F3137" s="189">
        <v>1.6129032258064516E-2</v>
      </c>
      <c r="G3137" s="189">
        <v>0.33794162826420893</v>
      </c>
      <c r="H3137" s="189">
        <v>7.6804915514592934E-4</v>
      </c>
      <c r="I3137" s="189">
        <v>2.6881720430107527E-2</v>
      </c>
      <c r="J3137" s="188">
        <v>1</v>
      </c>
      <c r="K3137" s="190">
        <v>1302</v>
      </c>
      <c r="L3137" s="94"/>
      <c r="M3137" s="189" t="s">
        <v>143</v>
      </c>
      <c r="N3137" s="189" t="s">
        <v>143</v>
      </c>
      <c r="O3137" s="189">
        <v>0.28399999999999997</v>
      </c>
      <c r="P3137" s="189">
        <v>0.33400000000000002</v>
      </c>
      <c r="Q3137" s="189">
        <v>0.182</v>
      </c>
      <c r="R3137" s="189">
        <v>0.22500000000000001</v>
      </c>
      <c r="S3137" s="189">
        <v>9.1999999999999998E-2</v>
      </c>
      <c r="T3137" s="189">
        <v>0.126</v>
      </c>
      <c r="U3137" s="189">
        <v>1.0999999999999999E-2</v>
      </c>
      <c r="V3137" s="189">
        <v>2.5000000000000001E-2</v>
      </c>
      <c r="W3137" s="189">
        <v>0.313</v>
      </c>
      <c r="X3137" s="189">
        <v>0.36399999999999999</v>
      </c>
      <c r="Y3137" s="189">
        <v>0</v>
      </c>
      <c r="Z3137" s="189">
        <v>4.0000000000000001E-3</v>
      </c>
      <c r="AA3137" s="189">
        <v>1.9E-2</v>
      </c>
      <c r="AB3137" s="189">
        <v>3.6999999999999998E-2</v>
      </c>
    </row>
    <row r="3138" spans="1:28" x14ac:dyDescent="0.25">
      <c r="A3138" s="94" t="s">
        <v>4651</v>
      </c>
      <c r="B3138" s="189" t="s">
        <v>143</v>
      </c>
      <c r="C3138" s="189">
        <v>0.61211340206185572</v>
      </c>
      <c r="D3138" s="189">
        <v>0.27190721649484534</v>
      </c>
      <c r="E3138" s="189">
        <v>4.6391752577319589E-2</v>
      </c>
      <c r="F3138" s="189">
        <v>3.8659793814432991E-3</v>
      </c>
      <c r="G3138" s="189">
        <v>2.3195876288659795E-2</v>
      </c>
      <c r="H3138" s="189" t="s">
        <v>143</v>
      </c>
      <c r="I3138" s="189">
        <v>4.252577319587629E-2</v>
      </c>
      <c r="J3138" s="188">
        <v>1</v>
      </c>
      <c r="K3138" s="190">
        <v>776</v>
      </c>
      <c r="L3138" s="94"/>
      <c r="M3138" s="189" t="s">
        <v>143</v>
      </c>
      <c r="N3138" s="189" t="s">
        <v>143</v>
      </c>
      <c r="O3138" s="189">
        <v>0.57699999999999996</v>
      </c>
      <c r="P3138" s="189">
        <v>0.64600000000000002</v>
      </c>
      <c r="Q3138" s="189">
        <v>0.24199999999999999</v>
      </c>
      <c r="R3138" s="189">
        <v>0.30399999999999999</v>
      </c>
      <c r="S3138" s="189">
        <v>3.4000000000000002E-2</v>
      </c>
      <c r="T3138" s="189">
        <v>6.4000000000000001E-2</v>
      </c>
      <c r="U3138" s="189">
        <v>1E-3</v>
      </c>
      <c r="V3138" s="189">
        <v>1.0999999999999999E-2</v>
      </c>
      <c r="W3138" s="189">
        <v>1.4999999999999999E-2</v>
      </c>
      <c r="X3138" s="189">
        <v>3.5999999999999997E-2</v>
      </c>
      <c r="Y3138" s="189" t="s">
        <v>143</v>
      </c>
      <c r="Z3138" s="189" t="s">
        <v>143</v>
      </c>
      <c r="AA3138" s="189">
        <v>0.03</v>
      </c>
      <c r="AB3138" s="189">
        <v>5.8999999999999997E-2</v>
      </c>
    </row>
    <row r="3139" spans="1:28" x14ac:dyDescent="0.25">
      <c r="A3139" s="94" t="s">
        <v>4652</v>
      </c>
      <c r="B3139" s="189" t="s">
        <v>143</v>
      </c>
      <c r="C3139" s="189">
        <v>0.25055432372505543</v>
      </c>
      <c r="D3139" s="189">
        <v>0.35476718403547675</v>
      </c>
      <c r="E3139" s="189">
        <v>0.1130820399113082</v>
      </c>
      <c r="F3139" s="189">
        <v>2.2172949002217297E-2</v>
      </c>
      <c r="G3139" s="189">
        <v>0.23946784922394679</v>
      </c>
      <c r="H3139" s="189" t="s">
        <v>143</v>
      </c>
      <c r="I3139" s="189">
        <v>1.9955654101995565E-2</v>
      </c>
      <c r="J3139" s="188">
        <v>1</v>
      </c>
      <c r="K3139" s="190">
        <v>451</v>
      </c>
      <c r="L3139" s="94"/>
      <c r="M3139" s="189" t="s">
        <v>143</v>
      </c>
      <c r="N3139" s="189" t="s">
        <v>143</v>
      </c>
      <c r="O3139" s="189">
        <v>0.21299999999999999</v>
      </c>
      <c r="P3139" s="189">
        <v>0.29299999999999998</v>
      </c>
      <c r="Q3139" s="189">
        <v>0.312</v>
      </c>
      <c r="R3139" s="189">
        <v>0.4</v>
      </c>
      <c r="S3139" s="189">
        <v>8.6999999999999994E-2</v>
      </c>
      <c r="T3139" s="189">
        <v>0.14599999999999999</v>
      </c>
      <c r="U3139" s="189">
        <v>1.2E-2</v>
      </c>
      <c r="V3139" s="189">
        <v>0.04</v>
      </c>
      <c r="W3139" s="189">
        <v>0.20200000000000001</v>
      </c>
      <c r="X3139" s="189">
        <v>0.28100000000000003</v>
      </c>
      <c r="Y3139" s="189" t="s">
        <v>143</v>
      </c>
      <c r="Z3139" s="189" t="s">
        <v>143</v>
      </c>
      <c r="AA3139" s="189">
        <v>1.0999999999999999E-2</v>
      </c>
      <c r="AB3139" s="189">
        <v>3.6999999999999998E-2</v>
      </c>
    </row>
    <row r="3140" spans="1:28" x14ac:dyDescent="0.25">
      <c r="A3140" s="94" t="s">
        <v>4653</v>
      </c>
      <c r="B3140" s="189" t="s">
        <v>143</v>
      </c>
      <c r="C3140" s="189">
        <v>0.42071197411003236</v>
      </c>
      <c r="D3140" s="189">
        <v>0.17475728155339806</v>
      </c>
      <c r="E3140" s="189">
        <v>0.12297734627831715</v>
      </c>
      <c r="F3140" s="189">
        <v>5.1779935275080909E-2</v>
      </c>
      <c r="G3140" s="189">
        <v>0.21035598705501618</v>
      </c>
      <c r="H3140" s="189">
        <v>3.2362459546925568E-3</v>
      </c>
      <c r="I3140" s="189">
        <v>1.6181229773462782E-2</v>
      </c>
      <c r="J3140" s="188">
        <v>1</v>
      </c>
      <c r="K3140" s="190">
        <v>309</v>
      </c>
      <c r="L3140" s="94"/>
      <c r="M3140" s="189" t="s">
        <v>143</v>
      </c>
      <c r="N3140" s="189" t="s">
        <v>143</v>
      </c>
      <c r="O3140" s="189">
        <v>0.36699999999999999</v>
      </c>
      <c r="P3140" s="189">
        <v>0.47599999999999998</v>
      </c>
      <c r="Q3140" s="189">
        <v>0.13600000000000001</v>
      </c>
      <c r="R3140" s="189">
        <v>0.221</v>
      </c>
      <c r="S3140" s="189">
        <v>9.0999999999999998E-2</v>
      </c>
      <c r="T3140" s="189">
        <v>0.16400000000000001</v>
      </c>
      <c r="U3140" s="189">
        <v>3.2000000000000001E-2</v>
      </c>
      <c r="V3140" s="189">
        <v>8.2000000000000003E-2</v>
      </c>
      <c r="W3140" s="189">
        <v>0.16900000000000001</v>
      </c>
      <c r="X3140" s="189">
        <v>0.25900000000000001</v>
      </c>
      <c r="Y3140" s="189">
        <v>1E-3</v>
      </c>
      <c r="Z3140" s="189">
        <v>1.7999999999999999E-2</v>
      </c>
      <c r="AA3140" s="189">
        <v>7.0000000000000001E-3</v>
      </c>
      <c r="AB3140" s="189">
        <v>3.6999999999999998E-2</v>
      </c>
    </row>
    <row r="3141" spans="1:28" x14ac:dyDescent="0.25">
      <c r="A3141" s="94" t="s">
        <v>4654</v>
      </c>
      <c r="B3141" s="189" t="s">
        <v>143</v>
      </c>
      <c r="C3141" s="189">
        <v>0.20180722891566266</v>
      </c>
      <c r="D3141" s="189">
        <v>0.26807228915662651</v>
      </c>
      <c r="E3141" s="189">
        <v>9.036144578313253E-2</v>
      </c>
      <c r="F3141" s="189">
        <v>1.8072289156626505E-2</v>
      </c>
      <c r="G3141" s="189">
        <v>0.37951807228915663</v>
      </c>
      <c r="H3141" s="189">
        <v>6.024096385542169E-3</v>
      </c>
      <c r="I3141" s="189">
        <v>3.614457831325301E-2</v>
      </c>
      <c r="J3141" s="188">
        <v>0.99999999999999989</v>
      </c>
      <c r="K3141" s="190">
        <v>332</v>
      </c>
      <c r="L3141" s="94"/>
      <c r="M3141" s="189" t="s">
        <v>143</v>
      </c>
      <c r="N3141" s="189" t="s">
        <v>143</v>
      </c>
      <c r="O3141" s="189">
        <v>0.16200000000000001</v>
      </c>
      <c r="P3141" s="189">
        <v>0.248</v>
      </c>
      <c r="Q3141" s="189">
        <v>0.223</v>
      </c>
      <c r="R3141" s="189">
        <v>0.318</v>
      </c>
      <c r="S3141" s="189">
        <v>6.4000000000000001E-2</v>
      </c>
      <c r="T3141" s="189">
        <v>0.126</v>
      </c>
      <c r="U3141" s="189">
        <v>8.0000000000000002E-3</v>
      </c>
      <c r="V3141" s="189">
        <v>3.9E-2</v>
      </c>
      <c r="W3141" s="189">
        <v>0.32900000000000001</v>
      </c>
      <c r="X3141" s="189">
        <v>0.433</v>
      </c>
      <c r="Y3141" s="189">
        <v>2E-3</v>
      </c>
      <c r="Z3141" s="189">
        <v>2.1999999999999999E-2</v>
      </c>
      <c r="AA3141" s="189">
        <v>2.1000000000000001E-2</v>
      </c>
      <c r="AB3141" s="189">
        <v>6.2E-2</v>
      </c>
    </row>
    <row r="3142" spans="1:28" x14ac:dyDescent="0.25">
      <c r="A3142" s="94" t="s">
        <v>4655</v>
      </c>
      <c r="B3142" s="189" t="s">
        <v>143</v>
      </c>
      <c r="C3142" s="189">
        <v>0.46922183507549359</v>
      </c>
      <c r="D3142" s="189">
        <v>0.33797909407665505</v>
      </c>
      <c r="E3142" s="189">
        <v>0.10278745644599303</v>
      </c>
      <c r="F3142" s="189">
        <v>1.0452961672473868E-2</v>
      </c>
      <c r="G3142" s="189">
        <v>6.039488966318235E-2</v>
      </c>
      <c r="H3142" s="189">
        <v>1.7421602787456446E-3</v>
      </c>
      <c r="I3142" s="189">
        <v>1.7421602787456445E-2</v>
      </c>
      <c r="J3142" s="188">
        <v>1</v>
      </c>
      <c r="K3142" s="190">
        <v>1722</v>
      </c>
      <c r="L3142" s="94"/>
      <c r="M3142" s="189" t="s">
        <v>143</v>
      </c>
      <c r="N3142" s="189" t="s">
        <v>143</v>
      </c>
      <c r="O3142" s="189">
        <v>0.44600000000000001</v>
      </c>
      <c r="P3142" s="189">
        <v>0.49299999999999999</v>
      </c>
      <c r="Q3142" s="189">
        <v>0.316</v>
      </c>
      <c r="R3142" s="189">
        <v>0.36099999999999999</v>
      </c>
      <c r="S3142" s="189">
        <v>8.8999999999999996E-2</v>
      </c>
      <c r="T3142" s="189">
        <v>0.11799999999999999</v>
      </c>
      <c r="U3142" s="189">
        <v>7.0000000000000001E-3</v>
      </c>
      <c r="V3142" s="189">
        <v>1.6E-2</v>
      </c>
      <c r="W3142" s="189">
        <v>0.05</v>
      </c>
      <c r="X3142" s="189">
        <v>7.2999999999999995E-2</v>
      </c>
      <c r="Y3142" s="189">
        <v>1E-3</v>
      </c>
      <c r="Z3142" s="189">
        <v>5.0000000000000001E-3</v>
      </c>
      <c r="AA3142" s="189">
        <v>1.2E-2</v>
      </c>
      <c r="AB3142" s="189">
        <v>2.5000000000000001E-2</v>
      </c>
    </row>
    <row r="3143" spans="1:28" x14ac:dyDescent="0.25">
      <c r="A3143" s="94" t="s">
        <v>4656</v>
      </c>
      <c r="B3143" s="189" t="s">
        <v>143</v>
      </c>
      <c r="C3143" s="189">
        <v>0.64084507042253525</v>
      </c>
      <c r="D3143" s="189">
        <v>0.21830985915492956</v>
      </c>
      <c r="E3143" s="189">
        <v>7.746478873239436E-2</v>
      </c>
      <c r="F3143" s="189" t="s">
        <v>143</v>
      </c>
      <c r="G3143" s="189">
        <v>5.2816901408450703E-2</v>
      </c>
      <c r="H3143" s="189" t="s">
        <v>143</v>
      </c>
      <c r="I3143" s="189">
        <v>1.0563380281690141E-2</v>
      </c>
      <c r="J3143" s="188">
        <v>1</v>
      </c>
      <c r="K3143" s="190">
        <v>284</v>
      </c>
      <c r="L3143" s="94"/>
      <c r="M3143" s="189" t="s">
        <v>143</v>
      </c>
      <c r="N3143" s="189" t="s">
        <v>143</v>
      </c>
      <c r="O3143" s="189">
        <v>0.58399999999999996</v>
      </c>
      <c r="P3143" s="189">
        <v>0.69399999999999995</v>
      </c>
      <c r="Q3143" s="189">
        <v>0.17399999999999999</v>
      </c>
      <c r="R3143" s="189">
        <v>0.27</v>
      </c>
      <c r="S3143" s="189">
        <v>5.1999999999999998E-2</v>
      </c>
      <c r="T3143" s="189">
        <v>0.114</v>
      </c>
      <c r="U3143" s="189" t="s">
        <v>143</v>
      </c>
      <c r="V3143" s="189" t="s">
        <v>143</v>
      </c>
      <c r="W3143" s="189">
        <v>3.2000000000000001E-2</v>
      </c>
      <c r="X3143" s="189">
        <v>8.5000000000000006E-2</v>
      </c>
      <c r="Y3143" s="189" t="s">
        <v>143</v>
      </c>
      <c r="Z3143" s="189" t="s">
        <v>143</v>
      </c>
      <c r="AA3143" s="189">
        <v>4.0000000000000001E-3</v>
      </c>
      <c r="AB3143" s="189">
        <v>3.1E-2</v>
      </c>
    </row>
    <row r="3144" spans="1:28" x14ac:dyDescent="0.25">
      <c r="A3144" s="94" t="s">
        <v>4657</v>
      </c>
      <c r="B3144" s="189">
        <v>6.2880955342704312E-2</v>
      </c>
      <c r="C3144" s="189">
        <v>0.36845378778455029</v>
      </c>
      <c r="D3144" s="189">
        <v>0.24132354770493841</v>
      </c>
      <c r="E3144" s="189">
        <v>8.7821868391590993E-2</v>
      </c>
      <c r="F3144" s="189">
        <v>1.9094414728200025E-2</v>
      </c>
      <c r="G3144" s="189">
        <v>0.18068167682547581</v>
      </c>
      <c r="H3144" s="189">
        <v>1.7415101380768752E-3</v>
      </c>
      <c r="I3144" s="189">
        <v>3.8002239084463242E-2</v>
      </c>
      <c r="J3144" s="188">
        <v>1</v>
      </c>
      <c r="K3144" s="190">
        <v>16078</v>
      </c>
      <c r="L3144" s="94"/>
      <c r="M3144" s="189">
        <v>5.8999999999999997E-2</v>
      </c>
      <c r="N3144" s="189">
        <v>6.7000000000000004E-2</v>
      </c>
      <c r="O3144" s="189">
        <v>0.36099999999999999</v>
      </c>
      <c r="P3144" s="189">
        <v>0.376</v>
      </c>
      <c r="Q3144" s="189">
        <v>0.23499999999999999</v>
      </c>
      <c r="R3144" s="189">
        <v>0.248</v>
      </c>
      <c r="S3144" s="189">
        <v>8.4000000000000005E-2</v>
      </c>
      <c r="T3144" s="189">
        <v>9.1999999999999998E-2</v>
      </c>
      <c r="U3144" s="189">
        <v>1.7000000000000001E-2</v>
      </c>
      <c r="V3144" s="189">
        <v>2.1000000000000001E-2</v>
      </c>
      <c r="W3144" s="189">
        <v>0.17499999999999999</v>
      </c>
      <c r="X3144" s="189">
        <v>0.187</v>
      </c>
      <c r="Y3144" s="189">
        <v>1E-3</v>
      </c>
      <c r="Z3144" s="189">
        <v>3.0000000000000001E-3</v>
      </c>
      <c r="AA3144" s="189">
        <v>3.5000000000000003E-2</v>
      </c>
      <c r="AB3144" s="189">
        <v>4.1000000000000002E-2</v>
      </c>
    </row>
    <row r="3145" spans="1:28" x14ac:dyDescent="0.25">
      <c r="A3145" s="94" t="s">
        <v>4658</v>
      </c>
      <c r="B3145" s="189" t="s">
        <v>143</v>
      </c>
      <c r="C3145" s="189">
        <v>0.37815126050420167</v>
      </c>
      <c r="D3145" s="189">
        <v>0.28991596638655465</v>
      </c>
      <c r="E3145" s="189">
        <v>0.12184873949579832</v>
      </c>
      <c r="F3145" s="189">
        <v>1.2605042016806723E-2</v>
      </c>
      <c r="G3145" s="189">
        <v>0.15336134453781514</v>
      </c>
      <c r="H3145" s="189">
        <v>6.3025210084033615E-3</v>
      </c>
      <c r="I3145" s="189">
        <v>3.7815126050420166E-2</v>
      </c>
      <c r="J3145" s="188">
        <v>1</v>
      </c>
      <c r="K3145" s="190">
        <v>476</v>
      </c>
      <c r="L3145" s="94"/>
      <c r="M3145" s="189" t="s">
        <v>143</v>
      </c>
      <c r="N3145" s="189" t="s">
        <v>143</v>
      </c>
      <c r="O3145" s="189">
        <v>0.33600000000000002</v>
      </c>
      <c r="P3145" s="189">
        <v>0.42299999999999999</v>
      </c>
      <c r="Q3145" s="189">
        <v>0.251</v>
      </c>
      <c r="R3145" s="189">
        <v>0.33200000000000002</v>
      </c>
      <c r="S3145" s="189">
        <v>9.5000000000000001E-2</v>
      </c>
      <c r="T3145" s="189">
        <v>0.154</v>
      </c>
      <c r="U3145" s="189">
        <v>6.0000000000000001E-3</v>
      </c>
      <c r="V3145" s="189">
        <v>2.7E-2</v>
      </c>
      <c r="W3145" s="189">
        <v>0.124</v>
      </c>
      <c r="X3145" s="189">
        <v>0.188</v>
      </c>
      <c r="Y3145" s="189">
        <v>2E-3</v>
      </c>
      <c r="Z3145" s="189">
        <v>1.7999999999999999E-2</v>
      </c>
      <c r="AA3145" s="189">
        <v>2.4E-2</v>
      </c>
      <c r="AB3145" s="189">
        <v>5.8999999999999997E-2</v>
      </c>
    </row>
    <row r="3146" spans="1:28" x14ac:dyDescent="0.25">
      <c r="A3146" s="94" t="s">
        <v>4659</v>
      </c>
      <c r="B3146" s="189" t="s">
        <v>143</v>
      </c>
      <c r="C3146" s="189">
        <v>0.13505747126436782</v>
      </c>
      <c r="D3146" s="189">
        <v>0.19252873563218389</v>
      </c>
      <c r="E3146" s="189">
        <v>7.7586206896551727E-2</v>
      </c>
      <c r="F3146" s="189">
        <v>1.1494252873563218E-2</v>
      </c>
      <c r="G3146" s="189">
        <v>0.52586206896551724</v>
      </c>
      <c r="H3146" s="189">
        <v>1.7241379310344827E-2</v>
      </c>
      <c r="I3146" s="189">
        <v>4.0229885057471264E-2</v>
      </c>
      <c r="J3146" s="188">
        <v>1</v>
      </c>
      <c r="K3146" s="190">
        <v>348</v>
      </c>
      <c r="L3146" s="94"/>
      <c r="M3146" s="189" t="s">
        <v>143</v>
      </c>
      <c r="N3146" s="189" t="s">
        <v>143</v>
      </c>
      <c r="O3146" s="189">
        <v>0.10299999999999999</v>
      </c>
      <c r="P3146" s="189">
        <v>0.17499999999999999</v>
      </c>
      <c r="Q3146" s="189">
        <v>0.155</v>
      </c>
      <c r="R3146" s="189">
        <v>0.23699999999999999</v>
      </c>
      <c r="S3146" s="189">
        <v>5.3999999999999999E-2</v>
      </c>
      <c r="T3146" s="189">
        <v>0.111</v>
      </c>
      <c r="U3146" s="189">
        <v>4.0000000000000001E-3</v>
      </c>
      <c r="V3146" s="189">
        <v>2.9000000000000001E-2</v>
      </c>
      <c r="W3146" s="189">
        <v>0.47299999999999998</v>
      </c>
      <c r="X3146" s="189">
        <v>0.57799999999999996</v>
      </c>
      <c r="Y3146" s="189">
        <v>8.0000000000000002E-3</v>
      </c>
      <c r="Z3146" s="189">
        <v>3.6999999999999998E-2</v>
      </c>
      <c r="AA3146" s="189">
        <v>2.4E-2</v>
      </c>
      <c r="AB3146" s="189">
        <v>6.6000000000000003E-2</v>
      </c>
    </row>
    <row r="3147" spans="1:28" x14ac:dyDescent="0.25">
      <c r="A3147" s="94" t="s">
        <v>4660</v>
      </c>
      <c r="B3147" s="189">
        <v>0.28929539295392953</v>
      </c>
      <c r="C3147" s="189">
        <v>2.0325203252032522E-3</v>
      </c>
      <c r="D3147" s="189">
        <v>0.49525745257452575</v>
      </c>
      <c r="E3147" s="189">
        <v>0.19444444444444445</v>
      </c>
      <c r="F3147" s="189">
        <v>1.3550135501355014E-3</v>
      </c>
      <c r="G3147" s="189">
        <v>8.8075880758807581E-3</v>
      </c>
      <c r="H3147" s="189" t="s">
        <v>143</v>
      </c>
      <c r="I3147" s="189">
        <v>8.8075880758807581E-3</v>
      </c>
      <c r="J3147" s="188">
        <v>1</v>
      </c>
      <c r="K3147" s="190">
        <v>1476</v>
      </c>
      <c r="L3147" s="94"/>
      <c r="M3147" s="189">
        <v>0.26700000000000002</v>
      </c>
      <c r="N3147" s="189">
        <v>0.313</v>
      </c>
      <c r="O3147" s="189">
        <v>1E-3</v>
      </c>
      <c r="P3147" s="189">
        <v>6.0000000000000001E-3</v>
      </c>
      <c r="Q3147" s="189">
        <v>0.47</v>
      </c>
      <c r="R3147" s="189">
        <v>0.52100000000000002</v>
      </c>
      <c r="S3147" s="189">
        <v>0.17499999999999999</v>
      </c>
      <c r="T3147" s="189">
        <v>0.215</v>
      </c>
      <c r="U3147" s="189">
        <v>0</v>
      </c>
      <c r="V3147" s="189">
        <v>5.0000000000000001E-3</v>
      </c>
      <c r="W3147" s="189">
        <v>5.0000000000000001E-3</v>
      </c>
      <c r="X3147" s="189">
        <v>1.4999999999999999E-2</v>
      </c>
      <c r="Y3147" s="189" t="s">
        <v>143</v>
      </c>
      <c r="Z3147" s="189" t="s">
        <v>143</v>
      </c>
      <c r="AA3147" s="189">
        <v>5.0000000000000001E-3</v>
      </c>
      <c r="AB3147" s="189">
        <v>1.4999999999999999E-2</v>
      </c>
    </row>
    <row r="3148" spans="1:28" x14ac:dyDescent="0.25">
      <c r="A3148" s="94" t="s">
        <v>4661</v>
      </c>
      <c r="B3148" s="189">
        <v>8.7184873949579828E-2</v>
      </c>
      <c r="C3148" s="189">
        <v>0.34401260504201681</v>
      </c>
      <c r="D3148" s="189">
        <v>0.19485294117647059</v>
      </c>
      <c r="E3148" s="189">
        <v>5.9348739495798317E-2</v>
      </c>
      <c r="F3148" s="189">
        <v>4.8319327731092439E-2</v>
      </c>
      <c r="G3148" s="189">
        <v>0.23371848739495799</v>
      </c>
      <c r="H3148" s="189">
        <v>3.1512605042016808E-3</v>
      </c>
      <c r="I3148" s="189">
        <v>2.9411764705882353E-2</v>
      </c>
      <c r="J3148" s="188">
        <v>1</v>
      </c>
      <c r="K3148" s="190">
        <v>1904</v>
      </c>
      <c r="L3148" s="94"/>
      <c r="M3148" s="189">
        <v>7.4999999999999997E-2</v>
      </c>
      <c r="N3148" s="189">
        <v>0.10100000000000001</v>
      </c>
      <c r="O3148" s="189">
        <v>0.32300000000000001</v>
      </c>
      <c r="P3148" s="189">
        <v>0.36599999999999999</v>
      </c>
      <c r="Q3148" s="189">
        <v>0.17799999999999999</v>
      </c>
      <c r="R3148" s="189">
        <v>0.21299999999999999</v>
      </c>
      <c r="S3148" s="189">
        <v>0.05</v>
      </c>
      <c r="T3148" s="189">
        <v>7.0999999999999994E-2</v>
      </c>
      <c r="U3148" s="189">
        <v>0.04</v>
      </c>
      <c r="V3148" s="189">
        <v>5.8999999999999997E-2</v>
      </c>
      <c r="W3148" s="189">
        <v>0.215</v>
      </c>
      <c r="X3148" s="189">
        <v>0.253</v>
      </c>
      <c r="Y3148" s="189">
        <v>1E-3</v>
      </c>
      <c r="Z3148" s="189">
        <v>7.0000000000000001E-3</v>
      </c>
      <c r="AA3148" s="189">
        <v>2.3E-2</v>
      </c>
      <c r="AB3148" s="189">
        <v>3.7999999999999999E-2</v>
      </c>
    </row>
    <row r="3149" spans="1:28" x14ac:dyDescent="0.25">
      <c r="A3149" s="94" t="s">
        <v>4662</v>
      </c>
      <c r="B3149" s="189">
        <v>0.30822179732313576</v>
      </c>
      <c r="C3149" s="189">
        <v>0.50669216061185474</v>
      </c>
      <c r="D3149" s="189">
        <v>7.7246653919694069E-2</v>
      </c>
      <c r="E3149" s="189">
        <v>2.8680688336520075E-2</v>
      </c>
      <c r="F3149" s="189">
        <v>1.5296367112810707E-3</v>
      </c>
      <c r="G3149" s="189">
        <v>4.0535372848948377E-2</v>
      </c>
      <c r="H3149" s="189">
        <v>3.8240917782026768E-4</v>
      </c>
      <c r="I3149" s="189">
        <v>3.6711281070745699E-2</v>
      </c>
      <c r="J3149" s="188">
        <v>1</v>
      </c>
      <c r="K3149" s="190">
        <v>2615</v>
      </c>
      <c r="L3149" s="94"/>
      <c r="M3149" s="189">
        <v>0.29099999999999998</v>
      </c>
      <c r="N3149" s="189">
        <v>0.32600000000000001</v>
      </c>
      <c r="O3149" s="189">
        <v>0.48799999999999999</v>
      </c>
      <c r="P3149" s="189">
        <v>0.52600000000000002</v>
      </c>
      <c r="Q3149" s="189">
        <v>6.8000000000000005E-2</v>
      </c>
      <c r="R3149" s="189">
        <v>8.7999999999999995E-2</v>
      </c>
      <c r="S3149" s="189">
        <v>2.3E-2</v>
      </c>
      <c r="T3149" s="189">
        <v>3.5999999999999997E-2</v>
      </c>
      <c r="U3149" s="189">
        <v>1E-3</v>
      </c>
      <c r="V3149" s="189">
        <v>4.0000000000000001E-3</v>
      </c>
      <c r="W3149" s="189">
        <v>3.4000000000000002E-2</v>
      </c>
      <c r="X3149" s="189">
        <v>4.9000000000000002E-2</v>
      </c>
      <c r="Y3149" s="189">
        <v>0</v>
      </c>
      <c r="Z3149" s="189">
        <v>2E-3</v>
      </c>
      <c r="AA3149" s="189">
        <v>0.03</v>
      </c>
      <c r="AB3149" s="189">
        <v>4.4999999999999998E-2</v>
      </c>
    </row>
    <row r="3150" spans="1:28" x14ac:dyDescent="0.25">
      <c r="A3150" s="94" t="s">
        <v>4663</v>
      </c>
      <c r="B3150" s="189" t="s">
        <v>143</v>
      </c>
      <c r="C3150" s="189">
        <v>0.2978303747534517</v>
      </c>
      <c r="D3150" s="189">
        <v>0.28402366863905326</v>
      </c>
      <c r="E3150" s="189">
        <v>0.19526627218934911</v>
      </c>
      <c r="F3150" s="189">
        <v>7.889546351084813E-3</v>
      </c>
      <c r="G3150" s="189">
        <v>0.17159763313609466</v>
      </c>
      <c r="H3150" s="189" t="s">
        <v>143</v>
      </c>
      <c r="I3150" s="189">
        <v>4.3392504930966469E-2</v>
      </c>
      <c r="J3150" s="188">
        <v>1</v>
      </c>
      <c r="K3150" s="190">
        <v>507</v>
      </c>
      <c r="L3150" s="94"/>
      <c r="M3150" s="189" t="s">
        <v>143</v>
      </c>
      <c r="N3150" s="189" t="s">
        <v>143</v>
      </c>
      <c r="O3150" s="189">
        <v>0.26</v>
      </c>
      <c r="P3150" s="189">
        <v>0.33900000000000002</v>
      </c>
      <c r="Q3150" s="189">
        <v>0.247</v>
      </c>
      <c r="R3150" s="189">
        <v>0.32500000000000001</v>
      </c>
      <c r="S3150" s="189">
        <v>0.16300000000000001</v>
      </c>
      <c r="T3150" s="189">
        <v>0.23200000000000001</v>
      </c>
      <c r="U3150" s="189">
        <v>3.0000000000000001E-3</v>
      </c>
      <c r="V3150" s="189">
        <v>0.02</v>
      </c>
      <c r="W3150" s="189">
        <v>0.14099999999999999</v>
      </c>
      <c r="X3150" s="189">
        <v>0.20699999999999999</v>
      </c>
      <c r="Y3150" s="189" t="s">
        <v>143</v>
      </c>
      <c r="Z3150" s="189" t="s">
        <v>143</v>
      </c>
      <c r="AA3150" s="189">
        <v>2.9000000000000001E-2</v>
      </c>
      <c r="AB3150" s="189">
        <v>6.5000000000000002E-2</v>
      </c>
    </row>
    <row r="3151" spans="1:28" x14ac:dyDescent="0.25">
      <c r="A3151" s="94" t="s">
        <v>4664</v>
      </c>
      <c r="B3151" s="189" t="s">
        <v>143</v>
      </c>
      <c r="C3151" s="189">
        <v>0.32617527568195009</v>
      </c>
      <c r="D3151" s="189">
        <v>0.22925130586186884</v>
      </c>
      <c r="E3151" s="189">
        <v>8.9378990133488101E-2</v>
      </c>
      <c r="F3151" s="189">
        <v>1.7991874637260593E-2</v>
      </c>
      <c r="G3151" s="189">
        <v>0.31166569936157862</v>
      </c>
      <c r="H3151" s="189">
        <v>1.7411491584445734E-3</v>
      </c>
      <c r="I3151" s="189">
        <v>2.3795705165409169E-2</v>
      </c>
      <c r="J3151" s="188">
        <v>1</v>
      </c>
      <c r="K3151" s="190">
        <v>1723</v>
      </c>
      <c r="L3151" s="94"/>
      <c r="M3151" s="189" t="s">
        <v>143</v>
      </c>
      <c r="N3151" s="189" t="s">
        <v>143</v>
      </c>
      <c r="O3151" s="189">
        <v>0.30399999999999999</v>
      </c>
      <c r="P3151" s="189">
        <v>0.34899999999999998</v>
      </c>
      <c r="Q3151" s="189">
        <v>0.21</v>
      </c>
      <c r="R3151" s="189">
        <v>0.25</v>
      </c>
      <c r="S3151" s="189">
        <v>7.6999999999999999E-2</v>
      </c>
      <c r="T3151" s="189">
        <v>0.104</v>
      </c>
      <c r="U3151" s="189">
        <v>1.2999999999999999E-2</v>
      </c>
      <c r="V3151" s="189">
        <v>2.5000000000000001E-2</v>
      </c>
      <c r="W3151" s="189">
        <v>0.28999999999999998</v>
      </c>
      <c r="X3151" s="189">
        <v>0.33400000000000002</v>
      </c>
      <c r="Y3151" s="189">
        <v>1E-3</v>
      </c>
      <c r="Z3151" s="189">
        <v>5.0000000000000001E-3</v>
      </c>
      <c r="AA3151" s="189">
        <v>1.7999999999999999E-2</v>
      </c>
      <c r="AB3151" s="189">
        <v>3.2000000000000001E-2</v>
      </c>
    </row>
    <row r="3152" spans="1:28" x14ac:dyDescent="0.25">
      <c r="A3152" s="94" t="s">
        <v>4665</v>
      </c>
      <c r="B3152" s="189" t="s">
        <v>143</v>
      </c>
      <c r="C3152" s="189">
        <v>0.56725888324873097</v>
      </c>
      <c r="D3152" s="189">
        <v>0.26015228426395937</v>
      </c>
      <c r="E3152" s="189">
        <v>6.9796954314720813E-2</v>
      </c>
      <c r="F3152" s="189">
        <v>1.2690355329949238E-3</v>
      </c>
      <c r="G3152" s="189">
        <v>1.9035532994923859E-2</v>
      </c>
      <c r="H3152" s="189" t="s">
        <v>143</v>
      </c>
      <c r="I3152" s="189">
        <v>8.2487309644670048E-2</v>
      </c>
      <c r="J3152" s="188">
        <v>1</v>
      </c>
      <c r="K3152" s="190">
        <v>788</v>
      </c>
      <c r="L3152" s="94"/>
      <c r="M3152" s="189" t="s">
        <v>143</v>
      </c>
      <c r="N3152" s="189" t="s">
        <v>143</v>
      </c>
      <c r="O3152" s="189">
        <v>0.53200000000000003</v>
      </c>
      <c r="P3152" s="189">
        <v>0.60099999999999998</v>
      </c>
      <c r="Q3152" s="189">
        <v>0.23100000000000001</v>
      </c>
      <c r="R3152" s="189">
        <v>0.29199999999999998</v>
      </c>
      <c r="S3152" s="189">
        <v>5.3999999999999999E-2</v>
      </c>
      <c r="T3152" s="189">
        <v>0.09</v>
      </c>
      <c r="U3152" s="189">
        <v>0</v>
      </c>
      <c r="V3152" s="189">
        <v>7.0000000000000001E-3</v>
      </c>
      <c r="W3152" s="189">
        <v>1.2E-2</v>
      </c>
      <c r="X3152" s="189">
        <v>3.1E-2</v>
      </c>
      <c r="Y3152" s="189" t="s">
        <v>143</v>
      </c>
      <c r="Z3152" s="189" t="s">
        <v>143</v>
      </c>
      <c r="AA3152" s="189">
        <v>6.5000000000000002E-2</v>
      </c>
      <c r="AB3152" s="189">
        <v>0.104</v>
      </c>
    </row>
    <row r="3153" spans="1:28" x14ac:dyDescent="0.25">
      <c r="A3153" s="94" t="s">
        <v>4666</v>
      </c>
      <c r="B3153" s="189" t="s">
        <v>143</v>
      </c>
      <c r="C3153" s="189">
        <v>0.26466165413533832</v>
      </c>
      <c r="D3153" s="189">
        <v>0.32932330827067668</v>
      </c>
      <c r="E3153" s="189">
        <v>9.0225563909774431E-2</v>
      </c>
      <c r="F3153" s="189">
        <v>1.6541353383458645E-2</v>
      </c>
      <c r="G3153" s="189">
        <v>0.2511278195488722</v>
      </c>
      <c r="H3153" s="189" t="s">
        <v>143</v>
      </c>
      <c r="I3153" s="189">
        <v>4.8120300751879702E-2</v>
      </c>
      <c r="J3153" s="188">
        <v>0.99999999999999989</v>
      </c>
      <c r="K3153" s="190">
        <v>665</v>
      </c>
      <c r="L3153" s="94"/>
      <c r="M3153" s="189" t="s">
        <v>143</v>
      </c>
      <c r="N3153" s="189" t="s">
        <v>143</v>
      </c>
      <c r="O3153" s="189">
        <v>0.23300000000000001</v>
      </c>
      <c r="P3153" s="189">
        <v>0.29899999999999999</v>
      </c>
      <c r="Q3153" s="189">
        <v>0.29499999999999998</v>
      </c>
      <c r="R3153" s="189">
        <v>0.36599999999999999</v>
      </c>
      <c r="S3153" s="189">
        <v>7.0999999999999994E-2</v>
      </c>
      <c r="T3153" s="189">
        <v>0.114</v>
      </c>
      <c r="U3153" s="189">
        <v>8.9999999999999993E-3</v>
      </c>
      <c r="V3153" s="189">
        <v>2.9000000000000001E-2</v>
      </c>
      <c r="W3153" s="189">
        <v>0.22</v>
      </c>
      <c r="X3153" s="189">
        <v>0.28499999999999998</v>
      </c>
      <c r="Y3153" s="189" t="s">
        <v>143</v>
      </c>
      <c r="Z3153" s="189" t="s">
        <v>143</v>
      </c>
      <c r="AA3153" s="189">
        <v>3.4000000000000002E-2</v>
      </c>
      <c r="AB3153" s="189">
        <v>6.7000000000000004E-2</v>
      </c>
    </row>
    <row r="3154" spans="1:28" x14ac:dyDescent="0.25">
      <c r="A3154" s="94" t="s">
        <v>4667</v>
      </c>
      <c r="B3154" s="189" t="s">
        <v>143</v>
      </c>
      <c r="C3154" s="189">
        <v>0.49202127659574468</v>
      </c>
      <c r="D3154" s="189">
        <v>0.13563829787234041</v>
      </c>
      <c r="E3154" s="189">
        <v>7.1808510638297879E-2</v>
      </c>
      <c r="F3154" s="189">
        <v>0.11170212765957446</v>
      </c>
      <c r="G3154" s="189">
        <v>0.15425531914893617</v>
      </c>
      <c r="H3154" s="189" t="s">
        <v>143</v>
      </c>
      <c r="I3154" s="189">
        <v>3.4574468085106384E-2</v>
      </c>
      <c r="J3154" s="188">
        <v>0.99999999999999989</v>
      </c>
      <c r="K3154" s="190">
        <v>376</v>
      </c>
      <c r="L3154" s="94"/>
      <c r="M3154" s="189" t="s">
        <v>143</v>
      </c>
      <c r="N3154" s="189" t="s">
        <v>143</v>
      </c>
      <c r="O3154" s="189">
        <v>0.442</v>
      </c>
      <c r="P3154" s="189">
        <v>0.54200000000000004</v>
      </c>
      <c r="Q3154" s="189">
        <v>0.105</v>
      </c>
      <c r="R3154" s="189">
        <v>0.17399999999999999</v>
      </c>
      <c r="S3154" s="189">
        <v>0.05</v>
      </c>
      <c r="T3154" s="189">
        <v>0.10199999999999999</v>
      </c>
      <c r="U3154" s="189">
        <v>8.4000000000000005E-2</v>
      </c>
      <c r="V3154" s="189">
        <v>0.14799999999999999</v>
      </c>
      <c r="W3154" s="189">
        <v>0.121</v>
      </c>
      <c r="X3154" s="189">
        <v>0.19400000000000001</v>
      </c>
      <c r="Y3154" s="189" t="s">
        <v>143</v>
      </c>
      <c r="Z3154" s="189" t="s">
        <v>143</v>
      </c>
      <c r="AA3154" s="189">
        <v>0.02</v>
      </c>
      <c r="AB3154" s="189">
        <v>5.8000000000000003E-2</v>
      </c>
    </row>
    <row r="3155" spans="1:28" x14ac:dyDescent="0.25">
      <c r="A3155" s="94" t="s">
        <v>4668</v>
      </c>
      <c r="B3155" s="189" t="s">
        <v>143</v>
      </c>
      <c r="C3155" s="189">
        <v>0.22173913043478261</v>
      </c>
      <c r="D3155" s="189">
        <v>0.19130434782608696</v>
      </c>
      <c r="E3155" s="189">
        <v>8.9130434782608695E-2</v>
      </c>
      <c r="F3155" s="189">
        <v>2.8260869565217391E-2</v>
      </c>
      <c r="G3155" s="189">
        <v>0.43695652173913041</v>
      </c>
      <c r="H3155" s="189">
        <v>2.1739130434782609E-3</v>
      </c>
      <c r="I3155" s="189">
        <v>3.0434782608695653E-2</v>
      </c>
      <c r="J3155" s="188">
        <v>0.99999999999999989</v>
      </c>
      <c r="K3155" s="190">
        <v>460</v>
      </c>
      <c r="L3155" s="94"/>
      <c r="M3155" s="189" t="s">
        <v>143</v>
      </c>
      <c r="N3155" s="189" t="s">
        <v>143</v>
      </c>
      <c r="O3155" s="189">
        <v>0.186</v>
      </c>
      <c r="P3155" s="189">
        <v>0.26200000000000001</v>
      </c>
      <c r="Q3155" s="189">
        <v>0.158</v>
      </c>
      <c r="R3155" s="189">
        <v>0.23</v>
      </c>
      <c r="S3155" s="189">
        <v>6.6000000000000003E-2</v>
      </c>
      <c r="T3155" s="189">
        <v>0.11899999999999999</v>
      </c>
      <c r="U3155" s="189">
        <v>1.7000000000000001E-2</v>
      </c>
      <c r="V3155" s="189">
        <v>4.8000000000000001E-2</v>
      </c>
      <c r="W3155" s="189">
        <v>0.39200000000000002</v>
      </c>
      <c r="X3155" s="189">
        <v>0.48299999999999998</v>
      </c>
      <c r="Y3155" s="189">
        <v>0</v>
      </c>
      <c r="Z3155" s="189">
        <v>1.2E-2</v>
      </c>
      <c r="AA3155" s="189">
        <v>1.7999999999999999E-2</v>
      </c>
      <c r="AB3155" s="189">
        <v>0.05</v>
      </c>
    </row>
    <row r="3156" spans="1:28" x14ac:dyDescent="0.25">
      <c r="A3156" s="94" t="s">
        <v>4669</v>
      </c>
      <c r="B3156" s="189" t="s">
        <v>143</v>
      </c>
      <c r="C3156" s="189">
        <v>0.40035429583702392</v>
      </c>
      <c r="D3156" s="189">
        <v>0.36271036315323296</v>
      </c>
      <c r="E3156" s="189">
        <v>0.11558901682905226</v>
      </c>
      <c r="F3156" s="189">
        <v>1.1514614703277236E-2</v>
      </c>
      <c r="G3156" s="189">
        <v>5.9787422497785653E-2</v>
      </c>
      <c r="H3156" s="189">
        <v>1.7714791851195749E-3</v>
      </c>
      <c r="I3156" s="189">
        <v>4.8272807794508411E-2</v>
      </c>
      <c r="J3156" s="188">
        <v>0.99999999999999989</v>
      </c>
      <c r="K3156" s="190">
        <v>2258</v>
      </c>
      <c r="L3156" s="94"/>
      <c r="M3156" s="189" t="s">
        <v>143</v>
      </c>
      <c r="N3156" s="189" t="s">
        <v>143</v>
      </c>
      <c r="O3156" s="189">
        <v>0.38</v>
      </c>
      <c r="P3156" s="189">
        <v>0.42099999999999999</v>
      </c>
      <c r="Q3156" s="189">
        <v>0.34300000000000003</v>
      </c>
      <c r="R3156" s="189">
        <v>0.38300000000000001</v>
      </c>
      <c r="S3156" s="189">
        <v>0.10299999999999999</v>
      </c>
      <c r="T3156" s="189">
        <v>0.129</v>
      </c>
      <c r="U3156" s="189">
        <v>8.0000000000000002E-3</v>
      </c>
      <c r="V3156" s="189">
        <v>1.7000000000000001E-2</v>
      </c>
      <c r="W3156" s="189">
        <v>5.0999999999999997E-2</v>
      </c>
      <c r="X3156" s="189">
        <v>7.0000000000000007E-2</v>
      </c>
      <c r="Y3156" s="189">
        <v>1E-3</v>
      </c>
      <c r="Z3156" s="189">
        <v>5.0000000000000001E-3</v>
      </c>
      <c r="AA3156" s="189">
        <v>0.04</v>
      </c>
      <c r="AB3156" s="189">
        <v>5.8000000000000003E-2</v>
      </c>
    </row>
    <row r="3157" spans="1:28" x14ac:dyDescent="0.25">
      <c r="A3157" s="94" t="s">
        <v>4670</v>
      </c>
      <c r="B3157" s="189" t="s">
        <v>143</v>
      </c>
      <c r="C3157" s="189">
        <v>0.60576923076923073</v>
      </c>
      <c r="D3157" s="189">
        <v>0.26442307692307693</v>
      </c>
      <c r="E3157" s="189">
        <v>3.8461538461538464E-2</v>
      </c>
      <c r="F3157" s="189">
        <v>7.2115384615384619E-3</v>
      </c>
      <c r="G3157" s="189">
        <v>5.5288461538461536E-2</v>
      </c>
      <c r="H3157" s="189">
        <v>2.403846153846154E-3</v>
      </c>
      <c r="I3157" s="189">
        <v>2.6442307692307692E-2</v>
      </c>
      <c r="J3157" s="188">
        <v>1</v>
      </c>
      <c r="K3157" s="190">
        <v>416</v>
      </c>
      <c r="L3157" s="94"/>
      <c r="M3157" s="189" t="s">
        <v>143</v>
      </c>
      <c r="N3157" s="189" t="s">
        <v>143</v>
      </c>
      <c r="O3157" s="189">
        <v>0.55800000000000005</v>
      </c>
      <c r="P3157" s="189">
        <v>0.65200000000000002</v>
      </c>
      <c r="Q3157" s="189">
        <v>0.224</v>
      </c>
      <c r="R3157" s="189">
        <v>0.309</v>
      </c>
      <c r="S3157" s="189">
        <v>2.4E-2</v>
      </c>
      <c r="T3157" s="189">
        <v>6.2E-2</v>
      </c>
      <c r="U3157" s="189">
        <v>2E-3</v>
      </c>
      <c r="V3157" s="189">
        <v>2.1000000000000001E-2</v>
      </c>
      <c r="W3157" s="189">
        <v>3.6999999999999998E-2</v>
      </c>
      <c r="X3157" s="189">
        <v>8.2000000000000003E-2</v>
      </c>
      <c r="Y3157" s="189">
        <v>0</v>
      </c>
      <c r="Z3157" s="189">
        <v>1.2999999999999999E-2</v>
      </c>
      <c r="AA3157" s="189">
        <v>1.4999999999999999E-2</v>
      </c>
      <c r="AB3157" s="189">
        <v>4.7E-2</v>
      </c>
    </row>
    <row r="3158" spans="1:28" x14ac:dyDescent="0.25">
      <c r="A3158" s="94" t="s">
        <v>4671</v>
      </c>
      <c r="B3158" s="189">
        <v>5.5708013172338089E-2</v>
      </c>
      <c r="C3158" s="189">
        <v>0.358397365532382</v>
      </c>
      <c r="D3158" s="189">
        <v>0.23531833150384193</v>
      </c>
      <c r="E3158" s="189">
        <v>0.10236004390779363</v>
      </c>
      <c r="F3158" s="189">
        <v>1.358397365532382E-2</v>
      </c>
      <c r="G3158" s="189">
        <v>0.19758507135016465</v>
      </c>
      <c r="H3158" s="189">
        <v>5.0768386388583978E-3</v>
      </c>
      <c r="I3158" s="189">
        <v>3.1970362239297473E-2</v>
      </c>
      <c r="J3158" s="188">
        <v>1</v>
      </c>
      <c r="K3158" s="190">
        <v>7288</v>
      </c>
      <c r="L3158" s="94"/>
      <c r="M3158" s="189">
        <v>5.0999999999999997E-2</v>
      </c>
      <c r="N3158" s="189">
        <v>6.0999999999999999E-2</v>
      </c>
      <c r="O3158" s="189">
        <v>0.34699999999999998</v>
      </c>
      <c r="P3158" s="189">
        <v>0.36899999999999999</v>
      </c>
      <c r="Q3158" s="189">
        <v>0.22600000000000001</v>
      </c>
      <c r="R3158" s="189">
        <v>0.245</v>
      </c>
      <c r="S3158" s="189">
        <v>9.6000000000000002E-2</v>
      </c>
      <c r="T3158" s="189">
        <v>0.11</v>
      </c>
      <c r="U3158" s="189">
        <v>1.0999999999999999E-2</v>
      </c>
      <c r="V3158" s="189">
        <v>1.7000000000000001E-2</v>
      </c>
      <c r="W3158" s="189">
        <v>0.189</v>
      </c>
      <c r="X3158" s="189">
        <v>0.20699999999999999</v>
      </c>
      <c r="Y3158" s="189">
        <v>4.0000000000000001E-3</v>
      </c>
      <c r="Z3158" s="189">
        <v>7.0000000000000001E-3</v>
      </c>
      <c r="AA3158" s="189">
        <v>2.8000000000000001E-2</v>
      </c>
      <c r="AB3158" s="189">
        <v>3.5999999999999997E-2</v>
      </c>
    </row>
    <row r="3159" spans="1:28" x14ac:dyDescent="0.25">
      <c r="A3159" s="94" t="s">
        <v>4672</v>
      </c>
      <c r="B3159" s="189" t="s">
        <v>143</v>
      </c>
      <c r="C3159" s="189">
        <v>0.36499999999999999</v>
      </c>
      <c r="D3159" s="189">
        <v>0.26500000000000001</v>
      </c>
      <c r="E3159" s="189">
        <v>0.1</v>
      </c>
      <c r="F3159" s="189">
        <v>5.0000000000000001E-3</v>
      </c>
      <c r="G3159" s="189">
        <v>0.245</v>
      </c>
      <c r="H3159" s="189">
        <v>5.0000000000000001E-3</v>
      </c>
      <c r="I3159" s="189">
        <v>1.4999999999999999E-2</v>
      </c>
      <c r="J3159" s="188">
        <v>1</v>
      </c>
      <c r="K3159" s="190">
        <v>200</v>
      </c>
      <c r="L3159" s="94"/>
      <c r="M3159" s="189" t="s">
        <v>143</v>
      </c>
      <c r="N3159" s="189" t="s">
        <v>143</v>
      </c>
      <c r="O3159" s="189">
        <v>0.30099999999999999</v>
      </c>
      <c r="P3159" s="189">
        <v>0.434</v>
      </c>
      <c r="Q3159" s="189">
        <v>0.20899999999999999</v>
      </c>
      <c r="R3159" s="189">
        <v>0.33</v>
      </c>
      <c r="S3159" s="189">
        <v>6.6000000000000003E-2</v>
      </c>
      <c r="T3159" s="189">
        <v>0.14899999999999999</v>
      </c>
      <c r="U3159" s="189">
        <v>1E-3</v>
      </c>
      <c r="V3159" s="189">
        <v>2.8000000000000001E-2</v>
      </c>
      <c r="W3159" s="189">
        <v>0.191</v>
      </c>
      <c r="X3159" s="189">
        <v>0.309</v>
      </c>
      <c r="Y3159" s="189">
        <v>1E-3</v>
      </c>
      <c r="Z3159" s="189">
        <v>2.8000000000000001E-2</v>
      </c>
      <c r="AA3159" s="189">
        <v>5.0000000000000001E-3</v>
      </c>
      <c r="AB3159" s="189">
        <v>4.2999999999999997E-2</v>
      </c>
    </row>
    <row r="3160" spans="1:28" x14ac:dyDescent="0.25">
      <c r="A3160" s="94" t="s">
        <v>4673</v>
      </c>
      <c r="B3160" s="189" t="s">
        <v>143</v>
      </c>
      <c r="C3160" s="189">
        <v>0.1165644171779141</v>
      </c>
      <c r="D3160" s="189">
        <v>0.22699386503067484</v>
      </c>
      <c r="E3160" s="189">
        <v>8.5889570552147243E-2</v>
      </c>
      <c r="F3160" s="189">
        <v>1.2269938650306749E-2</v>
      </c>
      <c r="G3160" s="189">
        <v>0.49693251533742333</v>
      </c>
      <c r="H3160" s="189">
        <v>3.0674846625766871E-2</v>
      </c>
      <c r="I3160" s="189">
        <v>3.0674846625766871E-2</v>
      </c>
      <c r="J3160" s="188">
        <v>1</v>
      </c>
      <c r="K3160" s="190">
        <v>163</v>
      </c>
      <c r="L3160" s="94"/>
      <c r="M3160" s="189" t="s">
        <v>143</v>
      </c>
      <c r="N3160" s="189" t="s">
        <v>143</v>
      </c>
      <c r="O3160" s="189">
        <v>7.5999999999999998E-2</v>
      </c>
      <c r="P3160" s="189">
        <v>0.17499999999999999</v>
      </c>
      <c r="Q3160" s="189">
        <v>0.16900000000000001</v>
      </c>
      <c r="R3160" s="189">
        <v>0.29699999999999999</v>
      </c>
      <c r="S3160" s="189">
        <v>5.1999999999999998E-2</v>
      </c>
      <c r="T3160" s="189">
        <v>0.13900000000000001</v>
      </c>
      <c r="U3160" s="189">
        <v>3.0000000000000001E-3</v>
      </c>
      <c r="V3160" s="189">
        <v>4.3999999999999997E-2</v>
      </c>
      <c r="W3160" s="189">
        <v>0.42099999999999999</v>
      </c>
      <c r="X3160" s="189">
        <v>0.57299999999999995</v>
      </c>
      <c r="Y3160" s="189">
        <v>1.2999999999999999E-2</v>
      </c>
      <c r="Z3160" s="189">
        <v>7.0000000000000007E-2</v>
      </c>
      <c r="AA3160" s="189">
        <v>1.2999999999999999E-2</v>
      </c>
      <c r="AB3160" s="189">
        <v>7.0000000000000007E-2</v>
      </c>
    </row>
    <row r="3161" spans="1:28" x14ac:dyDescent="0.25">
      <c r="A3161" s="94" t="s">
        <v>4674</v>
      </c>
      <c r="B3161" s="189">
        <v>1.0706638115631691E-2</v>
      </c>
      <c r="C3161" s="189">
        <v>2.1413276231263384E-3</v>
      </c>
      <c r="D3161" s="189">
        <v>0.7773019271948608</v>
      </c>
      <c r="E3161" s="189">
        <v>0.19057815845824411</v>
      </c>
      <c r="F3161" s="189" t="s">
        <v>143</v>
      </c>
      <c r="G3161" s="189">
        <v>8.5653104925053538E-3</v>
      </c>
      <c r="H3161" s="189" t="s">
        <v>143</v>
      </c>
      <c r="I3161" s="189">
        <v>1.0706638115631691E-2</v>
      </c>
      <c r="J3161" s="188">
        <v>0.99999999999999989</v>
      </c>
      <c r="K3161" s="190">
        <v>467</v>
      </c>
      <c r="L3161" s="94"/>
      <c r="M3161" s="189">
        <v>5.0000000000000001E-3</v>
      </c>
      <c r="N3161" s="189">
        <v>2.5000000000000001E-2</v>
      </c>
      <c r="O3161" s="189">
        <v>0</v>
      </c>
      <c r="P3161" s="189">
        <v>1.2E-2</v>
      </c>
      <c r="Q3161" s="189">
        <v>0.73699999999999999</v>
      </c>
      <c r="R3161" s="189">
        <v>0.81299999999999994</v>
      </c>
      <c r="S3161" s="189">
        <v>0.158</v>
      </c>
      <c r="T3161" s="189">
        <v>0.22900000000000001</v>
      </c>
      <c r="U3161" s="189" t="s">
        <v>143</v>
      </c>
      <c r="V3161" s="189" t="s">
        <v>143</v>
      </c>
      <c r="W3161" s="189">
        <v>3.0000000000000001E-3</v>
      </c>
      <c r="X3161" s="189">
        <v>2.1999999999999999E-2</v>
      </c>
      <c r="Y3161" s="189" t="s">
        <v>143</v>
      </c>
      <c r="Z3161" s="189" t="s">
        <v>143</v>
      </c>
      <c r="AA3161" s="189">
        <v>5.0000000000000001E-3</v>
      </c>
      <c r="AB3161" s="189">
        <v>2.5000000000000001E-2</v>
      </c>
    </row>
    <row r="3162" spans="1:28" x14ac:dyDescent="0.25">
      <c r="A3162" s="94" t="s">
        <v>4675</v>
      </c>
      <c r="B3162" s="189">
        <v>7.3260073260073263E-2</v>
      </c>
      <c r="C3162" s="189">
        <v>0.31013431013431014</v>
      </c>
      <c r="D3162" s="189">
        <v>0.23687423687423687</v>
      </c>
      <c r="E3162" s="189">
        <v>8.4249084249084255E-2</v>
      </c>
      <c r="F3162" s="189">
        <v>1.7094017094017096E-2</v>
      </c>
      <c r="G3162" s="189">
        <v>0.2503052503052503</v>
      </c>
      <c r="H3162" s="189">
        <v>2.442002442002442E-3</v>
      </c>
      <c r="I3162" s="189">
        <v>2.564102564102564E-2</v>
      </c>
      <c r="J3162" s="188">
        <v>1</v>
      </c>
      <c r="K3162" s="190">
        <v>819</v>
      </c>
      <c r="L3162" s="94"/>
      <c r="M3162" s="189">
        <v>5.7000000000000002E-2</v>
      </c>
      <c r="N3162" s="189">
        <v>9.2999999999999999E-2</v>
      </c>
      <c r="O3162" s="189">
        <v>0.27900000000000003</v>
      </c>
      <c r="P3162" s="189">
        <v>0.34300000000000003</v>
      </c>
      <c r="Q3162" s="189">
        <v>0.20899999999999999</v>
      </c>
      <c r="R3162" s="189">
        <v>0.26700000000000002</v>
      </c>
      <c r="S3162" s="189">
        <v>6.7000000000000004E-2</v>
      </c>
      <c r="T3162" s="189">
        <v>0.105</v>
      </c>
      <c r="U3162" s="189">
        <v>0.01</v>
      </c>
      <c r="V3162" s="189">
        <v>2.8000000000000001E-2</v>
      </c>
      <c r="W3162" s="189">
        <v>0.222</v>
      </c>
      <c r="X3162" s="189">
        <v>0.28100000000000003</v>
      </c>
      <c r="Y3162" s="189">
        <v>1E-3</v>
      </c>
      <c r="Z3162" s="189">
        <v>8.9999999999999993E-3</v>
      </c>
      <c r="AA3162" s="189">
        <v>1.7000000000000001E-2</v>
      </c>
      <c r="AB3162" s="189">
        <v>3.9E-2</v>
      </c>
    </row>
    <row r="3163" spans="1:28" x14ac:dyDescent="0.25">
      <c r="A3163" s="94" t="s">
        <v>4676</v>
      </c>
      <c r="B3163" s="189">
        <v>0.25546806649168852</v>
      </c>
      <c r="C3163" s="189">
        <v>0.53018372703412076</v>
      </c>
      <c r="D3163" s="189">
        <v>9.7987751531058612E-2</v>
      </c>
      <c r="E3163" s="189">
        <v>3.6745406824146981E-2</v>
      </c>
      <c r="F3163" s="189">
        <v>2.6246719160104987E-3</v>
      </c>
      <c r="G3163" s="189">
        <v>3.0621172353455819E-2</v>
      </c>
      <c r="H3163" s="189">
        <v>1.7497812773403325E-3</v>
      </c>
      <c r="I3163" s="189">
        <v>4.4619422572178477E-2</v>
      </c>
      <c r="J3163" s="188">
        <v>1</v>
      </c>
      <c r="K3163" s="190">
        <v>1143</v>
      </c>
      <c r="L3163" s="94"/>
      <c r="M3163" s="189">
        <v>0.23100000000000001</v>
      </c>
      <c r="N3163" s="189">
        <v>0.28199999999999997</v>
      </c>
      <c r="O3163" s="189">
        <v>0.501</v>
      </c>
      <c r="P3163" s="189">
        <v>0.55900000000000005</v>
      </c>
      <c r="Q3163" s="189">
        <v>8.2000000000000003E-2</v>
      </c>
      <c r="R3163" s="189">
        <v>0.11700000000000001</v>
      </c>
      <c r="S3163" s="189">
        <v>2.7E-2</v>
      </c>
      <c r="T3163" s="189">
        <v>4.9000000000000002E-2</v>
      </c>
      <c r="U3163" s="189">
        <v>1E-3</v>
      </c>
      <c r="V3163" s="189">
        <v>8.0000000000000002E-3</v>
      </c>
      <c r="W3163" s="189">
        <v>2.1999999999999999E-2</v>
      </c>
      <c r="X3163" s="189">
        <v>4.2000000000000003E-2</v>
      </c>
      <c r="Y3163" s="189">
        <v>0</v>
      </c>
      <c r="Z3163" s="189">
        <v>6.0000000000000001E-3</v>
      </c>
      <c r="AA3163" s="189">
        <v>3.4000000000000002E-2</v>
      </c>
      <c r="AB3163" s="189">
        <v>5.8000000000000003E-2</v>
      </c>
    </row>
    <row r="3164" spans="1:28" x14ac:dyDescent="0.25">
      <c r="A3164" s="94" t="s">
        <v>4677</v>
      </c>
      <c r="B3164" s="189" t="s">
        <v>143</v>
      </c>
      <c r="C3164" s="189">
        <v>0.3165137614678899</v>
      </c>
      <c r="D3164" s="189">
        <v>0.28899082568807338</v>
      </c>
      <c r="E3164" s="189">
        <v>0.12385321100917432</v>
      </c>
      <c r="F3164" s="189">
        <v>1.3761467889908258E-2</v>
      </c>
      <c r="G3164" s="189">
        <v>0.23394495412844038</v>
      </c>
      <c r="H3164" s="189">
        <v>4.5871559633027525E-3</v>
      </c>
      <c r="I3164" s="189">
        <v>1.834862385321101E-2</v>
      </c>
      <c r="J3164" s="188">
        <v>1</v>
      </c>
      <c r="K3164" s="190">
        <v>218</v>
      </c>
      <c r="L3164" s="94"/>
      <c r="M3164" s="189" t="s">
        <v>143</v>
      </c>
      <c r="N3164" s="189" t="s">
        <v>143</v>
      </c>
      <c r="O3164" s="189">
        <v>0.25800000000000001</v>
      </c>
      <c r="P3164" s="189">
        <v>0.38100000000000001</v>
      </c>
      <c r="Q3164" s="189">
        <v>0.23300000000000001</v>
      </c>
      <c r="R3164" s="189">
        <v>0.35199999999999998</v>
      </c>
      <c r="S3164" s="189">
        <v>8.6999999999999994E-2</v>
      </c>
      <c r="T3164" s="189">
        <v>0.17399999999999999</v>
      </c>
      <c r="U3164" s="189">
        <v>5.0000000000000001E-3</v>
      </c>
      <c r="V3164" s="189">
        <v>0.04</v>
      </c>
      <c r="W3164" s="189">
        <v>0.183</v>
      </c>
      <c r="X3164" s="189">
        <v>0.29399999999999998</v>
      </c>
      <c r="Y3164" s="189">
        <v>1E-3</v>
      </c>
      <c r="Z3164" s="189">
        <v>2.5999999999999999E-2</v>
      </c>
      <c r="AA3164" s="189">
        <v>7.0000000000000001E-3</v>
      </c>
      <c r="AB3164" s="189">
        <v>4.5999999999999999E-2</v>
      </c>
    </row>
    <row r="3165" spans="1:28" x14ac:dyDescent="0.25">
      <c r="A3165" s="94" t="s">
        <v>4678</v>
      </c>
      <c r="B3165" s="189" t="s">
        <v>143</v>
      </c>
      <c r="C3165" s="189">
        <v>0.22258064516129034</v>
      </c>
      <c r="D3165" s="189">
        <v>0.2129032258064516</v>
      </c>
      <c r="E3165" s="189">
        <v>0.16989247311827957</v>
      </c>
      <c r="F3165" s="189">
        <v>1.2903225806451613E-2</v>
      </c>
      <c r="G3165" s="189">
        <v>0.36236559139784946</v>
      </c>
      <c r="H3165" s="189">
        <v>4.3010752688172043E-3</v>
      </c>
      <c r="I3165" s="189">
        <v>1.5053763440860216E-2</v>
      </c>
      <c r="J3165" s="188">
        <v>1</v>
      </c>
      <c r="K3165" s="190">
        <v>930</v>
      </c>
      <c r="L3165" s="94"/>
      <c r="M3165" s="189" t="s">
        <v>143</v>
      </c>
      <c r="N3165" s="189" t="s">
        <v>143</v>
      </c>
      <c r="O3165" s="189">
        <v>0.19700000000000001</v>
      </c>
      <c r="P3165" s="189">
        <v>0.25</v>
      </c>
      <c r="Q3165" s="189">
        <v>0.188</v>
      </c>
      <c r="R3165" s="189">
        <v>0.24</v>
      </c>
      <c r="S3165" s="189">
        <v>0.14699999999999999</v>
      </c>
      <c r="T3165" s="189">
        <v>0.19500000000000001</v>
      </c>
      <c r="U3165" s="189">
        <v>7.0000000000000001E-3</v>
      </c>
      <c r="V3165" s="189">
        <v>2.1999999999999999E-2</v>
      </c>
      <c r="W3165" s="189">
        <v>0.33200000000000002</v>
      </c>
      <c r="X3165" s="189">
        <v>0.39400000000000002</v>
      </c>
      <c r="Y3165" s="189">
        <v>2E-3</v>
      </c>
      <c r="Z3165" s="189">
        <v>1.0999999999999999E-2</v>
      </c>
      <c r="AA3165" s="189">
        <v>8.9999999999999993E-3</v>
      </c>
      <c r="AB3165" s="189">
        <v>2.5000000000000001E-2</v>
      </c>
    </row>
    <row r="3166" spans="1:28" x14ac:dyDescent="0.25">
      <c r="A3166" s="94" t="s">
        <v>4679</v>
      </c>
      <c r="B3166" s="189" t="s">
        <v>143</v>
      </c>
      <c r="C3166" s="189">
        <v>0.56734693877551023</v>
      </c>
      <c r="D3166" s="189">
        <v>0.31020408163265306</v>
      </c>
      <c r="E3166" s="189">
        <v>4.8979591836734691E-2</v>
      </c>
      <c r="F3166" s="189" t="s">
        <v>143</v>
      </c>
      <c r="G3166" s="189">
        <v>8.1632653061224497E-3</v>
      </c>
      <c r="H3166" s="189">
        <v>8.1632653061224497E-3</v>
      </c>
      <c r="I3166" s="189">
        <v>5.7142857142857141E-2</v>
      </c>
      <c r="J3166" s="188">
        <v>1</v>
      </c>
      <c r="K3166" s="190">
        <v>245</v>
      </c>
      <c r="L3166" s="94"/>
      <c r="M3166" s="189" t="s">
        <v>143</v>
      </c>
      <c r="N3166" s="189" t="s">
        <v>143</v>
      </c>
      <c r="O3166" s="189">
        <v>0.505</v>
      </c>
      <c r="P3166" s="189">
        <v>0.628</v>
      </c>
      <c r="Q3166" s="189">
        <v>0.25600000000000001</v>
      </c>
      <c r="R3166" s="189">
        <v>0.371</v>
      </c>
      <c r="S3166" s="189">
        <v>2.8000000000000001E-2</v>
      </c>
      <c r="T3166" s="189">
        <v>8.4000000000000005E-2</v>
      </c>
      <c r="U3166" s="189" t="s">
        <v>143</v>
      </c>
      <c r="V3166" s="189" t="s">
        <v>143</v>
      </c>
      <c r="W3166" s="189">
        <v>2E-3</v>
      </c>
      <c r="X3166" s="189">
        <v>2.9000000000000001E-2</v>
      </c>
      <c r="Y3166" s="189">
        <v>2E-3</v>
      </c>
      <c r="Z3166" s="189">
        <v>2.9000000000000001E-2</v>
      </c>
      <c r="AA3166" s="189">
        <v>3.4000000000000002E-2</v>
      </c>
      <c r="AB3166" s="189">
        <v>9.4E-2</v>
      </c>
    </row>
    <row r="3167" spans="1:28" x14ac:dyDescent="0.25">
      <c r="A3167" s="94" t="s">
        <v>4680</v>
      </c>
      <c r="B3167" s="189" t="s">
        <v>143</v>
      </c>
      <c r="C3167" s="189">
        <v>0.26717557251908397</v>
      </c>
      <c r="D3167" s="189">
        <v>0.30534351145038169</v>
      </c>
      <c r="E3167" s="189">
        <v>0.15648854961832062</v>
      </c>
      <c r="F3167" s="189">
        <v>1.9083969465648856E-2</v>
      </c>
      <c r="G3167" s="189">
        <v>0.22137404580152673</v>
      </c>
      <c r="H3167" s="189" t="s">
        <v>143</v>
      </c>
      <c r="I3167" s="189">
        <v>3.0534351145038167E-2</v>
      </c>
      <c r="J3167" s="188">
        <v>1</v>
      </c>
      <c r="K3167" s="190">
        <v>262</v>
      </c>
      <c r="L3167" s="94"/>
      <c r="M3167" s="189" t="s">
        <v>143</v>
      </c>
      <c r="N3167" s="189" t="s">
        <v>143</v>
      </c>
      <c r="O3167" s="189">
        <v>0.217</v>
      </c>
      <c r="P3167" s="189">
        <v>0.32400000000000001</v>
      </c>
      <c r="Q3167" s="189">
        <v>0.253</v>
      </c>
      <c r="R3167" s="189">
        <v>0.36399999999999999</v>
      </c>
      <c r="S3167" s="189">
        <v>0.11700000000000001</v>
      </c>
      <c r="T3167" s="189">
        <v>0.20499999999999999</v>
      </c>
      <c r="U3167" s="189">
        <v>8.0000000000000002E-3</v>
      </c>
      <c r="V3167" s="189">
        <v>4.3999999999999997E-2</v>
      </c>
      <c r="W3167" s="189">
        <v>0.17499999999999999</v>
      </c>
      <c r="X3167" s="189">
        <v>0.27500000000000002</v>
      </c>
      <c r="Y3167" s="189" t="s">
        <v>143</v>
      </c>
      <c r="Z3167" s="189" t="s">
        <v>143</v>
      </c>
      <c r="AA3167" s="189">
        <v>1.6E-2</v>
      </c>
      <c r="AB3167" s="189">
        <v>5.8999999999999997E-2</v>
      </c>
    </row>
    <row r="3168" spans="1:28" x14ac:dyDescent="0.25">
      <c r="A3168" s="94" t="s">
        <v>4681</v>
      </c>
      <c r="B3168" s="189" t="s">
        <v>143</v>
      </c>
      <c r="C3168" s="189">
        <v>0.43884892086330934</v>
      </c>
      <c r="D3168" s="189">
        <v>0.17985611510791366</v>
      </c>
      <c r="E3168" s="189">
        <v>7.1942446043165464E-2</v>
      </c>
      <c r="F3168" s="189">
        <v>9.3525179856115109E-2</v>
      </c>
      <c r="G3168" s="189">
        <v>0.17266187050359713</v>
      </c>
      <c r="H3168" s="189">
        <v>7.1942446043165471E-3</v>
      </c>
      <c r="I3168" s="189">
        <v>3.5971223021582732E-2</v>
      </c>
      <c r="J3168" s="188">
        <v>0.99999999999999989</v>
      </c>
      <c r="K3168" s="190">
        <v>139</v>
      </c>
      <c r="L3168" s="94"/>
      <c r="M3168" s="189" t="s">
        <v>143</v>
      </c>
      <c r="N3168" s="189" t="s">
        <v>143</v>
      </c>
      <c r="O3168" s="189">
        <v>0.35899999999999999</v>
      </c>
      <c r="P3168" s="189">
        <v>0.52200000000000002</v>
      </c>
      <c r="Q3168" s="189">
        <v>0.125</v>
      </c>
      <c r="R3168" s="189">
        <v>0.252</v>
      </c>
      <c r="S3168" s="189">
        <v>0.04</v>
      </c>
      <c r="T3168" s="189">
        <v>0.127</v>
      </c>
      <c r="U3168" s="189">
        <v>5.5E-2</v>
      </c>
      <c r="V3168" s="189">
        <v>0.153</v>
      </c>
      <c r="W3168" s="189">
        <v>0.11899999999999999</v>
      </c>
      <c r="X3168" s="189">
        <v>0.24399999999999999</v>
      </c>
      <c r="Y3168" s="189">
        <v>1E-3</v>
      </c>
      <c r="Z3168" s="189">
        <v>0.04</v>
      </c>
      <c r="AA3168" s="189">
        <v>1.4999999999999999E-2</v>
      </c>
      <c r="AB3168" s="189">
        <v>8.1000000000000003E-2</v>
      </c>
    </row>
    <row r="3169" spans="1:28" x14ac:dyDescent="0.25">
      <c r="A3169" s="94" t="s">
        <v>4682</v>
      </c>
      <c r="B3169" s="189" t="s">
        <v>143</v>
      </c>
      <c r="C3169" s="189">
        <v>0.14141414141414141</v>
      </c>
      <c r="D3169" s="189">
        <v>0.15151515151515152</v>
      </c>
      <c r="E3169" s="189">
        <v>0.1111111111111111</v>
      </c>
      <c r="F3169" s="189">
        <v>1.5151515151515152E-2</v>
      </c>
      <c r="G3169" s="189">
        <v>0.51515151515151514</v>
      </c>
      <c r="H3169" s="189">
        <v>2.5252525252525252E-2</v>
      </c>
      <c r="I3169" s="189">
        <v>4.0404040404040407E-2</v>
      </c>
      <c r="J3169" s="188">
        <v>1</v>
      </c>
      <c r="K3169" s="190">
        <v>198</v>
      </c>
      <c r="L3169" s="94"/>
      <c r="M3169" s="189" t="s">
        <v>143</v>
      </c>
      <c r="N3169" s="189" t="s">
        <v>143</v>
      </c>
      <c r="O3169" s="189">
        <v>0.1</v>
      </c>
      <c r="P3169" s="189">
        <v>0.19700000000000001</v>
      </c>
      <c r="Q3169" s="189">
        <v>0.108</v>
      </c>
      <c r="R3169" s="189">
        <v>0.20799999999999999</v>
      </c>
      <c r="S3169" s="189">
        <v>7.4999999999999997E-2</v>
      </c>
      <c r="T3169" s="189">
        <v>0.16200000000000001</v>
      </c>
      <c r="U3169" s="189">
        <v>5.0000000000000001E-3</v>
      </c>
      <c r="V3169" s="189">
        <v>4.3999999999999997E-2</v>
      </c>
      <c r="W3169" s="189">
        <v>0.44600000000000001</v>
      </c>
      <c r="X3169" s="189">
        <v>0.58399999999999996</v>
      </c>
      <c r="Y3169" s="189">
        <v>1.0999999999999999E-2</v>
      </c>
      <c r="Z3169" s="189">
        <v>5.8000000000000003E-2</v>
      </c>
      <c r="AA3169" s="189">
        <v>2.1000000000000001E-2</v>
      </c>
      <c r="AB3169" s="189">
        <v>7.8E-2</v>
      </c>
    </row>
    <row r="3170" spans="1:28" x14ac:dyDescent="0.25">
      <c r="A3170" s="94" t="s">
        <v>4683</v>
      </c>
      <c r="B3170" s="189" t="s">
        <v>143</v>
      </c>
      <c r="C3170" s="189">
        <v>0.51117068811438782</v>
      </c>
      <c r="D3170" s="189">
        <v>0.31992850759606789</v>
      </c>
      <c r="E3170" s="189">
        <v>5.1831992850759609E-2</v>
      </c>
      <c r="F3170" s="189">
        <v>6.2555853440571943E-3</v>
      </c>
      <c r="G3170" s="189">
        <v>7.3279714030384274E-2</v>
      </c>
      <c r="H3170" s="189">
        <v>2.6809651474530832E-3</v>
      </c>
      <c r="I3170" s="189">
        <v>3.4852546916890083E-2</v>
      </c>
      <c r="J3170" s="188">
        <v>0.99999999999999989</v>
      </c>
      <c r="K3170" s="190">
        <v>1119</v>
      </c>
      <c r="L3170" s="94"/>
      <c r="M3170" s="189" t="s">
        <v>143</v>
      </c>
      <c r="N3170" s="189" t="s">
        <v>143</v>
      </c>
      <c r="O3170" s="189">
        <v>0.48199999999999998</v>
      </c>
      <c r="P3170" s="189">
        <v>0.54</v>
      </c>
      <c r="Q3170" s="189">
        <v>0.29299999999999998</v>
      </c>
      <c r="R3170" s="189">
        <v>0.34799999999999998</v>
      </c>
      <c r="S3170" s="189">
        <v>0.04</v>
      </c>
      <c r="T3170" s="189">
        <v>6.6000000000000003E-2</v>
      </c>
      <c r="U3170" s="189">
        <v>3.0000000000000001E-3</v>
      </c>
      <c r="V3170" s="189">
        <v>1.2999999999999999E-2</v>
      </c>
      <c r="W3170" s="189">
        <v>5.8999999999999997E-2</v>
      </c>
      <c r="X3170" s="189">
        <v>0.09</v>
      </c>
      <c r="Y3170" s="189">
        <v>1E-3</v>
      </c>
      <c r="Z3170" s="189">
        <v>8.0000000000000002E-3</v>
      </c>
      <c r="AA3170" s="189">
        <v>2.5999999999999999E-2</v>
      </c>
      <c r="AB3170" s="189">
        <v>4.7E-2</v>
      </c>
    </row>
    <row r="3171" spans="1:28" x14ac:dyDescent="0.25">
      <c r="A3171" s="94" t="s">
        <v>4684</v>
      </c>
      <c r="B3171" s="189" t="s">
        <v>143</v>
      </c>
      <c r="C3171" s="189">
        <v>0.55384615384615388</v>
      </c>
      <c r="D3171" s="189">
        <v>0.24102564102564103</v>
      </c>
      <c r="E3171" s="189">
        <v>0.12820512820512819</v>
      </c>
      <c r="F3171" s="189">
        <v>5.1282051282051282E-3</v>
      </c>
      <c r="G3171" s="189">
        <v>4.1025641025641026E-2</v>
      </c>
      <c r="H3171" s="189">
        <v>5.1282051282051282E-3</v>
      </c>
      <c r="I3171" s="189">
        <v>2.564102564102564E-2</v>
      </c>
      <c r="J3171" s="188">
        <v>1</v>
      </c>
      <c r="K3171" s="190">
        <v>195</v>
      </c>
      <c r="L3171" s="94"/>
      <c r="M3171" s="189" t="s">
        <v>143</v>
      </c>
      <c r="N3171" s="189" t="s">
        <v>143</v>
      </c>
      <c r="O3171" s="189">
        <v>0.48399999999999999</v>
      </c>
      <c r="P3171" s="189">
        <v>0.622</v>
      </c>
      <c r="Q3171" s="189">
        <v>0.186</v>
      </c>
      <c r="R3171" s="189">
        <v>0.30599999999999999</v>
      </c>
      <c r="S3171" s="189">
        <v>8.7999999999999995E-2</v>
      </c>
      <c r="T3171" s="189">
        <v>0.182</v>
      </c>
      <c r="U3171" s="189">
        <v>1E-3</v>
      </c>
      <c r="V3171" s="189">
        <v>2.8000000000000001E-2</v>
      </c>
      <c r="W3171" s="189">
        <v>2.1000000000000001E-2</v>
      </c>
      <c r="X3171" s="189">
        <v>7.9000000000000001E-2</v>
      </c>
      <c r="Y3171" s="189">
        <v>1E-3</v>
      </c>
      <c r="Z3171" s="189">
        <v>2.8000000000000001E-2</v>
      </c>
      <c r="AA3171" s="189">
        <v>1.0999999999999999E-2</v>
      </c>
      <c r="AB3171" s="189">
        <v>5.8999999999999997E-2</v>
      </c>
    </row>
    <row r="3172" spans="1:28" x14ac:dyDescent="0.25">
      <c r="A3172" s="94" t="s">
        <v>4685</v>
      </c>
      <c r="B3172" s="189">
        <v>5.296687295231161E-2</v>
      </c>
      <c r="C3172" s="189">
        <v>0.35101929377502733</v>
      </c>
      <c r="D3172" s="189">
        <v>0.23134328358208955</v>
      </c>
      <c r="E3172" s="189">
        <v>9.5467783036039311E-2</v>
      </c>
      <c r="F3172" s="189">
        <v>1.2741172187841281E-2</v>
      </c>
      <c r="G3172" s="189">
        <v>0.23880597014925373</v>
      </c>
      <c r="H3172" s="189">
        <v>2.5482344375682563E-3</v>
      </c>
      <c r="I3172" s="189">
        <v>1.5107389879868947E-2</v>
      </c>
      <c r="J3172" s="188">
        <v>1</v>
      </c>
      <c r="K3172" s="190">
        <v>10988</v>
      </c>
      <c r="L3172" s="94"/>
      <c r="M3172" s="189">
        <v>4.9000000000000002E-2</v>
      </c>
      <c r="N3172" s="189">
        <v>5.7000000000000002E-2</v>
      </c>
      <c r="O3172" s="189">
        <v>0.34200000000000003</v>
      </c>
      <c r="P3172" s="189">
        <v>0.36</v>
      </c>
      <c r="Q3172" s="189">
        <v>0.224</v>
      </c>
      <c r="R3172" s="189">
        <v>0.23899999999999999</v>
      </c>
      <c r="S3172" s="189">
        <v>0.09</v>
      </c>
      <c r="T3172" s="189">
        <v>0.10100000000000001</v>
      </c>
      <c r="U3172" s="189">
        <v>1.0999999999999999E-2</v>
      </c>
      <c r="V3172" s="189">
        <v>1.4999999999999999E-2</v>
      </c>
      <c r="W3172" s="189">
        <v>0.23100000000000001</v>
      </c>
      <c r="X3172" s="189">
        <v>0.247</v>
      </c>
      <c r="Y3172" s="189">
        <v>2E-3</v>
      </c>
      <c r="Z3172" s="189">
        <v>4.0000000000000001E-3</v>
      </c>
      <c r="AA3172" s="189">
        <v>1.2999999999999999E-2</v>
      </c>
      <c r="AB3172" s="189">
        <v>1.7999999999999999E-2</v>
      </c>
    </row>
    <row r="3173" spans="1:28" x14ac:dyDescent="0.25">
      <c r="A3173" s="94" t="s">
        <v>4686</v>
      </c>
      <c r="B3173" s="189" t="s">
        <v>143</v>
      </c>
      <c r="C3173" s="189">
        <v>0.48188405797101447</v>
      </c>
      <c r="D3173" s="189">
        <v>0.19927536231884058</v>
      </c>
      <c r="E3173" s="189">
        <v>0.10507246376811594</v>
      </c>
      <c r="F3173" s="189" t="s">
        <v>143</v>
      </c>
      <c r="G3173" s="189">
        <v>0.19927536231884058</v>
      </c>
      <c r="H3173" s="189">
        <v>3.6231884057971015E-3</v>
      </c>
      <c r="I3173" s="189">
        <v>1.0869565217391304E-2</v>
      </c>
      <c r="J3173" s="188">
        <v>1</v>
      </c>
      <c r="K3173" s="190">
        <v>276</v>
      </c>
      <c r="L3173" s="94"/>
      <c r="M3173" s="189" t="s">
        <v>143</v>
      </c>
      <c r="N3173" s="189" t="s">
        <v>143</v>
      </c>
      <c r="O3173" s="189">
        <v>0.42399999999999999</v>
      </c>
      <c r="P3173" s="189">
        <v>0.54100000000000004</v>
      </c>
      <c r="Q3173" s="189">
        <v>0.156</v>
      </c>
      <c r="R3173" s="189">
        <v>0.25</v>
      </c>
      <c r="S3173" s="189">
        <v>7.3999999999999996E-2</v>
      </c>
      <c r="T3173" s="189">
        <v>0.14699999999999999</v>
      </c>
      <c r="U3173" s="189" t="s">
        <v>143</v>
      </c>
      <c r="V3173" s="189" t="s">
        <v>143</v>
      </c>
      <c r="W3173" s="189">
        <v>0.156</v>
      </c>
      <c r="X3173" s="189">
        <v>0.25</v>
      </c>
      <c r="Y3173" s="189">
        <v>1E-3</v>
      </c>
      <c r="Z3173" s="189">
        <v>0.02</v>
      </c>
      <c r="AA3173" s="189">
        <v>4.0000000000000001E-3</v>
      </c>
      <c r="AB3173" s="189">
        <v>3.1E-2</v>
      </c>
    </row>
    <row r="3174" spans="1:28" x14ac:dyDescent="0.25">
      <c r="A3174" s="94" t="s">
        <v>4687</v>
      </c>
      <c r="B3174" s="189" t="s">
        <v>143</v>
      </c>
      <c r="C3174" s="189">
        <v>0.15151515151515152</v>
      </c>
      <c r="D3174" s="189">
        <v>0.15488215488215487</v>
      </c>
      <c r="E3174" s="189">
        <v>8.0808080808080815E-2</v>
      </c>
      <c r="F3174" s="189">
        <v>3.3670033670033669E-3</v>
      </c>
      <c r="G3174" s="189">
        <v>0.57239057239057234</v>
      </c>
      <c r="H3174" s="189">
        <v>1.0101010101010102E-2</v>
      </c>
      <c r="I3174" s="189">
        <v>2.6936026936026935E-2</v>
      </c>
      <c r="J3174" s="188">
        <v>0.99999999999999989</v>
      </c>
      <c r="K3174" s="190">
        <v>297</v>
      </c>
      <c r="L3174" s="94"/>
      <c r="M3174" s="189" t="s">
        <v>143</v>
      </c>
      <c r="N3174" s="189" t="s">
        <v>143</v>
      </c>
      <c r="O3174" s="189">
        <v>0.115</v>
      </c>
      <c r="P3174" s="189">
        <v>0.19700000000000001</v>
      </c>
      <c r="Q3174" s="189">
        <v>0.11799999999999999</v>
      </c>
      <c r="R3174" s="189">
        <v>0.2</v>
      </c>
      <c r="S3174" s="189">
        <v>5.5E-2</v>
      </c>
      <c r="T3174" s="189">
        <v>0.11700000000000001</v>
      </c>
      <c r="U3174" s="189">
        <v>1E-3</v>
      </c>
      <c r="V3174" s="189">
        <v>1.9E-2</v>
      </c>
      <c r="W3174" s="189">
        <v>0.51600000000000001</v>
      </c>
      <c r="X3174" s="189">
        <v>0.627</v>
      </c>
      <c r="Y3174" s="189">
        <v>3.0000000000000001E-3</v>
      </c>
      <c r="Z3174" s="189">
        <v>2.9000000000000001E-2</v>
      </c>
      <c r="AA3174" s="189">
        <v>1.4E-2</v>
      </c>
      <c r="AB3174" s="189">
        <v>5.1999999999999998E-2</v>
      </c>
    </row>
    <row r="3175" spans="1:28" x14ac:dyDescent="0.25">
      <c r="A3175" s="94" t="s">
        <v>4688</v>
      </c>
      <c r="B3175" s="189">
        <v>5.0445103857566766E-2</v>
      </c>
      <c r="C3175" s="189">
        <v>7.4183976261127599E-4</v>
      </c>
      <c r="D3175" s="189">
        <v>0.53412462908011871</v>
      </c>
      <c r="E3175" s="189">
        <v>0.35459940652818989</v>
      </c>
      <c r="F3175" s="189">
        <v>6.6765578635014835E-3</v>
      </c>
      <c r="G3175" s="189">
        <v>2.2997032640949554E-2</v>
      </c>
      <c r="H3175" s="189" t="s">
        <v>143</v>
      </c>
      <c r="I3175" s="189">
        <v>3.0415430267062313E-2</v>
      </c>
      <c r="J3175" s="188">
        <v>1</v>
      </c>
      <c r="K3175" s="190">
        <v>1348</v>
      </c>
      <c r="L3175" s="94"/>
      <c r="M3175" s="189">
        <v>0.04</v>
      </c>
      <c r="N3175" s="189">
        <v>6.3E-2</v>
      </c>
      <c r="O3175" s="189">
        <v>0</v>
      </c>
      <c r="P3175" s="189">
        <v>4.0000000000000001E-3</v>
      </c>
      <c r="Q3175" s="189">
        <v>0.50700000000000001</v>
      </c>
      <c r="R3175" s="189">
        <v>0.56100000000000005</v>
      </c>
      <c r="S3175" s="189">
        <v>0.33</v>
      </c>
      <c r="T3175" s="189">
        <v>0.38100000000000001</v>
      </c>
      <c r="U3175" s="189">
        <v>4.0000000000000001E-3</v>
      </c>
      <c r="V3175" s="189">
        <v>1.2999999999999999E-2</v>
      </c>
      <c r="W3175" s="189">
        <v>1.6E-2</v>
      </c>
      <c r="X3175" s="189">
        <v>3.2000000000000001E-2</v>
      </c>
      <c r="Y3175" s="189" t="s">
        <v>143</v>
      </c>
      <c r="Z3175" s="189" t="s">
        <v>143</v>
      </c>
      <c r="AA3175" s="189">
        <v>2.1999999999999999E-2</v>
      </c>
      <c r="AB3175" s="189">
        <v>4.1000000000000002E-2</v>
      </c>
    </row>
    <row r="3176" spans="1:28" x14ac:dyDescent="0.25">
      <c r="A3176" s="94" t="s">
        <v>4689</v>
      </c>
      <c r="B3176" s="189">
        <v>9.6586178184845967E-2</v>
      </c>
      <c r="C3176" s="189">
        <v>0.31390507910074938</v>
      </c>
      <c r="D3176" s="189">
        <v>0.22148209825145712</v>
      </c>
      <c r="E3176" s="189">
        <v>6.9941715237302249E-2</v>
      </c>
      <c r="F3176" s="189">
        <v>2.8309741881765195E-2</v>
      </c>
      <c r="G3176" s="189">
        <v>0.25395503746877601</v>
      </c>
      <c r="H3176" s="189">
        <v>1.6652789342214821E-3</v>
      </c>
      <c r="I3176" s="189">
        <v>1.4154870940882597E-2</v>
      </c>
      <c r="J3176" s="188">
        <v>1</v>
      </c>
      <c r="K3176" s="190">
        <v>1201</v>
      </c>
      <c r="L3176" s="94"/>
      <c r="M3176" s="189">
        <v>8.1000000000000003E-2</v>
      </c>
      <c r="N3176" s="189">
        <v>0.115</v>
      </c>
      <c r="O3176" s="189">
        <v>0.28799999999999998</v>
      </c>
      <c r="P3176" s="189">
        <v>0.34100000000000003</v>
      </c>
      <c r="Q3176" s="189">
        <v>0.19900000000000001</v>
      </c>
      <c r="R3176" s="189">
        <v>0.246</v>
      </c>
      <c r="S3176" s="189">
        <v>5.7000000000000002E-2</v>
      </c>
      <c r="T3176" s="189">
        <v>8.5999999999999993E-2</v>
      </c>
      <c r="U3176" s="189">
        <v>0.02</v>
      </c>
      <c r="V3176" s="189">
        <v>3.9E-2</v>
      </c>
      <c r="W3176" s="189">
        <v>0.23</v>
      </c>
      <c r="X3176" s="189">
        <v>0.27900000000000003</v>
      </c>
      <c r="Y3176" s="189">
        <v>0</v>
      </c>
      <c r="Z3176" s="189">
        <v>6.0000000000000001E-3</v>
      </c>
      <c r="AA3176" s="189">
        <v>8.9999999999999993E-3</v>
      </c>
      <c r="AB3176" s="189">
        <v>2.3E-2</v>
      </c>
    </row>
    <row r="3177" spans="1:28" x14ac:dyDescent="0.25">
      <c r="A3177" s="94" t="s">
        <v>4690</v>
      </c>
      <c r="B3177" s="189">
        <v>0.29052369077306733</v>
      </c>
      <c r="C3177" s="189">
        <v>0.55798004987531169</v>
      </c>
      <c r="D3177" s="189">
        <v>4.9875311720698257E-2</v>
      </c>
      <c r="E3177" s="189">
        <v>2.8678304239401497E-2</v>
      </c>
      <c r="F3177" s="189">
        <v>1.8703241895261845E-3</v>
      </c>
      <c r="G3177" s="189">
        <v>5.3615960099750622E-2</v>
      </c>
      <c r="H3177" s="189">
        <v>1.2468827930174563E-3</v>
      </c>
      <c r="I3177" s="189">
        <v>1.6209476309226933E-2</v>
      </c>
      <c r="J3177" s="188">
        <v>1</v>
      </c>
      <c r="K3177" s="190">
        <v>1604</v>
      </c>
      <c r="L3177" s="94"/>
      <c r="M3177" s="189">
        <v>0.26900000000000002</v>
      </c>
      <c r="N3177" s="189">
        <v>0.313</v>
      </c>
      <c r="O3177" s="189">
        <v>0.53400000000000003</v>
      </c>
      <c r="P3177" s="189">
        <v>0.58199999999999996</v>
      </c>
      <c r="Q3177" s="189">
        <v>0.04</v>
      </c>
      <c r="R3177" s="189">
        <v>6.2E-2</v>
      </c>
      <c r="S3177" s="189">
        <v>2.1999999999999999E-2</v>
      </c>
      <c r="T3177" s="189">
        <v>3.7999999999999999E-2</v>
      </c>
      <c r="U3177" s="189">
        <v>1E-3</v>
      </c>
      <c r="V3177" s="189">
        <v>5.0000000000000001E-3</v>
      </c>
      <c r="W3177" s="189">
        <v>4.3999999999999997E-2</v>
      </c>
      <c r="X3177" s="189">
        <v>6.6000000000000003E-2</v>
      </c>
      <c r="Y3177" s="189">
        <v>0</v>
      </c>
      <c r="Z3177" s="189">
        <v>5.0000000000000001E-3</v>
      </c>
      <c r="AA3177" s="189">
        <v>1.0999999999999999E-2</v>
      </c>
      <c r="AB3177" s="189">
        <v>2.4E-2</v>
      </c>
    </row>
    <row r="3178" spans="1:28" x14ac:dyDescent="0.25">
      <c r="A3178" s="94" t="s">
        <v>4691</v>
      </c>
      <c r="B3178" s="189" t="s">
        <v>143</v>
      </c>
      <c r="C3178" s="189">
        <v>0.30143540669856461</v>
      </c>
      <c r="D3178" s="189">
        <v>0.25837320574162681</v>
      </c>
      <c r="E3178" s="189">
        <v>0.16028708133971292</v>
      </c>
      <c r="F3178" s="189">
        <v>7.1770334928229667E-3</v>
      </c>
      <c r="G3178" s="189">
        <v>0.25119617224880381</v>
      </c>
      <c r="H3178" s="189">
        <v>4.7846889952153108E-3</v>
      </c>
      <c r="I3178" s="189">
        <v>1.6746411483253589E-2</v>
      </c>
      <c r="J3178" s="188">
        <v>1</v>
      </c>
      <c r="K3178" s="190">
        <v>418</v>
      </c>
      <c r="L3178" s="94"/>
      <c r="M3178" s="189" t="s">
        <v>143</v>
      </c>
      <c r="N3178" s="189" t="s">
        <v>143</v>
      </c>
      <c r="O3178" s="189">
        <v>0.25900000000000001</v>
      </c>
      <c r="P3178" s="189">
        <v>0.34699999999999998</v>
      </c>
      <c r="Q3178" s="189">
        <v>0.219</v>
      </c>
      <c r="R3178" s="189">
        <v>0.30199999999999999</v>
      </c>
      <c r="S3178" s="189">
        <v>0.128</v>
      </c>
      <c r="T3178" s="189">
        <v>0.19900000000000001</v>
      </c>
      <c r="U3178" s="189">
        <v>2E-3</v>
      </c>
      <c r="V3178" s="189">
        <v>2.1000000000000001E-2</v>
      </c>
      <c r="W3178" s="189">
        <v>0.21199999999999999</v>
      </c>
      <c r="X3178" s="189">
        <v>0.29499999999999998</v>
      </c>
      <c r="Y3178" s="189">
        <v>1E-3</v>
      </c>
      <c r="Z3178" s="189">
        <v>1.7000000000000001E-2</v>
      </c>
      <c r="AA3178" s="189">
        <v>8.0000000000000002E-3</v>
      </c>
      <c r="AB3178" s="189">
        <v>3.4000000000000002E-2</v>
      </c>
    </row>
    <row r="3179" spans="1:28" x14ac:dyDescent="0.25">
      <c r="A3179" s="94" t="s">
        <v>4692</v>
      </c>
      <c r="B3179" s="189" t="s">
        <v>143</v>
      </c>
      <c r="C3179" s="189">
        <v>0.23325499412455933</v>
      </c>
      <c r="D3179" s="189">
        <v>0.24206815511163338</v>
      </c>
      <c r="E3179" s="189">
        <v>0.10047003525264395</v>
      </c>
      <c r="F3179" s="189">
        <v>1.4688601645123384E-2</v>
      </c>
      <c r="G3179" s="189">
        <v>0.38895417156286721</v>
      </c>
      <c r="H3179" s="189">
        <v>6.4629847238542888E-3</v>
      </c>
      <c r="I3179" s="189">
        <v>1.4101057579318449E-2</v>
      </c>
      <c r="J3179" s="188">
        <v>1</v>
      </c>
      <c r="K3179" s="190">
        <v>1702</v>
      </c>
      <c r="L3179" s="94"/>
      <c r="M3179" s="189" t="s">
        <v>143</v>
      </c>
      <c r="N3179" s="189" t="s">
        <v>143</v>
      </c>
      <c r="O3179" s="189">
        <v>0.214</v>
      </c>
      <c r="P3179" s="189">
        <v>0.254</v>
      </c>
      <c r="Q3179" s="189">
        <v>0.222</v>
      </c>
      <c r="R3179" s="189">
        <v>0.26300000000000001</v>
      </c>
      <c r="S3179" s="189">
        <v>8.6999999999999994E-2</v>
      </c>
      <c r="T3179" s="189">
        <v>0.11600000000000001</v>
      </c>
      <c r="U3179" s="189">
        <v>0.01</v>
      </c>
      <c r="V3179" s="189">
        <v>2.1999999999999999E-2</v>
      </c>
      <c r="W3179" s="189">
        <v>0.36599999999999999</v>
      </c>
      <c r="X3179" s="189">
        <v>0.41199999999999998</v>
      </c>
      <c r="Y3179" s="189">
        <v>4.0000000000000001E-3</v>
      </c>
      <c r="Z3179" s="189">
        <v>1.2E-2</v>
      </c>
      <c r="AA3179" s="189">
        <v>8.9999999999999993E-3</v>
      </c>
      <c r="AB3179" s="189">
        <v>2.1000000000000001E-2</v>
      </c>
    </row>
    <row r="3180" spans="1:28" x14ac:dyDescent="0.25">
      <c r="A3180" s="94" t="s">
        <v>4693</v>
      </c>
      <c r="B3180" s="189" t="s">
        <v>143</v>
      </c>
      <c r="C3180" s="189">
        <v>0.57462686567164178</v>
      </c>
      <c r="D3180" s="189">
        <v>0.3308457711442786</v>
      </c>
      <c r="E3180" s="189">
        <v>3.482587064676617E-2</v>
      </c>
      <c r="F3180" s="189" t="s">
        <v>143</v>
      </c>
      <c r="G3180" s="189">
        <v>4.9751243781094526E-3</v>
      </c>
      <c r="H3180" s="189" t="s">
        <v>143</v>
      </c>
      <c r="I3180" s="189">
        <v>5.4726368159203981E-2</v>
      </c>
      <c r="J3180" s="188">
        <v>0.99999999999999989</v>
      </c>
      <c r="K3180" s="190">
        <v>402</v>
      </c>
      <c r="L3180" s="94"/>
      <c r="M3180" s="189" t="s">
        <v>143</v>
      </c>
      <c r="N3180" s="189" t="s">
        <v>143</v>
      </c>
      <c r="O3180" s="189">
        <v>0.52600000000000002</v>
      </c>
      <c r="P3180" s="189">
        <v>0.622</v>
      </c>
      <c r="Q3180" s="189">
        <v>0.28699999999999998</v>
      </c>
      <c r="R3180" s="189">
        <v>0.378</v>
      </c>
      <c r="S3180" s="189">
        <v>2.1000000000000001E-2</v>
      </c>
      <c r="T3180" s="189">
        <v>5.8000000000000003E-2</v>
      </c>
      <c r="U3180" s="189" t="s">
        <v>143</v>
      </c>
      <c r="V3180" s="189" t="s">
        <v>143</v>
      </c>
      <c r="W3180" s="189">
        <v>1E-3</v>
      </c>
      <c r="X3180" s="189">
        <v>1.7999999999999999E-2</v>
      </c>
      <c r="Y3180" s="189" t="s">
        <v>143</v>
      </c>
      <c r="Z3180" s="189" t="s">
        <v>143</v>
      </c>
      <c r="AA3180" s="189">
        <v>3.5999999999999997E-2</v>
      </c>
      <c r="AB3180" s="189">
        <v>8.1000000000000003E-2</v>
      </c>
    </row>
    <row r="3181" spans="1:28" x14ac:dyDescent="0.25">
      <c r="A3181" s="94" t="s">
        <v>4694</v>
      </c>
      <c r="B3181" s="189" t="s">
        <v>143</v>
      </c>
      <c r="C3181" s="189">
        <v>0.24731182795698925</v>
      </c>
      <c r="D3181" s="189">
        <v>0.36021505376344087</v>
      </c>
      <c r="E3181" s="189">
        <v>9.4086021505376344E-2</v>
      </c>
      <c r="F3181" s="189">
        <v>5.3763440860215058E-3</v>
      </c>
      <c r="G3181" s="189">
        <v>0.27419354838709675</v>
      </c>
      <c r="H3181" s="189" t="s">
        <v>143</v>
      </c>
      <c r="I3181" s="189">
        <v>1.8817204301075269E-2</v>
      </c>
      <c r="J3181" s="188">
        <v>1</v>
      </c>
      <c r="K3181" s="190">
        <v>372</v>
      </c>
      <c r="L3181" s="94"/>
      <c r="M3181" s="189" t="s">
        <v>143</v>
      </c>
      <c r="N3181" s="189" t="s">
        <v>143</v>
      </c>
      <c r="O3181" s="189">
        <v>0.20599999999999999</v>
      </c>
      <c r="P3181" s="189">
        <v>0.29399999999999998</v>
      </c>
      <c r="Q3181" s="189">
        <v>0.313</v>
      </c>
      <c r="R3181" s="189">
        <v>0.41</v>
      </c>
      <c r="S3181" s="189">
        <v>6.8000000000000005E-2</v>
      </c>
      <c r="T3181" s="189">
        <v>0.128</v>
      </c>
      <c r="U3181" s="189">
        <v>1E-3</v>
      </c>
      <c r="V3181" s="189">
        <v>1.9E-2</v>
      </c>
      <c r="W3181" s="189">
        <v>0.23100000000000001</v>
      </c>
      <c r="X3181" s="189">
        <v>0.32200000000000001</v>
      </c>
      <c r="Y3181" s="189" t="s">
        <v>143</v>
      </c>
      <c r="Z3181" s="189" t="s">
        <v>143</v>
      </c>
      <c r="AA3181" s="189">
        <v>8.9999999999999993E-3</v>
      </c>
      <c r="AB3181" s="189">
        <v>3.7999999999999999E-2</v>
      </c>
    </row>
    <row r="3182" spans="1:28" x14ac:dyDescent="0.25">
      <c r="A3182" s="94" t="s">
        <v>4695</v>
      </c>
      <c r="B3182" s="189" t="s">
        <v>143</v>
      </c>
      <c r="C3182" s="189">
        <v>0.48314606741573035</v>
      </c>
      <c r="D3182" s="189">
        <v>0.16479400749063669</v>
      </c>
      <c r="E3182" s="189">
        <v>8.98876404494382E-2</v>
      </c>
      <c r="F3182" s="189">
        <v>5.6179775280898875E-2</v>
      </c>
      <c r="G3182" s="189">
        <v>0.18726591760299627</v>
      </c>
      <c r="H3182" s="189" t="s">
        <v>143</v>
      </c>
      <c r="I3182" s="189">
        <v>1.8726591760299626E-2</v>
      </c>
      <c r="J3182" s="188">
        <v>1</v>
      </c>
      <c r="K3182" s="190">
        <v>267</v>
      </c>
      <c r="L3182" s="94"/>
      <c r="M3182" s="189" t="s">
        <v>143</v>
      </c>
      <c r="N3182" s="189" t="s">
        <v>143</v>
      </c>
      <c r="O3182" s="189">
        <v>0.42399999999999999</v>
      </c>
      <c r="P3182" s="189">
        <v>0.54300000000000004</v>
      </c>
      <c r="Q3182" s="189">
        <v>0.125</v>
      </c>
      <c r="R3182" s="189">
        <v>0.214</v>
      </c>
      <c r="S3182" s="189">
        <v>6.0999999999999999E-2</v>
      </c>
      <c r="T3182" s="189">
        <v>0.13</v>
      </c>
      <c r="U3182" s="189">
        <v>3.4000000000000002E-2</v>
      </c>
      <c r="V3182" s="189">
        <v>9.0999999999999998E-2</v>
      </c>
      <c r="W3182" s="189">
        <v>0.14499999999999999</v>
      </c>
      <c r="X3182" s="189">
        <v>0.23799999999999999</v>
      </c>
      <c r="Y3182" s="189" t="s">
        <v>143</v>
      </c>
      <c r="Z3182" s="189" t="s">
        <v>143</v>
      </c>
      <c r="AA3182" s="189">
        <v>8.0000000000000002E-3</v>
      </c>
      <c r="AB3182" s="189">
        <v>4.2999999999999997E-2</v>
      </c>
    </row>
    <row r="3183" spans="1:28" x14ac:dyDescent="0.25">
      <c r="A3183" s="94" t="s">
        <v>4696</v>
      </c>
      <c r="B3183" s="189" t="s">
        <v>143</v>
      </c>
      <c r="C3183" s="189">
        <v>0.17647058823529413</v>
      </c>
      <c r="D3183" s="189">
        <v>0.13312693498452013</v>
      </c>
      <c r="E3183" s="189">
        <v>8.0495356037151702E-2</v>
      </c>
      <c r="F3183" s="189">
        <v>1.5479876160990712E-2</v>
      </c>
      <c r="G3183" s="189">
        <v>0.57585139318885448</v>
      </c>
      <c r="H3183" s="189">
        <v>3.0959752321981426E-3</v>
      </c>
      <c r="I3183" s="189">
        <v>1.5479876160990712E-2</v>
      </c>
      <c r="J3183" s="188">
        <v>1</v>
      </c>
      <c r="K3183" s="190">
        <v>323</v>
      </c>
      <c r="L3183" s="94"/>
      <c r="M3183" s="189" t="s">
        <v>143</v>
      </c>
      <c r="N3183" s="189" t="s">
        <v>143</v>
      </c>
      <c r="O3183" s="189">
        <v>0.13900000000000001</v>
      </c>
      <c r="P3183" s="189">
        <v>0.222</v>
      </c>
      <c r="Q3183" s="189">
        <v>0.1</v>
      </c>
      <c r="R3183" s="189">
        <v>0.17499999999999999</v>
      </c>
      <c r="S3183" s="189">
        <v>5.6000000000000001E-2</v>
      </c>
      <c r="T3183" s="189">
        <v>0.115</v>
      </c>
      <c r="U3183" s="189">
        <v>7.0000000000000001E-3</v>
      </c>
      <c r="V3183" s="189">
        <v>3.5999999999999997E-2</v>
      </c>
      <c r="W3183" s="189">
        <v>0.52100000000000002</v>
      </c>
      <c r="X3183" s="189">
        <v>0.629</v>
      </c>
      <c r="Y3183" s="189">
        <v>1E-3</v>
      </c>
      <c r="Z3183" s="189">
        <v>1.7000000000000001E-2</v>
      </c>
      <c r="AA3183" s="189">
        <v>7.0000000000000001E-3</v>
      </c>
      <c r="AB3183" s="189">
        <v>3.5999999999999997E-2</v>
      </c>
    </row>
    <row r="3184" spans="1:28" x14ac:dyDescent="0.25">
      <c r="A3184" s="94" t="s">
        <v>4697</v>
      </c>
      <c r="B3184" s="189" t="s">
        <v>143</v>
      </c>
      <c r="C3184" s="189">
        <v>0.45751633986928103</v>
      </c>
      <c r="D3184" s="189">
        <v>0.31953522149600583</v>
      </c>
      <c r="E3184" s="189">
        <v>0.11183732752360204</v>
      </c>
      <c r="F3184" s="189">
        <v>3.6310820624546117E-3</v>
      </c>
      <c r="G3184" s="189">
        <v>0.1009440813362382</v>
      </c>
      <c r="H3184" s="189">
        <v>7.2621641249092229E-4</v>
      </c>
      <c r="I3184" s="189">
        <v>5.8097312999273783E-3</v>
      </c>
      <c r="J3184" s="188">
        <v>1</v>
      </c>
      <c r="K3184" s="190">
        <v>1377</v>
      </c>
      <c r="L3184" s="94"/>
      <c r="M3184" s="189" t="s">
        <v>143</v>
      </c>
      <c r="N3184" s="189" t="s">
        <v>143</v>
      </c>
      <c r="O3184" s="189">
        <v>0.43099999999999999</v>
      </c>
      <c r="P3184" s="189">
        <v>0.48399999999999999</v>
      </c>
      <c r="Q3184" s="189">
        <v>0.29499999999999998</v>
      </c>
      <c r="R3184" s="189">
        <v>0.34499999999999997</v>
      </c>
      <c r="S3184" s="189">
        <v>9.6000000000000002E-2</v>
      </c>
      <c r="T3184" s="189">
        <v>0.13</v>
      </c>
      <c r="U3184" s="189">
        <v>2E-3</v>
      </c>
      <c r="V3184" s="189">
        <v>8.0000000000000002E-3</v>
      </c>
      <c r="W3184" s="189">
        <v>8.5999999999999993E-2</v>
      </c>
      <c r="X3184" s="189">
        <v>0.11799999999999999</v>
      </c>
      <c r="Y3184" s="189">
        <v>0</v>
      </c>
      <c r="Z3184" s="189">
        <v>4.0000000000000001E-3</v>
      </c>
      <c r="AA3184" s="189">
        <v>3.0000000000000001E-3</v>
      </c>
      <c r="AB3184" s="189">
        <v>1.0999999999999999E-2</v>
      </c>
    </row>
    <row r="3185" spans="1:28" x14ac:dyDescent="0.25">
      <c r="A3185" s="94" t="s">
        <v>4698</v>
      </c>
      <c r="B3185" s="189" t="s">
        <v>143</v>
      </c>
      <c r="C3185" s="189">
        <v>0.53900709219858156</v>
      </c>
      <c r="D3185" s="189">
        <v>0.30496453900709219</v>
      </c>
      <c r="E3185" s="189">
        <v>5.6737588652482268E-2</v>
      </c>
      <c r="F3185" s="189">
        <v>3.5460992907801418E-3</v>
      </c>
      <c r="G3185" s="189">
        <v>7.8014184397163122E-2</v>
      </c>
      <c r="H3185" s="189">
        <v>3.5460992907801418E-3</v>
      </c>
      <c r="I3185" s="189">
        <v>1.4184397163120567E-2</v>
      </c>
      <c r="J3185" s="188">
        <v>0.99999999999999989</v>
      </c>
      <c r="K3185" s="190">
        <v>282</v>
      </c>
      <c r="L3185" s="94"/>
      <c r="M3185" s="189" t="s">
        <v>143</v>
      </c>
      <c r="N3185" s="189" t="s">
        <v>143</v>
      </c>
      <c r="O3185" s="189">
        <v>0.48099999999999998</v>
      </c>
      <c r="P3185" s="189">
        <v>0.59599999999999997</v>
      </c>
      <c r="Q3185" s="189">
        <v>0.254</v>
      </c>
      <c r="R3185" s="189">
        <v>0.36099999999999999</v>
      </c>
      <c r="S3185" s="189">
        <v>3.5000000000000003E-2</v>
      </c>
      <c r="T3185" s="189">
        <v>0.09</v>
      </c>
      <c r="U3185" s="189">
        <v>1E-3</v>
      </c>
      <c r="V3185" s="189">
        <v>0.02</v>
      </c>
      <c r="W3185" s="189">
        <v>5.1999999999999998E-2</v>
      </c>
      <c r="X3185" s="189">
        <v>0.115</v>
      </c>
      <c r="Y3185" s="189">
        <v>1E-3</v>
      </c>
      <c r="Z3185" s="189">
        <v>0.02</v>
      </c>
      <c r="AA3185" s="189">
        <v>6.0000000000000001E-3</v>
      </c>
      <c r="AB3185" s="189">
        <v>3.5999999999999997E-2</v>
      </c>
    </row>
    <row r="3186" spans="1:28" x14ac:dyDescent="0.25">
      <c r="A3186" s="94" t="s">
        <v>4699</v>
      </c>
      <c r="B3186" s="189">
        <v>5.779765231973169E-2</v>
      </c>
      <c r="C3186" s="189">
        <v>0.32012297372833987</v>
      </c>
      <c r="D3186" s="189">
        <v>0.29116825041922861</v>
      </c>
      <c r="E3186" s="189">
        <v>8.5075461151481277E-2</v>
      </c>
      <c r="F3186" s="189">
        <v>1.5707098937954165E-2</v>
      </c>
      <c r="G3186" s="189">
        <v>0.18479597540525433</v>
      </c>
      <c r="H3186" s="189">
        <v>5.0866405813303518E-3</v>
      </c>
      <c r="I3186" s="189">
        <v>4.0245947456679712E-2</v>
      </c>
      <c r="J3186" s="188">
        <v>1</v>
      </c>
      <c r="K3186" s="190">
        <v>17890</v>
      </c>
      <c r="L3186" s="94"/>
      <c r="M3186" s="189">
        <v>5.3999999999999999E-2</v>
      </c>
      <c r="N3186" s="189">
        <v>6.0999999999999999E-2</v>
      </c>
      <c r="O3186" s="189">
        <v>0.313</v>
      </c>
      <c r="P3186" s="189">
        <v>0.32700000000000001</v>
      </c>
      <c r="Q3186" s="189">
        <v>0.28499999999999998</v>
      </c>
      <c r="R3186" s="189">
        <v>0.29799999999999999</v>
      </c>
      <c r="S3186" s="189">
        <v>8.1000000000000003E-2</v>
      </c>
      <c r="T3186" s="189">
        <v>8.8999999999999996E-2</v>
      </c>
      <c r="U3186" s="189">
        <v>1.4E-2</v>
      </c>
      <c r="V3186" s="189">
        <v>1.7999999999999999E-2</v>
      </c>
      <c r="W3186" s="189">
        <v>0.17899999999999999</v>
      </c>
      <c r="X3186" s="189">
        <v>0.191</v>
      </c>
      <c r="Y3186" s="189">
        <v>4.0000000000000001E-3</v>
      </c>
      <c r="Z3186" s="189">
        <v>6.0000000000000001E-3</v>
      </c>
      <c r="AA3186" s="189">
        <v>3.6999999999999998E-2</v>
      </c>
      <c r="AB3186" s="189">
        <v>4.2999999999999997E-2</v>
      </c>
    </row>
    <row r="3187" spans="1:28" x14ac:dyDescent="0.25">
      <c r="A3187" s="94" t="s">
        <v>4700</v>
      </c>
      <c r="B3187" s="189" t="s">
        <v>143</v>
      </c>
      <c r="C3187" s="189">
        <v>0.42499999999999999</v>
      </c>
      <c r="D3187" s="189">
        <v>0.24423076923076922</v>
      </c>
      <c r="E3187" s="189">
        <v>0.12692307692307692</v>
      </c>
      <c r="F3187" s="189">
        <v>3.8461538461538464E-3</v>
      </c>
      <c r="G3187" s="189">
        <v>0.17115384615384616</v>
      </c>
      <c r="H3187" s="189" t="s">
        <v>143</v>
      </c>
      <c r="I3187" s="189">
        <v>2.8846153846153848E-2</v>
      </c>
      <c r="J3187" s="188">
        <v>0.99999999999999989</v>
      </c>
      <c r="K3187" s="190">
        <v>520</v>
      </c>
      <c r="L3187" s="94"/>
      <c r="M3187" s="189" t="s">
        <v>143</v>
      </c>
      <c r="N3187" s="189" t="s">
        <v>143</v>
      </c>
      <c r="O3187" s="189">
        <v>0.38300000000000001</v>
      </c>
      <c r="P3187" s="189">
        <v>0.46800000000000003</v>
      </c>
      <c r="Q3187" s="189">
        <v>0.20899999999999999</v>
      </c>
      <c r="R3187" s="189">
        <v>0.28299999999999997</v>
      </c>
      <c r="S3187" s="189">
        <v>0.10100000000000001</v>
      </c>
      <c r="T3187" s="189">
        <v>0.158</v>
      </c>
      <c r="U3187" s="189">
        <v>1E-3</v>
      </c>
      <c r="V3187" s="189">
        <v>1.4E-2</v>
      </c>
      <c r="W3187" s="189">
        <v>0.14099999999999999</v>
      </c>
      <c r="X3187" s="189">
        <v>0.20599999999999999</v>
      </c>
      <c r="Y3187" s="189" t="s">
        <v>143</v>
      </c>
      <c r="Z3187" s="189" t="s">
        <v>143</v>
      </c>
      <c r="AA3187" s="189">
        <v>1.7999999999999999E-2</v>
      </c>
      <c r="AB3187" s="189">
        <v>4.7E-2</v>
      </c>
    </row>
    <row r="3188" spans="1:28" x14ac:dyDescent="0.25">
      <c r="A3188" s="94" t="s">
        <v>4701</v>
      </c>
      <c r="B3188" s="189" t="s">
        <v>143</v>
      </c>
      <c r="C3188" s="189">
        <v>0.11333333333333333</v>
      </c>
      <c r="D3188" s="189">
        <v>0.25111111111111112</v>
      </c>
      <c r="E3188" s="189">
        <v>7.1111111111111111E-2</v>
      </c>
      <c r="F3188" s="189">
        <v>4.4444444444444444E-3</v>
      </c>
      <c r="G3188" s="189">
        <v>0.50444444444444447</v>
      </c>
      <c r="H3188" s="189">
        <v>2.8888888888888888E-2</v>
      </c>
      <c r="I3188" s="189">
        <v>2.6666666666666668E-2</v>
      </c>
      <c r="J3188" s="188">
        <v>0.99999999999999989</v>
      </c>
      <c r="K3188" s="190">
        <v>450</v>
      </c>
      <c r="L3188" s="94"/>
      <c r="M3188" s="189" t="s">
        <v>143</v>
      </c>
      <c r="N3188" s="189" t="s">
        <v>143</v>
      </c>
      <c r="O3188" s="189">
        <v>8.6999999999999994E-2</v>
      </c>
      <c r="P3188" s="189">
        <v>0.14599999999999999</v>
      </c>
      <c r="Q3188" s="189">
        <v>0.21299999999999999</v>
      </c>
      <c r="R3188" s="189">
        <v>0.29299999999999998</v>
      </c>
      <c r="S3188" s="189">
        <v>5.0999999999999997E-2</v>
      </c>
      <c r="T3188" s="189">
        <v>9.9000000000000005E-2</v>
      </c>
      <c r="U3188" s="189">
        <v>1E-3</v>
      </c>
      <c r="V3188" s="189">
        <v>1.6E-2</v>
      </c>
      <c r="W3188" s="189">
        <v>0.45800000000000002</v>
      </c>
      <c r="X3188" s="189">
        <v>0.55000000000000004</v>
      </c>
      <c r="Y3188" s="189">
        <v>1.7000000000000001E-2</v>
      </c>
      <c r="Z3188" s="189">
        <v>4.9000000000000002E-2</v>
      </c>
      <c r="AA3188" s="189">
        <v>1.4999999999999999E-2</v>
      </c>
      <c r="AB3188" s="189">
        <v>4.5999999999999999E-2</v>
      </c>
    </row>
    <row r="3189" spans="1:28" x14ac:dyDescent="0.25">
      <c r="A3189" s="94" t="s">
        <v>4702</v>
      </c>
      <c r="B3189" s="189">
        <v>0.61603375527426163</v>
      </c>
      <c r="C3189" s="189">
        <v>8.438818565400844E-4</v>
      </c>
      <c r="D3189" s="189">
        <v>0.29620253164556964</v>
      </c>
      <c r="E3189" s="189">
        <v>6.6666666666666666E-2</v>
      </c>
      <c r="F3189" s="189" t="s">
        <v>143</v>
      </c>
      <c r="G3189" s="189">
        <v>6.7510548523206752E-3</v>
      </c>
      <c r="H3189" s="189" t="s">
        <v>143</v>
      </c>
      <c r="I3189" s="189">
        <v>1.350210970464135E-2</v>
      </c>
      <c r="J3189" s="188">
        <v>1</v>
      </c>
      <c r="K3189" s="190">
        <v>1185</v>
      </c>
      <c r="L3189" s="94"/>
      <c r="M3189" s="189">
        <v>0.58799999999999997</v>
      </c>
      <c r="N3189" s="189">
        <v>0.64300000000000002</v>
      </c>
      <c r="O3189" s="189">
        <v>0</v>
      </c>
      <c r="P3189" s="189">
        <v>5.0000000000000001E-3</v>
      </c>
      <c r="Q3189" s="189">
        <v>0.27100000000000002</v>
      </c>
      <c r="R3189" s="189">
        <v>0.32300000000000001</v>
      </c>
      <c r="S3189" s="189">
        <v>5.3999999999999999E-2</v>
      </c>
      <c r="T3189" s="189">
        <v>8.2000000000000003E-2</v>
      </c>
      <c r="U3189" s="189" t="s">
        <v>143</v>
      </c>
      <c r="V3189" s="189" t="s">
        <v>143</v>
      </c>
      <c r="W3189" s="189">
        <v>3.0000000000000001E-3</v>
      </c>
      <c r="X3189" s="189">
        <v>1.2999999999999999E-2</v>
      </c>
      <c r="Y3189" s="189" t="s">
        <v>143</v>
      </c>
      <c r="Z3189" s="189" t="s">
        <v>143</v>
      </c>
      <c r="AA3189" s="189">
        <v>8.0000000000000002E-3</v>
      </c>
      <c r="AB3189" s="189">
        <v>2.1999999999999999E-2</v>
      </c>
    </row>
    <row r="3190" spans="1:28" x14ac:dyDescent="0.25">
      <c r="A3190" s="94" t="s">
        <v>4703</v>
      </c>
      <c r="B3190" s="189">
        <v>9.1683366733466928E-2</v>
      </c>
      <c r="C3190" s="189">
        <v>0.2530060120240481</v>
      </c>
      <c r="D3190" s="189">
        <v>0.2970941883767535</v>
      </c>
      <c r="E3190" s="189">
        <v>7.2645290581162328E-2</v>
      </c>
      <c r="F3190" s="189">
        <v>3.406813627254509E-2</v>
      </c>
      <c r="G3190" s="189">
        <v>0.21693386773547094</v>
      </c>
      <c r="H3190" s="189">
        <v>9.5190380761523054E-3</v>
      </c>
      <c r="I3190" s="189">
        <v>2.5050100200400802E-2</v>
      </c>
      <c r="J3190" s="188">
        <v>1</v>
      </c>
      <c r="K3190" s="190">
        <v>1996</v>
      </c>
      <c r="L3190" s="94"/>
      <c r="M3190" s="189">
        <v>0.08</v>
      </c>
      <c r="N3190" s="189">
        <v>0.105</v>
      </c>
      <c r="O3190" s="189">
        <v>0.23400000000000001</v>
      </c>
      <c r="P3190" s="189">
        <v>0.27300000000000002</v>
      </c>
      <c r="Q3190" s="189">
        <v>0.27700000000000002</v>
      </c>
      <c r="R3190" s="189">
        <v>0.318</v>
      </c>
      <c r="S3190" s="189">
        <v>6.2E-2</v>
      </c>
      <c r="T3190" s="189">
        <v>8.5000000000000006E-2</v>
      </c>
      <c r="U3190" s="189">
        <v>2.7E-2</v>
      </c>
      <c r="V3190" s="189">
        <v>4.2999999999999997E-2</v>
      </c>
      <c r="W3190" s="189">
        <v>0.19900000000000001</v>
      </c>
      <c r="X3190" s="189">
        <v>0.23599999999999999</v>
      </c>
      <c r="Y3190" s="189">
        <v>6.0000000000000001E-3</v>
      </c>
      <c r="Z3190" s="189">
        <v>1.4999999999999999E-2</v>
      </c>
      <c r="AA3190" s="189">
        <v>1.9E-2</v>
      </c>
      <c r="AB3190" s="189">
        <v>3.3000000000000002E-2</v>
      </c>
    </row>
    <row r="3191" spans="1:28" x14ac:dyDescent="0.25">
      <c r="A3191" s="94" t="s">
        <v>4704</v>
      </c>
      <c r="B3191" s="189">
        <v>0.28945506015569711</v>
      </c>
      <c r="C3191" s="189">
        <v>0.4876150035385704</v>
      </c>
      <c r="D3191" s="189">
        <v>0.11464968152866242</v>
      </c>
      <c r="E3191" s="189">
        <v>2.689313517338995E-2</v>
      </c>
      <c r="F3191" s="189">
        <v>2.8308563340410475E-3</v>
      </c>
      <c r="G3191" s="189">
        <v>3.573956121726822E-2</v>
      </c>
      <c r="H3191" s="189">
        <v>2.1231422505307855E-3</v>
      </c>
      <c r="I3191" s="189">
        <v>4.0693559801840057E-2</v>
      </c>
      <c r="J3191" s="188">
        <v>1</v>
      </c>
      <c r="K3191" s="190">
        <v>2826</v>
      </c>
      <c r="L3191" s="94"/>
      <c r="M3191" s="189">
        <v>0.27300000000000002</v>
      </c>
      <c r="N3191" s="189">
        <v>0.30599999999999999</v>
      </c>
      <c r="O3191" s="189">
        <v>0.46899999999999997</v>
      </c>
      <c r="P3191" s="189">
        <v>0.50600000000000001</v>
      </c>
      <c r="Q3191" s="189">
        <v>0.10299999999999999</v>
      </c>
      <c r="R3191" s="189">
        <v>0.127</v>
      </c>
      <c r="S3191" s="189">
        <v>2.1999999999999999E-2</v>
      </c>
      <c r="T3191" s="189">
        <v>3.4000000000000002E-2</v>
      </c>
      <c r="U3191" s="189">
        <v>1E-3</v>
      </c>
      <c r="V3191" s="189">
        <v>6.0000000000000001E-3</v>
      </c>
      <c r="W3191" s="189">
        <v>0.03</v>
      </c>
      <c r="X3191" s="189">
        <v>4.2999999999999997E-2</v>
      </c>
      <c r="Y3191" s="189">
        <v>1E-3</v>
      </c>
      <c r="Z3191" s="189">
        <v>5.0000000000000001E-3</v>
      </c>
      <c r="AA3191" s="189">
        <v>3.4000000000000002E-2</v>
      </c>
      <c r="AB3191" s="189">
        <v>4.9000000000000002E-2</v>
      </c>
    </row>
    <row r="3192" spans="1:28" x14ac:dyDescent="0.25">
      <c r="A3192" s="94" t="s">
        <v>4705</v>
      </c>
      <c r="B3192" s="189" t="s">
        <v>143</v>
      </c>
      <c r="C3192" s="189">
        <v>0.25444839857651247</v>
      </c>
      <c r="D3192" s="189">
        <v>0.30427046263345198</v>
      </c>
      <c r="E3192" s="189">
        <v>0.15658362989323843</v>
      </c>
      <c r="F3192" s="189">
        <v>1.0676156583629894E-2</v>
      </c>
      <c r="G3192" s="189">
        <v>0.2402135231316726</v>
      </c>
      <c r="H3192" s="189">
        <v>3.5587188612099642E-3</v>
      </c>
      <c r="I3192" s="189">
        <v>3.0249110320284697E-2</v>
      </c>
      <c r="J3192" s="188">
        <v>0.99999999999999989</v>
      </c>
      <c r="K3192" s="190">
        <v>562</v>
      </c>
      <c r="L3192" s="94"/>
      <c r="M3192" s="189" t="s">
        <v>143</v>
      </c>
      <c r="N3192" s="189" t="s">
        <v>143</v>
      </c>
      <c r="O3192" s="189">
        <v>0.22</v>
      </c>
      <c r="P3192" s="189">
        <v>0.29199999999999998</v>
      </c>
      <c r="Q3192" s="189">
        <v>0.26800000000000002</v>
      </c>
      <c r="R3192" s="189">
        <v>0.34399999999999997</v>
      </c>
      <c r="S3192" s="189">
        <v>0.129</v>
      </c>
      <c r="T3192" s="189">
        <v>0.189</v>
      </c>
      <c r="U3192" s="189">
        <v>5.0000000000000001E-3</v>
      </c>
      <c r="V3192" s="189">
        <v>2.3E-2</v>
      </c>
      <c r="W3192" s="189">
        <v>0.20699999999999999</v>
      </c>
      <c r="X3192" s="189">
        <v>0.27700000000000002</v>
      </c>
      <c r="Y3192" s="189">
        <v>1E-3</v>
      </c>
      <c r="Z3192" s="189">
        <v>1.2999999999999999E-2</v>
      </c>
      <c r="AA3192" s="189">
        <v>1.9E-2</v>
      </c>
      <c r="AB3192" s="189">
        <v>4.8000000000000001E-2</v>
      </c>
    </row>
    <row r="3193" spans="1:28" x14ac:dyDescent="0.25">
      <c r="A3193" s="94" t="s">
        <v>4706</v>
      </c>
      <c r="B3193" s="189" t="s">
        <v>143</v>
      </c>
      <c r="C3193" s="189">
        <v>0.26741095162147793</v>
      </c>
      <c r="D3193" s="189">
        <v>0.24242424242424243</v>
      </c>
      <c r="E3193" s="189">
        <v>0.1111111111111111</v>
      </c>
      <c r="F3193" s="189">
        <v>1.8607123870281767E-2</v>
      </c>
      <c r="G3193" s="189">
        <v>0.33386496544391281</v>
      </c>
      <c r="H3193" s="189">
        <v>7.9744816586921844E-3</v>
      </c>
      <c r="I3193" s="189">
        <v>1.8607123870281767E-2</v>
      </c>
      <c r="J3193" s="188">
        <v>1.0000000000000002</v>
      </c>
      <c r="K3193" s="190">
        <v>1881</v>
      </c>
      <c r="L3193" s="94"/>
      <c r="M3193" s="189" t="s">
        <v>143</v>
      </c>
      <c r="N3193" s="189" t="s">
        <v>143</v>
      </c>
      <c r="O3193" s="189">
        <v>0.248</v>
      </c>
      <c r="P3193" s="189">
        <v>0.28799999999999998</v>
      </c>
      <c r="Q3193" s="189">
        <v>0.224</v>
      </c>
      <c r="R3193" s="189">
        <v>0.26200000000000001</v>
      </c>
      <c r="S3193" s="189">
        <v>9.8000000000000004E-2</v>
      </c>
      <c r="T3193" s="189">
        <v>0.126</v>
      </c>
      <c r="U3193" s="189">
        <v>1.2999999999999999E-2</v>
      </c>
      <c r="V3193" s="189">
        <v>2.5999999999999999E-2</v>
      </c>
      <c r="W3193" s="189">
        <v>0.313</v>
      </c>
      <c r="X3193" s="189">
        <v>0.35499999999999998</v>
      </c>
      <c r="Y3193" s="189">
        <v>5.0000000000000001E-3</v>
      </c>
      <c r="Z3193" s="189">
        <v>1.2999999999999999E-2</v>
      </c>
      <c r="AA3193" s="189">
        <v>1.2999999999999999E-2</v>
      </c>
      <c r="AB3193" s="189">
        <v>2.5999999999999999E-2</v>
      </c>
    </row>
    <row r="3194" spans="1:28" x14ac:dyDescent="0.25">
      <c r="A3194" s="94" t="s">
        <v>4707</v>
      </c>
      <c r="B3194" s="189" t="s">
        <v>143</v>
      </c>
      <c r="C3194" s="189">
        <v>0.4727104532839963</v>
      </c>
      <c r="D3194" s="189">
        <v>0.35707678075855687</v>
      </c>
      <c r="E3194" s="189">
        <v>4.7178538390379277E-2</v>
      </c>
      <c r="F3194" s="189">
        <v>5.5504162812210914E-3</v>
      </c>
      <c r="G3194" s="189">
        <v>1.2025901942645698E-2</v>
      </c>
      <c r="H3194" s="189">
        <v>9.2506938020351531E-4</v>
      </c>
      <c r="I3194" s="189">
        <v>0.10453283996299723</v>
      </c>
      <c r="J3194" s="188">
        <v>1</v>
      </c>
      <c r="K3194" s="190">
        <v>1081</v>
      </c>
      <c r="L3194" s="94"/>
      <c r="M3194" s="189" t="s">
        <v>143</v>
      </c>
      <c r="N3194" s="189" t="s">
        <v>143</v>
      </c>
      <c r="O3194" s="189">
        <v>0.443</v>
      </c>
      <c r="P3194" s="189">
        <v>0.503</v>
      </c>
      <c r="Q3194" s="189">
        <v>0.32900000000000001</v>
      </c>
      <c r="R3194" s="189">
        <v>0.38600000000000001</v>
      </c>
      <c r="S3194" s="189">
        <v>3.5999999999999997E-2</v>
      </c>
      <c r="T3194" s="189">
        <v>6.2E-2</v>
      </c>
      <c r="U3194" s="189">
        <v>3.0000000000000001E-3</v>
      </c>
      <c r="V3194" s="189">
        <v>1.2E-2</v>
      </c>
      <c r="W3194" s="189">
        <v>7.0000000000000001E-3</v>
      </c>
      <c r="X3194" s="189">
        <v>0.02</v>
      </c>
      <c r="Y3194" s="189">
        <v>0</v>
      </c>
      <c r="Z3194" s="189">
        <v>5.0000000000000001E-3</v>
      </c>
      <c r="AA3194" s="189">
        <v>8.7999999999999995E-2</v>
      </c>
      <c r="AB3194" s="189">
        <v>0.124</v>
      </c>
    </row>
    <row r="3195" spans="1:28" x14ac:dyDescent="0.25">
      <c r="A3195" s="94" t="s">
        <v>4708</v>
      </c>
      <c r="B3195" s="189" t="s">
        <v>143</v>
      </c>
      <c r="C3195" s="189">
        <v>0.23365785813630041</v>
      </c>
      <c r="D3195" s="189">
        <v>0.31849791376912379</v>
      </c>
      <c r="E3195" s="189">
        <v>0.13073713490959665</v>
      </c>
      <c r="F3195" s="189">
        <v>2.2253129346314324E-2</v>
      </c>
      <c r="G3195" s="189">
        <v>0.24200278164116829</v>
      </c>
      <c r="H3195" s="189">
        <v>2.7816411682892906E-3</v>
      </c>
      <c r="I3195" s="189">
        <v>5.0069541029207229E-2</v>
      </c>
      <c r="J3195" s="188">
        <v>1</v>
      </c>
      <c r="K3195" s="190">
        <v>719</v>
      </c>
      <c r="L3195" s="94"/>
      <c r="M3195" s="189" t="s">
        <v>143</v>
      </c>
      <c r="N3195" s="189" t="s">
        <v>143</v>
      </c>
      <c r="O3195" s="189">
        <v>0.20399999999999999</v>
      </c>
      <c r="P3195" s="189">
        <v>0.26600000000000001</v>
      </c>
      <c r="Q3195" s="189">
        <v>0.28499999999999998</v>
      </c>
      <c r="R3195" s="189">
        <v>0.35299999999999998</v>
      </c>
      <c r="S3195" s="189">
        <v>0.108</v>
      </c>
      <c r="T3195" s="189">
        <v>0.157</v>
      </c>
      <c r="U3195" s="189">
        <v>1.4E-2</v>
      </c>
      <c r="V3195" s="189">
        <v>3.5999999999999997E-2</v>
      </c>
      <c r="W3195" s="189">
        <v>0.21199999999999999</v>
      </c>
      <c r="X3195" s="189">
        <v>0.27500000000000002</v>
      </c>
      <c r="Y3195" s="189">
        <v>1E-3</v>
      </c>
      <c r="Z3195" s="189">
        <v>0.01</v>
      </c>
      <c r="AA3195" s="189">
        <v>3.5999999999999997E-2</v>
      </c>
      <c r="AB3195" s="189">
        <v>6.9000000000000006E-2</v>
      </c>
    </row>
    <row r="3196" spans="1:28" x14ac:dyDescent="0.25">
      <c r="A3196" s="94" t="s">
        <v>4709</v>
      </c>
      <c r="B3196" s="189" t="s">
        <v>143</v>
      </c>
      <c r="C3196" s="189">
        <v>0.4</v>
      </c>
      <c r="D3196" s="189">
        <v>0.20499999999999999</v>
      </c>
      <c r="E3196" s="189">
        <v>7.2499999999999995E-2</v>
      </c>
      <c r="F3196" s="189">
        <v>8.7499999999999994E-2</v>
      </c>
      <c r="G3196" s="189">
        <v>0.20499999999999999</v>
      </c>
      <c r="H3196" s="189">
        <v>2.5000000000000001E-3</v>
      </c>
      <c r="I3196" s="189">
        <v>2.75E-2</v>
      </c>
      <c r="J3196" s="188">
        <v>0.99999999999999989</v>
      </c>
      <c r="K3196" s="190">
        <v>400</v>
      </c>
      <c r="L3196" s="94"/>
      <c r="M3196" s="189" t="s">
        <v>143</v>
      </c>
      <c r="N3196" s="189" t="s">
        <v>143</v>
      </c>
      <c r="O3196" s="189">
        <v>0.35299999999999998</v>
      </c>
      <c r="P3196" s="189">
        <v>0.44900000000000001</v>
      </c>
      <c r="Q3196" s="189">
        <v>0.16800000000000001</v>
      </c>
      <c r="R3196" s="189">
        <v>0.247</v>
      </c>
      <c r="S3196" s="189">
        <v>5.0999999999999997E-2</v>
      </c>
      <c r="T3196" s="189">
        <v>0.10199999999999999</v>
      </c>
      <c r="U3196" s="189">
        <v>6.4000000000000001E-2</v>
      </c>
      <c r="V3196" s="189">
        <v>0.11899999999999999</v>
      </c>
      <c r="W3196" s="189">
        <v>0.16800000000000001</v>
      </c>
      <c r="X3196" s="189">
        <v>0.247</v>
      </c>
      <c r="Y3196" s="189">
        <v>0</v>
      </c>
      <c r="Z3196" s="189">
        <v>1.4E-2</v>
      </c>
      <c r="AA3196" s="189">
        <v>1.4999999999999999E-2</v>
      </c>
      <c r="AB3196" s="189">
        <v>4.9000000000000002E-2</v>
      </c>
    </row>
    <row r="3197" spans="1:28" x14ac:dyDescent="0.25">
      <c r="A3197" s="94" t="s">
        <v>4710</v>
      </c>
      <c r="B3197" s="189" t="s">
        <v>143</v>
      </c>
      <c r="C3197" s="189">
        <v>0.19961612284069097</v>
      </c>
      <c r="D3197" s="189">
        <v>0.24952015355086371</v>
      </c>
      <c r="E3197" s="189">
        <v>7.6775431861804216E-2</v>
      </c>
      <c r="F3197" s="189">
        <v>3.2629558541266791E-2</v>
      </c>
      <c r="G3197" s="189">
        <v>0.40882917466410751</v>
      </c>
      <c r="H3197" s="189">
        <v>9.5969289827255271E-3</v>
      </c>
      <c r="I3197" s="189">
        <v>2.3032629558541268E-2</v>
      </c>
      <c r="J3197" s="188">
        <v>1</v>
      </c>
      <c r="K3197" s="190">
        <v>521</v>
      </c>
      <c r="L3197" s="94"/>
      <c r="M3197" s="189" t="s">
        <v>143</v>
      </c>
      <c r="N3197" s="189" t="s">
        <v>143</v>
      </c>
      <c r="O3197" s="189">
        <v>0.16800000000000001</v>
      </c>
      <c r="P3197" s="189">
        <v>0.23599999999999999</v>
      </c>
      <c r="Q3197" s="189">
        <v>0.214</v>
      </c>
      <c r="R3197" s="189">
        <v>0.28799999999999998</v>
      </c>
      <c r="S3197" s="189">
        <v>5.7000000000000002E-2</v>
      </c>
      <c r="T3197" s="189">
        <v>0.10299999999999999</v>
      </c>
      <c r="U3197" s="189">
        <v>0.02</v>
      </c>
      <c r="V3197" s="189">
        <v>5.1999999999999998E-2</v>
      </c>
      <c r="W3197" s="189">
        <v>0.36699999999999999</v>
      </c>
      <c r="X3197" s="189">
        <v>0.45200000000000001</v>
      </c>
      <c r="Y3197" s="189">
        <v>4.0000000000000001E-3</v>
      </c>
      <c r="Z3197" s="189">
        <v>2.1999999999999999E-2</v>
      </c>
      <c r="AA3197" s="189">
        <v>1.2999999999999999E-2</v>
      </c>
      <c r="AB3197" s="189">
        <v>0.04</v>
      </c>
    </row>
    <row r="3198" spans="1:28" x14ac:dyDescent="0.25">
      <c r="A3198" s="94" t="s">
        <v>4711</v>
      </c>
      <c r="B3198" s="189" t="s">
        <v>143</v>
      </c>
      <c r="C3198" s="189">
        <v>0.33497350492051475</v>
      </c>
      <c r="D3198" s="189">
        <v>0.46555639666919002</v>
      </c>
      <c r="E3198" s="189">
        <v>6.5102195306585925E-2</v>
      </c>
      <c r="F3198" s="189">
        <v>3.7850113550340651E-3</v>
      </c>
      <c r="G3198" s="189">
        <v>8.0999242997728996E-2</v>
      </c>
      <c r="H3198" s="189">
        <v>4.5420136260408781E-3</v>
      </c>
      <c r="I3198" s="189">
        <v>4.5041635124905374E-2</v>
      </c>
      <c r="J3198" s="188">
        <v>0.99999999999999989</v>
      </c>
      <c r="K3198" s="190">
        <v>2642</v>
      </c>
      <c r="L3198" s="94"/>
      <c r="M3198" s="189" t="s">
        <v>143</v>
      </c>
      <c r="N3198" s="189" t="s">
        <v>143</v>
      </c>
      <c r="O3198" s="189">
        <v>0.317</v>
      </c>
      <c r="P3198" s="189">
        <v>0.35299999999999998</v>
      </c>
      <c r="Q3198" s="189">
        <v>0.44700000000000001</v>
      </c>
      <c r="R3198" s="189">
        <v>0.48499999999999999</v>
      </c>
      <c r="S3198" s="189">
        <v>5.6000000000000001E-2</v>
      </c>
      <c r="T3198" s="189">
        <v>7.4999999999999997E-2</v>
      </c>
      <c r="U3198" s="189">
        <v>2E-3</v>
      </c>
      <c r="V3198" s="189">
        <v>7.0000000000000001E-3</v>
      </c>
      <c r="W3198" s="189">
        <v>7.0999999999999994E-2</v>
      </c>
      <c r="X3198" s="189">
        <v>9.1999999999999998E-2</v>
      </c>
      <c r="Y3198" s="189">
        <v>3.0000000000000001E-3</v>
      </c>
      <c r="Z3198" s="189">
        <v>8.0000000000000002E-3</v>
      </c>
      <c r="AA3198" s="189">
        <v>3.7999999999999999E-2</v>
      </c>
      <c r="AB3198" s="189">
        <v>5.3999999999999999E-2</v>
      </c>
    </row>
    <row r="3199" spans="1:28" x14ac:dyDescent="0.25">
      <c r="A3199" s="94" t="s">
        <v>4712</v>
      </c>
      <c r="B3199" s="189" t="s">
        <v>143</v>
      </c>
      <c r="C3199" s="189">
        <v>0.52981651376146788</v>
      </c>
      <c r="D3199" s="189">
        <v>0.3165137614678899</v>
      </c>
      <c r="E3199" s="189">
        <v>6.4220183486238536E-2</v>
      </c>
      <c r="F3199" s="189">
        <v>2.2935779816513763E-3</v>
      </c>
      <c r="G3199" s="189">
        <v>5.0458715596330278E-2</v>
      </c>
      <c r="H3199" s="189">
        <v>4.5871559633027525E-3</v>
      </c>
      <c r="I3199" s="189">
        <v>3.2110091743119268E-2</v>
      </c>
      <c r="J3199" s="188">
        <v>1</v>
      </c>
      <c r="K3199" s="190">
        <v>436</v>
      </c>
      <c r="L3199" s="94"/>
      <c r="M3199" s="189" t="s">
        <v>143</v>
      </c>
      <c r="N3199" s="189" t="s">
        <v>143</v>
      </c>
      <c r="O3199" s="189">
        <v>0.48299999999999998</v>
      </c>
      <c r="P3199" s="189">
        <v>0.57599999999999996</v>
      </c>
      <c r="Q3199" s="189">
        <v>0.27500000000000002</v>
      </c>
      <c r="R3199" s="189">
        <v>0.36199999999999999</v>
      </c>
      <c r="S3199" s="189">
        <v>4.4999999999999998E-2</v>
      </c>
      <c r="T3199" s="189">
        <v>9.0999999999999998E-2</v>
      </c>
      <c r="U3199" s="189">
        <v>0</v>
      </c>
      <c r="V3199" s="189">
        <v>1.2999999999999999E-2</v>
      </c>
      <c r="W3199" s="189">
        <v>3.4000000000000002E-2</v>
      </c>
      <c r="X3199" s="189">
        <v>7.4999999999999997E-2</v>
      </c>
      <c r="Y3199" s="189">
        <v>1E-3</v>
      </c>
      <c r="Z3199" s="189">
        <v>1.7000000000000001E-2</v>
      </c>
      <c r="AA3199" s="189">
        <v>1.9E-2</v>
      </c>
      <c r="AB3199" s="189">
        <v>5.2999999999999999E-2</v>
      </c>
    </row>
    <row r="3200" spans="1:28" x14ac:dyDescent="0.25">
      <c r="A3200" s="94" t="s">
        <v>4713</v>
      </c>
      <c r="B3200" s="189">
        <v>6.7295927285439608E-2</v>
      </c>
      <c r="C3200" s="189">
        <v>0.32739031637825555</v>
      </c>
      <c r="D3200" s="189">
        <v>0.28369166229680126</v>
      </c>
      <c r="E3200" s="189">
        <v>7.2015381926236674E-2</v>
      </c>
      <c r="F3200" s="189">
        <v>2.0800559342772244E-2</v>
      </c>
      <c r="G3200" s="189">
        <v>0.1793392763502884</v>
      </c>
      <c r="H3200" s="189">
        <v>1.660548855095263E-3</v>
      </c>
      <c r="I3200" s="189">
        <v>4.7806327565110995E-2</v>
      </c>
      <c r="J3200" s="188">
        <v>1</v>
      </c>
      <c r="K3200" s="190">
        <v>11442</v>
      </c>
      <c r="L3200" s="94"/>
      <c r="M3200" s="189">
        <v>6.3E-2</v>
      </c>
      <c r="N3200" s="189">
        <v>7.1999999999999995E-2</v>
      </c>
      <c r="O3200" s="189">
        <v>0.31900000000000001</v>
      </c>
      <c r="P3200" s="189">
        <v>0.33600000000000002</v>
      </c>
      <c r="Q3200" s="189">
        <v>0.27600000000000002</v>
      </c>
      <c r="R3200" s="189">
        <v>0.29199999999999998</v>
      </c>
      <c r="S3200" s="189">
        <v>6.7000000000000004E-2</v>
      </c>
      <c r="T3200" s="189">
        <v>7.6999999999999999E-2</v>
      </c>
      <c r="U3200" s="189">
        <v>1.7999999999999999E-2</v>
      </c>
      <c r="V3200" s="189">
        <v>2.4E-2</v>
      </c>
      <c r="W3200" s="189">
        <v>0.17199999999999999</v>
      </c>
      <c r="X3200" s="189">
        <v>0.186</v>
      </c>
      <c r="Y3200" s="189">
        <v>1E-3</v>
      </c>
      <c r="Z3200" s="189">
        <v>3.0000000000000001E-3</v>
      </c>
      <c r="AA3200" s="189">
        <v>4.3999999999999997E-2</v>
      </c>
      <c r="AB3200" s="189">
        <v>5.1999999999999998E-2</v>
      </c>
    </row>
    <row r="3201" spans="1:28" x14ac:dyDescent="0.25">
      <c r="A3201" s="94" t="s">
        <v>4714</v>
      </c>
      <c r="B3201" s="189" t="s">
        <v>143</v>
      </c>
      <c r="C3201" s="189">
        <v>0.48397435897435898</v>
      </c>
      <c r="D3201" s="189">
        <v>0.26282051282051283</v>
      </c>
      <c r="E3201" s="189">
        <v>7.0512820512820512E-2</v>
      </c>
      <c r="F3201" s="189">
        <v>1.282051282051282E-2</v>
      </c>
      <c r="G3201" s="189">
        <v>0.13461538461538461</v>
      </c>
      <c r="H3201" s="189">
        <v>6.41025641025641E-3</v>
      </c>
      <c r="I3201" s="189">
        <v>2.8846153846153848E-2</v>
      </c>
      <c r="J3201" s="188">
        <v>0.99999999999999989</v>
      </c>
      <c r="K3201" s="190">
        <v>312</v>
      </c>
      <c r="L3201" s="94"/>
      <c r="M3201" s="189" t="s">
        <v>143</v>
      </c>
      <c r="N3201" s="189" t="s">
        <v>143</v>
      </c>
      <c r="O3201" s="189">
        <v>0.42899999999999999</v>
      </c>
      <c r="P3201" s="189">
        <v>0.53900000000000003</v>
      </c>
      <c r="Q3201" s="189">
        <v>0.217</v>
      </c>
      <c r="R3201" s="189">
        <v>0.314</v>
      </c>
      <c r="S3201" s="189">
        <v>4.7E-2</v>
      </c>
      <c r="T3201" s="189">
        <v>0.104</v>
      </c>
      <c r="U3201" s="189">
        <v>5.0000000000000001E-3</v>
      </c>
      <c r="V3201" s="189">
        <v>3.2000000000000001E-2</v>
      </c>
      <c r="W3201" s="189">
        <v>0.10100000000000001</v>
      </c>
      <c r="X3201" s="189">
        <v>0.17699999999999999</v>
      </c>
      <c r="Y3201" s="189">
        <v>2E-3</v>
      </c>
      <c r="Z3201" s="189">
        <v>2.3E-2</v>
      </c>
      <c r="AA3201" s="189">
        <v>1.4999999999999999E-2</v>
      </c>
      <c r="AB3201" s="189">
        <v>5.3999999999999999E-2</v>
      </c>
    </row>
    <row r="3202" spans="1:28" x14ac:dyDescent="0.25">
      <c r="A3202" s="94" t="s">
        <v>4715</v>
      </c>
      <c r="B3202" s="189" t="s">
        <v>143</v>
      </c>
      <c r="C3202" s="189">
        <v>0.13058419243986255</v>
      </c>
      <c r="D3202" s="189">
        <v>0.21305841924398625</v>
      </c>
      <c r="E3202" s="189">
        <v>6.8728522336769765E-2</v>
      </c>
      <c r="F3202" s="189">
        <v>1.0309278350515464E-2</v>
      </c>
      <c r="G3202" s="189">
        <v>0.51890034364261173</v>
      </c>
      <c r="H3202" s="189">
        <v>6.8728522336769758E-3</v>
      </c>
      <c r="I3202" s="189">
        <v>5.1546391752577317E-2</v>
      </c>
      <c r="J3202" s="188">
        <v>1</v>
      </c>
      <c r="K3202" s="190">
        <v>291</v>
      </c>
      <c r="L3202" s="94"/>
      <c r="M3202" s="189" t="s">
        <v>143</v>
      </c>
      <c r="N3202" s="189" t="s">
        <v>143</v>
      </c>
      <c r="O3202" s="189">
        <v>9.7000000000000003E-2</v>
      </c>
      <c r="P3202" s="189">
        <v>0.17399999999999999</v>
      </c>
      <c r="Q3202" s="189">
        <v>0.17</v>
      </c>
      <c r="R3202" s="189">
        <v>0.26400000000000001</v>
      </c>
      <c r="S3202" s="189">
        <v>4.4999999999999998E-2</v>
      </c>
      <c r="T3202" s="189">
        <v>0.104</v>
      </c>
      <c r="U3202" s="189">
        <v>4.0000000000000001E-3</v>
      </c>
      <c r="V3202" s="189">
        <v>0.03</v>
      </c>
      <c r="W3202" s="189">
        <v>0.46200000000000002</v>
      </c>
      <c r="X3202" s="189">
        <v>0.57599999999999996</v>
      </c>
      <c r="Y3202" s="189">
        <v>2E-3</v>
      </c>
      <c r="Z3202" s="189">
        <v>2.5000000000000001E-2</v>
      </c>
      <c r="AA3202" s="189">
        <v>3.1E-2</v>
      </c>
      <c r="AB3202" s="189">
        <v>8.3000000000000004E-2</v>
      </c>
    </row>
    <row r="3203" spans="1:28" x14ac:dyDescent="0.25">
      <c r="A3203" s="94" t="s">
        <v>4716</v>
      </c>
      <c r="B3203" s="189">
        <v>0.12292938099389712</v>
      </c>
      <c r="C3203" s="189" t="s">
        <v>143</v>
      </c>
      <c r="D3203" s="189">
        <v>0.70619006102877069</v>
      </c>
      <c r="E3203" s="189">
        <v>0.14472537053182213</v>
      </c>
      <c r="F3203" s="189" t="s">
        <v>143</v>
      </c>
      <c r="G3203" s="189">
        <v>5.2310374891020054E-3</v>
      </c>
      <c r="H3203" s="189" t="s">
        <v>143</v>
      </c>
      <c r="I3203" s="189">
        <v>2.0924149956408022E-2</v>
      </c>
      <c r="J3203" s="188">
        <v>1</v>
      </c>
      <c r="K3203" s="190">
        <v>1147</v>
      </c>
      <c r="L3203" s="94"/>
      <c r="M3203" s="189">
        <v>0.105</v>
      </c>
      <c r="N3203" s="189">
        <v>0.14299999999999999</v>
      </c>
      <c r="O3203" s="189" t="s">
        <v>143</v>
      </c>
      <c r="P3203" s="189" t="s">
        <v>143</v>
      </c>
      <c r="Q3203" s="189">
        <v>0.67900000000000005</v>
      </c>
      <c r="R3203" s="189">
        <v>0.73199999999999998</v>
      </c>
      <c r="S3203" s="189">
        <v>0.126</v>
      </c>
      <c r="T3203" s="189">
        <v>0.16600000000000001</v>
      </c>
      <c r="U3203" s="189" t="s">
        <v>143</v>
      </c>
      <c r="V3203" s="189" t="s">
        <v>143</v>
      </c>
      <c r="W3203" s="189">
        <v>2E-3</v>
      </c>
      <c r="X3203" s="189">
        <v>1.0999999999999999E-2</v>
      </c>
      <c r="Y3203" s="189" t="s">
        <v>143</v>
      </c>
      <c r="Z3203" s="189" t="s">
        <v>143</v>
      </c>
      <c r="AA3203" s="189">
        <v>1.4E-2</v>
      </c>
      <c r="AB3203" s="189">
        <v>3.1E-2</v>
      </c>
    </row>
    <row r="3204" spans="1:28" x14ac:dyDescent="0.25">
      <c r="A3204" s="94" t="s">
        <v>4717</v>
      </c>
      <c r="B3204" s="189">
        <v>9.1240875912408759E-2</v>
      </c>
      <c r="C3204" s="189">
        <v>0.26423357664233577</v>
      </c>
      <c r="D3204" s="189">
        <v>0.25255474452554744</v>
      </c>
      <c r="E3204" s="189">
        <v>7.153284671532846E-2</v>
      </c>
      <c r="F3204" s="189">
        <v>5.4744525547445258E-2</v>
      </c>
      <c r="G3204" s="189">
        <v>0.2124087591240876</v>
      </c>
      <c r="H3204" s="189">
        <v>2.1897810218978104E-3</v>
      </c>
      <c r="I3204" s="189">
        <v>5.1094890510948905E-2</v>
      </c>
      <c r="J3204" s="188">
        <v>1</v>
      </c>
      <c r="K3204" s="190">
        <v>1370</v>
      </c>
      <c r="L3204" s="94"/>
      <c r="M3204" s="189">
        <v>7.6999999999999999E-2</v>
      </c>
      <c r="N3204" s="189">
        <v>0.108</v>
      </c>
      <c r="O3204" s="189">
        <v>0.24199999999999999</v>
      </c>
      <c r="P3204" s="189">
        <v>0.28799999999999998</v>
      </c>
      <c r="Q3204" s="189">
        <v>0.23</v>
      </c>
      <c r="R3204" s="189">
        <v>0.27600000000000002</v>
      </c>
      <c r="S3204" s="189">
        <v>5.8999999999999997E-2</v>
      </c>
      <c r="T3204" s="189">
        <v>8.5999999999999993E-2</v>
      </c>
      <c r="U3204" s="189">
        <v>4.3999999999999997E-2</v>
      </c>
      <c r="V3204" s="189">
        <v>6.8000000000000005E-2</v>
      </c>
      <c r="W3204" s="189">
        <v>0.192</v>
      </c>
      <c r="X3204" s="189">
        <v>0.23499999999999999</v>
      </c>
      <c r="Y3204" s="189">
        <v>1E-3</v>
      </c>
      <c r="Z3204" s="189">
        <v>6.0000000000000001E-3</v>
      </c>
      <c r="AA3204" s="189">
        <v>4.1000000000000002E-2</v>
      </c>
      <c r="AB3204" s="189">
        <v>6.4000000000000001E-2</v>
      </c>
    </row>
    <row r="3205" spans="1:28" x14ac:dyDescent="0.25">
      <c r="A3205" s="94" t="s">
        <v>4718</v>
      </c>
      <c r="B3205" s="189">
        <v>0.31730292513634112</v>
      </c>
      <c r="C3205" s="189">
        <v>0.41893901834407538</v>
      </c>
      <c r="D3205" s="189">
        <v>0.15518096182449181</v>
      </c>
      <c r="E3205" s="189">
        <v>1.7848289538919187E-2</v>
      </c>
      <c r="F3205" s="189">
        <v>2.478929102627665E-3</v>
      </c>
      <c r="G3205" s="189">
        <v>2.9747149231531978E-2</v>
      </c>
      <c r="H3205" s="189">
        <v>9.9157164105106587E-4</v>
      </c>
      <c r="I3205" s="189">
        <v>5.7511155180961823E-2</v>
      </c>
      <c r="J3205" s="188">
        <v>1</v>
      </c>
      <c r="K3205" s="190">
        <v>2017</v>
      </c>
      <c r="L3205" s="94"/>
      <c r="M3205" s="189">
        <v>0.29699999999999999</v>
      </c>
      <c r="N3205" s="189">
        <v>0.33800000000000002</v>
      </c>
      <c r="O3205" s="189">
        <v>0.39800000000000002</v>
      </c>
      <c r="P3205" s="189">
        <v>0.441</v>
      </c>
      <c r="Q3205" s="189">
        <v>0.14000000000000001</v>
      </c>
      <c r="R3205" s="189">
        <v>0.17199999999999999</v>
      </c>
      <c r="S3205" s="189">
        <v>1.2999999999999999E-2</v>
      </c>
      <c r="T3205" s="189">
        <v>2.5000000000000001E-2</v>
      </c>
      <c r="U3205" s="189">
        <v>1E-3</v>
      </c>
      <c r="V3205" s="189">
        <v>6.0000000000000001E-3</v>
      </c>
      <c r="W3205" s="189">
        <v>2.3E-2</v>
      </c>
      <c r="X3205" s="189">
        <v>3.7999999999999999E-2</v>
      </c>
      <c r="Y3205" s="189">
        <v>0</v>
      </c>
      <c r="Z3205" s="189">
        <v>4.0000000000000001E-3</v>
      </c>
      <c r="AA3205" s="189">
        <v>4.8000000000000001E-2</v>
      </c>
      <c r="AB3205" s="189">
        <v>6.9000000000000006E-2</v>
      </c>
    </row>
    <row r="3206" spans="1:28" x14ac:dyDescent="0.25">
      <c r="A3206" s="94" t="s">
        <v>4719</v>
      </c>
      <c r="B3206" s="189" t="s">
        <v>143</v>
      </c>
      <c r="C3206" s="189">
        <v>0.24653739612188366</v>
      </c>
      <c r="D3206" s="189">
        <v>0.36011080332409973</v>
      </c>
      <c r="E3206" s="189">
        <v>9.4182825484764546E-2</v>
      </c>
      <c r="F3206" s="189">
        <v>1.9390581717451522E-2</v>
      </c>
      <c r="G3206" s="189">
        <v>0.22714681440443213</v>
      </c>
      <c r="H3206" s="189" t="s">
        <v>143</v>
      </c>
      <c r="I3206" s="189">
        <v>5.2631578947368418E-2</v>
      </c>
      <c r="J3206" s="188">
        <v>1</v>
      </c>
      <c r="K3206" s="190">
        <v>361</v>
      </c>
      <c r="L3206" s="94"/>
      <c r="M3206" s="189" t="s">
        <v>143</v>
      </c>
      <c r="N3206" s="189" t="s">
        <v>143</v>
      </c>
      <c r="O3206" s="189">
        <v>0.20499999999999999</v>
      </c>
      <c r="P3206" s="189">
        <v>0.29399999999999998</v>
      </c>
      <c r="Q3206" s="189">
        <v>0.312</v>
      </c>
      <c r="R3206" s="189">
        <v>0.41099999999999998</v>
      </c>
      <c r="S3206" s="189">
        <v>6.8000000000000005E-2</v>
      </c>
      <c r="T3206" s="189">
        <v>0.129</v>
      </c>
      <c r="U3206" s="189">
        <v>8.9999999999999993E-3</v>
      </c>
      <c r="V3206" s="189">
        <v>3.9E-2</v>
      </c>
      <c r="W3206" s="189">
        <v>0.187</v>
      </c>
      <c r="X3206" s="189">
        <v>0.27300000000000002</v>
      </c>
      <c r="Y3206" s="189" t="s">
        <v>143</v>
      </c>
      <c r="Z3206" s="189" t="s">
        <v>143</v>
      </c>
      <c r="AA3206" s="189">
        <v>3.4000000000000002E-2</v>
      </c>
      <c r="AB3206" s="189">
        <v>8.1000000000000003E-2</v>
      </c>
    </row>
    <row r="3207" spans="1:28" x14ac:dyDescent="0.25">
      <c r="A3207" s="94" t="s">
        <v>4720</v>
      </c>
      <c r="B3207" s="189" t="s">
        <v>143</v>
      </c>
      <c r="C3207" s="189">
        <v>0.25591216216216217</v>
      </c>
      <c r="D3207" s="189">
        <v>0.27533783783783783</v>
      </c>
      <c r="E3207" s="189">
        <v>0.10388513513513513</v>
      </c>
      <c r="F3207" s="189">
        <v>1.7736486486486486E-2</v>
      </c>
      <c r="G3207" s="189">
        <v>0.30658783783783783</v>
      </c>
      <c r="H3207" s="189">
        <v>8.4459459459459464E-4</v>
      </c>
      <c r="I3207" s="189">
        <v>3.9695945945945943E-2</v>
      </c>
      <c r="J3207" s="188">
        <v>1</v>
      </c>
      <c r="K3207" s="190">
        <v>1184</v>
      </c>
      <c r="L3207" s="94"/>
      <c r="M3207" s="189" t="s">
        <v>143</v>
      </c>
      <c r="N3207" s="189" t="s">
        <v>143</v>
      </c>
      <c r="O3207" s="189">
        <v>0.23200000000000001</v>
      </c>
      <c r="P3207" s="189">
        <v>0.28199999999999997</v>
      </c>
      <c r="Q3207" s="189">
        <v>0.251</v>
      </c>
      <c r="R3207" s="189">
        <v>0.30099999999999999</v>
      </c>
      <c r="S3207" s="189">
        <v>8.7999999999999995E-2</v>
      </c>
      <c r="T3207" s="189">
        <v>0.123</v>
      </c>
      <c r="U3207" s="189">
        <v>1.2E-2</v>
      </c>
      <c r="V3207" s="189">
        <v>2.7E-2</v>
      </c>
      <c r="W3207" s="189">
        <v>0.28100000000000003</v>
      </c>
      <c r="X3207" s="189">
        <v>0.33300000000000002</v>
      </c>
      <c r="Y3207" s="189">
        <v>0</v>
      </c>
      <c r="Z3207" s="189">
        <v>5.0000000000000001E-3</v>
      </c>
      <c r="AA3207" s="189">
        <v>0.03</v>
      </c>
      <c r="AB3207" s="189">
        <v>5.1999999999999998E-2</v>
      </c>
    </row>
    <row r="3208" spans="1:28" x14ac:dyDescent="0.25">
      <c r="A3208" s="94" t="s">
        <v>4721</v>
      </c>
      <c r="B3208" s="189" t="s">
        <v>143</v>
      </c>
      <c r="C3208" s="189">
        <v>0.5357142857142857</v>
      </c>
      <c r="D3208" s="189">
        <v>0.36785714285714288</v>
      </c>
      <c r="E3208" s="189">
        <v>1.7857142857142856E-2</v>
      </c>
      <c r="F3208" s="189" t="s">
        <v>143</v>
      </c>
      <c r="G3208" s="189">
        <v>1.9642857142857142E-2</v>
      </c>
      <c r="H3208" s="189" t="s">
        <v>143</v>
      </c>
      <c r="I3208" s="189">
        <v>5.8928571428571427E-2</v>
      </c>
      <c r="J3208" s="188">
        <v>1</v>
      </c>
      <c r="K3208" s="190">
        <v>560</v>
      </c>
      <c r="L3208" s="94"/>
      <c r="M3208" s="189" t="s">
        <v>143</v>
      </c>
      <c r="N3208" s="189" t="s">
        <v>143</v>
      </c>
      <c r="O3208" s="189">
        <v>0.49399999999999999</v>
      </c>
      <c r="P3208" s="189">
        <v>0.57699999999999996</v>
      </c>
      <c r="Q3208" s="189">
        <v>0.32900000000000001</v>
      </c>
      <c r="R3208" s="189">
        <v>0.40899999999999997</v>
      </c>
      <c r="S3208" s="189">
        <v>0.01</v>
      </c>
      <c r="T3208" s="189">
        <v>3.3000000000000002E-2</v>
      </c>
      <c r="U3208" s="189" t="s">
        <v>143</v>
      </c>
      <c r="V3208" s="189" t="s">
        <v>143</v>
      </c>
      <c r="W3208" s="189">
        <v>1.0999999999999999E-2</v>
      </c>
      <c r="X3208" s="189">
        <v>3.5000000000000003E-2</v>
      </c>
      <c r="Y3208" s="189" t="s">
        <v>143</v>
      </c>
      <c r="Z3208" s="189" t="s">
        <v>143</v>
      </c>
      <c r="AA3208" s="189">
        <v>4.2000000000000003E-2</v>
      </c>
      <c r="AB3208" s="189">
        <v>8.2000000000000003E-2</v>
      </c>
    </row>
    <row r="3209" spans="1:28" x14ac:dyDescent="0.25">
      <c r="A3209" s="94" t="s">
        <v>4722</v>
      </c>
      <c r="B3209" s="189" t="s">
        <v>143</v>
      </c>
      <c r="C3209" s="189">
        <v>0.21149425287356322</v>
      </c>
      <c r="D3209" s="189">
        <v>0.31954022988505748</v>
      </c>
      <c r="E3209" s="189">
        <v>0.10804597701149425</v>
      </c>
      <c r="F3209" s="189">
        <v>1.8390804597701149E-2</v>
      </c>
      <c r="G3209" s="189">
        <v>0.28735632183908044</v>
      </c>
      <c r="H3209" s="189" t="s">
        <v>143</v>
      </c>
      <c r="I3209" s="189">
        <v>5.5172413793103448E-2</v>
      </c>
      <c r="J3209" s="188">
        <v>0.99999999999999989</v>
      </c>
      <c r="K3209" s="190">
        <v>435</v>
      </c>
      <c r="L3209" s="94"/>
      <c r="M3209" s="189" t="s">
        <v>143</v>
      </c>
      <c r="N3209" s="189" t="s">
        <v>143</v>
      </c>
      <c r="O3209" s="189">
        <v>0.17599999999999999</v>
      </c>
      <c r="P3209" s="189">
        <v>0.252</v>
      </c>
      <c r="Q3209" s="189">
        <v>0.27700000000000002</v>
      </c>
      <c r="R3209" s="189">
        <v>0.36499999999999999</v>
      </c>
      <c r="S3209" s="189">
        <v>8.2000000000000003E-2</v>
      </c>
      <c r="T3209" s="189">
        <v>0.14099999999999999</v>
      </c>
      <c r="U3209" s="189">
        <v>8.9999999999999993E-3</v>
      </c>
      <c r="V3209" s="189">
        <v>3.5999999999999997E-2</v>
      </c>
      <c r="W3209" s="189">
        <v>0.247</v>
      </c>
      <c r="X3209" s="189">
        <v>0.33200000000000002</v>
      </c>
      <c r="Y3209" s="189" t="s">
        <v>143</v>
      </c>
      <c r="Z3209" s="189" t="s">
        <v>143</v>
      </c>
      <c r="AA3209" s="189">
        <v>3.6999999999999998E-2</v>
      </c>
      <c r="AB3209" s="189">
        <v>8.1000000000000003E-2</v>
      </c>
    </row>
    <row r="3210" spans="1:28" x14ac:dyDescent="0.25">
      <c r="A3210" s="94" t="s">
        <v>4723</v>
      </c>
      <c r="B3210" s="189" t="s">
        <v>143</v>
      </c>
      <c r="C3210" s="189">
        <v>0.43262411347517732</v>
      </c>
      <c r="D3210" s="189">
        <v>0.20212765957446807</v>
      </c>
      <c r="E3210" s="189">
        <v>6.7375886524822695E-2</v>
      </c>
      <c r="F3210" s="189">
        <v>0.12056737588652482</v>
      </c>
      <c r="G3210" s="189">
        <v>0.1453900709219858</v>
      </c>
      <c r="H3210" s="189" t="s">
        <v>143</v>
      </c>
      <c r="I3210" s="189">
        <v>3.1914893617021274E-2</v>
      </c>
      <c r="J3210" s="188">
        <v>1</v>
      </c>
      <c r="K3210" s="190">
        <v>282</v>
      </c>
      <c r="L3210" s="94"/>
      <c r="M3210" s="189" t="s">
        <v>143</v>
      </c>
      <c r="N3210" s="189" t="s">
        <v>143</v>
      </c>
      <c r="O3210" s="189">
        <v>0.376</v>
      </c>
      <c r="P3210" s="189">
        <v>0.49099999999999999</v>
      </c>
      <c r="Q3210" s="189">
        <v>0.159</v>
      </c>
      <c r="R3210" s="189">
        <v>0.253</v>
      </c>
      <c r="S3210" s="189">
        <v>4.3999999999999997E-2</v>
      </c>
      <c r="T3210" s="189">
        <v>0.10299999999999999</v>
      </c>
      <c r="U3210" s="189">
        <v>8.7999999999999995E-2</v>
      </c>
      <c r="V3210" s="189">
        <v>0.16400000000000001</v>
      </c>
      <c r="W3210" s="189">
        <v>0.109</v>
      </c>
      <c r="X3210" s="189">
        <v>0.191</v>
      </c>
      <c r="Y3210" s="189" t="s">
        <v>143</v>
      </c>
      <c r="Z3210" s="189" t="s">
        <v>143</v>
      </c>
      <c r="AA3210" s="189">
        <v>1.7000000000000001E-2</v>
      </c>
      <c r="AB3210" s="189">
        <v>0.06</v>
      </c>
    </row>
    <row r="3211" spans="1:28" x14ac:dyDescent="0.25">
      <c r="A3211" s="94" t="s">
        <v>4724</v>
      </c>
      <c r="B3211" s="189" t="s">
        <v>143</v>
      </c>
      <c r="C3211" s="189">
        <v>0.14511041009463724</v>
      </c>
      <c r="D3211" s="189">
        <v>0.25867507886435331</v>
      </c>
      <c r="E3211" s="189">
        <v>0.10410094637223975</v>
      </c>
      <c r="F3211" s="189">
        <v>2.8391167192429023E-2</v>
      </c>
      <c r="G3211" s="189">
        <v>0.41009463722397477</v>
      </c>
      <c r="H3211" s="189" t="s">
        <v>143</v>
      </c>
      <c r="I3211" s="189">
        <v>5.362776025236593E-2</v>
      </c>
      <c r="J3211" s="188">
        <v>1</v>
      </c>
      <c r="K3211" s="190">
        <v>317</v>
      </c>
      <c r="L3211" s="94"/>
      <c r="M3211" s="189" t="s">
        <v>143</v>
      </c>
      <c r="N3211" s="189" t="s">
        <v>143</v>
      </c>
      <c r="O3211" s="189">
        <v>0.111</v>
      </c>
      <c r="P3211" s="189">
        <v>0.188</v>
      </c>
      <c r="Q3211" s="189">
        <v>0.214</v>
      </c>
      <c r="R3211" s="189">
        <v>0.31</v>
      </c>
      <c r="S3211" s="189">
        <v>7.4999999999999997E-2</v>
      </c>
      <c r="T3211" s="189">
        <v>0.14299999999999999</v>
      </c>
      <c r="U3211" s="189">
        <v>1.4999999999999999E-2</v>
      </c>
      <c r="V3211" s="189">
        <v>5.2999999999999999E-2</v>
      </c>
      <c r="W3211" s="189">
        <v>0.35699999999999998</v>
      </c>
      <c r="X3211" s="189">
        <v>0.46500000000000002</v>
      </c>
      <c r="Y3211" s="189" t="s">
        <v>143</v>
      </c>
      <c r="Z3211" s="189" t="s">
        <v>143</v>
      </c>
      <c r="AA3211" s="189">
        <v>3.4000000000000002E-2</v>
      </c>
      <c r="AB3211" s="189">
        <v>8.4000000000000005E-2</v>
      </c>
    </row>
    <row r="3212" spans="1:28" x14ac:dyDescent="0.25">
      <c r="A3212" s="94" t="s">
        <v>4725</v>
      </c>
      <c r="B3212" s="189" t="s">
        <v>143</v>
      </c>
      <c r="C3212" s="189">
        <v>0.46517917511832318</v>
      </c>
      <c r="D3212" s="189">
        <v>0.37187288708586885</v>
      </c>
      <c r="E3212" s="189">
        <v>4.9357674104124408E-2</v>
      </c>
      <c r="F3212" s="189">
        <v>2.0283975659229209E-3</v>
      </c>
      <c r="G3212" s="189">
        <v>7.0317782285327923E-2</v>
      </c>
      <c r="H3212" s="189">
        <v>1.3522650439486139E-3</v>
      </c>
      <c r="I3212" s="189">
        <v>3.989181879648411E-2</v>
      </c>
      <c r="J3212" s="188">
        <v>0.99999999999999989</v>
      </c>
      <c r="K3212" s="190">
        <v>1479</v>
      </c>
      <c r="L3212" s="94"/>
      <c r="M3212" s="189" t="s">
        <v>143</v>
      </c>
      <c r="N3212" s="189" t="s">
        <v>143</v>
      </c>
      <c r="O3212" s="189">
        <v>0.44</v>
      </c>
      <c r="P3212" s="189">
        <v>0.49099999999999999</v>
      </c>
      <c r="Q3212" s="189">
        <v>0.34799999999999998</v>
      </c>
      <c r="R3212" s="189">
        <v>0.39700000000000002</v>
      </c>
      <c r="S3212" s="189">
        <v>3.9E-2</v>
      </c>
      <c r="T3212" s="189">
        <v>6.2E-2</v>
      </c>
      <c r="U3212" s="189">
        <v>1E-3</v>
      </c>
      <c r="V3212" s="189">
        <v>6.0000000000000001E-3</v>
      </c>
      <c r="W3212" s="189">
        <v>5.8000000000000003E-2</v>
      </c>
      <c r="X3212" s="189">
        <v>8.4000000000000005E-2</v>
      </c>
      <c r="Y3212" s="189">
        <v>0</v>
      </c>
      <c r="Z3212" s="189">
        <v>5.0000000000000001E-3</v>
      </c>
      <c r="AA3212" s="189">
        <v>3.1E-2</v>
      </c>
      <c r="AB3212" s="189">
        <v>5.0999999999999997E-2</v>
      </c>
    </row>
    <row r="3213" spans="1:28" x14ac:dyDescent="0.25">
      <c r="A3213" s="94" t="s">
        <v>4726</v>
      </c>
      <c r="B3213" s="189" t="s">
        <v>143</v>
      </c>
      <c r="C3213" s="189">
        <v>0.49416342412451364</v>
      </c>
      <c r="D3213" s="189">
        <v>0.28793774319066145</v>
      </c>
      <c r="E3213" s="189">
        <v>5.0583657587548639E-2</v>
      </c>
      <c r="F3213" s="189" t="s">
        <v>143</v>
      </c>
      <c r="G3213" s="189">
        <v>8.171206225680934E-2</v>
      </c>
      <c r="H3213" s="189">
        <v>3.8910505836575876E-3</v>
      </c>
      <c r="I3213" s="189">
        <v>8.171206225680934E-2</v>
      </c>
      <c r="J3213" s="188">
        <v>1</v>
      </c>
      <c r="K3213" s="190">
        <v>257</v>
      </c>
      <c r="L3213" s="94"/>
      <c r="M3213" s="189" t="s">
        <v>143</v>
      </c>
      <c r="N3213" s="189" t="s">
        <v>143</v>
      </c>
      <c r="O3213" s="189">
        <v>0.434</v>
      </c>
      <c r="P3213" s="189">
        <v>0.55500000000000005</v>
      </c>
      <c r="Q3213" s="189">
        <v>0.23599999999999999</v>
      </c>
      <c r="R3213" s="189">
        <v>0.34599999999999997</v>
      </c>
      <c r="S3213" s="189">
        <v>0.03</v>
      </c>
      <c r="T3213" s="189">
        <v>8.5000000000000006E-2</v>
      </c>
      <c r="U3213" s="189" t="s">
        <v>143</v>
      </c>
      <c r="V3213" s="189" t="s">
        <v>143</v>
      </c>
      <c r="W3213" s="189">
        <v>5.3999999999999999E-2</v>
      </c>
      <c r="X3213" s="189">
        <v>0.122</v>
      </c>
      <c r="Y3213" s="189">
        <v>1E-3</v>
      </c>
      <c r="Z3213" s="189">
        <v>2.1999999999999999E-2</v>
      </c>
      <c r="AA3213" s="189">
        <v>5.3999999999999999E-2</v>
      </c>
      <c r="AB3213" s="189">
        <v>0.122</v>
      </c>
    </row>
    <row r="3214" spans="1:28" x14ac:dyDescent="0.25">
      <c r="A3214" s="94" t="s">
        <v>4727</v>
      </c>
      <c r="B3214" s="189">
        <v>6.3433535404037247E-2</v>
      </c>
      <c r="C3214" s="189">
        <v>0.34829073182926068</v>
      </c>
      <c r="D3214" s="189">
        <v>0.23592275482782327</v>
      </c>
      <c r="E3214" s="189">
        <v>9.1994250359352547E-2</v>
      </c>
      <c r="F3214" s="189">
        <v>3.4122867320792449E-2</v>
      </c>
      <c r="G3214" s="189">
        <v>0.17836385225923379</v>
      </c>
      <c r="H3214" s="189">
        <v>1.3124179738766327E-3</v>
      </c>
      <c r="I3214" s="189">
        <v>4.6559590025623397E-2</v>
      </c>
      <c r="J3214" s="188">
        <v>1</v>
      </c>
      <c r="K3214" s="190">
        <v>16001</v>
      </c>
      <c r="L3214" s="94"/>
      <c r="M3214" s="189">
        <v>0.06</v>
      </c>
      <c r="N3214" s="189">
        <v>6.7000000000000004E-2</v>
      </c>
      <c r="O3214" s="189">
        <v>0.34100000000000003</v>
      </c>
      <c r="P3214" s="189">
        <v>0.35599999999999998</v>
      </c>
      <c r="Q3214" s="189">
        <v>0.22900000000000001</v>
      </c>
      <c r="R3214" s="189">
        <v>0.24299999999999999</v>
      </c>
      <c r="S3214" s="189">
        <v>8.7999999999999995E-2</v>
      </c>
      <c r="T3214" s="189">
        <v>9.7000000000000003E-2</v>
      </c>
      <c r="U3214" s="189">
        <v>3.1E-2</v>
      </c>
      <c r="V3214" s="189">
        <v>3.6999999999999998E-2</v>
      </c>
      <c r="W3214" s="189">
        <v>0.17299999999999999</v>
      </c>
      <c r="X3214" s="189">
        <v>0.184</v>
      </c>
      <c r="Y3214" s="189">
        <v>1E-3</v>
      </c>
      <c r="Z3214" s="189">
        <v>2E-3</v>
      </c>
      <c r="AA3214" s="189">
        <v>4.2999999999999997E-2</v>
      </c>
      <c r="AB3214" s="189">
        <v>0.05</v>
      </c>
    </row>
    <row r="3215" spans="1:28" x14ac:dyDescent="0.25">
      <c r="A3215" s="94" t="s">
        <v>4728</v>
      </c>
      <c r="B3215" s="189" t="s">
        <v>143</v>
      </c>
      <c r="C3215" s="189">
        <v>0.38744588744588743</v>
      </c>
      <c r="D3215" s="189">
        <v>0.17965367965367965</v>
      </c>
      <c r="E3215" s="189">
        <v>0.18181818181818182</v>
      </c>
      <c r="F3215" s="189">
        <v>5.627705627705628E-2</v>
      </c>
      <c r="G3215" s="189">
        <v>0.16666666666666666</v>
      </c>
      <c r="H3215" s="189">
        <v>2.1645021645021645E-3</v>
      </c>
      <c r="I3215" s="189">
        <v>2.5974025974025976E-2</v>
      </c>
      <c r="J3215" s="188">
        <v>1</v>
      </c>
      <c r="K3215" s="190">
        <v>462</v>
      </c>
      <c r="L3215" s="94"/>
      <c r="M3215" s="189" t="s">
        <v>143</v>
      </c>
      <c r="N3215" s="189" t="s">
        <v>143</v>
      </c>
      <c r="O3215" s="189">
        <v>0.34399999999999997</v>
      </c>
      <c r="P3215" s="189">
        <v>0.433</v>
      </c>
      <c r="Q3215" s="189">
        <v>0.14699999999999999</v>
      </c>
      <c r="R3215" s="189">
        <v>0.217</v>
      </c>
      <c r="S3215" s="189">
        <v>0.14899999999999999</v>
      </c>
      <c r="T3215" s="189">
        <v>0.22</v>
      </c>
      <c r="U3215" s="189">
        <v>3.9E-2</v>
      </c>
      <c r="V3215" s="189">
        <v>8.1000000000000003E-2</v>
      </c>
      <c r="W3215" s="189">
        <v>0.13500000000000001</v>
      </c>
      <c r="X3215" s="189">
        <v>0.20300000000000001</v>
      </c>
      <c r="Y3215" s="189">
        <v>0</v>
      </c>
      <c r="Z3215" s="189">
        <v>1.2E-2</v>
      </c>
      <c r="AA3215" s="189">
        <v>1.4999999999999999E-2</v>
      </c>
      <c r="AB3215" s="189">
        <v>4.4999999999999998E-2</v>
      </c>
    </row>
    <row r="3216" spans="1:28" x14ac:dyDescent="0.25">
      <c r="A3216" s="94" t="s">
        <v>4729</v>
      </c>
      <c r="B3216" s="189" t="s">
        <v>143</v>
      </c>
      <c r="C3216" s="189">
        <v>0.10682492581602374</v>
      </c>
      <c r="D3216" s="189">
        <v>0.19584569732937684</v>
      </c>
      <c r="E3216" s="189">
        <v>5.0445103857566766E-2</v>
      </c>
      <c r="F3216" s="189">
        <v>2.967359050445104E-2</v>
      </c>
      <c r="G3216" s="189">
        <v>0.5370919881305638</v>
      </c>
      <c r="H3216" s="189">
        <v>8.9020771513353119E-3</v>
      </c>
      <c r="I3216" s="189">
        <v>7.1216617210682495E-2</v>
      </c>
      <c r="J3216" s="188">
        <v>1</v>
      </c>
      <c r="K3216" s="190">
        <v>337</v>
      </c>
      <c r="L3216" s="94"/>
      <c r="M3216" s="189" t="s">
        <v>143</v>
      </c>
      <c r="N3216" s="189" t="s">
        <v>143</v>
      </c>
      <c r="O3216" s="189">
        <v>7.8E-2</v>
      </c>
      <c r="P3216" s="189">
        <v>0.14399999999999999</v>
      </c>
      <c r="Q3216" s="189">
        <v>0.157</v>
      </c>
      <c r="R3216" s="189">
        <v>0.24199999999999999</v>
      </c>
      <c r="S3216" s="189">
        <v>3.2000000000000001E-2</v>
      </c>
      <c r="T3216" s="189">
        <v>7.9000000000000001E-2</v>
      </c>
      <c r="U3216" s="189">
        <v>1.6E-2</v>
      </c>
      <c r="V3216" s="189">
        <v>5.3999999999999999E-2</v>
      </c>
      <c r="W3216" s="189">
        <v>0.48399999999999999</v>
      </c>
      <c r="X3216" s="189">
        <v>0.59</v>
      </c>
      <c r="Y3216" s="189">
        <v>3.0000000000000001E-3</v>
      </c>
      <c r="Z3216" s="189">
        <v>2.5999999999999999E-2</v>
      </c>
      <c r="AA3216" s="189">
        <v>4.8000000000000001E-2</v>
      </c>
      <c r="AB3216" s="189">
        <v>0.104</v>
      </c>
    </row>
    <row r="3217" spans="1:28" x14ac:dyDescent="0.25">
      <c r="A3217" s="94" t="s">
        <v>4730</v>
      </c>
      <c r="B3217" s="189">
        <v>0.40562546262028126</v>
      </c>
      <c r="C3217" s="189">
        <v>1.4803849000740192E-3</v>
      </c>
      <c r="D3217" s="189">
        <v>0.34048852701702442</v>
      </c>
      <c r="E3217" s="189">
        <v>0.23242042931162102</v>
      </c>
      <c r="F3217" s="189">
        <v>2.9607698001480384E-3</v>
      </c>
      <c r="G3217" s="189">
        <v>7.4019245003700959E-3</v>
      </c>
      <c r="H3217" s="189" t="s">
        <v>143</v>
      </c>
      <c r="I3217" s="189">
        <v>9.6225018504811251E-3</v>
      </c>
      <c r="J3217" s="188">
        <v>0.99999999999999989</v>
      </c>
      <c r="K3217" s="190">
        <v>1351</v>
      </c>
      <c r="L3217" s="94"/>
      <c r="M3217" s="189">
        <v>0.38</v>
      </c>
      <c r="N3217" s="189">
        <v>0.432</v>
      </c>
      <c r="O3217" s="189">
        <v>0</v>
      </c>
      <c r="P3217" s="189">
        <v>5.0000000000000001E-3</v>
      </c>
      <c r="Q3217" s="189">
        <v>0.316</v>
      </c>
      <c r="R3217" s="189">
        <v>0.36599999999999999</v>
      </c>
      <c r="S3217" s="189">
        <v>0.21099999999999999</v>
      </c>
      <c r="T3217" s="189">
        <v>0.25600000000000001</v>
      </c>
      <c r="U3217" s="189">
        <v>1E-3</v>
      </c>
      <c r="V3217" s="189">
        <v>8.0000000000000002E-3</v>
      </c>
      <c r="W3217" s="189">
        <v>4.0000000000000001E-3</v>
      </c>
      <c r="X3217" s="189">
        <v>1.4E-2</v>
      </c>
      <c r="Y3217" s="189" t="s">
        <v>143</v>
      </c>
      <c r="Z3217" s="189" t="s">
        <v>143</v>
      </c>
      <c r="AA3217" s="189">
        <v>6.0000000000000001E-3</v>
      </c>
      <c r="AB3217" s="189">
        <v>1.6E-2</v>
      </c>
    </row>
    <row r="3218" spans="1:28" x14ac:dyDescent="0.25">
      <c r="A3218" s="94" t="s">
        <v>4731</v>
      </c>
      <c r="B3218" s="189">
        <v>0.11123110151187905</v>
      </c>
      <c r="C3218" s="189">
        <v>0.27807775377969762</v>
      </c>
      <c r="D3218" s="189">
        <v>0.22192224622030238</v>
      </c>
      <c r="E3218" s="189">
        <v>7.4514038876889843E-2</v>
      </c>
      <c r="F3218" s="189">
        <v>5.7235421166306692E-2</v>
      </c>
      <c r="G3218" s="189">
        <v>0.2203023758099352</v>
      </c>
      <c r="H3218" s="189">
        <v>2.1598272138228943E-3</v>
      </c>
      <c r="I3218" s="189">
        <v>3.4557235421166309E-2</v>
      </c>
      <c r="J3218" s="188">
        <v>0.99999999999999989</v>
      </c>
      <c r="K3218" s="190">
        <v>1852</v>
      </c>
      <c r="L3218" s="94"/>
      <c r="M3218" s="189">
        <v>9.8000000000000004E-2</v>
      </c>
      <c r="N3218" s="189">
        <v>0.126</v>
      </c>
      <c r="O3218" s="189">
        <v>0.25800000000000001</v>
      </c>
      <c r="P3218" s="189">
        <v>0.29899999999999999</v>
      </c>
      <c r="Q3218" s="189">
        <v>0.20399999999999999</v>
      </c>
      <c r="R3218" s="189">
        <v>0.24099999999999999</v>
      </c>
      <c r="S3218" s="189">
        <v>6.3E-2</v>
      </c>
      <c r="T3218" s="189">
        <v>8.6999999999999994E-2</v>
      </c>
      <c r="U3218" s="189">
        <v>4.8000000000000001E-2</v>
      </c>
      <c r="V3218" s="189">
        <v>6.9000000000000006E-2</v>
      </c>
      <c r="W3218" s="189">
        <v>0.20200000000000001</v>
      </c>
      <c r="X3218" s="189">
        <v>0.24</v>
      </c>
      <c r="Y3218" s="189">
        <v>1E-3</v>
      </c>
      <c r="Z3218" s="189">
        <v>6.0000000000000001E-3</v>
      </c>
      <c r="AA3218" s="189">
        <v>2.7E-2</v>
      </c>
      <c r="AB3218" s="189">
        <v>4.3999999999999997E-2</v>
      </c>
    </row>
    <row r="3219" spans="1:28" x14ac:dyDescent="0.25">
      <c r="A3219" s="94" t="s">
        <v>4732</v>
      </c>
      <c r="B3219" s="189">
        <v>0.30334486735870819</v>
      </c>
      <c r="C3219" s="189">
        <v>0.50211457131872361</v>
      </c>
      <c r="D3219" s="189">
        <v>7.920030757400999E-2</v>
      </c>
      <c r="E3219" s="189">
        <v>2.2683583237216455E-2</v>
      </c>
      <c r="F3219" s="189">
        <v>4.9980776624375242E-3</v>
      </c>
      <c r="G3219" s="189">
        <v>3.2295271049596307E-2</v>
      </c>
      <c r="H3219" s="189">
        <v>3.8446751249519417E-4</v>
      </c>
      <c r="I3219" s="189">
        <v>5.4978854286812762E-2</v>
      </c>
      <c r="J3219" s="188">
        <v>1</v>
      </c>
      <c r="K3219" s="190">
        <v>2601</v>
      </c>
      <c r="L3219" s="94"/>
      <c r="M3219" s="189">
        <v>0.28599999999999998</v>
      </c>
      <c r="N3219" s="189">
        <v>0.32100000000000001</v>
      </c>
      <c r="O3219" s="189">
        <v>0.48299999999999998</v>
      </c>
      <c r="P3219" s="189">
        <v>0.52100000000000002</v>
      </c>
      <c r="Q3219" s="189">
        <v>6.9000000000000006E-2</v>
      </c>
      <c r="R3219" s="189">
        <v>0.09</v>
      </c>
      <c r="S3219" s="189">
        <v>1.7999999999999999E-2</v>
      </c>
      <c r="T3219" s="189">
        <v>2.9000000000000001E-2</v>
      </c>
      <c r="U3219" s="189">
        <v>3.0000000000000001E-3</v>
      </c>
      <c r="V3219" s="189">
        <v>8.9999999999999993E-3</v>
      </c>
      <c r="W3219" s="189">
        <v>2.5999999999999999E-2</v>
      </c>
      <c r="X3219" s="189">
        <v>0.04</v>
      </c>
      <c r="Y3219" s="189">
        <v>0</v>
      </c>
      <c r="Z3219" s="189">
        <v>2E-3</v>
      </c>
      <c r="AA3219" s="189">
        <v>4.7E-2</v>
      </c>
      <c r="AB3219" s="189">
        <v>6.4000000000000001E-2</v>
      </c>
    </row>
    <row r="3220" spans="1:28" x14ac:dyDescent="0.25">
      <c r="A3220" s="94" t="s">
        <v>4733</v>
      </c>
      <c r="B3220" s="189" t="s">
        <v>143</v>
      </c>
      <c r="C3220" s="189">
        <v>0.19834710743801653</v>
      </c>
      <c r="D3220" s="189">
        <v>0.3037190082644628</v>
      </c>
      <c r="E3220" s="189">
        <v>0.19834710743801653</v>
      </c>
      <c r="F3220" s="189">
        <v>8.4710743801652888E-2</v>
      </c>
      <c r="G3220" s="189">
        <v>0.18595041322314049</v>
      </c>
      <c r="H3220" s="189">
        <v>2.0661157024793389E-3</v>
      </c>
      <c r="I3220" s="189">
        <v>2.6859504132231406E-2</v>
      </c>
      <c r="J3220" s="188">
        <v>1</v>
      </c>
      <c r="K3220" s="190">
        <v>484</v>
      </c>
      <c r="L3220" s="94"/>
      <c r="M3220" s="189" t="s">
        <v>143</v>
      </c>
      <c r="N3220" s="189" t="s">
        <v>143</v>
      </c>
      <c r="O3220" s="189">
        <v>0.16500000000000001</v>
      </c>
      <c r="P3220" s="189">
        <v>0.23599999999999999</v>
      </c>
      <c r="Q3220" s="189">
        <v>0.26400000000000001</v>
      </c>
      <c r="R3220" s="189">
        <v>0.34599999999999997</v>
      </c>
      <c r="S3220" s="189">
        <v>0.16500000000000001</v>
      </c>
      <c r="T3220" s="189">
        <v>0.23599999999999999</v>
      </c>
      <c r="U3220" s="189">
        <v>6.3E-2</v>
      </c>
      <c r="V3220" s="189">
        <v>0.113</v>
      </c>
      <c r="W3220" s="189">
        <v>0.154</v>
      </c>
      <c r="X3220" s="189">
        <v>0.223</v>
      </c>
      <c r="Y3220" s="189">
        <v>0</v>
      </c>
      <c r="Z3220" s="189">
        <v>1.2E-2</v>
      </c>
      <c r="AA3220" s="189">
        <v>1.6E-2</v>
      </c>
      <c r="AB3220" s="189">
        <v>4.4999999999999998E-2</v>
      </c>
    </row>
    <row r="3221" spans="1:28" x14ac:dyDescent="0.25">
      <c r="A3221" s="94" t="s">
        <v>4734</v>
      </c>
      <c r="B3221" s="189" t="s">
        <v>143</v>
      </c>
      <c r="C3221" s="189">
        <v>0.23447860156720915</v>
      </c>
      <c r="D3221" s="189">
        <v>0.2109704641350211</v>
      </c>
      <c r="E3221" s="189">
        <v>0.12537673297166968</v>
      </c>
      <c r="F3221" s="189">
        <v>4.3399638336347197E-2</v>
      </c>
      <c r="G3221" s="189">
        <v>0.33152501506931886</v>
      </c>
      <c r="H3221" s="189">
        <v>1.2055455093429777E-3</v>
      </c>
      <c r="I3221" s="189">
        <v>5.3044002411091022E-2</v>
      </c>
      <c r="J3221" s="188">
        <v>0.99999999999999989</v>
      </c>
      <c r="K3221" s="190">
        <v>1659</v>
      </c>
      <c r="L3221" s="94"/>
      <c r="M3221" s="189" t="s">
        <v>143</v>
      </c>
      <c r="N3221" s="189" t="s">
        <v>143</v>
      </c>
      <c r="O3221" s="189">
        <v>0.215</v>
      </c>
      <c r="P3221" s="189">
        <v>0.255</v>
      </c>
      <c r="Q3221" s="189">
        <v>0.192</v>
      </c>
      <c r="R3221" s="189">
        <v>0.23100000000000001</v>
      </c>
      <c r="S3221" s="189">
        <v>0.11</v>
      </c>
      <c r="T3221" s="189">
        <v>0.14199999999999999</v>
      </c>
      <c r="U3221" s="189">
        <v>3.5000000000000003E-2</v>
      </c>
      <c r="V3221" s="189">
        <v>5.3999999999999999E-2</v>
      </c>
      <c r="W3221" s="189">
        <v>0.309</v>
      </c>
      <c r="X3221" s="189">
        <v>0.35499999999999998</v>
      </c>
      <c r="Y3221" s="189">
        <v>0</v>
      </c>
      <c r="Z3221" s="189">
        <v>4.0000000000000001E-3</v>
      </c>
      <c r="AA3221" s="189">
        <v>4.2999999999999997E-2</v>
      </c>
      <c r="AB3221" s="189">
        <v>6.5000000000000002E-2</v>
      </c>
    </row>
    <row r="3222" spans="1:28" x14ac:dyDescent="0.25">
      <c r="A3222" s="94" t="s">
        <v>4735</v>
      </c>
      <c r="B3222" s="189" t="s">
        <v>143</v>
      </c>
      <c r="C3222" s="189">
        <v>0.59914255091103963</v>
      </c>
      <c r="D3222" s="189">
        <v>0.27867095391211144</v>
      </c>
      <c r="E3222" s="189">
        <v>3.3226152197213289E-2</v>
      </c>
      <c r="F3222" s="189">
        <v>3.2154340836012861E-3</v>
      </c>
      <c r="G3222" s="189">
        <v>1.8220793140407289E-2</v>
      </c>
      <c r="H3222" s="189" t="s">
        <v>143</v>
      </c>
      <c r="I3222" s="189">
        <v>6.7524115755627015E-2</v>
      </c>
      <c r="J3222" s="188">
        <v>0.99999999999999978</v>
      </c>
      <c r="K3222" s="190">
        <v>933</v>
      </c>
      <c r="L3222" s="94"/>
      <c r="M3222" s="189" t="s">
        <v>143</v>
      </c>
      <c r="N3222" s="189" t="s">
        <v>143</v>
      </c>
      <c r="O3222" s="189">
        <v>0.56699999999999995</v>
      </c>
      <c r="P3222" s="189">
        <v>0.63</v>
      </c>
      <c r="Q3222" s="189">
        <v>0.251</v>
      </c>
      <c r="R3222" s="189">
        <v>0.308</v>
      </c>
      <c r="S3222" s="189">
        <v>2.4E-2</v>
      </c>
      <c r="T3222" s="189">
        <v>4.7E-2</v>
      </c>
      <c r="U3222" s="189">
        <v>1E-3</v>
      </c>
      <c r="V3222" s="189">
        <v>8.9999999999999993E-3</v>
      </c>
      <c r="W3222" s="189">
        <v>1.0999999999999999E-2</v>
      </c>
      <c r="X3222" s="189">
        <v>2.9000000000000001E-2</v>
      </c>
      <c r="Y3222" s="189" t="s">
        <v>143</v>
      </c>
      <c r="Z3222" s="189" t="s">
        <v>143</v>
      </c>
      <c r="AA3222" s="189">
        <v>5.2999999999999999E-2</v>
      </c>
      <c r="AB3222" s="189">
        <v>8.5000000000000006E-2</v>
      </c>
    </row>
    <row r="3223" spans="1:28" x14ac:dyDescent="0.25">
      <c r="A3223" s="94" t="s">
        <v>4736</v>
      </c>
      <c r="B3223" s="189" t="s">
        <v>143</v>
      </c>
      <c r="C3223" s="189">
        <v>0.30141287284144425</v>
      </c>
      <c r="D3223" s="189">
        <v>0.27001569858712715</v>
      </c>
      <c r="E3223" s="189">
        <v>0.10204081632653061</v>
      </c>
      <c r="F3223" s="189">
        <v>2.9827315541601257E-2</v>
      </c>
      <c r="G3223" s="189">
        <v>0.22448979591836735</v>
      </c>
      <c r="H3223" s="189">
        <v>3.1397174254317113E-3</v>
      </c>
      <c r="I3223" s="189">
        <v>6.907378335949764E-2</v>
      </c>
      <c r="J3223" s="188">
        <v>1</v>
      </c>
      <c r="K3223" s="190">
        <v>637</v>
      </c>
      <c r="L3223" s="94"/>
      <c r="M3223" s="189" t="s">
        <v>143</v>
      </c>
      <c r="N3223" s="189" t="s">
        <v>143</v>
      </c>
      <c r="O3223" s="189">
        <v>0.26700000000000002</v>
      </c>
      <c r="P3223" s="189">
        <v>0.33800000000000002</v>
      </c>
      <c r="Q3223" s="189">
        <v>0.23699999999999999</v>
      </c>
      <c r="R3223" s="189">
        <v>0.30599999999999999</v>
      </c>
      <c r="S3223" s="189">
        <v>8.1000000000000003E-2</v>
      </c>
      <c r="T3223" s="189">
        <v>0.128</v>
      </c>
      <c r="U3223" s="189">
        <v>1.9E-2</v>
      </c>
      <c r="V3223" s="189">
        <v>4.5999999999999999E-2</v>
      </c>
      <c r="W3223" s="189">
        <v>0.19400000000000001</v>
      </c>
      <c r="X3223" s="189">
        <v>0.25800000000000001</v>
      </c>
      <c r="Y3223" s="189">
        <v>1E-3</v>
      </c>
      <c r="Z3223" s="189">
        <v>1.0999999999999999E-2</v>
      </c>
      <c r="AA3223" s="189">
        <v>5.1999999999999998E-2</v>
      </c>
      <c r="AB3223" s="189">
        <v>9.0999999999999998E-2</v>
      </c>
    </row>
    <row r="3224" spans="1:28" x14ac:dyDescent="0.25">
      <c r="A3224" s="94" t="s">
        <v>4737</v>
      </c>
      <c r="B3224" s="189" t="s">
        <v>143</v>
      </c>
      <c r="C3224" s="189">
        <v>0.38750000000000001</v>
      </c>
      <c r="D3224" s="189">
        <v>0.185</v>
      </c>
      <c r="E3224" s="189">
        <v>7.2499999999999995E-2</v>
      </c>
      <c r="F3224" s="189">
        <v>0.1525</v>
      </c>
      <c r="G3224" s="189">
        <v>0.1825</v>
      </c>
      <c r="H3224" s="189" t="s">
        <v>143</v>
      </c>
      <c r="I3224" s="189">
        <v>0.02</v>
      </c>
      <c r="J3224" s="188">
        <v>1</v>
      </c>
      <c r="K3224" s="190">
        <v>400</v>
      </c>
      <c r="L3224" s="94"/>
      <c r="M3224" s="189" t="s">
        <v>143</v>
      </c>
      <c r="N3224" s="189" t="s">
        <v>143</v>
      </c>
      <c r="O3224" s="189">
        <v>0.34100000000000003</v>
      </c>
      <c r="P3224" s="189">
        <v>0.436</v>
      </c>
      <c r="Q3224" s="189">
        <v>0.15</v>
      </c>
      <c r="R3224" s="189">
        <v>0.22600000000000001</v>
      </c>
      <c r="S3224" s="189">
        <v>5.0999999999999997E-2</v>
      </c>
      <c r="T3224" s="189">
        <v>0.10199999999999999</v>
      </c>
      <c r="U3224" s="189">
        <v>0.121</v>
      </c>
      <c r="V3224" s="189">
        <v>0.191</v>
      </c>
      <c r="W3224" s="189">
        <v>0.14799999999999999</v>
      </c>
      <c r="X3224" s="189">
        <v>0.223</v>
      </c>
      <c r="Y3224" s="189" t="s">
        <v>143</v>
      </c>
      <c r="Z3224" s="189" t="s">
        <v>143</v>
      </c>
      <c r="AA3224" s="189">
        <v>0.01</v>
      </c>
      <c r="AB3224" s="189">
        <v>3.9E-2</v>
      </c>
    </row>
    <row r="3225" spans="1:28" x14ac:dyDescent="0.25">
      <c r="A3225" s="94" t="s">
        <v>4738</v>
      </c>
      <c r="B3225" s="189" t="s">
        <v>143</v>
      </c>
      <c r="C3225" s="189">
        <v>0.22553191489361701</v>
      </c>
      <c r="D3225" s="189">
        <v>0.14680851063829786</v>
      </c>
      <c r="E3225" s="189">
        <v>0.10425531914893617</v>
      </c>
      <c r="F3225" s="189">
        <v>3.8297872340425532E-2</v>
      </c>
      <c r="G3225" s="189">
        <v>0.43617021276595747</v>
      </c>
      <c r="H3225" s="189">
        <v>4.2553191489361703E-3</v>
      </c>
      <c r="I3225" s="189">
        <v>4.4680851063829789E-2</v>
      </c>
      <c r="J3225" s="188">
        <v>1</v>
      </c>
      <c r="K3225" s="190">
        <v>470</v>
      </c>
      <c r="L3225" s="94"/>
      <c r="M3225" s="189" t="s">
        <v>143</v>
      </c>
      <c r="N3225" s="189" t="s">
        <v>143</v>
      </c>
      <c r="O3225" s="189">
        <v>0.19</v>
      </c>
      <c r="P3225" s="189">
        <v>0.26500000000000001</v>
      </c>
      <c r="Q3225" s="189">
        <v>0.11799999999999999</v>
      </c>
      <c r="R3225" s="189">
        <v>0.182</v>
      </c>
      <c r="S3225" s="189">
        <v>0.08</v>
      </c>
      <c r="T3225" s="189">
        <v>0.13500000000000001</v>
      </c>
      <c r="U3225" s="189">
        <v>2.4E-2</v>
      </c>
      <c r="V3225" s="189">
        <v>0.06</v>
      </c>
      <c r="W3225" s="189">
        <v>0.39200000000000002</v>
      </c>
      <c r="X3225" s="189">
        <v>0.48099999999999998</v>
      </c>
      <c r="Y3225" s="189">
        <v>1E-3</v>
      </c>
      <c r="Z3225" s="189">
        <v>1.4999999999999999E-2</v>
      </c>
      <c r="AA3225" s="189">
        <v>2.9000000000000001E-2</v>
      </c>
      <c r="AB3225" s="189">
        <v>6.7000000000000004E-2</v>
      </c>
    </row>
    <row r="3226" spans="1:28" x14ac:dyDescent="0.25">
      <c r="A3226" s="94" t="s">
        <v>4739</v>
      </c>
      <c r="B3226" s="189" t="s">
        <v>143</v>
      </c>
      <c r="C3226" s="189">
        <v>0.43623000432338954</v>
      </c>
      <c r="D3226" s="189">
        <v>0.36748811067877218</v>
      </c>
      <c r="E3226" s="189">
        <v>8.7764807609165579E-2</v>
      </c>
      <c r="F3226" s="189">
        <v>1.340250756593169E-2</v>
      </c>
      <c r="G3226" s="189">
        <v>5.7068741893644616E-2</v>
      </c>
      <c r="H3226" s="189">
        <v>1.2970168612191958E-3</v>
      </c>
      <c r="I3226" s="189">
        <v>3.6748811067877217E-2</v>
      </c>
      <c r="J3226" s="188">
        <v>1</v>
      </c>
      <c r="K3226" s="190">
        <v>2313</v>
      </c>
      <c r="L3226" s="94"/>
      <c r="M3226" s="189" t="s">
        <v>143</v>
      </c>
      <c r="N3226" s="189" t="s">
        <v>143</v>
      </c>
      <c r="O3226" s="189">
        <v>0.41599999999999998</v>
      </c>
      <c r="P3226" s="189">
        <v>0.45700000000000002</v>
      </c>
      <c r="Q3226" s="189">
        <v>0.34799999999999998</v>
      </c>
      <c r="R3226" s="189">
        <v>0.38700000000000001</v>
      </c>
      <c r="S3226" s="189">
        <v>7.6999999999999999E-2</v>
      </c>
      <c r="T3226" s="189">
        <v>0.1</v>
      </c>
      <c r="U3226" s="189">
        <v>8.9999999999999993E-3</v>
      </c>
      <c r="V3226" s="189">
        <v>1.9E-2</v>
      </c>
      <c r="W3226" s="189">
        <v>4.8000000000000001E-2</v>
      </c>
      <c r="X3226" s="189">
        <v>6.7000000000000004E-2</v>
      </c>
      <c r="Y3226" s="189">
        <v>0</v>
      </c>
      <c r="Z3226" s="189">
        <v>4.0000000000000001E-3</v>
      </c>
      <c r="AA3226" s="189">
        <v>0.03</v>
      </c>
      <c r="AB3226" s="189">
        <v>4.4999999999999998E-2</v>
      </c>
    </row>
    <row r="3227" spans="1:28" x14ac:dyDescent="0.25">
      <c r="A3227" s="94" t="s">
        <v>4740</v>
      </c>
      <c r="B3227" s="189" t="s">
        <v>143</v>
      </c>
      <c r="C3227" s="189">
        <v>0.48395061728395061</v>
      </c>
      <c r="D3227" s="189">
        <v>0.31111111111111112</v>
      </c>
      <c r="E3227" s="189">
        <v>6.6666666666666666E-2</v>
      </c>
      <c r="F3227" s="189">
        <v>2.2222222222222223E-2</v>
      </c>
      <c r="G3227" s="189">
        <v>6.6666666666666666E-2</v>
      </c>
      <c r="H3227" s="189">
        <v>2.4691358024691358E-3</v>
      </c>
      <c r="I3227" s="189">
        <v>4.6913580246913583E-2</v>
      </c>
      <c r="J3227" s="188">
        <v>1</v>
      </c>
      <c r="K3227" s="190">
        <v>405</v>
      </c>
      <c r="L3227" s="94"/>
      <c r="M3227" s="189" t="s">
        <v>143</v>
      </c>
      <c r="N3227" s="189" t="s">
        <v>143</v>
      </c>
      <c r="O3227" s="189">
        <v>0.436</v>
      </c>
      <c r="P3227" s="189">
        <v>0.53300000000000003</v>
      </c>
      <c r="Q3227" s="189">
        <v>0.26800000000000002</v>
      </c>
      <c r="R3227" s="189">
        <v>0.35799999999999998</v>
      </c>
      <c r="S3227" s="189">
        <v>4.5999999999999999E-2</v>
      </c>
      <c r="T3227" s="189">
        <v>9.5000000000000001E-2</v>
      </c>
      <c r="U3227" s="189">
        <v>1.2E-2</v>
      </c>
      <c r="V3227" s="189">
        <v>4.2000000000000003E-2</v>
      </c>
      <c r="W3227" s="189">
        <v>4.5999999999999999E-2</v>
      </c>
      <c r="X3227" s="189">
        <v>9.5000000000000001E-2</v>
      </c>
      <c r="Y3227" s="189">
        <v>0</v>
      </c>
      <c r="Z3227" s="189">
        <v>1.4E-2</v>
      </c>
      <c r="AA3227" s="189">
        <v>0.03</v>
      </c>
      <c r="AB3227" s="189">
        <v>7.1999999999999995E-2</v>
      </c>
    </row>
    <row r="3228" spans="1:28" x14ac:dyDescent="0.25">
      <c r="A3228" s="94" t="s">
        <v>4741</v>
      </c>
      <c r="B3228" s="189">
        <v>5.9685398959786883E-2</v>
      </c>
      <c r="C3228" s="189">
        <v>0.34086007865026008</v>
      </c>
      <c r="D3228" s="189">
        <v>0.26433464417100089</v>
      </c>
      <c r="E3228" s="189">
        <v>8.9337815552454652E-2</v>
      </c>
      <c r="F3228" s="189">
        <v>1.3034377774958772E-2</v>
      </c>
      <c r="G3228" s="189">
        <v>0.1993530381834327</v>
      </c>
      <c r="H3228" s="189">
        <v>1.9979703158695926E-3</v>
      </c>
      <c r="I3228" s="189">
        <v>3.1396676392236457E-2</v>
      </c>
      <c r="J3228" s="188">
        <v>0.99999999999999989</v>
      </c>
      <c r="K3228" s="190">
        <v>31532</v>
      </c>
      <c r="L3228" s="94"/>
      <c r="M3228" s="189">
        <v>5.7000000000000002E-2</v>
      </c>
      <c r="N3228" s="189">
        <v>6.2E-2</v>
      </c>
      <c r="O3228" s="189">
        <v>0.33600000000000002</v>
      </c>
      <c r="P3228" s="189">
        <v>0.34599999999999997</v>
      </c>
      <c r="Q3228" s="189">
        <v>0.25900000000000001</v>
      </c>
      <c r="R3228" s="189">
        <v>0.26900000000000002</v>
      </c>
      <c r="S3228" s="189">
        <v>8.5999999999999993E-2</v>
      </c>
      <c r="T3228" s="189">
        <v>9.2999999999999999E-2</v>
      </c>
      <c r="U3228" s="189">
        <v>1.2E-2</v>
      </c>
      <c r="V3228" s="189">
        <v>1.4E-2</v>
      </c>
      <c r="W3228" s="189">
        <v>0.19500000000000001</v>
      </c>
      <c r="X3228" s="189">
        <v>0.20399999999999999</v>
      </c>
      <c r="Y3228" s="189">
        <v>2E-3</v>
      </c>
      <c r="Z3228" s="189">
        <v>3.0000000000000001E-3</v>
      </c>
      <c r="AA3228" s="189">
        <v>0.03</v>
      </c>
      <c r="AB3228" s="189">
        <v>3.3000000000000002E-2</v>
      </c>
    </row>
    <row r="3229" spans="1:28" x14ac:dyDescent="0.25">
      <c r="A3229" s="94" t="s">
        <v>4742</v>
      </c>
      <c r="B3229" s="189" t="s">
        <v>143</v>
      </c>
      <c r="C3229" s="189">
        <v>0.47039106145251397</v>
      </c>
      <c r="D3229" s="189">
        <v>0.2335195530726257</v>
      </c>
      <c r="E3229" s="189">
        <v>8.9385474860335198E-2</v>
      </c>
      <c r="F3229" s="189">
        <v>2.2346368715083797E-3</v>
      </c>
      <c r="G3229" s="189">
        <v>0.1787709497206704</v>
      </c>
      <c r="H3229" s="189">
        <v>3.3519553072625698E-3</v>
      </c>
      <c r="I3229" s="189">
        <v>2.23463687150838E-2</v>
      </c>
      <c r="J3229" s="188">
        <v>1.0000000000000002</v>
      </c>
      <c r="K3229" s="190">
        <v>895</v>
      </c>
      <c r="L3229" s="94"/>
      <c r="M3229" s="189" t="s">
        <v>143</v>
      </c>
      <c r="N3229" s="189" t="s">
        <v>143</v>
      </c>
      <c r="O3229" s="189">
        <v>0.438</v>
      </c>
      <c r="P3229" s="189">
        <v>0.503</v>
      </c>
      <c r="Q3229" s="189">
        <v>0.20699999999999999</v>
      </c>
      <c r="R3229" s="189">
        <v>0.26200000000000001</v>
      </c>
      <c r="S3229" s="189">
        <v>7.1999999999999995E-2</v>
      </c>
      <c r="T3229" s="189">
        <v>0.11</v>
      </c>
      <c r="U3229" s="189">
        <v>1E-3</v>
      </c>
      <c r="V3229" s="189">
        <v>8.0000000000000002E-3</v>
      </c>
      <c r="W3229" s="189">
        <v>0.155</v>
      </c>
      <c r="X3229" s="189">
        <v>0.20499999999999999</v>
      </c>
      <c r="Y3229" s="189">
        <v>1E-3</v>
      </c>
      <c r="Z3229" s="189">
        <v>0.01</v>
      </c>
      <c r="AA3229" s="189">
        <v>1.4999999999999999E-2</v>
      </c>
      <c r="AB3229" s="189">
        <v>3.4000000000000002E-2</v>
      </c>
    </row>
    <row r="3230" spans="1:28" x14ac:dyDescent="0.25">
      <c r="A3230" s="94" t="s">
        <v>4743</v>
      </c>
      <c r="B3230" s="189" t="s">
        <v>143</v>
      </c>
      <c r="C3230" s="189">
        <v>9.4104308390022678E-2</v>
      </c>
      <c r="D3230" s="189">
        <v>0.24149659863945577</v>
      </c>
      <c r="E3230" s="189">
        <v>6.9160997732426302E-2</v>
      </c>
      <c r="F3230" s="189">
        <v>5.6689342403628117E-3</v>
      </c>
      <c r="G3230" s="189">
        <v>0.52494331065759636</v>
      </c>
      <c r="H3230" s="189">
        <v>1.5873015873015872E-2</v>
      </c>
      <c r="I3230" s="189">
        <v>4.8752834467120185E-2</v>
      </c>
      <c r="J3230" s="188">
        <v>1</v>
      </c>
      <c r="K3230" s="190">
        <v>882</v>
      </c>
      <c r="L3230" s="94"/>
      <c r="M3230" s="189" t="s">
        <v>143</v>
      </c>
      <c r="N3230" s="189" t="s">
        <v>143</v>
      </c>
      <c r="O3230" s="189">
        <v>7.6999999999999999E-2</v>
      </c>
      <c r="P3230" s="189">
        <v>0.115</v>
      </c>
      <c r="Q3230" s="189">
        <v>0.214</v>
      </c>
      <c r="R3230" s="189">
        <v>0.27100000000000002</v>
      </c>
      <c r="S3230" s="189">
        <v>5.3999999999999999E-2</v>
      </c>
      <c r="T3230" s="189">
        <v>8.7999999999999995E-2</v>
      </c>
      <c r="U3230" s="189">
        <v>2E-3</v>
      </c>
      <c r="V3230" s="189">
        <v>1.2999999999999999E-2</v>
      </c>
      <c r="W3230" s="189">
        <v>0.49199999999999999</v>
      </c>
      <c r="X3230" s="189">
        <v>0.55800000000000005</v>
      </c>
      <c r="Y3230" s="189">
        <v>8.9999999999999993E-3</v>
      </c>
      <c r="Z3230" s="189">
        <v>2.5999999999999999E-2</v>
      </c>
      <c r="AA3230" s="189">
        <v>3.5999999999999997E-2</v>
      </c>
      <c r="AB3230" s="189">
        <v>6.5000000000000002E-2</v>
      </c>
    </row>
    <row r="3231" spans="1:28" x14ac:dyDescent="0.25">
      <c r="A3231" s="94" t="s">
        <v>4744</v>
      </c>
      <c r="B3231" s="189">
        <v>0.32203907203907206</v>
      </c>
      <c r="C3231" s="189">
        <v>2.442002442002442E-3</v>
      </c>
      <c r="D3231" s="189">
        <v>0.53418803418803418</v>
      </c>
      <c r="E3231" s="189">
        <v>2.5946275946275948E-2</v>
      </c>
      <c r="F3231" s="189">
        <v>7.8144078144078144E-2</v>
      </c>
      <c r="G3231" s="189">
        <v>7.020757020757021E-3</v>
      </c>
      <c r="H3231" s="189" t="s">
        <v>143</v>
      </c>
      <c r="I3231" s="189">
        <v>3.021978021978022E-2</v>
      </c>
      <c r="J3231" s="188">
        <v>1</v>
      </c>
      <c r="K3231" s="190">
        <v>3276</v>
      </c>
      <c r="L3231" s="94"/>
      <c r="M3231" s="189">
        <v>0.30599999999999999</v>
      </c>
      <c r="N3231" s="189">
        <v>0.33800000000000002</v>
      </c>
      <c r="O3231" s="189">
        <v>1E-3</v>
      </c>
      <c r="P3231" s="189">
        <v>5.0000000000000001E-3</v>
      </c>
      <c r="Q3231" s="189">
        <v>0.51700000000000002</v>
      </c>
      <c r="R3231" s="189">
        <v>0.55100000000000005</v>
      </c>
      <c r="S3231" s="189">
        <v>2.1000000000000001E-2</v>
      </c>
      <c r="T3231" s="189">
        <v>3.2000000000000001E-2</v>
      </c>
      <c r="U3231" s="189">
        <v>6.9000000000000006E-2</v>
      </c>
      <c r="V3231" s="189">
        <v>8.7999999999999995E-2</v>
      </c>
      <c r="W3231" s="189">
        <v>5.0000000000000001E-3</v>
      </c>
      <c r="X3231" s="189">
        <v>1.0999999999999999E-2</v>
      </c>
      <c r="Y3231" s="189" t="s">
        <v>143</v>
      </c>
      <c r="Z3231" s="189" t="s">
        <v>143</v>
      </c>
      <c r="AA3231" s="189">
        <v>2.5000000000000001E-2</v>
      </c>
      <c r="AB3231" s="189">
        <v>3.6999999999999998E-2</v>
      </c>
    </row>
    <row r="3232" spans="1:28" x14ac:dyDescent="0.25">
      <c r="A3232" s="94" t="s">
        <v>4745</v>
      </c>
      <c r="B3232" s="189">
        <v>9.0812814402965319E-2</v>
      </c>
      <c r="C3232" s="189">
        <v>0.3272438443208896</v>
      </c>
      <c r="D3232" s="189">
        <v>0.21763304209690229</v>
      </c>
      <c r="E3232" s="189">
        <v>7.9957638337304737E-2</v>
      </c>
      <c r="F3232" s="189">
        <v>1.9327508604712735E-2</v>
      </c>
      <c r="G3232" s="189">
        <v>0.23510722795869737</v>
      </c>
      <c r="H3232" s="189">
        <v>7.9428117553613975E-4</v>
      </c>
      <c r="I3232" s="189">
        <v>2.9123643102991793E-2</v>
      </c>
      <c r="J3232" s="188">
        <v>1</v>
      </c>
      <c r="K3232" s="190">
        <v>3777</v>
      </c>
      <c r="L3232" s="94"/>
      <c r="M3232" s="189">
        <v>8.2000000000000003E-2</v>
      </c>
      <c r="N3232" s="189">
        <v>0.1</v>
      </c>
      <c r="O3232" s="189">
        <v>0.312</v>
      </c>
      <c r="P3232" s="189">
        <v>0.34200000000000003</v>
      </c>
      <c r="Q3232" s="189">
        <v>0.20499999999999999</v>
      </c>
      <c r="R3232" s="189">
        <v>0.23100000000000001</v>
      </c>
      <c r="S3232" s="189">
        <v>7.1999999999999995E-2</v>
      </c>
      <c r="T3232" s="189">
        <v>8.8999999999999996E-2</v>
      </c>
      <c r="U3232" s="189">
        <v>1.4999999999999999E-2</v>
      </c>
      <c r="V3232" s="189">
        <v>2.4E-2</v>
      </c>
      <c r="W3232" s="189">
        <v>0.222</v>
      </c>
      <c r="X3232" s="189">
        <v>0.249</v>
      </c>
      <c r="Y3232" s="189">
        <v>0</v>
      </c>
      <c r="Z3232" s="189">
        <v>2E-3</v>
      </c>
      <c r="AA3232" s="189">
        <v>2.4E-2</v>
      </c>
      <c r="AB3232" s="189">
        <v>3.5000000000000003E-2</v>
      </c>
    </row>
    <row r="3233" spans="1:28" x14ac:dyDescent="0.25">
      <c r="A3233" s="94" t="s">
        <v>4746</v>
      </c>
      <c r="B3233" s="189">
        <v>0.30853709075839203</v>
      </c>
      <c r="C3233" s="189">
        <v>0.52092830501450471</v>
      </c>
      <c r="D3233" s="189">
        <v>8.0190634065478661E-2</v>
      </c>
      <c r="E3233" s="189">
        <v>2.1757148777455451E-2</v>
      </c>
      <c r="F3233" s="189">
        <v>8.2884376295068376E-4</v>
      </c>
      <c r="G3233" s="189">
        <v>3.937007874015748E-2</v>
      </c>
      <c r="H3233" s="189">
        <v>1.4504765851636966E-3</v>
      </c>
      <c r="I3233" s="189">
        <v>2.6937422295897222E-2</v>
      </c>
      <c r="J3233" s="188">
        <v>1</v>
      </c>
      <c r="K3233" s="190">
        <v>4826</v>
      </c>
      <c r="L3233" s="94"/>
      <c r="M3233" s="189">
        <v>0.29599999999999999</v>
      </c>
      <c r="N3233" s="189">
        <v>0.32200000000000001</v>
      </c>
      <c r="O3233" s="189">
        <v>0.50700000000000001</v>
      </c>
      <c r="P3233" s="189">
        <v>0.53500000000000003</v>
      </c>
      <c r="Q3233" s="189">
        <v>7.2999999999999995E-2</v>
      </c>
      <c r="R3233" s="189">
        <v>8.7999999999999995E-2</v>
      </c>
      <c r="S3233" s="189">
        <v>1.7999999999999999E-2</v>
      </c>
      <c r="T3233" s="189">
        <v>2.5999999999999999E-2</v>
      </c>
      <c r="U3233" s="189">
        <v>0</v>
      </c>
      <c r="V3233" s="189">
        <v>2E-3</v>
      </c>
      <c r="W3233" s="189">
        <v>3.4000000000000002E-2</v>
      </c>
      <c r="X3233" s="189">
        <v>4.4999999999999998E-2</v>
      </c>
      <c r="Y3233" s="189">
        <v>1E-3</v>
      </c>
      <c r="Z3233" s="189">
        <v>3.0000000000000001E-3</v>
      </c>
      <c r="AA3233" s="189">
        <v>2.3E-2</v>
      </c>
      <c r="AB3233" s="189">
        <v>3.2000000000000001E-2</v>
      </c>
    </row>
    <row r="3234" spans="1:28" x14ac:dyDescent="0.25">
      <c r="A3234" s="94" t="s">
        <v>4747</v>
      </c>
      <c r="B3234" s="189" t="s">
        <v>143</v>
      </c>
      <c r="C3234" s="189">
        <v>0.24864864864864866</v>
      </c>
      <c r="D3234" s="189">
        <v>0.35135135135135137</v>
      </c>
      <c r="E3234" s="189">
        <v>0.15567567567567567</v>
      </c>
      <c r="F3234" s="189">
        <v>7.5675675675675675E-3</v>
      </c>
      <c r="G3234" s="189">
        <v>0.20540540540540542</v>
      </c>
      <c r="H3234" s="189">
        <v>2.1621621621621622E-3</v>
      </c>
      <c r="I3234" s="189">
        <v>2.9189189189189189E-2</v>
      </c>
      <c r="J3234" s="188">
        <v>1</v>
      </c>
      <c r="K3234" s="190">
        <v>925</v>
      </c>
      <c r="L3234" s="94"/>
      <c r="M3234" s="189" t="s">
        <v>143</v>
      </c>
      <c r="N3234" s="189" t="s">
        <v>143</v>
      </c>
      <c r="O3234" s="189">
        <v>0.222</v>
      </c>
      <c r="P3234" s="189">
        <v>0.27800000000000002</v>
      </c>
      <c r="Q3234" s="189">
        <v>0.32100000000000001</v>
      </c>
      <c r="R3234" s="189">
        <v>0.38300000000000001</v>
      </c>
      <c r="S3234" s="189">
        <v>0.13400000000000001</v>
      </c>
      <c r="T3234" s="189">
        <v>0.18</v>
      </c>
      <c r="U3234" s="189">
        <v>4.0000000000000001E-3</v>
      </c>
      <c r="V3234" s="189">
        <v>1.6E-2</v>
      </c>
      <c r="W3234" s="189">
        <v>0.18099999999999999</v>
      </c>
      <c r="X3234" s="189">
        <v>0.23300000000000001</v>
      </c>
      <c r="Y3234" s="189">
        <v>1E-3</v>
      </c>
      <c r="Z3234" s="189">
        <v>8.0000000000000002E-3</v>
      </c>
      <c r="AA3234" s="189">
        <v>0.02</v>
      </c>
      <c r="AB3234" s="189">
        <v>4.2000000000000003E-2</v>
      </c>
    </row>
    <row r="3235" spans="1:28" x14ac:dyDescent="0.25">
      <c r="A3235" s="94" t="s">
        <v>4748</v>
      </c>
      <c r="B3235" s="189" t="s">
        <v>143</v>
      </c>
      <c r="C3235" s="189">
        <v>0.23627501282709082</v>
      </c>
      <c r="D3235" s="189">
        <v>0.237044638276039</v>
      </c>
      <c r="E3235" s="189">
        <v>0.13263211903540276</v>
      </c>
      <c r="F3235" s="189">
        <v>1.3853258081067214E-2</v>
      </c>
      <c r="G3235" s="189">
        <v>0.34120061570035914</v>
      </c>
      <c r="H3235" s="189">
        <v>2.3088763468445358E-3</v>
      </c>
      <c r="I3235" s="189">
        <v>3.668547973319651E-2</v>
      </c>
      <c r="J3235" s="188">
        <v>0.99999999999999978</v>
      </c>
      <c r="K3235" s="190">
        <v>3898</v>
      </c>
      <c r="L3235" s="94"/>
      <c r="M3235" s="189" t="s">
        <v>143</v>
      </c>
      <c r="N3235" s="189" t="s">
        <v>143</v>
      </c>
      <c r="O3235" s="189">
        <v>0.223</v>
      </c>
      <c r="P3235" s="189">
        <v>0.25</v>
      </c>
      <c r="Q3235" s="189">
        <v>0.224</v>
      </c>
      <c r="R3235" s="189">
        <v>0.251</v>
      </c>
      <c r="S3235" s="189">
        <v>0.122</v>
      </c>
      <c r="T3235" s="189">
        <v>0.14399999999999999</v>
      </c>
      <c r="U3235" s="189">
        <v>1.0999999999999999E-2</v>
      </c>
      <c r="V3235" s="189">
        <v>1.7999999999999999E-2</v>
      </c>
      <c r="W3235" s="189">
        <v>0.32600000000000001</v>
      </c>
      <c r="X3235" s="189">
        <v>0.35599999999999998</v>
      </c>
      <c r="Y3235" s="189">
        <v>1E-3</v>
      </c>
      <c r="Z3235" s="189">
        <v>4.0000000000000001E-3</v>
      </c>
      <c r="AA3235" s="189">
        <v>3.1E-2</v>
      </c>
      <c r="AB3235" s="189">
        <v>4.2999999999999997E-2</v>
      </c>
    </row>
    <row r="3236" spans="1:28" x14ac:dyDescent="0.25">
      <c r="A3236" s="94" t="s">
        <v>4749</v>
      </c>
      <c r="B3236" s="189" t="s">
        <v>143</v>
      </c>
      <c r="C3236" s="189">
        <v>0.63130434782608691</v>
      </c>
      <c r="D3236" s="189">
        <v>0.23826086956521739</v>
      </c>
      <c r="E3236" s="189">
        <v>4.4347826086956518E-2</v>
      </c>
      <c r="F3236" s="189">
        <v>1.7391304347826088E-3</v>
      </c>
      <c r="G3236" s="189">
        <v>2.3478260869565216E-2</v>
      </c>
      <c r="H3236" s="189" t="s">
        <v>143</v>
      </c>
      <c r="I3236" s="189">
        <v>6.0869565217391307E-2</v>
      </c>
      <c r="J3236" s="188">
        <v>0.99999999999999989</v>
      </c>
      <c r="K3236" s="190">
        <v>1150</v>
      </c>
      <c r="L3236" s="94"/>
      <c r="M3236" s="189" t="s">
        <v>143</v>
      </c>
      <c r="N3236" s="189" t="s">
        <v>143</v>
      </c>
      <c r="O3236" s="189">
        <v>0.60299999999999998</v>
      </c>
      <c r="P3236" s="189">
        <v>0.65900000000000003</v>
      </c>
      <c r="Q3236" s="189">
        <v>0.215</v>
      </c>
      <c r="R3236" s="189">
        <v>0.26400000000000001</v>
      </c>
      <c r="S3236" s="189">
        <v>3.4000000000000002E-2</v>
      </c>
      <c r="T3236" s="189">
        <v>5.8000000000000003E-2</v>
      </c>
      <c r="U3236" s="189">
        <v>0</v>
      </c>
      <c r="V3236" s="189">
        <v>6.0000000000000001E-3</v>
      </c>
      <c r="W3236" s="189">
        <v>1.6E-2</v>
      </c>
      <c r="X3236" s="189">
        <v>3.4000000000000002E-2</v>
      </c>
      <c r="Y3236" s="189" t="s">
        <v>143</v>
      </c>
      <c r="Z3236" s="189" t="s">
        <v>143</v>
      </c>
      <c r="AA3236" s="189">
        <v>4.8000000000000001E-2</v>
      </c>
      <c r="AB3236" s="189">
        <v>7.5999999999999998E-2</v>
      </c>
    </row>
    <row r="3237" spans="1:28" x14ac:dyDescent="0.25">
      <c r="A3237" s="94" t="s">
        <v>4750</v>
      </c>
      <c r="B3237" s="189" t="s">
        <v>143</v>
      </c>
      <c r="C3237" s="189">
        <v>0.23679727427597955</v>
      </c>
      <c r="D3237" s="189">
        <v>0.34497444633730834</v>
      </c>
      <c r="E3237" s="189">
        <v>0.11413969335604771</v>
      </c>
      <c r="F3237" s="189">
        <v>6.8143100511073255E-3</v>
      </c>
      <c r="G3237" s="189">
        <v>0.26575809199318567</v>
      </c>
      <c r="H3237" s="189" t="s">
        <v>143</v>
      </c>
      <c r="I3237" s="189">
        <v>3.1516183986371377E-2</v>
      </c>
      <c r="J3237" s="188">
        <v>0.99999999999999989</v>
      </c>
      <c r="K3237" s="190">
        <v>1174</v>
      </c>
      <c r="L3237" s="94"/>
      <c r="M3237" s="189" t="s">
        <v>143</v>
      </c>
      <c r="N3237" s="189" t="s">
        <v>143</v>
      </c>
      <c r="O3237" s="189">
        <v>0.21299999999999999</v>
      </c>
      <c r="P3237" s="189">
        <v>0.26200000000000001</v>
      </c>
      <c r="Q3237" s="189">
        <v>0.318</v>
      </c>
      <c r="R3237" s="189">
        <v>0.373</v>
      </c>
      <c r="S3237" s="189">
        <v>9.7000000000000003E-2</v>
      </c>
      <c r="T3237" s="189">
        <v>0.13400000000000001</v>
      </c>
      <c r="U3237" s="189">
        <v>3.0000000000000001E-3</v>
      </c>
      <c r="V3237" s="189">
        <v>1.2999999999999999E-2</v>
      </c>
      <c r="W3237" s="189">
        <v>0.24099999999999999</v>
      </c>
      <c r="X3237" s="189">
        <v>0.29199999999999998</v>
      </c>
      <c r="Y3237" s="189" t="s">
        <v>143</v>
      </c>
      <c r="Z3237" s="189" t="s">
        <v>143</v>
      </c>
      <c r="AA3237" s="189">
        <v>2.3E-2</v>
      </c>
      <c r="AB3237" s="189">
        <v>4.2999999999999997E-2</v>
      </c>
    </row>
    <row r="3238" spans="1:28" x14ac:dyDescent="0.25">
      <c r="A3238" s="94" t="s">
        <v>4751</v>
      </c>
      <c r="B3238" s="189" t="s">
        <v>143</v>
      </c>
      <c r="C3238" s="189">
        <v>0.41116173120728927</v>
      </c>
      <c r="D3238" s="189">
        <v>0.21753986332574032</v>
      </c>
      <c r="E3238" s="189">
        <v>6.9476082004555809E-2</v>
      </c>
      <c r="F3238" s="189">
        <v>7.0615034168564919E-2</v>
      </c>
      <c r="G3238" s="189">
        <v>0.21184510250569477</v>
      </c>
      <c r="H3238" s="189" t="s">
        <v>143</v>
      </c>
      <c r="I3238" s="189">
        <v>1.9362186788154899E-2</v>
      </c>
      <c r="J3238" s="188">
        <v>1</v>
      </c>
      <c r="K3238" s="190">
        <v>878</v>
      </c>
      <c r="L3238" s="94"/>
      <c r="M3238" s="189" t="s">
        <v>143</v>
      </c>
      <c r="N3238" s="189" t="s">
        <v>143</v>
      </c>
      <c r="O3238" s="189">
        <v>0.379</v>
      </c>
      <c r="P3238" s="189">
        <v>0.44400000000000001</v>
      </c>
      <c r="Q3238" s="189">
        <v>0.192</v>
      </c>
      <c r="R3238" s="189">
        <v>0.246</v>
      </c>
      <c r="S3238" s="189">
        <v>5.3999999999999999E-2</v>
      </c>
      <c r="T3238" s="189">
        <v>8.7999999999999995E-2</v>
      </c>
      <c r="U3238" s="189">
        <v>5.5E-2</v>
      </c>
      <c r="V3238" s="189">
        <v>8.8999999999999996E-2</v>
      </c>
      <c r="W3238" s="189">
        <v>0.186</v>
      </c>
      <c r="X3238" s="189">
        <v>0.24</v>
      </c>
      <c r="Y3238" s="189" t="s">
        <v>143</v>
      </c>
      <c r="Z3238" s="189" t="s">
        <v>143</v>
      </c>
      <c r="AA3238" s="189">
        <v>1.2E-2</v>
      </c>
      <c r="AB3238" s="189">
        <v>3.1E-2</v>
      </c>
    </row>
    <row r="3239" spans="1:28" x14ac:dyDescent="0.25">
      <c r="A3239" s="94" t="s">
        <v>4752</v>
      </c>
      <c r="B3239" s="189" t="s">
        <v>143</v>
      </c>
      <c r="C3239" s="189">
        <v>0.152</v>
      </c>
      <c r="D3239" s="189">
        <v>0.25828571428571429</v>
      </c>
      <c r="E3239" s="189">
        <v>9.4857142857142862E-2</v>
      </c>
      <c r="F3239" s="189">
        <v>2.1714285714285714E-2</v>
      </c>
      <c r="G3239" s="189">
        <v>0.44</v>
      </c>
      <c r="H3239" s="189">
        <v>2.2857142857142859E-3</v>
      </c>
      <c r="I3239" s="189">
        <v>3.0857142857142857E-2</v>
      </c>
      <c r="J3239" s="188">
        <v>1</v>
      </c>
      <c r="K3239" s="190">
        <v>875</v>
      </c>
      <c r="L3239" s="94"/>
      <c r="M3239" s="189" t="s">
        <v>143</v>
      </c>
      <c r="N3239" s="189" t="s">
        <v>143</v>
      </c>
      <c r="O3239" s="189">
        <v>0.13</v>
      </c>
      <c r="P3239" s="189">
        <v>0.17699999999999999</v>
      </c>
      <c r="Q3239" s="189">
        <v>0.23</v>
      </c>
      <c r="R3239" s="189">
        <v>0.28799999999999998</v>
      </c>
      <c r="S3239" s="189">
        <v>7.6999999999999999E-2</v>
      </c>
      <c r="T3239" s="189">
        <v>0.11600000000000001</v>
      </c>
      <c r="U3239" s="189">
        <v>1.4E-2</v>
      </c>
      <c r="V3239" s="189">
        <v>3.4000000000000002E-2</v>
      </c>
      <c r="W3239" s="189">
        <v>0.40699999999999997</v>
      </c>
      <c r="X3239" s="189">
        <v>0.47299999999999998</v>
      </c>
      <c r="Y3239" s="189">
        <v>1E-3</v>
      </c>
      <c r="Z3239" s="189">
        <v>8.0000000000000002E-3</v>
      </c>
      <c r="AA3239" s="189">
        <v>2.1000000000000001E-2</v>
      </c>
      <c r="AB3239" s="189">
        <v>4.4999999999999998E-2</v>
      </c>
    </row>
    <row r="3240" spans="1:28" x14ac:dyDescent="0.25">
      <c r="A3240" s="94" t="s">
        <v>4753</v>
      </c>
      <c r="B3240" s="189" t="s">
        <v>143</v>
      </c>
      <c r="C3240" s="189">
        <v>0.42487167522165187</v>
      </c>
      <c r="D3240" s="189">
        <v>0.39850676621558562</v>
      </c>
      <c r="E3240" s="189">
        <v>6.74288380774615E-2</v>
      </c>
      <c r="F3240" s="189">
        <v>9.7993467102193196E-3</v>
      </c>
      <c r="G3240" s="189">
        <v>6.4162389174055062E-2</v>
      </c>
      <c r="H3240" s="189">
        <v>6.9995333644423707E-4</v>
      </c>
      <c r="I3240" s="189">
        <v>3.453103126458236E-2</v>
      </c>
      <c r="J3240" s="188">
        <v>0.99999999999999989</v>
      </c>
      <c r="K3240" s="190">
        <v>4286</v>
      </c>
      <c r="L3240" s="94"/>
      <c r="M3240" s="189" t="s">
        <v>143</v>
      </c>
      <c r="N3240" s="189" t="s">
        <v>143</v>
      </c>
      <c r="O3240" s="189">
        <v>0.41</v>
      </c>
      <c r="P3240" s="189">
        <v>0.44</v>
      </c>
      <c r="Q3240" s="189">
        <v>0.38400000000000001</v>
      </c>
      <c r="R3240" s="189">
        <v>0.41299999999999998</v>
      </c>
      <c r="S3240" s="189">
        <v>0.06</v>
      </c>
      <c r="T3240" s="189">
        <v>7.4999999999999997E-2</v>
      </c>
      <c r="U3240" s="189">
        <v>7.0000000000000001E-3</v>
      </c>
      <c r="V3240" s="189">
        <v>1.2999999999999999E-2</v>
      </c>
      <c r="W3240" s="189">
        <v>5.7000000000000002E-2</v>
      </c>
      <c r="X3240" s="189">
        <v>7.1999999999999995E-2</v>
      </c>
      <c r="Y3240" s="189">
        <v>0</v>
      </c>
      <c r="Z3240" s="189">
        <v>2E-3</v>
      </c>
      <c r="AA3240" s="189">
        <v>2.9000000000000001E-2</v>
      </c>
      <c r="AB3240" s="189">
        <v>0.04</v>
      </c>
    </row>
    <row r="3241" spans="1:28" x14ac:dyDescent="0.25">
      <c r="A3241" s="94" t="s">
        <v>4754</v>
      </c>
      <c r="B3241" s="189" t="s">
        <v>143</v>
      </c>
      <c r="C3241" s="189">
        <v>0.46517119244391969</v>
      </c>
      <c r="D3241" s="189">
        <v>0.35773317591499409</v>
      </c>
      <c r="E3241" s="189">
        <v>5.5489964580873671E-2</v>
      </c>
      <c r="F3241" s="189">
        <v>8.2644628099173556E-3</v>
      </c>
      <c r="G3241" s="189">
        <v>8.9728453364816996E-2</v>
      </c>
      <c r="H3241" s="189">
        <v>1.1806375442739079E-3</v>
      </c>
      <c r="I3241" s="189">
        <v>2.2432113341204249E-2</v>
      </c>
      <c r="J3241" s="188">
        <v>0.99999999999999989</v>
      </c>
      <c r="K3241" s="190">
        <v>847</v>
      </c>
      <c r="L3241" s="94"/>
      <c r="M3241" s="189" t="s">
        <v>143</v>
      </c>
      <c r="N3241" s="189" t="s">
        <v>143</v>
      </c>
      <c r="O3241" s="189">
        <v>0.432</v>
      </c>
      <c r="P3241" s="189">
        <v>0.499</v>
      </c>
      <c r="Q3241" s="189">
        <v>0.32600000000000001</v>
      </c>
      <c r="R3241" s="189">
        <v>0.39100000000000001</v>
      </c>
      <c r="S3241" s="189">
        <v>4.2000000000000003E-2</v>
      </c>
      <c r="T3241" s="189">
        <v>7.2999999999999995E-2</v>
      </c>
      <c r="U3241" s="189">
        <v>4.0000000000000001E-3</v>
      </c>
      <c r="V3241" s="189">
        <v>1.7000000000000001E-2</v>
      </c>
      <c r="W3241" s="189">
        <v>7.1999999999999995E-2</v>
      </c>
      <c r="X3241" s="189">
        <v>0.111</v>
      </c>
      <c r="Y3241" s="189">
        <v>0</v>
      </c>
      <c r="Z3241" s="189">
        <v>7.0000000000000001E-3</v>
      </c>
      <c r="AA3241" s="189">
        <v>1.4E-2</v>
      </c>
      <c r="AB3241" s="189">
        <v>3.5000000000000003E-2</v>
      </c>
    </row>
    <row r="3242" spans="1:28" x14ac:dyDescent="0.25">
      <c r="A3242" s="94" t="s">
        <v>4755</v>
      </c>
      <c r="B3242" s="189">
        <v>5.2123256170473711E-2</v>
      </c>
      <c r="C3242" s="189">
        <v>0.3778936072359344</v>
      </c>
      <c r="D3242" s="189">
        <v>0.23064540855434615</v>
      </c>
      <c r="E3242" s="189">
        <v>7.5348765905258311E-2</v>
      </c>
      <c r="F3242" s="189">
        <v>1.2724206653380346E-2</v>
      </c>
      <c r="G3242" s="189">
        <v>0.22397669783841789</v>
      </c>
      <c r="H3242" s="189">
        <v>7.6651847309520157E-4</v>
      </c>
      <c r="I3242" s="189">
        <v>2.6521539169093975E-2</v>
      </c>
      <c r="J3242" s="188">
        <v>0.99999999999999989</v>
      </c>
      <c r="K3242" s="190">
        <v>13046</v>
      </c>
      <c r="L3242" s="94"/>
      <c r="M3242" s="189">
        <v>4.8000000000000001E-2</v>
      </c>
      <c r="N3242" s="189">
        <v>5.6000000000000001E-2</v>
      </c>
      <c r="O3242" s="189">
        <v>0.37</v>
      </c>
      <c r="P3242" s="189">
        <v>0.38600000000000001</v>
      </c>
      <c r="Q3242" s="189">
        <v>0.223</v>
      </c>
      <c r="R3242" s="189">
        <v>0.23799999999999999</v>
      </c>
      <c r="S3242" s="189">
        <v>7.0999999999999994E-2</v>
      </c>
      <c r="T3242" s="189">
        <v>0.08</v>
      </c>
      <c r="U3242" s="189">
        <v>1.0999999999999999E-2</v>
      </c>
      <c r="V3242" s="189">
        <v>1.4999999999999999E-2</v>
      </c>
      <c r="W3242" s="189">
        <v>0.217</v>
      </c>
      <c r="X3242" s="189">
        <v>0.23100000000000001</v>
      </c>
      <c r="Y3242" s="189">
        <v>0</v>
      </c>
      <c r="Z3242" s="189">
        <v>1E-3</v>
      </c>
      <c r="AA3242" s="189">
        <v>2.4E-2</v>
      </c>
      <c r="AB3242" s="189">
        <v>2.9000000000000001E-2</v>
      </c>
    </row>
    <row r="3243" spans="1:28" x14ac:dyDescent="0.25">
      <c r="A3243" s="94" t="s">
        <v>4756</v>
      </c>
      <c r="B3243" s="189" t="s">
        <v>143</v>
      </c>
      <c r="C3243" s="189">
        <v>0.47745358090185674</v>
      </c>
      <c r="D3243" s="189">
        <v>0.21750663129973474</v>
      </c>
      <c r="E3243" s="189">
        <v>6.8965517241379309E-2</v>
      </c>
      <c r="F3243" s="189">
        <v>5.3050397877984082E-3</v>
      </c>
      <c r="G3243" s="189">
        <v>0.20689655172413793</v>
      </c>
      <c r="H3243" s="189" t="s">
        <v>143</v>
      </c>
      <c r="I3243" s="189">
        <v>2.3872679045092837E-2</v>
      </c>
      <c r="J3243" s="188">
        <v>0.99999999999999989</v>
      </c>
      <c r="K3243" s="190">
        <v>377</v>
      </c>
      <c r="L3243" s="94"/>
      <c r="M3243" s="189" t="s">
        <v>143</v>
      </c>
      <c r="N3243" s="189" t="s">
        <v>143</v>
      </c>
      <c r="O3243" s="189">
        <v>0.42799999999999999</v>
      </c>
      <c r="P3243" s="189">
        <v>0.52800000000000002</v>
      </c>
      <c r="Q3243" s="189">
        <v>0.17899999999999999</v>
      </c>
      <c r="R3243" s="189">
        <v>0.26200000000000001</v>
      </c>
      <c r="S3243" s="189">
        <v>4.7E-2</v>
      </c>
      <c r="T3243" s="189">
        <v>9.9000000000000005E-2</v>
      </c>
      <c r="U3243" s="189">
        <v>1E-3</v>
      </c>
      <c r="V3243" s="189">
        <v>1.9E-2</v>
      </c>
      <c r="W3243" s="189">
        <v>0.16900000000000001</v>
      </c>
      <c r="X3243" s="189">
        <v>0.251</v>
      </c>
      <c r="Y3243" s="189" t="s">
        <v>143</v>
      </c>
      <c r="Z3243" s="189" t="s">
        <v>143</v>
      </c>
      <c r="AA3243" s="189">
        <v>1.2999999999999999E-2</v>
      </c>
      <c r="AB3243" s="189">
        <v>4.4999999999999998E-2</v>
      </c>
    </row>
    <row r="3244" spans="1:28" x14ac:dyDescent="0.25">
      <c r="A3244" s="94" t="s">
        <v>4757</v>
      </c>
      <c r="B3244" s="189" t="s">
        <v>143</v>
      </c>
      <c r="C3244" s="189">
        <v>0.1377245508982036</v>
      </c>
      <c r="D3244" s="189">
        <v>0.18562874251497005</v>
      </c>
      <c r="E3244" s="189">
        <v>3.8922155688622756E-2</v>
      </c>
      <c r="F3244" s="189">
        <v>8.9820359281437123E-3</v>
      </c>
      <c r="G3244" s="189">
        <v>0.58083832335329344</v>
      </c>
      <c r="H3244" s="189">
        <v>5.9880239520958087E-3</v>
      </c>
      <c r="I3244" s="189">
        <v>4.1916167664670656E-2</v>
      </c>
      <c r="J3244" s="188">
        <v>1</v>
      </c>
      <c r="K3244" s="190">
        <v>334</v>
      </c>
      <c r="L3244" s="94"/>
      <c r="M3244" s="189" t="s">
        <v>143</v>
      </c>
      <c r="N3244" s="189" t="s">
        <v>143</v>
      </c>
      <c r="O3244" s="189">
        <v>0.105</v>
      </c>
      <c r="P3244" s="189">
        <v>0.17899999999999999</v>
      </c>
      <c r="Q3244" s="189">
        <v>0.14799999999999999</v>
      </c>
      <c r="R3244" s="189">
        <v>0.23100000000000001</v>
      </c>
      <c r="S3244" s="189">
        <v>2.3E-2</v>
      </c>
      <c r="T3244" s="189">
        <v>6.5000000000000002E-2</v>
      </c>
      <c r="U3244" s="189">
        <v>3.0000000000000001E-3</v>
      </c>
      <c r="V3244" s="189">
        <v>2.5999999999999999E-2</v>
      </c>
      <c r="W3244" s="189">
        <v>0.52700000000000002</v>
      </c>
      <c r="X3244" s="189">
        <v>0.63300000000000001</v>
      </c>
      <c r="Y3244" s="189">
        <v>2E-3</v>
      </c>
      <c r="Z3244" s="189">
        <v>2.1999999999999999E-2</v>
      </c>
      <c r="AA3244" s="189">
        <v>2.5000000000000001E-2</v>
      </c>
      <c r="AB3244" s="189">
        <v>6.9000000000000006E-2</v>
      </c>
    </row>
    <row r="3245" spans="1:28" x14ac:dyDescent="0.25">
      <c r="A3245" s="94" t="s">
        <v>4758</v>
      </c>
      <c r="B3245" s="189">
        <v>0.44265080713678845</v>
      </c>
      <c r="C3245" s="189">
        <v>2.5488530161427358E-3</v>
      </c>
      <c r="D3245" s="189">
        <v>0.52506372132540358</v>
      </c>
      <c r="E3245" s="189">
        <v>1.1045029736618521E-2</v>
      </c>
      <c r="F3245" s="189" t="s">
        <v>143</v>
      </c>
      <c r="G3245" s="189">
        <v>4.248088360237893E-3</v>
      </c>
      <c r="H3245" s="189" t="s">
        <v>143</v>
      </c>
      <c r="I3245" s="189">
        <v>1.4443500424808835E-2</v>
      </c>
      <c r="J3245" s="188">
        <v>1</v>
      </c>
      <c r="K3245" s="190">
        <v>1177</v>
      </c>
      <c r="L3245" s="94"/>
      <c r="M3245" s="189">
        <v>0.41499999999999998</v>
      </c>
      <c r="N3245" s="189">
        <v>0.47099999999999997</v>
      </c>
      <c r="O3245" s="189">
        <v>1E-3</v>
      </c>
      <c r="P3245" s="189">
        <v>7.0000000000000001E-3</v>
      </c>
      <c r="Q3245" s="189">
        <v>0.496</v>
      </c>
      <c r="R3245" s="189">
        <v>0.55300000000000005</v>
      </c>
      <c r="S3245" s="189">
        <v>6.0000000000000001E-3</v>
      </c>
      <c r="T3245" s="189">
        <v>1.9E-2</v>
      </c>
      <c r="U3245" s="189" t="s">
        <v>143</v>
      </c>
      <c r="V3245" s="189" t="s">
        <v>143</v>
      </c>
      <c r="W3245" s="189">
        <v>2E-3</v>
      </c>
      <c r="X3245" s="189">
        <v>0.01</v>
      </c>
      <c r="Y3245" s="189" t="s">
        <v>143</v>
      </c>
      <c r="Z3245" s="189" t="s">
        <v>143</v>
      </c>
      <c r="AA3245" s="189">
        <v>8.9999999999999993E-3</v>
      </c>
      <c r="AB3245" s="189">
        <v>2.3E-2</v>
      </c>
    </row>
    <row r="3246" spans="1:28" x14ac:dyDescent="0.25">
      <c r="A3246" s="94" t="s">
        <v>4759</v>
      </c>
      <c r="B3246" s="189">
        <v>8.8983050847457626E-2</v>
      </c>
      <c r="C3246" s="189">
        <v>0.34957627118644069</v>
      </c>
      <c r="D3246" s="189">
        <v>0.22245762711864406</v>
      </c>
      <c r="E3246" s="189">
        <v>5.9322033898305086E-2</v>
      </c>
      <c r="F3246" s="189">
        <v>2.2598870056497175E-2</v>
      </c>
      <c r="G3246" s="189">
        <v>0.23799435028248589</v>
      </c>
      <c r="H3246" s="189">
        <v>7.0621468926553672E-4</v>
      </c>
      <c r="I3246" s="189">
        <v>1.8361581920903956E-2</v>
      </c>
      <c r="J3246" s="188">
        <v>1</v>
      </c>
      <c r="K3246" s="190">
        <v>1416</v>
      </c>
      <c r="L3246" s="94"/>
      <c r="M3246" s="189">
        <v>7.4999999999999997E-2</v>
      </c>
      <c r="N3246" s="189">
        <v>0.105</v>
      </c>
      <c r="O3246" s="189">
        <v>0.32500000000000001</v>
      </c>
      <c r="P3246" s="189">
        <v>0.375</v>
      </c>
      <c r="Q3246" s="189">
        <v>0.20200000000000001</v>
      </c>
      <c r="R3246" s="189">
        <v>0.245</v>
      </c>
      <c r="S3246" s="189">
        <v>4.8000000000000001E-2</v>
      </c>
      <c r="T3246" s="189">
        <v>7.2999999999999995E-2</v>
      </c>
      <c r="U3246" s="189">
        <v>1.6E-2</v>
      </c>
      <c r="V3246" s="189">
        <v>3.2000000000000001E-2</v>
      </c>
      <c r="W3246" s="189">
        <v>0.217</v>
      </c>
      <c r="X3246" s="189">
        <v>0.26100000000000001</v>
      </c>
      <c r="Y3246" s="189">
        <v>0</v>
      </c>
      <c r="Z3246" s="189">
        <v>4.0000000000000001E-3</v>
      </c>
      <c r="AA3246" s="189">
        <v>1.2999999999999999E-2</v>
      </c>
      <c r="AB3246" s="189">
        <v>2.7E-2</v>
      </c>
    </row>
    <row r="3247" spans="1:28" x14ac:dyDescent="0.25">
      <c r="A3247" s="94" t="s">
        <v>4760</v>
      </c>
      <c r="B3247" s="189">
        <v>0.28308026030368766</v>
      </c>
      <c r="C3247" s="189">
        <v>0.57537960954446854</v>
      </c>
      <c r="D3247" s="189">
        <v>5.8568329718004339E-2</v>
      </c>
      <c r="E3247" s="189">
        <v>1.193058568329718E-2</v>
      </c>
      <c r="F3247" s="189">
        <v>1.0845986984815619E-3</v>
      </c>
      <c r="G3247" s="189">
        <v>4.4468546637744036E-2</v>
      </c>
      <c r="H3247" s="189">
        <v>1.0845986984815619E-3</v>
      </c>
      <c r="I3247" s="189">
        <v>2.4403470715835141E-2</v>
      </c>
      <c r="J3247" s="188">
        <v>1</v>
      </c>
      <c r="K3247" s="190">
        <v>1844</v>
      </c>
      <c r="L3247" s="94"/>
      <c r="M3247" s="189">
        <v>0.26300000000000001</v>
      </c>
      <c r="N3247" s="189">
        <v>0.30399999999999999</v>
      </c>
      <c r="O3247" s="189">
        <v>0.55300000000000005</v>
      </c>
      <c r="P3247" s="189">
        <v>0.59799999999999998</v>
      </c>
      <c r="Q3247" s="189">
        <v>4.9000000000000002E-2</v>
      </c>
      <c r="R3247" s="189">
        <v>7.0000000000000007E-2</v>
      </c>
      <c r="S3247" s="189">
        <v>8.0000000000000002E-3</v>
      </c>
      <c r="T3247" s="189">
        <v>1.7999999999999999E-2</v>
      </c>
      <c r="U3247" s="189">
        <v>0</v>
      </c>
      <c r="V3247" s="189">
        <v>4.0000000000000001E-3</v>
      </c>
      <c r="W3247" s="189">
        <v>3.5999999999999997E-2</v>
      </c>
      <c r="X3247" s="189">
        <v>5.5E-2</v>
      </c>
      <c r="Y3247" s="189">
        <v>0</v>
      </c>
      <c r="Z3247" s="189">
        <v>4.0000000000000001E-3</v>
      </c>
      <c r="AA3247" s="189">
        <v>1.7999999999999999E-2</v>
      </c>
      <c r="AB3247" s="189">
        <v>3.2000000000000001E-2</v>
      </c>
    </row>
    <row r="3248" spans="1:28" x14ac:dyDescent="0.25">
      <c r="A3248" s="94" t="s">
        <v>4761</v>
      </c>
      <c r="B3248" s="189" t="s">
        <v>143</v>
      </c>
      <c r="C3248" s="189">
        <v>0.35091743119266056</v>
      </c>
      <c r="D3248" s="189">
        <v>0.25458715596330272</v>
      </c>
      <c r="E3248" s="189">
        <v>0.11467889908256881</v>
      </c>
      <c r="F3248" s="189">
        <v>2.2935779816513763E-3</v>
      </c>
      <c r="G3248" s="189">
        <v>0.25917431192660551</v>
      </c>
      <c r="H3248" s="189" t="s">
        <v>143</v>
      </c>
      <c r="I3248" s="189">
        <v>1.834862385321101E-2</v>
      </c>
      <c r="J3248" s="188">
        <v>0.99999999999999989</v>
      </c>
      <c r="K3248" s="190">
        <v>436</v>
      </c>
      <c r="L3248" s="94"/>
      <c r="M3248" s="189" t="s">
        <v>143</v>
      </c>
      <c r="N3248" s="189" t="s">
        <v>143</v>
      </c>
      <c r="O3248" s="189">
        <v>0.308</v>
      </c>
      <c r="P3248" s="189">
        <v>0.39700000000000002</v>
      </c>
      <c r="Q3248" s="189">
        <v>0.216</v>
      </c>
      <c r="R3248" s="189">
        <v>0.29699999999999999</v>
      </c>
      <c r="S3248" s="189">
        <v>8.7999999999999995E-2</v>
      </c>
      <c r="T3248" s="189">
        <v>0.14799999999999999</v>
      </c>
      <c r="U3248" s="189">
        <v>0</v>
      </c>
      <c r="V3248" s="189">
        <v>1.2999999999999999E-2</v>
      </c>
      <c r="W3248" s="189">
        <v>0.22</v>
      </c>
      <c r="X3248" s="189">
        <v>0.30199999999999999</v>
      </c>
      <c r="Y3248" s="189" t="s">
        <v>143</v>
      </c>
      <c r="Z3248" s="189" t="s">
        <v>143</v>
      </c>
      <c r="AA3248" s="189">
        <v>8.9999999999999993E-3</v>
      </c>
      <c r="AB3248" s="189">
        <v>3.5999999999999997E-2</v>
      </c>
    </row>
    <row r="3249" spans="1:28" x14ac:dyDescent="0.25">
      <c r="A3249" s="94" t="s">
        <v>4762</v>
      </c>
      <c r="B3249" s="189" t="s">
        <v>143</v>
      </c>
      <c r="C3249" s="189">
        <v>0.27760577915376677</v>
      </c>
      <c r="D3249" s="189">
        <v>0.22652218782249742</v>
      </c>
      <c r="E3249" s="189">
        <v>0.11455108359133127</v>
      </c>
      <c r="F3249" s="189">
        <v>1.0835913312693499E-2</v>
      </c>
      <c r="G3249" s="189">
        <v>0.34313725490196079</v>
      </c>
      <c r="H3249" s="189" t="s">
        <v>143</v>
      </c>
      <c r="I3249" s="189">
        <v>2.7347781217750257E-2</v>
      </c>
      <c r="J3249" s="188">
        <v>1</v>
      </c>
      <c r="K3249" s="190">
        <v>1938</v>
      </c>
      <c r="L3249" s="94"/>
      <c r="M3249" s="189" t="s">
        <v>143</v>
      </c>
      <c r="N3249" s="189" t="s">
        <v>143</v>
      </c>
      <c r="O3249" s="189">
        <v>0.25800000000000001</v>
      </c>
      <c r="P3249" s="189">
        <v>0.29799999999999999</v>
      </c>
      <c r="Q3249" s="189">
        <v>0.20799999999999999</v>
      </c>
      <c r="R3249" s="189">
        <v>0.246</v>
      </c>
      <c r="S3249" s="189">
        <v>0.10100000000000001</v>
      </c>
      <c r="T3249" s="189">
        <v>0.129</v>
      </c>
      <c r="U3249" s="189">
        <v>7.0000000000000001E-3</v>
      </c>
      <c r="V3249" s="189">
        <v>1.7000000000000001E-2</v>
      </c>
      <c r="W3249" s="189">
        <v>0.32200000000000001</v>
      </c>
      <c r="X3249" s="189">
        <v>0.36499999999999999</v>
      </c>
      <c r="Y3249" s="189" t="s">
        <v>143</v>
      </c>
      <c r="Z3249" s="189" t="s">
        <v>143</v>
      </c>
      <c r="AA3249" s="189">
        <v>2.1000000000000001E-2</v>
      </c>
      <c r="AB3249" s="189">
        <v>3.5999999999999997E-2</v>
      </c>
    </row>
    <row r="3250" spans="1:28" x14ac:dyDescent="0.25">
      <c r="A3250" s="94" t="s">
        <v>4763</v>
      </c>
      <c r="B3250" s="189" t="s">
        <v>143</v>
      </c>
      <c r="C3250" s="189">
        <v>0.66738197424892709</v>
      </c>
      <c r="D3250" s="189">
        <v>0.24892703862660945</v>
      </c>
      <c r="E3250" s="189">
        <v>2.575107296137339E-2</v>
      </c>
      <c r="F3250" s="189">
        <v>2.1459227467811159E-3</v>
      </c>
      <c r="G3250" s="189">
        <v>1.2875536480686695E-2</v>
      </c>
      <c r="H3250" s="189" t="s">
        <v>143</v>
      </c>
      <c r="I3250" s="189">
        <v>4.2918454935622317E-2</v>
      </c>
      <c r="J3250" s="188">
        <v>1.0000000000000002</v>
      </c>
      <c r="K3250" s="190">
        <v>466</v>
      </c>
      <c r="L3250" s="94"/>
      <c r="M3250" s="189" t="s">
        <v>143</v>
      </c>
      <c r="N3250" s="189" t="s">
        <v>143</v>
      </c>
      <c r="O3250" s="189">
        <v>0.623</v>
      </c>
      <c r="P3250" s="189">
        <v>0.70899999999999996</v>
      </c>
      <c r="Q3250" s="189">
        <v>0.21199999999999999</v>
      </c>
      <c r="R3250" s="189">
        <v>0.28999999999999998</v>
      </c>
      <c r="S3250" s="189">
        <v>1.4999999999999999E-2</v>
      </c>
      <c r="T3250" s="189">
        <v>4.3999999999999997E-2</v>
      </c>
      <c r="U3250" s="189">
        <v>0</v>
      </c>
      <c r="V3250" s="189">
        <v>1.2E-2</v>
      </c>
      <c r="W3250" s="189">
        <v>6.0000000000000001E-3</v>
      </c>
      <c r="X3250" s="189">
        <v>2.8000000000000001E-2</v>
      </c>
      <c r="Y3250" s="189" t="s">
        <v>143</v>
      </c>
      <c r="Z3250" s="189" t="s">
        <v>143</v>
      </c>
      <c r="AA3250" s="189">
        <v>2.8000000000000001E-2</v>
      </c>
      <c r="AB3250" s="189">
        <v>6.5000000000000002E-2</v>
      </c>
    </row>
    <row r="3251" spans="1:28" x14ac:dyDescent="0.25">
      <c r="A3251" s="94" t="s">
        <v>4764</v>
      </c>
      <c r="B3251" s="189" t="s">
        <v>143</v>
      </c>
      <c r="C3251" s="189">
        <v>0.31041257367387032</v>
      </c>
      <c r="D3251" s="189">
        <v>0.29862475442043224</v>
      </c>
      <c r="E3251" s="189">
        <v>8.4479371316306479E-2</v>
      </c>
      <c r="F3251" s="189">
        <v>5.893909626719057E-3</v>
      </c>
      <c r="G3251" s="189">
        <v>0.27701375245579568</v>
      </c>
      <c r="H3251" s="189" t="s">
        <v>143</v>
      </c>
      <c r="I3251" s="189">
        <v>2.3575638506876228E-2</v>
      </c>
      <c r="J3251" s="188">
        <v>1</v>
      </c>
      <c r="K3251" s="190">
        <v>509</v>
      </c>
      <c r="L3251" s="94"/>
      <c r="M3251" s="189" t="s">
        <v>143</v>
      </c>
      <c r="N3251" s="189" t="s">
        <v>143</v>
      </c>
      <c r="O3251" s="189">
        <v>0.27200000000000002</v>
      </c>
      <c r="P3251" s="189">
        <v>0.35199999999999998</v>
      </c>
      <c r="Q3251" s="189">
        <v>0.26</v>
      </c>
      <c r="R3251" s="189">
        <v>0.34</v>
      </c>
      <c r="S3251" s="189">
        <v>6.3E-2</v>
      </c>
      <c r="T3251" s="189">
        <v>0.112</v>
      </c>
      <c r="U3251" s="189">
        <v>2E-3</v>
      </c>
      <c r="V3251" s="189">
        <v>1.7000000000000001E-2</v>
      </c>
      <c r="W3251" s="189">
        <v>0.24</v>
      </c>
      <c r="X3251" s="189">
        <v>0.317</v>
      </c>
      <c r="Y3251" s="189" t="s">
        <v>143</v>
      </c>
      <c r="Z3251" s="189" t="s">
        <v>143</v>
      </c>
      <c r="AA3251" s="189">
        <v>1.4E-2</v>
      </c>
      <c r="AB3251" s="189">
        <v>4.1000000000000002E-2</v>
      </c>
    </row>
    <row r="3252" spans="1:28" x14ac:dyDescent="0.25">
      <c r="A3252" s="94" t="s">
        <v>4765</v>
      </c>
      <c r="B3252" s="189" t="s">
        <v>143</v>
      </c>
      <c r="C3252" s="189">
        <v>0.48224852071005919</v>
      </c>
      <c r="D3252" s="189">
        <v>0.13905325443786981</v>
      </c>
      <c r="E3252" s="189">
        <v>6.5088757396449703E-2</v>
      </c>
      <c r="F3252" s="189">
        <v>7.9881656804733733E-2</v>
      </c>
      <c r="G3252" s="189">
        <v>0.21597633136094674</v>
      </c>
      <c r="H3252" s="189" t="s">
        <v>143</v>
      </c>
      <c r="I3252" s="189">
        <v>1.7751479289940829E-2</v>
      </c>
      <c r="J3252" s="188">
        <v>1</v>
      </c>
      <c r="K3252" s="190">
        <v>338</v>
      </c>
      <c r="L3252" s="94"/>
      <c r="M3252" s="189" t="s">
        <v>143</v>
      </c>
      <c r="N3252" s="189" t="s">
        <v>143</v>
      </c>
      <c r="O3252" s="189">
        <v>0.42899999999999999</v>
      </c>
      <c r="P3252" s="189">
        <v>0.53500000000000003</v>
      </c>
      <c r="Q3252" s="189">
        <v>0.106</v>
      </c>
      <c r="R3252" s="189">
        <v>0.18</v>
      </c>
      <c r="S3252" s="189">
        <v>4.2999999999999997E-2</v>
      </c>
      <c r="T3252" s="189">
        <v>9.7000000000000003E-2</v>
      </c>
      <c r="U3252" s="189">
        <v>5.5E-2</v>
      </c>
      <c r="V3252" s="189">
        <v>0.114</v>
      </c>
      <c r="W3252" s="189">
        <v>0.17499999999999999</v>
      </c>
      <c r="X3252" s="189">
        <v>0.26300000000000001</v>
      </c>
      <c r="Y3252" s="189" t="s">
        <v>143</v>
      </c>
      <c r="Z3252" s="189" t="s">
        <v>143</v>
      </c>
      <c r="AA3252" s="189">
        <v>8.0000000000000002E-3</v>
      </c>
      <c r="AB3252" s="189">
        <v>3.7999999999999999E-2</v>
      </c>
    </row>
    <row r="3253" spans="1:28" x14ac:dyDescent="0.25">
      <c r="A3253" s="94" t="s">
        <v>4766</v>
      </c>
      <c r="B3253" s="189" t="s">
        <v>143</v>
      </c>
      <c r="C3253" s="189">
        <v>0.16101694915254236</v>
      </c>
      <c r="D3253" s="189">
        <v>0.21186440677966101</v>
      </c>
      <c r="E3253" s="189">
        <v>8.1920903954802254E-2</v>
      </c>
      <c r="F3253" s="189">
        <v>2.8248587570621469E-2</v>
      </c>
      <c r="G3253" s="189">
        <v>0.49717514124293788</v>
      </c>
      <c r="H3253" s="189" t="s">
        <v>143</v>
      </c>
      <c r="I3253" s="189">
        <v>1.977401129943503E-2</v>
      </c>
      <c r="J3253" s="188">
        <v>1</v>
      </c>
      <c r="K3253" s="190">
        <v>354</v>
      </c>
      <c r="L3253" s="94"/>
      <c r="M3253" s="189" t="s">
        <v>143</v>
      </c>
      <c r="N3253" s="189" t="s">
        <v>143</v>
      </c>
      <c r="O3253" s="189">
        <v>0.126</v>
      </c>
      <c r="P3253" s="189">
        <v>0.20300000000000001</v>
      </c>
      <c r="Q3253" s="189">
        <v>0.17299999999999999</v>
      </c>
      <c r="R3253" s="189">
        <v>0.25700000000000001</v>
      </c>
      <c r="S3253" s="189">
        <v>5.8000000000000003E-2</v>
      </c>
      <c r="T3253" s="189">
        <v>0.115</v>
      </c>
      <c r="U3253" s="189">
        <v>1.4999999999999999E-2</v>
      </c>
      <c r="V3253" s="189">
        <v>5.0999999999999997E-2</v>
      </c>
      <c r="W3253" s="189">
        <v>0.44500000000000001</v>
      </c>
      <c r="X3253" s="189">
        <v>0.54900000000000004</v>
      </c>
      <c r="Y3253" s="189" t="s">
        <v>143</v>
      </c>
      <c r="Z3253" s="189" t="s">
        <v>143</v>
      </c>
      <c r="AA3253" s="189">
        <v>0.01</v>
      </c>
      <c r="AB3253" s="189">
        <v>0.04</v>
      </c>
    </row>
    <row r="3254" spans="1:28" x14ac:dyDescent="0.25">
      <c r="A3254" s="94" t="s">
        <v>4767</v>
      </c>
      <c r="B3254" s="189" t="s">
        <v>143</v>
      </c>
      <c r="C3254" s="189">
        <v>0.498</v>
      </c>
      <c r="D3254" s="189">
        <v>0.33466666666666667</v>
      </c>
      <c r="E3254" s="189">
        <v>4.6666666666666669E-2</v>
      </c>
      <c r="F3254" s="189">
        <v>6.0000000000000001E-3</v>
      </c>
      <c r="G3254" s="189">
        <v>9.1999999999999998E-2</v>
      </c>
      <c r="H3254" s="189">
        <v>1.3333333333333333E-3</v>
      </c>
      <c r="I3254" s="189">
        <v>2.1333333333333333E-2</v>
      </c>
      <c r="J3254" s="188">
        <v>0.99999999999999989</v>
      </c>
      <c r="K3254" s="190">
        <v>1500</v>
      </c>
      <c r="L3254" s="94"/>
      <c r="M3254" s="189" t="s">
        <v>143</v>
      </c>
      <c r="N3254" s="189" t="s">
        <v>143</v>
      </c>
      <c r="O3254" s="189">
        <v>0.47299999999999998</v>
      </c>
      <c r="P3254" s="189">
        <v>0.52300000000000002</v>
      </c>
      <c r="Q3254" s="189">
        <v>0.311</v>
      </c>
      <c r="R3254" s="189">
        <v>0.35899999999999999</v>
      </c>
      <c r="S3254" s="189">
        <v>3.6999999999999998E-2</v>
      </c>
      <c r="T3254" s="189">
        <v>5.8999999999999997E-2</v>
      </c>
      <c r="U3254" s="189">
        <v>3.0000000000000001E-3</v>
      </c>
      <c r="V3254" s="189">
        <v>1.0999999999999999E-2</v>
      </c>
      <c r="W3254" s="189">
        <v>7.8E-2</v>
      </c>
      <c r="X3254" s="189">
        <v>0.108</v>
      </c>
      <c r="Y3254" s="189">
        <v>0</v>
      </c>
      <c r="Z3254" s="189">
        <v>5.0000000000000001E-3</v>
      </c>
      <c r="AA3254" s="189">
        <v>1.4999999999999999E-2</v>
      </c>
      <c r="AB3254" s="189">
        <v>0.03</v>
      </c>
    </row>
    <row r="3255" spans="1:28" x14ac:dyDescent="0.25">
      <c r="A3255" s="94" t="s">
        <v>4768</v>
      </c>
      <c r="B3255" s="189" t="s">
        <v>143</v>
      </c>
      <c r="C3255" s="189">
        <v>0.52760736196319014</v>
      </c>
      <c r="D3255" s="189">
        <v>0.26993865030674846</v>
      </c>
      <c r="E3255" s="189">
        <v>8.2822085889570546E-2</v>
      </c>
      <c r="F3255" s="189" t="s">
        <v>143</v>
      </c>
      <c r="G3255" s="189">
        <v>9.5092024539877307E-2</v>
      </c>
      <c r="H3255" s="189" t="s">
        <v>143</v>
      </c>
      <c r="I3255" s="189">
        <v>2.4539877300613498E-2</v>
      </c>
      <c r="J3255" s="188">
        <v>0.99999999999999989</v>
      </c>
      <c r="K3255" s="190">
        <v>326</v>
      </c>
      <c r="L3255" s="94"/>
      <c r="M3255" s="189" t="s">
        <v>143</v>
      </c>
      <c r="N3255" s="189" t="s">
        <v>143</v>
      </c>
      <c r="O3255" s="189">
        <v>0.47299999999999998</v>
      </c>
      <c r="P3255" s="189">
        <v>0.58099999999999996</v>
      </c>
      <c r="Q3255" s="189">
        <v>0.22500000000000001</v>
      </c>
      <c r="R3255" s="189">
        <v>0.32100000000000001</v>
      </c>
      <c r="S3255" s="189">
        <v>5.8000000000000003E-2</v>
      </c>
      <c r="T3255" s="189">
        <v>0.11799999999999999</v>
      </c>
      <c r="U3255" s="189" t="s">
        <v>143</v>
      </c>
      <c r="V3255" s="189" t="s">
        <v>143</v>
      </c>
      <c r="W3255" s="189">
        <v>6.8000000000000005E-2</v>
      </c>
      <c r="X3255" s="189">
        <v>0.13200000000000001</v>
      </c>
      <c r="Y3255" s="189" t="s">
        <v>143</v>
      </c>
      <c r="Z3255" s="189" t="s">
        <v>143</v>
      </c>
      <c r="AA3255" s="189">
        <v>1.2E-2</v>
      </c>
      <c r="AB3255" s="189">
        <v>4.8000000000000001E-2</v>
      </c>
    </row>
    <row r="3256" spans="1:28" x14ac:dyDescent="0.25">
      <c r="A3256" s="94" t="s">
        <v>4769</v>
      </c>
      <c r="B3256" s="189">
        <v>5.3622135640229808E-2</v>
      </c>
      <c r="C3256" s="189">
        <v>0.35864755992867992</v>
      </c>
      <c r="D3256" s="189">
        <v>0.24565805982962424</v>
      </c>
      <c r="E3256" s="189">
        <v>0.10717823416760219</v>
      </c>
      <c r="F3256" s="189">
        <v>1.5980981311497063E-2</v>
      </c>
      <c r="G3256" s="189">
        <v>0.195535891170838</v>
      </c>
      <c r="H3256" s="189">
        <v>7.2640824143168465E-4</v>
      </c>
      <c r="I3256" s="189">
        <v>2.2650729710097076E-2</v>
      </c>
      <c r="J3256" s="188">
        <v>1</v>
      </c>
      <c r="K3256" s="190">
        <v>15143</v>
      </c>
      <c r="L3256" s="94"/>
      <c r="M3256" s="189">
        <v>0.05</v>
      </c>
      <c r="N3256" s="189">
        <v>5.7000000000000002E-2</v>
      </c>
      <c r="O3256" s="189">
        <v>0.35099999999999998</v>
      </c>
      <c r="P3256" s="189">
        <v>0.36599999999999999</v>
      </c>
      <c r="Q3256" s="189">
        <v>0.23899999999999999</v>
      </c>
      <c r="R3256" s="189">
        <v>0.253</v>
      </c>
      <c r="S3256" s="189">
        <v>0.10199999999999999</v>
      </c>
      <c r="T3256" s="189">
        <v>0.112</v>
      </c>
      <c r="U3256" s="189">
        <v>1.4E-2</v>
      </c>
      <c r="V3256" s="189">
        <v>1.7999999999999999E-2</v>
      </c>
      <c r="W3256" s="189">
        <v>0.189</v>
      </c>
      <c r="X3256" s="189">
        <v>0.20200000000000001</v>
      </c>
      <c r="Y3256" s="189">
        <v>0</v>
      </c>
      <c r="Z3256" s="189">
        <v>1E-3</v>
      </c>
      <c r="AA3256" s="189">
        <v>0.02</v>
      </c>
      <c r="AB3256" s="189">
        <v>2.5000000000000001E-2</v>
      </c>
    </row>
    <row r="3257" spans="1:28" x14ac:dyDescent="0.25">
      <c r="A3257" s="94" t="s">
        <v>4770</v>
      </c>
      <c r="B3257" s="189" t="s">
        <v>143</v>
      </c>
      <c r="C3257" s="189">
        <v>0.45169082125603865</v>
      </c>
      <c r="D3257" s="189">
        <v>0.19565217391304349</v>
      </c>
      <c r="E3257" s="189">
        <v>0.18840579710144928</v>
      </c>
      <c r="F3257" s="189">
        <v>2.4154589371980675E-3</v>
      </c>
      <c r="G3257" s="189">
        <v>0.14009661835748793</v>
      </c>
      <c r="H3257" s="189" t="s">
        <v>143</v>
      </c>
      <c r="I3257" s="189">
        <v>2.1739130434782608E-2</v>
      </c>
      <c r="J3257" s="188">
        <v>0.99999999999999989</v>
      </c>
      <c r="K3257" s="190">
        <v>414</v>
      </c>
      <c r="L3257" s="94"/>
      <c r="M3257" s="189" t="s">
        <v>143</v>
      </c>
      <c r="N3257" s="189" t="s">
        <v>143</v>
      </c>
      <c r="O3257" s="189">
        <v>0.40400000000000003</v>
      </c>
      <c r="P3257" s="189">
        <v>0.5</v>
      </c>
      <c r="Q3257" s="189">
        <v>0.16</v>
      </c>
      <c r="R3257" s="189">
        <v>0.23699999999999999</v>
      </c>
      <c r="S3257" s="189">
        <v>0.154</v>
      </c>
      <c r="T3257" s="189">
        <v>0.22900000000000001</v>
      </c>
      <c r="U3257" s="189">
        <v>0</v>
      </c>
      <c r="V3257" s="189">
        <v>1.4E-2</v>
      </c>
      <c r="W3257" s="189">
        <v>0.11</v>
      </c>
      <c r="X3257" s="189">
        <v>0.17699999999999999</v>
      </c>
      <c r="Y3257" s="189" t="s">
        <v>143</v>
      </c>
      <c r="Z3257" s="189" t="s">
        <v>143</v>
      </c>
      <c r="AA3257" s="189">
        <v>1.0999999999999999E-2</v>
      </c>
      <c r="AB3257" s="189">
        <v>4.1000000000000002E-2</v>
      </c>
    </row>
    <row r="3258" spans="1:28" x14ac:dyDescent="0.25">
      <c r="A3258" s="94" t="s">
        <v>4771</v>
      </c>
      <c r="B3258" s="189" t="s">
        <v>143</v>
      </c>
      <c r="C3258" s="189">
        <v>0.10136986301369863</v>
      </c>
      <c r="D3258" s="189">
        <v>0.2</v>
      </c>
      <c r="E3258" s="189">
        <v>7.6712328767123292E-2</v>
      </c>
      <c r="F3258" s="189">
        <v>8.21917808219178E-3</v>
      </c>
      <c r="G3258" s="189">
        <v>0.55616438356164388</v>
      </c>
      <c r="H3258" s="189">
        <v>5.4794520547945206E-3</v>
      </c>
      <c r="I3258" s="189">
        <v>5.2054794520547946E-2</v>
      </c>
      <c r="J3258" s="188">
        <v>1</v>
      </c>
      <c r="K3258" s="190">
        <v>365</v>
      </c>
      <c r="L3258" s="94"/>
      <c r="M3258" s="189" t="s">
        <v>143</v>
      </c>
      <c r="N3258" s="189" t="s">
        <v>143</v>
      </c>
      <c r="O3258" s="189">
        <v>7.3999999999999996E-2</v>
      </c>
      <c r="P3258" s="189">
        <v>0.13700000000000001</v>
      </c>
      <c r="Q3258" s="189">
        <v>0.16200000000000001</v>
      </c>
      <c r="R3258" s="189">
        <v>0.24399999999999999</v>
      </c>
      <c r="S3258" s="189">
        <v>5.3999999999999999E-2</v>
      </c>
      <c r="T3258" s="189">
        <v>0.109</v>
      </c>
      <c r="U3258" s="189">
        <v>3.0000000000000001E-3</v>
      </c>
      <c r="V3258" s="189">
        <v>2.4E-2</v>
      </c>
      <c r="W3258" s="189">
        <v>0.505</v>
      </c>
      <c r="X3258" s="189">
        <v>0.60599999999999998</v>
      </c>
      <c r="Y3258" s="189">
        <v>2E-3</v>
      </c>
      <c r="Z3258" s="189">
        <v>0.02</v>
      </c>
      <c r="AA3258" s="189">
        <v>3.4000000000000002E-2</v>
      </c>
      <c r="AB3258" s="189">
        <v>0.08</v>
      </c>
    </row>
    <row r="3259" spans="1:28" x14ac:dyDescent="0.25">
      <c r="A3259" s="94" t="s">
        <v>4772</v>
      </c>
      <c r="B3259" s="189">
        <v>0.44796380090497739</v>
      </c>
      <c r="C3259" s="189">
        <v>9.0497737556561094E-3</v>
      </c>
      <c r="D3259" s="189">
        <v>0.43665158371040724</v>
      </c>
      <c r="E3259" s="189">
        <v>6.561085972850679E-2</v>
      </c>
      <c r="F3259" s="189">
        <v>2.2624434389140274E-3</v>
      </c>
      <c r="G3259" s="189">
        <v>1.5837104072398189E-2</v>
      </c>
      <c r="H3259" s="189" t="s">
        <v>143</v>
      </c>
      <c r="I3259" s="189">
        <v>2.2624434389140271E-2</v>
      </c>
      <c r="J3259" s="188">
        <v>1</v>
      </c>
      <c r="K3259" s="190">
        <v>442</v>
      </c>
      <c r="L3259" s="94"/>
      <c r="M3259" s="189">
        <v>0.40200000000000002</v>
      </c>
      <c r="N3259" s="189">
        <v>0.495</v>
      </c>
      <c r="O3259" s="189">
        <v>4.0000000000000001E-3</v>
      </c>
      <c r="P3259" s="189">
        <v>2.3E-2</v>
      </c>
      <c r="Q3259" s="189">
        <v>0.39100000000000001</v>
      </c>
      <c r="R3259" s="189">
        <v>0.48299999999999998</v>
      </c>
      <c r="S3259" s="189">
        <v>4.5999999999999999E-2</v>
      </c>
      <c r="T3259" s="189">
        <v>9.2999999999999999E-2</v>
      </c>
      <c r="U3259" s="189">
        <v>0</v>
      </c>
      <c r="V3259" s="189">
        <v>1.2999999999999999E-2</v>
      </c>
      <c r="W3259" s="189">
        <v>8.0000000000000002E-3</v>
      </c>
      <c r="X3259" s="189">
        <v>3.2000000000000001E-2</v>
      </c>
      <c r="Y3259" s="189" t="s">
        <v>143</v>
      </c>
      <c r="Z3259" s="189" t="s">
        <v>143</v>
      </c>
      <c r="AA3259" s="189">
        <v>1.2E-2</v>
      </c>
      <c r="AB3259" s="189">
        <v>4.1000000000000002E-2</v>
      </c>
    </row>
    <row r="3260" spans="1:28" x14ac:dyDescent="0.25">
      <c r="A3260" s="94" t="s">
        <v>4773</v>
      </c>
      <c r="B3260" s="189">
        <v>7.2447233314318307E-2</v>
      </c>
      <c r="C3260" s="189">
        <v>0.30462065031374785</v>
      </c>
      <c r="D3260" s="189">
        <v>0.24700513405590416</v>
      </c>
      <c r="E3260" s="189">
        <v>8.0433542498573873E-2</v>
      </c>
      <c r="F3260" s="189">
        <v>3.3656588705077012E-2</v>
      </c>
      <c r="G3260" s="189">
        <v>0.23844837421563034</v>
      </c>
      <c r="H3260" s="189">
        <v>5.7045065601825438E-4</v>
      </c>
      <c r="I3260" s="189">
        <v>2.2818026240730177E-2</v>
      </c>
      <c r="J3260" s="188">
        <v>1</v>
      </c>
      <c r="K3260" s="190">
        <v>1753</v>
      </c>
      <c r="L3260" s="94"/>
      <c r="M3260" s="189">
        <v>6.0999999999999999E-2</v>
      </c>
      <c r="N3260" s="189">
        <v>8.5999999999999993E-2</v>
      </c>
      <c r="O3260" s="189">
        <v>0.28399999999999997</v>
      </c>
      <c r="P3260" s="189">
        <v>0.32700000000000001</v>
      </c>
      <c r="Q3260" s="189">
        <v>0.22700000000000001</v>
      </c>
      <c r="R3260" s="189">
        <v>0.26800000000000002</v>
      </c>
      <c r="S3260" s="189">
        <v>6.9000000000000006E-2</v>
      </c>
      <c r="T3260" s="189">
        <v>9.4E-2</v>
      </c>
      <c r="U3260" s="189">
        <v>2.5999999999999999E-2</v>
      </c>
      <c r="V3260" s="189">
        <v>4.2999999999999997E-2</v>
      </c>
      <c r="W3260" s="189">
        <v>0.219</v>
      </c>
      <c r="X3260" s="189">
        <v>0.25900000000000001</v>
      </c>
      <c r="Y3260" s="189">
        <v>0</v>
      </c>
      <c r="Z3260" s="189">
        <v>3.0000000000000001E-3</v>
      </c>
      <c r="AA3260" s="189">
        <v>1.7000000000000001E-2</v>
      </c>
      <c r="AB3260" s="189">
        <v>3.1E-2</v>
      </c>
    </row>
    <row r="3261" spans="1:28" x14ac:dyDescent="0.25">
      <c r="A3261" s="94" t="s">
        <v>4774</v>
      </c>
      <c r="B3261" s="189">
        <v>0.3088512241054614</v>
      </c>
      <c r="C3261" s="189">
        <v>0.53625235404896421</v>
      </c>
      <c r="D3261" s="189">
        <v>6.2617702448210924E-2</v>
      </c>
      <c r="E3261" s="189">
        <v>2.4952919020715631E-2</v>
      </c>
      <c r="F3261" s="189" t="s">
        <v>143</v>
      </c>
      <c r="G3261" s="189">
        <v>4.2372881355932202E-2</v>
      </c>
      <c r="H3261" s="189" t="s">
        <v>143</v>
      </c>
      <c r="I3261" s="189">
        <v>2.4952919020715631E-2</v>
      </c>
      <c r="J3261" s="188">
        <v>1</v>
      </c>
      <c r="K3261" s="190">
        <v>2124</v>
      </c>
      <c r="L3261" s="94"/>
      <c r="M3261" s="189">
        <v>0.28999999999999998</v>
      </c>
      <c r="N3261" s="189">
        <v>0.32900000000000001</v>
      </c>
      <c r="O3261" s="189">
        <v>0.51500000000000001</v>
      </c>
      <c r="P3261" s="189">
        <v>0.55700000000000005</v>
      </c>
      <c r="Q3261" s="189">
        <v>5.2999999999999999E-2</v>
      </c>
      <c r="R3261" s="189">
        <v>7.3999999999999996E-2</v>
      </c>
      <c r="S3261" s="189">
        <v>1.9E-2</v>
      </c>
      <c r="T3261" s="189">
        <v>3.2000000000000001E-2</v>
      </c>
      <c r="U3261" s="189" t="s">
        <v>143</v>
      </c>
      <c r="V3261" s="189" t="s">
        <v>143</v>
      </c>
      <c r="W3261" s="189">
        <v>3.5000000000000003E-2</v>
      </c>
      <c r="X3261" s="189">
        <v>5.1999999999999998E-2</v>
      </c>
      <c r="Y3261" s="189" t="s">
        <v>143</v>
      </c>
      <c r="Z3261" s="189" t="s">
        <v>143</v>
      </c>
      <c r="AA3261" s="189">
        <v>1.9E-2</v>
      </c>
      <c r="AB3261" s="189">
        <v>3.2000000000000001E-2</v>
      </c>
    </row>
    <row r="3262" spans="1:28" x14ac:dyDescent="0.25">
      <c r="A3262" s="94" t="s">
        <v>4775</v>
      </c>
      <c r="B3262" s="189" t="s">
        <v>143</v>
      </c>
      <c r="C3262" s="189">
        <v>0.2904761904761905</v>
      </c>
      <c r="D3262" s="189">
        <v>0.32857142857142857</v>
      </c>
      <c r="E3262" s="189">
        <v>0.20714285714285716</v>
      </c>
      <c r="F3262" s="189">
        <v>2.3809523809523812E-3</v>
      </c>
      <c r="G3262" s="189">
        <v>0.15476190476190477</v>
      </c>
      <c r="H3262" s="189" t="s">
        <v>143</v>
      </c>
      <c r="I3262" s="189">
        <v>1.6666666666666666E-2</v>
      </c>
      <c r="J3262" s="188">
        <v>1</v>
      </c>
      <c r="K3262" s="190">
        <v>420</v>
      </c>
      <c r="L3262" s="94"/>
      <c r="M3262" s="189" t="s">
        <v>143</v>
      </c>
      <c r="N3262" s="189" t="s">
        <v>143</v>
      </c>
      <c r="O3262" s="189">
        <v>0.249</v>
      </c>
      <c r="P3262" s="189">
        <v>0.33600000000000002</v>
      </c>
      <c r="Q3262" s="189">
        <v>0.28499999999999998</v>
      </c>
      <c r="R3262" s="189">
        <v>0.375</v>
      </c>
      <c r="S3262" s="189">
        <v>0.17100000000000001</v>
      </c>
      <c r="T3262" s="189">
        <v>0.248</v>
      </c>
      <c r="U3262" s="189">
        <v>0</v>
      </c>
      <c r="V3262" s="189">
        <v>1.2999999999999999E-2</v>
      </c>
      <c r="W3262" s="189">
        <v>0.123</v>
      </c>
      <c r="X3262" s="189">
        <v>0.192</v>
      </c>
      <c r="Y3262" s="189" t="s">
        <v>143</v>
      </c>
      <c r="Z3262" s="189" t="s">
        <v>143</v>
      </c>
      <c r="AA3262" s="189">
        <v>8.0000000000000002E-3</v>
      </c>
      <c r="AB3262" s="189">
        <v>3.4000000000000002E-2</v>
      </c>
    </row>
    <row r="3263" spans="1:28" x14ac:dyDescent="0.25">
      <c r="A3263" s="94" t="s">
        <v>4776</v>
      </c>
      <c r="B3263" s="189" t="s">
        <v>143</v>
      </c>
      <c r="C3263" s="189">
        <v>0.30851519041506204</v>
      </c>
      <c r="D3263" s="189">
        <v>0.22550278134360291</v>
      </c>
      <c r="E3263" s="189">
        <v>0.14762516046213095</v>
      </c>
      <c r="F3263" s="189">
        <v>1.3692768506632435E-2</v>
      </c>
      <c r="G3263" s="189">
        <v>0.28712023962344885</v>
      </c>
      <c r="H3263" s="189" t="s">
        <v>143</v>
      </c>
      <c r="I3263" s="189">
        <v>1.7543859649122806E-2</v>
      </c>
      <c r="J3263" s="188">
        <v>1</v>
      </c>
      <c r="K3263" s="190">
        <v>2337</v>
      </c>
      <c r="L3263" s="94"/>
      <c r="M3263" s="189" t="s">
        <v>143</v>
      </c>
      <c r="N3263" s="189" t="s">
        <v>143</v>
      </c>
      <c r="O3263" s="189">
        <v>0.28999999999999998</v>
      </c>
      <c r="P3263" s="189">
        <v>0.32800000000000001</v>
      </c>
      <c r="Q3263" s="189">
        <v>0.20899999999999999</v>
      </c>
      <c r="R3263" s="189">
        <v>0.24299999999999999</v>
      </c>
      <c r="S3263" s="189">
        <v>0.13400000000000001</v>
      </c>
      <c r="T3263" s="189">
        <v>0.16300000000000001</v>
      </c>
      <c r="U3263" s="189">
        <v>0.01</v>
      </c>
      <c r="V3263" s="189">
        <v>1.9E-2</v>
      </c>
      <c r="W3263" s="189">
        <v>0.26900000000000002</v>
      </c>
      <c r="X3263" s="189">
        <v>0.30599999999999999</v>
      </c>
      <c r="Y3263" s="189" t="s">
        <v>143</v>
      </c>
      <c r="Z3263" s="189" t="s">
        <v>143</v>
      </c>
      <c r="AA3263" s="189">
        <v>1.2999999999999999E-2</v>
      </c>
      <c r="AB3263" s="189">
        <v>2.4E-2</v>
      </c>
    </row>
    <row r="3264" spans="1:28" x14ac:dyDescent="0.25">
      <c r="A3264" s="94" t="s">
        <v>4777</v>
      </c>
      <c r="B3264" s="189" t="s">
        <v>143</v>
      </c>
      <c r="C3264" s="189">
        <v>0.58344827586206893</v>
      </c>
      <c r="D3264" s="189">
        <v>0.27310344827586208</v>
      </c>
      <c r="E3264" s="189">
        <v>7.1724137931034479E-2</v>
      </c>
      <c r="F3264" s="189">
        <v>4.1379310344827587E-3</v>
      </c>
      <c r="G3264" s="189">
        <v>1.9310344827586208E-2</v>
      </c>
      <c r="H3264" s="189" t="s">
        <v>143</v>
      </c>
      <c r="I3264" s="189">
        <v>4.8275862068965517E-2</v>
      </c>
      <c r="J3264" s="188">
        <v>1</v>
      </c>
      <c r="K3264" s="190">
        <v>725</v>
      </c>
      <c r="L3264" s="94"/>
      <c r="M3264" s="189" t="s">
        <v>143</v>
      </c>
      <c r="N3264" s="189" t="s">
        <v>143</v>
      </c>
      <c r="O3264" s="189">
        <v>0.54700000000000004</v>
      </c>
      <c r="P3264" s="189">
        <v>0.61899999999999999</v>
      </c>
      <c r="Q3264" s="189">
        <v>0.24199999999999999</v>
      </c>
      <c r="R3264" s="189">
        <v>0.307</v>
      </c>
      <c r="S3264" s="189">
        <v>5.5E-2</v>
      </c>
      <c r="T3264" s="189">
        <v>9.2999999999999999E-2</v>
      </c>
      <c r="U3264" s="189">
        <v>1E-3</v>
      </c>
      <c r="V3264" s="189">
        <v>1.2E-2</v>
      </c>
      <c r="W3264" s="189">
        <v>1.2E-2</v>
      </c>
      <c r="X3264" s="189">
        <v>3.2000000000000001E-2</v>
      </c>
      <c r="Y3264" s="189" t="s">
        <v>143</v>
      </c>
      <c r="Z3264" s="189" t="s">
        <v>143</v>
      </c>
      <c r="AA3264" s="189">
        <v>3.5000000000000003E-2</v>
      </c>
      <c r="AB3264" s="189">
        <v>6.6000000000000003E-2</v>
      </c>
    </row>
    <row r="3265" spans="1:28" x14ac:dyDescent="0.25">
      <c r="A3265" s="94" t="s">
        <v>4778</v>
      </c>
      <c r="B3265" s="189" t="s">
        <v>143</v>
      </c>
      <c r="C3265" s="189">
        <v>0.25278810408921931</v>
      </c>
      <c r="D3265" s="189">
        <v>0.34944237918215615</v>
      </c>
      <c r="E3265" s="189">
        <v>0.1171003717472119</v>
      </c>
      <c r="F3265" s="189">
        <v>1.1152416356877323E-2</v>
      </c>
      <c r="G3265" s="189">
        <v>0.24721189591078066</v>
      </c>
      <c r="H3265" s="189" t="s">
        <v>143</v>
      </c>
      <c r="I3265" s="189">
        <v>2.2304832713754646E-2</v>
      </c>
      <c r="J3265" s="188">
        <v>0.99999999999999989</v>
      </c>
      <c r="K3265" s="190">
        <v>538</v>
      </c>
      <c r="L3265" s="94"/>
      <c r="M3265" s="189" t="s">
        <v>143</v>
      </c>
      <c r="N3265" s="189" t="s">
        <v>143</v>
      </c>
      <c r="O3265" s="189">
        <v>0.218</v>
      </c>
      <c r="P3265" s="189">
        <v>0.29099999999999998</v>
      </c>
      <c r="Q3265" s="189">
        <v>0.31</v>
      </c>
      <c r="R3265" s="189">
        <v>0.39100000000000001</v>
      </c>
      <c r="S3265" s="189">
        <v>9.2999999999999999E-2</v>
      </c>
      <c r="T3265" s="189">
        <v>0.14699999999999999</v>
      </c>
      <c r="U3265" s="189">
        <v>5.0000000000000001E-3</v>
      </c>
      <c r="V3265" s="189">
        <v>2.4E-2</v>
      </c>
      <c r="W3265" s="189">
        <v>0.21299999999999999</v>
      </c>
      <c r="X3265" s="189">
        <v>0.28499999999999998</v>
      </c>
      <c r="Y3265" s="189" t="s">
        <v>143</v>
      </c>
      <c r="Z3265" s="189" t="s">
        <v>143</v>
      </c>
      <c r="AA3265" s="189">
        <v>1.2999999999999999E-2</v>
      </c>
      <c r="AB3265" s="189">
        <v>3.9E-2</v>
      </c>
    </row>
    <row r="3266" spans="1:28" x14ac:dyDescent="0.25">
      <c r="A3266" s="94" t="s">
        <v>4779</v>
      </c>
      <c r="B3266" s="189" t="s">
        <v>143</v>
      </c>
      <c r="C3266" s="189">
        <v>0.41908713692946059</v>
      </c>
      <c r="D3266" s="189">
        <v>0.16804979253112035</v>
      </c>
      <c r="E3266" s="189">
        <v>6.0165975103734441E-2</v>
      </c>
      <c r="F3266" s="189">
        <v>0.10580912863070539</v>
      </c>
      <c r="G3266" s="189">
        <v>0.22199170124481327</v>
      </c>
      <c r="H3266" s="189">
        <v>2.0746887966804979E-3</v>
      </c>
      <c r="I3266" s="189">
        <v>2.2821576763485476E-2</v>
      </c>
      <c r="J3266" s="188">
        <v>1</v>
      </c>
      <c r="K3266" s="190">
        <v>482</v>
      </c>
      <c r="L3266" s="94"/>
      <c r="M3266" s="189" t="s">
        <v>143</v>
      </c>
      <c r="N3266" s="189" t="s">
        <v>143</v>
      </c>
      <c r="O3266" s="189">
        <v>0.376</v>
      </c>
      <c r="P3266" s="189">
        <v>0.46400000000000002</v>
      </c>
      <c r="Q3266" s="189">
        <v>0.13700000000000001</v>
      </c>
      <c r="R3266" s="189">
        <v>0.20399999999999999</v>
      </c>
      <c r="S3266" s="189">
        <v>4.2000000000000003E-2</v>
      </c>
      <c r="T3266" s="189">
        <v>8.5000000000000006E-2</v>
      </c>
      <c r="U3266" s="189">
        <v>8.1000000000000003E-2</v>
      </c>
      <c r="V3266" s="189">
        <v>0.13600000000000001</v>
      </c>
      <c r="W3266" s="189">
        <v>0.187</v>
      </c>
      <c r="X3266" s="189">
        <v>0.26100000000000001</v>
      </c>
      <c r="Y3266" s="189">
        <v>0</v>
      </c>
      <c r="Z3266" s="189">
        <v>1.2E-2</v>
      </c>
      <c r="AA3266" s="189">
        <v>1.2999999999999999E-2</v>
      </c>
      <c r="AB3266" s="189">
        <v>0.04</v>
      </c>
    </row>
    <row r="3267" spans="1:28" x14ac:dyDescent="0.25">
      <c r="A3267" s="94" t="s">
        <v>4780</v>
      </c>
      <c r="B3267" s="189" t="s">
        <v>143</v>
      </c>
      <c r="C3267" s="189">
        <v>0.1717948717948718</v>
      </c>
      <c r="D3267" s="189">
        <v>0.23589743589743589</v>
      </c>
      <c r="E3267" s="189">
        <v>9.4871794871794868E-2</v>
      </c>
      <c r="F3267" s="189">
        <v>2.0512820512820513E-2</v>
      </c>
      <c r="G3267" s="189">
        <v>0.46153846153846156</v>
      </c>
      <c r="H3267" s="189" t="s">
        <v>143</v>
      </c>
      <c r="I3267" s="189">
        <v>1.5384615384615385E-2</v>
      </c>
      <c r="J3267" s="188">
        <v>1</v>
      </c>
      <c r="K3267" s="190">
        <v>390</v>
      </c>
      <c r="L3267" s="94"/>
      <c r="M3267" s="189" t="s">
        <v>143</v>
      </c>
      <c r="N3267" s="189" t="s">
        <v>143</v>
      </c>
      <c r="O3267" s="189">
        <v>0.13800000000000001</v>
      </c>
      <c r="P3267" s="189">
        <v>0.21199999999999999</v>
      </c>
      <c r="Q3267" s="189">
        <v>0.19600000000000001</v>
      </c>
      <c r="R3267" s="189">
        <v>0.28000000000000003</v>
      </c>
      <c r="S3267" s="189">
        <v>7.0000000000000007E-2</v>
      </c>
      <c r="T3267" s="189">
        <v>0.128</v>
      </c>
      <c r="U3267" s="189">
        <v>0.01</v>
      </c>
      <c r="V3267" s="189">
        <v>0.04</v>
      </c>
      <c r="W3267" s="189">
        <v>0.41299999999999998</v>
      </c>
      <c r="X3267" s="189">
        <v>0.51100000000000001</v>
      </c>
      <c r="Y3267" s="189" t="s">
        <v>143</v>
      </c>
      <c r="Z3267" s="189" t="s">
        <v>143</v>
      </c>
      <c r="AA3267" s="189">
        <v>7.0000000000000001E-3</v>
      </c>
      <c r="AB3267" s="189">
        <v>3.3000000000000002E-2</v>
      </c>
    </row>
    <row r="3268" spans="1:28" x14ac:dyDescent="0.25">
      <c r="A3268" s="94" t="s">
        <v>4781</v>
      </c>
      <c r="B3268" s="189" t="s">
        <v>143</v>
      </c>
      <c r="C3268" s="189">
        <v>0.4357668364459536</v>
      </c>
      <c r="D3268" s="189">
        <v>0.36728919071873234</v>
      </c>
      <c r="E3268" s="189">
        <v>0.10696095076400679</v>
      </c>
      <c r="F3268" s="189">
        <v>9.0548953027730621E-3</v>
      </c>
      <c r="G3268" s="189">
        <v>6.4516129032258063E-2</v>
      </c>
      <c r="H3268" s="189" t="s">
        <v>143</v>
      </c>
      <c r="I3268" s="189">
        <v>1.6411997736276173E-2</v>
      </c>
      <c r="J3268" s="188">
        <v>1</v>
      </c>
      <c r="K3268" s="190">
        <v>1767</v>
      </c>
      <c r="L3268" s="94"/>
      <c r="M3268" s="189" t="s">
        <v>143</v>
      </c>
      <c r="N3268" s="189" t="s">
        <v>143</v>
      </c>
      <c r="O3268" s="189">
        <v>0.41299999999999998</v>
      </c>
      <c r="P3268" s="189">
        <v>0.45900000000000002</v>
      </c>
      <c r="Q3268" s="189">
        <v>0.34499999999999997</v>
      </c>
      <c r="R3268" s="189">
        <v>0.39</v>
      </c>
      <c r="S3268" s="189">
        <v>9.2999999999999999E-2</v>
      </c>
      <c r="T3268" s="189">
        <v>0.122</v>
      </c>
      <c r="U3268" s="189">
        <v>6.0000000000000001E-3</v>
      </c>
      <c r="V3268" s="189">
        <v>1.4999999999999999E-2</v>
      </c>
      <c r="W3268" s="189">
        <v>5.3999999999999999E-2</v>
      </c>
      <c r="X3268" s="189">
        <v>7.6999999999999999E-2</v>
      </c>
      <c r="Y3268" s="189" t="s">
        <v>143</v>
      </c>
      <c r="Z3268" s="189" t="s">
        <v>143</v>
      </c>
      <c r="AA3268" s="189">
        <v>1.0999999999999999E-2</v>
      </c>
      <c r="AB3268" s="189">
        <v>2.3E-2</v>
      </c>
    </row>
    <row r="3269" spans="1:28" x14ac:dyDescent="0.25">
      <c r="A3269" s="94" t="s">
        <v>4782</v>
      </c>
      <c r="B3269" s="189" t="s">
        <v>143</v>
      </c>
      <c r="C3269" s="189">
        <v>0.59078590785907859</v>
      </c>
      <c r="D3269" s="189">
        <v>0.26558265582655827</v>
      </c>
      <c r="E3269" s="189">
        <v>3.7940379403794036E-2</v>
      </c>
      <c r="F3269" s="189" t="s">
        <v>143</v>
      </c>
      <c r="G3269" s="189">
        <v>7.0460704607046065E-2</v>
      </c>
      <c r="H3269" s="189" t="s">
        <v>143</v>
      </c>
      <c r="I3269" s="189">
        <v>3.5230352303523033E-2</v>
      </c>
      <c r="J3269" s="188">
        <v>0.99999999999999989</v>
      </c>
      <c r="K3269" s="190">
        <v>369</v>
      </c>
      <c r="L3269" s="94"/>
      <c r="M3269" s="189" t="s">
        <v>143</v>
      </c>
      <c r="N3269" s="189" t="s">
        <v>143</v>
      </c>
      <c r="O3269" s="189">
        <v>0.54</v>
      </c>
      <c r="P3269" s="189">
        <v>0.64</v>
      </c>
      <c r="Q3269" s="189">
        <v>0.223</v>
      </c>
      <c r="R3269" s="189">
        <v>0.313</v>
      </c>
      <c r="S3269" s="189">
        <v>2.3E-2</v>
      </c>
      <c r="T3269" s="189">
        <v>6.3E-2</v>
      </c>
      <c r="U3269" s="189" t="s">
        <v>143</v>
      </c>
      <c r="V3269" s="189" t="s">
        <v>143</v>
      </c>
      <c r="W3269" s="189">
        <v>4.9000000000000002E-2</v>
      </c>
      <c r="X3269" s="189">
        <v>0.10100000000000001</v>
      </c>
      <c r="Y3269" s="189" t="s">
        <v>143</v>
      </c>
      <c r="Z3269" s="189" t="s">
        <v>143</v>
      </c>
      <c r="AA3269" s="189">
        <v>2.1000000000000001E-2</v>
      </c>
      <c r="AB3269" s="189">
        <v>5.8999999999999997E-2</v>
      </c>
    </row>
    <row r="3270" spans="1:28" x14ac:dyDescent="0.25">
      <c r="A3270" s="94" t="s">
        <v>4783</v>
      </c>
      <c r="B3270" s="189">
        <v>6.8254594902838098E-2</v>
      </c>
      <c r="C3270" s="189">
        <v>0.3933412291090933</v>
      </c>
      <c r="D3270" s="189">
        <v>0.22932842040619381</v>
      </c>
      <c r="E3270" s="189">
        <v>7.5711716453919373E-2</v>
      </c>
      <c r="F3270" s="189">
        <v>1.5396762731938412E-2</v>
      </c>
      <c r="G3270" s="189">
        <v>0.19327104443567136</v>
      </c>
      <c r="H3270" s="189">
        <v>1.1843663639952626E-3</v>
      </c>
      <c r="I3270" s="189">
        <v>2.3511865596350396E-2</v>
      </c>
      <c r="J3270" s="188">
        <v>1</v>
      </c>
      <c r="K3270" s="190">
        <v>22797</v>
      </c>
      <c r="L3270" s="94"/>
      <c r="M3270" s="189">
        <v>6.5000000000000002E-2</v>
      </c>
      <c r="N3270" s="189">
        <v>7.1999999999999995E-2</v>
      </c>
      <c r="O3270" s="189">
        <v>0.38700000000000001</v>
      </c>
      <c r="P3270" s="189">
        <v>0.4</v>
      </c>
      <c r="Q3270" s="189">
        <v>0.224</v>
      </c>
      <c r="R3270" s="189">
        <v>0.23499999999999999</v>
      </c>
      <c r="S3270" s="189">
        <v>7.1999999999999995E-2</v>
      </c>
      <c r="T3270" s="189">
        <v>7.9000000000000001E-2</v>
      </c>
      <c r="U3270" s="189">
        <v>1.4E-2</v>
      </c>
      <c r="V3270" s="189">
        <v>1.7000000000000001E-2</v>
      </c>
      <c r="W3270" s="189">
        <v>0.188</v>
      </c>
      <c r="X3270" s="189">
        <v>0.19800000000000001</v>
      </c>
      <c r="Y3270" s="189">
        <v>1E-3</v>
      </c>
      <c r="Z3270" s="189">
        <v>2E-3</v>
      </c>
      <c r="AA3270" s="189">
        <v>2.1999999999999999E-2</v>
      </c>
      <c r="AB3270" s="189">
        <v>2.5999999999999999E-2</v>
      </c>
    </row>
    <row r="3271" spans="1:28" x14ac:dyDescent="0.25">
      <c r="A3271" s="94" t="s">
        <v>4784</v>
      </c>
      <c r="B3271" s="189" t="s">
        <v>143</v>
      </c>
      <c r="C3271" s="189">
        <v>0.4368794326241135</v>
      </c>
      <c r="D3271" s="189">
        <v>0.21134751773049645</v>
      </c>
      <c r="E3271" s="189">
        <v>0.15886524822695036</v>
      </c>
      <c r="F3271" s="189">
        <v>8.5106382978723406E-3</v>
      </c>
      <c r="G3271" s="189">
        <v>0.1574468085106383</v>
      </c>
      <c r="H3271" s="189">
        <v>1.4184397163120568E-3</v>
      </c>
      <c r="I3271" s="189">
        <v>2.553191489361702E-2</v>
      </c>
      <c r="J3271" s="188">
        <v>1</v>
      </c>
      <c r="K3271" s="190">
        <v>705</v>
      </c>
      <c r="L3271" s="94"/>
      <c r="M3271" s="189" t="s">
        <v>143</v>
      </c>
      <c r="N3271" s="189" t="s">
        <v>143</v>
      </c>
      <c r="O3271" s="189">
        <v>0.40100000000000002</v>
      </c>
      <c r="P3271" s="189">
        <v>0.47399999999999998</v>
      </c>
      <c r="Q3271" s="189">
        <v>0.183</v>
      </c>
      <c r="R3271" s="189">
        <v>0.24299999999999999</v>
      </c>
      <c r="S3271" s="189">
        <v>0.13400000000000001</v>
      </c>
      <c r="T3271" s="189">
        <v>0.188</v>
      </c>
      <c r="U3271" s="189">
        <v>4.0000000000000001E-3</v>
      </c>
      <c r="V3271" s="189">
        <v>1.7999999999999999E-2</v>
      </c>
      <c r="W3271" s="189">
        <v>0.13200000000000001</v>
      </c>
      <c r="X3271" s="189">
        <v>0.186</v>
      </c>
      <c r="Y3271" s="189">
        <v>0</v>
      </c>
      <c r="Z3271" s="189">
        <v>8.0000000000000002E-3</v>
      </c>
      <c r="AA3271" s="189">
        <v>1.6E-2</v>
      </c>
      <c r="AB3271" s="189">
        <v>0.04</v>
      </c>
    </row>
    <row r="3272" spans="1:28" x14ac:dyDescent="0.25">
      <c r="A3272" s="94" t="s">
        <v>4785</v>
      </c>
      <c r="B3272" s="189" t="s">
        <v>143</v>
      </c>
      <c r="C3272" s="189">
        <v>0.15087719298245614</v>
      </c>
      <c r="D3272" s="189">
        <v>0.16315789473684211</v>
      </c>
      <c r="E3272" s="189">
        <v>6.3157894736842107E-2</v>
      </c>
      <c r="F3272" s="189">
        <v>1.2280701754385965E-2</v>
      </c>
      <c r="G3272" s="189">
        <v>0.55614035087719293</v>
      </c>
      <c r="H3272" s="189">
        <v>8.771929824561403E-3</v>
      </c>
      <c r="I3272" s="189">
        <v>4.5614035087719301E-2</v>
      </c>
      <c r="J3272" s="188">
        <v>0.99999999999999989</v>
      </c>
      <c r="K3272" s="190">
        <v>570</v>
      </c>
      <c r="L3272" s="94"/>
      <c r="M3272" s="189" t="s">
        <v>143</v>
      </c>
      <c r="N3272" s="189" t="s">
        <v>143</v>
      </c>
      <c r="O3272" s="189">
        <v>0.124</v>
      </c>
      <c r="P3272" s="189">
        <v>0.183</v>
      </c>
      <c r="Q3272" s="189">
        <v>0.13500000000000001</v>
      </c>
      <c r="R3272" s="189">
        <v>0.19600000000000001</v>
      </c>
      <c r="S3272" s="189">
        <v>4.5999999999999999E-2</v>
      </c>
      <c r="T3272" s="189">
        <v>8.5999999999999993E-2</v>
      </c>
      <c r="U3272" s="189">
        <v>6.0000000000000001E-3</v>
      </c>
      <c r="V3272" s="189">
        <v>2.5000000000000001E-2</v>
      </c>
      <c r="W3272" s="189">
        <v>0.51500000000000001</v>
      </c>
      <c r="X3272" s="189">
        <v>0.59599999999999997</v>
      </c>
      <c r="Y3272" s="189">
        <v>4.0000000000000001E-3</v>
      </c>
      <c r="Z3272" s="189">
        <v>0.02</v>
      </c>
      <c r="AA3272" s="189">
        <v>3.1E-2</v>
      </c>
      <c r="AB3272" s="189">
        <v>6.6000000000000003E-2</v>
      </c>
    </row>
    <row r="3273" spans="1:28" x14ac:dyDescent="0.25">
      <c r="A3273" s="94" t="s">
        <v>4786</v>
      </c>
      <c r="B3273" s="189">
        <v>0.58974358974358976</v>
      </c>
      <c r="C3273" s="189">
        <v>1.554001554001554E-3</v>
      </c>
      <c r="D3273" s="189">
        <v>0.32012432012432013</v>
      </c>
      <c r="E3273" s="189">
        <v>3.651903651903652E-2</v>
      </c>
      <c r="F3273" s="189">
        <v>2.8749028749028748E-2</v>
      </c>
      <c r="G3273" s="189">
        <v>7.3815073815073819E-3</v>
      </c>
      <c r="H3273" s="189" t="s">
        <v>143</v>
      </c>
      <c r="I3273" s="189">
        <v>1.5928515928515928E-2</v>
      </c>
      <c r="J3273" s="188">
        <v>1</v>
      </c>
      <c r="K3273" s="190">
        <v>2574</v>
      </c>
      <c r="L3273" s="94"/>
      <c r="M3273" s="189">
        <v>0.57099999999999995</v>
      </c>
      <c r="N3273" s="189">
        <v>0.60899999999999999</v>
      </c>
      <c r="O3273" s="189">
        <v>1E-3</v>
      </c>
      <c r="P3273" s="189">
        <v>4.0000000000000001E-3</v>
      </c>
      <c r="Q3273" s="189">
        <v>0.30199999999999999</v>
      </c>
      <c r="R3273" s="189">
        <v>0.33800000000000002</v>
      </c>
      <c r="S3273" s="189">
        <v>0.03</v>
      </c>
      <c r="T3273" s="189">
        <v>4.3999999999999997E-2</v>
      </c>
      <c r="U3273" s="189">
        <v>2.3E-2</v>
      </c>
      <c r="V3273" s="189">
        <v>3.5999999999999997E-2</v>
      </c>
      <c r="W3273" s="189">
        <v>5.0000000000000001E-3</v>
      </c>
      <c r="X3273" s="189">
        <v>1.2E-2</v>
      </c>
      <c r="Y3273" s="189" t="s">
        <v>143</v>
      </c>
      <c r="Z3273" s="189" t="s">
        <v>143</v>
      </c>
      <c r="AA3273" s="189">
        <v>1.2E-2</v>
      </c>
      <c r="AB3273" s="189">
        <v>2.1999999999999999E-2</v>
      </c>
    </row>
    <row r="3274" spans="1:28" x14ac:dyDescent="0.25">
      <c r="A3274" s="94" t="s">
        <v>4787</v>
      </c>
      <c r="B3274" s="189">
        <v>0.11412429378531073</v>
      </c>
      <c r="C3274" s="189">
        <v>0.34538606403013183</v>
      </c>
      <c r="D3274" s="189">
        <v>0.21431261770244822</v>
      </c>
      <c r="E3274" s="189">
        <v>5.7250470809792842E-2</v>
      </c>
      <c r="F3274" s="189">
        <v>2.7118644067796609E-2</v>
      </c>
      <c r="G3274" s="189">
        <v>0.22259887005649717</v>
      </c>
      <c r="H3274" s="189">
        <v>7.5329566854990583E-4</v>
      </c>
      <c r="I3274" s="189">
        <v>1.8455743879472693E-2</v>
      </c>
      <c r="J3274" s="188">
        <v>1</v>
      </c>
      <c r="K3274" s="190">
        <v>2655</v>
      </c>
      <c r="L3274" s="94"/>
      <c r="M3274" s="189">
        <v>0.10299999999999999</v>
      </c>
      <c r="N3274" s="189">
        <v>0.127</v>
      </c>
      <c r="O3274" s="189">
        <v>0.32800000000000001</v>
      </c>
      <c r="P3274" s="189">
        <v>0.36399999999999999</v>
      </c>
      <c r="Q3274" s="189">
        <v>0.19900000000000001</v>
      </c>
      <c r="R3274" s="189">
        <v>0.23</v>
      </c>
      <c r="S3274" s="189">
        <v>4.9000000000000002E-2</v>
      </c>
      <c r="T3274" s="189">
        <v>6.7000000000000004E-2</v>
      </c>
      <c r="U3274" s="189">
        <v>2.1999999999999999E-2</v>
      </c>
      <c r="V3274" s="189">
        <v>3.4000000000000002E-2</v>
      </c>
      <c r="W3274" s="189">
        <v>0.20699999999999999</v>
      </c>
      <c r="X3274" s="189">
        <v>0.23899999999999999</v>
      </c>
      <c r="Y3274" s="189">
        <v>0</v>
      </c>
      <c r="Z3274" s="189">
        <v>3.0000000000000001E-3</v>
      </c>
      <c r="AA3274" s="189">
        <v>1.4E-2</v>
      </c>
      <c r="AB3274" s="189">
        <v>2.4E-2</v>
      </c>
    </row>
    <row r="3275" spans="1:28" x14ac:dyDescent="0.25">
      <c r="A3275" s="94" t="s">
        <v>4788</v>
      </c>
      <c r="B3275" s="189">
        <v>0.3323943661971831</v>
      </c>
      <c r="C3275" s="189">
        <v>0.51070422535211268</v>
      </c>
      <c r="D3275" s="189">
        <v>8.3380281690140848E-2</v>
      </c>
      <c r="E3275" s="189">
        <v>1.6338028169014085E-2</v>
      </c>
      <c r="F3275" s="189" t="s">
        <v>143</v>
      </c>
      <c r="G3275" s="189">
        <v>3.1549295774647886E-2</v>
      </c>
      <c r="H3275" s="189">
        <v>1.1267605633802818E-3</v>
      </c>
      <c r="I3275" s="189">
        <v>2.4507042253521127E-2</v>
      </c>
      <c r="J3275" s="188">
        <v>1</v>
      </c>
      <c r="K3275" s="190">
        <v>3550</v>
      </c>
      <c r="L3275" s="94"/>
      <c r="M3275" s="189">
        <v>0.317</v>
      </c>
      <c r="N3275" s="189">
        <v>0.34799999999999998</v>
      </c>
      <c r="O3275" s="189">
        <v>0.49399999999999999</v>
      </c>
      <c r="P3275" s="189">
        <v>0.52700000000000002</v>
      </c>
      <c r="Q3275" s="189">
        <v>7.4999999999999997E-2</v>
      </c>
      <c r="R3275" s="189">
        <v>9.2999999999999999E-2</v>
      </c>
      <c r="S3275" s="189">
        <v>1.2999999999999999E-2</v>
      </c>
      <c r="T3275" s="189">
        <v>2.1000000000000001E-2</v>
      </c>
      <c r="U3275" s="189" t="s">
        <v>143</v>
      </c>
      <c r="V3275" s="189" t="s">
        <v>143</v>
      </c>
      <c r="W3275" s="189">
        <v>2.5999999999999999E-2</v>
      </c>
      <c r="X3275" s="189">
        <v>3.7999999999999999E-2</v>
      </c>
      <c r="Y3275" s="189">
        <v>0</v>
      </c>
      <c r="Z3275" s="189">
        <v>3.0000000000000001E-3</v>
      </c>
      <c r="AA3275" s="189">
        <v>0.02</v>
      </c>
      <c r="AB3275" s="189">
        <v>0.03</v>
      </c>
    </row>
    <row r="3276" spans="1:28" x14ac:dyDescent="0.25">
      <c r="A3276" s="94" t="s">
        <v>4789</v>
      </c>
      <c r="B3276" s="189" t="s">
        <v>143</v>
      </c>
      <c r="C3276" s="189">
        <v>0.30225080385852088</v>
      </c>
      <c r="D3276" s="189">
        <v>0.27491961414790994</v>
      </c>
      <c r="E3276" s="189">
        <v>0.14308681672025725</v>
      </c>
      <c r="F3276" s="189">
        <v>1.1254019292604502E-2</v>
      </c>
      <c r="G3276" s="189">
        <v>0.25401929260450162</v>
      </c>
      <c r="H3276" s="189">
        <v>1.6077170418006431E-3</v>
      </c>
      <c r="I3276" s="189">
        <v>1.2861736334405145E-2</v>
      </c>
      <c r="J3276" s="188">
        <v>0.99999999999999989</v>
      </c>
      <c r="K3276" s="190">
        <v>622</v>
      </c>
      <c r="L3276" s="94"/>
      <c r="M3276" s="189" t="s">
        <v>143</v>
      </c>
      <c r="N3276" s="189" t="s">
        <v>143</v>
      </c>
      <c r="O3276" s="189">
        <v>0.26700000000000002</v>
      </c>
      <c r="P3276" s="189">
        <v>0.33900000000000002</v>
      </c>
      <c r="Q3276" s="189">
        <v>0.24099999999999999</v>
      </c>
      <c r="R3276" s="189">
        <v>0.311</v>
      </c>
      <c r="S3276" s="189">
        <v>0.11799999999999999</v>
      </c>
      <c r="T3276" s="189">
        <v>0.17299999999999999</v>
      </c>
      <c r="U3276" s="189">
        <v>5.0000000000000001E-3</v>
      </c>
      <c r="V3276" s="189">
        <v>2.3E-2</v>
      </c>
      <c r="W3276" s="189">
        <v>0.221</v>
      </c>
      <c r="X3276" s="189">
        <v>0.28999999999999998</v>
      </c>
      <c r="Y3276" s="189">
        <v>0</v>
      </c>
      <c r="Z3276" s="189">
        <v>8.9999999999999993E-3</v>
      </c>
      <c r="AA3276" s="189">
        <v>7.0000000000000001E-3</v>
      </c>
      <c r="AB3276" s="189">
        <v>2.5000000000000001E-2</v>
      </c>
    </row>
    <row r="3277" spans="1:28" x14ac:dyDescent="0.25">
      <c r="A3277" s="94" t="s">
        <v>4790</v>
      </c>
      <c r="B3277" s="189" t="s">
        <v>143</v>
      </c>
      <c r="C3277" s="189">
        <v>0.34987041836356902</v>
      </c>
      <c r="D3277" s="189">
        <v>0.21732691595705295</v>
      </c>
      <c r="E3277" s="189">
        <v>7.5157349129951867E-2</v>
      </c>
      <c r="F3277" s="189">
        <v>1.629026286560533E-2</v>
      </c>
      <c r="G3277" s="189">
        <v>0.32173269159570528</v>
      </c>
      <c r="H3277" s="189">
        <v>1.4809329877823029E-3</v>
      </c>
      <c r="I3277" s="189">
        <v>1.8141429100333211E-2</v>
      </c>
      <c r="J3277" s="188">
        <v>1</v>
      </c>
      <c r="K3277" s="190">
        <v>2701</v>
      </c>
      <c r="L3277" s="94"/>
      <c r="M3277" s="189" t="s">
        <v>143</v>
      </c>
      <c r="N3277" s="189" t="s">
        <v>143</v>
      </c>
      <c r="O3277" s="189">
        <v>0.33200000000000002</v>
      </c>
      <c r="P3277" s="189">
        <v>0.36799999999999999</v>
      </c>
      <c r="Q3277" s="189">
        <v>0.20200000000000001</v>
      </c>
      <c r="R3277" s="189">
        <v>0.23300000000000001</v>
      </c>
      <c r="S3277" s="189">
        <v>6.6000000000000003E-2</v>
      </c>
      <c r="T3277" s="189">
        <v>8.5999999999999993E-2</v>
      </c>
      <c r="U3277" s="189">
        <v>1.2E-2</v>
      </c>
      <c r="V3277" s="189">
        <v>2.1999999999999999E-2</v>
      </c>
      <c r="W3277" s="189">
        <v>0.30399999999999999</v>
      </c>
      <c r="X3277" s="189">
        <v>0.34</v>
      </c>
      <c r="Y3277" s="189">
        <v>1E-3</v>
      </c>
      <c r="Z3277" s="189">
        <v>4.0000000000000001E-3</v>
      </c>
      <c r="AA3277" s="189">
        <v>1.4E-2</v>
      </c>
      <c r="AB3277" s="189">
        <v>2.4E-2</v>
      </c>
    </row>
    <row r="3278" spans="1:28" x14ac:dyDescent="0.25">
      <c r="A3278" s="94" t="s">
        <v>4791</v>
      </c>
      <c r="B3278" s="189" t="s">
        <v>143</v>
      </c>
      <c r="C3278" s="189">
        <v>0.63645726055612772</v>
      </c>
      <c r="D3278" s="189">
        <v>0.2420185375901133</v>
      </c>
      <c r="E3278" s="189">
        <v>4.1194644696189497E-2</v>
      </c>
      <c r="F3278" s="189">
        <v>2.0597322348094747E-3</v>
      </c>
      <c r="G3278" s="189">
        <v>1.9567456230690009E-2</v>
      </c>
      <c r="H3278" s="189" t="s">
        <v>143</v>
      </c>
      <c r="I3278" s="189">
        <v>5.8702368692070031E-2</v>
      </c>
      <c r="J3278" s="188">
        <v>1</v>
      </c>
      <c r="K3278" s="190">
        <v>971</v>
      </c>
      <c r="L3278" s="94"/>
      <c r="M3278" s="189" t="s">
        <v>143</v>
      </c>
      <c r="N3278" s="189" t="s">
        <v>143</v>
      </c>
      <c r="O3278" s="189">
        <v>0.60599999999999998</v>
      </c>
      <c r="P3278" s="189">
        <v>0.66600000000000004</v>
      </c>
      <c r="Q3278" s="189">
        <v>0.216</v>
      </c>
      <c r="R3278" s="189">
        <v>0.27</v>
      </c>
      <c r="S3278" s="189">
        <v>0.03</v>
      </c>
      <c r="T3278" s="189">
        <v>5.6000000000000001E-2</v>
      </c>
      <c r="U3278" s="189">
        <v>1E-3</v>
      </c>
      <c r="V3278" s="189">
        <v>7.0000000000000001E-3</v>
      </c>
      <c r="W3278" s="189">
        <v>1.2999999999999999E-2</v>
      </c>
      <c r="X3278" s="189">
        <v>0.03</v>
      </c>
      <c r="Y3278" s="189" t="s">
        <v>143</v>
      </c>
      <c r="Z3278" s="189" t="s">
        <v>143</v>
      </c>
      <c r="AA3278" s="189">
        <v>4.5999999999999999E-2</v>
      </c>
      <c r="AB3278" s="189">
        <v>7.4999999999999997E-2</v>
      </c>
    </row>
    <row r="3279" spans="1:28" x14ac:dyDescent="0.25">
      <c r="A3279" s="94" t="s">
        <v>4792</v>
      </c>
      <c r="B3279" s="189" t="s">
        <v>143</v>
      </c>
      <c r="C3279" s="189">
        <v>0.31434599156118143</v>
      </c>
      <c r="D3279" s="189">
        <v>0.28797468354430378</v>
      </c>
      <c r="E3279" s="189">
        <v>0.10337552742616034</v>
      </c>
      <c r="F3279" s="189">
        <v>1.3713080168776372E-2</v>
      </c>
      <c r="G3279" s="189">
        <v>0.25316455696202533</v>
      </c>
      <c r="H3279" s="189" t="s">
        <v>143</v>
      </c>
      <c r="I3279" s="189">
        <v>2.7426160337552744E-2</v>
      </c>
      <c r="J3279" s="188">
        <v>1</v>
      </c>
      <c r="K3279" s="190">
        <v>948</v>
      </c>
      <c r="L3279" s="94"/>
      <c r="M3279" s="189" t="s">
        <v>143</v>
      </c>
      <c r="N3279" s="189" t="s">
        <v>143</v>
      </c>
      <c r="O3279" s="189">
        <v>0.28599999999999998</v>
      </c>
      <c r="P3279" s="189">
        <v>0.34499999999999997</v>
      </c>
      <c r="Q3279" s="189">
        <v>0.26</v>
      </c>
      <c r="R3279" s="189">
        <v>0.318</v>
      </c>
      <c r="S3279" s="189">
        <v>8.5999999999999993E-2</v>
      </c>
      <c r="T3279" s="189">
        <v>0.124</v>
      </c>
      <c r="U3279" s="189">
        <v>8.0000000000000002E-3</v>
      </c>
      <c r="V3279" s="189">
        <v>2.3E-2</v>
      </c>
      <c r="W3279" s="189">
        <v>0.22700000000000001</v>
      </c>
      <c r="X3279" s="189">
        <v>0.28199999999999997</v>
      </c>
      <c r="Y3279" s="189" t="s">
        <v>143</v>
      </c>
      <c r="Z3279" s="189" t="s">
        <v>143</v>
      </c>
      <c r="AA3279" s="189">
        <v>1.9E-2</v>
      </c>
      <c r="AB3279" s="189">
        <v>0.04</v>
      </c>
    </row>
    <row r="3280" spans="1:28" x14ac:dyDescent="0.25">
      <c r="A3280" s="94" t="s">
        <v>4793</v>
      </c>
      <c r="B3280" s="189" t="s">
        <v>143</v>
      </c>
      <c r="C3280" s="189">
        <v>0.4735202492211838</v>
      </c>
      <c r="D3280" s="189">
        <v>0.20560747663551401</v>
      </c>
      <c r="E3280" s="189">
        <v>5.6074766355140186E-2</v>
      </c>
      <c r="F3280" s="189">
        <v>5.763239875389408E-2</v>
      </c>
      <c r="G3280" s="189">
        <v>0.19314641744548286</v>
      </c>
      <c r="H3280" s="189" t="s">
        <v>143</v>
      </c>
      <c r="I3280" s="189">
        <v>1.4018691588785047E-2</v>
      </c>
      <c r="J3280" s="188">
        <v>0.99999999999999989</v>
      </c>
      <c r="K3280" s="190">
        <v>642</v>
      </c>
      <c r="L3280" s="94"/>
      <c r="M3280" s="189" t="s">
        <v>143</v>
      </c>
      <c r="N3280" s="189" t="s">
        <v>143</v>
      </c>
      <c r="O3280" s="189">
        <v>0.435</v>
      </c>
      <c r="P3280" s="189">
        <v>0.51200000000000001</v>
      </c>
      <c r="Q3280" s="189">
        <v>0.17599999999999999</v>
      </c>
      <c r="R3280" s="189">
        <v>0.23899999999999999</v>
      </c>
      <c r="S3280" s="189">
        <v>4.1000000000000002E-2</v>
      </c>
      <c r="T3280" s="189">
        <v>7.6999999999999999E-2</v>
      </c>
      <c r="U3280" s="189">
        <v>4.2000000000000003E-2</v>
      </c>
      <c r="V3280" s="189">
        <v>7.8E-2</v>
      </c>
      <c r="W3280" s="189">
        <v>0.16400000000000001</v>
      </c>
      <c r="X3280" s="189">
        <v>0.22500000000000001</v>
      </c>
      <c r="Y3280" s="189" t="s">
        <v>143</v>
      </c>
      <c r="Z3280" s="189" t="s">
        <v>143</v>
      </c>
      <c r="AA3280" s="189">
        <v>7.0000000000000001E-3</v>
      </c>
      <c r="AB3280" s="189">
        <v>2.5999999999999999E-2</v>
      </c>
    </row>
    <row r="3281" spans="1:28" x14ac:dyDescent="0.25">
      <c r="A3281" s="94" t="s">
        <v>4794</v>
      </c>
      <c r="B3281" s="189" t="s">
        <v>143</v>
      </c>
      <c r="C3281" s="189">
        <v>0.21230769230769231</v>
      </c>
      <c r="D3281" s="189">
        <v>0.20923076923076922</v>
      </c>
      <c r="E3281" s="189">
        <v>0.10153846153846154</v>
      </c>
      <c r="F3281" s="189">
        <v>2.1538461538461538E-2</v>
      </c>
      <c r="G3281" s="189">
        <v>0.43230769230769228</v>
      </c>
      <c r="H3281" s="189" t="s">
        <v>143</v>
      </c>
      <c r="I3281" s="189">
        <v>2.3076923076923078E-2</v>
      </c>
      <c r="J3281" s="188">
        <v>1</v>
      </c>
      <c r="K3281" s="190">
        <v>650</v>
      </c>
      <c r="L3281" s="94"/>
      <c r="M3281" s="189" t="s">
        <v>143</v>
      </c>
      <c r="N3281" s="189" t="s">
        <v>143</v>
      </c>
      <c r="O3281" s="189">
        <v>0.183</v>
      </c>
      <c r="P3281" s="189">
        <v>0.245</v>
      </c>
      <c r="Q3281" s="189">
        <v>0.18</v>
      </c>
      <c r="R3281" s="189">
        <v>0.24199999999999999</v>
      </c>
      <c r="S3281" s="189">
        <v>8.1000000000000003E-2</v>
      </c>
      <c r="T3281" s="189">
        <v>0.127</v>
      </c>
      <c r="U3281" s="189">
        <v>1.2999999999999999E-2</v>
      </c>
      <c r="V3281" s="189">
        <v>3.5999999999999997E-2</v>
      </c>
      <c r="W3281" s="189">
        <v>0.39500000000000002</v>
      </c>
      <c r="X3281" s="189">
        <v>0.47099999999999997</v>
      </c>
      <c r="Y3281" s="189" t="s">
        <v>143</v>
      </c>
      <c r="Z3281" s="189" t="s">
        <v>143</v>
      </c>
      <c r="AA3281" s="189">
        <v>1.4E-2</v>
      </c>
      <c r="AB3281" s="189">
        <v>3.7999999999999999E-2</v>
      </c>
    </row>
    <row r="3282" spans="1:28" x14ac:dyDescent="0.25">
      <c r="A3282" s="94" t="s">
        <v>4795</v>
      </c>
      <c r="B3282" s="189" t="s">
        <v>143</v>
      </c>
      <c r="C3282" s="189">
        <v>0.51810193321616871</v>
      </c>
      <c r="D3282" s="189">
        <v>0.30193321616871704</v>
      </c>
      <c r="E3282" s="189">
        <v>8.1898066783831283E-2</v>
      </c>
      <c r="F3282" s="189">
        <v>9.138840070298769E-3</v>
      </c>
      <c r="G3282" s="189">
        <v>6.7486818980667843E-2</v>
      </c>
      <c r="H3282" s="189">
        <v>1.7574692442882249E-3</v>
      </c>
      <c r="I3282" s="189">
        <v>1.9683655536028119E-2</v>
      </c>
      <c r="J3282" s="188">
        <v>1</v>
      </c>
      <c r="K3282" s="190">
        <v>2845</v>
      </c>
      <c r="L3282" s="94"/>
      <c r="M3282" s="189" t="s">
        <v>143</v>
      </c>
      <c r="N3282" s="189" t="s">
        <v>143</v>
      </c>
      <c r="O3282" s="189">
        <v>0.5</v>
      </c>
      <c r="P3282" s="189">
        <v>0.53600000000000003</v>
      </c>
      <c r="Q3282" s="189">
        <v>0.28499999999999998</v>
      </c>
      <c r="R3282" s="189">
        <v>0.31900000000000001</v>
      </c>
      <c r="S3282" s="189">
        <v>7.1999999999999995E-2</v>
      </c>
      <c r="T3282" s="189">
        <v>9.2999999999999999E-2</v>
      </c>
      <c r="U3282" s="189">
        <v>6.0000000000000001E-3</v>
      </c>
      <c r="V3282" s="189">
        <v>1.2999999999999999E-2</v>
      </c>
      <c r="W3282" s="189">
        <v>5.8999999999999997E-2</v>
      </c>
      <c r="X3282" s="189">
        <v>7.6999999999999999E-2</v>
      </c>
      <c r="Y3282" s="189">
        <v>1E-3</v>
      </c>
      <c r="Z3282" s="189">
        <v>4.0000000000000001E-3</v>
      </c>
      <c r="AA3282" s="189">
        <v>1.4999999999999999E-2</v>
      </c>
      <c r="AB3282" s="189">
        <v>2.5000000000000001E-2</v>
      </c>
    </row>
    <row r="3283" spans="1:28" x14ac:dyDescent="0.25">
      <c r="A3283" s="94" t="s">
        <v>4796</v>
      </c>
      <c r="B3283" s="189" t="s">
        <v>143</v>
      </c>
      <c r="C3283" s="189">
        <v>0.61919504643962853</v>
      </c>
      <c r="D3283" s="189">
        <v>0.23993808049535603</v>
      </c>
      <c r="E3283" s="189">
        <v>5.4179566563467493E-2</v>
      </c>
      <c r="F3283" s="189">
        <v>1.5479876160990713E-3</v>
      </c>
      <c r="G3283" s="189">
        <v>6.1919504643962849E-2</v>
      </c>
      <c r="H3283" s="189" t="s">
        <v>143</v>
      </c>
      <c r="I3283" s="189">
        <v>2.3219814241486069E-2</v>
      </c>
      <c r="J3283" s="188">
        <v>1</v>
      </c>
      <c r="K3283" s="190">
        <v>646</v>
      </c>
      <c r="L3283" s="94"/>
      <c r="M3283" s="189" t="s">
        <v>143</v>
      </c>
      <c r="N3283" s="189" t="s">
        <v>143</v>
      </c>
      <c r="O3283" s="189">
        <v>0.58099999999999996</v>
      </c>
      <c r="P3283" s="189">
        <v>0.65600000000000003</v>
      </c>
      <c r="Q3283" s="189">
        <v>0.20899999999999999</v>
      </c>
      <c r="R3283" s="189">
        <v>0.27400000000000002</v>
      </c>
      <c r="S3283" s="189">
        <v>3.9E-2</v>
      </c>
      <c r="T3283" s="189">
        <v>7.3999999999999996E-2</v>
      </c>
      <c r="U3283" s="189">
        <v>0</v>
      </c>
      <c r="V3283" s="189">
        <v>8.9999999999999993E-3</v>
      </c>
      <c r="W3283" s="189">
        <v>4.5999999999999999E-2</v>
      </c>
      <c r="X3283" s="189">
        <v>8.3000000000000004E-2</v>
      </c>
      <c r="Y3283" s="189" t="s">
        <v>143</v>
      </c>
      <c r="Z3283" s="189" t="s">
        <v>143</v>
      </c>
      <c r="AA3283" s="189">
        <v>1.4E-2</v>
      </c>
      <c r="AB3283" s="189">
        <v>3.7999999999999999E-2</v>
      </c>
    </row>
    <row r="3284" spans="1:28" x14ac:dyDescent="0.25">
      <c r="A3284" s="94" t="s">
        <v>4797</v>
      </c>
      <c r="B3284" s="189">
        <v>5.8310973417056239E-2</v>
      </c>
      <c r="C3284" s="189">
        <v>0.37005891953196318</v>
      </c>
      <c r="D3284" s="189">
        <v>0.24856850432906422</v>
      </c>
      <c r="E3284" s="189">
        <v>6.885010096539515E-2</v>
      </c>
      <c r="F3284" s="189">
        <v>2.5531797184033637E-2</v>
      </c>
      <c r="G3284" s="189">
        <v>0.18751901745456556</v>
      </c>
      <c r="H3284" s="189">
        <v>2.489557688583995E-4</v>
      </c>
      <c r="I3284" s="189">
        <v>4.0911731349063653E-2</v>
      </c>
      <c r="J3284" s="188">
        <v>1</v>
      </c>
      <c r="K3284" s="190">
        <v>36151</v>
      </c>
      <c r="L3284" s="94"/>
      <c r="M3284" s="189">
        <v>5.6000000000000001E-2</v>
      </c>
      <c r="N3284" s="189">
        <v>6.0999999999999999E-2</v>
      </c>
      <c r="O3284" s="189">
        <v>0.36499999999999999</v>
      </c>
      <c r="P3284" s="189">
        <v>0.375</v>
      </c>
      <c r="Q3284" s="189">
        <v>0.24399999999999999</v>
      </c>
      <c r="R3284" s="189">
        <v>0.253</v>
      </c>
      <c r="S3284" s="189">
        <v>6.6000000000000003E-2</v>
      </c>
      <c r="T3284" s="189">
        <v>7.1999999999999995E-2</v>
      </c>
      <c r="U3284" s="189">
        <v>2.4E-2</v>
      </c>
      <c r="V3284" s="189">
        <v>2.7E-2</v>
      </c>
      <c r="W3284" s="189">
        <v>0.184</v>
      </c>
      <c r="X3284" s="189">
        <v>0.192</v>
      </c>
      <c r="Y3284" s="189">
        <v>0</v>
      </c>
      <c r="Z3284" s="189">
        <v>0</v>
      </c>
      <c r="AA3284" s="189">
        <v>3.9E-2</v>
      </c>
      <c r="AB3284" s="189">
        <v>4.2999999999999997E-2</v>
      </c>
    </row>
    <row r="3285" spans="1:28" x14ac:dyDescent="0.25">
      <c r="A3285" s="94" t="s">
        <v>4798</v>
      </c>
      <c r="B3285" s="189" t="s">
        <v>143</v>
      </c>
      <c r="C3285" s="189">
        <v>0.4217432052483599</v>
      </c>
      <c r="D3285" s="189">
        <v>0.27928772258669166</v>
      </c>
      <c r="E3285" s="189">
        <v>7.7788191190253042E-2</v>
      </c>
      <c r="F3285" s="189">
        <v>1.3120899718837863E-2</v>
      </c>
      <c r="G3285" s="189">
        <v>0.18650421743205248</v>
      </c>
      <c r="H3285" s="189" t="s">
        <v>143</v>
      </c>
      <c r="I3285" s="189">
        <v>2.1555763823805061E-2</v>
      </c>
      <c r="J3285" s="188">
        <v>1</v>
      </c>
      <c r="K3285" s="190">
        <v>1067</v>
      </c>
      <c r="L3285" s="94"/>
      <c r="M3285" s="189" t="s">
        <v>143</v>
      </c>
      <c r="N3285" s="189" t="s">
        <v>143</v>
      </c>
      <c r="O3285" s="189">
        <v>0.39200000000000002</v>
      </c>
      <c r="P3285" s="189">
        <v>0.45200000000000001</v>
      </c>
      <c r="Q3285" s="189">
        <v>0.253</v>
      </c>
      <c r="R3285" s="189">
        <v>0.307</v>
      </c>
      <c r="S3285" s="189">
        <v>6.3E-2</v>
      </c>
      <c r="T3285" s="189">
        <v>9.5000000000000001E-2</v>
      </c>
      <c r="U3285" s="189">
        <v>8.0000000000000002E-3</v>
      </c>
      <c r="V3285" s="189">
        <v>2.1999999999999999E-2</v>
      </c>
      <c r="W3285" s="189">
        <v>0.16400000000000001</v>
      </c>
      <c r="X3285" s="189">
        <v>0.21099999999999999</v>
      </c>
      <c r="Y3285" s="189" t="s">
        <v>143</v>
      </c>
      <c r="Z3285" s="189" t="s">
        <v>143</v>
      </c>
      <c r="AA3285" s="189">
        <v>1.4E-2</v>
      </c>
      <c r="AB3285" s="189">
        <v>3.2000000000000001E-2</v>
      </c>
    </row>
    <row r="3286" spans="1:28" x14ac:dyDescent="0.25">
      <c r="A3286" s="94" t="s">
        <v>4799</v>
      </c>
      <c r="B3286" s="189" t="s">
        <v>143</v>
      </c>
      <c r="C3286" s="189">
        <v>0.13015184381778741</v>
      </c>
      <c r="D3286" s="189">
        <v>0.22668112798264642</v>
      </c>
      <c r="E3286" s="189">
        <v>5.3145336225596529E-2</v>
      </c>
      <c r="F3286" s="189">
        <v>8.6767895878524948E-3</v>
      </c>
      <c r="G3286" s="189">
        <v>0.53579175704989157</v>
      </c>
      <c r="H3286" s="189" t="s">
        <v>143</v>
      </c>
      <c r="I3286" s="189">
        <v>4.5553145336225599E-2</v>
      </c>
      <c r="J3286" s="188">
        <v>1</v>
      </c>
      <c r="K3286" s="190">
        <v>922</v>
      </c>
      <c r="L3286" s="94"/>
      <c r="M3286" s="189" t="s">
        <v>143</v>
      </c>
      <c r="N3286" s="189" t="s">
        <v>143</v>
      </c>
      <c r="O3286" s="189">
        <v>0.11</v>
      </c>
      <c r="P3286" s="189">
        <v>0.153</v>
      </c>
      <c r="Q3286" s="189">
        <v>0.20100000000000001</v>
      </c>
      <c r="R3286" s="189">
        <v>0.255</v>
      </c>
      <c r="S3286" s="189">
        <v>0.04</v>
      </c>
      <c r="T3286" s="189">
        <v>7.0000000000000007E-2</v>
      </c>
      <c r="U3286" s="189">
        <v>4.0000000000000001E-3</v>
      </c>
      <c r="V3286" s="189">
        <v>1.7000000000000001E-2</v>
      </c>
      <c r="W3286" s="189">
        <v>0.504</v>
      </c>
      <c r="X3286" s="189">
        <v>0.56799999999999995</v>
      </c>
      <c r="Y3286" s="189" t="s">
        <v>143</v>
      </c>
      <c r="Z3286" s="189" t="s">
        <v>143</v>
      </c>
      <c r="AA3286" s="189">
        <v>3.4000000000000002E-2</v>
      </c>
      <c r="AB3286" s="189">
        <v>6.0999999999999999E-2</v>
      </c>
    </row>
    <row r="3287" spans="1:28" x14ac:dyDescent="0.25">
      <c r="A3287" s="94" t="s">
        <v>4800</v>
      </c>
      <c r="B3287" s="189">
        <v>0.42200725513905685</v>
      </c>
      <c r="C3287" s="189">
        <v>1.5114873035066505E-3</v>
      </c>
      <c r="D3287" s="189">
        <v>0.36910519951632409</v>
      </c>
      <c r="E3287" s="189">
        <v>0.17412333736396615</v>
      </c>
      <c r="F3287" s="189">
        <v>1.0278113663845224E-2</v>
      </c>
      <c r="G3287" s="189">
        <v>5.4413542926239422E-3</v>
      </c>
      <c r="H3287" s="189" t="s">
        <v>143</v>
      </c>
      <c r="I3287" s="189">
        <v>1.7533252720677146E-2</v>
      </c>
      <c r="J3287" s="188">
        <v>1</v>
      </c>
      <c r="K3287" s="190">
        <v>3308</v>
      </c>
      <c r="L3287" s="94"/>
      <c r="M3287" s="189">
        <v>0.40500000000000003</v>
      </c>
      <c r="N3287" s="189">
        <v>0.439</v>
      </c>
      <c r="O3287" s="189">
        <v>1E-3</v>
      </c>
      <c r="P3287" s="189">
        <v>4.0000000000000001E-3</v>
      </c>
      <c r="Q3287" s="189">
        <v>0.35299999999999998</v>
      </c>
      <c r="R3287" s="189">
        <v>0.38600000000000001</v>
      </c>
      <c r="S3287" s="189">
        <v>0.16200000000000001</v>
      </c>
      <c r="T3287" s="189">
        <v>0.187</v>
      </c>
      <c r="U3287" s="189">
        <v>7.0000000000000001E-3</v>
      </c>
      <c r="V3287" s="189">
        <v>1.4E-2</v>
      </c>
      <c r="W3287" s="189">
        <v>3.0000000000000001E-3</v>
      </c>
      <c r="X3287" s="189">
        <v>8.9999999999999993E-3</v>
      </c>
      <c r="Y3287" s="189" t="s">
        <v>143</v>
      </c>
      <c r="Z3287" s="189" t="s">
        <v>143</v>
      </c>
      <c r="AA3287" s="189">
        <v>1.4E-2</v>
      </c>
      <c r="AB3287" s="189">
        <v>2.3E-2</v>
      </c>
    </row>
    <row r="3288" spans="1:28" x14ac:dyDescent="0.25">
      <c r="A3288" s="94" t="s">
        <v>4801</v>
      </c>
      <c r="B3288" s="189">
        <v>9.5769409576940953E-2</v>
      </c>
      <c r="C3288" s="189">
        <v>0.30357973035797303</v>
      </c>
      <c r="D3288" s="189">
        <v>0.23826127382612738</v>
      </c>
      <c r="E3288" s="189">
        <v>5.5788005578800558E-2</v>
      </c>
      <c r="F3288" s="189">
        <v>4.0446304044630406E-2</v>
      </c>
      <c r="G3288" s="189">
        <v>0.23454207345420736</v>
      </c>
      <c r="H3288" s="189">
        <v>4.6490004649000463E-4</v>
      </c>
      <c r="I3288" s="189">
        <v>3.1148303114830311E-2</v>
      </c>
      <c r="J3288" s="188">
        <v>1.0000000000000002</v>
      </c>
      <c r="K3288" s="190">
        <v>4302</v>
      </c>
      <c r="L3288" s="94"/>
      <c r="M3288" s="189">
        <v>8.6999999999999994E-2</v>
      </c>
      <c r="N3288" s="189">
        <v>0.105</v>
      </c>
      <c r="O3288" s="189">
        <v>0.28999999999999998</v>
      </c>
      <c r="P3288" s="189">
        <v>0.317</v>
      </c>
      <c r="Q3288" s="189">
        <v>0.22600000000000001</v>
      </c>
      <c r="R3288" s="189">
        <v>0.251</v>
      </c>
      <c r="S3288" s="189">
        <v>4.9000000000000002E-2</v>
      </c>
      <c r="T3288" s="189">
        <v>6.3E-2</v>
      </c>
      <c r="U3288" s="189">
        <v>3.5000000000000003E-2</v>
      </c>
      <c r="V3288" s="189">
        <v>4.7E-2</v>
      </c>
      <c r="W3288" s="189">
        <v>0.222</v>
      </c>
      <c r="X3288" s="189">
        <v>0.247</v>
      </c>
      <c r="Y3288" s="189">
        <v>0</v>
      </c>
      <c r="Z3288" s="189">
        <v>2E-3</v>
      </c>
      <c r="AA3288" s="189">
        <v>2.5999999999999999E-2</v>
      </c>
      <c r="AB3288" s="189">
        <v>3.6999999999999998E-2</v>
      </c>
    </row>
    <row r="3289" spans="1:28" x14ac:dyDescent="0.25">
      <c r="A3289" s="94" t="s">
        <v>4802</v>
      </c>
      <c r="B3289" s="189">
        <v>0.28873985174726441</v>
      </c>
      <c r="C3289" s="189">
        <v>0.51694316978468058</v>
      </c>
      <c r="D3289" s="189">
        <v>9.0010589481115427E-2</v>
      </c>
      <c r="E3289" s="189">
        <v>1.8708083303918106E-2</v>
      </c>
      <c r="F3289" s="189">
        <v>1.0589481115425344E-3</v>
      </c>
      <c r="G3289" s="189">
        <v>3.4415813625132366E-2</v>
      </c>
      <c r="H3289" s="189">
        <v>1.7649135192375574E-4</v>
      </c>
      <c r="I3289" s="189">
        <v>4.9947052594422871E-2</v>
      </c>
      <c r="J3289" s="188">
        <v>1</v>
      </c>
      <c r="K3289" s="190">
        <v>5666</v>
      </c>
      <c r="L3289" s="94"/>
      <c r="M3289" s="189">
        <v>0.27700000000000002</v>
      </c>
      <c r="N3289" s="189">
        <v>0.30099999999999999</v>
      </c>
      <c r="O3289" s="189">
        <v>0.504</v>
      </c>
      <c r="P3289" s="189">
        <v>0.53</v>
      </c>
      <c r="Q3289" s="189">
        <v>8.3000000000000004E-2</v>
      </c>
      <c r="R3289" s="189">
        <v>9.8000000000000004E-2</v>
      </c>
      <c r="S3289" s="189">
        <v>1.4999999999999999E-2</v>
      </c>
      <c r="T3289" s="189">
        <v>2.3E-2</v>
      </c>
      <c r="U3289" s="189">
        <v>0</v>
      </c>
      <c r="V3289" s="189">
        <v>2E-3</v>
      </c>
      <c r="W3289" s="189">
        <v>0.03</v>
      </c>
      <c r="X3289" s="189">
        <v>3.9E-2</v>
      </c>
      <c r="Y3289" s="189">
        <v>0</v>
      </c>
      <c r="Z3289" s="189">
        <v>1E-3</v>
      </c>
      <c r="AA3289" s="189">
        <v>4.4999999999999998E-2</v>
      </c>
      <c r="AB3289" s="189">
        <v>5.6000000000000001E-2</v>
      </c>
    </row>
    <row r="3290" spans="1:28" x14ac:dyDescent="0.25">
      <c r="A3290" s="94" t="s">
        <v>4803</v>
      </c>
      <c r="B3290" s="189" t="s">
        <v>143</v>
      </c>
      <c r="C3290" s="189">
        <v>0.24634858812074001</v>
      </c>
      <c r="D3290" s="189">
        <v>0.35540408958130476</v>
      </c>
      <c r="E3290" s="189">
        <v>0.12171372930866602</v>
      </c>
      <c r="F3290" s="189">
        <v>5.0632911392405063E-2</v>
      </c>
      <c r="G3290" s="189">
        <v>0.18889970788704966</v>
      </c>
      <c r="H3290" s="189" t="s">
        <v>143</v>
      </c>
      <c r="I3290" s="189">
        <v>3.7000973709834468E-2</v>
      </c>
      <c r="J3290" s="188">
        <v>1</v>
      </c>
      <c r="K3290" s="190">
        <v>1027</v>
      </c>
      <c r="L3290" s="94"/>
      <c r="M3290" s="189" t="s">
        <v>143</v>
      </c>
      <c r="N3290" s="189" t="s">
        <v>143</v>
      </c>
      <c r="O3290" s="189">
        <v>0.221</v>
      </c>
      <c r="P3290" s="189">
        <v>0.27400000000000002</v>
      </c>
      <c r="Q3290" s="189">
        <v>0.32700000000000001</v>
      </c>
      <c r="R3290" s="189">
        <v>0.38500000000000001</v>
      </c>
      <c r="S3290" s="189">
        <v>0.10299999999999999</v>
      </c>
      <c r="T3290" s="189">
        <v>0.14299999999999999</v>
      </c>
      <c r="U3290" s="189">
        <v>3.9E-2</v>
      </c>
      <c r="V3290" s="189">
        <v>6.6000000000000003E-2</v>
      </c>
      <c r="W3290" s="189">
        <v>0.16600000000000001</v>
      </c>
      <c r="X3290" s="189">
        <v>0.214</v>
      </c>
      <c r="Y3290" s="189" t="s">
        <v>143</v>
      </c>
      <c r="Z3290" s="189" t="s">
        <v>143</v>
      </c>
      <c r="AA3290" s="189">
        <v>2.7E-2</v>
      </c>
      <c r="AB3290" s="189">
        <v>0.05</v>
      </c>
    </row>
    <row r="3291" spans="1:28" x14ac:dyDescent="0.25">
      <c r="A3291" s="94" t="s">
        <v>4804</v>
      </c>
      <c r="B3291" s="189" t="s">
        <v>143</v>
      </c>
      <c r="C3291" s="189">
        <v>0.27054876587586868</v>
      </c>
      <c r="D3291" s="189">
        <v>0.23939611790079079</v>
      </c>
      <c r="E3291" s="189">
        <v>0.11550443326144261</v>
      </c>
      <c r="F3291" s="189">
        <v>3.3069734004313442E-2</v>
      </c>
      <c r="G3291" s="189">
        <v>0.31919482386772108</v>
      </c>
      <c r="H3291" s="189" t="s">
        <v>143</v>
      </c>
      <c r="I3291" s="189">
        <v>2.2286125089863409E-2</v>
      </c>
      <c r="J3291" s="188">
        <v>1</v>
      </c>
      <c r="K3291" s="190">
        <v>4173</v>
      </c>
      <c r="L3291" s="94"/>
      <c r="M3291" s="189" t="s">
        <v>143</v>
      </c>
      <c r="N3291" s="189" t="s">
        <v>143</v>
      </c>
      <c r="O3291" s="189">
        <v>0.25700000000000001</v>
      </c>
      <c r="P3291" s="189">
        <v>0.28399999999999997</v>
      </c>
      <c r="Q3291" s="189">
        <v>0.22700000000000001</v>
      </c>
      <c r="R3291" s="189">
        <v>0.253</v>
      </c>
      <c r="S3291" s="189">
        <v>0.106</v>
      </c>
      <c r="T3291" s="189">
        <v>0.126</v>
      </c>
      <c r="U3291" s="189">
        <v>2.8000000000000001E-2</v>
      </c>
      <c r="V3291" s="189">
        <v>3.9E-2</v>
      </c>
      <c r="W3291" s="189">
        <v>0.30499999999999999</v>
      </c>
      <c r="X3291" s="189">
        <v>0.33300000000000002</v>
      </c>
      <c r="Y3291" s="189" t="s">
        <v>143</v>
      </c>
      <c r="Z3291" s="189" t="s">
        <v>143</v>
      </c>
      <c r="AA3291" s="189">
        <v>1.7999999999999999E-2</v>
      </c>
      <c r="AB3291" s="189">
        <v>2.7E-2</v>
      </c>
    </row>
    <row r="3292" spans="1:28" x14ac:dyDescent="0.25">
      <c r="A3292" s="94" t="s">
        <v>4805</v>
      </c>
      <c r="B3292" s="189" t="s">
        <v>143</v>
      </c>
      <c r="C3292" s="189">
        <v>0.59284392350400983</v>
      </c>
      <c r="D3292" s="189">
        <v>0.2745219000616903</v>
      </c>
      <c r="E3292" s="189">
        <v>3.1462060456508331E-2</v>
      </c>
      <c r="F3292" s="189">
        <v>3.7014188772362738E-3</v>
      </c>
      <c r="G3292" s="189">
        <v>1.7890191239975324E-2</v>
      </c>
      <c r="H3292" s="189" t="s">
        <v>143</v>
      </c>
      <c r="I3292" s="189">
        <v>7.9580505860579895E-2</v>
      </c>
      <c r="J3292" s="188">
        <v>1</v>
      </c>
      <c r="K3292" s="190">
        <v>1621</v>
      </c>
      <c r="L3292" s="94"/>
      <c r="M3292" s="189" t="s">
        <v>143</v>
      </c>
      <c r="N3292" s="189" t="s">
        <v>143</v>
      </c>
      <c r="O3292" s="189">
        <v>0.56899999999999995</v>
      </c>
      <c r="P3292" s="189">
        <v>0.61699999999999999</v>
      </c>
      <c r="Q3292" s="189">
        <v>0.253</v>
      </c>
      <c r="R3292" s="189">
        <v>0.29699999999999999</v>
      </c>
      <c r="S3292" s="189">
        <v>2.4E-2</v>
      </c>
      <c r="T3292" s="189">
        <v>4.1000000000000002E-2</v>
      </c>
      <c r="U3292" s="189">
        <v>2E-3</v>
      </c>
      <c r="V3292" s="189">
        <v>8.0000000000000002E-3</v>
      </c>
      <c r="W3292" s="189">
        <v>1.2E-2</v>
      </c>
      <c r="X3292" s="189">
        <v>2.5999999999999999E-2</v>
      </c>
      <c r="Y3292" s="189" t="s">
        <v>143</v>
      </c>
      <c r="Z3292" s="189" t="s">
        <v>143</v>
      </c>
      <c r="AA3292" s="189">
        <v>6.7000000000000004E-2</v>
      </c>
      <c r="AB3292" s="189">
        <v>9.4E-2</v>
      </c>
    </row>
    <row r="3293" spans="1:28" x14ac:dyDescent="0.25">
      <c r="A3293" s="94" t="s">
        <v>4806</v>
      </c>
      <c r="B3293" s="189" t="s">
        <v>143</v>
      </c>
      <c r="C3293" s="189">
        <v>0.26192121630960608</v>
      </c>
      <c r="D3293" s="189">
        <v>0.32895646164478232</v>
      </c>
      <c r="E3293" s="189">
        <v>8.707671043538355E-2</v>
      </c>
      <c r="F3293" s="189">
        <v>1.0366275051831375E-2</v>
      </c>
      <c r="G3293" s="189">
        <v>0.26123013130615064</v>
      </c>
      <c r="H3293" s="189" t="s">
        <v>143</v>
      </c>
      <c r="I3293" s="189">
        <v>5.0449205252246027E-2</v>
      </c>
      <c r="J3293" s="188">
        <v>1</v>
      </c>
      <c r="K3293" s="190">
        <v>1447</v>
      </c>
      <c r="L3293" s="94"/>
      <c r="M3293" s="189" t="s">
        <v>143</v>
      </c>
      <c r="N3293" s="189" t="s">
        <v>143</v>
      </c>
      <c r="O3293" s="189">
        <v>0.24</v>
      </c>
      <c r="P3293" s="189">
        <v>0.28499999999999998</v>
      </c>
      <c r="Q3293" s="189">
        <v>0.30499999999999999</v>
      </c>
      <c r="R3293" s="189">
        <v>0.35399999999999998</v>
      </c>
      <c r="S3293" s="189">
        <v>7.3999999999999996E-2</v>
      </c>
      <c r="T3293" s="189">
        <v>0.10299999999999999</v>
      </c>
      <c r="U3293" s="189">
        <v>6.0000000000000001E-3</v>
      </c>
      <c r="V3293" s="189">
        <v>1.7000000000000001E-2</v>
      </c>
      <c r="W3293" s="189">
        <v>0.23899999999999999</v>
      </c>
      <c r="X3293" s="189">
        <v>0.28399999999999997</v>
      </c>
      <c r="Y3293" s="189" t="s">
        <v>143</v>
      </c>
      <c r="Z3293" s="189" t="s">
        <v>143</v>
      </c>
      <c r="AA3293" s="189">
        <v>0.04</v>
      </c>
      <c r="AB3293" s="189">
        <v>6.3E-2</v>
      </c>
    </row>
    <row r="3294" spans="1:28" x14ac:dyDescent="0.25">
      <c r="A3294" s="94" t="s">
        <v>4807</v>
      </c>
      <c r="B3294" s="189" t="s">
        <v>143</v>
      </c>
      <c r="C3294" s="189">
        <v>0.44252163164400493</v>
      </c>
      <c r="D3294" s="189">
        <v>0.18046971569839307</v>
      </c>
      <c r="E3294" s="189">
        <v>4.573547589616811E-2</v>
      </c>
      <c r="F3294" s="189">
        <v>8.7762669962917178E-2</v>
      </c>
      <c r="G3294" s="189">
        <v>0.20271940667490729</v>
      </c>
      <c r="H3294" s="189" t="s">
        <v>143</v>
      </c>
      <c r="I3294" s="189">
        <v>4.0791100123609397E-2</v>
      </c>
      <c r="J3294" s="188">
        <v>1</v>
      </c>
      <c r="K3294" s="190">
        <v>809</v>
      </c>
      <c r="L3294" s="94"/>
      <c r="M3294" s="189" t="s">
        <v>143</v>
      </c>
      <c r="N3294" s="189" t="s">
        <v>143</v>
      </c>
      <c r="O3294" s="189">
        <v>0.40899999999999997</v>
      </c>
      <c r="P3294" s="189">
        <v>0.47699999999999998</v>
      </c>
      <c r="Q3294" s="189">
        <v>0.155</v>
      </c>
      <c r="R3294" s="189">
        <v>0.20799999999999999</v>
      </c>
      <c r="S3294" s="189">
        <v>3.3000000000000002E-2</v>
      </c>
      <c r="T3294" s="189">
        <v>6.2E-2</v>
      </c>
      <c r="U3294" s="189">
        <v>7.0000000000000007E-2</v>
      </c>
      <c r="V3294" s="189">
        <v>0.109</v>
      </c>
      <c r="W3294" s="189">
        <v>0.17599999999999999</v>
      </c>
      <c r="X3294" s="189">
        <v>0.23200000000000001</v>
      </c>
      <c r="Y3294" s="189" t="s">
        <v>143</v>
      </c>
      <c r="Z3294" s="189" t="s">
        <v>143</v>
      </c>
      <c r="AA3294" s="189">
        <v>2.9000000000000001E-2</v>
      </c>
      <c r="AB3294" s="189">
        <v>5.7000000000000002E-2</v>
      </c>
    </row>
    <row r="3295" spans="1:28" x14ac:dyDescent="0.25">
      <c r="A3295" s="94" t="s">
        <v>4808</v>
      </c>
      <c r="B3295" s="189" t="s">
        <v>143</v>
      </c>
      <c r="C3295" s="189">
        <v>0.20077220077220076</v>
      </c>
      <c r="D3295" s="189">
        <v>0.21332046332046331</v>
      </c>
      <c r="E3295" s="189">
        <v>5.6949806949806947E-2</v>
      </c>
      <c r="F3295" s="189">
        <v>5.115830115830116E-2</v>
      </c>
      <c r="G3295" s="189">
        <v>0.43436293436293438</v>
      </c>
      <c r="H3295" s="189">
        <v>1.9305019305019305E-3</v>
      </c>
      <c r="I3295" s="189">
        <v>4.1505791505791506E-2</v>
      </c>
      <c r="J3295" s="188">
        <v>1</v>
      </c>
      <c r="K3295" s="190">
        <v>1036</v>
      </c>
      <c r="L3295" s="94"/>
      <c r="M3295" s="189" t="s">
        <v>143</v>
      </c>
      <c r="N3295" s="189" t="s">
        <v>143</v>
      </c>
      <c r="O3295" s="189">
        <v>0.17799999999999999</v>
      </c>
      <c r="P3295" s="189">
        <v>0.22600000000000001</v>
      </c>
      <c r="Q3295" s="189">
        <v>0.189</v>
      </c>
      <c r="R3295" s="189">
        <v>0.23899999999999999</v>
      </c>
      <c r="S3295" s="189">
        <v>4.3999999999999997E-2</v>
      </c>
      <c r="T3295" s="189">
        <v>7.2999999999999995E-2</v>
      </c>
      <c r="U3295" s="189">
        <v>3.9E-2</v>
      </c>
      <c r="V3295" s="189">
        <v>6.6000000000000003E-2</v>
      </c>
      <c r="W3295" s="189">
        <v>0.40400000000000003</v>
      </c>
      <c r="X3295" s="189">
        <v>0.46500000000000002</v>
      </c>
      <c r="Y3295" s="189">
        <v>1E-3</v>
      </c>
      <c r="Z3295" s="189">
        <v>7.0000000000000001E-3</v>
      </c>
      <c r="AA3295" s="189">
        <v>3.1E-2</v>
      </c>
      <c r="AB3295" s="189">
        <v>5.5E-2</v>
      </c>
    </row>
    <row r="3296" spans="1:28" x14ac:dyDescent="0.25">
      <c r="A3296" s="94" t="s">
        <v>4809</v>
      </c>
      <c r="B3296" s="189" t="s">
        <v>143</v>
      </c>
      <c r="C3296" s="189">
        <v>0.49608501118568232</v>
      </c>
      <c r="D3296" s="189">
        <v>0.33575689783743473</v>
      </c>
      <c r="E3296" s="189">
        <v>5.611483967188665E-2</v>
      </c>
      <c r="F3296" s="189">
        <v>1.808351976137211E-2</v>
      </c>
      <c r="G3296" s="189">
        <v>6.2453392990305744E-2</v>
      </c>
      <c r="H3296" s="189">
        <v>1.8642803877703205E-4</v>
      </c>
      <c r="I3296" s="189">
        <v>3.1319910514541388E-2</v>
      </c>
      <c r="J3296" s="188">
        <v>1</v>
      </c>
      <c r="K3296" s="190">
        <v>5364</v>
      </c>
      <c r="L3296" s="94"/>
      <c r="M3296" s="189" t="s">
        <v>143</v>
      </c>
      <c r="N3296" s="189" t="s">
        <v>143</v>
      </c>
      <c r="O3296" s="189">
        <v>0.48299999999999998</v>
      </c>
      <c r="P3296" s="189">
        <v>0.50900000000000001</v>
      </c>
      <c r="Q3296" s="189">
        <v>0.32300000000000001</v>
      </c>
      <c r="R3296" s="189">
        <v>0.34899999999999998</v>
      </c>
      <c r="S3296" s="189">
        <v>0.05</v>
      </c>
      <c r="T3296" s="189">
        <v>6.3E-2</v>
      </c>
      <c r="U3296" s="189">
        <v>1.4999999999999999E-2</v>
      </c>
      <c r="V3296" s="189">
        <v>2.1999999999999999E-2</v>
      </c>
      <c r="W3296" s="189">
        <v>5.6000000000000001E-2</v>
      </c>
      <c r="X3296" s="189">
        <v>6.9000000000000006E-2</v>
      </c>
      <c r="Y3296" s="189">
        <v>0</v>
      </c>
      <c r="Z3296" s="189">
        <v>1E-3</v>
      </c>
      <c r="AA3296" s="189">
        <v>2.7E-2</v>
      </c>
      <c r="AB3296" s="189">
        <v>3.5999999999999997E-2</v>
      </c>
    </row>
    <row r="3297" spans="1:28" x14ac:dyDescent="0.25">
      <c r="A3297" s="94" t="s">
        <v>4810</v>
      </c>
      <c r="B3297" s="189" t="s">
        <v>143</v>
      </c>
      <c r="C3297" s="189">
        <v>0.60257787325456502</v>
      </c>
      <c r="D3297" s="189">
        <v>0.24274973147153597</v>
      </c>
      <c r="E3297" s="189">
        <v>3.3297529538131039E-2</v>
      </c>
      <c r="F3297" s="189">
        <v>8.5929108485499461E-3</v>
      </c>
      <c r="G3297" s="189">
        <v>6.9817400644468314E-2</v>
      </c>
      <c r="H3297" s="189" t="s">
        <v>143</v>
      </c>
      <c r="I3297" s="189">
        <v>4.2964554242749732E-2</v>
      </c>
      <c r="J3297" s="188">
        <v>1</v>
      </c>
      <c r="K3297" s="190">
        <v>931</v>
      </c>
      <c r="L3297" s="94"/>
      <c r="M3297" s="189" t="s">
        <v>143</v>
      </c>
      <c r="N3297" s="189" t="s">
        <v>143</v>
      </c>
      <c r="O3297" s="189">
        <v>0.57099999999999995</v>
      </c>
      <c r="P3297" s="189">
        <v>0.63400000000000001</v>
      </c>
      <c r="Q3297" s="189">
        <v>0.216</v>
      </c>
      <c r="R3297" s="189">
        <v>0.27100000000000002</v>
      </c>
      <c r="S3297" s="189">
        <v>2.4E-2</v>
      </c>
      <c r="T3297" s="189">
        <v>4.7E-2</v>
      </c>
      <c r="U3297" s="189">
        <v>4.0000000000000001E-3</v>
      </c>
      <c r="V3297" s="189">
        <v>1.7000000000000001E-2</v>
      </c>
      <c r="W3297" s="189">
        <v>5.5E-2</v>
      </c>
      <c r="X3297" s="189">
        <v>8.7999999999999995E-2</v>
      </c>
      <c r="Y3297" s="189" t="s">
        <v>143</v>
      </c>
      <c r="Z3297" s="189" t="s">
        <v>143</v>
      </c>
      <c r="AA3297" s="189">
        <v>3.2000000000000001E-2</v>
      </c>
      <c r="AB3297" s="189">
        <v>5.8000000000000003E-2</v>
      </c>
    </row>
    <row r="3298" spans="1:28" x14ac:dyDescent="0.25">
      <c r="A3298" s="94" t="s">
        <v>4811</v>
      </c>
      <c r="B3298" s="189">
        <v>5.9408371179575301E-2</v>
      </c>
      <c r="C3298" s="189">
        <v>0.39658770099423102</v>
      </c>
      <c r="D3298" s="189">
        <v>0.24708481649687</v>
      </c>
      <c r="E3298" s="189">
        <v>5.7567202651282678E-2</v>
      </c>
      <c r="F3298" s="189">
        <v>1.4974837363446668E-2</v>
      </c>
      <c r="G3298" s="189">
        <v>0.20154658156376581</v>
      </c>
      <c r="H3298" s="189">
        <v>7.3646741131704919E-4</v>
      </c>
      <c r="I3298" s="189">
        <v>2.2094022339511476E-2</v>
      </c>
      <c r="J3298" s="188">
        <v>1</v>
      </c>
      <c r="K3298" s="190">
        <v>8147</v>
      </c>
      <c r="L3298" s="94"/>
      <c r="M3298" s="189">
        <v>5.3999999999999999E-2</v>
      </c>
      <c r="N3298" s="189">
        <v>6.5000000000000002E-2</v>
      </c>
      <c r="O3298" s="189">
        <v>0.38600000000000001</v>
      </c>
      <c r="P3298" s="189">
        <v>0.40699999999999997</v>
      </c>
      <c r="Q3298" s="189">
        <v>0.23799999999999999</v>
      </c>
      <c r="R3298" s="189">
        <v>0.25700000000000001</v>
      </c>
      <c r="S3298" s="189">
        <v>5.2999999999999999E-2</v>
      </c>
      <c r="T3298" s="189">
        <v>6.3E-2</v>
      </c>
      <c r="U3298" s="189">
        <v>1.2999999999999999E-2</v>
      </c>
      <c r="V3298" s="189">
        <v>1.7999999999999999E-2</v>
      </c>
      <c r="W3298" s="189">
        <v>0.193</v>
      </c>
      <c r="X3298" s="189">
        <v>0.21</v>
      </c>
      <c r="Y3298" s="189">
        <v>0</v>
      </c>
      <c r="Z3298" s="189">
        <v>2E-3</v>
      </c>
      <c r="AA3298" s="189">
        <v>1.9E-2</v>
      </c>
      <c r="AB3298" s="189">
        <v>2.5999999999999999E-2</v>
      </c>
    </row>
    <row r="3299" spans="1:28" x14ac:dyDescent="0.25">
      <c r="A3299" s="94" t="s">
        <v>4812</v>
      </c>
      <c r="B3299" s="189" t="s">
        <v>143</v>
      </c>
      <c r="C3299" s="189">
        <v>0.3411764705882353</v>
      </c>
      <c r="D3299" s="189">
        <v>0.34901960784313724</v>
      </c>
      <c r="E3299" s="189">
        <v>7.8431372549019607E-2</v>
      </c>
      <c r="F3299" s="189">
        <v>1.5686274509803921E-2</v>
      </c>
      <c r="G3299" s="189">
        <v>0.2</v>
      </c>
      <c r="H3299" s="189" t="s">
        <v>143</v>
      </c>
      <c r="I3299" s="189">
        <v>1.5686274509803921E-2</v>
      </c>
      <c r="J3299" s="188">
        <v>0.99999999999999978</v>
      </c>
      <c r="K3299" s="190">
        <v>255</v>
      </c>
      <c r="L3299" s="94"/>
      <c r="M3299" s="189" t="s">
        <v>143</v>
      </c>
      <c r="N3299" s="189" t="s">
        <v>143</v>
      </c>
      <c r="O3299" s="189">
        <v>0.28599999999999998</v>
      </c>
      <c r="P3299" s="189">
        <v>0.40100000000000002</v>
      </c>
      <c r="Q3299" s="189">
        <v>0.29299999999999998</v>
      </c>
      <c r="R3299" s="189">
        <v>0.40899999999999997</v>
      </c>
      <c r="S3299" s="189">
        <v>5.0999999999999997E-2</v>
      </c>
      <c r="T3299" s="189">
        <v>0.11799999999999999</v>
      </c>
      <c r="U3299" s="189">
        <v>6.0000000000000001E-3</v>
      </c>
      <c r="V3299" s="189">
        <v>0.04</v>
      </c>
      <c r="W3299" s="189">
        <v>0.156</v>
      </c>
      <c r="X3299" s="189">
        <v>0.253</v>
      </c>
      <c r="Y3299" s="189" t="s">
        <v>143</v>
      </c>
      <c r="Z3299" s="189" t="s">
        <v>143</v>
      </c>
      <c r="AA3299" s="189">
        <v>6.0000000000000001E-3</v>
      </c>
      <c r="AB3299" s="189">
        <v>0.04</v>
      </c>
    </row>
    <row r="3300" spans="1:28" x14ac:dyDescent="0.25">
      <c r="A3300" s="94" t="s">
        <v>4813</v>
      </c>
      <c r="B3300" s="189" t="s">
        <v>143</v>
      </c>
      <c r="C3300" s="189">
        <v>0.12616822429906541</v>
      </c>
      <c r="D3300" s="189">
        <v>0.19158878504672897</v>
      </c>
      <c r="E3300" s="189">
        <v>4.6728971962616821E-2</v>
      </c>
      <c r="F3300" s="189">
        <v>9.3457943925233638E-3</v>
      </c>
      <c r="G3300" s="189">
        <v>0.57009345794392519</v>
      </c>
      <c r="H3300" s="189" t="s">
        <v>143</v>
      </c>
      <c r="I3300" s="189">
        <v>5.6074766355140186E-2</v>
      </c>
      <c r="J3300" s="188">
        <v>1</v>
      </c>
      <c r="K3300" s="190">
        <v>214</v>
      </c>
      <c r="L3300" s="94"/>
      <c r="M3300" s="189" t="s">
        <v>143</v>
      </c>
      <c r="N3300" s="189" t="s">
        <v>143</v>
      </c>
      <c r="O3300" s="189">
        <v>8.7999999999999995E-2</v>
      </c>
      <c r="P3300" s="189">
        <v>0.17699999999999999</v>
      </c>
      <c r="Q3300" s="189">
        <v>0.14399999999999999</v>
      </c>
      <c r="R3300" s="189">
        <v>0.25</v>
      </c>
      <c r="S3300" s="189">
        <v>2.5999999999999999E-2</v>
      </c>
      <c r="T3300" s="189">
        <v>8.4000000000000005E-2</v>
      </c>
      <c r="U3300" s="189">
        <v>3.0000000000000001E-3</v>
      </c>
      <c r="V3300" s="189">
        <v>3.3000000000000002E-2</v>
      </c>
      <c r="W3300" s="189">
        <v>0.503</v>
      </c>
      <c r="X3300" s="189">
        <v>0.63500000000000001</v>
      </c>
      <c r="Y3300" s="189" t="s">
        <v>143</v>
      </c>
      <c r="Z3300" s="189" t="s">
        <v>143</v>
      </c>
      <c r="AA3300" s="189">
        <v>3.2000000000000001E-2</v>
      </c>
      <c r="AB3300" s="189">
        <v>9.5000000000000001E-2</v>
      </c>
    </row>
    <row r="3301" spans="1:28" x14ac:dyDescent="0.25">
      <c r="A3301" s="94" t="s">
        <v>4814</v>
      </c>
      <c r="B3301" s="189">
        <v>0.22560975609756098</v>
      </c>
      <c r="C3301" s="189" t="s">
        <v>143</v>
      </c>
      <c r="D3301" s="189">
        <v>0.73048780487804876</v>
      </c>
      <c r="E3301" s="189">
        <v>1.8292682926829267E-2</v>
      </c>
      <c r="F3301" s="189">
        <v>1.2195121951219512E-3</v>
      </c>
      <c r="G3301" s="189">
        <v>3.6585365853658539E-3</v>
      </c>
      <c r="H3301" s="189" t="s">
        <v>143</v>
      </c>
      <c r="I3301" s="189">
        <v>2.0731707317073172E-2</v>
      </c>
      <c r="J3301" s="188">
        <v>1</v>
      </c>
      <c r="K3301" s="190">
        <v>820</v>
      </c>
      <c r="L3301" s="94"/>
      <c r="M3301" s="189">
        <v>0.19800000000000001</v>
      </c>
      <c r="N3301" s="189">
        <v>0.255</v>
      </c>
      <c r="O3301" s="189" t="s">
        <v>143</v>
      </c>
      <c r="P3301" s="189" t="s">
        <v>143</v>
      </c>
      <c r="Q3301" s="189">
        <v>0.69899999999999995</v>
      </c>
      <c r="R3301" s="189">
        <v>0.76</v>
      </c>
      <c r="S3301" s="189">
        <v>1.0999999999999999E-2</v>
      </c>
      <c r="T3301" s="189">
        <v>0.03</v>
      </c>
      <c r="U3301" s="189">
        <v>0</v>
      </c>
      <c r="V3301" s="189">
        <v>7.0000000000000001E-3</v>
      </c>
      <c r="W3301" s="189">
        <v>1E-3</v>
      </c>
      <c r="X3301" s="189">
        <v>1.0999999999999999E-2</v>
      </c>
      <c r="Y3301" s="189" t="s">
        <v>143</v>
      </c>
      <c r="Z3301" s="189" t="s">
        <v>143</v>
      </c>
      <c r="AA3301" s="189">
        <v>1.2999999999999999E-2</v>
      </c>
      <c r="AB3301" s="189">
        <v>3.3000000000000002E-2</v>
      </c>
    </row>
    <row r="3302" spans="1:28" x14ac:dyDescent="0.25">
      <c r="A3302" s="94" t="s">
        <v>4815</v>
      </c>
      <c r="B3302" s="189">
        <v>0.10710710710710711</v>
      </c>
      <c r="C3302" s="189">
        <v>0.35335335335335333</v>
      </c>
      <c r="D3302" s="189">
        <v>0.21721721721721721</v>
      </c>
      <c r="E3302" s="189">
        <v>4.7047047047047048E-2</v>
      </c>
      <c r="F3302" s="189">
        <v>3.003003003003003E-2</v>
      </c>
      <c r="G3302" s="189">
        <v>0.23423423423423423</v>
      </c>
      <c r="H3302" s="189" t="s">
        <v>143</v>
      </c>
      <c r="I3302" s="189">
        <v>1.1011011011011011E-2</v>
      </c>
      <c r="J3302" s="188">
        <v>0.99999999999999989</v>
      </c>
      <c r="K3302" s="190">
        <v>999</v>
      </c>
      <c r="L3302" s="94"/>
      <c r="M3302" s="189">
        <v>8.8999999999999996E-2</v>
      </c>
      <c r="N3302" s="189">
        <v>0.128</v>
      </c>
      <c r="O3302" s="189">
        <v>0.32400000000000001</v>
      </c>
      <c r="P3302" s="189">
        <v>0.38400000000000001</v>
      </c>
      <c r="Q3302" s="189">
        <v>0.193</v>
      </c>
      <c r="R3302" s="189">
        <v>0.24399999999999999</v>
      </c>
      <c r="S3302" s="189">
        <v>3.5999999999999997E-2</v>
      </c>
      <c r="T3302" s="189">
        <v>6.2E-2</v>
      </c>
      <c r="U3302" s="189">
        <v>2.1000000000000001E-2</v>
      </c>
      <c r="V3302" s="189">
        <v>4.2999999999999997E-2</v>
      </c>
      <c r="W3302" s="189">
        <v>0.20899999999999999</v>
      </c>
      <c r="X3302" s="189">
        <v>0.26100000000000001</v>
      </c>
      <c r="Y3302" s="189" t="s">
        <v>143</v>
      </c>
      <c r="Z3302" s="189" t="s">
        <v>143</v>
      </c>
      <c r="AA3302" s="189">
        <v>6.0000000000000001E-3</v>
      </c>
      <c r="AB3302" s="189">
        <v>0.02</v>
      </c>
    </row>
    <row r="3303" spans="1:28" x14ac:dyDescent="0.25">
      <c r="A3303" s="94" t="s">
        <v>4816</v>
      </c>
      <c r="B3303" s="189">
        <v>0.32322357019064124</v>
      </c>
      <c r="C3303" s="189">
        <v>0.52253032928942811</v>
      </c>
      <c r="D3303" s="189">
        <v>6.4124783362218371E-2</v>
      </c>
      <c r="E3303" s="189">
        <v>1.9930675909878681E-2</v>
      </c>
      <c r="F3303" s="189">
        <v>8.6655112651646442E-4</v>
      </c>
      <c r="G3303" s="189">
        <v>4.2461005199306762E-2</v>
      </c>
      <c r="H3303" s="189">
        <v>2.5996533795493936E-3</v>
      </c>
      <c r="I3303" s="189">
        <v>2.4263431542461005E-2</v>
      </c>
      <c r="J3303" s="188">
        <v>0.99999999999999989</v>
      </c>
      <c r="K3303" s="190">
        <v>1154</v>
      </c>
      <c r="L3303" s="94"/>
      <c r="M3303" s="189">
        <v>0.29699999999999999</v>
      </c>
      <c r="N3303" s="189">
        <v>0.35099999999999998</v>
      </c>
      <c r="O3303" s="189">
        <v>0.49399999999999999</v>
      </c>
      <c r="P3303" s="189">
        <v>0.55100000000000005</v>
      </c>
      <c r="Q3303" s="189">
        <v>5.0999999999999997E-2</v>
      </c>
      <c r="R3303" s="189">
        <v>0.08</v>
      </c>
      <c r="S3303" s="189">
        <v>1.2999999999999999E-2</v>
      </c>
      <c r="T3303" s="189">
        <v>0.03</v>
      </c>
      <c r="U3303" s="189">
        <v>0</v>
      </c>
      <c r="V3303" s="189">
        <v>5.0000000000000001E-3</v>
      </c>
      <c r="W3303" s="189">
        <v>3.2000000000000001E-2</v>
      </c>
      <c r="X3303" s="189">
        <v>5.6000000000000001E-2</v>
      </c>
      <c r="Y3303" s="189">
        <v>1E-3</v>
      </c>
      <c r="Z3303" s="189">
        <v>8.0000000000000002E-3</v>
      </c>
      <c r="AA3303" s="189">
        <v>1.7000000000000001E-2</v>
      </c>
      <c r="AB3303" s="189">
        <v>3.5000000000000003E-2</v>
      </c>
    </row>
    <row r="3304" spans="1:28" x14ac:dyDescent="0.25">
      <c r="A3304" s="94" t="s">
        <v>4817</v>
      </c>
      <c r="B3304" s="189" t="s">
        <v>143</v>
      </c>
      <c r="C3304" s="189">
        <v>0.33955223880597013</v>
      </c>
      <c r="D3304" s="189">
        <v>0.31716417910447764</v>
      </c>
      <c r="E3304" s="189">
        <v>8.9552238805970144E-2</v>
      </c>
      <c r="F3304" s="189">
        <v>1.8656716417910446E-2</v>
      </c>
      <c r="G3304" s="189">
        <v>0.21641791044776118</v>
      </c>
      <c r="H3304" s="189" t="s">
        <v>143</v>
      </c>
      <c r="I3304" s="189">
        <v>1.8656716417910446E-2</v>
      </c>
      <c r="J3304" s="188">
        <v>1</v>
      </c>
      <c r="K3304" s="190">
        <v>268</v>
      </c>
      <c r="L3304" s="94"/>
      <c r="M3304" s="189" t="s">
        <v>143</v>
      </c>
      <c r="N3304" s="189" t="s">
        <v>143</v>
      </c>
      <c r="O3304" s="189">
        <v>0.28499999999999998</v>
      </c>
      <c r="P3304" s="189">
        <v>0.39800000000000002</v>
      </c>
      <c r="Q3304" s="189">
        <v>0.26400000000000001</v>
      </c>
      <c r="R3304" s="189">
        <v>0.375</v>
      </c>
      <c r="S3304" s="189">
        <v>6.0999999999999999E-2</v>
      </c>
      <c r="T3304" s="189">
        <v>0.13</v>
      </c>
      <c r="U3304" s="189">
        <v>8.0000000000000002E-3</v>
      </c>
      <c r="V3304" s="189">
        <v>4.2999999999999997E-2</v>
      </c>
      <c r="W3304" s="189">
        <v>0.17100000000000001</v>
      </c>
      <c r="X3304" s="189">
        <v>0.27</v>
      </c>
      <c r="Y3304" s="189" t="s">
        <v>143</v>
      </c>
      <c r="Z3304" s="189" t="s">
        <v>143</v>
      </c>
      <c r="AA3304" s="189">
        <v>8.0000000000000002E-3</v>
      </c>
      <c r="AB3304" s="189">
        <v>4.2999999999999997E-2</v>
      </c>
    </row>
    <row r="3305" spans="1:28" x14ac:dyDescent="0.25">
      <c r="A3305" s="94" t="s">
        <v>4818</v>
      </c>
      <c r="B3305" s="189" t="s">
        <v>143</v>
      </c>
      <c r="C3305" s="189">
        <v>0.37090909090909091</v>
      </c>
      <c r="D3305" s="189">
        <v>0.20727272727272728</v>
      </c>
      <c r="E3305" s="189">
        <v>6.2727272727272729E-2</v>
      </c>
      <c r="F3305" s="189">
        <v>0.01</v>
      </c>
      <c r="G3305" s="189">
        <v>0.32545454545454544</v>
      </c>
      <c r="H3305" s="189">
        <v>9.0909090909090909E-4</v>
      </c>
      <c r="I3305" s="189">
        <v>2.2727272727272728E-2</v>
      </c>
      <c r="J3305" s="188">
        <v>0.99999999999999989</v>
      </c>
      <c r="K3305" s="190">
        <v>1100</v>
      </c>
      <c r="L3305" s="94"/>
      <c r="M3305" s="189" t="s">
        <v>143</v>
      </c>
      <c r="N3305" s="189" t="s">
        <v>143</v>
      </c>
      <c r="O3305" s="189">
        <v>0.34300000000000003</v>
      </c>
      <c r="P3305" s="189">
        <v>0.4</v>
      </c>
      <c r="Q3305" s="189">
        <v>0.184</v>
      </c>
      <c r="R3305" s="189">
        <v>0.23200000000000001</v>
      </c>
      <c r="S3305" s="189">
        <v>0.05</v>
      </c>
      <c r="T3305" s="189">
        <v>7.9000000000000001E-2</v>
      </c>
      <c r="U3305" s="189">
        <v>6.0000000000000001E-3</v>
      </c>
      <c r="V3305" s="189">
        <v>1.7999999999999999E-2</v>
      </c>
      <c r="W3305" s="189">
        <v>0.29799999999999999</v>
      </c>
      <c r="X3305" s="189">
        <v>0.35399999999999998</v>
      </c>
      <c r="Y3305" s="189">
        <v>0</v>
      </c>
      <c r="Z3305" s="189">
        <v>5.0000000000000001E-3</v>
      </c>
      <c r="AA3305" s="189">
        <v>1.4999999999999999E-2</v>
      </c>
      <c r="AB3305" s="189">
        <v>3.3000000000000002E-2</v>
      </c>
    </row>
    <row r="3306" spans="1:28" x14ac:dyDescent="0.25">
      <c r="A3306" s="94" t="s">
        <v>4819</v>
      </c>
      <c r="B3306" s="189" t="s">
        <v>143</v>
      </c>
      <c r="C3306" s="189">
        <v>0.58116883116883122</v>
      </c>
      <c r="D3306" s="189">
        <v>0.32792207792207795</v>
      </c>
      <c r="E3306" s="189">
        <v>3.896103896103896E-2</v>
      </c>
      <c r="F3306" s="189">
        <v>6.4935064935064939E-3</v>
      </c>
      <c r="G3306" s="189">
        <v>6.4935064935064939E-3</v>
      </c>
      <c r="H3306" s="189" t="s">
        <v>143</v>
      </c>
      <c r="I3306" s="189">
        <v>3.896103896103896E-2</v>
      </c>
      <c r="J3306" s="188">
        <v>1</v>
      </c>
      <c r="K3306" s="190">
        <v>308</v>
      </c>
      <c r="L3306" s="94"/>
      <c r="M3306" s="189" t="s">
        <v>143</v>
      </c>
      <c r="N3306" s="189" t="s">
        <v>143</v>
      </c>
      <c r="O3306" s="189">
        <v>0.52500000000000002</v>
      </c>
      <c r="P3306" s="189">
        <v>0.63500000000000001</v>
      </c>
      <c r="Q3306" s="189">
        <v>0.27800000000000002</v>
      </c>
      <c r="R3306" s="189">
        <v>0.38200000000000001</v>
      </c>
      <c r="S3306" s="189">
        <v>2.1999999999999999E-2</v>
      </c>
      <c r="T3306" s="189">
        <v>6.7000000000000004E-2</v>
      </c>
      <c r="U3306" s="189">
        <v>2E-3</v>
      </c>
      <c r="V3306" s="189">
        <v>2.3E-2</v>
      </c>
      <c r="W3306" s="189">
        <v>2E-3</v>
      </c>
      <c r="X3306" s="189">
        <v>2.3E-2</v>
      </c>
      <c r="Y3306" s="189" t="s">
        <v>143</v>
      </c>
      <c r="Z3306" s="189" t="s">
        <v>143</v>
      </c>
      <c r="AA3306" s="189">
        <v>2.1999999999999999E-2</v>
      </c>
      <c r="AB3306" s="189">
        <v>6.7000000000000004E-2</v>
      </c>
    </row>
    <row r="3307" spans="1:28" x14ac:dyDescent="0.25">
      <c r="A3307" s="94" t="s">
        <v>4820</v>
      </c>
      <c r="B3307" s="189" t="s">
        <v>143</v>
      </c>
      <c r="C3307" s="189">
        <v>0.35099337748344372</v>
      </c>
      <c r="D3307" s="189">
        <v>0.32781456953642385</v>
      </c>
      <c r="E3307" s="189">
        <v>5.2980132450331126E-2</v>
      </c>
      <c r="F3307" s="189">
        <v>6.6225165562913907E-3</v>
      </c>
      <c r="G3307" s="189">
        <v>0.24503311258278146</v>
      </c>
      <c r="H3307" s="189" t="s">
        <v>143</v>
      </c>
      <c r="I3307" s="189">
        <v>1.6556291390728478E-2</v>
      </c>
      <c r="J3307" s="188">
        <v>1.0000000000000002</v>
      </c>
      <c r="K3307" s="190">
        <v>302</v>
      </c>
      <c r="L3307" s="94"/>
      <c r="M3307" s="189" t="s">
        <v>143</v>
      </c>
      <c r="N3307" s="189" t="s">
        <v>143</v>
      </c>
      <c r="O3307" s="189">
        <v>0.29899999999999999</v>
      </c>
      <c r="P3307" s="189">
        <v>0.40600000000000003</v>
      </c>
      <c r="Q3307" s="189">
        <v>0.27700000000000002</v>
      </c>
      <c r="R3307" s="189">
        <v>0.38300000000000001</v>
      </c>
      <c r="S3307" s="189">
        <v>3.3000000000000002E-2</v>
      </c>
      <c r="T3307" s="189">
        <v>8.4000000000000005E-2</v>
      </c>
      <c r="U3307" s="189">
        <v>2E-3</v>
      </c>
      <c r="V3307" s="189">
        <v>2.4E-2</v>
      </c>
      <c r="W3307" s="189">
        <v>0.2</v>
      </c>
      <c r="X3307" s="189">
        <v>0.29699999999999999</v>
      </c>
      <c r="Y3307" s="189" t="s">
        <v>143</v>
      </c>
      <c r="Z3307" s="189" t="s">
        <v>143</v>
      </c>
      <c r="AA3307" s="189">
        <v>7.0000000000000001E-3</v>
      </c>
      <c r="AB3307" s="189">
        <v>3.7999999999999999E-2</v>
      </c>
    </row>
    <row r="3308" spans="1:28" x14ac:dyDescent="0.25">
      <c r="A3308" s="94" t="s">
        <v>4821</v>
      </c>
      <c r="B3308" s="189" t="s">
        <v>143</v>
      </c>
      <c r="C3308" s="189">
        <v>0.49775784753363228</v>
      </c>
      <c r="D3308" s="189">
        <v>0.25112107623318386</v>
      </c>
      <c r="E3308" s="189">
        <v>2.2421524663677129E-2</v>
      </c>
      <c r="F3308" s="189">
        <v>4.0358744394618833E-2</v>
      </c>
      <c r="G3308" s="189">
        <v>0.17937219730941703</v>
      </c>
      <c r="H3308" s="189" t="s">
        <v>143</v>
      </c>
      <c r="I3308" s="189">
        <v>8.9686098654708519E-3</v>
      </c>
      <c r="J3308" s="188">
        <v>0.99999999999999989</v>
      </c>
      <c r="K3308" s="190">
        <v>223</v>
      </c>
      <c r="L3308" s="94"/>
      <c r="M3308" s="189" t="s">
        <v>143</v>
      </c>
      <c r="N3308" s="189" t="s">
        <v>143</v>
      </c>
      <c r="O3308" s="189">
        <v>0.433</v>
      </c>
      <c r="P3308" s="189">
        <v>0.56299999999999994</v>
      </c>
      <c r="Q3308" s="189">
        <v>0.19900000000000001</v>
      </c>
      <c r="R3308" s="189">
        <v>0.312</v>
      </c>
      <c r="S3308" s="189">
        <v>0.01</v>
      </c>
      <c r="T3308" s="189">
        <v>5.0999999999999997E-2</v>
      </c>
      <c r="U3308" s="189">
        <v>2.1000000000000001E-2</v>
      </c>
      <c r="V3308" s="189">
        <v>7.4999999999999997E-2</v>
      </c>
      <c r="W3308" s="189">
        <v>0.13500000000000001</v>
      </c>
      <c r="X3308" s="189">
        <v>0.23499999999999999</v>
      </c>
      <c r="Y3308" s="189" t="s">
        <v>143</v>
      </c>
      <c r="Z3308" s="189" t="s">
        <v>143</v>
      </c>
      <c r="AA3308" s="189">
        <v>2E-3</v>
      </c>
      <c r="AB3308" s="189">
        <v>3.2000000000000001E-2</v>
      </c>
    </row>
    <row r="3309" spans="1:28" x14ac:dyDescent="0.25">
      <c r="A3309" s="94" t="s">
        <v>4822</v>
      </c>
      <c r="B3309" s="189" t="s">
        <v>143</v>
      </c>
      <c r="C3309" s="189">
        <v>0.25352112676056338</v>
      </c>
      <c r="D3309" s="189">
        <v>0.18309859154929578</v>
      </c>
      <c r="E3309" s="189">
        <v>5.1643192488262914E-2</v>
      </c>
      <c r="F3309" s="189">
        <v>3.7558685446009391E-2</v>
      </c>
      <c r="G3309" s="189">
        <v>0.45539906103286387</v>
      </c>
      <c r="H3309" s="189" t="s">
        <v>143</v>
      </c>
      <c r="I3309" s="189">
        <v>1.8779342723004695E-2</v>
      </c>
      <c r="J3309" s="188">
        <v>1</v>
      </c>
      <c r="K3309" s="190">
        <v>213</v>
      </c>
      <c r="L3309" s="94"/>
      <c r="M3309" s="189" t="s">
        <v>143</v>
      </c>
      <c r="N3309" s="189" t="s">
        <v>143</v>
      </c>
      <c r="O3309" s="189">
        <v>0.2</v>
      </c>
      <c r="P3309" s="189">
        <v>0.316</v>
      </c>
      <c r="Q3309" s="189">
        <v>0.13700000000000001</v>
      </c>
      <c r="R3309" s="189">
        <v>0.24</v>
      </c>
      <c r="S3309" s="189">
        <v>2.9000000000000001E-2</v>
      </c>
      <c r="T3309" s="189">
        <v>0.09</v>
      </c>
      <c r="U3309" s="189">
        <v>1.9E-2</v>
      </c>
      <c r="V3309" s="189">
        <v>7.1999999999999995E-2</v>
      </c>
      <c r="W3309" s="189">
        <v>0.39</v>
      </c>
      <c r="X3309" s="189">
        <v>0.52200000000000002</v>
      </c>
      <c r="Y3309" s="189" t="s">
        <v>143</v>
      </c>
      <c r="Z3309" s="189" t="s">
        <v>143</v>
      </c>
      <c r="AA3309" s="189">
        <v>7.0000000000000001E-3</v>
      </c>
      <c r="AB3309" s="189">
        <v>4.7E-2</v>
      </c>
    </row>
    <row r="3310" spans="1:28" x14ac:dyDescent="0.25">
      <c r="A3310" s="94" t="s">
        <v>4823</v>
      </c>
      <c r="B3310" s="189" t="s">
        <v>143</v>
      </c>
      <c r="C3310" s="189">
        <v>0.49758454106280192</v>
      </c>
      <c r="D3310" s="189">
        <v>0.34782608695652173</v>
      </c>
      <c r="E3310" s="189">
        <v>5.0241545893719805E-2</v>
      </c>
      <c r="F3310" s="189">
        <v>1.3526570048309179E-2</v>
      </c>
      <c r="G3310" s="189">
        <v>6.9565217391304349E-2</v>
      </c>
      <c r="H3310" s="189" t="s">
        <v>143</v>
      </c>
      <c r="I3310" s="189">
        <v>2.1256038647342997E-2</v>
      </c>
      <c r="J3310" s="188">
        <v>1</v>
      </c>
      <c r="K3310" s="190">
        <v>1035</v>
      </c>
      <c r="L3310" s="94"/>
      <c r="M3310" s="189" t="s">
        <v>143</v>
      </c>
      <c r="N3310" s="189" t="s">
        <v>143</v>
      </c>
      <c r="O3310" s="189">
        <v>0.46700000000000003</v>
      </c>
      <c r="P3310" s="189">
        <v>0.52800000000000002</v>
      </c>
      <c r="Q3310" s="189">
        <v>0.31900000000000001</v>
      </c>
      <c r="R3310" s="189">
        <v>0.377</v>
      </c>
      <c r="S3310" s="189">
        <v>3.9E-2</v>
      </c>
      <c r="T3310" s="189">
        <v>6.5000000000000002E-2</v>
      </c>
      <c r="U3310" s="189">
        <v>8.0000000000000002E-3</v>
      </c>
      <c r="V3310" s="189">
        <v>2.3E-2</v>
      </c>
      <c r="W3310" s="189">
        <v>5.6000000000000001E-2</v>
      </c>
      <c r="X3310" s="189">
        <v>8.6999999999999994E-2</v>
      </c>
      <c r="Y3310" s="189" t="s">
        <v>143</v>
      </c>
      <c r="Z3310" s="189" t="s">
        <v>143</v>
      </c>
      <c r="AA3310" s="189">
        <v>1.4E-2</v>
      </c>
      <c r="AB3310" s="189">
        <v>3.2000000000000001E-2</v>
      </c>
    </row>
    <row r="3311" spans="1:28" x14ac:dyDescent="0.25">
      <c r="A3311" s="94" t="s">
        <v>4824</v>
      </c>
      <c r="B3311" s="189" t="s">
        <v>143</v>
      </c>
      <c r="C3311" s="189">
        <v>0.64130434782608692</v>
      </c>
      <c r="D3311" s="189">
        <v>0.2391304347826087</v>
      </c>
      <c r="E3311" s="189">
        <v>2.717391304347826E-2</v>
      </c>
      <c r="F3311" s="189">
        <v>5.434782608695652E-3</v>
      </c>
      <c r="G3311" s="189">
        <v>8.1521739130434784E-2</v>
      </c>
      <c r="H3311" s="189" t="s">
        <v>143</v>
      </c>
      <c r="I3311" s="189">
        <v>5.434782608695652E-3</v>
      </c>
      <c r="J3311" s="188">
        <v>1</v>
      </c>
      <c r="K3311" s="190">
        <v>184</v>
      </c>
      <c r="L3311" s="94"/>
      <c r="M3311" s="189" t="s">
        <v>143</v>
      </c>
      <c r="N3311" s="189" t="s">
        <v>143</v>
      </c>
      <c r="O3311" s="189">
        <v>0.56999999999999995</v>
      </c>
      <c r="P3311" s="189">
        <v>0.70699999999999996</v>
      </c>
      <c r="Q3311" s="189">
        <v>0.183</v>
      </c>
      <c r="R3311" s="189">
        <v>0.30599999999999999</v>
      </c>
      <c r="S3311" s="189">
        <v>1.2E-2</v>
      </c>
      <c r="T3311" s="189">
        <v>6.2E-2</v>
      </c>
      <c r="U3311" s="189">
        <v>1E-3</v>
      </c>
      <c r="V3311" s="189">
        <v>0.03</v>
      </c>
      <c r="W3311" s="189">
        <v>0.05</v>
      </c>
      <c r="X3311" s="189">
        <v>0.13</v>
      </c>
      <c r="Y3311" s="189" t="s">
        <v>143</v>
      </c>
      <c r="Z3311" s="189" t="s">
        <v>143</v>
      </c>
      <c r="AA3311" s="189">
        <v>1E-3</v>
      </c>
      <c r="AB3311" s="189">
        <v>0.03</v>
      </c>
    </row>
    <row r="3312" spans="1:28" x14ac:dyDescent="0.25">
      <c r="A3312" s="94" t="s">
        <v>4825</v>
      </c>
      <c r="B3312" s="189">
        <v>5.3815034340013168E-2</v>
      </c>
      <c r="C3312" s="189">
        <v>0.33973092482829992</v>
      </c>
      <c r="D3312" s="189">
        <v>0.26559412926898107</v>
      </c>
      <c r="E3312" s="189">
        <v>8.7402389688587823E-2</v>
      </c>
      <c r="F3312" s="189">
        <v>1.2983347445667513E-2</v>
      </c>
      <c r="G3312" s="189">
        <v>0.2041584344717283</v>
      </c>
      <c r="H3312" s="189">
        <v>2.9165490638818326E-3</v>
      </c>
      <c r="I3312" s="189">
        <v>3.3399190892840346E-2</v>
      </c>
      <c r="J3312" s="188">
        <v>1</v>
      </c>
      <c r="K3312" s="190">
        <v>10629</v>
      </c>
      <c r="L3312" s="94"/>
      <c r="M3312" s="189">
        <v>0.05</v>
      </c>
      <c r="N3312" s="189">
        <v>5.8000000000000003E-2</v>
      </c>
      <c r="O3312" s="189">
        <v>0.33100000000000002</v>
      </c>
      <c r="P3312" s="189">
        <v>0.34899999999999998</v>
      </c>
      <c r="Q3312" s="189">
        <v>0.25700000000000001</v>
      </c>
      <c r="R3312" s="189">
        <v>0.27400000000000002</v>
      </c>
      <c r="S3312" s="189">
        <v>8.2000000000000003E-2</v>
      </c>
      <c r="T3312" s="189">
        <v>9.2999999999999999E-2</v>
      </c>
      <c r="U3312" s="189">
        <v>1.0999999999999999E-2</v>
      </c>
      <c r="V3312" s="189">
        <v>1.4999999999999999E-2</v>
      </c>
      <c r="W3312" s="189">
        <v>0.19700000000000001</v>
      </c>
      <c r="X3312" s="189">
        <v>0.21199999999999999</v>
      </c>
      <c r="Y3312" s="189">
        <v>2E-3</v>
      </c>
      <c r="Z3312" s="189">
        <v>4.0000000000000001E-3</v>
      </c>
      <c r="AA3312" s="189">
        <v>0.03</v>
      </c>
      <c r="AB3312" s="189">
        <v>3.6999999999999998E-2</v>
      </c>
    </row>
    <row r="3313" spans="1:28" x14ac:dyDescent="0.25">
      <c r="A3313" s="94" t="s">
        <v>4826</v>
      </c>
      <c r="B3313" s="189" t="s">
        <v>143</v>
      </c>
      <c r="C3313" s="189">
        <v>0.49283667621776506</v>
      </c>
      <c r="D3313" s="189">
        <v>0.18624641833810887</v>
      </c>
      <c r="E3313" s="189">
        <v>0.14040114613180515</v>
      </c>
      <c r="F3313" s="189">
        <v>8.5959885386819486E-3</v>
      </c>
      <c r="G3313" s="189">
        <v>0.15472779369627507</v>
      </c>
      <c r="H3313" s="189" t="s">
        <v>143</v>
      </c>
      <c r="I3313" s="189">
        <v>1.7191977077363897E-2</v>
      </c>
      <c r="J3313" s="188">
        <v>0.99999999999999989</v>
      </c>
      <c r="K3313" s="190">
        <v>349</v>
      </c>
      <c r="L3313" s="94"/>
      <c r="M3313" s="189" t="s">
        <v>143</v>
      </c>
      <c r="N3313" s="189" t="s">
        <v>143</v>
      </c>
      <c r="O3313" s="189">
        <v>0.441</v>
      </c>
      <c r="P3313" s="189">
        <v>0.54500000000000004</v>
      </c>
      <c r="Q3313" s="189">
        <v>0.14899999999999999</v>
      </c>
      <c r="R3313" s="189">
        <v>0.23</v>
      </c>
      <c r="S3313" s="189">
        <v>0.108</v>
      </c>
      <c r="T3313" s="189">
        <v>0.18099999999999999</v>
      </c>
      <c r="U3313" s="189">
        <v>3.0000000000000001E-3</v>
      </c>
      <c r="V3313" s="189">
        <v>2.5000000000000001E-2</v>
      </c>
      <c r="W3313" s="189">
        <v>0.121</v>
      </c>
      <c r="X3313" s="189">
        <v>0.19600000000000001</v>
      </c>
      <c r="Y3313" s="189" t="s">
        <v>143</v>
      </c>
      <c r="Z3313" s="189" t="s">
        <v>143</v>
      </c>
      <c r="AA3313" s="189">
        <v>8.0000000000000002E-3</v>
      </c>
      <c r="AB3313" s="189">
        <v>3.6999999999999998E-2</v>
      </c>
    </row>
    <row r="3314" spans="1:28" x14ac:dyDescent="0.25">
      <c r="A3314" s="94" t="s">
        <v>4827</v>
      </c>
      <c r="B3314" s="189" t="s">
        <v>143</v>
      </c>
      <c r="C3314" s="189">
        <v>8.8709677419354843E-2</v>
      </c>
      <c r="D3314" s="189">
        <v>0.24193548387096775</v>
      </c>
      <c r="E3314" s="189">
        <v>8.4677419354838704E-2</v>
      </c>
      <c r="F3314" s="189" t="s">
        <v>143</v>
      </c>
      <c r="G3314" s="189">
        <v>0.52419354838709675</v>
      </c>
      <c r="H3314" s="189">
        <v>1.2096774193548387E-2</v>
      </c>
      <c r="I3314" s="189">
        <v>4.8387096774193547E-2</v>
      </c>
      <c r="J3314" s="188">
        <v>0.99999999999999989</v>
      </c>
      <c r="K3314" s="190">
        <v>248</v>
      </c>
      <c r="L3314" s="94"/>
      <c r="M3314" s="189" t="s">
        <v>143</v>
      </c>
      <c r="N3314" s="189" t="s">
        <v>143</v>
      </c>
      <c r="O3314" s="189">
        <v>5.8999999999999997E-2</v>
      </c>
      <c r="P3314" s="189">
        <v>0.13100000000000001</v>
      </c>
      <c r="Q3314" s="189">
        <v>0.193</v>
      </c>
      <c r="R3314" s="189">
        <v>0.29899999999999999</v>
      </c>
      <c r="S3314" s="189">
        <v>5.6000000000000001E-2</v>
      </c>
      <c r="T3314" s="189">
        <v>0.126</v>
      </c>
      <c r="U3314" s="189" t="s">
        <v>143</v>
      </c>
      <c r="V3314" s="189" t="s">
        <v>143</v>
      </c>
      <c r="W3314" s="189">
        <v>0.46200000000000002</v>
      </c>
      <c r="X3314" s="189">
        <v>0.58599999999999997</v>
      </c>
      <c r="Y3314" s="189">
        <v>4.0000000000000001E-3</v>
      </c>
      <c r="Z3314" s="189">
        <v>3.5000000000000003E-2</v>
      </c>
      <c r="AA3314" s="189">
        <v>2.8000000000000001E-2</v>
      </c>
      <c r="AB3314" s="189">
        <v>8.3000000000000004E-2</v>
      </c>
    </row>
    <row r="3315" spans="1:28" x14ac:dyDescent="0.25">
      <c r="A3315" s="94" t="s">
        <v>4828</v>
      </c>
      <c r="B3315" s="189">
        <v>0.85421412300683375</v>
      </c>
      <c r="C3315" s="189" t="s">
        <v>143</v>
      </c>
      <c r="D3315" s="189">
        <v>9.3394077448747156E-2</v>
      </c>
      <c r="E3315" s="189">
        <v>1.8223234624145785E-2</v>
      </c>
      <c r="F3315" s="189" t="s">
        <v>143</v>
      </c>
      <c r="G3315" s="189">
        <v>4.5558086560364463E-3</v>
      </c>
      <c r="H3315" s="189" t="s">
        <v>143</v>
      </c>
      <c r="I3315" s="189">
        <v>2.9612756264236904E-2</v>
      </c>
      <c r="J3315" s="188">
        <v>1</v>
      </c>
      <c r="K3315" s="190">
        <v>439</v>
      </c>
      <c r="L3315" s="94"/>
      <c r="M3315" s="189">
        <v>0.81799999999999995</v>
      </c>
      <c r="N3315" s="189">
        <v>0.88400000000000001</v>
      </c>
      <c r="O3315" s="189" t="s">
        <v>143</v>
      </c>
      <c r="P3315" s="189" t="s">
        <v>143</v>
      </c>
      <c r="Q3315" s="189">
        <v>7.0000000000000007E-2</v>
      </c>
      <c r="R3315" s="189">
        <v>0.124</v>
      </c>
      <c r="S3315" s="189">
        <v>8.9999999999999993E-3</v>
      </c>
      <c r="T3315" s="189">
        <v>3.5999999999999997E-2</v>
      </c>
      <c r="U3315" s="189" t="s">
        <v>143</v>
      </c>
      <c r="V3315" s="189" t="s">
        <v>143</v>
      </c>
      <c r="W3315" s="189">
        <v>1E-3</v>
      </c>
      <c r="X3315" s="189">
        <v>1.6E-2</v>
      </c>
      <c r="Y3315" s="189" t="s">
        <v>143</v>
      </c>
      <c r="Z3315" s="189" t="s">
        <v>143</v>
      </c>
      <c r="AA3315" s="189">
        <v>1.7000000000000001E-2</v>
      </c>
      <c r="AB3315" s="189">
        <v>0.05</v>
      </c>
    </row>
    <row r="3316" spans="1:28" x14ac:dyDescent="0.25">
      <c r="A3316" s="94" t="s">
        <v>4829</v>
      </c>
      <c r="B3316" s="189">
        <v>8.9539748953974901E-2</v>
      </c>
      <c r="C3316" s="189">
        <v>0.2292887029288703</v>
      </c>
      <c r="D3316" s="189">
        <v>0.30460251046025105</v>
      </c>
      <c r="E3316" s="189">
        <v>7.6150627615062763E-2</v>
      </c>
      <c r="F3316" s="189">
        <v>2.1757322175732216E-2</v>
      </c>
      <c r="G3316" s="189">
        <v>0.25188284518828452</v>
      </c>
      <c r="H3316" s="189">
        <v>2.5104602510460251E-3</v>
      </c>
      <c r="I3316" s="189">
        <v>2.4267782426778243E-2</v>
      </c>
      <c r="J3316" s="188">
        <v>1</v>
      </c>
      <c r="K3316" s="190">
        <v>1195</v>
      </c>
      <c r="L3316" s="94"/>
      <c r="M3316" s="189">
        <v>7.4999999999999997E-2</v>
      </c>
      <c r="N3316" s="189">
        <v>0.107</v>
      </c>
      <c r="O3316" s="189">
        <v>0.20599999999999999</v>
      </c>
      <c r="P3316" s="189">
        <v>0.254</v>
      </c>
      <c r="Q3316" s="189">
        <v>0.27900000000000003</v>
      </c>
      <c r="R3316" s="189">
        <v>0.33100000000000002</v>
      </c>
      <c r="S3316" s="189">
        <v>6.2E-2</v>
      </c>
      <c r="T3316" s="189">
        <v>9.2999999999999999E-2</v>
      </c>
      <c r="U3316" s="189">
        <v>1.4999999999999999E-2</v>
      </c>
      <c r="V3316" s="189">
        <v>3.2000000000000001E-2</v>
      </c>
      <c r="W3316" s="189">
        <v>0.22800000000000001</v>
      </c>
      <c r="X3316" s="189">
        <v>0.27700000000000002</v>
      </c>
      <c r="Y3316" s="189">
        <v>1E-3</v>
      </c>
      <c r="Z3316" s="189">
        <v>7.0000000000000001E-3</v>
      </c>
      <c r="AA3316" s="189">
        <v>1.7000000000000001E-2</v>
      </c>
      <c r="AB3316" s="189">
        <v>3.5000000000000003E-2</v>
      </c>
    </row>
    <row r="3317" spans="1:28" x14ac:dyDescent="0.25">
      <c r="A3317" s="94" t="s">
        <v>4830</v>
      </c>
      <c r="B3317" s="189">
        <v>0.26670754138565295</v>
      </c>
      <c r="C3317" s="189">
        <v>0.50521152667075409</v>
      </c>
      <c r="D3317" s="189">
        <v>0.11036174126302882</v>
      </c>
      <c r="E3317" s="189">
        <v>2.2685469037400367E-2</v>
      </c>
      <c r="F3317" s="189" t="s">
        <v>143</v>
      </c>
      <c r="G3317" s="189">
        <v>3.9852851011649294E-2</v>
      </c>
      <c r="H3317" s="189">
        <v>3.678724708767627E-3</v>
      </c>
      <c r="I3317" s="189">
        <v>5.1502145922746781E-2</v>
      </c>
      <c r="J3317" s="188">
        <v>0.99999999999999978</v>
      </c>
      <c r="K3317" s="190">
        <v>1631</v>
      </c>
      <c r="L3317" s="94"/>
      <c r="M3317" s="189">
        <v>0.246</v>
      </c>
      <c r="N3317" s="189">
        <v>0.28899999999999998</v>
      </c>
      <c r="O3317" s="189">
        <v>0.48099999999999998</v>
      </c>
      <c r="P3317" s="189">
        <v>0.52900000000000003</v>
      </c>
      <c r="Q3317" s="189">
        <v>9.6000000000000002E-2</v>
      </c>
      <c r="R3317" s="189">
        <v>0.126</v>
      </c>
      <c r="S3317" s="189">
        <v>1.7000000000000001E-2</v>
      </c>
      <c r="T3317" s="189">
        <v>3.1E-2</v>
      </c>
      <c r="U3317" s="189" t="s">
        <v>143</v>
      </c>
      <c r="V3317" s="189" t="s">
        <v>143</v>
      </c>
      <c r="W3317" s="189">
        <v>3.1E-2</v>
      </c>
      <c r="X3317" s="189">
        <v>0.05</v>
      </c>
      <c r="Y3317" s="189">
        <v>2E-3</v>
      </c>
      <c r="Z3317" s="189">
        <v>8.0000000000000002E-3</v>
      </c>
      <c r="AA3317" s="189">
        <v>4.2000000000000003E-2</v>
      </c>
      <c r="AB3317" s="189">
        <v>6.3E-2</v>
      </c>
    </row>
    <row r="3318" spans="1:28" x14ac:dyDescent="0.25">
      <c r="A3318" s="94" t="s">
        <v>4831</v>
      </c>
      <c r="B3318" s="189" t="s">
        <v>143</v>
      </c>
      <c r="C3318" s="189">
        <v>0.21369863013698631</v>
      </c>
      <c r="D3318" s="189">
        <v>0.34246575342465752</v>
      </c>
      <c r="E3318" s="189">
        <v>0.15616438356164383</v>
      </c>
      <c r="F3318" s="189">
        <v>1.0958904109589041E-2</v>
      </c>
      <c r="G3318" s="189">
        <v>0.24383561643835616</v>
      </c>
      <c r="H3318" s="189">
        <v>2.7397260273972603E-3</v>
      </c>
      <c r="I3318" s="189">
        <v>3.0136986301369864E-2</v>
      </c>
      <c r="J3318" s="188">
        <v>1</v>
      </c>
      <c r="K3318" s="190">
        <v>365</v>
      </c>
      <c r="L3318" s="94"/>
      <c r="M3318" s="189" t="s">
        <v>143</v>
      </c>
      <c r="N3318" s="189" t="s">
        <v>143</v>
      </c>
      <c r="O3318" s="189">
        <v>0.17499999999999999</v>
      </c>
      <c r="P3318" s="189">
        <v>0.25900000000000001</v>
      </c>
      <c r="Q3318" s="189">
        <v>0.29599999999999999</v>
      </c>
      <c r="R3318" s="189">
        <v>0.39300000000000002</v>
      </c>
      <c r="S3318" s="189">
        <v>0.123</v>
      </c>
      <c r="T3318" s="189">
        <v>0.19700000000000001</v>
      </c>
      <c r="U3318" s="189">
        <v>4.0000000000000001E-3</v>
      </c>
      <c r="V3318" s="189">
        <v>2.8000000000000001E-2</v>
      </c>
      <c r="W3318" s="189">
        <v>0.20300000000000001</v>
      </c>
      <c r="X3318" s="189">
        <v>0.28999999999999998</v>
      </c>
      <c r="Y3318" s="189">
        <v>0</v>
      </c>
      <c r="Z3318" s="189">
        <v>1.4999999999999999E-2</v>
      </c>
      <c r="AA3318" s="189">
        <v>1.7000000000000001E-2</v>
      </c>
      <c r="AB3318" s="189">
        <v>5.2999999999999999E-2</v>
      </c>
    </row>
    <row r="3319" spans="1:28" x14ac:dyDescent="0.25">
      <c r="A3319" s="94" t="s">
        <v>4832</v>
      </c>
      <c r="B3319" s="189" t="s">
        <v>143</v>
      </c>
      <c r="C3319" s="189">
        <v>0.26800000000000002</v>
      </c>
      <c r="D3319" s="189">
        <v>0.24959999999999999</v>
      </c>
      <c r="E3319" s="189">
        <v>9.5200000000000007E-2</v>
      </c>
      <c r="F3319" s="189">
        <v>1.12E-2</v>
      </c>
      <c r="G3319" s="189">
        <v>0.35439999999999999</v>
      </c>
      <c r="H3319" s="189">
        <v>8.0000000000000004E-4</v>
      </c>
      <c r="I3319" s="189">
        <v>2.0799999999999999E-2</v>
      </c>
      <c r="J3319" s="188">
        <v>1</v>
      </c>
      <c r="K3319" s="190">
        <v>1250</v>
      </c>
      <c r="L3319" s="94"/>
      <c r="M3319" s="189" t="s">
        <v>143</v>
      </c>
      <c r="N3319" s="189" t="s">
        <v>143</v>
      </c>
      <c r="O3319" s="189">
        <v>0.24399999999999999</v>
      </c>
      <c r="P3319" s="189">
        <v>0.29299999999999998</v>
      </c>
      <c r="Q3319" s="189">
        <v>0.22600000000000001</v>
      </c>
      <c r="R3319" s="189">
        <v>0.27400000000000002</v>
      </c>
      <c r="S3319" s="189">
        <v>0.08</v>
      </c>
      <c r="T3319" s="189">
        <v>0.113</v>
      </c>
      <c r="U3319" s="189">
        <v>7.0000000000000001E-3</v>
      </c>
      <c r="V3319" s="189">
        <v>1.9E-2</v>
      </c>
      <c r="W3319" s="189">
        <v>0.32800000000000001</v>
      </c>
      <c r="X3319" s="189">
        <v>0.38100000000000001</v>
      </c>
      <c r="Y3319" s="189">
        <v>0</v>
      </c>
      <c r="Z3319" s="189">
        <v>5.0000000000000001E-3</v>
      </c>
      <c r="AA3319" s="189">
        <v>1.4E-2</v>
      </c>
      <c r="AB3319" s="189">
        <v>0.03</v>
      </c>
    </row>
    <row r="3320" spans="1:28" x14ac:dyDescent="0.25">
      <c r="A3320" s="94" t="s">
        <v>4833</v>
      </c>
      <c r="B3320" s="189" t="s">
        <v>143</v>
      </c>
      <c r="C3320" s="189">
        <v>0.50387596899224807</v>
      </c>
      <c r="D3320" s="189">
        <v>0.33074935400516797</v>
      </c>
      <c r="E3320" s="189">
        <v>3.875968992248062E-2</v>
      </c>
      <c r="F3320" s="189" t="s">
        <v>143</v>
      </c>
      <c r="G3320" s="189">
        <v>2.0671834625322998E-2</v>
      </c>
      <c r="H3320" s="189" t="s">
        <v>143</v>
      </c>
      <c r="I3320" s="189">
        <v>0.10594315245478036</v>
      </c>
      <c r="J3320" s="188">
        <v>1</v>
      </c>
      <c r="K3320" s="190">
        <v>387</v>
      </c>
      <c r="L3320" s="94"/>
      <c r="M3320" s="189" t="s">
        <v>143</v>
      </c>
      <c r="N3320" s="189" t="s">
        <v>143</v>
      </c>
      <c r="O3320" s="189">
        <v>0.45400000000000001</v>
      </c>
      <c r="P3320" s="189">
        <v>0.55300000000000005</v>
      </c>
      <c r="Q3320" s="189">
        <v>0.28599999999999998</v>
      </c>
      <c r="R3320" s="189">
        <v>0.379</v>
      </c>
      <c r="S3320" s="189">
        <v>2.4E-2</v>
      </c>
      <c r="T3320" s="189">
        <v>6.3E-2</v>
      </c>
      <c r="U3320" s="189" t="s">
        <v>143</v>
      </c>
      <c r="V3320" s="189" t="s">
        <v>143</v>
      </c>
      <c r="W3320" s="189">
        <v>1.0999999999999999E-2</v>
      </c>
      <c r="X3320" s="189">
        <v>0.04</v>
      </c>
      <c r="Y3320" s="189" t="s">
        <v>143</v>
      </c>
      <c r="Z3320" s="189" t="s">
        <v>143</v>
      </c>
      <c r="AA3320" s="189">
        <v>7.9000000000000001E-2</v>
      </c>
      <c r="AB3320" s="189">
        <v>0.14099999999999999</v>
      </c>
    </row>
    <row r="3321" spans="1:28" x14ac:dyDescent="0.25">
      <c r="A3321" s="94" t="s">
        <v>4834</v>
      </c>
      <c r="B3321" s="189" t="s">
        <v>143</v>
      </c>
      <c r="C3321" s="189">
        <v>0.21822541966426859</v>
      </c>
      <c r="D3321" s="189">
        <v>0.36450839328537171</v>
      </c>
      <c r="E3321" s="189">
        <v>0.10071942446043165</v>
      </c>
      <c r="F3321" s="189">
        <v>1.6786570743405275E-2</v>
      </c>
      <c r="G3321" s="189">
        <v>0.25899280575539568</v>
      </c>
      <c r="H3321" s="189" t="s">
        <v>143</v>
      </c>
      <c r="I3321" s="189">
        <v>4.0767386091127102E-2</v>
      </c>
      <c r="J3321" s="188">
        <v>1</v>
      </c>
      <c r="K3321" s="190">
        <v>417</v>
      </c>
      <c r="L3321" s="94"/>
      <c r="M3321" s="189" t="s">
        <v>143</v>
      </c>
      <c r="N3321" s="189" t="s">
        <v>143</v>
      </c>
      <c r="O3321" s="189">
        <v>0.18099999999999999</v>
      </c>
      <c r="P3321" s="189">
        <v>0.26</v>
      </c>
      <c r="Q3321" s="189">
        <v>0.32</v>
      </c>
      <c r="R3321" s="189">
        <v>0.41199999999999998</v>
      </c>
      <c r="S3321" s="189">
        <v>7.4999999999999997E-2</v>
      </c>
      <c r="T3321" s="189">
        <v>0.13300000000000001</v>
      </c>
      <c r="U3321" s="189">
        <v>8.0000000000000002E-3</v>
      </c>
      <c r="V3321" s="189">
        <v>3.4000000000000002E-2</v>
      </c>
      <c r="W3321" s="189">
        <v>0.219</v>
      </c>
      <c r="X3321" s="189">
        <v>0.30299999999999999</v>
      </c>
      <c r="Y3321" s="189" t="s">
        <v>143</v>
      </c>
      <c r="Z3321" s="189" t="s">
        <v>143</v>
      </c>
      <c r="AA3321" s="189">
        <v>2.5999999999999999E-2</v>
      </c>
      <c r="AB3321" s="189">
        <v>6.4000000000000001E-2</v>
      </c>
    </row>
    <row r="3322" spans="1:28" x14ac:dyDescent="0.25">
      <c r="A3322" s="94" t="s">
        <v>4835</v>
      </c>
      <c r="B3322" s="189" t="s">
        <v>143</v>
      </c>
      <c r="C3322" s="189">
        <v>0.4731182795698925</v>
      </c>
      <c r="D3322" s="189">
        <v>0.18279569892473119</v>
      </c>
      <c r="E3322" s="189">
        <v>6.093189964157706E-2</v>
      </c>
      <c r="F3322" s="189">
        <v>9.3189964157706098E-2</v>
      </c>
      <c r="G3322" s="189">
        <v>0.17921146953405018</v>
      </c>
      <c r="H3322" s="189" t="s">
        <v>143</v>
      </c>
      <c r="I3322" s="189">
        <v>1.0752688172043012E-2</v>
      </c>
      <c r="J3322" s="188">
        <v>1.0000000000000002</v>
      </c>
      <c r="K3322" s="190">
        <v>279</v>
      </c>
      <c r="L3322" s="94"/>
      <c r="M3322" s="189" t="s">
        <v>143</v>
      </c>
      <c r="N3322" s="189" t="s">
        <v>143</v>
      </c>
      <c r="O3322" s="189">
        <v>0.41499999999999998</v>
      </c>
      <c r="P3322" s="189">
        <v>0.53200000000000003</v>
      </c>
      <c r="Q3322" s="189">
        <v>0.14199999999999999</v>
      </c>
      <c r="R3322" s="189">
        <v>0.23200000000000001</v>
      </c>
      <c r="S3322" s="189">
        <v>3.7999999999999999E-2</v>
      </c>
      <c r="T3322" s="189">
        <v>9.5000000000000001E-2</v>
      </c>
      <c r="U3322" s="189">
        <v>6.4000000000000001E-2</v>
      </c>
      <c r="V3322" s="189">
        <v>0.13300000000000001</v>
      </c>
      <c r="W3322" s="189">
        <v>0.13900000000000001</v>
      </c>
      <c r="X3322" s="189">
        <v>0.22800000000000001</v>
      </c>
      <c r="Y3322" s="189" t="s">
        <v>143</v>
      </c>
      <c r="Z3322" s="189" t="s">
        <v>143</v>
      </c>
      <c r="AA3322" s="189">
        <v>4.0000000000000001E-3</v>
      </c>
      <c r="AB3322" s="189">
        <v>3.1E-2</v>
      </c>
    </row>
    <row r="3323" spans="1:28" x14ac:dyDescent="0.25">
      <c r="A3323" s="94" t="s">
        <v>4836</v>
      </c>
      <c r="B3323" s="189" t="s">
        <v>143</v>
      </c>
      <c r="C3323" s="189">
        <v>0.13372093023255813</v>
      </c>
      <c r="D3323" s="189">
        <v>0.19476744186046513</v>
      </c>
      <c r="E3323" s="189">
        <v>9.5930232558139539E-2</v>
      </c>
      <c r="F3323" s="189">
        <v>2.0348837209302327E-2</v>
      </c>
      <c r="G3323" s="189">
        <v>0.53779069767441856</v>
      </c>
      <c r="H3323" s="189">
        <v>5.8139534883720929E-3</v>
      </c>
      <c r="I3323" s="189">
        <v>1.1627906976744186E-2</v>
      </c>
      <c r="J3323" s="188">
        <v>1</v>
      </c>
      <c r="K3323" s="190">
        <v>344</v>
      </c>
      <c r="L3323" s="94"/>
      <c r="M3323" s="189" t="s">
        <v>143</v>
      </c>
      <c r="N3323" s="189" t="s">
        <v>143</v>
      </c>
      <c r="O3323" s="189">
        <v>0.10199999999999999</v>
      </c>
      <c r="P3323" s="189">
        <v>0.17399999999999999</v>
      </c>
      <c r="Q3323" s="189">
        <v>0.156</v>
      </c>
      <c r="R3323" s="189">
        <v>0.24</v>
      </c>
      <c r="S3323" s="189">
        <v>6.9000000000000006E-2</v>
      </c>
      <c r="T3323" s="189">
        <v>0.13200000000000001</v>
      </c>
      <c r="U3323" s="189">
        <v>0.01</v>
      </c>
      <c r="V3323" s="189">
        <v>4.1000000000000002E-2</v>
      </c>
      <c r="W3323" s="189">
        <v>0.48499999999999999</v>
      </c>
      <c r="X3323" s="189">
        <v>0.59</v>
      </c>
      <c r="Y3323" s="189">
        <v>2E-3</v>
      </c>
      <c r="Z3323" s="189">
        <v>2.1000000000000001E-2</v>
      </c>
      <c r="AA3323" s="189">
        <v>5.0000000000000001E-3</v>
      </c>
      <c r="AB3323" s="189">
        <v>0.03</v>
      </c>
    </row>
    <row r="3324" spans="1:28" x14ac:dyDescent="0.25">
      <c r="A3324" s="94" t="s">
        <v>4837</v>
      </c>
      <c r="B3324" s="189" t="s">
        <v>143</v>
      </c>
      <c r="C3324" s="189">
        <v>0.46485819975339088</v>
      </c>
      <c r="D3324" s="189">
        <v>0.34217016029593095</v>
      </c>
      <c r="E3324" s="189">
        <v>8.5080147965474723E-2</v>
      </c>
      <c r="F3324" s="189">
        <v>3.0826140567200987E-3</v>
      </c>
      <c r="G3324" s="189">
        <v>6.7817509247842175E-2</v>
      </c>
      <c r="H3324" s="189">
        <v>3.6991368680641184E-3</v>
      </c>
      <c r="I3324" s="189">
        <v>3.3292231812577067E-2</v>
      </c>
      <c r="J3324" s="188">
        <v>0.99999999999999978</v>
      </c>
      <c r="K3324" s="190">
        <v>1622</v>
      </c>
      <c r="L3324" s="94"/>
      <c r="M3324" s="189" t="s">
        <v>143</v>
      </c>
      <c r="N3324" s="189" t="s">
        <v>143</v>
      </c>
      <c r="O3324" s="189">
        <v>0.441</v>
      </c>
      <c r="P3324" s="189">
        <v>0.48899999999999999</v>
      </c>
      <c r="Q3324" s="189">
        <v>0.31900000000000001</v>
      </c>
      <c r="R3324" s="189">
        <v>0.36599999999999999</v>
      </c>
      <c r="S3324" s="189">
        <v>7.1999999999999995E-2</v>
      </c>
      <c r="T3324" s="189">
        <v>0.1</v>
      </c>
      <c r="U3324" s="189">
        <v>1E-3</v>
      </c>
      <c r="V3324" s="189">
        <v>7.0000000000000001E-3</v>
      </c>
      <c r="W3324" s="189">
        <v>5.7000000000000002E-2</v>
      </c>
      <c r="X3324" s="189">
        <v>8.1000000000000003E-2</v>
      </c>
      <c r="Y3324" s="189">
        <v>2E-3</v>
      </c>
      <c r="Z3324" s="189">
        <v>8.0000000000000002E-3</v>
      </c>
      <c r="AA3324" s="189">
        <v>2.5999999999999999E-2</v>
      </c>
      <c r="AB3324" s="189">
        <v>4.2999999999999997E-2</v>
      </c>
    </row>
    <row r="3325" spans="1:28" x14ac:dyDescent="0.25">
      <c r="A3325" s="94" t="s">
        <v>4838</v>
      </c>
      <c r="B3325" s="189" t="s">
        <v>143</v>
      </c>
      <c r="C3325" s="189">
        <v>0.53968253968253965</v>
      </c>
      <c r="D3325" s="189">
        <v>0.23809523809523808</v>
      </c>
      <c r="E3325" s="189">
        <v>7.1428571428571425E-2</v>
      </c>
      <c r="F3325" s="189">
        <v>3.968253968253968E-3</v>
      </c>
      <c r="G3325" s="189">
        <v>9.9206349206349201E-2</v>
      </c>
      <c r="H3325" s="189">
        <v>3.968253968253968E-3</v>
      </c>
      <c r="I3325" s="189">
        <v>4.3650793650793648E-2</v>
      </c>
      <c r="J3325" s="188">
        <v>0.99999999999999978</v>
      </c>
      <c r="K3325" s="190">
        <v>252</v>
      </c>
      <c r="L3325" s="94"/>
      <c r="M3325" s="189" t="s">
        <v>143</v>
      </c>
      <c r="N3325" s="189" t="s">
        <v>143</v>
      </c>
      <c r="O3325" s="189">
        <v>0.47799999999999998</v>
      </c>
      <c r="P3325" s="189">
        <v>0.6</v>
      </c>
      <c r="Q3325" s="189">
        <v>0.19</v>
      </c>
      <c r="R3325" s="189">
        <v>0.29399999999999998</v>
      </c>
      <c r="S3325" s="189">
        <v>4.5999999999999999E-2</v>
      </c>
      <c r="T3325" s="189">
        <v>0.11</v>
      </c>
      <c r="U3325" s="189">
        <v>1E-3</v>
      </c>
      <c r="V3325" s="189">
        <v>2.1999999999999999E-2</v>
      </c>
      <c r="W3325" s="189">
        <v>6.8000000000000005E-2</v>
      </c>
      <c r="X3325" s="189">
        <v>0.14199999999999999</v>
      </c>
      <c r="Y3325" s="189">
        <v>1E-3</v>
      </c>
      <c r="Z3325" s="189">
        <v>2.1999999999999999E-2</v>
      </c>
      <c r="AA3325" s="189">
        <v>2.5000000000000001E-2</v>
      </c>
      <c r="AB3325" s="189">
        <v>7.5999999999999998E-2</v>
      </c>
    </row>
    <row r="3326" spans="1:28" x14ac:dyDescent="0.25">
      <c r="A3326" s="94" t="s">
        <v>4839</v>
      </c>
      <c r="B3326" s="189">
        <v>5.3353204172876305E-2</v>
      </c>
      <c r="C3326" s="189">
        <v>0.3942374565325385</v>
      </c>
      <c r="D3326" s="189">
        <v>0.23298559364133134</v>
      </c>
      <c r="E3326" s="189">
        <v>7.5310481867858922E-2</v>
      </c>
      <c r="F3326" s="189">
        <v>1.3810233482364631E-2</v>
      </c>
      <c r="G3326" s="189">
        <v>0.2027819175360159</v>
      </c>
      <c r="H3326" s="189">
        <v>1.7883755588673621E-3</v>
      </c>
      <c r="I3326" s="189">
        <v>2.5732737208147043E-2</v>
      </c>
      <c r="J3326" s="188">
        <v>1</v>
      </c>
      <c r="K3326" s="190">
        <v>10065</v>
      </c>
      <c r="L3326" s="94"/>
      <c r="M3326" s="189">
        <v>4.9000000000000002E-2</v>
      </c>
      <c r="N3326" s="189">
        <v>5.8000000000000003E-2</v>
      </c>
      <c r="O3326" s="189">
        <v>0.38500000000000001</v>
      </c>
      <c r="P3326" s="189">
        <v>0.40400000000000003</v>
      </c>
      <c r="Q3326" s="189">
        <v>0.22500000000000001</v>
      </c>
      <c r="R3326" s="189">
        <v>0.24099999999999999</v>
      </c>
      <c r="S3326" s="189">
        <v>7.0000000000000007E-2</v>
      </c>
      <c r="T3326" s="189">
        <v>8.1000000000000003E-2</v>
      </c>
      <c r="U3326" s="189">
        <v>1.2E-2</v>
      </c>
      <c r="V3326" s="189">
        <v>1.6E-2</v>
      </c>
      <c r="W3326" s="189">
        <v>0.19500000000000001</v>
      </c>
      <c r="X3326" s="189">
        <v>0.21099999999999999</v>
      </c>
      <c r="Y3326" s="189">
        <v>1E-3</v>
      </c>
      <c r="Z3326" s="189">
        <v>3.0000000000000001E-3</v>
      </c>
      <c r="AA3326" s="189">
        <v>2.3E-2</v>
      </c>
      <c r="AB3326" s="189">
        <v>2.9000000000000001E-2</v>
      </c>
    </row>
    <row r="3327" spans="1:28" x14ac:dyDescent="0.25">
      <c r="A3327" s="94" t="s">
        <v>4840</v>
      </c>
      <c r="B3327" s="189" t="s">
        <v>143</v>
      </c>
      <c r="C3327" s="189">
        <v>0.50859106529209619</v>
      </c>
      <c r="D3327" s="189">
        <v>0.20274914089347079</v>
      </c>
      <c r="E3327" s="189">
        <v>7.903780068728522E-2</v>
      </c>
      <c r="F3327" s="189">
        <v>3.4364261168384879E-3</v>
      </c>
      <c r="G3327" s="189">
        <v>0.19587628865979381</v>
      </c>
      <c r="H3327" s="189" t="s">
        <v>143</v>
      </c>
      <c r="I3327" s="189">
        <v>1.0309278350515464E-2</v>
      </c>
      <c r="J3327" s="188">
        <v>0.99999999999999978</v>
      </c>
      <c r="K3327" s="190">
        <v>291</v>
      </c>
      <c r="L3327" s="94"/>
      <c r="M3327" s="189" t="s">
        <v>143</v>
      </c>
      <c r="N3327" s="189" t="s">
        <v>143</v>
      </c>
      <c r="O3327" s="189">
        <v>0.45100000000000001</v>
      </c>
      <c r="P3327" s="189">
        <v>0.56599999999999995</v>
      </c>
      <c r="Q3327" s="189">
        <v>0.161</v>
      </c>
      <c r="R3327" s="189">
        <v>0.253</v>
      </c>
      <c r="S3327" s="189">
        <v>5.2999999999999999E-2</v>
      </c>
      <c r="T3327" s="189">
        <v>0.11600000000000001</v>
      </c>
      <c r="U3327" s="189">
        <v>1E-3</v>
      </c>
      <c r="V3327" s="189">
        <v>1.9E-2</v>
      </c>
      <c r="W3327" s="189">
        <v>0.154</v>
      </c>
      <c r="X3327" s="189">
        <v>0.245</v>
      </c>
      <c r="Y3327" s="189" t="s">
        <v>143</v>
      </c>
      <c r="Z3327" s="189" t="s">
        <v>143</v>
      </c>
      <c r="AA3327" s="189">
        <v>4.0000000000000001E-3</v>
      </c>
      <c r="AB3327" s="189">
        <v>0.03</v>
      </c>
    </row>
    <row r="3328" spans="1:28" x14ac:dyDescent="0.25">
      <c r="A3328" s="94" t="s">
        <v>4841</v>
      </c>
      <c r="B3328" s="189" t="s">
        <v>143</v>
      </c>
      <c r="C3328" s="189">
        <v>0.15748031496062992</v>
      </c>
      <c r="D3328" s="189">
        <v>0.15354330708661418</v>
      </c>
      <c r="E3328" s="189">
        <v>6.2992125984251968E-2</v>
      </c>
      <c r="F3328" s="189">
        <v>3.937007874015748E-3</v>
      </c>
      <c r="G3328" s="189">
        <v>0.55118110236220474</v>
      </c>
      <c r="H3328" s="189">
        <v>2.3622047244094488E-2</v>
      </c>
      <c r="I3328" s="189">
        <v>4.7244094488188976E-2</v>
      </c>
      <c r="J3328" s="188">
        <v>1</v>
      </c>
      <c r="K3328" s="190">
        <v>254</v>
      </c>
      <c r="L3328" s="94"/>
      <c r="M3328" s="189" t="s">
        <v>143</v>
      </c>
      <c r="N3328" s="189" t="s">
        <v>143</v>
      </c>
      <c r="O3328" s="189">
        <v>0.11799999999999999</v>
      </c>
      <c r="P3328" s="189">
        <v>0.20699999999999999</v>
      </c>
      <c r="Q3328" s="189">
        <v>0.114</v>
      </c>
      <c r="R3328" s="189">
        <v>0.20300000000000001</v>
      </c>
      <c r="S3328" s="189">
        <v>3.9E-2</v>
      </c>
      <c r="T3328" s="189">
        <v>0.1</v>
      </c>
      <c r="U3328" s="189">
        <v>1E-3</v>
      </c>
      <c r="V3328" s="189">
        <v>2.1999999999999999E-2</v>
      </c>
      <c r="W3328" s="189">
        <v>0.49</v>
      </c>
      <c r="X3328" s="189">
        <v>0.61099999999999999</v>
      </c>
      <c r="Y3328" s="189">
        <v>1.0999999999999999E-2</v>
      </c>
      <c r="Z3328" s="189">
        <v>5.0999999999999997E-2</v>
      </c>
      <c r="AA3328" s="189">
        <v>2.7E-2</v>
      </c>
      <c r="AB3328" s="189">
        <v>8.1000000000000003E-2</v>
      </c>
    </row>
    <row r="3329" spans="1:28" x14ac:dyDescent="0.25">
      <c r="A3329" s="94" t="s">
        <v>4842</v>
      </c>
      <c r="B3329" s="189">
        <v>0.35388739946380698</v>
      </c>
      <c r="C3329" s="189">
        <v>2.6809651474530832E-3</v>
      </c>
      <c r="D3329" s="189">
        <v>0.41018766756032171</v>
      </c>
      <c r="E3329" s="189">
        <v>0.1836461126005362</v>
      </c>
      <c r="F3329" s="189">
        <v>1.3404825737265416E-3</v>
      </c>
      <c r="G3329" s="189">
        <v>5.3619302949061663E-3</v>
      </c>
      <c r="H3329" s="189" t="s">
        <v>143</v>
      </c>
      <c r="I3329" s="189">
        <v>4.2895442359249331E-2</v>
      </c>
      <c r="J3329" s="188">
        <v>1</v>
      </c>
      <c r="K3329" s="190">
        <v>746</v>
      </c>
      <c r="L3329" s="94"/>
      <c r="M3329" s="189">
        <v>0.32</v>
      </c>
      <c r="N3329" s="189">
        <v>0.38900000000000001</v>
      </c>
      <c r="O3329" s="189">
        <v>1E-3</v>
      </c>
      <c r="P3329" s="189">
        <v>0.01</v>
      </c>
      <c r="Q3329" s="189">
        <v>0.375</v>
      </c>
      <c r="R3329" s="189">
        <v>0.44600000000000001</v>
      </c>
      <c r="S3329" s="189">
        <v>0.158</v>
      </c>
      <c r="T3329" s="189">
        <v>0.21299999999999999</v>
      </c>
      <c r="U3329" s="189">
        <v>0</v>
      </c>
      <c r="V3329" s="189">
        <v>8.0000000000000002E-3</v>
      </c>
      <c r="W3329" s="189">
        <v>2E-3</v>
      </c>
      <c r="X3329" s="189">
        <v>1.4E-2</v>
      </c>
      <c r="Y3329" s="189" t="s">
        <v>143</v>
      </c>
      <c r="Z3329" s="189" t="s">
        <v>143</v>
      </c>
      <c r="AA3329" s="189">
        <v>3.1E-2</v>
      </c>
      <c r="AB3329" s="189">
        <v>0.06</v>
      </c>
    </row>
    <row r="3330" spans="1:28" x14ac:dyDescent="0.25">
      <c r="A3330" s="94" t="s">
        <v>4843</v>
      </c>
      <c r="B3330" s="189">
        <v>0.10755555555555556</v>
      </c>
      <c r="C3330" s="189">
        <v>0.35199999999999998</v>
      </c>
      <c r="D3330" s="189">
        <v>0.22933333333333333</v>
      </c>
      <c r="E3330" s="189">
        <v>5.9555555555555556E-2</v>
      </c>
      <c r="F3330" s="189">
        <v>1.8666666666666668E-2</v>
      </c>
      <c r="G3330" s="189">
        <v>0.21333333333333335</v>
      </c>
      <c r="H3330" s="189">
        <v>1.7777777777777779E-3</v>
      </c>
      <c r="I3330" s="189">
        <v>1.7777777777777778E-2</v>
      </c>
      <c r="J3330" s="188">
        <v>1</v>
      </c>
      <c r="K3330" s="190">
        <v>1125</v>
      </c>
      <c r="L3330" s="94"/>
      <c r="M3330" s="189">
        <v>9.0999999999999998E-2</v>
      </c>
      <c r="N3330" s="189">
        <v>0.127</v>
      </c>
      <c r="O3330" s="189">
        <v>0.32500000000000001</v>
      </c>
      <c r="P3330" s="189">
        <v>0.38</v>
      </c>
      <c r="Q3330" s="189">
        <v>0.20599999999999999</v>
      </c>
      <c r="R3330" s="189">
        <v>0.255</v>
      </c>
      <c r="S3330" s="189">
        <v>4.7E-2</v>
      </c>
      <c r="T3330" s="189">
        <v>7.4999999999999997E-2</v>
      </c>
      <c r="U3330" s="189">
        <v>1.2E-2</v>
      </c>
      <c r="V3330" s="189">
        <v>2.8000000000000001E-2</v>
      </c>
      <c r="W3330" s="189">
        <v>0.19</v>
      </c>
      <c r="X3330" s="189">
        <v>0.23799999999999999</v>
      </c>
      <c r="Y3330" s="189">
        <v>0</v>
      </c>
      <c r="Z3330" s="189">
        <v>6.0000000000000001E-3</v>
      </c>
      <c r="AA3330" s="189">
        <v>1.2E-2</v>
      </c>
      <c r="AB3330" s="189">
        <v>2.7E-2</v>
      </c>
    </row>
    <row r="3331" spans="1:28" x14ac:dyDescent="0.25">
      <c r="A3331" s="94" t="s">
        <v>4844</v>
      </c>
      <c r="B3331" s="189">
        <v>0.28540925266903916</v>
      </c>
      <c r="C3331" s="189">
        <v>0.56725978647686837</v>
      </c>
      <c r="D3331" s="189">
        <v>6.4768683274021355E-2</v>
      </c>
      <c r="E3331" s="189">
        <v>1.7793594306049824E-2</v>
      </c>
      <c r="F3331" s="189">
        <v>7.1174377224199293E-4</v>
      </c>
      <c r="G3331" s="189">
        <v>3.6298932384341634E-2</v>
      </c>
      <c r="H3331" s="189">
        <v>1.4234875444839859E-3</v>
      </c>
      <c r="I3331" s="189">
        <v>2.6334519572953737E-2</v>
      </c>
      <c r="J3331" s="188">
        <v>1</v>
      </c>
      <c r="K3331" s="190">
        <v>1405</v>
      </c>
      <c r="L3331" s="94"/>
      <c r="M3331" s="189">
        <v>0.26200000000000001</v>
      </c>
      <c r="N3331" s="189">
        <v>0.31</v>
      </c>
      <c r="O3331" s="189">
        <v>0.54100000000000004</v>
      </c>
      <c r="P3331" s="189">
        <v>0.59299999999999997</v>
      </c>
      <c r="Q3331" s="189">
        <v>5.2999999999999999E-2</v>
      </c>
      <c r="R3331" s="189">
        <v>7.9000000000000001E-2</v>
      </c>
      <c r="S3331" s="189">
        <v>1.2E-2</v>
      </c>
      <c r="T3331" s="189">
        <v>2.5999999999999999E-2</v>
      </c>
      <c r="U3331" s="189">
        <v>0</v>
      </c>
      <c r="V3331" s="189">
        <v>4.0000000000000001E-3</v>
      </c>
      <c r="W3331" s="189">
        <v>2.8000000000000001E-2</v>
      </c>
      <c r="X3331" s="189">
        <v>4.7E-2</v>
      </c>
      <c r="Y3331" s="189">
        <v>0</v>
      </c>
      <c r="Z3331" s="189">
        <v>5.0000000000000001E-3</v>
      </c>
      <c r="AA3331" s="189">
        <v>1.9E-2</v>
      </c>
      <c r="AB3331" s="189">
        <v>3.5999999999999997E-2</v>
      </c>
    </row>
    <row r="3332" spans="1:28" x14ac:dyDescent="0.25">
      <c r="A3332" s="94" t="s">
        <v>4845</v>
      </c>
      <c r="B3332" s="189" t="s">
        <v>143</v>
      </c>
      <c r="C3332" s="189">
        <v>0.33333333333333331</v>
      </c>
      <c r="D3332" s="189">
        <v>0.27243589743589741</v>
      </c>
      <c r="E3332" s="189">
        <v>0.14423076923076922</v>
      </c>
      <c r="F3332" s="189">
        <v>1.282051282051282E-2</v>
      </c>
      <c r="G3332" s="189">
        <v>0.20833333333333334</v>
      </c>
      <c r="H3332" s="189" t="s">
        <v>143</v>
      </c>
      <c r="I3332" s="189">
        <v>2.8846153846153848E-2</v>
      </c>
      <c r="J3332" s="188">
        <v>1</v>
      </c>
      <c r="K3332" s="190">
        <v>312</v>
      </c>
      <c r="L3332" s="94"/>
      <c r="M3332" s="189" t="s">
        <v>143</v>
      </c>
      <c r="N3332" s="189" t="s">
        <v>143</v>
      </c>
      <c r="O3332" s="189">
        <v>0.28299999999999997</v>
      </c>
      <c r="P3332" s="189">
        <v>0.38700000000000001</v>
      </c>
      <c r="Q3332" s="189">
        <v>0.22600000000000001</v>
      </c>
      <c r="R3332" s="189">
        <v>0.32400000000000001</v>
      </c>
      <c r="S3332" s="189">
        <v>0.11</v>
      </c>
      <c r="T3332" s="189">
        <v>0.188</v>
      </c>
      <c r="U3332" s="189">
        <v>5.0000000000000001E-3</v>
      </c>
      <c r="V3332" s="189">
        <v>3.2000000000000001E-2</v>
      </c>
      <c r="W3332" s="189">
        <v>0.16700000000000001</v>
      </c>
      <c r="X3332" s="189">
        <v>0.25700000000000001</v>
      </c>
      <c r="Y3332" s="189" t="s">
        <v>143</v>
      </c>
      <c r="Z3332" s="189" t="s">
        <v>143</v>
      </c>
      <c r="AA3332" s="189">
        <v>1.4999999999999999E-2</v>
      </c>
      <c r="AB3332" s="189">
        <v>5.3999999999999999E-2</v>
      </c>
    </row>
    <row r="3333" spans="1:28" x14ac:dyDescent="0.25">
      <c r="A3333" s="94" t="s">
        <v>4846</v>
      </c>
      <c r="B3333" s="189" t="s">
        <v>143</v>
      </c>
      <c r="C3333" s="189">
        <v>0.32885431400282883</v>
      </c>
      <c r="D3333" s="189">
        <v>0.17963224893917965</v>
      </c>
      <c r="E3333" s="189">
        <v>8.2743988684582742E-2</v>
      </c>
      <c r="F3333" s="189">
        <v>1.4851485148514851E-2</v>
      </c>
      <c r="G3333" s="189">
        <v>0.36280056577086278</v>
      </c>
      <c r="H3333" s="189">
        <v>2.1216407355021216E-3</v>
      </c>
      <c r="I3333" s="189">
        <v>2.8995756718528994E-2</v>
      </c>
      <c r="J3333" s="188">
        <v>1</v>
      </c>
      <c r="K3333" s="190">
        <v>1414</v>
      </c>
      <c r="L3333" s="94"/>
      <c r="M3333" s="189" t="s">
        <v>143</v>
      </c>
      <c r="N3333" s="189" t="s">
        <v>143</v>
      </c>
      <c r="O3333" s="189">
        <v>0.30499999999999999</v>
      </c>
      <c r="P3333" s="189">
        <v>0.35399999999999998</v>
      </c>
      <c r="Q3333" s="189">
        <v>0.16</v>
      </c>
      <c r="R3333" s="189">
        <v>0.20100000000000001</v>
      </c>
      <c r="S3333" s="189">
        <v>6.9000000000000006E-2</v>
      </c>
      <c r="T3333" s="189">
        <v>9.8000000000000004E-2</v>
      </c>
      <c r="U3333" s="189">
        <v>0.01</v>
      </c>
      <c r="V3333" s="189">
        <v>2.3E-2</v>
      </c>
      <c r="W3333" s="189">
        <v>0.33800000000000002</v>
      </c>
      <c r="X3333" s="189">
        <v>0.38800000000000001</v>
      </c>
      <c r="Y3333" s="189">
        <v>1E-3</v>
      </c>
      <c r="Z3333" s="189">
        <v>6.0000000000000001E-3</v>
      </c>
      <c r="AA3333" s="189">
        <v>2.1000000000000001E-2</v>
      </c>
      <c r="AB3333" s="189">
        <v>3.9E-2</v>
      </c>
    </row>
    <row r="3334" spans="1:28" x14ac:dyDescent="0.25">
      <c r="A3334" s="94" t="s">
        <v>4847</v>
      </c>
      <c r="B3334" s="189" t="s">
        <v>143</v>
      </c>
      <c r="C3334" s="189">
        <v>0.61570247933884292</v>
      </c>
      <c r="D3334" s="189">
        <v>0.27685950413223143</v>
      </c>
      <c r="E3334" s="189">
        <v>3.5123966942148761E-2</v>
      </c>
      <c r="F3334" s="189">
        <v>2.0661157024793389E-3</v>
      </c>
      <c r="G3334" s="189">
        <v>2.6859504132231406E-2</v>
      </c>
      <c r="H3334" s="189" t="s">
        <v>143</v>
      </c>
      <c r="I3334" s="189">
        <v>4.3388429752066117E-2</v>
      </c>
      <c r="J3334" s="188">
        <v>1</v>
      </c>
      <c r="K3334" s="190">
        <v>484</v>
      </c>
      <c r="L3334" s="94"/>
      <c r="M3334" s="189" t="s">
        <v>143</v>
      </c>
      <c r="N3334" s="189" t="s">
        <v>143</v>
      </c>
      <c r="O3334" s="189">
        <v>0.57199999999999995</v>
      </c>
      <c r="P3334" s="189">
        <v>0.65800000000000003</v>
      </c>
      <c r="Q3334" s="189">
        <v>0.23899999999999999</v>
      </c>
      <c r="R3334" s="189">
        <v>0.318</v>
      </c>
      <c r="S3334" s="189">
        <v>2.1999999999999999E-2</v>
      </c>
      <c r="T3334" s="189">
        <v>5.6000000000000001E-2</v>
      </c>
      <c r="U3334" s="189">
        <v>0</v>
      </c>
      <c r="V3334" s="189">
        <v>1.2E-2</v>
      </c>
      <c r="W3334" s="189">
        <v>1.6E-2</v>
      </c>
      <c r="X3334" s="189">
        <v>4.4999999999999998E-2</v>
      </c>
      <c r="Y3334" s="189" t="s">
        <v>143</v>
      </c>
      <c r="Z3334" s="189" t="s">
        <v>143</v>
      </c>
      <c r="AA3334" s="189">
        <v>2.9000000000000001E-2</v>
      </c>
      <c r="AB3334" s="189">
        <v>6.5000000000000002E-2</v>
      </c>
    </row>
    <row r="3335" spans="1:28" x14ac:dyDescent="0.25">
      <c r="A3335" s="94" t="s">
        <v>4848</v>
      </c>
      <c r="B3335" s="189" t="s">
        <v>143</v>
      </c>
      <c r="C3335" s="189">
        <v>0.2275132275132275</v>
      </c>
      <c r="D3335" s="189">
        <v>0.32275132275132273</v>
      </c>
      <c r="E3335" s="189">
        <v>0.14285714285714285</v>
      </c>
      <c r="F3335" s="189">
        <v>1.3227513227513227E-2</v>
      </c>
      <c r="G3335" s="189">
        <v>0.25132275132275134</v>
      </c>
      <c r="H3335" s="189" t="s">
        <v>143</v>
      </c>
      <c r="I3335" s="189">
        <v>4.2328042328042326E-2</v>
      </c>
      <c r="J3335" s="188">
        <v>1</v>
      </c>
      <c r="K3335" s="190">
        <v>378</v>
      </c>
      <c r="L3335" s="94"/>
      <c r="M3335" s="189" t="s">
        <v>143</v>
      </c>
      <c r="N3335" s="189" t="s">
        <v>143</v>
      </c>
      <c r="O3335" s="189">
        <v>0.188</v>
      </c>
      <c r="P3335" s="189">
        <v>0.27200000000000002</v>
      </c>
      <c r="Q3335" s="189">
        <v>0.27800000000000002</v>
      </c>
      <c r="R3335" s="189">
        <v>0.371</v>
      </c>
      <c r="S3335" s="189">
        <v>0.111</v>
      </c>
      <c r="T3335" s="189">
        <v>0.182</v>
      </c>
      <c r="U3335" s="189">
        <v>6.0000000000000001E-3</v>
      </c>
      <c r="V3335" s="189">
        <v>3.1E-2</v>
      </c>
      <c r="W3335" s="189">
        <v>0.21</v>
      </c>
      <c r="X3335" s="189">
        <v>0.29699999999999999</v>
      </c>
      <c r="Y3335" s="189" t="s">
        <v>143</v>
      </c>
      <c r="Z3335" s="189" t="s">
        <v>143</v>
      </c>
      <c r="AA3335" s="189">
        <v>2.5999999999999999E-2</v>
      </c>
      <c r="AB3335" s="189">
        <v>6.8000000000000005E-2</v>
      </c>
    </row>
    <row r="3336" spans="1:28" x14ac:dyDescent="0.25">
      <c r="A3336" s="94" t="s">
        <v>4849</v>
      </c>
      <c r="B3336" s="189" t="s">
        <v>143</v>
      </c>
      <c r="C3336" s="189">
        <v>0.48226950354609927</v>
      </c>
      <c r="D3336" s="189">
        <v>0.19503546099290781</v>
      </c>
      <c r="E3336" s="189">
        <v>4.2553191489361701E-2</v>
      </c>
      <c r="F3336" s="189">
        <v>6.3829787234042548E-2</v>
      </c>
      <c r="G3336" s="189">
        <v>0.19148936170212766</v>
      </c>
      <c r="H3336" s="189" t="s">
        <v>143</v>
      </c>
      <c r="I3336" s="189">
        <v>2.4822695035460994E-2</v>
      </c>
      <c r="J3336" s="188">
        <v>0.99999999999999989</v>
      </c>
      <c r="K3336" s="190">
        <v>282</v>
      </c>
      <c r="L3336" s="94"/>
      <c r="M3336" s="189" t="s">
        <v>143</v>
      </c>
      <c r="N3336" s="189" t="s">
        <v>143</v>
      </c>
      <c r="O3336" s="189">
        <v>0.42499999999999999</v>
      </c>
      <c r="P3336" s="189">
        <v>0.54</v>
      </c>
      <c r="Q3336" s="189">
        <v>0.153</v>
      </c>
      <c r="R3336" s="189">
        <v>0.245</v>
      </c>
      <c r="S3336" s="189">
        <v>2.5000000000000001E-2</v>
      </c>
      <c r="T3336" s="189">
        <v>7.2999999999999995E-2</v>
      </c>
      <c r="U3336" s="189">
        <v>4.1000000000000002E-2</v>
      </c>
      <c r="V3336" s="189">
        <v>9.9000000000000005E-2</v>
      </c>
      <c r="W3336" s="189">
        <v>0.15</v>
      </c>
      <c r="X3336" s="189">
        <v>0.24099999999999999</v>
      </c>
      <c r="Y3336" s="189" t="s">
        <v>143</v>
      </c>
      <c r="Z3336" s="189" t="s">
        <v>143</v>
      </c>
      <c r="AA3336" s="189">
        <v>1.2E-2</v>
      </c>
      <c r="AB3336" s="189">
        <v>0.05</v>
      </c>
    </row>
    <row r="3337" spans="1:28" x14ac:dyDescent="0.25">
      <c r="A3337" s="94" t="s">
        <v>4850</v>
      </c>
      <c r="B3337" s="189" t="s">
        <v>143</v>
      </c>
      <c r="C3337" s="189">
        <v>0.21161825726141079</v>
      </c>
      <c r="D3337" s="189">
        <v>0.21991701244813278</v>
      </c>
      <c r="E3337" s="189">
        <v>7.8838174273858919E-2</v>
      </c>
      <c r="F3337" s="189">
        <v>3.3195020746887967E-2</v>
      </c>
      <c r="G3337" s="189">
        <v>0.43983402489626555</v>
      </c>
      <c r="H3337" s="189" t="s">
        <v>143</v>
      </c>
      <c r="I3337" s="189">
        <v>1.6597510373443983E-2</v>
      </c>
      <c r="J3337" s="188">
        <v>1</v>
      </c>
      <c r="K3337" s="190">
        <v>241</v>
      </c>
      <c r="L3337" s="94"/>
      <c r="M3337" s="189" t="s">
        <v>143</v>
      </c>
      <c r="N3337" s="189" t="s">
        <v>143</v>
      </c>
      <c r="O3337" s="189">
        <v>0.16500000000000001</v>
      </c>
      <c r="P3337" s="189">
        <v>0.26800000000000002</v>
      </c>
      <c r="Q3337" s="189">
        <v>0.17199999999999999</v>
      </c>
      <c r="R3337" s="189">
        <v>0.27600000000000002</v>
      </c>
      <c r="S3337" s="189">
        <v>5.0999999999999997E-2</v>
      </c>
      <c r="T3337" s="189">
        <v>0.12</v>
      </c>
      <c r="U3337" s="189">
        <v>1.7000000000000001E-2</v>
      </c>
      <c r="V3337" s="189">
        <v>6.4000000000000001E-2</v>
      </c>
      <c r="W3337" s="189">
        <v>0.379</v>
      </c>
      <c r="X3337" s="189">
        <v>0.503</v>
      </c>
      <c r="Y3337" s="189" t="s">
        <v>143</v>
      </c>
      <c r="Z3337" s="189" t="s">
        <v>143</v>
      </c>
      <c r="AA3337" s="189">
        <v>6.0000000000000001E-3</v>
      </c>
      <c r="AB3337" s="189">
        <v>4.2000000000000003E-2</v>
      </c>
    </row>
    <row r="3338" spans="1:28" x14ac:dyDescent="0.25">
      <c r="A3338" s="94" t="s">
        <v>4851</v>
      </c>
      <c r="B3338" s="189" t="s">
        <v>143</v>
      </c>
      <c r="C3338" s="189">
        <v>0.47572815533980584</v>
      </c>
      <c r="D3338" s="189">
        <v>0.32605177993527507</v>
      </c>
      <c r="E3338" s="189">
        <v>5.5825242718446605E-2</v>
      </c>
      <c r="F3338" s="189">
        <v>1.6181229773462782E-2</v>
      </c>
      <c r="G3338" s="189">
        <v>0.10679611650485436</v>
      </c>
      <c r="H3338" s="189" t="s">
        <v>143</v>
      </c>
      <c r="I3338" s="189">
        <v>1.9417475728155338E-2</v>
      </c>
      <c r="J3338" s="188">
        <v>1</v>
      </c>
      <c r="K3338" s="190">
        <v>1236</v>
      </c>
      <c r="L3338" s="94"/>
      <c r="M3338" s="189" t="s">
        <v>143</v>
      </c>
      <c r="N3338" s="189" t="s">
        <v>143</v>
      </c>
      <c r="O3338" s="189">
        <v>0.44800000000000001</v>
      </c>
      <c r="P3338" s="189">
        <v>0.504</v>
      </c>
      <c r="Q3338" s="189">
        <v>0.3</v>
      </c>
      <c r="R3338" s="189">
        <v>0.35299999999999998</v>
      </c>
      <c r="S3338" s="189">
        <v>4.3999999999999997E-2</v>
      </c>
      <c r="T3338" s="189">
        <v>7.0000000000000007E-2</v>
      </c>
      <c r="U3338" s="189">
        <v>0.01</v>
      </c>
      <c r="V3338" s="189">
        <v>2.5000000000000001E-2</v>
      </c>
      <c r="W3338" s="189">
        <v>9.0999999999999998E-2</v>
      </c>
      <c r="X3338" s="189">
        <v>0.125</v>
      </c>
      <c r="Y3338" s="189" t="s">
        <v>143</v>
      </c>
      <c r="Z3338" s="189" t="s">
        <v>143</v>
      </c>
      <c r="AA3338" s="189">
        <v>1.2999999999999999E-2</v>
      </c>
      <c r="AB3338" s="189">
        <v>2.9000000000000001E-2</v>
      </c>
    </row>
    <row r="3339" spans="1:28" x14ac:dyDescent="0.25">
      <c r="A3339" s="94" t="s">
        <v>4852</v>
      </c>
      <c r="B3339" s="189" t="s">
        <v>143</v>
      </c>
      <c r="C3339" s="189">
        <v>0.611353711790393</v>
      </c>
      <c r="D3339" s="189">
        <v>0.26637554585152839</v>
      </c>
      <c r="E3339" s="189">
        <v>2.1834061135371178E-2</v>
      </c>
      <c r="F3339" s="189" t="s">
        <v>143</v>
      </c>
      <c r="G3339" s="189">
        <v>8.7336244541484712E-2</v>
      </c>
      <c r="H3339" s="189">
        <v>4.3668122270742356E-3</v>
      </c>
      <c r="I3339" s="189">
        <v>8.7336244541484712E-3</v>
      </c>
      <c r="J3339" s="188">
        <v>1</v>
      </c>
      <c r="K3339" s="190">
        <v>229</v>
      </c>
      <c r="L3339" s="94"/>
      <c r="M3339" s="189" t="s">
        <v>143</v>
      </c>
      <c r="N3339" s="189" t="s">
        <v>143</v>
      </c>
      <c r="O3339" s="189">
        <v>0.54700000000000004</v>
      </c>
      <c r="P3339" s="189">
        <v>0.67200000000000004</v>
      </c>
      <c r="Q3339" s="189">
        <v>0.21299999999999999</v>
      </c>
      <c r="R3339" s="189">
        <v>0.32700000000000001</v>
      </c>
      <c r="S3339" s="189">
        <v>8.9999999999999993E-3</v>
      </c>
      <c r="T3339" s="189">
        <v>0.05</v>
      </c>
      <c r="U3339" s="189" t="s">
        <v>143</v>
      </c>
      <c r="V3339" s="189" t="s">
        <v>143</v>
      </c>
      <c r="W3339" s="189">
        <v>5.7000000000000002E-2</v>
      </c>
      <c r="X3339" s="189">
        <v>0.13100000000000001</v>
      </c>
      <c r="Y3339" s="189">
        <v>1E-3</v>
      </c>
      <c r="Z3339" s="189">
        <v>2.4E-2</v>
      </c>
      <c r="AA3339" s="189">
        <v>2E-3</v>
      </c>
      <c r="AB3339" s="189">
        <v>3.1E-2</v>
      </c>
    </row>
    <row r="3340" spans="1:28" x14ac:dyDescent="0.25">
      <c r="A3340" s="94" t="s">
        <v>4853</v>
      </c>
      <c r="B3340" s="189">
        <v>5.8739450040838553E-2</v>
      </c>
      <c r="C3340" s="189">
        <v>0.36700245031309559</v>
      </c>
      <c r="D3340" s="189">
        <v>0.23727198475360742</v>
      </c>
      <c r="E3340" s="189">
        <v>8.7939014429621556E-2</v>
      </c>
      <c r="F3340" s="189">
        <v>1.5790906615845358E-2</v>
      </c>
      <c r="G3340" s="189">
        <v>0.2127688537979853</v>
      </c>
      <c r="H3340" s="189">
        <v>1.0890280424720937E-3</v>
      </c>
      <c r="I3340" s="189">
        <v>1.939831200653417E-2</v>
      </c>
      <c r="J3340" s="188">
        <v>1</v>
      </c>
      <c r="K3340" s="190">
        <v>14692</v>
      </c>
      <c r="L3340" s="94"/>
      <c r="M3340" s="189">
        <v>5.5E-2</v>
      </c>
      <c r="N3340" s="189">
        <v>6.3E-2</v>
      </c>
      <c r="O3340" s="189">
        <v>0.35899999999999999</v>
      </c>
      <c r="P3340" s="189">
        <v>0.375</v>
      </c>
      <c r="Q3340" s="189">
        <v>0.23</v>
      </c>
      <c r="R3340" s="189">
        <v>0.24399999999999999</v>
      </c>
      <c r="S3340" s="189">
        <v>8.3000000000000004E-2</v>
      </c>
      <c r="T3340" s="189">
        <v>9.2999999999999999E-2</v>
      </c>
      <c r="U3340" s="189">
        <v>1.4E-2</v>
      </c>
      <c r="V3340" s="189">
        <v>1.7999999999999999E-2</v>
      </c>
      <c r="W3340" s="189">
        <v>0.20599999999999999</v>
      </c>
      <c r="X3340" s="189">
        <v>0.219</v>
      </c>
      <c r="Y3340" s="189">
        <v>1E-3</v>
      </c>
      <c r="Z3340" s="189">
        <v>2E-3</v>
      </c>
      <c r="AA3340" s="189">
        <v>1.7000000000000001E-2</v>
      </c>
      <c r="AB3340" s="189">
        <v>2.1999999999999999E-2</v>
      </c>
    </row>
    <row r="3341" spans="1:28" x14ac:dyDescent="0.25">
      <c r="A3341" s="94" t="s">
        <v>4854</v>
      </c>
      <c r="B3341" s="189" t="s">
        <v>143</v>
      </c>
      <c r="C3341" s="189">
        <v>0.44390243902439025</v>
      </c>
      <c r="D3341" s="189">
        <v>0.24146341463414633</v>
      </c>
      <c r="E3341" s="189">
        <v>0.1024390243902439</v>
      </c>
      <c r="F3341" s="189">
        <v>7.3170731707317077E-3</v>
      </c>
      <c r="G3341" s="189">
        <v>0.19024390243902439</v>
      </c>
      <c r="H3341" s="189" t="s">
        <v>143</v>
      </c>
      <c r="I3341" s="189">
        <v>1.4634146341463415E-2</v>
      </c>
      <c r="J3341" s="188">
        <v>1</v>
      </c>
      <c r="K3341" s="190">
        <v>410</v>
      </c>
      <c r="L3341" s="94"/>
      <c r="M3341" s="189" t="s">
        <v>143</v>
      </c>
      <c r="N3341" s="189" t="s">
        <v>143</v>
      </c>
      <c r="O3341" s="189">
        <v>0.39700000000000002</v>
      </c>
      <c r="P3341" s="189">
        <v>0.49199999999999999</v>
      </c>
      <c r="Q3341" s="189">
        <v>0.20300000000000001</v>
      </c>
      <c r="R3341" s="189">
        <v>0.28499999999999998</v>
      </c>
      <c r="S3341" s="189">
        <v>7.6999999999999999E-2</v>
      </c>
      <c r="T3341" s="189">
        <v>0.13600000000000001</v>
      </c>
      <c r="U3341" s="189">
        <v>2E-3</v>
      </c>
      <c r="V3341" s="189">
        <v>2.1000000000000001E-2</v>
      </c>
      <c r="W3341" s="189">
        <v>0.155</v>
      </c>
      <c r="X3341" s="189">
        <v>0.23100000000000001</v>
      </c>
      <c r="Y3341" s="189" t="s">
        <v>143</v>
      </c>
      <c r="Z3341" s="189" t="s">
        <v>143</v>
      </c>
      <c r="AA3341" s="189">
        <v>7.0000000000000001E-3</v>
      </c>
      <c r="AB3341" s="189">
        <v>3.2000000000000001E-2</v>
      </c>
    </row>
    <row r="3342" spans="1:28" x14ac:dyDescent="0.25">
      <c r="A3342" s="94" t="s">
        <v>4855</v>
      </c>
      <c r="B3342" s="189" t="s">
        <v>143</v>
      </c>
      <c r="C3342" s="189">
        <v>0.12812499999999999</v>
      </c>
      <c r="D3342" s="189">
        <v>0.18437500000000001</v>
      </c>
      <c r="E3342" s="189">
        <v>7.1874999999999994E-2</v>
      </c>
      <c r="F3342" s="189">
        <v>3.1250000000000002E-3</v>
      </c>
      <c r="G3342" s="189">
        <v>0.57187500000000002</v>
      </c>
      <c r="H3342" s="189">
        <v>1.2500000000000001E-2</v>
      </c>
      <c r="I3342" s="189">
        <v>2.8125000000000001E-2</v>
      </c>
      <c r="J3342" s="188">
        <v>1</v>
      </c>
      <c r="K3342" s="190">
        <v>320</v>
      </c>
      <c r="L3342" s="94"/>
      <c r="M3342" s="189" t="s">
        <v>143</v>
      </c>
      <c r="N3342" s="189" t="s">
        <v>143</v>
      </c>
      <c r="O3342" s="189">
        <v>9.6000000000000002E-2</v>
      </c>
      <c r="P3342" s="189">
        <v>0.16900000000000001</v>
      </c>
      <c r="Q3342" s="189">
        <v>0.14599999999999999</v>
      </c>
      <c r="R3342" s="189">
        <v>0.23100000000000001</v>
      </c>
      <c r="S3342" s="189">
        <v>4.8000000000000001E-2</v>
      </c>
      <c r="T3342" s="189">
        <v>0.106</v>
      </c>
      <c r="U3342" s="189">
        <v>1E-3</v>
      </c>
      <c r="V3342" s="189">
        <v>1.7000000000000001E-2</v>
      </c>
      <c r="W3342" s="189">
        <v>0.51700000000000002</v>
      </c>
      <c r="X3342" s="189">
        <v>0.625</v>
      </c>
      <c r="Y3342" s="189">
        <v>5.0000000000000001E-3</v>
      </c>
      <c r="Z3342" s="189">
        <v>3.2000000000000001E-2</v>
      </c>
      <c r="AA3342" s="189">
        <v>1.4999999999999999E-2</v>
      </c>
      <c r="AB3342" s="189">
        <v>5.2999999999999999E-2</v>
      </c>
    </row>
    <row r="3343" spans="1:28" x14ac:dyDescent="0.25">
      <c r="A3343" s="94" t="s">
        <v>4856</v>
      </c>
      <c r="B3343" s="189">
        <v>0.63878787878787879</v>
      </c>
      <c r="C3343" s="189" t="s">
        <v>143</v>
      </c>
      <c r="D3343" s="189">
        <v>0.3103030303030303</v>
      </c>
      <c r="E3343" s="189">
        <v>3.1515151515151517E-2</v>
      </c>
      <c r="F3343" s="189">
        <v>4.8484848484848485E-3</v>
      </c>
      <c r="G3343" s="189">
        <v>7.2727272727272727E-3</v>
      </c>
      <c r="H3343" s="189" t="s">
        <v>143</v>
      </c>
      <c r="I3343" s="189">
        <v>7.2727272727272727E-3</v>
      </c>
      <c r="J3343" s="188">
        <v>1</v>
      </c>
      <c r="K3343" s="190">
        <v>825</v>
      </c>
      <c r="L3343" s="94"/>
      <c r="M3343" s="189">
        <v>0.60499999999999998</v>
      </c>
      <c r="N3343" s="189">
        <v>0.67100000000000004</v>
      </c>
      <c r="O3343" s="189" t="s">
        <v>143</v>
      </c>
      <c r="P3343" s="189" t="s">
        <v>143</v>
      </c>
      <c r="Q3343" s="189">
        <v>0.28000000000000003</v>
      </c>
      <c r="R3343" s="189">
        <v>0.34300000000000003</v>
      </c>
      <c r="S3343" s="189">
        <v>2.1999999999999999E-2</v>
      </c>
      <c r="T3343" s="189">
        <v>4.5999999999999999E-2</v>
      </c>
      <c r="U3343" s="189">
        <v>2E-3</v>
      </c>
      <c r="V3343" s="189">
        <v>1.2E-2</v>
      </c>
      <c r="W3343" s="189">
        <v>3.0000000000000001E-3</v>
      </c>
      <c r="X3343" s="189">
        <v>1.6E-2</v>
      </c>
      <c r="Y3343" s="189" t="s">
        <v>143</v>
      </c>
      <c r="Z3343" s="189" t="s">
        <v>143</v>
      </c>
      <c r="AA3343" s="189">
        <v>3.0000000000000001E-3</v>
      </c>
      <c r="AB3343" s="189">
        <v>1.6E-2</v>
      </c>
    </row>
    <row r="3344" spans="1:28" x14ac:dyDescent="0.25">
      <c r="A3344" s="94" t="s">
        <v>4857</v>
      </c>
      <c r="B3344" s="189">
        <v>9.9812850904553968E-2</v>
      </c>
      <c r="C3344" s="189">
        <v>0.31565814098565192</v>
      </c>
      <c r="D3344" s="189">
        <v>0.23767935121646913</v>
      </c>
      <c r="E3344" s="189">
        <v>6.6126013724267005E-2</v>
      </c>
      <c r="F3344" s="189">
        <v>2.4329382407985028E-2</v>
      </c>
      <c r="G3344" s="189">
        <v>0.23206487835308795</v>
      </c>
      <c r="H3344" s="189">
        <v>6.2383031815346226E-4</v>
      </c>
      <c r="I3344" s="189">
        <v>2.3705552089831567E-2</v>
      </c>
      <c r="J3344" s="188">
        <v>1</v>
      </c>
      <c r="K3344" s="190">
        <v>1603</v>
      </c>
      <c r="L3344" s="94"/>
      <c r="M3344" s="189">
        <v>8.5999999999999993E-2</v>
      </c>
      <c r="N3344" s="189">
        <v>0.115</v>
      </c>
      <c r="O3344" s="189">
        <v>0.29299999999999998</v>
      </c>
      <c r="P3344" s="189">
        <v>0.33900000000000002</v>
      </c>
      <c r="Q3344" s="189">
        <v>0.217</v>
      </c>
      <c r="R3344" s="189">
        <v>0.25900000000000001</v>
      </c>
      <c r="S3344" s="189">
        <v>5.5E-2</v>
      </c>
      <c r="T3344" s="189">
        <v>7.9000000000000001E-2</v>
      </c>
      <c r="U3344" s="189">
        <v>1.7999999999999999E-2</v>
      </c>
      <c r="V3344" s="189">
        <v>3.3000000000000002E-2</v>
      </c>
      <c r="W3344" s="189">
        <v>0.21199999999999999</v>
      </c>
      <c r="X3344" s="189">
        <v>0.253</v>
      </c>
      <c r="Y3344" s="189">
        <v>0</v>
      </c>
      <c r="Z3344" s="189">
        <v>4.0000000000000001E-3</v>
      </c>
      <c r="AA3344" s="189">
        <v>1.7000000000000001E-2</v>
      </c>
      <c r="AB3344" s="189">
        <v>3.2000000000000001E-2</v>
      </c>
    </row>
    <row r="3345" spans="1:28" x14ac:dyDescent="0.25">
      <c r="A3345" s="94" t="s">
        <v>4858</v>
      </c>
      <c r="B3345" s="189">
        <v>0.30765617660873651</v>
      </c>
      <c r="C3345" s="189">
        <v>0.55519023015500235</v>
      </c>
      <c r="D3345" s="189">
        <v>5.495537811178957E-2</v>
      </c>
      <c r="E3345" s="189">
        <v>1.4091122592766557E-2</v>
      </c>
      <c r="F3345" s="189">
        <v>4.6970408642555192E-4</v>
      </c>
      <c r="G3345" s="189">
        <v>4.5561296383278535E-2</v>
      </c>
      <c r="H3345" s="189">
        <v>9.3940817285110385E-4</v>
      </c>
      <c r="I3345" s="189">
        <v>2.1136683889149837E-2</v>
      </c>
      <c r="J3345" s="188">
        <v>1</v>
      </c>
      <c r="K3345" s="190">
        <v>2129</v>
      </c>
      <c r="L3345" s="94"/>
      <c r="M3345" s="189">
        <v>0.28799999999999998</v>
      </c>
      <c r="N3345" s="189">
        <v>0.32800000000000001</v>
      </c>
      <c r="O3345" s="189">
        <v>0.53400000000000003</v>
      </c>
      <c r="P3345" s="189">
        <v>0.57599999999999996</v>
      </c>
      <c r="Q3345" s="189">
        <v>4.5999999999999999E-2</v>
      </c>
      <c r="R3345" s="189">
        <v>6.5000000000000002E-2</v>
      </c>
      <c r="S3345" s="189">
        <v>0.01</v>
      </c>
      <c r="T3345" s="189">
        <v>0.02</v>
      </c>
      <c r="U3345" s="189">
        <v>0</v>
      </c>
      <c r="V3345" s="189">
        <v>3.0000000000000001E-3</v>
      </c>
      <c r="W3345" s="189">
        <v>3.6999999999999998E-2</v>
      </c>
      <c r="X3345" s="189">
        <v>5.5E-2</v>
      </c>
      <c r="Y3345" s="189">
        <v>0</v>
      </c>
      <c r="Z3345" s="189">
        <v>3.0000000000000001E-3</v>
      </c>
      <c r="AA3345" s="189">
        <v>1.6E-2</v>
      </c>
      <c r="AB3345" s="189">
        <v>2.8000000000000001E-2</v>
      </c>
    </row>
    <row r="3346" spans="1:28" x14ac:dyDescent="0.25">
      <c r="A3346" s="94" t="s">
        <v>4859</v>
      </c>
      <c r="B3346" s="189" t="s">
        <v>143</v>
      </c>
      <c r="C3346" s="189">
        <v>0.29435483870967744</v>
      </c>
      <c r="D3346" s="189">
        <v>0.32056451612903225</v>
      </c>
      <c r="E3346" s="189">
        <v>0.13508064516129031</v>
      </c>
      <c r="F3346" s="189">
        <v>6.0483870967741934E-3</v>
      </c>
      <c r="G3346" s="189">
        <v>0.21975806451612903</v>
      </c>
      <c r="H3346" s="189" t="s">
        <v>143</v>
      </c>
      <c r="I3346" s="189">
        <v>2.4193548387096774E-2</v>
      </c>
      <c r="J3346" s="188">
        <v>1</v>
      </c>
      <c r="K3346" s="190">
        <v>496</v>
      </c>
      <c r="L3346" s="94"/>
      <c r="M3346" s="189" t="s">
        <v>143</v>
      </c>
      <c r="N3346" s="189" t="s">
        <v>143</v>
      </c>
      <c r="O3346" s="189">
        <v>0.25600000000000001</v>
      </c>
      <c r="P3346" s="189">
        <v>0.33600000000000002</v>
      </c>
      <c r="Q3346" s="189">
        <v>0.28100000000000003</v>
      </c>
      <c r="R3346" s="189">
        <v>0.36299999999999999</v>
      </c>
      <c r="S3346" s="189">
        <v>0.108</v>
      </c>
      <c r="T3346" s="189">
        <v>0.16800000000000001</v>
      </c>
      <c r="U3346" s="189">
        <v>2E-3</v>
      </c>
      <c r="V3346" s="189">
        <v>1.7999999999999999E-2</v>
      </c>
      <c r="W3346" s="189">
        <v>0.186</v>
      </c>
      <c r="X3346" s="189">
        <v>0.25800000000000001</v>
      </c>
      <c r="Y3346" s="189" t="s">
        <v>143</v>
      </c>
      <c r="Z3346" s="189" t="s">
        <v>143</v>
      </c>
      <c r="AA3346" s="189">
        <v>1.4E-2</v>
      </c>
      <c r="AB3346" s="189">
        <v>4.2000000000000003E-2</v>
      </c>
    </row>
    <row r="3347" spans="1:28" x14ac:dyDescent="0.25">
      <c r="A3347" s="94" t="s">
        <v>4860</v>
      </c>
      <c r="B3347" s="189" t="s">
        <v>143</v>
      </c>
      <c r="C3347" s="189">
        <v>0.2976588628762542</v>
      </c>
      <c r="D3347" s="189">
        <v>0.19690635451505017</v>
      </c>
      <c r="E3347" s="189">
        <v>0.14255852842809363</v>
      </c>
      <c r="F3347" s="189">
        <v>1.6304347826086956E-2</v>
      </c>
      <c r="G3347" s="189">
        <v>0.32901337792642138</v>
      </c>
      <c r="H3347" s="189">
        <v>8.3612040133779263E-4</v>
      </c>
      <c r="I3347" s="189">
        <v>1.6722408026755852E-2</v>
      </c>
      <c r="J3347" s="188">
        <v>1</v>
      </c>
      <c r="K3347" s="190">
        <v>2392</v>
      </c>
      <c r="L3347" s="94"/>
      <c r="M3347" s="189" t="s">
        <v>143</v>
      </c>
      <c r="N3347" s="189" t="s">
        <v>143</v>
      </c>
      <c r="O3347" s="189">
        <v>0.28000000000000003</v>
      </c>
      <c r="P3347" s="189">
        <v>0.316</v>
      </c>
      <c r="Q3347" s="189">
        <v>0.18099999999999999</v>
      </c>
      <c r="R3347" s="189">
        <v>0.21299999999999999</v>
      </c>
      <c r="S3347" s="189">
        <v>0.129</v>
      </c>
      <c r="T3347" s="189">
        <v>0.157</v>
      </c>
      <c r="U3347" s="189">
        <v>1.2E-2</v>
      </c>
      <c r="V3347" s="189">
        <v>2.1999999999999999E-2</v>
      </c>
      <c r="W3347" s="189">
        <v>0.31</v>
      </c>
      <c r="X3347" s="189">
        <v>0.34799999999999998</v>
      </c>
      <c r="Y3347" s="189">
        <v>0</v>
      </c>
      <c r="Z3347" s="189">
        <v>3.0000000000000001E-3</v>
      </c>
      <c r="AA3347" s="189">
        <v>1.2E-2</v>
      </c>
      <c r="AB3347" s="189">
        <v>2.3E-2</v>
      </c>
    </row>
    <row r="3348" spans="1:28" x14ac:dyDescent="0.25">
      <c r="A3348" s="94" t="s">
        <v>4861</v>
      </c>
      <c r="B3348" s="189" t="s">
        <v>143</v>
      </c>
      <c r="C3348" s="189">
        <v>0.64814814814814814</v>
      </c>
      <c r="D3348" s="189">
        <v>0.27104377104377103</v>
      </c>
      <c r="E3348" s="189">
        <v>4.208754208754209E-2</v>
      </c>
      <c r="F3348" s="189">
        <v>6.7340067340067337E-3</v>
      </c>
      <c r="G3348" s="189">
        <v>5.0505050505050509E-3</v>
      </c>
      <c r="H3348" s="189" t="s">
        <v>143</v>
      </c>
      <c r="I3348" s="189">
        <v>2.6936026936026935E-2</v>
      </c>
      <c r="J3348" s="188">
        <v>0.99999999999999989</v>
      </c>
      <c r="K3348" s="190">
        <v>594</v>
      </c>
      <c r="L3348" s="94"/>
      <c r="M3348" s="189" t="s">
        <v>143</v>
      </c>
      <c r="N3348" s="189" t="s">
        <v>143</v>
      </c>
      <c r="O3348" s="189">
        <v>0.60899999999999999</v>
      </c>
      <c r="P3348" s="189">
        <v>0.68500000000000005</v>
      </c>
      <c r="Q3348" s="189">
        <v>0.23699999999999999</v>
      </c>
      <c r="R3348" s="189">
        <v>0.308</v>
      </c>
      <c r="S3348" s="189">
        <v>2.9000000000000001E-2</v>
      </c>
      <c r="T3348" s="189">
        <v>6.0999999999999999E-2</v>
      </c>
      <c r="U3348" s="189">
        <v>3.0000000000000001E-3</v>
      </c>
      <c r="V3348" s="189">
        <v>1.7000000000000001E-2</v>
      </c>
      <c r="W3348" s="189">
        <v>2E-3</v>
      </c>
      <c r="X3348" s="189">
        <v>1.4999999999999999E-2</v>
      </c>
      <c r="Y3348" s="189" t="s">
        <v>143</v>
      </c>
      <c r="Z3348" s="189" t="s">
        <v>143</v>
      </c>
      <c r="AA3348" s="189">
        <v>1.7000000000000001E-2</v>
      </c>
      <c r="AB3348" s="189">
        <v>4.2999999999999997E-2</v>
      </c>
    </row>
    <row r="3349" spans="1:28" x14ac:dyDescent="0.25">
      <c r="A3349" s="94" t="s">
        <v>4862</v>
      </c>
      <c r="B3349" s="189" t="s">
        <v>143</v>
      </c>
      <c r="C3349" s="189">
        <v>0.27405857740585776</v>
      </c>
      <c r="D3349" s="189">
        <v>0.31589958158995818</v>
      </c>
      <c r="E3349" s="189">
        <v>0.11087866108786611</v>
      </c>
      <c r="F3349" s="189">
        <v>1.8828451882845189E-2</v>
      </c>
      <c r="G3349" s="189">
        <v>0.25523012552301255</v>
      </c>
      <c r="H3349" s="189" t="s">
        <v>143</v>
      </c>
      <c r="I3349" s="189">
        <v>2.5104602510460251E-2</v>
      </c>
      <c r="J3349" s="188">
        <v>1</v>
      </c>
      <c r="K3349" s="190">
        <v>478</v>
      </c>
      <c r="L3349" s="94"/>
      <c r="M3349" s="189" t="s">
        <v>143</v>
      </c>
      <c r="N3349" s="189" t="s">
        <v>143</v>
      </c>
      <c r="O3349" s="189">
        <v>0.23599999999999999</v>
      </c>
      <c r="P3349" s="189">
        <v>0.316</v>
      </c>
      <c r="Q3349" s="189">
        <v>0.27600000000000002</v>
      </c>
      <c r="R3349" s="189">
        <v>0.35899999999999999</v>
      </c>
      <c r="S3349" s="189">
        <v>8.5999999999999993E-2</v>
      </c>
      <c r="T3349" s="189">
        <v>0.14199999999999999</v>
      </c>
      <c r="U3349" s="189">
        <v>0.01</v>
      </c>
      <c r="V3349" s="189">
        <v>3.5000000000000003E-2</v>
      </c>
      <c r="W3349" s="189">
        <v>0.218</v>
      </c>
      <c r="X3349" s="189">
        <v>0.29599999999999999</v>
      </c>
      <c r="Y3349" s="189" t="s">
        <v>143</v>
      </c>
      <c r="Z3349" s="189" t="s">
        <v>143</v>
      </c>
      <c r="AA3349" s="189">
        <v>1.4E-2</v>
      </c>
      <c r="AB3349" s="189">
        <v>4.2999999999999997E-2</v>
      </c>
    </row>
    <row r="3350" spans="1:28" x14ac:dyDescent="0.25">
      <c r="A3350" s="94" t="s">
        <v>4863</v>
      </c>
      <c r="B3350" s="189" t="s">
        <v>143</v>
      </c>
      <c r="C3350" s="189">
        <v>0.41330166270783847</v>
      </c>
      <c r="D3350" s="189">
        <v>0.20190023752969122</v>
      </c>
      <c r="E3350" s="189">
        <v>6.413301662707839E-2</v>
      </c>
      <c r="F3350" s="189">
        <v>8.3135391923990498E-2</v>
      </c>
      <c r="G3350" s="189">
        <v>0.22565320665083136</v>
      </c>
      <c r="H3350" s="189" t="s">
        <v>143</v>
      </c>
      <c r="I3350" s="189">
        <v>1.1876484560570071E-2</v>
      </c>
      <c r="J3350" s="188">
        <v>1</v>
      </c>
      <c r="K3350" s="190">
        <v>421</v>
      </c>
      <c r="L3350" s="94"/>
      <c r="M3350" s="189" t="s">
        <v>143</v>
      </c>
      <c r="N3350" s="189" t="s">
        <v>143</v>
      </c>
      <c r="O3350" s="189">
        <v>0.36699999999999999</v>
      </c>
      <c r="P3350" s="189">
        <v>0.46100000000000002</v>
      </c>
      <c r="Q3350" s="189">
        <v>0.16600000000000001</v>
      </c>
      <c r="R3350" s="189">
        <v>0.24299999999999999</v>
      </c>
      <c r="S3350" s="189">
        <v>4.3999999999999997E-2</v>
      </c>
      <c r="T3350" s="189">
        <v>9.1999999999999998E-2</v>
      </c>
      <c r="U3350" s="189">
        <v>0.06</v>
      </c>
      <c r="V3350" s="189">
        <v>0.113</v>
      </c>
      <c r="W3350" s="189">
        <v>0.188</v>
      </c>
      <c r="X3350" s="189">
        <v>0.26800000000000002</v>
      </c>
      <c r="Y3350" s="189" t="s">
        <v>143</v>
      </c>
      <c r="Z3350" s="189" t="s">
        <v>143</v>
      </c>
      <c r="AA3350" s="189">
        <v>5.0000000000000001E-3</v>
      </c>
      <c r="AB3350" s="189">
        <v>2.7E-2</v>
      </c>
    </row>
    <row r="3351" spans="1:28" x14ac:dyDescent="0.25">
      <c r="A3351" s="94" t="s">
        <v>4864</v>
      </c>
      <c r="B3351" s="189" t="s">
        <v>143</v>
      </c>
      <c r="C3351" s="189">
        <v>0.234375</v>
      </c>
      <c r="D3351" s="189">
        <v>0.15885416666666666</v>
      </c>
      <c r="E3351" s="189">
        <v>6.25E-2</v>
      </c>
      <c r="F3351" s="189">
        <v>4.4270833333333336E-2</v>
      </c>
      <c r="G3351" s="189">
        <v>0.48177083333333331</v>
      </c>
      <c r="H3351" s="189" t="s">
        <v>143</v>
      </c>
      <c r="I3351" s="189">
        <v>1.8229166666666668E-2</v>
      </c>
      <c r="J3351" s="188">
        <v>0.99999999999999989</v>
      </c>
      <c r="K3351" s="190">
        <v>384</v>
      </c>
      <c r="L3351" s="94"/>
      <c r="M3351" s="189" t="s">
        <v>143</v>
      </c>
      <c r="N3351" s="189" t="s">
        <v>143</v>
      </c>
      <c r="O3351" s="189">
        <v>0.19500000000000001</v>
      </c>
      <c r="P3351" s="189">
        <v>0.27900000000000003</v>
      </c>
      <c r="Q3351" s="189">
        <v>0.126</v>
      </c>
      <c r="R3351" s="189">
        <v>0.19900000000000001</v>
      </c>
      <c r="S3351" s="189">
        <v>4.2000000000000003E-2</v>
      </c>
      <c r="T3351" s="189">
        <v>9.0999999999999998E-2</v>
      </c>
      <c r="U3351" s="189">
        <v>2.8000000000000001E-2</v>
      </c>
      <c r="V3351" s="189">
        <v>7.0000000000000007E-2</v>
      </c>
      <c r="W3351" s="189">
        <v>0.432</v>
      </c>
      <c r="X3351" s="189">
        <v>0.53200000000000003</v>
      </c>
      <c r="Y3351" s="189" t="s">
        <v>143</v>
      </c>
      <c r="Z3351" s="189" t="s">
        <v>143</v>
      </c>
      <c r="AA3351" s="189">
        <v>8.9999999999999993E-3</v>
      </c>
      <c r="AB3351" s="189">
        <v>3.6999999999999998E-2</v>
      </c>
    </row>
    <row r="3352" spans="1:28" x14ac:dyDescent="0.25">
      <c r="A3352" s="94" t="s">
        <v>4865</v>
      </c>
      <c r="B3352" s="189" t="s">
        <v>143</v>
      </c>
      <c r="C3352" s="189">
        <v>0.45657418576598313</v>
      </c>
      <c r="D3352" s="189">
        <v>0.37394451145958985</v>
      </c>
      <c r="E3352" s="189">
        <v>6.6344993968636912E-2</v>
      </c>
      <c r="F3352" s="189">
        <v>1.0253317249698432E-2</v>
      </c>
      <c r="G3352" s="189">
        <v>8.2629674306393244E-2</v>
      </c>
      <c r="H3352" s="189" t="s">
        <v>143</v>
      </c>
      <c r="I3352" s="189">
        <v>1.0253317249698432E-2</v>
      </c>
      <c r="J3352" s="188">
        <v>1</v>
      </c>
      <c r="K3352" s="190">
        <v>1658</v>
      </c>
      <c r="L3352" s="94"/>
      <c r="M3352" s="189" t="s">
        <v>143</v>
      </c>
      <c r="N3352" s="189" t="s">
        <v>143</v>
      </c>
      <c r="O3352" s="189">
        <v>0.433</v>
      </c>
      <c r="P3352" s="189">
        <v>0.48099999999999998</v>
      </c>
      <c r="Q3352" s="189">
        <v>0.35099999999999998</v>
      </c>
      <c r="R3352" s="189">
        <v>0.39800000000000002</v>
      </c>
      <c r="S3352" s="189">
        <v>5.5E-2</v>
      </c>
      <c r="T3352" s="189">
        <v>7.9000000000000001E-2</v>
      </c>
      <c r="U3352" s="189">
        <v>6.0000000000000001E-3</v>
      </c>
      <c r="V3352" s="189">
        <v>1.6E-2</v>
      </c>
      <c r="W3352" s="189">
        <v>7.0000000000000007E-2</v>
      </c>
      <c r="X3352" s="189">
        <v>9.7000000000000003E-2</v>
      </c>
      <c r="Y3352" s="189" t="s">
        <v>143</v>
      </c>
      <c r="Z3352" s="189" t="s">
        <v>143</v>
      </c>
      <c r="AA3352" s="189">
        <v>6.0000000000000001E-3</v>
      </c>
      <c r="AB3352" s="189">
        <v>1.6E-2</v>
      </c>
    </row>
    <row r="3353" spans="1:28" x14ac:dyDescent="0.25">
      <c r="A3353" s="94" t="s">
        <v>4866</v>
      </c>
      <c r="B3353" s="189" t="s">
        <v>143</v>
      </c>
      <c r="C3353" s="189">
        <v>0.55192878338278928</v>
      </c>
      <c r="D3353" s="189">
        <v>0.30267062314540061</v>
      </c>
      <c r="E3353" s="189">
        <v>4.4510385756676561E-2</v>
      </c>
      <c r="F3353" s="189">
        <v>5.9347181008902079E-3</v>
      </c>
      <c r="G3353" s="189">
        <v>8.0118694362017809E-2</v>
      </c>
      <c r="H3353" s="189" t="s">
        <v>143</v>
      </c>
      <c r="I3353" s="189">
        <v>1.483679525222552E-2</v>
      </c>
      <c r="J3353" s="188">
        <v>0.99999999999999989</v>
      </c>
      <c r="K3353" s="190">
        <v>337</v>
      </c>
      <c r="L3353" s="94"/>
      <c r="M3353" s="189" t="s">
        <v>143</v>
      </c>
      <c r="N3353" s="189" t="s">
        <v>143</v>
      </c>
      <c r="O3353" s="189">
        <v>0.499</v>
      </c>
      <c r="P3353" s="189">
        <v>0.60399999999999998</v>
      </c>
      <c r="Q3353" s="189">
        <v>0.25600000000000001</v>
      </c>
      <c r="R3353" s="189">
        <v>0.35399999999999998</v>
      </c>
      <c r="S3353" s="189">
        <v>2.7E-2</v>
      </c>
      <c r="T3353" s="189">
        <v>7.1999999999999995E-2</v>
      </c>
      <c r="U3353" s="189">
        <v>2E-3</v>
      </c>
      <c r="V3353" s="189">
        <v>2.1000000000000001E-2</v>
      </c>
      <c r="W3353" s="189">
        <v>5.6000000000000001E-2</v>
      </c>
      <c r="X3353" s="189">
        <v>0.114</v>
      </c>
      <c r="Y3353" s="189" t="s">
        <v>143</v>
      </c>
      <c r="Z3353" s="189" t="s">
        <v>143</v>
      </c>
      <c r="AA3353" s="189">
        <v>6.0000000000000001E-3</v>
      </c>
      <c r="AB3353" s="189">
        <v>3.4000000000000002E-2</v>
      </c>
    </row>
    <row r="3354" spans="1:28" x14ac:dyDescent="0.25">
      <c r="A3354" s="94" t="s">
        <v>4867</v>
      </c>
      <c r="B3354" s="189">
        <v>4.4448075823188167E-2</v>
      </c>
      <c r="C3354" s="189">
        <v>0.3107280006536482</v>
      </c>
      <c r="D3354" s="189">
        <v>0.27812729798186125</v>
      </c>
      <c r="E3354" s="189">
        <v>9.0775390146253784E-2</v>
      </c>
      <c r="F3354" s="189">
        <v>1.7485088651033581E-2</v>
      </c>
      <c r="G3354" s="189">
        <v>0.21970749244219298</v>
      </c>
      <c r="H3354" s="189">
        <v>3.349946891085873E-3</v>
      </c>
      <c r="I3354" s="189">
        <v>3.537870741073617E-2</v>
      </c>
      <c r="J3354" s="188">
        <v>1</v>
      </c>
      <c r="K3354" s="190">
        <v>12239</v>
      </c>
      <c r="L3354" s="94"/>
      <c r="M3354" s="189">
        <v>4.1000000000000002E-2</v>
      </c>
      <c r="N3354" s="189">
        <v>4.8000000000000001E-2</v>
      </c>
      <c r="O3354" s="189">
        <v>0.30299999999999999</v>
      </c>
      <c r="P3354" s="189">
        <v>0.31900000000000001</v>
      </c>
      <c r="Q3354" s="189">
        <v>0.27</v>
      </c>
      <c r="R3354" s="189">
        <v>0.28599999999999998</v>
      </c>
      <c r="S3354" s="189">
        <v>8.5999999999999993E-2</v>
      </c>
      <c r="T3354" s="189">
        <v>9.6000000000000002E-2</v>
      </c>
      <c r="U3354" s="189">
        <v>1.4999999999999999E-2</v>
      </c>
      <c r="V3354" s="189">
        <v>0.02</v>
      </c>
      <c r="W3354" s="189">
        <v>0.21199999999999999</v>
      </c>
      <c r="X3354" s="189">
        <v>0.22700000000000001</v>
      </c>
      <c r="Y3354" s="189">
        <v>2E-3</v>
      </c>
      <c r="Z3354" s="189">
        <v>5.0000000000000001E-3</v>
      </c>
      <c r="AA3354" s="189">
        <v>3.2000000000000001E-2</v>
      </c>
      <c r="AB3354" s="189">
        <v>3.9E-2</v>
      </c>
    </row>
    <row r="3355" spans="1:28" x14ac:dyDescent="0.25">
      <c r="A3355" s="94" t="s">
        <v>4868</v>
      </c>
      <c r="B3355" s="189" t="s">
        <v>143</v>
      </c>
      <c r="C3355" s="189">
        <v>0.29042904290429045</v>
      </c>
      <c r="D3355" s="189">
        <v>0.29042904290429045</v>
      </c>
      <c r="E3355" s="189">
        <v>9.5709570957095716E-2</v>
      </c>
      <c r="F3355" s="189">
        <v>1.9801980198019802E-2</v>
      </c>
      <c r="G3355" s="189">
        <v>0.27062706270627063</v>
      </c>
      <c r="H3355" s="189">
        <v>3.3003300330033004E-3</v>
      </c>
      <c r="I3355" s="189">
        <v>2.9702970297029702E-2</v>
      </c>
      <c r="J3355" s="188">
        <v>1</v>
      </c>
      <c r="K3355" s="190">
        <v>303</v>
      </c>
      <c r="L3355" s="94"/>
      <c r="M3355" s="189" t="s">
        <v>143</v>
      </c>
      <c r="N3355" s="189" t="s">
        <v>143</v>
      </c>
      <c r="O3355" s="189">
        <v>0.24199999999999999</v>
      </c>
      <c r="P3355" s="189">
        <v>0.34399999999999997</v>
      </c>
      <c r="Q3355" s="189">
        <v>0.24199999999999999</v>
      </c>
      <c r="R3355" s="189">
        <v>0.34399999999999997</v>
      </c>
      <c r="S3355" s="189">
        <v>6.7000000000000004E-2</v>
      </c>
      <c r="T3355" s="189">
        <v>0.13400000000000001</v>
      </c>
      <c r="U3355" s="189">
        <v>8.9999999999999993E-3</v>
      </c>
      <c r="V3355" s="189">
        <v>4.2999999999999997E-2</v>
      </c>
      <c r="W3355" s="189">
        <v>0.224</v>
      </c>
      <c r="X3355" s="189">
        <v>0.32300000000000001</v>
      </c>
      <c r="Y3355" s="189">
        <v>1E-3</v>
      </c>
      <c r="Z3355" s="189">
        <v>1.7999999999999999E-2</v>
      </c>
      <c r="AA3355" s="189">
        <v>1.6E-2</v>
      </c>
      <c r="AB3355" s="189">
        <v>5.5E-2</v>
      </c>
    </row>
    <row r="3356" spans="1:28" x14ac:dyDescent="0.25">
      <c r="A3356" s="94" t="s">
        <v>4869</v>
      </c>
      <c r="B3356" s="189" t="s">
        <v>143</v>
      </c>
      <c r="C3356" s="189">
        <v>6.2717770034843204E-2</v>
      </c>
      <c r="D3356" s="189">
        <v>0.20209059233449478</v>
      </c>
      <c r="E3356" s="189">
        <v>7.3170731707317069E-2</v>
      </c>
      <c r="F3356" s="189">
        <v>6.9686411149825784E-3</v>
      </c>
      <c r="G3356" s="189">
        <v>0.58885017421602792</v>
      </c>
      <c r="H3356" s="189">
        <v>1.0452961672473868E-2</v>
      </c>
      <c r="I3356" s="189">
        <v>5.5749128919860627E-2</v>
      </c>
      <c r="J3356" s="188">
        <v>1.0000000000000002</v>
      </c>
      <c r="K3356" s="190">
        <v>287</v>
      </c>
      <c r="L3356" s="94"/>
      <c r="M3356" s="189" t="s">
        <v>143</v>
      </c>
      <c r="N3356" s="189" t="s">
        <v>143</v>
      </c>
      <c r="O3356" s="189">
        <v>0.04</v>
      </c>
      <c r="P3356" s="189">
        <v>9.7000000000000003E-2</v>
      </c>
      <c r="Q3356" s="189">
        <v>0.16</v>
      </c>
      <c r="R3356" s="189">
        <v>0.252</v>
      </c>
      <c r="S3356" s="189">
        <v>4.8000000000000001E-2</v>
      </c>
      <c r="T3356" s="189">
        <v>0.109</v>
      </c>
      <c r="U3356" s="189">
        <v>2E-3</v>
      </c>
      <c r="V3356" s="189">
        <v>2.5000000000000001E-2</v>
      </c>
      <c r="W3356" s="189">
        <v>0.53100000000000003</v>
      </c>
      <c r="X3356" s="189">
        <v>0.64400000000000002</v>
      </c>
      <c r="Y3356" s="189">
        <v>4.0000000000000001E-3</v>
      </c>
      <c r="Z3356" s="189">
        <v>0.03</v>
      </c>
      <c r="AA3356" s="189">
        <v>3.5000000000000003E-2</v>
      </c>
      <c r="AB3356" s="189">
        <v>8.8999999999999996E-2</v>
      </c>
    </row>
    <row r="3357" spans="1:28" x14ac:dyDescent="0.25">
      <c r="A3357" s="94" t="s">
        <v>4870</v>
      </c>
      <c r="B3357" s="189">
        <v>0.39860950173812282</v>
      </c>
      <c r="C3357" s="189">
        <v>1.1587485515643105E-3</v>
      </c>
      <c r="D3357" s="189">
        <v>0.36616454229432216</v>
      </c>
      <c r="E3357" s="189">
        <v>6.7207415990730018E-2</v>
      </c>
      <c r="F3357" s="189">
        <v>4.6349942062572421E-3</v>
      </c>
      <c r="G3357" s="189">
        <v>8.1112398609501733E-3</v>
      </c>
      <c r="H3357" s="189" t="s">
        <v>143</v>
      </c>
      <c r="I3357" s="189">
        <v>0.15411355735805329</v>
      </c>
      <c r="J3357" s="188">
        <v>1</v>
      </c>
      <c r="K3357" s="190">
        <v>863</v>
      </c>
      <c r="L3357" s="94"/>
      <c r="M3357" s="189">
        <v>0.36599999999999999</v>
      </c>
      <c r="N3357" s="189">
        <v>0.432</v>
      </c>
      <c r="O3357" s="189">
        <v>0</v>
      </c>
      <c r="P3357" s="189">
        <v>7.0000000000000001E-3</v>
      </c>
      <c r="Q3357" s="189">
        <v>0.33500000000000002</v>
      </c>
      <c r="R3357" s="189">
        <v>0.39900000000000002</v>
      </c>
      <c r="S3357" s="189">
        <v>5.1999999999999998E-2</v>
      </c>
      <c r="T3357" s="189">
        <v>8.5999999999999993E-2</v>
      </c>
      <c r="U3357" s="189">
        <v>2E-3</v>
      </c>
      <c r="V3357" s="189">
        <v>1.2E-2</v>
      </c>
      <c r="W3357" s="189">
        <v>4.0000000000000001E-3</v>
      </c>
      <c r="X3357" s="189">
        <v>1.7000000000000001E-2</v>
      </c>
      <c r="Y3357" s="189" t="s">
        <v>143</v>
      </c>
      <c r="Z3357" s="189" t="s">
        <v>143</v>
      </c>
      <c r="AA3357" s="189">
        <v>0.13200000000000001</v>
      </c>
      <c r="AB3357" s="189">
        <v>0.18</v>
      </c>
    </row>
    <row r="3358" spans="1:28" x14ac:dyDescent="0.25">
      <c r="A3358" s="94" t="s">
        <v>4871</v>
      </c>
      <c r="B3358" s="189">
        <v>6.8720379146919433E-2</v>
      </c>
      <c r="C3358" s="189">
        <v>0.27093206951026855</v>
      </c>
      <c r="D3358" s="189">
        <v>0.24802527646129541</v>
      </c>
      <c r="E3358" s="189">
        <v>5.5292259083728278E-2</v>
      </c>
      <c r="F3358" s="189">
        <v>3.7124802527646127E-2</v>
      </c>
      <c r="G3358" s="189">
        <v>0.28357030015797791</v>
      </c>
      <c r="H3358" s="189">
        <v>5.5292259083728279E-3</v>
      </c>
      <c r="I3358" s="189">
        <v>3.0805687203791468E-2</v>
      </c>
      <c r="J3358" s="188">
        <v>1</v>
      </c>
      <c r="K3358" s="190">
        <v>1266</v>
      </c>
      <c r="L3358" s="94"/>
      <c r="M3358" s="189">
        <v>5.6000000000000001E-2</v>
      </c>
      <c r="N3358" s="189">
        <v>8.4000000000000005E-2</v>
      </c>
      <c r="O3358" s="189">
        <v>0.247</v>
      </c>
      <c r="P3358" s="189">
        <v>0.29599999999999999</v>
      </c>
      <c r="Q3358" s="189">
        <v>0.22500000000000001</v>
      </c>
      <c r="R3358" s="189">
        <v>0.27300000000000002</v>
      </c>
      <c r="S3358" s="189">
        <v>4.3999999999999997E-2</v>
      </c>
      <c r="T3358" s="189">
        <v>6.9000000000000006E-2</v>
      </c>
      <c r="U3358" s="189">
        <v>2.8000000000000001E-2</v>
      </c>
      <c r="V3358" s="189">
        <v>4.9000000000000002E-2</v>
      </c>
      <c r="W3358" s="189">
        <v>0.25900000000000001</v>
      </c>
      <c r="X3358" s="189">
        <v>0.309</v>
      </c>
      <c r="Y3358" s="189">
        <v>3.0000000000000001E-3</v>
      </c>
      <c r="Z3358" s="189">
        <v>1.0999999999999999E-2</v>
      </c>
      <c r="AA3358" s="189">
        <v>2.3E-2</v>
      </c>
      <c r="AB3358" s="189">
        <v>4.2000000000000003E-2</v>
      </c>
    </row>
    <row r="3359" spans="1:28" x14ac:dyDescent="0.25">
      <c r="A3359" s="94" t="s">
        <v>4872</v>
      </c>
      <c r="B3359" s="189">
        <v>0.22301425661914459</v>
      </c>
      <c r="C3359" s="189">
        <v>0.49185336048879835</v>
      </c>
      <c r="D3359" s="189">
        <v>0.15580448065173116</v>
      </c>
      <c r="E3359" s="189">
        <v>2.6985743380855399E-2</v>
      </c>
      <c r="F3359" s="189">
        <v>1.5274949083503055E-3</v>
      </c>
      <c r="G3359" s="189">
        <v>4.5824847250509164E-2</v>
      </c>
      <c r="H3359" s="189">
        <v>1.0183299389002036E-3</v>
      </c>
      <c r="I3359" s="189">
        <v>5.3971486761710798E-2</v>
      </c>
      <c r="J3359" s="188">
        <v>0.99999999999999989</v>
      </c>
      <c r="K3359" s="190">
        <v>1964</v>
      </c>
      <c r="L3359" s="94"/>
      <c r="M3359" s="189">
        <v>0.20499999999999999</v>
      </c>
      <c r="N3359" s="189">
        <v>0.24199999999999999</v>
      </c>
      <c r="O3359" s="189">
        <v>0.47</v>
      </c>
      <c r="P3359" s="189">
        <v>0.51400000000000001</v>
      </c>
      <c r="Q3359" s="189">
        <v>0.14000000000000001</v>
      </c>
      <c r="R3359" s="189">
        <v>0.17299999999999999</v>
      </c>
      <c r="S3359" s="189">
        <v>2.1000000000000001E-2</v>
      </c>
      <c r="T3359" s="189">
        <v>3.5000000000000003E-2</v>
      </c>
      <c r="U3359" s="189">
        <v>1E-3</v>
      </c>
      <c r="V3359" s="189">
        <v>4.0000000000000001E-3</v>
      </c>
      <c r="W3359" s="189">
        <v>3.6999999999999998E-2</v>
      </c>
      <c r="X3359" s="189">
        <v>5.6000000000000001E-2</v>
      </c>
      <c r="Y3359" s="189">
        <v>0</v>
      </c>
      <c r="Z3359" s="189">
        <v>4.0000000000000001E-3</v>
      </c>
      <c r="AA3359" s="189">
        <v>4.4999999999999998E-2</v>
      </c>
      <c r="AB3359" s="189">
        <v>6.5000000000000002E-2</v>
      </c>
    </row>
    <row r="3360" spans="1:28" x14ac:dyDescent="0.25">
      <c r="A3360" s="94" t="s">
        <v>4873</v>
      </c>
      <c r="B3360" s="189" t="s">
        <v>143</v>
      </c>
      <c r="C3360" s="189">
        <v>0.20810810810810812</v>
      </c>
      <c r="D3360" s="189">
        <v>0.35675675675675678</v>
      </c>
      <c r="E3360" s="189">
        <v>0.20540540540540542</v>
      </c>
      <c r="F3360" s="189">
        <v>2.4324324324324326E-2</v>
      </c>
      <c r="G3360" s="189">
        <v>0.16756756756756758</v>
      </c>
      <c r="H3360" s="189">
        <v>2.7027027027027029E-3</v>
      </c>
      <c r="I3360" s="189">
        <v>3.5135135135135137E-2</v>
      </c>
      <c r="J3360" s="188">
        <v>0.99999999999999989</v>
      </c>
      <c r="K3360" s="190">
        <v>370</v>
      </c>
      <c r="L3360" s="94"/>
      <c r="M3360" s="189" t="s">
        <v>143</v>
      </c>
      <c r="N3360" s="189" t="s">
        <v>143</v>
      </c>
      <c r="O3360" s="189">
        <v>0.17</v>
      </c>
      <c r="P3360" s="189">
        <v>0.252</v>
      </c>
      <c r="Q3360" s="189">
        <v>0.31</v>
      </c>
      <c r="R3360" s="189">
        <v>0.40699999999999997</v>
      </c>
      <c r="S3360" s="189">
        <v>0.16700000000000001</v>
      </c>
      <c r="T3360" s="189">
        <v>0.249</v>
      </c>
      <c r="U3360" s="189">
        <v>1.2999999999999999E-2</v>
      </c>
      <c r="V3360" s="189">
        <v>4.5999999999999999E-2</v>
      </c>
      <c r="W3360" s="189">
        <v>0.13300000000000001</v>
      </c>
      <c r="X3360" s="189">
        <v>0.20899999999999999</v>
      </c>
      <c r="Y3360" s="189">
        <v>0</v>
      </c>
      <c r="Z3360" s="189">
        <v>1.4999999999999999E-2</v>
      </c>
      <c r="AA3360" s="189">
        <v>2.1000000000000001E-2</v>
      </c>
      <c r="AB3360" s="189">
        <v>5.8999999999999997E-2</v>
      </c>
    </row>
    <row r="3361" spans="1:28" x14ac:dyDescent="0.25">
      <c r="A3361" s="94" t="s">
        <v>4874</v>
      </c>
      <c r="B3361" s="189" t="s">
        <v>143</v>
      </c>
      <c r="C3361" s="189">
        <v>0.22102425876010781</v>
      </c>
      <c r="D3361" s="189">
        <v>0.24056603773584906</v>
      </c>
      <c r="E3361" s="189">
        <v>0.12331536388140162</v>
      </c>
      <c r="F3361" s="189">
        <v>1.2129380053908356E-2</v>
      </c>
      <c r="G3361" s="189">
        <v>0.3746630727762803</v>
      </c>
      <c r="H3361" s="189">
        <v>2.6954177897574125E-3</v>
      </c>
      <c r="I3361" s="189">
        <v>2.5606469002695417E-2</v>
      </c>
      <c r="J3361" s="188">
        <v>1</v>
      </c>
      <c r="K3361" s="190">
        <v>1484</v>
      </c>
      <c r="L3361" s="94"/>
      <c r="M3361" s="189" t="s">
        <v>143</v>
      </c>
      <c r="N3361" s="189" t="s">
        <v>143</v>
      </c>
      <c r="O3361" s="189">
        <v>0.20100000000000001</v>
      </c>
      <c r="P3361" s="189">
        <v>0.24299999999999999</v>
      </c>
      <c r="Q3361" s="189">
        <v>0.22</v>
      </c>
      <c r="R3361" s="189">
        <v>0.26300000000000001</v>
      </c>
      <c r="S3361" s="189">
        <v>0.108</v>
      </c>
      <c r="T3361" s="189">
        <v>0.14099999999999999</v>
      </c>
      <c r="U3361" s="189">
        <v>8.0000000000000002E-3</v>
      </c>
      <c r="V3361" s="189">
        <v>1.9E-2</v>
      </c>
      <c r="W3361" s="189">
        <v>0.35</v>
      </c>
      <c r="X3361" s="189">
        <v>0.4</v>
      </c>
      <c r="Y3361" s="189">
        <v>1E-3</v>
      </c>
      <c r="Z3361" s="189">
        <v>7.0000000000000001E-3</v>
      </c>
      <c r="AA3361" s="189">
        <v>1.9E-2</v>
      </c>
      <c r="AB3361" s="189">
        <v>3.5000000000000003E-2</v>
      </c>
    </row>
    <row r="3362" spans="1:28" x14ac:dyDescent="0.25">
      <c r="A3362" s="94" t="s">
        <v>4875</v>
      </c>
      <c r="B3362" s="189" t="s">
        <v>143</v>
      </c>
      <c r="C3362" s="189">
        <v>0.5968992248062015</v>
      </c>
      <c r="D3362" s="189">
        <v>0.27648578811369506</v>
      </c>
      <c r="E3362" s="189">
        <v>4.1343669250645997E-2</v>
      </c>
      <c r="F3362" s="189">
        <v>5.1679586563307496E-3</v>
      </c>
      <c r="G3362" s="189">
        <v>2.8423772609819122E-2</v>
      </c>
      <c r="H3362" s="189">
        <v>7.7519379844961239E-3</v>
      </c>
      <c r="I3362" s="189">
        <v>4.3927648578811367E-2</v>
      </c>
      <c r="J3362" s="188">
        <v>1</v>
      </c>
      <c r="K3362" s="190">
        <v>387</v>
      </c>
      <c r="L3362" s="94"/>
      <c r="M3362" s="189" t="s">
        <v>143</v>
      </c>
      <c r="N3362" s="189" t="s">
        <v>143</v>
      </c>
      <c r="O3362" s="189">
        <v>0.54700000000000004</v>
      </c>
      <c r="P3362" s="189">
        <v>0.64500000000000002</v>
      </c>
      <c r="Q3362" s="189">
        <v>0.23400000000000001</v>
      </c>
      <c r="R3362" s="189">
        <v>0.32300000000000001</v>
      </c>
      <c r="S3362" s="189">
        <v>2.5999999999999999E-2</v>
      </c>
      <c r="T3362" s="189">
        <v>6.6000000000000003E-2</v>
      </c>
      <c r="U3362" s="189">
        <v>1E-3</v>
      </c>
      <c r="V3362" s="189">
        <v>1.9E-2</v>
      </c>
      <c r="W3362" s="189">
        <v>1.6E-2</v>
      </c>
      <c r="X3362" s="189">
        <v>0.05</v>
      </c>
      <c r="Y3362" s="189">
        <v>3.0000000000000001E-3</v>
      </c>
      <c r="Z3362" s="189">
        <v>2.3E-2</v>
      </c>
      <c r="AA3362" s="189">
        <v>2.8000000000000001E-2</v>
      </c>
      <c r="AB3362" s="189">
        <v>6.9000000000000006E-2</v>
      </c>
    </row>
    <row r="3363" spans="1:28" x14ac:dyDescent="0.25">
      <c r="A3363" s="94" t="s">
        <v>4876</v>
      </c>
      <c r="B3363" s="189" t="s">
        <v>143</v>
      </c>
      <c r="C3363" s="189">
        <v>0.23608445297504799</v>
      </c>
      <c r="D3363" s="189">
        <v>0.32437619961612285</v>
      </c>
      <c r="E3363" s="189">
        <v>0.10940499040307101</v>
      </c>
      <c r="F3363" s="189">
        <v>2.4952015355086371E-2</v>
      </c>
      <c r="G3363" s="189">
        <v>0.27831094049904032</v>
      </c>
      <c r="H3363" s="189">
        <v>1.9193857965451055E-3</v>
      </c>
      <c r="I3363" s="189">
        <v>2.4952015355086371E-2</v>
      </c>
      <c r="J3363" s="188">
        <v>1.0000000000000002</v>
      </c>
      <c r="K3363" s="190">
        <v>521</v>
      </c>
      <c r="L3363" s="94"/>
      <c r="M3363" s="189" t="s">
        <v>143</v>
      </c>
      <c r="N3363" s="189" t="s">
        <v>143</v>
      </c>
      <c r="O3363" s="189">
        <v>0.20200000000000001</v>
      </c>
      <c r="P3363" s="189">
        <v>0.27400000000000002</v>
      </c>
      <c r="Q3363" s="189">
        <v>0.28599999999999998</v>
      </c>
      <c r="R3363" s="189">
        <v>0.36599999999999999</v>
      </c>
      <c r="S3363" s="189">
        <v>8.5000000000000006E-2</v>
      </c>
      <c r="T3363" s="189">
        <v>0.13900000000000001</v>
      </c>
      <c r="U3363" s="189">
        <v>1.4999999999999999E-2</v>
      </c>
      <c r="V3363" s="189">
        <v>4.2000000000000003E-2</v>
      </c>
      <c r="W3363" s="189">
        <v>0.24199999999999999</v>
      </c>
      <c r="X3363" s="189">
        <v>0.318</v>
      </c>
      <c r="Y3363" s="189">
        <v>0</v>
      </c>
      <c r="Z3363" s="189">
        <v>1.0999999999999999E-2</v>
      </c>
      <c r="AA3363" s="189">
        <v>1.4999999999999999E-2</v>
      </c>
      <c r="AB3363" s="189">
        <v>4.2000000000000003E-2</v>
      </c>
    </row>
    <row r="3364" spans="1:28" x14ac:dyDescent="0.25">
      <c r="A3364" s="94" t="s">
        <v>4877</v>
      </c>
      <c r="B3364" s="189" t="s">
        <v>143</v>
      </c>
      <c r="C3364" s="189">
        <v>0.38610038610038611</v>
      </c>
      <c r="D3364" s="189">
        <v>0.25482625482625482</v>
      </c>
      <c r="E3364" s="189">
        <v>2.7027027027027029E-2</v>
      </c>
      <c r="F3364" s="189">
        <v>5.7915057915057917E-2</v>
      </c>
      <c r="G3364" s="189">
        <v>0.24710424710424711</v>
      </c>
      <c r="H3364" s="189">
        <v>3.8610038610038611E-3</v>
      </c>
      <c r="I3364" s="189">
        <v>2.3166023166023165E-2</v>
      </c>
      <c r="J3364" s="188">
        <v>1</v>
      </c>
      <c r="K3364" s="190">
        <v>259</v>
      </c>
      <c r="L3364" s="94"/>
      <c r="M3364" s="189" t="s">
        <v>143</v>
      </c>
      <c r="N3364" s="189" t="s">
        <v>143</v>
      </c>
      <c r="O3364" s="189">
        <v>0.32900000000000001</v>
      </c>
      <c r="P3364" s="189">
        <v>0.44700000000000001</v>
      </c>
      <c r="Q3364" s="189">
        <v>0.20599999999999999</v>
      </c>
      <c r="R3364" s="189">
        <v>0.311</v>
      </c>
      <c r="S3364" s="189">
        <v>1.2999999999999999E-2</v>
      </c>
      <c r="T3364" s="189">
        <v>5.5E-2</v>
      </c>
      <c r="U3364" s="189">
        <v>3.5000000000000003E-2</v>
      </c>
      <c r="V3364" s="189">
        <v>9.2999999999999999E-2</v>
      </c>
      <c r="W3364" s="189">
        <v>0.19900000000000001</v>
      </c>
      <c r="X3364" s="189">
        <v>0.30299999999999999</v>
      </c>
      <c r="Y3364" s="189">
        <v>1E-3</v>
      </c>
      <c r="Z3364" s="189">
        <v>2.1999999999999999E-2</v>
      </c>
      <c r="AA3364" s="189">
        <v>1.0999999999999999E-2</v>
      </c>
      <c r="AB3364" s="189">
        <v>0.05</v>
      </c>
    </row>
    <row r="3365" spans="1:28" x14ac:dyDescent="0.25">
      <c r="A3365" s="94" t="s">
        <v>4878</v>
      </c>
      <c r="B3365" s="189" t="s">
        <v>143</v>
      </c>
      <c r="C3365" s="189">
        <v>0.17812500000000001</v>
      </c>
      <c r="D3365" s="189">
        <v>0.24687500000000001</v>
      </c>
      <c r="E3365" s="189">
        <v>6.5625000000000003E-2</v>
      </c>
      <c r="F3365" s="189">
        <v>2.8125000000000001E-2</v>
      </c>
      <c r="G3365" s="189">
        <v>0.453125</v>
      </c>
      <c r="H3365" s="189">
        <v>3.1250000000000002E-3</v>
      </c>
      <c r="I3365" s="189">
        <v>2.5000000000000001E-2</v>
      </c>
      <c r="J3365" s="188">
        <v>1</v>
      </c>
      <c r="K3365" s="190">
        <v>320</v>
      </c>
      <c r="L3365" s="94"/>
      <c r="M3365" s="189" t="s">
        <v>143</v>
      </c>
      <c r="N3365" s="189" t="s">
        <v>143</v>
      </c>
      <c r="O3365" s="189">
        <v>0.14000000000000001</v>
      </c>
      <c r="P3365" s="189">
        <v>0.224</v>
      </c>
      <c r="Q3365" s="189">
        <v>0.20300000000000001</v>
      </c>
      <c r="R3365" s="189">
        <v>0.29699999999999999</v>
      </c>
      <c r="S3365" s="189">
        <v>4.2999999999999997E-2</v>
      </c>
      <c r="T3365" s="189">
        <v>9.8000000000000004E-2</v>
      </c>
      <c r="U3365" s="189">
        <v>1.4999999999999999E-2</v>
      </c>
      <c r="V3365" s="189">
        <v>5.2999999999999999E-2</v>
      </c>
      <c r="W3365" s="189">
        <v>0.39900000000000002</v>
      </c>
      <c r="X3365" s="189">
        <v>0.50800000000000001</v>
      </c>
      <c r="Y3365" s="189">
        <v>1E-3</v>
      </c>
      <c r="Z3365" s="189">
        <v>1.7000000000000001E-2</v>
      </c>
      <c r="AA3365" s="189">
        <v>1.2999999999999999E-2</v>
      </c>
      <c r="AB3365" s="189">
        <v>4.9000000000000002E-2</v>
      </c>
    </row>
    <row r="3366" spans="1:28" x14ac:dyDescent="0.25">
      <c r="A3366" s="94" t="s">
        <v>4879</v>
      </c>
      <c r="B3366" s="189" t="s">
        <v>143</v>
      </c>
      <c r="C3366" s="189">
        <v>0.37492642731018244</v>
      </c>
      <c r="D3366" s="189">
        <v>0.43084167157151265</v>
      </c>
      <c r="E3366" s="189">
        <v>7.2984108298999414E-2</v>
      </c>
      <c r="F3366" s="189">
        <v>7.6515597410241314E-3</v>
      </c>
      <c r="G3366" s="189">
        <v>8.1812831077104173E-2</v>
      </c>
      <c r="H3366" s="189">
        <v>1.1771630370806356E-3</v>
      </c>
      <c r="I3366" s="189">
        <v>3.0606238964096526E-2</v>
      </c>
      <c r="J3366" s="188">
        <v>0.99999999999999989</v>
      </c>
      <c r="K3366" s="190">
        <v>1699</v>
      </c>
      <c r="L3366" s="94"/>
      <c r="M3366" s="189" t="s">
        <v>143</v>
      </c>
      <c r="N3366" s="189" t="s">
        <v>143</v>
      </c>
      <c r="O3366" s="189">
        <v>0.35199999999999998</v>
      </c>
      <c r="P3366" s="189">
        <v>0.39800000000000002</v>
      </c>
      <c r="Q3366" s="189">
        <v>0.40699999999999997</v>
      </c>
      <c r="R3366" s="189">
        <v>0.45500000000000002</v>
      </c>
      <c r="S3366" s="189">
        <v>6.2E-2</v>
      </c>
      <c r="T3366" s="189">
        <v>8.5999999999999993E-2</v>
      </c>
      <c r="U3366" s="189">
        <v>4.0000000000000001E-3</v>
      </c>
      <c r="V3366" s="189">
        <v>1.2999999999999999E-2</v>
      </c>
      <c r="W3366" s="189">
        <v>7.0000000000000007E-2</v>
      </c>
      <c r="X3366" s="189">
        <v>9.6000000000000002E-2</v>
      </c>
      <c r="Y3366" s="189">
        <v>0</v>
      </c>
      <c r="Z3366" s="189">
        <v>4.0000000000000001E-3</v>
      </c>
      <c r="AA3366" s="189">
        <v>2.3E-2</v>
      </c>
      <c r="AB3366" s="189">
        <v>0.04</v>
      </c>
    </row>
    <row r="3367" spans="1:28" x14ac:dyDescent="0.25">
      <c r="A3367" s="94" t="s">
        <v>4880</v>
      </c>
      <c r="B3367" s="189" t="s">
        <v>143</v>
      </c>
      <c r="C3367" s="189">
        <v>0.48297213622291024</v>
      </c>
      <c r="D3367" s="189">
        <v>0.28792569659442724</v>
      </c>
      <c r="E3367" s="189">
        <v>7.1207430340557279E-2</v>
      </c>
      <c r="F3367" s="189">
        <v>1.238390092879257E-2</v>
      </c>
      <c r="G3367" s="189">
        <v>9.5975232198142413E-2</v>
      </c>
      <c r="H3367" s="189">
        <v>3.0959752321981426E-3</v>
      </c>
      <c r="I3367" s="189">
        <v>4.6439628482972138E-2</v>
      </c>
      <c r="J3367" s="188">
        <v>1.0000000000000002</v>
      </c>
      <c r="K3367" s="190">
        <v>323</v>
      </c>
      <c r="L3367" s="94"/>
      <c r="M3367" s="189" t="s">
        <v>143</v>
      </c>
      <c r="N3367" s="189" t="s">
        <v>143</v>
      </c>
      <c r="O3367" s="189">
        <v>0.42899999999999999</v>
      </c>
      <c r="P3367" s="189">
        <v>0.53700000000000003</v>
      </c>
      <c r="Q3367" s="189">
        <v>0.24099999999999999</v>
      </c>
      <c r="R3367" s="189">
        <v>0.34</v>
      </c>
      <c r="S3367" s="189">
        <v>4.8000000000000001E-2</v>
      </c>
      <c r="T3367" s="189">
        <v>0.105</v>
      </c>
      <c r="U3367" s="189">
        <v>5.0000000000000001E-3</v>
      </c>
      <c r="V3367" s="189">
        <v>3.1E-2</v>
      </c>
      <c r="W3367" s="189">
        <v>6.8000000000000005E-2</v>
      </c>
      <c r="X3367" s="189">
        <v>0.13300000000000001</v>
      </c>
      <c r="Y3367" s="189">
        <v>1E-3</v>
      </c>
      <c r="Z3367" s="189">
        <v>1.7000000000000001E-2</v>
      </c>
      <c r="AA3367" s="189">
        <v>2.8000000000000001E-2</v>
      </c>
      <c r="AB3367" s="189">
        <v>7.4999999999999997E-2</v>
      </c>
    </row>
    <row r="3368" spans="1:28" x14ac:dyDescent="0.25">
      <c r="A3368" s="94" t="s">
        <v>4881</v>
      </c>
      <c r="B3368" s="189">
        <v>4.4503178798485608E-2</v>
      </c>
      <c r="C3368" s="189">
        <v>0.3221658689906422</v>
      </c>
      <c r="D3368" s="189">
        <v>0.26337595542538755</v>
      </c>
      <c r="E3368" s="189">
        <v>0.10093578112722337</v>
      </c>
      <c r="F3368" s="189">
        <v>1.2429459247089077E-2</v>
      </c>
      <c r="G3368" s="189">
        <v>0.21208657761268662</v>
      </c>
      <c r="H3368" s="189">
        <v>4.4288877776984068E-3</v>
      </c>
      <c r="I3368" s="189">
        <v>4.0074291020787196E-2</v>
      </c>
      <c r="J3368" s="188">
        <v>0.99999999999999989</v>
      </c>
      <c r="K3368" s="190">
        <v>13999</v>
      </c>
      <c r="L3368" s="94"/>
      <c r="M3368" s="189">
        <v>4.1000000000000002E-2</v>
      </c>
      <c r="N3368" s="189">
        <v>4.8000000000000001E-2</v>
      </c>
      <c r="O3368" s="189">
        <v>0.314</v>
      </c>
      <c r="P3368" s="189">
        <v>0.33</v>
      </c>
      <c r="Q3368" s="189">
        <v>0.25600000000000001</v>
      </c>
      <c r="R3368" s="189">
        <v>0.27100000000000002</v>
      </c>
      <c r="S3368" s="189">
        <v>9.6000000000000002E-2</v>
      </c>
      <c r="T3368" s="189">
        <v>0.106</v>
      </c>
      <c r="U3368" s="189">
        <v>1.0999999999999999E-2</v>
      </c>
      <c r="V3368" s="189">
        <v>1.4E-2</v>
      </c>
      <c r="W3368" s="189">
        <v>0.20499999999999999</v>
      </c>
      <c r="X3368" s="189">
        <v>0.219</v>
      </c>
      <c r="Y3368" s="189">
        <v>3.0000000000000001E-3</v>
      </c>
      <c r="Z3368" s="189">
        <v>6.0000000000000001E-3</v>
      </c>
      <c r="AA3368" s="189">
        <v>3.6999999999999998E-2</v>
      </c>
      <c r="AB3368" s="189">
        <v>4.2999999999999997E-2</v>
      </c>
    </row>
    <row r="3369" spans="1:28" x14ac:dyDescent="0.25">
      <c r="A3369" s="94" t="s">
        <v>4882</v>
      </c>
      <c r="B3369" s="189" t="s">
        <v>143</v>
      </c>
      <c r="C3369" s="189">
        <v>0.35072463768115941</v>
      </c>
      <c r="D3369" s="189">
        <v>0.31594202898550727</v>
      </c>
      <c r="E3369" s="189">
        <v>9.5652173913043481E-2</v>
      </c>
      <c r="F3369" s="189">
        <v>2.8985507246376812E-3</v>
      </c>
      <c r="G3369" s="189">
        <v>0.22318840579710145</v>
      </c>
      <c r="H3369" s="189" t="s">
        <v>143</v>
      </c>
      <c r="I3369" s="189">
        <v>1.1594202898550725E-2</v>
      </c>
      <c r="J3369" s="188">
        <v>1</v>
      </c>
      <c r="K3369" s="190">
        <v>345</v>
      </c>
      <c r="L3369" s="94"/>
      <c r="M3369" s="189" t="s">
        <v>143</v>
      </c>
      <c r="N3369" s="189" t="s">
        <v>143</v>
      </c>
      <c r="O3369" s="189">
        <v>0.30199999999999999</v>
      </c>
      <c r="P3369" s="189">
        <v>0.40200000000000002</v>
      </c>
      <c r="Q3369" s="189">
        <v>0.26900000000000002</v>
      </c>
      <c r="R3369" s="189">
        <v>0.36699999999999999</v>
      </c>
      <c r="S3369" s="189">
        <v>6.9000000000000006E-2</v>
      </c>
      <c r="T3369" s="189">
        <v>0.13100000000000001</v>
      </c>
      <c r="U3369" s="189">
        <v>1E-3</v>
      </c>
      <c r="V3369" s="189">
        <v>1.6E-2</v>
      </c>
      <c r="W3369" s="189">
        <v>0.182</v>
      </c>
      <c r="X3369" s="189">
        <v>0.27</v>
      </c>
      <c r="Y3369" s="189" t="s">
        <v>143</v>
      </c>
      <c r="Z3369" s="189" t="s">
        <v>143</v>
      </c>
      <c r="AA3369" s="189">
        <v>5.0000000000000001E-3</v>
      </c>
      <c r="AB3369" s="189">
        <v>2.9000000000000001E-2</v>
      </c>
    </row>
    <row r="3370" spans="1:28" x14ac:dyDescent="0.25">
      <c r="A3370" s="94" t="s">
        <v>4883</v>
      </c>
      <c r="B3370" s="189" t="s">
        <v>143</v>
      </c>
      <c r="C3370" s="189">
        <v>7.9734219269102985E-2</v>
      </c>
      <c r="D3370" s="189">
        <v>0.19269102990033224</v>
      </c>
      <c r="E3370" s="189">
        <v>7.9734219269102985E-2</v>
      </c>
      <c r="F3370" s="189">
        <v>6.6445182724252493E-3</v>
      </c>
      <c r="G3370" s="189">
        <v>0.58139534883720934</v>
      </c>
      <c r="H3370" s="189">
        <v>1.3289036544850499E-2</v>
      </c>
      <c r="I3370" s="189">
        <v>4.6511627906976744E-2</v>
      </c>
      <c r="J3370" s="188">
        <v>1</v>
      </c>
      <c r="K3370" s="190">
        <v>301</v>
      </c>
      <c r="L3370" s="94"/>
      <c r="M3370" s="189" t="s">
        <v>143</v>
      </c>
      <c r="N3370" s="189" t="s">
        <v>143</v>
      </c>
      <c r="O3370" s="189">
        <v>5.3999999999999999E-2</v>
      </c>
      <c r="P3370" s="189">
        <v>0.11600000000000001</v>
      </c>
      <c r="Q3370" s="189">
        <v>0.152</v>
      </c>
      <c r="R3370" s="189">
        <v>0.24099999999999999</v>
      </c>
      <c r="S3370" s="189">
        <v>5.3999999999999999E-2</v>
      </c>
      <c r="T3370" s="189">
        <v>0.11600000000000001</v>
      </c>
      <c r="U3370" s="189">
        <v>2E-3</v>
      </c>
      <c r="V3370" s="189">
        <v>2.4E-2</v>
      </c>
      <c r="W3370" s="189">
        <v>0.52500000000000002</v>
      </c>
      <c r="X3370" s="189">
        <v>0.63600000000000001</v>
      </c>
      <c r="Y3370" s="189">
        <v>5.0000000000000001E-3</v>
      </c>
      <c r="Z3370" s="189">
        <v>3.4000000000000002E-2</v>
      </c>
      <c r="AA3370" s="189">
        <v>2.8000000000000001E-2</v>
      </c>
      <c r="AB3370" s="189">
        <v>7.6999999999999999E-2</v>
      </c>
    </row>
    <row r="3371" spans="1:28" x14ac:dyDescent="0.25">
      <c r="A3371" s="94" t="s">
        <v>4884</v>
      </c>
      <c r="B3371" s="189">
        <v>0.13087248322147652</v>
      </c>
      <c r="C3371" s="189">
        <v>1.1185682326621924E-3</v>
      </c>
      <c r="D3371" s="189">
        <v>0.80760626398210289</v>
      </c>
      <c r="E3371" s="189">
        <v>4.0268456375838924E-2</v>
      </c>
      <c r="F3371" s="189" t="s">
        <v>143</v>
      </c>
      <c r="G3371" s="189">
        <v>6.7114093959731542E-3</v>
      </c>
      <c r="H3371" s="189" t="s">
        <v>143</v>
      </c>
      <c r="I3371" s="189">
        <v>1.3422818791946308E-2</v>
      </c>
      <c r="J3371" s="188">
        <v>0.99999999999999989</v>
      </c>
      <c r="K3371" s="190">
        <v>894</v>
      </c>
      <c r="L3371" s="94"/>
      <c r="M3371" s="189">
        <v>0.11</v>
      </c>
      <c r="N3371" s="189">
        <v>0.155</v>
      </c>
      <c r="O3371" s="189">
        <v>0</v>
      </c>
      <c r="P3371" s="189">
        <v>6.0000000000000001E-3</v>
      </c>
      <c r="Q3371" s="189">
        <v>0.78</v>
      </c>
      <c r="R3371" s="189">
        <v>0.83199999999999996</v>
      </c>
      <c r="S3371" s="189">
        <v>2.9000000000000001E-2</v>
      </c>
      <c r="T3371" s="189">
        <v>5.5E-2</v>
      </c>
      <c r="U3371" s="189" t="s">
        <v>143</v>
      </c>
      <c r="V3371" s="189" t="s">
        <v>143</v>
      </c>
      <c r="W3371" s="189">
        <v>3.0000000000000001E-3</v>
      </c>
      <c r="X3371" s="189">
        <v>1.4999999999999999E-2</v>
      </c>
      <c r="Y3371" s="189" t="s">
        <v>143</v>
      </c>
      <c r="Z3371" s="189" t="s">
        <v>143</v>
      </c>
      <c r="AA3371" s="189">
        <v>8.0000000000000002E-3</v>
      </c>
      <c r="AB3371" s="189">
        <v>2.3E-2</v>
      </c>
    </row>
    <row r="3372" spans="1:28" x14ac:dyDescent="0.25">
      <c r="A3372" s="94" t="s">
        <v>4885</v>
      </c>
      <c r="B3372" s="189">
        <v>8.3056478405315617E-2</v>
      </c>
      <c r="C3372" s="189">
        <v>0.2857142857142857</v>
      </c>
      <c r="D3372" s="189">
        <v>0.23122923588039868</v>
      </c>
      <c r="E3372" s="189">
        <v>8.2392026578073096E-2</v>
      </c>
      <c r="F3372" s="189">
        <v>2.1926910299003323E-2</v>
      </c>
      <c r="G3372" s="189">
        <v>0.25448504983388703</v>
      </c>
      <c r="H3372" s="189">
        <v>5.980066445182724E-3</v>
      </c>
      <c r="I3372" s="189">
        <v>3.5215946843853818E-2</v>
      </c>
      <c r="J3372" s="188">
        <v>1</v>
      </c>
      <c r="K3372" s="190">
        <v>1505</v>
      </c>
      <c r="L3372" s="94"/>
      <c r="M3372" s="189">
        <v>7.0000000000000007E-2</v>
      </c>
      <c r="N3372" s="189">
        <v>9.8000000000000004E-2</v>
      </c>
      <c r="O3372" s="189">
        <v>0.26300000000000001</v>
      </c>
      <c r="P3372" s="189">
        <v>0.309</v>
      </c>
      <c r="Q3372" s="189">
        <v>0.21099999999999999</v>
      </c>
      <c r="R3372" s="189">
        <v>0.253</v>
      </c>
      <c r="S3372" s="189">
        <v>7.0000000000000007E-2</v>
      </c>
      <c r="T3372" s="189">
        <v>9.7000000000000003E-2</v>
      </c>
      <c r="U3372" s="189">
        <v>1.6E-2</v>
      </c>
      <c r="V3372" s="189">
        <v>3.1E-2</v>
      </c>
      <c r="W3372" s="189">
        <v>0.23300000000000001</v>
      </c>
      <c r="X3372" s="189">
        <v>0.27700000000000002</v>
      </c>
      <c r="Y3372" s="189">
        <v>3.0000000000000001E-3</v>
      </c>
      <c r="Z3372" s="189">
        <v>1.0999999999999999E-2</v>
      </c>
      <c r="AA3372" s="189">
        <v>2.7E-2</v>
      </c>
      <c r="AB3372" s="189">
        <v>4.5999999999999999E-2</v>
      </c>
    </row>
    <row r="3373" spans="1:28" x14ac:dyDescent="0.25">
      <c r="A3373" s="94" t="s">
        <v>4886</v>
      </c>
      <c r="B3373" s="189">
        <v>0.21833480956598761</v>
      </c>
      <c r="C3373" s="189">
        <v>0.49512843224092118</v>
      </c>
      <c r="D3373" s="189">
        <v>0.14348981399468555</v>
      </c>
      <c r="E3373" s="189">
        <v>4.3401240035429584E-2</v>
      </c>
      <c r="F3373" s="189">
        <v>8.8573959255978745E-4</v>
      </c>
      <c r="G3373" s="189">
        <v>4.0744021257750222E-2</v>
      </c>
      <c r="H3373" s="189">
        <v>4.4286979627989375E-3</v>
      </c>
      <c r="I3373" s="189">
        <v>5.3587245349867141E-2</v>
      </c>
      <c r="J3373" s="188">
        <v>1</v>
      </c>
      <c r="K3373" s="190">
        <v>2258</v>
      </c>
      <c r="L3373" s="94"/>
      <c r="M3373" s="189">
        <v>0.20200000000000001</v>
      </c>
      <c r="N3373" s="189">
        <v>0.23599999999999999</v>
      </c>
      <c r="O3373" s="189">
        <v>0.47499999999999998</v>
      </c>
      <c r="P3373" s="189">
        <v>0.51600000000000001</v>
      </c>
      <c r="Q3373" s="189">
        <v>0.13</v>
      </c>
      <c r="R3373" s="189">
        <v>0.159</v>
      </c>
      <c r="S3373" s="189">
        <v>3.5999999999999997E-2</v>
      </c>
      <c r="T3373" s="189">
        <v>5.2999999999999999E-2</v>
      </c>
      <c r="U3373" s="189">
        <v>0</v>
      </c>
      <c r="V3373" s="189">
        <v>3.0000000000000001E-3</v>
      </c>
      <c r="W3373" s="189">
        <v>3.3000000000000002E-2</v>
      </c>
      <c r="X3373" s="189">
        <v>0.05</v>
      </c>
      <c r="Y3373" s="189">
        <v>2E-3</v>
      </c>
      <c r="Z3373" s="189">
        <v>8.0000000000000002E-3</v>
      </c>
      <c r="AA3373" s="189">
        <v>4.4999999999999998E-2</v>
      </c>
      <c r="AB3373" s="189">
        <v>6.4000000000000001E-2</v>
      </c>
    </row>
    <row r="3374" spans="1:28" x14ac:dyDescent="0.25">
      <c r="A3374" s="94" t="s">
        <v>4887</v>
      </c>
      <c r="B3374" s="189" t="s">
        <v>143</v>
      </c>
      <c r="C3374" s="189">
        <v>0.24173027989821882</v>
      </c>
      <c r="D3374" s="189">
        <v>0.31552162849872772</v>
      </c>
      <c r="E3374" s="189">
        <v>0.16793893129770993</v>
      </c>
      <c r="F3374" s="189">
        <v>7.6335877862595417E-3</v>
      </c>
      <c r="G3374" s="189">
        <v>0.21374045801526717</v>
      </c>
      <c r="H3374" s="189">
        <v>5.0890585241730284E-3</v>
      </c>
      <c r="I3374" s="189">
        <v>4.8346055979643768E-2</v>
      </c>
      <c r="J3374" s="188">
        <v>1</v>
      </c>
      <c r="K3374" s="190">
        <v>393</v>
      </c>
      <c r="L3374" s="94"/>
      <c r="M3374" s="189" t="s">
        <v>143</v>
      </c>
      <c r="N3374" s="189" t="s">
        <v>143</v>
      </c>
      <c r="O3374" s="189">
        <v>0.20200000000000001</v>
      </c>
      <c r="P3374" s="189">
        <v>0.28599999999999998</v>
      </c>
      <c r="Q3374" s="189">
        <v>0.27200000000000002</v>
      </c>
      <c r="R3374" s="189">
        <v>0.36299999999999999</v>
      </c>
      <c r="S3374" s="189">
        <v>0.13400000000000001</v>
      </c>
      <c r="T3374" s="189">
        <v>0.20799999999999999</v>
      </c>
      <c r="U3374" s="189">
        <v>3.0000000000000001E-3</v>
      </c>
      <c r="V3374" s="189">
        <v>2.1999999999999999E-2</v>
      </c>
      <c r="W3374" s="189">
        <v>0.17599999999999999</v>
      </c>
      <c r="X3374" s="189">
        <v>0.25700000000000001</v>
      </c>
      <c r="Y3374" s="189">
        <v>1E-3</v>
      </c>
      <c r="Z3374" s="189">
        <v>1.7999999999999999E-2</v>
      </c>
      <c r="AA3374" s="189">
        <v>3.1E-2</v>
      </c>
      <c r="AB3374" s="189">
        <v>7.3999999999999996E-2</v>
      </c>
    </row>
    <row r="3375" spans="1:28" x14ac:dyDescent="0.25">
      <c r="A3375" s="94" t="s">
        <v>4888</v>
      </c>
      <c r="B3375" s="189" t="s">
        <v>143</v>
      </c>
      <c r="C3375" s="189">
        <v>0.2124384236453202</v>
      </c>
      <c r="D3375" s="189">
        <v>0.20935960591133004</v>
      </c>
      <c r="E3375" s="189">
        <v>0.13916256157635468</v>
      </c>
      <c r="F3375" s="189">
        <v>1.1699507389162561E-2</v>
      </c>
      <c r="G3375" s="189">
        <v>0.39162561576354682</v>
      </c>
      <c r="H3375" s="189">
        <v>6.7733990147783255E-3</v>
      </c>
      <c r="I3375" s="189">
        <v>2.8940886699507389E-2</v>
      </c>
      <c r="J3375" s="188">
        <v>1</v>
      </c>
      <c r="K3375" s="190">
        <v>1624</v>
      </c>
      <c r="L3375" s="94"/>
      <c r="M3375" s="189" t="s">
        <v>143</v>
      </c>
      <c r="N3375" s="189" t="s">
        <v>143</v>
      </c>
      <c r="O3375" s="189">
        <v>0.193</v>
      </c>
      <c r="P3375" s="189">
        <v>0.23300000000000001</v>
      </c>
      <c r="Q3375" s="189">
        <v>0.19</v>
      </c>
      <c r="R3375" s="189">
        <v>0.23</v>
      </c>
      <c r="S3375" s="189">
        <v>0.123</v>
      </c>
      <c r="T3375" s="189">
        <v>0.157</v>
      </c>
      <c r="U3375" s="189">
        <v>8.0000000000000002E-3</v>
      </c>
      <c r="V3375" s="189">
        <v>1.7999999999999999E-2</v>
      </c>
      <c r="W3375" s="189">
        <v>0.36799999999999999</v>
      </c>
      <c r="X3375" s="189">
        <v>0.41599999999999998</v>
      </c>
      <c r="Y3375" s="189">
        <v>4.0000000000000001E-3</v>
      </c>
      <c r="Z3375" s="189">
        <v>1.2E-2</v>
      </c>
      <c r="AA3375" s="189">
        <v>2.1999999999999999E-2</v>
      </c>
      <c r="AB3375" s="189">
        <v>3.7999999999999999E-2</v>
      </c>
    </row>
    <row r="3376" spans="1:28" x14ac:dyDescent="0.25">
      <c r="A3376" s="94" t="s">
        <v>4889</v>
      </c>
      <c r="B3376" s="189" t="s">
        <v>143</v>
      </c>
      <c r="C3376" s="189">
        <v>0.49177330895795246</v>
      </c>
      <c r="D3376" s="189">
        <v>0.33089579524680074</v>
      </c>
      <c r="E3376" s="189">
        <v>6.7641681901279713E-2</v>
      </c>
      <c r="F3376" s="189" t="s">
        <v>143</v>
      </c>
      <c r="G3376" s="189">
        <v>3.4734917733089579E-2</v>
      </c>
      <c r="H3376" s="189" t="s">
        <v>143</v>
      </c>
      <c r="I3376" s="189">
        <v>7.4954296160877509E-2</v>
      </c>
      <c r="J3376" s="188">
        <v>1</v>
      </c>
      <c r="K3376" s="190">
        <v>547</v>
      </c>
      <c r="L3376" s="94"/>
      <c r="M3376" s="189" t="s">
        <v>143</v>
      </c>
      <c r="N3376" s="189" t="s">
        <v>143</v>
      </c>
      <c r="O3376" s="189">
        <v>0.45</v>
      </c>
      <c r="P3376" s="189">
        <v>0.53400000000000003</v>
      </c>
      <c r="Q3376" s="189">
        <v>0.29299999999999998</v>
      </c>
      <c r="R3376" s="189">
        <v>0.371</v>
      </c>
      <c r="S3376" s="189">
        <v>4.9000000000000002E-2</v>
      </c>
      <c r="T3376" s="189">
        <v>9.1999999999999998E-2</v>
      </c>
      <c r="U3376" s="189" t="s">
        <v>143</v>
      </c>
      <c r="V3376" s="189" t="s">
        <v>143</v>
      </c>
      <c r="W3376" s="189">
        <v>2.1999999999999999E-2</v>
      </c>
      <c r="X3376" s="189">
        <v>5.3999999999999999E-2</v>
      </c>
      <c r="Y3376" s="189" t="s">
        <v>143</v>
      </c>
      <c r="Z3376" s="189" t="s">
        <v>143</v>
      </c>
      <c r="AA3376" s="189">
        <v>5.6000000000000001E-2</v>
      </c>
      <c r="AB3376" s="189">
        <v>0.1</v>
      </c>
    </row>
    <row r="3377" spans="1:28" x14ac:dyDescent="0.25">
      <c r="A3377" s="94" t="s">
        <v>4890</v>
      </c>
      <c r="B3377" s="189" t="s">
        <v>143</v>
      </c>
      <c r="C3377" s="189">
        <v>0.21543985637342908</v>
      </c>
      <c r="D3377" s="189">
        <v>0.30879712746858168</v>
      </c>
      <c r="E3377" s="189">
        <v>0.118491921005386</v>
      </c>
      <c r="F3377" s="189">
        <v>1.0771992818671455E-2</v>
      </c>
      <c r="G3377" s="189">
        <v>0.29443447037701975</v>
      </c>
      <c r="H3377" s="189">
        <v>3.5906642728904849E-3</v>
      </c>
      <c r="I3377" s="189">
        <v>4.8473967684021541E-2</v>
      </c>
      <c r="J3377" s="188">
        <v>1</v>
      </c>
      <c r="K3377" s="190">
        <v>557</v>
      </c>
      <c r="L3377" s="94"/>
      <c r="M3377" s="189" t="s">
        <v>143</v>
      </c>
      <c r="N3377" s="189" t="s">
        <v>143</v>
      </c>
      <c r="O3377" s="189">
        <v>0.183</v>
      </c>
      <c r="P3377" s="189">
        <v>0.251</v>
      </c>
      <c r="Q3377" s="189">
        <v>0.27200000000000002</v>
      </c>
      <c r="R3377" s="189">
        <v>0.34799999999999998</v>
      </c>
      <c r="S3377" s="189">
        <v>9.4E-2</v>
      </c>
      <c r="T3377" s="189">
        <v>0.14799999999999999</v>
      </c>
      <c r="U3377" s="189">
        <v>5.0000000000000001E-3</v>
      </c>
      <c r="V3377" s="189">
        <v>2.3E-2</v>
      </c>
      <c r="W3377" s="189">
        <v>0.25800000000000001</v>
      </c>
      <c r="X3377" s="189">
        <v>0.33400000000000002</v>
      </c>
      <c r="Y3377" s="189">
        <v>1E-3</v>
      </c>
      <c r="Z3377" s="189">
        <v>1.2999999999999999E-2</v>
      </c>
      <c r="AA3377" s="189">
        <v>3.4000000000000002E-2</v>
      </c>
      <c r="AB3377" s="189">
        <v>7.0000000000000007E-2</v>
      </c>
    </row>
    <row r="3378" spans="1:28" x14ac:dyDescent="0.25">
      <c r="A3378" s="94" t="s">
        <v>4891</v>
      </c>
      <c r="B3378" s="189" t="s">
        <v>143</v>
      </c>
      <c r="C3378" s="189">
        <v>0.38016528925619836</v>
      </c>
      <c r="D3378" s="189">
        <v>0.21900826446280991</v>
      </c>
      <c r="E3378" s="189">
        <v>8.6776859504132234E-2</v>
      </c>
      <c r="F3378" s="189">
        <v>8.2644628099173556E-2</v>
      </c>
      <c r="G3378" s="189">
        <v>0.19008264462809918</v>
      </c>
      <c r="H3378" s="189" t="s">
        <v>143</v>
      </c>
      <c r="I3378" s="189">
        <v>4.1322314049586778E-2</v>
      </c>
      <c r="J3378" s="188">
        <v>1.0000000000000002</v>
      </c>
      <c r="K3378" s="190">
        <v>242</v>
      </c>
      <c r="L3378" s="94"/>
      <c r="M3378" s="189" t="s">
        <v>143</v>
      </c>
      <c r="N3378" s="189" t="s">
        <v>143</v>
      </c>
      <c r="O3378" s="189">
        <v>0.32100000000000001</v>
      </c>
      <c r="P3378" s="189">
        <v>0.443</v>
      </c>
      <c r="Q3378" s="189">
        <v>0.17199999999999999</v>
      </c>
      <c r="R3378" s="189">
        <v>0.27500000000000002</v>
      </c>
      <c r="S3378" s="189">
        <v>5.7000000000000002E-2</v>
      </c>
      <c r="T3378" s="189">
        <v>0.129</v>
      </c>
      <c r="U3378" s="189">
        <v>5.3999999999999999E-2</v>
      </c>
      <c r="V3378" s="189">
        <v>0.124</v>
      </c>
      <c r="W3378" s="189">
        <v>0.14599999999999999</v>
      </c>
      <c r="X3378" s="189">
        <v>0.24399999999999999</v>
      </c>
      <c r="Y3378" s="189" t="s">
        <v>143</v>
      </c>
      <c r="Z3378" s="189" t="s">
        <v>143</v>
      </c>
      <c r="AA3378" s="189">
        <v>2.3E-2</v>
      </c>
      <c r="AB3378" s="189">
        <v>7.3999999999999996E-2</v>
      </c>
    </row>
    <row r="3379" spans="1:28" x14ac:dyDescent="0.25">
      <c r="A3379" s="94" t="s">
        <v>4892</v>
      </c>
      <c r="B3379" s="189" t="s">
        <v>143</v>
      </c>
      <c r="C3379" s="189">
        <v>0.15760869565217392</v>
      </c>
      <c r="D3379" s="189">
        <v>0.21467391304347827</v>
      </c>
      <c r="E3379" s="189">
        <v>0.12228260869565218</v>
      </c>
      <c r="F3379" s="189">
        <v>2.717391304347826E-2</v>
      </c>
      <c r="G3379" s="189">
        <v>0.43206521739130432</v>
      </c>
      <c r="H3379" s="189">
        <v>1.9021739130434784E-2</v>
      </c>
      <c r="I3379" s="189">
        <v>2.717391304347826E-2</v>
      </c>
      <c r="J3379" s="188">
        <v>1</v>
      </c>
      <c r="K3379" s="190">
        <v>368</v>
      </c>
      <c r="L3379" s="94"/>
      <c r="M3379" s="189" t="s">
        <v>143</v>
      </c>
      <c r="N3379" s="189" t="s">
        <v>143</v>
      </c>
      <c r="O3379" s="189">
        <v>0.124</v>
      </c>
      <c r="P3379" s="189">
        <v>0.19800000000000001</v>
      </c>
      <c r="Q3379" s="189">
        <v>0.17599999999999999</v>
      </c>
      <c r="R3379" s="189">
        <v>0.25900000000000001</v>
      </c>
      <c r="S3379" s="189">
        <v>9.2999999999999999E-2</v>
      </c>
      <c r="T3379" s="189">
        <v>0.16</v>
      </c>
      <c r="U3379" s="189">
        <v>1.4999999999999999E-2</v>
      </c>
      <c r="V3379" s="189">
        <v>4.9000000000000002E-2</v>
      </c>
      <c r="W3379" s="189">
        <v>0.38200000000000001</v>
      </c>
      <c r="X3379" s="189">
        <v>0.48299999999999998</v>
      </c>
      <c r="Y3379" s="189">
        <v>8.9999999999999993E-3</v>
      </c>
      <c r="Z3379" s="189">
        <v>3.9E-2</v>
      </c>
      <c r="AA3379" s="189">
        <v>1.4999999999999999E-2</v>
      </c>
      <c r="AB3379" s="189">
        <v>4.9000000000000002E-2</v>
      </c>
    </row>
    <row r="3380" spans="1:28" x14ac:dyDescent="0.25">
      <c r="A3380" s="94" t="s">
        <v>4893</v>
      </c>
      <c r="B3380" s="189" t="s">
        <v>143</v>
      </c>
      <c r="C3380" s="189">
        <v>0.42235710672736471</v>
      </c>
      <c r="D3380" s="189">
        <v>0.38088012139605465</v>
      </c>
      <c r="E3380" s="189">
        <v>6.7273646939807794E-2</v>
      </c>
      <c r="F3380" s="189">
        <v>2.5290844714213456E-3</v>
      </c>
      <c r="G3380" s="189">
        <v>8.8517956499747086E-2</v>
      </c>
      <c r="H3380" s="189">
        <v>1.0116337885685382E-3</v>
      </c>
      <c r="I3380" s="189">
        <v>3.7430450177035911E-2</v>
      </c>
      <c r="J3380" s="188">
        <v>0.99999999999999989</v>
      </c>
      <c r="K3380" s="190">
        <v>1977</v>
      </c>
      <c r="L3380" s="94"/>
      <c r="M3380" s="189" t="s">
        <v>143</v>
      </c>
      <c r="N3380" s="189" t="s">
        <v>143</v>
      </c>
      <c r="O3380" s="189">
        <v>0.40100000000000002</v>
      </c>
      <c r="P3380" s="189">
        <v>0.44400000000000001</v>
      </c>
      <c r="Q3380" s="189">
        <v>0.36</v>
      </c>
      <c r="R3380" s="189">
        <v>0.40200000000000002</v>
      </c>
      <c r="S3380" s="189">
        <v>5.7000000000000002E-2</v>
      </c>
      <c r="T3380" s="189">
        <v>7.9000000000000001E-2</v>
      </c>
      <c r="U3380" s="189">
        <v>1E-3</v>
      </c>
      <c r="V3380" s="189">
        <v>6.0000000000000001E-3</v>
      </c>
      <c r="W3380" s="189">
        <v>7.6999999999999999E-2</v>
      </c>
      <c r="X3380" s="189">
        <v>0.10199999999999999</v>
      </c>
      <c r="Y3380" s="189">
        <v>0</v>
      </c>
      <c r="Z3380" s="189">
        <v>4.0000000000000001E-3</v>
      </c>
      <c r="AA3380" s="189">
        <v>0.03</v>
      </c>
      <c r="AB3380" s="189">
        <v>4.7E-2</v>
      </c>
    </row>
    <row r="3381" spans="1:28" x14ac:dyDescent="0.25">
      <c r="A3381" s="94" t="s">
        <v>4894</v>
      </c>
      <c r="B3381" s="189" t="s">
        <v>143</v>
      </c>
      <c r="C3381" s="189">
        <v>0.54068241469816269</v>
      </c>
      <c r="D3381" s="189">
        <v>0.27034120734908135</v>
      </c>
      <c r="E3381" s="189">
        <v>5.774278215223097E-2</v>
      </c>
      <c r="F3381" s="189">
        <v>1.0498687664041995E-2</v>
      </c>
      <c r="G3381" s="189">
        <v>9.711286089238845E-2</v>
      </c>
      <c r="H3381" s="189">
        <v>7.874015748031496E-3</v>
      </c>
      <c r="I3381" s="189">
        <v>1.5748031496062992E-2</v>
      </c>
      <c r="J3381" s="188">
        <v>0.99999999999999989</v>
      </c>
      <c r="K3381" s="190">
        <v>381</v>
      </c>
      <c r="L3381" s="94"/>
      <c r="M3381" s="189" t="s">
        <v>143</v>
      </c>
      <c r="N3381" s="189" t="s">
        <v>143</v>
      </c>
      <c r="O3381" s="189">
        <v>0.49</v>
      </c>
      <c r="P3381" s="189">
        <v>0.59</v>
      </c>
      <c r="Q3381" s="189">
        <v>0.22800000000000001</v>
      </c>
      <c r="R3381" s="189">
        <v>0.317</v>
      </c>
      <c r="S3381" s="189">
        <v>3.7999999999999999E-2</v>
      </c>
      <c r="T3381" s="189">
        <v>8.5999999999999993E-2</v>
      </c>
      <c r="U3381" s="189">
        <v>4.0000000000000001E-3</v>
      </c>
      <c r="V3381" s="189">
        <v>2.7E-2</v>
      </c>
      <c r="W3381" s="189">
        <v>7.0999999999999994E-2</v>
      </c>
      <c r="X3381" s="189">
        <v>0.13100000000000001</v>
      </c>
      <c r="Y3381" s="189">
        <v>3.0000000000000001E-3</v>
      </c>
      <c r="Z3381" s="189">
        <v>2.3E-2</v>
      </c>
      <c r="AA3381" s="189">
        <v>7.0000000000000001E-3</v>
      </c>
      <c r="AB3381" s="189">
        <v>3.4000000000000002E-2</v>
      </c>
    </row>
    <row r="3382" spans="1:28" x14ac:dyDescent="0.25">
      <c r="A3382" s="94" t="s">
        <v>4895</v>
      </c>
      <c r="B3382" s="189">
        <v>5.3686142551238908E-2</v>
      </c>
      <c r="C3382" s="189">
        <v>0.38931375548077901</v>
      </c>
      <c r="D3382" s="189">
        <v>0.23488324666054858</v>
      </c>
      <c r="E3382" s="189">
        <v>7.2907107168349139E-2</v>
      </c>
      <c r="F3382" s="189">
        <v>1.707963699398389E-2</v>
      </c>
      <c r="G3382" s="189">
        <v>0.2041908840624044</v>
      </c>
      <c r="H3382" s="189">
        <v>4.588559192413582E-4</v>
      </c>
      <c r="I3382" s="189">
        <v>2.7480371163454677E-2</v>
      </c>
      <c r="J3382" s="188">
        <v>0.99999999999999989</v>
      </c>
      <c r="K3382" s="190">
        <v>19614</v>
      </c>
      <c r="L3382" s="94"/>
      <c r="M3382" s="189">
        <v>5.0999999999999997E-2</v>
      </c>
      <c r="N3382" s="189">
        <v>5.7000000000000002E-2</v>
      </c>
      <c r="O3382" s="189">
        <v>0.38300000000000001</v>
      </c>
      <c r="P3382" s="189">
        <v>0.39600000000000002</v>
      </c>
      <c r="Q3382" s="189">
        <v>0.22900000000000001</v>
      </c>
      <c r="R3382" s="189">
        <v>0.24099999999999999</v>
      </c>
      <c r="S3382" s="189">
        <v>6.9000000000000006E-2</v>
      </c>
      <c r="T3382" s="189">
        <v>7.6999999999999999E-2</v>
      </c>
      <c r="U3382" s="189">
        <v>1.4999999999999999E-2</v>
      </c>
      <c r="V3382" s="189">
        <v>1.9E-2</v>
      </c>
      <c r="W3382" s="189">
        <v>0.19900000000000001</v>
      </c>
      <c r="X3382" s="189">
        <v>0.21</v>
      </c>
      <c r="Y3382" s="189">
        <v>0</v>
      </c>
      <c r="Z3382" s="189">
        <v>1E-3</v>
      </c>
      <c r="AA3382" s="189">
        <v>2.5000000000000001E-2</v>
      </c>
      <c r="AB3382" s="189">
        <v>0.03</v>
      </c>
    </row>
    <row r="3383" spans="1:28" x14ac:dyDescent="0.25">
      <c r="A3383" s="94" t="s">
        <v>4896</v>
      </c>
      <c r="B3383" s="189" t="s">
        <v>143</v>
      </c>
      <c r="C3383" s="189">
        <v>0.47947761194029853</v>
      </c>
      <c r="D3383" s="189">
        <v>0.25559701492537312</v>
      </c>
      <c r="E3383" s="189">
        <v>8.9552238805970144E-2</v>
      </c>
      <c r="F3383" s="189">
        <v>1.6791044776119403E-2</v>
      </c>
      <c r="G3383" s="189">
        <v>0.14738805970149255</v>
      </c>
      <c r="H3383" s="189" t="s">
        <v>143</v>
      </c>
      <c r="I3383" s="189">
        <v>1.1194029850746268E-2</v>
      </c>
      <c r="J3383" s="188">
        <v>1</v>
      </c>
      <c r="K3383" s="190">
        <v>536</v>
      </c>
      <c r="L3383" s="94"/>
      <c r="M3383" s="189" t="s">
        <v>143</v>
      </c>
      <c r="N3383" s="189" t="s">
        <v>143</v>
      </c>
      <c r="O3383" s="189">
        <v>0.437</v>
      </c>
      <c r="P3383" s="189">
        <v>0.52200000000000002</v>
      </c>
      <c r="Q3383" s="189">
        <v>0.22</v>
      </c>
      <c r="R3383" s="189">
        <v>0.29399999999999998</v>
      </c>
      <c r="S3383" s="189">
        <v>6.8000000000000005E-2</v>
      </c>
      <c r="T3383" s="189">
        <v>0.11700000000000001</v>
      </c>
      <c r="U3383" s="189">
        <v>8.9999999999999993E-3</v>
      </c>
      <c r="V3383" s="189">
        <v>3.2000000000000001E-2</v>
      </c>
      <c r="W3383" s="189">
        <v>0.12</v>
      </c>
      <c r="X3383" s="189">
        <v>0.18</v>
      </c>
      <c r="Y3383" s="189" t="s">
        <v>143</v>
      </c>
      <c r="Z3383" s="189" t="s">
        <v>143</v>
      </c>
      <c r="AA3383" s="189">
        <v>5.0000000000000001E-3</v>
      </c>
      <c r="AB3383" s="189">
        <v>2.4E-2</v>
      </c>
    </row>
    <row r="3384" spans="1:28" x14ac:dyDescent="0.25">
      <c r="A3384" s="94" t="s">
        <v>4897</v>
      </c>
      <c r="B3384" s="189" t="s">
        <v>143</v>
      </c>
      <c r="C3384" s="189">
        <v>0.1431578947368421</v>
      </c>
      <c r="D3384" s="189">
        <v>0.17263157894736841</v>
      </c>
      <c r="E3384" s="189">
        <v>5.894736842105263E-2</v>
      </c>
      <c r="F3384" s="189">
        <v>1.2631578947368421E-2</v>
      </c>
      <c r="G3384" s="189">
        <v>0.57263157894736838</v>
      </c>
      <c r="H3384" s="189" t="s">
        <v>143</v>
      </c>
      <c r="I3384" s="189">
        <v>0.04</v>
      </c>
      <c r="J3384" s="188">
        <v>1</v>
      </c>
      <c r="K3384" s="190">
        <v>475</v>
      </c>
      <c r="L3384" s="94"/>
      <c r="M3384" s="189" t="s">
        <v>143</v>
      </c>
      <c r="N3384" s="189" t="s">
        <v>143</v>
      </c>
      <c r="O3384" s="189">
        <v>0.115</v>
      </c>
      <c r="P3384" s="189">
        <v>0.17799999999999999</v>
      </c>
      <c r="Q3384" s="189">
        <v>0.14099999999999999</v>
      </c>
      <c r="R3384" s="189">
        <v>0.20899999999999999</v>
      </c>
      <c r="S3384" s="189">
        <v>4.1000000000000002E-2</v>
      </c>
      <c r="T3384" s="189">
        <v>8.4000000000000005E-2</v>
      </c>
      <c r="U3384" s="189">
        <v>6.0000000000000001E-3</v>
      </c>
      <c r="V3384" s="189">
        <v>2.7E-2</v>
      </c>
      <c r="W3384" s="189">
        <v>0.52800000000000002</v>
      </c>
      <c r="X3384" s="189">
        <v>0.61599999999999999</v>
      </c>
      <c r="Y3384" s="189" t="s">
        <v>143</v>
      </c>
      <c r="Z3384" s="189" t="s">
        <v>143</v>
      </c>
      <c r="AA3384" s="189">
        <v>2.5999999999999999E-2</v>
      </c>
      <c r="AB3384" s="189">
        <v>6.2E-2</v>
      </c>
    </row>
    <row r="3385" spans="1:28" x14ac:dyDescent="0.25">
      <c r="A3385" s="94" t="s">
        <v>4898</v>
      </c>
      <c r="B3385" s="189">
        <v>0.55162790697674413</v>
      </c>
      <c r="C3385" s="189">
        <v>1.3953488372093023E-3</v>
      </c>
      <c r="D3385" s="189">
        <v>0.3572093023255814</v>
      </c>
      <c r="E3385" s="189">
        <v>6.7441860465116285E-2</v>
      </c>
      <c r="F3385" s="189">
        <v>9.3023255813953494E-4</v>
      </c>
      <c r="G3385" s="189">
        <v>8.8372093023255816E-3</v>
      </c>
      <c r="H3385" s="189" t="s">
        <v>143</v>
      </c>
      <c r="I3385" s="189">
        <v>1.2558139534883722E-2</v>
      </c>
      <c r="J3385" s="188">
        <v>0.99999999999999978</v>
      </c>
      <c r="K3385" s="190">
        <v>2150</v>
      </c>
      <c r="L3385" s="94"/>
      <c r="M3385" s="189">
        <v>0.53100000000000003</v>
      </c>
      <c r="N3385" s="189">
        <v>0.57299999999999995</v>
      </c>
      <c r="O3385" s="189">
        <v>0</v>
      </c>
      <c r="P3385" s="189">
        <v>4.0000000000000001E-3</v>
      </c>
      <c r="Q3385" s="189">
        <v>0.33700000000000002</v>
      </c>
      <c r="R3385" s="189">
        <v>0.378</v>
      </c>
      <c r="S3385" s="189">
        <v>5.8000000000000003E-2</v>
      </c>
      <c r="T3385" s="189">
        <v>7.9000000000000001E-2</v>
      </c>
      <c r="U3385" s="189">
        <v>0</v>
      </c>
      <c r="V3385" s="189">
        <v>3.0000000000000001E-3</v>
      </c>
      <c r="W3385" s="189">
        <v>6.0000000000000001E-3</v>
      </c>
      <c r="X3385" s="189">
        <v>1.4E-2</v>
      </c>
      <c r="Y3385" s="189" t="s">
        <v>143</v>
      </c>
      <c r="Z3385" s="189" t="s">
        <v>143</v>
      </c>
      <c r="AA3385" s="189">
        <v>8.9999999999999993E-3</v>
      </c>
      <c r="AB3385" s="189">
        <v>1.7999999999999999E-2</v>
      </c>
    </row>
    <row r="3386" spans="1:28" x14ac:dyDescent="0.25">
      <c r="A3386" s="94" t="s">
        <v>4899</v>
      </c>
      <c r="B3386" s="189">
        <v>0.11147388059701492</v>
      </c>
      <c r="C3386" s="189">
        <v>0.32369402985074625</v>
      </c>
      <c r="D3386" s="189">
        <v>0.22807835820895522</v>
      </c>
      <c r="E3386" s="189">
        <v>5.9235074626865669E-2</v>
      </c>
      <c r="F3386" s="189">
        <v>3.4048507462686568E-2</v>
      </c>
      <c r="G3386" s="189">
        <v>0.22574626865671643</v>
      </c>
      <c r="H3386" s="189" t="s">
        <v>143</v>
      </c>
      <c r="I3386" s="189">
        <v>1.7723880597014924E-2</v>
      </c>
      <c r="J3386" s="188">
        <v>1.0000000000000002</v>
      </c>
      <c r="K3386" s="190">
        <v>2144</v>
      </c>
      <c r="L3386" s="94"/>
      <c r="M3386" s="189">
        <v>9.9000000000000005E-2</v>
      </c>
      <c r="N3386" s="189">
        <v>0.125</v>
      </c>
      <c r="O3386" s="189">
        <v>0.30399999999999999</v>
      </c>
      <c r="P3386" s="189">
        <v>0.34399999999999997</v>
      </c>
      <c r="Q3386" s="189">
        <v>0.21099999999999999</v>
      </c>
      <c r="R3386" s="189">
        <v>0.246</v>
      </c>
      <c r="S3386" s="189">
        <v>0.05</v>
      </c>
      <c r="T3386" s="189">
        <v>7.0000000000000007E-2</v>
      </c>
      <c r="U3386" s="189">
        <v>2.7E-2</v>
      </c>
      <c r="V3386" s="189">
        <v>4.2999999999999997E-2</v>
      </c>
      <c r="W3386" s="189">
        <v>0.20899999999999999</v>
      </c>
      <c r="X3386" s="189">
        <v>0.24399999999999999</v>
      </c>
      <c r="Y3386" s="189" t="s">
        <v>143</v>
      </c>
      <c r="Z3386" s="189" t="s">
        <v>143</v>
      </c>
      <c r="AA3386" s="189">
        <v>1.2999999999999999E-2</v>
      </c>
      <c r="AB3386" s="189">
        <v>2.4E-2</v>
      </c>
    </row>
    <row r="3387" spans="1:28" x14ac:dyDescent="0.25">
      <c r="A3387" s="94" t="s">
        <v>4900</v>
      </c>
      <c r="B3387" s="189">
        <v>0.28380881808077063</v>
      </c>
      <c r="C3387" s="189">
        <v>0.54279362726935898</v>
      </c>
      <c r="D3387" s="189">
        <v>6.4097814005187104E-2</v>
      </c>
      <c r="E3387" s="189">
        <v>2.3341978510559466E-2</v>
      </c>
      <c r="F3387" s="189">
        <v>7.4101519081141163E-4</v>
      </c>
      <c r="G3387" s="189">
        <v>4.260837347165617E-2</v>
      </c>
      <c r="H3387" s="189">
        <v>1.1115227862171174E-3</v>
      </c>
      <c r="I3387" s="189">
        <v>4.1496850685439055E-2</v>
      </c>
      <c r="J3387" s="188">
        <v>0.99999999999999978</v>
      </c>
      <c r="K3387" s="190">
        <v>2699</v>
      </c>
      <c r="L3387" s="94"/>
      <c r="M3387" s="189">
        <v>0.26700000000000002</v>
      </c>
      <c r="N3387" s="189">
        <v>0.30099999999999999</v>
      </c>
      <c r="O3387" s="189">
        <v>0.52400000000000002</v>
      </c>
      <c r="P3387" s="189">
        <v>0.56200000000000006</v>
      </c>
      <c r="Q3387" s="189">
        <v>5.5E-2</v>
      </c>
      <c r="R3387" s="189">
        <v>7.3999999999999996E-2</v>
      </c>
      <c r="S3387" s="189">
        <v>1.7999999999999999E-2</v>
      </c>
      <c r="T3387" s="189">
        <v>0.03</v>
      </c>
      <c r="U3387" s="189">
        <v>0</v>
      </c>
      <c r="V3387" s="189">
        <v>3.0000000000000001E-3</v>
      </c>
      <c r="W3387" s="189">
        <v>3.5999999999999997E-2</v>
      </c>
      <c r="X3387" s="189">
        <v>5.0999999999999997E-2</v>
      </c>
      <c r="Y3387" s="189">
        <v>0</v>
      </c>
      <c r="Z3387" s="189">
        <v>3.0000000000000001E-3</v>
      </c>
      <c r="AA3387" s="189">
        <v>3.5000000000000003E-2</v>
      </c>
      <c r="AB3387" s="189">
        <v>0.05</v>
      </c>
    </row>
    <row r="3388" spans="1:28" x14ac:dyDescent="0.25">
      <c r="A3388" s="94" t="s">
        <v>4901</v>
      </c>
      <c r="B3388" s="189" t="s">
        <v>143</v>
      </c>
      <c r="C3388" s="189">
        <v>0.31543624161073824</v>
      </c>
      <c r="D3388" s="189">
        <v>0.2936241610738255</v>
      </c>
      <c r="E3388" s="189">
        <v>0.13422818791946309</v>
      </c>
      <c r="F3388" s="189">
        <v>3.3557046979865772E-2</v>
      </c>
      <c r="G3388" s="189">
        <v>0.20805369127516779</v>
      </c>
      <c r="H3388" s="189" t="s">
        <v>143</v>
      </c>
      <c r="I3388" s="189">
        <v>1.5100671140939598E-2</v>
      </c>
      <c r="J3388" s="188">
        <v>1</v>
      </c>
      <c r="K3388" s="190">
        <v>596</v>
      </c>
      <c r="L3388" s="94"/>
      <c r="M3388" s="189" t="s">
        <v>143</v>
      </c>
      <c r="N3388" s="189" t="s">
        <v>143</v>
      </c>
      <c r="O3388" s="189">
        <v>0.27900000000000003</v>
      </c>
      <c r="P3388" s="189">
        <v>0.35399999999999998</v>
      </c>
      <c r="Q3388" s="189">
        <v>0.25800000000000001</v>
      </c>
      <c r="R3388" s="189">
        <v>0.33100000000000002</v>
      </c>
      <c r="S3388" s="189">
        <v>0.109</v>
      </c>
      <c r="T3388" s="189">
        <v>0.16400000000000001</v>
      </c>
      <c r="U3388" s="189">
        <v>2.1999999999999999E-2</v>
      </c>
      <c r="V3388" s="189">
        <v>5.0999999999999997E-2</v>
      </c>
      <c r="W3388" s="189">
        <v>0.17699999999999999</v>
      </c>
      <c r="X3388" s="189">
        <v>0.24199999999999999</v>
      </c>
      <c r="Y3388" s="189" t="s">
        <v>143</v>
      </c>
      <c r="Z3388" s="189" t="s">
        <v>143</v>
      </c>
      <c r="AA3388" s="189">
        <v>8.0000000000000002E-3</v>
      </c>
      <c r="AB3388" s="189">
        <v>2.8000000000000001E-2</v>
      </c>
    </row>
    <row r="3389" spans="1:28" x14ac:dyDescent="0.25">
      <c r="A3389" s="94" t="s">
        <v>4902</v>
      </c>
      <c r="B3389" s="189" t="s">
        <v>143</v>
      </c>
      <c r="C3389" s="189">
        <v>0.28061224489795916</v>
      </c>
      <c r="D3389" s="189">
        <v>0.24553571428571427</v>
      </c>
      <c r="E3389" s="189">
        <v>9.2155612244897961E-2</v>
      </c>
      <c r="F3389" s="189">
        <v>1.3711734693877551E-2</v>
      </c>
      <c r="G3389" s="189">
        <v>0.34151785714285715</v>
      </c>
      <c r="H3389" s="189">
        <v>3.1887755102040814E-4</v>
      </c>
      <c r="I3389" s="189">
        <v>2.6147959183673471E-2</v>
      </c>
      <c r="J3389" s="188">
        <v>1</v>
      </c>
      <c r="K3389" s="190">
        <v>3136</v>
      </c>
      <c r="L3389" s="94"/>
      <c r="M3389" s="189" t="s">
        <v>143</v>
      </c>
      <c r="N3389" s="189" t="s">
        <v>143</v>
      </c>
      <c r="O3389" s="189">
        <v>0.26500000000000001</v>
      </c>
      <c r="P3389" s="189">
        <v>0.29699999999999999</v>
      </c>
      <c r="Q3389" s="189">
        <v>0.23100000000000001</v>
      </c>
      <c r="R3389" s="189">
        <v>0.26100000000000001</v>
      </c>
      <c r="S3389" s="189">
        <v>8.3000000000000004E-2</v>
      </c>
      <c r="T3389" s="189">
        <v>0.10299999999999999</v>
      </c>
      <c r="U3389" s="189">
        <v>0.01</v>
      </c>
      <c r="V3389" s="189">
        <v>1.7999999999999999E-2</v>
      </c>
      <c r="W3389" s="189">
        <v>0.32500000000000001</v>
      </c>
      <c r="X3389" s="189">
        <v>0.35799999999999998</v>
      </c>
      <c r="Y3389" s="189">
        <v>0</v>
      </c>
      <c r="Z3389" s="189">
        <v>2E-3</v>
      </c>
      <c r="AA3389" s="189">
        <v>2.1000000000000001E-2</v>
      </c>
      <c r="AB3389" s="189">
        <v>3.2000000000000001E-2</v>
      </c>
    </row>
    <row r="3390" spans="1:28" x14ac:dyDescent="0.25">
      <c r="A3390" s="94" t="s">
        <v>4903</v>
      </c>
      <c r="B3390" s="189" t="s">
        <v>143</v>
      </c>
      <c r="C3390" s="189">
        <v>0.70352250489236789</v>
      </c>
      <c r="D3390" s="189">
        <v>0.20841487279843443</v>
      </c>
      <c r="E3390" s="189">
        <v>3.2289628180039137E-2</v>
      </c>
      <c r="F3390" s="189">
        <v>4.8923679060665359E-3</v>
      </c>
      <c r="G3390" s="189">
        <v>1.2720156555772993E-2</v>
      </c>
      <c r="H3390" s="189" t="s">
        <v>143</v>
      </c>
      <c r="I3390" s="189">
        <v>3.816046966731898E-2</v>
      </c>
      <c r="J3390" s="188">
        <v>0.99999999999999989</v>
      </c>
      <c r="K3390" s="190">
        <v>1022</v>
      </c>
      <c r="L3390" s="94"/>
      <c r="M3390" s="189" t="s">
        <v>143</v>
      </c>
      <c r="N3390" s="189" t="s">
        <v>143</v>
      </c>
      <c r="O3390" s="189">
        <v>0.67500000000000004</v>
      </c>
      <c r="P3390" s="189">
        <v>0.73099999999999998</v>
      </c>
      <c r="Q3390" s="189">
        <v>0.185</v>
      </c>
      <c r="R3390" s="189">
        <v>0.23400000000000001</v>
      </c>
      <c r="S3390" s="189">
        <v>2.3E-2</v>
      </c>
      <c r="T3390" s="189">
        <v>4.4999999999999998E-2</v>
      </c>
      <c r="U3390" s="189">
        <v>2E-3</v>
      </c>
      <c r="V3390" s="189">
        <v>1.0999999999999999E-2</v>
      </c>
      <c r="W3390" s="189">
        <v>7.0000000000000001E-3</v>
      </c>
      <c r="X3390" s="189">
        <v>2.1999999999999999E-2</v>
      </c>
      <c r="Y3390" s="189" t="s">
        <v>143</v>
      </c>
      <c r="Z3390" s="189" t="s">
        <v>143</v>
      </c>
      <c r="AA3390" s="189">
        <v>2.8000000000000001E-2</v>
      </c>
      <c r="AB3390" s="189">
        <v>5.1999999999999998E-2</v>
      </c>
    </row>
    <row r="3391" spans="1:28" x14ac:dyDescent="0.25">
      <c r="A3391" s="94" t="s">
        <v>4904</v>
      </c>
      <c r="B3391" s="189" t="s">
        <v>143</v>
      </c>
      <c r="C3391" s="189">
        <v>0.25964391691394662</v>
      </c>
      <c r="D3391" s="189">
        <v>0.35459940652818989</v>
      </c>
      <c r="E3391" s="189">
        <v>9.9406528189910984E-2</v>
      </c>
      <c r="F3391" s="189">
        <v>2.0771513353115726E-2</v>
      </c>
      <c r="G3391" s="189">
        <v>0.24035608308605341</v>
      </c>
      <c r="H3391" s="189" t="s">
        <v>143</v>
      </c>
      <c r="I3391" s="189">
        <v>2.5222551928783383E-2</v>
      </c>
      <c r="J3391" s="188">
        <v>1</v>
      </c>
      <c r="K3391" s="190">
        <v>674</v>
      </c>
      <c r="L3391" s="94"/>
      <c r="M3391" s="189" t="s">
        <v>143</v>
      </c>
      <c r="N3391" s="189" t="s">
        <v>143</v>
      </c>
      <c r="O3391" s="189">
        <v>0.22800000000000001</v>
      </c>
      <c r="P3391" s="189">
        <v>0.29399999999999998</v>
      </c>
      <c r="Q3391" s="189">
        <v>0.31900000000000001</v>
      </c>
      <c r="R3391" s="189">
        <v>0.39100000000000001</v>
      </c>
      <c r="S3391" s="189">
        <v>7.9000000000000001E-2</v>
      </c>
      <c r="T3391" s="189">
        <v>0.124</v>
      </c>
      <c r="U3391" s="189">
        <v>1.2E-2</v>
      </c>
      <c r="V3391" s="189">
        <v>3.5000000000000003E-2</v>
      </c>
      <c r="W3391" s="189">
        <v>0.21</v>
      </c>
      <c r="X3391" s="189">
        <v>0.27400000000000002</v>
      </c>
      <c r="Y3391" s="189" t="s">
        <v>143</v>
      </c>
      <c r="Z3391" s="189" t="s">
        <v>143</v>
      </c>
      <c r="AA3391" s="189">
        <v>1.6E-2</v>
      </c>
      <c r="AB3391" s="189">
        <v>0.04</v>
      </c>
    </row>
    <row r="3392" spans="1:28" x14ac:dyDescent="0.25">
      <c r="A3392" s="94" t="s">
        <v>4905</v>
      </c>
      <c r="B3392" s="189" t="s">
        <v>143</v>
      </c>
      <c r="C3392" s="189">
        <v>0.54279749478079331</v>
      </c>
      <c r="D3392" s="189">
        <v>0.1544885177453027</v>
      </c>
      <c r="E3392" s="189">
        <v>5.6367432150313153E-2</v>
      </c>
      <c r="F3392" s="189">
        <v>6.889352818371608E-2</v>
      </c>
      <c r="G3392" s="189">
        <v>0.1524008350730689</v>
      </c>
      <c r="H3392" s="189">
        <v>2.0876826722338203E-3</v>
      </c>
      <c r="I3392" s="189">
        <v>2.2964509394572025E-2</v>
      </c>
      <c r="J3392" s="188">
        <v>1</v>
      </c>
      <c r="K3392" s="190">
        <v>479</v>
      </c>
      <c r="L3392" s="94"/>
      <c r="M3392" s="189" t="s">
        <v>143</v>
      </c>
      <c r="N3392" s="189" t="s">
        <v>143</v>
      </c>
      <c r="O3392" s="189">
        <v>0.498</v>
      </c>
      <c r="P3392" s="189">
        <v>0.58699999999999997</v>
      </c>
      <c r="Q3392" s="189">
        <v>0.125</v>
      </c>
      <c r="R3392" s="189">
        <v>0.19</v>
      </c>
      <c r="S3392" s="189">
        <v>3.9E-2</v>
      </c>
      <c r="T3392" s="189">
        <v>8.1000000000000003E-2</v>
      </c>
      <c r="U3392" s="189">
        <v>4.9000000000000002E-2</v>
      </c>
      <c r="V3392" s="189">
        <v>9.5000000000000001E-2</v>
      </c>
      <c r="W3392" s="189">
        <v>0.123</v>
      </c>
      <c r="X3392" s="189">
        <v>0.187</v>
      </c>
      <c r="Y3392" s="189">
        <v>0</v>
      </c>
      <c r="Z3392" s="189">
        <v>1.2E-2</v>
      </c>
      <c r="AA3392" s="189">
        <v>1.2999999999999999E-2</v>
      </c>
      <c r="AB3392" s="189">
        <v>4.1000000000000002E-2</v>
      </c>
    </row>
    <row r="3393" spans="1:28" x14ac:dyDescent="0.25">
      <c r="A3393" s="94" t="s">
        <v>4906</v>
      </c>
      <c r="B3393" s="189" t="s">
        <v>143</v>
      </c>
      <c r="C3393" s="189">
        <v>0.18568665377176016</v>
      </c>
      <c r="D3393" s="189">
        <v>0.23597678916827852</v>
      </c>
      <c r="E3393" s="189">
        <v>0.10638297872340426</v>
      </c>
      <c r="F3393" s="189">
        <v>2.9013539651837523E-2</v>
      </c>
      <c r="G3393" s="189">
        <v>0.41586073500967119</v>
      </c>
      <c r="H3393" s="189" t="s">
        <v>143</v>
      </c>
      <c r="I3393" s="189">
        <v>2.7079303675048357E-2</v>
      </c>
      <c r="J3393" s="188">
        <v>1</v>
      </c>
      <c r="K3393" s="190">
        <v>517</v>
      </c>
      <c r="L3393" s="94"/>
      <c r="M3393" s="189" t="s">
        <v>143</v>
      </c>
      <c r="N3393" s="189" t="s">
        <v>143</v>
      </c>
      <c r="O3393" s="189">
        <v>0.155</v>
      </c>
      <c r="P3393" s="189">
        <v>0.221</v>
      </c>
      <c r="Q3393" s="189">
        <v>0.20100000000000001</v>
      </c>
      <c r="R3393" s="189">
        <v>0.27400000000000002</v>
      </c>
      <c r="S3393" s="189">
        <v>8.3000000000000004E-2</v>
      </c>
      <c r="T3393" s="189">
        <v>0.13600000000000001</v>
      </c>
      <c r="U3393" s="189">
        <v>1.7999999999999999E-2</v>
      </c>
      <c r="V3393" s="189">
        <v>4.7E-2</v>
      </c>
      <c r="W3393" s="189">
        <v>0.374</v>
      </c>
      <c r="X3393" s="189">
        <v>0.45900000000000002</v>
      </c>
      <c r="Y3393" s="189" t="s">
        <v>143</v>
      </c>
      <c r="Z3393" s="189" t="s">
        <v>143</v>
      </c>
      <c r="AA3393" s="189">
        <v>1.6E-2</v>
      </c>
      <c r="AB3393" s="189">
        <v>4.4999999999999998E-2</v>
      </c>
    </row>
    <row r="3394" spans="1:28" x14ac:dyDescent="0.25">
      <c r="A3394" s="94" t="s">
        <v>4907</v>
      </c>
      <c r="B3394" s="189" t="s">
        <v>143</v>
      </c>
      <c r="C3394" s="189">
        <v>0.53736162361623618</v>
      </c>
      <c r="D3394" s="189">
        <v>0.30027675276752769</v>
      </c>
      <c r="E3394" s="189">
        <v>5.07380073800738E-2</v>
      </c>
      <c r="F3394" s="189">
        <v>6.9188191881918819E-3</v>
      </c>
      <c r="G3394" s="189">
        <v>8.7638376383763844E-2</v>
      </c>
      <c r="H3394" s="189">
        <v>4.6125461254612545E-4</v>
      </c>
      <c r="I3394" s="189">
        <v>1.6605166051660517E-2</v>
      </c>
      <c r="J3394" s="188">
        <v>1</v>
      </c>
      <c r="K3394" s="190">
        <v>2168</v>
      </c>
      <c r="L3394" s="94"/>
      <c r="M3394" s="189" t="s">
        <v>143</v>
      </c>
      <c r="N3394" s="189" t="s">
        <v>143</v>
      </c>
      <c r="O3394" s="189">
        <v>0.51600000000000001</v>
      </c>
      <c r="P3394" s="189">
        <v>0.55800000000000005</v>
      </c>
      <c r="Q3394" s="189">
        <v>0.28100000000000003</v>
      </c>
      <c r="R3394" s="189">
        <v>0.32</v>
      </c>
      <c r="S3394" s="189">
        <v>4.2000000000000003E-2</v>
      </c>
      <c r="T3394" s="189">
        <v>6.0999999999999999E-2</v>
      </c>
      <c r="U3394" s="189">
        <v>4.0000000000000001E-3</v>
      </c>
      <c r="V3394" s="189">
        <v>1.0999999999999999E-2</v>
      </c>
      <c r="W3394" s="189">
        <v>7.5999999999999998E-2</v>
      </c>
      <c r="X3394" s="189">
        <v>0.1</v>
      </c>
      <c r="Y3394" s="189">
        <v>0</v>
      </c>
      <c r="Z3394" s="189">
        <v>3.0000000000000001E-3</v>
      </c>
      <c r="AA3394" s="189">
        <v>1.2E-2</v>
      </c>
      <c r="AB3394" s="189">
        <v>2.3E-2</v>
      </c>
    </row>
    <row r="3395" spans="1:28" x14ac:dyDescent="0.25">
      <c r="A3395" s="94" t="s">
        <v>4908</v>
      </c>
      <c r="B3395" s="189" t="s">
        <v>143</v>
      </c>
      <c r="C3395" s="189">
        <v>0.64568764568764569</v>
      </c>
      <c r="D3395" s="189">
        <v>0.21212121212121213</v>
      </c>
      <c r="E3395" s="189">
        <v>3.2634032634032632E-2</v>
      </c>
      <c r="F3395" s="189" t="s">
        <v>143</v>
      </c>
      <c r="G3395" s="189">
        <v>8.6247086247086241E-2</v>
      </c>
      <c r="H3395" s="189" t="s">
        <v>143</v>
      </c>
      <c r="I3395" s="189">
        <v>2.3310023310023312E-2</v>
      </c>
      <c r="J3395" s="188">
        <v>1</v>
      </c>
      <c r="K3395" s="190">
        <v>429</v>
      </c>
      <c r="L3395" s="94"/>
      <c r="M3395" s="189" t="s">
        <v>143</v>
      </c>
      <c r="N3395" s="189" t="s">
        <v>143</v>
      </c>
      <c r="O3395" s="189">
        <v>0.59899999999999998</v>
      </c>
      <c r="P3395" s="189">
        <v>0.68899999999999995</v>
      </c>
      <c r="Q3395" s="189">
        <v>0.17599999999999999</v>
      </c>
      <c r="R3395" s="189">
        <v>0.253</v>
      </c>
      <c r="S3395" s="189">
        <v>0.02</v>
      </c>
      <c r="T3395" s="189">
        <v>5.3999999999999999E-2</v>
      </c>
      <c r="U3395" s="189" t="s">
        <v>143</v>
      </c>
      <c r="V3395" s="189" t="s">
        <v>143</v>
      </c>
      <c r="W3395" s="189">
        <v>6.3E-2</v>
      </c>
      <c r="X3395" s="189">
        <v>0.11700000000000001</v>
      </c>
      <c r="Y3395" s="189" t="s">
        <v>143</v>
      </c>
      <c r="Z3395" s="189" t="s">
        <v>143</v>
      </c>
      <c r="AA3395" s="189">
        <v>1.2999999999999999E-2</v>
      </c>
      <c r="AB3395" s="189">
        <v>4.2000000000000003E-2</v>
      </c>
    </row>
    <row r="3396" spans="1:28" x14ac:dyDescent="0.25">
      <c r="A3396" s="94" t="s">
        <v>4909</v>
      </c>
      <c r="B3396" s="189">
        <v>5.7507443641003825E-2</v>
      </c>
      <c r="C3396" s="189">
        <v>0.3988940876222884</v>
      </c>
      <c r="D3396" s="189">
        <v>0.2341131433432582</v>
      </c>
      <c r="E3396" s="189">
        <v>9.2556358996171845E-2</v>
      </c>
      <c r="F3396" s="189">
        <v>1.1399404508719693E-2</v>
      </c>
      <c r="G3396" s="189">
        <v>0.17677584006805613</v>
      </c>
      <c r="H3396" s="189">
        <v>1.2760527435133986E-3</v>
      </c>
      <c r="I3396" s="189">
        <v>2.7477669076988516E-2</v>
      </c>
      <c r="J3396" s="188">
        <v>1</v>
      </c>
      <c r="K3396" s="190">
        <v>11755</v>
      </c>
      <c r="L3396" s="94"/>
      <c r="M3396" s="189">
        <v>5.2999999999999999E-2</v>
      </c>
      <c r="N3396" s="189">
        <v>6.2E-2</v>
      </c>
      <c r="O3396" s="189">
        <v>0.39</v>
      </c>
      <c r="P3396" s="189">
        <v>0.40799999999999997</v>
      </c>
      <c r="Q3396" s="189">
        <v>0.22700000000000001</v>
      </c>
      <c r="R3396" s="189">
        <v>0.24199999999999999</v>
      </c>
      <c r="S3396" s="189">
        <v>8.6999999999999994E-2</v>
      </c>
      <c r="T3396" s="189">
        <v>9.8000000000000004E-2</v>
      </c>
      <c r="U3396" s="189">
        <v>0.01</v>
      </c>
      <c r="V3396" s="189">
        <v>1.2999999999999999E-2</v>
      </c>
      <c r="W3396" s="189">
        <v>0.17</v>
      </c>
      <c r="X3396" s="189">
        <v>0.184</v>
      </c>
      <c r="Y3396" s="189">
        <v>1E-3</v>
      </c>
      <c r="Z3396" s="189">
        <v>2E-3</v>
      </c>
      <c r="AA3396" s="189">
        <v>2.5000000000000001E-2</v>
      </c>
      <c r="AB3396" s="189">
        <v>3.1E-2</v>
      </c>
    </row>
    <row r="3397" spans="1:28" x14ac:dyDescent="0.25">
      <c r="A3397" s="94" t="s">
        <v>4910</v>
      </c>
      <c r="B3397" s="189" t="s">
        <v>143</v>
      </c>
      <c r="C3397" s="189">
        <v>0.38461538461538464</v>
      </c>
      <c r="D3397" s="189">
        <v>0.27384615384615385</v>
      </c>
      <c r="E3397" s="189">
        <v>0.13846153846153847</v>
      </c>
      <c r="F3397" s="189" t="s">
        <v>143</v>
      </c>
      <c r="G3397" s="189">
        <v>0.18769230769230769</v>
      </c>
      <c r="H3397" s="189">
        <v>3.0769230769230769E-3</v>
      </c>
      <c r="I3397" s="189">
        <v>1.2307692307692308E-2</v>
      </c>
      <c r="J3397" s="188">
        <v>1</v>
      </c>
      <c r="K3397" s="190">
        <v>325</v>
      </c>
      <c r="L3397" s="94"/>
      <c r="M3397" s="189" t="s">
        <v>143</v>
      </c>
      <c r="N3397" s="189" t="s">
        <v>143</v>
      </c>
      <c r="O3397" s="189">
        <v>0.33300000000000002</v>
      </c>
      <c r="P3397" s="189">
        <v>0.439</v>
      </c>
      <c r="Q3397" s="189">
        <v>0.22800000000000001</v>
      </c>
      <c r="R3397" s="189">
        <v>0.32500000000000001</v>
      </c>
      <c r="S3397" s="189">
        <v>0.105</v>
      </c>
      <c r="T3397" s="189">
        <v>0.18</v>
      </c>
      <c r="U3397" s="189" t="s">
        <v>143</v>
      </c>
      <c r="V3397" s="189" t="s">
        <v>143</v>
      </c>
      <c r="W3397" s="189">
        <v>0.14899999999999999</v>
      </c>
      <c r="X3397" s="189">
        <v>0.23400000000000001</v>
      </c>
      <c r="Y3397" s="189">
        <v>1E-3</v>
      </c>
      <c r="Z3397" s="189">
        <v>1.7000000000000001E-2</v>
      </c>
      <c r="AA3397" s="189">
        <v>5.0000000000000001E-3</v>
      </c>
      <c r="AB3397" s="189">
        <v>3.1E-2</v>
      </c>
    </row>
    <row r="3398" spans="1:28" x14ac:dyDescent="0.25">
      <c r="A3398" s="94" t="s">
        <v>4911</v>
      </c>
      <c r="B3398" s="189" t="s">
        <v>143</v>
      </c>
      <c r="C3398" s="189">
        <v>0.14122137404580154</v>
      </c>
      <c r="D3398" s="189">
        <v>0.20229007633587787</v>
      </c>
      <c r="E3398" s="189">
        <v>7.6335877862595422E-2</v>
      </c>
      <c r="F3398" s="189">
        <v>2.6717557251908396E-2</v>
      </c>
      <c r="G3398" s="189">
        <v>0.48854961832061067</v>
      </c>
      <c r="H3398" s="189">
        <v>3.8167938931297708E-3</v>
      </c>
      <c r="I3398" s="189">
        <v>6.1068702290076333E-2</v>
      </c>
      <c r="J3398" s="188">
        <v>0.99999999999999989</v>
      </c>
      <c r="K3398" s="190">
        <v>262</v>
      </c>
      <c r="L3398" s="94"/>
      <c r="M3398" s="189" t="s">
        <v>143</v>
      </c>
      <c r="N3398" s="189" t="s">
        <v>143</v>
      </c>
      <c r="O3398" s="189">
        <v>0.104</v>
      </c>
      <c r="P3398" s="189">
        <v>0.189</v>
      </c>
      <c r="Q3398" s="189">
        <v>0.158</v>
      </c>
      <c r="R3398" s="189">
        <v>0.255</v>
      </c>
      <c r="S3398" s="189">
        <v>0.05</v>
      </c>
      <c r="T3398" s="189">
        <v>0.115</v>
      </c>
      <c r="U3398" s="189">
        <v>1.2999999999999999E-2</v>
      </c>
      <c r="V3398" s="189">
        <v>5.3999999999999999E-2</v>
      </c>
      <c r="W3398" s="189">
        <v>0.42899999999999999</v>
      </c>
      <c r="X3398" s="189">
        <v>0.54900000000000004</v>
      </c>
      <c r="Y3398" s="189">
        <v>1E-3</v>
      </c>
      <c r="Z3398" s="189">
        <v>2.1000000000000001E-2</v>
      </c>
      <c r="AA3398" s="189">
        <v>3.7999999999999999E-2</v>
      </c>
      <c r="AB3398" s="189">
        <v>9.7000000000000003E-2</v>
      </c>
    </row>
    <row r="3399" spans="1:28" x14ac:dyDescent="0.25">
      <c r="A3399" s="94" t="s">
        <v>4912</v>
      </c>
      <c r="B3399" s="189">
        <v>7.3714839961202719E-2</v>
      </c>
      <c r="C3399" s="189">
        <v>2.9097963142580021E-3</v>
      </c>
      <c r="D3399" s="189">
        <v>0.71096023278370513</v>
      </c>
      <c r="E3399" s="189">
        <v>0.20174587778855479</v>
      </c>
      <c r="F3399" s="189">
        <v>1.9398642095053346E-3</v>
      </c>
      <c r="G3399" s="189">
        <v>2.9097963142580021E-3</v>
      </c>
      <c r="H3399" s="189" t="s">
        <v>143</v>
      </c>
      <c r="I3399" s="189">
        <v>5.8195926285160042E-3</v>
      </c>
      <c r="J3399" s="188">
        <v>1</v>
      </c>
      <c r="K3399" s="190">
        <v>1031</v>
      </c>
      <c r="L3399" s="94"/>
      <c r="M3399" s="189">
        <v>5.8999999999999997E-2</v>
      </c>
      <c r="N3399" s="189">
        <v>9.0999999999999998E-2</v>
      </c>
      <c r="O3399" s="189">
        <v>1E-3</v>
      </c>
      <c r="P3399" s="189">
        <v>8.9999999999999993E-3</v>
      </c>
      <c r="Q3399" s="189">
        <v>0.68300000000000005</v>
      </c>
      <c r="R3399" s="189">
        <v>0.73799999999999999</v>
      </c>
      <c r="S3399" s="189">
        <v>0.17799999999999999</v>
      </c>
      <c r="T3399" s="189">
        <v>0.22700000000000001</v>
      </c>
      <c r="U3399" s="189">
        <v>1E-3</v>
      </c>
      <c r="V3399" s="189">
        <v>7.0000000000000001E-3</v>
      </c>
      <c r="W3399" s="189">
        <v>1E-3</v>
      </c>
      <c r="X3399" s="189">
        <v>8.9999999999999993E-3</v>
      </c>
      <c r="Y3399" s="189" t="s">
        <v>143</v>
      </c>
      <c r="Z3399" s="189" t="s">
        <v>143</v>
      </c>
      <c r="AA3399" s="189">
        <v>3.0000000000000001E-3</v>
      </c>
      <c r="AB3399" s="189">
        <v>1.2999999999999999E-2</v>
      </c>
    </row>
    <row r="3400" spans="1:28" x14ac:dyDescent="0.25">
      <c r="A3400" s="94" t="s">
        <v>4913</v>
      </c>
      <c r="B3400" s="189">
        <v>9.8730606488011283E-2</v>
      </c>
      <c r="C3400" s="189">
        <v>0.35543018335684062</v>
      </c>
      <c r="D3400" s="189">
        <v>0.21932299012693934</v>
      </c>
      <c r="E3400" s="189">
        <v>8.5331452750352615E-2</v>
      </c>
      <c r="F3400" s="189">
        <v>2.1156558533145273E-2</v>
      </c>
      <c r="G3400" s="189">
        <v>0.20169252468265161</v>
      </c>
      <c r="H3400" s="189">
        <v>3.526093088857546E-3</v>
      </c>
      <c r="I3400" s="189">
        <v>1.4809590973201692E-2</v>
      </c>
      <c r="J3400" s="188">
        <v>0.99999999999999989</v>
      </c>
      <c r="K3400" s="190">
        <v>1418</v>
      </c>
      <c r="L3400" s="94"/>
      <c r="M3400" s="189">
        <v>8.4000000000000005E-2</v>
      </c>
      <c r="N3400" s="189">
        <v>0.115</v>
      </c>
      <c r="O3400" s="189">
        <v>0.33100000000000002</v>
      </c>
      <c r="P3400" s="189">
        <v>0.38100000000000001</v>
      </c>
      <c r="Q3400" s="189">
        <v>0.19900000000000001</v>
      </c>
      <c r="R3400" s="189">
        <v>0.24199999999999999</v>
      </c>
      <c r="S3400" s="189">
        <v>7.1999999999999995E-2</v>
      </c>
      <c r="T3400" s="189">
        <v>0.10100000000000001</v>
      </c>
      <c r="U3400" s="189">
        <v>1.4999999999999999E-2</v>
      </c>
      <c r="V3400" s="189">
        <v>0.03</v>
      </c>
      <c r="W3400" s="189">
        <v>0.182</v>
      </c>
      <c r="X3400" s="189">
        <v>0.223</v>
      </c>
      <c r="Y3400" s="189">
        <v>2E-3</v>
      </c>
      <c r="Z3400" s="189">
        <v>8.0000000000000002E-3</v>
      </c>
      <c r="AA3400" s="189">
        <v>0.01</v>
      </c>
      <c r="AB3400" s="189">
        <v>2.3E-2</v>
      </c>
    </row>
    <row r="3401" spans="1:28" x14ac:dyDescent="0.25">
      <c r="A3401" s="94" t="s">
        <v>4914</v>
      </c>
      <c r="B3401" s="189">
        <v>0.31935290593169563</v>
      </c>
      <c r="C3401" s="189">
        <v>0.51348112642300781</v>
      </c>
      <c r="D3401" s="189">
        <v>6.5907729179149194E-2</v>
      </c>
      <c r="E3401" s="189">
        <v>3.2354703415218691E-2</v>
      </c>
      <c r="F3401" s="189">
        <v>1.1983223487118035E-3</v>
      </c>
      <c r="G3401" s="189">
        <v>4.3738765727980827E-2</v>
      </c>
      <c r="H3401" s="189">
        <v>5.9916117435590175E-4</v>
      </c>
      <c r="I3401" s="189">
        <v>2.3367285799880167E-2</v>
      </c>
      <c r="J3401" s="188">
        <v>1</v>
      </c>
      <c r="K3401" s="190">
        <v>1669</v>
      </c>
      <c r="L3401" s="94"/>
      <c r="M3401" s="189">
        <v>0.29699999999999999</v>
      </c>
      <c r="N3401" s="189">
        <v>0.34200000000000003</v>
      </c>
      <c r="O3401" s="189">
        <v>0.48899999999999999</v>
      </c>
      <c r="P3401" s="189">
        <v>0.53700000000000003</v>
      </c>
      <c r="Q3401" s="189">
        <v>5.5E-2</v>
      </c>
      <c r="R3401" s="189">
        <v>7.9000000000000001E-2</v>
      </c>
      <c r="S3401" s="189">
        <v>2.5000000000000001E-2</v>
      </c>
      <c r="T3401" s="189">
        <v>4.2000000000000003E-2</v>
      </c>
      <c r="U3401" s="189">
        <v>0</v>
      </c>
      <c r="V3401" s="189">
        <v>4.0000000000000001E-3</v>
      </c>
      <c r="W3401" s="189">
        <v>3.5000000000000003E-2</v>
      </c>
      <c r="X3401" s="189">
        <v>5.5E-2</v>
      </c>
      <c r="Y3401" s="189">
        <v>0</v>
      </c>
      <c r="Z3401" s="189">
        <v>3.0000000000000001E-3</v>
      </c>
      <c r="AA3401" s="189">
        <v>1.7000000000000001E-2</v>
      </c>
      <c r="AB3401" s="189">
        <v>3.2000000000000001E-2</v>
      </c>
    </row>
    <row r="3402" spans="1:28" x14ac:dyDescent="0.25">
      <c r="A3402" s="94" t="s">
        <v>4915</v>
      </c>
      <c r="B3402" s="189" t="s">
        <v>143</v>
      </c>
      <c r="C3402" s="189">
        <v>0.28457446808510639</v>
      </c>
      <c r="D3402" s="189">
        <v>0.31382978723404253</v>
      </c>
      <c r="E3402" s="189">
        <v>0.1276595744680851</v>
      </c>
      <c r="F3402" s="189">
        <v>1.5957446808510637E-2</v>
      </c>
      <c r="G3402" s="189">
        <v>0.23404255319148937</v>
      </c>
      <c r="H3402" s="189" t="s">
        <v>143</v>
      </c>
      <c r="I3402" s="189">
        <v>2.3936170212765957E-2</v>
      </c>
      <c r="J3402" s="188">
        <v>0.99999999999999989</v>
      </c>
      <c r="K3402" s="190">
        <v>376</v>
      </c>
      <c r="L3402" s="94"/>
      <c r="M3402" s="189" t="s">
        <v>143</v>
      </c>
      <c r="N3402" s="189" t="s">
        <v>143</v>
      </c>
      <c r="O3402" s="189">
        <v>0.24099999999999999</v>
      </c>
      <c r="P3402" s="189">
        <v>0.33200000000000002</v>
      </c>
      <c r="Q3402" s="189">
        <v>0.26900000000000002</v>
      </c>
      <c r="R3402" s="189">
        <v>0.36199999999999999</v>
      </c>
      <c r="S3402" s="189">
        <v>9.8000000000000004E-2</v>
      </c>
      <c r="T3402" s="189">
        <v>0.16500000000000001</v>
      </c>
      <c r="U3402" s="189">
        <v>7.0000000000000001E-3</v>
      </c>
      <c r="V3402" s="189">
        <v>3.4000000000000002E-2</v>
      </c>
      <c r="W3402" s="189">
        <v>0.19400000000000001</v>
      </c>
      <c r="X3402" s="189">
        <v>0.27900000000000003</v>
      </c>
      <c r="Y3402" s="189" t="s">
        <v>143</v>
      </c>
      <c r="Z3402" s="189" t="s">
        <v>143</v>
      </c>
      <c r="AA3402" s="189">
        <v>1.2999999999999999E-2</v>
      </c>
      <c r="AB3402" s="189">
        <v>4.4999999999999998E-2</v>
      </c>
    </row>
    <row r="3403" spans="1:28" x14ac:dyDescent="0.25">
      <c r="A3403" s="94" t="s">
        <v>4916</v>
      </c>
      <c r="B3403" s="189" t="s">
        <v>143</v>
      </c>
      <c r="C3403" s="189">
        <v>0.30909090909090908</v>
      </c>
      <c r="D3403" s="189">
        <v>0.20530303030303029</v>
      </c>
      <c r="E3403" s="189">
        <v>0.10909090909090909</v>
      </c>
      <c r="F3403" s="189">
        <v>1.0606060606060607E-2</v>
      </c>
      <c r="G3403" s="189">
        <v>0.32954545454545453</v>
      </c>
      <c r="H3403" s="189">
        <v>7.5757575757575758E-4</v>
      </c>
      <c r="I3403" s="189">
        <v>3.5606060606060606E-2</v>
      </c>
      <c r="J3403" s="188">
        <v>1</v>
      </c>
      <c r="K3403" s="190">
        <v>1320</v>
      </c>
      <c r="L3403" s="94"/>
      <c r="M3403" s="189" t="s">
        <v>143</v>
      </c>
      <c r="N3403" s="189" t="s">
        <v>143</v>
      </c>
      <c r="O3403" s="189">
        <v>0.28499999999999998</v>
      </c>
      <c r="P3403" s="189">
        <v>0.33500000000000002</v>
      </c>
      <c r="Q3403" s="189">
        <v>0.184</v>
      </c>
      <c r="R3403" s="189">
        <v>0.22800000000000001</v>
      </c>
      <c r="S3403" s="189">
        <v>9.2999999999999999E-2</v>
      </c>
      <c r="T3403" s="189">
        <v>0.127</v>
      </c>
      <c r="U3403" s="189">
        <v>6.0000000000000001E-3</v>
      </c>
      <c r="V3403" s="189">
        <v>1.7999999999999999E-2</v>
      </c>
      <c r="W3403" s="189">
        <v>0.30499999999999999</v>
      </c>
      <c r="X3403" s="189">
        <v>0.35499999999999998</v>
      </c>
      <c r="Y3403" s="189">
        <v>0</v>
      </c>
      <c r="Z3403" s="189">
        <v>4.0000000000000001E-3</v>
      </c>
      <c r="AA3403" s="189">
        <v>2.7E-2</v>
      </c>
      <c r="AB3403" s="189">
        <v>4.7E-2</v>
      </c>
    </row>
    <row r="3404" spans="1:28" x14ac:dyDescent="0.25">
      <c r="A3404" s="94" t="s">
        <v>4917</v>
      </c>
      <c r="B3404" s="189" t="s">
        <v>143</v>
      </c>
      <c r="C3404" s="189">
        <v>0.65223665223665228</v>
      </c>
      <c r="D3404" s="189">
        <v>0.21933621933621933</v>
      </c>
      <c r="E3404" s="189">
        <v>5.627705627705628E-2</v>
      </c>
      <c r="F3404" s="189">
        <v>7.215007215007215E-3</v>
      </c>
      <c r="G3404" s="189">
        <v>1.2987012987012988E-2</v>
      </c>
      <c r="H3404" s="189" t="s">
        <v>143</v>
      </c>
      <c r="I3404" s="189">
        <v>5.1948051948051951E-2</v>
      </c>
      <c r="J3404" s="188">
        <v>1</v>
      </c>
      <c r="K3404" s="190">
        <v>693</v>
      </c>
      <c r="L3404" s="94"/>
      <c r="M3404" s="189" t="s">
        <v>143</v>
      </c>
      <c r="N3404" s="189" t="s">
        <v>143</v>
      </c>
      <c r="O3404" s="189">
        <v>0.61599999999999999</v>
      </c>
      <c r="P3404" s="189">
        <v>0.68700000000000006</v>
      </c>
      <c r="Q3404" s="189">
        <v>0.19</v>
      </c>
      <c r="R3404" s="189">
        <v>0.252</v>
      </c>
      <c r="S3404" s="189">
        <v>4.1000000000000002E-2</v>
      </c>
      <c r="T3404" s="189">
        <v>7.5999999999999998E-2</v>
      </c>
      <c r="U3404" s="189">
        <v>3.0000000000000001E-3</v>
      </c>
      <c r="V3404" s="189">
        <v>1.7000000000000001E-2</v>
      </c>
      <c r="W3404" s="189">
        <v>7.0000000000000001E-3</v>
      </c>
      <c r="X3404" s="189">
        <v>2.4E-2</v>
      </c>
      <c r="Y3404" s="189" t="s">
        <v>143</v>
      </c>
      <c r="Z3404" s="189" t="s">
        <v>143</v>
      </c>
      <c r="AA3404" s="189">
        <v>3.7999999999999999E-2</v>
      </c>
      <c r="AB3404" s="189">
        <v>7.0999999999999994E-2</v>
      </c>
    </row>
    <row r="3405" spans="1:28" x14ac:dyDescent="0.25">
      <c r="A3405" s="94" t="s">
        <v>4918</v>
      </c>
      <c r="B3405" s="189" t="s">
        <v>143</v>
      </c>
      <c r="C3405" s="189">
        <v>0.30180180180180183</v>
      </c>
      <c r="D3405" s="189">
        <v>0.28828828828828829</v>
      </c>
      <c r="E3405" s="189">
        <v>0.11261261261261261</v>
      </c>
      <c r="F3405" s="189">
        <v>6.7567567567567571E-3</v>
      </c>
      <c r="G3405" s="189">
        <v>0.26351351351351349</v>
      </c>
      <c r="H3405" s="189" t="s">
        <v>143</v>
      </c>
      <c r="I3405" s="189">
        <v>2.7027027027027029E-2</v>
      </c>
      <c r="J3405" s="188">
        <v>1</v>
      </c>
      <c r="K3405" s="190">
        <v>444</v>
      </c>
      <c r="L3405" s="94"/>
      <c r="M3405" s="189" t="s">
        <v>143</v>
      </c>
      <c r="N3405" s="189" t="s">
        <v>143</v>
      </c>
      <c r="O3405" s="189">
        <v>0.26100000000000001</v>
      </c>
      <c r="P3405" s="189">
        <v>0.34599999999999997</v>
      </c>
      <c r="Q3405" s="189">
        <v>0.248</v>
      </c>
      <c r="R3405" s="189">
        <v>0.33200000000000002</v>
      </c>
      <c r="S3405" s="189">
        <v>8.5999999999999993E-2</v>
      </c>
      <c r="T3405" s="189">
        <v>0.14499999999999999</v>
      </c>
      <c r="U3405" s="189">
        <v>2E-3</v>
      </c>
      <c r="V3405" s="189">
        <v>0.02</v>
      </c>
      <c r="W3405" s="189">
        <v>0.22500000000000001</v>
      </c>
      <c r="X3405" s="189">
        <v>0.30599999999999999</v>
      </c>
      <c r="Y3405" s="189" t="s">
        <v>143</v>
      </c>
      <c r="Z3405" s="189" t="s">
        <v>143</v>
      </c>
      <c r="AA3405" s="189">
        <v>1.6E-2</v>
      </c>
      <c r="AB3405" s="189">
        <v>4.7E-2</v>
      </c>
    </row>
    <row r="3406" spans="1:28" x14ac:dyDescent="0.25">
      <c r="A3406" s="94" t="s">
        <v>4919</v>
      </c>
      <c r="B3406" s="189" t="s">
        <v>143</v>
      </c>
      <c r="C3406" s="189">
        <v>0.52218430034129693</v>
      </c>
      <c r="D3406" s="189">
        <v>0.11604095563139932</v>
      </c>
      <c r="E3406" s="189">
        <v>9.556313993174062E-2</v>
      </c>
      <c r="F3406" s="189">
        <v>6.4846416382252553E-2</v>
      </c>
      <c r="G3406" s="189">
        <v>0.17064846416382254</v>
      </c>
      <c r="H3406" s="189" t="s">
        <v>143</v>
      </c>
      <c r="I3406" s="189">
        <v>3.0716723549488054E-2</v>
      </c>
      <c r="J3406" s="188">
        <v>0.99999999999999989</v>
      </c>
      <c r="K3406" s="190">
        <v>293</v>
      </c>
      <c r="L3406" s="94"/>
      <c r="M3406" s="189" t="s">
        <v>143</v>
      </c>
      <c r="N3406" s="189" t="s">
        <v>143</v>
      </c>
      <c r="O3406" s="189">
        <v>0.46500000000000002</v>
      </c>
      <c r="P3406" s="189">
        <v>0.57899999999999996</v>
      </c>
      <c r="Q3406" s="189">
        <v>8.4000000000000005E-2</v>
      </c>
      <c r="R3406" s="189">
        <v>0.158</v>
      </c>
      <c r="S3406" s="189">
        <v>6.7000000000000004E-2</v>
      </c>
      <c r="T3406" s="189">
        <v>0.13500000000000001</v>
      </c>
      <c r="U3406" s="189">
        <v>4.2000000000000003E-2</v>
      </c>
      <c r="V3406" s="189">
        <v>9.9000000000000005E-2</v>
      </c>
      <c r="W3406" s="189">
        <v>0.13200000000000001</v>
      </c>
      <c r="X3406" s="189">
        <v>0.218</v>
      </c>
      <c r="Y3406" s="189" t="s">
        <v>143</v>
      </c>
      <c r="Z3406" s="189" t="s">
        <v>143</v>
      </c>
      <c r="AA3406" s="189">
        <v>1.6E-2</v>
      </c>
      <c r="AB3406" s="189">
        <v>5.7000000000000002E-2</v>
      </c>
    </row>
    <row r="3407" spans="1:28" x14ac:dyDescent="0.25">
      <c r="A3407" s="94" t="s">
        <v>4920</v>
      </c>
      <c r="B3407" s="189" t="s">
        <v>143</v>
      </c>
      <c r="C3407" s="189">
        <v>0.16569767441860464</v>
      </c>
      <c r="D3407" s="189">
        <v>0.27616279069767441</v>
      </c>
      <c r="E3407" s="189">
        <v>7.5581395348837205E-2</v>
      </c>
      <c r="F3407" s="189">
        <v>2.0348837209302327E-2</v>
      </c>
      <c r="G3407" s="189">
        <v>0.41569767441860467</v>
      </c>
      <c r="H3407" s="189" t="s">
        <v>143</v>
      </c>
      <c r="I3407" s="189">
        <v>4.6511627906976744E-2</v>
      </c>
      <c r="J3407" s="188">
        <v>1.0000000000000002</v>
      </c>
      <c r="K3407" s="190">
        <v>344</v>
      </c>
      <c r="L3407" s="94"/>
      <c r="M3407" s="189" t="s">
        <v>143</v>
      </c>
      <c r="N3407" s="189" t="s">
        <v>143</v>
      </c>
      <c r="O3407" s="189">
        <v>0.13</v>
      </c>
      <c r="P3407" s="189">
        <v>0.20899999999999999</v>
      </c>
      <c r="Q3407" s="189">
        <v>0.23200000000000001</v>
      </c>
      <c r="R3407" s="189">
        <v>0.32600000000000001</v>
      </c>
      <c r="S3407" s="189">
        <v>5.1999999999999998E-2</v>
      </c>
      <c r="T3407" s="189">
        <v>0.108</v>
      </c>
      <c r="U3407" s="189">
        <v>0.01</v>
      </c>
      <c r="V3407" s="189">
        <v>4.1000000000000002E-2</v>
      </c>
      <c r="W3407" s="189">
        <v>0.36499999999999999</v>
      </c>
      <c r="X3407" s="189">
        <v>0.46800000000000003</v>
      </c>
      <c r="Y3407" s="189" t="s">
        <v>143</v>
      </c>
      <c r="Z3407" s="189" t="s">
        <v>143</v>
      </c>
      <c r="AA3407" s="189">
        <v>2.9000000000000001E-2</v>
      </c>
      <c r="AB3407" s="189">
        <v>7.3999999999999996E-2</v>
      </c>
    </row>
    <row r="3408" spans="1:28" x14ac:dyDescent="0.25">
      <c r="A3408" s="94" t="s">
        <v>4921</v>
      </c>
      <c r="B3408" s="189" t="s">
        <v>143</v>
      </c>
      <c r="C3408" s="189">
        <v>0.51680911680911679</v>
      </c>
      <c r="D3408" s="189">
        <v>0.31168091168091167</v>
      </c>
      <c r="E3408" s="189">
        <v>9.8005698005698E-2</v>
      </c>
      <c r="F3408" s="189">
        <v>5.1282051282051282E-3</v>
      </c>
      <c r="G3408" s="189">
        <v>4.5014245014245016E-2</v>
      </c>
      <c r="H3408" s="189">
        <v>1.1396011396011395E-3</v>
      </c>
      <c r="I3408" s="189">
        <v>2.2222222222222223E-2</v>
      </c>
      <c r="J3408" s="188">
        <v>1</v>
      </c>
      <c r="K3408" s="190">
        <v>1755</v>
      </c>
      <c r="L3408" s="94"/>
      <c r="M3408" s="189" t="s">
        <v>143</v>
      </c>
      <c r="N3408" s="189" t="s">
        <v>143</v>
      </c>
      <c r="O3408" s="189">
        <v>0.49299999999999999</v>
      </c>
      <c r="P3408" s="189">
        <v>0.54</v>
      </c>
      <c r="Q3408" s="189">
        <v>0.28999999999999998</v>
      </c>
      <c r="R3408" s="189">
        <v>0.33400000000000002</v>
      </c>
      <c r="S3408" s="189">
        <v>8.5000000000000006E-2</v>
      </c>
      <c r="T3408" s="189">
        <v>0.113</v>
      </c>
      <c r="U3408" s="189">
        <v>3.0000000000000001E-3</v>
      </c>
      <c r="V3408" s="189">
        <v>0.01</v>
      </c>
      <c r="W3408" s="189">
        <v>3.5999999999999997E-2</v>
      </c>
      <c r="X3408" s="189">
        <v>5.6000000000000001E-2</v>
      </c>
      <c r="Y3408" s="189">
        <v>0</v>
      </c>
      <c r="Z3408" s="189">
        <v>4.0000000000000001E-3</v>
      </c>
      <c r="AA3408" s="189">
        <v>1.6E-2</v>
      </c>
      <c r="AB3408" s="189">
        <v>0.03</v>
      </c>
    </row>
    <row r="3409" spans="1:28" x14ac:dyDescent="0.25">
      <c r="A3409" s="94" t="s">
        <v>4922</v>
      </c>
      <c r="B3409" s="189" t="s">
        <v>143</v>
      </c>
      <c r="C3409" s="189">
        <v>0.64028776978417268</v>
      </c>
      <c r="D3409" s="189">
        <v>0.22302158273381295</v>
      </c>
      <c r="E3409" s="189">
        <v>6.4748201438848921E-2</v>
      </c>
      <c r="F3409" s="189" t="s">
        <v>143</v>
      </c>
      <c r="G3409" s="189">
        <v>4.6762589928057555E-2</v>
      </c>
      <c r="H3409" s="189" t="s">
        <v>143</v>
      </c>
      <c r="I3409" s="189">
        <v>2.5179856115107913E-2</v>
      </c>
      <c r="J3409" s="188">
        <v>1</v>
      </c>
      <c r="K3409" s="190">
        <v>278</v>
      </c>
      <c r="L3409" s="94"/>
      <c r="M3409" s="189" t="s">
        <v>143</v>
      </c>
      <c r="N3409" s="189" t="s">
        <v>143</v>
      </c>
      <c r="O3409" s="189">
        <v>0.58199999999999996</v>
      </c>
      <c r="P3409" s="189">
        <v>0.69399999999999995</v>
      </c>
      <c r="Q3409" s="189">
        <v>0.17799999999999999</v>
      </c>
      <c r="R3409" s="189">
        <v>0.27600000000000002</v>
      </c>
      <c r="S3409" s="189">
        <v>4.1000000000000002E-2</v>
      </c>
      <c r="T3409" s="189">
        <v>0.1</v>
      </c>
      <c r="U3409" s="189" t="s">
        <v>143</v>
      </c>
      <c r="V3409" s="189" t="s">
        <v>143</v>
      </c>
      <c r="W3409" s="189">
        <v>2.8000000000000001E-2</v>
      </c>
      <c r="X3409" s="189">
        <v>7.8E-2</v>
      </c>
      <c r="Y3409" s="189" t="s">
        <v>143</v>
      </c>
      <c r="Z3409" s="189" t="s">
        <v>143</v>
      </c>
      <c r="AA3409" s="189">
        <v>1.2E-2</v>
      </c>
      <c r="AB3409" s="189">
        <v>5.0999999999999997E-2</v>
      </c>
    </row>
    <row r="3410" spans="1:28" x14ac:dyDescent="0.25">
      <c r="A3410" s="94" t="s">
        <v>4923</v>
      </c>
      <c r="B3410" s="189">
        <v>6.1963952765692977E-2</v>
      </c>
      <c r="C3410" s="189">
        <v>0.38110627719080176</v>
      </c>
      <c r="D3410" s="189">
        <v>0.23666873834679925</v>
      </c>
      <c r="E3410" s="189">
        <v>8.6451211932877567E-2</v>
      </c>
      <c r="F3410" s="189">
        <v>1.7215661901802362E-2</v>
      </c>
      <c r="G3410" s="189">
        <v>0.17868241143567434</v>
      </c>
      <c r="H3410" s="189">
        <v>8.0795525170913613E-4</v>
      </c>
      <c r="I3410" s="189">
        <v>3.7103791174642638E-2</v>
      </c>
      <c r="J3410" s="188">
        <v>1</v>
      </c>
      <c r="K3410" s="190">
        <v>16090</v>
      </c>
      <c r="L3410" s="94"/>
      <c r="M3410" s="189">
        <v>5.8000000000000003E-2</v>
      </c>
      <c r="N3410" s="189">
        <v>6.6000000000000003E-2</v>
      </c>
      <c r="O3410" s="189">
        <v>0.374</v>
      </c>
      <c r="P3410" s="189">
        <v>0.38900000000000001</v>
      </c>
      <c r="Q3410" s="189">
        <v>0.23</v>
      </c>
      <c r="R3410" s="189">
        <v>0.24299999999999999</v>
      </c>
      <c r="S3410" s="189">
        <v>8.2000000000000003E-2</v>
      </c>
      <c r="T3410" s="189">
        <v>9.0999999999999998E-2</v>
      </c>
      <c r="U3410" s="189">
        <v>1.4999999999999999E-2</v>
      </c>
      <c r="V3410" s="189">
        <v>1.9E-2</v>
      </c>
      <c r="W3410" s="189">
        <v>0.17299999999999999</v>
      </c>
      <c r="X3410" s="189">
        <v>0.185</v>
      </c>
      <c r="Y3410" s="189">
        <v>0</v>
      </c>
      <c r="Z3410" s="189">
        <v>1E-3</v>
      </c>
      <c r="AA3410" s="189">
        <v>3.4000000000000002E-2</v>
      </c>
      <c r="AB3410" s="189">
        <v>0.04</v>
      </c>
    </row>
    <row r="3411" spans="1:28" x14ac:dyDescent="0.25">
      <c r="A3411" s="94" t="s">
        <v>4924</v>
      </c>
      <c r="B3411" s="189" t="s">
        <v>143</v>
      </c>
      <c r="C3411" s="189">
        <v>0.41125541125541126</v>
      </c>
      <c r="D3411" s="189">
        <v>0.27272727272727271</v>
      </c>
      <c r="E3411" s="189">
        <v>0.13419913419913421</v>
      </c>
      <c r="F3411" s="189">
        <v>4.329004329004329E-3</v>
      </c>
      <c r="G3411" s="189">
        <v>0.16017316017316016</v>
      </c>
      <c r="H3411" s="189">
        <v>2.1645021645021645E-3</v>
      </c>
      <c r="I3411" s="189">
        <v>1.5151515151515152E-2</v>
      </c>
      <c r="J3411" s="188">
        <v>0.99999999999999989</v>
      </c>
      <c r="K3411" s="190">
        <v>462</v>
      </c>
      <c r="L3411" s="94"/>
      <c r="M3411" s="189" t="s">
        <v>143</v>
      </c>
      <c r="N3411" s="189" t="s">
        <v>143</v>
      </c>
      <c r="O3411" s="189">
        <v>0.36699999999999999</v>
      </c>
      <c r="P3411" s="189">
        <v>0.45700000000000002</v>
      </c>
      <c r="Q3411" s="189">
        <v>0.23400000000000001</v>
      </c>
      <c r="R3411" s="189">
        <v>0.315</v>
      </c>
      <c r="S3411" s="189">
        <v>0.106</v>
      </c>
      <c r="T3411" s="189">
        <v>0.16800000000000001</v>
      </c>
      <c r="U3411" s="189">
        <v>1E-3</v>
      </c>
      <c r="V3411" s="189">
        <v>1.6E-2</v>
      </c>
      <c r="W3411" s="189">
        <v>0.13</v>
      </c>
      <c r="X3411" s="189">
        <v>0.19600000000000001</v>
      </c>
      <c r="Y3411" s="189">
        <v>0</v>
      </c>
      <c r="Z3411" s="189">
        <v>1.2E-2</v>
      </c>
      <c r="AA3411" s="189">
        <v>7.0000000000000001E-3</v>
      </c>
      <c r="AB3411" s="189">
        <v>3.1E-2</v>
      </c>
    </row>
    <row r="3412" spans="1:28" x14ac:dyDescent="0.25">
      <c r="A3412" s="94" t="s">
        <v>4925</v>
      </c>
      <c r="B3412" s="189" t="s">
        <v>143</v>
      </c>
      <c r="C3412" s="189">
        <v>0.14325068870523416</v>
      </c>
      <c r="D3412" s="189">
        <v>0.25068870523415976</v>
      </c>
      <c r="E3412" s="189">
        <v>6.8870523415977963E-2</v>
      </c>
      <c r="F3412" s="189">
        <v>1.928374655647383E-2</v>
      </c>
      <c r="G3412" s="189">
        <v>0.46280991735537191</v>
      </c>
      <c r="H3412" s="189">
        <v>2.7548209366391185E-3</v>
      </c>
      <c r="I3412" s="189">
        <v>5.2341597796143252E-2</v>
      </c>
      <c r="J3412" s="188">
        <v>1</v>
      </c>
      <c r="K3412" s="190">
        <v>363</v>
      </c>
      <c r="L3412" s="94"/>
      <c r="M3412" s="189" t="s">
        <v>143</v>
      </c>
      <c r="N3412" s="189" t="s">
        <v>143</v>
      </c>
      <c r="O3412" s="189">
        <v>0.111</v>
      </c>
      <c r="P3412" s="189">
        <v>0.183</v>
      </c>
      <c r="Q3412" s="189">
        <v>0.20899999999999999</v>
      </c>
      <c r="R3412" s="189">
        <v>0.29799999999999999</v>
      </c>
      <c r="S3412" s="189">
        <v>4.7E-2</v>
      </c>
      <c r="T3412" s="189">
        <v>0.1</v>
      </c>
      <c r="U3412" s="189">
        <v>8.9999999999999993E-3</v>
      </c>
      <c r="V3412" s="189">
        <v>3.9E-2</v>
      </c>
      <c r="W3412" s="189">
        <v>0.41199999999999998</v>
      </c>
      <c r="X3412" s="189">
        <v>0.51400000000000001</v>
      </c>
      <c r="Y3412" s="189">
        <v>0</v>
      </c>
      <c r="Z3412" s="189">
        <v>1.4999999999999999E-2</v>
      </c>
      <c r="AA3412" s="189">
        <v>3.4000000000000002E-2</v>
      </c>
      <c r="AB3412" s="189">
        <v>0.08</v>
      </c>
    </row>
    <row r="3413" spans="1:28" x14ac:dyDescent="0.25">
      <c r="A3413" s="94" t="s">
        <v>4926</v>
      </c>
      <c r="B3413" s="189">
        <v>0.35467015022860876</v>
      </c>
      <c r="C3413" s="189">
        <v>3.2658393207054214E-3</v>
      </c>
      <c r="D3413" s="189">
        <v>0.42390594382756369</v>
      </c>
      <c r="E3413" s="189">
        <v>0.20182887001959504</v>
      </c>
      <c r="F3413" s="189">
        <v>6.5316786414108428E-4</v>
      </c>
      <c r="G3413" s="189">
        <v>6.5316786414108428E-3</v>
      </c>
      <c r="H3413" s="189" t="s">
        <v>143</v>
      </c>
      <c r="I3413" s="189">
        <v>9.1443500979751791E-3</v>
      </c>
      <c r="J3413" s="188">
        <v>0.99999999999999989</v>
      </c>
      <c r="K3413" s="190">
        <v>1531</v>
      </c>
      <c r="L3413" s="94"/>
      <c r="M3413" s="189">
        <v>0.33100000000000002</v>
      </c>
      <c r="N3413" s="189">
        <v>0.379</v>
      </c>
      <c r="O3413" s="189">
        <v>1E-3</v>
      </c>
      <c r="P3413" s="189">
        <v>8.0000000000000002E-3</v>
      </c>
      <c r="Q3413" s="189">
        <v>0.39900000000000002</v>
      </c>
      <c r="R3413" s="189">
        <v>0.44900000000000001</v>
      </c>
      <c r="S3413" s="189">
        <v>0.182</v>
      </c>
      <c r="T3413" s="189">
        <v>0.223</v>
      </c>
      <c r="U3413" s="189">
        <v>0</v>
      </c>
      <c r="V3413" s="189">
        <v>4.0000000000000001E-3</v>
      </c>
      <c r="W3413" s="189">
        <v>4.0000000000000001E-3</v>
      </c>
      <c r="X3413" s="189">
        <v>1.2E-2</v>
      </c>
      <c r="Y3413" s="189" t="s">
        <v>143</v>
      </c>
      <c r="Z3413" s="189" t="s">
        <v>143</v>
      </c>
      <c r="AA3413" s="189">
        <v>5.0000000000000001E-3</v>
      </c>
      <c r="AB3413" s="189">
        <v>1.4999999999999999E-2</v>
      </c>
    </row>
    <row r="3414" spans="1:28" x14ac:dyDescent="0.25">
      <c r="A3414" s="94" t="s">
        <v>4927</v>
      </c>
      <c r="B3414" s="189">
        <v>0.1037037037037037</v>
      </c>
      <c r="C3414" s="189">
        <v>0.35456790123456788</v>
      </c>
      <c r="D3414" s="189">
        <v>0.18518518518518517</v>
      </c>
      <c r="E3414" s="189">
        <v>7.0123456790123453E-2</v>
      </c>
      <c r="F3414" s="189">
        <v>4.0987654320987651E-2</v>
      </c>
      <c r="G3414" s="189">
        <v>0.21135802469135803</v>
      </c>
      <c r="H3414" s="189" t="s">
        <v>143</v>
      </c>
      <c r="I3414" s="189">
        <v>3.4074074074074076E-2</v>
      </c>
      <c r="J3414" s="188">
        <v>0.99999999999999978</v>
      </c>
      <c r="K3414" s="190">
        <v>2025</v>
      </c>
      <c r="L3414" s="94"/>
      <c r="M3414" s="189">
        <v>9.0999999999999998E-2</v>
      </c>
      <c r="N3414" s="189">
        <v>0.11799999999999999</v>
      </c>
      <c r="O3414" s="189">
        <v>0.33400000000000002</v>
      </c>
      <c r="P3414" s="189">
        <v>0.376</v>
      </c>
      <c r="Q3414" s="189">
        <v>0.16900000000000001</v>
      </c>
      <c r="R3414" s="189">
        <v>0.20300000000000001</v>
      </c>
      <c r="S3414" s="189">
        <v>0.06</v>
      </c>
      <c r="T3414" s="189">
        <v>8.2000000000000003E-2</v>
      </c>
      <c r="U3414" s="189">
        <v>3.3000000000000002E-2</v>
      </c>
      <c r="V3414" s="189">
        <v>5.0999999999999997E-2</v>
      </c>
      <c r="W3414" s="189">
        <v>0.19400000000000001</v>
      </c>
      <c r="X3414" s="189">
        <v>0.23</v>
      </c>
      <c r="Y3414" s="189" t="s">
        <v>143</v>
      </c>
      <c r="Z3414" s="189" t="s">
        <v>143</v>
      </c>
      <c r="AA3414" s="189">
        <v>2.7E-2</v>
      </c>
      <c r="AB3414" s="189">
        <v>4.2999999999999997E-2</v>
      </c>
    </row>
    <row r="3415" spans="1:28" x14ac:dyDescent="0.25">
      <c r="A3415" s="94" t="s">
        <v>4928</v>
      </c>
      <c r="B3415" s="189">
        <v>0.29336437718277064</v>
      </c>
      <c r="C3415" s="189">
        <v>0.51843228560341481</v>
      </c>
      <c r="D3415" s="189">
        <v>7.8385719829258835E-2</v>
      </c>
      <c r="E3415" s="189">
        <v>2.7163368257663949E-2</v>
      </c>
      <c r="F3415" s="189">
        <v>1.9402405898331393E-3</v>
      </c>
      <c r="G3415" s="189">
        <v>4.1133100504462554E-2</v>
      </c>
      <c r="H3415" s="189">
        <v>1.1641443538998836E-3</v>
      </c>
      <c r="I3415" s="189">
        <v>3.8416763678696161E-2</v>
      </c>
      <c r="J3415" s="188">
        <v>0.99999999999999989</v>
      </c>
      <c r="K3415" s="190">
        <v>2577</v>
      </c>
      <c r="L3415" s="94"/>
      <c r="M3415" s="189">
        <v>0.27600000000000002</v>
      </c>
      <c r="N3415" s="189">
        <v>0.311</v>
      </c>
      <c r="O3415" s="189">
        <v>0.499</v>
      </c>
      <c r="P3415" s="189">
        <v>0.53800000000000003</v>
      </c>
      <c r="Q3415" s="189">
        <v>6.9000000000000006E-2</v>
      </c>
      <c r="R3415" s="189">
        <v>8.8999999999999996E-2</v>
      </c>
      <c r="S3415" s="189">
        <v>2.1999999999999999E-2</v>
      </c>
      <c r="T3415" s="189">
        <v>3.4000000000000002E-2</v>
      </c>
      <c r="U3415" s="189">
        <v>1E-3</v>
      </c>
      <c r="V3415" s="189">
        <v>5.0000000000000001E-3</v>
      </c>
      <c r="W3415" s="189">
        <v>3.4000000000000002E-2</v>
      </c>
      <c r="X3415" s="189">
        <v>0.05</v>
      </c>
      <c r="Y3415" s="189">
        <v>0</v>
      </c>
      <c r="Z3415" s="189">
        <v>3.0000000000000001E-3</v>
      </c>
      <c r="AA3415" s="189">
        <v>3.2000000000000001E-2</v>
      </c>
      <c r="AB3415" s="189">
        <v>4.7E-2</v>
      </c>
    </row>
    <row r="3416" spans="1:28" x14ac:dyDescent="0.25">
      <c r="A3416" s="94" t="s">
        <v>4929</v>
      </c>
      <c r="B3416" s="189" t="s">
        <v>143</v>
      </c>
      <c r="C3416" s="189">
        <v>0.28256513026052105</v>
      </c>
      <c r="D3416" s="189">
        <v>0.27054108216432865</v>
      </c>
      <c r="E3416" s="189">
        <v>0.20040080160320642</v>
      </c>
      <c r="F3416" s="189">
        <v>1.2024048096192385E-2</v>
      </c>
      <c r="G3416" s="189">
        <v>0.20641282565130262</v>
      </c>
      <c r="H3416" s="189" t="s">
        <v>143</v>
      </c>
      <c r="I3416" s="189">
        <v>2.8056112224448898E-2</v>
      </c>
      <c r="J3416" s="188">
        <v>1</v>
      </c>
      <c r="K3416" s="190">
        <v>499</v>
      </c>
      <c r="L3416" s="94"/>
      <c r="M3416" s="189" t="s">
        <v>143</v>
      </c>
      <c r="N3416" s="189" t="s">
        <v>143</v>
      </c>
      <c r="O3416" s="189">
        <v>0.245</v>
      </c>
      <c r="P3416" s="189">
        <v>0.32400000000000001</v>
      </c>
      <c r="Q3416" s="189">
        <v>0.23300000000000001</v>
      </c>
      <c r="R3416" s="189">
        <v>0.311</v>
      </c>
      <c r="S3416" s="189">
        <v>0.16800000000000001</v>
      </c>
      <c r="T3416" s="189">
        <v>0.23799999999999999</v>
      </c>
      <c r="U3416" s="189">
        <v>6.0000000000000001E-3</v>
      </c>
      <c r="V3416" s="189">
        <v>2.5999999999999999E-2</v>
      </c>
      <c r="W3416" s="189">
        <v>0.17299999999999999</v>
      </c>
      <c r="X3416" s="189">
        <v>0.24399999999999999</v>
      </c>
      <c r="Y3416" s="189" t="s">
        <v>143</v>
      </c>
      <c r="Z3416" s="189" t="s">
        <v>143</v>
      </c>
      <c r="AA3416" s="189">
        <v>1.7000000000000001E-2</v>
      </c>
      <c r="AB3416" s="189">
        <v>4.7E-2</v>
      </c>
    </row>
    <row r="3417" spans="1:28" x14ac:dyDescent="0.25">
      <c r="A3417" s="94" t="s">
        <v>4930</v>
      </c>
      <c r="B3417" s="189" t="s">
        <v>143</v>
      </c>
      <c r="C3417" s="189">
        <v>0.34478601567209161</v>
      </c>
      <c r="D3417" s="189">
        <v>0.2109704641350211</v>
      </c>
      <c r="E3417" s="189">
        <v>9.16214587100663E-2</v>
      </c>
      <c r="F3417" s="189">
        <v>1.9288728149487643E-2</v>
      </c>
      <c r="G3417" s="189">
        <v>0.30620855937311636</v>
      </c>
      <c r="H3417" s="189" t="s">
        <v>143</v>
      </c>
      <c r="I3417" s="189">
        <v>2.7124773960216998E-2</v>
      </c>
      <c r="J3417" s="188">
        <v>1</v>
      </c>
      <c r="K3417" s="190">
        <v>1659</v>
      </c>
      <c r="L3417" s="94"/>
      <c r="M3417" s="189" t="s">
        <v>143</v>
      </c>
      <c r="N3417" s="189" t="s">
        <v>143</v>
      </c>
      <c r="O3417" s="189">
        <v>0.32200000000000001</v>
      </c>
      <c r="P3417" s="189">
        <v>0.36799999999999999</v>
      </c>
      <c r="Q3417" s="189">
        <v>0.192</v>
      </c>
      <c r="R3417" s="189">
        <v>0.23100000000000001</v>
      </c>
      <c r="S3417" s="189">
        <v>7.9000000000000001E-2</v>
      </c>
      <c r="T3417" s="189">
        <v>0.106</v>
      </c>
      <c r="U3417" s="189">
        <v>1.4E-2</v>
      </c>
      <c r="V3417" s="189">
        <v>2.7E-2</v>
      </c>
      <c r="W3417" s="189">
        <v>0.28399999999999997</v>
      </c>
      <c r="X3417" s="189">
        <v>0.32900000000000001</v>
      </c>
      <c r="Y3417" s="189" t="s">
        <v>143</v>
      </c>
      <c r="Z3417" s="189" t="s">
        <v>143</v>
      </c>
      <c r="AA3417" s="189">
        <v>0.02</v>
      </c>
      <c r="AB3417" s="189">
        <v>3.5999999999999997E-2</v>
      </c>
    </row>
    <row r="3418" spans="1:28" x14ac:dyDescent="0.25">
      <c r="A3418" s="94" t="s">
        <v>4931</v>
      </c>
      <c r="B3418" s="189" t="s">
        <v>143</v>
      </c>
      <c r="C3418" s="189">
        <v>0.55526992287917742</v>
      </c>
      <c r="D3418" s="189">
        <v>0.30334190231362468</v>
      </c>
      <c r="E3418" s="189">
        <v>5.6555269922879174E-2</v>
      </c>
      <c r="F3418" s="189">
        <v>1.2853470437017994E-3</v>
      </c>
      <c r="G3418" s="189">
        <v>1.2853470437017995E-2</v>
      </c>
      <c r="H3418" s="189" t="s">
        <v>143</v>
      </c>
      <c r="I3418" s="189">
        <v>7.0694087403598976E-2</v>
      </c>
      <c r="J3418" s="188">
        <v>1</v>
      </c>
      <c r="K3418" s="190">
        <v>778</v>
      </c>
      <c r="L3418" s="94"/>
      <c r="M3418" s="189" t="s">
        <v>143</v>
      </c>
      <c r="N3418" s="189" t="s">
        <v>143</v>
      </c>
      <c r="O3418" s="189">
        <v>0.52</v>
      </c>
      <c r="P3418" s="189">
        <v>0.59</v>
      </c>
      <c r="Q3418" s="189">
        <v>0.27200000000000002</v>
      </c>
      <c r="R3418" s="189">
        <v>0.33700000000000002</v>
      </c>
      <c r="S3418" s="189">
        <v>4.2000000000000003E-2</v>
      </c>
      <c r="T3418" s="189">
        <v>7.4999999999999997E-2</v>
      </c>
      <c r="U3418" s="189">
        <v>0</v>
      </c>
      <c r="V3418" s="189">
        <v>7.0000000000000001E-3</v>
      </c>
      <c r="W3418" s="189">
        <v>7.0000000000000001E-3</v>
      </c>
      <c r="X3418" s="189">
        <v>2.3E-2</v>
      </c>
      <c r="Y3418" s="189" t="s">
        <v>143</v>
      </c>
      <c r="Z3418" s="189" t="s">
        <v>143</v>
      </c>
      <c r="AA3418" s="189">
        <v>5.5E-2</v>
      </c>
      <c r="AB3418" s="189">
        <v>9.0999999999999998E-2</v>
      </c>
    </row>
    <row r="3419" spans="1:28" x14ac:dyDescent="0.25">
      <c r="A3419" s="94" t="s">
        <v>4932</v>
      </c>
      <c r="B3419" s="189" t="s">
        <v>143</v>
      </c>
      <c r="C3419" s="189">
        <v>0.27157001414427157</v>
      </c>
      <c r="D3419" s="189">
        <v>0.33521923620933519</v>
      </c>
      <c r="E3419" s="189">
        <v>9.4766619519094764E-2</v>
      </c>
      <c r="F3419" s="189">
        <v>1.9801980198019802E-2</v>
      </c>
      <c r="G3419" s="189">
        <v>0.23903818953323905</v>
      </c>
      <c r="H3419" s="189" t="s">
        <v>143</v>
      </c>
      <c r="I3419" s="189">
        <v>3.9603960396039604E-2</v>
      </c>
      <c r="J3419" s="188">
        <v>1</v>
      </c>
      <c r="K3419" s="190">
        <v>707</v>
      </c>
      <c r="L3419" s="94"/>
      <c r="M3419" s="189" t="s">
        <v>143</v>
      </c>
      <c r="N3419" s="189" t="s">
        <v>143</v>
      </c>
      <c r="O3419" s="189">
        <v>0.24</v>
      </c>
      <c r="P3419" s="189">
        <v>0.30599999999999999</v>
      </c>
      <c r="Q3419" s="189">
        <v>0.30099999999999999</v>
      </c>
      <c r="R3419" s="189">
        <v>0.371</v>
      </c>
      <c r="S3419" s="189">
        <v>7.4999999999999997E-2</v>
      </c>
      <c r="T3419" s="189">
        <v>0.11899999999999999</v>
      </c>
      <c r="U3419" s="189">
        <v>1.2E-2</v>
      </c>
      <c r="V3419" s="189">
        <v>3.3000000000000002E-2</v>
      </c>
      <c r="W3419" s="189">
        <v>0.20899999999999999</v>
      </c>
      <c r="X3419" s="189">
        <v>0.27200000000000002</v>
      </c>
      <c r="Y3419" s="189" t="s">
        <v>143</v>
      </c>
      <c r="Z3419" s="189" t="s">
        <v>143</v>
      </c>
      <c r="AA3419" s="189">
        <v>2.8000000000000001E-2</v>
      </c>
      <c r="AB3419" s="189">
        <v>5.7000000000000002E-2</v>
      </c>
    </row>
    <row r="3420" spans="1:28" x14ac:dyDescent="0.25">
      <c r="A3420" s="94" t="s">
        <v>4933</v>
      </c>
      <c r="B3420" s="189" t="s">
        <v>143</v>
      </c>
      <c r="C3420" s="189">
        <v>0.4564102564102564</v>
      </c>
      <c r="D3420" s="189">
        <v>0.15384615384615385</v>
      </c>
      <c r="E3420" s="189">
        <v>6.6666666666666666E-2</v>
      </c>
      <c r="F3420" s="189">
        <v>9.7435897435897437E-2</v>
      </c>
      <c r="G3420" s="189">
        <v>0.20512820512820512</v>
      </c>
      <c r="H3420" s="189" t="s">
        <v>143</v>
      </c>
      <c r="I3420" s="189">
        <v>2.0512820512820513E-2</v>
      </c>
      <c r="J3420" s="188">
        <v>1</v>
      </c>
      <c r="K3420" s="190">
        <v>390</v>
      </c>
      <c r="L3420" s="94"/>
      <c r="M3420" s="189" t="s">
        <v>143</v>
      </c>
      <c r="N3420" s="189" t="s">
        <v>143</v>
      </c>
      <c r="O3420" s="189">
        <v>0.40799999999999997</v>
      </c>
      <c r="P3420" s="189">
        <v>0.50600000000000001</v>
      </c>
      <c r="Q3420" s="189">
        <v>0.121</v>
      </c>
      <c r="R3420" s="189">
        <v>0.193</v>
      </c>
      <c r="S3420" s="189">
        <v>4.5999999999999999E-2</v>
      </c>
      <c r="T3420" s="189">
        <v>9.6000000000000002E-2</v>
      </c>
      <c r="U3420" s="189">
        <v>7.1999999999999995E-2</v>
      </c>
      <c r="V3420" s="189">
        <v>0.13100000000000001</v>
      </c>
      <c r="W3420" s="189">
        <v>0.16800000000000001</v>
      </c>
      <c r="X3420" s="189">
        <v>0.248</v>
      </c>
      <c r="Y3420" s="189" t="s">
        <v>143</v>
      </c>
      <c r="Z3420" s="189" t="s">
        <v>143</v>
      </c>
      <c r="AA3420" s="189">
        <v>0.01</v>
      </c>
      <c r="AB3420" s="189">
        <v>0.04</v>
      </c>
    </row>
    <row r="3421" spans="1:28" x14ac:dyDescent="0.25">
      <c r="A3421" s="94" t="s">
        <v>4934</v>
      </c>
      <c r="B3421" s="189" t="s">
        <v>143</v>
      </c>
      <c r="C3421" s="189">
        <v>0.22309197651663404</v>
      </c>
      <c r="D3421" s="189">
        <v>0.23874755381604695</v>
      </c>
      <c r="E3421" s="189">
        <v>7.0450097847358117E-2</v>
      </c>
      <c r="F3421" s="189">
        <v>2.9354207436399216E-2</v>
      </c>
      <c r="G3421" s="189">
        <v>0.39921722113502933</v>
      </c>
      <c r="H3421" s="189">
        <v>1.9569471624266144E-3</v>
      </c>
      <c r="I3421" s="189">
        <v>3.7181996086105673E-2</v>
      </c>
      <c r="J3421" s="188">
        <v>1</v>
      </c>
      <c r="K3421" s="190">
        <v>511</v>
      </c>
      <c r="L3421" s="94"/>
      <c r="M3421" s="189" t="s">
        <v>143</v>
      </c>
      <c r="N3421" s="189" t="s">
        <v>143</v>
      </c>
      <c r="O3421" s="189">
        <v>0.189</v>
      </c>
      <c r="P3421" s="189">
        <v>0.26100000000000001</v>
      </c>
      <c r="Q3421" s="189">
        <v>0.20399999999999999</v>
      </c>
      <c r="R3421" s="189">
        <v>0.27800000000000002</v>
      </c>
      <c r="S3421" s="189">
        <v>5.0999999999999997E-2</v>
      </c>
      <c r="T3421" s="189">
        <v>9.6000000000000002E-2</v>
      </c>
      <c r="U3421" s="189">
        <v>1.7999999999999999E-2</v>
      </c>
      <c r="V3421" s="189">
        <v>4.8000000000000001E-2</v>
      </c>
      <c r="W3421" s="189">
        <v>0.35799999999999998</v>
      </c>
      <c r="X3421" s="189">
        <v>0.442</v>
      </c>
      <c r="Y3421" s="189">
        <v>0</v>
      </c>
      <c r="Z3421" s="189">
        <v>1.0999999999999999E-2</v>
      </c>
      <c r="AA3421" s="189">
        <v>2.4E-2</v>
      </c>
      <c r="AB3421" s="189">
        <v>5.7000000000000002E-2</v>
      </c>
    </row>
    <row r="3422" spans="1:28" x14ac:dyDescent="0.25">
      <c r="A3422" s="94" t="s">
        <v>4935</v>
      </c>
      <c r="B3422" s="189" t="s">
        <v>143</v>
      </c>
      <c r="C3422" s="189">
        <v>0.43042071197411003</v>
      </c>
      <c r="D3422" s="189">
        <v>0.34073046694405917</v>
      </c>
      <c r="E3422" s="189">
        <v>9.2001849283402687E-2</v>
      </c>
      <c r="F3422" s="189">
        <v>6.0101710587147483E-3</v>
      </c>
      <c r="G3422" s="189">
        <v>7.4433656957928807E-2</v>
      </c>
      <c r="H3422" s="189">
        <v>1.3869625520110957E-3</v>
      </c>
      <c r="I3422" s="189">
        <v>5.5016181229773461E-2</v>
      </c>
      <c r="J3422" s="188">
        <v>1</v>
      </c>
      <c r="K3422" s="190">
        <v>2163</v>
      </c>
      <c r="L3422" s="94"/>
      <c r="M3422" s="189" t="s">
        <v>143</v>
      </c>
      <c r="N3422" s="189" t="s">
        <v>143</v>
      </c>
      <c r="O3422" s="189">
        <v>0.41</v>
      </c>
      <c r="P3422" s="189">
        <v>0.45100000000000001</v>
      </c>
      <c r="Q3422" s="189">
        <v>0.32100000000000001</v>
      </c>
      <c r="R3422" s="189">
        <v>0.36099999999999999</v>
      </c>
      <c r="S3422" s="189">
        <v>8.1000000000000003E-2</v>
      </c>
      <c r="T3422" s="189">
        <v>0.105</v>
      </c>
      <c r="U3422" s="189">
        <v>4.0000000000000001E-3</v>
      </c>
      <c r="V3422" s="189">
        <v>0.01</v>
      </c>
      <c r="W3422" s="189">
        <v>6.4000000000000001E-2</v>
      </c>
      <c r="X3422" s="189">
        <v>8.5999999999999993E-2</v>
      </c>
      <c r="Y3422" s="189">
        <v>0</v>
      </c>
      <c r="Z3422" s="189">
        <v>4.0000000000000001E-3</v>
      </c>
      <c r="AA3422" s="189">
        <v>4.5999999999999999E-2</v>
      </c>
      <c r="AB3422" s="189">
        <v>6.5000000000000002E-2</v>
      </c>
    </row>
    <row r="3423" spans="1:28" x14ac:dyDescent="0.25">
      <c r="A3423" s="94" t="s">
        <v>4936</v>
      </c>
      <c r="B3423" s="189" t="s">
        <v>143</v>
      </c>
      <c r="C3423" s="189">
        <v>0.61374407582938384</v>
      </c>
      <c r="D3423" s="189">
        <v>0.26303317535545023</v>
      </c>
      <c r="E3423" s="189">
        <v>4.5023696682464455E-2</v>
      </c>
      <c r="F3423" s="189">
        <v>4.7393364928909956E-3</v>
      </c>
      <c r="G3423" s="189">
        <v>4.0284360189573459E-2</v>
      </c>
      <c r="H3423" s="189">
        <v>4.7393364928909956E-3</v>
      </c>
      <c r="I3423" s="189">
        <v>2.843601895734597E-2</v>
      </c>
      <c r="J3423" s="188">
        <v>1</v>
      </c>
      <c r="K3423" s="190">
        <v>422</v>
      </c>
      <c r="L3423" s="94"/>
      <c r="M3423" s="189" t="s">
        <v>143</v>
      </c>
      <c r="N3423" s="189" t="s">
        <v>143</v>
      </c>
      <c r="O3423" s="189">
        <v>0.56599999999999995</v>
      </c>
      <c r="P3423" s="189">
        <v>0.65900000000000003</v>
      </c>
      <c r="Q3423" s="189">
        <v>0.223</v>
      </c>
      <c r="R3423" s="189">
        <v>0.307</v>
      </c>
      <c r="S3423" s="189">
        <v>2.9000000000000001E-2</v>
      </c>
      <c r="T3423" s="189">
        <v>6.9000000000000006E-2</v>
      </c>
      <c r="U3423" s="189">
        <v>1E-3</v>
      </c>
      <c r="V3423" s="189">
        <v>1.7000000000000001E-2</v>
      </c>
      <c r="W3423" s="189">
        <v>2.5000000000000001E-2</v>
      </c>
      <c r="X3423" s="189">
        <v>6.4000000000000001E-2</v>
      </c>
      <c r="Y3423" s="189">
        <v>1E-3</v>
      </c>
      <c r="Z3423" s="189">
        <v>1.7000000000000001E-2</v>
      </c>
      <c r="AA3423" s="189">
        <v>1.6E-2</v>
      </c>
      <c r="AB3423" s="189">
        <v>4.9000000000000002E-2</v>
      </c>
    </row>
    <row r="3424" spans="1:28" x14ac:dyDescent="0.25">
      <c r="A3424" s="94" t="s">
        <v>4937</v>
      </c>
      <c r="B3424" s="189">
        <v>4.190022421524664E-2</v>
      </c>
      <c r="C3424" s="189">
        <v>0.39419843049327352</v>
      </c>
      <c r="D3424" s="189">
        <v>0.24887892376681614</v>
      </c>
      <c r="E3424" s="189">
        <v>7.7494394618834075E-2</v>
      </c>
      <c r="F3424" s="189">
        <v>9.809417040358745E-3</v>
      </c>
      <c r="G3424" s="189">
        <v>0.20011210762331838</v>
      </c>
      <c r="H3424" s="189">
        <v>2.382286995515695E-3</v>
      </c>
      <c r="I3424" s="189">
        <v>2.5224215246636771E-2</v>
      </c>
      <c r="J3424" s="188">
        <v>0.99999999999999989</v>
      </c>
      <c r="K3424" s="190">
        <v>7136</v>
      </c>
      <c r="L3424" s="94"/>
      <c r="M3424" s="189">
        <v>3.6999999999999998E-2</v>
      </c>
      <c r="N3424" s="189">
        <v>4.7E-2</v>
      </c>
      <c r="O3424" s="189">
        <v>0.38300000000000001</v>
      </c>
      <c r="P3424" s="189">
        <v>0.40600000000000003</v>
      </c>
      <c r="Q3424" s="189">
        <v>0.23899999999999999</v>
      </c>
      <c r="R3424" s="189">
        <v>0.25900000000000001</v>
      </c>
      <c r="S3424" s="189">
        <v>7.1999999999999995E-2</v>
      </c>
      <c r="T3424" s="189">
        <v>8.4000000000000005E-2</v>
      </c>
      <c r="U3424" s="189">
        <v>8.0000000000000002E-3</v>
      </c>
      <c r="V3424" s="189">
        <v>1.2E-2</v>
      </c>
      <c r="W3424" s="189">
        <v>0.191</v>
      </c>
      <c r="X3424" s="189">
        <v>0.21</v>
      </c>
      <c r="Y3424" s="189">
        <v>1E-3</v>
      </c>
      <c r="Z3424" s="189">
        <v>4.0000000000000001E-3</v>
      </c>
      <c r="AA3424" s="189">
        <v>2.1999999999999999E-2</v>
      </c>
      <c r="AB3424" s="189">
        <v>2.9000000000000001E-2</v>
      </c>
    </row>
    <row r="3425" spans="1:28" x14ac:dyDescent="0.25">
      <c r="A3425" s="94" t="s">
        <v>4938</v>
      </c>
      <c r="B3425" s="189" t="s">
        <v>143</v>
      </c>
      <c r="C3425" s="189">
        <v>0.31073446327683618</v>
      </c>
      <c r="D3425" s="189">
        <v>0.3672316384180791</v>
      </c>
      <c r="E3425" s="189">
        <v>8.4745762711864403E-2</v>
      </c>
      <c r="F3425" s="189">
        <v>5.6497175141242938E-3</v>
      </c>
      <c r="G3425" s="189">
        <v>0.22598870056497175</v>
      </c>
      <c r="H3425" s="189" t="s">
        <v>143</v>
      </c>
      <c r="I3425" s="189">
        <v>5.6497175141242938E-3</v>
      </c>
      <c r="J3425" s="188">
        <v>0.99999999999999989</v>
      </c>
      <c r="K3425" s="190">
        <v>177</v>
      </c>
      <c r="L3425" s="94"/>
      <c r="M3425" s="189" t="s">
        <v>143</v>
      </c>
      <c r="N3425" s="189" t="s">
        <v>143</v>
      </c>
      <c r="O3425" s="189">
        <v>0.247</v>
      </c>
      <c r="P3425" s="189">
        <v>0.38200000000000001</v>
      </c>
      <c r="Q3425" s="189">
        <v>0.3</v>
      </c>
      <c r="R3425" s="189">
        <v>0.44</v>
      </c>
      <c r="S3425" s="189">
        <v>5.1999999999999998E-2</v>
      </c>
      <c r="T3425" s="189">
        <v>0.13500000000000001</v>
      </c>
      <c r="U3425" s="189">
        <v>1E-3</v>
      </c>
      <c r="V3425" s="189">
        <v>3.1E-2</v>
      </c>
      <c r="W3425" s="189">
        <v>0.17100000000000001</v>
      </c>
      <c r="X3425" s="189">
        <v>0.29299999999999998</v>
      </c>
      <c r="Y3425" s="189" t="s">
        <v>143</v>
      </c>
      <c r="Z3425" s="189" t="s">
        <v>143</v>
      </c>
      <c r="AA3425" s="189">
        <v>1E-3</v>
      </c>
      <c r="AB3425" s="189">
        <v>3.1E-2</v>
      </c>
    </row>
    <row r="3426" spans="1:28" x14ac:dyDescent="0.25">
      <c r="A3426" s="94" t="s">
        <v>4939</v>
      </c>
      <c r="B3426" s="189" t="s">
        <v>143</v>
      </c>
      <c r="C3426" s="189">
        <v>0.1476510067114094</v>
      </c>
      <c r="D3426" s="189">
        <v>0.22818791946308725</v>
      </c>
      <c r="E3426" s="189">
        <v>4.0268456375838924E-2</v>
      </c>
      <c r="F3426" s="189">
        <v>6.7114093959731542E-3</v>
      </c>
      <c r="G3426" s="189">
        <v>0.52348993288590606</v>
      </c>
      <c r="H3426" s="189">
        <v>6.7114093959731542E-3</v>
      </c>
      <c r="I3426" s="189">
        <v>4.6979865771812082E-2</v>
      </c>
      <c r="J3426" s="188">
        <v>1</v>
      </c>
      <c r="K3426" s="190">
        <v>149</v>
      </c>
      <c r="L3426" s="94"/>
      <c r="M3426" s="189" t="s">
        <v>143</v>
      </c>
      <c r="N3426" s="189" t="s">
        <v>143</v>
      </c>
      <c r="O3426" s="189">
        <v>0.1</v>
      </c>
      <c r="P3426" s="189">
        <v>0.21299999999999999</v>
      </c>
      <c r="Q3426" s="189">
        <v>0.16800000000000001</v>
      </c>
      <c r="R3426" s="189">
        <v>0.30199999999999999</v>
      </c>
      <c r="S3426" s="189">
        <v>1.9E-2</v>
      </c>
      <c r="T3426" s="189">
        <v>8.5000000000000006E-2</v>
      </c>
      <c r="U3426" s="189">
        <v>1E-3</v>
      </c>
      <c r="V3426" s="189">
        <v>3.6999999999999998E-2</v>
      </c>
      <c r="W3426" s="189">
        <v>0.44400000000000001</v>
      </c>
      <c r="X3426" s="189">
        <v>0.60199999999999998</v>
      </c>
      <c r="Y3426" s="189">
        <v>1E-3</v>
      </c>
      <c r="Z3426" s="189">
        <v>3.6999999999999998E-2</v>
      </c>
      <c r="AA3426" s="189">
        <v>2.3E-2</v>
      </c>
      <c r="AB3426" s="189">
        <v>9.4E-2</v>
      </c>
    </row>
    <row r="3427" spans="1:28" x14ac:dyDescent="0.25">
      <c r="A3427" s="94" t="s">
        <v>4940</v>
      </c>
      <c r="B3427" s="189">
        <v>1.6042780748663103E-2</v>
      </c>
      <c r="C3427" s="189" t="s">
        <v>143</v>
      </c>
      <c r="D3427" s="189">
        <v>0.6470588235294118</v>
      </c>
      <c r="E3427" s="189">
        <v>0.31372549019607843</v>
      </c>
      <c r="F3427" s="189" t="s">
        <v>143</v>
      </c>
      <c r="G3427" s="189">
        <v>1.06951871657754E-2</v>
      </c>
      <c r="H3427" s="189" t="s">
        <v>143</v>
      </c>
      <c r="I3427" s="189">
        <v>1.2477718360071301E-2</v>
      </c>
      <c r="J3427" s="188">
        <v>1</v>
      </c>
      <c r="K3427" s="190">
        <v>561</v>
      </c>
      <c r="L3427" s="94"/>
      <c r="M3427" s="189">
        <v>8.0000000000000002E-3</v>
      </c>
      <c r="N3427" s="189">
        <v>0.03</v>
      </c>
      <c r="O3427" s="189" t="s">
        <v>143</v>
      </c>
      <c r="P3427" s="189" t="s">
        <v>143</v>
      </c>
      <c r="Q3427" s="189">
        <v>0.60699999999999998</v>
      </c>
      <c r="R3427" s="189">
        <v>0.68500000000000005</v>
      </c>
      <c r="S3427" s="189">
        <v>0.27700000000000002</v>
      </c>
      <c r="T3427" s="189">
        <v>0.35299999999999998</v>
      </c>
      <c r="U3427" s="189" t="s">
        <v>143</v>
      </c>
      <c r="V3427" s="189" t="s">
        <v>143</v>
      </c>
      <c r="W3427" s="189">
        <v>5.0000000000000001E-3</v>
      </c>
      <c r="X3427" s="189">
        <v>2.3E-2</v>
      </c>
      <c r="Y3427" s="189" t="s">
        <v>143</v>
      </c>
      <c r="Z3427" s="189" t="s">
        <v>143</v>
      </c>
      <c r="AA3427" s="189">
        <v>6.0000000000000001E-3</v>
      </c>
      <c r="AB3427" s="189">
        <v>2.5999999999999999E-2</v>
      </c>
    </row>
    <row r="3428" spans="1:28" x14ac:dyDescent="0.25">
      <c r="A3428" s="94" t="s">
        <v>4941</v>
      </c>
      <c r="B3428" s="189">
        <v>7.5032341526520052E-2</v>
      </c>
      <c r="C3428" s="189">
        <v>0.34282018111254853</v>
      </c>
      <c r="D3428" s="189">
        <v>0.25485122897800777</v>
      </c>
      <c r="E3428" s="189">
        <v>5.0452781371280724E-2</v>
      </c>
      <c r="F3428" s="189">
        <v>1.034928848641656E-2</v>
      </c>
      <c r="G3428" s="189">
        <v>0.24838292367399742</v>
      </c>
      <c r="H3428" s="189">
        <v>2.5873221216041399E-3</v>
      </c>
      <c r="I3428" s="189">
        <v>1.5523932729624839E-2</v>
      </c>
      <c r="J3428" s="188">
        <v>1.0000000000000002</v>
      </c>
      <c r="K3428" s="190">
        <v>773</v>
      </c>
      <c r="L3428" s="94"/>
      <c r="M3428" s="189">
        <v>5.8000000000000003E-2</v>
      </c>
      <c r="N3428" s="189">
        <v>9.6000000000000002E-2</v>
      </c>
      <c r="O3428" s="189">
        <v>0.31</v>
      </c>
      <c r="P3428" s="189">
        <v>0.377</v>
      </c>
      <c r="Q3428" s="189">
        <v>0.22500000000000001</v>
      </c>
      <c r="R3428" s="189">
        <v>0.28699999999999998</v>
      </c>
      <c r="S3428" s="189">
        <v>3.6999999999999998E-2</v>
      </c>
      <c r="T3428" s="189">
        <v>6.8000000000000005E-2</v>
      </c>
      <c r="U3428" s="189">
        <v>5.0000000000000001E-3</v>
      </c>
      <c r="V3428" s="189">
        <v>0.02</v>
      </c>
      <c r="W3428" s="189">
        <v>0.219</v>
      </c>
      <c r="X3428" s="189">
        <v>0.28000000000000003</v>
      </c>
      <c r="Y3428" s="189">
        <v>1E-3</v>
      </c>
      <c r="Z3428" s="189">
        <v>8.9999999999999993E-3</v>
      </c>
      <c r="AA3428" s="189">
        <v>8.9999999999999993E-3</v>
      </c>
      <c r="AB3428" s="189">
        <v>2.7E-2</v>
      </c>
    </row>
    <row r="3429" spans="1:28" x14ac:dyDescent="0.25">
      <c r="A3429" s="94" t="s">
        <v>4942</v>
      </c>
      <c r="B3429" s="189">
        <v>0.21066433566433568</v>
      </c>
      <c r="C3429" s="189">
        <v>0.56468531468531469</v>
      </c>
      <c r="D3429" s="189">
        <v>9.6153846153846159E-2</v>
      </c>
      <c r="E3429" s="189">
        <v>4.0209790209790208E-2</v>
      </c>
      <c r="F3429" s="189" t="s">
        <v>143</v>
      </c>
      <c r="G3429" s="189">
        <v>4.9825174825174824E-2</v>
      </c>
      <c r="H3429" s="189">
        <v>2.6223776223776225E-3</v>
      </c>
      <c r="I3429" s="189">
        <v>3.583916083916084E-2</v>
      </c>
      <c r="J3429" s="188">
        <v>1</v>
      </c>
      <c r="K3429" s="190">
        <v>1144</v>
      </c>
      <c r="L3429" s="94"/>
      <c r="M3429" s="189">
        <v>0.188</v>
      </c>
      <c r="N3429" s="189">
        <v>0.23499999999999999</v>
      </c>
      <c r="O3429" s="189">
        <v>0.53600000000000003</v>
      </c>
      <c r="P3429" s="189">
        <v>0.59299999999999997</v>
      </c>
      <c r="Q3429" s="189">
        <v>0.08</v>
      </c>
      <c r="R3429" s="189">
        <v>0.115</v>
      </c>
      <c r="S3429" s="189">
        <v>0.03</v>
      </c>
      <c r="T3429" s="189">
        <v>5.2999999999999999E-2</v>
      </c>
      <c r="U3429" s="189" t="s">
        <v>143</v>
      </c>
      <c r="V3429" s="189" t="s">
        <v>143</v>
      </c>
      <c r="W3429" s="189">
        <v>3.9E-2</v>
      </c>
      <c r="X3429" s="189">
        <v>6.4000000000000001E-2</v>
      </c>
      <c r="Y3429" s="189">
        <v>1E-3</v>
      </c>
      <c r="Z3429" s="189">
        <v>8.0000000000000002E-3</v>
      </c>
      <c r="AA3429" s="189">
        <v>2.7E-2</v>
      </c>
      <c r="AB3429" s="189">
        <v>4.8000000000000001E-2</v>
      </c>
    </row>
    <row r="3430" spans="1:28" x14ac:dyDescent="0.25">
      <c r="A3430" s="94" t="s">
        <v>4943</v>
      </c>
      <c r="B3430" s="189" t="s">
        <v>143</v>
      </c>
      <c r="C3430" s="189">
        <v>0.24731182795698925</v>
      </c>
      <c r="D3430" s="189">
        <v>0.33870967741935482</v>
      </c>
      <c r="E3430" s="189">
        <v>0.13440860215053763</v>
      </c>
      <c r="F3430" s="189">
        <v>5.3763440860215058E-3</v>
      </c>
      <c r="G3430" s="189">
        <v>0.25806451612903225</v>
      </c>
      <c r="H3430" s="189">
        <v>5.3763440860215058E-3</v>
      </c>
      <c r="I3430" s="189">
        <v>1.0752688172043012E-2</v>
      </c>
      <c r="J3430" s="188">
        <v>0.99999999999999989</v>
      </c>
      <c r="K3430" s="190">
        <v>186</v>
      </c>
      <c r="L3430" s="94"/>
      <c r="M3430" s="189" t="s">
        <v>143</v>
      </c>
      <c r="N3430" s="189" t="s">
        <v>143</v>
      </c>
      <c r="O3430" s="189">
        <v>0.191</v>
      </c>
      <c r="P3430" s="189">
        <v>0.314</v>
      </c>
      <c r="Q3430" s="189">
        <v>0.27500000000000002</v>
      </c>
      <c r="R3430" s="189">
        <v>0.40899999999999997</v>
      </c>
      <c r="S3430" s="189">
        <v>9.2999999999999999E-2</v>
      </c>
      <c r="T3430" s="189">
        <v>0.191</v>
      </c>
      <c r="U3430" s="189">
        <v>1E-3</v>
      </c>
      <c r="V3430" s="189">
        <v>0.03</v>
      </c>
      <c r="W3430" s="189">
        <v>0.20100000000000001</v>
      </c>
      <c r="X3430" s="189">
        <v>0.32500000000000001</v>
      </c>
      <c r="Y3430" s="189">
        <v>1E-3</v>
      </c>
      <c r="Z3430" s="189">
        <v>0.03</v>
      </c>
      <c r="AA3430" s="189">
        <v>3.0000000000000001E-3</v>
      </c>
      <c r="AB3430" s="189">
        <v>3.7999999999999999E-2</v>
      </c>
    </row>
    <row r="3431" spans="1:28" x14ac:dyDescent="0.25">
      <c r="A3431" s="94" t="s">
        <v>4944</v>
      </c>
      <c r="B3431" s="189" t="s">
        <v>143</v>
      </c>
      <c r="C3431" s="189">
        <v>0.25677267373380447</v>
      </c>
      <c r="D3431" s="189">
        <v>0.24852767962308597</v>
      </c>
      <c r="E3431" s="189">
        <v>0.11189634864546526</v>
      </c>
      <c r="F3431" s="189">
        <v>1.5312131919905771E-2</v>
      </c>
      <c r="G3431" s="189">
        <v>0.33451118963486454</v>
      </c>
      <c r="H3431" s="189">
        <v>4.7114252061248524E-3</v>
      </c>
      <c r="I3431" s="189">
        <v>2.8268551236749116E-2</v>
      </c>
      <c r="J3431" s="188">
        <v>1</v>
      </c>
      <c r="K3431" s="190">
        <v>849</v>
      </c>
      <c r="L3431" s="94"/>
      <c r="M3431" s="189" t="s">
        <v>143</v>
      </c>
      <c r="N3431" s="189" t="s">
        <v>143</v>
      </c>
      <c r="O3431" s="189">
        <v>0.22900000000000001</v>
      </c>
      <c r="P3431" s="189">
        <v>0.28699999999999998</v>
      </c>
      <c r="Q3431" s="189">
        <v>0.221</v>
      </c>
      <c r="R3431" s="189">
        <v>0.27900000000000003</v>
      </c>
      <c r="S3431" s="189">
        <v>9.1999999999999998E-2</v>
      </c>
      <c r="T3431" s="189">
        <v>0.13500000000000001</v>
      </c>
      <c r="U3431" s="189">
        <v>8.9999999999999993E-3</v>
      </c>
      <c r="V3431" s="189">
        <v>2.5999999999999999E-2</v>
      </c>
      <c r="W3431" s="189">
        <v>0.30399999999999999</v>
      </c>
      <c r="X3431" s="189">
        <v>0.36699999999999999</v>
      </c>
      <c r="Y3431" s="189">
        <v>2E-3</v>
      </c>
      <c r="Z3431" s="189">
        <v>1.2E-2</v>
      </c>
      <c r="AA3431" s="189">
        <v>1.9E-2</v>
      </c>
      <c r="AB3431" s="189">
        <v>4.2000000000000003E-2</v>
      </c>
    </row>
    <row r="3432" spans="1:28" x14ac:dyDescent="0.25">
      <c r="A3432" s="94" t="s">
        <v>4945</v>
      </c>
      <c r="B3432" s="189" t="s">
        <v>143</v>
      </c>
      <c r="C3432" s="189">
        <v>0.66666666666666663</v>
      </c>
      <c r="D3432" s="189">
        <v>0.25333333333333335</v>
      </c>
      <c r="E3432" s="189">
        <v>2.2222222222222223E-2</v>
      </c>
      <c r="F3432" s="189">
        <v>1.3333333333333334E-2</v>
      </c>
      <c r="G3432" s="189">
        <v>1.3333333333333334E-2</v>
      </c>
      <c r="H3432" s="189" t="s">
        <v>143</v>
      </c>
      <c r="I3432" s="189">
        <v>3.111111111111111E-2</v>
      </c>
      <c r="J3432" s="188">
        <v>0.99999999999999989</v>
      </c>
      <c r="K3432" s="190">
        <v>225</v>
      </c>
      <c r="L3432" s="94"/>
      <c r="M3432" s="189" t="s">
        <v>143</v>
      </c>
      <c r="N3432" s="189" t="s">
        <v>143</v>
      </c>
      <c r="O3432" s="189">
        <v>0.60299999999999998</v>
      </c>
      <c r="P3432" s="189">
        <v>0.72499999999999998</v>
      </c>
      <c r="Q3432" s="189">
        <v>0.20100000000000001</v>
      </c>
      <c r="R3432" s="189">
        <v>0.314</v>
      </c>
      <c r="S3432" s="189">
        <v>0.01</v>
      </c>
      <c r="T3432" s="189">
        <v>5.0999999999999997E-2</v>
      </c>
      <c r="U3432" s="189">
        <v>5.0000000000000001E-3</v>
      </c>
      <c r="V3432" s="189">
        <v>3.7999999999999999E-2</v>
      </c>
      <c r="W3432" s="189">
        <v>5.0000000000000001E-3</v>
      </c>
      <c r="X3432" s="189">
        <v>3.7999999999999999E-2</v>
      </c>
      <c r="Y3432" s="189" t="s">
        <v>143</v>
      </c>
      <c r="Z3432" s="189" t="s">
        <v>143</v>
      </c>
      <c r="AA3432" s="189">
        <v>1.4999999999999999E-2</v>
      </c>
      <c r="AB3432" s="189">
        <v>6.3E-2</v>
      </c>
    </row>
    <row r="3433" spans="1:28" x14ac:dyDescent="0.25">
      <c r="A3433" s="94" t="s">
        <v>4946</v>
      </c>
      <c r="B3433" s="189" t="s">
        <v>143</v>
      </c>
      <c r="C3433" s="189">
        <v>0.27758007117437722</v>
      </c>
      <c r="D3433" s="189">
        <v>0.31316725978647686</v>
      </c>
      <c r="E3433" s="189">
        <v>0.12811387900355872</v>
      </c>
      <c r="F3433" s="189">
        <v>1.7793594306049824E-2</v>
      </c>
      <c r="G3433" s="189">
        <v>0.23487544483985764</v>
      </c>
      <c r="H3433" s="189" t="s">
        <v>143</v>
      </c>
      <c r="I3433" s="189">
        <v>2.8469750889679714E-2</v>
      </c>
      <c r="J3433" s="188">
        <v>1</v>
      </c>
      <c r="K3433" s="190">
        <v>281</v>
      </c>
      <c r="L3433" s="94"/>
      <c r="M3433" s="189" t="s">
        <v>143</v>
      </c>
      <c r="N3433" s="189" t="s">
        <v>143</v>
      </c>
      <c r="O3433" s="189">
        <v>0.22800000000000001</v>
      </c>
      <c r="P3433" s="189">
        <v>0.33300000000000002</v>
      </c>
      <c r="Q3433" s="189">
        <v>0.26200000000000001</v>
      </c>
      <c r="R3433" s="189">
        <v>0.37</v>
      </c>
      <c r="S3433" s="189">
        <v>9.4E-2</v>
      </c>
      <c r="T3433" s="189">
        <v>0.17199999999999999</v>
      </c>
      <c r="U3433" s="189">
        <v>8.0000000000000002E-3</v>
      </c>
      <c r="V3433" s="189">
        <v>4.1000000000000002E-2</v>
      </c>
      <c r="W3433" s="189">
        <v>0.189</v>
      </c>
      <c r="X3433" s="189">
        <v>0.28799999999999998</v>
      </c>
      <c r="Y3433" s="189" t="s">
        <v>143</v>
      </c>
      <c r="Z3433" s="189" t="s">
        <v>143</v>
      </c>
      <c r="AA3433" s="189">
        <v>1.4E-2</v>
      </c>
      <c r="AB3433" s="189">
        <v>5.5E-2</v>
      </c>
    </row>
    <row r="3434" spans="1:28" x14ac:dyDescent="0.25">
      <c r="A3434" s="94" t="s">
        <v>4947</v>
      </c>
      <c r="B3434" s="189" t="s">
        <v>143</v>
      </c>
      <c r="C3434" s="189">
        <v>0.52760736196319014</v>
      </c>
      <c r="D3434" s="189">
        <v>0.12883435582822086</v>
      </c>
      <c r="E3434" s="189">
        <v>4.2944785276073622E-2</v>
      </c>
      <c r="F3434" s="189">
        <v>6.1349693251533742E-2</v>
      </c>
      <c r="G3434" s="189">
        <v>0.22699386503067484</v>
      </c>
      <c r="H3434" s="189" t="s">
        <v>143</v>
      </c>
      <c r="I3434" s="189">
        <v>1.2269938650306749E-2</v>
      </c>
      <c r="J3434" s="188">
        <v>1</v>
      </c>
      <c r="K3434" s="190">
        <v>163</v>
      </c>
      <c r="L3434" s="94"/>
      <c r="M3434" s="189" t="s">
        <v>143</v>
      </c>
      <c r="N3434" s="189" t="s">
        <v>143</v>
      </c>
      <c r="O3434" s="189">
        <v>0.45100000000000001</v>
      </c>
      <c r="P3434" s="189">
        <v>0.60299999999999998</v>
      </c>
      <c r="Q3434" s="189">
        <v>8.5999999999999993E-2</v>
      </c>
      <c r="R3434" s="189">
        <v>0.189</v>
      </c>
      <c r="S3434" s="189">
        <v>2.1000000000000001E-2</v>
      </c>
      <c r="T3434" s="189">
        <v>8.5999999999999993E-2</v>
      </c>
      <c r="U3434" s="189">
        <v>3.4000000000000002E-2</v>
      </c>
      <c r="V3434" s="189">
        <v>0.109</v>
      </c>
      <c r="W3434" s="189">
        <v>0.16900000000000001</v>
      </c>
      <c r="X3434" s="189">
        <v>0.29699999999999999</v>
      </c>
      <c r="Y3434" s="189" t="s">
        <v>143</v>
      </c>
      <c r="Z3434" s="189" t="s">
        <v>143</v>
      </c>
      <c r="AA3434" s="189">
        <v>3.0000000000000001E-3</v>
      </c>
      <c r="AB3434" s="189">
        <v>4.3999999999999997E-2</v>
      </c>
    </row>
    <row r="3435" spans="1:28" x14ac:dyDescent="0.25">
      <c r="A3435" s="94" t="s">
        <v>4948</v>
      </c>
      <c r="B3435" s="189" t="s">
        <v>143</v>
      </c>
      <c r="C3435" s="189">
        <v>0.20398009950248755</v>
      </c>
      <c r="D3435" s="189">
        <v>0.16417910447761194</v>
      </c>
      <c r="E3435" s="189">
        <v>5.4726368159203981E-2</v>
      </c>
      <c r="F3435" s="189" t="s">
        <v>143</v>
      </c>
      <c r="G3435" s="189">
        <v>0.56716417910447758</v>
      </c>
      <c r="H3435" s="189" t="s">
        <v>143</v>
      </c>
      <c r="I3435" s="189">
        <v>9.9502487562189053E-3</v>
      </c>
      <c r="J3435" s="188">
        <v>0.99999999999999989</v>
      </c>
      <c r="K3435" s="190">
        <v>201</v>
      </c>
      <c r="L3435" s="94"/>
      <c r="M3435" s="189" t="s">
        <v>143</v>
      </c>
      <c r="N3435" s="189" t="s">
        <v>143</v>
      </c>
      <c r="O3435" s="189">
        <v>0.154</v>
      </c>
      <c r="P3435" s="189">
        <v>0.26500000000000001</v>
      </c>
      <c r="Q3435" s="189">
        <v>0.11899999999999999</v>
      </c>
      <c r="R3435" s="189">
        <v>0.222</v>
      </c>
      <c r="S3435" s="189">
        <v>3.1E-2</v>
      </c>
      <c r="T3435" s="189">
        <v>9.5000000000000001E-2</v>
      </c>
      <c r="U3435" s="189" t="s">
        <v>143</v>
      </c>
      <c r="V3435" s="189" t="s">
        <v>143</v>
      </c>
      <c r="W3435" s="189">
        <v>0.498</v>
      </c>
      <c r="X3435" s="189">
        <v>0.63400000000000001</v>
      </c>
      <c r="Y3435" s="189" t="s">
        <v>143</v>
      </c>
      <c r="Z3435" s="189" t="s">
        <v>143</v>
      </c>
      <c r="AA3435" s="189">
        <v>3.0000000000000001E-3</v>
      </c>
      <c r="AB3435" s="189">
        <v>3.5999999999999997E-2</v>
      </c>
    </row>
    <row r="3436" spans="1:28" x14ac:dyDescent="0.25">
      <c r="A3436" s="94" t="s">
        <v>4949</v>
      </c>
      <c r="B3436" s="189" t="s">
        <v>143</v>
      </c>
      <c r="C3436" s="189">
        <v>0.57042869641294836</v>
      </c>
      <c r="D3436" s="189">
        <v>0.30621172353455817</v>
      </c>
      <c r="E3436" s="189">
        <v>3.2370953630796152E-2</v>
      </c>
      <c r="F3436" s="189">
        <v>2.6246719160104987E-3</v>
      </c>
      <c r="G3436" s="189">
        <v>7.1741032370953625E-2</v>
      </c>
      <c r="H3436" s="189" t="s">
        <v>143</v>
      </c>
      <c r="I3436" s="189">
        <v>1.6622922134733157E-2</v>
      </c>
      <c r="J3436" s="188">
        <v>0.99999999999999989</v>
      </c>
      <c r="K3436" s="190">
        <v>1143</v>
      </c>
      <c r="L3436" s="94"/>
      <c r="M3436" s="189" t="s">
        <v>143</v>
      </c>
      <c r="N3436" s="189" t="s">
        <v>143</v>
      </c>
      <c r="O3436" s="189">
        <v>0.54200000000000004</v>
      </c>
      <c r="P3436" s="189">
        <v>0.59899999999999998</v>
      </c>
      <c r="Q3436" s="189">
        <v>0.28000000000000003</v>
      </c>
      <c r="R3436" s="189">
        <v>0.33400000000000002</v>
      </c>
      <c r="S3436" s="189">
        <v>2.4E-2</v>
      </c>
      <c r="T3436" s="189">
        <v>4.3999999999999997E-2</v>
      </c>
      <c r="U3436" s="189">
        <v>1E-3</v>
      </c>
      <c r="V3436" s="189">
        <v>8.0000000000000002E-3</v>
      </c>
      <c r="W3436" s="189">
        <v>5.8000000000000003E-2</v>
      </c>
      <c r="X3436" s="189">
        <v>8.7999999999999995E-2</v>
      </c>
      <c r="Y3436" s="189" t="s">
        <v>143</v>
      </c>
      <c r="Z3436" s="189" t="s">
        <v>143</v>
      </c>
      <c r="AA3436" s="189">
        <v>1.0999999999999999E-2</v>
      </c>
      <c r="AB3436" s="189">
        <v>2.5999999999999999E-2</v>
      </c>
    </row>
    <row r="3437" spans="1:28" x14ac:dyDescent="0.25">
      <c r="A3437" s="94" t="s">
        <v>4950</v>
      </c>
      <c r="B3437" s="189" t="s">
        <v>143</v>
      </c>
      <c r="C3437" s="189">
        <v>0.60396039603960394</v>
      </c>
      <c r="D3437" s="189">
        <v>0.24752475247524752</v>
      </c>
      <c r="E3437" s="189">
        <v>4.9504950495049507E-2</v>
      </c>
      <c r="F3437" s="189">
        <v>4.9504950495049506E-3</v>
      </c>
      <c r="G3437" s="189">
        <v>5.9405940594059403E-2</v>
      </c>
      <c r="H3437" s="189">
        <v>9.9009900990099011E-3</v>
      </c>
      <c r="I3437" s="189">
        <v>2.4752475247524754E-2</v>
      </c>
      <c r="J3437" s="188">
        <v>1</v>
      </c>
      <c r="K3437" s="190">
        <v>202</v>
      </c>
      <c r="L3437" s="94"/>
      <c r="M3437" s="189" t="s">
        <v>143</v>
      </c>
      <c r="N3437" s="189" t="s">
        <v>143</v>
      </c>
      <c r="O3437" s="189">
        <v>0.53500000000000003</v>
      </c>
      <c r="P3437" s="189">
        <v>0.66900000000000004</v>
      </c>
      <c r="Q3437" s="189">
        <v>0.193</v>
      </c>
      <c r="R3437" s="189">
        <v>0.311</v>
      </c>
      <c r="S3437" s="189">
        <v>2.7E-2</v>
      </c>
      <c r="T3437" s="189">
        <v>8.8999999999999996E-2</v>
      </c>
      <c r="U3437" s="189">
        <v>1E-3</v>
      </c>
      <c r="V3437" s="189">
        <v>2.8000000000000001E-2</v>
      </c>
      <c r="W3437" s="189">
        <v>3.4000000000000002E-2</v>
      </c>
      <c r="X3437" s="189">
        <v>0.10100000000000001</v>
      </c>
      <c r="Y3437" s="189">
        <v>3.0000000000000001E-3</v>
      </c>
      <c r="Z3437" s="189">
        <v>3.5000000000000003E-2</v>
      </c>
      <c r="AA3437" s="189">
        <v>1.0999999999999999E-2</v>
      </c>
      <c r="AB3437" s="189">
        <v>5.7000000000000002E-2</v>
      </c>
    </row>
    <row r="3438" spans="1:28" x14ac:dyDescent="0.25">
      <c r="A3438" s="94" t="s">
        <v>4951</v>
      </c>
      <c r="B3438" s="189">
        <v>5.5405161523190763E-2</v>
      </c>
      <c r="C3438" s="189">
        <v>0.36455513445226495</v>
      </c>
      <c r="D3438" s="189">
        <v>0.23687060097455334</v>
      </c>
      <c r="E3438" s="189">
        <v>8.7168381158635622E-2</v>
      </c>
      <c r="F3438" s="189">
        <v>1.6152319075979065E-2</v>
      </c>
      <c r="G3438" s="189">
        <v>0.22459844793358599</v>
      </c>
      <c r="H3438" s="189">
        <v>1.2633098718642843E-3</v>
      </c>
      <c r="I3438" s="189">
        <v>1.3986645009926007E-2</v>
      </c>
      <c r="J3438" s="188">
        <v>0.99999999999999989</v>
      </c>
      <c r="K3438" s="190">
        <v>11082</v>
      </c>
      <c r="L3438" s="94"/>
      <c r="M3438" s="189">
        <v>5.0999999999999997E-2</v>
      </c>
      <c r="N3438" s="189">
        <v>0.06</v>
      </c>
      <c r="O3438" s="189">
        <v>0.35599999999999998</v>
      </c>
      <c r="P3438" s="189">
        <v>0.374</v>
      </c>
      <c r="Q3438" s="189">
        <v>0.22900000000000001</v>
      </c>
      <c r="R3438" s="189">
        <v>0.245</v>
      </c>
      <c r="S3438" s="189">
        <v>8.2000000000000003E-2</v>
      </c>
      <c r="T3438" s="189">
        <v>9.2999999999999999E-2</v>
      </c>
      <c r="U3438" s="189">
        <v>1.4E-2</v>
      </c>
      <c r="V3438" s="189">
        <v>1.9E-2</v>
      </c>
      <c r="W3438" s="189">
        <v>0.217</v>
      </c>
      <c r="X3438" s="189">
        <v>0.23200000000000001</v>
      </c>
      <c r="Y3438" s="189">
        <v>1E-3</v>
      </c>
      <c r="Z3438" s="189">
        <v>2E-3</v>
      </c>
      <c r="AA3438" s="189">
        <v>1.2E-2</v>
      </c>
      <c r="AB3438" s="189">
        <v>1.6E-2</v>
      </c>
    </row>
    <row r="3439" spans="1:28" x14ac:dyDescent="0.25">
      <c r="A3439" s="94" t="s">
        <v>4952</v>
      </c>
      <c r="B3439" s="189" t="s">
        <v>143</v>
      </c>
      <c r="C3439" s="189">
        <v>0.41979522184300339</v>
      </c>
      <c r="D3439" s="189">
        <v>0.28327645051194539</v>
      </c>
      <c r="E3439" s="189">
        <v>0.11262798634812286</v>
      </c>
      <c r="F3439" s="189" t="s">
        <v>143</v>
      </c>
      <c r="G3439" s="189">
        <v>0.18088737201365188</v>
      </c>
      <c r="H3439" s="189" t="s">
        <v>143</v>
      </c>
      <c r="I3439" s="189">
        <v>3.4129692832764505E-3</v>
      </c>
      <c r="J3439" s="188">
        <v>1</v>
      </c>
      <c r="K3439" s="190">
        <v>293</v>
      </c>
      <c r="L3439" s="94"/>
      <c r="M3439" s="189" t="s">
        <v>143</v>
      </c>
      <c r="N3439" s="189" t="s">
        <v>143</v>
      </c>
      <c r="O3439" s="189">
        <v>0.36499999999999999</v>
      </c>
      <c r="P3439" s="189">
        <v>0.47699999999999998</v>
      </c>
      <c r="Q3439" s="189">
        <v>0.23499999999999999</v>
      </c>
      <c r="R3439" s="189">
        <v>0.33700000000000002</v>
      </c>
      <c r="S3439" s="189">
        <v>8.1000000000000003E-2</v>
      </c>
      <c r="T3439" s="189">
        <v>0.154</v>
      </c>
      <c r="U3439" s="189" t="s">
        <v>143</v>
      </c>
      <c r="V3439" s="189" t="s">
        <v>143</v>
      </c>
      <c r="W3439" s="189">
        <v>0.14099999999999999</v>
      </c>
      <c r="X3439" s="189">
        <v>0.22900000000000001</v>
      </c>
      <c r="Y3439" s="189" t="s">
        <v>143</v>
      </c>
      <c r="Z3439" s="189" t="s">
        <v>143</v>
      </c>
      <c r="AA3439" s="189">
        <v>1E-3</v>
      </c>
      <c r="AB3439" s="189">
        <v>1.9E-2</v>
      </c>
    </row>
    <row r="3440" spans="1:28" x14ac:dyDescent="0.25">
      <c r="A3440" s="94" t="s">
        <v>4953</v>
      </c>
      <c r="B3440" s="189" t="s">
        <v>143</v>
      </c>
      <c r="C3440" s="189">
        <v>0.14606741573033707</v>
      </c>
      <c r="D3440" s="189">
        <v>0.16104868913857678</v>
      </c>
      <c r="E3440" s="189">
        <v>6.741573033707865E-2</v>
      </c>
      <c r="F3440" s="189">
        <v>3.7453183520599251E-3</v>
      </c>
      <c r="G3440" s="189">
        <v>0.59925093632958804</v>
      </c>
      <c r="H3440" s="189" t="s">
        <v>143</v>
      </c>
      <c r="I3440" s="189">
        <v>2.247191011235955E-2</v>
      </c>
      <c r="J3440" s="188">
        <v>1</v>
      </c>
      <c r="K3440" s="190">
        <v>267</v>
      </c>
      <c r="L3440" s="94"/>
      <c r="M3440" s="189" t="s">
        <v>143</v>
      </c>
      <c r="N3440" s="189" t="s">
        <v>143</v>
      </c>
      <c r="O3440" s="189">
        <v>0.109</v>
      </c>
      <c r="P3440" s="189">
        <v>0.193</v>
      </c>
      <c r="Q3440" s="189">
        <v>0.122</v>
      </c>
      <c r="R3440" s="189">
        <v>0.21</v>
      </c>
      <c r="S3440" s="189">
        <v>4.2999999999999997E-2</v>
      </c>
      <c r="T3440" s="189">
        <v>0.104</v>
      </c>
      <c r="U3440" s="189">
        <v>1E-3</v>
      </c>
      <c r="V3440" s="189">
        <v>2.1000000000000001E-2</v>
      </c>
      <c r="W3440" s="189">
        <v>0.53900000000000003</v>
      </c>
      <c r="X3440" s="189">
        <v>0.65600000000000003</v>
      </c>
      <c r="Y3440" s="189" t="s">
        <v>143</v>
      </c>
      <c r="Z3440" s="189" t="s">
        <v>143</v>
      </c>
      <c r="AA3440" s="189">
        <v>0.01</v>
      </c>
      <c r="AB3440" s="189">
        <v>4.8000000000000001E-2</v>
      </c>
    </row>
    <row r="3441" spans="1:28" x14ac:dyDescent="0.25">
      <c r="A3441" s="94" t="s">
        <v>4954</v>
      </c>
      <c r="B3441" s="189">
        <v>0.42156133828996284</v>
      </c>
      <c r="C3441" s="189">
        <v>1.4869888475836431E-3</v>
      </c>
      <c r="D3441" s="189">
        <v>0.46765799256505575</v>
      </c>
      <c r="E3441" s="189">
        <v>6.4684014869888479E-2</v>
      </c>
      <c r="F3441" s="189">
        <v>8.921933085501859E-3</v>
      </c>
      <c r="G3441" s="189">
        <v>1.4869888475836431E-2</v>
      </c>
      <c r="H3441" s="189" t="s">
        <v>143</v>
      </c>
      <c r="I3441" s="189">
        <v>2.0817843866171002E-2</v>
      </c>
      <c r="J3441" s="188">
        <v>1</v>
      </c>
      <c r="K3441" s="190">
        <v>1345</v>
      </c>
      <c r="L3441" s="94"/>
      <c r="M3441" s="189">
        <v>0.39500000000000002</v>
      </c>
      <c r="N3441" s="189">
        <v>0.44800000000000001</v>
      </c>
      <c r="O3441" s="189">
        <v>0</v>
      </c>
      <c r="P3441" s="189">
        <v>5.0000000000000001E-3</v>
      </c>
      <c r="Q3441" s="189">
        <v>0.441</v>
      </c>
      <c r="R3441" s="189">
        <v>0.49399999999999999</v>
      </c>
      <c r="S3441" s="189">
        <v>5.2999999999999999E-2</v>
      </c>
      <c r="T3441" s="189">
        <v>7.9000000000000001E-2</v>
      </c>
      <c r="U3441" s="189">
        <v>5.0000000000000001E-3</v>
      </c>
      <c r="V3441" s="189">
        <v>1.6E-2</v>
      </c>
      <c r="W3441" s="189">
        <v>0.01</v>
      </c>
      <c r="X3441" s="189">
        <v>2.3E-2</v>
      </c>
      <c r="Y3441" s="189" t="s">
        <v>143</v>
      </c>
      <c r="Z3441" s="189" t="s">
        <v>143</v>
      </c>
      <c r="AA3441" s="189">
        <v>1.4E-2</v>
      </c>
      <c r="AB3441" s="189">
        <v>0.03</v>
      </c>
    </row>
    <row r="3442" spans="1:28" x14ac:dyDescent="0.25">
      <c r="A3442" s="94" t="s">
        <v>4955</v>
      </c>
      <c r="B3442" s="189">
        <v>0.1104746317512275</v>
      </c>
      <c r="C3442" s="189">
        <v>0.323240589198036</v>
      </c>
      <c r="D3442" s="189">
        <v>0.21112929623567922</v>
      </c>
      <c r="E3442" s="189">
        <v>5.1554828150572829E-2</v>
      </c>
      <c r="F3442" s="189">
        <v>3.7643207855973811E-2</v>
      </c>
      <c r="G3442" s="189">
        <v>0.24959083469721768</v>
      </c>
      <c r="H3442" s="189">
        <v>1.6366612111292963E-3</v>
      </c>
      <c r="I3442" s="189">
        <v>1.4729950900163666E-2</v>
      </c>
      <c r="J3442" s="188">
        <v>1</v>
      </c>
      <c r="K3442" s="190">
        <v>1222</v>
      </c>
      <c r="L3442" s="94"/>
      <c r="M3442" s="189">
        <v>9.4E-2</v>
      </c>
      <c r="N3442" s="189">
        <v>0.129</v>
      </c>
      <c r="O3442" s="189">
        <v>0.29799999999999999</v>
      </c>
      <c r="P3442" s="189">
        <v>0.35</v>
      </c>
      <c r="Q3442" s="189">
        <v>0.189</v>
      </c>
      <c r="R3442" s="189">
        <v>0.23499999999999999</v>
      </c>
      <c r="S3442" s="189">
        <v>4.1000000000000002E-2</v>
      </c>
      <c r="T3442" s="189">
        <v>6.5000000000000002E-2</v>
      </c>
      <c r="U3442" s="189">
        <v>2.8000000000000001E-2</v>
      </c>
      <c r="V3442" s="189">
        <v>0.05</v>
      </c>
      <c r="W3442" s="189">
        <v>0.22600000000000001</v>
      </c>
      <c r="X3442" s="189">
        <v>0.27500000000000002</v>
      </c>
      <c r="Y3442" s="189">
        <v>0</v>
      </c>
      <c r="Z3442" s="189">
        <v>6.0000000000000001E-3</v>
      </c>
      <c r="AA3442" s="189">
        <v>8.9999999999999993E-3</v>
      </c>
      <c r="AB3442" s="189">
        <v>2.3E-2</v>
      </c>
    </row>
    <row r="3443" spans="1:28" x14ac:dyDescent="0.25">
      <c r="A3443" s="94" t="s">
        <v>4956</v>
      </c>
      <c r="B3443" s="189">
        <v>0.29185091598231205</v>
      </c>
      <c r="C3443" s="189">
        <v>0.57485786481364498</v>
      </c>
      <c r="D3443" s="189">
        <v>4.4851547694251419E-2</v>
      </c>
      <c r="E3443" s="189">
        <v>2.5268477574226154E-2</v>
      </c>
      <c r="F3443" s="189" t="s">
        <v>143</v>
      </c>
      <c r="G3443" s="189">
        <v>3.7902716361339232E-2</v>
      </c>
      <c r="H3443" s="189">
        <v>1.8951358180669614E-3</v>
      </c>
      <c r="I3443" s="189">
        <v>2.337334175615919E-2</v>
      </c>
      <c r="J3443" s="188">
        <v>1</v>
      </c>
      <c r="K3443" s="190">
        <v>1583</v>
      </c>
      <c r="L3443" s="94"/>
      <c r="M3443" s="189">
        <v>0.27</v>
      </c>
      <c r="N3443" s="189">
        <v>0.315</v>
      </c>
      <c r="O3443" s="189">
        <v>0.55000000000000004</v>
      </c>
      <c r="P3443" s="189">
        <v>0.59899999999999998</v>
      </c>
      <c r="Q3443" s="189">
        <v>3.5999999999999997E-2</v>
      </c>
      <c r="R3443" s="189">
        <v>5.6000000000000001E-2</v>
      </c>
      <c r="S3443" s="189">
        <v>1.9E-2</v>
      </c>
      <c r="T3443" s="189">
        <v>3.4000000000000002E-2</v>
      </c>
      <c r="U3443" s="189" t="s">
        <v>143</v>
      </c>
      <c r="V3443" s="189" t="s">
        <v>143</v>
      </c>
      <c r="W3443" s="189">
        <v>0.03</v>
      </c>
      <c r="X3443" s="189">
        <v>4.8000000000000001E-2</v>
      </c>
      <c r="Y3443" s="189">
        <v>1E-3</v>
      </c>
      <c r="Z3443" s="189">
        <v>6.0000000000000001E-3</v>
      </c>
      <c r="AA3443" s="189">
        <v>1.7000000000000001E-2</v>
      </c>
      <c r="AB3443" s="189">
        <v>3.2000000000000001E-2</v>
      </c>
    </row>
    <row r="3444" spans="1:28" x14ac:dyDescent="0.25">
      <c r="A3444" s="94" t="s">
        <v>4957</v>
      </c>
      <c r="B3444" s="189" t="s">
        <v>143</v>
      </c>
      <c r="C3444" s="189">
        <v>0.31758530183727035</v>
      </c>
      <c r="D3444" s="189">
        <v>0.28608923884514437</v>
      </c>
      <c r="E3444" s="189">
        <v>0.14698162729658792</v>
      </c>
      <c r="F3444" s="189">
        <v>5.2493438320209973E-3</v>
      </c>
      <c r="G3444" s="189">
        <v>0.23359580052493439</v>
      </c>
      <c r="H3444" s="189" t="s">
        <v>143</v>
      </c>
      <c r="I3444" s="189">
        <v>1.0498687664041995E-2</v>
      </c>
      <c r="J3444" s="188">
        <v>1</v>
      </c>
      <c r="K3444" s="190">
        <v>381</v>
      </c>
      <c r="L3444" s="94"/>
      <c r="M3444" s="189" t="s">
        <v>143</v>
      </c>
      <c r="N3444" s="189" t="s">
        <v>143</v>
      </c>
      <c r="O3444" s="189">
        <v>0.27300000000000002</v>
      </c>
      <c r="P3444" s="189">
        <v>0.36599999999999999</v>
      </c>
      <c r="Q3444" s="189">
        <v>0.24299999999999999</v>
      </c>
      <c r="R3444" s="189">
        <v>0.33300000000000002</v>
      </c>
      <c r="S3444" s="189">
        <v>0.115</v>
      </c>
      <c r="T3444" s="189">
        <v>0.186</v>
      </c>
      <c r="U3444" s="189">
        <v>1E-3</v>
      </c>
      <c r="V3444" s="189">
        <v>1.9E-2</v>
      </c>
      <c r="W3444" s="189">
        <v>0.19400000000000001</v>
      </c>
      <c r="X3444" s="189">
        <v>0.27900000000000003</v>
      </c>
      <c r="Y3444" s="189" t="s">
        <v>143</v>
      </c>
      <c r="Z3444" s="189" t="s">
        <v>143</v>
      </c>
      <c r="AA3444" s="189">
        <v>4.0000000000000001E-3</v>
      </c>
      <c r="AB3444" s="189">
        <v>2.7E-2</v>
      </c>
    </row>
    <row r="3445" spans="1:28" x14ac:dyDescent="0.25">
      <c r="A3445" s="94" t="s">
        <v>4958</v>
      </c>
      <c r="B3445" s="189" t="s">
        <v>143</v>
      </c>
      <c r="C3445" s="189">
        <v>0.2376847290640394</v>
      </c>
      <c r="D3445" s="189">
        <v>0.26847290640394089</v>
      </c>
      <c r="E3445" s="189">
        <v>0.10837438423645321</v>
      </c>
      <c r="F3445" s="189">
        <v>1.3546798029556651E-2</v>
      </c>
      <c r="G3445" s="189">
        <v>0.36268472906403942</v>
      </c>
      <c r="H3445" s="189" t="s">
        <v>143</v>
      </c>
      <c r="I3445" s="189">
        <v>9.2364532019704442E-3</v>
      </c>
      <c r="J3445" s="188">
        <v>1</v>
      </c>
      <c r="K3445" s="190">
        <v>1624</v>
      </c>
      <c r="L3445" s="94"/>
      <c r="M3445" s="189" t="s">
        <v>143</v>
      </c>
      <c r="N3445" s="189" t="s">
        <v>143</v>
      </c>
      <c r="O3445" s="189">
        <v>0.218</v>
      </c>
      <c r="P3445" s="189">
        <v>0.25900000000000001</v>
      </c>
      <c r="Q3445" s="189">
        <v>0.247</v>
      </c>
      <c r="R3445" s="189">
        <v>0.29099999999999998</v>
      </c>
      <c r="S3445" s="189">
        <v>9.4E-2</v>
      </c>
      <c r="T3445" s="189">
        <v>0.124</v>
      </c>
      <c r="U3445" s="189">
        <v>8.9999999999999993E-3</v>
      </c>
      <c r="V3445" s="189">
        <v>0.02</v>
      </c>
      <c r="W3445" s="189">
        <v>0.34</v>
      </c>
      <c r="X3445" s="189">
        <v>0.38600000000000001</v>
      </c>
      <c r="Y3445" s="189" t="s">
        <v>143</v>
      </c>
      <c r="Z3445" s="189" t="s">
        <v>143</v>
      </c>
      <c r="AA3445" s="189">
        <v>6.0000000000000001E-3</v>
      </c>
      <c r="AB3445" s="189">
        <v>1.4999999999999999E-2</v>
      </c>
    </row>
    <row r="3446" spans="1:28" x14ac:dyDescent="0.25">
      <c r="A3446" s="94" t="s">
        <v>4959</v>
      </c>
      <c r="B3446" s="189" t="s">
        <v>143</v>
      </c>
      <c r="C3446" s="189">
        <v>0.57869249394673128</v>
      </c>
      <c r="D3446" s="189">
        <v>0.34866828087167068</v>
      </c>
      <c r="E3446" s="189">
        <v>2.4213075060532687E-2</v>
      </c>
      <c r="F3446" s="189" t="s">
        <v>143</v>
      </c>
      <c r="G3446" s="189">
        <v>1.4527845036319613E-2</v>
      </c>
      <c r="H3446" s="189" t="s">
        <v>143</v>
      </c>
      <c r="I3446" s="189">
        <v>3.3898305084745763E-2</v>
      </c>
      <c r="J3446" s="188">
        <v>1</v>
      </c>
      <c r="K3446" s="190">
        <v>413</v>
      </c>
      <c r="L3446" s="94"/>
      <c r="M3446" s="189" t="s">
        <v>143</v>
      </c>
      <c r="N3446" s="189" t="s">
        <v>143</v>
      </c>
      <c r="O3446" s="189">
        <v>0.53100000000000003</v>
      </c>
      <c r="P3446" s="189">
        <v>0.625</v>
      </c>
      <c r="Q3446" s="189">
        <v>0.30399999999999999</v>
      </c>
      <c r="R3446" s="189">
        <v>0.39600000000000002</v>
      </c>
      <c r="S3446" s="189">
        <v>1.2999999999999999E-2</v>
      </c>
      <c r="T3446" s="189">
        <v>4.3999999999999997E-2</v>
      </c>
      <c r="U3446" s="189" t="s">
        <v>143</v>
      </c>
      <c r="V3446" s="189" t="s">
        <v>143</v>
      </c>
      <c r="W3446" s="189">
        <v>7.0000000000000001E-3</v>
      </c>
      <c r="X3446" s="189">
        <v>3.1E-2</v>
      </c>
      <c r="Y3446" s="189" t="s">
        <v>143</v>
      </c>
      <c r="Z3446" s="189" t="s">
        <v>143</v>
      </c>
      <c r="AA3446" s="189">
        <v>0.02</v>
      </c>
      <c r="AB3446" s="189">
        <v>5.6000000000000001E-2</v>
      </c>
    </row>
    <row r="3447" spans="1:28" x14ac:dyDescent="0.25">
      <c r="A3447" s="94" t="s">
        <v>4960</v>
      </c>
      <c r="B3447" s="189" t="s">
        <v>143</v>
      </c>
      <c r="C3447" s="189">
        <v>0.27142857142857141</v>
      </c>
      <c r="D3447" s="189">
        <v>0.2904761904761905</v>
      </c>
      <c r="E3447" s="189">
        <v>0.10238095238095238</v>
      </c>
      <c r="F3447" s="189">
        <v>9.5238095238095247E-3</v>
      </c>
      <c r="G3447" s="189">
        <v>0.30952380952380953</v>
      </c>
      <c r="H3447" s="189" t="s">
        <v>143</v>
      </c>
      <c r="I3447" s="189">
        <v>1.6666666666666666E-2</v>
      </c>
      <c r="J3447" s="188">
        <v>1</v>
      </c>
      <c r="K3447" s="190">
        <v>420</v>
      </c>
      <c r="L3447" s="94"/>
      <c r="M3447" s="189" t="s">
        <v>143</v>
      </c>
      <c r="N3447" s="189" t="s">
        <v>143</v>
      </c>
      <c r="O3447" s="189">
        <v>0.23100000000000001</v>
      </c>
      <c r="P3447" s="189">
        <v>0.316</v>
      </c>
      <c r="Q3447" s="189">
        <v>0.249</v>
      </c>
      <c r="R3447" s="189">
        <v>0.33600000000000002</v>
      </c>
      <c r="S3447" s="189">
        <v>7.6999999999999999E-2</v>
      </c>
      <c r="T3447" s="189">
        <v>0.13500000000000001</v>
      </c>
      <c r="U3447" s="189">
        <v>4.0000000000000001E-3</v>
      </c>
      <c r="V3447" s="189">
        <v>2.4E-2</v>
      </c>
      <c r="W3447" s="189">
        <v>0.26700000000000002</v>
      </c>
      <c r="X3447" s="189">
        <v>0.35499999999999998</v>
      </c>
      <c r="Y3447" s="189" t="s">
        <v>143</v>
      </c>
      <c r="Z3447" s="189" t="s">
        <v>143</v>
      </c>
      <c r="AA3447" s="189">
        <v>8.0000000000000002E-3</v>
      </c>
      <c r="AB3447" s="189">
        <v>3.4000000000000002E-2</v>
      </c>
    </row>
    <row r="3448" spans="1:28" x14ac:dyDescent="0.25">
      <c r="A3448" s="94" t="s">
        <v>4961</v>
      </c>
      <c r="B3448" s="189" t="s">
        <v>143</v>
      </c>
      <c r="C3448" s="189">
        <v>0.46917808219178081</v>
      </c>
      <c r="D3448" s="189">
        <v>0.17123287671232876</v>
      </c>
      <c r="E3448" s="189">
        <v>3.4246575342465752E-2</v>
      </c>
      <c r="F3448" s="189">
        <v>0.11643835616438356</v>
      </c>
      <c r="G3448" s="189">
        <v>0.20205479452054795</v>
      </c>
      <c r="H3448" s="189" t="s">
        <v>143</v>
      </c>
      <c r="I3448" s="189">
        <v>6.8493150684931503E-3</v>
      </c>
      <c r="J3448" s="188">
        <v>1</v>
      </c>
      <c r="K3448" s="190">
        <v>292</v>
      </c>
      <c r="L3448" s="94"/>
      <c r="M3448" s="189" t="s">
        <v>143</v>
      </c>
      <c r="N3448" s="189" t="s">
        <v>143</v>
      </c>
      <c r="O3448" s="189">
        <v>0.41299999999999998</v>
      </c>
      <c r="P3448" s="189">
        <v>0.52600000000000002</v>
      </c>
      <c r="Q3448" s="189">
        <v>0.13200000000000001</v>
      </c>
      <c r="R3448" s="189">
        <v>0.219</v>
      </c>
      <c r="S3448" s="189">
        <v>1.9E-2</v>
      </c>
      <c r="T3448" s="189">
        <v>6.2E-2</v>
      </c>
      <c r="U3448" s="189">
        <v>8.5000000000000006E-2</v>
      </c>
      <c r="V3448" s="189">
        <v>0.158</v>
      </c>
      <c r="W3448" s="189">
        <v>0.16</v>
      </c>
      <c r="X3448" s="189">
        <v>0.252</v>
      </c>
      <c r="Y3448" s="189" t="s">
        <v>143</v>
      </c>
      <c r="Z3448" s="189" t="s">
        <v>143</v>
      </c>
      <c r="AA3448" s="189">
        <v>2E-3</v>
      </c>
      <c r="AB3448" s="189">
        <v>2.5000000000000001E-2</v>
      </c>
    </row>
    <row r="3449" spans="1:28" x14ac:dyDescent="0.25">
      <c r="A3449" s="94" t="s">
        <v>4962</v>
      </c>
      <c r="B3449" s="189" t="s">
        <v>143</v>
      </c>
      <c r="C3449" s="189">
        <v>0.21694915254237288</v>
      </c>
      <c r="D3449" s="189">
        <v>0.14576271186440679</v>
      </c>
      <c r="E3449" s="189">
        <v>7.796610169491526E-2</v>
      </c>
      <c r="F3449" s="189">
        <v>4.4067796610169491E-2</v>
      </c>
      <c r="G3449" s="189">
        <v>0.49830508474576274</v>
      </c>
      <c r="H3449" s="189" t="s">
        <v>143</v>
      </c>
      <c r="I3449" s="189">
        <v>1.6949152542372881E-2</v>
      </c>
      <c r="J3449" s="188">
        <v>1</v>
      </c>
      <c r="K3449" s="190">
        <v>295</v>
      </c>
      <c r="L3449" s="94"/>
      <c r="M3449" s="189" t="s">
        <v>143</v>
      </c>
      <c r="N3449" s="189" t="s">
        <v>143</v>
      </c>
      <c r="O3449" s="189">
        <v>0.17399999999999999</v>
      </c>
      <c r="P3449" s="189">
        <v>0.26700000000000002</v>
      </c>
      <c r="Q3449" s="189">
        <v>0.11</v>
      </c>
      <c r="R3449" s="189">
        <v>0.191</v>
      </c>
      <c r="S3449" s="189">
        <v>5.2999999999999999E-2</v>
      </c>
      <c r="T3449" s="189">
        <v>0.114</v>
      </c>
      <c r="U3449" s="189">
        <v>2.5999999999999999E-2</v>
      </c>
      <c r="V3449" s="189">
        <v>7.3999999999999996E-2</v>
      </c>
      <c r="W3449" s="189">
        <v>0.442</v>
      </c>
      <c r="X3449" s="189">
        <v>0.55500000000000005</v>
      </c>
      <c r="Y3449" s="189" t="s">
        <v>143</v>
      </c>
      <c r="Z3449" s="189" t="s">
        <v>143</v>
      </c>
      <c r="AA3449" s="189">
        <v>7.0000000000000001E-3</v>
      </c>
      <c r="AB3449" s="189">
        <v>3.9E-2</v>
      </c>
    </row>
    <row r="3450" spans="1:28" x14ac:dyDescent="0.25">
      <c r="A3450" s="94" t="s">
        <v>4963</v>
      </c>
      <c r="B3450" s="189" t="s">
        <v>143</v>
      </c>
      <c r="C3450" s="189">
        <v>0.45028818443804036</v>
      </c>
      <c r="D3450" s="189">
        <v>0.31988472622478387</v>
      </c>
      <c r="E3450" s="189">
        <v>0.11599423631123919</v>
      </c>
      <c r="F3450" s="189">
        <v>7.2046109510086453E-3</v>
      </c>
      <c r="G3450" s="189">
        <v>9.2219020172910657E-2</v>
      </c>
      <c r="H3450" s="189">
        <v>2.881844380403458E-3</v>
      </c>
      <c r="I3450" s="189">
        <v>1.1527377521613832E-2</v>
      </c>
      <c r="J3450" s="188">
        <v>1</v>
      </c>
      <c r="K3450" s="190">
        <v>1388</v>
      </c>
      <c r="L3450" s="94"/>
      <c r="M3450" s="189" t="s">
        <v>143</v>
      </c>
      <c r="N3450" s="189" t="s">
        <v>143</v>
      </c>
      <c r="O3450" s="189">
        <v>0.42399999999999999</v>
      </c>
      <c r="P3450" s="189">
        <v>0.47699999999999998</v>
      </c>
      <c r="Q3450" s="189">
        <v>0.29599999999999999</v>
      </c>
      <c r="R3450" s="189">
        <v>0.34499999999999997</v>
      </c>
      <c r="S3450" s="189">
        <v>0.1</v>
      </c>
      <c r="T3450" s="189">
        <v>0.13400000000000001</v>
      </c>
      <c r="U3450" s="189">
        <v>4.0000000000000001E-3</v>
      </c>
      <c r="V3450" s="189">
        <v>1.2999999999999999E-2</v>
      </c>
      <c r="W3450" s="189">
        <v>7.8E-2</v>
      </c>
      <c r="X3450" s="189">
        <v>0.109</v>
      </c>
      <c r="Y3450" s="189">
        <v>1E-3</v>
      </c>
      <c r="Z3450" s="189">
        <v>7.0000000000000001E-3</v>
      </c>
      <c r="AA3450" s="189">
        <v>7.0000000000000001E-3</v>
      </c>
      <c r="AB3450" s="189">
        <v>1.9E-2</v>
      </c>
    </row>
    <row r="3451" spans="1:28" x14ac:dyDescent="0.25">
      <c r="A3451" s="94" t="s">
        <v>4964</v>
      </c>
      <c r="B3451" s="189" t="s">
        <v>143</v>
      </c>
      <c r="C3451" s="189">
        <v>0.55474452554744524</v>
      </c>
      <c r="D3451" s="189">
        <v>0.31751824817518248</v>
      </c>
      <c r="E3451" s="189">
        <v>3.2846715328467155E-2</v>
      </c>
      <c r="F3451" s="189">
        <v>7.2992700729927005E-3</v>
      </c>
      <c r="G3451" s="189">
        <v>7.6642335766423361E-2</v>
      </c>
      <c r="H3451" s="189" t="s">
        <v>143</v>
      </c>
      <c r="I3451" s="189">
        <v>1.0948905109489052E-2</v>
      </c>
      <c r="J3451" s="188">
        <v>1</v>
      </c>
      <c r="K3451" s="190">
        <v>274</v>
      </c>
      <c r="L3451" s="94"/>
      <c r="M3451" s="189" t="s">
        <v>143</v>
      </c>
      <c r="N3451" s="189" t="s">
        <v>143</v>
      </c>
      <c r="O3451" s="189">
        <v>0.496</v>
      </c>
      <c r="P3451" s="189">
        <v>0.61199999999999999</v>
      </c>
      <c r="Q3451" s="189">
        <v>0.26500000000000001</v>
      </c>
      <c r="R3451" s="189">
        <v>0.375</v>
      </c>
      <c r="S3451" s="189">
        <v>1.7000000000000001E-2</v>
      </c>
      <c r="T3451" s="189">
        <v>6.0999999999999999E-2</v>
      </c>
      <c r="U3451" s="189">
        <v>2E-3</v>
      </c>
      <c r="V3451" s="189">
        <v>2.5999999999999999E-2</v>
      </c>
      <c r="W3451" s="189">
        <v>5.0999999999999997E-2</v>
      </c>
      <c r="X3451" s="189">
        <v>0.114</v>
      </c>
      <c r="Y3451" s="189" t="s">
        <v>143</v>
      </c>
      <c r="Z3451" s="189" t="s">
        <v>143</v>
      </c>
      <c r="AA3451" s="189">
        <v>4.0000000000000001E-3</v>
      </c>
      <c r="AB3451" s="189">
        <v>3.2000000000000001E-2</v>
      </c>
    </row>
    <row r="3452" spans="1:28" x14ac:dyDescent="0.25">
      <c r="A3452" s="94" t="s">
        <v>4965</v>
      </c>
      <c r="B3452" s="189">
        <v>5.7449147883452449E-2</v>
      </c>
      <c r="C3452" s="189">
        <v>0.34167124793842768</v>
      </c>
      <c r="D3452" s="189">
        <v>0.27932930181418364</v>
      </c>
      <c r="E3452" s="189">
        <v>8.6201209455744915E-2</v>
      </c>
      <c r="F3452" s="189">
        <v>1.4568444200109951E-2</v>
      </c>
      <c r="G3452" s="189">
        <v>0.17976910390324355</v>
      </c>
      <c r="H3452" s="189">
        <v>3.7383177570093459E-3</v>
      </c>
      <c r="I3452" s="189">
        <v>3.7273227047828476E-2</v>
      </c>
      <c r="J3452" s="188">
        <v>1</v>
      </c>
      <c r="K3452" s="190">
        <v>18190</v>
      </c>
      <c r="L3452" s="94"/>
      <c r="M3452" s="189">
        <v>5.3999999999999999E-2</v>
      </c>
      <c r="N3452" s="189">
        <v>6.0999999999999999E-2</v>
      </c>
      <c r="O3452" s="189">
        <v>0.33500000000000002</v>
      </c>
      <c r="P3452" s="189">
        <v>0.34899999999999998</v>
      </c>
      <c r="Q3452" s="189">
        <v>0.27300000000000002</v>
      </c>
      <c r="R3452" s="189">
        <v>0.28599999999999998</v>
      </c>
      <c r="S3452" s="189">
        <v>8.2000000000000003E-2</v>
      </c>
      <c r="T3452" s="189">
        <v>0.09</v>
      </c>
      <c r="U3452" s="189">
        <v>1.2999999999999999E-2</v>
      </c>
      <c r="V3452" s="189">
        <v>1.6E-2</v>
      </c>
      <c r="W3452" s="189">
        <v>0.17399999999999999</v>
      </c>
      <c r="X3452" s="189">
        <v>0.185</v>
      </c>
      <c r="Y3452" s="189">
        <v>3.0000000000000001E-3</v>
      </c>
      <c r="Z3452" s="189">
        <v>5.0000000000000001E-3</v>
      </c>
      <c r="AA3452" s="189">
        <v>3.5000000000000003E-2</v>
      </c>
      <c r="AB3452" s="189">
        <v>0.04</v>
      </c>
    </row>
    <row r="3453" spans="1:28" x14ac:dyDescent="0.25">
      <c r="A3453" s="94" t="s">
        <v>4966</v>
      </c>
      <c r="B3453" s="189" t="s">
        <v>143</v>
      </c>
      <c r="C3453" s="189">
        <v>0.40373831775700936</v>
      </c>
      <c r="D3453" s="189">
        <v>0.28224299065420561</v>
      </c>
      <c r="E3453" s="189">
        <v>0.10280373831775701</v>
      </c>
      <c r="F3453" s="189">
        <v>1.869158878504673E-3</v>
      </c>
      <c r="G3453" s="189">
        <v>0.19065420560747665</v>
      </c>
      <c r="H3453" s="189">
        <v>3.7383177570093459E-3</v>
      </c>
      <c r="I3453" s="189">
        <v>1.4953271028037384E-2</v>
      </c>
      <c r="J3453" s="188">
        <v>1</v>
      </c>
      <c r="K3453" s="190">
        <v>535</v>
      </c>
      <c r="L3453" s="94"/>
      <c r="M3453" s="189" t="s">
        <v>143</v>
      </c>
      <c r="N3453" s="189" t="s">
        <v>143</v>
      </c>
      <c r="O3453" s="189">
        <v>0.36299999999999999</v>
      </c>
      <c r="P3453" s="189">
        <v>0.44600000000000001</v>
      </c>
      <c r="Q3453" s="189">
        <v>0.246</v>
      </c>
      <c r="R3453" s="189">
        <v>0.32200000000000001</v>
      </c>
      <c r="S3453" s="189">
        <v>0.08</v>
      </c>
      <c r="T3453" s="189">
        <v>0.13100000000000001</v>
      </c>
      <c r="U3453" s="189">
        <v>0</v>
      </c>
      <c r="V3453" s="189">
        <v>1.0999999999999999E-2</v>
      </c>
      <c r="W3453" s="189">
        <v>0.16</v>
      </c>
      <c r="X3453" s="189">
        <v>0.22600000000000001</v>
      </c>
      <c r="Y3453" s="189">
        <v>1E-3</v>
      </c>
      <c r="Z3453" s="189">
        <v>1.4E-2</v>
      </c>
      <c r="AA3453" s="189">
        <v>8.0000000000000002E-3</v>
      </c>
      <c r="AB3453" s="189">
        <v>2.9000000000000001E-2</v>
      </c>
    </row>
    <row r="3454" spans="1:28" x14ac:dyDescent="0.25">
      <c r="A3454" s="94" t="s">
        <v>4967</v>
      </c>
      <c r="B3454" s="189" t="s">
        <v>143</v>
      </c>
      <c r="C3454" s="189">
        <v>0.11038961038961038</v>
      </c>
      <c r="D3454" s="189">
        <v>0.25108225108225107</v>
      </c>
      <c r="E3454" s="189">
        <v>9.5238095238095233E-2</v>
      </c>
      <c r="F3454" s="189">
        <v>1.0822510822510822E-2</v>
      </c>
      <c r="G3454" s="189">
        <v>0.48051948051948051</v>
      </c>
      <c r="H3454" s="189">
        <v>1.7316017316017316E-2</v>
      </c>
      <c r="I3454" s="189">
        <v>3.4632034632034632E-2</v>
      </c>
      <c r="J3454" s="188">
        <v>1</v>
      </c>
      <c r="K3454" s="190">
        <v>462</v>
      </c>
      <c r="L3454" s="94"/>
      <c r="M3454" s="189" t="s">
        <v>143</v>
      </c>
      <c r="N3454" s="189" t="s">
        <v>143</v>
      </c>
      <c r="O3454" s="189">
        <v>8.5000000000000006E-2</v>
      </c>
      <c r="P3454" s="189">
        <v>0.14199999999999999</v>
      </c>
      <c r="Q3454" s="189">
        <v>0.214</v>
      </c>
      <c r="R3454" s="189">
        <v>0.29299999999999998</v>
      </c>
      <c r="S3454" s="189">
        <v>7.1999999999999995E-2</v>
      </c>
      <c r="T3454" s="189">
        <v>0.125</v>
      </c>
      <c r="U3454" s="189">
        <v>5.0000000000000001E-3</v>
      </c>
      <c r="V3454" s="189">
        <v>2.5000000000000001E-2</v>
      </c>
      <c r="W3454" s="189">
        <v>0.435</v>
      </c>
      <c r="X3454" s="189">
        <v>0.52600000000000002</v>
      </c>
      <c r="Y3454" s="189">
        <v>8.9999999999999993E-3</v>
      </c>
      <c r="Z3454" s="189">
        <v>3.4000000000000002E-2</v>
      </c>
      <c r="AA3454" s="189">
        <v>2.1000000000000001E-2</v>
      </c>
      <c r="AB3454" s="189">
        <v>5.6000000000000001E-2</v>
      </c>
    </row>
    <row r="3455" spans="1:28" x14ac:dyDescent="0.25">
      <c r="A3455" s="94" t="s">
        <v>4968</v>
      </c>
      <c r="B3455" s="189">
        <v>0.72751322751322756</v>
      </c>
      <c r="C3455" s="189" t="s">
        <v>143</v>
      </c>
      <c r="D3455" s="189">
        <v>0.20370370370370369</v>
      </c>
      <c r="E3455" s="189">
        <v>4.6737213403880068E-2</v>
      </c>
      <c r="F3455" s="189">
        <v>1.7636684303350969E-3</v>
      </c>
      <c r="G3455" s="189">
        <v>9.700176366843033E-3</v>
      </c>
      <c r="H3455" s="189" t="s">
        <v>143</v>
      </c>
      <c r="I3455" s="189">
        <v>1.0582010582010581E-2</v>
      </c>
      <c r="J3455" s="188">
        <v>1</v>
      </c>
      <c r="K3455" s="190">
        <v>1134</v>
      </c>
      <c r="L3455" s="94"/>
      <c r="M3455" s="189">
        <v>0.70099999999999996</v>
      </c>
      <c r="N3455" s="189">
        <v>0.753</v>
      </c>
      <c r="O3455" s="189" t="s">
        <v>143</v>
      </c>
      <c r="P3455" s="189" t="s">
        <v>143</v>
      </c>
      <c r="Q3455" s="189">
        <v>0.18099999999999999</v>
      </c>
      <c r="R3455" s="189">
        <v>0.22800000000000001</v>
      </c>
      <c r="S3455" s="189">
        <v>3.5999999999999997E-2</v>
      </c>
      <c r="T3455" s="189">
        <v>6.0999999999999999E-2</v>
      </c>
      <c r="U3455" s="189">
        <v>0</v>
      </c>
      <c r="V3455" s="189">
        <v>6.0000000000000001E-3</v>
      </c>
      <c r="W3455" s="189">
        <v>5.0000000000000001E-3</v>
      </c>
      <c r="X3455" s="189">
        <v>1.7000000000000001E-2</v>
      </c>
      <c r="Y3455" s="189" t="s">
        <v>143</v>
      </c>
      <c r="Z3455" s="189" t="s">
        <v>143</v>
      </c>
      <c r="AA3455" s="189">
        <v>6.0000000000000001E-3</v>
      </c>
      <c r="AB3455" s="189">
        <v>1.7999999999999999E-2</v>
      </c>
    </row>
    <row r="3456" spans="1:28" x14ac:dyDescent="0.25">
      <c r="A3456" s="94" t="s">
        <v>4969</v>
      </c>
      <c r="B3456" s="189">
        <v>9.3677895708352554E-2</v>
      </c>
      <c r="C3456" s="189">
        <v>0.27688047992616521</v>
      </c>
      <c r="D3456" s="189">
        <v>0.27688047992616521</v>
      </c>
      <c r="E3456" s="189">
        <v>6.9220119981541303E-2</v>
      </c>
      <c r="F3456" s="189">
        <v>3.0456852791878174E-2</v>
      </c>
      <c r="G3456" s="189">
        <v>0.2233502538071066</v>
      </c>
      <c r="H3456" s="189">
        <v>3.2302722658052608E-3</v>
      </c>
      <c r="I3456" s="189">
        <v>2.6303645592985696E-2</v>
      </c>
      <c r="J3456" s="188">
        <v>1</v>
      </c>
      <c r="K3456" s="190">
        <v>2167</v>
      </c>
      <c r="L3456" s="94"/>
      <c r="M3456" s="189">
        <v>8.2000000000000003E-2</v>
      </c>
      <c r="N3456" s="189">
        <v>0.107</v>
      </c>
      <c r="O3456" s="189">
        <v>0.25800000000000001</v>
      </c>
      <c r="P3456" s="189">
        <v>0.29599999999999999</v>
      </c>
      <c r="Q3456" s="189">
        <v>0.25800000000000001</v>
      </c>
      <c r="R3456" s="189">
        <v>0.29599999999999999</v>
      </c>
      <c r="S3456" s="189">
        <v>5.8999999999999997E-2</v>
      </c>
      <c r="T3456" s="189">
        <v>8.1000000000000003E-2</v>
      </c>
      <c r="U3456" s="189">
        <v>2.4E-2</v>
      </c>
      <c r="V3456" s="189">
        <v>3.9E-2</v>
      </c>
      <c r="W3456" s="189">
        <v>0.20599999999999999</v>
      </c>
      <c r="X3456" s="189">
        <v>0.24099999999999999</v>
      </c>
      <c r="Y3456" s="189">
        <v>2E-3</v>
      </c>
      <c r="Z3456" s="189">
        <v>7.0000000000000001E-3</v>
      </c>
      <c r="AA3456" s="189">
        <v>0.02</v>
      </c>
      <c r="AB3456" s="189">
        <v>3.4000000000000002E-2</v>
      </c>
    </row>
    <row r="3457" spans="1:28" x14ac:dyDescent="0.25">
      <c r="A3457" s="94" t="s">
        <v>4970</v>
      </c>
      <c r="B3457" s="189">
        <v>0.27368064952638699</v>
      </c>
      <c r="C3457" s="189">
        <v>0.49458728010825442</v>
      </c>
      <c r="D3457" s="189">
        <v>0.11806495263870095</v>
      </c>
      <c r="E3457" s="189">
        <v>2.5372124492557512E-2</v>
      </c>
      <c r="F3457" s="189">
        <v>3.3829499323410016E-4</v>
      </c>
      <c r="G3457" s="189">
        <v>3.1461434370771313E-2</v>
      </c>
      <c r="H3457" s="189">
        <v>3.3829499323410014E-3</v>
      </c>
      <c r="I3457" s="189">
        <v>5.3112313937753723E-2</v>
      </c>
      <c r="J3457" s="188">
        <v>1</v>
      </c>
      <c r="K3457" s="190">
        <v>2956</v>
      </c>
      <c r="L3457" s="94"/>
      <c r="M3457" s="189">
        <v>0.25800000000000001</v>
      </c>
      <c r="N3457" s="189">
        <v>0.28999999999999998</v>
      </c>
      <c r="O3457" s="189">
        <v>0.47699999999999998</v>
      </c>
      <c r="P3457" s="189">
        <v>0.51300000000000001</v>
      </c>
      <c r="Q3457" s="189">
        <v>0.107</v>
      </c>
      <c r="R3457" s="189">
        <v>0.13</v>
      </c>
      <c r="S3457" s="189">
        <v>0.02</v>
      </c>
      <c r="T3457" s="189">
        <v>3.2000000000000001E-2</v>
      </c>
      <c r="U3457" s="189">
        <v>0</v>
      </c>
      <c r="V3457" s="189">
        <v>2E-3</v>
      </c>
      <c r="W3457" s="189">
        <v>2.5999999999999999E-2</v>
      </c>
      <c r="X3457" s="189">
        <v>3.7999999999999999E-2</v>
      </c>
      <c r="Y3457" s="189">
        <v>2E-3</v>
      </c>
      <c r="Z3457" s="189">
        <v>6.0000000000000001E-3</v>
      </c>
      <c r="AA3457" s="189">
        <v>4.5999999999999999E-2</v>
      </c>
      <c r="AB3457" s="189">
        <v>6.2E-2</v>
      </c>
    </row>
    <row r="3458" spans="1:28" x14ac:dyDescent="0.25">
      <c r="A3458" s="94" t="s">
        <v>4971</v>
      </c>
      <c r="B3458" s="189" t="s">
        <v>143</v>
      </c>
      <c r="C3458" s="189">
        <v>0.28355387523629488</v>
      </c>
      <c r="D3458" s="189">
        <v>0.33459357277882795</v>
      </c>
      <c r="E3458" s="189">
        <v>0.13043478260869565</v>
      </c>
      <c r="F3458" s="189">
        <v>2.2684310018903593E-2</v>
      </c>
      <c r="G3458" s="189">
        <v>0.20037807183364839</v>
      </c>
      <c r="H3458" s="189">
        <v>5.6710775047258983E-3</v>
      </c>
      <c r="I3458" s="189">
        <v>2.2684310018903593E-2</v>
      </c>
      <c r="J3458" s="188">
        <v>1</v>
      </c>
      <c r="K3458" s="190">
        <v>529</v>
      </c>
      <c r="L3458" s="94"/>
      <c r="M3458" s="189" t="s">
        <v>143</v>
      </c>
      <c r="N3458" s="189" t="s">
        <v>143</v>
      </c>
      <c r="O3458" s="189">
        <v>0.247</v>
      </c>
      <c r="P3458" s="189">
        <v>0.32300000000000001</v>
      </c>
      <c r="Q3458" s="189">
        <v>0.29599999999999999</v>
      </c>
      <c r="R3458" s="189">
        <v>0.376</v>
      </c>
      <c r="S3458" s="189">
        <v>0.104</v>
      </c>
      <c r="T3458" s="189">
        <v>0.16200000000000001</v>
      </c>
      <c r="U3458" s="189">
        <v>1.2999999999999999E-2</v>
      </c>
      <c r="V3458" s="189">
        <v>3.9E-2</v>
      </c>
      <c r="W3458" s="189">
        <v>0.16800000000000001</v>
      </c>
      <c r="X3458" s="189">
        <v>0.23699999999999999</v>
      </c>
      <c r="Y3458" s="189">
        <v>2E-3</v>
      </c>
      <c r="Z3458" s="189">
        <v>1.7000000000000001E-2</v>
      </c>
      <c r="AA3458" s="189">
        <v>1.2999999999999999E-2</v>
      </c>
      <c r="AB3458" s="189">
        <v>3.9E-2</v>
      </c>
    </row>
    <row r="3459" spans="1:28" x14ac:dyDescent="0.25">
      <c r="A3459" s="94" t="s">
        <v>4972</v>
      </c>
      <c r="B3459" s="189" t="s">
        <v>143</v>
      </c>
      <c r="C3459" s="189">
        <v>0.29072812991094815</v>
      </c>
      <c r="D3459" s="189">
        <v>0.22839182818229439</v>
      </c>
      <c r="E3459" s="189">
        <v>0.1283394447354636</v>
      </c>
      <c r="F3459" s="189">
        <v>1.2048192771084338E-2</v>
      </c>
      <c r="G3459" s="189">
        <v>0.31430068098480879</v>
      </c>
      <c r="H3459" s="189">
        <v>3.6668412781561029E-3</v>
      </c>
      <c r="I3459" s="189">
        <v>2.2524882137244632E-2</v>
      </c>
      <c r="J3459" s="188">
        <v>1</v>
      </c>
      <c r="K3459" s="190">
        <v>1909</v>
      </c>
      <c r="L3459" s="94"/>
      <c r="M3459" s="189" t="s">
        <v>143</v>
      </c>
      <c r="N3459" s="189" t="s">
        <v>143</v>
      </c>
      <c r="O3459" s="189">
        <v>0.27100000000000002</v>
      </c>
      <c r="P3459" s="189">
        <v>0.312</v>
      </c>
      <c r="Q3459" s="189">
        <v>0.21</v>
      </c>
      <c r="R3459" s="189">
        <v>0.248</v>
      </c>
      <c r="S3459" s="189">
        <v>0.114</v>
      </c>
      <c r="T3459" s="189">
        <v>0.14399999999999999</v>
      </c>
      <c r="U3459" s="189">
        <v>8.0000000000000002E-3</v>
      </c>
      <c r="V3459" s="189">
        <v>1.7999999999999999E-2</v>
      </c>
      <c r="W3459" s="189">
        <v>0.29399999999999998</v>
      </c>
      <c r="X3459" s="189">
        <v>0.33500000000000002</v>
      </c>
      <c r="Y3459" s="189">
        <v>2E-3</v>
      </c>
      <c r="Z3459" s="189">
        <v>8.0000000000000002E-3</v>
      </c>
      <c r="AA3459" s="189">
        <v>1.7000000000000001E-2</v>
      </c>
      <c r="AB3459" s="189">
        <v>0.03</v>
      </c>
    </row>
    <row r="3460" spans="1:28" x14ac:dyDescent="0.25">
      <c r="A3460" s="94" t="s">
        <v>4973</v>
      </c>
      <c r="B3460" s="189" t="s">
        <v>143</v>
      </c>
      <c r="C3460" s="189">
        <v>0.53435114503816794</v>
      </c>
      <c r="D3460" s="189">
        <v>0.28339694656488551</v>
      </c>
      <c r="E3460" s="189">
        <v>6.2977099236641215E-2</v>
      </c>
      <c r="F3460" s="189">
        <v>5.7251908396946565E-3</v>
      </c>
      <c r="G3460" s="189">
        <v>2.0992366412213741E-2</v>
      </c>
      <c r="H3460" s="189">
        <v>9.5419847328244271E-4</v>
      </c>
      <c r="I3460" s="189">
        <v>9.1603053435114504E-2</v>
      </c>
      <c r="J3460" s="188">
        <v>1</v>
      </c>
      <c r="K3460" s="190">
        <v>1048</v>
      </c>
      <c r="L3460" s="94"/>
      <c r="M3460" s="189" t="s">
        <v>143</v>
      </c>
      <c r="N3460" s="189" t="s">
        <v>143</v>
      </c>
      <c r="O3460" s="189">
        <v>0.504</v>
      </c>
      <c r="P3460" s="189">
        <v>0.56399999999999995</v>
      </c>
      <c r="Q3460" s="189">
        <v>0.25700000000000001</v>
      </c>
      <c r="R3460" s="189">
        <v>0.311</v>
      </c>
      <c r="S3460" s="189">
        <v>0.05</v>
      </c>
      <c r="T3460" s="189">
        <v>7.9000000000000001E-2</v>
      </c>
      <c r="U3460" s="189">
        <v>3.0000000000000001E-3</v>
      </c>
      <c r="V3460" s="189">
        <v>1.2E-2</v>
      </c>
      <c r="W3460" s="189">
        <v>1.4E-2</v>
      </c>
      <c r="X3460" s="189">
        <v>3.2000000000000001E-2</v>
      </c>
      <c r="Y3460" s="189">
        <v>0</v>
      </c>
      <c r="Z3460" s="189">
        <v>5.0000000000000001E-3</v>
      </c>
      <c r="AA3460" s="189">
        <v>7.5999999999999998E-2</v>
      </c>
      <c r="AB3460" s="189">
        <v>0.111</v>
      </c>
    </row>
    <row r="3461" spans="1:28" x14ac:dyDescent="0.25">
      <c r="A3461" s="94" t="s">
        <v>4974</v>
      </c>
      <c r="B3461" s="189" t="s">
        <v>143</v>
      </c>
      <c r="C3461" s="189">
        <v>0.23667100130039012</v>
      </c>
      <c r="D3461" s="189">
        <v>0.37191157347204162</v>
      </c>
      <c r="E3461" s="189">
        <v>0.12093628088426528</v>
      </c>
      <c r="F3461" s="189">
        <v>1.5604681404421327E-2</v>
      </c>
      <c r="G3461" s="189">
        <v>0.22756827048114434</v>
      </c>
      <c r="H3461" s="189">
        <v>3.9011703511053317E-3</v>
      </c>
      <c r="I3461" s="189">
        <v>2.3407022106631991E-2</v>
      </c>
      <c r="J3461" s="188">
        <v>1</v>
      </c>
      <c r="K3461" s="190">
        <v>769</v>
      </c>
      <c r="L3461" s="94"/>
      <c r="M3461" s="189" t="s">
        <v>143</v>
      </c>
      <c r="N3461" s="189" t="s">
        <v>143</v>
      </c>
      <c r="O3461" s="189">
        <v>0.20799999999999999</v>
      </c>
      <c r="P3461" s="189">
        <v>0.26800000000000002</v>
      </c>
      <c r="Q3461" s="189">
        <v>0.33800000000000002</v>
      </c>
      <c r="R3461" s="189">
        <v>0.40699999999999997</v>
      </c>
      <c r="S3461" s="189">
        <v>0.1</v>
      </c>
      <c r="T3461" s="189">
        <v>0.14599999999999999</v>
      </c>
      <c r="U3461" s="189">
        <v>8.9999999999999993E-3</v>
      </c>
      <c r="V3461" s="189">
        <v>2.7E-2</v>
      </c>
      <c r="W3461" s="189">
        <v>0.19900000000000001</v>
      </c>
      <c r="X3461" s="189">
        <v>0.25900000000000001</v>
      </c>
      <c r="Y3461" s="189">
        <v>1E-3</v>
      </c>
      <c r="Z3461" s="189">
        <v>1.0999999999999999E-2</v>
      </c>
      <c r="AA3461" s="189">
        <v>1.4999999999999999E-2</v>
      </c>
      <c r="AB3461" s="189">
        <v>3.6999999999999998E-2</v>
      </c>
    </row>
    <row r="3462" spans="1:28" x14ac:dyDescent="0.25">
      <c r="A3462" s="94" t="s">
        <v>4975</v>
      </c>
      <c r="B3462" s="189" t="s">
        <v>143</v>
      </c>
      <c r="C3462" s="189">
        <v>0.46952595936794583</v>
      </c>
      <c r="D3462" s="189">
        <v>0.16930022573363432</v>
      </c>
      <c r="E3462" s="189">
        <v>8.8036117381489837E-2</v>
      </c>
      <c r="F3462" s="189">
        <v>9.7065462753950338E-2</v>
      </c>
      <c r="G3462" s="189">
        <v>0.15124153498871332</v>
      </c>
      <c r="H3462" s="189">
        <v>2.257336343115124E-3</v>
      </c>
      <c r="I3462" s="189">
        <v>2.2573363431151242E-2</v>
      </c>
      <c r="J3462" s="188">
        <v>1</v>
      </c>
      <c r="K3462" s="190">
        <v>443</v>
      </c>
      <c r="L3462" s="94"/>
      <c r="M3462" s="189" t="s">
        <v>143</v>
      </c>
      <c r="N3462" s="189" t="s">
        <v>143</v>
      </c>
      <c r="O3462" s="189">
        <v>0.42399999999999999</v>
      </c>
      <c r="P3462" s="189">
        <v>0.51600000000000001</v>
      </c>
      <c r="Q3462" s="189">
        <v>0.13700000000000001</v>
      </c>
      <c r="R3462" s="189">
        <v>0.20699999999999999</v>
      </c>
      <c r="S3462" s="189">
        <v>6.5000000000000002E-2</v>
      </c>
      <c r="T3462" s="189">
        <v>0.11799999999999999</v>
      </c>
      <c r="U3462" s="189">
        <v>7.2999999999999995E-2</v>
      </c>
      <c r="V3462" s="189">
        <v>0.128</v>
      </c>
      <c r="W3462" s="189">
        <v>0.121</v>
      </c>
      <c r="X3462" s="189">
        <v>0.188</v>
      </c>
      <c r="Y3462" s="189">
        <v>0</v>
      </c>
      <c r="Z3462" s="189">
        <v>1.2999999999999999E-2</v>
      </c>
      <c r="AA3462" s="189">
        <v>1.2E-2</v>
      </c>
      <c r="AB3462" s="189">
        <v>4.1000000000000002E-2</v>
      </c>
    </row>
    <row r="3463" spans="1:28" x14ac:dyDescent="0.25">
      <c r="A3463" s="94" t="s">
        <v>4976</v>
      </c>
      <c r="B3463" s="189" t="s">
        <v>143</v>
      </c>
      <c r="C3463" s="189">
        <v>0.20226843100189035</v>
      </c>
      <c r="D3463" s="189">
        <v>0.21928166351606806</v>
      </c>
      <c r="E3463" s="189">
        <v>8.8846880907372403E-2</v>
      </c>
      <c r="F3463" s="189">
        <v>3.0245746691871456E-2</v>
      </c>
      <c r="G3463" s="189">
        <v>0.42911153119092627</v>
      </c>
      <c r="H3463" s="189">
        <v>3.780718336483932E-3</v>
      </c>
      <c r="I3463" s="189">
        <v>2.6465028355387523E-2</v>
      </c>
      <c r="J3463" s="188">
        <v>1</v>
      </c>
      <c r="K3463" s="190">
        <v>529</v>
      </c>
      <c r="L3463" s="94"/>
      <c r="M3463" s="189" t="s">
        <v>143</v>
      </c>
      <c r="N3463" s="189" t="s">
        <v>143</v>
      </c>
      <c r="O3463" s="189">
        <v>0.17</v>
      </c>
      <c r="P3463" s="189">
        <v>0.23899999999999999</v>
      </c>
      <c r="Q3463" s="189">
        <v>0.186</v>
      </c>
      <c r="R3463" s="189">
        <v>0.25600000000000001</v>
      </c>
      <c r="S3463" s="189">
        <v>6.7000000000000004E-2</v>
      </c>
      <c r="T3463" s="189">
        <v>0.11600000000000001</v>
      </c>
      <c r="U3463" s="189">
        <v>1.9E-2</v>
      </c>
      <c r="V3463" s="189">
        <v>4.9000000000000002E-2</v>
      </c>
      <c r="W3463" s="189">
        <v>0.38800000000000001</v>
      </c>
      <c r="X3463" s="189">
        <v>0.47199999999999998</v>
      </c>
      <c r="Y3463" s="189">
        <v>1E-3</v>
      </c>
      <c r="Z3463" s="189">
        <v>1.4E-2</v>
      </c>
      <c r="AA3463" s="189">
        <v>1.6E-2</v>
      </c>
      <c r="AB3463" s="189">
        <v>4.3999999999999997E-2</v>
      </c>
    </row>
    <row r="3464" spans="1:28" x14ac:dyDescent="0.25">
      <c r="A3464" s="94" t="s">
        <v>4977</v>
      </c>
      <c r="B3464" s="189" t="s">
        <v>143</v>
      </c>
      <c r="C3464" s="189">
        <v>0.3865921787709497</v>
      </c>
      <c r="D3464" s="189">
        <v>0.42830540037243947</v>
      </c>
      <c r="E3464" s="189">
        <v>6.8156424581005584E-2</v>
      </c>
      <c r="F3464" s="189">
        <v>5.9590316573556795E-3</v>
      </c>
      <c r="G3464" s="189">
        <v>7.2998137802607083E-2</v>
      </c>
      <c r="H3464" s="189">
        <v>7.4487895716945994E-4</v>
      </c>
      <c r="I3464" s="189">
        <v>3.7243947858473E-2</v>
      </c>
      <c r="J3464" s="188">
        <v>1</v>
      </c>
      <c r="K3464" s="190">
        <v>2685</v>
      </c>
      <c r="L3464" s="94"/>
      <c r="M3464" s="189" t="s">
        <v>143</v>
      </c>
      <c r="N3464" s="189" t="s">
        <v>143</v>
      </c>
      <c r="O3464" s="189">
        <v>0.36799999999999999</v>
      </c>
      <c r="P3464" s="189">
        <v>0.40500000000000003</v>
      </c>
      <c r="Q3464" s="189">
        <v>0.41</v>
      </c>
      <c r="R3464" s="189">
        <v>0.44700000000000001</v>
      </c>
      <c r="S3464" s="189">
        <v>5.8999999999999997E-2</v>
      </c>
      <c r="T3464" s="189">
        <v>7.8E-2</v>
      </c>
      <c r="U3464" s="189">
        <v>4.0000000000000001E-3</v>
      </c>
      <c r="V3464" s="189">
        <v>0.01</v>
      </c>
      <c r="W3464" s="189">
        <v>6.4000000000000001E-2</v>
      </c>
      <c r="X3464" s="189">
        <v>8.3000000000000004E-2</v>
      </c>
      <c r="Y3464" s="189">
        <v>0</v>
      </c>
      <c r="Z3464" s="189">
        <v>3.0000000000000001E-3</v>
      </c>
      <c r="AA3464" s="189">
        <v>3.1E-2</v>
      </c>
      <c r="AB3464" s="189">
        <v>4.4999999999999998E-2</v>
      </c>
    </row>
    <row r="3465" spans="1:28" x14ac:dyDescent="0.25">
      <c r="A3465" s="94" t="s">
        <v>4978</v>
      </c>
      <c r="B3465" s="189" t="s">
        <v>143</v>
      </c>
      <c r="C3465" s="189">
        <v>0.54385964912280704</v>
      </c>
      <c r="D3465" s="189">
        <v>0.31077694235588971</v>
      </c>
      <c r="E3465" s="189">
        <v>4.2606516290726815E-2</v>
      </c>
      <c r="F3465" s="189">
        <v>2.5062656641604009E-3</v>
      </c>
      <c r="G3465" s="189">
        <v>6.2656641604010022E-2</v>
      </c>
      <c r="H3465" s="189" t="s">
        <v>143</v>
      </c>
      <c r="I3465" s="189">
        <v>3.7593984962406013E-2</v>
      </c>
      <c r="J3465" s="188">
        <v>1</v>
      </c>
      <c r="K3465" s="190">
        <v>399</v>
      </c>
      <c r="L3465" s="94"/>
      <c r="M3465" s="189" t="s">
        <v>143</v>
      </c>
      <c r="N3465" s="189" t="s">
        <v>143</v>
      </c>
      <c r="O3465" s="189">
        <v>0.495</v>
      </c>
      <c r="P3465" s="189">
        <v>0.59199999999999997</v>
      </c>
      <c r="Q3465" s="189">
        <v>0.26700000000000002</v>
      </c>
      <c r="R3465" s="189">
        <v>0.35799999999999998</v>
      </c>
      <c r="S3465" s="189">
        <v>2.7E-2</v>
      </c>
      <c r="T3465" s="189">
        <v>6.7000000000000004E-2</v>
      </c>
      <c r="U3465" s="189">
        <v>0</v>
      </c>
      <c r="V3465" s="189">
        <v>1.4E-2</v>
      </c>
      <c r="W3465" s="189">
        <v>4.2999999999999997E-2</v>
      </c>
      <c r="X3465" s="189">
        <v>9.0999999999999998E-2</v>
      </c>
      <c r="Y3465" s="189" t="s">
        <v>143</v>
      </c>
      <c r="Z3465" s="189" t="s">
        <v>143</v>
      </c>
      <c r="AA3465" s="189">
        <v>2.3E-2</v>
      </c>
      <c r="AB3465" s="189">
        <v>6.0999999999999999E-2</v>
      </c>
    </row>
    <row r="3466" spans="1:28" x14ac:dyDescent="0.25">
      <c r="A3466" s="94" t="s">
        <v>4979</v>
      </c>
      <c r="B3466" s="189">
        <v>6.0504346329288236E-2</v>
      </c>
      <c r="C3466" s="189">
        <v>0.3576039246062484</v>
      </c>
      <c r="D3466" s="189">
        <v>0.2729150529305448</v>
      </c>
      <c r="E3466" s="189">
        <v>7.5565883466735526E-2</v>
      </c>
      <c r="F3466" s="189">
        <v>1.8418108270935537E-2</v>
      </c>
      <c r="G3466" s="189">
        <v>0.17135725966090026</v>
      </c>
      <c r="H3466" s="189">
        <v>2.1516481624924691E-3</v>
      </c>
      <c r="I3466" s="189">
        <v>4.1483776572854805E-2</v>
      </c>
      <c r="J3466" s="188">
        <v>1</v>
      </c>
      <c r="K3466" s="190">
        <v>11619</v>
      </c>
      <c r="L3466" s="94"/>
      <c r="M3466" s="189">
        <v>5.6000000000000001E-2</v>
      </c>
      <c r="N3466" s="189">
        <v>6.5000000000000002E-2</v>
      </c>
      <c r="O3466" s="189">
        <v>0.34899999999999998</v>
      </c>
      <c r="P3466" s="189">
        <v>0.36599999999999999</v>
      </c>
      <c r="Q3466" s="189">
        <v>0.26500000000000001</v>
      </c>
      <c r="R3466" s="189">
        <v>0.28100000000000003</v>
      </c>
      <c r="S3466" s="189">
        <v>7.0999999999999994E-2</v>
      </c>
      <c r="T3466" s="189">
        <v>8.1000000000000003E-2</v>
      </c>
      <c r="U3466" s="189">
        <v>1.6E-2</v>
      </c>
      <c r="V3466" s="189">
        <v>2.1000000000000001E-2</v>
      </c>
      <c r="W3466" s="189">
        <v>0.16500000000000001</v>
      </c>
      <c r="X3466" s="189">
        <v>0.17799999999999999</v>
      </c>
      <c r="Y3466" s="189">
        <v>1E-3</v>
      </c>
      <c r="Z3466" s="189">
        <v>3.0000000000000001E-3</v>
      </c>
      <c r="AA3466" s="189">
        <v>3.7999999999999999E-2</v>
      </c>
      <c r="AB3466" s="189">
        <v>4.4999999999999998E-2</v>
      </c>
    </row>
    <row r="3467" spans="1:28" x14ac:dyDescent="0.25">
      <c r="A3467" s="94" t="s">
        <v>4980</v>
      </c>
      <c r="B3467" s="189" t="s">
        <v>143</v>
      </c>
      <c r="C3467" s="189">
        <v>0.48493975903614456</v>
      </c>
      <c r="D3467" s="189">
        <v>0.20783132530120482</v>
      </c>
      <c r="E3467" s="189">
        <v>9.337349397590361E-2</v>
      </c>
      <c r="F3467" s="189">
        <v>1.5060240963855422E-2</v>
      </c>
      <c r="G3467" s="189">
        <v>0.16867469879518071</v>
      </c>
      <c r="H3467" s="189">
        <v>3.0120481927710845E-3</v>
      </c>
      <c r="I3467" s="189">
        <v>2.710843373493976E-2</v>
      </c>
      <c r="J3467" s="188">
        <v>1</v>
      </c>
      <c r="K3467" s="190">
        <v>332</v>
      </c>
      <c r="L3467" s="94"/>
      <c r="M3467" s="189" t="s">
        <v>143</v>
      </c>
      <c r="N3467" s="189" t="s">
        <v>143</v>
      </c>
      <c r="O3467" s="189">
        <v>0.432</v>
      </c>
      <c r="P3467" s="189">
        <v>0.53900000000000003</v>
      </c>
      <c r="Q3467" s="189">
        <v>0.16800000000000001</v>
      </c>
      <c r="R3467" s="189">
        <v>0.255</v>
      </c>
      <c r="S3467" s="189">
        <v>6.7000000000000004E-2</v>
      </c>
      <c r="T3467" s="189">
        <v>0.129</v>
      </c>
      <c r="U3467" s="189">
        <v>6.0000000000000001E-3</v>
      </c>
      <c r="V3467" s="189">
        <v>3.5000000000000003E-2</v>
      </c>
      <c r="W3467" s="189">
        <v>0.13200000000000001</v>
      </c>
      <c r="X3467" s="189">
        <v>0.21299999999999999</v>
      </c>
      <c r="Y3467" s="189">
        <v>1E-3</v>
      </c>
      <c r="Z3467" s="189">
        <v>1.7000000000000001E-2</v>
      </c>
      <c r="AA3467" s="189">
        <v>1.4E-2</v>
      </c>
      <c r="AB3467" s="189">
        <v>5.0999999999999997E-2</v>
      </c>
    </row>
    <row r="3468" spans="1:28" x14ac:dyDescent="0.25">
      <c r="A3468" s="94" t="s">
        <v>4981</v>
      </c>
      <c r="B3468" s="189" t="s">
        <v>143</v>
      </c>
      <c r="C3468" s="189">
        <v>0.14042553191489363</v>
      </c>
      <c r="D3468" s="189">
        <v>0.21276595744680851</v>
      </c>
      <c r="E3468" s="189">
        <v>5.106382978723404E-2</v>
      </c>
      <c r="F3468" s="189">
        <v>4.2553191489361703E-3</v>
      </c>
      <c r="G3468" s="189">
        <v>0.51489361702127656</v>
      </c>
      <c r="H3468" s="189">
        <v>2.1276595744680851E-2</v>
      </c>
      <c r="I3468" s="189">
        <v>5.5319148936170209E-2</v>
      </c>
      <c r="J3468" s="188">
        <v>1</v>
      </c>
      <c r="K3468" s="190">
        <v>235</v>
      </c>
      <c r="L3468" s="94"/>
      <c r="M3468" s="189" t="s">
        <v>143</v>
      </c>
      <c r="N3468" s="189" t="s">
        <v>143</v>
      </c>
      <c r="O3468" s="189">
        <v>0.10199999999999999</v>
      </c>
      <c r="P3468" s="189">
        <v>0.191</v>
      </c>
      <c r="Q3468" s="189">
        <v>0.16500000000000001</v>
      </c>
      <c r="R3468" s="189">
        <v>0.26900000000000002</v>
      </c>
      <c r="S3468" s="189">
        <v>2.9000000000000001E-2</v>
      </c>
      <c r="T3468" s="189">
        <v>8.6999999999999994E-2</v>
      </c>
      <c r="U3468" s="189">
        <v>1E-3</v>
      </c>
      <c r="V3468" s="189">
        <v>2.4E-2</v>
      </c>
      <c r="W3468" s="189">
        <v>0.45100000000000001</v>
      </c>
      <c r="X3468" s="189">
        <v>0.57799999999999996</v>
      </c>
      <c r="Y3468" s="189">
        <v>8.9999999999999993E-3</v>
      </c>
      <c r="Z3468" s="189">
        <v>4.9000000000000002E-2</v>
      </c>
      <c r="AA3468" s="189">
        <v>3.3000000000000002E-2</v>
      </c>
      <c r="AB3468" s="189">
        <v>9.1999999999999998E-2</v>
      </c>
    </row>
    <row r="3469" spans="1:28" x14ac:dyDescent="0.25">
      <c r="A3469" s="94" t="s">
        <v>4982</v>
      </c>
      <c r="B3469" s="189">
        <v>0.1847246891651865</v>
      </c>
      <c r="C3469" s="189">
        <v>2.6642984014209592E-3</v>
      </c>
      <c r="D3469" s="189">
        <v>0.67673179396092364</v>
      </c>
      <c r="E3469" s="189">
        <v>0.12344582593250444</v>
      </c>
      <c r="F3469" s="189">
        <v>8.8809946714031975E-4</v>
      </c>
      <c r="G3469" s="189">
        <v>7.104795737122558E-3</v>
      </c>
      <c r="H3469" s="189" t="s">
        <v>143</v>
      </c>
      <c r="I3469" s="189">
        <v>4.4404973357015983E-3</v>
      </c>
      <c r="J3469" s="188">
        <v>1</v>
      </c>
      <c r="K3469" s="190">
        <v>1126</v>
      </c>
      <c r="L3469" s="94"/>
      <c r="M3469" s="189">
        <v>0.16300000000000001</v>
      </c>
      <c r="N3469" s="189">
        <v>0.20799999999999999</v>
      </c>
      <c r="O3469" s="189">
        <v>1E-3</v>
      </c>
      <c r="P3469" s="189">
        <v>8.0000000000000002E-3</v>
      </c>
      <c r="Q3469" s="189">
        <v>0.64900000000000002</v>
      </c>
      <c r="R3469" s="189">
        <v>0.70299999999999996</v>
      </c>
      <c r="S3469" s="189">
        <v>0.106</v>
      </c>
      <c r="T3469" s="189">
        <v>0.14399999999999999</v>
      </c>
      <c r="U3469" s="189">
        <v>0</v>
      </c>
      <c r="V3469" s="189">
        <v>5.0000000000000001E-3</v>
      </c>
      <c r="W3469" s="189">
        <v>4.0000000000000001E-3</v>
      </c>
      <c r="X3469" s="189">
        <v>1.4E-2</v>
      </c>
      <c r="Y3469" s="189" t="s">
        <v>143</v>
      </c>
      <c r="Z3469" s="189" t="s">
        <v>143</v>
      </c>
      <c r="AA3469" s="189">
        <v>2E-3</v>
      </c>
      <c r="AB3469" s="189">
        <v>0.01</v>
      </c>
    </row>
    <row r="3470" spans="1:28" x14ac:dyDescent="0.25">
      <c r="A3470" s="94" t="s">
        <v>4983</v>
      </c>
      <c r="B3470" s="189">
        <v>8.5631349782293184E-2</v>
      </c>
      <c r="C3470" s="189">
        <v>0.28737300435413643</v>
      </c>
      <c r="D3470" s="189">
        <v>0.27140783744557329</v>
      </c>
      <c r="E3470" s="189">
        <v>7.6197387518142229E-2</v>
      </c>
      <c r="F3470" s="189">
        <v>4.862119013062409E-2</v>
      </c>
      <c r="G3470" s="189">
        <v>0.20101596516690856</v>
      </c>
      <c r="H3470" s="189">
        <v>2.9027576197387518E-3</v>
      </c>
      <c r="I3470" s="189">
        <v>2.6850507982583455E-2</v>
      </c>
      <c r="J3470" s="188">
        <v>1</v>
      </c>
      <c r="K3470" s="190">
        <v>1378</v>
      </c>
      <c r="L3470" s="94"/>
      <c r="M3470" s="189">
        <v>7.1999999999999995E-2</v>
      </c>
      <c r="N3470" s="189">
        <v>0.10199999999999999</v>
      </c>
      <c r="O3470" s="189">
        <v>0.26400000000000001</v>
      </c>
      <c r="P3470" s="189">
        <v>0.312</v>
      </c>
      <c r="Q3470" s="189">
        <v>0.249</v>
      </c>
      <c r="R3470" s="189">
        <v>0.29499999999999998</v>
      </c>
      <c r="S3470" s="189">
        <v>6.3E-2</v>
      </c>
      <c r="T3470" s="189">
        <v>9.0999999999999998E-2</v>
      </c>
      <c r="U3470" s="189">
        <v>3.7999999999999999E-2</v>
      </c>
      <c r="V3470" s="189">
        <v>6.0999999999999999E-2</v>
      </c>
      <c r="W3470" s="189">
        <v>0.18099999999999999</v>
      </c>
      <c r="X3470" s="189">
        <v>0.223</v>
      </c>
      <c r="Y3470" s="189">
        <v>1E-3</v>
      </c>
      <c r="Z3470" s="189">
        <v>7.0000000000000001E-3</v>
      </c>
      <c r="AA3470" s="189">
        <v>0.02</v>
      </c>
      <c r="AB3470" s="189">
        <v>3.6999999999999998E-2</v>
      </c>
    </row>
    <row r="3471" spans="1:28" x14ac:dyDescent="0.25">
      <c r="A3471" s="94" t="s">
        <v>4984</v>
      </c>
      <c r="B3471" s="189">
        <v>0.29331306990881462</v>
      </c>
      <c r="C3471" s="189">
        <v>0.42401215805471126</v>
      </c>
      <c r="D3471" s="189">
        <v>0.15552178318135765</v>
      </c>
      <c r="E3471" s="189">
        <v>1.8743667679837893E-2</v>
      </c>
      <c r="F3471" s="189">
        <v>2.0263424518743669E-3</v>
      </c>
      <c r="G3471" s="189">
        <v>2.8875379939209727E-2</v>
      </c>
      <c r="H3471" s="189" t="s">
        <v>143</v>
      </c>
      <c r="I3471" s="189">
        <v>7.7507598784194526E-2</v>
      </c>
      <c r="J3471" s="188">
        <v>1</v>
      </c>
      <c r="K3471" s="190">
        <v>1974</v>
      </c>
      <c r="L3471" s="94"/>
      <c r="M3471" s="189">
        <v>0.27400000000000002</v>
      </c>
      <c r="N3471" s="189">
        <v>0.314</v>
      </c>
      <c r="O3471" s="189">
        <v>0.40200000000000002</v>
      </c>
      <c r="P3471" s="189">
        <v>0.44600000000000001</v>
      </c>
      <c r="Q3471" s="189">
        <v>0.14000000000000001</v>
      </c>
      <c r="R3471" s="189">
        <v>0.17199999999999999</v>
      </c>
      <c r="S3471" s="189">
        <v>1.4E-2</v>
      </c>
      <c r="T3471" s="189">
        <v>2.5999999999999999E-2</v>
      </c>
      <c r="U3471" s="189">
        <v>1E-3</v>
      </c>
      <c r="V3471" s="189">
        <v>5.0000000000000001E-3</v>
      </c>
      <c r="W3471" s="189">
        <v>2.1999999999999999E-2</v>
      </c>
      <c r="X3471" s="189">
        <v>3.6999999999999998E-2</v>
      </c>
      <c r="Y3471" s="189" t="s">
        <v>143</v>
      </c>
      <c r="Z3471" s="189" t="s">
        <v>143</v>
      </c>
      <c r="AA3471" s="189">
        <v>6.7000000000000004E-2</v>
      </c>
      <c r="AB3471" s="189">
        <v>0.09</v>
      </c>
    </row>
    <row r="3472" spans="1:28" x14ac:dyDescent="0.25">
      <c r="A3472" s="94" t="s">
        <v>4985</v>
      </c>
      <c r="B3472" s="189" t="s">
        <v>143</v>
      </c>
      <c r="C3472" s="189">
        <v>0.32303370786516855</v>
      </c>
      <c r="D3472" s="189">
        <v>0.27247191011235955</v>
      </c>
      <c r="E3472" s="189">
        <v>0.16853932584269662</v>
      </c>
      <c r="F3472" s="189">
        <v>1.4044943820224719E-2</v>
      </c>
      <c r="G3472" s="189">
        <v>0.19662921348314608</v>
      </c>
      <c r="H3472" s="189" t="s">
        <v>143</v>
      </c>
      <c r="I3472" s="189">
        <v>2.5280898876404494E-2</v>
      </c>
      <c r="J3472" s="188">
        <v>1</v>
      </c>
      <c r="K3472" s="190">
        <v>356</v>
      </c>
      <c r="L3472" s="94"/>
      <c r="M3472" s="189" t="s">
        <v>143</v>
      </c>
      <c r="N3472" s="189" t="s">
        <v>143</v>
      </c>
      <c r="O3472" s="189">
        <v>0.27700000000000002</v>
      </c>
      <c r="P3472" s="189">
        <v>0.373</v>
      </c>
      <c r="Q3472" s="189">
        <v>0.22900000000000001</v>
      </c>
      <c r="R3472" s="189">
        <v>0.32100000000000001</v>
      </c>
      <c r="S3472" s="189">
        <v>0.13300000000000001</v>
      </c>
      <c r="T3472" s="189">
        <v>0.21099999999999999</v>
      </c>
      <c r="U3472" s="189">
        <v>6.0000000000000001E-3</v>
      </c>
      <c r="V3472" s="189">
        <v>3.2000000000000001E-2</v>
      </c>
      <c r="W3472" s="189">
        <v>0.159</v>
      </c>
      <c r="X3472" s="189">
        <v>0.24099999999999999</v>
      </c>
      <c r="Y3472" s="189" t="s">
        <v>143</v>
      </c>
      <c r="Z3472" s="189" t="s">
        <v>143</v>
      </c>
      <c r="AA3472" s="189">
        <v>1.2999999999999999E-2</v>
      </c>
      <c r="AB3472" s="189">
        <v>4.7E-2</v>
      </c>
    </row>
    <row r="3473" spans="1:28" x14ac:dyDescent="0.25">
      <c r="A3473" s="94" t="s">
        <v>4986</v>
      </c>
      <c r="B3473" s="189" t="s">
        <v>143</v>
      </c>
      <c r="C3473" s="189">
        <v>0.24331320103537532</v>
      </c>
      <c r="D3473" s="189">
        <v>0.26919758412424505</v>
      </c>
      <c r="E3473" s="189">
        <v>0.12597066436583262</v>
      </c>
      <c r="F3473" s="189">
        <v>1.0353753235547885E-2</v>
      </c>
      <c r="G3473" s="189">
        <v>0.31751509922346849</v>
      </c>
      <c r="H3473" s="189">
        <v>8.6281276962899055E-4</v>
      </c>
      <c r="I3473" s="189">
        <v>3.2786885245901641E-2</v>
      </c>
      <c r="J3473" s="188">
        <v>0.99999999999999989</v>
      </c>
      <c r="K3473" s="190">
        <v>1159</v>
      </c>
      <c r="L3473" s="94"/>
      <c r="M3473" s="189" t="s">
        <v>143</v>
      </c>
      <c r="N3473" s="189" t="s">
        <v>143</v>
      </c>
      <c r="O3473" s="189">
        <v>0.219</v>
      </c>
      <c r="P3473" s="189">
        <v>0.26900000000000002</v>
      </c>
      <c r="Q3473" s="189">
        <v>0.24399999999999999</v>
      </c>
      <c r="R3473" s="189">
        <v>0.29499999999999998</v>
      </c>
      <c r="S3473" s="189">
        <v>0.108</v>
      </c>
      <c r="T3473" s="189">
        <v>0.14599999999999999</v>
      </c>
      <c r="U3473" s="189">
        <v>6.0000000000000001E-3</v>
      </c>
      <c r="V3473" s="189">
        <v>1.7999999999999999E-2</v>
      </c>
      <c r="W3473" s="189">
        <v>0.29099999999999998</v>
      </c>
      <c r="X3473" s="189">
        <v>0.34499999999999997</v>
      </c>
      <c r="Y3473" s="189">
        <v>0</v>
      </c>
      <c r="Z3473" s="189">
        <v>5.0000000000000001E-3</v>
      </c>
      <c r="AA3473" s="189">
        <v>2.4E-2</v>
      </c>
      <c r="AB3473" s="189">
        <v>4.4999999999999998E-2</v>
      </c>
    </row>
    <row r="3474" spans="1:28" x14ac:dyDescent="0.25">
      <c r="A3474" s="94" t="s">
        <v>4987</v>
      </c>
      <c r="B3474" s="189" t="s">
        <v>143</v>
      </c>
      <c r="C3474" s="189">
        <v>0.56218057921635434</v>
      </c>
      <c r="D3474" s="189">
        <v>0.33901192504258942</v>
      </c>
      <c r="E3474" s="189">
        <v>2.5553662691652469E-2</v>
      </c>
      <c r="F3474" s="189">
        <v>1.7035775127768314E-3</v>
      </c>
      <c r="G3474" s="189">
        <v>2.0442930153321975E-2</v>
      </c>
      <c r="H3474" s="189" t="s">
        <v>143</v>
      </c>
      <c r="I3474" s="189">
        <v>5.1107325383304938E-2</v>
      </c>
      <c r="J3474" s="188">
        <v>1</v>
      </c>
      <c r="K3474" s="190">
        <v>587</v>
      </c>
      <c r="L3474" s="94"/>
      <c r="M3474" s="189" t="s">
        <v>143</v>
      </c>
      <c r="N3474" s="189" t="s">
        <v>143</v>
      </c>
      <c r="O3474" s="189">
        <v>0.52200000000000002</v>
      </c>
      <c r="P3474" s="189">
        <v>0.60199999999999998</v>
      </c>
      <c r="Q3474" s="189">
        <v>0.30199999999999999</v>
      </c>
      <c r="R3474" s="189">
        <v>0.378</v>
      </c>
      <c r="S3474" s="189">
        <v>1.6E-2</v>
      </c>
      <c r="T3474" s="189">
        <v>4.2000000000000003E-2</v>
      </c>
      <c r="U3474" s="189">
        <v>0</v>
      </c>
      <c r="V3474" s="189">
        <v>0.01</v>
      </c>
      <c r="W3474" s="189">
        <v>1.2E-2</v>
      </c>
      <c r="X3474" s="189">
        <v>3.5000000000000003E-2</v>
      </c>
      <c r="Y3474" s="189" t="s">
        <v>143</v>
      </c>
      <c r="Z3474" s="189" t="s">
        <v>143</v>
      </c>
      <c r="AA3474" s="189">
        <v>3.5999999999999997E-2</v>
      </c>
      <c r="AB3474" s="189">
        <v>7.1999999999999995E-2</v>
      </c>
    </row>
    <row r="3475" spans="1:28" x14ac:dyDescent="0.25">
      <c r="A3475" s="94" t="s">
        <v>4988</v>
      </c>
      <c r="B3475" s="189" t="s">
        <v>143</v>
      </c>
      <c r="C3475" s="189">
        <v>0.26470588235294118</v>
      </c>
      <c r="D3475" s="189">
        <v>0.36862745098039218</v>
      </c>
      <c r="E3475" s="189">
        <v>8.6274509803921567E-2</v>
      </c>
      <c r="F3475" s="189">
        <v>7.8431372549019607E-3</v>
      </c>
      <c r="G3475" s="189">
        <v>0.2372549019607843</v>
      </c>
      <c r="H3475" s="189" t="s">
        <v>143</v>
      </c>
      <c r="I3475" s="189">
        <v>3.5294117647058823E-2</v>
      </c>
      <c r="J3475" s="188">
        <v>0.99999999999999989</v>
      </c>
      <c r="K3475" s="190">
        <v>510</v>
      </c>
      <c r="L3475" s="94"/>
      <c r="M3475" s="189" t="s">
        <v>143</v>
      </c>
      <c r="N3475" s="189" t="s">
        <v>143</v>
      </c>
      <c r="O3475" s="189">
        <v>0.22800000000000001</v>
      </c>
      <c r="P3475" s="189">
        <v>0.30499999999999999</v>
      </c>
      <c r="Q3475" s="189">
        <v>0.32800000000000001</v>
      </c>
      <c r="R3475" s="189">
        <v>0.41099999999999998</v>
      </c>
      <c r="S3475" s="189">
        <v>6.5000000000000002E-2</v>
      </c>
      <c r="T3475" s="189">
        <v>0.114</v>
      </c>
      <c r="U3475" s="189">
        <v>3.0000000000000001E-3</v>
      </c>
      <c r="V3475" s="189">
        <v>0.02</v>
      </c>
      <c r="W3475" s="189">
        <v>0.20200000000000001</v>
      </c>
      <c r="X3475" s="189">
        <v>0.27600000000000002</v>
      </c>
      <c r="Y3475" s="189" t="s">
        <v>143</v>
      </c>
      <c r="Z3475" s="189" t="s">
        <v>143</v>
      </c>
      <c r="AA3475" s="189">
        <v>2.1999999999999999E-2</v>
      </c>
      <c r="AB3475" s="189">
        <v>5.5E-2</v>
      </c>
    </row>
    <row r="3476" spans="1:28" x14ac:dyDescent="0.25">
      <c r="A3476" s="94" t="s">
        <v>4989</v>
      </c>
      <c r="B3476" s="189" t="s">
        <v>143</v>
      </c>
      <c r="C3476" s="189">
        <v>0.44814814814814813</v>
      </c>
      <c r="D3476" s="189">
        <v>0.17037037037037037</v>
      </c>
      <c r="E3476" s="189">
        <v>1.8518518518518517E-2</v>
      </c>
      <c r="F3476" s="189">
        <v>0.12222222222222222</v>
      </c>
      <c r="G3476" s="189">
        <v>0.22222222222222221</v>
      </c>
      <c r="H3476" s="189" t="s">
        <v>143</v>
      </c>
      <c r="I3476" s="189">
        <v>1.8518518518518517E-2</v>
      </c>
      <c r="J3476" s="188">
        <v>0.99999999999999989</v>
      </c>
      <c r="K3476" s="190">
        <v>270</v>
      </c>
      <c r="L3476" s="94"/>
      <c r="M3476" s="189" t="s">
        <v>143</v>
      </c>
      <c r="N3476" s="189" t="s">
        <v>143</v>
      </c>
      <c r="O3476" s="189">
        <v>0.39</v>
      </c>
      <c r="P3476" s="189">
        <v>0.50800000000000001</v>
      </c>
      <c r="Q3476" s="189">
        <v>0.13</v>
      </c>
      <c r="R3476" s="189">
        <v>0.22</v>
      </c>
      <c r="S3476" s="189">
        <v>8.0000000000000002E-3</v>
      </c>
      <c r="T3476" s="189">
        <v>4.2999999999999997E-2</v>
      </c>
      <c r="U3476" s="189">
        <v>8.7999999999999995E-2</v>
      </c>
      <c r="V3476" s="189">
        <v>0.16700000000000001</v>
      </c>
      <c r="W3476" s="189">
        <v>0.17699999999999999</v>
      </c>
      <c r="X3476" s="189">
        <v>0.27600000000000002</v>
      </c>
      <c r="Y3476" s="189" t="s">
        <v>143</v>
      </c>
      <c r="Z3476" s="189" t="s">
        <v>143</v>
      </c>
      <c r="AA3476" s="189">
        <v>8.0000000000000002E-3</v>
      </c>
      <c r="AB3476" s="189">
        <v>4.2999999999999997E-2</v>
      </c>
    </row>
    <row r="3477" spans="1:28" x14ac:dyDescent="0.25">
      <c r="A3477" s="94" t="s">
        <v>4990</v>
      </c>
      <c r="B3477" s="189" t="s">
        <v>143</v>
      </c>
      <c r="C3477" s="189">
        <v>0.16455696202531644</v>
      </c>
      <c r="D3477" s="189">
        <v>0.24050632911392406</v>
      </c>
      <c r="E3477" s="189">
        <v>8.2278481012658222E-2</v>
      </c>
      <c r="F3477" s="189">
        <v>3.7974683544303799E-2</v>
      </c>
      <c r="G3477" s="189">
        <v>0.42405063291139239</v>
      </c>
      <c r="H3477" s="189">
        <v>9.4936708860759497E-3</v>
      </c>
      <c r="I3477" s="189">
        <v>4.1139240506329111E-2</v>
      </c>
      <c r="J3477" s="188">
        <v>1</v>
      </c>
      <c r="K3477" s="190">
        <v>316</v>
      </c>
      <c r="L3477" s="94"/>
      <c r="M3477" s="189" t="s">
        <v>143</v>
      </c>
      <c r="N3477" s="189" t="s">
        <v>143</v>
      </c>
      <c r="O3477" s="189">
        <v>0.128</v>
      </c>
      <c r="P3477" s="189">
        <v>0.20899999999999999</v>
      </c>
      <c r="Q3477" s="189">
        <v>0.19700000000000001</v>
      </c>
      <c r="R3477" s="189">
        <v>0.29099999999999998</v>
      </c>
      <c r="S3477" s="189">
        <v>5.7000000000000002E-2</v>
      </c>
      <c r="T3477" s="189">
        <v>0.11799999999999999</v>
      </c>
      <c r="U3477" s="189">
        <v>2.1999999999999999E-2</v>
      </c>
      <c r="V3477" s="189">
        <v>6.5000000000000002E-2</v>
      </c>
      <c r="W3477" s="189">
        <v>0.371</v>
      </c>
      <c r="X3477" s="189">
        <v>0.47899999999999998</v>
      </c>
      <c r="Y3477" s="189">
        <v>3.0000000000000001E-3</v>
      </c>
      <c r="Z3477" s="189">
        <v>2.8000000000000001E-2</v>
      </c>
      <c r="AA3477" s="189">
        <v>2.4E-2</v>
      </c>
      <c r="AB3477" s="189">
        <v>6.9000000000000006E-2</v>
      </c>
    </row>
    <row r="3478" spans="1:28" x14ac:dyDescent="0.25">
      <c r="A3478" s="94" t="s">
        <v>4991</v>
      </c>
      <c r="B3478" s="189" t="s">
        <v>143</v>
      </c>
      <c r="C3478" s="189">
        <v>0.53585544889892711</v>
      </c>
      <c r="D3478" s="189">
        <v>0.3201581027667984</v>
      </c>
      <c r="E3478" s="189">
        <v>4.8560135516657256E-2</v>
      </c>
      <c r="F3478" s="189">
        <v>3.952569169960474E-3</v>
      </c>
      <c r="G3478" s="189">
        <v>6.2676453980801808E-2</v>
      </c>
      <c r="H3478" s="189">
        <v>2.258610954263128E-3</v>
      </c>
      <c r="I3478" s="189">
        <v>2.6538678712591756E-2</v>
      </c>
      <c r="J3478" s="188">
        <v>0.99999999999999989</v>
      </c>
      <c r="K3478" s="190">
        <v>1771</v>
      </c>
      <c r="L3478" s="94"/>
      <c r="M3478" s="189" t="s">
        <v>143</v>
      </c>
      <c r="N3478" s="189" t="s">
        <v>143</v>
      </c>
      <c r="O3478" s="189">
        <v>0.51300000000000001</v>
      </c>
      <c r="P3478" s="189">
        <v>0.55900000000000005</v>
      </c>
      <c r="Q3478" s="189">
        <v>0.29899999999999999</v>
      </c>
      <c r="R3478" s="189">
        <v>0.34200000000000003</v>
      </c>
      <c r="S3478" s="189">
        <v>3.9E-2</v>
      </c>
      <c r="T3478" s="189">
        <v>0.06</v>
      </c>
      <c r="U3478" s="189">
        <v>2E-3</v>
      </c>
      <c r="V3478" s="189">
        <v>8.0000000000000002E-3</v>
      </c>
      <c r="W3478" s="189">
        <v>5.1999999999999998E-2</v>
      </c>
      <c r="X3478" s="189">
        <v>7.4999999999999997E-2</v>
      </c>
      <c r="Y3478" s="189">
        <v>1E-3</v>
      </c>
      <c r="Z3478" s="189">
        <v>6.0000000000000001E-3</v>
      </c>
      <c r="AA3478" s="189">
        <v>0.02</v>
      </c>
      <c r="AB3478" s="189">
        <v>3.5000000000000003E-2</v>
      </c>
    </row>
    <row r="3479" spans="1:28" x14ac:dyDescent="0.25">
      <c r="A3479" s="94" t="s">
        <v>4992</v>
      </c>
      <c r="B3479" s="189" t="s">
        <v>143</v>
      </c>
      <c r="C3479" s="189">
        <v>0.4826254826254826</v>
      </c>
      <c r="D3479" s="189">
        <v>0.28185328185328185</v>
      </c>
      <c r="E3479" s="189">
        <v>8.8803088803088806E-2</v>
      </c>
      <c r="F3479" s="189" t="s">
        <v>143</v>
      </c>
      <c r="G3479" s="189">
        <v>8.8803088803088806E-2</v>
      </c>
      <c r="H3479" s="189">
        <v>3.8610038610038611E-3</v>
      </c>
      <c r="I3479" s="189">
        <v>5.4054054054054057E-2</v>
      </c>
      <c r="J3479" s="188">
        <v>1</v>
      </c>
      <c r="K3479" s="190">
        <v>259</v>
      </c>
      <c r="L3479" s="94"/>
      <c r="M3479" s="189" t="s">
        <v>143</v>
      </c>
      <c r="N3479" s="189" t="s">
        <v>143</v>
      </c>
      <c r="O3479" s="189">
        <v>0.42199999999999999</v>
      </c>
      <c r="P3479" s="189">
        <v>0.54300000000000004</v>
      </c>
      <c r="Q3479" s="189">
        <v>0.23100000000000001</v>
      </c>
      <c r="R3479" s="189">
        <v>0.34</v>
      </c>
      <c r="S3479" s="189">
        <v>0.06</v>
      </c>
      <c r="T3479" s="189">
        <v>0.13</v>
      </c>
      <c r="U3479" s="189" t="s">
        <v>143</v>
      </c>
      <c r="V3479" s="189" t="s">
        <v>143</v>
      </c>
      <c r="W3479" s="189">
        <v>0.06</v>
      </c>
      <c r="X3479" s="189">
        <v>0.13</v>
      </c>
      <c r="Y3479" s="189">
        <v>1E-3</v>
      </c>
      <c r="Z3479" s="189">
        <v>2.1999999999999999E-2</v>
      </c>
      <c r="AA3479" s="189">
        <v>3.2000000000000001E-2</v>
      </c>
      <c r="AB3479" s="189">
        <v>8.8999999999999996E-2</v>
      </c>
    </row>
    <row r="3480" spans="1:28" x14ac:dyDescent="0.25">
      <c r="A3480" s="94" t="s">
        <v>4993</v>
      </c>
      <c r="B3480" s="189">
        <v>6.7762705507282611E-2</v>
      </c>
      <c r="C3480" s="189">
        <v>0.36506845033443769</v>
      </c>
      <c r="D3480" s="189">
        <v>0.23460648871663436</v>
      </c>
      <c r="E3480" s="189">
        <v>8.8766643745702326E-2</v>
      </c>
      <c r="F3480" s="189">
        <v>3.5381634056385572E-2</v>
      </c>
      <c r="G3480" s="189">
        <v>0.16621866599987498</v>
      </c>
      <c r="H3480" s="189">
        <v>7.5014065137213228E-4</v>
      </c>
      <c r="I3480" s="189">
        <v>4.1445270988310308E-2</v>
      </c>
      <c r="J3480" s="188">
        <v>1</v>
      </c>
      <c r="K3480" s="190">
        <v>15997</v>
      </c>
      <c r="L3480" s="94"/>
      <c r="M3480" s="189">
        <v>6.4000000000000001E-2</v>
      </c>
      <c r="N3480" s="189">
        <v>7.1999999999999995E-2</v>
      </c>
      <c r="O3480" s="189">
        <v>0.35799999999999998</v>
      </c>
      <c r="P3480" s="189">
        <v>0.373</v>
      </c>
      <c r="Q3480" s="189">
        <v>0.22800000000000001</v>
      </c>
      <c r="R3480" s="189">
        <v>0.24099999999999999</v>
      </c>
      <c r="S3480" s="189">
        <v>8.4000000000000005E-2</v>
      </c>
      <c r="T3480" s="189">
        <v>9.2999999999999999E-2</v>
      </c>
      <c r="U3480" s="189">
        <v>3.3000000000000002E-2</v>
      </c>
      <c r="V3480" s="189">
        <v>3.7999999999999999E-2</v>
      </c>
      <c r="W3480" s="189">
        <v>0.161</v>
      </c>
      <c r="X3480" s="189">
        <v>0.17199999999999999</v>
      </c>
      <c r="Y3480" s="189">
        <v>0</v>
      </c>
      <c r="Z3480" s="189">
        <v>1E-3</v>
      </c>
      <c r="AA3480" s="189">
        <v>3.7999999999999999E-2</v>
      </c>
      <c r="AB3480" s="189">
        <v>4.4999999999999998E-2</v>
      </c>
    </row>
    <row r="3481" spans="1:28" x14ac:dyDescent="0.25">
      <c r="A3481" s="94" t="s">
        <v>4994</v>
      </c>
      <c r="B3481" s="189" t="s">
        <v>143</v>
      </c>
      <c r="C3481" s="189">
        <v>0.42890995260663506</v>
      </c>
      <c r="D3481" s="189">
        <v>0.20379146919431279</v>
      </c>
      <c r="E3481" s="189">
        <v>0.13033175355450238</v>
      </c>
      <c r="F3481" s="189">
        <v>6.1611374407582936E-2</v>
      </c>
      <c r="G3481" s="189">
        <v>0.16587677725118483</v>
      </c>
      <c r="H3481" s="189" t="s">
        <v>143</v>
      </c>
      <c r="I3481" s="189">
        <v>9.4786729857819912E-3</v>
      </c>
      <c r="J3481" s="188">
        <v>0.99999999999999989</v>
      </c>
      <c r="K3481" s="190">
        <v>422</v>
      </c>
      <c r="L3481" s="94"/>
      <c r="M3481" s="189" t="s">
        <v>143</v>
      </c>
      <c r="N3481" s="189" t="s">
        <v>143</v>
      </c>
      <c r="O3481" s="189">
        <v>0.38300000000000001</v>
      </c>
      <c r="P3481" s="189">
        <v>0.47699999999999998</v>
      </c>
      <c r="Q3481" s="189">
        <v>0.16800000000000001</v>
      </c>
      <c r="R3481" s="189">
        <v>0.245</v>
      </c>
      <c r="S3481" s="189">
        <v>0.10199999999999999</v>
      </c>
      <c r="T3481" s="189">
        <v>0.16600000000000001</v>
      </c>
      <c r="U3481" s="189">
        <v>4.2000000000000003E-2</v>
      </c>
      <c r="V3481" s="189">
        <v>8.8999999999999996E-2</v>
      </c>
      <c r="W3481" s="189">
        <v>0.13300000000000001</v>
      </c>
      <c r="X3481" s="189">
        <v>0.20399999999999999</v>
      </c>
      <c r="Y3481" s="189" t="s">
        <v>143</v>
      </c>
      <c r="Z3481" s="189" t="s">
        <v>143</v>
      </c>
      <c r="AA3481" s="189">
        <v>4.0000000000000001E-3</v>
      </c>
      <c r="AB3481" s="189">
        <v>2.4E-2</v>
      </c>
    </row>
    <row r="3482" spans="1:28" x14ac:dyDescent="0.25">
      <c r="A3482" s="94" t="s">
        <v>4995</v>
      </c>
      <c r="B3482" s="189" t="s">
        <v>143</v>
      </c>
      <c r="C3482" s="189">
        <v>0.16250000000000001</v>
      </c>
      <c r="D3482" s="189">
        <v>0.16875000000000001</v>
      </c>
      <c r="E3482" s="189">
        <v>6.25E-2</v>
      </c>
      <c r="F3482" s="189">
        <v>2.8125000000000001E-2</v>
      </c>
      <c r="G3482" s="189">
        <v>0.50624999999999998</v>
      </c>
      <c r="H3482" s="189">
        <v>1.2500000000000001E-2</v>
      </c>
      <c r="I3482" s="189">
        <v>5.9374999999999997E-2</v>
      </c>
      <c r="J3482" s="188">
        <v>1</v>
      </c>
      <c r="K3482" s="190">
        <v>320</v>
      </c>
      <c r="L3482" s="94"/>
      <c r="M3482" s="189" t="s">
        <v>143</v>
      </c>
      <c r="N3482" s="189" t="s">
        <v>143</v>
      </c>
      <c r="O3482" s="189">
        <v>0.126</v>
      </c>
      <c r="P3482" s="189">
        <v>0.20699999999999999</v>
      </c>
      <c r="Q3482" s="189">
        <v>0.13200000000000001</v>
      </c>
      <c r="R3482" s="189">
        <v>0.214</v>
      </c>
      <c r="S3482" s="189">
        <v>4.1000000000000002E-2</v>
      </c>
      <c r="T3482" s="189">
        <v>9.5000000000000001E-2</v>
      </c>
      <c r="U3482" s="189">
        <v>1.4999999999999999E-2</v>
      </c>
      <c r="V3482" s="189">
        <v>5.2999999999999999E-2</v>
      </c>
      <c r="W3482" s="189">
        <v>0.45200000000000001</v>
      </c>
      <c r="X3482" s="189">
        <v>0.56100000000000005</v>
      </c>
      <c r="Y3482" s="189">
        <v>5.0000000000000001E-3</v>
      </c>
      <c r="Z3482" s="189">
        <v>3.2000000000000001E-2</v>
      </c>
      <c r="AA3482" s="189">
        <v>3.7999999999999999E-2</v>
      </c>
      <c r="AB3482" s="189">
        <v>9.0999999999999998E-2</v>
      </c>
    </row>
    <row r="3483" spans="1:28" x14ac:dyDescent="0.25">
      <c r="A3483" s="94" t="s">
        <v>4996</v>
      </c>
      <c r="B3483" s="189">
        <v>0.44270833333333331</v>
      </c>
      <c r="C3483" s="189">
        <v>1.736111111111111E-3</v>
      </c>
      <c r="D3483" s="189">
        <v>0.33854166666666669</v>
      </c>
      <c r="E3483" s="189">
        <v>0.19618055555555555</v>
      </c>
      <c r="F3483" s="189">
        <v>2.6041666666666665E-3</v>
      </c>
      <c r="G3483" s="189">
        <v>7.8125E-3</v>
      </c>
      <c r="H3483" s="189" t="s">
        <v>143</v>
      </c>
      <c r="I3483" s="189">
        <v>1.0416666666666666E-2</v>
      </c>
      <c r="J3483" s="188">
        <v>1</v>
      </c>
      <c r="K3483" s="190">
        <v>1152</v>
      </c>
      <c r="L3483" s="94"/>
      <c r="M3483" s="189">
        <v>0.41399999999999998</v>
      </c>
      <c r="N3483" s="189">
        <v>0.47199999999999998</v>
      </c>
      <c r="O3483" s="189">
        <v>0</v>
      </c>
      <c r="P3483" s="189">
        <v>6.0000000000000001E-3</v>
      </c>
      <c r="Q3483" s="189">
        <v>0.312</v>
      </c>
      <c r="R3483" s="189">
        <v>0.36599999999999999</v>
      </c>
      <c r="S3483" s="189">
        <v>0.17399999999999999</v>
      </c>
      <c r="T3483" s="189">
        <v>0.22</v>
      </c>
      <c r="U3483" s="189">
        <v>1E-3</v>
      </c>
      <c r="V3483" s="189">
        <v>8.0000000000000002E-3</v>
      </c>
      <c r="W3483" s="189">
        <v>4.0000000000000001E-3</v>
      </c>
      <c r="X3483" s="189">
        <v>1.4999999999999999E-2</v>
      </c>
      <c r="Y3483" s="189" t="s">
        <v>143</v>
      </c>
      <c r="Z3483" s="189" t="s">
        <v>143</v>
      </c>
      <c r="AA3483" s="189">
        <v>6.0000000000000001E-3</v>
      </c>
      <c r="AB3483" s="189">
        <v>1.7999999999999999E-2</v>
      </c>
    </row>
    <row r="3484" spans="1:28" x14ac:dyDescent="0.25">
      <c r="A3484" s="94" t="s">
        <v>4997</v>
      </c>
      <c r="B3484" s="189">
        <v>0.10151187904967603</v>
      </c>
      <c r="C3484" s="189">
        <v>0.31155507559395246</v>
      </c>
      <c r="D3484" s="189">
        <v>0.22570194384449244</v>
      </c>
      <c r="E3484" s="189">
        <v>6.3174946004319651E-2</v>
      </c>
      <c r="F3484" s="189">
        <v>6.0475161987041039E-2</v>
      </c>
      <c r="G3484" s="189">
        <v>0.20464362850971923</v>
      </c>
      <c r="H3484" s="189" t="s">
        <v>143</v>
      </c>
      <c r="I3484" s="189">
        <v>3.2937365010799136E-2</v>
      </c>
      <c r="J3484" s="188">
        <v>1</v>
      </c>
      <c r="K3484" s="190">
        <v>1852</v>
      </c>
      <c r="L3484" s="94"/>
      <c r="M3484" s="189">
        <v>8.8999999999999996E-2</v>
      </c>
      <c r="N3484" s="189">
        <v>0.11600000000000001</v>
      </c>
      <c r="O3484" s="189">
        <v>0.29099999999999998</v>
      </c>
      <c r="P3484" s="189">
        <v>0.33300000000000002</v>
      </c>
      <c r="Q3484" s="189">
        <v>0.20699999999999999</v>
      </c>
      <c r="R3484" s="189">
        <v>0.245</v>
      </c>
      <c r="S3484" s="189">
        <v>5.2999999999999999E-2</v>
      </c>
      <c r="T3484" s="189">
        <v>7.4999999999999997E-2</v>
      </c>
      <c r="U3484" s="189">
        <v>5.0999999999999997E-2</v>
      </c>
      <c r="V3484" s="189">
        <v>7.1999999999999995E-2</v>
      </c>
      <c r="W3484" s="189">
        <v>0.187</v>
      </c>
      <c r="X3484" s="189">
        <v>0.224</v>
      </c>
      <c r="Y3484" s="189" t="s">
        <v>143</v>
      </c>
      <c r="Z3484" s="189" t="s">
        <v>143</v>
      </c>
      <c r="AA3484" s="189">
        <v>2.5999999999999999E-2</v>
      </c>
      <c r="AB3484" s="189">
        <v>4.2000000000000003E-2</v>
      </c>
    </row>
    <row r="3485" spans="1:28" x14ac:dyDescent="0.25">
      <c r="A3485" s="94" t="s">
        <v>4998</v>
      </c>
      <c r="B3485" s="189">
        <v>0.33526234567901236</v>
      </c>
      <c r="C3485" s="189">
        <v>0.47839506172839508</v>
      </c>
      <c r="D3485" s="189">
        <v>7.3302469135802475E-2</v>
      </c>
      <c r="E3485" s="189">
        <v>2.6234567901234566E-2</v>
      </c>
      <c r="F3485" s="189">
        <v>4.2438271604938269E-3</v>
      </c>
      <c r="G3485" s="189">
        <v>3.5493827160493825E-2</v>
      </c>
      <c r="H3485" s="189">
        <v>3.8580246913580245E-4</v>
      </c>
      <c r="I3485" s="189">
        <v>4.6682098765432098E-2</v>
      </c>
      <c r="J3485" s="188">
        <v>1.0000000000000002</v>
      </c>
      <c r="K3485" s="190">
        <v>2592</v>
      </c>
      <c r="L3485" s="94"/>
      <c r="M3485" s="189">
        <v>0.317</v>
      </c>
      <c r="N3485" s="189">
        <v>0.35399999999999998</v>
      </c>
      <c r="O3485" s="189">
        <v>0.45900000000000002</v>
      </c>
      <c r="P3485" s="189">
        <v>0.498</v>
      </c>
      <c r="Q3485" s="189">
        <v>6.4000000000000001E-2</v>
      </c>
      <c r="R3485" s="189">
        <v>8.4000000000000005E-2</v>
      </c>
      <c r="S3485" s="189">
        <v>2.1000000000000001E-2</v>
      </c>
      <c r="T3485" s="189">
        <v>3.3000000000000002E-2</v>
      </c>
      <c r="U3485" s="189">
        <v>2E-3</v>
      </c>
      <c r="V3485" s="189">
        <v>8.0000000000000002E-3</v>
      </c>
      <c r="W3485" s="189">
        <v>2.9000000000000001E-2</v>
      </c>
      <c r="X3485" s="189">
        <v>4.2999999999999997E-2</v>
      </c>
      <c r="Y3485" s="189">
        <v>0</v>
      </c>
      <c r="Z3485" s="189">
        <v>2E-3</v>
      </c>
      <c r="AA3485" s="189">
        <v>3.9E-2</v>
      </c>
      <c r="AB3485" s="189">
        <v>5.5E-2</v>
      </c>
    </row>
    <row r="3486" spans="1:28" x14ac:dyDescent="0.25">
      <c r="A3486" s="94" t="s">
        <v>4999</v>
      </c>
      <c r="B3486" s="189" t="s">
        <v>143</v>
      </c>
      <c r="C3486" s="189">
        <v>0.26931567328918321</v>
      </c>
      <c r="D3486" s="189">
        <v>0.30242825607064017</v>
      </c>
      <c r="E3486" s="189">
        <v>0.15231788079470199</v>
      </c>
      <c r="F3486" s="189">
        <v>7.0640176600441501E-2</v>
      </c>
      <c r="G3486" s="189">
        <v>0.14569536423841059</v>
      </c>
      <c r="H3486" s="189" t="s">
        <v>143</v>
      </c>
      <c r="I3486" s="189">
        <v>5.9602649006622516E-2</v>
      </c>
      <c r="J3486" s="188">
        <v>1</v>
      </c>
      <c r="K3486" s="190">
        <v>453</v>
      </c>
      <c r="L3486" s="94"/>
      <c r="M3486" s="189" t="s">
        <v>143</v>
      </c>
      <c r="N3486" s="189" t="s">
        <v>143</v>
      </c>
      <c r="O3486" s="189">
        <v>0.23100000000000001</v>
      </c>
      <c r="P3486" s="189">
        <v>0.312</v>
      </c>
      <c r="Q3486" s="189">
        <v>0.26200000000000001</v>
      </c>
      <c r="R3486" s="189">
        <v>0.34599999999999997</v>
      </c>
      <c r="S3486" s="189">
        <v>0.122</v>
      </c>
      <c r="T3486" s="189">
        <v>0.188</v>
      </c>
      <c r="U3486" s="189">
        <v>0.05</v>
      </c>
      <c r="V3486" s="189">
        <v>9.8000000000000004E-2</v>
      </c>
      <c r="W3486" s="189">
        <v>0.11600000000000001</v>
      </c>
      <c r="X3486" s="189">
        <v>0.18099999999999999</v>
      </c>
      <c r="Y3486" s="189" t="s">
        <v>143</v>
      </c>
      <c r="Z3486" s="189" t="s">
        <v>143</v>
      </c>
      <c r="AA3486" s="189">
        <v>4.1000000000000002E-2</v>
      </c>
      <c r="AB3486" s="189">
        <v>8.5000000000000006E-2</v>
      </c>
    </row>
    <row r="3487" spans="1:28" x14ac:dyDescent="0.25">
      <c r="A3487" s="94" t="s">
        <v>5000</v>
      </c>
      <c r="B3487" s="189" t="s">
        <v>143</v>
      </c>
      <c r="C3487" s="189">
        <v>0.27062896710905943</v>
      </c>
      <c r="D3487" s="189">
        <v>0.20715522215810733</v>
      </c>
      <c r="E3487" s="189">
        <v>0.12521638776687824</v>
      </c>
      <c r="F3487" s="189">
        <v>3.4622042700519329E-2</v>
      </c>
      <c r="G3487" s="189">
        <v>0.31217541834968265</v>
      </c>
      <c r="H3487" s="189" t="s">
        <v>143</v>
      </c>
      <c r="I3487" s="189">
        <v>5.0201961915753032E-2</v>
      </c>
      <c r="J3487" s="188">
        <v>0.99999999999999989</v>
      </c>
      <c r="K3487" s="190">
        <v>1733</v>
      </c>
      <c r="L3487" s="94"/>
      <c r="M3487" s="189" t="s">
        <v>143</v>
      </c>
      <c r="N3487" s="189" t="s">
        <v>143</v>
      </c>
      <c r="O3487" s="189">
        <v>0.25</v>
      </c>
      <c r="P3487" s="189">
        <v>0.29199999999999998</v>
      </c>
      <c r="Q3487" s="189">
        <v>0.189</v>
      </c>
      <c r="R3487" s="189">
        <v>0.22700000000000001</v>
      </c>
      <c r="S3487" s="189">
        <v>0.11</v>
      </c>
      <c r="T3487" s="189">
        <v>0.14199999999999999</v>
      </c>
      <c r="U3487" s="189">
        <v>2.7E-2</v>
      </c>
      <c r="V3487" s="189">
        <v>4.3999999999999997E-2</v>
      </c>
      <c r="W3487" s="189">
        <v>0.29099999999999998</v>
      </c>
      <c r="X3487" s="189">
        <v>0.33400000000000002</v>
      </c>
      <c r="Y3487" s="189" t="s">
        <v>143</v>
      </c>
      <c r="Z3487" s="189" t="s">
        <v>143</v>
      </c>
      <c r="AA3487" s="189">
        <v>4.1000000000000002E-2</v>
      </c>
      <c r="AB3487" s="189">
        <v>6.2E-2</v>
      </c>
    </row>
    <row r="3488" spans="1:28" x14ac:dyDescent="0.25">
      <c r="A3488" s="94" t="s">
        <v>5001</v>
      </c>
      <c r="B3488" s="189" t="s">
        <v>143</v>
      </c>
      <c r="C3488" s="189">
        <v>0.63245033112582782</v>
      </c>
      <c r="D3488" s="189">
        <v>0.2671081677704194</v>
      </c>
      <c r="E3488" s="189">
        <v>3.5320088300220751E-2</v>
      </c>
      <c r="F3488" s="189">
        <v>5.5187637969094927E-3</v>
      </c>
      <c r="G3488" s="189">
        <v>1.434878587196468E-2</v>
      </c>
      <c r="H3488" s="189" t="s">
        <v>143</v>
      </c>
      <c r="I3488" s="189">
        <v>4.5253863134657839E-2</v>
      </c>
      <c r="J3488" s="188">
        <v>1</v>
      </c>
      <c r="K3488" s="190">
        <v>906</v>
      </c>
      <c r="L3488" s="94"/>
      <c r="M3488" s="189" t="s">
        <v>143</v>
      </c>
      <c r="N3488" s="189" t="s">
        <v>143</v>
      </c>
      <c r="O3488" s="189">
        <v>0.60099999999999998</v>
      </c>
      <c r="P3488" s="189">
        <v>0.66300000000000003</v>
      </c>
      <c r="Q3488" s="189">
        <v>0.23899999999999999</v>
      </c>
      <c r="R3488" s="189">
        <v>0.29699999999999999</v>
      </c>
      <c r="S3488" s="189">
        <v>2.5000000000000001E-2</v>
      </c>
      <c r="T3488" s="189">
        <v>4.9000000000000002E-2</v>
      </c>
      <c r="U3488" s="189">
        <v>2E-3</v>
      </c>
      <c r="V3488" s="189">
        <v>1.2999999999999999E-2</v>
      </c>
      <c r="W3488" s="189">
        <v>8.0000000000000002E-3</v>
      </c>
      <c r="X3488" s="189">
        <v>2.4E-2</v>
      </c>
      <c r="Y3488" s="189" t="s">
        <v>143</v>
      </c>
      <c r="Z3488" s="189" t="s">
        <v>143</v>
      </c>
      <c r="AA3488" s="189">
        <v>3.4000000000000002E-2</v>
      </c>
      <c r="AB3488" s="189">
        <v>6.0999999999999999E-2</v>
      </c>
    </row>
    <row r="3489" spans="1:28" x14ac:dyDescent="0.25">
      <c r="A3489" s="94" t="s">
        <v>5002</v>
      </c>
      <c r="B3489" s="189" t="s">
        <v>143</v>
      </c>
      <c r="C3489" s="189">
        <v>0.28346456692913385</v>
      </c>
      <c r="D3489" s="189">
        <v>0.28503937007874014</v>
      </c>
      <c r="E3489" s="189">
        <v>0.11023622047244094</v>
      </c>
      <c r="F3489" s="189">
        <v>2.8346456692913385E-2</v>
      </c>
      <c r="G3489" s="189">
        <v>0.22992125984251968</v>
      </c>
      <c r="H3489" s="189">
        <v>1.5748031496062992E-3</v>
      </c>
      <c r="I3489" s="189">
        <v>6.1417322834645668E-2</v>
      </c>
      <c r="J3489" s="188">
        <v>0.99999999999999989</v>
      </c>
      <c r="K3489" s="190">
        <v>635</v>
      </c>
      <c r="L3489" s="94"/>
      <c r="M3489" s="189" t="s">
        <v>143</v>
      </c>
      <c r="N3489" s="189" t="s">
        <v>143</v>
      </c>
      <c r="O3489" s="189">
        <v>0.25</v>
      </c>
      <c r="P3489" s="189">
        <v>0.32</v>
      </c>
      <c r="Q3489" s="189">
        <v>0.251</v>
      </c>
      <c r="R3489" s="189">
        <v>0.32100000000000001</v>
      </c>
      <c r="S3489" s="189">
        <v>8.7999999999999995E-2</v>
      </c>
      <c r="T3489" s="189">
        <v>0.13700000000000001</v>
      </c>
      <c r="U3489" s="189">
        <v>1.7999999999999999E-2</v>
      </c>
      <c r="V3489" s="189">
        <v>4.3999999999999997E-2</v>
      </c>
      <c r="W3489" s="189">
        <v>0.19900000000000001</v>
      </c>
      <c r="X3489" s="189">
        <v>0.26400000000000001</v>
      </c>
      <c r="Y3489" s="189">
        <v>0</v>
      </c>
      <c r="Z3489" s="189">
        <v>8.9999999999999993E-3</v>
      </c>
      <c r="AA3489" s="189">
        <v>4.4999999999999998E-2</v>
      </c>
      <c r="AB3489" s="189">
        <v>8.3000000000000004E-2</v>
      </c>
    </row>
    <row r="3490" spans="1:28" x14ac:dyDescent="0.25">
      <c r="A3490" s="94" t="s">
        <v>5003</v>
      </c>
      <c r="B3490" s="189" t="s">
        <v>143</v>
      </c>
      <c r="C3490" s="189">
        <v>0.43406593406593408</v>
      </c>
      <c r="D3490" s="189">
        <v>0.20604395604395603</v>
      </c>
      <c r="E3490" s="189">
        <v>7.1428571428571425E-2</v>
      </c>
      <c r="F3490" s="189">
        <v>0.10989010989010989</v>
      </c>
      <c r="G3490" s="189">
        <v>0.15659340659340659</v>
      </c>
      <c r="H3490" s="189" t="s">
        <v>143</v>
      </c>
      <c r="I3490" s="189">
        <v>2.197802197802198E-2</v>
      </c>
      <c r="J3490" s="188">
        <v>1</v>
      </c>
      <c r="K3490" s="190">
        <v>364</v>
      </c>
      <c r="L3490" s="94"/>
      <c r="M3490" s="189" t="s">
        <v>143</v>
      </c>
      <c r="N3490" s="189" t="s">
        <v>143</v>
      </c>
      <c r="O3490" s="189">
        <v>0.38400000000000001</v>
      </c>
      <c r="P3490" s="189">
        <v>0.48499999999999999</v>
      </c>
      <c r="Q3490" s="189">
        <v>0.16800000000000001</v>
      </c>
      <c r="R3490" s="189">
        <v>0.251</v>
      </c>
      <c r="S3490" s="189">
        <v>4.9000000000000002E-2</v>
      </c>
      <c r="T3490" s="189">
        <v>0.10299999999999999</v>
      </c>
      <c r="U3490" s="189">
        <v>8.2000000000000003E-2</v>
      </c>
      <c r="V3490" s="189">
        <v>0.14599999999999999</v>
      </c>
      <c r="W3490" s="189">
        <v>0.123</v>
      </c>
      <c r="X3490" s="189">
        <v>0.19700000000000001</v>
      </c>
      <c r="Y3490" s="189" t="s">
        <v>143</v>
      </c>
      <c r="Z3490" s="189" t="s">
        <v>143</v>
      </c>
      <c r="AA3490" s="189">
        <v>1.0999999999999999E-2</v>
      </c>
      <c r="AB3490" s="189">
        <v>4.2999999999999997E-2</v>
      </c>
    </row>
    <row r="3491" spans="1:28" x14ac:dyDescent="0.25">
      <c r="A3491" s="94" t="s">
        <v>5004</v>
      </c>
      <c r="B3491" s="189" t="s">
        <v>143</v>
      </c>
      <c r="C3491" s="189">
        <v>0.24784482758620691</v>
      </c>
      <c r="D3491" s="189">
        <v>0.17456896551724138</v>
      </c>
      <c r="E3491" s="189">
        <v>9.9137931034482762E-2</v>
      </c>
      <c r="F3491" s="189">
        <v>4.9568965517241381E-2</v>
      </c>
      <c r="G3491" s="189">
        <v>0.37931034482758619</v>
      </c>
      <c r="H3491" s="189" t="s">
        <v>143</v>
      </c>
      <c r="I3491" s="189">
        <v>4.9568965517241381E-2</v>
      </c>
      <c r="J3491" s="188">
        <v>1</v>
      </c>
      <c r="K3491" s="190">
        <v>464</v>
      </c>
      <c r="L3491" s="94"/>
      <c r="M3491" s="189" t="s">
        <v>143</v>
      </c>
      <c r="N3491" s="189" t="s">
        <v>143</v>
      </c>
      <c r="O3491" s="189">
        <v>0.21099999999999999</v>
      </c>
      <c r="P3491" s="189">
        <v>0.28899999999999998</v>
      </c>
      <c r="Q3491" s="189">
        <v>0.14299999999999999</v>
      </c>
      <c r="R3491" s="189">
        <v>0.21199999999999999</v>
      </c>
      <c r="S3491" s="189">
        <v>7.4999999999999997E-2</v>
      </c>
      <c r="T3491" s="189">
        <v>0.13</v>
      </c>
      <c r="U3491" s="189">
        <v>3.3000000000000002E-2</v>
      </c>
      <c r="V3491" s="189">
        <v>7.2999999999999995E-2</v>
      </c>
      <c r="W3491" s="189">
        <v>0.33600000000000002</v>
      </c>
      <c r="X3491" s="189">
        <v>0.42399999999999999</v>
      </c>
      <c r="Y3491" s="189" t="s">
        <v>143</v>
      </c>
      <c r="Z3491" s="189" t="s">
        <v>143</v>
      </c>
      <c r="AA3491" s="189">
        <v>3.3000000000000002E-2</v>
      </c>
      <c r="AB3491" s="189">
        <v>7.2999999999999995E-2</v>
      </c>
    </row>
    <row r="3492" spans="1:28" x14ac:dyDescent="0.25">
      <c r="A3492" s="94" t="s">
        <v>5005</v>
      </c>
      <c r="B3492" s="189" t="s">
        <v>143</v>
      </c>
      <c r="C3492" s="189">
        <v>0.46490066225165561</v>
      </c>
      <c r="D3492" s="189">
        <v>0.33421633554083885</v>
      </c>
      <c r="E3492" s="189">
        <v>8.6975717439293596E-2</v>
      </c>
      <c r="F3492" s="189">
        <v>2.2958057395143488E-2</v>
      </c>
      <c r="G3492" s="189">
        <v>5.4746136865342167E-2</v>
      </c>
      <c r="H3492" s="189">
        <v>1.7660044150110375E-3</v>
      </c>
      <c r="I3492" s="189">
        <v>3.443708609271523E-2</v>
      </c>
      <c r="J3492" s="188">
        <v>0.99999999999999989</v>
      </c>
      <c r="K3492" s="190">
        <v>2265</v>
      </c>
      <c r="L3492" s="94"/>
      <c r="M3492" s="189" t="s">
        <v>143</v>
      </c>
      <c r="N3492" s="189" t="s">
        <v>143</v>
      </c>
      <c r="O3492" s="189">
        <v>0.44400000000000001</v>
      </c>
      <c r="P3492" s="189">
        <v>0.48499999999999999</v>
      </c>
      <c r="Q3492" s="189">
        <v>0.315</v>
      </c>
      <c r="R3492" s="189">
        <v>0.35399999999999998</v>
      </c>
      <c r="S3492" s="189">
        <v>7.5999999999999998E-2</v>
      </c>
      <c r="T3492" s="189">
        <v>9.9000000000000005E-2</v>
      </c>
      <c r="U3492" s="189">
        <v>1.7999999999999999E-2</v>
      </c>
      <c r="V3492" s="189">
        <v>0.03</v>
      </c>
      <c r="W3492" s="189">
        <v>4.5999999999999999E-2</v>
      </c>
      <c r="X3492" s="189">
        <v>6.5000000000000002E-2</v>
      </c>
      <c r="Y3492" s="189">
        <v>1E-3</v>
      </c>
      <c r="Z3492" s="189">
        <v>5.0000000000000001E-3</v>
      </c>
      <c r="AA3492" s="189">
        <v>2.8000000000000001E-2</v>
      </c>
      <c r="AB3492" s="189">
        <v>4.2999999999999997E-2</v>
      </c>
    </row>
    <row r="3493" spans="1:28" x14ac:dyDescent="0.25">
      <c r="A3493" s="94" t="s">
        <v>5006</v>
      </c>
      <c r="B3493" s="189" t="s">
        <v>143</v>
      </c>
      <c r="C3493" s="189">
        <v>0.51554404145077726</v>
      </c>
      <c r="D3493" s="189">
        <v>0.30569948186528495</v>
      </c>
      <c r="E3493" s="189">
        <v>5.9585492227979271E-2</v>
      </c>
      <c r="F3493" s="189">
        <v>2.3316062176165803E-2</v>
      </c>
      <c r="G3493" s="189">
        <v>7.2538860103626937E-2</v>
      </c>
      <c r="H3493" s="189" t="s">
        <v>143</v>
      </c>
      <c r="I3493" s="189">
        <v>2.3316062176165803E-2</v>
      </c>
      <c r="J3493" s="188">
        <v>1</v>
      </c>
      <c r="K3493" s="190">
        <v>386</v>
      </c>
      <c r="L3493" s="94"/>
      <c r="M3493" s="189" t="s">
        <v>143</v>
      </c>
      <c r="N3493" s="189" t="s">
        <v>143</v>
      </c>
      <c r="O3493" s="189">
        <v>0.46600000000000003</v>
      </c>
      <c r="P3493" s="189">
        <v>0.56499999999999995</v>
      </c>
      <c r="Q3493" s="189">
        <v>0.26200000000000001</v>
      </c>
      <c r="R3493" s="189">
        <v>0.35299999999999998</v>
      </c>
      <c r="S3493" s="189">
        <v>0.04</v>
      </c>
      <c r="T3493" s="189">
        <v>8.7999999999999995E-2</v>
      </c>
      <c r="U3493" s="189">
        <v>1.2E-2</v>
      </c>
      <c r="V3493" s="189">
        <v>4.3999999999999997E-2</v>
      </c>
      <c r="W3493" s="189">
        <v>5.0999999999999997E-2</v>
      </c>
      <c r="X3493" s="189">
        <v>0.10299999999999999</v>
      </c>
      <c r="Y3493" s="189" t="s">
        <v>143</v>
      </c>
      <c r="Z3493" s="189" t="s">
        <v>143</v>
      </c>
      <c r="AA3493" s="189">
        <v>1.2E-2</v>
      </c>
      <c r="AB3493" s="189">
        <v>4.3999999999999997E-2</v>
      </c>
    </row>
    <row r="3494" spans="1:28" x14ac:dyDescent="0.25">
      <c r="A3494" s="94" t="s">
        <v>5007</v>
      </c>
      <c r="B3494" s="189">
        <v>5.6529094449232341E-2</v>
      </c>
      <c r="C3494" s="189">
        <v>0.35976252034855882</v>
      </c>
      <c r="D3494" s="189">
        <v>0.25321587027993231</v>
      </c>
      <c r="E3494" s="189">
        <v>8.998052922212646E-2</v>
      </c>
      <c r="F3494" s="189">
        <v>1.235277219189888E-2</v>
      </c>
      <c r="G3494" s="189">
        <v>0.20000638386159789</v>
      </c>
      <c r="H3494" s="189">
        <v>1.7236426314277506E-3</v>
      </c>
      <c r="I3494" s="189">
        <v>2.6429187015225512E-2</v>
      </c>
      <c r="J3494" s="188">
        <v>1</v>
      </c>
      <c r="K3494" s="190">
        <v>31329</v>
      </c>
      <c r="L3494" s="94"/>
      <c r="M3494" s="189">
        <v>5.3999999999999999E-2</v>
      </c>
      <c r="N3494" s="189">
        <v>5.8999999999999997E-2</v>
      </c>
      <c r="O3494" s="189">
        <v>0.35399999999999998</v>
      </c>
      <c r="P3494" s="189">
        <v>0.36499999999999999</v>
      </c>
      <c r="Q3494" s="189">
        <v>0.248</v>
      </c>
      <c r="R3494" s="189">
        <v>0.25800000000000001</v>
      </c>
      <c r="S3494" s="189">
        <v>8.6999999999999994E-2</v>
      </c>
      <c r="T3494" s="189">
        <v>9.2999999999999999E-2</v>
      </c>
      <c r="U3494" s="189">
        <v>1.0999999999999999E-2</v>
      </c>
      <c r="V3494" s="189">
        <v>1.4E-2</v>
      </c>
      <c r="W3494" s="189">
        <v>0.19600000000000001</v>
      </c>
      <c r="X3494" s="189">
        <v>0.20399999999999999</v>
      </c>
      <c r="Y3494" s="189">
        <v>1E-3</v>
      </c>
      <c r="Z3494" s="189">
        <v>2E-3</v>
      </c>
      <c r="AA3494" s="189">
        <v>2.5000000000000001E-2</v>
      </c>
      <c r="AB3494" s="189">
        <v>2.8000000000000001E-2</v>
      </c>
    </row>
    <row r="3495" spans="1:28" x14ac:dyDescent="0.25">
      <c r="A3495" s="94" t="s">
        <v>5008</v>
      </c>
      <c r="B3495" s="189" t="s">
        <v>143</v>
      </c>
      <c r="C3495" s="189">
        <v>0.45073612684031711</v>
      </c>
      <c r="D3495" s="189">
        <v>0.27066817667044168</v>
      </c>
      <c r="E3495" s="189">
        <v>8.6070215175537937E-2</v>
      </c>
      <c r="F3495" s="189">
        <v>1.1325028312570782E-3</v>
      </c>
      <c r="G3495" s="189">
        <v>0.16874292185730463</v>
      </c>
      <c r="H3495" s="189">
        <v>2.2650056625141564E-3</v>
      </c>
      <c r="I3495" s="189">
        <v>2.0385050962627407E-2</v>
      </c>
      <c r="J3495" s="188">
        <v>1</v>
      </c>
      <c r="K3495" s="190">
        <v>883</v>
      </c>
      <c r="L3495" s="94"/>
      <c r="M3495" s="189" t="s">
        <v>143</v>
      </c>
      <c r="N3495" s="189" t="s">
        <v>143</v>
      </c>
      <c r="O3495" s="189">
        <v>0.41799999999999998</v>
      </c>
      <c r="P3495" s="189">
        <v>0.48399999999999999</v>
      </c>
      <c r="Q3495" s="189">
        <v>0.24199999999999999</v>
      </c>
      <c r="R3495" s="189">
        <v>0.30099999999999999</v>
      </c>
      <c r="S3495" s="189">
        <v>6.9000000000000006E-2</v>
      </c>
      <c r="T3495" s="189">
        <v>0.106</v>
      </c>
      <c r="U3495" s="189">
        <v>0</v>
      </c>
      <c r="V3495" s="189">
        <v>6.0000000000000001E-3</v>
      </c>
      <c r="W3495" s="189">
        <v>0.14499999999999999</v>
      </c>
      <c r="X3495" s="189">
        <v>0.19500000000000001</v>
      </c>
      <c r="Y3495" s="189">
        <v>1E-3</v>
      </c>
      <c r="Z3495" s="189">
        <v>8.0000000000000002E-3</v>
      </c>
      <c r="AA3495" s="189">
        <v>1.2999999999999999E-2</v>
      </c>
      <c r="AB3495" s="189">
        <v>3.2000000000000001E-2</v>
      </c>
    </row>
    <row r="3496" spans="1:28" x14ac:dyDescent="0.25">
      <c r="A3496" s="94" t="s">
        <v>5009</v>
      </c>
      <c r="B3496" s="189" t="s">
        <v>143</v>
      </c>
      <c r="C3496" s="189">
        <v>0.11068211068211069</v>
      </c>
      <c r="D3496" s="189">
        <v>0.20978120978120979</v>
      </c>
      <c r="E3496" s="189">
        <v>8.3655083655083659E-2</v>
      </c>
      <c r="F3496" s="189">
        <v>2.5740025740025739E-3</v>
      </c>
      <c r="G3496" s="189">
        <v>0.53667953667953672</v>
      </c>
      <c r="H3496" s="189">
        <v>1.2870012870012869E-2</v>
      </c>
      <c r="I3496" s="189">
        <v>4.3758043758043756E-2</v>
      </c>
      <c r="J3496" s="188">
        <v>1</v>
      </c>
      <c r="K3496" s="190">
        <v>777</v>
      </c>
      <c r="L3496" s="94"/>
      <c r="M3496" s="189" t="s">
        <v>143</v>
      </c>
      <c r="N3496" s="189" t="s">
        <v>143</v>
      </c>
      <c r="O3496" s="189">
        <v>9.0999999999999998E-2</v>
      </c>
      <c r="P3496" s="189">
        <v>0.13500000000000001</v>
      </c>
      <c r="Q3496" s="189">
        <v>0.183</v>
      </c>
      <c r="R3496" s="189">
        <v>0.24</v>
      </c>
      <c r="S3496" s="189">
        <v>6.6000000000000003E-2</v>
      </c>
      <c r="T3496" s="189">
        <v>0.105</v>
      </c>
      <c r="U3496" s="189">
        <v>1E-3</v>
      </c>
      <c r="V3496" s="189">
        <v>8.9999999999999993E-3</v>
      </c>
      <c r="W3496" s="189">
        <v>0.502</v>
      </c>
      <c r="X3496" s="189">
        <v>0.57099999999999995</v>
      </c>
      <c r="Y3496" s="189">
        <v>7.0000000000000001E-3</v>
      </c>
      <c r="Z3496" s="189">
        <v>2.4E-2</v>
      </c>
      <c r="AA3496" s="189">
        <v>3.1E-2</v>
      </c>
      <c r="AB3496" s="189">
        <v>6.0999999999999999E-2</v>
      </c>
    </row>
    <row r="3497" spans="1:28" x14ac:dyDescent="0.25">
      <c r="A3497" s="94" t="s">
        <v>5010</v>
      </c>
      <c r="B3497" s="189">
        <v>0.31281876912614759</v>
      </c>
      <c r="C3497" s="189">
        <v>6.8004080244814691E-4</v>
      </c>
      <c r="D3497" s="189">
        <v>0.57973478408704526</v>
      </c>
      <c r="E3497" s="189">
        <v>2.2441346480788847E-2</v>
      </c>
      <c r="F3497" s="189">
        <v>4.8962937776266577E-2</v>
      </c>
      <c r="G3497" s="189">
        <v>9.86059163549813E-3</v>
      </c>
      <c r="H3497" s="189" t="s">
        <v>143</v>
      </c>
      <c r="I3497" s="189">
        <v>2.5501530091805509E-2</v>
      </c>
      <c r="J3497" s="188">
        <v>1.0000000000000002</v>
      </c>
      <c r="K3497" s="190">
        <v>2941</v>
      </c>
      <c r="L3497" s="94"/>
      <c r="M3497" s="189">
        <v>0.29599999999999999</v>
      </c>
      <c r="N3497" s="189">
        <v>0.33</v>
      </c>
      <c r="O3497" s="189">
        <v>0</v>
      </c>
      <c r="P3497" s="189">
        <v>2E-3</v>
      </c>
      <c r="Q3497" s="189">
        <v>0.56200000000000006</v>
      </c>
      <c r="R3497" s="189">
        <v>0.59699999999999998</v>
      </c>
      <c r="S3497" s="189">
        <v>1.7999999999999999E-2</v>
      </c>
      <c r="T3497" s="189">
        <v>2.8000000000000001E-2</v>
      </c>
      <c r="U3497" s="189">
        <v>4.2000000000000003E-2</v>
      </c>
      <c r="V3497" s="189">
        <v>5.7000000000000002E-2</v>
      </c>
      <c r="W3497" s="189">
        <v>7.0000000000000001E-3</v>
      </c>
      <c r="X3497" s="189">
        <v>1.4E-2</v>
      </c>
      <c r="Y3497" s="189" t="s">
        <v>143</v>
      </c>
      <c r="Z3497" s="189" t="s">
        <v>143</v>
      </c>
      <c r="AA3497" s="189">
        <v>0.02</v>
      </c>
      <c r="AB3497" s="189">
        <v>3.2000000000000001E-2</v>
      </c>
    </row>
    <row r="3498" spans="1:28" x14ac:dyDescent="0.25">
      <c r="A3498" s="94" t="s">
        <v>5011</v>
      </c>
      <c r="B3498" s="189">
        <v>0.10172143974960876</v>
      </c>
      <c r="C3498" s="189">
        <v>0.33124673969744395</v>
      </c>
      <c r="D3498" s="189">
        <v>0.20292123109024518</v>
      </c>
      <c r="E3498" s="189">
        <v>6.4684402712571726E-2</v>
      </c>
      <c r="F3498" s="189">
        <v>2.3213354199269693E-2</v>
      </c>
      <c r="G3498" s="189">
        <v>0.24960876369327073</v>
      </c>
      <c r="H3498" s="189">
        <v>1.3041210224308817E-3</v>
      </c>
      <c r="I3498" s="189">
        <v>2.5299947835159101E-2</v>
      </c>
      <c r="J3498" s="188">
        <v>1</v>
      </c>
      <c r="K3498" s="190">
        <v>3834</v>
      </c>
      <c r="L3498" s="94"/>
      <c r="M3498" s="189">
        <v>9.2999999999999999E-2</v>
      </c>
      <c r="N3498" s="189">
        <v>0.112</v>
      </c>
      <c r="O3498" s="189">
        <v>0.317</v>
      </c>
      <c r="P3498" s="189">
        <v>0.34599999999999997</v>
      </c>
      <c r="Q3498" s="189">
        <v>0.19</v>
      </c>
      <c r="R3498" s="189">
        <v>0.216</v>
      </c>
      <c r="S3498" s="189">
        <v>5.7000000000000002E-2</v>
      </c>
      <c r="T3498" s="189">
        <v>7.2999999999999995E-2</v>
      </c>
      <c r="U3498" s="189">
        <v>1.9E-2</v>
      </c>
      <c r="V3498" s="189">
        <v>2.8000000000000001E-2</v>
      </c>
      <c r="W3498" s="189">
        <v>0.23599999999999999</v>
      </c>
      <c r="X3498" s="189">
        <v>0.26400000000000001</v>
      </c>
      <c r="Y3498" s="189">
        <v>1E-3</v>
      </c>
      <c r="Z3498" s="189">
        <v>3.0000000000000001E-3</v>
      </c>
      <c r="AA3498" s="189">
        <v>2.1000000000000001E-2</v>
      </c>
      <c r="AB3498" s="189">
        <v>3.1E-2</v>
      </c>
    </row>
    <row r="3499" spans="1:28" x14ac:dyDescent="0.25">
      <c r="A3499" s="94" t="s">
        <v>5012</v>
      </c>
      <c r="B3499" s="189">
        <v>0.27980688497061296</v>
      </c>
      <c r="C3499" s="189">
        <v>0.5570948782535684</v>
      </c>
      <c r="D3499" s="189">
        <v>7.4937027707808565E-2</v>
      </c>
      <c r="E3499" s="189">
        <v>2.7917716204869856E-2</v>
      </c>
      <c r="F3499" s="189">
        <v>6.2972292191435767E-4</v>
      </c>
      <c r="G3499" s="189">
        <v>3.2745591939546598E-2</v>
      </c>
      <c r="H3499" s="189">
        <v>1.4693534844668346E-3</v>
      </c>
      <c r="I3499" s="189">
        <v>2.5398824517212426E-2</v>
      </c>
      <c r="J3499" s="188">
        <v>0.99999999999999989</v>
      </c>
      <c r="K3499" s="190">
        <v>4764</v>
      </c>
      <c r="L3499" s="94"/>
      <c r="M3499" s="189">
        <v>0.26700000000000002</v>
      </c>
      <c r="N3499" s="189">
        <v>0.29299999999999998</v>
      </c>
      <c r="O3499" s="189">
        <v>0.54300000000000004</v>
      </c>
      <c r="P3499" s="189">
        <v>0.57099999999999995</v>
      </c>
      <c r="Q3499" s="189">
        <v>6.8000000000000005E-2</v>
      </c>
      <c r="R3499" s="189">
        <v>8.3000000000000004E-2</v>
      </c>
      <c r="S3499" s="189">
        <v>2.4E-2</v>
      </c>
      <c r="T3499" s="189">
        <v>3.3000000000000002E-2</v>
      </c>
      <c r="U3499" s="189">
        <v>0</v>
      </c>
      <c r="V3499" s="189">
        <v>2E-3</v>
      </c>
      <c r="W3499" s="189">
        <v>2.8000000000000001E-2</v>
      </c>
      <c r="X3499" s="189">
        <v>3.7999999999999999E-2</v>
      </c>
      <c r="Y3499" s="189">
        <v>1E-3</v>
      </c>
      <c r="Z3499" s="189">
        <v>3.0000000000000001E-3</v>
      </c>
      <c r="AA3499" s="189">
        <v>2.1000000000000001E-2</v>
      </c>
      <c r="AB3499" s="189">
        <v>0.03</v>
      </c>
    </row>
    <row r="3500" spans="1:28" x14ac:dyDescent="0.25">
      <c r="A3500" s="94" t="s">
        <v>5013</v>
      </c>
      <c r="B3500" s="189" t="s">
        <v>143</v>
      </c>
      <c r="C3500" s="189">
        <v>0.24716786817713698</v>
      </c>
      <c r="D3500" s="189">
        <v>0.33779608650875387</v>
      </c>
      <c r="E3500" s="189">
        <v>0.16580844490216273</v>
      </c>
      <c r="F3500" s="189">
        <v>9.2687950566426366E-3</v>
      </c>
      <c r="G3500" s="189">
        <v>0.20597322348094749</v>
      </c>
      <c r="H3500" s="189" t="s">
        <v>143</v>
      </c>
      <c r="I3500" s="189">
        <v>3.3985581874356331E-2</v>
      </c>
      <c r="J3500" s="188">
        <v>1.0000000000000002</v>
      </c>
      <c r="K3500" s="190">
        <v>971</v>
      </c>
      <c r="L3500" s="94"/>
      <c r="M3500" s="189" t="s">
        <v>143</v>
      </c>
      <c r="N3500" s="189" t="s">
        <v>143</v>
      </c>
      <c r="O3500" s="189">
        <v>0.221</v>
      </c>
      <c r="P3500" s="189">
        <v>0.27500000000000002</v>
      </c>
      <c r="Q3500" s="189">
        <v>0.309</v>
      </c>
      <c r="R3500" s="189">
        <v>0.36799999999999999</v>
      </c>
      <c r="S3500" s="189">
        <v>0.14399999999999999</v>
      </c>
      <c r="T3500" s="189">
        <v>0.191</v>
      </c>
      <c r="U3500" s="189">
        <v>5.0000000000000001E-3</v>
      </c>
      <c r="V3500" s="189">
        <v>1.7999999999999999E-2</v>
      </c>
      <c r="W3500" s="189">
        <v>0.182</v>
      </c>
      <c r="X3500" s="189">
        <v>0.23300000000000001</v>
      </c>
      <c r="Y3500" s="189" t="s">
        <v>143</v>
      </c>
      <c r="Z3500" s="189" t="s">
        <v>143</v>
      </c>
      <c r="AA3500" s="189">
        <v>2.4E-2</v>
      </c>
      <c r="AB3500" s="189">
        <v>4.7E-2</v>
      </c>
    </row>
    <row r="3501" spans="1:28" x14ac:dyDescent="0.25">
      <c r="A3501" s="94" t="s">
        <v>5014</v>
      </c>
      <c r="B3501" s="189" t="s">
        <v>143</v>
      </c>
      <c r="C3501" s="189">
        <v>0.23802123802123801</v>
      </c>
      <c r="D3501" s="189">
        <v>0.25278425278425276</v>
      </c>
      <c r="E3501" s="189">
        <v>0.1351981351981352</v>
      </c>
      <c r="F3501" s="189">
        <v>1.1396011396011397E-2</v>
      </c>
      <c r="G3501" s="189">
        <v>0.3392903392903393</v>
      </c>
      <c r="H3501" s="189">
        <v>1.2950012950012949E-3</v>
      </c>
      <c r="I3501" s="189">
        <v>2.2015022015022014E-2</v>
      </c>
      <c r="J3501" s="188">
        <v>0.99999999999999989</v>
      </c>
      <c r="K3501" s="190">
        <v>3861</v>
      </c>
      <c r="L3501" s="94"/>
      <c r="M3501" s="189" t="s">
        <v>143</v>
      </c>
      <c r="N3501" s="189" t="s">
        <v>143</v>
      </c>
      <c r="O3501" s="189">
        <v>0.22500000000000001</v>
      </c>
      <c r="P3501" s="189">
        <v>0.252</v>
      </c>
      <c r="Q3501" s="189">
        <v>0.23899999999999999</v>
      </c>
      <c r="R3501" s="189">
        <v>0.26700000000000002</v>
      </c>
      <c r="S3501" s="189">
        <v>0.125</v>
      </c>
      <c r="T3501" s="189">
        <v>0.14599999999999999</v>
      </c>
      <c r="U3501" s="189">
        <v>8.9999999999999993E-3</v>
      </c>
      <c r="V3501" s="189">
        <v>1.4999999999999999E-2</v>
      </c>
      <c r="W3501" s="189">
        <v>0.32500000000000001</v>
      </c>
      <c r="X3501" s="189">
        <v>0.35399999999999998</v>
      </c>
      <c r="Y3501" s="189">
        <v>1E-3</v>
      </c>
      <c r="Z3501" s="189">
        <v>3.0000000000000001E-3</v>
      </c>
      <c r="AA3501" s="189">
        <v>1.7999999999999999E-2</v>
      </c>
      <c r="AB3501" s="189">
        <v>2.7E-2</v>
      </c>
    </row>
    <row r="3502" spans="1:28" x14ac:dyDescent="0.25">
      <c r="A3502" s="94" t="s">
        <v>5015</v>
      </c>
      <c r="B3502" s="189" t="s">
        <v>143</v>
      </c>
      <c r="C3502" s="189">
        <v>0.64482758620689651</v>
      </c>
      <c r="D3502" s="189">
        <v>0.24913793103448276</v>
      </c>
      <c r="E3502" s="189">
        <v>3.017241379310345E-2</v>
      </c>
      <c r="F3502" s="189">
        <v>1.7241379310344827E-3</v>
      </c>
      <c r="G3502" s="189">
        <v>2.4137931034482758E-2</v>
      </c>
      <c r="H3502" s="189">
        <v>8.6206896551724137E-4</v>
      </c>
      <c r="I3502" s="189">
        <v>4.913793103448276E-2</v>
      </c>
      <c r="J3502" s="188">
        <v>0.99999999999999989</v>
      </c>
      <c r="K3502" s="190">
        <v>1160</v>
      </c>
      <c r="L3502" s="94"/>
      <c r="M3502" s="189" t="s">
        <v>143</v>
      </c>
      <c r="N3502" s="189" t="s">
        <v>143</v>
      </c>
      <c r="O3502" s="189">
        <v>0.61699999999999999</v>
      </c>
      <c r="P3502" s="189">
        <v>0.67200000000000004</v>
      </c>
      <c r="Q3502" s="189">
        <v>0.22500000000000001</v>
      </c>
      <c r="R3502" s="189">
        <v>0.27500000000000002</v>
      </c>
      <c r="S3502" s="189">
        <v>2.1999999999999999E-2</v>
      </c>
      <c r="T3502" s="189">
        <v>4.2000000000000003E-2</v>
      </c>
      <c r="U3502" s="189">
        <v>0</v>
      </c>
      <c r="V3502" s="189">
        <v>6.0000000000000001E-3</v>
      </c>
      <c r="W3502" s="189">
        <v>1.7000000000000001E-2</v>
      </c>
      <c r="X3502" s="189">
        <v>3.5000000000000003E-2</v>
      </c>
      <c r="Y3502" s="189">
        <v>0</v>
      </c>
      <c r="Z3502" s="189">
        <v>5.0000000000000001E-3</v>
      </c>
      <c r="AA3502" s="189">
        <v>3.7999999999999999E-2</v>
      </c>
      <c r="AB3502" s="189">
        <v>6.3E-2</v>
      </c>
    </row>
    <row r="3503" spans="1:28" x14ac:dyDescent="0.25">
      <c r="A3503" s="94" t="s">
        <v>5016</v>
      </c>
      <c r="B3503" s="189" t="s">
        <v>143</v>
      </c>
      <c r="C3503" s="189">
        <v>0.27824620573355818</v>
      </c>
      <c r="D3503" s="189">
        <v>0.35497470489038785</v>
      </c>
      <c r="E3503" s="189">
        <v>9.1062394603709948E-2</v>
      </c>
      <c r="F3503" s="189">
        <v>1.0961214165261383E-2</v>
      </c>
      <c r="G3503" s="189">
        <v>0.23946037099494097</v>
      </c>
      <c r="H3503" s="189">
        <v>1.6863406408094434E-3</v>
      </c>
      <c r="I3503" s="189">
        <v>2.3608768971332208E-2</v>
      </c>
      <c r="J3503" s="188">
        <v>1</v>
      </c>
      <c r="K3503" s="190">
        <v>1186</v>
      </c>
      <c r="L3503" s="94"/>
      <c r="M3503" s="189" t="s">
        <v>143</v>
      </c>
      <c r="N3503" s="189" t="s">
        <v>143</v>
      </c>
      <c r="O3503" s="189">
        <v>0.253</v>
      </c>
      <c r="P3503" s="189">
        <v>0.30399999999999999</v>
      </c>
      <c r="Q3503" s="189">
        <v>0.32800000000000001</v>
      </c>
      <c r="R3503" s="189">
        <v>0.38300000000000001</v>
      </c>
      <c r="S3503" s="189">
        <v>7.5999999999999998E-2</v>
      </c>
      <c r="T3503" s="189">
        <v>0.109</v>
      </c>
      <c r="U3503" s="189">
        <v>6.0000000000000001E-3</v>
      </c>
      <c r="V3503" s="189">
        <v>1.9E-2</v>
      </c>
      <c r="W3503" s="189">
        <v>0.216</v>
      </c>
      <c r="X3503" s="189">
        <v>0.26500000000000001</v>
      </c>
      <c r="Y3503" s="189">
        <v>0</v>
      </c>
      <c r="Z3503" s="189">
        <v>6.0000000000000001E-3</v>
      </c>
      <c r="AA3503" s="189">
        <v>1.6E-2</v>
      </c>
      <c r="AB3503" s="189">
        <v>3.4000000000000002E-2</v>
      </c>
    </row>
    <row r="3504" spans="1:28" x14ac:dyDescent="0.25">
      <c r="A3504" s="94" t="s">
        <v>5017</v>
      </c>
      <c r="B3504" s="189" t="s">
        <v>143</v>
      </c>
      <c r="C3504" s="189">
        <v>0.45714285714285713</v>
      </c>
      <c r="D3504" s="189">
        <v>0.19259259259259259</v>
      </c>
      <c r="E3504" s="189">
        <v>7.407407407407407E-2</v>
      </c>
      <c r="F3504" s="189">
        <v>7.6190476190476197E-2</v>
      </c>
      <c r="G3504" s="189">
        <v>0.16825396825396827</v>
      </c>
      <c r="H3504" s="189">
        <v>2.1164021164021165E-3</v>
      </c>
      <c r="I3504" s="189">
        <v>2.9629629629629631E-2</v>
      </c>
      <c r="J3504" s="188">
        <v>1</v>
      </c>
      <c r="K3504" s="190">
        <v>945</v>
      </c>
      <c r="L3504" s="94"/>
      <c r="M3504" s="189" t="s">
        <v>143</v>
      </c>
      <c r="N3504" s="189" t="s">
        <v>143</v>
      </c>
      <c r="O3504" s="189">
        <v>0.42599999999999999</v>
      </c>
      <c r="P3504" s="189">
        <v>0.48899999999999999</v>
      </c>
      <c r="Q3504" s="189">
        <v>0.16900000000000001</v>
      </c>
      <c r="R3504" s="189">
        <v>0.219</v>
      </c>
      <c r="S3504" s="189">
        <v>5.8999999999999997E-2</v>
      </c>
      <c r="T3504" s="189">
        <v>9.2999999999999999E-2</v>
      </c>
      <c r="U3504" s="189">
        <v>6.0999999999999999E-2</v>
      </c>
      <c r="V3504" s="189">
        <v>9.5000000000000001E-2</v>
      </c>
      <c r="W3504" s="189">
        <v>0.14599999999999999</v>
      </c>
      <c r="X3504" s="189">
        <v>0.193</v>
      </c>
      <c r="Y3504" s="189">
        <v>1E-3</v>
      </c>
      <c r="Z3504" s="189">
        <v>8.0000000000000002E-3</v>
      </c>
      <c r="AA3504" s="189">
        <v>2.1000000000000001E-2</v>
      </c>
      <c r="AB3504" s="189">
        <v>4.2000000000000003E-2</v>
      </c>
    </row>
    <row r="3505" spans="1:28" x14ac:dyDescent="0.25">
      <c r="A3505" s="94" t="s">
        <v>5018</v>
      </c>
      <c r="B3505" s="189" t="s">
        <v>143</v>
      </c>
      <c r="C3505" s="189">
        <v>0.14988290398126464</v>
      </c>
      <c r="D3505" s="189">
        <v>0.2423887587822014</v>
      </c>
      <c r="E3505" s="189">
        <v>8.6651053864168617E-2</v>
      </c>
      <c r="F3505" s="189">
        <v>1.7564402810304448E-2</v>
      </c>
      <c r="G3505" s="189">
        <v>0.46721311475409838</v>
      </c>
      <c r="H3505" s="189">
        <v>4.6838407494145199E-3</v>
      </c>
      <c r="I3505" s="189">
        <v>3.161592505854801E-2</v>
      </c>
      <c r="J3505" s="188">
        <v>1</v>
      </c>
      <c r="K3505" s="190">
        <v>854</v>
      </c>
      <c r="L3505" s="94"/>
      <c r="M3505" s="189" t="s">
        <v>143</v>
      </c>
      <c r="N3505" s="189" t="s">
        <v>143</v>
      </c>
      <c r="O3505" s="189">
        <v>0.128</v>
      </c>
      <c r="P3505" s="189">
        <v>0.17499999999999999</v>
      </c>
      <c r="Q3505" s="189">
        <v>0.215</v>
      </c>
      <c r="R3505" s="189">
        <v>0.27200000000000002</v>
      </c>
      <c r="S3505" s="189">
        <v>7.0000000000000007E-2</v>
      </c>
      <c r="T3505" s="189">
        <v>0.107</v>
      </c>
      <c r="U3505" s="189">
        <v>1.0999999999999999E-2</v>
      </c>
      <c r="V3505" s="189">
        <v>2.9000000000000001E-2</v>
      </c>
      <c r="W3505" s="189">
        <v>0.434</v>
      </c>
      <c r="X3505" s="189">
        <v>0.501</v>
      </c>
      <c r="Y3505" s="189">
        <v>2E-3</v>
      </c>
      <c r="Z3505" s="189">
        <v>1.2E-2</v>
      </c>
      <c r="AA3505" s="189">
        <v>2.1999999999999999E-2</v>
      </c>
      <c r="AB3505" s="189">
        <v>4.5999999999999999E-2</v>
      </c>
    </row>
    <row r="3506" spans="1:28" x14ac:dyDescent="0.25">
      <c r="A3506" s="94" t="s">
        <v>5019</v>
      </c>
      <c r="B3506" s="189" t="s">
        <v>143</v>
      </c>
      <c r="C3506" s="189">
        <v>0.46784760980344575</v>
      </c>
      <c r="D3506" s="189">
        <v>0.35889347245814124</v>
      </c>
      <c r="E3506" s="189">
        <v>7.6923076923076927E-2</v>
      </c>
      <c r="F3506" s="189">
        <v>7.2797864595971849E-3</v>
      </c>
      <c r="G3506" s="189">
        <v>6.2120844455229314E-2</v>
      </c>
      <c r="H3506" s="189">
        <v>9.7063819461295803E-4</v>
      </c>
      <c r="I3506" s="189">
        <v>2.5964571705896628E-2</v>
      </c>
      <c r="J3506" s="188">
        <v>1</v>
      </c>
      <c r="K3506" s="190">
        <v>4121</v>
      </c>
      <c r="L3506" s="94"/>
      <c r="M3506" s="189" t="s">
        <v>143</v>
      </c>
      <c r="N3506" s="189" t="s">
        <v>143</v>
      </c>
      <c r="O3506" s="189">
        <v>0.45300000000000001</v>
      </c>
      <c r="P3506" s="189">
        <v>0.48299999999999998</v>
      </c>
      <c r="Q3506" s="189">
        <v>0.34399999999999997</v>
      </c>
      <c r="R3506" s="189">
        <v>0.374</v>
      </c>
      <c r="S3506" s="189">
        <v>6.9000000000000006E-2</v>
      </c>
      <c r="T3506" s="189">
        <v>8.5000000000000006E-2</v>
      </c>
      <c r="U3506" s="189">
        <v>5.0000000000000001E-3</v>
      </c>
      <c r="V3506" s="189">
        <v>0.01</v>
      </c>
      <c r="W3506" s="189">
        <v>5.5E-2</v>
      </c>
      <c r="X3506" s="189">
        <v>7.0000000000000007E-2</v>
      </c>
      <c r="Y3506" s="189">
        <v>0</v>
      </c>
      <c r="Z3506" s="189">
        <v>2E-3</v>
      </c>
      <c r="AA3506" s="189">
        <v>2.1999999999999999E-2</v>
      </c>
      <c r="AB3506" s="189">
        <v>3.1E-2</v>
      </c>
    </row>
    <row r="3507" spans="1:28" x14ac:dyDescent="0.25">
      <c r="A3507" s="94" t="s">
        <v>5020</v>
      </c>
      <c r="B3507" s="189" t="s">
        <v>143</v>
      </c>
      <c r="C3507" s="189">
        <v>0.50241545893719808</v>
      </c>
      <c r="D3507" s="189">
        <v>0.32367149758454106</v>
      </c>
      <c r="E3507" s="189">
        <v>7.1256038647342992E-2</v>
      </c>
      <c r="F3507" s="189">
        <v>3.6231884057971015E-3</v>
      </c>
      <c r="G3507" s="189">
        <v>7.85024154589372E-2</v>
      </c>
      <c r="H3507" s="189">
        <v>1.2077294685990338E-3</v>
      </c>
      <c r="I3507" s="189">
        <v>1.932367149758454E-2</v>
      </c>
      <c r="J3507" s="188">
        <v>1</v>
      </c>
      <c r="K3507" s="190">
        <v>828</v>
      </c>
      <c r="L3507" s="94"/>
      <c r="M3507" s="189" t="s">
        <v>143</v>
      </c>
      <c r="N3507" s="189" t="s">
        <v>143</v>
      </c>
      <c r="O3507" s="189">
        <v>0.46800000000000003</v>
      </c>
      <c r="P3507" s="189">
        <v>0.53600000000000003</v>
      </c>
      <c r="Q3507" s="189">
        <v>0.29299999999999998</v>
      </c>
      <c r="R3507" s="189">
        <v>0.35599999999999998</v>
      </c>
      <c r="S3507" s="189">
        <v>5.6000000000000001E-2</v>
      </c>
      <c r="T3507" s="189">
        <v>9.0999999999999998E-2</v>
      </c>
      <c r="U3507" s="189">
        <v>1E-3</v>
      </c>
      <c r="V3507" s="189">
        <v>1.0999999999999999E-2</v>
      </c>
      <c r="W3507" s="189">
        <v>6.2E-2</v>
      </c>
      <c r="X3507" s="189">
        <v>9.9000000000000005E-2</v>
      </c>
      <c r="Y3507" s="189">
        <v>0</v>
      </c>
      <c r="Z3507" s="189">
        <v>7.0000000000000001E-3</v>
      </c>
      <c r="AA3507" s="189">
        <v>1.2E-2</v>
      </c>
      <c r="AB3507" s="189">
        <v>3.1E-2</v>
      </c>
    </row>
    <row r="3508" spans="1:28" x14ac:dyDescent="0.25">
      <c r="A3508" s="94" t="s">
        <v>5021</v>
      </c>
      <c r="B3508" s="189">
        <v>5.5166704297433582E-2</v>
      </c>
      <c r="C3508" s="189">
        <v>0.39406939113419132</v>
      </c>
      <c r="D3508" s="189">
        <v>0.23188078573041318</v>
      </c>
      <c r="E3508" s="189">
        <v>7.435839542409875E-2</v>
      </c>
      <c r="F3508" s="189">
        <v>1.2719199217280049E-2</v>
      </c>
      <c r="G3508" s="189">
        <v>0.20365771054414089</v>
      </c>
      <c r="H3508" s="189">
        <v>7.5261533830059456E-4</v>
      </c>
      <c r="I3508" s="189">
        <v>2.7395198314141642E-2</v>
      </c>
      <c r="J3508" s="188">
        <v>1</v>
      </c>
      <c r="K3508" s="190">
        <v>13287</v>
      </c>
      <c r="L3508" s="94"/>
      <c r="M3508" s="189">
        <v>5.0999999999999997E-2</v>
      </c>
      <c r="N3508" s="189">
        <v>5.8999999999999997E-2</v>
      </c>
      <c r="O3508" s="189">
        <v>0.38600000000000001</v>
      </c>
      <c r="P3508" s="189">
        <v>0.40200000000000002</v>
      </c>
      <c r="Q3508" s="189">
        <v>0.22500000000000001</v>
      </c>
      <c r="R3508" s="189">
        <v>0.23899999999999999</v>
      </c>
      <c r="S3508" s="189">
        <v>7.0000000000000007E-2</v>
      </c>
      <c r="T3508" s="189">
        <v>7.9000000000000001E-2</v>
      </c>
      <c r="U3508" s="189">
        <v>1.0999999999999999E-2</v>
      </c>
      <c r="V3508" s="189">
        <v>1.4999999999999999E-2</v>
      </c>
      <c r="W3508" s="189">
        <v>0.19700000000000001</v>
      </c>
      <c r="X3508" s="189">
        <v>0.21099999999999999</v>
      </c>
      <c r="Y3508" s="189">
        <v>0</v>
      </c>
      <c r="Z3508" s="189">
        <v>1E-3</v>
      </c>
      <c r="AA3508" s="189">
        <v>2.5000000000000001E-2</v>
      </c>
      <c r="AB3508" s="189">
        <v>0.03</v>
      </c>
    </row>
    <row r="3509" spans="1:28" x14ac:dyDescent="0.25">
      <c r="A3509" s="94" t="s">
        <v>5022</v>
      </c>
      <c r="B3509" s="189" t="s">
        <v>143</v>
      </c>
      <c r="C3509" s="189">
        <v>0.44050632911392407</v>
      </c>
      <c r="D3509" s="189">
        <v>0.26075949367088608</v>
      </c>
      <c r="E3509" s="189">
        <v>8.1012658227848103E-2</v>
      </c>
      <c r="F3509" s="189">
        <v>1.2658227848101266E-2</v>
      </c>
      <c r="G3509" s="189">
        <v>0.19240506329113924</v>
      </c>
      <c r="H3509" s="189">
        <v>2.5316455696202532E-3</v>
      </c>
      <c r="I3509" s="189">
        <v>1.0126582278481013E-2</v>
      </c>
      <c r="J3509" s="188">
        <v>1</v>
      </c>
      <c r="K3509" s="190">
        <v>395</v>
      </c>
      <c r="L3509" s="94"/>
      <c r="M3509" s="189" t="s">
        <v>143</v>
      </c>
      <c r="N3509" s="189" t="s">
        <v>143</v>
      </c>
      <c r="O3509" s="189">
        <v>0.39200000000000002</v>
      </c>
      <c r="P3509" s="189">
        <v>0.49</v>
      </c>
      <c r="Q3509" s="189">
        <v>0.22</v>
      </c>
      <c r="R3509" s="189">
        <v>0.30599999999999999</v>
      </c>
      <c r="S3509" s="189">
        <v>5.8000000000000003E-2</v>
      </c>
      <c r="T3509" s="189">
        <v>0.112</v>
      </c>
      <c r="U3509" s="189">
        <v>5.0000000000000001E-3</v>
      </c>
      <c r="V3509" s="189">
        <v>2.9000000000000001E-2</v>
      </c>
      <c r="W3509" s="189">
        <v>0.157</v>
      </c>
      <c r="X3509" s="189">
        <v>0.23400000000000001</v>
      </c>
      <c r="Y3509" s="189">
        <v>0</v>
      </c>
      <c r="Z3509" s="189">
        <v>1.4E-2</v>
      </c>
      <c r="AA3509" s="189">
        <v>4.0000000000000001E-3</v>
      </c>
      <c r="AB3509" s="189">
        <v>2.5999999999999999E-2</v>
      </c>
    </row>
    <row r="3510" spans="1:28" x14ac:dyDescent="0.25">
      <c r="A3510" s="94" t="s">
        <v>5023</v>
      </c>
      <c r="B3510" s="189" t="s">
        <v>143</v>
      </c>
      <c r="C3510" s="189">
        <v>0.16293929712460065</v>
      </c>
      <c r="D3510" s="189">
        <v>0.1757188498402556</v>
      </c>
      <c r="E3510" s="189">
        <v>7.3482428115015971E-2</v>
      </c>
      <c r="F3510" s="189">
        <v>6.3897763578274758E-3</v>
      </c>
      <c r="G3510" s="189">
        <v>0.55591054313099042</v>
      </c>
      <c r="H3510" s="189">
        <v>3.1948881789137379E-3</v>
      </c>
      <c r="I3510" s="189">
        <v>2.2364217252396165E-2</v>
      </c>
      <c r="J3510" s="188">
        <v>1</v>
      </c>
      <c r="K3510" s="190">
        <v>313</v>
      </c>
      <c r="L3510" s="94"/>
      <c r="M3510" s="189" t="s">
        <v>143</v>
      </c>
      <c r="N3510" s="189" t="s">
        <v>143</v>
      </c>
      <c r="O3510" s="189">
        <v>0.126</v>
      </c>
      <c r="P3510" s="189">
        <v>0.20799999999999999</v>
      </c>
      <c r="Q3510" s="189">
        <v>0.13800000000000001</v>
      </c>
      <c r="R3510" s="189">
        <v>0.222</v>
      </c>
      <c r="S3510" s="189">
        <v>4.9000000000000002E-2</v>
      </c>
      <c r="T3510" s="189">
        <v>0.108</v>
      </c>
      <c r="U3510" s="189">
        <v>2E-3</v>
      </c>
      <c r="V3510" s="189">
        <v>2.3E-2</v>
      </c>
      <c r="W3510" s="189">
        <v>0.501</v>
      </c>
      <c r="X3510" s="189">
        <v>0.61</v>
      </c>
      <c r="Y3510" s="189">
        <v>1E-3</v>
      </c>
      <c r="Z3510" s="189">
        <v>1.7999999999999999E-2</v>
      </c>
      <c r="AA3510" s="189">
        <v>1.0999999999999999E-2</v>
      </c>
      <c r="AB3510" s="189">
        <v>4.4999999999999998E-2</v>
      </c>
    </row>
    <row r="3511" spans="1:28" x14ac:dyDescent="0.25">
      <c r="A3511" s="94" t="s">
        <v>5024</v>
      </c>
      <c r="B3511" s="189">
        <v>0.43663194444444442</v>
      </c>
      <c r="C3511" s="189">
        <v>8.6805555555555551E-4</v>
      </c>
      <c r="D3511" s="189">
        <v>0.51822916666666663</v>
      </c>
      <c r="E3511" s="189">
        <v>2.4305555555555556E-2</v>
      </c>
      <c r="F3511" s="189">
        <v>8.6805555555555551E-4</v>
      </c>
      <c r="G3511" s="189">
        <v>8.6805555555555559E-3</v>
      </c>
      <c r="H3511" s="189" t="s">
        <v>143</v>
      </c>
      <c r="I3511" s="189">
        <v>1.0416666666666666E-2</v>
      </c>
      <c r="J3511" s="188">
        <v>1</v>
      </c>
      <c r="K3511" s="190">
        <v>1152</v>
      </c>
      <c r="L3511" s="94"/>
      <c r="M3511" s="189">
        <v>0.40799999999999997</v>
      </c>
      <c r="N3511" s="189">
        <v>0.46500000000000002</v>
      </c>
      <c r="O3511" s="189">
        <v>0</v>
      </c>
      <c r="P3511" s="189">
        <v>5.0000000000000001E-3</v>
      </c>
      <c r="Q3511" s="189">
        <v>0.48899999999999999</v>
      </c>
      <c r="R3511" s="189">
        <v>0.54700000000000004</v>
      </c>
      <c r="S3511" s="189">
        <v>1.7000000000000001E-2</v>
      </c>
      <c r="T3511" s="189">
        <v>3.5000000000000003E-2</v>
      </c>
      <c r="U3511" s="189">
        <v>0</v>
      </c>
      <c r="V3511" s="189">
        <v>5.0000000000000001E-3</v>
      </c>
      <c r="W3511" s="189">
        <v>5.0000000000000001E-3</v>
      </c>
      <c r="X3511" s="189">
        <v>1.6E-2</v>
      </c>
      <c r="Y3511" s="189" t="s">
        <v>143</v>
      </c>
      <c r="Z3511" s="189" t="s">
        <v>143</v>
      </c>
      <c r="AA3511" s="189">
        <v>6.0000000000000001E-3</v>
      </c>
      <c r="AB3511" s="189">
        <v>1.7999999999999999E-2</v>
      </c>
    </row>
    <row r="3512" spans="1:28" x14ac:dyDescent="0.25">
      <c r="A3512" s="94" t="s">
        <v>5025</v>
      </c>
      <c r="B3512" s="189">
        <v>8.9463220675944338E-2</v>
      </c>
      <c r="C3512" s="189">
        <v>0.37574552683896623</v>
      </c>
      <c r="D3512" s="189">
        <v>0.20212060967528164</v>
      </c>
      <c r="E3512" s="189">
        <v>4.4400265076209408E-2</v>
      </c>
      <c r="F3512" s="189">
        <v>2.7170311464546057E-2</v>
      </c>
      <c r="G3512" s="189">
        <v>0.24254473161033796</v>
      </c>
      <c r="H3512" s="189" t="s">
        <v>143</v>
      </c>
      <c r="I3512" s="189">
        <v>1.8555334658714381E-2</v>
      </c>
      <c r="J3512" s="188">
        <v>1</v>
      </c>
      <c r="K3512" s="190">
        <v>1509</v>
      </c>
      <c r="L3512" s="94"/>
      <c r="M3512" s="189">
        <v>7.5999999999999998E-2</v>
      </c>
      <c r="N3512" s="189">
        <v>0.105</v>
      </c>
      <c r="O3512" s="189">
        <v>0.35199999999999998</v>
      </c>
      <c r="P3512" s="189">
        <v>0.4</v>
      </c>
      <c r="Q3512" s="189">
        <v>0.183</v>
      </c>
      <c r="R3512" s="189">
        <v>0.223</v>
      </c>
      <c r="S3512" s="189">
        <v>3.5000000000000003E-2</v>
      </c>
      <c r="T3512" s="189">
        <v>5.6000000000000001E-2</v>
      </c>
      <c r="U3512" s="189">
        <v>0.02</v>
      </c>
      <c r="V3512" s="189">
        <v>3.6999999999999998E-2</v>
      </c>
      <c r="W3512" s="189">
        <v>0.222</v>
      </c>
      <c r="X3512" s="189">
        <v>0.26500000000000001</v>
      </c>
      <c r="Y3512" s="189" t="s">
        <v>143</v>
      </c>
      <c r="Z3512" s="189" t="s">
        <v>143</v>
      </c>
      <c r="AA3512" s="189">
        <v>1.2999999999999999E-2</v>
      </c>
      <c r="AB3512" s="189">
        <v>2.7E-2</v>
      </c>
    </row>
    <row r="3513" spans="1:28" x14ac:dyDescent="0.25">
      <c r="A3513" s="94" t="s">
        <v>5026</v>
      </c>
      <c r="B3513" s="189">
        <v>0.28549382716049382</v>
      </c>
      <c r="C3513" s="189">
        <v>0.59773662551440332</v>
      </c>
      <c r="D3513" s="189">
        <v>4.4753086419753084E-2</v>
      </c>
      <c r="E3513" s="189">
        <v>1.2860082304526749E-2</v>
      </c>
      <c r="F3513" s="189">
        <v>2.05761316872428E-3</v>
      </c>
      <c r="G3513" s="189">
        <v>3.4979423868312758E-2</v>
      </c>
      <c r="H3513" s="189">
        <v>1.02880658436214E-3</v>
      </c>
      <c r="I3513" s="189">
        <v>2.1090534979423869E-2</v>
      </c>
      <c r="J3513" s="188">
        <v>1</v>
      </c>
      <c r="K3513" s="190">
        <v>1944</v>
      </c>
      <c r="L3513" s="94"/>
      <c r="M3513" s="189">
        <v>0.26600000000000001</v>
      </c>
      <c r="N3513" s="189">
        <v>0.30599999999999999</v>
      </c>
      <c r="O3513" s="189">
        <v>0.57599999999999996</v>
      </c>
      <c r="P3513" s="189">
        <v>0.61899999999999999</v>
      </c>
      <c r="Q3513" s="189">
        <v>3.5999999999999997E-2</v>
      </c>
      <c r="R3513" s="189">
        <v>5.5E-2</v>
      </c>
      <c r="S3513" s="189">
        <v>8.9999999999999993E-3</v>
      </c>
      <c r="T3513" s="189">
        <v>1.9E-2</v>
      </c>
      <c r="U3513" s="189">
        <v>1E-3</v>
      </c>
      <c r="V3513" s="189">
        <v>5.0000000000000001E-3</v>
      </c>
      <c r="W3513" s="189">
        <v>2.8000000000000001E-2</v>
      </c>
      <c r="X3513" s="189">
        <v>4.3999999999999997E-2</v>
      </c>
      <c r="Y3513" s="189">
        <v>0</v>
      </c>
      <c r="Z3513" s="189">
        <v>4.0000000000000001E-3</v>
      </c>
      <c r="AA3513" s="189">
        <v>1.6E-2</v>
      </c>
      <c r="AB3513" s="189">
        <v>2.8000000000000001E-2</v>
      </c>
    </row>
    <row r="3514" spans="1:28" x14ac:dyDescent="0.25">
      <c r="A3514" s="94" t="s">
        <v>5027</v>
      </c>
      <c r="B3514" s="189" t="s">
        <v>143</v>
      </c>
      <c r="C3514" s="189">
        <v>0.36842105263157893</v>
      </c>
      <c r="D3514" s="189">
        <v>0.27318295739348369</v>
      </c>
      <c r="E3514" s="189">
        <v>0.12030075187969924</v>
      </c>
      <c r="F3514" s="189">
        <v>2.5062656641604009E-3</v>
      </c>
      <c r="G3514" s="189">
        <v>0.21052631578947367</v>
      </c>
      <c r="H3514" s="189" t="s">
        <v>143</v>
      </c>
      <c r="I3514" s="189">
        <v>2.5062656641604009E-2</v>
      </c>
      <c r="J3514" s="188">
        <v>0.99999999999999989</v>
      </c>
      <c r="K3514" s="190">
        <v>399</v>
      </c>
      <c r="L3514" s="94"/>
      <c r="M3514" s="189" t="s">
        <v>143</v>
      </c>
      <c r="N3514" s="189" t="s">
        <v>143</v>
      </c>
      <c r="O3514" s="189">
        <v>0.32300000000000001</v>
      </c>
      <c r="P3514" s="189">
        <v>0.41699999999999998</v>
      </c>
      <c r="Q3514" s="189">
        <v>0.23200000000000001</v>
      </c>
      <c r="R3514" s="189">
        <v>0.31900000000000001</v>
      </c>
      <c r="S3514" s="189">
        <v>9.1999999999999998E-2</v>
      </c>
      <c r="T3514" s="189">
        <v>0.156</v>
      </c>
      <c r="U3514" s="189">
        <v>0</v>
      </c>
      <c r="V3514" s="189">
        <v>1.4E-2</v>
      </c>
      <c r="W3514" s="189">
        <v>0.17299999999999999</v>
      </c>
      <c r="X3514" s="189">
        <v>0.253</v>
      </c>
      <c r="Y3514" s="189" t="s">
        <v>143</v>
      </c>
      <c r="Z3514" s="189" t="s">
        <v>143</v>
      </c>
      <c r="AA3514" s="189">
        <v>1.4E-2</v>
      </c>
      <c r="AB3514" s="189">
        <v>4.5999999999999999E-2</v>
      </c>
    </row>
    <row r="3515" spans="1:28" x14ac:dyDescent="0.25">
      <c r="A3515" s="94" t="s">
        <v>5028</v>
      </c>
      <c r="B3515" s="189" t="s">
        <v>143</v>
      </c>
      <c r="C3515" s="189">
        <v>0.24843423799582465</v>
      </c>
      <c r="D3515" s="189">
        <v>0.26096033402922758</v>
      </c>
      <c r="E3515" s="189">
        <v>0.12421711899791232</v>
      </c>
      <c r="F3515" s="189">
        <v>1.3048016701461378E-2</v>
      </c>
      <c r="G3515" s="189">
        <v>0.32254697286012524</v>
      </c>
      <c r="H3515" s="189">
        <v>5.2192066805845506E-4</v>
      </c>
      <c r="I3515" s="189">
        <v>3.0271398747390398E-2</v>
      </c>
      <c r="J3515" s="188">
        <v>1</v>
      </c>
      <c r="K3515" s="190">
        <v>1916</v>
      </c>
      <c r="L3515" s="94"/>
      <c r="M3515" s="189" t="s">
        <v>143</v>
      </c>
      <c r="N3515" s="189" t="s">
        <v>143</v>
      </c>
      <c r="O3515" s="189">
        <v>0.23</v>
      </c>
      <c r="P3515" s="189">
        <v>0.26800000000000002</v>
      </c>
      <c r="Q3515" s="189">
        <v>0.24199999999999999</v>
      </c>
      <c r="R3515" s="189">
        <v>0.28100000000000003</v>
      </c>
      <c r="S3515" s="189">
        <v>0.11</v>
      </c>
      <c r="T3515" s="189">
        <v>0.14000000000000001</v>
      </c>
      <c r="U3515" s="189">
        <v>8.9999999999999993E-3</v>
      </c>
      <c r="V3515" s="189">
        <v>1.9E-2</v>
      </c>
      <c r="W3515" s="189">
        <v>0.30199999999999999</v>
      </c>
      <c r="X3515" s="189">
        <v>0.34399999999999997</v>
      </c>
      <c r="Y3515" s="189">
        <v>0</v>
      </c>
      <c r="Z3515" s="189">
        <v>3.0000000000000001E-3</v>
      </c>
      <c r="AA3515" s="189">
        <v>2.3E-2</v>
      </c>
      <c r="AB3515" s="189">
        <v>3.9E-2</v>
      </c>
    </row>
    <row r="3516" spans="1:28" x14ac:dyDescent="0.25">
      <c r="A3516" s="94" t="s">
        <v>5029</v>
      </c>
      <c r="B3516" s="189" t="s">
        <v>143</v>
      </c>
      <c r="C3516" s="189">
        <v>0.65600000000000003</v>
      </c>
      <c r="D3516" s="189">
        <v>0.23</v>
      </c>
      <c r="E3516" s="189">
        <v>4.5999999999999999E-2</v>
      </c>
      <c r="F3516" s="189">
        <v>2E-3</v>
      </c>
      <c r="G3516" s="189">
        <v>1.6E-2</v>
      </c>
      <c r="H3516" s="189" t="s">
        <v>143</v>
      </c>
      <c r="I3516" s="189">
        <v>0.05</v>
      </c>
      <c r="J3516" s="188">
        <v>1</v>
      </c>
      <c r="K3516" s="190">
        <v>500</v>
      </c>
      <c r="L3516" s="94"/>
      <c r="M3516" s="189" t="s">
        <v>143</v>
      </c>
      <c r="N3516" s="189" t="s">
        <v>143</v>
      </c>
      <c r="O3516" s="189">
        <v>0.61299999999999999</v>
      </c>
      <c r="P3516" s="189">
        <v>0.69599999999999995</v>
      </c>
      <c r="Q3516" s="189">
        <v>0.19500000000000001</v>
      </c>
      <c r="R3516" s="189">
        <v>0.26900000000000002</v>
      </c>
      <c r="S3516" s="189">
        <v>3.1E-2</v>
      </c>
      <c r="T3516" s="189">
        <v>6.8000000000000005E-2</v>
      </c>
      <c r="U3516" s="189">
        <v>0</v>
      </c>
      <c r="V3516" s="189">
        <v>1.0999999999999999E-2</v>
      </c>
      <c r="W3516" s="189">
        <v>8.0000000000000002E-3</v>
      </c>
      <c r="X3516" s="189">
        <v>3.1E-2</v>
      </c>
      <c r="Y3516" s="189" t="s">
        <v>143</v>
      </c>
      <c r="Z3516" s="189" t="s">
        <v>143</v>
      </c>
      <c r="AA3516" s="189">
        <v>3.4000000000000002E-2</v>
      </c>
      <c r="AB3516" s="189">
        <v>7.2999999999999995E-2</v>
      </c>
    </row>
    <row r="3517" spans="1:28" x14ac:dyDescent="0.25">
      <c r="A3517" s="94" t="s">
        <v>5030</v>
      </c>
      <c r="B3517" s="189" t="s">
        <v>143</v>
      </c>
      <c r="C3517" s="189">
        <v>0.3347547974413646</v>
      </c>
      <c r="D3517" s="189">
        <v>0.25799573560767591</v>
      </c>
      <c r="E3517" s="189">
        <v>0.1023454157782516</v>
      </c>
      <c r="F3517" s="189">
        <v>4.2643923240938165E-3</v>
      </c>
      <c r="G3517" s="189">
        <v>0.26439232409381663</v>
      </c>
      <c r="H3517" s="189" t="s">
        <v>143</v>
      </c>
      <c r="I3517" s="189">
        <v>3.6247334754797439E-2</v>
      </c>
      <c r="J3517" s="188">
        <v>1</v>
      </c>
      <c r="K3517" s="190">
        <v>469</v>
      </c>
      <c r="L3517" s="94"/>
      <c r="M3517" s="189" t="s">
        <v>143</v>
      </c>
      <c r="N3517" s="189" t="s">
        <v>143</v>
      </c>
      <c r="O3517" s="189">
        <v>0.29399999999999998</v>
      </c>
      <c r="P3517" s="189">
        <v>0.379</v>
      </c>
      <c r="Q3517" s="189">
        <v>0.22</v>
      </c>
      <c r="R3517" s="189">
        <v>0.29899999999999999</v>
      </c>
      <c r="S3517" s="189">
        <v>7.8E-2</v>
      </c>
      <c r="T3517" s="189">
        <v>0.13300000000000001</v>
      </c>
      <c r="U3517" s="189">
        <v>1E-3</v>
      </c>
      <c r="V3517" s="189">
        <v>1.4999999999999999E-2</v>
      </c>
      <c r="W3517" s="189">
        <v>0.22700000000000001</v>
      </c>
      <c r="X3517" s="189">
        <v>0.30599999999999999</v>
      </c>
      <c r="Y3517" s="189" t="s">
        <v>143</v>
      </c>
      <c r="Z3517" s="189" t="s">
        <v>143</v>
      </c>
      <c r="AA3517" s="189">
        <v>2.3E-2</v>
      </c>
      <c r="AB3517" s="189">
        <v>5.7000000000000002E-2</v>
      </c>
    </row>
    <row r="3518" spans="1:28" x14ac:dyDescent="0.25">
      <c r="A3518" s="94" t="s">
        <v>5031</v>
      </c>
      <c r="B3518" s="189" t="s">
        <v>143</v>
      </c>
      <c r="C3518" s="189">
        <v>0.46969696969696972</v>
      </c>
      <c r="D3518" s="189">
        <v>0.18181818181818182</v>
      </c>
      <c r="E3518" s="189">
        <v>7.575757575757576E-2</v>
      </c>
      <c r="F3518" s="189">
        <v>6.363636363636363E-2</v>
      </c>
      <c r="G3518" s="189">
        <v>0.1787878787878788</v>
      </c>
      <c r="H3518" s="189" t="s">
        <v>143</v>
      </c>
      <c r="I3518" s="189">
        <v>3.0303030303030304E-2</v>
      </c>
      <c r="J3518" s="188">
        <v>1.0000000000000002</v>
      </c>
      <c r="K3518" s="190">
        <v>330</v>
      </c>
      <c r="L3518" s="94"/>
      <c r="M3518" s="189" t="s">
        <v>143</v>
      </c>
      <c r="N3518" s="189" t="s">
        <v>143</v>
      </c>
      <c r="O3518" s="189">
        <v>0.41699999999999998</v>
      </c>
      <c r="P3518" s="189">
        <v>0.52400000000000002</v>
      </c>
      <c r="Q3518" s="189">
        <v>0.14399999999999999</v>
      </c>
      <c r="R3518" s="189">
        <v>0.22700000000000001</v>
      </c>
      <c r="S3518" s="189">
        <v>5.1999999999999998E-2</v>
      </c>
      <c r="T3518" s="189">
        <v>0.109</v>
      </c>
      <c r="U3518" s="189">
        <v>4.2000000000000003E-2</v>
      </c>
      <c r="V3518" s="189">
        <v>9.5000000000000001E-2</v>
      </c>
      <c r="W3518" s="189">
        <v>0.14099999999999999</v>
      </c>
      <c r="X3518" s="189">
        <v>0.224</v>
      </c>
      <c r="Y3518" s="189" t="s">
        <v>143</v>
      </c>
      <c r="Z3518" s="189" t="s">
        <v>143</v>
      </c>
      <c r="AA3518" s="189">
        <v>1.7000000000000001E-2</v>
      </c>
      <c r="AB3518" s="189">
        <v>5.5E-2</v>
      </c>
    </row>
    <row r="3519" spans="1:28" x14ac:dyDescent="0.25">
      <c r="A3519" s="94" t="s">
        <v>5032</v>
      </c>
      <c r="B3519" s="189" t="s">
        <v>143</v>
      </c>
      <c r="C3519" s="189">
        <v>0.18075801749271136</v>
      </c>
      <c r="D3519" s="189">
        <v>0.23032069970845481</v>
      </c>
      <c r="E3519" s="189">
        <v>9.3294460641399415E-2</v>
      </c>
      <c r="F3519" s="189">
        <v>3.2069970845481049E-2</v>
      </c>
      <c r="G3519" s="189">
        <v>0.43731778425655976</v>
      </c>
      <c r="H3519" s="189" t="s">
        <v>143</v>
      </c>
      <c r="I3519" s="189">
        <v>2.6239067055393587E-2</v>
      </c>
      <c r="J3519" s="188">
        <v>1</v>
      </c>
      <c r="K3519" s="190">
        <v>343</v>
      </c>
      <c r="L3519" s="94"/>
      <c r="M3519" s="189" t="s">
        <v>143</v>
      </c>
      <c r="N3519" s="189" t="s">
        <v>143</v>
      </c>
      <c r="O3519" s="189">
        <v>0.14399999999999999</v>
      </c>
      <c r="P3519" s="189">
        <v>0.22500000000000001</v>
      </c>
      <c r="Q3519" s="189">
        <v>0.189</v>
      </c>
      <c r="R3519" s="189">
        <v>0.27800000000000002</v>
      </c>
      <c r="S3519" s="189">
        <v>6.7000000000000004E-2</v>
      </c>
      <c r="T3519" s="189">
        <v>0.129</v>
      </c>
      <c r="U3519" s="189">
        <v>1.7999999999999999E-2</v>
      </c>
      <c r="V3519" s="189">
        <v>5.7000000000000002E-2</v>
      </c>
      <c r="W3519" s="189">
        <v>0.38600000000000001</v>
      </c>
      <c r="X3519" s="189">
        <v>0.49</v>
      </c>
      <c r="Y3519" s="189" t="s">
        <v>143</v>
      </c>
      <c r="Z3519" s="189" t="s">
        <v>143</v>
      </c>
      <c r="AA3519" s="189">
        <v>1.4E-2</v>
      </c>
      <c r="AB3519" s="189">
        <v>4.9000000000000002E-2</v>
      </c>
    </row>
    <row r="3520" spans="1:28" x14ac:dyDescent="0.25">
      <c r="A3520" s="94" t="s">
        <v>5033</v>
      </c>
      <c r="B3520" s="189" t="s">
        <v>143</v>
      </c>
      <c r="C3520" s="189">
        <v>0.51213592233009708</v>
      </c>
      <c r="D3520" s="189">
        <v>0.31492718446601942</v>
      </c>
      <c r="E3520" s="189">
        <v>4.5509708737864078E-2</v>
      </c>
      <c r="F3520" s="189">
        <v>8.4951456310679609E-3</v>
      </c>
      <c r="G3520" s="189">
        <v>9.1019417475728157E-2</v>
      </c>
      <c r="H3520" s="189">
        <v>6.0679611650485432E-4</v>
      </c>
      <c r="I3520" s="189">
        <v>2.7305825242718445E-2</v>
      </c>
      <c r="J3520" s="188">
        <v>1</v>
      </c>
      <c r="K3520" s="190">
        <v>1648</v>
      </c>
      <c r="L3520" s="94"/>
      <c r="M3520" s="189" t="s">
        <v>143</v>
      </c>
      <c r="N3520" s="189" t="s">
        <v>143</v>
      </c>
      <c r="O3520" s="189">
        <v>0.48799999999999999</v>
      </c>
      <c r="P3520" s="189">
        <v>0.53600000000000003</v>
      </c>
      <c r="Q3520" s="189">
        <v>0.29299999999999998</v>
      </c>
      <c r="R3520" s="189">
        <v>0.33800000000000002</v>
      </c>
      <c r="S3520" s="189">
        <v>3.5999999999999997E-2</v>
      </c>
      <c r="T3520" s="189">
        <v>5.7000000000000002E-2</v>
      </c>
      <c r="U3520" s="189">
        <v>5.0000000000000001E-3</v>
      </c>
      <c r="V3520" s="189">
        <v>1.4E-2</v>
      </c>
      <c r="W3520" s="189">
        <v>7.8E-2</v>
      </c>
      <c r="X3520" s="189">
        <v>0.106</v>
      </c>
      <c r="Y3520" s="189">
        <v>0</v>
      </c>
      <c r="Z3520" s="189">
        <v>3.0000000000000001E-3</v>
      </c>
      <c r="AA3520" s="189">
        <v>0.02</v>
      </c>
      <c r="AB3520" s="189">
        <v>3.5999999999999997E-2</v>
      </c>
    </row>
    <row r="3521" spans="1:28" x14ac:dyDescent="0.25">
      <c r="A3521" s="94" t="s">
        <v>5034</v>
      </c>
      <c r="B3521" s="189" t="s">
        <v>143</v>
      </c>
      <c r="C3521" s="189">
        <v>0.58125000000000004</v>
      </c>
      <c r="D3521" s="189">
        <v>0.28125</v>
      </c>
      <c r="E3521" s="189">
        <v>6.8750000000000006E-2</v>
      </c>
      <c r="F3521" s="189" t="s">
        <v>143</v>
      </c>
      <c r="G3521" s="189">
        <v>4.3749999999999997E-2</v>
      </c>
      <c r="H3521" s="189">
        <v>3.1250000000000002E-3</v>
      </c>
      <c r="I3521" s="189">
        <v>2.1874999999999999E-2</v>
      </c>
      <c r="J3521" s="188">
        <v>1</v>
      </c>
      <c r="K3521" s="190">
        <v>320</v>
      </c>
      <c r="L3521" s="94"/>
      <c r="M3521" s="189" t="s">
        <v>143</v>
      </c>
      <c r="N3521" s="189" t="s">
        <v>143</v>
      </c>
      <c r="O3521" s="189">
        <v>0.52700000000000002</v>
      </c>
      <c r="P3521" s="189">
        <v>0.63400000000000001</v>
      </c>
      <c r="Q3521" s="189">
        <v>0.23499999999999999</v>
      </c>
      <c r="R3521" s="189">
        <v>0.33300000000000002</v>
      </c>
      <c r="S3521" s="189">
        <v>4.5999999999999999E-2</v>
      </c>
      <c r="T3521" s="189">
        <v>0.10199999999999999</v>
      </c>
      <c r="U3521" s="189" t="s">
        <v>143</v>
      </c>
      <c r="V3521" s="189" t="s">
        <v>143</v>
      </c>
      <c r="W3521" s="189">
        <v>2.5999999999999999E-2</v>
      </c>
      <c r="X3521" s="189">
        <v>7.1999999999999995E-2</v>
      </c>
      <c r="Y3521" s="189">
        <v>1E-3</v>
      </c>
      <c r="Z3521" s="189">
        <v>1.7000000000000001E-2</v>
      </c>
      <c r="AA3521" s="189">
        <v>1.0999999999999999E-2</v>
      </c>
      <c r="AB3521" s="189">
        <v>4.3999999999999997E-2</v>
      </c>
    </row>
    <row r="3522" spans="1:28" x14ac:dyDescent="0.25">
      <c r="A3522" s="94"/>
      <c r="B3522" s="189"/>
      <c r="C3522" s="189"/>
      <c r="D3522" s="189"/>
      <c r="E3522" s="189"/>
      <c r="F3522" s="189"/>
      <c r="G3522" s="189"/>
      <c r="H3522" s="189"/>
      <c r="I3522" s="189"/>
      <c r="J3522" s="188"/>
      <c r="K3522" s="190"/>
      <c r="M3522" s="189"/>
      <c r="N3522" s="189"/>
      <c r="O3522" s="189"/>
      <c r="P3522" s="189"/>
      <c r="Q3522" s="189"/>
      <c r="R3522" s="189"/>
      <c r="S3522" s="189"/>
      <c r="T3522" s="189"/>
      <c r="U3522" s="189"/>
      <c r="V3522" s="189"/>
      <c r="W3522" s="189"/>
      <c r="X3522" s="189"/>
      <c r="Y3522" s="189"/>
      <c r="Z3522" s="189"/>
      <c r="AA3522" s="189"/>
      <c r="AB3522" s="189"/>
    </row>
    <row r="3523" spans="1:28" x14ac:dyDescent="0.25">
      <c r="A3523" s="94"/>
      <c r="B3523" s="189"/>
      <c r="C3523" s="189"/>
      <c r="D3523" s="189"/>
      <c r="E3523" s="189"/>
      <c r="F3523" s="189"/>
      <c r="G3523" s="189"/>
      <c r="H3523" s="189"/>
      <c r="I3523" s="189"/>
      <c r="J3523" s="188"/>
      <c r="K3523" s="190"/>
      <c r="M3523" s="189"/>
      <c r="N3523" s="189"/>
      <c r="O3523" s="189"/>
      <c r="P3523" s="189"/>
      <c r="Q3523" s="189"/>
      <c r="R3523" s="189"/>
      <c r="S3523" s="189"/>
      <c r="T3523" s="189"/>
      <c r="U3523" s="189"/>
      <c r="V3523" s="189"/>
      <c r="W3523" s="189"/>
      <c r="X3523" s="189"/>
      <c r="Y3523" s="189"/>
      <c r="Z3523" s="189"/>
      <c r="AA3523" s="189"/>
      <c r="AB3523" s="189"/>
    </row>
    <row r="3524" spans="1:28" x14ac:dyDescent="0.25">
      <c r="A3524" s="94"/>
      <c r="B3524" s="189"/>
      <c r="C3524" s="189"/>
      <c r="D3524" s="189"/>
      <c r="E3524" s="189"/>
      <c r="F3524" s="189"/>
      <c r="G3524" s="189"/>
      <c r="H3524" s="189"/>
      <c r="I3524" s="189"/>
      <c r="J3524" s="188"/>
      <c r="K3524" s="190"/>
      <c r="M3524" s="189"/>
      <c r="N3524" s="189"/>
      <c r="O3524" s="189"/>
      <c r="P3524" s="189"/>
      <c r="Q3524" s="189"/>
      <c r="R3524" s="189"/>
      <c r="S3524" s="189"/>
      <c r="T3524" s="189"/>
      <c r="U3524" s="189"/>
      <c r="V3524" s="189"/>
      <c r="W3524" s="189"/>
      <c r="X3524" s="189"/>
      <c r="Y3524" s="189"/>
      <c r="Z3524" s="189"/>
      <c r="AA3524" s="189"/>
      <c r="AB3524" s="189"/>
    </row>
    <row r="3525" spans="1:28" x14ac:dyDescent="0.25">
      <c r="A3525" s="94"/>
      <c r="B3525" s="189"/>
      <c r="C3525" s="189"/>
      <c r="D3525" s="189"/>
      <c r="E3525" s="189"/>
      <c r="F3525" s="189"/>
      <c r="G3525" s="189"/>
      <c r="H3525" s="189"/>
      <c r="I3525" s="189"/>
      <c r="J3525" s="188"/>
      <c r="K3525" s="190"/>
      <c r="M3525" s="189"/>
      <c r="N3525" s="189"/>
      <c r="O3525" s="189"/>
      <c r="P3525" s="189"/>
      <c r="Q3525" s="189"/>
      <c r="R3525" s="189"/>
      <c r="S3525" s="189"/>
      <c r="T3525" s="189"/>
      <c r="U3525" s="189"/>
      <c r="V3525" s="189"/>
      <c r="W3525" s="189"/>
      <c r="X3525" s="189"/>
      <c r="Y3525" s="189"/>
      <c r="Z3525" s="189"/>
      <c r="AA3525" s="189"/>
      <c r="AB3525" s="189"/>
    </row>
    <row r="3526" spans="1:28" x14ac:dyDescent="0.25">
      <c r="A3526" s="94"/>
      <c r="B3526" s="189"/>
      <c r="C3526" s="189"/>
      <c r="D3526" s="189"/>
      <c r="E3526" s="189"/>
      <c r="F3526" s="189"/>
      <c r="G3526" s="189"/>
      <c r="H3526" s="189"/>
      <c r="I3526" s="189"/>
      <c r="J3526" s="188"/>
      <c r="K3526" s="190"/>
      <c r="M3526" s="189"/>
      <c r="N3526" s="189"/>
      <c r="O3526" s="189"/>
      <c r="P3526" s="189"/>
      <c r="Q3526" s="189"/>
      <c r="R3526" s="189"/>
      <c r="S3526" s="189"/>
      <c r="T3526" s="189"/>
      <c r="U3526" s="189"/>
      <c r="V3526" s="189"/>
      <c r="W3526" s="189"/>
      <c r="X3526" s="189"/>
      <c r="Y3526" s="189"/>
      <c r="Z3526" s="189"/>
      <c r="AA3526" s="189"/>
      <c r="AB3526" s="189"/>
    </row>
    <row r="3527" spans="1:28" x14ac:dyDescent="0.25">
      <c r="A3527" s="94"/>
      <c r="B3527" s="189"/>
      <c r="C3527" s="189"/>
      <c r="D3527" s="189"/>
      <c r="E3527" s="189"/>
      <c r="F3527" s="189"/>
      <c r="G3527" s="189"/>
      <c r="H3527" s="189"/>
      <c r="I3527" s="189"/>
      <c r="J3527" s="188"/>
      <c r="K3527" s="190"/>
      <c r="M3527" s="189"/>
      <c r="N3527" s="189"/>
      <c r="O3527" s="189"/>
      <c r="P3527" s="189"/>
      <c r="Q3527" s="189"/>
      <c r="R3527" s="189"/>
      <c r="S3527" s="189"/>
      <c r="T3527" s="189"/>
      <c r="U3527" s="189"/>
      <c r="V3527" s="189"/>
      <c r="W3527" s="189"/>
      <c r="X3527" s="189"/>
      <c r="Y3527" s="189"/>
      <c r="Z3527" s="189"/>
      <c r="AA3527" s="189"/>
      <c r="AB3527" s="189"/>
    </row>
    <row r="3528" spans="1:28" x14ac:dyDescent="0.25">
      <c r="A3528" s="94"/>
      <c r="B3528" s="189"/>
      <c r="C3528" s="189"/>
      <c r="D3528" s="189"/>
      <c r="E3528" s="189"/>
      <c r="F3528" s="189"/>
      <c r="G3528" s="189"/>
      <c r="H3528" s="189"/>
      <c r="I3528" s="189"/>
      <c r="J3528" s="188"/>
      <c r="K3528" s="190"/>
      <c r="M3528" s="189"/>
      <c r="N3528" s="189"/>
      <c r="O3528" s="189"/>
      <c r="P3528" s="189"/>
      <c r="Q3528" s="189"/>
      <c r="R3528" s="189"/>
      <c r="S3528" s="189"/>
      <c r="T3528" s="189"/>
      <c r="U3528" s="189"/>
      <c r="V3528" s="189"/>
      <c r="W3528" s="189"/>
      <c r="X3528" s="189"/>
      <c r="Y3528" s="189"/>
      <c r="Z3528" s="189"/>
      <c r="AA3528" s="189"/>
      <c r="AB3528" s="189"/>
    </row>
    <row r="3529" spans="1:28" x14ac:dyDescent="0.25">
      <c r="A3529" s="94"/>
      <c r="B3529" s="189"/>
      <c r="C3529" s="189"/>
      <c r="D3529" s="189"/>
      <c r="E3529" s="189"/>
      <c r="F3529" s="189"/>
      <c r="G3529" s="189"/>
      <c r="H3529" s="189"/>
      <c r="I3529" s="189"/>
      <c r="J3529" s="188"/>
      <c r="K3529" s="190"/>
      <c r="M3529" s="189"/>
      <c r="N3529" s="189"/>
      <c r="O3529" s="189"/>
      <c r="P3529" s="189"/>
      <c r="Q3529" s="189"/>
      <c r="R3529" s="189"/>
      <c r="S3529" s="189"/>
      <c r="T3529" s="189"/>
      <c r="U3529" s="189"/>
      <c r="V3529" s="189"/>
      <c r="W3529" s="189"/>
      <c r="X3529" s="189"/>
      <c r="Y3529" s="189"/>
      <c r="Z3529" s="189"/>
      <c r="AA3529" s="189"/>
      <c r="AB3529" s="189"/>
    </row>
    <row r="3530" spans="1:28" x14ac:dyDescent="0.25">
      <c r="A3530" s="94"/>
      <c r="B3530" s="189"/>
      <c r="C3530" s="189"/>
      <c r="D3530" s="189"/>
      <c r="E3530" s="189"/>
      <c r="F3530" s="189"/>
      <c r="G3530" s="189"/>
      <c r="H3530" s="189"/>
      <c r="I3530" s="189"/>
      <c r="J3530" s="188"/>
      <c r="K3530" s="190"/>
      <c r="M3530" s="189"/>
      <c r="N3530" s="189"/>
      <c r="O3530" s="189"/>
      <c r="P3530" s="189"/>
      <c r="Q3530" s="189"/>
      <c r="R3530" s="189"/>
      <c r="S3530" s="189"/>
      <c r="T3530" s="189"/>
      <c r="U3530" s="189"/>
      <c r="V3530" s="189"/>
      <c r="W3530" s="189"/>
      <c r="X3530" s="189"/>
      <c r="Y3530" s="189"/>
      <c r="Z3530" s="189"/>
      <c r="AA3530" s="189"/>
      <c r="AB3530" s="189"/>
    </row>
    <row r="3531" spans="1:28" x14ac:dyDescent="0.25">
      <c r="A3531" s="94"/>
      <c r="B3531" s="189"/>
      <c r="C3531" s="189"/>
      <c r="D3531" s="189"/>
      <c r="E3531" s="189"/>
      <c r="F3531" s="189"/>
      <c r="G3531" s="189"/>
      <c r="H3531" s="189"/>
      <c r="I3531" s="189"/>
      <c r="J3531" s="188"/>
      <c r="K3531" s="190"/>
      <c r="M3531" s="189"/>
      <c r="N3531" s="189"/>
      <c r="O3531" s="189"/>
      <c r="P3531" s="189"/>
      <c r="Q3531" s="189"/>
      <c r="R3531" s="189"/>
      <c r="S3531" s="189"/>
      <c r="T3531" s="189"/>
      <c r="U3531" s="189"/>
      <c r="V3531" s="189"/>
      <c r="W3531" s="189"/>
      <c r="X3531" s="189"/>
      <c r="Y3531" s="189"/>
      <c r="Z3531" s="189"/>
      <c r="AA3531" s="189"/>
      <c r="AB3531" s="189"/>
    </row>
    <row r="3532" spans="1:28" x14ac:dyDescent="0.25">
      <c r="A3532" s="94"/>
      <c r="B3532" s="189"/>
      <c r="C3532" s="189"/>
      <c r="D3532" s="189"/>
      <c r="E3532" s="189"/>
      <c r="F3532" s="189"/>
      <c r="G3532" s="189"/>
      <c r="H3532" s="189"/>
      <c r="I3532" s="189"/>
      <c r="J3532" s="188"/>
      <c r="K3532" s="190"/>
      <c r="M3532" s="189"/>
      <c r="N3532" s="189"/>
      <c r="O3532" s="189"/>
      <c r="P3532" s="189"/>
      <c r="Q3532" s="189"/>
      <c r="R3532" s="189"/>
      <c r="S3532" s="189"/>
      <c r="T3532" s="189"/>
      <c r="U3532" s="189"/>
      <c r="V3532" s="189"/>
      <c r="W3532" s="189"/>
      <c r="X3532" s="189"/>
      <c r="Y3532" s="189"/>
      <c r="Z3532" s="189"/>
      <c r="AA3532" s="189"/>
      <c r="AB3532" s="189"/>
    </row>
    <row r="3533" spans="1:28" x14ac:dyDescent="0.25">
      <c r="A3533" s="94"/>
      <c r="B3533" s="189"/>
      <c r="C3533" s="189"/>
      <c r="D3533" s="189"/>
      <c r="E3533" s="189"/>
      <c r="F3533" s="189"/>
      <c r="G3533" s="189"/>
      <c r="H3533" s="189"/>
      <c r="I3533" s="189"/>
      <c r="J3533" s="188"/>
      <c r="K3533" s="190"/>
      <c r="M3533" s="189"/>
      <c r="N3533" s="189"/>
      <c r="O3533" s="189"/>
      <c r="P3533" s="189"/>
      <c r="Q3533" s="189"/>
      <c r="R3533" s="189"/>
      <c r="S3533" s="189"/>
      <c r="T3533" s="189"/>
      <c r="U3533" s="189"/>
      <c r="V3533" s="189"/>
      <c r="W3533" s="189"/>
      <c r="X3533" s="189"/>
      <c r="Y3533" s="189"/>
      <c r="Z3533" s="189"/>
      <c r="AA3533" s="189"/>
      <c r="AB3533" s="189"/>
    </row>
    <row r="3534" spans="1:28" x14ac:dyDescent="0.25">
      <c r="A3534" s="94"/>
      <c r="B3534" s="189"/>
      <c r="C3534" s="189"/>
      <c r="D3534" s="189"/>
      <c r="E3534" s="189"/>
      <c r="F3534" s="189"/>
      <c r="G3534" s="189"/>
      <c r="H3534" s="189"/>
      <c r="I3534" s="189"/>
      <c r="J3534" s="188"/>
      <c r="K3534" s="190"/>
      <c r="M3534" s="189"/>
      <c r="N3534" s="189"/>
      <c r="O3534" s="189"/>
      <c r="P3534" s="189"/>
      <c r="Q3534" s="189"/>
      <c r="R3534" s="189"/>
      <c r="S3534" s="189"/>
      <c r="T3534" s="189"/>
      <c r="U3534" s="189"/>
      <c r="V3534" s="189"/>
      <c r="W3534" s="189"/>
      <c r="X3534" s="189"/>
      <c r="Y3534" s="189"/>
      <c r="Z3534" s="189"/>
      <c r="AA3534" s="189"/>
      <c r="AB3534" s="189"/>
    </row>
    <row r="3535" spans="1:28" x14ac:dyDescent="0.25">
      <c r="A3535" s="94"/>
      <c r="B3535" s="189"/>
      <c r="C3535" s="189"/>
      <c r="D3535" s="189"/>
      <c r="E3535" s="189"/>
      <c r="F3535" s="189"/>
      <c r="G3535" s="189"/>
      <c r="H3535" s="189"/>
      <c r="I3535" s="189"/>
      <c r="J3535" s="188"/>
      <c r="K3535" s="190"/>
      <c r="M3535" s="189"/>
      <c r="N3535" s="189"/>
      <c r="O3535" s="189"/>
      <c r="P3535" s="189"/>
      <c r="Q3535" s="189"/>
      <c r="R3535" s="189"/>
      <c r="S3535" s="189"/>
      <c r="T3535" s="189"/>
      <c r="U3535" s="189"/>
      <c r="V3535" s="189"/>
      <c r="W3535" s="189"/>
      <c r="X3535" s="189"/>
      <c r="Y3535" s="189"/>
      <c r="Z3535" s="189"/>
      <c r="AA3535" s="189"/>
      <c r="AB3535" s="189"/>
    </row>
    <row r="3536" spans="1:28" x14ac:dyDescent="0.25">
      <c r="A3536" s="94"/>
      <c r="B3536" s="189"/>
      <c r="C3536" s="189"/>
      <c r="D3536" s="189"/>
      <c r="E3536" s="189"/>
      <c r="F3536" s="189"/>
      <c r="G3536" s="189"/>
      <c r="H3536" s="189"/>
      <c r="I3536" s="189"/>
      <c r="J3536" s="188"/>
      <c r="K3536" s="190"/>
      <c r="M3536" s="189"/>
      <c r="N3536" s="189"/>
      <c r="O3536" s="189"/>
      <c r="P3536" s="189"/>
      <c r="Q3536" s="189"/>
      <c r="R3536" s="189"/>
      <c r="S3536" s="189"/>
      <c r="T3536" s="189"/>
      <c r="U3536" s="189"/>
      <c r="V3536" s="189"/>
      <c r="W3536" s="189"/>
      <c r="X3536" s="189"/>
      <c r="Y3536" s="189"/>
      <c r="Z3536" s="189"/>
      <c r="AA3536" s="189"/>
      <c r="AB3536" s="189"/>
    </row>
    <row r="3537" spans="1:28" x14ac:dyDescent="0.25">
      <c r="A3537" s="94"/>
      <c r="B3537" s="189"/>
      <c r="C3537" s="189"/>
      <c r="D3537" s="189"/>
      <c r="E3537" s="189"/>
      <c r="F3537" s="189"/>
      <c r="G3537" s="189"/>
      <c r="H3537" s="189"/>
      <c r="I3537" s="189"/>
      <c r="J3537" s="188"/>
      <c r="K3537" s="190"/>
      <c r="M3537" s="189"/>
      <c r="N3537" s="189"/>
      <c r="O3537" s="189"/>
      <c r="P3537" s="189"/>
      <c r="Q3537" s="189"/>
      <c r="R3537" s="189"/>
      <c r="S3537" s="189"/>
      <c r="T3537" s="189"/>
      <c r="U3537" s="189"/>
      <c r="V3537" s="189"/>
      <c r="W3537" s="189"/>
      <c r="X3537" s="189"/>
      <c r="Y3537" s="189"/>
      <c r="Z3537" s="189"/>
      <c r="AA3537" s="189"/>
      <c r="AB3537" s="189"/>
    </row>
    <row r="3538" spans="1:28" x14ac:dyDescent="0.25">
      <c r="A3538" s="94"/>
      <c r="B3538" s="189"/>
      <c r="C3538" s="189"/>
      <c r="D3538" s="189"/>
      <c r="E3538" s="189"/>
      <c r="F3538" s="189"/>
      <c r="G3538" s="189"/>
      <c r="H3538" s="189"/>
      <c r="I3538" s="189"/>
      <c r="J3538" s="188"/>
      <c r="K3538" s="190"/>
      <c r="M3538" s="189"/>
      <c r="N3538" s="189"/>
      <c r="O3538" s="189"/>
      <c r="P3538" s="189"/>
      <c r="Q3538" s="189"/>
      <c r="R3538" s="189"/>
      <c r="S3538" s="189"/>
      <c r="T3538" s="189"/>
      <c r="U3538" s="189"/>
      <c r="V3538" s="189"/>
      <c r="W3538" s="189"/>
      <c r="X3538" s="189"/>
      <c r="Y3538" s="189"/>
      <c r="Z3538" s="189"/>
      <c r="AA3538" s="189"/>
      <c r="AB3538" s="189"/>
    </row>
    <row r="3539" spans="1:28" x14ac:dyDescent="0.25">
      <c r="A3539" s="94"/>
      <c r="B3539" s="189"/>
      <c r="C3539" s="189"/>
      <c r="D3539" s="189"/>
      <c r="E3539" s="189"/>
      <c r="F3539" s="189"/>
      <c r="G3539" s="189"/>
      <c r="H3539" s="189"/>
      <c r="I3539" s="189"/>
      <c r="J3539" s="188"/>
      <c r="K3539" s="190"/>
      <c r="M3539" s="189"/>
      <c r="N3539" s="189"/>
      <c r="O3539" s="189"/>
      <c r="P3539" s="189"/>
      <c r="Q3539" s="189"/>
      <c r="R3539" s="189"/>
      <c r="S3539" s="189"/>
      <c r="T3539" s="189"/>
      <c r="U3539" s="189"/>
      <c r="V3539" s="189"/>
      <c r="W3539" s="189"/>
      <c r="X3539" s="189"/>
      <c r="Y3539" s="189"/>
      <c r="Z3539" s="189"/>
      <c r="AA3539" s="189"/>
      <c r="AB3539" s="189"/>
    </row>
    <row r="3540" spans="1:28" x14ac:dyDescent="0.25">
      <c r="A3540" s="94"/>
      <c r="B3540" s="189"/>
      <c r="C3540" s="189"/>
      <c r="D3540" s="189"/>
      <c r="E3540" s="189"/>
      <c r="F3540" s="189"/>
      <c r="G3540" s="189"/>
      <c r="H3540" s="189"/>
      <c r="I3540" s="189"/>
      <c r="J3540" s="188"/>
      <c r="K3540" s="190"/>
      <c r="M3540" s="189"/>
      <c r="N3540" s="189"/>
      <c r="O3540" s="189"/>
      <c r="P3540" s="189"/>
      <c r="Q3540" s="189"/>
      <c r="R3540" s="189"/>
      <c r="S3540" s="189"/>
      <c r="T3540" s="189"/>
      <c r="U3540" s="189"/>
      <c r="V3540" s="189"/>
      <c r="W3540" s="189"/>
      <c r="X3540" s="189"/>
      <c r="Y3540" s="189"/>
      <c r="Z3540" s="189"/>
      <c r="AA3540" s="189"/>
      <c r="AB3540" s="189"/>
    </row>
    <row r="3541" spans="1:28" x14ac:dyDescent="0.25">
      <c r="A3541" s="94"/>
      <c r="B3541" s="189"/>
      <c r="C3541" s="189"/>
      <c r="D3541" s="189"/>
      <c r="E3541" s="189"/>
      <c r="F3541" s="189"/>
      <c r="G3541" s="189"/>
      <c r="H3541" s="189"/>
      <c r="I3541" s="189"/>
      <c r="J3541" s="188"/>
      <c r="K3541" s="190"/>
      <c r="M3541" s="189"/>
      <c r="N3541" s="189"/>
      <c r="O3541" s="189"/>
      <c r="P3541" s="189"/>
      <c r="Q3541" s="189"/>
      <c r="R3541" s="189"/>
      <c r="S3541" s="189"/>
      <c r="T3541" s="189"/>
      <c r="U3541" s="189"/>
      <c r="V3541" s="189"/>
      <c r="W3541" s="189"/>
      <c r="X3541" s="189"/>
      <c r="Y3541" s="189"/>
      <c r="Z3541" s="189"/>
      <c r="AA3541" s="189"/>
      <c r="AB3541" s="189"/>
    </row>
    <row r="3542" spans="1:28" x14ac:dyDescent="0.25">
      <c r="A3542" s="94"/>
      <c r="B3542" s="189"/>
      <c r="C3542" s="189"/>
      <c r="D3542" s="189"/>
      <c r="E3542" s="189"/>
      <c r="F3542" s="189"/>
      <c r="G3542" s="189"/>
      <c r="H3542" s="189"/>
      <c r="I3542" s="189"/>
      <c r="J3542" s="188"/>
      <c r="K3542" s="190"/>
      <c r="M3542" s="189"/>
      <c r="N3542" s="189"/>
      <c r="O3542" s="189"/>
      <c r="P3542" s="189"/>
      <c r="Q3542" s="189"/>
      <c r="R3542" s="189"/>
      <c r="S3542" s="189"/>
      <c r="T3542" s="189"/>
      <c r="U3542" s="189"/>
      <c r="V3542" s="189"/>
      <c r="W3542" s="189"/>
      <c r="X3542" s="189"/>
      <c r="Y3542" s="189"/>
      <c r="Z3542" s="189"/>
      <c r="AA3542" s="189"/>
      <c r="AB3542" s="189"/>
    </row>
    <row r="3543" spans="1:28" x14ac:dyDescent="0.25">
      <c r="A3543" s="94"/>
      <c r="B3543" s="189"/>
      <c r="C3543" s="189"/>
      <c r="D3543" s="189"/>
      <c r="E3543" s="189"/>
      <c r="F3543" s="189"/>
      <c r="G3543" s="189"/>
      <c r="H3543" s="189"/>
      <c r="I3543" s="189"/>
      <c r="J3543" s="188"/>
      <c r="K3543" s="190"/>
      <c r="M3543" s="189"/>
      <c r="N3543" s="189"/>
      <c r="O3543" s="189"/>
      <c r="P3543" s="189"/>
      <c r="Q3543" s="189"/>
      <c r="R3543" s="189"/>
      <c r="S3543" s="189"/>
      <c r="T3543" s="189"/>
      <c r="U3543" s="189"/>
      <c r="V3543" s="189"/>
      <c r="W3543" s="189"/>
      <c r="X3543" s="189"/>
      <c r="Y3543" s="189"/>
      <c r="Z3543" s="189"/>
      <c r="AA3543" s="189"/>
      <c r="AB3543" s="189"/>
    </row>
    <row r="3544" spans="1:28" x14ac:dyDescent="0.25">
      <c r="A3544" s="94"/>
      <c r="B3544" s="189"/>
      <c r="C3544" s="189"/>
      <c r="D3544" s="189"/>
      <c r="E3544" s="189"/>
      <c r="F3544" s="189"/>
      <c r="G3544" s="189"/>
      <c r="H3544" s="189"/>
      <c r="I3544" s="189"/>
      <c r="J3544" s="188"/>
      <c r="K3544" s="190"/>
      <c r="M3544" s="189"/>
      <c r="N3544" s="189"/>
      <c r="O3544" s="189"/>
      <c r="P3544" s="189"/>
      <c r="Q3544" s="189"/>
      <c r="R3544" s="189"/>
      <c r="S3544" s="189"/>
      <c r="T3544" s="189"/>
      <c r="U3544" s="189"/>
      <c r="V3544" s="189"/>
      <c r="W3544" s="189"/>
      <c r="X3544" s="189"/>
      <c r="Y3544" s="189"/>
      <c r="Z3544" s="189"/>
      <c r="AA3544" s="189"/>
      <c r="AB3544" s="189"/>
    </row>
    <row r="3545" spans="1:28" x14ac:dyDescent="0.25">
      <c r="A3545" s="94"/>
      <c r="B3545" s="189"/>
      <c r="C3545" s="189"/>
      <c r="D3545" s="189"/>
      <c r="E3545" s="189"/>
      <c r="F3545" s="189"/>
      <c r="G3545" s="189"/>
      <c r="H3545" s="189"/>
      <c r="I3545" s="189"/>
      <c r="J3545" s="188"/>
      <c r="K3545" s="190"/>
      <c r="M3545" s="189"/>
      <c r="N3545" s="189"/>
      <c r="O3545" s="189"/>
      <c r="P3545" s="189"/>
      <c r="Q3545" s="189"/>
      <c r="R3545" s="189"/>
      <c r="S3545" s="189"/>
      <c r="T3545" s="189"/>
      <c r="U3545" s="189"/>
      <c r="V3545" s="189"/>
      <c r="W3545" s="189"/>
      <c r="X3545" s="189"/>
      <c r="Y3545" s="189"/>
      <c r="Z3545" s="189"/>
      <c r="AA3545" s="189"/>
      <c r="AB3545" s="189"/>
    </row>
    <row r="3546" spans="1:28" x14ac:dyDescent="0.25">
      <c r="A3546" s="94"/>
      <c r="B3546" s="189"/>
      <c r="C3546" s="189"/>
      <c r="D3546" s="189"/>
      <c r="E3546" s="189"/>
      <c r="F3546" s="189"/>
      <c r="G3546" s="189"/>
      <c r="H3546" s="189"/>
      <c r="I3546" s="189"/>
      <c r="J3546" s="188"/>
      <c r="K3546" s="190"/>
      <c r="M3546" s="189"/>
      <c r="N3546" s="189"/>
      <c r="O3546" s="189"/>
      <c r="P3546" s="189"/>
      <c r="Q3546" s="189"/>
      <c r="R3546" s="189"/>
      <c r="S3546" s="189"/>
      <c r="T3546" s="189"/>
      <c r="U3546" s="189"/>
      <c r="V3546" s="189"/>
      <c r="W3546" s="189"/>
      <c r="X3546" s="189"/>
      <c r="Y3546" s="189"/>
      <c r="Z3546" s="189"/>
      <c r="AA3546" s="189"/>
      <c r="AB3546" s="189"/>
    </row>
    <row r="3547" spans="1:28" x14ac:dyDescent="0.25">
      <c r="A3547" s="94"/>
      <c r="B3547" s="189"/>
      <c r="C3547" s="189"/>
      <c r="D3547" s="189"/>
      <c r="E3547" s="189"/>
      <c r="F3547" s="189"/>
      <c r="G3547" s="189"/>
      <c r="H3547" s="189"/>
      <c r="I3547" s="189"/>
      <c r="J3547" s="188"/>
      <c r="K3547" s="190"/>
      <c r="M3547" s="189"/>
      <c r="N3547" s="189"/>
      <c r="O3547" s="189"/>
      <c r="P3547" s="189"/>
      <c r="Q3547" s="189"/>
      <c r="R3547" s="189"/>
      <c r="S3547" s="189"/>
      <c r="T3547" s="189"/>
      <c r="U3547" s="189"/>
      <c r="V3547" s="189"/>
      <c r="W3547" s="189"/>
      <c r="X3547" s="189"/>
      <c r="Y3547" s="189"/>
      <c r="Z3547" s="189"/>
      <c r="AA3547" s="189"/>
      <c r="AB3547" s="189"/>
    </row>
    <row r="3548" spans="1:28" x14ac:dyDescent="0.25">
      <c r="A3548" s="94"/>
      <c r="B3548" s="189"/>
      <c r="C3548" s="189"/>
      <c r="D3548" s="189"/>
      <c r="E3548" s="189"/>
      <c r="F3548" s="189"/>
      <c r="G3548" s="189"/>
      <c r="H3548" s="189"/>
      <c r="I3548" s="189"/>
      <c r="J3548" s="188"/>
      <c r="K3548" s="190"/>
      <c r="M3548" s="189"/>
      <c r="N3548" s="189"/>
      <c r="O3548" s="189"/>
      <c r="P3548" s="189"/>
      <c r="Q3548" s="189"/>
      <c r="R3548" s="189"/>
      <c r="S3548" s="189"/>
      <c r="T3548" s="189"/>
      <c r="U3548" s="189"/>
      <c r="V3548" s="189"/>
      <c r="W3548" s="189"/>
      <c r="X3548" s="189"/>
      <c r="Y3548" s="189"/>
      <c r="Z3548" s="189"/>
      <c r="AA3548" s="189"/>
      <c r="AB3548" s="189"/>
    </row>
    <row r="3549" spans="1:28" x14ac:dyDescent="0.25">
      <c r="A3549" s="94"/>
      <c r="B3549" s="189"/>
      <c r="C3549" s="189"/>
      <c r="D3549" s="189"/>
      <c r="E3549" s="189"/>
      <c r="F3549" s="189"/>
      <c r="G3549" s="189"/>
      <c r="H3549" s="189"/>
      <c r="I3549" s="189"/>
      <c r="J3549" s="188"/>
      <c r="K3549" s="190"/>
      <c r="M3549" s="189"/>
      <c r="N3549" s="189"/>
      <c r="O3549" s="189"/>
      <c r="P3549" s="189"/>
      <c r="Q3549" s="189"/>
      <c r="R3549" s="189"/>
      <c r="S3549" s="189"/>
      <c r="T3549" s="189"/>
      <c r="U3549" s="189"/>
      <c r="V3549" s="189"/>
      <c r="W3549" s="189"/>
      <c r="X3549" s="189"/>
      <c r="Y3549" s="189"/>
      <c r="Z3549" s="189"/>
      <c r="AA3549" s="189"/>
      <c r="AB3549" s="189"/>
    </row>
    <row r="3550" spans="1:28" x14ac:dyDescent="0.25">
      <c r="A3550" s="94"/>
      <c r="B3550" s="189"/>
      <c r="C3550" s="189"/>
      <c r="D3550" s="189"/>
      <c r="E3550" s="189"/>
      <c r="F3550" s="189"/>
      <c r="G3550" s="189"/>
      <c r="H3550" s="189"/>
      <c r="I3550" s="189"/>
      <c r="J3550" s="188"/>
      <c r="K3550" s="190"/>
      <c r="M3550" s="189"/>
      <c r="N3550" s="189"/>
      <c r="O3550" s="189"/>
      <c r="P3550" s="189"/>
      <c r="Q3550" s="189"/>
      <c r="R3550" s="189"/>
      <c r="S3550" s="189"/>
      <c r="T3550" s="189"/>
      <c r="U3550" s="189"/>
      <c r="V3550" s="189"/>
      <c r="W3550" s="189"/>
      <c r="X3550" s="189"/>
      <c r="Y3550" s="189"/>
      <c r="Z3550" s="189"/>
      <c r="AA3550" s="189"/>
      <c r="AB3550" s="189"/>
    </row>
    <row r="3551" spans="1:28" x14ac:dyDescent="0.25">
      <c r="A3551" s="94"/>
      <c r="B3551" s="189"/>
      <c r="C3551" s="189"/>
      <c r="D3551" s="189"/>
      <c r="E3551" s="189"/>
      <c r="F3551" s="189"/>
      <c r="G3551" s="189"/>
      <c r="H3551" s="189"/>
      <c r="I3551" s="189"/>
      <c r="J3551" s="188"/>
      <c r="K3551" s="190"/>
      <c r="M3551" s="189"/>
      <c r="N3551" s="189"/>
      <c r="O3551" s="189"/>
      <c r="P3551" s="189"/>
      <c r="Q3551" s="189"/>
      <c r="R3551" s="189"/>
      <c r="S3551" s="189"/>
      <c r="T3551" s="189"/>
      <c r="U3551" s="189"/>
      <c r="V3551" s="189"/>
      <c r="W3551" s="189"/>
      <c r="X3551" s="189"/>
      <c r="Y3551" s="189"/>
      <c r="Z3551" s="189"/>
      <c r="AA3551" s="189"/>
      <c r="AB3551" s="189"/>
    </row>
    <row r="3552" spans="1:28" x14ac:dyDescent="0.25">
      <c r="A3552" s="94"/>
      <c r="B3552" s="189"/>
      <c r="C3552" s="189"/>
      <c r="D3552" s="189"/>
      <c r="E3552" s="189"/>
      <c r="F3552" s="189"/>
      <c r="G3552" s="189"/>
      <c r="H3552" s="189"/>
      <c r="I3552" s="189"/>
      <c r="J3552" s="188"/>
      <c r="K3552" s="190"/>
      <c r="M3552" s="189"/>
      <c r="N3552" s="189"/>
      <c r="O3552" s="189"/>
      <c r="P3552" s="189"/>
      <c r="Q3552" s="189"/>
      <c r="R3552" s="189"/>
      <c r="S3552" s="189"/>
      <c r="T3552" s="189"/>
      <c r="U3552" s="189"/>
      <c r="V3552" s="189"/>
      <c r="W3552" s="189"/>
      <c r="X3552" s="189"/>
      <c r="Y3552" s="189"/>
      <c r="Z3552" s="189"/>
      <c r="AA3552" s="189"/>
      <c r="AB3552" s="189"/>
    </row>
    <row r="3553" spans="1:28" x14ac:dyDescent="0.25">
      <c r="A3553" s="94"/>
      <c r="B3553" s="189"/>
      <c r="C3553" s="189"/>
      <c r="D3553" s="189"/>
      <c r="E3553" s="189"/>
      <c r="F3553" s="189"/>
      <c r="G3553" s="189"/>
      <c r="H3553" s="189"/>
      <c r="I3553" s="189"/>
      <c r="J3553" s="188"/>
      <c r="K3553" s="190"/>
      <c r="M3553" s="189"/>
      <c r="N3553" s="189"/>
      <c r="O3553" s="189"/>
      <c r="P3553" s="189"/>
      <c r="Q3553" s="189"/>
      <c r="R3553" s="189"/>
      <c r="S3553" s="189"/>
      <c r="T3553" s="189"/>
      <c r="U3553" s="189"/>
      <c r="V3553" s="189"/>
      <c r="W3553" s="189"/>
      <c r="X3553" s="189"/>
      <c r="Y3553" s="189"/>
      <c r="Z3553" s="189"/>
      <c r="AA3553" s="189"/>
      <c r="AB3553" s="189"/>
    </row>
    <row r="3554" spans="1:28" x14ac:dyDescent="0.25">
      <c r="A3554" s="94"/>
      <c r="B3554" s="189"/>
      <c r="C3554" s="189"/>
      <c r="D3554" s="189"/>
      <c r="E3554" s="189"/>
      <c r="F3554" s="189"/>
      <c r="G3554" s="189"/>
      <c r="H3554" s="189"/>
      <c r="I3554" s="189"/>
      <c r="J3554" s="188"/>
      <c r="K3554" s="190"/>
      <c r="M3554" s="189"/>
      <c r="N3554" s="189"/>
      <c r="O3554" s="189"/>
      <c r="P3554" s="189"/>
      <c r="Q3554" s="189"/>
      <c r="R3554" s="189"/>
      <c r="S3554" s="189"/>
      <c r="T3554" s="189"/>
      <c r="U3554" s="189"/>
      <c r="V3554" s="189"/>
      <c r="W3554" s="189"/>
      <c r="X3554" s="189"/>
      <c r="Y3554" s="189"/>
      <c r="Z3554" s="189"/>
      <c r="AA3554" s="189"/>
      <c r="AB3554" s="189"/>
    </row>
    <row r="3555" spans="1:28" x14ac:dyDescent="0.25">
      <c r="A3555" s="94"/>
      <c r="B3555" s="189"/>
      <c r="C3555" s="189"/>
      <c r="D3555" s="189"/>
      <c r="E3555" s="189"/>
      <c r="F3555" s="189"/>
      <c r="G3555" s="189"/>
      <c r="H3555" s="189"/>
      <c r="I3555" s="189"/>
      <c r="J3555" s="188"/>
      <c r="K3555" s="190"/>
      <c r="M3555" s="189"/>
      <c r="N3555" s="189"/>
      <c r="O3555" s="189"/>
      <c r="P3555" s="189"/>
      <c r="Q3555" s="189"/>
      <c r="R3555" s="189"/>
      <c r="S3555" s="189"/>
      <c r="T3555" s="189"/>
      <c r="U3555" s="189"/>
      <c r="V3555" s="189"/>
      <c r="W3555" s="189"/>
      <c r="X3555" s="189"/>
      <c r="Y3555" s="189"/>
      <c r="Z3555" s="189"/>
      <c r="AA3555" s="189"/>
      <c r="AB3555" s="189"/>
    </row>
    <row r="3556" spans="1:28" x14ac:dyDescent="0.25">
      <c r="A3556" s="94"/>
      <c r="B3556" s="189"/>
      <c r="C3556" s="189"/>
      <c r="D3556" s="189"/>
      <c r="E3556" s="189"/>
      <c r="F3556" s="189"/>
      <c r="G3556" s="189"/>
      <c r="H3556" s="189"/>
      <c r="I3556" s="189"/>
      <c r="J3556" s="188"/>
      <c r="K3556" s="190"/>
      <c r="M3556" s="189"/>
      <c r="N3556" s="189"/>
      <c r="O3556" s="189"/>
      <c r="P3556" s="189"/>
      <c r="Q3556" s="189"/>
      <c r="R3556" s="189"/>
      <c r="S3556" s="189"/>
      <c r="T3556" s="189"/>
      <c r="U3556" s="189"/>
      <c r="V3556" s="189"/>
      <c r="W3556" s="189"/>
      <c r="X3556" s="189"/>
      <c r="Y3556" s="189"/>
      <c r="Z3556" s="189"/>
      <c r="AA3556" s="189"/>
      <c r="AB3556" s="189"/>
    </row>
    <row r="3557" spans="1:28" x14ac:dyDescent="0.25">
      <c r="A3557" s="94"/>
      <c r="B3557" s="189"/>
      <c r="C3557" s="189"/>
      <c r="D3557" s="189"/>
      <c r="E3557" s="189"/>
      <c r="F3557" s="189"/>
      <c r="G3557" s="189"/>
      <c r="H3557" s="189"/>
      <c r="I3557" s="189"/>
      <c r="J3557" s="188"/>
      <c r="K3557" s="190"/>
      <c r="M3557" s="189"/>
      <c r="N3557" s="189"/>
      <c r="O3557" s="189"/>
      <c r="P3557" s="189"/>
      <c r="Q3557" s="189"/>
      <c r="R3557" s="189"/>
      <c r="S3557" s="189"/>
      <c r="T3557" s="189"/>
      <c r="U3557" s="189"/>
      <c r="V3557" s="189"/>
      <c r="W3557" s="189"/>
      <c r="X3557" s="189"/>
      <c r="Y3557" s="189"/>
      <c r="Z3557" s="189"/>
      <c r="AA3557" s="189"/>
      <c r="AB3557" s="189"/>
    </row>
    <row r="3558" spans="1:28" x14ac:dyDescent="0.25">
      <c r="A3558" s="94"/>
      <c r="B3558" s="189"/>
      <c r="C3558" s="189"/>
      <c r="D3558" s="189"/>
      <c r="E3558" s="189"/>
      <c r="F3558" s="189"/>
      <c r="G3558" s="189"/>
      <c r="H3558" s="189"/>
      <c r="I3558" s="189"/>
      <c r="J3558" s="188"/>
      <c r="K3558" s="190"/>
      <c r="M3558" s="189"/>
      <c r="N3558" s="189"/>
      <c r="O3558" s="189"/>
      <c r="P3558" s="189"/>
      <c r="Q3558" s="189"/>
      <c r="R3558" s="189"/>
      <c r="S3558" s="189"/>
      <c r="T3558" s="189"/>
      <c r="U3558" s="189"/>
      <c r="V3558" s="189"/>
      <c r="W3558" s="189"/>
      <c r="X3558" s="189"/>
      <c r="Y3558" s="189"/>
      <c r="Z3558" s="189"/>
      <c r="AA3558" s="189"/>
      <c r="AB3558" s="189"/>
    </row>
    <row r="3559" spans="1:28" x14ac:dyDescent="0.25">
      <c r="A3559" s="94"/>
      <c r="B3559" s="189"/>
      <c r="C3559" s="189"/>
      <c r="D3559" s="189"/>
      <c r="E3559" s="189"/>
      <c r="F3559" s="189"/>
      <c r="G3559" s="189"/>
      <c r="H3559" s="189"/>
      <c r="I3559" s="189"/>
      <c r="J3559" s="188"/>
      <c r="K3559" s="190"/>
      <c r="M3559" s="189"/>
      <c r="N3559" s="189"/>
      <c r="O3559" s="189"/>
      <c r="P3559" s="189"/>
      <c r="Q3559" s="189"/>
      <c r="R3559" s="189"/>
      <c r="S3559" s="189"/>
      <c r="T3559" s="189"/>
      <c r="U3559" s="189"/>
      <c r="V3559" s="189"/>
      <c r="W3559" s="189"/>
      <c r="X3559" s="189"/>
      <c r="Y3559" s="189"/>
      <c r="Z3559" s="189"/>
      <c r="AA3559" s="189"/>
      <c r="AB3559" s="189"/>
    </row>
    <row r="3560" spans="1:28" x14ac:dyDescent="0.25">
      <c r="A3560" s="94"/>
      <c r="B3560" s="189"/>
      <c r="C3560" s="189"/>
      <c r="D3560" s="189"/>
      <c r="E3560" s="189"/>
      <c r="F3560" s="189"/>
      <c r="G3560" s="189"/>
      <c r="H3560" s="189"/>
      <c r="I3560" s="189"/>
      <c r="J3560" s="188"/>
      <c r="K3560" s="190"/>
      <c r="M3560" s="189"/>
      <c r="N3560" s="189"/>
      <c r="O3560" s="189"/>
      <c r="P3560" s="189"/>
      <c r="Q3560" s="189"/>
      <c r="R3560" s="189"/>
      <c r="S3560" s="189"/>
      <c r="T3560" s="189"/>
      <c r="U3560" s="189"/>
      <c r="V3560" s="189"/>
      <c r="W3560" s="189"/>
      <c r="X3560" s="189"/>
      <c r="Y3560" s="189"/>
      <c r="Z3560" s="189"/>
      <c r="AA3560" s="189"/>
      <c r="AB3560" s="189"/>
    </row>
    <row r="3561" spans="1:28" x14ac:dyDescent="0.25">
      <c r="A3561" s="94"/>
      <c r="B3561" s="189"/>
      <c r="C3561" s="189"/>
      <c r="D3561" s="189"/>
      <c r="E3561" s="189"/>
      <c r="F3561" s="189"/>
      <c r="G3561" s="189"/>
      <c r="H3561" s="189"/>
      <c r="I3561" s="189"/>
      <c r="J3561" s="188"/>
      <c r="K3561" s="190"/>
      <c r="M3561" s="189"/>
      <c r="N3561" s="189"/>
      <c r="O3561" s="189"/>
      <c r="P3561" s="189"/>
      <c r="Q3561" s="189"/>
      <c r="R3561" s="189"/>
      <c r="S3561" s="189"/>
      <c r="T3561" s="189"/>
      <c r="U3561" s="189"/>
      <c r="V3561" s="189"/>
      <c r="W3561" s="189"/>
      <c r="X3561" s="189"/>
      <c r="Y3561" s="189"/>
      <c r="Z3561" s="189"/>
      <c r="AA3561" s="189"/>
      <c r="AB3561" s="189"/>
    </row>
    <row r="3562" spans="1:28" x14ac:dyDescent="0.25">
      <c r="A3562" s="94"/>
      <c r="B3562" s="189"/>
      <c r="C3562" s="189"/>
      <c r="D3562" s="189"/>
      <c r="E3562" s="189"/>
      <c r="F3562" s="189"/>
      <c r="G3562" s="189"/>
      <c r="H3562" s="189"/>
      <c r="I3562" s="189"/>
      <c r="J3562" s="188"/>
      <c r="K3562" s="190"/>
      <c r="M3562" s="189"/>
      <c r="N3562" s="189"/>
      <c r="O3562" s="189"/>
      <c r="P3562" s="189"/>
      <c r="Q3562" s="189"/>
      <c r="R3562" s="189"/>
      <c r="S3562" s="189"/>
      <c r="T3562" s="189"/>
      <c r="U3562" s="189"/>
      <c r="V3562" s="189"/>
      <c r="W3562" s="189"/>
      <c r="X3562" s="189"/>
      <c r="Y3562" s="189"/>
      <c r="Z3562" s="189"/>
      <c r="AA3562" s="189"/>
      <c r="AB3562" s="189"/>
    </row>
    <row r="3563" spans="1:28" x14ac:dyDescent="0.25">
      <c r="A3563" s="94"/>
      <c r="B3563" s="189"/>
      <c r="C3563" s="189"/>
      <c r="D3563" s="189"/>
      <c r="E3563" s="189"/>
      <c r="F3563" s="189"/>
      <c r="G3563" s="189"/>
      <c r="H3563" s="189"/>
      <c r="I3563" s="189"/>
      <c r="J3563" s="188"/>
      <c r="K3563" s="190"/>
      <c r="M3563" s="189"/>
      <c r="N3563" s="189"/>
      <c r="O3563" s="189"/>
      <c r="P3563" s="189"/>
      <c r="Q3563" s="189"/>
      <c r="R3563" s="189"/>
      <c r="S3563" s="189"/>
      <c r="T3563" s="189"/>
      <c r="U3563" s="189"/>
      <c r="V3563" s="189"/>
      <c r="W3563" s="189"/>
      <c r="X3563" s="189"/>
      <c r="Y3563" s="189"/>
      <c r="Z3563" s="189"/>
      <c r="AA3563" s="189"/>
      <c r="AB3563" s="189"/>
    </row>
    <row r="3564" spans="1:28" x14ac:dyDescent="0.25">
      <c r="A3564" s="94"/>
      <c r="B3564" s="189"/>
      <c r="C3564" s="189"/>
      <c r="D3564" s="189"/>
      <c r="E3564" s="189"/>
      <c r="F3564" s="189"/>
      <c r="G3564" s="189"/>
      <c r="H3564" s="189"/>
      <c r="I3564" s="189"/>
      <c r="J3564" s="188"/>
      <c r="K3564" s="190"/>
      <c r="M3564" s="189"/>
      <c r="N3564" s="189"/>
      <c r="O3564" s="189"/>
      <c r="P3564" s="189"/>
      <c r="Q3564" s="189"/>
      <c r="R3564" s="189"/>
      <c r="S3564" s="189"/>
      <c r="T3564" s="189"/>
      <c r="U3564" s="189"/>
      <c r="V3564" s="189"/>
      <c r="W3564" s="189"/>
      <c r="X3564" s="189"/>
      <c r="Y3564" s="189"/>
      <c r="Z3564" s="189"/>
      <c r="AA3564" s="189"/>
      <c r="AB3564" s="189"/>
    </row>
    <row r="3565" spans="1:28" x14ac:dyDescent="0.25">
      <c r="A3565" s="94"/>
      <c r="B3565" s="189"/>
      <c r="C3565" s="189"/>
      <c r="D3565" s="189"/>
      <c r="E3565" s="189"/>
      <c r="F3565" s="189"/>
      <c r="G3565" s="189"/>
      <c r="H3565" s="189"/>
      <c r="I3565" s="189"/>
      <c r="J3565" s="188"/>
      <c r="K3565" s="190"/>
      <c r="M3565" s="189"/>
      <c r="N3565" s="189"/>
      <c r="O3565" s="189"/>
      <c r="P3565" s="189"/>
      <c r="Q3565" s="189"/>
      <c r="R3565" s="189"/>
      <c r="S3565" s="189"/>
      <c r="T3565" s="189"/>
      <c r="U3565" s="189"/>
      <c r="V3565" s="189"/>
      <c r="W3565" s="189"/>
      <c r="X3565" s="189"/>
      <c r="Y3565" s="189"/>
      <c r="Z3565" s="189"/>
      <c r="AA3565" s="189"/>
      <c r="AB3565" s="189"/>
    </row>
    <row r="3566" spans="1:28" x14ac:dyDescent="0.25">
      <c r="A3566" s="94"/>
      <c r="B3566" s="189"/>
      <c r="C3566" s="189"/>
      <c r="D3566" s="189"/>
      <c r="E3566" s="189"/>
      <c r="F3566" s="189"/>
      <c r="G3566" s="189"/>
      <c r="H3566" s="189"/>
      <c r="I3566" s="189"/>
      <c r="J3566" s="188"/>
      <c r="K3566" s="190"/>
      <c r="M3566" s="189"/>
      <c r="N3566" s="189"/>
      <c r="O3566" s="189"/>
      <c r="P3566" s="189"/>
      <c r="Q3566" s="189"/>
      <c r="R3566" s="189"/>
      <c r="S3566" s="189"/>
      <c r="T3566" s="189"/>
      <c r="U3566" s="189"/>
      <c r="V3566" s="189"/>
      <c r="W3566" s="189"/>
      <c r="X3566" s="189"/>
      <c r="Y3566" s="189"/>
      <c r="Z3566" s="189"/>
      <c r="AA3566" s="189"/>
      <c r="AB3566" s="189"/>
    </row>
    <row r="3567" spans="1:28" x14ac:dyDescent="0.25">
      <c r="A3567" s="94"/>
      <c r="B3567" s="189"/>
      <c r="C3567" s="189"/>
      <c r="D3567" s="189"/>
      <c r="E3567" s="189"/>
      <c r="F3567" s="189"/>
      <c r="G3567" s="189"/>
      <c r="H3567" s="189"/>
      <c r="I3567" s="189"/>
      <c r="J3567" s="188"/>
      <c r="K3567" s="190"/>
      <c r="M3567" s="189"/>
      <c r="N3567" s="189"/>
      <c r="O3567" s="189"/>
      <c r="P3567" s="189"/>
      <c r="Q3567" s="189"/>
      <c r="R3567" s="189"/>
      <c r="S3567" s="189"/>
      <c r="T3567" s="189"/>
      <c r="U3567" s="189"/>
      <c r="V3567" s="189"/>
      <c r="W3567" s="189"/>
      <c r="X3567" s="189"/>
      <c r="Y3567" s="189"/>
      <c r="Z3567" s="189"/>
      <c r="AA3567" s="189"/>
      <c r="AB3567" s="189"/>
    </row>
    <row r="3568" spans="1:28" x14ac:dyDescent="0.25">
      <c r="A3568" s="94"/>
      <c r="B3568" s="189"/>
      <c r="C3568" s="189"/>
      <c r="D3568" s="189"/>
      <c r="E3568" s="189"/>
      <c r="F3568" s="189"/>
      <c r="G3568" s="189"/>
      <c r="H3568" s="189"/>
      <c r="I3568" s="189"/>
      <c r="J3568" s="188"/>
      <c r="K3568" s="190"/>
      <c r="M3568" s="189"/>
      <c r="N3568" s="189"/>
      <c r="O3568" s="189"/>
      <c r="P3568" s="189"/>
      <c r="Q3568" s="189"/>
      <c r="R3568" s="189"/>
      <c r="S3568" s="189"/>
      <c r="T3568" s="189"/>
      <c r="U3568" s="189"/>
      <c r="V3568" s="189"/>
      <c r="W3568" s="189"/>
      <c r="X3568" s="189"/>
      <c r="Y3568" s="189"/>
      <c r="Z3568" s="189"/>
      <c r="AA3568" s="189"/>
      <c r="AB3568" s="189"/>
    </row>
    <row r="3569" spans="1:28" x14ac:dyDescent="0.25">
      <c r="A3569" s="94"/>
      <c r="B3569" s="189"/>
      <c r="C3569" s="189"/>
      <c r="D3569" s="189"/>
      <c r="E3569" s="189"/>
      <c r="F3569" s="189"/>
      <c r="G3569" s="189"/>
      <c r="H3569" s="189"/>
      <c r="I3569" s="189"/>
      <c r="J3569" s="188"/>
      <c r="K3569" s="190"/>
      <c r="M3569" s="189"/>
      <c r="N3569" s="189"/>
      <c r="O3569" s="189"/>
      <c r="P3569" s="189"/>
      <c r="Q3569" s="189"/>
      <c r="R3569" s="189"/>
      <c r="S3569" s="189"/>
      <c r="T3569" s="189"/>
      <c r="U3569" s="189"/>
      <c r="V3569" s="189"/>
      <c r="W3569" s="189"/>
      <c r="X3569" s="189"/>
      <c r="Y3569" s="189"/>
      <c r="Z3569" s="189"/>
      <c r="AA3569" s="189"/>
      <c r="AB3569" s="189"/>
    </row>
    <row r="3570" spans="1:28" x14ac:dyDescent="0.25">
      <c r="A3570" s="94"/>
      <c r="B3570" s="189"/>
      <c r="C3570" s="189"/>
      <c r="D3570" s="189"/>
      <c r="E3570" s="189"/>
      <c r="F3570" s="189"/>
      <c r="G3570" s="189"/>
      <c r="H3570" s="189"/>
      <c r="I3570" s="189"/>
      <c r="J3570" s="188"/>
      <c r="K3570" s="190"/>
      <c r="M3570" s="189"/>
      <c r="N3570" s="189"/>
      <c r="O3570" s="189"/>
      <c r="P3570" s="189"/>
      <c r="Q3570" s="189"/>
      <c r="R3570" s="189"/>
      <c r="S3570" s="189"/>
      <c r="T3570" s="189"/>
      <c r="U3570" s="189"/>
      <c r="V3570" s="189"/>
      <c r="W3570" s="189"/>
      <c r="X3570" s="189"/>
      <c r="Y3570" s="189"/>
      <c r="Z3570" s="189"/>
      <c r="AA3570" s="189"/>
      <c r="AB3570" s="189"/>
    </row>
    <row r="3571" spans="1:28" x14ac:dyDescent="0.25">
      <c r="A3571" s="94"/>
      <c r="B3571" s="189"/>
      <c r="C3571" s="189"/>
      <c r="D3571" s="189"/>
      <c r="E3571" s="189"/>
      <c r="F3571" s="189"/>
      <c r="G3571" s="189"/>
      <c r="H3571" s="189"/>
      <c r="I3571" s="189"/>
      <c r="J3571" s="188"/>
      <c r="K3571" s="190"/>
      <c r="M3571" s="189"/>
      <c r="N3571" s="189"/>
      <c r="O3571" s="189"/>
      <c r="P3571" s="189"/>
      <c r="Q3571" s="189"/>
      <c r="R3571" s="189"/>
      <c r="S3571" s="189"/>
      <c r="T3571" s="189"/>
      <c r="U3571" s="189"/>
      <c r="V3571" s="189"/>
      <c r="W3571" s="189"/>
      <c r="X3571" s="189"/>
      <c r="Y3571" s="189"/>
      <c r="Z3571" s="189"/>
      <c r="AA3571" s="189"/>
      <c r="AB3571" s="189"/>
    </row>
    <row r="3572" spans="1:28" x14ac:dyDescent="0.25">
      <c r="A3572" s="94"/>
      <c r="B3572" s="189"/>
      <c r="C3572" s="189"/>
      <c r="D3572" s="189"/>
      <c r="E3572" s="189"/>
      <c r="F3572" s="189"/>
      <c r="G3572" s="189"/>
      <c r="H3572" s="189"/>
      <c r="I3572" s="189"/>
      <c r="J3572" s="188"/>
      <c r="K3572" s="190"/>
      <c r="M3572" s="189"/>
      <c r="N3572" s="189"/>
      <c r="O3572" s="189"/>
      <c r="P3572" s="189"/>
      <c r="Q3572" s="189"/>
      <c r="R3572" s="189"/>
      <c r="S3572" s="189"/>
      <c r="T3572" s="189"/>
      <c r="U3572" s="189"/>
      <c r="V3572" s="189"/>
      <c r="W3572" s="189"/>
      <c r="X3572" s="189"/>
      <c r="Y3572" s="189"/>
      <c r="Z3572" s="189"/>
      <c r="AA3572" s="189"/>
      <c r="AB3572" s="189"/>
    </row>
    <row r="3573" spans="1:28" x14ac:dyDescent="0.25">
      <c r="A3573" s="94" t="s">
        <v>5035</v>
      </c>
      <c r="B3573" s="189">
        <v>4.3358565737051796E-2</v>
      </c>
      <c r="C3573" s="189">
        <v>0.24521513944223108</v>
      </c>
      <c r="D3573" s="189">
        <v>0.27706374501992032</v>
      </c>
      <c r="E3573" s="189">
        <v>0.10105577689243028</v>
      </c>
      <c r="F3573" s="189">
        <v>3.549003984063745E-2</v>
      </c>
      <c r="G3573" s="189">
        <v>0.24120717131474104</v>
      </c>
      <c r="H3573" s="189">
        <v>3.7370517928286854E-3</v>
      </c>
      <c r="I3573" s="189">
        <v>5.287250996015936E-2</v>
      </c>
      <c r="J3573" s="188">
        <v>1</v>
      </c>
      <c r="K3573" s="190">
        <v>251000</v>
      </c>
      <c r="L3573" s="94"/>
      <c r="M3573" s="189">
        <v>4.2999999999999997E-2</v>
      </c>
      <c r="N3573" s="189">
        <v>4.3999999999999997E-2</v>
      </c>
      <c r="O3573" s="189">
        <v>0.24399999999999999</v>
      </c>
      <c r="P3573" s="189">
        <v>0.247</v>
      </c>
      <c r="Q3573" s="189">
        <v>0.27500000000000002</v>
      </c>
      <c r="R3573" s="189">
        <v>0.27900000000000003</v>
      </c>
      <c r="S3573" s="189">
        <v>0.1</v>
      </c>
      <c r="T3573" s="189">
        <v>0.10199999999999999</v>
      </c>
      <c r="U3573" s="189">
        <v>3.5000000000000003E-2</v>
      </c>
      <c r="V3573" s="189">
        <v>3.5999999999999997E-2</v>
      </c>
      <c r="W3573" s="189">
        <v>0.24</v>
      </c>
      <c r="X3573" s="189">
        <v>0.24299999999999999</v>
      </c>
      <c r="Y3573" s="189">
        <v>4.0000000000000001E-3</v>
      </c>
      <c r="Z3573" s="189">
        <v>4.0000000000000001E-3</v>
      </c>
      <c r="AA3573" s="189">
        <v>5.1999999999999998E-2</v>
      </c>
      <c r="AB3573" s="189">
        <v>5.3999999999999999E-2</v>
      </c>
    </row>
    <row r="3574" spans="1:28" x14ac:dyDescent="0.25">
      <c r="A3574" s="94" t="s">
        <v>5036</v>
      </c>
      <c r="B3574" s="189" t="s">
        <v>143</v>
      </c>
      <c r="C3574" s="189">
        <v>0.27021301635871486</v>
      </c>
      <c r="D3574" s="189">
        <v>0.29751677062492643</v>
      </c>
      <c r="E3574" s="189">
        <v>0.12004236789455101</v>
      </c>
      <c r="F3574" s="189">
        <v>6.7670942685653754E-2</v>
      </c>
      <c r="G3574" s="189">
        <v>0.20301282805696128</v>
      </c>
      <c r="H3574" s="189">
        <v>2.4714605154760503E-3</v>
      </c>
      <c r="I3574" s="189">
        <v>3.9072613863716604E-2</v>
      </c>
      <c r="J3574" s="188">
        <v>1</v>
      </c>
      <c r="K3574" s="190">
        <v>8497</v>
      </c>
      <c r="L3574" s="94"/>
      <c r="M3574" s="189" t="s">
        <v>143</v>
      </c>
      <c r="N3574" s="189" t="s">
        <v>143</v>
      </c>
      <c r="O3574" s="189">
        <v>0.26100000000000001</v>
      </c>
      <c r="P3574" s="189">
        <v>0.28000000000000003</v>
      </c>
      <c r="Q3574" s="189">
        <v>0.28799999999999998</v>
      </c>
      <c r="R3574" s="189">
        <v>0.307</v>
      </c>
      <c r="S3574" s="189">
        <v>0.113</v>
      </c>
      <c r="T3574" s="189">
        <v>0.127</v>
      </c>
      <c r="U3574" s="189">
        <v>6.3E-2</v>
      </c>
      <c r="V3574" s="189">
        <v>7.2999999999999995E-2</v>
      </c>
      <c r="W3574" s="189">
        <v>0.19500000000000001</v>
      </c>
      <c r="X3574" s="189">
        <v>0.21199999999999999</v>
      </c>
      <c r="Y3574" s="189">
        <v>2E-3</v>
      </c>
      <c r="Z3574" s="189">
        <v>4.0000000000000001E-3</v>
      </c>
      <c r="AA3574" s="189">
        <v>3.5000000000000003E-2</v>
      </c>
      <c r="AB3574" s="189">
        <v>4.2999999999999997E-2</v>
      </c>
    </row>
    <row r="3575" spans="1:28" x14ac:dyDescent="0.25">
      <c r="A3575" s="94" t="s">
        <v>5037</v>
      </c>
      <c r="B3575" s="189" t="s">
        <v>143</v>
      </c>
      <c r="C3575" s="189">
        <v>7.1285246594149324E-2</v>
      </c>
      <c r="D3575" s="189">
        <v>0.1816453690991657</v>
      </c>
      <c r="E3575" s="189">
        <v>6.6532896821206042E-2</v>
      </c>
      <c r="F3575" s="189">
        <v>1.7953321364452424E-2</v>
      </c>
      <c r="G3575" s="189">
        <v>0.59594466152708836</v>
      </c>
      <c r="H3575" s="189">
        <v>1.3200971591509136E-2</v>
      </c>
      <c r="I3575" s="189">
        <v>5.3437533002428976E-2</v>
      </c>
      <c r="J3575" s="188">
        <v>0.99999999999999989</v>
      </c>
      <c r="K3575" s="190">
        <v>9469</v>
      </c>
      <c r="L3575" s="94"/>
      <c r="M3575" s="189" t="s">
        <v>143</v>
      </c>
      <c r="N3575" s="189" t="s">
        <v>143</v>
      </c>
      <c r="O3575" s="189">
        <v>6.6000000000000003E-2</v>
      </c>
      <c r="P3575" s="189">
        <v>7.6999999999999999E-2</v>
      </c>
      <c r="Q3575" s="189">
        <v>0.17399999999999999</v>
      </c>
      <c r="R3575" s="189">
        <v>0.19</v>
      </c>
      <c r="S3575" s="189">
        <v>6.2E-2</v>
      </c>
      <c r="T3575" s="189">
        <v>7.1999999999999995E-2</v>
      </c>
      <c r="U3575" s="189">
        <v>1.4999999999999999E-2</v>
      </c>
      <c r="V3575" s="189">
        <v>2.1000000000000001E-2</v>
      </c>
      <c r="W3575" s="189">
        <v>0.58599999999999997</v>
      </c>
      <c r="X3575" s="189">
        <v>0.60599999999999998</v>
      </c>
      <c r="Y3575" s="189">
        <v>1.0999999999999999E-2</v>
      </c>
      <c r="Z3575" s="189">
        <v>1.6E-2</v>
      </c>
      <c r="AA3575" s="189">
        <v>4.9000000000000002E-2</v>
      </c>
      <c r="AB3575" s="189">
        <v>5.8000000000000003E-2</v>
      </c>
    </row>
    <row r="3576" spans="1:28" x14ac:dyDescent="0.25">
      <c r="A3576" s="94" t="s">
        <v>5038</v>
      </c>
      <c r="B3576" s="189">
        <v>5.6048347792182476E-3</v>
      </c>
      <c r="C3576" s="189">
        <v>1.0234915683789844E-3</v>
      </c>
      <c r="D3576" s="189">
        <v>0.67526074666146796</v>
      </c>
      <c r="E3576" s="189">
        <v>0.1769178282483673</v>
      </c>
      <c r="F3576" s="189">
        <v>7.6761867628423824E-2</v>
      </c>
      <c r="G3576" s="189">
        <v>1.0332391071254509E-2</v>
      </c>
      <c r="H3576" s="189" t="s">
        <v>143</v>
      </c>
      <c r="I3576" s="189">
        <v>5.4098840042889174E-2</v>
      </c>
      <c r="J3576" s="188">
        <v>1</v>
      </c>
      <c r="K3576" s="190">
        <v>20518</v>
      </c>
      <c r="L3576" s="94"/>
      <c r="M3576" s="189">
        <v>5.0000000000000001E-3</v>
      </c>
      <c r="N3576" s="189">
        <v>7.0000000000000001E-3</v>
      </c>
      <c r="O3576" s="189">
        <v>1E-3</v>
      </c>
      <c r="P3576" s="189">
        <v>2E-3</v>
      </c>
      <c r="Q3576" s="189">
        <v>0.66900000000000004</v>
      </c>
      <c r="R3576" s="189">
        <v>0.68200000000000005</v>
      </c>
      <c r="S3576" s="189">
        <v>0.17199999999999999</v>
      </c>
      <c r="T3576" s="189">
        <v>0.182</v>
      </c>
      <c r="U3576" s="189">
        <v>7.2999999999999995E-2</v>
      </c>
      <c r="V3576" s="189">
        <v>0.08</v>
      </c>
      <c r="W3576" s="189">
        <v>8.9999999999999993E-3</v>
      </c>
      <c r="X3576" s="189">
        <v>1.2E-2</v>
      </c>
      <c r="Y3576" s="189" t="s">
        <v>143</v>
      </c>
      <c r="Z3576" s="189" t="s">
        <v>143</v>
      </c>
      <c r="AA3576" s="189">
        <v>5.0999999999999997E-2</v>
      </c>
      <c r="AB3576" s="189">
        <v>5.7000000000000002E-2</v>
      </c>
    </row>
    <row r="3577" spans="1:28" x14ac:dyDescent="0.25">
      <c r="A3577" s="94" t="s">
        <v>5039</v>
      </c>
      <c r="B3577" s="189">
        <v>1.1409571000130395E-3</v>
      </c>
      <c r="C3577" s="189">
        <v>0.26313730603729302</v>
      </c>
      <c r="D3577" s="189">
        <v>0.26010562002868692</v>
      </c>
      <c r="E3577" s="189">
        <v>9.4927630721084885E-2</v>
      </c>
      <c r="F3577" s="189">
        <v>5.8188812100665017E-2</v>
      </c>
      <c r="G3577" s="189">
        <v>0.27265614812883038</v>
      </c>
      <c r="H3577" s="189">
        <v>3.7814578171860738E-3</v>
      </c>
      <c r="I3577" s="189">
        <v>4.6062068066240712E-2</v>
      </c>
      <c r="J3577" s="188">
        <v>1.0000000000000002</v>
      </c>
      <c r="K3577" s="190">
        <v>30676</v>
      </c>
      <c r="L3577" s="94"/>
      <c r="M3577" s="189">
        <v>1E-3</v>
      </c>
      <c r="N3577" s="189">
        <v>2E-3</v>
      </c>
      <c r="O3577" s="189">
        <v>0.25800000000000001</v>
      </c>
      <c r="P3577" s="189">
        <v>0.26800000000000002</v>
      </c>
      <c r="Q3577" s="189">
        <v>0.255</v>
      </c>
      <c r="R3577" s="189">
        <v>0.26500000000000001</v>
      </c>
      <c r="S3577" s="189">
        <v>9.1999999999999998E-2</v>
      </c>
      <c r="T3577" s="189">
        <v>9.8000000000000004E-2</v>
      </c>
      <c r="U3577" s="189">
        <v>5.6000000000000001E-2</v>
      </c>
      <c r="V3577" s="189">
        <v>6.0999999999999999E-2</v>
      </c>
      <c r="W3577" s="189">
        <v>0.26800000000000002</v>
      </c>
      <c r="X3577" s="189">
        <v>0.27800000000000002</v>
      </c>
      <c r="Y3577" s="189">
        <v>3.0000000000000001E-3</v>
      </c>
      <c r="Z3577" s="189">
        <v>5.0000000000000001E-3</v>
      </c>
      <c r="AA3577" s="189">
        <v>4.3999999999999997E-2</v>
      </c>
      <c r="AB3577" s="189">
        <v>4.8000000000000001E-2</v>
      </c>
    </row>
    <row r="3578" spans="1:28" x14ac:dyDescent="0.25">
      <c r="A3578" s="94" t="s">
        <v>5040</v>
      </c>
      <c r="B3578" s="189">
        <v>0.26963736462560417</v>
      </c>
      <c r="C3578" s="189">
        <v>0.41275297888288659</v>
      </c>
      <c r="D3578" s="189">
        <v>0.16624880456977437</v>
      </c>
      <c r="E3578" s="189">
        <v>4.1329576882317969E-2</v>
      </c>
      <c r="F3578" s="189">
        <v>3.747835302023831E-3</v>
      </c>
      <c r="G3578" s="189">
        <v>4.7687973325751504E-2</v>
      </c>
      <c r="H3578" s="189">
        <v>2.7656439814934476E-3</v>
      </c>
      <c r="I3578" s="189">
        <v>5.5829822430148106E-2</v>
      </c>
      <c r="J3578" s="188">
        <v>1</v>
      </c>
      <c r="K3578" s="190">
        <v>38689</v>
      </c>
      <c r="L3578" s="94"/>
      <c r="M3578" s="189">
        <v>0.26500000000000001</v>
      </c>
      <c r="N3578" s="189">
        <v>0.27400000000000002</v>
      </c>
      <c r="O3578" s="189">
        <v>0.40799999999999997</v>
      </c>
      <c r="P3578" s="189">
        <v>0.41799999999999998</v>
      </c>
      <c r="Q3578" s="189">
        <v>0.16300000000000001</v>
      </c>
      <c r="R3578" s="189">
        <v>0.17</v>
      </c>
      <c r="S3578" s="189">
        <v>3.9E-2</v>
      </c>
      <c r="T3578" s="189">
        <v>4.2999999999999997E-2</v>
      </c>
      <c r="U3578" s="189">
        <v>3.0000000000000001E-3</v>
      </c>
      <c r="V3578" s="189">
        <v>4.0000000000000001E-3</v>
      </c>
      <c r="W3578" s="189">
        <v>4.5999999999999999E-2</v>
      </c>
      <c r="X3578" s="189">
        <v>0.05</v>
      </c>
      <c r="Y3578" s="189">
        <v>2E-3</v>
      </c>
      <c r="Z3578" s="189">
        <v>3.0000000000000001E-3</v>
      </c>
      <c r="AA3578" s="189">
        <v>5.3999999999999999E-2</v>
      </c>
      <c r="AB3578" s="189">
        <v>5.8000000000000003E-2</v>
      </c>
    </row>
    <row r="3579" spans="1:28" x14ac:dyDescent="0.25">
      <c r="A3579" s="94" t="s">
        <v>5041</v>
      </c>
      <c r="B3579" s="189" t="s">
        <v>143</v>
      </c>
      <c r="C3579" s="189">
        <v>0.17263732514500171</v>
      </c>
      <c r="D3579" s="189">
        <v>0.28880928010917778</v>
      </c>
      <c r="E3579" s="189">
        <v>0.17059024223814398</v>
      </c>
      <c r="F3579" s="189">
        <v>3.7188672807915386E-2</v>
      </c>
      <c r="G3579" s="189">
        <v>0.28096212896622313</v>
      </c>
      <c r="H3579" s="189">
        <v>4.4353462981917436E-3</v>
      </c>
      <c r="I3579" s="189">
        <v>4.5377004435346299E-2</v>
      </c>
      <c r="J3579" s="188">
        <v>1</v>
      </c>
      <c r="K3579" s="190">
        <v>5862</v>
      </c>
      <c r="L3579" s="94"/>
      <c r="M3579" s="189" t="s">
        <v>143</v>
      </c>
      <c r="N3579" s="189" t="s">
        <v>143</v>
      </c>
      <c r="O3579" s="189">
        <v>0.16300000000000001</v>
      </c>
      <c r="P3579" s="189">
        <v>0.183</v>
      </c>
      <c r="Q3579" s="189">
        <v>0.27700000000000002</v>
      </c>
      <c r="R3579" s="189">
        <v>0.30099999999999999</v>
      </c>
      <c r="S3579" s="189">
        <v>0.161</v>
      </c>
      <c r="T3579" s="189">
        <v>0.18</v>
      </c>
      <c r="U3579" s="189">
        <v>3.3000000000000002E-2</v>
      </c>
      <c r="V3579" s="189">
        <v>4.2000000000000003E-2</v>
      </c>
      <c r="W3579" s="189">
        <v>0.27</v>
      </c>
      <c r="X3579" s="189">
        <v>0.29299999999999998</v>
      </c>
      <c r="Y3579" s="189">
        <v>3.0000000000000001E-3</v>
      </c>
      <c r="Z3579" s="189">
        <v>6.0000000000000001E-3</v>
      </c>
      <c r="AA3579" s="189">
        <v>0.04</v>
      </c>
      <c r="AB3579" s="189">
        <v>5.0999999999999997E-2</v>
      </c>
    </row>
    <row r="3580" spans="1:28" x14ac:dyDescent="0.25">
      <c r="A3580" s="94" t="s">
        <v>5042</v>
      </c>
      <c r="B3580" s="189" t="s">
        <v>143</v>
      </c>
      <c r="C3580" s="189">
        <v>0.22225620011620439</v>
      </c>
      <c r="D3580" s="189">
        <v>0.22436622733249748</v>
      </c>
      <c r="E3580" s="189">
        <v>0.10149536711415554</v>
      </c>
      <c r="F3580" s="189">
        <v>2.0305189443747897E-2</v>
      </c>
      <c r="G3580" s="189">
        <v>0.39011039417754811</v>
      </c>
      <c r="H3580" s="189">
        <v>4.8928167334332286E-3</v>
      </c>
      <c r="I3580" s="189">
        <v>3.6573805082413383E-2</v>
      </c>
      <c r="J3580" s="188">
        <v>1</v>
      </c>
      <c r="K3580" s="190">
        <v>32701</v>
      </c>
      <c r="L3580" s="94"/>
      <c r="M3580" s="189" t="s">
        <v>143</v>
      </c>
      <c r="N3580" s="189" t="s">
        <v>143</v>
      </c>
      <c r="O3580" s="189">
        <v>0.218</v>
      </c>
      <c r="P3580" s="189">
        <v>0.22700000000000001</v>
      </c>
      <c r="Q3580" s="189">
        <v>0.22</v>
      </c>
      <c r="R3580" s="189">
        <v>0.22900000000000001</v>
      </c>
      <c r="S3580" s="189">
        <v>9.8000000000000004E-2</v>
      </c>
      <c r="T3580" s="189">
        <v>0.105</v>
      </c>
      <c r="U3580" s="189">
        <v>1.9E-2</v>
      </c>
      <c r="V3580" s="189">
        <v>2.1999999999999999E-2</v>
      </c>
      <c r="W3580" s="189">
        <v>0.38500000000000001</v>
      </c>
      <c r="X3580" s="189">
        <v>0.39500000000000002</v>
      </c>
      <c r="Y3580" s="189">
        <v>4.0000000000000001E-3</v>
      </c>
      <c r="Z3580" s="189">
        <v>6.0000000000000001E-3</v>
      </c>
      <c r="AA3580" s="189">
        <v>3.5000000000000003E-2</v>
      </c>
      <c r="AB3580" s="189">
        <v>3.9E-2</v>
      </c>
    </row>
    <row r="3581" spans="1:28" x14ac:dyDescent="0.25">
      <c r="A3581" s="94" t="s">
        <v>5043</v>
      </c>
      <c r="B3581" s="189" t="s">
        <v>143</v>
      </c>
      <c r="C3581" s="189">
        <v>0.37324654920884298</v>
      </c>
      <c r="D3581" s="189">
        <v>0.37807204578610704</v>
      </c>
      <c r="E3581" s="189">
        <v>7.339243631466727E-2</v>
      </c>
      <c r="F3581" s="189">
        <v>1.1783189316575019E-2</v>
      </c>
      <c r="G3581" s="189">
        <v>2.7830770957243855E-2</v>
      </c>
      <c r="H3581" s="189">
        <v>1.122208506340478E-3</v>
      </c>
      <c r="I3581" s="189">
        <v>0.13455279991022331</v>
      </c>
      <c r="J3581" s="188">
        <v>1</v>
      </c>
      <c r="K3581" s="190">
        <v>8911</v>
      </c>
      <c r="L3581" s="94"/>
      <c r="M3581" s="189" t="s">
        <v>143</v>
      </c>
      <c r="N3581" s="189" t="s">
        <v>143</v>
      </c>
      <c r="O3581" s="189">
        <v>0.36299999999999999</v>
      </c>
      <c r="P3581" s="189">
        <v>0.38300000000000001</v>
      </c>
      <c r="Q3581" s="189">
        <v>0.36799999999999999</v>
      </c>
      <c r="R3581" s="189">
        <v>0.38800000000000001</v>
      </c>
      <c r="S3581" s="189">
        <v>6.8000000000000005E-2</v>
      </c>
      <c r="T3581" s="189">
        <v>7.9000000000000001E-2</v>
      </c>
      <c r="U3581" s="189">
        <v>0.01</v>
      </c>
      <c r="V3581" s="189">
        <v>1.4E-2</v>
      </c>
      <c r="W3581" s="189">
        <v>2.5000000000000001E-2</v>
      </c>
      <c r="X3581" s="189">
        <v>3.1E-2</v>
      </c>
      <c r="Y3581" s="189">
        <v>1E-3</v>
      </c>
      <c r="Z3581" s="189">
        <v>2E-3</v>
      </c>
      <c r="AA3581" s="189">
        <v>0.128</v>
      </c>
      <c r="AB3581" s="189">
        <v>0.14199999999999999</v>
      </c>
    </row>
    <row r="3582" spans="1:28" x14ac:dyDescent="0.25">
      <c r="A3582" s="94" t="s">
        <v>5044</v>
      </c>
      <c r="B3582" s="189" t="s">
        <v>143</v>
      </c>
      <c r="C3582" s="189">
        <v>0.15779005524861878</v>
      </c>
      <c r="D3582" s="189">
        <v>0.35226519337016576</v>
      </c>
      <c r="E3582" s="189">
        <v>0.1301657458563536</v>
      </c>
      <c r="F3582" s="189">
        <v>3.160220994475138E-2</v>
      </c>
      <c r="G3582" s="189">
        <v>0.28000000000000003</v>
      </c>
      <c r="H3582" s="189">
        <v>2.3204419889502762E-3</v>
      </c>
      <c r="I3582" s="189">
        <v>4.585635359116022E-2</v>
      </c>
      <c r="J3582" s="188">
        <v>1.0000000000000002</v>
      </c>
      <c r="K3582" s="190">
        <v>9050</v>
      </c>
      <c r="L3582" s="94"/>
      <c r="M3582" s="189" t="s">
        <v>143</v>
      </c>
      <c r="N3582" s="189" t="s">
        <v>143</v>
      </c>
      <c r="O3582" s="189">
        <v>0.15</v>
      </c>
      <c r="P3582" s="189">
        <v>0.16500000000000001</v>
      </c>
      <c r="Q3582" s="189">
        <v>0.34200000000000003</v>
      </c>
      <c r="R3582" s="189">
        <v>0.36199999999999999</v>
      </c>
      <c r="S3582" s="189">
        <v>0.123</v>
      </c>
      <c r="T3582" s="189">
        <v>0.13700000000000001</v>
      </c>
      <c r="U3582" s="189">
        <v>2.8000000000000001E-2</v>
      </c>
      <c r="V3582" s="189">
        <v>3.5000000000000003E-2</v>
      </c>
      <c r="W3582" s="189">
        <v>0.27100000000000002</v>
      </c>
      <c r="X3582" s="189">
        <v>0.28899999999999998</v>
      </c>
      <c r="Y3582" s="189">
        <v>2E-3</v>
      </c>
      <c r="Z3582" s="189">
        <v>4.0000000000000001E-3</v>
      </c>
      <c r="AA3582" s="189">
        <v>4.2000000000000003E-2</v>
      </c>
      <c r="AB3582" s="189">
        <v>0.05</v>
      </c>
    </row>
    <row r="3583" spans="1:28" x14ac:dyDescent="0.25">
      <c r="A3583" s="94" t="s">
        <v>5045</v>
      </c>
      <c r="B3583" s="189" t="s">
        <v>143</v>
      </c>
      <c r="C3583" s="189">
        <v>0.32403100775193799</v>
      </c>
      <c r="D3583" s="189">
        <v>0.2007751937984496</v>
      </c>
      <c r="E3583" s="189">
        <v>9.1162790697674412E-2</v>
      </c>
      <c r="F3583" s="189">
        <v>0.10914728682170542</v>
      </c>
      <c r="G3583" s="189">
        <v>0.23100775193798451</v>
      </c>
      <c r="H3583" s="189">
        <v>2.635658914728682E-3</v>
      </c>
      <c r="I3583" s="189">
        <v>4.1240310077519382E-2</v>
      </c>
      <c r="J3583" s="188">
        <v>1</v>
      </c>
      <c r="K3583" s="190">
        <v>6450</v>
      </c>
      <c r="L3583" s="94"/>
      <c r="M3583" s="189" t="s">
        <v>143</v>
      </c>
      <c r="N3583" s="189" t="s">
        <v>143</v>
      </c>
      <c r="O3583" s="189">
        <v>0.313</v>
      </c>
      <c r="P3583" s="189">
        <v>0.33600000000000002</v>
      </c>
      <c r="Q3583" s="189">
        <v>0.191</v>
      </c>
      <c r="R3583" s="189">
        <v>0.21099999999999999</v>
      </c>
      <c r="S3583" s="189">
        <v>8.4000000000000005E-2</v>
      </c>
      <c r="T3583" s="189">
        <v>9.8000000000000004E-2</v>
      </c>
      <c r="U3583" s="189">
        <v>0.10199999999999999</v>
      </c>
      <c r="V3583" s="189">
        <v>0.11700000000000001</v>
      </c>
      <c r="W3583" s="189">
        <v>0.221</v>
      </c>
      <c r="X3583" s="189">
        <v>0.24099999999999999</v>
      </c>
      <c r="Y3583" s="189">
        <v>2E-3</v>
      </c>
      <c r="Z3583" s="189">
        <v>4.0000000000000001E-3</v>
      </c>
      <c r="AA3583" s="189">
        <v>3.6999999999999998E-2</v>
      </c>
      <c r="AB3583" s="189">
        <v>4.5999999999999999E-2</v>
      </c>
    </row>
    <row r="3584" spans="1:28" x14ac:dyDescent="0.25">
      <c r="A3584" s="94" t="s">
        <v>5046</v>
      </c>
      <c r="B3584" s="189" t="s">
        <v>143</v>
      </c>
      <c r="C3584" s="189">
        <v>9.9628252788104082E-2</v>
      </c>
      <c r="D3584" s="189">
        <v>0.19925650557620816</v>
      </c>
      <c r="E3584" s="189">
        <v>9.9330855018587363E-2</v>
      </c>
      <c r="F3584" s="189">
        <v>4.1486988847583645E-2</v>
      </c>
      <c r="G3584" s="189">
        <v>0.50483271375464689</v>
      </c>
      <c r="H3584" s="189">
        <v>6.0966542750929371E-3</v>
      </c>
      <c r="I3584" s="189">
        <v>4.9368029739776949E-2</v>
      </c>
      <c r="J3584" s="188">
        <v>1.0000000000000002</v>
      </c>
      <c r="K3584" s="190">
        <v>6725</v>
      </c>
      <c r="L3584" s="94"/>
      <c r="M3584" s="189" t="s">
        <v>143</v>
      </c>
      <c r="N3584" s="189" t="s">
        <v>143</v>
      </c>
      <c r="O3584" s="189">
        <v>9.2999999999999999E-2</v>
      </c>
      <c r="P3584" s="189">
        <v>0.107</v>
      </c>
      <c r="Q3584" s="189">
        <v>0.19</v>
      </c>
      <c r="R3584" s="189">
        <v>0.20899999999999999</v>
      </c>
      <c r="S3584" s="189">
        <v>9.1999999999999998E-2</v>
      </c>
      <c r="T3584" s="189">
        <v>0.107</v>
      </c>
      <c r="U3584" s="189">
        <v>3.6999999999999998E-2</v>
      </c>
      <c r="V3584" s="189">
        <v>4.7E-2</v>
      </c>
      <c r="W3584" s="189">
        <v>0.49299999999999999</v>
      </c>
      <c r="X3584" s="189">
        <v>0.51700000000000002</v>
      </c>
      <c r="Y3584" s="189">
        <v>4.0000000000000001E-3</v>
      </c>
      <c r="Z3584" s="189">
        <v>8.0000000000000002E-3</v>
      </c>
      <c r="AA3584" s="189">
        <v>4.3999999999999997E-2</v>
      </c>
      <c r="AB3584" s="189">
        <v>5.5E-2</v>
      </c>
    </row>
    <row r="3585" spans="1:28" x14ac:dyDescent="0.25">
      <c r="A3585" s="94" t="s">
        <v>5047</v>
      </c>
      <c r="B3585" s="189" t="s">
        <v>143</v>
      </c>
      <c r="C3585" s="189">
        <v>0.23449923006819395</v>
      </c>
      <c r="D3585" s="189">
        <v>0.43304735866251848</v>
      </c>
      <c r="E3585" s="189">
        <v>0.12114641274629961</v>
      </c>
      <c r="F3585" s="189">
        <v>4.1670594890166869E-2</v>
      </c>
      <c r="G3585" s="189">
        <v>0.10527638980547437</v>
      </c>
      <c r="H3585" s="189">
        <v>2.5454888281323655E-3</v>
      </c>
      <c r="I3585" s="189">
        <v>6.1814524999214353E-2</v>
      </c>
      <c r="J3585" s="188">
        <v>0.99999999999999989</v>
      </c>
      <c r="K3585" s="190">
        <v>31821</v>
      </c>
      <c r="L3585" s="94"/>
      <c r="M3585" s="189" t="s">
        <v>143</v>
      </c>
      <c r="N3585" s="189" t="s">
        <v>143</v>
      </c>
      <c r="O3585" s="189">
        <v>0.23</v>
      </c>
      <c r="P3585" s="189">
        <v>0.23899999999999999</v>
      </c>
      <c r="Q3585" s="189">
        <v>0.42799999999999999</v>
      </c>
      <c r="R3585" s="189">
        <v>0.438</v>
      </c>
      <c r="S3585" s="189">
        <v>0.11799999999999999</v>
      </c>
      <c r="T3585" s="189">
        <v>0.125</v>
      </c>
      <c r="U3585" s="189">
        <v>0.04</v>
      </c>
      <c r="V3585" s="189">
        <v>4.3999999999999997E-2</v>
      </c>
      <c r="W3585" s="189">
        <v>0.10199999999999999</v>
      </c>
      <c r="X3585" s="189">
        <v>0.109</v>
      </c>
      <c r="Y3585" s="189">
        <v>2E-3</v>
      </c>
      <c r="Z3585" s="189">
        <v>3.0000000000000001E-3</v>
      </c>
      <c r="AA3585" s="189">
        <v>5.8999999999999997E-2</v>
      </c>
      <c r="AB3585" s="189">
        <v>6.5000000000000002E-2</v>
      </c>
    </row>
    <row r="3586" spans="1:28" x14ac:dyDescent="0.25">
      <c r="A3586" s="94" t="s">
        <v>5048</v>
      </c>
      <c r="B3586" s="189" t="s">
        <v>143</v>
      </c>
      <c r="C3586" s="189">
        <v>0.35185185185185186</v>
      </c>
      <c r="D3586" s="189">
        <v>0.38740079365079366</v>
      </c>
      <c r="E3586" s="189">
        <v>9.5734126984126991E-2</v>
      </c>
      <c r="F3586" s="189">
        <v>2.7116402116402115E-2</v>
      </c>
      <c r="G3586" s="189">
        <v>8.8955026455026454E-2</v>
      </c>
      <c r="H3586" s="189">
        <v>1.6534391534391533E-3</v>
      </c>
      <c r="I3586" s="189">
        <v>4.7288359788359789E-2</v>
      </c>
      <c r="J3586" s="188">
        <v>1.0000000000000002</v>
      </c>
      <c r="K3586" s="190">
        <v>6048</v>
      </c>
      <c r="L3586" s="94"/>
      <c r="M3586" s="189" t="s">
        <v>143</v>
      </c>
      <c r="N3586" s="189" t="s">
        <v>143</v>
      </c>
      <c r="O3586" s="189">
        <v>0.34</v>
      </c>
      <c r="P3586" s="189">
        <v>0.36399999999999999</v>
      </c>
      <c r="Q3586" s="189">
        <v>0.375</v>
      </c>
      <c r="R3586" s="189">
        <v>0.4</v>
      </c>
      <c r="S3586" s="189">
        <v>8.8999999999999996E-2</v>
      </c>
      <c r="T3586" s="189">
        <v>0.10299999999999999</v>
      </c>
      <c r="U3586" s="189">
        <v>2.3E-2</v>
      </c>
      <c r="V3586" s="189">
        <v>3.2000000000000001E-2</v>
      </c>
      <c r="W3586" s="189">
        <v>8.2000000000000003E-2</v>
      </c>
      <c r="X3586" s="189">
        <v>9.6000000000000002E-2</v>
      </c>
      <c r="Y3586" s="189">
        <v>1E-3</v>
      </c>
      <c r="Z3586" s="189">
        <v>3.0000000000000001E-3</v>
      </c>
      <c r="AA3586" s="189">
        <v>4.2000000000000003E-2</v>
      </c>
      <c r="AB3586" s="189">
        <v>5.2999999999999999E-2</v>
      </c>
    </row>
    <row r="3587" spans="1:28" x14ac:dyDescent="0.25">
      <c r="A3587" s="94" t="s">
        <v>5049</v>
      </c>
      <c r="B3587" s="189">
        <v>4.7061976760685513E-2</v>
      </c>
      <c r="C3587" s="189">
        <v>0.26493843315938009</v>
      </c>
      <c r="D3587" s="189">
        <v>0.26724029198921595</v>
      </c>
      <c r="E3587" s="189">
        <v>0.10182572090749996</v>
      </c>
      <c r="F3587" s="189">
        <v>3.2186608226780392E-2</v>
      </c>
      <c r="G3587" s="189">
        <v>0.23056821227552934</v>
      </c>
      <c r="H3587" s="189">
        <v>4.4421145568921752E-3</v>
      </c>
      <c r="I3587" s="189">
        <v>5.1736642124016588E-2</v>
      </c>
      <c r="J3587" s="188">
        <v>1</v>
      </c>
      <c r="K3587" s="190">
        <v>253708</v>
      </c>
      <c r="L3587" s="94"/>
      <c r="M3587" s="189">
        <v>4.5999999999999999E-2</v>
      </c>
      <c r="N3587" s="189">
        <v>4.8000000000000001E-2</v>
      </c>
      <c r="O3587" s="189">
        <v>0.26300000000000001</v>
      </c>
      <c r="P3587" s="189">
        <v>0.26700000000000002</v>
      </c>
      <c r="Q3587" s="189">
        <v>0.26600000000000001</v>
      </c>
      <c r="R3587" s="189">
        <v>0.26900000000000002</v>
      </c>
      <c r="S3587" s="189">
        <v>0.10100000000000001</v>
      </c>
      <c r="T3587" s="189">
        <v>0.10299999999999999</v>
      </c>
      <c r="U3587" s="189">
        <v>3.2000000000000001E-2</v>
      </c>
      <c r="V3587" s="189">
        <v>3.3000000000000002E-2</v>
      </c>
      <c r="W3587" s="189">
        <v>0.22900000000000001</v>
      </c>
      <c r="X3587" s="189">
        <v>0.23200000000000001</v>
      </c>
      <c r="Y3587" s="189">
        <v>4.0000000000000001E-3</v>
      </c>
      <c r="Z3587" s="189">
        <v>5.0000000000000001E-3</v>
      </c>
      <c r="AA3587" s="189">
        <v>5.0999999999999997E-2</v>
      </c>
      <c r="AB3587" s="189">
        <v>5.2999999999999999E-2</v>
      </c>
    </row>
    <row r="3588" spans="1:28" x14ac:dyDescent="0.25">
      <c r="A3588" s="94" t="s">
        <v>5050</v>
      </c>
      <c r="B3588" s="189" t="s">
        <v>143</v>
      </c>
      <c r="C3588" s="189">
        <v>0.30428326670474015</v>
      </c>
      <c r="D3588" s="189">
        <v>0.2887492861222159</v>
      </c>
      <c r="E3588" s="189">
        <v>0.13432324386065106</v>
      </c>
      <c r="F3588" s="189">
        <v>4.6601941747572817E-2</v>
      </c>
      <c r="G3588" s="189">
        <v>0.1856082238720731</v>
      </c>
      <c r="H3588" s="189">
        <v>3.8834951456310678E-3</v>
      </c>
      <c r="I3588" s="189">
        <v>3.6550542547115934E-2</v>
      </c>
      <c r="J3588" s="188">
        <v>1</v>
      </c>
      <c r="K3588" s="190">
        <v>8755</v>
      </c>
      <c r="L3588" s="94"/>
      <c r="M3588" s="189" t="s">
        <v>143</v>
      </c>
      <c r="N3588" s="189" t="s">
        <v>143</v>
      </c>
      <c r="O3588" s="189">
        <v>0.29499999999999998</v>
      </c>
      <c r="P3588" s="189">
        <v>0.314</v>
      </c>
      <c r="Q3588" s="189">
        <v>0.27900000000000003</v>
      </c>
      <c r="R3588" s="189">
        <v>0.29799999999999999</v>
      </c>
      <c r="S3588" s="189">
        <v>0.127</v>
      </c>
      <c r="T3588" s="189">
        <v>0.14199999999999999</v>
      </c>
      <c r="U3588" s="189">
        <v>4.2000000000000003E-2</v>
      </c>
      <c r="V3588" s="189">
        <v>5.0999999999999997E-2</v>
      </c>
      <c r="W3588" s="189">
        <v>0.17799999999999999</v>
      </c>
      <c r="X3588" s="189">
        <v>0.19400000000000001</v>
      </c>
      <c r="Y3588" s="189">
        <v>3.0000000000000001E-3</v>
      </c>
      <c r="Z3588" s="189">
        <v>5.0000000000000001E-3</v>
      </c>
      <c r="AA3588" s="189">
        <v>3.3000000000000002E-2</v>
      </c>
      <c r="AB3588" s="189">
        <v>4.1000000000000002E-2</v>
      </c>
    </row>
    <row r="3589" spans="1:28" x14ac:dyDescent="0.25">
      <c r="A3589" s="94" t="s">
        <v>5051</v>
      </c>
      <c r="B3589" s="189" t="s">
        <v>143</v>
      </c>
      <c r="C3589" s="189">
        <v>7.9675519502166905E-2</v>
      </c>
      <c r="D3589" s="189">
        <v>0.18579842204689409</v>
      </c>
      <c r="E3589" s="189">
        <v>6.3895988443160356E-2</v>
      </c>
      <c r="F3589" s="189">
        <v>1.8224247138570952E-2</v>
      </c>
      <c r="G3589" s="189">
        <v>0.57884209356595173</v>
      </c>
      <c r="H3589" s="189">
        <v>1.9891099011001223E-2</v>
      </c>
      <c r="I3589" s="189">
        <v>5.3672630292254692E-2</v>
      </c>
      <c r="J3589" s="188">
        <v>0.99999999999999989</v>
      </c>
      <c r="K3589" s="190">
        <v>8999</v>
      </c>
      <c r="L3589" s="94"/>
      <c r="M3589" s="189" t="s">
        <v>143</v>
      </c>
      <c r="N3589" s="189" t="s">
        <v>143</v>
      </c>
      <c r="O3589" s="189">
        <v>7.3999999999999996E-2</v>
      </c>
      <c r="P3589" s="189">
        <v>8.5000000000000006E-2</v>
      </c>
      <c r="Q3589" s="189">
        <v>0.17799999999999999</v>
      </c>
      <c r="R3589" s="189">
        <v>0.19400000000000001</v>
      </c>
      <c r="S3589" s="189">
        <v>5.8999999999999997E-2</v>
      </c>
      <c r="T3589" s="189">
        <v>6.9000000000000006E-2</v>
      </c>
      <c r="U3589" s="189">
        <v>1.6E-2</v>
      </c>
      <c r="V3589" s="189">
        <v>2.1000000000000001E-2</v>
      </c>
      <c r="W3589" s="189">
        <v>0.56899999999999995</v>
      </c>
      <c r="X3589" s="189">
        <v>0.58899999999999997</v>
      </c>
      <c r="Y3589" s="189">
        <v>1.7000000000000001E-2</v>
      </c>
      <c r="Z3589" s="189">
        <v>2.3E-2</v>
      </c>
      <c r="AA3589" s="189">
        <v>4.9000000000000002E-2</v>
      </c>
      <c r="AB3589" s="189">
        <v>5.8999999999999997E-2</v>
      </c>
    </row>
    <row r="3590" spans="1:28" x14ac:dyDescent="0.25">
      <c r="A3590" s="94" t="s">
        <v>5052</v>
      </c>
      <c r="B3590" s="189">
        <v>7.776049766718507E-4</v>
      </c>
      <c r="C3590" s="189">
        <v>7.776049766718507E-4</v>
      </c>
      <c r="D3590" s="189">
        <v>0.67523556856646239</v>
      </c>
      <c r="E3590" s="189">
        <v>0.2130637636080871</v>
      </c>
      <c r="F3590" s="189">
        <v>4.7616869453846855E-2</v>
      </c>
      <c r="G3590" s="189">
        <v>1.1892781996157717E-2</v>
      </c>
      <c r="H3590" s="189">
        <v>4.5741469215991217E-5</v>
      </c>
      <c r="I3590" s="189">
        <v>5.0590064952886288E-2</v>
      </c>
      <c r="J3590" s="188">
        <v>1</v>
      </c>
      <c r="K3590" s="190">
        <v>21862</v>
      </c>
      <c r="L3590" s="94"/>
      <c r="M3590" s="189">
        <v>0</v>
      </c>
      <c r="N3590" s="189">
        <v>1E-3</v>
      </c>
      <c r="O3590" s="189">
        <v>0</v>
      </c>
      <c r="P3590" s="189">
        <v>1E-3</v>
      </c>
      <c r="Q3590" s="189">
        <v>0.66900000000000004</v>
      </c>
      <c r="R3590" s="189">
        <v>0.68100000000000005</v>
      </c>
      <c r="S3590" s="189">
        <v>0.20799999999999999</v>
      </c>
      <c r="T3590" s="189">
        <v>0.219</v>
      </c>
      <c r="U3590" s="189">
        <v>4.4999999999999998E-2</v>
      </c>
      <c r="V3590" s="189">
        <v>5.0999999999999997E-2</v>
      </c>
      <c r="W3590" s="189">
        <v>1.0999999999999999E-2</v>
      </c>
      <c r="X3590" s="189">
        <v>1.2999999999999999E-2</v>
      </c>
      <c r="Y3590" s="189">
        <v>0</v>
      </c>
      <c r="Z3590" s="189">
        <v>0</v>
      </c>
      <c r="AA3590" s="189">
        <v>4.8000000000000001E-2</v>
      </c>
      <c r="AB3590" s="189">
        <v>5.3999999999999999E-2</v>
      </c>
    </row>
    <row r="3591" spans="1:28" x14ac:dyDescent="0.25">
      <c r="A3591" s="94" t="s">
        <v>5053</v>
      </c>
      <c r="B3591" s="189">
        <v>1.6865395651342218E-2</v>
      </c>
      <c r="C3591" s="189">
        <v>0.27807179748772554</v>
      </c>
      <c r="D3591" s="189">
        <v>0.25387362111840844</v>
      </c>
      <c r="E3591" s="189">
        <v>9.2807498565325511E-2</v>
      </c>
      <c r="F3591" s="189">
        <v>5.454951221067398E-2</v>
      </c>
      <c r="G3591" s="189">
        <v>0.25690237837148505</v>
      </c>
      <c r="H3591" s="189">
        <v>4.814129949626985E-3</v>
      </c>
      <c r="I3591" s="189">
        <v>4.2115666645412227E-2</v>
      </c>
      <c r="J3591" s="188">
        <v>0.99999999999999989</v>
      </c>
      <c r="K3591" s="190">
        <v>31366</v>
      </c>
      <c r="L3591" s="94"/>
      <c r="M3591" s="189">
        <v>1.4999999999999999E-2</v>
      </c>
      <c r="N3591" s="189">
        <v>1.7999999999999999E-2</v>
      </c>
      <c r="O3591" s="189">
        <v>0.27300000000000002</v>
      </c>
      <c r="P3591" s="189">
        <v>0.28299999999999997</v>
      </c>
      <c r="Q3591" s="189">
        <v>0.249</v>
      </c>
      <c r="R3591" s="189">
        <v>0.25900000000000001</v>
      </c>
      <c r="S3591" s="189">
        <v>0.09</v>
      </c>
      <c r="T3591" s="189">
        <v>9.6000000000000002E-2</v>
      </c>
      <c r="U3591" s="189">
        <v>5.1999999999999998E-2</v>
      </c>
      <c r="V3591" s="189">
        <v>5.7000000000000002E-2</v>
      </c>
      <c r="W3591" s="189">
        <v>0.252</v>
      </c>
      <c r="X3591" s="189">
        <v>0.26200000000000001</v>
      </c>
      <c r="Y3591" s="189">
        <v>4.0000000000000001E-3</v>
      </c>
      <c r="Z3591" s="189">
        <v>6.0000000000000001E-3</v>
      </c>
      <c r="AA3591" s="189">
        <v>0.04</v>
      </c>
      <c r="AB3591" s="189">
        <v>4.3999999999999997E-2</v>
      </c>
    </row>
    <row r="3592" spans="1:28" x14ac:dyDescent="0.25">
      <c r="A3592" s="94" t="s">
        <v>5054</v>
      </c>
      <c r="B3592" s="189">
        <v>0.28153182252771392</v>
      </c>
      <c r="C3592" s="189">
        <v>0.42145791880927158</v>
      </c>
      <c r="D3592" s="189">
        <v>0.15090829220393293</v>
      </c>
      <c r="E3592" s="189">
        <v>3.8967415178686786E-2</v>
      </c>
      <c r="F3592" s="189">
        <v>2.9458125532959506E-3</v>
      </c>
      <c r="G3592" s="189">
        <v>4.5608413654099587E-2</v>
      </c>
      <c r="H3592" s="189">
        <v>3.2300576242280162E-3</v>
      </c>
      <c r="I3592" s="189">
        <v>5.5350267448771286E-2</v>
      </c>
      <c r="J3592" s="188">
        <v>0.99999999999999989</v>
      </c>
      <c r="K3592" s="190">
        <v>38699</v>
      </c>
      <c r="L3592" s="94"/>
      <c r="M3592" s="189">
        <v>0.27700000000000002</v>
      </c>
      <c r="N3592" s="189">
        <v>0.28599999999999998</v>
      </c>
      <c r="O3592" s="189">
        <v>0.41699999999999998</v>
      </c>
      <c r="P3592" s="189">
        <v>0.42599999999999999</v>
      </c>
      <c r="Q3592" s="189">
        <v>0.14699999999999999</v>
      </c>
      <c r="R3592" s="189">
        <v>0.155</v>
      </c>
      <c r="S3592" s="189">
        <v>3.6999999999999998E-2</v>
      </c>
      <c r="T3592" s="189">
        <v>4.1000000000000002E-2</v>
      </c>
      <c r="U3592" s="189">
        <v>2E-3</v>
      </c>
      <c r="V3592" s="189">
        <v>4.0000000000000001E-3</v>
      </c>
      <c r="W3592" s="189">
        <v>4.3999999999999997E-2</v>
      </c>
      <c r="X3592" s="189">
        <v>4.8000000000000001E-2</v>
      </c>
      <c r="Y3592" s="189">
        <v>3.0000000000000001E-3</v>
      </c>
      <c r="Z3592" s="189">
        <v>4.0000000000000001E-3</v>
      </c>
      <c r="AA3592" s="189">
        <v>5.2999999999999999E-2</v>
      </c>
      <c r="AB3592" s="189">
        <v>5.8000000000000003E-2</v>
      </c>
    </row>
    <row r="3593" spans="1:28" x14ac:dyDescent="0.25">
      <c r="A3593" s="94" t="s">
        <v>5055</v>
      </c>
      <c r="B3593" s="189" t="s">
        <v>143</v>
      </c>
      <c r="C3593" s="189">
        <v>0.20172582220774993</v>
      </c>
      <c r="D3593" s="189">
        <v>0.29697167046564638</v>
      </c>
      <c r="E3593" s="189">
        <v>0.17762943666558123</v>
      </c>
      <c r="F3593" s="189">
        <v>2.6050146532074242E-2</v>
      </c>
      <c r="G3593" s="189">
        <v>0.24601107131227612</v>
      </c>
      <c r="H3593" s="189">
        <v>5.5356561380657766E-3</v>
      </c>
      <c r="I3593" s="189">
        <v>4.6076196678606317E-2</v>
      </c>
      <c r="J3593" s="188">
        <v>1</v>
      </c>
      <c r="K3593" s="190">
        <v>6142</v>
      </c>
      <c r="L3593" s="94"/>
      <c r="M3593" s="189" t="s">
        <v>143</v>
      </c>
      <c r="N3593" s="189" t="s">
        <v>143</v>
      </c>
      <c r="O3593" s="189">
        <v>0.192</v>
      </c>
      <c r="P3593" s="189">
        <v>0.21199999999999999</v>
      </c>
      <c r="Q3593" s="189">
        <v>0.28599999999999998</v>
      </c>
      <c r="R3593" s="189">
        <v>0.309</v>
      </c>
      <c r="S3593" s="189">
        <v>0.16800000000000001</v>
      </c>
      <c r="T3593" s="189">
        <v>0.187</v>
      </c>
      <c r="U3593" s="189">
        <v>2.1999999999999999E-2</v>
      </c>
      <c r="V3593" s="189">
        <v>0.03</v>
      </c>
      <c r="W3593" s="189">
        <v>0.23499999999999999</v>
      </c>
      <c r="X3593" s="189">
        <v>0.25700000000000001</v>
      </c>
      <c r="Y3593" s="189">
        <v>4.0000000000000001E-3</v>
      </c>
      <c r="Z3593" s="189">
        <v>8.0000000000000002E-3</v>
      </c>
      <c r="AA3593" s="189">
        <v>4.1000000000000002E-2</v>
      </c>
      <c r="AB3593" s="189">
        <v>5.1999999999999998E-2</v>
      </c>
    </row>
    <row r="3594" spans="1:28" x14ac:dyDescent="0.25">
      <c r="A3594" s="94" t="s">
        <v>5056</v>
      </c>
      <c r="B3594" s="189" t="s">
        <v>143</v>
      </c>
      <c r="C3594" s="189">
        <v>0.24152400644631616</v>
      </c>
      <c r="D3594" s="189">
        <v>0.21686380636725758</v>
      </c>
      <c r="E3594" s="189">
        <v>0.10043482227019795</v>
      </c>
      <c r="F3594" s="189">
        <v>2.2440478000425701E-2</v>
      </c>
      <c r="G3594" s="189">
        <v>0.37862985374160002</v>
      </c>
      <c r="H3594" s="189">
        <v>5.5341016207011888E-3</v>
      </c>
      <c r="I3594" s="189">
        <v>3.4572931553501385E-2</v>
      </c>
      <c r="J3594" s="188">
        <v>1</v>
      </c>
      <c r="K3594" s="190">
        <v>32887</v>
      </c>
      <c r="L3594" s="94"/>
      <c r="M3594" s="189" t="s">
        <v>143</v>
      </c>
      <c r="N3594" s="189" t="s">
        <v>143</v>
      </c>
      <c r="O3594" s="189">
        <v>0.23699999999999999</v>
      </c>
      <c r="P3594" s="189">
        <v>0.246</v>
      </c>
      <c r="Q3594" s="189">
        <v>0.21199999999999999</v>
      </c>
      <c r="R3594" s="189">
        <v>0.221</v>
      </c>
      <c r="S3594" s="189">
        <v>9.7000000000000003E-2</v>
      </c>
      <c r="T3594" s="189">
        <v>0.104</v>
      </c>
      <c r="U3594" s="189">
        <v>2.1000000000000001E-2</v>
      </c>
      <c r="V3594" s="189">
        <v>2.4E-2</v>
      </c>
      <c r="W3594" s="189">
        <v>0.373</v>
      </c>
      <c r="X3594" s="189">
        <v>0.38400000000000001</v>
      </c>
      <c r="Y3594" s="189">
        <v>5.0000000000000001E-3</v>
      </c>
      <c r="Z3594" s="189">
        <v>6.0000000000000001E-3</v>
      </c>
      <c r="AA3594" s="189">
        <v>3.3000000000000002E-2</v>
      </c>
      <c r="AB3594" s="189">
        <v>3.6999999999999998E-2</v>
      </c>
    </row>
    <row r="3595" spans="1:28" x14ac:dyDescent="0.25">
      <c r="A3595" s="94" t="s">
        <v>5057</v>
      </c>
      <c r="B3595" s="189" t="s">
        <v>143</v>
      </c>
      <c r="C3595" s="189">
        <v>0.41306266548984993</v>
      </c>
      <c r="D3595" s="189">
        <v>0.34896293027360986</v>
      </c>
      <c r="E3595" s="189">
        <v>7.259488084730803E-2</v>
      </c>
      <c r="F3595" s="189">
        <v>9.9293909973521624E-3</v>
      </c>
      <c r="G3595" s="189">
        <v>2.7250661959399822E-2</v>
      </c>
      <c r="H3595" s="189">
        <v>5.516328331862312E-4</v>
      </c>
      <c r="I3595" s="189">
        <v>0.12764783759929391</v>
      </c>
      <c r="J3595" s="188">
        <v>1</v>
      </c>
      <c r="K3595" s="190">
        <v>9064</v>
      </c>
      <c r="L3595" s="94"/>
      <c r="M3595" s="189" t="s">
        <v>143</v>
      </c>
      <c r="N3595" s="189" t="s">
        <v>143</v>
      </c>
      <c r="O3595" s="189">
        <v>0.40300000000000002</v>
      </c>
      <c r="P3595" s="189">
        <v>0.42299999999999999</v>
      </c>
      <c r="Q3595" s="189">
        <v>0.33900000000000002</v>
      </c>
      <c r="R3595" s="189">
        <v>0.35899999999999999</v>
      </c>
      <c r="S3595" s="189">
        <v>6.7000000000000004E-2</v>
      </c>
      <c r="T3595" s="189">
        <v>7.8E-2</v>
      </c>
      <c r="U3595" s="189">
        <v>8.0000000000000002E-3</v>
      </c>
      <c r="V3595" s="189">
        <v>1.2E-2</v>
      </c>
      <c r="W3595" s="189">
        <v>2.4E-2</v>
      </c>
      <c r="X3595" s="189">
        <v>3.1E-2</v>
      </c>
      <c r="Y3595" s="189">
        <v>0</v>
      </c>
      <c r="Z3595" s="189">
        <v>1E-3</v>
      </c>
      <c r="AA3595" s="189">
        <v>0.121</v>
      </c>
      <c r="AB3595" s="189">
        <v>0.13500000000000001</v>
      </c>
    </row>
    <row r="3596" spans="1:28" x14ac:dyDescent="0.25">
      <c r="A3596" s="94" t="s">
        <v>5058</v>
      </c>
      <c r="B3596" s="189" t="s">
        <v>143</v>
      </c>
      <c r="C3596" s="189">
        <v>0.17853324780842419</v>
      </c>
      <c r="D3596" s="189">
        <v>0.33547145606157791</v>
      </c>
      <c r="E3596" s="189">
        <v>0.12636305323925592</v>
      </c>
      <c r="F3596" s="189">
        <v>2.9826812059012189E-2</v>
      </c>
      <c r="G3596" s="189">
        <v>0.27164849262347657</v>
      </c>
      <c r="H3596" s="189">
        <v>2.0312165918323711E-3</v>
      </c>
      <c r="I3596" s="189">
        <v>5.6125721616420786E-2</v>
      </c>
      <c r="J3596" s="188">
        <v>0.99999999999999989</v>
      </c>
      <c r="K3596" s="190">
        <v>9354</v>
      </c>
      <c r="L3596" s="94"/>
      <c r="M3596" s="189" t="s">
        <v>143</v>
      </c>
      <c r="N3596" s="189" t="s">
        <v>143</v>
      </c>
      <c r="O3596" s="189">
        <v>0.17100000000000001</v>
      </c>
      <c r="P3596" s="189">
        <v>0.186</v>
      </c>
      <c r="Q3596" s="189">
        <v>0.32600000000000001</v>
      </c>
      <c r="R3596" s="189">
        <v>0.34499999999999997</v>
      </c>
      <c r="S3596" s="189">
        <v>0.12</v>
      </c>
      <c r="T3596" s="189">
        <v>0.13300000000000001</v>
      </c>
      <c r="U3596" s="189">
        <v>2.7E-2</v>
      </c>
      <c r="V3596" s="189">
        <v>3.3000000000000002E-2</v>
      </c>
      <c r="W3596" s="189">
        <v>0.26300000000000001</v>
      </c>
      <c r="X3596" s="189">
        <v>0.28100000000000003</v>
      </c>
      <c r="Y3596" s="189">
        <v>1E-3</v>
      </c>
      <c r="Z3596" s="189">
        <v>3.0000000000000001E-3</v>
      </c>
      <c r="AA3596" s="189">
        <v>5.1999999999999998E-2</v>
      </c>
      <c r="AB3596" s="189">
        <v>6.0999999999999999E-2</v>
      </c>
    </row>
    <row r="3597" spans="1:28" x14ac:dyDescent="0.25">
      <c r="A3597" s="94" t="s">
        <v>5059</v>
      </c>
      <c r="B3597" s="189" t="s">
        <v>143</v>
      </c>
      <c r="C3597" s="189">
        <v>0.35785953177257523</v>
      </c>
      <c r="D3597" s="189">
        <v>0.19093949528732138</v>
      </c>
      <c r="E3597" s="189">
        <v>7.8291273943447856E-2</v>
      </c>
      <c r="F3597" s="189">
        <v>0.11295226512617818</v>
      </c>
      <c r="G3597" s="189">
        <v>0.21693523867436912</v>
      </c>
      <c r="H3597" s="189">
        <v>3.8005472788081485E-3</v>
      </c>
      <c r="I3597" s="189">
        <v>3.9221647917300088E-2</v>
      </c>
      <c r="J3597" s="188">
        <v>1</v>
      </c>
      <c r="K3597" s="190">
        <v>6578</v>
      </c>
      <c r="L3597" s="94"/>
      <c r="M3597" s="189" t="s">
        <v>143</v>
      </c>
      <c r="N3597" s="189" t="s">
        <v>143</v>
      </c>
      <c r="O3597" s="189">
        <v>0.34599999999999997</v>
      </c>
      <c r="P3597" s="189">
        <v>0.37</v>
      </c>
      <c r="Q3597" s="189">
        <v>0.182</v>
      </c>
      <c r="R3597" s="189">
        <v>0.20100000000000001</v>
      </c>
      <c r="S3597" s="189">
        <v>7.1999999999999995E-2</v>
      </c>
      <c r="T3597" s="189">
        <v>8.5000000000000006E-2</v>
      </c>
      <c r="U3597" s="189">
        <v>0.106</v>
      </c>
      <c r="V3597" s="189">
        <v>0.121</v>
      </c>
      <c r="W3597" s="189">
        <v>0.20699999999999999</v>
      </c>
      <c r="X3597" s="189">
        <v>0.22700000000000001</v>
      </c>
      <c r="Y3597" s="189">
        <v>3.0000000000000001E-3</v>
      </c>
      <c r="Z3597" s="189">
        <v>6.0000000000000001E-3</v>
      </c>
      <c r="AA3597" s="189">
        <v>3.5000000000000003E-2</v>
      </c>
      <c r="AB3597" s="189">
        <v>4.3999999999999997E-2</v>
      </c>
    </row>
    <row r="3598" spans="1:28" x14ac:dyDescent="0.25">
      <c r="A3598" s="94" t="s">
        <v>5060</v>
      </c>
      <c r="B3598" s="189" t="s">
        <v>143</v>
      </c>
      <c r="C3598" s="189">
        <v>0.11875093829755291</v>
      </c>
      <c r="D3598" s="189">
        <v>0.18871040384326679</v>
      </c>
      <c r="E3598" s="189">
        <v>0.10283741180003003</v>
      </c>
      <c r="F3598" s="189">
        <v>3.9783816243807238E-2</v>
      </c>
      <c r="G3598" s="189">
        <v>0.49497072511634888</v>
      </c>
      <c r="H3598" s="189">
        <v>9.1577841164990244E-3</v>
      </c>
      <c r="I3598" s="189">
        <v>4.5788920582495118E-2</v>
      </c>
      <c r="J3598" s="188">
        <v>1</v>
      </c>
      <c r="K3598" s="190">
        <v>6661</v>
      </c>
      <c r="L3598" s="94"/>
      <c r="M3598" s="189" t="s">
        <v>143</v>
      </c>
      <c r="N3598" s="189" t="s">
        <v>143</v>
      </c>
      <c r="O3598" s="189">
        <v>0.111</v>
      </c>
      <c r="P3598" s="189">
        <v>0.127</v>
      </c>
      <c r="Q3598" s="189">
        <v>0.17899999999999999</v>
      </c>
      <c r="R3598" s="189">
        <v>0.19800000000000001</v>
      </c>
      <c r="S3598" s="189">
        <v>9.6000000000000002E-2</v>
      </c>
      <c r="T3598" s="189">
        <v>0.11</v>
      </c>
      <c r="U3598" s="189">
        <v>3.5000000000000003E-2</v>
      </c>
      <c r="V3598" s="189">
        <v>4.4999999999999998E-2</v>
      </c>
      <c r="W3598" s="189">
        <v>0.48299999999999998</v>
      </c>
      <c r="X3598" s="189">
        <v>0.50700000000000001</v>
      </c>
      <c r="Y3598" s="189">
        <v>7.0000000000000001E-3</v>
      </c>
      <c r="Z3598" s="189">
        <v>1.2E-2</v>
      </c>
      <c r="AA3598" s="189">
        <v>4.1000000000000002E-2</v>
      </c>
      <c r="AB3598" s="189">
        <v>5.0999999999999997E-2</v>
      </c>
    </row>
    <row r="3599" spans="1:28" x14ac:dyDescent="0.25">
      <c r="A3599" s="94" t="s">
        <v>5061</v>
      </c>
      <c r="B3599" s="189" t="s">
        <v>143</v>
      </c>
      <c r="C3599" s="189">
        <v>0.26756166094286604</v>
      </c>
      <c r="D3599" s="189">
        <v>0.41208242272869183</v>
      </c>
      <c r="E3599" s="189">
        <v>0.1222603808929129</v>
      </c>
      <c r="F3599" s="189">
        <v>3.6247268186075557E-2</v>
      </c>
      <c r="G3599" s="189">
        <v>9.6472057446144246E-2</v>
      </c>
      <c r="H3599" s="189">
        <v>2.6225413674679987E-3</v>
      </c>
      <c r="I3599" s="189">
        <v>6.2753668435841403E-2</v>
      </c>
      <c r="J3599" s="188">
        <v>1</v>
      </c>
      <c r="K3599" s="190">
        <v>32030</v>
      </c>
      <c r="L3599" s="94"/>
      <c r="M3599" s="189" t="s">
        <v>143</v>
      </c>
      <c r="N3599" s="189" t="s">
        <v>143</v>
      </c>
      <c r="O3599" s="189">
        <v>0.26300000000000001</v>
      </c>
      <c r="P3599" s="189">
        <v>0.27200000000000002</v>
      </c>
      <c r="Q3599" s="189">
        <v>0.40699999999999997</v>
      </c>
      <c r="R3599" s="189">
        <v>0.41699999999999998</v>
      </c>
      <c r="S3599" s="189">
        <v>0.11899999999999999</v>
      </c>
      <c r="T3599" s="189">
        <v>0.126</v>
      </c>
      <c r="U3599" s="189">
        <v>3.4000000000000002E-2</v>
      </c>
      <c r="V3599" s="189">
        <v>3.7999999999999999E-2</v>
      </c>
      <c r="W3599" s="189">
        <v>9.2999999999999999E-2</v>
      </c>
      <c r="X3599" s="189">
        <v>0.1</v>
      </c>
      <c r="Y3599" s="189">
        <v>2E-3</v>
      </c>
      <c r="Z3599" s="189">
        <v>3.0000000000000001E-3</v>
      </c>
      <c r="AA3599" s="189">
        <v>0.06</v>
      </c>
      <c r="AB3599" s="189">
        <v>6.5000000000000002E-2</v>
      </c>
    </row>
    <row r="3600" spans="1:28" x14ac:dyDescent="0.25">
      <c r="A3600" s="94" t="s">
        <v>5062</v>
      </c>
      <c r="B3600" s="189" t="s">
        <v>143</v>
      </c>
      <c r="C3600" s="189">
        <v>0.37075098814229251</v>
      </c>
      <c r="D3600" s="189">
        <v>0.37723320158102769</v>
      </c>
      <c r="E3600" s="189">
        <v>9.1383399209486169E-2</v>
      </c>
      <c r="F3600" s="189">
        <v>1.7233201581027667E-2</v>
      </c>
      <c r="G3600" s="189">
        <v>8.8379446640316203E-2</v>
      </c>
      <c r="H3600" s="189">
        <v>2.8458498023715413E-3</v>
      </c>
      <c r="I3600" s="189">
        <v>5.2173913043478258E-2</v>
      </c>
      <c r="J3600" s="188">
        <v>1</v>
      </c>
      <c r="K3600" s="190">
        <v>6325</v>
      </c>
      <c r="L3600" s="94"/>
      <c r="M3600" s="189" t="s">
        <v>143</v>
      </c>
      <c r="N3600" s="189" t="s">
        <v>143</v>
      </c>
      <c r="O3600" s="189">
        <v>0.35899999999999999</v>
      </c>
      <c r="P3600" s="189">
        <v>0.38300000000000001</v>
      </c>
      <c r="Q3600" s="189">
        <v>0.36499999999999999</v>
      </c>
      <c r="R3600" s="189">
        <v>0.38900000000000001</v>
      </c>
      <c r="S3600" s="189">
        <v>8.5000000000000006E-2</v>
      </c>
      <c r="T3600" s="189">
        <v>9.9000000000000005E-2</v>
      </c>
      <c r="U3600" s="189">
        <v>1.4E-2</v>
      </c>
      <c r="V3600" s="189">
        <v>2.1000000000000001E-2</v>
      </c>
      <c r="W3600" s="189">
        <v>8.2000000000000003E-2</v>
      </c>
      <c r="X3600" s="189">
        <v>9.6000000000000002E-2</v>
      </c>
      <c r="Y3600" s="189">
        <v>2E-3</v>
      </c>
      <c r="Z3600" s="189">
        <v>4.0000000000000001E-3</v>
      </c>
      <c r="AA3600" s="189">
        <v>4.7E-2</v>
      </c>
      <c r="AB3600" s="189">
        <v>5.8000000000000003E-2</v>
      </c>
    </row>
    <row r="3601" spans="1:28" x14ac:dyDescent="0.25">
      <c r="A3601" s="94" t="s">
        <v>5063</v>
      </c>
      <c r="B3601" s="189">
        <v>5.1588751256953259E-2</v>
      </c>
      <c r="C3601" s="189">
        <v>0.26727628115078544</v>
      </c>
      <c r="D3601" s="189">
        <v>0.27468806845358029</v>
      </c>
      <c r="E3601" s="189">
        <v>0.10204765688848047</v>
      </c>
      <c r="F3601" s="189">
        <v>2.8920281858822023E-2</v>
      </c>
      <c r="G3601" s="189">
        <v>0.22610094040817555</v>
      </c>
      <c r="H3601" s="189">
        <v>4.2821149203647142E-3</v>
      </c>
      <c r="I3601" s="189">
        <v>4.5095905062838247E-2</v>
      </c>
      <c r="J3601" s="188">
        <v>1</v>
      </c>
      <c r="K3601" s="190">
        <v>265523</v>
      </c>
      <c r="L3601" s="94"/>
      <c r="M3601" s="189">
        <v>5.0999999999999997E-2</v>
      </c>
      <c r="N3601" s="189">
        <v>5.1999999999999998E-2</v>
      </c>
      <c r="O3601" s="189">
        <v>0.26600000000000001</v>
      </c>
      <c r="P3601" s="189">
        <v>0.26900000000000002</v>
      </c>
      <c r="Q3601" s="189">
        <v>0.27300000000000002</v>
      </c>
      <c r="R3601" s="189">
        <v>0.27600000000000002</v>
      </c>
      <c r="S3601" s="189">
        <v>0.10100000000000001</v>
      </c>
      <c r="T3601" s="189">
        <v>0.10299999999999999</v>
      </c>
      <c r="U3601" s="189">
        <v>2.8000000000000001E-2</v>
      </c>
      <c r="V3601" s="189">
        <v>0.03</v>
      </c>
      <c r="W3601" s="189">
        <v>0.22500000000000001</v>
      </c>
      <c r="X3601" s="189">
        <v>0.22800000000000001</v>
      </c>
      <c r="Y3601" s="189">
        <v>4.0000000000000001E-3</v>
      </c>
      <c r="Z3601" s="189">
        <v>5.0000000000000001E-3</v>
      </c>
      <c r="AA3601" s="189">
        <v>4.3999999999999997E-2</v>
      </c>
      <c r="AB3601" s="189">
        <v>4.5999999999999999E-2</v>
      </c>
    </row>
    <row r="3602" spans="1:28" x14ac:dyDescent="0.25">
      <c r="A3602" s="94" t="s">
        <v>5064</v>
      </c>
      <c r="B3602" s="189" t="s">
        <v>143</v>
      </c>
      <c r="C3602" s="189">
        <v>0.30992196209587514</v>
      </c>
      <c r="D3602" s="189">
        <v>0.29241917502787068</v>
      </c>
      <c r="E3602" s="189">
        <v>0.1326644370122631</v>
      </c>
      <c r="F3602" s="189">
        <v>4.537346711259755E-2</v>
      </c>
      <c r="G3602" s="189">
        <v>0.1827201783723523</v>
      </c>
      <c r="H3602" s="189">
        <v>3.1215161649944261E-3</v>
      </c>
      <c r="I3602" s="189">
        <v>3.3779264214046825E-2</v>
      </c>
      <c r="J3602" s="188">
        <v>1</v>
      </c>
      <c r="K3602" s="190">
        <v>8970</v>
      </c>
      <c r="L3602" s="94"/>
      <c r="M3602" s="189" t="s">
        <v>143</v>
      </c>
      <c r="N3602" s="189" t="s">
        <v>143</v>
      </c>
      <c r="O3602" s="189">
        <v>0.3</v>
      </c>
      <c r="P3602" s="189">
        <v>0.32</v>
      </c>
      <c r="Q3602" s="189">
        <v>0.28299999999999997</v>
      </c>
      <c r="R3602" s="189">
        <v>0.30199999999999999</v>
      </c>
      <c r="S3602" s="189">
        <v>0.126</v>
      </c>
      <c r="T3602" s="189">
        <v>0.14000000000000001</v>
      </c>
      <c r="U3602" s="189">
        <v>4.1000000000000002E-2</v>
      </c>
      <c r="V3602" s="189">
        <v>0.05</v>
      </c>
      <c r="W3602" s="189">
        <v>0.17499999999999999</v>
      </c>
      <c r="X3602" s="189">
        <v>0.191</v>
      </c>
      <c r="Y3602" s="189">
        <v>2E-3</v>
      </c>
      <c r="Z3602" s="189">
        <v>5.0000000000000001E-3</v>
      </c>
      <c r="AA3602" s="189">
        <v>0.03</v>
      </c>
      <c r="AB3602" s="189">
        <v>3.7999999999999999E-2</v>
      </c>
    </row>
    <row r="3603" spans="1:28" x14ac:dyDescent="0.25">
      <c r="A3603" s="94" t="s">
        <v>5065</v>
      </c>
      <c r="B3603" s="189" t="s">
        <v>143</v>
      </c>
      <c r="C3603" s="189">
        <v>8.3622083622083621E-2</v>
      </c>
      <c r="D3603" s="189">
        <v>0.18456918456918456</v>
      </c>
      <c r="E3603" s="189">
        <v>7.3804573804573809E-2</v>
      </c>
      <c r="F3603" s="189">
        <v>1.6054516054516056E-2</v>
      </c>
      <c r="G3603" s="189">
        <v>0.57761607761607758</v>
      </c>
      <c r="H3603" s="189">
        <v>1.7094017094017096E-2</v>
      </c>
      <c r="I3603" s="189">
        <v>4.7239547239547243E-2</v>
      </c>
      <c r="J3603" s="188">
        <v>1</v>
      </c>
      <c r="K3603" s="190">
        <v>8658</v>
      </c>
      <c r="L3603" s="94"/>
      <c r="M3603" s="189" t="s">
        <v>143</v>
      </c>
      <c r="N3603" s="189" t="s">
        <v>143</v>
      </c>
      <c r="O3603" s="189">
        <v>7.8E-2</v>
      </c>
      <c r="P3603" s="189">
        <v>0.09</v>
      </c>
      <c r="Q3603" s="189">
        <v>0.17699999999999999</v>
      </c>
      <c r="R3603" s="189">
        <v>0.193</v>
      </c>
      <c r="S3603" s="189">
        <v>6.8000000000000005E-2</v>
      </c>
      <c r="T3603" s="189">
        <v>0.08</v>
      </c>
      <c r="U3603" s="189">
        <v>1.4E-2</v>
      </c>
      <c r="V3603" s="189">
        <v>1.9E-2</v>
      </c>
      <c r="W3603" s="189">
        <v>0.56699999999999995</v>
      </c>
      <c r="X3603" s="189">
        <v>0.58799999999999997</v>
      </c>
      <c r="Y3603" s="189">
        <v>1.4999999999999999E-2</v>
      </c>
      <c r="Z3603" s="189">
        <v>0.02</v>
      </c>
      <c r="AA3603" s="189">
        <v>4.2999999999999997E-2</v>
      </c>
      <c r="AB3603" s="189">
        <v>5.1999999999999998E-2</v>
      </c>
    </row>
    <row r="3604" spans="1:28" x14ac:dyDescent="0.25">
      <c r="A3604" s="94" t="s">
        <v>5066</v>
      </c>
      <c r="B3604" s="189">
        <v>2.6141306643017018E-2</v>
      </c>
      <c r="C3604" s="189">
        <v>8.0239874994721063E-4</v>
      </c>
      <c r="D3604" s="189">
        <v>0.67431057054774268</v>
      </c>
      <c r="E3604" s="189">
        <v>0.21740782972253897</v>
      </c>
      <c r="F3604" s="189">
        <v>3.2518265129439589E-2</v>
      </c>
      <c r="G3604" s="189">
        <v>8.0662190126272217E-3</v>
      </c>
      <c r="H3604" s="189">
        <v>4.223151315511635E-5</v>
      </c>
      <c r="I3604" s="189">
        <v>4.0711178681532158E-2</v>
      </c>
      <c r="J3604" s="188">
        <v>0.99999999999999989</v>
      </c>
      <c r="K3604" s="190">
        <v>23679</v>
      </c>
      <c r="L3604" s="94"/>
      <c r="M3604" s="189">
        <v>2.4E-2</v>
      </c>
      <c r="N3604" s="189">
        <v>2.8000000000000001E-2</v>
      </c>
      <c r="O3604" s="189">
        <v>1E-3</v>
      </c>
      <c r="P3604" s="189">
        <v>1E-3</v>
      </c>
      <c r="Q3604" s="189">
        <v>0.66800000000000004</v>
      </c>
      <c r="R3604" s="189">
        <v>0.68</v>
      </c>
      <c r="S3604" s="189">
        <v>0.21199999999999999</v>
      </c>
      <c r="T3604" s="189">
        <v>0.223</v>
      </c>
      <c r="U3604" s="189">
        <v>0.03</v>
      </c>
      <c r="V3604" s="189">
        <v>3.5000000000000003E-2</v>
      </c>
      <c r="W3604" s="189">
        <v>7.0000000000000001E-3</v>
      </c>
      <c r="X3604" s="189">
        <v>8.9999999999999993E-3</v>
      </c>
      <c r="Y3604" s="189">
        <v>0</v>
      </c>
      <c r="Z3604" s="189">
        <v>0</v>
      </c>
      <c r="AA3604" s="189">
        <v>3.7999999999999999E-2</v>
      </c>
      <c r="AB3604" s="189">
        <v>4.2999999999999997E-2</v>
      </c>
    </row>
    <row r="3605" spans="1:28" x14ac:dyDescent="0.25">
      <c r="A3605" s="94" t="s">
        <v>5067</v>
      </c>
      <c r="B3605" s="189">
        <v>4.9092459495675478E-2</v>
      </c>
      <c r="C3605" s="189">
        <v>0.26921671336338165</v>
      </c>
      <c r="D3605" s="189">
        <v>0.25289316603727618</v>
      </c>
      <c r="E3605" s="189">
        <v>8.843951760263126E-2</v>
      </c>
      <c r="F3605" s="189">
        <v>5.0584724083323179E-2</v>
      </c>
      <c r="G3605" s="189">
        <v>0.24783773906687781</v>
      </c>
      <c r="H3605" s="189">
        <v>4.4463393836033623E-3</v>
      </c>
      <c r="I3605" s="189">
        <v>3.748934096723109E-2</v>
      </c>
      <c r="J3605" s="188">
        <v>1</v>
      </c>
      <c r="K3605" s="190">
        <v>32836</v>
      </c>
      <c r="L3605" s="94"/>
      <c r="M3605" s="189">
        <v>4.7E-2</v>
      </c>
      <c r="N3605" s="189">
        <v>5.0999999999999997E-2</v>
      </c>
      <c r="O3605" s="189">
        <v>0.26400000000000001</v>
      </c>
      <c r="P3605" s="189">
        <v>0.27400000000000002</v>
      </c>
      <c r="Q3605" s="189">
        <v>0.248</v>
      </c>
      <c r="R3605" s="189">
        <v>0.25800000000000001</v>
      </c>
      <c r="S3605" s="189">
        <v>8.5000000000000006E-2</v>
      </c>
      <c r="T3605" s="189">
        <v>9.1999999999999998E-2</v>
      </c>
      <c r="U3605" s="189">
        <v>4.8000000000000001E-2</v>
      </c>
      <c r="V3605" s="189">
        <v>5.2999999999999999E-2</v>
      </c>
      <c r="W3605" s="189">
        <v>0.24299999999999999</v>
      </c>
      <c r="X3605" s="189">
        <v>0.253</v>
      </c>
      <c r="Y3605" s="189">
        <v>4.0000000000000001E-3</v>
      </c>
      <c r="Z3605" s="189">
        <v>5.0000000000000001E-3</v>
      </c>
      <c r="AA3605" s="189">
        <v>3.5000000000000003E-2</v>
      </c>
      <c r="AB3605" s="189">
        <v>0.04</v>
      </c>
    </row>
    <row r="3606" spans="1:28" x14ac:dyDescent="0.25">
      <c r="A3606" s="94" t="s">
        <v>5068</v>
      </c>
      <c r="B3606" s="189">
        <v>0.28365502676685822</v>
      </c>
      <c r="C3606" s="189">
        <v>0.42073080889936643</v>
      </c>
      <c r="D3606" s="189">
        <v>0.15576346937773194</v>
      </c>
      <c r="E3606" s="189">
        <v>3.7620941996954961E-2</v>
      </c>
      <c r="F3606" s="189">
        <v>2.2837778105201118E-3</v>
      </c>
      <c r="G3606" s="189">
        <v>4.6289474976671088E-2</v>
      </c>
      <c r="H3606" s="189">
        <v>3.0695938313442367E-3</v>
      </c>
      <c r="I3606" s="189">
        <v>5.0586906340553017E-2</v>
      </c>
      <c r="J3606" s="188">
        <v>1</v>
      </c>
      <c r="K3606" s="190">
        <v>40722</v>
      </c>
      <c r="L3606" s="94"/>
      <c r="M3606" s="189">
        <v>0.27900000000000003</v>
      </c>
      <c r="N3606" s="189">
        <v>0.28799999999999998</v>
      </c>
      <c r="O3606" s="189">
        <v>0.41599999999999998</v>
      </c>
      <c r="P3606" s="189">
        <v>0.42599999999999999</v>
      </c>
      <c r="Q3606" s="189">
        <v>0.152</v>
      </c>
      <c r="R3606" s="189">
        <v>0.159</v>
      </c>
      <c r="S3606" s="189">
        <v>3.5999999999999997E-2</v>
      </c>
      <c r="T3606" s="189">
        <v>0.04</v>
      </c>
      <c r="U3606" s="189">
        <v>2E-3</v>
      </c>
      <c r="V3606" s="189">
        <v>3.0000000000000001E-3</v>
      </c>
      <c r="W3606" s="189">
        <v>4.3999999999999997E-2</v>
      </c>
      <c r="X3606" s="189">
        <v>4.8000000000000001E-2</v>
      </c>
      <c r="Y3606" s="189">
        <v>3.0000000000000001E-3</v>
      </c>
      <c r="Z3606" s="189">
        <v>4.0000000000000001E-3</v>
      </c>
      <c r="AA3606" s="189">
        <v>4.9000000000000002E-2</v>
      </c>
      <c r="AB3606" s="189">
        <v>5.2999999999999999E-2</v>
      </c>
    </row>
    <row r="3607" spans="1:28" x14ac:dyDescent="0.25">
      <c r="A3607" s="94" t="s">
        <v>5069</v>
      </c>
      <c r="B3607" s="189" t="s">
        <v>143</v>
      </c>
      <c r="C3607" s="189">
        <v>0.2057185854025583</v>
      </c>
      <c r="D3607" s="189">
        <v>0.3077501881113619</v>
      </c>
      <c r="E3607" s="189">
        <v>0.16553799849510911</v>
      </c>
      <c r="F3607" s="189">
        <v>2.4529721595184351E-2</v>
      </c>
      <c r="G3607" s="189">
        <v>0.25658389766741913</v>
      </c>
      <c r="H3607" s="189">
        <v>5.4176072234762979E-3</v>
      </c>
      <c r="I3607" s="189">
        <v>3.4462001504890892E-2</v>
      </c>
      <c r="J3607" s="188">
        <v>0.99999999999999989</v>
      </c>
      <c r="K3607" s="190">
        <v>6645</v>
      </c>
      <c r="L3607" s="94"/>
      <c r="M3607" s="189" t="s">
        <v>143</v>
      </c>
      <c r="N3607" s="189" t="s">
        <v>143</v>
      </c>
      <c r="O3607" s="189">
        <v>0.19600000000000001</v>
      </c>
      <c r="P3607" s="189">
        <v>0.216</v>
      </c>
      <c r="Q3607" s="189">
        <v>0.29699999999999999</v>
      </c>
      <c r="R3607" s="189">
        <v>0.31900000000000001</v>
      </c>
      <c r="S3607" s="189">
        <v>0.157</v>
      </c>
      <c r="T3607" s="189">
        <v>0.17499999999999999</v>
      </c>
      <c r="U3607" s="189">
        <v>2.1000000000000001E-2</v>
      </c>
      <c r="V3607" s="189">
        <v>2.9000000000000001E-2</v>
      </c>
      <c r="W3607" s="189">
        <v>0.246</v>
      </c>
      <c r="X3607" s="189">
        <v>0.26700000000000002</v>
      </c>
      <c r="Y3607" s="189">
        <v>4.0000000000000001E-3</v>
      </c>
      <c r="Z3607" s="189">
        <v>7.0000000000000001E-3</v>
      </c>
      <c r="AA3607" s="189">
        <v>0.03</v>
      </c>
      <c r="AB3607" s="189">
        <v>3.9E-2</v>
      </c>
    </row>
    <row r="3608" spans="1:28" x14ac:dyDescent="0.25">
      <c r="A3608" s="94" t="s">
        <v>5070</v>
      </c>
      <c r="B3608" s="189" t="s">
        <v>143</v>
      </c>
      <c r="C3608" s="189">
        <v>0.24569708658426112</v>
      </c>
      <c r="D3608" s="189">
        <v>0.21618304549837819</v>
      </c>
      <c r="E3608" s="189">
        <v>0.10552000233774583</v>
      </c>
      <c r="F3608" s="189">
        <v>1.9227959440109875E-2</v>
      </c>
      <c r="G3608" s="189">
        <v>0.37780894772215889</v>
      </c>
      <c r="H3608" s="189">
        <v>5.8443645714619675E-3</v>
      </c>
      <c r="I3608" s="189">
        <v>2.9718593845884107E-2</v>
      </c>
      <c r="J3608" s="188">
        <v>1</v>
      </c>
      <c r="K3608" s="190">
        <v>34221</v>
      </c>
      <c r="L3608" s="94"/>
      <c r="M3608" s="189" t="s">
        <v>143</v>
      </c>
      <c r="N3608" s="189" t="s">
        <v>143</v>
      </c>
      <c r="O3608" s="189">
        <v>0.24099999999999999</v>
      </c>
      <c r="P3608" s="189">
        <v>0.25</v>
      </c>
      <c r="Q3608" s="189">
        <v>0.21199999999999999</v>
      </c>
      <c r="R3608" s="189">
        <v>0.221</v>
      </c>
      <c r="S3608" s="189">
        <v>0.10199999999999999</v>
      </c>
      <c r="T3608" s="189">
        <v>0.109</v>
      </c>
      <c r="U3608" s="189">
        <v>1.7999999999999999E-2</v>
      </c>
      <c r="V3608" s="189">
        <v>2.1000000000000001E-2</v>
      </c>
      <c r="W3608" s="189">
        <v>0.373</v>
      </c>
      <c r="X3608" s="189">
        <v>0.38300000000000001</v>
      </c>
      <c r="Y3608" s="189">
        <v>5.0000000000000001E-3</v>
      </c>
      <c r="Z3608" s="189">
        <v>7.0000000000000001E-3</v>
      </c>
      <c r="AA3608" s="189">
        <v>2.8000000000000001E-2</v>
      </c>
      <c r="AB3608" s="189">
        <v>3.2000000000000001E-2</v>
      </c>
    </row>
    <row r="3609" spans="1:28" x14ac:dyDescent="0.25">
      <c r="A3609" s="94" t="s">
        <v>5071</v>
      </c>
      <c r="B3609" s="189" t="s">
        <v>143</v>
      </c>
      <c r="C3609" s="189">
        <v>0.42871346192085902</v>
      </c>
      <c r="D3609" s="189">
        <v>0.35822231059852855</v>
      </c>
      <c r="E3609" s="189">
        <v>7.29767349373633E-2</v>
      </c>
      <c r="F3609" s="189">
        <v>9.3457943925233638E-3</v>
      </c>
      <c r="G3609" s="189">
        <v>2.4358719427321537E-2</v>
      </c>
      <c r="H3609" s="189">
        <v>6.9596341220918667E-4</v>
      </c>
      <c r="I3609" s="189">
        <v>0.10568701531119506</v>
      </c>
      <c r="J3609" s="188">
        <v>1</v>
      </c>
      <c r="K3609" s="190">
        <v>10058</v>
      </c>
      <c r="L3609" s="94"/>
      <c r="M3609" s="189" t="s">
        <v>143</v>
      </c>
      <c r="N3609" s="189" t="s">
        <v>143</v>
      </c>
      <c r="O3609" s="189">
        <v>0.41899999999999998</v>
      </c>
      <c r="P3609" s="189">
        <v>0.438</v>
      </c>
      <c r="Q3609" s="189">
        <v>0.34899999999999998</v>
      </c>
      <c r="R3609" s="189">
        <v>0.36799999999999999</v>
      </c>
      <c r="S3609" s="189">
        <v>6.8000000000000005E-2</v>
      </c>
      <c r="T3609" s="189">
        <v>7.8E-2</v>
      </c>
      <c r="U3609" s="189">
        <v>8.0000000000000002E-3</v>
      </c>
      <c r="V3609" s="189">
        <v>1.0999999999999999E-2</v>
      </c>
      <c r="W3609" s="189">
        <v>2.1999999999999999E-2</v>
      </c>
      <c r="X3609" s="189">
        <v>2.8000000000000001E-2</v>
      </c>
      <c r="Y3609" s="189">
        <v>0</v>
      </c>
      <c r="Z3609" s="189">
        <v>1E-3</v>
      </c>
      <c r="AA3609" s="189">
        <v>0.1</v>
      </c>
      <c r="AB3609" s="189">
        <v>0.112</v>
      </c>
    </row>
    <row r="3610" spans="1:28" x14ac:dyDescent="0.25">
      <c r="A3610" s="94" t="s">
        <v>5072</v>
      </c>
      <c r="B3610" s="189" t="s">
        <v>143</v>
      </c>
      <c r="C3610" s="189">
        <v>0.1803639272145571</v>
      </c>
      <c r="D3610" s="189">
        <v>0.34863027394521096</v>
      </c>
      <c r="E3610" s="189">
        <v>0.12657468506298741</v>
      </c>
      <c r="F3610" s="189">
        <v>2.4895020995800841E-2</v>
      </c>
      <c r="G3610" s="189">
        <v>0.26364727054589082</v>
      </c>
      <c r="H3610" s="189">
        <v>2.1995600879824036E-3</v>
      </c>
      <c r="I3610" s="189">
        <v>5.3689262147570485E-2</v>
      </c>
      <c r="J3610" s="188">
        <v>1</v>
      </c>
      <c r="K3610" s="190">
        <v>10002</v>
      </c>
      <c r="L3610" s="94"/>
      <c r="M3610" s="189" t="s">
        <v>143</v>
      </c>
      <c r="N3610" s="189" t="s">
        <v>143</v>
      </c>
      <c r="O3610" s="189">
        <v>0.17299999999999999</v>
      </c>
      <c r="P3610" s="189">
        <v>0.188</v>
      </c>
      <c r="Q3610" s="189">
        <v>0.33900000000000002</v>
      </c>
      <c r="R3610" s="189">
        <v>0.35799999999999998</v>
      </c>
      <c r="S3610" s="189">
        <v>0.12</v>
      </c>
      <c r="T3610" s="189">
        <v>0.13300000000000001</v>
      </c>
      <c r="U3610" s="189">
        <v>2.1999999999999999E-2</v>
      </c>
      <c r="V3610" s="189">
        <v>2.8000000000000001E-2</v>
      </c>
      <c r="W3610" s="189">
        <v>0.255</v>
      </c>
      <c r="X3610" s="189">
        <v>0.27200000000000002</v>
      </c>
      <c r="Y3610" s="189">
        <v>1E-3</v>
      </c>
      <c r="Z3610" s="189">
        <v>3.0000000000000001E-3</v>
      </c>
      <c r="AA3610" s="189">
        <v>4.9000000000000002E-2</v>
      </c>
      <c r="AB3610" s="189">
        <v>5.8000000000000003E-2</v>
      </c>
    </row>
    <row r="3611" spans="1:28" x14ac:dyDescent="0.25">
      <c r="A3611" s="94" t="s">
        <v>5073</v>
      </c>
      <c r="B3611" s="189" t="s">
        <v>143</v>
      </c>
      <c r="C3611" s="189">
        <v>0.34744525547445254</v>
      </c>
      <c r="D3611" s="189">
        <v>0.20861313868613138</v>
      </c>
      <c r="E3611" s="189">
        <v>8.6715328467153283E-2</v>
      </c>
      <c r="F3611" s="189">
        <v>0.1143065693430657</v>
      </c>
      <c r="G3611" s="189">
        <v>0.20437956204379562</v>
      </c>
      <c r="H3611" s="189">
        <v>2.9197080291970801E-3</v>
      </c>
      <c r="I3611" s="189">
        <v>3.5620437956204377E-2</v>
      </c>
      <c r="J3611" s="188">
        <v>0.99999999999999989</v>
      </c>
      <c r="K3611" s="190">
        <v>6850</v>
      </c>
      <c r="L3611" s="94"/>
      <c r="M3611" s="189" t="s">
        <v>143</v>
      </c>
      <c r="N3611" s="189" t="s">
        <v>143</v>
      </c>
      <c r="O3611" s="189">
        <v>0.33600000000000002</v>
      </c>
      <c r="P3611" s="189">
        <v>0.35899999999999999</v>
      </c>
      <c r="Q3611" s="189">
        <v>0.19900000000000001</v>
      </c>
      <c r="R3611" s="189">
        <v>0.218</v>
      </c>
      <c r="S3611" s="189">
        <v>0.08</v>
      </c>
      <c r="T3611" s="189">
        <v>9.4E-2</v>
      </c>
      <c r="U3611" s="189">
        <v>0.107</v>
      </c>
      <c r="V3611" s="189">
        <v>0.122</v>
      </c>
      <c r="W3611" s="189">
        <v>0.19500000000000001</v>
      </c>
      <c r="X3611" s="189">
        <v>0.214</v>
      </c>
      <c r="Y3611" s="189">
        <v>2E-3</v>
      </c>
      <c r="Z3611" s="189">
        <v>5.0000000000000001E-3</v>
      </c>
      <c r="AA3611" s="189">
        <v>3.1E-2</v>
      </c>
      <c r="AB3611" s="189">
        <v>0.04</v>
      </c>
    </row>
    <row r="3612" spans="1:28" x14ac:dyDescent="0.25">
      <c r="A3612" s="94" t="s">
        <v>5074</v>
      </c>
      <c r="B3612" s="189" t="s">
        <v>143</v>
      </c>
      <c r="C3612" s="189">
        <v>0.12192723697148476</v>
      </c>
      <c r="D3612" s="189">
        <v>0.19890434049726086</v>
      </c>
      <c r="E3612" s="189">
        <v>0.11139204944514679</v>
      </c>
      <c r="F3612" s="189">
        <v>3.3010254249192302E-2</v>
      </c>
      <c r="G3612" s="189">
        <v>0.48504003371260007</v>
      </c>
      <c r="H3612" s="189">
        <v>9.2709650231774122E-3</v>
      </c>
      <c r="I3612" s="189">
        <v>4.0455120101137804E-2</v>
      </c>
      <c r="J3612" s="188">
        <v>1</v>
      </c>
      <c r="K3612" s="190">
        <v>7119</v>
      </c>
      <c r="L3612" s="94"/>
      <c r="M3612" s="189" t="s">
        <v>143</v>
      </c>
      <c r="N3612" s="189" t="s">
        <v>143</v>
      </c>
      <c r="O3612" s="189">
        <v>0.115</v>
      </c>
      <c r="P3612" s="189">
        <v>0.13</v>
      </c>
      <c r="Q3612" s="189">
        <v>0.19</v>
      </c>
      <c r="R3612" s="189">
        <v>0.20799999999999999</v>
      </c>
      <c r="S3612" s="189">
        <v>0.104</v>
      </c>
      <c r="T3612" s="189">
        <v>0.11899999999999999</v>
      </c>
      <c r="U3612" s="189">
        <v>2.9000000000000001E-2</v>
      </c>
      <c r="V3612" s="189">
        <v>3.6999999999999998E-2</v>
      </c>
      <c r="W3612" s="189">
        <v>0.47299999999999998</v>
      </c>
      <c r="X3612" s="189">
        <v>0.497</v>
      </c>
      <c r="Y3612" s="189">
        <v>7.0000000000000001E-3</v>
      </c>
      <c r="Z3612" s="189">
        <v>1.2E-2</v>
      </c>
      <c r="AA3612" s="189">
        <v>3.5999999999999997E-2</v>
      </c>
      <c r="AB3612" s="189">
        <v>4.4999999999999998E-2</v>
      </c>
    </row>
    <row r="3613" spans="1:28" x14ac:dyDescent="0.25">
      <c r="A3613" s="94" t="s">
        <v>5075</v>
      </c>
      <c r="B3613" s="189" t="s">
        <v>143</v>
      </c>
      <c r="C3613" s="189">
        <v>0.2781316348195329</v>
      </c>
      <c r="D3613" s="189">
        <v>0.42802547770700639</v>
      </c>
      <c r="E3613" s="189">
        <v>0.11525629360024264</v>
      </c>
      <c r="F3613" s="189">
        <v>2.9572338489535943E-2</v>
      </c>
      <c r="G3613" s="189">
        <v>9.4237185319987871E-2</v>
      </c>
      <c r="H3613" s="189">
        <v>2.4264482863208979E-3</v>
      </c>
      <c r="I3613" s="189">
        <v>5.2350621777373367E-2</v>
      </c>
      <c r="J3613" s="188">
        <v>1</v>
      </c>
      <c r="K3613" s="190">
        <v>32970</v>
      </c>
      <c r="L3613" s="94"/>
      <c r="M3613" s="189" t="s">
        <v>143</v>
      </c>
      <c r="N3613" s="189" t="s">
        <v>143</v>
      </c>
      <c r="O3613" s="189">
        <v>0.27300000000000002</v>
      </c>
      <c r="P3613" s="189">
        <v>0.28299999999999997</v>
      </c>
      <c r="Q3613" s="189">
        <v>0.42299999999999999</v>
      </c>
      <c r="R3613" s="189">
        <v>0.433</v>
      </c>
      <c r="S3613" s="189">
        <v>0.112</v>
      </c>
      <c r="T3613" s="189">
        <v>0.11899999999999999</v>
      </c>
      <c r="U3613" s="189">
        <v>2.8000000000000001E-2</v>
      </c>
      <c r="V3613" s="189">
        <v>3.1E-2</v>
      </c>
      <c r="W3613" s="189">
        <v>9.0999999999999998E-2</v>
      </c>
      <c r="X3613" s="189">
        <v>9.7000000000000003E-2</v>
      </c>
      <c r="Y3613" s="189">
        <v>2E-3</v>
      </c>
      <c r="Z3613" s="189">
        <v>3.0000000000000001E-3</v>
      </c>
      <c r="AA3613" s="189">
        <v>0.05</v>
      </c>
      <c r="AB3613" s="189">
        <v>5.5E-2</v>
      </c>
    </row>
    <row r="3614" spans="1:28" x14ac:dyDescent="0.25">
      <c r="A3614" s="94" t="s">
        <v>5076</v>
      </c>
      <c r="B3614" s="189" t="s">
        <v>143</v>
      </c>
      <c r="C3614" s="189">
        <v>0.39629005059021921</v>
      </c>
      <c r="D3614" s="189">
        <v>0.38095968112831519</v>
      </c>
      <c r="E3614" s="189">
        <v>8.3857120956615058E-2</v>
      </c>
      <c r="F3614" s="189">
        <v>1.1957688180285145E-2</v>
      </c>
      <c r="G3614" s="189">
        <v>7.8798099034186719E-2</v>
      </c>
      <c r="H3614" s="189">
        <v>3.6792886708569678E-3</v>
      </c>
      <c r="I3614" s="189">
        <v>4.4458071439521692E-2</v>
      </c>
      <c r="J3614" s="188">
        <v>1</v>
      </c>
      <c r="K3614" s="190">
        <v>6523</v>
      </c>
      <c r="L3614" s="94"/>
      <c r="M3614" s="189" t="s">
        <v>143</v>
      </c>
      <c r="N3614" s="189" t="s">
        <v>143</v>
      </c>
      <c r="O3614" s="189">
        <v>0.38400000000000001</v>
      </c>
      <c r="P3614" s="189">
        <v>0.40799999999999997</v>
      </c>
      <c r="Q3614" s="189">
        <v>0.36899999999999999</v>
      </c>
      <c r="R3614" s="189">
        <v>0.39300000000000002</v>
      </c>
      <c r="S3614" s="189">
        <v>7.6999999999999999E-2</v>
      </c>
      <c r="T3614" s="189">
        <v>9.0999999999999998E-2</v>
      </c>
      <c r="U3614" s="189">
        <v>0.01</v>
      </c>
      <c r="V3614" s="189">
        <v>1.4999999999999999E-2</v>
      </c>
      <c r="W3614" s="189">
        <v>7.2999999999999995E-2</v>
      </c>
      <c r="X3614" s="189">
        <v>8.5999999999999993E-2</v>
      </c>
      <c r="Y3614" s="189">
        <v>2E-3</v>
      </c>
      <c r="Z3614" s="189">
        <v>5.0000000000000001E-3</v>
      </c>
      <c r="AA3614" s="189">
        <v>0.04</v>
      </c>
      <c r="AB3614" s="189">
        <v>0.05</v>
      </c>
    </row>
    <row r="3615" spans="1:28" x14ac:dyDescent="0.25">
      <c r="A3615" s="94" t="s">
        <v>5077</v>
      </c>
      <c r="B3615" s="189">
        <v>5.248830159804585E-2</v>
      </c>
      <c r="C3615" s="189">
        <v>0.28035330645398626</v>
      </c>
      <c r="D3615" s="189">
        <v>0.27480944112540101</v>
      </c>
      <c r="E3615" s="189">
        <v>0.10272153388857824</v>
      </c>
      <c r="F3615" s="189">
        <v>2.4088407545837135E-2</v>
      </c>
      <c r="G3615" s="189">
        <v>0.22250875540775183</v>
      </c>
      <c r="H3615" s="189">
        <v>3.8001412637217106E-3</v>
      </c>
      <c r="I3615" s="189">
        <v>3.9230112716677951E-2</v>
      </c>
      <c r="J3615" s="188">
        <v>1.0000000000000002</v>
      </c>
      <c r="K3615" s="190">
        <v>271832</v>
      </c>
      <c r="L3615" s="94"/>
      <c r="M3615" s="189">
        <v>5.1999999999999998E-2</v>
      </c>
      <c r="N3615" s="189">
        <v>5.2999999999999999E-2</v>
      </c>
      <c r="O3615" s="189">
        <v>0.27900000000000003</v>
      </c>
      <c r="P3615" s="189">
        <v>0.28199999999999997</v>
      </c>
      <c r="Q3615" s="189">
        <v>0.27300000000000002</v>
      </c>
      <c r="R3615" s="189">
        <v>0.27600000000000002</v>
      </c>
      <c r="S3615" s="189">
        <v>0.10199999999999999</v>
      </c>
      <c r="T3615" s="189">
        <v>0.104</v>
      </c>
      <c r="U3615" s="189">
        <v>2.4E-2</v>
      </c>
      <c r="V3615" s="189">
        <v>2.5000000000000001E-2</v>
      </c>
      <c r="W3615" s="189">
        <v>0.221</v>
      </c>
      <c r="X3615" s="189">
        <v>0.224</v>
      </c>
      <c r="Y3615" s="189">
        <v>4.0000000000000001E-3</v>
      </c>
      <c r="Z3615" s="189">
        <v>4.0000000000000001E-3</v>
      </c>
      <c r="AA3615" s="189">
        <v>3.9E-2</v>
      </c>
      <c r="AB3615" s="189">
        <v>0.04</v>
      </c>
    </row>
    <row r="3616" spans="1:28" x14ac:dyDescent="0.25">
      <c r="A3616" s="94" t="s">
        <v>5078</v>
      </c>
      <c r="B3616" s="189" t="s">
        <v>143</v>
      </c>
      <c r="C3616" s="189">
        <v>0.32620922384701911</v>
      </c>
      <c r="D3616" s="189">
        <v>0.28987626546681666</v>
      </c>
      <c r="E3616" s="189">
        <v>0.13655793025871765</v>
      </c>
      <c r="F3616" s="189">
        <v>3.6220472440944881E-2</v>
      </c>
      <c r="G3616" s="189">
        <v>0.18053993250843645</v>
      </c>
      <c r="H3616" s="189">
        <v>3.7120359955005624E-3</v>
      </c>
      <c r="I3616" s="189">
        <v>2.6884139482564681E-2</v>
      </c>
      <c r="J3616" s="188">
        <v>0.99999999999999989</v>
      </c>
      <c r="K3616" s="190">
        <v>8890</v>
      </c>
      <c r="L3616" s="94"/>
      <c r="M3616" s="189" t="s">
        <v>143</v>
      </c>
      <c r="N3616" s="189" t="s">
        <v>143</v>
      </c>
      <c r="O3616" s="189">
        <v>0.317</v>
      </c>
      <c r="P3616" s="189">
        <v>0.33600000000000002</v>
      </c>
      <c r="Q3616" s="189">
        <v>0.28100000000000003</v>
      </c>
      <c r="R3616" s="189">
        <v>0.29899999999999999</v>
      </c>
      <c r="S3616" s="189">
        <v>0.13</v>
      </c>
      <c r="T3616" s="189">
        <v>0.14399999999999999</v>
      </c>
      <c r="U3616" s="189">
        <v>3.3000000000000002E-2</v>
      </c>
      <c r="V3616" s="189">
        <v>0.04</v>
      </c>
      <c r="W3616" s="189">
        <v>0.17299999999999999</v>
      </c>
      <c r="X3616" s="189">
        <v>0.189</v>
      </c>
      <c r="Y3616" s="189">
        <v>3.0000000000000001E-3</v>
      </c>
      <c r="Z3616" s="189">
        <v>5.0000000000000001E-3</v>
      </c>
      <c r="AA3616" s="189">
        <v>2.4E-2</v>
      </c>
      <c r="AB3616" s="189">
        <v>0.03</v>
      </c>
    </row>
    <row r="3617" spans="1:28" x14ac:dyDescent="0.25">
      <c r="A3617" s="94" t="s">
        <v>5079</v>
      </c>
      <c r="B3617" s="189" t="s">
        <v>143</v>
      </c>
      <c r="C3617" s="189">
        <v>9.2290721902193895E-2</v>
      </c>
      <c r="D3617" s="189">
        <v>0.20345630591984312</v>
      </c>
      <c r="E3617" s="189">
        <v>8.0156881970829763E-2</v>
      </c>
      <c r="F3617" s="189">
        <v>1.4217428606446869E-2</v>
      </c>
      <c r="G3617" s="189">
        <v>0.55092535849981616</v>
      </c>
      <c r="H3617" s="189">
        <v>1.6668709400661844E-2</v>
      </c>
      <c r="I3617" s="189">
        <v>4.2284593700208359E-2</v>
      </c>
      <c r="J3617" s="188">
        <v>1</v>
      </c>
      <c r="K3617" s="190">
        <v>8159</v>
      </c>
      <c r="L3617" s="94"/>
      <c r="M3617" s="189" t="s">
        <v>143</v>
      </c>
      <c r="N3617" s="189" t="s">
        <v>143</v>
      </c>
      <c r="O3617" s="189">
        <v>8.5999999999999993E-2</v>
      </c>
      <c r="P3617" s="189">
        <v>9.9000000000000005E-2</v>
      </c>
      <c r="Q3617" s="189">
        <v>0.19500000000000001</v>
      </c>
      <c r="R3617" s="189">
        <v>0.21199999999999999</v>
      </c>
      <c r="S3617" s="189">
        <v>7.3999999999999996E-2</v>
      </c>
      <c r="T3617" s="189">
        <v>8.5999999999999993E-2</v>
      </c>
      <c r="U3617" s="189">
        <v>1.2E-2</v>
      </c>
      <c r="V3617" s="189">
        <v>1.7000000000000001E-2</v>
      </c>
      <c r="W3617" s="189">
        <v>0.54</v>
      </c>
      <c r="X3617" s="189">
        <v>0.56200000000000006</v>
      </c>
      <c r="Y3617" s="189">
        <v>1.4E-2</v>
      </c>
      <c r="Z3617" s="189">
        <v>0.02</v>
      </c>
      <c r="AA3617" s="189">
        <v>3.7999999999999999E-2</v>
      </c>
      <c r="AB3617" s="189">
        <v>4.7E-2</v>
      </c>
    </row>
    <row r="3618" spans="1:28" x14ac:dyDescent="0.25">
      <c r="A3618" s="94" t="s">
        <v>5080</v>
      </c>
      <c r="B3618" s="189">
        <v>0.11496331684012967</v>
      </c>
      <c r="C3618" s="189">
        <v>1.262583176932264E-3</v>
      </c>
      <c r="D3618" s="189">
        <v>0.59440368537792188</v>
      </c>
      <c r="E3618" s="189">
        <v>0.20320764374680089</v>
      </c>
      <c r="F3618" s="189">
        <v>3.692202695785702E-2</v>
      </c>
      <c r="G3618" s="189">
        <v>7.7802422794744927E-3</v>
      </c>
      <c r="H3618" s="189" t="s">
        <v>143</v>
      </c>
      <c r="I3618" s="189">
        <v>4.1460501620883806E-2</v>
      </c>
      <c r="J3618" s="188">
        <v>1</v>
      </c>
      <c r="K3618" s="190">
        <v>29305</v>
      </c>
      <c r="L3618" s="94"/>
      <c r="M3618" s="189">
        <v>0.111</v>
      </c>
      <c r="N3618" s="189">
        <v>0.11899999999999999</v>
      </c>
      <c r="O3618" s="189">
        <v>1E-3</v>
      </c>
      <c r="P3618" s="189">
        <v>2E-3</v>
      </c>
      <c r="Q3618" s="189">
        <v>0.58899999999999997</v>
      </c>
      <c r="R3618" s="189">
        <v>0.6</v>
      </c>
      <c r="S3618" s="189">
        <v>0.19900000000000001</v>
      </c>
      <c r="T3618" s="189">
        <v>0.20799999999999999</v>
      </c>
      <c r="U3618" s="189">
        <v>3.5000000000000003E-2</v>
      </c>
      <c r="V3618" s="189">
        <v>3.9E-2</v>
      </c>
      <c r="W3618" s="189">
        <v>7.0000000000000001E-3</v>
      </c>
      <c r="X3618" s="189">
        <v>8.9999999999999993E-3</v>
      </c>
      <c r="Y3618" s="189" t="s">
        <v>143</v>
      </c>
      <c r="Z3618" s="189" t="s">
        <v>143</v>
      </c>
      <c r="AA3618" s="189">
        <v>3.9E-2</v>
      </c>
      <c r="AB3618" s="189">
        <v>4.3999999999999997E-2</v>
      </c>
    </row>
    <row r="3619" spans="1:28" x14ac:dyDescent="0.25">
      <c r="A3619" s="94" t="s">
        <v>5081</v>
      </c>
      <c r="B3619" s="189">
        <v>6.9988315306947893E-2</v>
      </c>
      <c r="C3619" s="189">
        <v>0.26377445546334299</v>
      </c>
      <c r="D3619" s="189">
        <v>0.25832159870569554</v>
      </c>
      <c r="E3619" s="189">
        <v>8.8983431704467153E-2</v>
      </c>
      <c r="F3619" s="189">
        <v>4.2574227761632263E-2</v>
      </c>
      <c r="G3619" s="189">
        <v>0.24205291068700002</v>
      </c>
      <c r="H3619" s="189">
        <v>3.9548191868652065E-3</v>
      </c>
      <c r="I3619" s="189">
        <v>3.0350241184048898E-2</v>
      </c>
      <c r="J3619" s="188">
        <v>1</v>
      </c>
      <c r="K3619" s="190">
        <v>33377</v>
      </c>
      <c r="L3619" s="94"/>
      <c r="M3619" s="189">
        <v>6.7000000000000004E-2</v>
      </c>
      <c r="N3619" s="189">
        <v>7.2999999999999995E-2</v>
      </c>
      <c r="O3619" s="189">
        <v>0.25900000000000001</v>
      </c>
      <c r="P3619" s="189">
        <v>0.26900000000000002</v>
      </c>
      <c r="Q3619" s="189">
        <v>0.254</v>
      </c>
      <c r="R3619" s="189">
        <v>0.26300000000000001</v>
      </c>
      <c r="S3619" s="189">
        <v>8.5999999999999993E-2</v>
      </c>
      <c r="T3619" s="189">
        <v>9.1999999999999998E-2</v>
      </c>
      <c r="U3619" s="189">
        <v>0.04</v>
      </c>
      <c r="V3619" s="189">
        <v>4.4999999999999998E-2</v>
      </c>
      <c r="W3619" s="189">
        <v>0.23699999999999999</v>
      </c>
      <c r="X3619" s="189">
        <v>0.247</v>
      </c>
      <c r="Y3619" s="189">
        <v>3.0000000000000001E-3</v>
      </c>
      <c r="Z3619" s="189">
        <v>5.0000000000000001E-3</v>
      </c>
      <c r="AA3619" s="189">
        <v>2.9000000000000001E-2</v>
      </c>
      <c r="AB3619" s="189">
        <v>3.2000000000000001E-2</v>
      </c>
    </row>
    <row r="3620" spans="1:28" x14ac:dyDescent="0.25">
      <c r="A3620" s="94" t="s">
        <v>5082</v>
      </c>
      <c r="B3620" s="189">
        <v>0.27429231942155874</v>
      </c>
      <c r="C3620" s="189">
        <v>0.47067214283957598</v>
      </c>
      <c r="D3620" s="189">
        <v>0.12978037923317184</v>
      </c>
      <c r="E3620" s="189">
        <v>3.2094636137822485E-2</v>
      </c>
      <c r="F3620" s="189">
        <v>2.0904552273677481E-3</v>
      </c>
      <c r="G3620" s="189">
        <v>4.4612773911118765E-2</v>
      </c>
      <c r="H3620" s="189">
        <v>2.434765500110671E-3</v>
      </c>
      <c r="I3620" s="189">
        <v>4.4022527729273751E-2</v>
      </c>
      <c r="J3620" s="188">
        <v>0.99999999999999989</v>
      </c>
      <c r="K3620" s="190">
        <v>40661</v>
      </c>
      <c r="L3620" s="94"/>
      <c r="M3620" s="189">
        <v>0.27</v>
      </c>
      <c r="N3620" s="189">
        <v>0.27900000000000003</v>
      </c>
      <c r="O3620" s="189">
        <v>0.46600000000000003</v>
      </c>
      <c r="P3620" s="189">
        <v>0.47599999999999998</v>
      </c>
      <c r="Q3620" s="189">
        <v>0.127</v>
      </c>
      <c r="R3620" s="189">
        <v>0.13300000000000001</v>
      </c>
      <c r="S3620" s="189">
        <v>0.03</v>
      </c>
      <c r="T3620" s="189">
        <v>3.4000000000000002E-2</v>
      </c>
      <c r="U3620" s="189">
        <v>2E-3</v>
      </c>
      <c r="V3620" s="189">
        <v>3.0000000000000001E-3</v>
      </c>
      <c r="W3620" s="189">
        <v>4.2999999999999997E-2</v>
      </c>
      <c r="X3620" s="189">
        <v>4.7E-2</v>
      </c>
      <c r="Y3620" s="189">
        <v>2E-3</v>
      </c>
      <c r="Z3620" s="189">
        <v>3.0000000000000001E-3</v>
      </c>
      <c r="AA3620" s="189">
        <v>4.2000000000000003E-2</v>
      </c>
      <c r="AB3620" s="189">
        <v>4.5999999999999999E-2</v>
      </c>
    </row>
    <row r="3621" spans="1:28" x14ac:dyDescent="0.25">
      <c r="A3621" s="94" t="s">
        <v>5083</v>
      </c>
      <c r="B3621" s="189" t="s">
        <v>143</v>
      </c>
      <c r="C3621" s="189">
        <v>0.20599085140917811</v>
      </c>
      <c r="D3621" s="189">
        <v>0.29718164379518963</v>
      </c>
      <c r="E3621" s="189">
        <v>0.17736461561162756</v>
      </c>
      <c r="F3621" s="189">
        <v>2.1691013722886232E-2</v>
      </c>
      <c r="G3621" s="189">
        <v>0.26309576508779697</v>
      </c>
      <c r="H3621" s="189">
        <v>4.1316216615021398E-3</v>
      </c>
      <c r="I3621" s="189">
        <v>3.054448871181939E-2</v>
      </c>
      <c r="J3621" s="188">
        <v>1</v>
      </c>
      <c r="K3621" s="190">
        <v>6777</v>
      </c>
      <c r="L3621" s="94"/>
      <c r="M3621" s="189" t="s">
        <v>143</v>
      </c>
      <c r="N3621" s="189" t="s">
        <v>143</v>
      </c>
      <c r="O3621" s="189">
        <v>0.19700000000000001</v>
      </c>
      <c r="P3621" s="189">
        <v>0.216</v>
      </c>
      <c r="Q3621" s="189">
        <v>0.28599999999999998</v>
      </c>
      <c r="R3621" s="189">
        <v>0.308</v>
      </c>
      <c r="S3621" s="189">
        <v>0.16800000000000001</v>
      </c>
      <c r="T3621" s="189">
        <v>0.187</v>
      </c>
      <c r="U3621" s="189">
        <v>1.7999999999999999E-2</v>
      </c>
      <c r="V3621" s="189">
        <v>2.5000000000000001E-2</v>
      </c>
      <c r="W3621" s="189">
        <v>0.253</v>
      </c>
      <c r="X3621" s="189">
        <v>0.27400000000000002</v>
      </c>
      <c r="Y3621" s="189">
        <v>3.0000000000000001E-3</v>
      </c>
      <c r="Z3621" s="189">
        <v>6.0000000000000001E-3</v>
      </c>
      <c r="AA3621" s="189">
        <v>2.7E-2</v>
      </c>
      <c r="AB3621" s="189">
        <v>3.5000000000000003E-2</v>
      </c>
    </row>
    <row r="3622" spans="1:28" x14ac:dyDescent="0.25">
      <c r="A3622" s="94" t="s">
        <v>5084</v>
      </c>
      <c r="B3622" s="189" t="s">
        <v>143</v>
      </c>
      <c r="C3622" s="189">
        <v>0.24341912411326727</v>
      </c>
      <c r="D3622" s="189">
        <v>0.21689042621797502</v>
      </c>
      <c r="E3622" s="189">
        <v>0.10922202028492702</v>
      </c>
      <c r="F3622" s="189">
        <v>1.6796623087295539E-2</v>
      </c>
      <c r="G3622" s="189">
        <v>0.38139766664712432</v>
      </c>
      <c r="H3622" s="189">
        <v>5.5109339274198275E-3</v>
      </c>
      <c r="I3622" s="189">
        <v>2.6763205721990972E-2</v>
      </c>
      <c r="J3622" s="188">
        <v>1</v>
      </c>
      <c r="K3622" s="190">
        <v>34114</v>
      </c>
      <c r="L3622" s="94"/>
      <c r="M3622" s="189" t="s">
        <v>143</v>
      </c>
      <c r="N3622" s="189" t="s">
        <v>143</v>
      </c>
      <c r="O3622" s="189">
        <v>0.23899999999999999</v>
      </c>
      <c r="P3622" s="189">
        <v>0.248</v>
      </c>
      <c r="Q3622" s="189">
        <v>0.21299999999999999</v>
      </c>
      <c r="R3622" s="189">
        <v>0.221</v>
      </c>
      <c r="S3622" s="189">
        <v>0.106</v>
      </c>
      <c r="T3622" s="189">
        <v>0.113</v>
      </c>
      <c r="U3622" s="189">
        <v>1.4999999999999999E-2</v>
      </c>
      <c r="V3622" s="189">
        <v>1.7999999999999999E-2</v>
      </c>
      <c r="W3622" s="189">
        <v>0.376</v>
      </c>
      <c r="X3622" s="189">
        <v>0.38700000000000001</v>
      </c>
      <c r="Y3622" s="189">
        <v>5.0000000000000001E-3</v>
      </c>
      <c r="Z3622" s="189">
        <v>6.0000000000000001E-3</v>
      </c>
      <c r="AA3622" s="189">
        <v>2.5000000000000001E-2</v>
      </c>
      <c r="AB3622" s="189">
        <v>2.9000000000000001E-2</v>
      </c>
    </row>
    <row r="3623" spans="1:28" x14ac:dyDescent="0.25">
      <c r="A3623" s="94" t="s">
        <v>5085</v>
      </c>
      <c r="B3623" s="189" t="s">
        <v>143</v>
      </c>
      <c r="C3623" s="189">
        <v>0.44098891396056117</v>
      </c>
      <c r="D3623" s="189">
        <v>0.35985480231531441</v>
      </c>
      <c r="E3623" s="189">
        <v>7.3579907779848922E-2</v>
      </c>
      <c r="F3623" s="189">
        <v>5.9844991660943786E-3</v>
      </c>
      <c r="G3623" s="189">
        <v>2.3447463945845189E-2</v>
      </c>
      <c r="H3623" s="189">
        <v>5.886392622387913E-4</v>
      </c>
      <c r="I3623" s="189">
        <v>9.5555773570097119E-2</v>
      </c>
      <c r="J3623" s="188">
        <v>1</v>
      </c>
      <c r="K3623" s="190">
        <v>10193</v>
      </c>
      <c r="L3623" s="94"/>
      <c r="M3623" s="189" t="s">
        <v>143</v>
      </c>
      <c r="N3623" s="189" t="s">
        <v>143</v>
      </c>
      <c r="O3623" s="189">
        <v>0.43099999999999999</v>
      </c>
      <c r="P3623" s="189">
        <v>0.45100000000000001</v>
      </c>
      <c r="Q3623" s="189">
        <v>0.35099999999999998</v>
      </c>
      <c r="R3623" s="189">
        <v>0.36899999999999999</v>
      </c>
      <c r="S3623" s="189">
        <v>6.9000000000000006E-2</v>
      </c>
      <c r="T3623" s="189">
        <v>7.9000000000000001E-2</v>
      </c>
      <c r="U3623" s="189">
        <v>5.0000000000000001E-3</v>
      </c>
      <c r="V3623" s="189">
        <v>8.0000000000000002E-3</v>
      </c>
      <c r="W3623" s="189">
        <v>2.1000000000000001E-2</v>
      </c>
      <c r="X3623" s="189">
        <v>2.7E-2</v>
      </c>
      <c r="Y3623" s="189">
        <v>0</v>
      </c>
      <c r="Z3623" s="189">
        <v>1E-3</v>
      </c>
      <c r="AA3623" s="189">
        <v>0.09</v>
      </c>
      <c r="AB3623" s="189">
        <v>0.10100000000000001</v>
      </c>
    </row>
    <row r="3624" spans="1:28" x14ac:dyDescent="0.25">
      <c r="A3624" s="94" t="s">
        <v>5086</v>
      </c>
      <c r="B3624" s="189" t="s">
        <v>143</v>
      </c>
      <c r="C3624" s="189">
        <v>0.18895070017264531</v>
      </c>
      <c r="D3624" s="189">
        <v>0.34826395549587569</v>
      </c>
      <c r="E3624" s="189">
        <v>0.13255323230385574</v>
      </c>
      <c r="F3624" s="189">
        <v>1.9758296566276617E-2</v>
      </c>
      <c r="G3624" s="189">
        <v>0.26194130059466719</v>
      </c>
      <c r="H3624" s="189">
        <v>1.9182812200268559E-3</v>
      </c>
      <c r="I3624" s="189">
        <v>4.6614233646652597E-2</v>
      </c>
      <c r="J3624" s="188">
        <v>1</v>
      </c>
      <c r="K3624" s="190">
        <v>10426</v>
      </c>
      <c r="L3624" s="94"/>
      <c r="M3624" s="189" t="s">
        <v>143</v>
      </c>
      <c r="N3624" s="189" t="s">
        <v>143</v>
      </c>
      <c r="O3624" s="189">
        <v>0.182</v>
      </c>
      <c r="P3624" s="189">
        <v>0.19700000000000001</v>
      </c>
      <c r="Q3624" s="189">
        <v>0.33900000000000002</v>
      </c>
      <c r="R3624" s="189">
        <v>0.35699999999999998</v>
      </c>
      <c r="S3624" s="189">
        <v>0.126</v>
      </c>
      <c r="T3624" s="189">
        <v>0.13900000000000001</v>
      </c>
      <c r="U3624" s="189">
        <v>1.7000000000000001E-2</v>
      </c>
      <c r="V3624" s="189">
        <v>2.3E-2</v>
      </c>
      <c r="W3624" s="189">
        <v>0.254</v>
      </c>
      <c r="X3624" s="189">
        <v>0.27</v>
      </c>
      <c r="Y3624" s="189">
        <v>1E-3</v>
      </c>
      <c r="Z3624" s="189">
        <v>3.0000000000000001E-3</v>
      </c>
      <c r="AA3624" s="189">
        <v>4.2999999999999997E-2</v>
      </c>
      <c r="AB3624" s="189">
        <v>5.0999999999999997E-2</v>
      </c>
    </row>
    <row r="3625" spans="1:28" x14ac:dyDescent="0.25">
      <c r="A3625" s="94" t="s">
        <v>5087</v>
      </c>
      <c r="B3625" s="189" t="s">
        <v>143</v>
      </c>
      <c r="C3625" s="189">
        <v>0.36480496453900707</v>
      </c>
      <c r="D3625" s="189">
        <v>0.19813829787234041</v>
      </c>
      <c r="E3625" s="189">
        <v>7.6979905437352239E-2</v>
      </c>
      <c r="F3625" s="189">
        <v>0.1099290780141844</v>
      </c>
      <c r="G3625" s="189">
        <v>0.2157210401891253</v>
      </c>
      <c r="H3625" s="189">
        <v>4.5803782505910162E-3</v>
      </c>
      <c r="I3625" s="189">
        <v>2.9846335697399529E-2</v>
      </c>
      <c r="J3625" s="188">
        <v>1</v>
      </c>
      <c r="K3625" s="190">
        <v>6768</v>
      </c>
      <c r="L3625" s="94"/>
      <c r="M3625" s="189" t="s">
        <v>143</v>
      </c>
      <c r="N3625" s="189" t="s">
        <v>143</v>
      </c>
      <c r="O3625" s="189">
        <v>0.35299999999999998</v>
      </c>
      <c r="P3625" s="189">
        <v>0.376</v>
      </c>
      <c r="Q3625" s="189">
        <v>0.189</v>
      </c>
      <c r="R3625" s="189">
        <v>0.20799999999999999</v>
      </c>
      <c r="S3625" s="189">
        <v>7.0999999999999994E-2</v>
      </c>
      <c r="T3625" s="189">
        <v>8.4000000000000005E-2</v>
      </c>
      <c r="U3625" s="189">
        <v>0.10299999999999999</v>
      </c>
      <c r="V3625" s="189">
        <v>0.11799999999999999</v>
      </c>
      <c r="W3625" s="189">
        <v>0.20599999999999999</v>
      </c>
      <c r="X3625" s="189">
        <v>0.22600000000000001</v>
      </c>
      <c r="Y3625" s="189">
        <v>3.0000000000000001E-3</v>
      </c>
      <c r="Z3625" s="189">
        <v>6.0000000000000001E-3</v>
      </c>
      <c r="AA3625" s="189">
        <v>2.5999999999999999E-2</v>
      </c>
      <c r="AB3625" s="189">
        <v>3.4000000000000002E-2</v>
      </c>
    </row>
    <row r="3626" spans="1:28" x14ac:dyDescent="0.25">
      <c r="A3626" s="94" t="s">
        <v>5088</v>
      </c>
      <c r="B3626" s="189" t="s">
        <v>143</v>
      </c>
      <c r="C3626" s="189">
        <v>0.13107734806629834</v>
      </c>
      <c r="D3626" s="189">
        <v>0.21325966850828729</v>
      </c>
      <c r="E3626" s="189">
        <v>0.1069060773480663</v>
      </c>
      <c r="F3626" s="189">
        <v>2.8867403314917127E-2</v>
      </c>
      <c r="G3626" s="189">
        <v>0.47720994475138123</v>
      </c>
      <c r="H3626" s="189">
        <v>6.9060773480662981E-3</v>
      </c>
      <c r="I3626" s="189">
        <v>3.5773480662983428E-2</v>
      </c>
      <c r="J3626" s="188">
        <v>1</v>
      </c>
      <c r="K3626" s="190">
        <v>7240</v>
      </c>
      <c r="L3626" s="94"/>
      <c r="M3626" s="189" t="s">
        <v>143</v>
      </c>
      <c r="N3626" s="189" t="s">
        <v>143</v>
      </c>
      <c r="O3626" s="189">
        <v>0.123</v>
      </c>
      <c r="P3626" s="189">
        <v>0.13900000000000001</v>
      </c>
      <c r="Q3626" s="189">
        <v>0.20399999999999999</v>
      </c>
      <c r="R3626" s="189">
        <v>0.223</v>
      </c>
      <c r="S3626" s="189">
        <v>0.1</v>
      </c>
      <c r="T3626" s="189">
        <v>0.114</v>
      </c>
      <c r="U3626" s="189">
        <v>2.5000000000000001E-2</v>
      </c>
      <c r="V3626" s="189">
        <v>3.3000000000000002E-2</v>
      </c>
      <c r="W3626" s="189">
        <v>0.46600000000000003</v>
      </c>
      <c r="X3626" s="189">
        <v>0.48899999999999999</v>
      </c>
      <c r="Y3626" s="189">
        <v>5.0000000000000001E-3</v>
      </c>
      <c r="Z3626" s="189">
        <v>8.9999999999999993E-3</v>
      </c>
      <c r="AA3626" s="189">
        <v>3.2000000000000001E-2</v>
      </c>
      <c r="AB3626" s="189">
        <v>0.04</v>
      </c>
    </row>
    <row r="3627" spans="1:28" x14ac:dyDescent="0.25">
      <c r="A3627" s="94" t="s">
        <v>5089</v>
      </c>
      <c r="B3627" s="189" t="s">
        <v>143</v>
      </c>
      <c r="C3627" s="189">
        <v>0.29775435886117857</v>
      </c>
      <c r="D3627" s="189">
        <v>0.43274111675126903</v>
      </c>
      <c r="E3627" s="189">
        <v>0.1112337232399029</v>
      </c>
      <c r="F3627" s="189">
        <v>2.1077024939306997E-2</v>
      </c>
      <c r="G3627" s="189">
        <v>9.2253365702935339E-2</v>
      </c>
      <c r="H3627" s="189">
        <v>1.5725005517545796E-3</v>
      </c>
      <c r="I3627" s="189">
        <v>4.3367909953652618E-2</v>
      </c>
      <c r="J3627" s="188">
        <v>0.99999999999999989</v>
      </c>
      <c r="K3627" s="190">
        <v>36248</v>
      </c>
      <c r="L3627" s="94"/>
      <c r="M3627" s="189" t="s">
        <v>143</v>
      </c>
      <c r="N3627" s="189" t="s">
        <v>143</v>
      </c>
      <c r="O3627" s="189">
        <v>0.29299999999999998</v>
      </c>
      <c r="P3627" s="189">
        <v>0.30199999999999999</v>
      </c>
      <c r="Q3627" s="189">
        <v>0.42799999999999999</v>
      </c>
      <c r="R3627" s="189">
        <v>0.438</v>
      </c>
      <c r="S3627" s="189">
        <v>0.108</v>
      </c>
      <c r="T3627" s="189">
        <v>0.115</v>
      </c>
      <c r="U3627" s="189">
        <v>0.02</v>
      </c>
      <c r="V3627" s="189">
        <v>2.3E-2</v>
      </c>
      <c r="W3627" s="189">
        <v>8.8999999999999996E-2</v>
      </c>
      <c r="X3627" s="189">
        <v>9.5000000000000001E-2</v>
      </c>
      <c r="Y3627" s="189">
        <v>1E-3</v>
      </c>
      <c r="Z3627" s="189">
        <v>2E-3</v>
      </c>
      <c r="AA3627" s="189">
        <v>4.1000000000000002E-2</v>
      </c>
      <c r="AB3627" s="189">
        <v>4.5999999999999999E-2</v>
      </c>
    </row>
    <row r="3628" spans="1:28" x14ac:dyDescent="0.25">
      <c r="A3628" s="94" t="s">
        <v>5090</v>
      </c>
      <c r="B3628" s="189" t="s">
        <v>143</v>
      </c>
      <c r="C3628" s="189">
        <v>0.41758908263836242</v>
      </c>
      <c r="D3628" s="189">
        <v>0.36497346474601972</v>
      </c>
      <c r="E3628" s="189">
        <v>8.5670962850644433E-2</v>
      </c>
      <c r="F3628" s="189">
        <v>1.1978771796815769E-2</v>
      </c>
      <c r="G3628" s="189">
        <v>7.9454131918119786E-2</v>
      </c>
      <c r="H3628" s="189">
        <v>2.8809704321455646E-3</v>
      </c>
      <c r="I3628" s="189">
        <v>3.7452615617892343E-2</v>
      </c>
      <c r="J3628" s="188">
        <v>1</v>
      </c>
      <c r="K3628" s="190">
        <v>6595</v>
      </c>
      <c r="L3628" s="94"/>
      <c r="M3628" s="189" t="s">
        <v>143</v>
      </c>
      <c r="N3628" s="189" t="s">
        <v>143</v>
      </c>
      <c r="O3628" s="189">
        <v>0.40600000000000003</v>
      </c>
      <c r="P3628" s="189">
        <v>0.43</v>
      </c>
      <c r="Q3628" s="189">
        <v>0.35299999999999998</v>
      </c>
      <c r="R3628" s="189">
        <v>0.377</v>
      </c>
      <c r="S3628" s="189">
        <v>7.9000000000000001E-2</v>
      </c>
      <c r="T3628" s="189">
        <v>9.2999999999999999E-2</v>
      </c>
      <c r="U3628" s="189">
        <v>0.01</v>
      </c>
      <c r="V3628" s="189">
        <v>1.4999999999999999E-2</v>
      </c>
      <c r="W3628" s="189">
        <v>7.2999999999999995E-2</v>
      </c>
      <c r="X3628" s="189">
        <v>8.5999999999999993E-2</v>
      </c>
      <c r="Y3628" s="189">
        <v>2E-3</v>
      </c>
      <c r="Z3628" s="189">
        <v>4.0000000000000001E-3</v>
      </c>
      <c r="AA3628" s="189">
        <v>3.3000000000000002E-2</v>
      </c>
      <c r="AB3628" s="189">
        <v>4.2000000000000003E-2</v>
      </c>
    </row>
    <row r="3629" spans="1:28" x14ac:dyDescent="0.25">
      <c r="A3629" s="94" t="s">
        <v>5091</v>
      </c>
      <c r="B3629" s="189">
        <v>5.5699604168936337E-2</v>
      </c>
      <c r="C3629" s="189">
        <v>0.30615535461379234</v>
      </c>
      <c r="D3629" s="189">
        <v>0.26359443657624287</v>
      </c>
      <c r="E3629" s="189">
        <v>9.9342702545665837E-2</v>
      </c>
      <c r="F3629" s="189">
        <v>2.0510585757344664E-2</v>
      </c>
      <c r="G3629" s="189">
        <v>0.21456948832479936</v>
      </c>
      <c r="H3629" s="189">
        <v>3.9437847260050118E-3</v>
      </c>
      <c r="I3629" s="189">
        <v>3.6184043287213564E-2</v>
      </c>
      <c r="J3629" s="188">
        <v>0.99999999999999989</v>
      </c>
      <c r="K3629" s="190">
        <v>275370</v>
      </c>
      <c r="L3629" s="94"/>
      <c r="M3629" s="189">
        <v>5.5E-2</v>
      </c>
      <c r="N3629" s="189">
        <v>5.7000000000000002E-2</v>
      </c>
      <c r="O3629" s="189">
        <v>0.30399999999999999</v>
      </c>
      <c r="P3629" s="189">
        <v>0.308</v>
      </c>
      <c r="Q3629" s="189">
        <v>0.26200000000000001</v>
      </c>
      <c r="R3629" s="189">
        <v>0.26500000000000001</v>
      </c>
      <c r="S3629" s="189">
        <v>9.8000000000000004E-2</v>
      </c>
      <c r="T3629" s="189">
        <v>0.1</v>
      </c>
      <c r="U3629" s="189">
        <v>0.02</v>
      </c>
      <c r="V3629" s="189">
        <v>2.1000000000000001E-2</v>
      </c>
      <c r="W3629" s="189">
        <v>0.21299999999999999</v>
      </c>
      <c r="X3629" s="189">
        <v>0.216</v>
      </c>
      <c r="Y3629" s="189">
        <v>4.0000000000000001E-3</v>
      </c>
      <c r="Z3629" s="189">
        <v>4.0000000000000001E-3</v>
      </c>
      <c r="AA3629" s="189">
        <v>3.5000000000000003E-2</v>
      </c>
      <c r="AB3629" s="189">
        <v>3.6999999999999998E-2</v>
      </c>
    </row>
    <row r="3630" spans="1:28" x14ac:dyDescent="0.25">
      <c r="A3630" s="94" t="s">
        <v>5092</v>
      </c>
      <c r="B3630" s="189" t="s">
        <v>143</v>
      </c>
      <c r="C3630" s="189">
        <v>0.34826837352840323</v>
      </c>
      <c r="D3630" s="189">
        <v>0.28128929020459481</v>
      </c>
      <c r="E3630" s="189">
        <v>0.13807292261972798</v>
      </c>
      <c r="F3630" s="189">
        <v>2.7888901588753002E-2</v>
      </c>
      <c r="G3630" s="189">
        <v>0.17613441536175564</v>
      </c>
      <c r="H3630" s="189">
        <v>2.7431706480740654E-3</v>
      </c>
      <c r="I3630" s="189">
        <v>2.5602926048691278E-2</v>
      </c>
      <c r="J3630" s="188">
        <v>1</v>
      </c>
      <c r="K3630" s="190">
        <v>8749</v>
      </c>
      <c r="L3630" s="94"/>
      <c r="M3630" s="189" t="s">
        <v>143</v>
      </c>
      <c r="N3630" s="189" t="s">
        <v>143</v>
      </c>
      <c r="O3630" s="189">
        <v>0.33800000000000002</v>
      </c>
      <c r="P3630" s="189">
        <v>0.35799999999999998</v>
      </c>
      <c r="Q3630" s="189">
        <v>0.27200000000000002</v>
      </c>
      <c r="R3630" s="189">
        <v>0.29099999999999998</v>
      </c>
      <c r="S3630" s="189">
        <v>0.13100000000000001</v>
      </c>
      <c r="T3630" s="189">
        <v>0.14499999999999999</v>
      </c>
      <c r="U3630" s="189">
        <v>2.5000000000000001E-2</v>
      </c>
      <c r="V3630" s="189">
        <v>3.2000000000000001E-2</v>
      </c>
      <c r="W3630" s="189">
        <v>0.16800000000000001</v>
      </c>
      <c r="X3630" s="189">
        <v>0.184</v>
      </c>
      <c r="Y3630" s="189">
        <v>2E-3</v>
      </c>
      <c r="Z3630" s="189">
        <v>4.0000000000000001E-3</v>
      </c>
      <c r="AA3630" s="189">
        <v>2.1999999999999999E-2</v>
      </c>
      <c r="AB3630" s="189">
        <v>2.9000000000000001E-2</v>
      </c>
    </row>
    <row r="3631" spans="1:28" x14ac:dyDescent="0.25">
      <c r="A3631" s="94" t="s">
        <v>5093</v>
      </c>
      <c r="B3631" s="189" t="s">
        <v>143</v>
      </c>
      <c r="C3631" s="189">
        <v>9.1303775818971186E-2</v>
      </c>
      <c r="D3631" s="189">
        <v>0.20247335876858308</v>
      </c>
      <c r="E3631" s="189">
        <v>7.3411393237731881E-2</v>
      </c>
      <c r="F3631" s="189">
        <v>1.0393369293514011E-2</v>
      </c>
      <c r="G3631" s="189">
        <v>0.56229443494277065</v>
      </c>
      <c r="H3631" s="189">
        <v>1.8550190764373108E-2</v>
      </c>
      <c r="I3631" s="189">
        <v>4.1573477174056045E-2</v>
      </c>
      <c r="J3631" s="188">
        <v>1</v>
      </c>
      <c r="K3631" s="190">
        <v>7601</v>
      </c>
      <c r="L3631" s="94"/>
      <c r="M3631" s="189" t="s">
        <v>143</v>
      </c>
      <c r="N3631" s="189" t="s">
        <v>143</v>
      </c>
      <c r="O3631" s="189">
        <v>8.5000000000000006E-2</v>
      </c>
      <c r="P3631" s="189">
        <v>9.8000000000000004E-2</v>
      </c>
      <c r="Q3631" s="189">
        <v>0.19400000000000001</v>
      </c>
      <c r="R3631" s="189">
        <v>0.21199999999999999</v>
      </c>
      <c r="S3631" s="189">
        <v>6.8000000000000005E-2</v>
      </c>
      <c r="T3631" s="189">
        <v>7.9000000000000001E-2</v>
      </c>
      <c r="U3631" s="189">
        <v>8.0000000000000002E-3</v>
      </c>
      <c r="V3631" s="189">
        <v>1.2999999999999999E-2</v>
      </c>
      <c r="W3631" s="189">
        <v>0.55100000000000005</v>
      </c>
      <c r="X3631" s="189">
        <v>0.57299999999999995</v>
      </c>
      <c r="Y3631" s="189">
        <v>1.6E-2</v>
      </c>
      <c r="Z3631" s="189">
        <v>2.1999999999999999E-2</v>
      </c>
      <c r="AA3631" s="189">
        <v>3.6999999999999998E-2</v>
      </c>
      <c r="AB3631" s="189">
        <v>4.5999999999999999E-2</v>
      </c>
    </row>
    <row r="3632" spans="1:28" x14ac:dyDescent="0.25">
      <c r="A3632" s="94" t="s">
        <v>5094</v>
      </c>
      <c r="B3632" s="189">
        <v>0.201018910284086</v>
      </c>
      <c r="C3632" s="189">
        <v>1.0793541144978845E-3</v>
      </c>
      <c r="D3632" s="189">
        <v>0.51929885156722222</v>
      </c>
      <c r="E3632" s="189">
        <v>0.20140747776530524</v>
      </c>
      <c r="F3632" s="189">
        <v>3.1948881789137379E-2</v>
      </c>
      <c r="G3632" s="189">
        <v>9.2392712201018919E-3</v>
      </c>
      <c r="H3632" s="189" t="s">
        <v>143</v>
      </c>
      <c r="I3632" s="189">
        <v>3.6007253259649423E-2</v>
      </c>
      <c r="J3632" s="188">
        <v>1</v>
      </c>
      <c r="K3632" s="190">
        <v>23162</v>
      </c>
      <c r="L3632" s="94"/>
      <c r="M3632" s="189">
        <v>0.19600000000000001</v>
      </c>
      <c r="N3632" s="189">
        <v>0.20599999999999999</v>
      </c>
      <c r="O3632" s="189">
        <v>1E-3</v>
      </c>
      <c r="P3632" s="189">
        <v>2E-3</v>
      </c>
      <c r="Q3632" s="189">
        <v>0.51300000000000001</v>
      </c>
      <c r="R3632" s="189">
        <v>0.52600000000000002</v>
      </c>
      <c r="S3632" s="189">
        <v>0.19600000000000001</v>
      </c>
      <c r="T3632" s="189">
        <v>0.20699999999999999</v>
      </c>
      <c r="U3632" s="189">
        <v>0.03</v>
      </c>
      <c r="V3632" s="189">
        <v>3.4000000000000002E-2</v>
      </c>
      <c r="W3632" s="189">
        <v>8.0000000000000002E-3</v>
      </c>
      <c r="X3632" s="189">
        <v>1.0999999999999999E-2</v>
      </c>
      <c r="Y3632" s="189" t="s">
        <v>143</v>
      </c>
      <c r="Z3632" s="189" t="s">
        <v>143</v>
      </c>
      <c r="AA3632" s="189">
        <v>3.4000000000000002E-2</v>
      </c>
      <c r="AB3632" s="189">
        <v>3.7999999999999999E-2</v>
      </c>
    </row>
    <row r="3633" spans="1:28" x14ac:dyDescent="0.25">
      <c r="A3633" s="94" t="s">
        <v>5095</v>
      </c>
      <c r="B3633" s="189">
        <v>9.5295857988165686E-2</v>
      </c>
      <c r="C3633" s="189">
        <v>0.27079881656804733</v>
      </c>
      <c r="D3633" s="189">
        <v>0.24502958579881656</v>
      </c>
      <c r="E3633" s="189">
        <v>8.224852071005917E-2</v>
      </c>
      <c r="F3633" s="189">
        <v>3.8165680473372779E-2</v>
      </c>
      <c r="G3633" s="189">
        <v>0.23426035502958581</v>
      </c>
      <c r="H3633" s="189">
        <v>4.0532544378698221E-3</v>
      </c>
      <c r="I3633" s="189">
        <v>3.0147928994082841E-2</v>
      </c>
      <c r="J3633" s="188">
        <v>1</v>
      </c>
      <c r="K3633" s="190">
        <v>33800</v>
      </c>
      <c r="L3633" s="94"/>
      <c r="M3633" s="189">
        <v>9.1999999999999998E-2</v>
      </c>
      <c r="N3633" s="189">
        <v>9.8000000000000004E-2</v>
      </c>
      <c r="O3633" s="189">
        <v>0.26600000000000001</v>
      </c>
      <c r="P3633" s="189">
        <v>0.27600000000000002</v>
      </c>
      <c r="Q3633" s="189">
        <v>0.24</v>
      </c>
      <c r="R3633" s="189">
        <v>0.25</v>
      </c>
      <c r="S3633" s="189">
        <v>7.9000000000000001E-2</v>
      </c>
      <c r="T3633" s="189">
        <v>8.5000000000000006E-2</v>
      </c>
      <c r="U3633" s="189">
        <v>3.5999999999999997E-2</v>
      </c>
      <c r="V3633" s="189">
        <v>0.04</v>
      </c>
      <c r="W3633" s="189">
        <v>0.23</v>
      </c>
      <c r="X3633" s="189">
        <v>0.23899999999999999</v>
      </c>
      <c r="Y3633" s="189">
        <v>3.0000000000000001E-3</v>
      </c>
      <c r="Z3633" s="189">
        <v>5.0000000000000001E-3</v>
      </c>
      <c r="AA3633" s="189">
        <v>2.8000000000000001E-2</v>
      </c>
      <c r="AB3633" s="189">
        <v>3.2000000000000001E-2</v>
      </c>
    </row>
    <row r="3634" spans="1:28" x14ac:dyDescent="0.25">
      <c r="A3634" s="94" t="s">
        <v>5096</v>
      </c>
      <c r="B3634" s="189">
        <v>0.2773929093654865</v>
      </c>
      <c r="C3634" s="189">
        <v>0.51439461130953812</v>
      </c>
      <c r="D3634" s="189">
        <v>9.7873768487666893E-2</v>
      </c>
      <c r="E3634" s="189">
        <v>2.8213917587554236E-2</v>
      </c>
      <c r="F3634" s="189">
        <v>1.0307548481434427E-3</v>
      </c>
      <c r="G3634" s="189">
        <v>4.0199439077594268E-2</v>
      </c>
      <c r="H3634" s="189">
        <v>3.4038881031713689E-3</v>
      </c>
      <c r="I3634" s="189">
        <v>3.749071122084522E-2</v>
      </c>
      <c r="J3634" s="188">
        <v>1</v>
      </c>
      <c r="K3634" s="190">
        <v>41717</v>
      </c>
      <c r="L3634" s="94"/>
      <c r="M3634" s="189">
        <v>0.27300000000000002</v>
      </c>
      <c r="N3634" s="189">
        <v>0.28199999999999997</v>
      </c>
      <c r="O3634" s="189">
        <v>0.51</v>
      </c>
      <c r="P3634" s="189">
        <v>0.51900000000000002</v>
      </c>
      <c r="Q3634" s="189">
        <v>9.5000000000000001E-2</v>
      </c>
      <c r="R3634" s="189">
        <v>0.10100000000000001</v>
      </c>
      <c r="S3634" s="189">
        <v>2.7E-2</v>
      </c>
      <c r="T3634" s="189">
        <v>0.03</v>
      </c>
      <c r="U3634" s="189">
        <v>1E-3</v>
      </c>
      <c r="V3634" s="189">
        <v>1E-3</v>
      </c>
      <c r="W3634" s="189">
        <v>3.7999999999999999E-2</v>
      </c>
      <c r="X3634" s="189">
        <v>4.2000000000000003E-2</v>
      </c>
      <c r="Y3634" s="189">
        <v>3.0000000000000001E-3</v>
      </c>
      <c r="Z3634" s="189">
        <v>4.0000000000000001E-3</v>
      </c>
      <c r="AA3634" s="189">
        <v>3.5999999999999997E-2</v>
      </c>
      <c r="AB3634" s="189">
        <v>3.9E-2</v>
      </c>
    </row>
    <row r="3635" spans="1:28" x14ac:dyDescent="0.25">
      <c r="A3635" s="94" t="s">
        <v>5097</v>
      </c>
      <c r="B3635" s="189" t="s">
        <v>143</v>
      </c>
      <c r="C3635" s="189">
        <v>0.21829900518425108</v>
      </c>
      <c r="D3635" s="189">
        <v>0.30222782681799076</v>
      </c>
      <c r="E3635" s="189">
        <v>0.17948717948717949</v>
      </c>
      <c r="F3635" s="189">
        <v>1.6253327728737565E-2</v>
      </c>
      <c r="G3635" s="189">
        <v>0.24702255849796834</v>
      </c>
      <c r="H3635" s="189">
        <v>5.1842510858904301E-3</v>
      </c>
      <c r="I3635" s="189">
        <v>3.1525851197982346E-2</v>
      </c>
      <c r="J3635" s="188">
        <v>1</v>
      </c>
      <c r="K3635" s="190">
        <v>7137</v>
      </c>
      <c r="L3635" s="94"/>
      <c r="M3635" s="189" t="s">
        <v>143</v>
      </c>
      <c r="N3635" s="189" t="s">
        <v>143</v>
      </c>
      <c r="O3635" s="189">
        <v>0.20899999999999999</v>
      </c>
      <c r="P3635" s="189">
        <v>0.22800000000000001</v>
      </c>
      <c r="Q3635" s="189">
        <v>0.29199999999999998</v>
      </c>
      <c r="R3635" s="189">
        <v>0.313</v>
      </c>
      <c r="S3635" s="189">
        <v>0.17100000000000001</v>
      </c>
      <c r="T3635" s="189">
        <v>0.189</v>
      </c>
      <c r="U3635" s="189">
        <v>1.4E-2</v>
      </c>
      <c r="V3635" s="189">
        <v>1.9E-2</v>
      </c>
      <c r="W3635" s="189">
        <v>0.23699999999999999</v>
      </c>
      <c r="X3635" s="189">
        <v>0.25700000000000001</v>
      </c>
      <c r="Y3635" s="189">
        <v>4.0000000000000001E-3</v>
      </c>
      <c r="Z3635" s="189">
        <v>7.0000000000000001E-3</v>
      </c>
      <c r="AA3635" s="189">
        <v>2.8000000000000001E-2</v>
      </c>
      <c r="AB3635" s="189">
        <v>3.5999999999999997E-2</v>
      </c>
    </row>
    <row r="3636" spans="1:28" x14ac:dyDescent="0.25">
      <c r="A3636" s="94" t="s">
        <v>5098</v>
      </c>
      <c r="B3636" s="189" t="s">
        <v>143</v>
      </c>
      <c r="C3636" s="189">
        <v>0.25922736926697665</v>
      </c>
      <c r="D3636" s="189">
        <v>0.21763963033120945</v>
      </c>
      <c r="E3636" s="189">
        <v>0.10797313587050111</v>
      </c>
      <c r="F3636" s="189">
        <v>1.61586590896045E-2</v>
      </c>
      <c r="G3636" s="189">
        <v>0.37170656104701222</v>
      </c>
      <c r="H3636" s="189">
        <v>5.625394638654497E-3</v>
      </c>
      <c r="I3636" s="189">
        <v>2.1669249756041561E-2</v>
      </c>
      <c r="J3636" s="188">
        <v>0.99999999999999989</v>
      </c>
      <c r="K3636" s="190">
        <v>34842</v>
      </c>
      <c r="L3636" s="94"/>
      <c r="M3636" s="189" t="s">
        <v>143</v>
      </c>
      <c r="N3636" s="189" t="s">
        <v>143</v>
      </c>
      <c r="O3636" s="189">
        <v>0.255</v>
      </c>
      <c r="P3636" s="189">
        <v>0.26400000000000001</v>
      </c>
      <c r="Q3636" s="189">
        <v>0.21299999999999999</v>
      </c>
      <c r="R3636" s="189">
        <v>0.222</v>
      </c>
      <c r="S3636" s="189">
        <v>0.105</v>
      </c>
      <c r="T3636" s="189">
        <v>0.111</v>
      </c>
      <c r="U3636" s="189">
        <v>1.4999999999999999E-2</v>
      </c>
      <c r="V3636" s="189">
        <v>1.7999999999999999E-2</v>
      </c>
      <c r="W3636" s="189">
        <v>0.36699999999999999</v>
      </c>
      <c r="X3636" s="189">
        <v>0.377</v>
      </c>
      <c r="Y3636" s="189">
        <v>5.0000000000000001E-3</v>
      </c>
      <c r="Z3636" s="189">
        <v>6.0000000000000001E-3</v>
      </c>
      <c r="AA3636" s="189">
        <v>0.02</v>
      </c>
      <c r="AB3636" s="189">
        <v>2.3E-2</v>
      </c>
    </row>
    <row r="3637" spans="1:28" x14ac:dyDescent="0.25">
      <c r="A3637" s="94" t="s">
        <v>5099</v>
      </c>
      <c r="B3637" s="189" t="s">
        <v>143</v>
      </c>
      <c r="C3637" s="189">
        <v>0.48690377722635786</v>
      </c>
      <c r="D3637" s="189">
        <v>0.33544710964065805</v>
      </c>
      <c r="E3637" s="189">
        <v>6.6170388751033912E-2</v>
      </c>
      <c r="F3637" s="189">
        <v>3.8599393438103115E-3</v>
      </c>
      <c r="G3637" s="189">
        <v>2.4170572557669332E-2</v>
      </c>
      <c r="H3637" s="189">
        <v>9.1903317709769318E-5</v>
      </c>
      <c r="I3637" s="189">
        <v>8.3356309162760781E-2</v>
      </c>
      <c r="J3637" s="188">
        <v>1</v>
      </c>
      <c r="K3637" s="190">
        <v>10881</v>
      </c>
      <c r="L3637" s="94"/>
      <c r="M3637" s="189" t="s">
        <v>143</v>
      </c>
      <c r="N3637" s="189" t="s">
        <v>143</v>
      </c>
      <c r="O3637" s="189">
        <v>0.47799999999999998</v>
      </c>
      <c r="P3637" s="189">
        <v>0.496</v>
      </c>
      <c r="Q3637" s="189">
        <v>0.32700000000000001</v>
      </c>
      <c r="R3637" s="189">
        <v>0.34399999999999997</v>
      </c>
      <c r="S3637" s="189">
        <v>6.2E-2</v>
      </c>
      <c r="T3637" s="189">
        <v>7.0999999999999994E-2</v>
      </c>
      <c r="U3637" s="189">
        <v>3.0000000000000001E-3</v>
      </c>
      <c r="V3637" s="189">
        <v>5.0000000000000001E-3</v>
      </c>
      <c r="W3637" s="189">
        <v>2.1000000000000001E-2</v>
      </c>
      <c r="X3637" s="189">
        <v>2.7E-2</v>
      </c>
      <c r="Y3637" s="189">
        <v>0</v>
      </c>
      <c r="Z3637" s="189">
        <v>1E-3</v>
      </c>
      <c r="AA3637" s="189">
        <v>7.8E-2</v>
      </c>
      <c r="AB3637" s="189">
        <v>8.8999999999999996E-2</v>
      </c>
    </row>
    <row r="3638" spans="1:28" x14ac:dyDescent="0.25">
      <c r="A3638" s="94" t="s">
        <v>5100</v>
      </c>
      <c r="B3638" s="189" t="s">
        <v>143</v>
      </c>
      <c r="C3638" s="189">
        <v>0.21640937678673527</v>
      </c>
      <c r="D3638" s="189">
        <v>0.34324375833809795</v>
      </c>
      <c r="E3638" s="189">
        <v>0.12226033924147131</v>
      </c>
      <c r="F3638" s="189">
        <v>1.8677339432056413E-2</v>
      </c>
      <c r="G3638" s="189">
        <v>0.25624166190203929</v>
      </c>
      <c r="H3638" s="189">
        <v>1.6199733180865257E-3</v>
      </c>
      <c r="I3638" s="189">
        <v>4.1547550981513248E-2</v>
      </c>
      <c r="J3638" s="188">
        <v>1</v>
      </c>
      <c r="K3638" s="190">
        <v>10494</v>
      </c>
      <c r="L3638" s="94"/>
      <c r="M3638" s="189" t="s">
        <v>143</v>
      </c>
      <c r="N3638" s="189" t="s">
        <v>143</v>
      </c>
      <c r="O3638" s="189">
        <v>0.20899999999999999</v>
      </c>
      <c r="P3638" s="189">
        <v>0.224</v>
      </c>
      <c r="Q3638" s="189">
        <v>0.33400000000000002</v>
      </c>
      <c r="R3638" s="189">
        <v>0.35199999999999998</v>
      </c>
      <c r="S3638" s="189">
        <v>0.11600000000000001</v>
      </c>
      <c r="T3638" s="189">
        <v>0.129</v>
      </c>
      <c r="U3638" s="189">
        <v>1.6E-2</v>
      </c>
      <c r="V3638" s="189">
        <v>2.1000000000000001E-2</v>
      </c>
      <c r="W3638" s="189">
        <v>0.248</v>
      </c>
      <c r="X3638" s="189">
        <v>0.26500000000000001</v>
      </c>
      <c r="Y3638" s="189">
        <v>1E-3</v>
      </c>
      <c r="Z3638" s="189">
        <v>3.0000000000000001E-3</v>
      </c>
      <c r="AA3638" s="189">
        <v>3.7999999999999999E-2</v>
      </c>
      <c r="AB3638" s="189">
        <v>4.5999999999999999E-2</v>
      </c>
    </row>
    <row r="3639" spans="1:28" x14ac:dyDescent="0.25">
      <c r="A3639" s="94" t="s">
        <v>5101</v>
      </c>
      <c r="B3639" s="189" t="s">
        <v>143</v>
      </c>
      <c r="C3639" s="189">
        <v>0.39256727894062365</v>
      </c>
      <c r="D3639" s="189">
        <v>0.20005695571693008</v>
      </c>
      <c r="E3639" s="189">
        <v>6.9913142531681613E-2</v>
      </c>
      <c r="F3639" s="189">
        <v>9.5543215150220698E-2</v>
      </c>
      <c r="G3639" s="189">
        <v>0.20874270254876834</v>
      </c>
      <c r="H3639" s="189">
        <v>2.7053965541791259E-3</v>
      </c>
      <c r="I3639" s="189">
        <v>3.0471308557596468E-2</v>
      </c>
      <c r="J3639" s="188">
        <v>1</v>
      </c>
      <c r="K3639" s="190">
        <v>7023</v>
      </c>
      <c r="L3639" s="94"/>
      <c r="M3639" s="189" t="s">
        <v>143</v>
      </c>
      <c r="N3639" s="189" t="s">
        <v>143</v>
      </c>
      <c r="O3639" s="189">
        <v>0.38100000000000001</v>
      </c>
      <c r="P3639" s="189">
        <v>0.40400000000000003</v>
      </c>
      <c r="Q3639" s="189">
        <v>0.191</v>
      </c>
      <c r="R3639" s="189">
        <v>0.21</v>
      </c>
      <c r="S3639" s="189">
        <v>6.4000000000000001E-2</v>
      </c>
      <c r="T3639" s="189">
        <v>7.5999999999999998E-2</v>
      </c>
      <c r="U3639" s="189">
        <v>8.8999999999999996E-2</v>
      </c>
      <c r="V3639" s="189">
        <v>0.10299999999999999</v>
      </c>
      <c r="W3639" s="189">
        <v>0.19900000000000001</v>
      </c>
      <c r="X3639" s="189">
        <v>0.218</v>
      </c>
      <c r="Y3639" s="189">
        <v>2E-3</v>
      </c>
      <c r="Z3639" s="189">
        <v>4.0000000000000001E-3</v>
      </c>
      <c r="AA3639" s="189">
        <v>2.7E-2</v>
      </c>
      <c r="AB3639" s="189">
        <v>3.5000000000000003E-2</v>
      </c>
    </row>
    <row r="3640" spans="1:28" x14ac:dyDescent="0.25">
      <c r="A3640" s="94" t="s">
        <v>5102</v>
      </c>
      <c r="B3640" s="189" t="s">
        <v>143</v>
      </c>
      <c r="C3640" s="189">
        <v>0.14037488028458064</v>
      </c>
      <c r="D3640" s="189">
        <v>0.21849774250923518</v>
      </c>
      <c r="E3640" s="189">
        <v>0.11082227390887947</v>
      </c>
      <c r="F3640" s="189">
        <v>2.8458065398823368E-2</v>
      </c>
      <c r="G3640" s="189">
        <v>0.45642358735805172</v>
      </c>
      <c r="H3640" s="189">
        <v>8.4826925708031201E-3</v>
      </c>
      <c r="I3640" s="189">
        <v>3.6940757969626488E-2</v>
      </c>
      <c r="J3640" s="188">
        <v>1</v>
      </c>
      <c r="K3640" s="190">
        <v>7309</v>
      </c>
      <c r="L3640" s="94"/>
      <c r="M3640" s="189" t="s">
        <v>143</v>
      </c>
      <c r="N3640" s="189" t="s">
        <v>143</v>
      </c>
      <c r="O3640" s="189">
        <v>0.13300000000000001</v>
      </c>
      <c r="P3640" s="189">
        <v>0.14899999999999999</v>
      </c>
      <c r="Q3640" s="189">
        <v>0.20899999999999999</v>
      </c>
      <c r="R3640" s="189">
        <v>0.22800000000000001</v>
      </c>
      <c r="S3640" s="189">
        <v>0.104</v>
      </c>
      <c r="T3640" s="189">
        <v>0.11799999999999999</v>
      </c>
      <c r="U3640" s="189">
        <v>2.5000000000000001E-2</v>
      </c>
      <c r="V3640" s="189">
        <v>3.3000000000000002E-2</v>
      </c>
      <c r="W3640" s="189">
        <v>0.44500000000000001</v>
      </c>
      <c r="X3640" s="189">
        <v>0.46800000000000003</v>
      </c>
      <c r="Y3640" s="189">
        <v>7.0000000000000001E-3</v>
      </c>
      <c r="Z3640" s="189">
        <v>1.0999999999999999E-2</v>
      </c>
      <c r="AA3640" s="189">
        <v>3.3000000000000002E-2</v>
      </c>
      <c r="AB3640" s="189">
        <v>4.2000000000000003E-2</v>
      </c>
    </row>
    <row r="3641" spans="1:28" x14ac:dyDescent="0.25">
      <c r="A3641" s="94" t="s">
        <v>5103</v>
      </c>
      <c r="B3641" s="189" t="s">
        <v>143</v>
      </c>
      <c r="C3641" s="189">
        <v>0.33620333947679698</v>
      </c>
      <c r="D3641" s="189">
        <v>0.41671939042169837</v>
      </c>
      <c r="E3641" s="189">
        <v>0.10296261656534536</v>
      </c>
      <c r="F3641" s="189">
        <v>1.5624570186779633E-2</v>
      </c>
      <c r="G3641" s="189">
        <v>8.4367177399389315E-2</v>
      </c>
      <c r="H3641" s="189">
        <v>1.7605149506230572E-3</v>
      </c>
      <c r="I3641" s="189">
        <v>4.2362390999367318E-2</v>
      </c>
      <c r="J3641" s="188">
        <v>1</v>
      </c>
      <c r="K3641" s="190">
        <v>36353</v>
      </c>
      <c r="L3641" s="94"/>
      <c r="M3641" s="189" t="s">
        <v>143</v>
      </c>
      <c r="N3641" s="189" t="s">
        <v>143</v>
      </c>
      <c r="O3641" s="189">
        <v>0.33100000000000002</v>
      </c>
      <c r="P3641" s="189">
        <v>0.34100000000000003</v>
      </c>
      <c r="Q3641" s="189">
        <v>0.41199999999999998</v>
      </c>
      <c r="R3641" s="189">
        <v>0.42199999999999999</v>
      </c>
      <c r="S3641" s="189">
        <v>0.1</v>
      </c>
      <c r="T3641" s="189">
        <v>0.106</v>
      </c>
      <c r="U3641" s="189">
        <v>1.4E-2</v>
      </c>
      <c r="V3641" s="189">
        <v>1.7000000000000001E-2</v>
      </c>
      <c r="W3641" s="189">
        <v>8.2000000000000003E-2</v>
      </c>
      <c r="X3641" s="189">
        <v>8.6999999999999994E-2</v>
      </c>
      <c r="Y3641" s="189">
        <v>1E-3</v>
      </c>
      <c r="Z3641" s="189">
        <v>2E-3</v>
      </c>
      <c r="AA3641" s="189">
        <v>0.04</v>
      </c>
      <c r="AB3641" s="189">
        <v>4.3999999999999997E-2</v>
      </c>
    </row>
    <row r="3642" spans="1:28" x14ac:dyDescent="0.25">
      <c r="A3642" s="94" t="s">
        <v>5104</v>
      </c>
      <c r="B3642" s="189" t="s">
        <v>143</v>
      </c>
      <c r="C3642" s="189">
        <v>0.44814118327788227</v>
      </c>
      <c r="D3642" s="189">
        <v>0.34341096484883554</v>
      </c>
      <c r="E3642" s="189">
        <v>8.0717488789237665E-2</v>
      </c>
      <c r="F3642" s="189">
        <v>6.7987848980182262E-3</v>
      </c>
      <c r="G3642" s="189">
        <v>8.2164038767539416E-2</v>
      </c>
      <c r="H3642" s="189">
        <v>2.7484449587733255E-3</v>
      </c>
      <c r="I3642" s="189">
        <v>3.6019094459713581E-2</v>
      </c>
      <c r="J3642" s="188">
        <v>1</v>
      </c>
      <c r="K3642" s="190">
        <v>6913</v>
      </c>
      <c r="L3642" s="94"/>
      <c r="M3642" s="189" t="s">
        <v>143</v>
      </c>
      <c r="N3642" s="189" t="s">
        <v>143</v>
      </c>
      <c r="O3642" s="189">
        <v>0.436</v>
      </c>
      <c r="P3642" s="189">
        <v>0.46</v>
      </c>
      <c r="Q3642" s="189">
        <v>0.33200000000000002</v>
      </c>
      <c r="R3642" s="189">
        <v>0.35499999999999998</v>
      </c>
      <c r="S3642" s="189">
        <v>7.4999999999999997E-2</v>
      </c>
      <c r="T3642" s="189">
        <v>8.6999999999999994E-2</v>
      </c>
      <c r="U3642" s="189">
        <v>5.0000000000000001E-3</v>
      </c>
      <c r="V3642" s="189">
        <v>8.9999999999999993E-3</v>
      </c>
      <c r="W3642" s="189">
        <v>7.5999999999999998E-2</v>
      </c>
      <c r="X3642" s="189">
        <v>8.8999999999999996E-2</v>
      </c>
      <c r="Y3642" s="189">
        <v>2E-3</v>
      </c>
      <c r="Z3642" s="189">
        <v>4.0000000000000001E-3</v>
      </c>
      <c r="AA3642" s="189">
        <v>3.2000000000000001E-2</v>
      </c>
      <c r="AB3642" s="189">
        <v>4.1000000000000002E-2</v>
      </c>
    </row>
    <row r="3643" spans="1:28" x14ac:dyDescent="0.25">
      <c r="A3643" s="94" t="s">
        <v>5105</v>
      </c>
      <c r="B3643" s="189">
        <v>5.8283986840935359E-2</v>
      </c>
      <c r="C3643" s="189">
        <v>0.31860229394505202</v>
      </c>
      <c r="D3643" s="189">
        <v>0.26004445629945766</v>
      </c>
      <c r="E3643" s="189">
        <v>9.3824130879345602E-2</v>
      </c>
      <c r="F3643" s="189">
        <v>1.9183782341957854E-2</v>
      </c>
      <c r="G3643" s="189">
        <v>0.21369254023295101</v>
      </c>
      <c r="H3643" s="189">
        <v>3.9370498799679915E-3</v>
      </c>
      <c r="I3643" s="189">
        <v>3.2431759580332536E-2</v>
      </c>
      <c r="J3643" s="188">
        <v>1.0000000000000002</v>
      </c>
      <c r="K3643" s="190">
        <v>281175</v>
      </c>
      <c r="L3643" s="94"/>
      <c r="M3643" s="189">
        <v>5.7000000000000002E-2</v>
      </c>
      <c r="N3643" s="189">
        <v>5.8999999999999997E-2</v>
      </c>
      <c r="O3643" s="189">
        <v>0.317</v>
      </c>
      <c r="P3643" s="189">
        <v>0.32</v>
      </c>
      <c r="Q3643" s="189">
        <v>0.25800000000000001</v>
      </c>
      <c r="R3643" s="189">
        <v>0.26200000000000001</v>
      </c>
      <c r="S3643" s="189">
        <v>9.2999999999999999E-2</v>
      </c>
      <c r="T3643" s="189">
        <v>9.5000000000000001E-2</v>
      </c>
      <c r="U3643" s="189">
        <v>1.9E-2</v>
      </c>
      <c r="V3643" s="189">
        <v>0.02</v>
      </c>
      <c r="W3643" s="189">
        <v>0.21199999999999999</v>
      </c>
      <c r="X3643" s="189">
        <v>0.215</v>
      </c>
      <c r="Y3643" s="189">
        <v>4.0000000000000001E-3</v>
      </c>
      <c r="Z3643" s="189">
        <v>4.0000000000000001E-3</v>
      </c>
      <c r="AA3643" s="189">
        <v>3.2000000000000001E-2</v>
      </c>
      <c r="AB3643" s="189">
        <v>3.3000000000000002E-2</v>
      </c>
    </row>
    <row r="3644" spans="1:28" x14ac:dyDescent="0.25">
      <c r="A3644" s="94" t="s">
        <v>5106</v>
      </c>
      <c r="B3644" s="189" t="s">
        <v>143</v>
      </c>
      <c r="C3644" s="189">
        <v>0.37336438234641828</v>
      </c>
      <c r="D3644" s="189">
        <v>0.26269682856509202</v>
      </c>
      <c r="E3644" s="189">
        <v>0.13229097360833889</v>
      </c>
      <c r="F3644" s="189">
        <v>2.3064981148813484E-2</v>
      </c>
      <c r="G3644" s="189">
        <v>0.1810822798846751</v>
      </c>
      <c r="H3644" s="189">
        <v>3.1049013084941228E-3</v>
      </c>
      <c r="I3644" s="189">
        <v>2.4395653138168109E-2</v>
      </c>
      <c r="J3644" s="188">
        <v>1</v>
      </c>
      <c r="K3644" s="190">
        <v>9018</v>
      </c>
      <c r="L3644" s="94"/>
      <c r="M3644" s="189" t="s">
        <v>143</v>
      </c>
      <c r="N3644" s="189" t="s">
        <v>143</v>
      </c>
      <c r="O3644" s="189">
        <v>0.36299999999999999</v>
      </c>
      <c r="P3644" s="189">
        <v>0.38300000000000001</v>
      </c>
      <c r="Q3644" s="189">
        <v>0.254</v>
      </c>
      <c r="R3644" s="189">
        <v>0.27200000000000002</v>
      </c>
      <c r="S3644" s="189">
        <v>0.125</v>
      </c>
      <c r="T3644" s="189">
        <v>0.13900000000000001</v>
      </c>
      <c r="U3644" s="189">
        <v>0.02</v>
      </c>
      <c r="V3644" s="189">
        <v>2.5999999999999999E-2</v>
      </c>
      <c r="W3644" s="189">
        <v>0.17299999999999999</v>
      </c>
      <c r="X3644" s="189">
        <v>0.189</v>
      </c>
      <c r="Y3644" s="189">
        <v>2E-3</v>
      </c>
      <c r="Z3644" s="189">
        <v>4.0000000000000001E-3</v>
      </c>
      <c r="AA3644" s="189">
        <v>2.1000000000000001E-2</v>
      </c>
      <c r="AB3644" s="189">
        <v>2.8000000000000001E-2</v>
      </c>
    </row>
    <row r="3645" spans="1:28" x14ac:dyDescent="0.25">
      <c r="A3645" s="94" t="s">
        <v>5107</v>
      </c>
      <c r="B3645" s="189" t="s">
        <v>143</v>
      </c>
      <c r="C3645" s="189">
        <v>9.7830176846858144E-2</v>
      </c>
      <c r="D3645" s="189">
        <v>0.2026840586981061</v>
      </c>
      <c r="E3645" s="189">
        <v>7.0989589865797065E-2</v>
      </c>
      <c r="F3645" s="189">
        <v>1.1288097328483633E-2</v>
      </c>
      <c r="G3645" s="189">
        <v>0.5603913207073874</v>
      </c>
      <c r="H3645" s="189">
        <v>1.9064342154772356E-2</v>
      </c>
      <c r="I3645" s="189">
        <v>3.7752414398595259E-2</v>
      </c>
      <c r="J3645" s="188">
        <v>0.99999999999999989</v>
      </c>
      <c r="K3645" s="190">
        <v>7973</v>
      </c>
      <c r="L3645" s="94"/>
      <c r="M3645" s="189" t="s">
        <v>143</v>
      </c>
      <c r="N3645" s="189" t="s">
        <v>143</v>
      </c>
      <c r="O3645" s="189">
        <v>9.1999999999999998E-2</v>
      </c>
      <c r="P3645" s="189">
        <v>0.105</v>
      </c>
      <c r="Q3645" s="189">
        <v>0.19400000000000001</v>
      </c>
      <c r="R3645" s="189">
        <v>0.21199999999999999</v>
      </c>
      <c r="S3645" s="189">
        <v>6.6000000000000003E-2</v>
      </c>
      <c r="T3645" s="189">
        <v>7.6999999999999999E-2</v>
      </c>
      <c r="U3645" s="189">
        <v>8.9999999999999993E-3</v>
      </c>
      <c r="V3645" s="189">
        <v>1.4E-2</v>
      </c>
      <c r="W3645" s="189">
        <v>0.54900000000000004</v>
      </c>
      <c r="X3645" s="189">
        <v>0.57099999999999995</v>
      </c>
      <c r="Y3645" s="189">
        <v>1.6E-2</v>
      </c>
      <c r="Z3645" s="189">
        <v>2.1999999999999999E-2</v>
      </c>
      <c r="AA3645" s="189">
        <v>3.4000000000000002E-2</v>
      </c>
      <c r="AB3645" s="189">
        <v>4.2000000000000003E-2</v>
      </c>
    </row>
    <row r="3646" spans="1:28" x14ac:dyDescent="0.25">
      <c r="A3646" s="94" t="s">
        <v>5108</v>
      </c>
      <c r="B3646" s="189">
        <v>0.26463680590504951</v>
      </c>
      <c r="C3646" s="189">
        <v>1.4678745176983728E-3</v>
      </c>
      <c r="D3646" s="189">
        <v>0.48196611306827714</v>
      </c>
      <c r="E3646" s="189">
        <v>0.17593524576413352</v>
      </c>
      <c r="F3646" s="189">
        <v>2.6757255494044622E-2</v>
      </c>
      <c r="G3646" s="189">
        <v>9.0169434658614322E-3</v>
      </c>
      <c r="H3646" s="189" t="s">
        <v>143</v>
      </c>
      <c r="I3646" s="189">
        <v>4.0219761784935415E-2</v>
      </c>
      <c r="J3646" s="188">
        <v>1</v>
      </c>
      <c r="K3646" s="190">
        <v>23844</v>
      </c>
      <c r="L3646" s="94"/>
      <c r="M3646" s="189">
        <v>0.25900000000000001</v>
      </c>
      <c r="N3646" s="189">
        <v>0.27</v>
      </c>
      <c r="O3646" s="189">
        <v>1E-3</v>
      </c>
      <c r="P3646" s="189">
        <v>2E-3</v>
      </c>
      <c r="Q3646" s="189">
        <v>0.47599999999999998</v>
      </c>
      <c r="R3646" s="189">
        <v>0.48799999999999999</v>
      </c>
      <c r="S3646" s="189">
        <v>0.17100000000000001</v>
      </c>
      <c r="T3646" s="189">
        <v>0.18099999999999999</v>
      </c>
      <c r="U3646" s="189">
        <v>2.5000000000000001E-2</v>
      </c>
      <c r="V3646" s="189">
        <v>2.9000000000000001E-2</v>
      </c>
      <c r="W3646" s="189">
        <v>8.0000000000000002E-3</v>
      </c>
      <c r="X3646" s="189">
        <v>0.01</v>
      </c>
      <c r="Y3646" s="189" t="s">
        <v>143</v>
      </c>
      <c r="Z3646" s="189" t="s">
        <v>143</v>
      </c>
      <c r="AA3646" s="189">
        <v>3.7999999999999999E-2</v>
      </c>
      <c r="AB3646" s="189">
        <v>4.2999999999999997E-2</v>
      </c>
    </row>
    <row r="3647" spans="1:28" x14ac:dyDescent="0.25">
      <c r="A3647" s="94" t="s">
        <v>5109</v>
      </c>
      <c r="B3647" s="189">
        <v>0.10105511312997728</v>
      </c>
      <c r="C3647" s="189">
        <v>0.2844492999453756</v>
      </c>
      <c r="D3647" s="189">
        <v>0.24097978897737402</v>
      </c>
      <c r="E3647" s="189">
        <v>7.3340424920219652E-2</v>
      </c>
      <c r="F3647" s="189">
        <v>3.4384613173101805E-2</v>
      </c>
      <c r="G3647" s="189">
        <v>0.23620734266739499</v>
      </c>
      <c r="H3647" s="189">
        <v>3.9099560129948535E-3</v>
      </c>
      <c r="I3647" s="189">
        <v>2.5673461173561798E-2</v>
      </c>
      <c r="J3647" s="188">
        <v>1</v>
      </c>
      <c r="K3647" s="190">
        <v>34783</v>
      </c>
      <c r="L3647" s="94"/>
      <c r="M3647" s="189">
        <v>9.8000000000000004E-2</v>
      </c>
      <c r="N3647" s="189">
        <v>0.104</v>
      </c>
      <c r="O3647" s="189">
        <v>0.28000000000000003</v>
      </c>
      <c r="P3647" s="189">
        <v>0.28899999999999998</v>
      </c>
      <c r="Q3647" s="189">
        <v>0.23699999999999999</v>
      </c>
      <c r="R3647" s="189">
        <v>0.246</v>
      </c>
      <c r="S3647" s="189">
        <v>7.0999999999999994E-2</v>
      </c>
      <c r="T3647" s="189">
        <v>7.5999999999999998E-2</v>
      </c>
      <c r="U3647" s="189">
        <v>3.3000000000000002E-2</v>
      </c>
      <c r="V3647" s="189">
        <v>3.5999999999999997E-2</v>
      </c>
      <c r="W3647" s="189">
        <v>0.23200000000000001</v>
      </c>
      <c r="X3647" s="189">
        <v>0.24099999999999999</v>
      </c>
      <c r="Y3647" s="189">
        <v>3.0000000000000001E-3</v>
      </c>
      <c r="Z3647" s="189">
        <v>5.0000000000000001E-3</v>
      </c>
      <c r="AA3647" s="189">
        <v>2.4E-2</v>
      </c>
      <c r="AB3647" s="189">
        <v>2.7E-2</v>
      </c>
    </row>
    <row r="3648" spans="1:28" x14ac:dyDescent="0.25">
      <c r="A3648" s="94" t="s">
        <v>5110</v>
      </c>
      <c r="B3648" s="189">
        <v>0.29071486480041969</v>
      </c>
      <c r="C3648" s="189">
        <v>0.51061090180742996</v>
      </c>
      <c r="D3648" s="189">
        <v>9.1039153035433265E-2</v>
      </c>
      <c r="E3648" s="189">
        <v>2.6634555772807478E-2</v>
      </c>
      <c r="F3648" s="189">
        <v>1.0491678191616196E-3</v>
      </c>
      <c r="G3648" s="189">
        <v>4.2801278077161525E-2</v>
      </c>
      <c r="H3648" s="189">
        <v>2.5036959320902286E-3</v>
      </c>
      <c r="I3648" s="189">
        <v>3.4646382755496211E-2</v>
      </c>
      <c r="J3648" s="188">
        <v>1</v>
      </c>
      <c r="K3648" s="190">
        <v>41938</v>
      </c>
      <c r="L3648" s="94"/>
      <c r="M3648" s="189">
        <v>0.28599999999999998</v>
      </c>
      <c r="N3648" s="189">
        <v>0.29499999999999998</v>
      </c>
      <c r="O3648" s="189">
        <v>0.50600000000000001</v>
      </c>
      <c r="P3648" s="189">
        <v>0.51500000000000001</v>
      </c>
      <c r="Q3648" s="189">
        <v>8.7999999999999995E-2</v>
      </c>
      <c r="R3648" s="189">
        <v>9.4E-2</v>
      </c>
      <c r="S3648" s="189">
        <v>2.5000000000000001E-2</v>
      </c>
      <c r="T3648" s="189">
        <v>2.8000000000000001E-2</v>
      </c>
      <c r="U3648" s="189">
        <v>1E-3</v>
      </c>
      <c r="V3648" s="189">
        <v>1E-3</v>
      </c>
      <c r="W3648" s="189">
        <v>4.1000000000000002E-2</v>
      </c>
      <c r="X3648" s="189">
        <v>4.4999999999999998E-2</v>
      </c>
      <c r="Y3648" s="189">
        <v>2E-3</v>
      </c>
      <c r="Z3648" s="189">
        <v>3.0000000000000001E-3</v>
      </c>
      <c r="AA3648" s="189">
        <v>3.3000000000000002E-2</v>
      </c>
      <c r="AB3648" s="189">
        <v>3.5999999999999997E-2</v>
      </c>
    </row>
    <row r="3649" spans="1:28" x14ac:dyDescent="0.25">
      <c r="A3649" s="94" t="s">
        <v>5111</v>
      </c>
      <c r="B3649" s="189" t="s">
        <v>143</v>
      </c>
      <c r="C3649" s="189">
        <v>0.23177570093457944</v>
      </c>
      <c r="D3649" s="189">
        <v>0.30053404539385847</v>
      </c>
      <c r="E3649" s="189">
        <v>0.17650200267022698</v>
      </c>
      <c r="F3649" s="189">
        <v>1.5487316421895861E-2</v>
      </c>
      <c r="G3649" s="189">
        <v>0.24339118825100134</v>
      </c>
      <c r="H3649" s="189">
        <v>3.7383177570093459E-3</v>
      </c>
      <c r="I3649" s="189">
        <v>2.8571428571428571E-2</v>
      </c>
      <c r="J3649" s="188">
        <v>1</v>
      </c>
      <c r="K3649" s="190">
        <v>7490</v>
      </c>
      <c r="L3649" s="94"/>
      <c r="M3649" s="189" t="s">
        <v>143</v>
      </c>
      <c r="N3649" s="189" t="s">
        <v>143</v>
      </c>
      <c r="O3649" s="189">
        <v>0.222</v>
      </c>
      <c r="P3649" s="189">
        <v>0.24099999999999999</v>
      </c>
      <c r="Q3649" s="189">
        <v>0.28999999999999998</v>
      </c>
      <c r="R3649" s="189">
        <v>0.311</v>
      </c>
      <c r="S3649" s="189">
        <v>0.16800000000000001</v>
      </c>
      <c r="T3649" s="189">
        <v>0.185</v>
      </c>
      <c r="U3649" s="189">
        <v>1.2999999999999999E-2</v>
      </c>
      <c r="V3649" s="189">
        <v>1.9E-2</v>
      </c>
      <c r="W3649" s="189">
        <v>0.23400000000000001</v>
      </c>
      <c r="X3649" s="189">
        <v>0.253</v>
      </c>
      <c r="Y3649" s="189">
        <v>3.0000000000000001E-3</v>
      </c>
      <c r="Z3649" s="189">
        <v>5.0000000000000001E-3</v>
      </c>
      <c r="AA3649" s="189">
        <v>2.5000000000000001E-2</v>
      </c>
      <c r="AB3649" s="189">
        <v>3.3000000000000002E-2</v>
      </c>
    </row>
    <row r="3650" spans="1:28" x14ac:dyDescent="0.25">
      <c r="A3650" s="94" t="s">
        <v>5112</v>
      </c>
      <c r="B3650" s="189" t="s">
        <v>143</v>
      </c>
      <c r="C3650" s="189">
        <v>0.26940346375881974</v>
      </c>
      <c r="D3650" s="189">
        <v>0.2132637978637365</v>
      </c>
      <c r="E3650" s="189">
        <v>0.10923947904174917</v>
      </c>
      <c r="F3650" s="189">
        <v>1.6482137379033382E-2</v>
      </c>
      <c r="G3650" s="189">
        <v>0.36547954374320218</v>
      </c>
      <c r="H3650" s="189">
        <v>5.3546030063864793E-3</v>
      </c>
      <c r="I3650" s="189">
        <v>2.0776975207072539E-2</v>
      </c>
      <c r="J3650" s="188">
        <v>1</v>
      </c>
      <c r="K3650" s="190">
        <v>35857</v>
      </c>
      <c r="L3650" s="94"/>
      <c r="M3650" s="189" t="s">
        <v>143</v>
      </c>
      <c r="N3650" s="189" t="s">
        <v>143</v>
      </c>
      <c r="O3650" s="189">
        <v>0.26500000000000001</v>
      </c>
      <c r="P3650" s="189">
        <v>0.27400000000000002</v>
      </c>
      <c r="Q3650" s="189">
        <v>0.20899999999999999</v>
      </c>
      <c r="R3650" s="189">
        <v>0.218</v>
      </c>
      <c r="S3650" s="189">
        <v>0.106</v>
      </c>
      <c r="T3650" s="189">
        <v>0.113</v>
      </c>
      <c r="U3650" s="189">
        <v>1.4999999999999999E-2</v>
      </c>
      <c r="V3650" s="189">
        <v>1.7999999999999999E-2</v>
      </c>
      <c r="W3650" s="189">
        <v>0.36099999999999999</v>
      </c>
      <c r="X3650" s="189">
        <v>0.37</v>
      </c>
      <c r="Y3650" s="189">
        <v>5.0000000000000001E-3</v>
      </c>
      <c r="Z3650" s="189">
        <v>6.0000000000000001E-3</v>
      </c>
      <c r="AA3650" s="189">
        <v>1.9E-2</v>
      </c>
      <c r="AB3650" s="189">
        <v>2.1999999999999999E-2</v>
      </c>
    </row>
    <row r="3651" spans="1:28" x14ac:dyDescent="0.25">
      <c r="A3651" s="94" t="s">
        <v>5113</v>
      </c>
      <c r="B3651" s="189" t="s">
        <v>143</v>
      </c>
      <c r="C3651" s="189">
        <v>0.51174002321221324</v>
      </c>
      <c r="D3651" s="189">
        <v>0.32336398535845012</v>
      </c>
      <c r="E3651" s="189">
        <v>5.9101865904829923E-2</v>
      </c>
      <c r="F3651" s="189">
        <v>4.0174984376394962E-3</v>
      </c>
      <c r="G3651" s="189">
        <v>2.2676546736898492E-2</v>
      </c>
      <c r="H3651" s="189">
        <v>3.5711097223462191E-4</v>
      </c>
      <c r="I3651" s="189">
        <v>7.8742969377734132E-2</v>
      </c>
      <c r="J3651" s="188">
        <v>1</v>
      </c>
      <c r="K3651" s="190">
        <v>11201</v>
      </c>
      <c r="L3651" s="94"/>
      <c r="M3651" s="189" t="s">
        <v>143</v>
      </c>
      <c r="N3651" s="189" t="s">
        <v>143</v>
      </c>
      <c r="O3651" s="189">
        <v>0.502</v>
      </c>
      <c r="P3651" s="189">
        <v>0.52100000000000002</v>
      </c>
      <c r="Q3651" s="189">
        <v>0.315</v>
      </c>
      <c r="R3651" s="189">
        <v>0.33200000000000002</v>
      </c>
      <c r="S3651" s="189">
        <v>5.5E-2</v>
      </c>
      <c r="T3651" s="189">
        <v>6.4000000000000001E-2</v>
      </c>
      <c r="U3651" s="189">
        <v>3.0000000000000001E-3</v>
      </c>
      <c r="V3651" s="189">
        <v>5.0000000000000001E-3</v>
      </c>
      <c r="W3651" s="189">
        <v>0.02</v>
      </c>
      <c r="X3651" s="189">
        <v>2.5999999999999999E-2</v>
      </c>
      <c r="Y3651" s="189">
        <v>0</v>
      </c>
      <c r="Z3651" s="189">
        <v>1E-3</v>
      </c>
      <c r="AA3651" s="189">
        <v>7.3999999999999996E-2</v>
      </c>
      <c r="AB3651" s="189">
        <v>8.4000000000000005E-2</v>
      </c>
    </row>
    <row r="3652" spans="1:28" x14ac:dyDescent="0.25">
      <c r="A3652" s="94" t="s">
        <v>5114</v>
      </c>
      <c r="B3652" s="189" t="s">
        <v>143</v>
      </c>
      <c r="C3652" s="189">
        <v>0.22268376377099514</v>
      </c>
      <c r="D3652" s="189">
        <v>0.34621636265125522</v>
      </c>
      <c r="E3652" s="189">
        <v>0.11531515260971645</v>
      </c>
      <c r="F3652" s="189">
        <v>1.6615495755824453E-2</v>
      </c>
      <c r="G3652" s="189">
        <v>0.25708867617843595</v>
      </c>
      <c r="H3652" s="189">
        <v>1.5351273252663898E-3</v>
      </c>
      <c r="I3652" s="189">
        <v>4.0545421708506411E-2</v>
      </c>
      <c r="J3652" s="188">
        <v>1</v>
      </c>
      <c r="K3652" s="190">
        <v>11074</v>
      </c>
      <c r="L3652" s="94"/>
      <c r="M3652" s="189" t="s">
        <v>143</v>
      </c>
      <c r="N3652" s="189" t="s">
        <v>143</v>
      </c>
      <c r="O3652" s="189">
        <v>0.215</v>
      </c>
      <c r="P3652" s="189">
        <v>0.23100000000000001</v>
      </c>
      <c r="Q3652" s="189">
        <v>0.33700000000000002</v>
      </c>
      <c r="R3652" s="189">
        <v>0.35499999999999998</v>
      </c>
      <c r="S3652" s="189">
        <v>0.109</v>
      </c>
      <c r="T3652" s="189">
        <v>0.121</v>
      </c>
      <c r="U3652" s="189">
        <v>1.4E-2</v>
      </c>
      <c r="V3652" s="189">
        <v>1.9E-2</v>
      </c>
      <c r="W3652" s="189">
        <v>0.249</v>
      </c>
      <c r="X3652" s="189">
        <v>0.26500000000000001</v>
      </c>
      <c r="Y3652" s="189">
        <v>1E-3</v>
      </c>
      <c r="Z3652" s="189">
        <v>2E-3</v>
      </c>
      <c r="AA3652" s="189">
        <v>3.6999999999999998E-2</v>
      </c>
      <c r="AB3652" s="189">
        <v>4.3999999999999997E-2</v>
      </c>
    </row>
    <row r="3653" spans="1:28" x14ac:dyDescent="0.25">
      <c r="A3653" s="94" t="s">
        <v>5115</v>
      </c>
      <c r="B3653" s="189" t="s">
        <v>143</v>
      </c>
      <c r="C3653" s="189">
        <v>0.40931302098304112</v>
      </c>
      <c r="D3653" s="189">
        <v>0.19488358723771199</v>
      </c>
      <c r="E3653" s="189">
        <v>6.7548146018970967E-2</v>
      </c>
      <c r="F3653" s="189">
        <v>9.8160390916930157E-2</v>
      </c>
      <c r="G3653" s="189">
        <v>0.20192584075883874</v>
      </c>
      <c r="H3653" s="189">
        <v>4.0241448692152921E-3</v>
      </c>
      <c r="I3653" s="189">
        <v>2.4144869215291749E-2</v>
      </c>
      <c r="J3653" s="188">
        <v>1</v>
      </c>
      <c r="K3653" s="190">
        <v>6958</v>
      </c>
      <c r="L3653" s="94"/>
      <c r="M3653" s="189" t="s">
        <v>143</v>
      </c>
      <c r="N3653" s="189" t="s">
        <v>143</v>
      </c>
      <c r="O3653" s="189">
        <v>0.39800000000000002</v>
      </c>
      <c r="P3653" s="189">
        <v>0.42099999999999999</v>
      </c>
      <c r="Q3653" s="189">
        <v>0.186</v>
      </c>
      <c r="R3653" s="189">
        <v>0.20399999999999999</v>
      </c>
      <c r="S3653" s="189">
        <v>6.2E-2</v>
      </c>
      <c r="T3653" s="189">
        <v>7.3999999999999996E-2</v>
      </c>
      <c r="U3653" s="189">
        <v>9.0999999999999998E-2</v>
      </c>
      <c r="V3653" s="189">
        <v>0.105</v>
      </c>
      <c r="W3653" s="189">
        <v>0.193</v>
      </c>
      <c r="X3653" s="189">
        <v>0.21199999999999999</v>
      </c>
      <c r="Y3653" s="189">
        <v>3.0000000000000001E-3</v>
      </c>
      <c r="Z3653" s="189">
        <v>6.0000000000000001E-3</v>
      </c>
      <c r="AA3653" s="189">
        <v>2.1000000000000001E-2</v>
      </c>
      <c r="AB3653" s="189">
        <v>2.8000000000000001E-2</v>
      </c>
    </row>
    <row r="3654" spans="1:28" x14ac:dyDescent="0.25">
      <c r="A3654" s="94" t="s">
        <v>5116</v>
      </c>
      <c r="B3654" s="189" t="s">
        <v>143</v>
      </c>
      <c r="C3654" s="189">
        <v>0.15182132411592661</v>
      </c>
      <c r="D3654" s="189">
        <v>0.21124700877426217</v>
      </c>
      <c r="E3654" s="189">
        <v>9.7846317468758312E-2</v>
      </c>
      <c r="F3654" s="189">
        <v>3.0045200744482851E-2</v>
      </c>
      <c r="G3654" s="189">
        <v>0.4740760436054241</v>
      </c>
      <c r="H3654" s="189">
        <v>7.0459984046796062E-3</v>
      </c>
      <c r="I3654" s="189">
        <v>2.7918106886466364E-2</v>
      </c>
      <c r="J3654" s="188">
        <v>1</v>
      </c>
      <c r="K3654" s="190">
        <v>7522</v>
      </c>
      <c r="L3654" s="94"/>
      <c r="M3654" s="189" t="s">
        <v>143</v>
      </c>
      <c r="N3654" s="189" t="s">
        <v>143</v>
      </c>
      <c r="O3654" s="189">
        <v>0.14399999999999999</v>
      </c>
      <c r="P3654" s="189">
        <v>0.16</v>
      </c>
      <c r="Q3654" s="189">
        <v>0.20200000000000001</v>
      </c>
      <c r="R3654" s="189">
        <v>0.221</v>
      </c>
      <c r="S3654" s="189">
        <v>9.0999999999999998E-2</v>
      </c>
      <c r="T3654" s="189">
        <v>0.105</v>
      </c>
      <c r="U3654" s="189">
        <v>2.5999999999999999E-2</v>
      </c>
      <c r="V3654" s="189">
        <v>3.4000000000000002E-2</v>
      </c>
      <c r="W3654" s="189">
        <v>0.46300000000000002</v>
      </c>
      <c r="X3654" s="189">
        <v>0.48499999999999999</v>
      </c>
      <c r="Y3654" s="189">
        <v>5.0000000000000001E-3</v>
      </c>
      <c r="Z3654" s="189">
        <v>8.9999999999999993E-3</v>
      </c>
      <c r="AA3654" s="189">
        <v>2.4E-2</v>
      </c>
      <c r="AB3654" s="189">
        <v>3.2000000000000001E-2</v>
      </c>
    </row>
    <row r="3655" spans="1:28" x14ac:dyDescent="0.25">
      <c r="A3655" s="94" t="s">
        <v>5117</v>
      </c>
      <c r="B3655" s="189" t="s">
        <v>143</v>
      </c>
      <c r="C3655" s="189">
        <v>0.35757410932825673</v>
      </c>
      <c r="D3655" s="189">
        <v>0.41085123742181123</v>
      </c>
      <c r="E3655" s="189">
        <v>9.6165352189284736E-2</v>
      </c>
      <c r="F3655" s="189">
        <v>1.3516453630677182E-2</v>
      </c>
      <c r="G3655" s="189">
        <v>8.3519173239053571E-2</v>
      </c>
      <c r="H3655" s="189">
        <v>2.3116671199347296E-3</v>
      </c>
      <c r="I3655" s="189">
        <v>3.6062007070981776E-2</v>
      </c>
      <c r="J3655" s="188">
        <v>0.99999999999999978</v>
      </c>
      <c r="K3655" s="190">
        <v>36770</v>
      </c>
      <c r="L3655" s="94"/>
      <c r="M3655" s="189" t="s">
        <v>143</v>
      </c>
      <c r="N3655" s="189" t="s">
        <v>143</v>
      </c>
      <c r="O3655" s="189">
        <v>0.35299999999999998</v>
      </c>
      <c r="P3655" s="189">
        <v>0.36199999999999999</v>
      </c>
      <c r="Q3655" s="189">
        <v>0.40600000000000003</v>
      </c>
      <c r="R3655" s="189">
        <v>0.41599999999999998</v>
      </c>
      <c r="S3655" s="189">
        <v>9.2999999999999999E-2</v>
      </c>
      <c r="T3655" s="189">
        <v>9.9000000000000005E-2</v>
      </c>
      <c r="U3655" s="189">
        <v>1.2E-2</v>
      </c>
      <c r="V3655" s="189">
        <v>1.4999999999999999E-2</v>
      </c>
      <c r="W3655" s="189">
        <v>8.1000000000000003E-2</v>
      </c>
      <c r="X3655" s="189">
        <v>8.5999999999999993E-2</v>
      </c>
      <c r="Y3655" s="189">
        <v>2E-3</v>
      </c>
      <c r="Z3655" s="189">
        <v>3.0000000000000001E-3</v>
      </c>
      <c r="AA3655" s="189">
        <v>3.4000000000000002E-2</v>
      </c>
      <c r="AB3655" s="189">
        <v>3.7999999999999999E-2</v>
      </c>
    </row>
    <row r="3656" spans="1:28" x14ac:dyDescent="0.25">
      <c r="A3656" s="94" t="s">
        <v>5118</v>
      </c>
      <c r="B3656" s="189" t="s">
        <v>143</v>
      </c>
      <c r="C3656" s="189">
        <v>0.49384787472035796</v>
      </c>
      <c r="D3656" s="189">
        <v>0.30522930648769575</v>
      </c>
      <c r="E3656" s="189">
        <v>7.5223713646532436E-2</v>
      </c>
      <c r="F3656" s="189">
        <v>7.1308724832214766E-3</v>
      </c>
      <c r="G3656" s="189">
        <v>8.0257270693512309E-2</v>
      </c>
      <c r="H3656" s="189">
        <v>3.3557046979865771E-3</v>
      </c>
      <c r="I3656" s="189">
        <v>3.4955257270693513E-2</v>
      </c>
      <c r="J3656" s="188">
        <v>1.0000000000000002</v>
      </c>
      <c r="K3656" s="190">
        <v>7152</v>
      </c>
      <c r="L3656" s="94"/>
      <c r="M3656" s="189" t="s">
        <v>143</v>
      </c>
      <c r="N3656" s="189" t="s">
        <v>143</v>
      </c>
      <c r="O3656" s="189">
        <v>0.48199999999999998</v>
      </c>
      <c r="P3656" s="189">
        <v>0.505</v>
      </c>
      <c r="Q3656" s="189">
        <v>0.29499999999999998</v>
      </c>
      <c r="R3656" s="189">
        <v>0.316</v>
      </c>
      <c r="S3656" s="189">
        <v>6.9000000000000006E-2</v>
      </c>
      <c r="T3656" s="189">
        <v>8.2000000000000003E-2</v>
      </c>
      <c r="U3656" s="189">
        <v>5.0000000000000001E-3</v>
      </c>
      <c r="V3656" s="189">
        <v>8.9999999999999993E-3</v>
      </c>
      <c r="W3656" s="189">
        <v>7.3999999999999996E-2</v>
      </c>
      <c r="X3656" s="189">
        <v>8.6999999999999994E-2</v>
      </c>
      <c r="Y3656" s="189">
        <v>2E-3</v>
      </c>
      <c r="Z3656" s="189">
        <v>5.0000000000000001E-3</v>
      </c>
      <c r="AA3656" s="189">
        <v>3.1E-2</v>
      </c>
      <c r="AB3656" s="189">
        <v>3.9E-2</v>
      </c>
    </row>
    <row r="3657" spans="1:28" x14ac:dyDescent="0.25">
      <c r="A3657" s="94" t="s">
        <v>5119</v>
      </c>
      <c r="B3657" s="189">
        <v>5.7504034613005447E-2</v>
      </c>
      <c r="C3657" s="189">
        <v>0.32988792933638822</v>
      </c>
      <c r="D3657" s="189">
        <v>0.25738930300548429</v>
      </c>
      <c r="E3657" s="189">
        <v>9.1367137688296338E-2</v>
      </c>
      <c r="F3657" s="189">
        <v>1.785251459199436E-2</v>
      </c>
      <c r="G3657" s="189">
        <v>0.2117351082174786</v>
      </c>
      <c r="H3657" s="189">
        <v>4.0605312902813346E-3</v>
      </c>
      <c r="I3657" s="189">
        <v>3.0203441257071372E-2</v>
      </c>
      <c r="J3657" s="188">
        <v>1</v>
      </c>
      <c r="K3657" s="190">
        <v>289371</v>
      </c>
      <c r="L3657" s="94"/>
      <c r="M3657" s="189">
        <v>5.7000000000000002E-2</v>
      </c>
      <c r="N3657" s="189">
        <v>5.8000000000000003E-2</v>
      </c>
      <c r="O3657" s="189">
        <v>0.32800000000000001</v>
      </c>
      <c r="P3657" s="189">
        <v>0.33200000000000002</v>
      </c>
      <c r="Q3657" s="189">
        <v>0.25600000000000001</v>
      </c>
      <c r="R3657" s="189">
        <v>0.25900000000000001</v>
      </c>
      <c r="S3657" s="189">
        <v>0.09</v>
      </c>
      <c r="T3657" s="189">
        <v>9.1999999999999998E-2</v>
      </c>
      <c r="U3657" s="189">
        <v>1.7000000000000001E-2</v>
      </c>
      <c r="V3657" s="189">
        <v>1.7999999999999999E-2</v>
      </c>
      <c r="W3657" s="189">
        <v>0.21</v>
      </c>
      <c r="X3657" s="189">
        <v>0.21299999999999999</v>
      </c>
      <c r="Y3657" s="189">
        <v>4.0000000000000001E-3</v>
      </c>
      <c r="Z3657" s="189">
        <v>4.0000000000000001E-3</v>
      </c>
      <c r="AA3657" s="189">
        <v>0.03</v>
      </c>
      <c r="AB3657" s="189">
        <v>3.1E-2</v>
      </c>
    </row>
    <row r="3658" spans="1:28" x14ac:dyDescent="0.25">
      <c r="A3658" s="94" t="s">
        <v>5120</v>
      </c>
      <c r="B3658" s="189" t="s">
        <v>143</v>
      </c>
      <c r="C3658" s="189">
        <v>0.38092606917891481</v>
      </c>
      <c r="D3658" s="189">
        <v>0.27682616863741849</v>
      </c>
      <c r="E3658" s="189">
        <v>0.11725052491988065</v>
      </c>
      <c r="F3658" s="189">
        <v>1.5471322798099237E-2</v>
      </c>
      <c r="G3658" s="189">
        <v>0.18200906177478174</v>
      </c>
      <c r="H3658" s="189">
        <v>4.1993590451983647E-3</v>
      </c>
      <c r="I3658" s="189">
        <v>2.3317493645706708E-2</v>
      </c>
      <c r="J3658" s="188">
        <v>1</v>
      </c>
      <c r="K3658" s="190">
        <v>9049</v>
      </c>
      <c r="L3658" s="94"/>
      <c r="M3658" s="189" t="s">
        <v>143</v>
      </c>
      <c r="N3658" s="189" t="s">
        <v>143</v>
      </c>
      <c r="O3658" s="189">
        <v>0.371</v>
      </c>
      <c r="P3658" s="189">
        <v>0.39100000000000001</v>
      </c>
      <c r="Q3658" s="189">
        <v>0.26800000000000002</v>
      </c>
      <c r="R3658" s="189">
        <v>0.28599999999999998</v>
      </c>
      <c r="S3658" s="189">
        <v>0.111</v>
      </c>
      <c r="T3658" s="189">
        <v>0.124</v>
      </c>
      <c r="U3658" s="189">
        <v>1.2999999999999999E-2</v>
      </c>
      <c r="V3658" s="189">
        <v>1.7999999999999999E-2</v>
      </c>
      <c r="W3658" s="189">
        <v>0.17399999999999999</v>
      </c>
      <c r="X3658" s="189">
        <v>0.19</v>
      </c>
      <c r="Y3658" s="189">
        <v>3.0000000000000001E-3</v>
      </c>
      <c r="Z3658" s="189">
        <v>6.0000000000000001E-3</v>
      </c>
      <c r="AA3658" s="189">
        <v>0.02</v>
      </c>
      <c r="AB3658" s="189">
        <v>2.7E-2</v>
      </c>
    </row>
    <row r="3659" spans="1:28" x14ac:dyDescent="0.25">
      <c r="A3659" s="94" t="s">
        <v>5121</v>
      </c>
      <c r="B3659" s="189" t="s">
        <v>143</v>
      </c>
      <c r="C3659" s="189">
        <v>0.10564733000384172</v>
      </c>
      <c r="D3659" s="189">
        <v>0.20117812780125496</v>
      </c>
      <c r="E3659" s="189">
        <v>7.6450249711870921E-2</v>
      </c>
      <c r="F3659" s="189">
        <v>1.2037392751952874E-2</v>
      </c>
      <c r="G3659" s="189">
        <v>0.55141503393520297</v>
      </c>
      <c r="H3659" s="189">
        <v>2.1257523370469971E-2</v>
      </c>
      <c r="I3659" s="189">
        <v>3.2014342425406579E-2</v>
      </c>
      <c r="J3659" s="188">
        <v>0.99999999999999989</v>
      </c>
      <c r="K3659" s="190">
        <v>7809</v>
      </c>
      <c r="L3659" s="94"/>
      <c r="M3659" s="189" t="s">
        <v>143</v>
      </c>
      <c r="N3659" s="189" t="s">
        <v>143</v>
      </c>
      <c r="O3659" s="189">
        <v>9.9000000000000005E-2</v>
      </c>
      <c r="P3659" s="189">
        <v>0.113</v>
      </c>
      <c r="Q3659" s="189">
        <v>0.192</v>
      </c>
      <c r="R3659" s="189">
        <v>0.21</v>
      </c>
      <c r="S3659" s="189">
        <v>7.0999999999999994E-2</v>
      </c>
      <c r="T3659" s="189">
        <v>8.3000000000000004E-2</v>
      </c>
      <c r="U3659" s="189">
        <v>0.01</v>
      </c>
      <c r="V3659" s="189">
        <v>1.4999999999999999E-2</v>
      </c>
      <c r="W3659" s="189">
        <v>0.54</v>
      </c>
      <c r="X3659" s="189">
        <v>0.56200000000000006</v>
      </c>
      <c r="Y3659" s="189">
        <v>1.7999999999999999E-2</v>
      </c>
      <c r="Z3659" s="189">
        <v>2.5000000000000001E-2</v>
      </c>
      <c r="AA3659" s="189">
        <v>2.8000000000000001E-2</v>
      </c>
      <c r="AB3659" s="189">
        <v>3.5999999999999997E-2</v>
      </c>
    </row>
    <row r="3660" spans="1:28" x14ac:dyDescent="0.25">
      <c r="A3660" s="94" t="s">
        <v>5122</v>
      </c>
      <c r="B3660" s="189">
        <v>0.29240743761213506</v>
      </c>
      <c r="C3660" s="189">
        <v>1.2232914695808187E-3</v>
      </c>
      <c r="D3660" s="189">
        <v>0.48116131136845541</v>
      </c>
      <c r="E3660" s="189">
        <v>0.1675501549502528</v>
      </c>
      <c r="F3660" s="189">
        <v>2.6749306801500571E-2</v>
      </c>
      <c r="G3660" s="189">
        <v>7.9513945522753215E-3</v>
      </c>
      <c r="H3660" s="189" t="s">
        <v>143</v>
      </c>
      <c r="I3660" s="189">
        <v>2.2957103245800033E-2</v>
      </c>
      <c r="J3660" s="188">
        <v>1.0000000000000002</v>
      </c>
      <c r="K3660" s="190">
        <v>24524</v>
      </c>
      <c r="L3660" s="94"/>
      <c r="M3660" s="189">
        <v>0.28699999999999998</v>
      </c>
      <c r="N3660" s="189">
        <v>0.29799999999999999</v>
      </c>
      <c r="O3660" s="189">
        <v>1E-3</v>
      </c>
      <c r="P3660" s="189">
        <v>2E-3</v>
      </c>
      <c r="Q3660" s="189">
        <v>0.47499999999999998</v>
      </c>
      <c r="R3660" s="189">
        <v>0.48699999999999999</v>
      </c>
      <c r="S3660" s="189">
        <v>0.16300000000000001</v>
      </c>
      <c r="T3660" s="189">
        <v>0.17199999999999999</v>
      </c>
      <c r="U3660" s="189">
        <v>2.5000000000000001E-2</v>
      </c>
      <c r="V3660" s="189">
        <v>2.9000000000000001E-2</v>
      </c>
      <c r="W3660" s="189">
        <v>7.0000000000000001E-3</v>
      </c>
      <c r="X3660" s="189">
        <v>8.9999999999999993E-3</v>
      </c>
      <c r="Y3660" s="189" t="s">
        <v>143</v>
      </c>
      <c r="Z3660" s="189" t="s">
        <v>143</v>
      </c>
      <c r="AA3660" s="189">
        <v>2.1000000000000001E-2</v>
      </c>
      <c r="AB3660" s="189">
        <v>2.5000000000000001E-2</v>
      </c>
    </row>
    <row r="3661" spans="1:28" x14ac:dyDescent="0.25">
      <c r="A3661" s="94" t="s">
        <v>5123</v>
      </c>
      <c r="B3661" s="189">
        <v>9.6447420691220698E-2</v>
      </c>
      <c r="C3661" s="189">
        <v>0.29453492991317176</v>
      </c>
      <c r="D3661" s="189">
        <v>0.24297712956131889</v>
      </c>
      <c r="E3661" s="189">
        <v>6.7873559956869639E-2</v>
      </c>
      <c r="F3661" s="189">
        <v>3.2432892571363711E-2</v>
      </c>
      <c r="G3661" s="189">
        <v>0.23727370750808693</v>
      </c>
      <c r="H3661" s="189">
        <v>3.6320299642472052E-3</v>
      </c>
      <c r="I3661" s="189">
        <v>2.4828329833721127E-2</v>
      </c>
      <c r="J3661" s="188">
        <v>0.99999999999999989</v>
      </c>
      <c r="K3661" s="190">
        <v>35242</v>
      </c>
      <c r="L3661" s="94"/>
      <c r="M3661" s="189">
        <v>9.2999999999999999E-2</v>
      </c>
      <c r="N3661" s="189">
        <v>0.1</v>
      </c>
      <c r="O3661" s="189">
        <v>0.28999999999999998</v>
      </c>
      <c r="P3661" s="189">
        <v>0.29899999999999999</v>
      </c>
      <c r="Q3661" s="189">
        <v>0.23899999999999999</v>
      </c>
      <c r="R3661" s="189">
        <v>0.247</v>
      </c>
      <c r="S3661" s="189">
        <v>6.5000000000000002E-2</v>
      </c>
      <c r="T3661" s="189">
        <v>7.0999999999999994E-2</v>
      </c>
      <c r="U3661" s="189">
        <v>3.1E-2</v>
      </c>
      <c r="V3661" s="189">
        <v>3.4000000000000002E-2</v>
      </c>
      <c r="W3661" s="189">
        <v>0.23300000000000001</v>
      </c>
      <c r="X3661" s="189">
        <v>0.24199999999999999</v>
      </c>
      <c r="Y3661" s="189">
        <v>3.0000000000000001E-3</v>
      </c>
      <c r="Z3661" s="189">
        <v>4.0000000000000001E-3</v>
      </c>
      <c r="AA3661" s="189">
        <v>2.3E-2</v>
      </c>
      <c r="AB3661" s="189">
        <v>2.7E-2</v>
      </c>
    </row>
    <row r="3662" spans="1:28" x14ac:dyDescent="0.25">
      <c r="A3662" s="94" t="s">
        <v>5124</v>
      </c>
      <c r="B3662" s="189">
        <v>0.28910987708822233</v>
      </c>
      <c r="C3662" s="189">
        <v>0.51102488440716565</v>
      </c>
      <c r="D3662" s="189">
        <v>9.0708427240409867E-2</v>
      </c>
      <c r="E3662" s="189">
        <v>2.4140895466902113E-2</v>
      </c>
      <c r="F3662" s="189">
        <v>1.0223285857013406E-3</v>
      </c>
      <c r="G3662" s="189">
        <v>4.6167429540649181E-2</v>
      </c>
      <c r="H3662" s="189">
        <v>2.9275773135992935E-3</v>
      </c>
      <c r="I3662" s="189">
        <v>3.4898580357350308E-2</v>
      </c>
      <c r="J3662" s="188">
        <v>1.0000000000000002</v>
      </c>
      <c r="K3662" s="190">
        <v>43039</v>
      </c>
      <c r="L3662" s="94"/>
      <c r="M3662" s="189">
        <v>0.28499999999999998</v>
      </c>
      <c r="N3662" s="189">
        <v>0.29299999999999998</v>
      </c>
      <c r="O3662" s="189">
        <v>0.50600000000000001</v>
      </c>
      <c r="P3662" s="189">
        <v>0.51600000000000001</v>
      </c>
      <c r="Q3662" s="189">
        <v>8.7999999999999995E-2</v>
      </c>
      <c r="R3662" s="189">
        <v>9.2999999999999999E-2</v>
      </c>
      <c r="S3662" s="189">
        <v>2.3E-2</v>
      </c>
      <c r="T3662" s="189">
        <v>2.5999999999999999E-2</v>
      </c>
      <c r="U3662" s="189">
        <v>1E-3</v>
      </c>
      <c r="V3662" s="189">
        <v>1E-3</v>
      </c>
      <c r="W3662" s="189">
        <v>4.3999999999999997E-2</v>
      </c>
      <c r="X3662" s="189">
        <v>4.8000000000000001E-2</v>
      </c>
      <c r="Y3662" s="189">
        <v>2E-3</v>
      </c>
      <c r="Z3662" s="189">
        <v>3.0000000000000001E-3</v>
      </c>
      <c r="AA3662" s="189">
        <v>3.3000000000000002E-2</v>
      </c>
      <c r="AB3662" s="189">
        <v>3.6999999999999998E-2</v>
      </c>
    </row>
    <row r="3663" spans="1:28" x14ac:dyDescent="0.25">
      <c r="A3663" s="94" t="s">
        <v>5125</v>
      </c>
      <c r="B3663" s="189" t="s">
        <v>143</v>
      </c>
      <c r="C3663" s="189">
        <v>0.24511182108626198</v>
      </c>
      <c r="D3663" s="189">
        <v>0.30389776357827475</v>
      </c>
      <c r="E3663" s="189">
        <v>0.17086261980830672</v>
      </c>
      <c r="F3663" s="189">
        <v>1.2140575079872205E-2</v>
      </c>
      <c r="G3663" s="189">
        <v>0.24012779552715655</v>
      </c>
      <c r="H3663" s="189">
        <v>5.4952076677316298E-3</v>
      </c>
      <c r="I3663" s="189">
        <v>2.2364217252396165E-2</v>
      </c>
      <c r="J3663" s="188">
        <v>1</v>
      </c>
      <c r="K3663" s="190">
        <v>7825</v>
      </c>
      <c r="L3663" s="94"/>
      <c r="M3663" s="189" t="s">
        <v>143</v>
      </c>
      <c r="N3663" s="189" t="s">
        <v>143</v>
      </c>
      <c r="O3663" s="189">
        <v>0.23599999999999999</v>
      </c>
      <c r="P3663" s="189">
        <v>0.255</v>
      </c>
      <c r="Q3663" s="189">
        <v>0.29399999999999998</v>
      </c>
      <c r="R3663" s="189">
        <v>0.314</v>
      </c>
      <c r="S3663" s="189">
        <v>0.16300000000000001</v>
      </c>
      <c r="T3663" s="189">
        <v>0.17899999999999999</v>
      </c>
      <c r="U3663" s="189">
        <v>0.01</v>
      </c>
      <c r="V3663" s="189">
        <v>1.4999999999999999E-2</v>
      </c>
      <c r="W3663" s="189">
        <v>0.23100000000000001</v>
      </c>
      <c r="X3663" s="189">
        <v>0.25</v>
      </c>
      <c r="Y3663" s="189">
        <v>4.0000000000000001E-3</v>
      </c>
      <c r="Z3663" s="189">
        <v>7.0000000000000001E-3</v>
      </c>
      <c r="AA3663" s="189">
        <v>1.9E-2</v>
      </c>
      <c r="AB3663" s="189">
        <v>2.5999999999999999E-2</v>
      </c>
    </row>
    <row r="3664" spans="1:28" x14ac:dyDescent="0.25">
      <c r="A3664" s="94" t="s">
        <v>5126</v>
      </c>
      <c r="B3664" s="189" t="s">
        <v>143</v>
      </c>
      <c r="C3664" s="189">
        <v>0.27939439493181573</v>
      </c>
      <c r="D3664" s="189">
        <v>0.21432406313754968</v>
      </c>
      <c r="E3664" s="189">
        <v>0.11360463867711801</v>
      </c>
      <c r="F3664" s="189">
        <v>1.4522710190056909E-2</v>
      </c>
      <c r="G3664" s="189">
        <v>0.35396757221088798</v>
      </c>
      <c r="H3664" s="189">
        <v>4.7514227424030921E-3</v>
      </c>
      <c r="I3664" s="189">
        <v>1.943519811016858E-2</v>
      </c>
      <c r="J3664" s="188">
        <v>1</v>
      </c>
      <c r="K3664" s="190">
        <v>37252</v>
      </c>
      <c r="L3664" s="94"/>
      <c r="M3664" s="189" t="s">
        <v>143</v>
      </c>
      <c r="N3664" s="189" t="s">
        <v>143</v>
      </c>
      <c r="O3664" s="189">
        <v>0.27500000000000002</v>
      </c>
      <c r="P3664" s="189">
        <v>0.28399999999999997</v>
      </c>
      <c r="Q3664" s="189">
        <v>0.21</v>
      </c>
      <c r="R3664" s="189">
        <v>0.219</v>
      </c>
      <c r="S3664" s="189">
        <v>0.11</v>
      </c>
      <c r="T3664" s="189">
        <v>0.11700000000000001</v>
      </c>
      <c r="U3664" s="189">
        <v>1.2999999999999999E-2</v>
      </c>
      <c r="V3664" s="189">
        <v>1.6E-2</v>
      </c>
      <c r="W3664" s="189">
        <v>0.34899999999999998</v>
      </c>
      <c r="X3664" s="189">
        <v>0.35899999999999999</v>
      </c>
      <c r="Y3664" s="189">
        <v>4.0000000000000001E-3</v>
      </c>
      <c r="Z3664" s="189">
        <v>6.0000000000000001E-3</v>
      </c>
      <c r="AA3664" s="189">
        <v>1.7999999999999999E-2</v>
      </c>
      <c r="AB3664" s="189">
        <v>2.1000000000000001E-2</v>
      </c>
    </row>
    <row r="3665" spans="1:28" x14ac:dyDescent="0.25">
      <c r="A3665" s="94" t="s">
        <v>5127</v>
      </c>
      <c r="B3665" s="189" t="s">
        <v>143</v>
      </c>
      <c r="C3665" s="189">
        <v>0.53709817549956562</v>
      </c>
      <c r="D3665" s="189">
        <v>0.30721112076455254</v>
      </c>
      <c r="E3665" s="189">
        <v>5.5690703735881843E-2</v>
      </c>
      <c r="F3665" s="189">
        <v>3.909643788010426E-3</v>
      </c>
      <c r="G3665" s="189">
        <v>2.3110338835794962E-2</v>
      </c>
      <c r="H3665" s="189">
        <v>6.0816681146828844E-4</v>
      </c>
      <c r="I3665" s="189">
        <v>7.2371850564726323E-2</v>
      </c>
      <c r="J3665" s="188">
        <v>0.99999999999999978</v>
      </c>
      <c r="K3665" s="190">
        <v>11510</v>
      </c>
      <c r="L3665" s="94"/>
      <c r="M3665" s="189" t="s">
        <v>143</v>
      </c>
      <c r="N3665" s="189" t="s">
        <v>143</v>
      </c>
      <c r="O3665" s="189">
        <v>0.52800000000000002</v>
      </c>
      <c r="P3665" s="189">
        <v>0.54600000000000004</v>
      </c>
      <c r="Q3665" s="189">
        <v>0.29899999999999999</v>
      </c>
      <c r="R3665" s="189">
        <v>0.316</v>
      </c>
      <c r="S3665" s="189">
        <v>5.1999999999999998E-2</v>
      </c>
      <c r="T3665" s="189">
        <v>0.06</v>
      </c>
      <c r="U3665" s="189">
        <v>3.0000000000000001E-3</v>
      </c>
      <c r="V3665" s="189">
        <v>5.0000000000000001E-3</v>
      </c>
      <c r="W3665" s="189">
        <v>2.1000000000000001E-2</v>
      </c>
      <c r="X3665" s="189">
        <v>2.5999999999999999E-2</v>
      </c>
      <c r="Y3665" s="189">
        <v>0</v>
      </c>
      <c r="Z3665" s="189">
        <v>1E-3</v>
      </c>
      <c r="AA3665" s="189">
        <v>6.8000000000000005E-2</v>
      </c>
      <c r="AB3665" s="189">
        <v>7.6999999999999999E-2</v>
      </c>
    </row>
    <row r="3666" spans="1:28" x14ac:dyDescent="0.25">
      <c r="A3666" s="94" t="s">
        <v>5128</v>
      </c>
      <c r="B3666" s="189" t="s">
        <v>143</v>
      </c>
      <c r="C3666" s="189">
        <v>0.23680014174344435</v>
      </c>
      <c r="D3666" s="189">
        <v>0.33841247342310415</v>
      </c>
      <c r="E3666" s="189">
        <v>0.11197732104890148</v>
      </c>
      <c r="F3666" s="189">
        <v>1.7806520198440822E-2</v>
      </c>
      <c r="G3666" s="189">
        <v>0.25620127569099926</v>
      </c>
      <c r="H3666" s="189">
        <v>1.4174344436569809E-3</v>
      </c>
      <c r="I3666" s="189">
        <v>3.7384833451452867E-2</v>
      </c>
      <c r="J3666" s="188">
        <v>0.99999999999999989</v>
      </c>
      <c r="K3666" s="190">
        <v>11288</v>
      </c>
      <c r="L3666" s="94"/>
      <c r="M3666" s="189" t="s">
        <v>143</v>
      </c>
      <c r="N3666" s="189" t="s">
        <v>143</v>
      </c>
      <c r="O3666" s="189">
        <v>0.22900000000000001</v>
      </c>
      <c r="P3666" s="189">
        <v>0.245</v>
      </c>
      <c r="Q3666" s="189">
        <v>0.33</v>
      </c>
      <c r="R3666" s="189">
        <v>0.34699999999999998</v>
      </c>
      <c r="S3666" s="189">
        <v>0.106</v>
      </c>
      <c r="T3666" s="189">
        <v>0.11799999999999999</v>
      </c>
      <c r="U3666" s="189">
        <v>1.6E-2</v>
      </c>
      <c r="V3666" s="189">
        <v>0.02</v>
      </c>
      <c r="W3666" s="189">
        <v>0.248</v>
      </c>
      <c r="X3666" s="189">
        <v>0.26400000000000001</v>
      </c>
      <c r="Y3666" s="189">
        <v>1E-3</v>
      </c>
      <c r="Z3666" s="189">
        <v>2E-3</v>
      </c>
      <c r="AA3666" s="189">
        <v>3.4000000000000002E-2</v>
      </c>
      <c r="AB3666" s="189">
        <v>4.1000000000000002E-2</v>
      </c>
    </row>
    <row r="3667" spans="1:28" x14ac:dyDescent="0.25">
      <c r="A3667" s="94" t="s">
        <v>5129</v>
      </c>
      <c r="B3667" s="189" t="s">
        <v>143</v>
      </c>
      <c r="C3667" s="189">
        <v>0.40635994587280111</v>
      </c>
      <c r="D3667" s="189">
        <v>0.19566982408660352</v>
      </c>
      <c r="E3667" s="189">
        <v>6.4817320703653591E-2</v>
      </c>
      <c r="F3667" s="189">
        <v>9.6887686062246278E-2</v>
      </c>
      <c r="G3667" s="189">
        <v>0.20825439783491204</v>
      </c>
      <c r="H3667" s="189">
        <v>5.0067658998646817E-3</v>
      </c>
      <c r="I3667" s="189">
        <v>2.3004059539918808E-2</v>
      </c>
      <c r="J3667" s="188">
        <v>1</v>
      </c>
      <c r="K3667" s="190">
        <v>7390</v>
      </c>
      <c r="L3667" s="94"/>
      <c r="M3667" s="189" t="s">
        <v>143</v>
      </c>
      <c r="N3667" s="189" t="s">
        <v>143</v>
      </c>
      <c r="O3667" s="189">
        <v>0.39500000000000002</v>
      </c>
      <c r="P3667" s="189">
        <v>0.41799999999999998</v>
      </c>
      <c r="Q3667" s="189">
        <v>0.187</v>
      </c>
      <c r="R3667" s="189">
        <v>0.20499999999999999</v>
      </c>
      <c r="S3667" s="189">
        <v>5.8999999999999997E-2</v>
      </c>
      <c r="T3667" s="189">
        <v>7.0999999999999994E-2</v>
      </c>
      <c r="U3667" s="189">
        <v>0.09</v>
      </c>
      <c r="V3667" s="189">
        <v>0.104</v>
      </c>
      <c r="W3667" s="189">
        <v>0.19900000000000001</v>
      </c>
      <c r="X3667" s="189">
        <v>0.218</v>
      </c>
      <c r="Y3667" s="189">
        <v>4.0000000000000001E-3</v>
      </c>
      <c r="Z3667" s="189">
        <v>7.0000000000000001E-3</v>
      </c>
      <c r="AA3667" s="189">
        <v>0.02</v>
      </c>
      <c r="AB3667" s="189">
        <v>2.7E-2</v>
      </c>
    </row>
    <row r="3668" spans="1:28" x14ac:dyDescent="0.25">
      <c r="A3668" s="94" t="s">
        <v>5130</v>
      </c>
      <c r="B3668" s="189" t="s">
        <v>143</v>
      </c>
      <c r="C3668" s="189">
        <v>0.15825131023903874</v>
      </c>
      <c r="D3668" s="189">
        <v>0.21679662533554903</v>
      </c>
      <c r="E3668" s="189">
        <v>9.9322510545826415E-2</v>
      </c>
      <c r="F3668" s="189">
        <v>2.492649878563211E-2</v>
      </c>
      <c r="G3668" s="189">
        <v>0.46567812859516811</v>
      </c>
      <c r="H3668" s="189">
        <v>7.6696919340406497E-3</v>
      </c>
      <c r="I3668" s="189">
        <v>2.7355234564744983E-2</v>
      </c>
      <c r="J3668" s="188">
        <v>1</v>
      </c>
      <c r="K3668" s="190">
        <v>7823</v>
      </c>
      <c r="L3668" s="94"/>
      <c r="M3668" s="189" t="s">
        <v>143</v>
      </c>
      <c r="N3668" s="189" t="s">
        <v>143</v>
      </c>
      <c r="O3668" s="189">
        <v>0.15</v>
      </c>
      <c r="P3668" s="189">
        <v>0.16700000000000001</v>
      </c>
      <c r="Q3668" s="189">
        <v>0.20799999999999999</v>
      </c>
      <c r="R3668" s="189">
        <v>0.22600000000000001</v>
      </c>
      <c r="S3668" s="189">
        <v>9.2999999999999999E-2</v>
      </c>
      <c r="T3668" s="189">
        <v>0.106</v>
      </c>
      <c r="U3668" s="189">
        <v>2.1999999999999999E-2</v>
      </c>
      <c r="V3668" s="189">
        <v>2.9000000000000001E-2</v>
      </c>
      <c r="W3668" s="189">
        <v>0.45500000000000002</v>
      </c>
      <c r="X3668" s="189">
        <v>0.47699999999999998</v>
      </c>
      <c r="Y3668" s="189">
        <v>6.0000000000000001E-3</v>
      </c>
      <c r="Z3668" s="189">
        <v>0.01</v>
      </c>
      <c r="AA3668" s="189">
        <v>2.4E-2</v>
      </c>
      <c r="AB3668" s="189">
        <v>3.1E-2</v>
      </c>
    </row>
    <row r="3669" spans="1:28" x14ac:dyDescent="0.25">
      <c r="A3669" s="94" t="s">
        <v>5131</v>
      </c>
      <c r="B3669" s="189" t="s">
        <v>143</v>
      </c>
      <c r="C3669" s="189">
        <v>0.387075598035869</v>
      </c>
      <c r="D3669" s="189">
        <v>0.3945067352887115</v>
      </c>
      <c r="E3669" s="189">
        <v>8.9147388598587299E-2</v>
      </c>
      <c r="F3669" s="189">
        <v>1.2000105033742089E-2</v>
      </c>
      <c r="G3669" s="189">
        <v>8.3606858703358447E-2</v>
      </c>
      <c r="H3669" s="189">
        <v>2.4157760680618649E-3</v>
      </c>
      <c r="I3669" s="189">
        <v>3.1247538271669775E-2</v>
      </c>
      <c r="J3669" s="188">
        <v>1</v>
      </c>
      <c r="K3669" s="190">
        <v>38083</v>
      </c>
      <c r="L3669" s="94"/>
      <c r="M3669" s="189" t="s">
        <v>143</v>
      </c>
      <c r="N3669" s="189" t="s">
        <v>143</v>
      </c>
      <c r="O3669" s="189">
        <v>0.38200000000000001</v>
      </c>
      <c r="P3669" s="189">
        <v>0.39200000000000002</v>
      </c>
      <c r="Q3669" s="189">
        <v>0.39</v>
      </c>
      <c r="R3669" s="189">
        <v>0.39900000000000002</v>
      </c>
      <c r="S3669" s="189">
        <v>8.5999999999999993E-2</v>
      </c>
      <c r="T3669" s="189">
        <v>9.1999999999999998E-2</v>
      </c>
      <c r="U3669" s="189">
        <v>1.0999999999999999E-2</v>
      </c>
      <c r="V3669" s="189">
        <v>1.2999999999999999E-2</v>
      </c>
      <c r="W3669" s="189">
        <v>8.1000000000000003E-2</v>
      </c>
      <c r="X3669" s="189">
        <v>8.5999999999999993E-2</v>
      </c>
      <c r="Y3669" s="189">
        <v>2E-3</v>
      </c>
      <c r="Z3669" s="189">
        <v>3.0000000000000001E-3</v>
      </c>
      <c r="AA3669" s="189">
        <v>0.03</v>
      </c>
      <c r="AB3669" s="189">
        <v>3.3000000000000002E-2</v>
      </c>
    </row>
    <row r="3670" spans="1:28" x14ac:dyDescent="0.25">
      <c r="A3670" s="94" t="s">
        <v>5132</v>
      </c>
      <c r="B3670" s="189" t="s">
        <v>143</v>
      </c>
      <c r="C3670" s="189">
        <v>0.51154844881782147</v>
      </c>
      <c r="D3670" s="189">
        <v>0.30299302993029931</v>
      </c>
      <c r="E3670" s="189">
        <v>6.382397157304906E-2</v>
      </c>
      <c r="F3670" s="189">
        <v>6.4233975673090062E-3</v>
      </c>
      <c r="G3670" s="189">
        <v>7.8447451141178084E-2</v>
      </c>
      <c r="H3670" s="189">
        <v>3.4167008336750035E-3</v>
      </c>
      <c r="I3670" s="189">
        <v>3.3347000136668033E-2</v>
      </c>
      <c r="J3670" s="188">
        <v>1</v>
      </c>
      <c r="K3670" s="190">
        <v>7317</v>
      </c>
      <c r="L3670" s="94"/>
      <c r="M3670" s="189" t="s">
        <v>143</v>
      </c>
      <c r="N3670" s="189" t="s">
        <v>143</v>
      </c>
      <c r="O3670" s="189">
        <v>0.5</v>
      </c>
      <c r="P3670" s="189">
        <v>0.52300000000000002</v>
      </c>
      <c r="Q3670" s="189">
        <v>0.29299999999999998</v>
      </c>
      <c r="R3670" s="189">
        <v>0.314</v>
      </c>
      <c r="S3670" s="189">
        <v>5.8000000000000003E-2</v>
      </c>
      <c r="T3670" s="189">
        <v>7.0000000000000007E-2</v>
      </c>
      <c r="U3670" s="189">
        <v>5.0000000000000001E-3</v>
      </c>
      <c r="V3670" s="189">
        <v>8.9999999999999993E-3</v>
      </c>
      <c r="W3670" s="189">
        <v>7.2999999999999995E-2</v>
      </c>
      <c r="X3670" s="189">
        <v>8.5000000000000006E-2</v>
      </c>
      <c r="Y3670" s="189">
        <v>2E-3</v>
      </c>
      <c r="Z3670" s="189">
        <v>5.0000000000000001E-3</v>
      </c>
      <c r="AA3670" s="189">
        <v>2.9000000000000001E-2</v>
      </c>
      <c r="AB3670" s="189">
        <v>3.7999999999999999E-2</v>
      </c>
    </row>
    <row r="3671" spans="1:28" x14ac:dyDescent="0.25">
      <c r="A3671" s="94" t="s">
        <v>5133</v>
      </c>
      <c r="B3671" s="189">
        <v>5.7060624822208465E-2</v>
      </c>
      <c r="C3671" s="189">
        <v>0.33838791184886463</v>
      </c>
      <c r="D3671" s="189">
        <v>0.25537055939492309</v>
      </c>
      <c r="E3671" s="189">
        <v>9.1802346011612926E-2</v>
      </c>
      <c r="F3671" s="189">
        <v>1.7660347049078831E-2</v>
      </c>
      <c r="G3671" s="189">
        <v>0.20588343568548051</v>
      </c>
      <c r="H3671" s="189">
        <v>4.4677967236157363E-3</v>
      </c>
      <c r="I3671" s="189">
        <v>2.9366978464215793E-2</v>
      </c>
      <c r="J3671" s="188">
        <v>1</v>
      </c>
      <c r="K3671" s="190">
        <v>298805</v>
      </c>
      <c r="L3671" s="94"/>
      <c r="M3671" s="189">
        <v>5.6000000000000001E-2</v>
      </c>
      <c r="N3671" s="189">
        <v>5.8000000000000003E-2</v>
      </c>
      <c r="O3671" s="189">
        <v>0.33700000000000002</v>
      </c>
      <c r="P3671" s="189">
        <v>0.34</v>
      </c>
      <c r="Q3671" s="189">
        <v>0.254</v>
      </c>
      <c r="R3671" s="189">
        <v>0.25700000000000001</v>
      </c>
      <c r="S3671" s="189">
        <v>9.0999999999999998E-2</v>
      </c>
      <c r="T3671" s="189">
        <v>9.2999999999999999E-2</v>
      </c>
      <c r="U3671" s="189">
        <v>1.7000000000000001E-2</v>
      </c>
      <c r="V3671" s="189">
        <v>1.7999999999999999E-2</v>
      </c>
      <c r="W3671" s="189">
        <v>0.20399999999999999</v>
      </c>
      <c r="X3671" s="189">
        <v>0.20699999999999999</v>
      </c>
      <c r="Y3671" s="189">
        <v>4.0000000000000001E-3</v>
      </c>
      <c r="Z3671" s="189">
        <v>5.0000000000000001E-3</v>
      </c>
      <c r="AA3671" s="189">
        <v>2.9000000000000001E-2</v>
      </c>
      <c r="AB3671" s="189">
        <v>0.03</v>
      </c>
    </row>
    <row r="3672" spans="1:28" x14ac:dyDescent="0.25">
      <c r="A3672" s="94" t="s">
        <v>5134</v>
      </c>
      <c r="B3672" s="189" t="s">
        <v>143</v>
      </c>
      <c r="C3672" s="189">
        <v>0.39516582349634627</v>
      </c>
      <c r="D3672" s="189">
        <v>0.268690275435638</v>
      </c>
      <c r="E3672" s="189">
        <v>0.12152894884766723</v>
      </c>
      <c r="F3672" s="189">
        <v>1.2478920741989882E-2</v>
      </c>
      <c r="G3672" s="189">
        <v>0.17897695334457561</v>
      </c>
      <c r="H3672" s="189">
        <v>4.1596402473299604E-3</v>
      </c>
      <c r="I3672" s="189">
        <v>1.8999437886453065E-2</v>
      </c>
      <c r="J3672" s="188">
        <v>1</v>
      </c>
      <c r="K3672" s="190">
        <v>8895</v>
      </c>
      <c r="L3672" s="94"/>
      <c r="M3672" s="189" t="s">
        <v>143</v>
      </c>
      <c r="N3672" s="189" t="s">
        <v>143</v>
      </c>
      <c r="O3672" s="189">
        <v>0.38500000000000001</v>
      </c>
      <c r="P3672" s="189">
        <v>0.40500000000000003</v>
      </c>
      <c r="Q3672" s="189">
        <v>0.26</v>
      </c>
      <c r="R3672" s="189">
        <v>0.27800000000000002</v>
      </c>
      <c r="S3672" s="189">
        <v>0.115</v>
      </c>
      <c r="T3672" s="189">
        <v>0.128</v>
      </c>
      <c r="U3672" s="189">
        <v>0.01</v>
      </c>
      <c r="V3672" s="189">
        <v>1.4999999999999999E-2</v>
      </c>
      <c r="W3672" s="189">
        <v>0.17100000000000001</v>
      </c>
      <c r="X3672" s="189">
        <v>0.187</v>
      </c>
      <c r="Y3672" s="189">
        <v>3.0000000000000001E-3</v>
      </c>
      <c r="Z3672" s="189">
        <v>6.0000000000000001E-3</v>
      </c>
      <c r="AA3672" s="189">
        <v>1.6E-2</v>
      </c>
      <c r="AB3672" s="189">
        <v>2.1999999999999999E-2</v>
      </c>
    </row>
    <row r="3673" spans="1:28" x14ac:dyDescent="0.25">
      <c r="A3673" s="94" t="s">
        <v>5135</v>
      </c>
      <c r="B3673" s="189" t="s">
        <v>143</v>
      </c>
      <c r="C3673" s="189">
        <v>0.11024227663120113</v>
      </c>
      <c r="D3673" s="189">
        <v>0.20497372131777977</v>
      </c>
      <c r="E3673" s="189">
        <v>7.3580310216638897E-2</v>
      </c>
      <c r="F3673" s="189">
        <v>1.0383284194334061E-2</v>
      </c>
      <c r="G3673" s="189">
        <v>0.5471093449557749</v>
      </c>
      <c r="H3673" s="189">
        <v>2.4612229201384436E-2</v>
      </c>
      <c r="I3673" s="189">
        <v>2.9098833482886808E-2</v>
      </c>
      <c r="J3673" s="188">
        <v>1</v>
      </c>
      <c r="K3673" s="190">
        <v>7801</v>
      </c>
      <c r="L3673" s="94"/>
      <c r="M3673" s="189" t="s">
        <v>143</v>
      </c>
      <c r="N3673" s="189" t="s">
        <v>143</v>
      </c>
      <c r="O3673" s="189">
        <v>0.10299999999999999</v>
      </c>
      <c r="P3673" s="189">
        <v>0.11700000000000001</v>
      </c>
      <c r="Q3673" s="189">
        <v>0.19600000000000001</v>
      </c>
      <c r="R3673" s="189">
        <v>0.214</v>
      </c>
      <c r="S3673" s="189">
        <v>6.8000000000000005E-2</v>
      </c>
      <c r="T3673" s="189">
        <v>0.08</v>
      </c>
      <c r="U3673" s="189">
        <v>8.0000000000000002E-3</v>
      </c>
      <c r="V3673" s="189">
        <v>1.2999999999999999E-2</v>
      </c>
      <c r="W3673" s="189">
        <v>0.53600000000000003</v>
      </c>
      <c r="X3673" s="189">
        <v>0.55800000000000005</v>
      </c>
      <c r="Y3673" s="189">
        <v>2.1000000000000001E-2</v>
      </c>
      <c r="Z3673" s="189">
        <v>2.8000000000000001E-2</v>
      </c>
      <c r="AA3673" s="189">
        <v>2.5999999999999999E-2</v>
      </c>
      <c r="AB3673" s="189">
        <v>3.3000000000000002E-2</v>
      </c>
    </row>
    <row r="3674" spans="1:28" x14ac:dyDescent="0.25">
      <c r="A3674" s="94" t="s">
        <v>5136</v>
      </c>
      <c r="B3674" s="189">
        <v>0.31620707090350436</v>
      </c>
      <c r="C3674" s="189">
        <v>1.0890280424720937E-3</v>
      </c>
      <c r="D3674" s="189">
        <v>0.47781105363463111</v>
      </c>
      <c r="E3674" s="189">
        <v>0.1488856909493991</v>
      </c>
      <c r="F3674" s="189">
        <v>2.4503130955622107E-2</v>
      </c>
      <c r="G3674" s="189">
        <v>8.7511181984364673E-3</v>
      </c>
      <c r="H3674" s="189" t="s">
        <v>143</v>
      </c>
      <c r="I3674" s="189">
        <v>2.2752907315934812E-2</v>
      </c>
      <c r="J3674" s="188">
        <v>0.99999999999999989</v>
      </c>
      <c r="K3674" s="190">
        <v>25711</v>
      </c>
      <c r="L3674" s="94"/>
      <c r="M3674" s="189">
        <v>0.311</v>
      </c>
      <c r="N3674" s="189">
        <v>0.32200000000000001</v>
      </c>
      <c r="O3674" s="189">
        <v>1E-3</v>
      </c>
      <c r="P3674" s="189">
        <v>2E-3</v>
      </c>
      <c r="Q3674" s="189">
        <v>0.47199999999999998</v>
      </c>
      <c r="R3674" s="189">
        <v>0.48399999999999999</v>
      </c>
      <c r="S3674" s="189">
        <v>0.14499999999999999</v>
      </c>
      <c r="T3674" s="189">
        <v>0.153</v>
      </c>
      <c r="U3674" s="189">
        <v>2.3E-2</v>
      </c>
      <c r="V3674" s="189">
        <v>2.5999999999999999E-2</v>
      </c>
      <c r="W3674" s="189">
        <v>8.0000000000000002E-3</v>
      </c>
      <c r="X3674" s="189">
        <v>0.01</v>
      </c>
      <c r="Y3674" s="189" t="s">
        <v>143</v>
      </c>
      <c r="Z3674" s="189" t="s">
        <v>143</v>
      </c>
      <c r="AA3674" s="189">
        <v>2.1000000000000001E-2</v>
      </c>
      <c r="AB3674" s="189">
        <v>2.5000000000000001E-2</v>
      </c>
    </row>
    <row r="3675" spans="1:28" x14ac:dyDescent="0.25">
      <c r="A3675" s="94" t="s">
        <v>5137</v>
      </c>
      <c r="B3675" s="189">
        <v>9.2763349868689809E-2</v>
      </c>
      <c r="C3675" s="189">
        <v>0.29556463379048731</v>
      </c>
      <c r="D3675" s="189">
        <v>0.2351035891450248</v>
      </c>
      <c r="E3675" s="189">
        <v>7.172454041435658E-2</v>
      </c>
      <c r="F3675" s="189">
        <v>3.344032681645754E-2</v>
      </c>
      <c r="G3675" s="189">
        <v>0.24470382258535162</v>
      </c>
      <c r="H3675" s="189">
        <v>4.3478260869565218E-3</v>
      </c>
      <c r="I3675" s="189">
        <v>2.2351911292675809E-2</v>
      </c>
      <c r="J3675" s="188">
        <v>1</v>
      </c>
      <c r="K3675" s="190">
        <v>34270</v>
      </c>
      <c r="L3675" s="94"/>
      <c r="M3675" s="189">
        <v>0.09</v>
      </c>
      <c r="N3675" s="189">
        <v>9.6000000000000002E-2</v>
      </c>
      <c r="O3675" s="189">
        <v>0.29099999999999998</v>
      </c>
      <c r="P3675" s="189">
        <v>0.3</v>
      </c>
      <c r="Q3675" s="189">
        <v>0.23100000000000001</v>
      </c>
      <c r="R3675" s="189">
        <v>0.24</v>
      </c>
      <c r="S3675" s="189">
        <v>6.9000000000000006E-2</v>
      </c>
      <c r="T3675" s="189">
        <v>7.4999999999999997E-2</v>
      </c>
      <c r="U3675" s="189">
        <v>3.2000000000000001E-2</v>
      </c>
      <c r="V3675" s="189">
        <v>3.5000000000000003E-2</v>
      </c>
      <c r="W3675" s="189">
        <v>0.24</v>
      </c>
      <c r="X3675" s="189">
        <v>0.249</v>
      </c>
      <c r="Y3675" s="189">
        <v>4.0000000000000001E-3</v>
      </c>
      <c r="Z3675" s="189">
        <v>5.0000000000000001E-3</v>
      </c>
      <c r="AA3675" s="189">
        <v>2.1000000000000001E-2</v>
      </c>
      <c r="AB3675" s="189">
        <v>2.4E-2</v>
      </c>
    </row>
    <row r="3676" spans="1:28" x14ac:dyDescent="0.25">
      <c r="A3676" s="94" t="s">
        <v>5138</v>
      </c>
      <c r="B3676" s="189">
        <v>0.28987514239128009</v>
      </c>
      <c r="C3676" s="189">
        <v>0.51167050099394695</v>
      </c>
      <c r="D3676" s="189">
        <v>9.3297000290366527E-2</v>
      </c>
      <c r="E3676" s="189">
        <v>2.5998972549194792E-2</v>
      </c>
      <c r="F3676" s="189">
        <v>1.2284737888365236E-3</v>
      </c>
      <c r="G3676" s="189">
        <v>3.9735543097094102E-2</v>
      </c>
      <c r="H3676" s="189">
        <v>3.0376806414866768E-3</v>
      </c>
      <c r="I3676" s="189">
        <v>3.5156686247794333E-2</v>
      </c>
      <c r="J3676" s="188">
        <v>1</v>
      </c>
      <c r="K3676" s="190">
        <v>44771</v>
      </c>
      <c r="L3676" s="94"/>
      <c r="M3676" s="189">
        <v>0.28599999999999998</v>
      </c>
      <c r="N3676" s="189">
        <v>0.29399999999999998</v>
      </c>
      <c r="O3676" s="189">
        <v>0.50700000000000001</v>
      </c>
      <c r="P3676" s="189">
        <v>0.51600000000000001</v>
      </c>
      <c r="Q3676" s="189">
        <v>9.0999999999999998E-2</v>
      </c>
      <c r="R3676" s="189">
        <v>9.6000000000000002E-2</v>
      </c>
      <c r="S3676" s="189">
        <v>2.5000000000000001E-2</v>
      </c>
      <c r="T3676" s="189">
        <v>2.8000000000000001E-2</v>
      </c>
      <c r="U3676" s="189">
        <v>1E-3</v>
      </c>
      <c r="V3676" s="189">
        <v>2E-3</v>
      </c>
      <c r="W3676" s="189">
        <v>3.7999999999999999E-2</v>
      </c>
      <c r="X3676" s="189">
        <v>4.2000000000000003E-2</v>
      </c>
      <c r="Y3676" s="189">
        <v>3.0000000000000001E-3</v>
      </c>
      <c r="Z3676" s="189">
        <v>4.0000000000000001E-3</v>
      </c>
      <c r="AA3676" s="189">
        <v>3.3000000000000002E-2</v>
      </c>
      <c r="AB3676" s="189">
        <v>3.6999999999999998E-2</v>
      </c>
    </row>
    <row r="3677" spans="1:28" x14ac:dyDescent="0.25">
      <c r="A3677" s="94" t="s">
        <v>5139</v>
      </c>
      <c r="B3677" s="189" t="s">
        <v>143</v>
      </c>
      <c r="C3677" s="189">
        <v>0.2519676186192939</v>
      </c>
      <c r="D3677" s="189">
        <v>0.31245783674387229</v>
      </c>
      <c r="E3677" s="189">
        <v>0.17090173150438498</v>
      </c>
      <c r="F3677" s="189">
        <v>1.5740948954351248E-2</v>
      </c>
      <c r="G3677" s="189">
        <v>0.22059815606026534</v>
      </c>
      <c r="H3677" s="189">
        <v>4.8347200359793122E-3</v>
      </c>
      <c r="I3677" s="189">
        <v>2.3498988081852936E-2</v>
      </c>
      <c r="J3677" s="188">
        <v>1.0000000000000002</v>
      </c>
      <c r="K3677" s="190">
        <v>8894</v>
      </c>
      <c r="L3677" s="94"/>
      <c r="M3677" s="189" t="s">
        <v>143</v>
      </c>
      <c r="N3677" s="189" t="s">
        <v>143</v>
      </c>
      <c r="O3677" s="189">
        <v>0.24299999999999999</v>
      </c>
      <c r="P3677" s="189">
        <v>0.26100000000000001</v>
      </c>
      <c r="Q3677" s="189">
        <v>0.30299999999999999</v>
      </c>
      <c r="R3677" s="189">
        <v>0.32200000000000001</v>
      </c>
      <c r="S3677" s="189">
        <v>0.16300000000000001</v>
      </c>
      <c r="T3677" s="189">
        <v>0.17899999999999999</v>
      </c>
      <c r="U3677" s="189">
        <v>1.2999999999999999E-2</v>
      </c>
      <c r="V3677" s="189">
        <v>1.9E-2</v>
      </c>
      <c r="W3677" s="189">
        <v>0.21199999999999999</v>
      </c>
      <c r="X3677" s="189">
        <v>0.22900000000000001</v>
      </c>
      <c r="Y3677" s="189">
        <v>4.0000000000000001E-3</v>
      </c>
      <c r="Z3677" s="189">
        <v>7.0000000000000001E-3</v>
      </c>
      <c r="AA3677" s="189">
        <v>2.1000000000000001E-2</v>
      </c>
      <c r="AB3677" s="189">
        <v>2.7E-2</v>
      </c>
    </row>
    <row r="3678" spans="1:28" x14ac:dyDescent="0.25">
      <c r="A3678" s="94" t="s">
        <v>5140</v>
      </c>
      <c r="B3678" s="189" t="s">
        <v>143</v>
      </c>
      <c r="C3678" s="189">
        <v>0.27261306532663315</v>
      </c>
      <c r="D3678" s="189">
        <v>0.21682882497594355</v>
      </c>
      <c r="E3678" s="189">
        <v>0.11680744146263231</v>
      </c>
      <c r="F3678" s="189">
        <v>1.6117823158344917E-2</v>
      </c>
      <c r="G3678" s="189">
        <v>0.35079653587084358</v>
      </c>
      <c r="H3678" s="189">
        <v>5.9606543355073234E-3</v>
      </c>
      <c r="I3678" s="189">
        <v>2.0875654870095156E-2</v>
      </c>
      <c r="J3678" s="188">
        <v>0.99999999999999989</v>
      </c>
      <c r="K3678" s="190">
        <v>37412</v>
      </c>
      <c r="L3678" s="94"/>
      <c r="M3678" s="189" t="s">
        <v>143</v>
      </c>
      <c r="N3678" s="189" t="s">
        <v>143</v>
      </c>
      <c r="O3678" s="189">
        <v>0.26800000000000002</v>
      </c>
      <c r="P3678" s="189">
        <v>0.27700000000000002</v>
      </c>
      <c r="Q3678" s="189">
        <v>0.21299999999999999</v>
      </c>
      <c r="R3678" s="189">
        <v>0.221</v>
      </c>
      <c r="S3678" s="189">
        <v>0.114</v>
      </c>
      <c r="T3678" s="189">
        <v>0.12</v>
      </c>
      <c r="U3678" s="189">
        <v>1.4999999999999999E-2</v>
      </c>
      <c r="V3678" s="189">
        <v>1.7000000000000001E-2</v>
      </c>
      <c r="W3678" s="189">
        <v>0.34599999999999997</v>
      </c>
      <c r="X3678" s="189">
        <v>0.35599999999999998</v>
      </c>
      <c r="Y3678" s="189">
        <v>5.0000000000000001E-3</v>
      </c>
      <c r="Z3678" s="189">
        <v>7.0000000000000001E-3</v>
      </c>
      <c r="AA3678" s="189">
        <v>1.9E-2</v>
      </c>
      <c r="AB3678" s="189">
        <v>2.1999999999999999E-2</v>
      </c>
    </row>
    <row r="3679" spans="1:28" x14ac:dyDescent="0.25">
      <c r="A3679" s="94" t="s">
        <v>5141</v>
      </c>
      <c r="B3679" s="189" t="s">
        <v>143</v>
      </c>
      <c r="C3679" s="189">
        <v>0.55983560319123216</v>
      </c>
      <c r="D3679" s="189">
        <v>0.29841244258199695</v>
      </c>
      <c r="E3679" s="189">
        <v>4.9238455959384315E-2</v>
      </c>
      <c r="F3679" s="189">
        <v>5.6410669675235718E-3</v>
      </c>
      <c r="G3679" s="189">
        <v>1.9663147715367878E-2</v>
      </c>
      <c r="H3679" s="189">
        <v>6.4469336771697959E-4</v>
      </c>
      <c r="I3679" s="189">
        <v>6.6564590216778144E-2</v>
      </c>
      <c r="J3679" s="188">
        <v>1</v>
      </c>
      <c r="K3679" s="190">
        <v>12409</v>
      </c>
      <c r="L3679" s="94"/>
      <c r="M3679" s="189" t="s">
        <v>143</v>
      </c>
      <c r="N3679" s="189" t="s">
        <v>143</v>
      </c>
      <c r="O3679" s="189">
        <v>0.55100000000000005</v>
      </c>
      <c r="P3679" s="189">
        <v>0.56899999999999995</v>
      </c>
      <c r="Q3679" s="189">
        <v>0.28999999999999998</v>
      </c>
      <c r="R3679" s="189">
        <v>0.307</v>
      </c>
      <c r="S3679" s="189">
        <v>4.5999999999999999E-2</v>
      </c>
      <c r="T3679" s="189">
        <v>5.2999999999999999E-2</v>
      </c>
      <c r="U3679" s="189">
        <v>4.0000000000000001E-3</v>
      </c>
      <c r="V3679" s="189">
        <v>7.0000000000000001E-3</v>
      </c>
      <c r="W3679" s="189">
        <v>1.7000000000000001E-2</v>
      </c>
      <c r="X3679" s="189">
        <v>2.1999999999999999E-2</v>
      </c>
      <c r="Y3679" s="189">
        <v>0</v>
      </c>
      <c r="Z3679" s="189">
        <v>1E-3</v>
      </c>
      <c r="AA3679" s="189">
        <v>6.2E-2</v>
      </c>
      <c r="AB3679" s="189">
        <v>7.0999999999999994E-2</v>
      </c>
    </row>
    <row r="3680" spans="1:28" x14ac:dyDescent="0.25">
      <c r="A3680" s="94" t="s">
        <v>5142</v>
      </c>
      <c r="B3680" s="189" t="s">
        <v>143</v>
      </c>
      <c r="C3680" s="189">
        <v>0.24139710942876808</v>
      </c>
      <c r="D3680" s="189">
        <v>0.33525464556090845</v>
      </c>
      <c r="E3680" s="189">
        <v>0.11364418444597385</v>
      </c>
      <c r="F3680" s="189">
        <v>1.4624913971094288E-2</v>
      </c>
      <c r="G3680" s="189">
        <v>0.25877494838265658</v>
      </c>
      <c r="H3680" s="189">
        <v>1.2904335856847901E-3</v>
      </c>
      <c r="I3680" s="189">
        <v>3.5013764624913971E-2</v>
      </c>
      <c r="J3680" s="188">
        <v>1.0000000000000002</v>
      </c>
      <c r="K3680" s="190">
        <v>11624</v>
      </c>
      <c r="L3680" s="94"/>
      <c r="M3680" s="189" t="s">
        <v>143</v>
      </c>
      <c r="N3680" s="189" t="s">
        <v>143</v>
      </c>
      <c r="O3680" s="189">
        <v>0.23400000000000001</v>
      </c>
      <c r="P3680" s="189">
        <v>0.249</v>
      </c>
      <c r="Q3680" s="189">
        <v>0.32700000000000001</v>
      </c>
      <c r="R3680" s="189">
        <v>0.34399999999999997</v>
      </c>
      <c r="S3680" s="189">
        <v>0.108</v>
      </c>
      <c r="T3680" s="189">
        <v>0.12</v>
      </c>
      <c r="U3680" s="189">
        <v>1.2999999999999999E-2</v>
      </c>
      <c r="V3680" s="189">
        <v>1.7000000000000001E-2</v>
      </c>
      <c r="W3680" s="189">
        <v>0.251</v>
      </c>
      <c r="X3680" s="189">
        <v>0.26700000000000002</v>
      </c>
      <c r="Y3680" s="189">
        <v>1E-3</v>
      </c>
      <c r="Z3680" s="189">
        <v>2E-3</v>
      </c>
      <c r="AA3680" s="189">
        <v>3.2000000000000001E-2</v>
      </c>
      <c r="AB3680" s="189">
        <v>3.9E-2</v>
      </c>
    </row>
    <row r="3681" spans="1:28" x14ac:dyDescent="0.25">
      <c r="A3681" s="94" t="s">
        <v>5143</v>
      </c>
      <c r="B3681" s="189" t="s">
        <v>143</v>
      </c>
      <c r="C3681" s="189">
        <v>0.42070002734481815</v>
      </c>
      <c r="D3681" s="189">
        <v>0.19619907027618266</v>
      </c>
      <c r="E3681" s="189">
        <v>6.767842493847416E-2</v>
      </c>
      <c r="F3681" s="189">
        <v>8.9827727645611158E-2</v>
      </c>
      <c r="G3681" s="189">
        <v>0.19920700027344818</v>
      </c>
      <c r="H3681" s="189">
        <v>2.871205906480722E-3</v>
      </c>
      <c r="I3681" s="189">
        <v>2.351654361498496E-2</v>
      </c>
      <c r="J3681" s="188">
        <v>1</v>
      </c>
      <c r="K3681" s="190">
        <v>7314</v>
      </c>
      <c r="L3681" s="94"/>
      <c r="M3681" s="189" t="s">
        <v>143</v>
      </c>
      <c r="N3681" s="189" t="s">
        <v>143</v>
      </c>
      <c r="O3681" s="189">
        <v>0.40899999999999997</v>
      </c>
      <c r="P3681" s="189">
        <v>0.432</v>
      </c>
      <c r="Q3681" s="189">
        <v>0.187</v>
      </c>
      <c r="R3681" s="189">
        <v>0.20499999999999999</v>
      </c>
      <c r="S3681" s="189">
        <v>6.2E-2</v>
      </c>
      <c r="T3681" s="189">
        <v>7.3999999999999996E-2</v>
      </c>
      <c r="U3681" s="189">
        <v>8.3000000000000004E-2</v>
      </c>
      <c r="V3681" s="189">
        <v>9.7000000000000003E-2</v>
      </c>
      <c r="W3681" s="189">
        <v>0.19</v>
      </c>
      <c r="X3681" s="189">
        <v>0.20899999999999999</v>
      </c>
      <c r="Y3681" s="189">
        <v>2E-3</v>
      </c>
      <c r="Z3681" s="189">
        <v>4.0000000000000001E-3</v>
      </c>
      <c r="AA3681" s="189">
        <v>0.02</v>
      </c>
      <c r="AB3681" s="189">
        <v>2.7E-2</v>
      </c>
    </row>
    <row r="3682" spans="1:28" x14ac:dyDescent="0.25">
      <c r="A3682" s="94" t="s">
        <v>5144</v>
      </c>
      <c r="B3682" s="189" t="s">
        <v>143</v>
      </c>
      <c r="C3682" s="189">
        <v>0.17086286971400635</v>
      </c>
      <c r="D3682" s="189">
        <v>0.21767294060131998</v>
      </c>
      <c r="E3682" s="189">
        <v>0.10657540943534588</v>
      </c>
      <c r="F3682" s="189">
        <v>2.5666096308970911E-2</v>
      </c>
      <c r="G3682" s="189">
        <v>0.44585675873869468</v>
      </c>
      <c r="H3682" s="189">
        <v>7.9442679051576637E-3</v>
      </c>
      <c r="I3682" s="189">
        <v>2.5421657296504523E-2</v>
      </c>
      <c r="J3682" s="188">
        <v>1</v>
      </c>
      <c r="K3682" s="190">
        <v>8182</v>
      </c>
      <c r="L3682" s="94"/>
      <c r="M3682" s="189" t="s">
        <v>143</v>
      </c>
      <c r="N3682" s="189" t="s">
        <v>143</v>
      </c>
      <c r="O3682" s="189">
        <v>0.16300000000000001</v>
      </c>
      <c r="P3682" s="189">
        <v>0.17899999999999999</v>
      </c>
      <c r="Q3682" s="189">
        <v>0.20899999999999999</v>
      </c>
      <c r="R3682" s="189">
        <v>0.22700000000000001</v>
      </c>
      <c r="S3682" s="189">
        <v>0.1</v>
      </c>
      <c r="T3682" s="189">
        <v>0.113</v>
      </c>
      <c r="U3682" s="189">
        <v>2.1999999999999999E-2</v>
      </c>
      <c r="V3682" s="189">
        <v>2.9000000000000001E-2</v>
      </c>
      <c r="W3682" s="189">
        <v>0.435</v>
      </c>
      <c r="X3682" s="189">
        <v>0.45700000000000002</v>
      </c>
      <c r="Y3682" s="189">
        <v>6.0000000000000001E-3</v>
      </c>
      <c r="Z3682" s="189">
        <v>0.01</v>
      </c>
      <c r="AA3682" s="189">
        <v>2.1999999999999999E-2</v>
      </c>
      <c r="AB3682" s="189">
        <v>2.9000000000000001E-2</v>
      </c>
    </row>
    <row r="3683" spans="1:28" x14ac:dyDescent="0.25">
      <c r="A3683" s="94" t="s">
        <v>5145</v>
      </c>
      <c r="B3683" s="189" t="s">
        <v>143</v>
      </c>
      <c r="C3683" s="189">
        <v>0.41673316406722283</v>
      </c>
      <c r="D3683" s="189">
        <v>0.37453754080522306</v>
      </c>
      <c r="E3683" s="189">
        <v>8.1900616612259697E-2</v>
      </c>
      <c r="F3683" s="189">
        <v>1.097811630999879E-2</v>
      </c>
      <c r="G3683" s="189">
        <v>8.3424011606819004E-2</v>
      </c>
      <c r="H3683" s="189">
        <v>2.36972554709225E-3</v>
      </c>
      <c r="I3683" s="189">
        <v>3.0056825051384354E-2</v>
      </c>
      <c r="J3683" s="188">
        <v>1</v>
      </c>
      <c r="K3683" s="190">
        <v>41355</v>
      </c>
      <c r="L3683" s="94"/>
      <c r="M3683" s="189" t="s">
        <v>143</v>
      </c>
      <c r="N3683" s="189" t="s">
        <v>143</v>
      </c>
      <c r="O3683" s="189">
        <v>0.41199999999999998</v>
      </c>
      <c r="P3683" s="189">
        <v>0.42099999999999999</v>
      </c>
      <c r="Q3683" s="189">
        <v>0.37</v>
      </c>
      <c r="R3683" s="189">
        <v>0.379</v>
      </c>
      <c r="S3683" s="189">
        <v>7.9000000000000001E-2</v>
      </c>
      <c r="T3683" s="189">
        <v>8.5000000000000006E-2</v>
      </c>
      <c r="U3683" s="189">
        <v>0.01</v>
      </c>
      <c r="V3683" s="189">
        <v>1.2E-2</v>
      </c>
      <c r="W3683" s="189">
        <v>8.1000000000000003E-2</v>
      </c>
      <c r="X3683" s="189">
        <v>8.5999999999999993E-2</v>
      </c>
      <c r="Y3683" s="189">
        <v>2E-3</v>
      </c>
      <c r="Z3683" s="189">
        <v>3.0000000000000001E-3</v>
      </c>
      <c r="AA3683" s="189">
        <v>2.8000000000000001E-2</v>
      </c>
      <c r="AB3683" s="189">
        <v>3.2000000000000001E-2</v>
      </c>
    </row>
    <row r="3684" spans="1:28" x14ac:dyDescent="0.25">
      <c r="A3684" s="94" t="s">
        <v>5146</v>
      </c>
      <c r="B3684" s="189" t="s">
        <v>143</v>
      </c>
      <c r="C3684" s="189">
        <v>0.53791722296395195</v>
      </c>
      <c r="D3684" s="189">
        <v>0.28998664886515352</v>
      </c>
      <c r="E3684" s="189">
        <v>6.1548731642189589E-2</v>
      </c>
      <c r="F3684" s="189">
        <v>4.9399198931909215E-3</v>
      </c>
      <c r="G3684" s="189">
        <v>7.4899866488651531E-2</v>
      </c>
      <c r="H3684" s="189">
        <v>3.7383177570093459E-3</v>
      </c>
      <c r="I3684" s="189">
        <v>2.6969292389853138E-2</v>
      </c>
      <c r="J3684" s="188">
        <v>0.99999999999999989</v>
      </c>
      <c r="K3684" s="190">
        <v>7490</v>
      </c>
      <c r="L3684" s="94"/>
      <c r="M3684" s="189" t="s">
        <v>143</v>
      </c>
      <c r="N3684" s="189" t="s">
        <v>143</v>
      </c>
      <c r="O3684" s="189">
        <v>0.52700000000000002</v>
      </c>
      <c r="P3684" s="189">
        <v>0.54900000000000004</v>
      </c>
      <c r="Q3684" s="189">
        <v>0.28000000000000003</v>
      </c>
      <c r="R3684" s="189">
        <v>0.3</v>
      </c>
      <c r="S3684" s="189">
        <v>5.6000000000000001E-2</v>
      </c>
      <c r="T3684" s="189">
        <v>6.7000000000000004E-2</v>
      </c>
      <c r="U3684" s="189">
        <v>4.0000000000000001E-3</v>
      </c>
      <c r="V3684" s="189">
        <v>7.0000000000000001E-3</v>
      </c>
      <c r="W3684" s="189">
        <v>6.9000000000000006E-2</v>
      </c>
      <c r="X3684" s="189">
        <v>8.1000000000000003E-2</v>
      </c>
      <c r="Y3684" s="189">
        <v>3.0000000000000001E-3</v>
      </c>
      <c r="Z3684" s="189">
        <v>5.0000000000000001E-3</v>
      </c>
      <c r="AA3684" s="189">
        <v>2.4E-2</v>
      </c>
      <c r="AB3684" s="189">
        <v>3.1E-2</v>
      </c>
    </row>
    <row r="3685" spans="1:28" x14ac:dyDescent="0.25">
      <c r="A3685" s="94" t="s">
        <v>5147</v>
      </c>
      <c r="B3685" s="189">
        <v>5.8821763752426308E-2</v>
      </c>
      <c r="C3685" s="189">
        <v>0.35092616679673688</v>
      </c>
      <c r="D3685" s="189">
        <v>0.25208279137400863</v>
      </c>
      <c r="E3685" s="189">
        <v>8.721709723250555E-2</v>
      </c>
      <c r="F3685" s="189">
        <v>1.69958444226549E-2</v>
      </c>
      <c r="G3685" s="189">
        <v>0.19918756128309287</v>
      </c>
      <c r="H3685" s="189">
        <v>1.9977454492092397E-3</v>
      </c>
      <c r="I3685" s="189">
        <v>3.2771029689365593E-2</v>
      </c>
      <c r="J3685" s="188">
        <v>1</v>
      </c>
      <c r="K3685" s="190">
        <v>299838</v>
      </c>
      <c r="L3685" s="94"/>
      <c r="M3685" s="189">
        <v>5.8000000000000003E-2</v>
      </c>
      <c r="N3685" s="189">
        <v>0.06</v>
      </c>
      <c r="O3685" s="189">
        <v>0.34899999999999998</v>
      </c>
      <c r="P3685" s="189">
        <v>0.35299999999999998</v>
      </c>
      <c r="Q3685" s="189">
        <v>0.251</v>
      </c>
      <c r="R3685" s="189">
        <v>0.254</v>
      </c>
      <c r="S3685" s="189">
        <v>8.5999999999999993E-2</v>
      </c>
      <c r="T3685" s="189">
        <v>8.7999999999999995E-2</v>
      </c>
      <c r="U3685" s="189">
        <v>1.7000000000000001E-2</v>
      </c>
      <c r="V3685" s="189">
        <v>1.7000000000000001E-2</v>
      </c>
      <c r="W3685" s="189">
        <v>0.19800000000000001</v>
      </c>
      <c r="X3685" s="189">
        <v>0.20100000000000001</v>
      </c>
      <c r="Y3685" s="189">
        <v>2E-3</v>
      </c>
      <c r="Z3685" s="189">
        <v>2E-3</v>
      </c>
      <c r="AA3685" s="189">
        <v>3.2000000000000001E-2</v>
      </c>
      <c r="AB3685" s="189">
        <v>3.3000000000000002E-2</v>
      </c>
    </row>
    <row r="3686" spans="1:28" x14ac:dyDescent="0.25">
      <c r="A3686" s="94" t="s">
        <v>5148</v>
      </c>
      <c r="B3686" s="189" t="s">
        <v>143</v>
      </c>
      <c r="C3686" s="189">
        <v>0.41913386740972947</v>
      </c>
      <c r="D3686" s="189">
        <v>0.25635667014977359</v>
      </c>
      <c r="E3686" s="189">
        <v>0.11424590734935562</v>
      </c>
      <c r="F3686" s="189">
        <v>1.1958667131080925E-2</v>
      </c>
      <c r="G3686" s="189">
        <v>0.1725298966678277</v>
      </c>
      <c r="H3686" s="189">
        <v>2.3220712875885292E-3</v>
      </c>
      <c r="I3686" s="189">
        <v>2.3452920004644141E-2</v>
      </c>
      <c r="J3686" s="188">
        <v>1</v>
      </c>
      <c r="K3686" s="190">
        <v>8613</v>
      </c>
      <c r="L3686" s="94"/>
      <c r="M3686" s="189" t="s">
        <v>143</v>
      </c>
      <c r="N3686" s="189" t="s">
        <v>143</v>
      </c>
      <c r="O3686" s="189">
        <v>0.40899999999999997</v>
      </c>
      <c r="P3686" s="189">
        <v>0.43</v>
      </c>
      <c r="Q3686" s="189">
        <v>0.247</v>
      </c>
      <c r="R3686" s="189">
        <v>0.26600000000000001</v>
      </c>
      <c r="S3686" s="189">
        <v>0.108</v>
      </c>
      <c r="T3686" s="189">
        <v>0.121</v>
      </c>
      <c r="U3686" s="189">
        <v>0.01</v>
      </c>
      <c r="V3686" s="189">
        <v>1.4E-2</v>
      </c>
      <c r="W3686" s="189">
        <v>0.16500000000000001</v>
      </c>
      <c r="X3686" s="189">
        <v>0.18099999999999999</v>
      </c>
      <c r="Y3686" s="189">
        <v>2E-3</v>
      </c>
      <c r="Z3686" s="189">
        <v>4.0000000000000001E-3</v>
      </c>
      <c r="AA3686" s="189">
        <v>0.02</v>
      </c>
      <c r="AB3686" s="189">
        <v>2.7E-2</v>
      </c>
    </row>
    <row r="3687" spans="1:28" x14ac:dyDescent="0.25">
      <c r="A3687" s="94" t="s">
        <v>5149</v>
      </c>
      <c r="B3687" s="189" t="s">
        <v>143</v>
      </c>
      <c r="C3687" s="189">
        <v>0.12043246202271794</v>
      </c>
      <c r="D3687" s="189">
        <v>0.20514575065006158</v>
      </c>
      <c r="E3687" s="189">
        <v>6.8701245381141376E-2</v>
      </c>
      <c r="F3687" s="189">
        <v>1.163268099083071E-2</v>
      </c>
      <c r="G3687" s="189">
        <v>0.53825099219926098</v>
      </c>
      <c r="H3687" s="189">
        <v>1.259066648419324E-2</v>
      </c>
      <c r="I3687" s="189">
        <v>4.3246202271794168E-2</v>
      </c>
      <c r="J3687" s="188">
        <v>1</v>
      </c>
      <c r="K3687" s="190">
        <v>7307</v>
      </c>
      <c r="L3687" s="94"/>
      <c r="M3687" s="189" t="s">
        <v>143</v>
      </c>
      <c r="N3687" s="189" t="s">
        <v>143</v>
      </c>
      <c r="O3687" s="189">
        <v>0.113</v>
      </c>
      <c r="P3687" s="189">
        <v>0.128</v>
      </c>
      <c r="Q3687" s="189">
        <v>0.19600000000000001</v>
      </c>
      <c r="R3687" s="189">
        <v>0.215</v>
      </c>
      <c r="S3687" s="189">
        <v>6.3E-2</v>
      </c>
      <c r="T3687" s="189">
        <v>7.4999999999999997E-2</v>
      </c>
      <c r="U3687" s="189">
        <v>8.9999999999999993E-3</v>
      </c>
      <c r="V3687" s="189">
        <v>1.4E-2</v>
      </c>
      <c r="W3687" s="189">
        <v>0.52700000000000002</v>
      </c>
      <c r="X3687" s="189">
        <v>0.55000000000000004</v>
      </c>
      <c r="Y3687" s="189">
        <v>0.01</v>
      </c>
      <c r="Z3687" s="189">
        <v>1.4999999999999999E-2</v>
      </c>
      <c r="AA3687" s="189">
        <v>3.9E-2</v>
      </c>
      <c r="AB3687" s="189">
        <v>4.8000000000000001E-2</v>
      </c>
    </row>
    <row r="3688" spans="1:28" x14ac:dyDescent="0.25">
      <c r="A3688" s="94" t="s">
        <v>5150</v>
      </c>
      <c r="B3688" s="189">
        <v>0.35872820827893404</v>
      </c>
      <c r="C3688" s="189">
        <v>1.3823823055064896E-3</v>
      </c>
      <c r="D3688" s="189">
        <v>0.4760003071960679</v>
      </c>
      <c r="E3688" s="189">
        <v>0.11631211120497657</v>
      </c>
      <c r="F3688" s="189">
        <v>1.785577144612549E-2</v>
      </c>
      <c r="G3688" s="189">
        <v>8.0254972736348972E-3</v>
      </c>
      <c r="H3688" s="189" t="s">
        <v>143</v>
      </c>
      <c r="I3688" s="189">
        <v>2.1695722294754628E-2</v>
      </c>
      <c r="J3688" s="188">
        <v>0.99999999999999989</v>
      </c>
      <c r="K3688" s="190">
        <v>26042</v>
      </c>
      <c r="L3688" s="94"/>
      <c r="M3688" s="189">
        <v>0.35299999999999998</v>
      </c>
      <c r="N3688" s="189">
        <v>0.36499999999999999</v>
      </c>
      <c r="O3688" s="189">
        <v>1E-3</v>
      </c>
      <c r="P3688" s="189">
        <v>2E-3</v>
      </c>
      <c r="Q3688" s="189">
        <v>0.47</v>
      </c>
      <c r="R3688" s="189">
        <v>0.48199999999999998</v>
      </c>
      <c r="S3688" s="189">
        <v>0.112</v>
      </c>
      <c r="T3688" s="189">
        <v>0.12</v>
      </c>
      <c r="U3688" s="189">
        <v>1.6E-2</v>
      </c>
      <c r="V3688" s="189">
        <v>0.02</v>
      </c>
      <c r="W3688" s="189">
        <v>7.0000000000000001E-3</v>
      </c>
      <c r="X3688" s="189">
        <v>8.9999999999999993E-3</v>
      </c>
      <c r="Y3688" s="189" t="s">
        <v>143</v>
      </c>
      <c r="Z3688" s="189" t="s">
        <v>143</v>
      </c>
      <c r="AA3688" s="189">
        <v>0.02</v>
      </c>
      <c r="AB3688" s="189">
        <v>2.4E-2</v>
      </c>
    </row>
    <row r="3689" spans="1:28" x14ac:dyDescent="0.25">
      <c r="A3689" s="94" t="s">
        <v>5151</v>
      </c>
      <c r="B3689" s="189">
        <v>9.3208471906178897E-2</v>
      </c>
      <c r="C3689" s="189">
        <v>0.30952797712818719</v>
      </c>
      <c r="D3689" s="189">
        <v>0.23277320730497694</v>
      </c>
      <c r="E3689" s="189">
        <v>6.9053036933309997E-2</v>
      </c>
      <c r="F3689" s="189">
        <v>3.1798821401481998E-2</v>
      </c>
      <c r="G3689" s="189">
        <v>0.2360697823676994</v>
      </c>
      <c r="H3689" s="189">
        <v>1.9837796837621799E-3</v>
      </c>
      <c r="I3689" s="189">
        <v>2.5584923274403409E-2</v>
      </c>
      <c r="J3689" s="188">
        <v>1</v>
      </c>
      <c r="K3689" s="190">
        <v>34278</v>
      </c>
      <c r="L3689" s="94"/>
      <c r="M3689" s="189">
        <v>0.09</v>
      </c>
      <c r="N3689" s="189">
        <v>9.6000000000000002E-2</v>
      </c>
      <c r="O3689" s="189">
        <v>0.30499999999999999</v>
      </c>
      <c r="P3689" s="189">
        <v>0.314</v>
      </c>
      <c r="Q3689" s="189">
        <v>0.22800000000000001</v>
      </c>
      <c r="R3689" s="189">
        <v>0.23699999999999999</v>
      </c>
      <c r="S3689" s="189">
        <v>6.6000000000000003E-2</v>
      </c>
      <c r="T3689" s="189">
        <v>7.1999999999999995E-2</v>
      </c>
      <c r="U3689" s="189">
        <v>0.03</v>
      </c>
      <c r="V3689" s="189">
        <v>3.4000000000000002E-2</v>
      </c>
      <c r="W3689" s="189">
        <v>0.23200000000000001</v>
      </c>
      <c r="X3689" s="189">
        <v>0.24099999999999999</v>
      </c>
      <c r="Y3689" s="189">
        <v>2E-3</v>
      </c>
      <c r="Z3689" s="189">
        <v>3.0000000000000001E-3</v>
      </c>
      <c r="AA3689" s="189">
        <v>2.4E-2</v>
      </c>
      <c r="AB3689" s="189">
        <v>2.7E-2</v>
      </c>
    </row>
    <row r="3690" spans="1:28" x14ac:dyDescent="0.25">
      <c r="A3690" s="94" t="s">
        <v>5152</v>
      </c>
      <c r="B3690" s="189">
        <v>0.29794654074427068</v>
      </c>
      <c r="C3690" s="189">
        <v>0.51191352943724822</v>
      </c>
      <c r="D3690" s="189">
        <v>8.8181778798249788E-2</v>
      </c>
      <c r="E3690" s="189">
        <v>2.4823463154702595E-2</v>
      </c>
      <c r="F3690" s="189">
        <v>1.429623532469783E-3</v>
      </c>
      <c r="G3690" s="189">
        <v>3.8404886713165533E-2</v>
      </c>
      <c r="H3690" s="189">
        <v>1.3646406446302473E-3</v>
      </c>
      <c r="I3690" s="189">
        <v>3.593553697526318E-2</v>
      </c>
      <c r="J3690" s="188">
        <v>1</v>
      </c>
      <c r="K3690" s="190">
        <v>46166</v>
      </c>
      <c r="L3690" s="94"/>
      <c r="M3690" s="189">
        <v>0.29399999999999998</v>
      </c>
      <c r="N3690" s="189">
        <v>0.30199999999999999</v>
      </c>
      <c r="O3690" s="189">
        <v>0.50700000000000001</v>
      </c>
      <c r="P3690" s="189">
        <v>0.51600000000000001</v>
      </c>
      <c r="Q3690" s="189">
        <v>8.5999999999999993E-2</v>
      </c>
      <c r="R3690" s="189">
        <v>9.0999999999999998E-2</v>
      </c>
      <c r="S3690" s="189">
        <v>2.3E-2</v>
      </c>
      <c r="T3690" s="189">
        <v>2.5999999999999999E-2</v>
      </c>
      <c r="U3690" s="189">
        <v>1E-3</v>
      </c>
      <c r="V3690" s="189">
        <v>2E-3</v>
      </c>
      <c r="W3690" s="189">
        <v>3.6999999999999998E-2</v>
      </c>
      <c r="X3690" s="189">
        <v>0.04</v>
      </c>
      <c r="Y3690" s="189">
        <v>1E-3</v>
      </c>
      <c r="Z3690" s="189">
        <v>2E-3</v>
      </c>
      <c r="AA3690" s="189">
        <v>3.4000000000000002E-2</v>
      </c>
      <c r="AB3690" s="189">
        <v>3.7999999999999999E-2</v>
      </c>
    </row>
    <row r="3691" spans="1:28" x14ac:dyDescent="0.25">
      <c r="A3691" s="94" t="s">
        <v>5153</v>
      </c>
      <c r="B3691" s="189" t="s">
        <v>143</v>
      </c>
      <c r="C3691" s="189">
        <v>0.26927613941018769</v>
      </c>
      <c r="D3691" s="189">
        <v>0.3053083109919571</v>
      </c>
      <c r="E3691" s="189">
        <v>0.15517426273458446</v>
      </c>
      <c r="F3691" s="189">
        <v>1.5013404825737266E-2</v>
      </c>
      <c r="G3691" s="189">
        <v>0.2220911528150134</v>
      </c>
      <c r="H3691" s="189">
        <v>1.7158176943699731E-3</v>
      </c>
      <c r="I3691" s="189">
        <v>3.1420911528150137E-2</v>
      </c>
      <c r="J3691" s="188">
        <v>1.0000000000000002</v>
      </c>
      <c r="K3691" s="190">
        <v>9325</v>
      </c>
      <c r="L3691" s="94"/>
      <c r="M3691" s="189" t="s">
        <v>143</v>
      </c>
      <c r="N3691" s="189" t="s">
        <v>143</v>
      </c>
      <c r="O3691" s="189">
        <v>0.26</v>
      </c>
      <c r="P3691" s="189">
        <v>0.27800000000000002</v>
      </c>
      <c r="Q3691" s="189">
        <v>0.29599999999999999</v>
      </c>
      <c r="R3691" s="189">
        <v>0.315</v>
      </c>
      <c r="S3691" s="189">
        <v>0.14799999999999999</v>
      </c>
      <c r="T3691" s="189">
        <v>0.16300000000000001</v>
      </c>
      <c r="U3691" s="189">
        <v>1.2999999999999999E-2</v>
      </c>
      <c r="V3691" s="189">
        <v>1.7999999999999999E-2</v>
      </c>
      <c r="W3691" s="189">
        <v>0.214</v>
      </c>
      <c r="X3691" s="189">
        <v>0.23100000000000001</v>
      </c>
      <c r="Y3691" s="189">
        <v>1E-3</v>
      </c>
      <c r="Z3691" s="189">
        <v>3.0000000000000001E-3</v>
      </c>
      <c r="AA3691" s="189">
        <v>2.8000000000000001E-2</v>
      </c>
      <c r="AB3691" s="189">
        <v>3.5000000000000003E-2</v>
      </c>
    </row>
    <row r="3692" spans="1:28" x14ac:dyDescent="0.25">
      <c r="A3692" s="94" t="s">
        <v>5154</v>
      </c>
      <c r="B3692" s="189" t="s">
        <v>143</v>
      </c>
      <c r="C3692" s="189">
        <v>0.2716613410093221</v>
      </c>
      <c r="D3692" s="189">
        <v>0.22798214804447145</v>
      </c>
      <c r="E3692" s="189">
        <v>0.11197084532706578</v>
      </c>
      <c r="F3692" s="189">
        <v>1.6848443235534898E-2</v>
      </c>
      <c r="G3692" s="189">
        <v>0.34293712203237647</v>
      </c>
      <c r="H3692" s="189">
        <v>2.455964296088943E-3</v>
      </c>
      <c r="I3692" s="189">
        <v>2.6144136055140359E-2</v>
      </c>
      <c r="J3692" s="188">
        <v>1</v>
      </c>
      <c r="K3692" s="190">
        <v>37867</v>
      </c>
      <c r="L3692" s="94"/>
      <c r="M3692" s="189" t="s">
        <v>143</v>
      </c>
      <c r="N3692" s="189" t="s">
        <v>143</v>
      </c>
      <c r="O3692" s="189">
        <v>0.26700000000000002</v>
      </c>
      <c r="P3692" s="189">
        <v>0.27600000000000002</v>
      </c>
      <c r="Q3692" s="189">
        <v>0.224</v>
      </c>
      <c r="R3692" s="189">
        <v>0.23200000000000001</v>
      </c>
      <c r="S3692" s="189">
        <v>0.109</v>
      </c>
      <c r="T3692" s="189">
        <v>0.115</v>
      </c>
      <c r="U3692" s="189">
        <v>1.6E-2</v>
      </c>
      <c r="V3692" s="189">
        <v>1.7999999999999999E-2</v>
      </c>
      <c r="W3692" s="189">
        <v>0.33800000000000002</v>
      </c>
      <c r="X3692" s="189">
        <v>0.34799999999999998</v>
      </c>
      <c r="Y3692" s="189">
        <v>2E-3</v>
      </c>
      <c r="Z3692" s="189">
        <v>3.0000000000000001E-3</v>
      </c>
      <c r="AA3692" s="189">
        <v>2.5000000000000001E-2</v>
      </c>
      <c r="AB3692" s="189">
        <v>2.8000000000000001E-2</v>
      </c>
    </row>
    <row r="3693" spans="1:28" x14ac:dyDescent="0.25">
      <c r="A3693" s="94" t="s">
        <v>5155</v>
      </c>
      <c r="B3693" s="189" t="s">
        <v>143</v>
      </c>
      <c r="C3693" s="189">
        <v>0.58134905443687312</v>
      </c>
      <c r="D3693" s="189">
        <v>0.28772682030472396</v>
      </c>
      <c r="E3693" s="189">
        <v>4.6321108644054823E-2</v>
      </c>
      <c r="F3693" s="189">
        <v>3.4453717173263915E-3</v>
      </c>
      <c r="G3693" s="189">
        <v>1.9370645432968379E-2</v>
      </c>
      <c r="H3693" s="189">
        <v>2.2969144782175943E-4</v>
      </c>
      <c r="I3693" s="189">
        <v>6.1557308016231528E-2</v>
      </c>
      <c r="J3693" s="188">
        <v>1</v>
      </c>
      <c r="K3693" s="190">
        <v>13061</v>
      </c>
      <c r="L3693" s="94"/>
      <c r="M3693" s="189" t="s">
        <v>143</v>
      </c>
      <c r="N3693" s="189" t="s">
        <v>143</v>
      </c>
      <c r="O3693" s="189">
        <v>0.57299999999999995</v>
      </c>
      <c r="P3693" s="189">
        <v>0.59</v>
      </c>
      <c r="Q3693" s="189">
        <v>0.28000000000000003</v>
      </c>
      <c r="R3693" s="189">
        <v>0.29599999999999999</v>
      </c>
      <c r="S3693" s="189">
        <v>4.2999999999999997E-2</v>
      </c>
      <c r="T3693" s="189">
        <v>0.05</v>
      </c>
      <c r="U3693" s="189">
        <v>3.0000000000000001E-3</v>
      </c>
      <c r="V3693" s="189">
        <v>5.0000000000000001E-3</v>
      </c>
      <c r="W3693" s="189">
        <v>1.7000000000000001E-2</v>
      </c>
      <c r="X3693" s="189">
        <v>2.1999999999999999E-2</v>
      </c>
      <c r="Y3693" s="189">
        <v>0</v>
      </c>
      <c r="Z3693" s="189">
        <v>1E-3</v>
      </c>
      <c r="AA3693" s="189">
        <v>5.8000000000000003E-2</v>
      </c>
      <c r="AB3693" s="189">
        <v>6.6000000000000003E-2</v>
      </c>
    </row>
    <row r="3694" spans="1:28" x14ac:dyDescent="0.25">
      <c r="A3694" s="94" t="s">
        <v>5156</v>
      </c>
      <c r="B3694" s="189" t="s">
        <v>143</v>
      </c>
      <c r="C3694" s="189">
        <v>0.25087405133452717</v>
      </c>
      <c r="D3694" s="189">
        <v>0.32830220857849407</v>
      </c>
      <c r="E3694" s="189">
        <v>0.10770017907393195</v>
      </c>
      <c r="F3694" s="189">
        <v>1.5434467468235695E-2</v>
      </c>
      <c r="G3694" s="189">
        <v>0.25982774793212243</v>
      </c>
      <c r="H3694" s="189">
        <v>5.9691310650635291E-4</v>
      </c>
      <c r="I3694" s="189">
        <v>3.7264432506182311E-2</v>
      </c>
      <c r="J3694" s="188">
        <v>1</v>
      </c>
      <c r="K3694" s="190">
        <v>11727</v>
      </c>
      <c r="L3694" s="94"/>
      <c r="M3694" s="189" t="s">
        <v>143</v>
      </c>
      <c r="N3694" s="189" t="s">
        <v>143</v>
      </c>
      <c r="O3694" s="189">
        <v>0.24299999999999999</v>
      </c>
      <c r="P3694" s="189">
        <v>0.25900000000000001</v>
      </c>
      <c r="Q3694" s="189">
        <v>0.32</v>
      </c>
      <c r="R3694" s="189">
        <v>0.33700000000000002</v>
      </c>
      <c r="S3694" s="189">
        <v>0.10199999999999999</v>
      </c>
      <c r="T3694" s="189">
        <v>0.113</v>
      </c>
      <c r="U3694" s="189">
        <v>1.2999999999999999E-2</v>
      </c>
      <c r="V3694" s="189">
        <v>1.7999999999999999E-2</v>
      </c>
      <c r="W3694" s="189">
        <v>0.252</v>
      </c>
      <c r="X3694" s="189">
        <v>0.26800000000000002</v>
      </c>
      <c r="Y3694" s="189">
        <v>0</v>
      </c>
      <c r="Z3694" s="189">
        <v>1E-3</v>
      </c>
      <c r="AA3694" s="189">
        <v>3.4000000000000002E-2</v>
      </c>
      <c r="AB3694" s="189">
        <v>4.1000000000000002E-2</v>
      </c>
    </row>
    <row r="3695" spans="1:28" x14ac:dyDescent="0.25">
      <c r="A3695" s="94" t="s">
        <v>5157</v>
      </c>
      <c r="B3695" s="189" t="s">
        <v>143</v>
      </c>
      <c r="C3695" s="189">
        <v>0.43110263050293035</v>
      </c>
      <c r="D3695" s="189">
        <v>0.19381218481668258</v>
      </c>
      <c r="E3695" s="189">
        <v>6.9646994684475938E-2</v>
      </c>
      <c r="F3695" s="189">
        <v>8.8728363091181678E-2</v>
      </c>
      <c r="G3695" s="189">
        <v>0.19367588932806323</v>
      </c>
      <c r="H3695" s="189">
        <v>8.1777293171596017E-4</v>
      </c>
      <c r="I3695" s="189">
        <v>2.2216164644950253E-2</v>
      </c>
      <c r="J3695" s="188">
        <v>1</v>
      </c>
      <c r="K3695" s="190">
        <v>7337</v>
      </c>
      <c r="L3695" s="94"/>
      <c r="M3695" s="189" t="s">
        <v>143</v>
      </c>
      <c r="N3695" s="189" t="s">
        <v>143</v>
      </c>
      <c r="O3695" s="189">
        <v>0.42</v>
      </c>
      <c r="P3695" s="189">
        <v>0.442</v>
      </c>
      <c r="Q3695" s="189">
        <v>0.185</v>
      </c>
      <c r="R3695" s="189">
        <v>0.20300000000000001</v>
      </c>
      <c r="S3695" s="189">
        <v>6.4000000000000001E-2</v>
      </c>
      <c r="T3695" s="189">
        <v>7.5999999999999998E-2</v>
      </c>
      <c r="U3695" s="189">
        <v>8.2000000000000003E-2</v>
      </c>
      <c r="V3695" s="189">
        <v>9.5000000000000001E-2</v>
      </c>
      <c r="W3695" s="189">
        <v>0.185</v>
      </c>
      <c r="X3695" s="189">
        <v>0.20300000000000001</v>
      </c>
      <c r="Y3695" s="189">
        <v>0</v>
      </c>
      <c r="Z3695" s="189">
        <v>2E-3</v>
      </c>
      <c r="AA3695" s="189">
        <v>1.9E-2</v>
      </c>
      <c r="AB3695" s="189">
        <v>2.5999999999999999E-2</v>
      </c>
    </row>
    <row r="3696" spans="1:28" x14ac:dyDescent="0.25">
      <c r="A3696" s="94" t="s">
        <v>5158</v>
      </c>
      <c r="B3696" s="189" t="s">
        <v>143</v>
      </c>
      <c r="C3696" s="189">
        <v>0.17902813299232737</v>
      </c>
      <c r="D3696" s="189">
        <v>0.21860918280355621</v>
      </c>
      <c r="E3696" s="189">
        <v>9.4750943855803196E-2</v>
      </c>
      <c r="F3696" s="189">
        <v>2.6671538180489587E-2</v>
      </c>
      <c r="G3696" s="189">
        <v>0.44744854463524542</v>
      </c>
      <c r="H3696" s="189">
        <v>4.140786749482402E-3</v>
      </c>
      <c r="I3696" s="189">
        <v>2.9350870783095846E-2</v>
      </c>
      <c r="J3696" s="188">
        <v>1</v>
      </c>
      <c r="K3696" s="190">
        <v>8211</v>
      </c>
      <c r="L3696" s="94"/>
      <c r="M3696" s="189" t="s">
        <v>143</v>
      </c>
      <c r="N3696" s="189" t="s">
        <v>143</v>
      </c>
      <c r="O3696" s="189">
        <v>0.17100000000000001</v>
      </c>
      <c r="P3696" s="189">
        <v>0.187</v>
      </c>
      <c r="Q3696" s="189">
        <v>0.21</v>
      </c>
      <c r="R3696" s="189">
        <v>0.22800000000000001</v>
      </c>
      <c r="S3696" s="189">
        <v>8.8999999999999996E-2</v>
      </c>
      <c r="T3696" s="189">
        <v>0.10100000000000001</v>
      </c>
      <c r="U3696" s="189">
        <v>2.3E-2</v>
      </c>
      <c r="V3696" s="189">
        <v>0.03</v>
      </c>
      <c r="W3696" s="189">
        <v>0.437</v>
      </c>
      <c r="X3696" s="189">
        <v>0.45800000000000002</v>
      </c>
      <c r="Y3696" s="189">
        <v>3.0000000000000001E-3</v>
      </c>
      <c r="Z3696" s="189">
        <v>6.0000000000000001E-3</v>
      </c>
      <c r="AA3696" s="189">
        <v>2.5999999999999999E-2</v>
      </c>
      <c r="AB3696" s="189">
        <v>3.3000000000000002E-2</v>
      </c>
    </row>
    <row r="3697" spans="1:28" x14ac:dyDescent="0.25">
      <c r="A3697" s="94" t="s">
        <v>5159</v>
      </c>
      <c r="B3697" s="189" t="s">
        <v>143</v>
      </c>
      <c r="C3697" s="189">
        <v>0.43642961895056054</v>
      </c>
      <c r="D3697" s="189">
        <v>0.36785066242449854</v>
      </c>
      <c r="E3697" s="189">
        <v>7.8074121945763214E-2</v>
      </c>
      <c r="F3697" s="189">
        <v>9.5200218736795003E-3</v>
      </c>
      <c r="G3697" s="189">
        <v>7.3251969873977779E-2</v>
      </c>
      <c r="H3697" s="189">
        <v>1.4168178767617011E-3</v>
      </c>
      <c r="I3697" s="189">
        <v>3.3456787054758769E-2</v>
      </c>
      <c r="J3697" s="188">
        <v>1.0000000000000002</v>
      </c>
      <c r="K3697" s="190">
        <v>40231</v>
      </c>
      <c r="L3697" s="94"/>
      <c r="M3697" s="189" t="s">
        <v>143</v>
      </c>
      <c r="N3697" s="189" t="s">
        <v>143</v>
      </c>
      <c r="O3697" s="189">
        <v>0.432</v>
      </c>
      <c r="P3697" s="189">
        <v>0.441</v>
      </c>
      <c r="Q3697" s="189">
        <v>0.36299999999999999</v>
      </c>
      <c r="R3697" s="189">
        <v>0.373</v>
      </c>
      <c r="S3697" s="189">
        <v>7.4999999999999997E-2</v>
      </c>
      <c r="T3697" s="189">
        <v>8.1000000000000003E-2</v>
      </c>
      <c r="U3697" s="189">
        <v>8.9999999999999993E-3</v>
      </c>
      <c r="V3697" s="189">
        <v>1.0999999999999999E-2</v>
      </c>
      <c r="W3697" s="189">
        <v>7.0999999999999994E-2</v>
      </c>
      <c r="X3697" s="189">
        <v>7.5999999999999998E-2</v>
      </c>
      <c r="Y3697" s="189">
        <v>1E-3</v>
      </c>
      <c r="Z3697" s="189">
        <v>2E-3</v>
      </c>
      <c r="AA3697" s="189">
        <v>3.2000000000000001E-2</v>
      </c>
      <c r="AB3697" s="189">
        <v>3.5000000000000003E-2</v>
      </c>
    </row>
    <row r="3698" spans="1:28" x14ac:dyDescent="0.25">
      <c r="A3698" s="94" t="s">
        <v>5160</v>
      </c>
      <c r="B3698" s="189" t="s">
        <v>143</v>
      </c>
      <c r="C3698" s="189">
        <v>0.54627831715210351</v>
      </c>
      <c r="D3698" s="189">
        <v>0.28569579288025893</v>
      </c>
      <c r="E3698" s="189">
        <v>5.8770226537216828E-2</v>
      </c>
      <c r="F3698" s="189">
        <v>4.9190938511326863E-3</v>
      </c>
      <c r="G3698" s="189">
        <v>7.508090614886731E-2</v>
      </c>
      <c r="H3698" s="189">
        <v>1.4239482200647249E-3</v>
      </c>
      <c r="I3698" s="189">
        <v>2.7831715210355986E-2</v>
      </c>
      <c r="J3698" s="188">
        <v>1</v>
      </c>
      <c r="K3698" s="190">
        <v>7725</v>
      </c>
      <c r="L3698" s="94"/>
      <c r="M3698" s="189" t="s">
        <v>143</v>
      </c>
      <c r="N3698" s="189" t="s">
        <v>143</v>
      </c>
      <c r="O3698" s="189">
        <v>0.53500000000000003</v>
      </c>
      <c r="P3698" s="189">
        <v>0.55700000000000005</v>
      </c>
      <c r="Q3698" s="189">
        <v>0.27600000000000002</v>
      </c>
      <c r="R3698" s="189">
        <v>0.29599999999999999</v>
      </c>
      <c r="S3698" s="189">
        <v>5.3999999999999999E-2</v>
      </c>
      <c r="T3698" s="189">
        <v>6.4000000000000001E-2</v>
      </c>
      <c r="U3698" s="189">
        <v>4.0000000000000001E-3</v>
      </c>
      <c r="V3698" s="189">
        <v>7.0000000000000001E-3</v>
      </c>
      <c r="W3698" s="189">
        <v>6.9000000000000006E-2</v>
      </c>
      <c r="X3698" s="189">
        <v>8.1000000000000003E-2</v>
      </c>
      <c r="Y3698" s="189">
        <v>1E-3</v>
      </c>
      <c r="Z3698" s="189">
        <v>3.0000000000000001E-3</v>
      </c>
      <c r="AA3698" s="189">
        <v>2.4E-2</v>
      </c>
      <c r="AB3698" s="189">
        <v>3.2000000000000001E-2</v>
      </c>
    </row>
    <row r="3699" spans="1:28" x14ac:dyDescent="0.25">
      <c r="A3699" s="94" t="s">
        <v>5161</v>
      </c>
      <c r="B3699" s="189">
        <v>5.6920733028627053E-2</v>
      </c>
      <c r="C3699" s="189">
        <v>0.36777447734872198</v>
      </c>
      <c r="D3699" s="189">
        <v>0.24762885841826104</v>
      </c>
      <c r="E3699" s="189">
        <v>8.3047462836835451E-2</v>
      </c>
      <c r="F3699" s="189">
        <v>1.7105557055750582E-2</v>
      </c>
      <c r="G3699" s="189">
        <v>0.19519204163207884</v>
      </c>
      <c r="H3699" s="189">
        <v>1.5268651591373544E-3</v>
      </c>
      <c r="I3699" s="189">
        <v>3.0804004520587677E-2</v>
      </c>
      <c r="J3699" s="188">
        <v>0.99999999999999978</v>
      </c>
      <c r="K3699" s="190">
        <v>299961</v>
      </c>
      <c r="L3699" s="94"/>
      <c r="M3699" s="189">
        <v>5.6000000000000001E-2</v>
      </c>
      <c r="N3699" s="189">
        <v>5.8000000000000003E-2</v>
      </c>
      <c r="O3699" s="189">
        <v>0.36599999999999999</v>
      </c>
      <c r="P3699" s="189">
        <v>0.37</v>
      </c>
      <c r="Q3699" s="189">
        <v>0.246</v>
      </c>
      <c r="R3699" s="189">
        <v>0.249</v>
      </c>
      <c r="S3699" s="189">
        <v>8.2000000000000003E-2</v>
      </c>
      <c r="T3699" s="189">
        <v>8.4000000000000005E-2</v>
      </c>
      <c r="U3699" s="189">
        <v>1.7000000000000001E-2</v>
      </c>
      <c r="V3699" s="189">
        <v>1.7999999999999999E-2</v>
      </c>
      <c r="W3699" s="189">
        <v>0.19400000000000001</v>
      </c>
      <c r="X3699" s="189">
        <v>0.19700000000000001</v>
      </c>
      <c r="Y3699" s="189">
        <v>1E-3</v>
      </c>
      <c r="Z3699" s="189">
        <v>2E-3</v>
      </c>
      <c r="AA3699" s="189">
        <v>0.03</v>
      </c>
      <c r="AB3699" s="189">
        <v>3.1E-2</v>
      </c>
    </row>
    <row r="3700" spans="1:28" x14ac:dyDescent="0.25">
      <c r="A3700" s="94" t="s">
        <v>5162</v>
      </c>
      <c r="B3700" s="189" t="s">
        <v>143</v>
      </c>
      <c r="C3700" s="189">
        <v>0.42628544534651136</v>
      </c>
      <c r="D3700" s="189">
        <v>0.25708906930227088</v>
      </c>
      <c r="E3700" s="189">
        <v>0.10836569008118602</v>
      </c>
      <c r="F3700" s="189">
        <v>1.047182021414284E-2</v>
      </c>
      <c r="G3700" s="189">
        <v>0.17966819625838334</v>
      </c>
      <c r="H3700" s="189">
        <v>1.1766090128250382E-3</v>
      </c>
      <c r="I3700" s="189">
        <v>1.6943169784680551E-2</v>
      </c>
      <c r="J3700" s="188">
        <v>1</v>
      </c>
      <c r="K3700" s="190">
        <v>8499</v>
      </c>
      <c r="L3700" s="94"/>
      <c r="M3700" s="189" t="s">
        <v>143</v>
      </c>
      <c r="N3700" s="189" t="s">
        <v>143</v>
      </c>
      <c r="O3700" s="189">
        <v>0.41599999999999998</v>
      </c>
      <c r="P3700" s="189">
        <v>0.437</v>
      </c>
      <c r="Q3700" s="189">
        <v>0.248</v>
      </c>
      <c r="R3700" s="189">
        <v>0.26600000000000001</v>
      </c>
      <c r="S3700" s="189">
        <v>0.10199999999999999</v>
      </c>
      <c r="T3700" s="189">
        <v>0.115</v>
      </c>
      <c r="U3700" s="189">
        <v>8.9999999999999993E-3</v>
      </c>
      <c r="V3700" s="189">
        <v>1.2999999999999999E-2</v>
      </c>
      <c r="W3700" s="189">
        <v>0.17199999999999999</v>
      </c>
      <c r="X3700" s="189">
        <v>0.188</v>
      </c>
      <c r="Y3700" s="189">
        <v>1E-3</v>
      </c>
      <c r="Z3700" s="189">
        <v>2E-3</v>
      </c>
      <c r="AA3700" s="189">
        <v>1.4E-2</v>
      </c>
      <c r="AB3700" s="189">
        <v>0.02</v>
      </c>
    </row>
    <row r="3701" spans="1:28" x14ac:dyDescent="0.25">
      <c r="A3701" s="94" t="s">
        <v>5163</v>
      </c>
      <c r="B3701" s="189" t="s">
        <v>143</v>
      </c>
      <c r="C3701" s="189">
        <v>0.12753378378378377</v>
      </c>
      <c r="D3701" s="189">
        <v>0.2014358108108108</v>
      </c>
      <c r="E3701" s="189">
        <v>6.8834459459459457E-2</v>
      </c>
      <c r="F3701" s="189">
        <v>9.4313063063063071E-3</v>
      </c>
      <c r="G3701" s="189">
        <v>0.53983671171171166</v>
      </c>
      <c r="H3701" s="189">
        <v>8.1644144144144143E-3</v>
      </c>
      <c r="I3701" s="189">
        <v>4.4763513513513514E-2</v>
      </c>
      <c r="J3701" s="188">
        <v>0.99999999999999989</v>
      </c>
      <c r="K3701" s="190">
        <v>7104</v>
      </c>
      <c r="L3701" s="94"/>
      <c r="M3701" s="189" t="s">
        <v>143</v>
      </c>
      <c r="N3701" s="189" t="s">
        <v>143</v>
      </c>
      <c r="O3701" s="189">
        <v>0.12</v>
      </c>
      <c r="P3701" s="189">
        <v>0.13500000000000001</v>
      </c>
      <c r="Q3701" s="189">
        <v>0.192</v>
      </c>
      <c r="R3701" s="189">
        <v>0.21099999999999999</v>
      </c>
      <c r="S3701" s="189">
        <v>6.3E-2</v>
      </c>
      <c r="T3701" s="189">
        <v>7.4999999999999997E-2</v>
      </c>
      <c r="U3701" s="189">
        <v>7.0000000000000001E-3</v>
      </c>
      <c r="V3701" s="189">
        <v>1.2E-2</v>
      </c>
      <c r="W3701" s="189">
        <v>0.52800000000000002</v>
      </c>
      <c r="X3701" s="189">
        <v>0.55100000000000005</v>
      </c>
      <c r="Y3701" s="189">
        <v>6.0000000000000001E-3</v>
      </c>
      <c r="Z3701" s="189">
        <v>1.0999999999999999E-2</v>
      </c>
      <c r="AA3701" s="189">
        <v>0.04</v>
      </c>
      <c r="AB3701" s="189">
        <v>0.05</v>
      </c>
    </row>
    <row r="3702" spans="1:28" x14ac:dyDescent="0.25">
      <c r="A3702" s="94" t="s">
        <v>5164</v>
      </c>
      <c r="B3702" s="189">
        <v>0.41028201645761764</v>
      </c>
      <c r="C3702" s="189">
        <v>1.5179356075736997E-3</v>
      </c>
      <c r="D3702" s="189">
        <v>0.45158584325317569</v>
      </c>
      <c r="E3702" s="189">
        <v>9.6508748102580491E-2</v>
      </c>
      <c r="F3702" s="189">
        <v>1.1464408404569785E-2</v>
      </c>
      <c r="G3702" s="189">
        <v>7.8692977550531285E-3</v>
      </c>
      <c r="H3702" s="189" t="s">
        <v>143</v>
      </c>
      <c r="I3702" s="189">
        <v>2.0771750419429576E-2</v>
      </c>
      <c r="J3702" s="188">
        <v>1</v>
      </c>
      <c r="K3702" s="190">
        <v>25034</v>
      </c>
      <c r="L3702" s="94"/>
      <c r="M3702" s="189">
        <v>0.40400000000000003</v>
      </c>
      <c r="N3702" s="189">
        <v>0.41599999999999998</v>
      </c>
      <c r="O3702" s="189">
        <v>1E-3</v>
      </c>
      <c r="P3702" s="189">
        <v>2E-3</v>
      </c>
      <c r="Q3702" s="189">
        <v>0.44500000000000001</v>
      </c>
      <c r="R3702" s="189">
        <v>0.45800000000000002</v>
      </c>
      <c r="S3702" s="189">
        <v>9.2999999999999999E-2</v>
      </c>
      <c r="T3702" s="189">
        <v>0.1</v>
      </c>
      <c r="U3702" s="189">
        <v>0.01</v>
      </c>
      <c r="V3702" s="189">
        <v>1.2999999999999999E-2</v>
      </c>
      <c r="W3702" s="189">
        <v>7.0000000000000001E-3</v>
      </c>
      <c r="X3702" s="189">
        <v>8.9999999999999993E-3</v>
      </c>
      <c r="Y3702" s="189" t="s">
        <v>143</v>
      </c>
      <c r="Z3702" s="189" t="s">
        <v>143</v>
      </c>
      <c r="AA3702" s="189">
        <v>1.9E-2</v>
      </c>
      <c r="AB3702" s="189">
        <v>2.3E-2</v>
      </c>
    </row>
    <row r="3703" spans="1:28" x14ac:dyDescent="0.25">
      <c r="A3703" s="94" t="s">
        <v>5165</v>
      </c>
      <c r="B3703" s="189">
        <v>9.6904247660187182E-2</v>
      </c>
      <c r="C3703" s="189">
        <v>0.31807055435565157</v>
      </c>
      <c r="D3703" s="189">
        <v>0.23078473722102233</v>
      </c>
      <c r="E3703" s="189">
        <v>6.384449244060475E-2</v>
      </c>
      <c r="F3703" s="189">
        <v>3.2138228941684666E-2</v>
      </c>
      <c r="G3703" s="189">
        <v>0.23225341972642188</v>
      </c>
      <c r="H3703" s="189">
        <v>1.4974802015838733E-3</v>
      </c>
      <c r="I3703" s="189">
        <v>2.4506839452843772E-2</v>
      </c>
      <c r="J3703" s="188">
        <v>1.0000000000000002</v>
      </c>
      <c r="K3703" s="190">
        <v>34725</v>
      </c>
      <c r="L3703" s="94"/>
      <c r="M3703" s="189">
        <v>9.4E-2</v>
      </c>
      <c r="N3703" s="189">
        <v>0.1</v>
      </c>
      <c r="O3703" s="189">
        <v>0.313</v>
      </c>
      <c r="P3703" s="189">
        <v>0.32300000000000001</v>
      </c>
      <c r="Q3703" s="189">
        <v>0.22600000000000001</v>
      </c>
      <c r="R3703" s="189">
        <v>0.23499999999999999</v>
      </c>
      <c r="S3703" s="189">
        <v>6.0999999999999999E-2</v>
      </c>
      <c r="T3703" s="189">
        <v>6.6000000000000003E-2</v>
      </c>
      <c r="U3703" s="189">
        <v>0.03</v>
      </c>
      <c r="V3703" s="189">
        <v>3.4000000000000002E-2</v>
      </c>
      <c r="W3703" s="189">
        <v>0.22800000000000001</v>
      </c>
      <c r="X3703" s="189">
        <v>0.23699999999999999</v>
      </c>
      <c r="Y3703" s="189">
        <v>1E-3</v>
      </c>
      <c r="Z3703" s="189">
        <v>2E-3</v>
      </c>
      <c r="AA3703" s="189">
        <v>2.3E-2</v>
      </c>
      <c r="AB3703" s="189">
        <v>2.5999999999999999E-2</v>
      </c>
    </row>
    <row r="3704" spans="1:28" x14ac:dyDescent="0.25">
      <c r="A3704" s="94" t="s">
        <v>5166</v>
      </c>
      <c r="B3704" s="189">
        <v>0.28766135901972345</v>
      </c>
      <c r="C3704" s="189">
        <v>0.52290151366227644</v>
      </c>
      <c r="D3704" s="189">
        <v>8.7084725771574598E-2</v>
      </c>
      <c r="E3704" s="189">
        <v>2.3895332328593581E-2</v>
      </c>
      <c r="F3704" s="189">
        <v>1.0047397505624359E-3</v>
      </c>
      <c r="G3704" s="189">
        <v>3.7524845466657929E-2</v>
      </c>
      <c r="H3704" s="189">
        <v>1.3760566149007274E-3</v>
      </c>
      <c r="I3704" s="189">
        <v>3.8551427385710851E-2</v>
      </c>
      <c r="J3704" s="188">
        <v>0.99999999999999989</v>
      </c>
      <c r="K3704" s="190">
        <v>45783</v>
      </c>
      <c r="L3704" s="94"/>
      <c r="M3704" s="189">
        <v>0.28399999999999997</v>
      </c>
      <c r="N3704" s="189">
        <v>0.29199999999999998</v>
      </c>
      <c r="O3704" s="189">
        <v>0.51800000000000002</v>
      </c>
      <c r="P3704" s="189">
        <v>0.52700000000000002</v>
      </c>
      <c r="Q3704" s="189">
        <v>8.5000000000000006E-2</v>
      </c>
      <c r="R3704" s="189">
        <v>0.09</v>
      </c>
      <c r="S3704" s="189">
        <v>2.3E-2</v>
      </c>
      <c r="T3704" s="189">
        <v>2.5000000000000001E-2</v>
      </c>
      <c r="U3704" s="189">
        <v>1E-3</v>
      </c>
      <c r="V3704" s="189">
        <v>1E-3</v>
      </c>
      <c r="W3704" s="189">
        <v>3.5999999999999997E-2</v>
      </c>
      <c r="X3704" s="189">
        <v>3.9E-2</v>
      </c>
      <c r="Y3704" s="189">
        <v>1E-3</v>
      </c>
      <c r="Z3704" s="189">
        <v>2E-3</v>
      </c>
      <c r="AA3704" s="189">
        <v>3.6999999999999998E-2</v>
      </c>
      <c r="AB3704" s="189">
        <v>0.04</v>
      </c>
    </row>
    <row r="3705" spans="1:28" x14ac:dyDescent="0.25">
      <c r="A3705" s="94" t="s">
        <v>5167</v>
      </c>
      <c r="B3705" s="189" t="s">
        <v>143</v>
      </c>
      <c r="C3705" s="189">
        <v>0.28062978157223639</v>
      </c>
      <c r="D3705" s="189">
        <v>0.31400376981927042</v>
      </c>
      <c r="E3705" s="189">
        <v>0.14990575451823926</v>
      </c>
      <c r="F3705" s="189">
        <v>2.0179620800532209E-2</v>
      </c>
      <c r="G3705" s="189">
        <v>0.20645304357467567</v>
      </c>
      <c r="H3705" s="189">
        <v>9.9789333629005431E-4</v>
      </c>
      <c r="I3705" s="189">
        <v>2.7830136378755959E-2</v>
      </c>
      <c r="J3705" s="188">
        <v>1</v>
      </c>
      <c r="K3705" s="190">
        <v>9019</v>
      </c>
      <c r="L3705" s="94"/>
      <c r="M3705" s="189" t="s">
        <v>143</v>
      </c>
      <c r="N3705" s="189" t="s">
        <v>143</v>
      </c>
      <c r="O3705" s="189">
        <v>0.27100000000000002</v>
      </c>
      <c r="P3705" s="189">
        <v>0.28999999999999998</v>
      </c>
      <c r="Q3705" s="189">
        <v>0.30499999999999999</v>
      </c>
      <c r="R3705" s="189">
        <v>0.32400000000000001</v>
      </c>
      <c r="S3705" s="189">
        <v>0.14299999999999999</v>
      </c>
      <c r="T3705" s="189">
        <v>0.157</v>
      </c>
      <c r="U3705" s="189">
        <v>1.7000000000000001E-2</v>
      </c>
      <c r="V3705" s="189">
        <v>2.3E-2</v>
      </c>
      <c r="W3705" s="189">
        <v>0.19800000000000001</v>
      </c>
      <c r="X3705" s="189">
        <v>0.215</v>
      </c>
      <c r="Y3705" s="189">
        <v>1E-3</v>
      </c>
      <c r="Z3705" s="189">
        <v>2E-3</v>
      </c>
      <c r="AA3705" s="189">
        <v>2.5000000000000001E-2</v>
      </c>
      <c r="AB3705" s="189">
        <v>3.1E-2</v>
      </c>
    </row>
    <row r="3706" spans="1:28" x14ac:dyDescent="0.25">
      <c r="A3706" s="94" t="s">
        <v>5168</v>
      </c>
      <c r="B3706" s="189" t="s">
        <v>143</v>
      </c>
      <c r="C3706" s="189">
        <v>0.28035918280598282</v>
      </c>
      <c r="D3706" s="189">
        <v>0.23102468053452352</v>
      </c>
      <c r="E3706" s="189">
        <v>0.11447623601923435</v>
      </c>
      <c r="F3706" s="189">
        <v>1.657766796843867E-2</v>
      </c>
      <c r="G3706" s="189">
        <v>0.33179246034908744</v>
      </c>
      <c r="H3706" s="189">
        <v>1.2220716771605431E-3</v>
      </c>
      <c r="I3706" s="189">
        <v>2.4547700645572646E-2</v>
      </c>
      <c r="J3706" s="188">
        <v>1</v>
      </c>
      <c r="K3706" s="190">
        <v>37641</v>
      </c>
      <c r="L3706" s="94"/>
      <c r="M3706" s="189" t="s">
        <v>143</v>
      </c>
      <c r="N3706" s="189" t="s">
        <v>143</v>
      </c>
      <c r="O3706" s="189">
        <v>0.27600000000000002</v>
      </c>
      <c r="P3706" s="189">
        <v>0.28499999999999998</v>
      </c>
      <c r="Q3706" s="189">
        <v>0.22700000000000001</v>
      </c>
      <c r="R3706" s="189">
        <v>0.23499999999999999</v>
      </c>
      <c r="S3706" s="189">
        <v>0.111</v>
      </c>
      <c r="T3706" s="189">
        <v>0.11799999999999999</v>
      </c>
      <c r="U3706" s="189">
        <v>1.4999999999999999E-2</v>
      </c>
      <c r="V3706" s="189">
        <v>1.7999999999999999E-2</v>
      </c>
      <c r="W3706" s="189">
        <v>0.32700000000000001</v>
      </c>
      <c r="X3706" s="189">
        <v>0.33700000000000002</v>
      </c>
      <c r="Y3706" s="189">
        <v>1E-3</v>
      </c>
      <c r="Z3706" s="189">
        <v>2E-3</v>
      </c>
      <c r="AA3706" s="189">
        <v>2.3E-2</v>
      </c>
      <c r="AB3706" s="189">
        <v>2.5999999999999999E-2</v>
      </c>
    </row>
    <row r="3707" spans="1:28" x14ac:dyDescent="0.25">
      <c r="A3707" s="94" t="s">
        <v>5169</v>
      </c>
      <c r="B3707" s="189" t="s">
        <v>143</v>
      </c>
      <c r="C3707" s="189">
        <v>0.60572027553159624</v>
      </c>
      <c r="D3707" s="189">
        <v>0.27208745133273438</v>
      </c>
      <c r="E3707" s="189">
        <v>4.2452830188679243E-2</v>
      </c>
      <c r="F3707" s="189">
        <v>3.6687631027253671E-3</v>
      </c>
      <c r="G3707" s="189">
        <v>1.8119197364480383E-2</v>
      </c>
      <c r="H3707" s="189">
        <v>3.7436358191075174E-4</v>
      </c>
      <c r="I3707" s="189">
        <v>5.7577118897873612E-2</v>
      </c>
      <c r="J3707" s="188">
        <v>1</v>
      </c>
      <c r="K3707" s="190">
        <v>13356</v>
      </c>
      <c r="L3707" s="94"/>
      <c r="M3707" s="189" t="s">
        <v>143</v>
      </c>
      <c r="N3707" s="189" t="s">
        <v>143</v>
      </c>
      <c r="O3707" s="189">
        <v>0.59699999999999998</v>
      </c>
      <c r="P3707" s="189">
        <v>0.61399999999999999</v>
      </c>
      <c r="Q3707" s="189">
        <v>0.26500000000000001</v>
      </c>
      <c r="R3707" s="189">
        <v>0.28000000000000003</v>
      </c>
      <c r="S3707" s="189">
        <v>3.9E-2</v>
      </c>
      <c r="T3707" s="189">
        <v>4.5999999999999999E-2</v>
      </c>
      <c r="U3707" s="189">
        <v>3.0000000000000001E-3</v>
      </c>
      <c r="V3707" s="189">
        <v>5.0000000000000001E-3</v>
      </c>
      <c r="W3707" s="189">
        <v>1.6E-2</v>
      </c>
      <c r="X3707" s="189">
        <v>2.1000000000000001E-2</v>
      </c>
      <c r="Y3707" s="189">
        <v>0</v>
      </c>
      <c r="Z3707" s="189">
        <v>1E-3</v>
      </c>
      <c r="AA3707" s="189">
        <v>5.3999999999999999E-2</v>
      </c>
      <c r="AB3707" s="189">
        <v>6.2E-2</v>
      </c>
    </row>
    <row r="3708" spans="1:28" x14ac:dyDescent="0.25">
      <c r="A3708" s="94" t="s">
        <v>5170</v>
      </c>
      <c r="B3708" s="189" t="s">
        <v>143</v>
      </c>
      <c r="C3708" s="189">
        <v>0.26941186542248097</v>
      </c>
      <c r="D3708" s="189">
        <v>0.32642753188939305</v>
      </c>
      <c r="E3708" s="189">
        <v>0.10281653967982193</v>
      </c>
      <c r="F3708" s="189">
        <v>1.4125502953514254E-2</v>
      </c>
      <c r="G3708" s="189">
        <v>0.25280369831350058</v>
      </c>
      <c r="H3708" s="189">
        <v>7.7048197928259571E-4</v>
      </c>
      <c r="I3708" s="189">
        <v>3.3644379762006675E-2</v>
      </c>
      <c r="J3708" s="188">
        <v>1.0000000000000002</v>
      </c>
      <c r="K3708" s="190">
        <v>11681</v>
      </c>
      <c r="L3708" s="94"/>
      <c r="M3708" s="189" t="s">
        <v>143</v>
      </c>
      <c r="N3708" s="189" t="s">
        <v>143</v>
      </c>
      <c r="O3708" s="189">
        <v>0.26100000000000001</v>
      </c>
      <c r="P3708" s="189">
        <v>0.27800000000000002</v>
      </c>
      <c r="Q3708" s="189">
        <v>0.318</v>
      </c>
      <c r="R3708" s="189">
        <v>0.33500000000000002</v>
      </c>
      <c r="S3708" s="189">
        <v>9.7000000000000003E-2</v>
      </c>
      <c r="T3708" s="189">
        <v>0.108</v>
      </c>
      <c r="U3708" s="189">
        <v>1.2E-2</v>
      </c>
      <c r="V3708" s="189">
        <v>1.6E-2</v>
      </c>
      <c r="W3708" s="189">
        <v>0.245</v>
      </c>
      <c r="X3708" s="189">
        <v>0.26100000000000001</v>
      </c>
      <c r="Y3708" s="189">
        <v>0</v>
      </c>
      <c r="Z3708" s="189">
        <v>1E-3</v>
      </c>
      <c r="AA3708" s="189">
        <v>3.1E-2</v>
      </c>
      <c r="AB3708" s="189">
        <v>3.6999999999999998E-2</v>
      </c>
    </row>
    <row r="3709" spans="1:28" x14ac:dyDescent="0.25">
      <c r="A3709" s="94" t="s">
        <v>5171</v>
      </c>
      <c r="B3709" s="189" t="s">
        <v>143</v>
      </c>
      <c r="C3709" s="189">
        <v>0.45964773922187169</v>
      </c>
      <c r="D3709" s="189">
        <v>0.18427970557308096</v>
      </c>
      <c r="E3709" s="189">
        <v>5.9674027339642478E-2</v>
      </c>
      <c r="F3709" s="189">
        <v>8.2150368033648793E-2</v>
      </c>
      <c r="G3709" s="189">
        <v>0.18993165089379602</v>
      </c>
      <c r="H3709" s="189">
        <v>7.8864353312302837E-4</v>
      </c>
      <c r="I3709" s="189">
        <v>2.3527865404837013E-2</v>
      </c>
      <c r="J3709" s="188">
        <v>1</v>
      </c>
      <c r="K3709" s="190">
        <v>7608</v>
      </c>
      <c r="L3709" s="94"/>
      <c r="M3709" s="189" t="s">
        <v>143</v>
      </c>
      <c r="N3709" s="189" t="s">
        <v>143</v>
      </c>
      <c r="O3709" s="189">
        <v>0.44800000000000001</v>
      </c>
      <c r="P3709" s="189">
        <v>0.47099999999999997</v>
      </c>
      <c r="Q3709" s="189">
        <v>0.17599999999999999</v>
      </c>
      <c r="R3709" s="189">
        <v>0.193</v>
      </c>
      <c r="S3709" s="189">
        <v>5.5E-2</v>
      </c>
      <c r="T3709" s="189">
        <v>6.5000000000000002E-2</v>
      </c>
      <c r="U3709" s="189">
        <v>7.5999999999999998E-2</v>
      </c>
      <c r="V3709" s="189">
        <v>8.8999999999999996E-2</v>
      </c>
      <c r="W3709" s="189">
        <v>0.18099999999999999</v>
      </c>
      <c r="X3709" s="189">
        <v>0.19900000000000001</v>
      </c>
      <c r="Y3709" s="189">
        <v>0</v>
      </c>
      <c r="Z3709" s="189">
        <v>2E-3</v>
      </c>
      <c r="AA3709" s="189">
        <v>0.02</v>
      </c>
      <c r="AB3709" s="189">
        <v>2.7E-2</v>
      </c>
    </row>
    <row r="3710" spans="1:28" x14ac:dyDescent="0.25">
      <c r="A3710" s="94" t="s">
        <v>5172</v>
      </c>
      <c r="B3710" s="189" t="s">
        <v>143</v>
      </c>
      <c r="C3710" s="189">
        <v>0.19290865384615385</v>
      </c>
      <c r="D3710" s="189">
        <v>0.21646634615384616</v>
      </c>
      <c r="E3710" s="189">
        <v>8.3052884615384612E-2</v>
      </c>
      <c r="F3710" s="189">
        <v>3.1370192307692307E-2</v>
      </c>
      <c r="G3710" s="189">
        <v>0.44435096153846154</v>
      </c>
      <c r="H3710" s="189">
        <v>2.6442307692307694E-3</v>
      </c>
      <c r="I3710" s="189">
        <v>2.920673076923077E-2</v>
      </c>
      <c r="J3710" s="188">
        <v>1.0000000000000002</v>
      </c>
      <c r="K3710" s="190">
        <v>8320</v>
      </c>
      <c r="L3710" s="94"/>
      <c r="M3710" s="189" t="s">
        <v>143</v>
      </c>
      <c r="N3710" s="189" t="s">
        <v>143</v>
      </c>
      <c r="O3710" s="189">
        <v>0.185</v>
      </c>
      <c r="P3710" s="189">
        <v>0.20200000000000001</v>
      </c>
      <c r="Q3710" s="189">
        <v>0.20799999999999999</v>
      </c>
      <c r="R3710" s="189">
        <v>0.22500000000000001</v>
      </c>
      <c r="S3710" s="189">
        <v>7.6999999999999999E-2</v>
      </c>
      <c r="T3710" s="189">
        <v>8.8999999999999996E-2</v>
      </c>
      <c r="U3710" s="189">
        <v>2.8000000000000001E-2</v>
      </c>
      <c r="V3710" s="189">
        <v>3.5000000000000003E-2</v>
      </c>
      <c r="W3710" s="189">
        <v>0.434</v>
      </c>
      <c r="X3710" s="189">
        <v>0.45500000000000002</v>
      </c>
      <c r="Y3710" s="189">
        <v>2E-3</v>
      </c>
      <c r="Z3710" s="189">
        <v>4.0000000000000001E-3</v>
      </c>
      <c r="AA3710" s="189">
        <v>2.5999999999999999E-2</v>
      </c>
      <c r="AB3710" s="189">
        <v>3.3000000000000002E-2</v>
      </c>
    </row>
    <row r="3711" spans="1:28" x14ac:dyDescent="0.25">
      <c r="A3711" s="94" t="s">
        <v>5173</v>
      </c>
      <c r="B3711" s="189" t="s">
        <v>143</v>
      </c>
      <c r="C3711" s="189">
        <v>0.47340610270404365</v>
      </c>
      <c r="D3711" s="189">
        <v>0.34564624162738772</v>
      </c>
      <c r="E3711" s="189">
        <v>7.1595137682957083E-2</v>
      </c>
      <c r="F3711" s="189">
        <v>9.4765566856859339E-3</v>
      </c>
      <c r="G3711" s="189">
        <v>7.152071446291243E-2</v>
      </c>
      <c r="H3711" s="189">
        <v>1.0171173406102703E-3</v>
      </c>
      <c r="I3711" s="189">
        <v>2.7338129496402876E-2</v>
      </c>
      <c r="J3711" s="188">
        <v>1</v>
      </c>
      <c r="K3711" s="190">
        <v>40310</v>
      </c>
      <c r="L3711" s="94"/>
      <c r="M3711" s="189" t="s">
        <v>143</v>
      </c>
      <c r="N3711" s="189" t="s">
        <v>143</v>
      </c>
      <c r="O3711" s="189">
        <v>0.46899999999999997</v>
      </c>
      <c r="P3711" s="189">
        <v>0.47799999999999998</v>
      </c>
      <c r="Q3711" s="189">
        <v>0.34100000000000003</v>
      </c>
      <c r="R3711" s="189">
        <v>0.35</v>
      </c>
      <c r="S3711" s="189">
        <v>6.9000000000000006E-2</v>
      </c>
      <c r="T3711" s="189">
        <v>7.3999999999999996E-2</v>
      </c>
      <c r="U3711" s="189">
        <v>8.9999999999999993E-3</v>
      </c>
      <c r="V3711" s="189">
        <v>0.01</v>
      </c>
      <c r="W3711" s="189">
        <v>6.9000000000000006E-2</v>
      </c>
      <c r="X3711" s="189">
        <v>7.3999999999999996E-2</v>
      </c>
      <c r="Y3711" s="189">
        <v>1E-3</v>
      </c>
      <c r="Z3711" s="189">
        <v>1E-3</v>
      </c>
      <c r="AA3711" s="189">
        <v>2.5999999999999999E-2</v>
      </c>
      <c r="AB3711" s="189">
        <v>2.9000000000000001E-2</v>
      </c>
    </row>
    <row r="3712" spans="1:28" x14ac:dyDescent="0.25">
      <c r="A3712" s="94" t="s">
        <v>5174</v>
      </c>
      <c r="B3712" s="189" t="s">
        <v>143</v>
      </c>
      <c r="C3712" s="189">
        <v>0.57081487447979595</v>
      </c>
      <c r="D3712" s="189">
        <v>0.2706403544099879</v>
      </c>
      <c r="E3712" s="189">
        <v>5.128205128205128E-2</v>
      </c>
      <c r="F3712" s="189">
        <v>5.235602094240838E-3</v>
      </c>
      <c r="G3712" s="189">
        <v>7.2627198281648542E-2</v>
      </c>
      <c r="H3712" s="189">
        <v>1.7452006980802793E-3</v>
      </c>
      <c r="I3712" s="189">
        <v>2.7654718754195194E-2</v>
      </c>
      <c r="J3712" s="188">
        <v>1</v>
      </c>
      <c r="K3712" s="190">
        <v>7449</v>
      </c>
      <c r="L3712" s="94"/>
      <c r="M3712" s="189" t="s">
        <v>143</v>
      </c>
      <c r="N3712" s="189" t="s">
        <v>143</v>
      </c>
      <c r="O3712" s="189">
        <v>0.56000000000000005</v>
      </c>
      <c r="P3712" s="189">
        <v>0.58199999999999996</v>
      </c>
      <c r="Q3712" s="189">
        <v>0.26100000000000001</v>
      </c>
      <c r="R3712" s="189">
        <v>0.28100000000000003</v>
      </c>
      <c r="S3712" s="189">
        <v>4.7E-2</v>
      </c>
      <c r="T3712" s="189">
        <v>5.7000000000000002E-2</v>
      </c>
      <c r="U3712" s="189">
        <v>4.0000000000000001E-3</v>
      </c>
      <c r="V3712" s="189">
        <v>7.0000000000000001E-3</v>
      </c>
      <c r="W3712" s="189">
        <v>6.7000000000000004E-2</v>
      </c>
      <c r="X3712" s="189">
        <v>7.9000000000000001E-2</v>
      </c>
      <c r="Y3712" s="189">
        <v>1E-3</v>
      </c>
      <c r="Z3712" s="189">
        <v>3.0000000000000001E-3</v>
      </c>
      <c r="AA3712" s="189">
        <v>2.4E-2</v>
      </c>
      <c r="AB3712" s="189">
        <v>3.2000000000000001E-2</v>
      </c>
    </row>
    <row r="3713" spans="1:1" x14ac:dyDescent="0.25">
      <c r="A3713" s="94"/>
    </row>
    <row r="3714" spans="1:1" x14ac:dyDescent="0.25">
      <c r="A3714" s="94"/>
    </row>
    <row r="3715" spans="1:1" x14ac:dyDescent="0.25">
      <c r="A3715" s="94"/>
    </row>
    <row r="3716" spans="1:1" x14ac:dyDescent="0.25">
      <c r="A3716" s="94"/>
    </row>
    <row r="3717" spans="1:1" x14ac:dyDescent="0.25">
      <c r="A3717" s="94"/>
    </row>
    <row r="3718" spans="1:1" x14ac:dyDescent="0.25">
      <c r="A3718" s="94"/>
    </row>
    <row r="3719" spans="1:1" x14ac:dyDescent="0.25">
      <c r="A3719" s="94"/>
    </row>
    <row r="3720" spans="1:1" x14ac:dyDescent="0.25">
      <c r="A3720" s="94"/>
    </row>
    <row r="3721" spans="1:1" x14ac:dyDescent="0.25">
      <c r="A3721" s="94"/>
    </row>
    <row r="3722" spans="1:1" x14ac:dyDescent="0.25">
      <c r="A3722" s="94"/>
    </row>
    <row r="3723" spans="1:1" x14ac:dyDescent="0.25">
      <c r="A3723" s="94"/>
    </row>
    <row r="3724" spans="1:1" x14ac:dyDescent="0.25">
      <c r="A3724" s="94"/>
    </row>
    <row r="3725" spans="1:1" x14ac:dyDescent="0.25">
      <c r="A3725" s="94"/>
    </row>
    <row r="3726" spans="1:1" x14ac:dyDescent="0.25">
      <c r="A3726" s="94"/>
    </row>
    <row r="3727" spans="1:1" x14ac:dyDescent="0.25">
      <c r="A3727" s="94"/>
    </row>
    <row r="3728" spans="1:1" x14ac:dyDescent="0.25">
      <c r="A3728" s="94"/>
    </row>
    <row r="3729" spans="1:1" x14ac:dyDescent="0.25">
      <c r="A3729" s="94"/>
    </row>
    <row r="3730" spans="1:1" x14ac:dyDescent="0.25">
      <c r="A3730" s="94"/>
    </row>
    <row r="3731" spans="1:1" x14ac:dyDescent="0.25">
      <c r="A3731" s="94"/>
    </row>
    <row r="3732" spans="1:1" x14ac:dyDescent="0.25">
      <c r="A3732" s="94"/>
    </row>
    <row r="3733" spans="1:1" x14ac:dyDescent="0.25">
      <c r="A3733" s="94"/>
    </row>
    <row r="3734" spans="1:1" x14ac:dyDescent="0.25">
      <c r="A3734" s="94"/>
    </row>
    <row r="3735" spans="1:1" x14ac:dyDescent="0.25">
      <c r="A3735" s="94"/>
    </row>
    <row r="3736" spans="1:1" x14ac:dyDescent="0.25">
      <c r="A3736" s="94"/>
    </row>
    <row r="3737" spans="1:1" x14ac:dyDescent="0.25">
      <c r="A3737" s="94"/>
    </row>
    <row r="3738" spans="1:1" x14ac:dyDescent="0.25">
      <c r="A3738" s="94"/>
    </row>
    <row r="3739" spans="1:1" x14ac:dyDescent="0.25">
      <c r="A3739" s="94"/>
    </row>
    <row r="3740" spans="1:1" x14ac:dyDescent="0.25">
      <c r="A3740" s="94"/>
    </row>
    <row r="3741" spans="1:1" x14ac:dyDescent="0.25">
      <c r="A3741" s="94"/>
    </row>
    <row r="3742" spans="1:1" x14ac:dyDescent="0.25">
      <c r="A3742" s="94"/>
    </row>
    <row r="3743" spans="1:1" x14ac:dyDescent="0.25">
      <c r="A3743" s="94"/>
    </row>
    <row r="3744" spans="1:1" x14ac:dyDescent="0.25">
      <c r="A3744" s="94"/>
    </row>
    <row r="3745" spans="1:1" x14ac:dyDescent="0.25">
      <c r="A3745" s="94"/>
    </row>
    <row r="3746" spans="1:1" x14ac:dyDescent="0.25">
      <c r="A3746" s="94"/>
    </row>
    <row r="3747" spans="1:1" x14ac:dyDescent="0.25">
      <c r="A3747" s="94"/>
    </row>
    <row r="3748" spans="1:1" x14ac:dyDescent="0.25">
      <c r="A3748" s="94"/>
    </row>
    <row r="3749" spans="1:1" x14ac:dyDescent="0.25">
      <c r="A3749" s="94"/>
    </row>
    <row r="3750" spans="1:1" x14ac:dyDescent="0.25">
      <c r="A3750" s="94"/>
    </row>
    <row r="3751" spans="1:1" x14ac:dyDescent="0.25">
      <c r="A3751" s="94"/>
    </row>
    <row r="3752" spans="1:1" x14ac:dyDescent="0.25">
      <c r="A3752" s="94"/>
    </row>
    <row r="3753" spans="1:1" x14ac:dyDescent="0.25">
      <c r="A3753" s="94"/>
    </row>
    <row r="3754" spans="1:1" x14ac:dyDescent="0.25">
      <c r="A3754" s="94"/>
    </row>
    <row r="3755" spans="1:1" x14ac:dyDescent="0.25">
      <c r="A3755" s="94"/>
    </row>
    <row r="3756" spans="1:1" x14ac:dyDescent="0.25">
      <c r="A3756" s="94"/>
    </row>
    <row r="3757" spans="1:1" x14ac:dyDescent="0.25">
      <c r="A3757" s="94"/>
    </row>
    <row r="3758" spans="1:1" x14ac:dyDescent="0.25">
      <c r="A3758" s="94"/>
    </row>
    <row r="3759" spans="1:1" x14ac:dyDescent="0.25">
      <c r="A3759" s="94"/>
    </row>
    <row r="3760" spans="1:1" x14ac:dyDescent="0.25">
      <c r="A3760" s="94"/>
    </row>
    <row r="3761" spans="1:1" x14ac:dyDescent="0.25">
      <c r="A3761" s="94"/>
    </row>
    <row r="3762" spans="1:1" x14ac:dyDescent="0.25">
      <c r="A3762" s="94"/>
    </row>
    <row r="3763" spans="1:1" x14ac:dyDescent="0.25">
      <c r="A3763" s="94"/>
    </row>
    <row r="3764" spans="1:1" x14ac:dyDescent="0.25">
      <c r="A3764" s="94"/>
    </row>
    <row r="3765" spans="1:1" x14ac:dyDescent="0.25">
      <c r="A3765" s="94"/>
    </row>
    <row r="3766" spans="1:1" x14ac:dyDescent="0.25">
      <c r="A3766" s="94"/>
    </row>
    <row r="3767" spans="1:1" x14ac:dyDescent="0.25">
      <c r="A3767" s="94"/>
    </row>
    <row r="3768" spans="1:1" x14ac:dyDescent="0.25">
      <c r="A3768" s="94"/>
    </row>
    <row r="3769" spans="1:1" x14ac:dyDescent="0.25">
      <c r="A3769" s="94"/>
    </row>
    <row r="3770" spans="1:1" x14ac:dyDescent="0.25">
      <c r="A3770" s="94"/>
    </row>
    <row r="3771" spans="1:1" x14ac:dyDescent="0.25">
      <c r="A3771" s="94"/>
    </row>
    <row r="3772" spans="1:1" x14ac:dyDescent="0.25">
      <c r="A3772" s="94"/>
    </row>
    <row r="3773" spans="1:1" x14ac:dyDescent="0.25">
      <c r="A3773" s="94"/>
    </row>
    <row r="3774" spans="1:1" x14ac:dyDescent="0.25">
      <c r="A3774" s="94"/>
    </row>
    <row r="3775" spans="1:1" x14ac:dyDescent="0.25">
      <c r="A3775" s="94"/>
    </row>
    <row r="3776" spans="1:1" x14ac:dyDescent="0.25">
      <c r="A3776" s="94"/>
    </row>
    <row r="3777" spans="1:1" x14ac:dyDescent="0.25">
      <c r="A3777" s="94"/>
    </row>
    <row r="3778" spans="1:1" x14ac:dyDescent="0.25">
      <c r="A3778" s="94"/>
    </row>
    <row r="3779" spans="1:1" x14ac:dyDescent="0.25">
      <c r="A3779" s="94"/>
    </row>
    <row r="3780" spans="1:1" x14ac:dyDescent="0.25">
      <c r="A3780" s="94"/>
    </row>
    <row r="3781" spans="1:1" x14ac:dyDescent="0.25">
      <c r="A3781" s="94"/>
    </row>
    <row r="3782" spans="1:1" x14ac:dyDescent="0.25">
      <c r="A3782" s="94"/>
    </row>
    <row r="3783" spans="1:1" x14ac:dyDescent="0.25">
      <c r="A3783" s="94"/>
    </row>
    <row r="3784" spans="1:1" x14ac:dyDescent="0.25">
      <c r="A3784" s="94"/>
    </row>
    <row r="3785" spans="1:1" x14ac:dyDescent="0.25">
      <c r="A3785" s="94"/>
    </row>
    <row r="3786" spans="1:1" x14ac:dyDescent="0.25">
      <c r="A3786" s="94"/>
    </row>
    <row r="3787" spans="1:1" x14ac:dyDescent="0.25">
      <c r="A3787" s="94"/>
    </row>
    <row r="3788" spans="1:1" x14ac:dyDescent="0.25">
      <c r="A3788" s="94"/>
    </row>
    <row r="3789" spans="1:1" x14ac:dyDescent="0.25">
      <c r="A3789" s="94"/>
    </row>
    <row r="3790" spans="1:1" x14ac:dyDescent="0.25">
      <c r="A3790" s="94"/>
    </row>
    <row r="3791" spans="1:1" x14ac:dyDescent="0.25">
      <c r="A3791" s="94"/>
    </row>
    <row r="3792" spans="1:1" x14ac:dyDescent="0.25">
      <c r="A3792" s="94"/>
    </row>
    <row r="3793" spans="1:1" x14ac:dyDescent="0.25">
      <c r="A3793" s="94"/>
    </row>
    <row r="3794" spans="1:1" x14ac:dyDescent="0.25">
      <c r="A3794" s="94"/>
    </row>
    <row r="3795" spans="1:1" x14ac:dyDescent="0.25">
      <c r="A3795" s="94"/>
    </row>
    <row r="3796" spans="1:1" x14ac:dyDescent="0.25">
      <c r="A3796" s="94"/>
    </row>
    <row r="3797" spans="1:1" x14ac:dyDescent="0.25">
      <c r="A3797" s="94"/>
    </row>
    <row r="3798" spans="1:1" x14ac:dyDescent="0.25">
      <c r="A3798" s="94"/>
    </row>
    <row r="3799" spans="1:1" x14ac:dyDescent="0.25">
      <c r="A3799" s="94"/>
    </row>
    <row r="3800" spans="1:1" x14ac:dyDescent="0.25">
      <c r="A3800" s="94"/>
    </row>
    <row r="3801" spans="1:1" x14ac:dyDescent="0.25">
      <c r="A3801" s="94"/>
    </row>
    <row r="3802" spans="1:1" x14ac:dyDescent="0.25">
      <c r="A3802" s="94"/>
    </row>
    <row r="3803" spans="1:1" x14ac:dyDescent="0.25">
      <c r="A3803" s="94"/>
    </row>
    <row r="3804" spans="1:1" x14ac:dyDescent="0.25">
      <c r="A3804" s="94"/>
    </row>
    <row r="3805" spans="1:1" x14ac:dyDescent="0.25">
      <c r="A3805" s="94"/>
    </row>
    <row r="3806" spans="1:1" x14ac:dyDescent="0.25">
      <c r="A3806" s="94"/>
    </row>
    <row r="3807" spans="1:1" x14ac:dyDescent="0.25">
      <c r="A3807" s="94"/>
    </row>
    <row r="3808" spans="1:1" x14ac:dyDescent="0.25">
      <c r="A3808" s="94"/>
    </row>
    <row r="3809" spans="1:1" x14ac:dyDescent="0.25">
      <c r="A3809" s="94"/>
    </row>
    <row r="3810" spans="1:1" x14ac:dyDescent="0.25">
      <c r="A3810" s="94"/>
    </row>
    <row r="3811" spans="1:1" x14ac:dyDescent="0.25">
      <c r="A3811" s="94"/>
    </row>
    <row r="3812" spans="1:1" x14ac:dyDescent="0.25">
      <c r="A3812" s="94"/>
    </row>
    <row r="3813" spans="1:1" x14ac:dyDescent="0.25">
      <c r="A3813" s="94"/>
    </row>
    <row r="3814" spans="1:1" x14ac:dyDescent="0.25">
      <c r="A3814" s="94"/>
    </row>
    <row r="3815" spans="1:1" x14ac:dyDescent="0.25">
      <c r="A3815" s="94"/>
    </row>
    <row r="3816" spans="1:1" x14ac:dyDescent="0.25">
      <c r="A3816" s="94"/>
    </row>
    <row r="3817" spans="1:1" x14ac:dyDescent="0.25">
      <c r="A3817" s="94"/>
    </row>
    <row r="3818" spans="1:1" x14ac:dyDescent="0.25">
      <c r="A3818" s="94"/>
    </row>
    <row r="3819" spans="1:1" x14ac:dyDescent="0.25">
      <c r="A3819" s="94"/>
    </row>
    <row r="3820" spans="1:1" x14ac:dyDescent="0.25">
      <c r="A3820" s="94"/>
    </row>
    <row r="3821" spans="1:1" x14ac:dyDescent="0.25">
      <c r="A3821" s="94"/>
    </row>
    <row r="3822" spans="1:1" x14ac:dyDescent="0.25">
      <c r="A3822" s="94"/>
    </row>
    <row r="3823" spans="1:1" x14ac:dyDescent="0.25">
      <c r="A3823" s="94"/>
    </row>
    <row r="3824" spans="1:1" x14ac:dyDescent="0.25">
      <c r="A3824" s="94"/>
    </row>
    <row r="3825" spans="1:1" x14ac:dyDescent="0.25">
      <c r="A3825" s="94"/>
    </row>
    <row r="3826" spans="1:1" x14ac:dyDescent="0.25">
      <c r="A3826" s="94"/>
    </row>
    <row r="3827" spans="1:1" x14ac:dyDescent="0.25">
      <c r="A3827" s="94"/>
    </row>
    <row r="3828" spans="1:1" x14ac:dyDescent="0.25">
      <c r="A3828" s="94"/>
    </row>
    <row r="3829" spans="1:1" x14ac:dyDescent="0.25">
      <c r="A3829" s="94"/>
    </row>
    <row r="3830" spans="1:1" x14ac:dyDescent="0.25">
      <c r="A3830" s="94"/>
    </row>
    <row r="3831" spans="1:1" x14ac:dyDescent="0.25">
      <c r="A3831" s="94"/>
    </row>
    <row r="3832" spans="1:1" x14ac:dyDescent="0.25">
      <c r="A3832" s="94"/>
    </row>
    <row r="3833" spans="1:1" x14ac:dyDescent="0.25">
      <c r="A3833" s="94"/>
    </row>
    <row r="3834" spans="1:1" x14ac:dyDescent="0.25">
      <c r="A3834" s="94"/>
    </row>
    <row r="3835" spans="1:1" x14ac:dyDescent="0.25">
      <c r="A3835" s="94"/>
    </row>
    <row r="3836" spans="1:1" x14ac:dyDescent="0.25">
      <c r="A3836" s="94"/>
    </row>
    <row r="3837" spans="1:1" x14ac:dyDescent="0.25">
      <c r="A3837" s="94"/>
    </row>
    <row r="3838" spans="1:1" x14ac:dyDescent="0.25">
      <c r="A3838" s="94"/>
    </row>
    <row r="3839" spans="1:1" x14ac:dyDescent="0.25">
      <c r="A3839" s="94"/>
    </row>
    <row r="3840" spans="1:1" x14ac:dyDescent="0.25">
      <c r="A3840" s="94"/>
    </row>
    <row r="3841" spans="1:1" x14ac:dyDescent="0.25">
      <c r="A3841" s="94"/>
    </row>
    <row r="3842" spans="1:1" x14ac:dyDescent="0.25">
      <c r="A3842" s="94"/>
    </row>
    <row r="3843" spans="1:1" x14ac:dyDescent="0.25">
      <c r="A3843" s="94"/>
    </row>
    <row r="3844" spans="1:1" x14ac:dyDescent="0.25">
      <c r="A3844" s="94"/>
    </row>
    <row r="3845" spans="1:1" x14ac:dyDescent="0.25">
      <c r="A3845" s="94"/>
    </row>
    <row r="3846" spans="1:1" x14ac:dyDescent="0.25">
      <c r="A3846" s="94"/>
    </row>
    <row r="3847" spans="1:1" x14ac:dyDescent="0.25">
      <c r="A3847" s="94"/>
    </row>
    <row r="3848" spans="1:1" x14ac:dyDescent="0.25">
      <c r="A3848" s="94"/>
    </row>
    <row r="3849" spans="1:1" x14ac:dyDescent="0.25">
      <c r="A3849" s="94"/>
    </row>
    <row r="3850" spans="1:1" x14ac:dyDescent="0.25">
      <c r="A3850" s="94"/>
    </row>
    <row r="3851" spans="1:1" x14ac:dyDescent="0.25">
      <c r="A3851" s="94"/>
    </row>
    <row r="3852" spans="1:1" x14ac:dyDescent="0.25">
      <c r="A3852" s="94"/>
    </row>
    <row r="3853" spans="1:1" x14ac:dyDescent="0.25">
      <c r="A3853" s="94"/>
    </row>
    <row r="3854" spans="1:1" x14ac:dyDescent="0.25">
      <c r="A3854" s="94"/>
    </row>
    <row r="3855" spans="1:1" x14ac:dyDescent="0.25">
      <c r="A3855" s="94"/>
    </row>
    <row r="3856" spans="1:1" x14ac:dyDescent="0.25">
      <c r="A3856" s="94"/>
    </row>
    <row r="3857" spans="1:1" x14ac:dyDescent="0.25">
      <c r="A3857" s="94"/>
    </row>
    <row r="3858" spans="1:1" x14ac:dyDescent="0.25">
      <c r="A3858" s="94"/>
    </row>
    <row r="3859" spans="1:1" x14ac:dyDescent="0.25">
      <c r="A3859" s="94"/>
    </row>
    <row r="3860" spans="1:1" x14ac:dyDescent="0.25">
      <c r="A3860" s="94"/>
    </row>
    <row r="3861" spans="1:1" x14ac:dyDescent="0.25">
      <c r="A3861" s="94"/>
    </row>
    <row r="3862" spans="1:1" x14ac:dyDescent="0.25">
      <c r="A3862" s="94"/>
    </row>
    <row r="3863" spans="1:1" x14ac:dyDescent="0.25">
      <c r="A3863" s="94"/>
    </row>
    <row r="3864" spans="1:1" x14ac:dyDescent="0.25">
      <c r="A3864" s="94"/>
    </row>
    <row r="3865" spans="1:1" x14ac:dyDescent="0.25">
      <c r="A3865" s="94"/>
    </row>
    <row r="3866" spans="1:1" x14ac:dyDescent="0.25">
      <c r="A3866" s="94"/>
    </row>
    <row r="3867" spans="1:1" x14ac:dyDescent="0.25">
      <c r="A3867" s="94"/>
    </row>
    <row r="3868" spans="1:1" x14ac:dyDescent="0.25">
      <c r="A3868" s="94"/>
    </row>
    <row r="3869" spans="1:1" x14ac:dyDescent="0.25">
      <c r="A3869" s="94"/>
    </row>
    <row r="3870" spans="1:1" x14ac:dyDescent="0.25">
      <c r="A3870" s="94"/>
    </row>
    <row r="3871" spans="1:1" x14ac:dyDescent="0.25">
      <c r="A3871" s="94"/>
    </row>
    <row r="3872" spans="1:1" x14ac:dyDescent="0.25">
      <c r="A3872" s="94"/>
    </row>
    <row r="3873" spans="1:1" x14ac:dyDescent="0.25">
      <c r="A3873" s="94"/>
    </row>
    <row r="3874" spans="1:1" x14ac:dyDescent="0.25">
      <c r="A3874" s="94"/>
    </row>
    <row r="3875" spans="1:1" x14ac:dyDescent="0.25">
      <c r="A3875" s="94"/>
    </row>
    <row r="3876" spans="1:1" x14ac:dyDescent="0.25">
      <c r="A3876" s="94"/>
    </row>
    <row r="3877" spans="1:1" x14ac:dyDescent="0.25">
      <c r="A3877" s="94"/>
    </row>
    <row r="3878" spans="1:1" x14ac:dyDescent="0.25">
      <c r="A3878" s="94"/>
    </row>
    <row r="3879" spans="1:1" x14ac:dyDescent="0.25">
      <c r="A3879" s="94"/>
    </row>
    <row r="3880" spans="1:1" x14ac:dyDescent="0.25">
      <c r="A3880" s="94"/>
    </row>
    <row r="3881" spans="1:1" x14ac:dyDescent="0.25">
      <c r="A3881" s="94"/>
    </row>
    <row r="3882" spans="1:1" x14ac:dyDescent="0.25">
      <c r="A3882" s="94"/>
    </row>
    <row r="3883" spans="1:1" x14ac:dyDescent="0.25">
      <c r="A3883" s="94"/>
    </row>
    <row r="3884" spans="1:1" x14ac:dyDescent="0.25">
      <c r="A3884" s="94"/>
    </row>
    <row r="3885" spans="1:1" x14ac:dyDescent="0.25">
      <c r="A3885" s="94"/>
    </row>
    <row r="3886" spans="1:1" x14ac:dyDescent="0.25">
      <c r="A3886" s="94"/>
    </row>
    <row r="3887" spans="1:1" x14ac:dyDescent="0.25">
      <c r="A3887" s="94"/>
    </row>
    <row r="3888" spans="1:1" x14ac:dyDescent="0.25">
      <c r="A3888" s="94"/>
    </row>
    <row r="3889" spans="1:1" x14ac:dyDescent="0.25">
      <c r="A3889" s="94"/>
    </row>
    <row r="3890" spans="1:1" x14ac:dyDescent="0.25">
      <c r="A3890" s="94"/>
    </row>
    <row r="3891" spans="1:1" x14ac:dyDescent="0.25">
      <c r="A3891" s="94"/>
    </row>
    <row r="3892" spans="1:1" x14ac:dyDescent="0.25">
      <c r="A3892" s="94"/>
    </row>
    <row r="3893" spans="1:1" x14ac:dyDescent="0.25">
      <c r="A3893" s="94"/>
    </row>
    <row r="3894" spans="1:1" x14ac:dyDescent="0.25">
      <c r="A3894" s="94"/>
    </row>
    <row r="3895" spans="1:1" x14ac:dyDescent="0.25">
      <c r="A3895" s="94"/>
    </row>
    <row r="3896" spans="1:1" x14ac:dyDescent="0.25">
      <c r="A3896" s="94"/>
    </row>
    <row r="3897" spans="1:1" x14ac:dyDescent="0.25">
      <c r="A3897" s="94"/>
    </row>
    <row r="3898" spans="1:1" x14ac:dyDescent="0.25">
      <c r="A3898" s="94"/>
    </row>
    <row r="3899" spans="1:1" x14ac:dyDescent="0.25">
      <c r="A3899" s="94"/>
    </row>
    <row r="3900" spans="1:1" x14ac:dyDescent="0.25">
      <c r="A3900" s="94"/>
    </row>
    <row r="3901" spans="1:1" x14ac:dyDescent="0.25">
      <c r="A3901" s="94"/>
    </row>
    <row r="3902" spans="1:1" x14ac:dyDescent="0.25">
      <c r="A3902" s="94"/>
    </row>
    <row r="3903" spans="1:1" x14ac:dyDescent="0.25">
      <c r="A3903" s="94"/>
    </row>
    <row r="3904" spans="1:1" x14ac:dyDescent="0.25">
      <c r="A3904" s="94"/>
    </row>
    <row r="3905" spans="1:1" x14ac:dyDescent="0.25">
      <c r="A3905" s="94"/>
    </row>
    <row r="3906" spans="1:1" x14ac:dyDescent="0.25">
      <c r="A3906" s="94"/>
    </row>
    <row r="3907" spans="1:1" x14ac:dyDescent="0.25">
      <c r="A3907" s="94"/>
    </row>
    <row r="3908" spans="1:1" x14ac:dyDescent="0.25">
      <c r="A3908" s="94"/>
    </row>
    <row r="3909" spans="1:1" x14ac:dyDescent="0.25">
      <c r="A3909" s="94"/>
    </row>
    <row r="3910" spans="1:1" x14ac:dyDescent="0.25">
      <c r="A3910" s="94"/>
    </row>
    <row r="3911" spans="1:1" x14ac:dyDescent="0.25">
      <c r="A3911" s="94"/>
    </row>
    <row r="3912" spans="1:1" x14ac:dyDescent="0.25">
      <c r="A3912" s="94"/>
    </row>
    <row r="3913" spans="1:1" x14ac:dyDescent="0.25">
      <c r="A3913" s="94"/>
    </row>
    <row r="3914" spans="1:1" x14ac:dyDescent="0.25">
      <c r="A3914" s="94"/>
    </row>
    <row r="3915" spans="1:1" x14ac:dyDescent="0.25">
      <c r="A3915" s="94"/>
    </row>
    <row r="3916" spans="1:1" x14ac:dyDescent="0.25">
      <c r="A3916" s="94"/>
    </row>
    <row r="3917" spans="1:1" x14ac:dyDescent="0.25">
      <c r="A3917" s="94"/>
    </row>
    <row r="3918" spans="1:1" x14ac:dyDescent="0.25">
      <c r="A3918" s="94"/>
    </row>
    <row r="3919" spans="1:1" x14ac:dyDescent="0.25">
      <c r="A3919" s="94"/>
    </row>
    <row r="3920" spans="1:1" x14ac:dyDescent="0.25">
      <c r="A3920" s="94"/>
    </row>
    <row r="3921" spans="1:1" x14ac:dyDescent="0.25">
      <c r="A3921" s="94"/>
    </row>
    <row r="3922" spans="1:1" x14ac:dyDescent="0.25">
      <c r="A3922" s="94"/>
    </row>
    <row r="3923" spans="1:1" x14ac:dyDescent="0.25">
      <c r="A3923" s="94"/>
    </row>
    <row r="3924" spans="1:1" x14ac:dyDescent="0.25">
      <c r="A3924" s="94"/>
    </row>
    <row r="3925" spans="1:1" x14ac:dyDescent="0.25">
      <c r="A3925" s="94"/>
    </row>
    <row r="3926" spans="1:1" x14ac:dyDescent="0.25">
      <c r="A3926" s="94"/>
    </row>
    <row r="3927" spans="1:1" x14ac:dyDescent="0.25">
      <c r="A3927" s="94"/>
    </row>
    <row r="3928" spans="1:1" x14ac:dyDescent="0.25">
      <c r="A3928" s="94"/>
    </row>
    <row r="3929" spans="1:1" x14ac:dyDescent="0.25">
      <c r="A3929" s="94"/>
    </row>
    <row r="3930" spans="1:1" x14ac:dyDescent="0.25">
      <c r="A3930" s="94"/>
    </row>
    <row r="3931" spans="1:1" x14ac:dyDescent="0.25">
      <c r="A3931" s="94"/>
    </row>
    <row r="3932" spans="1:1" x14ac:dyDescent="0.25">
      <c r="A3932" s="94"/>
    </row>
    <row r="3933" spans="1:1" x14ac:dyDescent="0.25">
      <c r="A3933" s="94"/>
    </row>
    <row r="3934" spans="1:1" x14ac:dyDescent="0.25">
      <c r="A3934" s="94"/>
    </row>
    <row r="3935" spans="1:1" x14ac:dyDescent="0.25">
      <c r="A3935" s="94"/>
    </row>
    <row r="3936" spans="1:1" x14ac:dyDescent="0.25">
      <c r="A3936" s="94"/>
    </row>
    <row r="3937" spans="1:1" x14ac:dyDescent="0.25">
      <c r="A3937" s="94"/>
    </row>
    <row r="3938" spans="1:1" x14ac:dyDescent="0.25">
      <c r="A3938" s="94"/>
    </row>
    <row r="3939" spans="1:1" x14ac:dyDescent="0.25">
      <c r="A3939" s="94"/>
    </row>
    <row r="3940" spans="1:1" x14ac:dyDescent="0.25">
      <c r="A3940" s="94"/>
    </row>
    <row r="3941" spans="1:1" x14ac:dyDescent="0.25">
      <c r="A3941" s="94"/>
    </row>
    <row r="3942" spans="1:1" x14ac:dyDescent="0.25">
      <c r="A3942" s="94"/>
    </row>
    <row r="3943" spans="1:1" x14ac:dyDescent="0.25">
      <c r="A3943" s="94"/>
    </row>
    <row r="3944" spans="1:1" x14ac:dyDescent="0.25">
      <c r="A3944" s="94"/>
    </row>
    <row r="3945" spans="1:1" x14ac:dyDescent="0.25">
      <c r="A3945" s="94"/>
    </row>
    <row r="3946" spans="1:1" x14ac:dyDescent="0.25">
      <c r="A3946" s="94"/>
    </row>
    <row r="3947" spans="1:1" x14ac:dyDescent="0.25">
      <c r="A3947" s="94"/>
    </row>
    <row r="3948" spans="1:1" x14ac:dyDescent="0.25">
      <c r="A3948" s="94"/>
    </row>
    <row r="3949" spans="1:1" x14ac:dyDescent="0.25">
      <c r="A3949" s="94"/>
    </row>
    <row r="3950" spans="1:1" x14ac:dyDescent="0.25">
      <c r="A3950" s="94"/>
    </row>
    <row r="3951" spans="1:1" x14ac:dyDescent="0.25">
      <c r="A3951" s="94"/>
    </row>
    <row r="3952" spans="1:1" x14ac:dyDescent="0.25">
      <c r="A3952" s="94"/>
    </row>
    <row r="3953" spans="1:1" x14ac:dyDescent="0.25">
      <c r="A3953" s="94"/>
    </row>
    <row r="3954" spans="1:1" x14ac:dyDescent="0.25">
      <c r="A3954" s="94"/>
    </row>
    <row r="3955" spans="1:1" x14ac:dyDescent="0.25">
      <c r="A3955" s="94"/>
    </row>
    <row r="3956" spans="1:1" x14ac:dyDescent="0.25">
      <c r="A3956" s="94"/>
    </row>
    <row r="3957" spans="1:1" x14ac:dyDescent="0.25">
      <c r="A3957" s="94"/>
    </row>
    <row r="3958" spans="1:1" x14ac:dyDescent="0.25">
      <c r="A3958" s="94"/>
    </row>
    <row r="3959" spans="1:1" x14ac:dyDescent="0.25">
      <c r="A3959" s="94"/>
    </row>
    <row r="3960" spans="1:1" x14ac:dyDescent="0.25">
      <c r="A3960" s="94"/>
    </row>
    <row r="3961" spans="1:1" x14ac:dyDescent="0.25">
      <c r="A3961" s="94"/>
    </row>
    <row r="3962" spans="1:1" x14ac:dyDescent="0.25">
      <c r="A3962" s="94"/>
    </row>
    <row r="3963" spans="1:1" x14ac:dyDescent="0.25">
      <c r="A3963" s="94"/>
    </row>
    <row r="3964" spans="1:1" x14ac:dyDescent="0.25">
      <c r="A3964" s="94"/>
    </row>
    <row r="3965" spans="1:1" x14ac:dyDescent="0.25">
      <c r="A3965" s="94"/>
    </row>
    <row r="3966" spans="1:1" x14ac:dyDescent="0.25">
      <c r="A3966" s="94"/>
    </row>
    <row r="3967" spans="1:1" x14ac:dyDescent="0.25">
      <c r="A3967" s="94"/>
    </row>
    <row r="3968" spans="1:1" x14ac:dyDescent="0.25">
      <c r="A3968" s="94"/>
    </row>
    <row r="3969" spans="1:1" x14ac:dyDescent="0.25">
      <c r="A3969" s="94"/>
    </row>
    <row r="3970" spans="1:1" x14ac:dyDescent="0.25">
      <c r="A3970" s="94"/>
    </row>
    <row r="3971" spans="1:1" x14ac:dyDescent="0.25">
      <c r="A3971" s="94"/>
    </row>
    <row r="3972" spans="1:1" x14ac:dyDescent="0.25">
      <c r="A3972" s="94"/>
    </row>
    <row r="3973" spans="1:1" x14ac:dyDescent="0.25">
      <c r="A3973" s="94"/>
    </row>
    <row r="3974" spans="1:1" x14ac:dyDescent="0.25">
      <c r="A3974" s="94"/>
    </row>
    <row r="3975" spans="1:1" x14ac:dyDescent="0.25">
      <c r="A3975" s="94"/>
    </row>
    <row r="3976" spans="1:1" x14ac:dyDescent="0.25">
      <c r="A3976" s="94"/>
    </row>
    <row r="3977" spans="1:1" x14ac:dyDescent="0.25">
      <c r="A3977" s="94"/>
    </row>
    <row r="3978" spans="1:1" x14ac:dyDescent="0.25">
      <c r="A3978" s="94"/>
    </row>
    <row r="3979" spans="1:1" x14ac:dyDescent="0.25">
      <c r="A3979" s="94"/>
    </row>
    <row r="3980" spans="1:1" x14ac:dyDescent="0.25">
      <c r="A3980" s="94"/>
    </row>
    <row r="3981" spans="1:1" x14ac:dyDescent="0.25">
      <c r="A3981" s="94"/>
    </row>
    <row r="3982" spans="1:1" x14ac:dyDescent="0.25">
      <c r="A3982" s="94"/>
    </row>
    <row r="3983" spans="1:1" x14ac:dyDescent="0.25">
      <c r="A3983" s="94"/>
    </row>
    <row r="3984" spans="1:1" x14ac:dyDescent="0.25">
      <c r="A3984" s="94"/>
    </row>
    <row r="3985" spans="1:1" x14ac:dyDescent="0.25">
      <c r="A3985" s="94"/>
    </row>
    <row r="3986" spans="1:1" x14ac:dyDescent="0.25">
      <c r="A3986" s="94"/>
    </row>
    <row r="3987" spans="1:1" x14ac:dyDescent="0.25">
      <c r="A3987" s="94"/>
    </row>
    <row r="3988" spans="1:1" x14ac:dyDescent="0.25">
      <c r="A3988" s="94"/>
    </row>
    <row r="3989" spans="1:1" x14ac:dyDescent="0.25">
      <c r="A3989" s="94"/>
    </row>
    <row r="3990" spans="1:1" x14ac:dyDescent="0.25">
      <c r="A3990" s="94"/>
    </row>
    <row r="3991" spans="1:1" x14ac:dyDescent="0.25">
      <c r="A3991" s="94"/>
    </row>
    <row r="3992" spans="1:1" x14ac:dyDescent="0.25">
      <c r="A3992" s="94"/>
    </row>
    <row r="3993" spans="1:1" x14ac:dyDescent="0.25">
      <c r="A3993" s="94"/>
    </row>
    <row r="3994" spans="1:1" x14ac:dyDescent="0.25">
      <c r="A3994" s="94"/>
    </row>
    <row r="3995" spans="1:1" x14ac:dyDescent="0.25">
      <c r="A3995" s="94"/>
    </row>
    <row r="3996" spans="1:1" x14ac:dyDescent="0.25">
      <c r="A3996" s="94"/>
    </row>
    <row r="3997" spans="1:1" x14ac:dyDescent="0.25">
      <c r="A3997" s="94"/>
    </row>
    <row r="3998" spans="1:1" x14ac:dyDescent="0.25">
      <c r="A3998" s="94"/>
    </row>
    <row r="3999" spans="1:1" x14ac:dyDescent="0.25">
      <c r="A3999" s="94"/>
    </row>
    <row r="4000" spans="1:1" x14ac:dyDescent="0.25">
      <c r="A4000" s="94"/>
    </row>
    <row r="4001" spans="1:1" x14ac:dyDescent="0.25">
      <c r="A4001" s="94"/>
    </row>
    <row r="4002" spans="1:1" x14ac:dyDescent="0.25">
      <c r="A4002" s="94"/>
    </row>
    <row r="4003" spans="1:1" x14ac:dyDescent="0.25">
      <c r="A4003" s="94"/>
    </row>
    <row r="4004" spans="1:1" x14ac:dyDescent="0.25">
      <c r="A4004" s="94"/>
    </row>
    <row r="4005" spans="1:1" x14ac:dyDescent="0.25">
      <c r="A4005" s="94"/>
    </row>
    <row r="4006" spans="1:1" x14ac:dyDescent="0.25">
      <c r="A4006" s="94"/>
    </row>
    <row r="4007" spans="1:1" x14ac:dyDescent="0.25">
      <c r="A4007" s="94"/>
    </row>
    <row r="4008" spans="1:1" x14ac:dyDescent="0.25">
      <c r="A4008" s="94"/>
    </row>
    <row r="4009" spans="1:1" x14ac:dyDescent="0.25">
      <c r="A4009" s="94"/>
    </row>
    <row r="4010" spans="1:1" x14ac:dyDescent="0.25">
      <c r="A4010" s="94"/>
    </row>
    <row r="4011" spans="1:1" x14ac:dyDescent="0.25">
      <c r="A4011" s="94"/>
    </row>
    <row r="4012" spans="1:1" x14ac:dyDescent="0.25">
      <c r="A4012" s="94"/>
    </row>
    <row r="4013" spans="1:1" x14ac:dyDescent="0.25">
      <c r="A4013" s="94"/>
    </row>
    <row r="4014" spans="1:1" x14ac:dyDescent="0.25">
      <c r="A4014" s="94"/>
    </row>
    <row r="4015" spans="1:1" x14ac:dyDescent="0.25">
      <c r="A4015" s="94"/>
    </row>
    <row r="4016" spans="1:1" x14ac:dyDescent="0.25">
      <c r="A4016" s="94"/>
    </row>
    <row r="4017" spans="1:1" x14ac:dyDescent="0.25">
      <c r="A4017" s="94"/>
    </row>
    <row r="4018" spans="1:1" x14ac:dyDescent="0.25">
      <c r="A4018" s="94"/>
    </row>
    <row r="4019" spans="1:1" x14ac:dyDescent="0.25">
      <c r="A4019" s="94"/>
    </row>
    <row r="4020" spans="1:1" x14ac:dyDescent="0.25">
      <c r="A4020" s="94"/>
    </row>
    <row r="4021" spans="1:1" x14ac:dyDescent="0.25">
      <c r="A4021" s="94"/>
    </row>
    <row r="4022" spans="1:1" x14ac:dyDescent="0.25">
      <c r="A4022" s="94"/>
    </row>
    <row r="4023" spans="1:1" x14ac:dyDescent="0.25">
      <c r="A4023" s="94"/>
    </row>
    <row r="4024" spans="1:1" x14ac:dyDescent="0.25">
      <c r="A4024" s="94"/>
    </row>
    <row r="4025" spans="1:1" x14ac:dyDescent="0.25">
      <c r="A4025" s="94"/>
    </row>
    <row r="4026" spans="1:1" x14ac:dyDescent="0.25">
      <c r="A4026" s="94"/>
    </row>
    <row r="4027" spans="1:1" x14ac:dyDescent="0.25">
      <c r="A4027" s="94"/>
    </row>
    <row r="4028" spans="1:1" x14ac:dyDescent="0.25">
      <c r="A4028" s="94"/>
    </row>
    <row r="4029" spans="1:1" x14ac:dyDescent="0.25">
      <c r="A4029" s="94"/>
    </row>
    <row r="4030" spans="1:1" x14ac:dyDescent="0.25">
      <c r="A4030" s="94"/>
    </row>
    <row r="4031" spans="1:1" x14ac:dyDescent="0.25">
      <c r="A4031" s="94"/>
    </row>
    <row r="4032" spans="1:1" x14ac:dyDescent="0.25">
      <c r="A4032" s="94"/>
    </row>
    <row r="4033" spans="1:1" x14ac:dyDescent="0.25">
      <c r="A4033" s="94"/>
    </row>
    <row r="4034" spans="1:1" x14ac:dyDescent="0.25">
      <c r="A4034" s="94"/>
    </row>
    <row r="4035" spans="1:1" x14ac:dyDescent="0.25">
      <c r="A4035" s="94"/>
    </row>
    <row r="4036" spans="1:1" x14ac:dyDescent="0.25">
      <c r="A4036" s="94"/>
    </row>
    <row r="4037" spans="1:1" x14ac:dyDescent="0.25">
      <c r="A4037" s="94"/>
    </row>
    <row r="4038" spans="1:1" x14ac:dyDescent="0.25">
      <c r="A4038" s="94"/>
    </row>
    <row r="4039" spans="1:1" x14ac:dyDescent="0.25">
      <c r="A4039" s="94"/>
    </row>
    <row r="4040" spans="1:1" x14ac:dyDescent="0.25">
      <c r="A4040" s="94"/>
    </row>
    <row r="4041" spans="1:1" x14ac:dyDescent="0.25">
      <c r="A4041" s="94"/>
    </row>
    <row r="4042" spans="1:1" x14ac:dyDescent="0.25">
      <c r="A4042" s="94"/>
    </row>
    <row r="4043" spans="1:1" x14ac:dyDescent="0.25">
      <c r="A4043" s="94"/>
    </row>
    <row r="4044" spans="1:1" x14ac:dyDescent="0.25">
      <c r="A4044" s="94"/>
    </row>
    <row r="4045" spans="1:1" x14ac:dyDescent="0.25">
      <c r="A4045" s="94"/>
    </row>
    <row r="4046" spans="1:1" x14ac:dyDescent="0.25">
      <c r="A4046" s="9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sheetPr>
  <dimension ref="A3:AC915"/>
  <sheetViews>
    <sheetView workbookViewId="0"/>
  </sheetViews>
  <sheetFormatPr defaultRowHeight="15" x14ac:dyDescent="0.25"/>
  <cols>
    <col min="1" max="1" width="87" style="94" bestFit="1" customWidth="1"/>
    <col min="2" max="2" width="9.5703125" style="94" bestFit="1" customWidth="1"/>
    <col min="3" max="6" width="9.140625" style="94"/>
    <col min="7" max="7" width="11.5703125" style="94" bestFit="1" customWidth="1"/>
    <col min="8" max="10" width="9.140625" style="94"/>
    <col min="11" max="11" width="11.5703125" style="94" bestFit="1" customWidth="1"/>
    <col min="12" max="16384" width="9.140625" style="94"/>
  </cols>
  <sheetData>
    <row r="3" spans="1:29" x14ac:dyDescent="0.25">
      <c r="A3" s="94">
        <v>1</v>
      </c>
      <c r="B3" s="94">
        <v>2</v>
      </c>
      <c r="C3" s="94">
        <v>3</v>
      </c>
      <c r="D3" s="94">
        <v>4</v>
      </c>
      <c r="E3" s="94">
        <v>5</v>
      </c>
      <c r="F3" s="94">
        <v>6</v>
      </c>
      <c r="G3" s="94">
        <v>7</v>
      </c>
      <c r="H3" s="94">
        <v>8</v>
      </c>
      <c r="I3" s="94">
        <v>9</v>
      </c>
      <c r="J3" s="94">
        <v>10</v>
      </c>
      <c r="K3" s="94">
        <v>11</v>
      </c>
      <c r="L3" s="94">
        <v>12</v>
      </c>
      <c r="M3" s="94">
        <v>13</v>
      </c>
      <c r="N3" s="94">
        <v>14</v>
      </c>
      <c r="O3" s="94">
        <v>15</v>
      </c>
      <c r="P3" s="94">
        <v>16</v>
      </c>
      <c r="Q3" s="94">
        <v>17</v>
      </c>
      <c r="R3" s="94">
        <v>18</v>
      </c>
      <c r="S3" s="94">
        <v>19</v>
      </c>
      <c r="T3" s="94">
        <v>20</v>
      </c>
    </row>
    <row r="4" spans="1:29" x14ac:dyDescent="0.25">
      <c r="A4" s="94" t="s">
        <v>1521</v>
      </c>
      <c r="B4" s="189">
        <v>0.62102278039203462</v>
      </c>
      <c r="C4" s="189">
        <v>0.23525195549876904</v>
      </c>
      <c r="D4" s="189">
        <v>4.693197045716601E-2</v>
      </c>
      <c r="E4" s="189">
        <v>9.6793293652030293E-2</v>
      </c>
      <c r="F4" s="188">
        <v>1</v>
      </c>
      <c r="G4" s="190">
        <v>32089</v>
      </c>
      <c r="H4" s="189">
        <v>0.22537258923178491</v>
      </c>
      <c r="M4" s="189">
        <v>0.61599999999999999</v>
      </c>
      <c r="N4" s="189">
        <v>0.626</v>
      </c>
      <c r="O4" s="189">
        <v>0.23100000000000001</v>
      </c>
      <c r="P4" s="189">
        <v>0.24</v>
      </c>
      <c r="Q4" s="189">
        <v>4.4999999999999998E-2</v>
      </c>
      <c r="R4" s="189">
        <v>4.9000000000000002E-2</v>
      </c>
      <c r="S4" s="189">
        <v>9.4E-2</v>
      </c>
      <c r="T4" s="189">
        <v>0.1</v>
      </c>
    </row>
    <row r="5" spans="1:29" x14ac:dyDescent="0.25">
      <c r="A5" s="94" t="s">
        <v>1564</v>
      </c>
      <c r="B5" s="189">
        <v>0.47679901291147048</v>
      </c>
      <c r="C5" s="189">
        <v>0.23613008416692371</v>
      </c>
      <c r="D5" s="189">
        <v>0.13004010047151104</v>
      </c>
      <c r="E5" s="189">
        <v>0.15703080245009474</v>
      </c>
      <c r="F5" s="188">
        <v>1</v>
      </c>
      <c r="G5" s="190">
        <v>45386</v>
      </c>
      <c r="H5" s="189">
        <v>0.21269436607837441</v>
      </c>
      <c r="M5" s="189">
        <v>0.47199999999999998</v>
      </c>
      <c r="N5" s="189">
        <v>0.48099999999999998</v>
      </c>
      <c r="O5" s="189">
        <v>0.23200000000000001</v>
      </c>
      <c r="P5" s="189">
        <v>0.24</v>
      </c>
      <c r="Q5" s="189">
        <v>0.127</v>
      </c>
      <c r="R5" s="189">
        <v>0.13300000000000001</v>
      </c>
      <c r="S5" s="189">
        <v>0.154</v>
      </c>
      <c r="T5" s="189">
        <v>0.16</v>
      </c>
      <c r="W5" s="189"/>
      <c r="X5" s="189"/>
      <c r="Y5" s="189"/>
      <c r="Z5" s="189"/>
      <c r="AA5" s="189"/>
      <c r="AB5" s="189"/>
      <c r="AC5" s="12"/>
    </row>
    <row r="6" spans="1:29" x14ac:dyDescent="0.25">
      <c r="A6" s="94" t="s">
        <v>1607</v>
      </c>
      <c r="B6" s="189">
        <v>0.61439888516942087</v>
      </c>
      <c r="C6" s="189">
        <v>0.27688998621608929</v>
      </c>
      <c r="D6" s="189">
        <v>9.9365334221966396E-3</v>
      </c>
      <c r="E6" s="189">
        <v>9.8774595192293133E-2</v>
      </c>
      <c r="F6" s="188">
        <v>1</v>
      </c>
      <c r="G6" s="190">
        <v>66019</v>
      </c>
      <c r="H6" s="189">
        <v>0.2007187310930246</v>
      </c>
      <c r="M6" s="189">
        <v>0.61099999999999999</v>
      </c>
      <c r="N6" s="189">
        <v>0.61799999999999999</v>
      </c>
      <c r="O6" s="189">
        <v>0.27300000000000002</v>
      </c>
      <c r="P6" s="189">
        <v>0.28000000000000003</v>
      </c>
      <c r="Q6" s="189">
        <v>8.9999999999999993E-3</v>
      </c>
      <c r="R6" s="189">
        <v>1.0999999999999999E-2</v>
      </c>
      <c r="S6" s="189">
        <v>9.7000000000000003E-2</v>
      </c>
      <c r="T6" s="189">
        <v>0.10100000000000001</v>
      </c>
      <c r="W6" s="189"/>
      <c r="X6" s="189"/>
      <c r="Y6" s="189"/>
      <c r="Z6" s="189"/>
      <c r="AA6" s="189"/>
      <c r="AB6" s="189"/>
      <c r="AC6" s="12"/>
    </row>
    <row r="7" spans="1:29" x14ac:dyDescent="0.25">
      <c r="A7" s="94" t="s">
        <v>1650</v>
      </c>
      <c r="B7" s="189">
        <v>0.50475382003395586</v>
      </c>
      <c r="C7" s="189">
        <v>0.3185625353706848</v>
      </c>
      <c r="D7" s="189">
        <v>7.9230333899264288E-2</v>
      </c>
      <c r="E7" s="189">
        <v>9.7453310696095072E-2</v>
      </c>
      <c r="F7" s="188">
        <v>1</v>
      </c>
      <c r="G7" s="190">
        <v>17670</v>
      </c>
      <c r="H7" s="189">
        <v>0.22279100262255397</v>
      </c>
      <c r="M7" s="189">
        <v>0.497</v>
      </c>
      <c r="N7" s="189">
        <v>0.51200000000000001</v>
      </c>
      <c r="O7" s="189">
        <v>0.312</v>
      </c>
      <c r="P7" s="189">
        <v>0.32500000000000001</v>
      </c>
      <c r="Q7" s="189">
        <v>7.4999999999999997E-2</v>
      </c>
      <c r="R7" s="189">
        <v>8.3000000000000004E-2</v>
      </c>
      <c r="S7" s="189">
        <v>9.2999999999999999E-2</v>
      </c>
      <c r="T7" s="189">
        <v>0.10199999999999999</v>
      </c>
      <c r="W7" s="189"/>
      <c r="X7" s="189"/>
      <c r="Y7" s="189"/>
      <c r="Z7" s="189"/>
      <c r="AA7" s="189"/>
      <c r="AB7" s="189"/>
      <c r="AC7" s="12"/>
    </row>
    <row r="8" spans="1:29" x14ac:dyDescent="0.25">
      <c r="A8" s="94" t="s">
        <v>1692</v>
      </c>
      <c r="B8" s="189">
        <v>0.7988522660388464</v>
      </c>
      <c r="C8" s="189">
        <v>0.1193839513439278</v>
      </c>
      <c r="D8" s="189">
        <v>1.2948793407886992E-2</v>
      </c>
      <c r="E8" s="189">
        <v>6.8814989209338831E-2</v>
      </c>
      <c r="F8" s="188">
        <v>1</v>
      </c>
      <c r="G8" s="190">
        <v>20388</v>
      </c>
      <c r="H8" s="189">
        <v>0.21579170194750211</v>
      </c>
      <c r="M8" s="189">
        <v>0.79300000000000004</v>
      </c>
      <c r="N8" s="189">
        <v>0.80400000000000005</v>
      </c>
      <c r="O8" s="189">
        <v>0.115</v>
      </c>
      <c r="P8" s="189">
        <v>0.124</v>
      </c>
      <c r="Q8" s="189">
        <v>1.0999999999999999E-2</v>
      </c>
      <c r="R8" s="189">
        <v>1.4999999999999999E-2</v>
      </c>
      <c r="S8" s="189">
        <v>6.5000000000000002E-2</v>
      </c>
      <c r="T8" s="189">
        <v>7.1999999999999995E-2</v>
      </c>
      <c r="W8" s="189"/>
      <c r="X8" s="189"/>
      <c r="Y8" s="189"/>
      <c r="Z8" s="189"/>
      <c r="AA8" s="189"/>
      <c r="AB8" s="189"/>
      <c r="AC8" s="12"/>
    </row>
    <row r="9" spans="1:29" x14ac:dyDescent="0.25">
      <c r="A9" s="94" t="s">
        <v>1734</v>
      </c>
      <c r="B9" s="189">
        <v>0.57266710170597557</v>
      </c>
      <c r="C9" s="189">
        <v>0.3013424070103477</v>
      </c>
      <c r="D9" s="189">
        <v>3.4911904539945929E-2</v>
      </c>
      <c r="E9" s="189">
        <v>9.1078586743730774E-2</v>
      </c>
      <c r="F9" s="188">
        <v>1</v>
      </c>
      <c r="G9" s="190">
        <v>21454</v>
      </c>
      <c r="H9" s="189">
        <v>0.22455045948378724</v>
      </c>
      <c r="M9" s="189">
        <v>0.56599999999999995</v>
      </c>
      <c r="N9" s="189">
        <v>0.57899999999999996</v>
      </c>
      <c r="O9" s="189">
        <v>0.29499999999999998</v>
      </c>
      <c r="P9" s="189">
        <v>0.308</v>
      </c>
      <c r="Q9" s="189">
        <v>3.3000000000000002E-2</v>
      </c>
      <c r="R9" s="189">
        <v>3.6999999999999998E-2</v>
      </c>
      <c r="S9" s="189">
        <v>8.6999999999999994E-2</v>
      </c>
      <c r="T9" s="189">
        <v>9.5000000000000001E-2</v>
      </c>
      <c r="W9" s="189"/>
      <c r="X9" s="189"/>
      <c r="Y9" s="189"/>
      <c r="Z9" s="189"/>
      <c r="AA9" s="189"/>
      <c r="AB9" s="189"/>
      <c r="AC9" s="12"/>
    </row>
    <row r="10" spans="1:29" x14ac:dyDescent="0.25">
      <c r="A10" s="94" t="s">
        <v>1776</v>
      </c>
      <c r="B10" s="189">
        <v>0.74028145041184157</v>
      </c>
      <c r="C10" s="189">
        <v>0.12525455153338805</v>
      </c>
      <c r="D10" s="189">
        <v>3.188352937600681E-2</v>
      </c>
      <c r="E10" s="189">
        <v>0.10258046867876357</v>
      </c>
      <c r="F10" s="188">
        <v>1</v>
      </c>
      <c r="G10" s="190">
        <v>32901</v>
      </c>
      <c r="H10" s="189">
        <v>0.23586298855848364</v>
      </c>
      <c r="M10" s="189">
        <v>0.73599999999999999</v>
      </c>
      <c r="N10" s="189">
        <v>0.745</v>
      </c>
      <c r="O10" s="189">
        <v>0.122</v>
      </c>
      <c r="P10" s="189">
        <v>0.129</v>
      </c>
      <c r="Q10" s="189">
        <v>0.03</v>
      </c>
      <c r="R10" s="189">
        <v>3.4000000000000002E-2</v>
      </c>
      <c r="S10" s="189">
        <v>9.9000000000000005E-2</v>
      </c>
      <c r="T10" s="189">
        <v>0.106</v>
      </c>
      <c r="W10" s="189"/>
      <c r="X10" s="189"/>
      <c r="Y10" s="189"/>
      <c r="Z10" s="189"/>
      <c r="AA10" s="189"/>
      <c r="AB10" s="189"/>
      <c r="AC10" s="12"/>
    </row>
    <row r="11" spans="1:29" x14ac:dyDescent="0.25">
      <c r="A11" s="94" t="s">
        <v>1819</v>
      </c>
      <c r="B11" s="189">
        <v>0.82075297761716881</v>
      </c>
      <c r="C11" s="189">
        <v>2.009661123197758E-2</v>
      </c>
      <c r="D11" s="189">
        <v>2.3230945093845642E-2</v>
      </c>
      <c r="E11" s="189">
        <v>0.135919466057008</v>
      </c>
      <c r="F11" s="188">
        <v>1</v>
      </c>
      <c r="G11" s="190">
        <v>27119</v>
      </c>
      <c r="H11" s="189">
        <v>0.24096353426215525</v>
      </c>
      <c r="M11" s="189">
        <v>0.81599999999999995</v>
      </c>
      <c r="N11" s="189">
        <v>0.82499999999999996</v>
      </c>
      <c r="O11" s="189">
        <v>1.7999999999999999E-2</v>
      </c>
      <c r="P11" s="189">
        <v>2.1999999999999999E-2</v>
      </c>
      <c r="Q11" s="189">
        <v>2.1999999999999999E-2</v>
      </c>
      <c r="R11" s="189">
        <v>2.5000000000000001E-2</v>
      </c>
      <c r="S11" s="189">
        <v>0.13200000000000001</v>
      </c>
      <c r="T11" s="189">
        <v>0.14000000000000001</v>
      </c>
      <c r="W11" s="189"/>
      <c r="X11" s="189"/>
      <c r="Y11" s="189"/>
      <c r="Z11" s="189"/>
      <c r="AA11" s="189"/>
      <c r="AB11" s="189"/>
      <c r="AC11" s="12"/>
    </row>
    <row r="12" spans="1:29" x14ac:dyDescent="0.25">
      <c r="A12" s="94" t="s">
        <v>1862</v>
      </c>
      <c r="B12" s="189">
        <v>0.83574962209701797</v>
      </c>
      <c r="C12" s="189">
        <v>3.827126563144153E-2</v>
      </c>
      <c r="D12" s="189">
        <v>2.5079016078054142E-2</v>
      </c>
      <c r="E12" s="189">
        <v>0.10090009619348633</v>
      </c>
      <c r="F12" s="188">
        <v>1</v>
      </c>
      <c r="G12" s="190">
        <v>29108</v>
      </c>
      <c r="H12" s="189">
        <v>0.22338874307378245</v>
      </c>
      <c r="M12" s="189">
        <v>0.83099999999999996</v>
      </c>
      <c r="N12" s="189">
        <v>0.84</v>
      </c>
      <c r="O12" s="189">
        <v>3.5999999999999997E-2</v>
      </c>
      <c r="P12" s="189">
        <v>4.1000000000000002E-2</v>
      </c>
      <c r="Q12" s="189">
        <v>2.3E-2</v>
      </c>
      <c r="R12" s="189">
        <v>2.7E-2</v>
      </c>
      <c r="S12" s="189">
        <v>9.7000000000000003E-2</v>
      </c>
      <c r="T12" s="189">
        <v>0.104</v>
      </c>
      <c r="W12" s="189"/>
      <c r="X12" s="189"/>
      <c r="Y12" s="189"/>
      <c r="Z12" s="189"/>
      <c r="AA12" s="189"/>
      <c r="AB12" s="189"/>
      <c r="AC12" s="12"/>
    </row>
    <row r="13" spans="1:29" x14ac:dyDescent="0.25">
      <c r="A13" s="94" t="s">
        <v>1905</v>
      </c>
      <c r="B13" s="189">
        <v>0.5402862088300544</v>
      </c>
      <c r="C13" s="189">
        <v>0.27948024086398987</v>
      </c>
      <c r="D13" s="189">
        <v>7.3234354811185065E-2</v>
      </c>
      <c r="E13" s="189">
        <v>0.10699919549477072</v>
      </c>
      <c r="F13" s="188">
        <v>1</v>
      </c>
      <c r="G13" s="190">
        <v>41019</v>
      </c>
      <c r="H13" s="189">
        <v>0.22516261836146562</v>
      </c>
      <c r="M13" s="189">
        <v>0.53500000000000003</v>
      </c>
      <c r="N13" s="189">
        <v>0.54500000000000004</v>
      </c>
      <c r="O13" s="189">
        <v>0.27500000000000002</v>
      </c>
      <c r="P13" s="189">
        <v>0.28399999999999997</v>
      </c>
      <c r="Q13" s="189">
        <v>7.0999999999999994E-2</v>
      </c>
      <c r="R13" s="189">
        <v>7.5999999999999998E-2</v>
      </c>
      <c r="S13" s="189">
        <v>0.104</v>
      </c>
      <c r="T13" s="189">
        <v>0.11</v>
      </c>
      <c r="W13" s="189"/>
      <c r="X13" s="189"/>
      <c r="Y13" s="189"/>
      <c r="Z13" s="189"/>
      <c r="AA13" s="189"/>
      <c r="AB13" s="189"/>
      <c r="AC13" s="12"/>
    </row>
    <row r="14" spans="1:29" x14ac:dyDescent="0.25">
      <c r="A14" s="94" t="s">
        <v>1948</v>
      </c>
      <c r="B14" s="189">
        <v>0.39991736296024238</v>
      </c>
      <c r="C14" s="189">
        <v>0.52116426407125149</v>
      </c>
      <c r="D14" s="189">
        <v>9.59507850518777E-3</v>
      </c>
      <c r="E14" s="189">
        <v>6.9323294463318336E-2</v>
      </c>
      <c r="F14" s="188">
        <v>1</v>
      </c>
      <c r="G14" s="190">
        <v>21782</v>
      </c>
      <c r="H14" s="189">
        <v>0.19785270501035498</v>
      </c>
      <c r="M14" s="189">
        <v>0.39300000000000002</v>
      </c>
      <c r="N14" s="189">
        <v>0.40600000000000003</v>
      </c>
      <c r="O14" s="189">
        <v>0.51500000000000001</v>
      </c>
      <c r="P14" s="189">
        <v>0.52800000000000002</v>
      </c>
      <c r="Q14" s="189">
        <v>8.0000000000000002E-3</v>
      </c>
      <c r="R14" s="189">
        <v>1.0999999999999999E-2</v>
      </c>
      <c r="S14" s="189">
        <v>6.6000000000000003E-2</v>
      </c>
      <c r="T14" s="189">
        <v>7.2999999999999995E-2</v>
      </c>
      <c r="W14" s="189"/>
      <c r="X14" s="189"/>
      <c r="Y14" s="189"/>
      <c r="Z14" s="189"/>
      <c r="AA14" s="189"/>
      <c r="AB14" s="189"/>
      <c r="AC14" s="12"/>
    </row>
    <row r="15" spans="1:29" x14ac:dyDescent="0.25">
      <c r="A15" s="94" t="s">
        <v>1991</v>
      </c>
      <c r="B15" s="189">
        <v>0.57391910739191077</v>
      </c>
      <c r="C15" s="189">
        <v>0.30956003550145811</v>
      </c>
      <c r="D15" s="189">
        <v>1.3566628629390136E-2</v>
      </c>
      <c r="E15" s="189">
        <v>0.10295422847724103</v>
      </c>
      <c r="F15" s="188">
        <v>1</v>
      </c>
      <c r="G15" s="190">
        <v>31548</v>
      </c>
      <c r="H15" s="189">
        <v>0.20763459260234304</v>
      </c>
      <c r="M15" s="189">
        <v>0.56799999999999995</v>
      </c>
      <c r="N15" s="189">
        <v>0.57899999999999996</v>
      </c>
      <c r="O15" s="189">
        <v>0.30399999999999999</v>
      </c>
      <c r="P15" s="189">
        <v>0.315</v>
      </c>
      <c r="Q15" s="189">
        <v>1.2E-2</v>
      </c>
      <c r="R15" s="189">
        <v>1.4999999999999999E-2</v>
      </c>
      <c r="S15" s="189">
        <v>0.1</v>
      </c>
      <c r="T15" s="189">
        <v>0.106</v>
      </c>
      <c r="W15" s="189"/>
      <c r="X15" s="189"/>
      <c r="Y15" s="189"/>
      <c r="Z15" s="189"/>
      <c r="AA15" s="189"/>
      <c r="AB15" s="189"/>
      <c r="AC15" s="12"/>
    </row>
    <row r="16" spans="1:29" x14ac:dyDescent="0.25">
      <c r="A16" s="94" t="s">
        <v>2034</v>
      </c>
      <c r="B16" s="189">
        <v>0.84964501360228251</v>
      </c>
      <c r="C16" s="189">
        <v>1.612368124212063E-2</v>
      </c>
      <c r="D16" s="189">
        <v>2.4152345564328843E-2</v>
      </c>
      <c r="E16" s="189">
        <v>0.110078959591268</v>
      </c>
      <c r="F16" s="188">
        <v>1</v>
      </c>
      <c r="G16" s="190">
        <v>15071</v>
      </c>
      <c r="H16" s="189">
        <v>0.22533716097006667</v>
      </c>
      <c r="M16" s="189">
        <v>0.84399999999999997</v>
      </c>
      <c r="N16" s="189">
        <v>0.85499999999999998</v>
      </c>
      <c r="O16" s="189">
        <v>1.4E-2</v>
      </c>
      <c r="P16" s="189">
        <v>1.7999999999999999E-2</v>
      </c>
      <c r="Q16" s="189">
        <v>2.1999999999999999E-2</v>
      </c>
      <c r="R16" s="189">
        <v>2.7E-2</v>
      </c>
      <c r="S16" s="189">
        <v>0.105</v>
      </c>
      <c r="T16" s="189">
        <v>0.115</v>
      </c>
      <c r="W16" s="189"/>
      <c r="X16" s="189"/>
      <c r="Y16" s="189"/>
      <c r="Z16" s="189"/>
      <c r="AA16" s="189"/>
      <c r="AB16" s="189"/>
      <c r="AC16" s="12"/>
    </row>
    <row r="17" spans="1:29" x14ac:dyDescent="0.25">
      <c r="A17" s="94" t="s">
        <v>2075</v>
      </c>
      <c r="B17" s="189">
        <v>0.49536287935593354</v>
      </c>
      <c r="C17" s="189">
        <v>0.26437507399660604</v>
      </c>
      <c r="D17" s="189">
        <v>0.10209558388255259</v>
      </c>
      <c r="E17" s="189">
        <v>0.13816646276490785</v>
      </c>
      <c r="F17" s="188">
        <v>1</v>
      </c>
      <c r="G17" s="190">
        <v>25339</v>
      </c>
      <c r="H17" s="189">
        <v>0.24347333121943251</v>
      </c>
      <c r="M17" s="189">
        <v>0.48899999999999999</v>
      </c>
      <c r="N17" s="189">
        <v>0.502</v>
      </c>
      <c r="O17" s="189">
        <v>0.25900000000000001</v>
      </c>
      <c r="P17" s="189">
        <v>0.27</v>
      </c>
      <c r="Q17" s="189">
        <v>9.8000000000000004E-2</v>
      </c>
      <c r="R17" s="189">
        <v>0.106</v>
      </c>
      <c r="S17" s="189">
        <v>0.13400000000000001</v>
      </c>
      <c r="T17" s="189">
        <v>0.14199999999999999</v>
      </c>
      <c r="W17" s="189"/>
      <c r="X17" s="189"/>
      <c r="Y17" s="189"/>
      <c r="Z17" s="189"/>
      <c r="AA17" s="189"/>
      <c r="AB17" s="189"/>
      <c r="AC17" s="12"/>
    </row>
    <row r="18" spans="1:29" x14ac:dyDescent="0.25">
      <c r="A18" s="94" t="s">
        <v>2117</v>
      </c>
      <c r="B18" s="189">
        <v>0.66305182636478144</v>
      </c>
      <c r="C18" s="189">
        <v>0.20288163190070965</v>
      </c>
      <c r="D18" s="189">
        <v>2.0337316825903964E-2</v>
      </c>
      <c r="E18" s="189">
        <v>0.11372922490860496</v>
      </c>
      <c r="F18" s="188">
        <v>1</v>
      </c>
      <c r="G18" s="190">
        <v>32551</v>
      </c>
      <c r="H18" s="189">
        <v>0.20228440748957538</v>
      </c>
      <c r="M18" s="189">
        <v>0.65800000000000003</v>
      </c>
      <c r="N18" s="189">
        <v>0.66800000000000004</v>
      </c>
      <c r="O18" s="189">
        <v>0.19900000000000001</v>
      </c>
      <c r="P18" s="189">
        <v>0.20699999999999999</v>
      </c>
      <c r="Q18" s="189">
        <v>1.9E-2</v>
      </c>
      <c r="R18" s="189">
        <v>2.1999999999999999E-2</v>
      </c>
      <c r="S18" s="189">
        <v>0.11</v>
      </c>
      <c r="T18" s="189">
        <v>0.11700000000000001</v>
      </c>
      <c r="W18" s="189"/>
      <c r="X18" s="189"/>
      <c r="Y18" s="189"/>
      <c r="Z18" s="189"/>
      <c r="AA18" s="189"/>
      <c r="AB18" s="189"/>
      <c r="AC18" s="12"/>
    </row>
    <row r="19" spans="1:29" x14ac:dyDescent="0.25">
      <c r="A19" s="94" t="s">
        <v>2160</v>
      </c>
      <c r="B19" s="189">
        <v>0.54973204188996505</v>
      </c>
      <c r="C19" s="189">
        <v>0.29593392005506663</v>
      </c>
      <c r="D19" s="189">
        <v>3.0532474556271203E-2</v>
      </c>
      <c r="E19" s="189">
        <v>0.12380156349869709</v>
      </c>
      <c r="F19" s="188">
        <v>1</v>
      </c>
      <c r="G19" s="190">
        <v>20339</v>
      </c>
      <c r="H19" s="189">
        <v>0.18946083910872644</v>
      </c>
      <c r="M19" s="189">
        <v>0.54300000000000004</v>
      </c>
      <c r="N19" s="189">
        <v>0.55700000000000005</v>
      </c>
      <c r="O19" s="189">
        <v>0.28999999999999998</v>
      </c>
      <c r="P19" s="189">
        <v>0.30199999999999999</v>
      </c>
      <c r="Q19" s="189">
        <v>2.8000000000000001E-2</v>
      </c>
      <c r="R19" s="189">
        <v>3.3000000000000002E-2</v>
      </c>
      <c r="S19" s="189">
        <v>0.11899999999999999</v>
      </c>
      <c r="T19" s="189">
        <v>0.128</v>
      </c>
      <c r="W19" s="189"/>
      <c r="X19" s="189"/>
      <c r="Y19" s="189"/>
      <c r="Z19" s="189"/>
      <c r="AA19" s="189"/>
      <c r="AB19" s="189"/>
      <c r="AC19" s="12"/>
    </row>
    <row r="20" spans="1:29" x14ac:dyDescent="0.25">
      <c r="A20" s="94" t="s">
        <v>2203</v>
      </c>
      <c r="B20" s="189">
        <v>0.50212877448090654</v>
      </c>
      <c r="C20" s="189">
        <v>0.35805986768847842</v>
      </c>
      <c r="D20" s="189">
        <v>3.2193620226632608E-2</v>
      </c>
      <c r="E20" s="189">
        <v>0.10761773760398245</v>
      </c>
      <c r="F20" s="188">
        <v>1</v>
      </c>
      <c r="G20" s="190">
        <v>30534</v>
      </c>
      <c r="H20" s="189">
        <v>0.20535480096039385</v>
      </c>
      <c r="M20" s="189">
        <v>0.497</v>
      </c>
      <c r="N20" s="189">
        <v>0.50800000000000001</v>
      </c>
      <c r="O20" s="189">
        <v>0.35299999999999998</v>
      </c>
      <c r="P20" s="189">
        <v>0.36299999999999999</v>
      </c>
      <c r="Q20" s="189">
        <v>0.03</v>
      </c>
      <c r="R20" s="189">
        <v>3.4000000000000002E-2</v>
      </c>
      <c r="S20" s="189">
        <v>0.104</v>
      </c>
      <c r="T20" s="189">
        <v>0.111</v>
      </c>
      <c r="W20" s="189"/>
      <c r="X20" s="189"/>
      <c r="Y20" s="189"/>
      <c r="Z20" s="189"/>
      <c r="AA20" s="189"/>
      <c r="AB20" s="189"/>
      <c r="AC20" s="12"/>
    </row>
    <row r="21" spans="1:29" x14ac:dyDescent="0.25">
      <c r="A21" s="94" t="s">
        <v>2246</v>
      </c>
      <c r="B21" s="189">
        <v>0.66306315366049884</v>
      </c>
      <c r="C21" s="189">
        <v>0.23861960311075356</v>
      </c>
      <c r="D21" s="189">
        <v>2.1554035934566909E-2</v>
      </c>
      <c r="E21" s="189">
        <v>7.6763207294180749E-2</v>
      </c>
      <c r="F21" s="188">
        <v>1</v>
      </c>
      <c r="G21" s="190">
        <v>59664</v>
      </c>
      <c r="H21" s="189">
        <v>0.2036119415209468</v>
      </c>
      <c r="M21" s="189">
        <v>0.65900000000000003</v>
      </c>
      <c r="N21" s="189">
        <v>0.66700000000000004</v>
      </c>
      <c r="O21" s="189">
        <v>0.23499999999999999</v>
      </c>
      <c r="P21" s="189">
        <v>0.24199999999999999</v>
      </c>
      <c r="Q21" s="189">
        <v>0.02</v>
      </c>
      <c r="R21" s="189">
        <v>2.3E-2</v>
      </c>
      <c r="S21" s="189">
        <v>7.4999999999999997E-2</v>
      </c>
      <c r="T21" s="189">
        <v>7.9000000000000001E-2</v>
      </c>
      <c r="W21" s="189"/>
      <c r="X21" s="189"/>
      <c r="Y21" s="189"/>
      <c r="Z21" s="189"/>
      <c r="AA21" s="189"/>
      <c r="AB21" s="189"/>
      <c r="AC21" s="12"/>
    </row>
    <row r="22" spans="1:29" x14ac:dyDescent="0.25">
      <c r="A22" s="94" t="s">
        <v>2289</v>
      </c>
      <c r="B22" s="189">
        <v>0.61010297521215573</v>
      </c>
      <c r="C22" s="189">
        <v>0.23610505484184752</v>
      </c>
      <c r="D22" s="189">
        <v>3.4347432328178981E-2</v>
      </c>
      <c r="E22" s="189">
        <v>0.11944453761781773</v>
      </c>
      <c r="F22" s="188">
        <v>1</v>
      </c>
      <c r="G22" s="190">
        <v>29813</v>
      </c>
      <c r="H22" s="189">
        <v>0.2383476439455717</v>
      </c>
      <c r="M22" s="189">
        <v>0.60499999999999998</v>
      </c>
      <c r="N22" s="189">
        <v>0.61599999999999999</v>
      </c>
      <c r="O22" s="189">
        <v>0.23100000000000001</v>
      </c>
      <c r="P22" s="189">
        <v>0.24099999999999999</v>
      </c>
      <c r="Q22" s="189">
        <v>3.2000000000000001E-2</v>
      </c>
      <c r="R22" s="189">
        <v>3.5999999999999997E-2</v>
      </c>
      <c r="S22" s="189">
        <v>0.11600000000000001</v>
      </c>
      <c r="T22" s="189">
        <v>0.123</v>
      </c>
      <c r="W22" s="189"/>
      <c r="X22" s="189"/>
      <c r="Y22" s="189"/>
      <c r="Z22" s="189"/>
      <c r="AA22" s="189"/>
      <c r="AB22" s="189"/>
      <c r="AC22" s="12"/>
    </row>
    <row r="23" spans="1:29" x14ac:dyDescent="0.25">
      <c r="A23" s="94" t="s">
        <v>1522</v>
      </c>
      <c r="B23" s="189">
        <v>0.65351418002466088</v>
      </c>
      <c r="C23" s="189">
        <v>0.20468557336621454</v>
      </c>
      <c r="D23" s="189">
        <v>4.192355117139334E-2</v>
      </c>
      <c r="E23" s="189">
        <v>9.98766954377312E-2</v>
      </c>
      <c r="F23" s="188">
        <v>1</v>
      </c>
      <c r="G23" s="190">
        <v>811</v>
      </c>
      <c r="H23" s="189">
        <v>0.17392236757452284</v>
      </c>
      <c r="M23" s="189">
        <v>0.62</v>
      </c>
      <c r="N23" s="189">
        <v>0.68500000000000005</v>
      </c>
      <c r="O23" s="189">
        <v>0.17799999999999999</v>
      </c>
      <c r="P23" s="189">
        <v>0.23400000000000001</v>
      </c>
      <c r="Q23" s="189">
        <v>0.03</v>
      </c>
      <c r="R23" s="189">
        <v>5.8000000000000003E-2</v>
      </c>
      <c r="S23" s="189">
        <v>8.1000000000000003E-2</v>
      </c>
      <c r="T23" s="189">
        <v>0.122</v>
      </c>
      <c r="W23" s="189"/>
      <c r="X23" s="189"/>
      <c r="Y23" s="189"/>
      <c r="Z23" s="189"/>
      <c r="AA23" s="189"/>
      <c r="AB23" s="189"/>
      <c r="AC23" s="12"/>
    </row>
    <row r="24" spans="1:29" x14ac:dyDescent="0.25">
      <c r="A24" s="94" t="s">
        <v>1565</v>
      </c>
      <c r="B24" s="189">
        <v>0.48691099476439792</v>
      </c>
      <c r="C24" s="189">
        <v>0.26876090750436299</v>
      </c>
      <c r="D24" s="189">
        <v>0.11431064572425829</v>
      </c>
      <c r="E24" s="189">
        <v>0.13001745200698081</v>
      </c>
      <c r="F24" s="188">
        <v>1</v>
      </c>
      <c r="G24" s="190">
        <v>1146</v>
      </c>
      <c r="H24" s="189">
        <v>0.16970235450910706</v>
      </c>
      <c r="M24" s="189">
        <v>0.45800000000000002</v>
      </c>
      <c r="N24" s="189">
        <v>0.51600000000000001</v>
      </c>
      <c r="O24" s="189">
        <v>0.24399999999999999</v>
      </c>
      <c r="P24" s="189">
        <v>0.29499999999999998</v>
      </c>
      <c r="Q24" s="189">
        <v>9.7000000000000003E-2</v>
      </c>
      <c r="R24" s="189">
        <v>0.13400000000000001</v>
      </c>
      <c r="S24" s="189">
        <v>0.112</v>
      </c>
      <c r="T24" s="189">
        <v>0.151</v>
      </c>
      <c r="W24" s="189"/>
      <c r="X24" s="189"/>
      <c r="Y24" s="189"/>
      <c r="Z24" s="189"/>
      <c r="AA24" s="189"/>
      <c r="AB24" s="189"/>
      <c r="AC24" s="12"/>
    </row>
    <row r="25" spans="1:29" x14ac:dyDescent="0.25">
      <c r="A25" s="94" t="s">
        <v>1608</v>
      </c>
      <c r="B25" s="189">
        <v>0.66234498308906431</v>
      </c>
      <c r="C25" s="189">
        <v>0.22378804960541149</v>
      </c>
      <c r="D25" s="189">
        <v>7.8917700112739568E-3</v>
      </c>
      <c r="E25" s="189">
        <v>0.10597519729425028</v>
      </c>
      <c r="F25" s="188">
        <v>1</v>
      </c>
      <c r="G25" s="190">
        <v>1774</v>
      </c>
      <c r="H25" s="189">
        <v>0.17107039537126326</v>
      </c>
      <c r="M25" s="189">
        <v>0.64</v>
      </c>
      <c r="N25" s="189">
        <v>0.68400000000000005</v>
      </c>
      <c r="O25" s="189">
        <v>0.20499999999999999</v>
      </c>
      <c r="P25" s="189">
        <v>0.24399999999999999</v>
      </c>
      <c r="Q25" s="189">
        <v>5.0000000000000001E-3</v>
      </c>
      <c r="R25" s="189">
        <v>1.2999999999999999E-2</v>
      </c>
      <c r="S25" s="189">
        <v>9.1999999999999998E-2</v>
      </c>
      <c r="T25" s="189">
        <v>0.121</v>
      </c>
      <c r="W25" s="189"/>
      <c r="X25" s="189"/>
      <c r="Y25" s="189"/>
      <c r="Z25" s="189"/>
      <c r="AA25" s="189"/>
      <c r="AB25" s="189"/>
      <c r="AC25" s="12"/>
    </row>
    <row r="26" spans="1:29" x14ac:dyDescent="0.25">
      <c r="A26" s="94" t="s">
        <v>1651</v>
      </c>
      <c r="B26" s="189">
        <v>0.52413793103448281</v>
      </c>
      <c r="C26" s="189">
        <v>0.2988505747126437</v>
      </c>
      <c r="D26" s="189">
        <v>6.6666666666666666E-2</v>
      </c>
      <c r="E26" s="189">
        <v>0.1103448275862069</v>
      </c>
      <c r="F26" s="188">
        <v>1</v>
      </c>
      <c r="G26" s="190">
        <v>435</v>
      </c>
      <c r="H26" s="189">
        <v>0.1553016779721528</v>
      </c>
      <c r="M26" s="189">
        <v>0.47699999999999998</v>
      </c>
      <c r="N26" s="189">
        <v>0.57099999999999995</v>
      </c>
      <c r="O26" s="189">
        <v>0.25800000000000001</v>
      </c>
      <c r="P26" s="189">
        <v>0.34300000000000003</v>
      </c>
      <c r="Q26" s="189">
        <v>4.7E-2</v>
      </c>
      <c r="R26" s="189">
        <v>9.4E-2</v>
      </c>
      <c r="S26" s="189">
        <v>8.4000000000000005E-2</v>
      </c>
      <c r="T26" s="189">
        <v>0.14299999999999999</v>
      </c>
      <c r="W26" s="189"/>
      <c r="X26" s="189"/>
      <c r="Y26" s="189"/>
      <c r="Z26" s="189"/>
      <c r="AA26" s="189"/>
      <c r="AB26" s="189"/>
      <c r="AC26" s="12"/>
    </row>
    <row r="27" spans="1:29" x14ac:dyDescent="0.25">
      <c r="A27" s="94" t="s">
        <v>1693</v>
      </c>
      <c r="B27" s="189">
        <v>0.82165605095541405</v>
      </c>
      <c r="C27" s="189">
        <v>9.7133757961783446E-2</v>
      </c>
      <c r="D27" s="189">
        <v>1.2738853503184714E-2</v>
      </c>
      <c r="E27" s="189">
        <v>6.8471337579617833E-2</v>
      </c>
      <c r="F27" s="188">
        <v>1</v>
      </c>
      <c r="G27" s="190">
        <v>628</v>
      </c>
      <c r="H27" s="189">
        <v>0.18955629338967703</v>
      </c>
      <c r="M27" s="189">
        <v>0.79</v>
      </c>
      <c r="N27" s="189">
        <v>0.85</v>
      </c>
      <c r="O27" s="189">
        <v>7.5999999999999998E-2</v>
      </c>
      <c r="P27" s="189">
        <v>0.123</v>
      </c>
      <c r="Q27" s="189">
        <v>6.0000000000000001E-3</v>
      </c>
      <c r="R27" s="189">
        <v>2.5000000000000001E-2</v>
      </c>
      <c r="S27" s="189">
        <v>5.0999999999999997E-2</v>
      </c>
      <c r="T27" s="189">
        <v>9.0999999999999998E-2</v>
      </c>
      <c r="W27" s="189"/>
      <c r="X27" s="189"/>
      <c r="Y27" s="189"/>
      <c r="Z27" s="189"/>
      <c r="AA27" s="189"/>
      <c r="AB27" s="189"/>
      <c r="AC27" s="12"/>
    </row>
    <row r="28" spans="1:29" x14ac:dyDescent="0.25">
      <c r="A28" s="94" t="s">
        <v>1735</v>
      </c>
      <c r="B28" s="189">
        <v>0.60631229235880402</v>
      </c>
      <c r="C28" s="189">
        <v>0.25913621262458469</v>
      </c>
      <c r="D28" s="189">
        <v>4.817275747508306E-2</v>
      </c>
      <c r="E28" s="189">
        <v>8.6378737541528236E-2</v>
      </c>
      <c r="F28" s="188">
        <v>1</v>
      </c>
      <c r="G28" s="190">
        <v>602</v>
      </c>
      <c r="H28" s="189">
        <v>0.17418981481481483</v>
      </c>
      <c r="M28" s="189">
        <v>0.56699999999999995</v>
      </c>
      <c r="N28" s="189">
        <v>0.64500000000000002</v>
      </c>
      <c r="O28" s="189">
        <v>0.22600000000000001</v>
      </c>
      <c r="P28" s="189">
        <v>0.29599999999999999</v>
      </c>
      <c r="Q28" s="189">
        <v>3.4000000000000002E-2</v>
      </c>
      <c r="R28" s="189">
        <v>6.8000000000000005E-2</v>
      </c>
      <c r="S28" s="189">
        <v>6.6000000000000003E-2</v>
      </c>
      <c r="T28" s="189">
        <v>0.112</v>
      </c>
      <c r="W28" s="189"/>
      <c r="X28" s="189"/>
      <c r="Y28" s="189"/>
      <c r="Z28" s="189"/>
      <c r="AA28" s="189"/>
      <c r="AB28" s="189"/>
      <c r="AC28" s="12"/>
    </row>
    <row r="29" spans="1:29" x14ac:dyDescent="0.25">
      <c r="A29" s="94" t="s">
        <v>1777</v>
      </c>
      <c r="B29" s="189">
        <v>0.72901168969181718</v>
      </c>
      <c r="C29" s="189">
        <v>0.10839532412327312</v>
      </c>
      <c r="D29" s="189">
        <v>3.1880977683315624E-2</v>
      </c>
      <c r="E29" s="189">
        <v>0.13071200850159406</v>
      </c>
      <c r="F29" s="188">
        <v>1</v>
      </c>
      <c r="G29" s="190">
        <v>941</v>
      </c>
      <c r="H29" s="189">
        <v>0.20758879329362454</v>
      </c>
      <c r="M29" s="189">
        <v>0.7</v>
      </c>
      <c r="N29" s="189">
        <v>0.75600000000000001</v>
      </c>
      <c r="O29" s="189">
        <v>0.09</v>
      </c>
      <c r="P29" s="189">
        <v>0.13</v>
      </c>
      <c r="Q29" s="189">
        <v>2.1999999999999999E-2</v>
      </c>
      <c r="R29" s="189">
        <v>4.4999999999999998E-2</v>
      </c>
      <c r="S29" s="189">
        <v>0.111</v>
      </c>
      <c r="T29" s="189">
        <v>0.154</v>
      </c>
      <c r="W29" s="189"/>
      <c r="X29" s="189"/>
      <c r="Y29" s="189"/>
      <c r="Z29" s="189"/>
      <c r="AA29" s="189"/>
      <c r="AB29" s="189"/>
      <c r="AC29" s="12"/>
    </row>
    <row r="30" spans="1:29" x14ac:dyDescent="0.25">
      <c r="A30" s="94" t="s">
        <v>1820</v>
      </c>
      <c r="B30" s="189">
        <v>0.76774193548387093</v>
      </c>
      <c r="C30" s="189">
        <v>1.2903225806451613E-2</v>
      </c>
      <c r="D30" s="189">
        <v>2.9677419354838711E-2</v>
      </c>
      <c r="E30" s="189">
        <v>0.1896774193548387</v>
      </c>
      <c r="F30" s="188">
        <v>1</v>
      </c>
      <c r="G30" s="190">
        <v>775</v>
      </c>
      <c r="H30" s="189">
        <v>0.24031007751937986</v>
      </c>
      <c r="M30" s="189">
        <v>0.73699999999999999</v>
      </c>
      <c r="N30" s="189">
        <v>0.79600000000000004</v>
      </c>
      <c r="O30" s="189">
        <v>7.0000000000000001E-3</v>
      </c>
      <c r="P30" s="189">
        <v>2.4E-2</v>
      </c>
      <c r="Q30" s="189">
        <v>0.02</v>
      </c>
      <c r="R30" s="189">
        <v>4.3999999999999997E-2</v>
      </c>
      <c r="S30" s="189">
        <v>0.16400000000000001</v>
      </c>
      <c r="T30" s="189">
        <v>0.219</v>
      </c>
      <c r="W30" s="189"/>
      <c r="X30" s="189"/>
      <c r="Y30" s="189"/>
      <c r="Z30" s="189"/>
      <c r="AA30" s="189"/>
      <c r="AB30" s="189"/>
      <c r="AC30" s="12"/>
    </row>
    <row r="31" spans="1:29" x14ac:dyDescent="0.25">
      <c r="A31" s="94" t="s">
        <v>1863</v>
      </c>
      <c r="B31" s="189">
        <v>0.8474784747847478</v>
      </c>
      <c r="C31" s="189">
        <v>2.2140221402214021E-2</v>
      </c>
      <c r="D31" s="189">
        <v>2.5830258302583026E-2</v>
      </c>
      <c r="E31" s="189">
        <v>0.1045510455104551</v>
      </c>
      <c r="F31" s="188">
        <v>1</v>
      </c>
      <c r="G31" s="190">
        <v>813</v>
      </c>
      <c r="H31" s="189">
        <v>0.21490880253766853</v>
      </c>
      <c r="M31" s="189">
        <v>0.82099999999999995</v>
      </c>
      <c r="N31" s="189">
        <v>0.871</v>
      </c>
      <c r="O31" s="189">
        <v>1.4E-2</v>
      </c>
      <c r="P31" s="189">
        <v>3.5000000000000003E-2</v>
      </c>
      <c r="Q31" s="189">
        <v>1.7000000000000001E-2</v>
      </c>
      <c r="R31" s="189">
        <v>3.9E-2</v>
      </c>
      <c r="S31" s="189">
        <v>8.5000000000000006E-2</v>
      </c>
      <c r="T31" s="189">
        <v>0.127</v>
      </c>
      <c r="W31" s="189"/>
      <c r="X31" s="189"/>
      <c r="Y31" s="189"/>
      <c r="Z31" s="189"/>
      <c r="AA31" s="189"/>
      <c r="AB31" s="189"/>
      <c r="AC31" s="12"/>
    </row>
    <row r="32" spans="1:29" x14ac:dyDescent="0.25">
      <c r="A32" s="94" t="s">
        <v>1906</v>
      </c>
      <c r="B32" s="189">
        <v>0.5025380710659898</v>
      </c>
      <c r="C32" s="189">
        <v>0.2781725888324873</v>
      </c>
      <c r="D32" s="189">
        <v>7.309644670050762E-2</v>
      </c>
      <c r="E32" s="189">
        <v>0.14619289340101524</v>
      </c>
      <c r="F32" s="188">
        <v>1</v>
      </c>
      <c r="G32" s="190">
        <v>985</v>
      </c>
      <c r="H32" s="189">
        <v>0.17184228890439637</v>
      </c>
      <c r="M32" s="189">
        <v>0.47099999999999997</v>
      </c>
      <c r="N32" s="189">
        <v>0.53400000000000003</v>
      </c>
      <c r="O32" s="189">
        <v>0.251</v>
      </c>
      <c r="P32" s="189">
        <v>0.307</v>
      </c>
      <c r="Q32" s="189">
        <v>5.8000000000000003E-2</v>
      </c>
      <c r="R32" s="189">
        <v>9.0999999999999998E-2</v>
      </c>
      <c r="S32" s="189">
        <v>0.126</v>
      </c>
      <c r="T32" s="189">
        <v>0.17</v>
      </c>
      <c r="W32" s="189"/>
      <c r="X32" s="189"/>
      <c r="Y32" s="189"/>
      <c r="Z32" s="189"/>
      <c r="AA32" s="189"/>
      <c r="AB32" s="189"/>
      <c r="AC32" s="12"/>
    </row>
    <row r="33" spans="1:29" x14ac:dyDescent="0.25">
      <c r="A33" s="94" t="s">
        <v>1949</v>
      </c>
      <c r="B33" s="189">
        <v>0.41558441558441561</v>
      </c>
      <c r="C33" s="189">
        <v>0.50649350649350644</v>
      </c>
      <c r="D33" s="189">
        <v>1.6697588126159554E-2</v>
      </c>
      <c r="E33" s="189">
        <v>6.1224489795918366E-2</v>
      </c>
      <c r="F33" s="188">
        <v>1</v>
      </c>
      <c r="G33" s="190">
        <v>539</v>
      </c>
      <c r="H33" s="189">
        <v>0.16254523522316044</v>
      </c>
      <c r="M33" s="189">
        <v>0.375</v>
      </c>
      <c r="N33" s="189">
        <v>0.45800000000000002</v>
      </c>
      <c r="O33" s="189">
        <v>0.46400000000000002</v>
      </c>
      <c r="P33" s="189">
        <v>0.54900000000000004</v>
      </c>
      <c r="Q33" s="189">
        <v>8.9999999999999993E-3</v>
      </c>
      <c r="R33" s="189">
        <v>3.1E-2</v>
      </c>
      <c r="S33" s="189">
        <v>4.3999999999999997E-2</v>
      </c>
      <c r="T33" s="189">
        <v>8.5000000000000006E-2</v>
      </c>
      <c r="W33" s="189"/>
      <c r="X33" s="189"/>
      <c r="Y33" s="189"/>
      <c r="Z33" s="189"/>
      <c r="AA33" s="189"/>
      <c r="AB33" s="189"/>
      <c r="AC33" s="12"/>
    </row>
    <row r="34" spans="1:29" x14ac:dyDescent="0.25">
      <c r="A34" s="94" t="s">
        <v>1992</v>
      </c>
      <c r="B34" s="189">
        <v>0.5861244019138756</v>
      </c>
      <c r="C34" s="189">
        <v>0.30741626794258375</v>
      </c>
      <c r="D34" s="189">
        <v>1.555023923444976E-2</v>
      </c>
      <c r="E34" s="189">
        <v>9.0909090909090912E-2</v>
      </c>
      <c r="F34" s="188">
        <v>1</v>
      </c>
      <c r="G34" s="190">
        <v>836</v>
      </c>
      <c r="H34" s="189">
        <v>0.17482225010455876</v>
      </c>
      <c r="M34" s="189">
        <v>0.55200000000000005</v>
      </c>
      <c r="N34" s="189">
        <v>0.61899999999999999</v>
      </c>
      <c r="O34" s="189">
        <v>0.27700000000000002</v>
      </c>
      <c r="P34" s="189">
        <v>0.34</v>
      </c>
      <c r="Q34" s="189">
        <v>8.9999999999999993E-3</v>
      </c>
      <c r="R34" s="189">
        <v>2.5999999999999999E-2</v>
      </c>
      <c r="S34" s="189">
        <v>7.2999999999999995E-2</v>
      </c>
      <c r="T34" s="189">
        <v>0.112</v>
      </c>
      <c r="W34" s="189"/>
      <c r="X34" s="189"/>
      <c r="Y34" s="189"/>
      <c r="Z34" s="189"/>
      <c r="AA34" s="189"/>
      <c r="AB34" s="189"/>
      <c r="AC34" s="12"/>
    </row>
    <row r="35" spans="1:29" x14ac:dyDescent="0.25">
      <c r="A35" s="94" t="s">
        <v>2035</v>
      </c>
      <c r="B35" s="189">
        <v>0.80681818181818177</v>
      </c>
      <c r="C35" s="189">
        <v>6.8181818181818179E-3</v>
      </c>
      <c r="D35" s="189">
        <v>1.3636363636363636E-2</v>
      </c>
      <c r="E35" s="189">
        <v>0.17272727272727273</v>
      </c>
      <c r="F35" s="188">
        <v>1</v>
      </c>
      <c r="G35" s="190">
        <v>440</v>
      </c>
      <c r="H35" s="189">
        <v>0.21782178217821782</v>
      </c>
      <c r="M35" s="189">
        <v>0.76700000000000002</v>
      </c>
      <c r="N35" s="189">
        <v>0.84099999999999997</v>
      </c>
      <c r="O35" s="189">
        <v>2E-3</v>
      </c>
      <c r="P35" s="189">
        <v>0.02</v>
      </c>
      <c r="Q35" s="189">
        <v>6.0000000000000001E-3</v>
      </c>
      <c r="R35" s="189">
        <v>2.9000000000000001E-2</v>
      </c>
      <c r="S35" s="189">
        <v>0.14000000000000001</v>
      </c>
      <c r="T35" s="189">
        <v>0.21099999999999999</v>
      </c>
      <c r="W35" s="189"/>
      <c r="X35" s="189"/>
      <c r="Y35" s="189"/>
      <c r="Z35" s="189"/>
      <c r="AA35" s="189"/>
      <c r="AB35" s="189"/>
      <c r="AC35" s="12"/>
    </row>
    <row r="36" spans="1:29" x14ac:dyDescent="0.25">
      <c r="A36" s="94" t="s">
        <v>2076</v>
      </c>
      <c r="B36" s="189">
        <v>0.48686514886164622</v>
      </c>
      <c r="C36" s="189">
        <v>0.23817863397548161</v>
      </c>
      <c r="D36" s="189">
        <v>0.10507880910683012</v>
      </c>
      <c r="E36" s="189">
        <v>0.16987740805604204</v>
      </c>
      <c r="F36" s="188">
        <v>1</v>
      </c>
      <c r="G36" s="190">
        <v>571</v>
      </c>
      <c r="H36" s="189">
        <v>0.18213716108452951</v>
      </c>
      <c r="M36" s="189">
        <v>0.44600000000000001</v>
      </c>
      <c r="N36" s="189">
        <v>0.52800000000000002</v>
      </c>
      <c r="O36" s="189">
        <v>0.20499999999999999</v>
      </c>
      <c r="P36" s="189">
        <v>0.27500000000000002</v>
      </c>
      <c r="Q36" s="189">
        <v>8.3000000000000004E-2</v>
      </c>
      <c r="R36" s="189">
        <v>0.13300000000000001</v>
      </c>
      <c r="S36" s="189">
        <v>0.14099999999999999</v>
      </c>
      <c r="T36" s="189">
        <v>0.20300000000000001</v>
      </c>
      <c r="W36" s="189"/>
      <c r="X36" s="189"/>
      <c r="Y36" s="189"/>
      <c r="Z36" s="189"/>
      <c r="AA36" s="189"/>
      <c r="AB36" s="189"/>
      <c r="AC36" s="12"/>
    </row>
    <row r="37" spans="1:29" x14ac:dyDescent="0.25">
      <c r="A37" s="94" t="s">
        <v>2118</v>
      </c>
      <c r="B37" s="189">
        <v>0.70402611534276383</v>
      </c>
      <c r="C37" s="189">
        <v>0.16104461371055495</v>
      </c>
      <c r="D37" s="189">
        <v>2.3939064200217627E-2</v>
      </c>
      <c r="E37" s="189">
        <v>0.11099020674646355</v>
      </c>
      <c r="F37" s="188">
        <v>1</v>
      </c>
      <c r="G37" s="190">
        <v>919</v>
      </c>
      <c r="H37" s="189">
        <v>0.17851592851592851</v>
      </c>
      <c r="M37" s="189">
        <v>0.67400000000000004</v>
      </c>
      <c r="N37" s="189">
        <v>0.73299999999999998</v>
      </c>
      <c r="O37" s="189">
        <v>0.13900000000000001</v>
      </c>
      <c r="P37" s="189">
        <v>0.186</v>
      </c>
      <c r="Q37" s="189">
        <v>1.6E-2</v>
      </c>
      <c r="R37" s="189">
        <v>3.5999999999999997E-2</v>
      </c>
      <c r="S37" s="189">
        <v>9.1999999999999998E-2</v>
      </c>
      <c r="T37" s="189">
        <v>0.13300000000000001</v>
      </c>
      <c r="W37" s="189"/>
      <c r="X37" s="189"/>
      <c r="Y37" s="189"/>
      <c r="Z37" s="189"/>
      <c r="AA37" s="189"/>
      <c r="AB37" s="189"/>
      <c r="AC37" s="12"/>
    </row>
    <row r="38" spans="1:29" x14ac:dyDescent="0.25">
      <c r="A38" s="94" t="s">
        <v>2161</v>
      </c>
      <c r="B38" s="189">
        <v>0.55236139630390146</v>
      </c>
      <c r="C38" s="189">
        <v>0.29363449691991789</v>
      </c>
      <c r="D38" s="189">
        <v>3.2854209445585217E-2</v>
      </c>
      <c r="E38" s="189">
        <v>0.12114989733059549</v>
      </c>
      <c r="F38" s="188">
        <v>1</v>
      </c>
      <c r="G38" s="190">
        <v>487</v>
      </c>
      <c r="H38" s="189">
        <v>0.15030864197530863</v>
      </c>
      <c r="M38" s="189">
        <v>0.50800000000000001</v>
      </c>
      <c r="N38" s="189">
        <v>0.59599999999999997</v>
      </c>
      <c r="O38" s="189">
        <v>0.255</v>
      </c>
      <c r="P38" s="189">
        <v>0.33600000000000002</v>
      </c>
      <c r="Q38" s="189">
        <v>0.02</v>
      </c>
      <c r="R38" s="189">
        <v>5.2999999999999999E-2</v>
      </c>
      <c r="S38" s="189">
        <v>9.5000000000000001E-2</v>
      </c>
      <c r="T38" s="189">
        <v>0.153</v>
      </c>
      <c r="W38" s="189"/>
      <c r="X38" s="189"/>
      <c r="Y38" s="189"/>
      <c r="Z38" s="189"/>
      <c r="AA38" s="189"/>
      <c r="AB38" s="189"/>
      <c r="AC38" s="12"/>
    </row>
    <row r="39" spans="1:29" x14ac:dyDescent="0.25">
      <c r="A39" s="94" t="s">
        <v>2204</v>
      </c>
      <c r="B39" s="189">
        <v>0.52275522755227555</v>
      </c>
      <c r="C39" s="189">
        <v>0.34563345633456333</v>
      </c>
      <c r="D39" s="189">
        <v>3.1980319803198029E-2</v>
      </c>
      <c r="E39" s="189">
        <v>9.9630996309963096E-2</v>
      </c>
      <c r="F39" s="188">
        <v>1</v>
      </c>
      <c r="G39" s="190">
        <v>813</v>
      </c>
      <c r="H39" s="189">
        <v>0.17601212383632822</v>
      </c>
      <c r="M39" s="189">
        <v>0.48799999999999999</v>
      </c>
      <c r="N39" s="189">
        <v>0.55700000000000005</v>
      </c>
      <c r="O39" s="189">
        <v>0.314</v>
      </c>
      <c r="P39" s="189">
        <v>0.379</v>
      </c>
      <c r="Q39" s="189">
        <v>2.1999999999999999E-2</v>
      </c>
      <c r="R39" s="189">
        <v>4.5999999999999999E-2</v>
      </c>
      <c r="S39" s="189">
        <v>8.1000000000000003E-2</v>
      </c>
      <c r="T39" s="189">
        <v>0.122</v>
      </c>
      <c r="W39" s="189"/>
      <c r="X39" s="189"/>
      <c r="Y39" s="189"/>
      <c r="Z39" s="189"/>
      <c r="AA39" s="189"/>
      <c r="AB39" s="189"/>
      <c r="AC39" s="12"/>
    </row>
    <row r="40" spans="1:29" x14ac:dyDescent="0.25">
      <c r="A40" s="94" t="s">
        <v>2247</v>
      </c>
      <c r="B40" s="189">
        <v>0.71499074645280691</v>
      </c>
      <c r="C40" s="189">
        <v>0.18507094386181369</v>
      </c>
      <c r="D40" s="189">
        <v>4.1949413942011106E-2</v>
      </c>
      <c r="E40" s="189">
        <v>5.7988895743368289E-2</v>
      </c>
      <c r="F40" s="188">
        <v>1</v>
      </c>
      <c r="G40" s="190">
        <v>1621</v>
      </c>
      <c r="H40" s="189">
        <v>0.1808142777467931</v>
      </c>
      <c r="M40" s="189">
        <v>0.69299999999999995</v>
      </c>
      <c r="N40" s="189">
        <v>0.73599999999999999</v>
      </c>
      <c r="O40" s="189">
        <v>0.16700000000000001</v>
      </c>
      <c r="P40" s="189">
        <v>0.20499999999999999</v>
      </c>
      <c r="Q40" s="189">
        <v>3.3000000000000002E-2</v>
      </c>
      <c r="R40" s="189">
        <v>5.2999999999999999E-2</v>
      </c>
      <c r="S40" s="189">
        <v>4.8000000000000001E-2</v>
      </c>
      <c r="T40" s="189">
        <v>7.0000000000000007E-2</v>
      </c>
      <c r="W40" s="189"/>
      <c r="X40" s="189"/>
      <c r="Y40" s="189"/>
      <c r="Z40" s="189"/>
      <c r="AA40" s="189"/>
      <c r="AB40" s="189"/>
      <c r="AC40" s="12"/>
    </row>
    <row r="41" spans="1:29" x14ac:dyDescent="0.25">
      <c r="A41" s="94" t="s">
        <v>2290</v>
      </c>
      <c r="B41" s="189">
        <v>0.6470588235294118</v>
      </c>
      <c r="C41" s="189">
        <v>0.17420814479638008</v>
      </c>
      <c r="D41" s="189">
        <v>5.9954751131221722E-2</v>
      </c>
      <c r="E41" s="189">
        <v>0.11877828054298642</v>
      </c>
      <c r="F41" s="188">
        <v>1</v>
      </c>
      <c r="G41" s="190">
        <v>884</v>
      </c>
      <c r="H41" s="189">
        <v>0.21661357510414114</v>
      </c>
      <c r="M41" s="189">
        <v>0.61499999999999999</v>
      </c>
      <c r="N41" s="189">
        <v>0.67800000000000005</v>
      </c>
      <c r="O41" s="189">
        <v>0.151</v>
      </c>
      <c r="P41" s="189">
        <v>0.20100000000000001</v>
      </c>
      <c r="Q41" s="189">
        <v>4.5999999999999999E-2</v>
      </c>
      <c r="R41" s="189">
        <v>7.8E-2</v>
      </c>
      <c r="S41" s="189">
        <v>9.9000000000000005E-2</v>
      </c>
      <c r="T41" s="189">
        <v>0.14199999999999999</v>
      </c>
      <c r="W41" s="189"/>
      <c r="X41" s="189"/>
      <c r="Y41" s="189"/>
      <c r="Z41" s="189"/>
      <c r="AA41" s="189"/>
      <c r="AB41" s="189"/>
      <c r="AC41" s="12"/>
    </row>
    <row r="42" spans="1:29" x14ac:dyDescent="0.25">
      <c r="A42" s="94" t="s">
        <v>1523</v>
      </c>
      <c r="B42" s="189">
        <v>0.68269230769230771</v>
      </c>
      <c r="C42" s="189">
        <v>0.10576923076923077</v>
      </c>
      <c r="D42" s="189">
        <v>6.7307692307692304E-2</v>
      </c>
      <c r="E42" s="189">
        <v>0.14423076923076922</v>
      </c>
      <c r="F42" s="188">
        <v>1</v>
      </c>
      <c r="G42" s="190">
        <v>104</v>
      </c>
      <c r="H42" s="189">
        <v>7.0700203942895987E-2</v>
      </c>
      <c r="M42" s="189">
        <v>0.58799999999999997</v>
      </c>
      <c r="N42" s="189">
        <v>0.76400000000000001</v>
      </c>
      <c r="O42" s="189">
        <v>0.06</v>
      </c>
      <c r="P42" s="189">
        <v>0.18</v>
      </c>
      <c r="Q42" s="189">
        <v>3.3000000000000002E-2</v>
      </c>
      <c r="R42" s="189">
        <v>0.13200000000000001</v>
      </c>
      <c r="S42" s="189">
        <v>8.8999999999999996E-2</v>
      </c>
      <c r="T42" s="189">
        <v>0.224</v>
      </c>
      <c r="W42" s="189"/>
      <c r="X42" s="189"/>
      <c r="Y42" s="189"/>
      <c r="Z42" s="189"/>
      <c r="AA42" s="189"/>
      <c r="AB42" s="189"/>
      <c r="AC42" s="12"/>
    </row>
    <row r="43" spans="1:29" x14ac:dyDescent="0.25">
      <c r="A43" s="94" t="s">
        <v>1566</v>
      </c>
      <c r="B43" s="189">
        <v>0.45238095238095238</v>
      </c>
      <c r="C43" s="189">
        <v>0.14285714285714285</v>
      </c>
      <c r="D43" s="189">
        <v>7.9365079365079361E-2</v>
      </c>
      <c r="E43" s="189">
        <v>0.32539682539682541</v>
      </c>
      <c r="F43" s="188">
        <v>1</v>
      </c>
      <c r="G43" s="190">
        <v>126</v>
      </c>
      <c r="H43" s="189">
        <v>4.4444444444444446E-2</v>
      </c>
      <c r="M43" s="189">
        <v>0.36799999999999999</v>
      </c>
      <c r="N43" s="189">
        <v>0.53900000000000003</v>
      </c>
      <c r="O43" s="189">
        <v>9.1999999999999998E-2</v>
      </c>
      <c r="P43" s="189">
        <v>0.215</v>
      </c>
      <c r="Q43" s="189">
        <v>4.3999999999999997E-2</v>
      </c>
      <c r="R43" s="189">
        <v>0.14000000000000001</v>
      </c>
      <c r="S43" s="189">
        <v>0.25</v>
      </c>
      <c r="T43" s="189">
        <v>0.41099999999999998</v>
      </c>
      <c r="W43" s="189"/>
      <c r="X43" s="189"/>
      <c r="Y43" s="189"/>
      <c r="Z43" s="189"/>
      <c r="AA43" s="189"/>
      <c r="AB43" s="189"/>
      <c r="AC43" s="12"/>
    </row>
    <row r="44" spans="1:29" x14ac:dyDescent="0.25">
      <c r="A44" s="94" t="s">
        <v>1609</v>
      </c>
      <c r="B44" s="189">
        <v>0.58411214953271029</v>
      </c>
      <c r="C44" s="189">
        <v>0.16355140186915887</v>
      </c>
      <c r="D44" s="189">
        <v>9.3457943925233638E-3</v>
      </c>
      <c r="E44" s="189">
        <v>0.24299065420560748</v>
      </c>
      <c r="F44" s="188">
        <v>1</v>
      </c>
      <c r="G44" s="190">
        <v>214</v>
      </c>
      <c r="H44" s="189">
        <v>4.8526077097505671E-2</v>
      </c>
      <c r="M44" s="189">
        <v>0.51700000000000002</v>
      </c>
      <c r="N44" s="189">
        <v>0.64800000000000002</v>
      </c>
      <c r="O44" s="189">
        <v>0.12</v>
      </c>
      <c r="P44" s="189">
        <v>0.219</v>
      </c>
      <c r="Q44" s="189">
        <v>3.0000000000000001E-3</v>
      </c>
      <c r="R44" s="189">
        <v>3.3000000000000002E-2</v>
      </c>
      <c r="S44" s="189">
        <v>0.19</v>
      </c>
      <c r="T44" s="189">
        <v>0.30499999999999999</v>
      </c>
      <c r="W44" s="189"/>
      <c r="X44" s="189"/>
      <c r="Y44" s="189"/>
      <c r="Z44" s="189"/>
      <c r="AA44" s="189"/>
      <c r="AB44" s="189"/>
      <c r="AC44" s="12"/>
    </row>
    <row r="45" spans="1:29" x14ac:dyDescent="0.25">
      <c r="A45" s="94" t="s">
        <v>1694</v>
      </c>
      <c r="B45" s="189">
        <v>0.6470588235294118</v>
      </c>
      <c r="C45" s="189">
        <v>7.5630252100840331E-2</v>
      </c>
      <c r="D45" s="189">
        <v>4.2016806722689079E-2</v>
      </c>
      <c r="E45" s="189">
        <v>0.23529411764705882</v>
      </c>
      <c r="F45" s="188">
        <v>1</v>
      </c>
      <c r="G45" s="190">
        <v>119</v>
      </c>
      <c r="H45" s="189">
        <v>6.2829989440337908E-2</v>
      </c>
      <c r="M45" s="189">
        <v>0.55800000000000005</v>
      </c>
      <c r="N45" s="189">
        <v>0.72699999999999998</v>
      </c>
      <c r="O45" s="189">
        <v>0.04</v>
      </c>
      <c r="P45" s="189">
        <v>0.13800000000000001</v>
      </c>
      <c r="Q45" s="189">
        <v>1.7999999999999999E-2</v>
      </c>
      <c r="R45" s="189">
        <v>9.5000000000000001E-2</v>
      </c>
      <c r="S45" s="189">
        <v>0.16800000000000001</v>
      </c>
      <c r="T45" s="189">
        <v>0.31900000000000001</v>
      </c>
      <c r="W45" s="189"/>
      <c r="X45" s="189"/>
      <c r="Y45" s="189"/>
      <c r="Z45" s="189"/>
      <c r="AA45" s="189"/>
      <c r="AB45" s="189"/>
      <c r="AC45" s="12"/>
    </row>
    <row r="46" spans="1:29" x14ac:dyDescent="0.25">
      <c r="A46" s="94" t="s">
        <v>1736</v>
      </c>
      <c r="B46" s="189">
        <v>0.6166666666666667</v>
      </c>
      <c r="C46" s="189">
        <v>9.166666666666666E-2</v>
      </c>
      <c r="D46" s="189">
        <v>0.15</v>
      </c>
      <c r="E46" s="189">
        <v>0.14166666666666666</v>
      </c>
      <c r="F46" s="188">
        <v>1</v>
      </c>
      <c r="G46" s="190">
        <v>120</v>
      </c>
      <c r="H46" s="189">
        <v>7.202881152460984E-2</v>
      </c>
      <c r="M46" s="189">
        <v>0.52700000000000002</v>
      </c>
      <c r="N46" s="189">
        <v>0.69899999999999995</v>
      </c>
      <c r="O46" s="189">
        <v>5.1999999999999998E-2</v>
      </c>
      <c r="P46" s="189">
        <v>0.157</v>
      </c>
      <c r="Q46" s="189">
        <v>9.7000000000000003E-2</v>
      </c>
      <c r="R46" s="189">
        <v>0.22500000000000001</v>
      </c>
      <c r="S46" s="189">
        <v>0.09</v>
      </c>
      <c r="T46" s="189">
        <v>0.215</v>
      </c>
      <c r="W46" s="189"/>
      <c r="X46" s="189"/>
      <c r="Y46" s="189"/>
      <c r="Z46" s="189"/>
      <c r="AA46" s="189"/>
      <c r="AB46" s="189"/>
      <c r="AC46" s="12"/>
    </row>
    <row r="47" spans="1:29" x14ac:dyDescent="0.25">
      <c r="A47" s="94" t="s">
        <v>1778</v>
      </c>
      <c r="B47" s="189">
        <v>0.6029411764705882</v>
      </c>
      <c r="C47" s="189">
        <v>5.8823529411764705E-2</v>
      </c>
      <c r="D47" s="189">
        <v>3.4313725490196081E-2</v>
      </c>
      <c r="E47" s="189">
        <v>0.30392156862745096</v>
      </c>
      <c r="F47" s="188">
        <v>1</v>
      </c>
      <c r="G47" s="190">
        <v>204</v>
      </c>
      <c r="H47" s="189">
        <v>8.2691528171868672E-2</v>
      </c>
      <c r="M47" s="189">
        <v>0.53400000000000003</v>
      </c>
      <c r="N47" s="189">
        <v>0.66800000000000004</v>
      </c>
      <c r="O47" s="189">
        <v>3.4000000000000002E-2</v>
      </c>
      <c r="P47" s="189">
        <v>0.1</v>
      </c>
      <c r="Q47" s="189">
        <v>1.7000000000000001E-2</v>
      </c>
      <c r="R47" s="189">
        <v>6.9000000000000006E-2</v>
      </c>
      <c r="S47" s="189">
        <v>0.245</v>
      </c>
      <c r="T47" s="189">
        <v>0.37</v>
      </c>
      <c r="W47" s="189"/>
      <c r="X47" s="189"/>
      <c r="Y47" s="189"/>
      <c r="Z47" s="189"/>
      <c r="AA47" s="189"/>
      <c r="AB47" s="189"/>
      <c r="AC47" s="12"/>
    </row>
    <row r="48" spans="1:29" x14ac:dyDescent="0.25">
      <c r="A48" s="94" t="s">
        <v>1821</v>
      </c>
      <c r="B48" s="189">
        <v>0.60952380952380958</v>
      </c>
      <c r="C48" s="189">
        <v>9.5238095238095247E-3</v>
      </c>
      <c r="D48" s="189">
        <v>4.2857142857142858E-2</v>
      </c>
      <c r="E48" s="189">
        <v>0.33809523809523812</v>
      </c>
      <c r="F48" s="188">
        <v>1</v>
      </c>
      <c r="G48" s="190">
        <v>210</v>
      </c>
      <c r="H48" s="189">
        <v>9.5934216537231609E-2</v>
      </c>
      <c r="M48" s="189">
        <v>0.54200000000000004</v>
      </c>
      <c r="N48" s="189">
        <v>0.67300000000000004</v>
      </c>
      <c r="O48" s="189">
        <v>3.0000000000000001E-3</v>
      </c>
      <c r="P48" s="189">
        <v>3.4000000000000002E-2</v>
      </c>
      <c r="Q48" s="189">
        <v>2.3E-2</v>
      </c>
      <c r="R48" s="189">
        <v>7.9000000000000001E-2</v>
      </c>
      <c r="S48" s="189">
        <v>0.27800000000000002</v>
      </c>
      <c r="T48" s="189">
        <v>0.40400000000000003</v>
      </c>
      <c r="W48" s="189"/>
      <c r="X48" s="189"/>
      <c r="Y48" s="189"/>
      <c r="Z48" s="189"/>
      <c r="AA48" s="189"/>
      <c r="AB48" s="189"/>
      <c r="AC48" s="12"/>
    </row>
    <row r="49" spans="1:29" x14ac:dyDescent="0.25">
      <c r="A49" s="94" t="s">
        <v>1864</v>
      </c>
      <c r="B49" s="189">
        <v>0.73664122137404575</v>
      </c>
      <c r="C49" s="189">
        <v>7.6335877862595417E-3</v>
      </c>
      <c r="D49" s="189">
        <v>5.7251908396946563E-2</v>
      </c>
      <c r="E49" s="189">
        <v>0.19847328244274809</v>
      </c>
      <c r="F49" s="188">
        <v>1</v>
      </c>
      <c r="G49" s="190">
        <v>262</v>
      </c>
      <c r="H49" s="189">
        <v>9.8718914845516204E-2</v>
      </c>
      <c r="M49" s="189">
        <v>0.68</v>
      </c>
      <c r="N49" s="189">
        <v>0.78600000000000003</v>
      </c>
      <c r="O49" s="189">
        <v>2E-3</v>
      </c>
      <c r="P49" s="189">
        <v>2.7E-2</v>
      </c>
      <c r="Q49" s="189">
        <v>3.5000000000000003E-2</v>
      </c>
      <c r="R49" s="189">
        <v>9.1999999999999998E-2</v>
      </c>
      <c r="S49" s="189">
        <v>0.155</v>
      </c>
      <c r="T49" s="189">
        <v>0.251</v>
      </c>
      <c r="W49" s="189"/>
      <c r="X49" s="189"/>
      <c r="Y49" s="189"/>
      <c r="Z49" s="189"/>
      <c r="AA49" s="189"/>
      <c r="AB49" s="189"/>
      <c r="AC49" s="12"/>
    </row>
    <row r="50" spans="1:29" x14ac:dyDescent="0.25">
      <c r="A50" s="94" t="s">
        <v>1907</v>
      </c>
      <c r="B50" s="189">
        <v>0.4140625</v>
      </c>
      <c r="C50" s="189">
        <v>8.59375E-2</v>
      </c>
      <c r="D50" s="189">
        <v>7.8125E-2</v>
      </c>
      <c r="E50" s="189">
        <v>0.421875</v>
      </c>
      <c r="F50" s="188">
        <v>1</v>
      </c>
      <c r="G50" s="190">
        <v>128</v>
      </c>
      <c r="H50" s="189">
        <v>5.2480524805248049E-2</v>
      </c>
      <c r="M50" s="189">
        <v>0.33200000000000002</v>
      </c>
      <c r="N50" s="189">
        <v>0.501</v>
      </c>
      <c r="O50" s="189">
        <v>4.9000000000000002E-2</v>
      </c>
      <c r="P50" s="189">
        <v>0.14699999999999999</v>
      </c>
      <c r="Q50" s="189">
        <v>4.2999999999999997E-2</v>
      </c>
      <c r="R50" s="189">
        <v>0.13800000000000001</v>
      </c>
      <c r="S50" s="189">
        <v>0.34</v>
      </c>
      <c r="T50" s="189">
        <v>0.50800000000000001</v>
      </c>
      <c r="W50" s="189"/>
      <c r="X50" s="189"/>
      <c r="Y50" s="189"/>
      <c r="Z50" s="189"/>
      <c r="AA50" s="189"/>
      <c r="AB50" s="189"/>
      <c r="AC50" s="12"/>
    </row>
    <row r="51" spans="1:29" x14ac:dyDescent="0.25">
      <c r="A51" s="94" t="s">
        <v>1993</v>
      </c>
      <c r="B51" s="189">
        <v>0.54629629629629628</v>
      </c>
      <c r="C51" s="189">
        <v>0.19444444444444445</v>
      </c>
      <c r="D51" s="189">
        <v>4.6296296296296294E-2</v>
      </c>
      <c r="E51" s="189">
        <v>0.21296296296296297</v>
      </c>
      <c r="F51" s="188">
        <v>1</v>
      </c>
      <c r="G51" s="190">
        <v>108</v>
      </c>
      <c r="H51" s="189">
        <v>5.1160587399336807E-2</v>
      </c>
      <c r="M51" s="189">
        <v>0.45200000000000001</v>
      </c>
      <c r="N51" s="189">
        <v>0.63700000000000001</v>
      </c>
      <c r="O51" s="189">
        <v>0.13100000000000001</v>
      </c>
      <c r="P51" s="189">
        <v>0.27900000000000003</v>
      </c>
      <c r="Q51" s="189">
        <v>0.02</v>
      </c>
      <c r="R51" s="189">
        <v>0.104</v>
      </c>
      <c r="S51" s="189">
        <v>0.14599999999999999</v>
      </c>
      <c r="T51" s="189">
        <v>0.29899999999999999</v>
      </c>
      <c r="W51" s="189"/>
      <c r="X51" s="189"/>
      <c r="Y51" s="189"/>
      <c r="Z51" s="189"/>
      <c r="AA51" s="189"/>
      <c r="AB51" s="189"/>
      <c r="AC51" s="12"/>
    </row>
    <row r="52" spans="1:29" x14ac:dyDescent="0.25">
      <c r="A52" s="94" t="s">
        <v>2036</v>
      </c>
      <c r="B52" s="189">
        <v>0.625</v>
      </c>
      <c r="C52" s="189">
        <v>9.6153846153846159E-3</v>
      </c>
      <c r="D52" s="189">
        <v>2.8846153846153848E-2</v>
      </c>
      <c r="E52" s="189">
        <v>0.33653846153846156</v>
      </c>
      <c r="F52" s="188">
        <v>1</v>
      </c>
      <c r="G52" s="190">
        <v>104</v>
      </c>
      <c r="H52" s="189">
        <v>8.3601286173633438E-2</v>
      </c>
      <c r="M52" s="189">
        <v>0.52900000000000003</v>
      </c>
      <c r="N52" s="189">
        <v>0.71199999999999997</v>
      </c>
      <c r="O52" s="189">
        <v>2E-3</v>
      </c>
      <c r="P52" s="189">
        <v>5.1999999999999998E-2</v>
      </c>
      <c r="Q52" s="189">
        <v>0.01</v>
      </c>
      <c r="R52" s="189">
        <v>8.1000000000000003E-2</v>
      </c>
      <c r="S52" s="189">
        <v>0.253</v>
      </c>
      <c r="T52" s="189">
        <v>0.432</v>
      </c>
      <c r="W52" s="189"/>
      <c r="X52" s="189"/>
      <c r="Y52" s="189"/>
      <c r="Z52" s="189"/>
      <c r="AA52" s="189"/>
      <c r="AB52" s="189"/>
      <c r="AC52" s="12"/>
    </row>
    <row r="53" spans="1:29" x14ac:dyDescent="0.25">
      <c r="A53" s="94" t="s">
        <v>2119</v>
      </c>
      <c r="B53" s="189">
        <v>0.64615384615384619</v>
      </c>
      <c r="C53" s="189">
        <v>6.9230769230769235E-2</v>
      </c>
      <c r="D53" s="189">
        <v>4.230769230769231E-2</v>
      </c>
      <c r="E53" s="189">
        <v>0.24230769230769231</v>
      </c>
      <c r="F53" s="188">
        <v>1</v>
      </c>
      <c r="G53" s="190">
        <v>260</v>
      </c>
      <c r="H53" s="189">
        <v>6.2067319169252802E-2</v>
      </c>
      <c r="M53" s="189">
        <v>0.58599999999999997</v>
      </c>
      <c r="N53" s="189">
        <v>0.70199999999999996</v>
      </c>
      <c r="O53" s="189">
        <v>4.3999999999999997E-2</v>
      </c>
      <c r="P53" s="189">
        <v>0.107</v>
      </c>
      <c r="Q53" s="189">
        <v>2.4E-2</v>
      </c>
      <c r="R53" s="189">
        <v>7.3999999999999996E-2</v>
      </c>
      <c r="S53" s="189">
        <v>0.19400000000000001</v>
      </c>
      <c r="T53" s="189">
        <v>0.29799999999999999</v>
      </c>
      <c r="W53" s="189"/>
      <c r="X53" s="189"/>
      <c r="Y53" s="189"/>
      <c r="Z53" s="189"/>
      <c r="AA53" s="189"/>
      <c r="AB53" s="189"/>
      <c r="AC53" s="12"/>
    </row>
    <row r="54" spans="1:29" x14ac:dyDescent="0.25">
      <c r="A54" s="94" t="s">
        <v>2248</v>
      </c>
      <c r="B54" s="189">
        <v>0.67592592592592593</v>
      </c>
      <c r="C54" s="189">
        <v>9.2592592592592587E-2</v>
      </c>
      <c r="D54" s="189">
        <v>9.2592592592592587E-2</v>
      </c>
      <c r="E54" s="189">
        <v>0.1388888888888889</v>
      </c>
      <c r="F54" s="188">
        <v>1</v>
      </c>
      <c r="G54" s="190">
        <v>216</v>
      </c>
      <c r="H54" s="189">
        <v>6.0368921185019561E-2</v>
      </c>
      <c r="M54" s="189">
        <v>0.61099999999999999</v>
      </c>
      <c r="N54" s="189">
        <v>0.73499999999999999</v>
      </c>
      <c r="O54" s="189">
        <v>6.0999999999999999E-2</v>
      </c>
      <c r="P54" s="189">
        <v>0.13900000000000001</v>
      </c>
      <c r="Q54" s="189">
        <v>6.0999999999999999E-2</v>
      </c>
      <c r="R54" s="189">
        <v>0.13900000000000001</v>
      </c>
      <c r="S54" s="189">
        <v>9.9000000000000005E-2</v>
      </c>
      <c r="T54" s="189">
        <v>0.191</v>
      </c>
      <c r="W54" s="189"/>
      <c r="X54" s="189"/>
      <c r="Y54" s="189"/>
      <c r="Z54" s="189"/>
      <c r="AA54" s="189"/>
      <c r="AB54" s="189"/>
      <c r="AC54" s="12"/>
    </row>
    <row r="55" spans="1:29" x14ac:dyDescent="0.25">
      <c r="A55" s="94" t="s">
        <v>2291</v>
      </c>
      <c r="B55" s="189">
        <v>0.60447761194029848</v>
      </c>
      <c r="C55" s="189">
        <v>6.7164179104477612E-2</v>
      </c>
      <c r="D55" s="189">
        <v>9.7014925373134331E-2</v>
      </c>
      <c r="E55" s="189">
        <v>0.23134328358208955</v>
      </c>
      <c r="F55" s="188">
        <v>1</v>
      </c>
      <c r="G55" s="190">
        <v>134</v>
      </c>
      <c r="H55" s="189">
        <v>8.0771549125979503E-2</v>
      </c>
      <c r="M55" s="189">
        <v>0.52</v>
      </c>
      <c r="N55" s="189">
        <v>0.68300000000000005</v>
      </c>
      <c r="O55" s="189">
        <v>3.5999999999999997E-2</v>
      </c>
      <c r="P55" s="189">
        <v>0.123</v>
      </c>
      <c r="Q55" s="189">
        <v>5.8000000000000003E-2</v>
      </c>
      <c r="R55" s="189">
        <v>0.159</v>
      </c>
      <c r="S55" s="189">
        <v>0.16800000000000001</v>
      </c>
      <c r="T55" s="189">
        <v>0.31</v>
      </c>
      <c r="W55" s="189"/>
      <c r="X55" s="189"/>
      <c r="Y55" s="189"/>
      <c r="Z55" s="189"/>
      <c r="AA55" s="189"/>
      <c r="AB55" s="189"/>
      <c r="AC55" s="12"/>
    </row>
    <row r="56" spans="1:29" x14ac:dyDescent="0.25">
      <c r="A56" s="94" t="s">
        <v>1524</v>
      </c>
      <c r="B56" s="189">
        <v>0.45290128108515448</v>
      </c>
      <c r="C56" s="189">
        <v>0.11077618688771665</v>
      </c>
      <c r="D56" s="189">
        <v>5.8025621703089676E-2</v>
      </c>
      <c r="E56" s="189">
        <v>0.37829691032403917</v>
      </c>
      <c r="F56" s="188">
        <v>1</v>
      </c>
      <c r="G56" s="190">
        <v>1327</v>
      </c>
      <c r="H56" s="189">
        <v>0.56855184233076261</v>
      </c>
      <c r="M56" s="189">
        <v>0.42599999999999999</v>
      </c>
      <c r="N56" s="189">
        <v>0.48</v>
      </c>
      <c r="O56" s="189">
        <v>9.5000000000000001E-2</v>
      </c>
      <c r="P56" s="189">
        <v>0.129</v>
      </c>
      <c r="Q56" s="189">
        <v>4.7E-2</v>
      </c>
      <c r="R56" s="189">
        <v>7.1999999999999995E-2</v>
      </c>
      <c r="S56" s="189">
        <v>0.35299999999999998</v>
      </c>
      <c r="T56" s="189">
        <v>0.40500000000000003</v>
      </c>
      <c r="W56" s="189"/>
      <c r="X56" s="189"/>
      <c r="Y56" s="189"/>
      <c r="Z56" s="189"/>
      <c r="AA56" s="189"/>
      <c r="AB56" s="189"/>
      <c r="AC56" s="12"/>
    </row>
    <row r="57" spans="1:29" x14ac:dyDescent="0.25">
      <c r="A57" s="94" t="s">
        <v>1567</v>
      </c>
      <c r="B57" s="189">
        <v>0.41015145313139584</v>
      </c>
      <c r="C57" s="189">
        <v>0.13630781825624233</v>
      </c>
      <c r="D57" s="189">
        <v>5.9762586983217354E-2</v>
      </c>
      <c r="E57" s="189">
        <v>0.39377814162914448</v>
      </c>
      <c r="F57" s="188">
        <v>1</v>
      </c>
      <c r="G57" s="190">
        <v>2443</v>
      </c>
      <c r="H57" s="189">
        <v>0.65866810461040715</v>
      </c>
      <c r="M57" s="189">
        <v>0.39100000000000001</v>
      </c>
      <c r="N57" s="189">
        <v>0.43</v>
      </c>
      <c r="O57" s="189">
        <v>0.123</v>
      </c>
      <c r="P57" s="189">
        <v>0.15</v>
      </c>
      <c r="Q57" s="189">
        <v>5.0999999999999997E-2</v>
      </c>
      <c r="R57" s="189">
        <v>7.0000000000000007E-2</v>
      </c>
      <c r="S57" s="189">
        <v>0.375</v>
      </c>
      <c r="T57" s="189">
        <v>0.41299999999999998</v>
      </c>
      <c r="W57" s="189"/>
      <c r="X57" s="189"/>
      <c r="Y57" s="189"/>
      <c r="Z57" s="189"/>
      <c r="AA57" s="189"/>
      <c r="AB57" s="189"/>
      <c r="AC57" s="12"/>
    </row>
    <row r="58" spans="1:29" x14ac:dyDescent="0.25">
      <c r="A58" s="94" t="s">
        <v>1610</v>
      </c>
      <c r="B58" s="189">
        <v>0.58998384491114697</v>
      </c>
      <c r="C58" s="189">
        <v>0.18416801292407109</v>
      </c>
      <c r="D58" s="189">
        <v>1.7447495961227785E-2</v>
      </c>
      <c r="E58" s="189">
        <v>0.20840064620355411</v>
      </c>
      <c r="F58" s="188">
        <v>1</v>
      </c>
      <c r="G58" s="190">
        <v>3095</v>
      </c>
      <c r="H58" s="189">
        <v>0.5508097526250223</v>
      </c>
      <c r="M58" s="189">
        <v>0.57299999999999995</v>
      </c>
      <c r="N58" s="189">
        <v>0.60699999999999998</v>
      </c>
      <c r="O58" s="189">
        <v>0.17100000000000001</v>
      </c>
      <c r="P58" s="189">
        <v>0.19800000000000001</v>
      </c>
      <c r="Q58" s="189">
        <v>1.2999999999999999E-2</v>
      </c>
      <c r="R58" s="189">
        <v>2.3E-2</v>
      </c>
      <c r="S58" s="189">
        <v>0.19400000000000001</v>
      </c>
      <c r="T58" s="189">
        <v>0.223</v>
      </c>
      <c r="W58" s="189"/>
      <c r="X58" s="189"/>
      <c r="Y58" s="189"/>
      <c r="Z58" s="189"/>
      <c r="AA58" s="189"/>
      <c r="AB58" s="189"/>
      <c r="AC58" s="12"/>
    </row>
    <row r="59" spans="1:29" x14ac:dyDescent="0.25">
      <c r="A59" s="94" t="s">
        <v>1653</v>
      </c>
      <c r="B59" s="189">
        <v>0.56019070321811681</v>
      </c>
      <c r="C59" s="189">
        <v>0.19904648390941598</v>
      </c>
      <c r="D59" s="189">
        <v>8.5816448152562577E-2</v>
      </c>
      <c r="E59" s="189">
        <v>0.15494636471990464</v>
      </c>
      <c r="F59" s="188">
        <v>1</v>
      </c>
      <c r="G59" s="190">
        <v>839</v>
      </c>
      <c r="H59" s="189">
        <v>0.65752351097178685</v>
      </c>
      <c r="M59" s="189">
        <v>0.52600000000000002</v>
      </c>
      <c r="N59" s="189">
        <v>0.59299999999999997</v>
      </c>
      <c r="O59" s="189">
        <v>0.17299999999999999</v>
      </c>
      <c r="P59" s="189">
        <v>0.22700000000000001</v>
      </c>
      <c r="Q59" s="189">
        <v>6.9000000000000006E-2</v>
      </c>
      <c r="R59" s="189">
        <v>0.107</v>
      </c>
      <c r="S59" s="189">
        <v>0.13200000000000001</v>
      </c>
      <c r="T59" s="189">
        <v>0.18099999999999999</v>
      </c>
      <c r="W59" s="189"/>
      <c r="X59" s="189"/>
      <c r="Y59" s="189"/>
      <c r="Z59" s="189"/>
      <c r="AA59" s="189"/>
      <c r="AB59" s="189"/>
      <c r="AC59" s="12"/>
    </row>
    <row r="60" spans="1:29" x14ac:dyDescent="0.25">
      <c r="A60" s="94" t="s">
        <v>1695</v>
      </c>
      <c r="B60" s="189">
        <v>0.72300469483568075</v>
      </c>
      <c r="C60" s="189">
        <v>0.107981220657277</v>
      </c>
      <c r="D60" s="189">
        <v>4.4600938967136149E-2</v>
      </c>
      <c r="E60" s="189">
        <v>0.12441314553990611</v>
      </c>
      <c r="F60" s="188">
        <v>1</v>
      </c>
      <c r="G60" s="190">
        <v>852</v>
      </c>
      <c r="H60" s="189">
        <v>0.5714285714285714</v>
      </c>
      <c r="M60" s="189">
        <v>0.69199999999999995</v>
      </c>
      <c r="N60" s="189">
        <v>0.752</v>
      </c>
      <c r="O60" s="189">
        <v>8.8999999999999996E-2</v>
      </c>
      <c r="P60" s="189">
        <v>0.13100000000000001</v>
      </c>
      <c r="Q60" s="189">
        <v>3.3000000000000002E-2</v>
      </c>
      <c r="R60" s="189">
        <v>6.0999999999999999E-2</v>
      </c>
      <c r="S60" s="189">
        <v>0.104</v>
      </c>
      <c r="T60" s="189">
        <v>0.14799999999999999</v>
      </c>
      <c r="W60" s="189"/>
      <c r="X60" s="189"/>
      <c r="Y60" s="189"/>
      <c r="Z60" s="189"/>
      <c r="AA60" s="189"/>
      <c r="AB60" s="189"/>
      <c r="AC60" s="12"/>
    </row>
    <row r="61" spans="1:29" x14ac:dyDescent="0.25">
      <c r="A61" s="94" t="s">
        <v>1737</v>
      </c>
      <c r="B61" s="189">
        <v>0.47058823529411764</v>
      </c>
      <c r="C61" s="189">
        <v>0.19377162629757785</v>
      </c>
      <c r="D61" s="189">
        <v>3.4602076124567477E-2</v>
      </c>
      <c r="E61" s="189">
        <v>0.30103806228373703</v>
      </c>
      <c r="F61" s="188">
        <v>1</v>
      </c>
      <c r="G61" s="190">
        <v>867</v>
      </c>
      <c r="H61" s="189">
        <v>0.55791505791505791</v>
      </c>
      <c r="M61" s="189">
        <v>0.438</v>
      </c>
      <c r="N61" s="189">
        <v>0.504</v>
      </c>
      <c r="O61" s="189">
        <v>0.16900000000000001</v>
      </c>
      <c r="P61" s="189">
        <v>0.221</v>
      </c>
      <c r="Q61" s="189">
        <v>2.4E-2</v>
      </c>
      <c r="R61" s="189">
        <v>4.9000000000000002E-2</v>
      </c>
      <c r="S61" s="189">
        <v>0.27100000000000002</v>
      </c>
      <c r="T61" s="189">
        <v>0.33200000000000002</v>
      </c>
      <c r="W61" s="189"/>
      <c r="X61" s="189"/>
      <c r="Y61" s="189"/>
      <c r="Z61" s="189"/>
      <c r="AA61" s="189"/>
      <c r="AB61" s="189"/>
      <c r="AC61" s="12"/>
    </row>
    <row r="62" spans="1:29" x14ac:dyDescent="0.25">
      <c r="A62" s="94" t="s">
        <v>1779</v>
      </c>
      <c r="B62" s="189">
        <v>0.7183770883054893</v>
      </c>
      <c r="C62" s="189">
        <v>7.9554494828957836E-2</v>
      </c>
      <c r="D62" s="189">
        <v>1.9093078758949882E-2</v>
      </c>
      <c r="E62" s="189">
        <v>0.18297533810660302</v>
      </c>
      <c r="F62" s="188">
        <v>1</v>
      </c>
      <c r="G62" s="190">
        <v>1257</v>
      </c>
      <c r="H62" s="189">
        <v>0.52309612983770282</v>
      </c>
      <c r="M62" s="189">
        <v>0.69299999999999995</v>
      </c>
      <c r="N62" s="189">
        <v>0.74299999999999999</v>
      </c>
      <c r="O62" s="189">
        <v>6.6000000000000003E-2</v>
      </c>
      <c r="P62" s="189">
        <v>9.6000000000000002E-2</v>
      </c>
      <c r="Q62" s="189">
        <v>1.2999999999999999E-2</v>
      </c>
      <c r="R62" s="189">
        <v>2.8000000000000001E-2</v>
      </c>
      <c r="S62" s="189">
        <v>0.16300000000000001</v>
      </c>
      <c r="T62" s="189">
        <v>0.20499999999999999</v>
      </c>
      <c r="W62" s="189"/>
      <c r="X62" s="189"/>
      <c r="Y62" s="189"/>
      <c r="Z62" s="189"/>
      <c r="AA62" s="189"/>
      <c r="AB62" s="189"/>
      <c r="AC62" s="12"/>
    </row>
    <row r="63" spans="1:29" x14ac:dyDescent="0.25">
      <c r="A63" s="94" t="s">
        <v>1822</v>
      </c>
      <c r="B63" s="189">
        <v>0.78823529411764703</v>
      </c>
      <c r="C63" s="189">
        <v>2.2624434389140271E-2</v>
      </c>
      <c r="D63" s="189">
        <v>2.171945701357466E-2</v>
      </c>
      <c r="E63" s="189">
        <v>0.167420814479638</v>
      </c>
      <c r="F63" s="188">
        <v>1</v>
      </c>
      <c r="G63" s="190">
        <v>1105</v>
      </c>
      <c r="H63" s="189">
        <v>0.60316593886462877</v>
      </c>
      <c r="M63" s="189">
        <v>0.76300000000000001</v>
      </c>
      <c r="N63" s="189">
        <v>0.81100000000000005</v>
      </c>
      <c r="O63" s="189">
        <v>1.4999999999999999E-2</v>
      </c>
      <c r="P63" s="189">
        <v>3.3000000000000002E-2</v>
      </c>
      <c r="Q63" s="189">
        <v>1.4999999999999999E-2</v>
      </c>
      <c r="R63" s="189">
        <v>3.2000000000000001E-2</v>
      </c>
      <c r="S63" s="189">
        <v>0.14699999999999999</v>
      </c>
      <c r="T63" s="189">
        <v>0.191</v>
      </c>
      <c r="W63" s="189"/>
      <c r="X63" s="189"/>
      <c r="Y63" s="189"/>
      <c r="Z63" s="189"/>
      <c r="AA63" s="189"/>
      <c r="AB63" s="189"/>
      <c r="AC63" s="12"/>
    </row>
    <row r="64" spans="1:29" x14ac:dyDescent="0.25">
      <c r="A64" s="94" t="s">
        <v>1865</v>
      </c>
      <c r="B64" s="189">
        <v>0.74168600154679043</v>
      </c>
      <c r="C64" s="189">
        <v>3.248259860788863E-2</v>
      </c>
      <c r="D64" s="189">
        <v>3.0162412993039442E-2</v>
      </c>
      <c r="E64" s="189">
        <v>0.19566898685228151</v>
      </c>
      <c r="F64" s="188">
        <v>1</v>
      </c>
      <c r="G64" s="190">
        <v>1293</v>
      </c>
      <c r="H64" s="189">
        <v>0.53651452282157674</v>
      </c>
      <c r="M64" s="189">
        <v>0.71699999999999997</v>
      </c>
      <c r="N64" s="189">
        <v>0.76500000000000001</v>
      </c>
      <c r="O64" s="189">
        <v>2.4E-2</v>
      </c>
      <c r="P64" s="189">
        <v>4.3999999999999997E-2</v>
      </c>
      <c r="Q64" s="189">
        <v>2.1999999999999999E-2</v>
      </c>
      <c r="R64" s="189">
        <v>4.1000000000000002E-2</v>
      </c>
      <c r="S64" s="189">
        <v>0.17499999999999999</v>
      </c>
      <c r="T64" s="189">
        <v>0.218</v>
      </c>
      <c r="W64" s="189"/>
      <c r="X64" s="189"/>
      <c r="Y64" s="189"/>
      <c r="Z64" s="189"/>
      <c r="AA64" s="189"/>
      <c r="AB64" s="189"/>
      <c r="AC64" s="12"/>
    </row>
    <row r="65" spans="1:29" x14ac:dyDescent="0.25">
      <c r="A65" s="94" t="s">
        <v>1908</v>
      </c>
      <c r="B65" s="189">
        <v>0.54129530600118836</v>
      </c>
      <c r="C65" s="189">
        <v>0.20142602495543671</v>
      </c>
      <c r="D65" s="189">
        <v>5.3475935828877004E-2</v>
      </c>
      <c r="E65" s="189">
        <v>0.20380273321449793</v>
      </c>
      <c r="F65" s="188">
        <v>1</v>
      </c>
      <c r="G65" s="190">
        <v>1683</v>
      </c>
      <c r="H65" s="189">
        <v>0.56838905775075987</v>
      </c>
      <c r="M65" s="189">
        <v>0.51700000000000002</v>
      </c>
      <c r="N65" s="189">
        <v>0.56499999999999995</v>
      </c>
      <c r="O65" s="189">
        <v>0.183</v>
      </c>
      <c r="P65" s="189">
        <v>0.221</v>
      </c>
      <c r="Q65" s="189">
        <v>4.3999999999999997E-2</v>
      </c>
      <c r="R65" s="189">
        <v>6.5000000000000002E-2</v>
      </c>
      <c r="S65" s="189">
        <v>0.185</v>
      </c>
      <c r="T65" s="189">
        <v>0.224</v>
      </c>
      <c r="W65" s="189"/>
      <c r="X65" s="189"/>
      <c r="Y65" s="189"/>
      <c r="Z65" s="189"/>
      <c r="AA65" s="189"/>
      <c r="AB65" s="189"/>
      <c r="AC65" s="12"/>
    </row>
    <row r="66" spans="1:29" x14ac:dyDescent="0.25">
      <c r="A66" s="94" t="s">
        <v>1951</v>
      </c>
      <c r="B66" s="189">
        <v>0.44606413994169097</v>
      </c>
      <c r="C66" s="189">
        <v>0.36540330417881439</v>
      </c>
      <c r="D66" s="189">
        <v>2.4295432458697766E-2</v>
      </c>
      <c r="E66" s="189">
        <v>0.16423712342079688</v>
      </c>
      <c r="F66" s="188">
        <v>1</v>
      </c>
      <c r="G66" s="190">
        <v>1029</v>
      </c>
      <c r="H66" s="189">
        <v>0.54502118644067798</v>
      </c>
      <c r="M66" s="189">
        <v>0.41599999999999998</v>
      </c>
      <c r="N66" s="189">
        <v>0.47699999999999998</v>
      </c>
      <c r="O66" s="189">
        <v>0.33700000000000002</v>
      </c>
      <c r="P66" s="189">
        <v>0.39500000000000002</v>
      </c>
      <c r="Q66" s="189">
        <v>1.7000000000000001E-2</v>
      </c>
      <c r="R66" s="189">
        <v>3.5999999999999997E-2</v>
      </c>
      <c r="S66" s="189">
        <v>0.14299999999999999</v>
      </c>
      <c r="T66" s="189">
        <v>0.188</v>
      </c>
      <c r="W66" s="189"/>
      <c r="X66" s="189"/>
      <c r="Y66" s="189"/>
      <c r="Z66" s="189"/>
      <c r="AA66" s="189"/>
      <c r="AB66" s="189"/>
      <c r="AC66" s="12"/>
    </row>
    <row r="67" spans="1:29" x14ac:dyDescent="0.25">
      <c r="A67" s="94" t="s">
        <v>1994</v>
      </c>
      <c r="B67" s="189">
        <v>0.4711191335740072</v>
      </c>
      <c r="C67" s="189">
        <v>0.23886883273164861</v>
      </c>
      <c r="D67" s="189">
        <v>1.2033694344163659E-2</v>
      </c>
      <c r="E67" s="189">
        <v>0.27797833935018051</v>
      </c>
      <c r="F67" s="188">
        <v>1</v>
      </c>
      <c r="G67" s="190">
        <v>1662</v>
      </c>
      <c r="H67" s="189">
        <v>0.62387387387387383</v>
      </c>
      <c r="M67" s="189">
        <v>0.44700000000000001</v>
      </c>
      <c r="N67" s="189">
        <v>0.495</v>
      </c>
      <c r="O67" s="189">
        <v>0.219</v>
      </c>
      <c r="P67" s="189">
        <v>0.26</v>
      </c>
      <c r="Q67" s="189">
        <v>8.0000000000000002E-3</v>
      </c>
      <c r="R67" s="189">
        <v>1.9E-2</v>
      </c>
      <c r="S67" s="189">
        <v>0.25700000000000001</v>
      </c>
      <c r="T67" s="189">
        <v>0.3</v>
      </c>
      <c r="W67" s="189"/>
      <c r="X67" s="189"/>
      <c r="Y67" s="189"/>
      <c r="Z67" s="189"/>
      <c r="AA67" s="189"/>
      <c r="AB67" s="189"/>
      <c r="AC67" s="12"/>
    </row>
    <row r="68" spans="1:29" x14ac:dyDescent="0.25">
      <c r="A68" s="94" t="s">
        <v>2037</v>
      </c>
      <c r="B68" s="189">
        <v>0.78749999999999998</v>
      </c>
      <c r="C68" s="189">
        <v>2.5000000000000001E-2</v>
      </c>
      <c r="D68" s="189">
        <v>2.0312500000000001E-2</v>
      </c>
      <c r="E68" s="189">
        <v>0.16718749999999999</v>
      </c>
      <c r="F68" s="188">
        <v>1</v>
      </c>
      <c r="G68" s="190">
        <v>640</v>
      </c>
      <c r="H68" s="189">
        <v>0.58076225045372054</v>
      </c>
      <c r="M68" s="189">
        <v>0.754</v>
      </c>
      <c r="N68" s="189">
        <v>0.81699999999999995</v>
      </c>
      <c r="O68" s="189">
        <v>1.4999999999999999E-2</v>
      </c>
      <c r="P68" s="189">
        <v>0.04</v>
      </c>
      <c r="Q68" s="189">
        <v>1.2E-2</v>
      </c>
      <c r="R68" s="189">
        <v>3.4000000000000002E-2</v>
      </c>
      <c r="S68" s="189">
        <v>0.14000000000000001</v>
      </c>
      <c r="T68" s="189">
        <v>0.19800000000000001</v>
      </c>
      <c r="W68" s="189"/>
      <c r="X68" s="189"/>
      <c r="Y68" s="189"/>
      <c r="Z68" s="189"/>
      <c r="AA68" s="189"/>
      <c r="AB68" s="189"/>
      <c r="AC68" s="12"/>
    </row>
    <row r="69" spans="1:29" x14ac:dyDescent="0.25">
      <c r="A69" s="94" t="s">
        <v>2078</v>
      </c>
      <c r="B69" s="189">
        <v>0.49048442906574397</v>
      </c>
      <c r="C69" s="189">
        <v>0.23961937716262977</v>
      </c>
      <c r="D69" s="189">
        <v>4.6712802768166091E-2</v>
      </c>
      <c r="E69" s="189">
        <v>0.22318339100346021</v>
      </c>
      <c r="F69" s="188">
        <v>1</v>
      </c>
      <c r="G69" s="190">
        <v>1156</v>
      </c>
      <c r="H69" s="189">
        <v>0.65200225606316975</v>
      </c>
      <c r="M69" s="189">
        <v>0.46200000000000002</v>
      </c>
      <c r="N69" s="189">
        <v>0.51900000000000002</v>
      </c>
      <c r="O69" s="189">
        <v>0.216</v>
      </c>
      <c r="P69" s="189">
        <v>0.26500000000000001</v>
      </c>
      <c r="Q69" s="189">
        <v>3.5999999999999997E-2</v>
      </c>
      <c r="R69" s="189">
        <v>0.06</v>
      </c>
      <c r="S69" s="189">
        <v>0.2</v>
      </c>
      <c r="T69" s="189">
        <v>0.248</v>
      </c>
      <c r="W69" s="189"/>
      <c r="X69" s="189"/>
      <c r="Y69" s="189"/>
      <c r="Z69" s="189"/>
      <c r="AA69" s="189"/>
      <c r="AB69" s="189"/>
      <c r="AC69" s="12"/>
    </row>
    <row r="70" spans="1:29" x14ac:dyDescent="0.25">
      <c r="A70" s="94" t="s">
        <v>2120</v>
      </c>
      <c r="B70" s="189">
        <v>0.54958677685950408</v>
      </c>
      <c r="C70" s="189">
        <v>0.13872491145218419</v>
      </c>
      <c r="D70" s="189">
        <v>2.3022432113341203E-2</v>
      </c>
      <c r="E70" s="189">
        <v>0.28866587957497047</v>
      </c>
      <c r="F70" s="188">
        <v>1</v>
      </c>
      <c r="G70" s="190">
        <v>1694</v>
      </c>
      <c r="H70" s="189">
        <v>0.60695091365102116</v>
      </c>
      <c r="M70" s="189">
        <v>0.52600000000000002</v>
      </c>
      <c r="N70" s="189">
        <v>0.57299999999999995</v>
      </c>
      <c r="O70" s="189">
        <v>0.123</v>
      </c>
      <c r="P70" s="189">
        <v>0.156</v>
      </c>
      <c r="Q70" s="189">
        <v>1.7000000000000001E-2</v>
      </c>
      <c r="R70" s="189">
        <v>3.1E-2</v>
      </c>
      <c r="S70" s="189">
        <v>0.26800000000000002</v>
      </c>
      <c r="T70" s="189">
        <v>0.311</v>
      </c>
      <c r="W70" s="189"/>
      <c r="X70" s="189"/>
      <c r="Y70" s="189"/>
      <c r="Z70" s="189"/>
      <c r="AA70" s="189"/>
      <c r="AB70" s="189"/>
      <c r="AC70" s="12"/>
    </row>
    <row r="71" spans="1:29" x14ac:dyDescent="0.25">
      <c r="A71" s="94" t="s">
        <v>2163</v>
      </c>
      <c r="B71" s="189">
        <v>0.52076677316293929</v>
      </c>
      <c r="C71" s="189">
        <v>0.25479233226837061</v>
      </c>
      <c r="D71" s="189">
        <v>4.5527156549520768E-2</v>
      </c>
      <c r="E71" s="189">
        <v>0.17891373801916932</v>
      </c>
      <c r="F71" s="188">
        <v>1</v>
      </c>
      <c r="G71" s="190">
        <v>1252</v>
      </c>
      <c r="H71" s="189">
        <v>0.63232323232323229</v>
      </c>
      <c r="M71" s="189">
        <v>0.49299999999999999</v>
      </c>
      <c r="N71" s="189">
        <v>0.54800000000000004</v>
      </c>
      <c r="O71" s="189">
        <v>0.23100000000000001</v>
      </c>
      <c r="P71" s="189">
        <v>0.28000000000000003</v>
      </c>
      <c r="Q71" s="189">
        <v>3.5000000000000003E-2</v>
      </c>
      <c r="R71" s="189">
        <v>5.8999999999999997E-2</v>
      </c>
      <c r="S71" s="189">
        <v>0.159</v>
      </c>
      <c r="T71" s="189">
        <v>0.20100000000000001</v>
      </c>
      <c r="W71" s="189"/>
      <c r="X71" s="189"/>
      <c r="Y71" s="189"/>
      <c r="Z71" s="189"/>
      <c r="AA71" s="189"/>
      <c r="AB71" s="189"/>
      <c r="AC71" s="12"/>
    </row>
    <row r="72" spans="1:29" x14ac:dyDescent="0.25">
      <c r="A72" s="94" t="s">
        <v>2206</v>
      </c>
      <c r="B72" s="189">
        <v>0.53868613138686128</v>
      </c>
      <c r="C72" s="189">
        <v>0.22992700729927007</v>
      </c>
      <c r="D72" s="189">
        <v>3.1386861313868614E-2</v>
      </c>
      <c r="E72" s="189">
        <v>0.2</v>
      </c>
      <c r="F72" s="188">
        <v>1</v>
      </c>
      <c r="G72" s="190">
        <v>1370</v>
      </c>
      <c r="H72" s="189">
        <v>0.52410099464422344</v>
      </c>
      <c r="M72" s="189">
        <v>0.51200000000000001</v>
      </c>
      <c r="N72" s="189">
        <v>0.56499999999999995</v>
      </c>
      <c r="O72" s="189">
        <v>0.20799999999999999</v>
      </c>
      <c r="P72" s="189">
        <v>0.253</v>
      </c>
      <c r="Q72" s="189">
        <v>2.3E-2</v>
      </c>
      <c r="R72" s="189">
        <v>4.2000000000000003E-2</v>
      </c>
      <c r="S72" s="189">
        <v>0.18</v>
      </c>
      <c r="T72" s="189">
        <v>0.222</v>
      </c>
      <c r="W72" s="189"/>
      <c r="X72" s="189"/>
      <c r="Y72" s="189"/>
      <c r="Z72" s="189"/>
      <c r="AA72" s="189"/>
      <c r="AB72" s="189"/>
      <c r="AC72" s="12"/>
    </row>
    <row r="73" spans="1:29" x14ac:dyDescent="0.25">
      <c r="A73" s="94" t="s">
        <v>2249</v>
      </c>
      <c r="B73" s="189">
        <v>0.63795470144131783</v>
      </c>
      <c r="C73" s="189">
        <v>0.1702127659574468</v>
      </c>
      <c r="D73" s="189">
        <v>2.5051475634866163E-2</v>
      </c>
      <c r="E73" s="189">
        <v>0.16678105696636925</v>
      </c>
      <c r="F73" s="188">
        <v>1</v>
      </c>
      <c r="G73" s="190">
        <v>2914</v>
      </c>
      <c r="H73" s="189">
        <v>0.60443891308857078</v>
      </c>
      <c r="M73" s="189">
        <v>0.62</v>
      </c>
      <c r="N73" s="189">
        <v>0.65500000000000003</v>
      </c>
      <c r="O73" s="189">
        <v>0.157</v>
      </c>
      <c r="P73" s="189">
        <v>0.184</v>
      </c>
      <c r="Q73" s="189">
        <v>0.02</v>
      </c>
      <c r="R73" s="189">
        <v>3.1E-2</v>
      </c>
      <c r="S73" s="189">
        <v>0.154</v>
      </c>
      <c r="T73" s="189">
        <v>0.18099999999999999</v>
      </c>
      <c r="W73" s="189"/>
      <c r="X73" s="189"/>
      <c r="Y73" s="189"/>
      <c r="Z73" s="189"/>
      <c r="AA73" s="189"/>
      <c r="AB73" s="189"/>
      <c r="AC73" s="12"/>
    </row>
    <row r="74" spans="1:29" x14ac:dyDescent="0.25">
      <c r="A74" s="94" t="s">
        <v>2292</v>
      </c>
      <c r="B74" s="189">
        <v>0.60755589822667699</v>
      </c>
      <c r="C74" s="189">
        <v>0.15420200462606015</v>
      </c>
      <c r="D74" s="189">
        <v>2.5443330763299923E-2</v>
      </c>
      <c r="E74" s="189">
        <v>0.212798766383963</v>
      </c>
      <c r="F74" s="188">
        <v>1</v>
      </c>
      <c r="G74" s="190">
        <v>1297</v>
      </c>
      <c r="H74" s="189">
        <v>0.57901785714285714</v>
      </c>
      <c r="M74" s="189">
        <v>0.58099999999999996</v>
      </c>
      <c r="N74" s="189">
        <v>0.63400000000000001</v>
      </c>
      <c r="O74" s="189">
        <v>0.13600000000000001</v>
      </c>
      <c r="P74" s="189">
        <v>0.17499999999999999</v>
      </c>
      <c r="Q74" s="189">
        <v>1.7999999999999999E-2</v>
      </c>
      <c r="R74" s="189">
        <v>3.5999999999999997E-2</v>
      </c>
      <c r="S74" s="189">
        <v>0.191</v>
      </c>
      <c r="T74" s="189">
        <v>0.23599999999999999</v>
      </c>
      <c r="W74" s="189"/>
      <c r="X74" s="189"/>
      <c r="Y74" s="189"/>
      <c r="Z74" s="189"/>
      <c r="AA74" s="189"/>
      <c r="AB74" s="189"/>
      <c r="AC74" s="12"/>
    </row>
    <row r="75" spans="1:29" x14ac:dyDescent="0.25">
      <c r="A75" s="94" t="s">
        <v>1525</v>
      </c>
      <c r="B75" s="189">
        <v>0.61884550084889645</v>
      </c>
      <c r="C75" s="189">
        <v>0.27801358234295415</v>
      </c>
      <c r="D75" s="189">
        <v>3.6078098471986418E-2</v>
      </c>
      <c r="E75" s="189">
        <v>6.7062818336162983E-2</v>
      </c>
      <c r="F75" s="188">
        <v>1</v>
      </c>
      <c r="G75" s="190">
        <v>2356</v>
      </c>
      <c r="H75" s="189">
        <v>0.5757575757575758</v>
      </c>
      <c r="M75" s="189">
        <v>0.59899999999999998</v>
      </c>
      <c r="N75" s="189">
        <v>0.63800000000000001</v>
      </c>
      <c r="O75" s="189">
        <v>0.26</v>
      </c>
      <c r="P75" s="189">
        <v>0.29599999999999999</v>
      </c>
      <c r="Q75" s="189">
        <v>2.9000000000000001E-2</v>
      </c>
      <c r="R75" s="189">
        <v>4.3999999999999997E-2</v>
      </c>
      <c r="S75" s="189">
        <v>5.8000000000000003E-2</v>
      </c>
      <c r="T75" s="189">
        <v>7.8E-2</v>
      </c>
      <c r="W75" s="189"/>
      <c r="X75" s="189"/>
      <c r="Y75" s="189"/>
      <c r="Z75" s="189"/>
      <c r="AA75" s="189"/>
      <c r="AB75" s="189"/>
      <c r="AC75" s="12"/>
    </row>
    <row r="76" spans="1:29" x14ac:dyDescent="0.25">
      <c r="A76" s="94" t="s">
        <v>1568</v>
      </c>
      <c r="B76" s="189">
        <v>0.49623430962343096</v>
      </c>
      <c r="C76" s="189">
        <v>0.26387726638772663</v>
      </c>
      <c r="D76" s="189">
        <v>0.14002789400278939</v>
      </c>
      <c r="E76" s="189">
        <v>9.9860529986052993E-2</v>
      </c>
      <c r="F76" s="188">
        <v>1</v>
      </c>
      <c r="G76" s="190">
        <v>3585</v>
      </c>
      <c r="H76" s="189">
        <v>0.55443860191772343</v>
      </c>
      <c r="M76" s="189">
        <v>0.48</v>
      </c>
      <c r="N76" s="189">
        <v>0.51300000000000001</v>
      </c>
      <c r="O76" s="189">
        <v>0.25</v>
      </c>
      <c r="P76" s="189">
        <v>0.27900000000000003</v>
      </c>
      <c r="Q76" s="189">
        <v>0.129</v>
      </c>
      <c r="R76" s="189">
        <v>0.152</v>
      </c>
      <c r="S76" s="189">
        <v>0.09</v>
      </c>
      <c r="T76" s="189">
        <v>0.11</v>
      </c>
      <c r="W76" s="189"/>
      <c r="X76" s="189"/>
      <c r="Y76" s="189"/>
      <c r="Z76" s="189"/>
      <c r="AA76" s="189"/>
      <c r="AB76" s="189"/>
      <c r="AC76" s="12"/>
    </row>
    <row r="77" spans="1:29" x14ac:dyDescent="0.25">
      <c r="A77" s="94" t="s">
        <v>1611</v>
      </c>
      <c r="B77" s="189">
        <v>0.62056800141118362</v>
      </c>
      <c r="C77" s="189">
        <v>0.3191038983947786</v>
      </c>
      <c r="D77" s="189">
        <v>4.9391427059446115E-3</v>
      </c>
      <c r="E77" s="189">
        <v>5.5388957488093138E-2</v>
      </c>
      <c r="F77" s="188">
        <v>1</v>
      </c>
      <c r="G77" s="190">
        <v>5669</v>
      </c>
      <c r="H77" s="189">
        <v>0.5634628764536328</v>
      </c>
      <c r="M77" s="189">
        <v>0.60799999999999998</v>
      </c>
      <c r="N77" s="189">
        <v>0.63300000000000001</v>
      </c>
      <c r="O77" s="189">
        <v>0.307</v>
      </c>
      <c r="P77" s="189">
        <v>0.33100000000000002</v>
      </c>
      <c r="Q77" s="189">
        <v>3.0000000000000001E-3</v>
      </c>
      <c r="R77" s="189">
        <v>7.0000000000000001E-3</v>
      </c>
      <c r="S77" s="189">
        <v>0.05</v>
      </c>
      <c r="T77" s="189">
        <v>6.2E-2</v>
      </c>
      <c r="W77" s="189"/>
      <c r="X77" s="189"/>
      <c r="Y77" s="189"/>
      <c r="Z77" s="189"/>
      <c r="AA77" s="189"/>
      <c r="AB77" s="189"/>
      <c r="AC77" s="12"/>
    </row>
    <row r="78" spans="1:29" x14ac:dyDescent="0.25">
      <c r="A78" s="94" t="s">
        <v>1654</v>
      </c>
      <c r="B78" s="189">
        <v>0.48650568181818182</v>
      </c>
      <c r="C78" s="189">
        <v>0.37784090909090912</v>
      </c>
      <c r="D78" s="189">
        <v>7.3863636363636367E-2</v>
      </c>
      <c r="E78" s="189">
        <v>6.1789772727272728E-2</v>
      </c>
      <c r="F78" s="188">
        <v>1</v>
      </c>
      <c r="G78" s="190">
        <v>1408</v>
      </c>
      <c r="H78" s="189">
        <v>0.5714285714285714</v>
      </c>
      <c r="M78" s="189">
        <v>0.46</v>
      </c>
      <c r="N78" s="189">
        <v>0.51300000000000001</v>
      </c>
      <c r="O78" s="189">
        <v>0.35299999999999998</v>
      </c>
      <c r="P78" s="189">
        <v>0.40300000000000002</v>
      </c>
      <c r="Q78" s="189">
        <v>6.0999999999999999E-2</v>
      </c>
      <c r="R78" s="189">
        <v>8.8999999999999996E-2</v>
      </c>
      <c r="S78" s="189">
        <v>0.05</v>
      </c>
      <c r="T78" s="189">
        <v>7.5999999999999998E-2</v>
      </c>
      <c r="W78" s="189"/>
      <c r="X78" s="189"/>
      <c r="Y78" s="189"/>
      <c r="Z78" s="189"/>
      <c r="AA78" s="189"/>
      <c r="AB78" s="189"/>
      <c r="AC78" s="12"/>
    </row>
    <row r="79" spans="1:29" x14ac:dyDescent="0.25">
      <c r="A79" s="94" t="s">
        <v>1696</v>
      </c>
      <c r="B79" s="189">
        <v>0.84619849100406264</v>
      </c>
      <c r="C79" s="189">
        <v>0.118398142774231</v>
      </c>
      <c r="D79" s="189">
        <v>5.2234474753337203E-3</v>
      </c>
      <c r="E79" s="189">
        <v>3.0179918746372606E-2</v>
      </c>
      <c r="F79" s="188">
        <v>1</v>
      </c>
      <c r="G79" s="190">
        <v>1723</v>
      </c>
      <c r="H79" s="189">
        <v>0.55923401493021752</v>
      </c>
      <c r="M79" s="189">
        <v>0.82799999999999996</v>
      </c>
      <c r="N79" s="189">
        <v>0.86199999999999999</v>
      </c>
      <c r="O79" s="189">
        <v>0.104</v>
      </c>
      <c r="P79" s="189">
        <v>0.13500000000000001</v>
      </c>
      <c r="Q79" s="189">
        <v>3.0000000000000001E-3</v>
      </c>
      <c r="R79" s="189">
        <v>0.01</v>
      </c>
      <c r="S79" s="189">
        <v>2.3E-2</v>
      </c>
      <c r="T79" s="189">
        <v>3.9E-2</v>
      </c>
      <c r="W79" s="189"/>
      <c r="X79" s="189"/>
      <c r="Y79" s="189"/>
      <c r="Z79" s="189"/>
      <c r="AA79" s="189"/>
      <c r="AB79" s="189"/>
      <c r="AC79" s="12"/>
    </row>
    <row r="80" spans="1:29" x14ac:dyDescent="0.25">
      <c r="A80" s="94" t="s">
        <v>1738</v>
      </c>
      <c r="B80" s="189">
        <v>0.55989750160153751</v>
      </c>
      <c r="C80" s="189">
        <v>0.36066623959000643</v>
      </c>
      <c r="D80" s="189">
        <v>2.6905829596412557E-2</v>
      </c>
      <c r="E80" s="189">
        <v>5.253042921204356E-2</v>
      </c>
      <c r="F80" s="188">
        <v>1</v>
      </c>
      <c r="G80" s="190">
        <v>1561</v>
      </c>
      <c r="H80" s="189">
        <v>0.57965094689936869</v>
      </c>
      <c r="M80" s="189">
        <v>0.53500000000000003</v>
      </c>
      <c r="N80" s="189">
        <v>0.58399999999999996</v>
      </c>
      <c r="O80" s="189">
        <v>0.33700000000000002</v>
      </c>
      <c r="P80" s="189">
        <v>0.38500000000000001</v>
      </c>
      <c r="Q80" s="189">
        <v>0.02</v>
      </c>
      <c r="R80" s="189">
        <v>3.5999999999999997E-2</v>
      </c>
      <c r="S80" s="189">
        <v>4.2999999999999997E-2</v>
      </c>
      <c r="T80" s="189">
        <v>6.5000000000000002E-2</v>
      </c>
      <c r="W80" s="189"/>
      <c r="X80" s="189"/>
      <c r="Y80" s="189"/>
      <c r="Z80" s="189"/>
      <c r="AA80" s="189"/>
      <c r="AB80" s="189"/>
      <c r="AC80" s="12"/>
    </row>
    <row r="81" spans="1:29" x14ac:dyDescent="0.25">
      <c r="A81" s="94" t="s">
        <v>1780</v>
      </c>
      <c r="B81" s="189">
        <v>0.75346620450606583</v>
      </c>
      <c r="C81" s="189">
        <v>0.15511265164644714</v>
      </c>
      <c r="D81" s="189">
        <v>3.5095320623916813E-2</v>
      </c>
      <c r="E81" s="189">
        <v>5.6325823223570187E-2</v>
      </c>
      <c r="F81" s="188">
        <v>1</v>
      </c>
      <c r="G81" s="190">
        <v>2308</v>
      </c>
      <c r="H81" s="189">
        <v>0.59316371112824462</v>
      </c>
      <c r="M81" s="189">
        <v>0.73499999999999999</v>
      </c>
      <c r="N81" s="189">
        <v>0.77100000000000002</v>
      </c>
      <c r="O81" s="189">
        <v>0.14099999999999999</v>
      </c>
      <c r="P81" s="189">
        <v>0.17</v>
      </c>
      <c r="Q81" s="189">
        <v>2.8000000000000001E-2</v>
      </c>
      <c r="R81" s="189">
        <v>4.2999999999999997E-2</v>
      </c>
      <c r="S81" s="189">
        <v>4.8000000000000001E-2</v>
      </c>
      <c r="T81" s="189">
        <v>6.6000000000000003E-2</v>
      </c>
      <c r="W81" s="189"/>
      <c r="X81" s="189"/>
      <c r="Y81" s="189"/>
      <c r="Z81" s="189"/>
      <c r="AA81" s="189"/>
      <c r="AB81" s="189"/>
      <c r="AC81" s="12"/>
    </row>
    <row r="82" spans="1:29" x14ac:dyDescent="0.25">
      <c r="A82" s="94" t="s">
        <v>1823</v>
      </c>
      <c r="B82" s="189">
        <v>0.89742152466367708</v>
      </c>
      <c r="C82" s="189">
        <v>1.8497757847533634E-2</v>
      </c>
      <c r="D82" s="189">
        <v>1.4013452914798207E-2</v>
      </c>
      <c r="E82" s="189">
        <v>7.0067264573991025E-2</v>
      </c>
      <c r="F82" s="188">
        <v>1</v>
      </c>
      <c r="G82" s="190">
        <v>1784</v>
      </c>
      <c r="H82" s="189">
        <v>0.56277602523659309</v>
      </c>
      <c r="M82" s="189">
        <v>0.88200000000000001</v>
      </c>
      <c r="N82" s="189">
        <v>0.91100000000000003</v>
      </c>
      <c r="O82" s="189">
        <v>1.2999999999999999E-2</v>
      </c>
      <c r="P82" s="189">
        <v>2.5999999999999999E-2</v>
      </c>
      <c r="Q82" s="189">
        <v>0.01</v>
      </c>
      <c r="R82" s="189">
        <v>2.1000000000000001E-2</v>
      </c>
      <c r="S82" s="189">
        <v>5.8999999999999997E-2</v>
      </c>
      <c r="T82" s="189">
        <v>8.3000000000000004E-2</v>
      </c>
      <c r="W82" s="189"/>
      <c r="X82" s="189"/>
      <c r="Y82" s="189"/>
      <c r="Z82" s="189"/>
      <c r="AA82" s="189"/>
      <c r="AB82" s="189"/>
      <c r="AC82" s="12"/>
    </row>
    <row r="83" spans="1:29" x14ac:dyDescent="0.25">
      <c r="A83" s="94" t="s">
        <v>1866</v>
      </c>
      <c r="B83" s="189">
        <v>0.8837084673097535</v>
      </c>
      <c r="C83" s="189">
        <v>4.5016077170418008E-2</v>
      </c>
      <c r="D83" s="189">
        <v>1.5005359056806002E-2</v>
      </c>
      <c r="E83" s="189">
        <v>5.6270096463022508E-2</v>
      </c>
      <c r="F83" s="188">
        <v>1</v>
      </c>
      <c r="G83" s="190">
        <v>1866</v>
      </c>
      <c r="H83" s="189">
        <v>0.54244186046511633</v>
      </c>
      <c r="M83" s="189">
        <v>0.86799999999999999</v>
      </c>
      <c r="N83" s="189">
        <v>0.89700000000000002</v>
      </c>
      <c r="O83" s="189">
        <v>3.6999999999999998E-2</v>
      </c>
      <c r="P83" s="189">
        <v>5.5E-2</v>
      </c>
      <c r="Q83" s="189">
        <v>0.01</v>
      </c>
      <c r="R83" s="189">
        <v>2.1999999999999999E-2</v>
      </c>
      <c r="S83" s="189">
        <v>4.7E-2</v>
      </c>
      <c r="T83" s="189">
        <v>6.8000000000000005E-2</v>
      </c>
      <c r="W83" s="189"/>
      <c r="X83" s="189"/>
      <c r="Y83" s="189"/>
      <c r="Z83" s="189"/>
      <c r="AA83" s="189"/>
      <c r="AB83" s="189"/>
      <c r="AC83" s="12"/>
    </row>
    <row r="84" spans="1:29" x14ac:dyDescent="0.25">
      <c r="A84" s="94" t="s">
        <v>1909</v>
      </c>
      <c r="B84" s="189">
        <v>0.54446668573062629</v>
      </c>
      <c r="C84" s="189">
        <v>0.31712896768658849</v>
      </c>
      <c r="D84" s="189">
        <v>6.9774092078924793E-2</v>
      </c>
      <c r="E84" s="189">
        <v>6.8630254503860455E-2</v>
      </c>
      <c r="F84" s="188">
        <v>1</v>
      </c>
      <c r="G84" s="190">
        <v>3497</v>
      </c>
      <c r="H84" s="189">
        <v>0.58196039274421696</v>
      </c>
      <c r="M84" s="189">
        <v>0.52800000000000002</v>
      </c>
      <c r="N84" s="189">
        <v>0.56100000000000005</v>
      </c>
      <c r="O84" s="189">
        <v>0.30199999999999999</v>
      </c>
      <c r="P84" s="189">
        <v>0.33300000000000002</v>
      </c>
      <c r="Q84" s="189">
        <v>6.2E-2</v>
      </c>
      <c r="R84" s="189">
        <v>7.9000000000000001E-2</v>
      </c>
      <c r="S84" s="189">
        <v>6.0999999999999999E-2</v>
      </c>
      <c r="T84" s="189">
        <v>7.6999999999999999E-2</v>
      </c>
      <c r="W84" s="189"/>
      <c r="X84" s="189"/>
      <c r="Y84" s="189"/>
      <c r="Z84" s="189"/>
      <c r="AA84" s="189"/>
      <c r="AB84" s="189"/>
      <c r="AC84" s="12"/>
    </row>
    <row r="85" spans="1:29" x14ac:dyDescent="0.25">
      <c r="A85" s="94" t="s">
        <v>1952</v>
      </c>
      <c r="B85" s="189">
        <v>0.40865026099925428</v>
      </c>
      <c r="C85" s="189">
        <v>0.53243847874720363</v>
      </c>
      <c r="D85" s="189">
        <v>1.1185682326621925E-2</v>
      </c>
      <c r="E85" s="189">
        <v>4.7725577926920205E-2</v>
      </c>
      <c r="F85" s="188">
        <v>1</v>
      </c>
      <c r="G85" s="190">
        <v>1341</v>
      </c>
      <c r="H85" s="189">
        <v>0.51596767987687575</v>
      </c>
      <c r="M85" s="189">
        <v>0.38300000000000001</v>
      </c>
      <c r="N85" s="189">
        <v>0.435</v>
      </c>
      <c r="O85" s="189">
        <v>0.50600000000000001</v>
      </c>
      <c r="P85" s="189">
        <v>0.55900000000000005</v>
      </c>
      <c r="Q85" s="189">
        <v>7.0000000000000001E-3</v>
      </c>
      <c r="R85" s="189">
        <v>1.7999999999999999E-2</v>
      </c>
      <c r="S85" s="189">
        <v>3.7999999999999999E-2</v>
      </c>
      <c r="T85" s="189">
        <v>0.06</v>
      </c>
      <c r="W85" s="189"/>
      <c r="X85" s="189"/>
      <c r="Y85" s="189"/>
      <c r="Z85" s="189"/>
      <c r="AA85" s="189"/>
      <c r="AB85" s="189"/>
      <c r="AC85" s="12"/>
    </row>
    <row r="86" spans="1:29" x14ac:dyDescent="0.25">
      <c r="A86" s="94" t="s">
        <v>1995</v>
      </c>
      <c r="B86" s="189">
        <v>0.574025974025974</v>
      </c>
      <c r="C86" s="189">
        <v>0.34545454545454546</v>
      </c>
      <c r="D86" s="189">
        <v>1.1428571428571429E-2</v>
      </c>
      <c r="E86" s="189">
        <v>6.9090909090909092E-2</v>
      </c>
      <c r="F86" s="188">
        <v>1</v>
      </c>
      <c r="G86" s="190">
        <v>1925</v>
      </c>
      <c r="H86" s="189">
        <v>0.53921568627450978</v>
      </c>
      <c r="M86" s="189">
        <v>0.55200000000000005</v>
      </c>
      <c r="N86" s="189">
        <v>0.59599999999999997</v>
      </c>
      <c r="O86" s="189">
        <v>0.32500000000000001</v>
      </c>
      <c r="P86" s="189">
        <v>0.36699999999999999</v>
      </c>
      <c r="Q86" s="189">
        <v>8.0000000000000002E-3</v>
      </c>
      <c r="R86" s="189">
        <v>1.7000000000000001E-2</v>
      </c>
      <c r="S86" s="189">
        <v>5.8999999999999997E-2</v>
      </c>
      <c r="T86" s="189">
        <v>8.1000000000000003E-2</v>
      </c>
      <c r="W86" s="189"/>
      <c r="X86" s="189"/>
      <c r="Y86" s="189"/>
      <c r="Z86" s="189"/>
      <c r="AA86" s="189"/>
      <c r="AB86" s="189"/>
      <c r="AC86" s="12"/>
    </row>
    <row r="87" spans="1:29" x14ac:dyDescent="0.25">
      <c r="A87" s="94" t="s">
        <v>2038</v>
      </c>
      <c r="B87" s="189">
        <v>0.9073359073359073</v>
      </c>
      <c r="C87" s="189">
        <v>2.3166023166023165E-2</v>
      </c>
      <c r="D87" s="189">
        <v>1.3513513513513514E-2</v>
      </c>
      <c r="E87" s="189">
        <v>5.5984555984555984E-2</v>
      </c>
      <c r="F87" s="188">
        <v>1</v>
      </c>
      <c r="G87" s="190">
        <v>1036</v>
      </c>
      <c r="H87" s="189">
        <v>0.55371459112773913</v>
      </c>
      <c r="M87" s="189">
        <v>0.88800000000000001</v>
      </c>
      <c r="N87" s="189">
        <v>0.92400000000000004</v>
      </c>
      <c r="O87" s="189">
        <v>1.6E-2</v>
      </c>
      <c r="P87" s="189">
        <v>3.4000000000000002E-2</v>
      </c>
      <c r="Q87" s="189">
        <v>8.0000000000000002E-3</v>
      </c>
      <c r="R87" s="189">
        <v>2.3E-2</v>
      </c>
      <c r="S87" s="189">
        <v>4.3999999999999997E-2</v>
      </c>
      <c r="T87" s="189">
        <v>7.1999999999999995E-2</v>
      </c>
      <c r="W87" s="189"/>
      <c r="X87" s="189"/>
      <c r="Y87" s="189"/>
      <c r="Z87" s="189"/>
      <c r="AA87" s="189"/>
      <c r="AB87" s="189"/>
      <c r="AC87" s="12"/>
    </row>
    <row r="88" spans="1:29" x14ac:dyDescent="0.25">
      <c r="A88" s="94" t="s">
        <v>2079</v>
      </c>
      <c r="B88" s="189">
        <v>0.49677419354838709</v>
      </c>
      <c r="C88" s="189">
        <v>0.30372208436724568</v>
      </c>
      <c r="D88" s="189">
        <v>0.11265508684863523</v>
      </c>
      <c r="E88" s="189">
        <v>8.6848635235732011E-2</v>
      </c>
      <c r="F88" s="188">
        <v>1</v>
      </c>
      <c r="G88" s="190">
        <v>2015</v>
      </c>
      <c r="H88" s="189">
        <v>0.60528687293481531</v>
      </c>
      <c r="M88" s="189">
        <v>0.47499999999999998</v>
      </c>
      <c r="N88" s="189">
        <v>0.51900000000000002</v>
      </c>
      <c r="O88" s="189">
        <v>0.28399999999999997</v>
      </c>
      <c r="P88" s="189">
        <v>0.32400000000000001</v>
      </c>
      <c r="Q88" s="189">
        <v>0.1</v>
      </c>
      <c r="R88" s="189">
        <v>0.127</v>
      </c>
      <c r="S88" s="189">
        <v>7.4999999999999997E-2</v>
      </c>
      <c r="T88" s="189">
        <v>0.1</v>
      </c>
      <c r="W88" s="189"/>
      <c r="X88" s="189"/>
      <c r="Y88" s="189"/>
      <c r="Z88" s="189"/>
      <c r="AA88" s="189"/>
      <c r="AB88" s="189"/>
      <c r="AC88" s="12"/>
    </row>
    <row r="89" spans="1:29" x14ac:dyDescent="0.25">
      <c r="A89" s="94" t="s">
        <v>2121</v>
      </c>
      <c r="B89" s="189">
        <v>0.6801697530864198</v>
      </c>
      <c r="C89" s="189">
        <v>0.25154320987654322</v>
      </c>
      <c r="D89" s="189">
        <v>9.2592592592592587E-3</v>
      </c>
      <c r="E89" s="189">
        <v>5.9027777777777776E-2</v>
      </c>
      <c r="F89" s="188">
        <v>1</v>
      </c>
      <c r="G89" s="190">
        <v>2592</v>
      </c>
      <c r="H89" s="189">
        <v>0.53631284916201116</v>
      </c>
      <c r="M89" s="189">
        <v>0.66200000000000003</v>
      </c>
      <c r="N89" s="189">
        <v>0.69799999999999995</v>
      </c>
      <c r="O89" s="189">
        <v>0.23499999999999999</v>
      </c>
      <c r="P89" s="189">
        <v>0.26900000000000002</v>
      </c>
      <c r="Q89" s="189">
        <v>6.0000000000000001E-3</v>
      </c>
      <c r="R89" s="189">
        <v>1.4E-2</v>
      </c>
      <c r="S89" s="189">
        <v>5.0999999999999997E-2</v>
      </c>
      <c r="T89" s="189">
        <v>6.9000000000000006E-2</v>
      </c>
      <c r="W89" s="189"/>
      <c r="X89" s="189"/>
      <c r="Y89" s="189"/>
      <c r="Z89" s="189"/>
      <c r="AA89" s="189"/>
      <c r="AB89" s="189"/>
      <c r="AC89" s="12"/>
    </row>
    <row r="90" spans="1:29" x14ac:dyDescent="0.25">
      <c r="A90" s="94" t="s">
        <v>2164</v>
      </c>
      <c r="B90" s="189">
        <v>0.58688302907369849</v>
      </c>
      <c r="C90" s="189">
        <v>0.32386747802569305</v>
      </c>
      <c r="D90" s="189">
        <v>2.0283975659229209E-2</v>
      </c>
      <c r="E90" s="189">
        <v>6.8965517241379309E-2</v>
      </c>
      <c r="F90" s="188">
        <v>1</v>
      </c>
      <c r="G90" s="190">
        <v>1479</v>
      </c>
      <c r="H90" s="189">
        <v>0.53201438848920868</v>
      </c>
      <c r="M90" s="189">
        <v>0.56200000000000006</v>
      </c>
      <c r="N90" s="189">
        <v>0.61199999999999999</v>
      </c>
      <c r="O90" s="189">
        <v>0.30099999999999999</v>
      </c>
      <c r="P90" s="189">
        <v>0.34799999999999998</v>
      </c>
      <c r="Q90" s="189">
        <v>1.4E-2</v>
      </c>
      <c r="R90" s="189">
        <v>2.9000000000000001E-2</v>
      </c>
      <c r="S90" s="189">
        <v>5.7000000000000002E-2</v>
      </c>
      <c r="T90" s="189">
        <v>8.3000000000000004E-2</v>
      </c>
      <c r="W90" s="189"/>
      <c r="X90" s="189"/>
      <c r="Y90" s="189"/>
      <c r="Z90" s="189"/>
      <c r="AA90" s="189"/>
      <c r="AB90" s="189"/>
      <c r="AC90" s="12"/>
    </row>
    <row r="91" spans="1:29" x14ac:dyDescent="0.25">
      <c r="A91" s="94" t="s">
        <v>2207</v>
      </c>
      <c r="B91" s="189">
        <v>0.46958762886597938</v>
      </c>
      <c r="C91" s="189">
        <v>0.42010309278350516</v>
      </c>
      <c r="D91" s="189">
        <v>3.2474226804123714E-2</v>
      </c>
      <c r="E91" s="189">
        <v>7.7835051546391754E-2</v>
      </c>
      <c r="F91" s="188">
        <v>1</v>
      </c>
      <c r="G91" s="190">
        <v>1940</v>
      </c>
      <c r="H91" s="189">
        <v>0.5500425290615254</v>
      </c>
      <c r="M91" s="189">
        <v>0.44700000000000001</v>
      </c>
      <c r="N91" s="189">
        <v>0.49199999999999999</v>
      </c>
      <c r="O91" s="189">
        <v>0.39800000000000002</v>
      </c>
      <c r="P91" s="189">
        <v>0.442</v>
      </c>
      <c r="Q91" s="189">
        <v>2.5000000000000001E-2</v>
      </c>
      <c r="R91" s="189">
        <v>4.1000000000000002E-2</v>
      </c>
      <c r="S91" s="189">
        <v>6.7000000000000004E-2</v>
      </c>
      <c r="T91" s="189">
        <v>9.0999999999999998E-2</v>
      </c>
      <c r="W91" s="189"/>
      <c r="X91" s="189"/>
      <c r="Y91" s="189"/>
      <c r="Z91" s="189"/>
      <c r="AA91" s="189"/>
      <c r="AB91" s="189"/>
      <c r="AC91" s="12"/>
    </row>
    <row r="92" spans="1:29" x14ac:dyDescent="0.25">
      <c r="A92" s="94" t="s">
        <v>2250</v>
      </c>
      <c r="B92" s="189">
        <v>0.66364353312302837</v>
      </c>
      <c r="C92" s="189">
        <v>0.27287066246056785</v>
      </c>
      <c r="D92" s="189">
        <v>1.1829652996845425E-2</v>
      </c>
      <c r="E92" s="189">
        <v>5.1656151419558358E-2</v>
      </c>
      <c r="F92" s="188">
        <v>1</v>
      </c>
      <c r="G92" s="190">
        <v>5072</v>
      </c>
      <c r="H92" s="189">
        <v>0.54998915636521362</v>
      </c>
      <c r="M92" s="189">
        <v>0.65100000000000002</v>
      </c>
      <c r="N92" s="189">
        <v>0.67700000000000005</v>
      </c>
      <c r="O92" s="189">
        <v>0.26100000000000001</v>
      </c>
      <c r="P92" s="189">
        <v>0.28499999999999998</v>
      </c>
      <c r="Q92" s="189">
        <v>8.9999999999999993E-3</v>
      </c>
      <c r="R92" s="189">
        <v>1.4999999999999999E-2</v>
      </c>
      <c r="S92" s="189">
        <v>4.5999999999999999E-2</v>
      </c>
      <c r="T92" s="189">
        <v>5.8000000000000003E-2</v>
      </c>
      <c r="W92" s="189"/>
      <c r="X92" s="189"/>
      <c r="Y92" s="189"/>
      <c r="Z92" s="189"/>
      <c r="AA92" s="189"/>
      <c r="AB92" s="189"/>
      <c r="AC92" s="12"/>
    </row>
    <row r="93" spans="1:29" x14ac:dyDescent="0.25">
      <c r="A93" s="94" t="s">
        <v>2293</v>
      </c>
      <c r="B93" s="189">
        <v>0.61846153846153851</v>
      </c>
      <c r="C93" s="189">
        <v>0.31076923076923074</v>
      </c>
      <c r="D93" s="189">
        <v>1.1428571428571429E-2</v>
      </c>
      <c r="E93" s="189">
        <v>5.9340659340659338E-2</v>
      </c>
      <c r="F93" s="188">
        <v>1</v>
      </c>
      <c r="G93" s="190">
        <v>2275</v>
      </c>
      <c r="H93" s="189">
        <v>0.60153358011634062</v>
      </c>
      <c r="M93" s="189">
        <v>0.59799999999999998</v>
      </c>
      <c r="N93" s="189">
        <v>0.63800000000000001</v>
      </c>
      <c r="O93" s="189">
        <v>0.29199999999999998</v>
      </c>
      <c r="P93" s="189">
        <v>0.33</v>
      </c>
      <c r="Q93" s="189">
        <v>8.0000000000000002E-3</v>
      </c>
      <c r="R93" s="189">
        <v>1.7000000000000001E-2</v>
      </c>
      <c r="S93" s="189">
        <v>0.05</v>
      </c>
      <c r="T93" s="189">
        <v>7.0000000000000007E-2</v>
      </c>
      <c r="W93" s="189"/>
      <c r="X93" s="189"/>
      <c r="Y93" s="189"/>
      <c r="Z93" s="189"/>
      <c r="AA93" s="189"/>
      <c r="AB93" s="189"/>
      <c r="AC93" s="12"/>
    </row>
    <row r="94" spans="1:29" x14ac:dyDescent="0.25">
      <c r="A94" s="94" t="s">
        <v>1526</v>
      </c>
      <c r="B94" s="189">
        <v>0.65217391304347827</v>
      </c>
      <c r="C94" s="189">
        <v>0.16666666666666666</v>
      </c>
      <c r="D94" s="189">
        <v>3.6231884057971016E-2</v>
      </c>
      <c r="E94" s="189">
        <v>0.14492753623188406</v>
      </c>
      <c r="F94" s="188">
        <v>1</v>
      </c>
      <c r="G94" s="190">
        <v>138</v>
      </c>
      <c r="H94" s="189">
        <v>0.10430839002267574</v>
      </c>
      <c r="M94" s="189">
        <v>0.56999999999999995</v>
      </c>
      <c r="N94" s="189">
        <v>0.72699999999999998</v>
      </c>
      <c r="O94" s="189">
        <v>0.114</v>
      </c>
      <c r="P94" s="189">
        <v>0.23799999999999999</v>
      </c>
      <c r="Q94" s="189">
        <v>1.6E-2</v>
      </c>
      <c r="R94" s="189">
        <v>8.2000000000000003E-2</v>
      </c>
      <c r="S94" s="189">
        <v>9.6000000000000002E-2</v>
      </c>
      <c r="T94" s="189">
        <v>0.21299999999999999</v>
      </c>
      <c r="W94" s="189"/>
      <c r="X94" s="189"/>
      <c r="Y94" s="189"/>
      <c r="Z94" s="189"/>
      <c r="AA94" s="189"/>
      <c r="AB94" s="189"/>
      <c r="AC94" s="12"/>
    </row>
    <row r="95" spans="1:29" x14ac:dyDescent="0.25">
      <c r="A95" s="94" t="s">
        <v>1569</v>
      </c>
      <c r="B95" s="189">
        <v>0.55251141552511418</v>
      </c>
      <c r="C95" s="189">
        <v>0.23744292237442921</v>
      </c>
      <c r="D95" s="189">
        <v>7.3059360730593603E-2</v>
      </c>
      <c r="E95" s="189">
        <v>0.13698630136986301</v>
      </c>
      <c r="F95" s="188">
        <v>1</v>
      </c>
      <c r="G95" s="190">
        <v>219</v>
      </c>
      <c r="H95" s="189">
        <v>9.9455040871934602E-2</v>
      </c>
      <c r="M95" s="189">
        <v>0.48599999999999999</v>
      </c>
      <c r="N95" s="189">
        <v>0.61699999999999999</v>
      </c>
      <c r="O95" s="189">
        <v>0.186</v>
      </c>
      <c r="P95" s="189">
        <v>0.29799999999999999</v>
      </c>
      <c r="Q95" s="189">
        <v>4.4999999999999998E-2</v>
      </c>
      <c r="R95" s="189">
        <v>0.115</v>
      </c>
      <c r="S95" s="189">
        <v>9.8000000000000004E-2</v>
      </c>
      <c r="T95" s="189">
        <v>0.189</v>
      </c>
      <c r="W95" s="189"/>
      <c r="X95" s="189"/>
      <c r="Y95" s="189"/>
      <c r="Z95" s="189"/>
      <c r="AA95" s="189"/>
      <c r="AB95" s="189"/>
      <c r="AC95" s="12"/>
    </row>
    <row r="96" spans="1:29" x14ac:dyDescent="0.25">
      <c r="A96" s="94" t="s">
        <v>1612</v>
      </c>
      <c r="B96" s="189">
        <v>0.63200000000000001</v>
      </c>
      <c r="C96" s="189">
        <v>0.224</v>
      </c>
      <c r="D96" s="189">
        <v>1.6E-2</v>
      </c>
      <c r="E96" s="189">
        <v>0.128</v>
      </c>
      <c r="F96" s="188">
        <v>1</v>
      </c>
      <c r="G96" s="190">
        <v>250</v>
      </c>
      <c r="H96" s="189">
        <v>9.8853301700276786E-2</v>
      </c>
      <c r="M96" s="189">
        <v>0.57099999999999995</v>
      </c>
      <c r="N96" s="189">
        <v>0.68899999999999995</v>
      </c>
      <c r="O96" s="189">
        <v>0.17699999999999999</v>
      </c>
      <c r="P96" s="189">
        <v>0.28000000000000003</v>
      </c>
      <c r="Q96" s="189">
        <v>6.0000000000000001E-3</v>
      </c>
      <c r="R96" s="189">
        <v>0.04</v>
      </c>
      <c r="S96" s="189">
        <v>9.1999999999999998E-2</v>
      </c>
      <c r="T96" s="189">
        <v>0.17499999999999999</v>
      </c>
      <c r="W96" s="189"/>
      <c r="X96" s="189"/>
      <c r="Y96" s="189"/>
      <c r="Z96" s="189"/>
      <c r="AA96" s="189"/>
      <c r="AB96" s="189"/>
      <c r="AC96" s="12"/>
    </row>
    <row r="97" spans="1:29" x14ac:dyDescent="0.25">
      <c r="A97" s="94" t="s">
        <v>1781</v>
      </c>
      <c r="B97" s="189">
        <v>0.73099415204678364</v>
      </c>
      <c r="C97" s="189">
        <v>0.12865497076023391</v>
      </c>
      <c r="D97" s="189">
        <v>1.7543859649122806E-2</v>
      </c>
      <c r="E97" s="189">
        <v>0.12280701754385964</v>
      </c>
      <c r="F97" s="188">
        <v>1</v>
      </c>
      <c r="G97" s="190">
        <v>171</v>
      </c>
      <c r="H97" s="189">
        <v>0.12647928994082841</v>
      </c>
      <c r="M97" s="189">
        <v>0.66</v>
      </c>
      <c r="N97" s="189">
        <v>0.79200000000000004</v>
      </c>
      <c r="O97" s="189">
        <v>8.6999999999999994E-2</v>
      </c>
      <c r="P97" s="189">
        <v>0.187</v>
      </c>
      <c r="Q97" s="189">
        <v>6.0000000000000001E-3</v>
      </c>
      <c r="R97" s="189">
        <v>0.05</v>
      </c>
      <c r="S97" s="189">
        <v>8.2000000000000003E-2</v>
      </c>
      <c r="T97" s="189">
        <v>0.18</v>
      </c>
      <c r="W97" s="189"/>
      <c r="X97" s="189"/>
      <c r="Y97" s="189"/>
      <c r="Z97" s="189"/>
      <c r="AA97" s="189"/>
      <c r="AB97" s="189"/>
      <c r="AC97" s="12"/>
    </row>
    <row r="98" spans="1:29" x14ac:dyDescent="0.25">
      <c r="A98" s="94" t="s">
        <v>1824</v>
      </c>
      <c r="B98" s="189">
        <v>0.73333333333333328</v>
      </c>
      <c r="C98" s="189" t="s">
        <v>143</v>
      </c>
      <c r="D98" s="189">
        <v>4.1666666666666664E-2</v>
      </c>
      <c r="E98" s="189">
        <v>0.22500000000000001</v>
      </c>
      <c r="F98" s="188">
        <v>1</v>
      </c>
      <c r="G98" s="190">
        <v>120</v>
      </c>
      <c r="H98" s="189">
        <v>0.10820559062218214</v>
      </c>
      <c r="M98" s="189">
        <v>0.64800000000000002</v>
      </c>
      <c r="N98" s="189">
        <v>0.80400000000000005</v>
      </c>
      <c r="O98" s="189" t="s">
        <v>143</v>
      </c>
      <c r="P98" s="189" t="s">
        <v>143</v>
      </c>
      <c r="Q98" s="189">
        <v>1.7999999999999999E-2</v>
      </c>
      <c r="R98" s="189">
        <v>9.4E-2</v>
      </c>
      <c r="S98" s="189">
        <v>0.159</v>
      </c>
      <c r="T98" s="189">
        <v>0.308</v>
      </c>
      <c r="W98" s="189"/>
      <c r="X98" s="189"/>
      <c r="Y98" s="189"/>
      <c r="Z98" s="189"/>
      <c r="AA98" s="189"/>
      <c r="AB98" s="189"/>
      <c r="AC98" s="12"/>
    </row>
    <row r="99" spans="1:29" x14ac:dyDescent="0.25">
      <c r="A99" s="94" t="s">
        <v>1867</v>
      </c>
      <c r="B99" s="189">
        <v>0.80952380952380953</v>
      </c>
      <c r="C99" s="189">
        <v>2.3809523809523808E-2</v>
      </c>
      <c r="D99" s="189">
        <v>2.3809523809523808E-2</v>
      </c>
      <c r="E99" s="189">
        <v>0.14285714285714285</v>
      </c>
      <c r="F99" s="188">
        <v>1</v>
      </c>
      <c r="G99" s="190">
        <v>126</v>
      </c>
      <c r="H99" s="189">
        <v>0.10597140454163162</v>
      </c>
      <c r="M99" s="189">
        <v>0.73199999999999998</v>
      </c>
      <c r="N99" s="189">
        <v>0.86899999999999999</v>
      </c>
      <c r="O99" s="189">
        <v>8.0000000000000002E-3</v>
      </c>
      <c r="P99" s="189">
        <v>6.8000000000000005E-2</v>
      </c>
      <c r="Q99" s="189">
        <v>8.0000000000000002E-3</v>
      </c>
      <c r="R99" s="189">
        <v>6.8000000000000005E-2</v>
      </c>
      <c r="S99" s="189">
        <v>9.1999999999999998E-2</v>
      </c>
      <c r="T99" s="189">
        <v>0.215</v>
      </c>
      <c r="W99" s="189"/>
      <c r="X99" s="189"/>
      <c r="Y99" s="189"/>
      <c r="Z99" s="189"/>
      <c r="AA99" s="189"/>
      <c r="AB99" s="189"/>
      <c r="AC99" s="12"/>
    </row>
    <row r="100" spans="1:29" x14ac:dyDescent="0.25">
      <c r="A100" s="94" t="s">
        <v>1910</v>
      </c>
      <c r="B100" s="189">
        <v>0.52325581395348841</v>
      </c>
      <c r="C100" s="189">
        <v>0.2558139534883721</v>
      </c>
      <c r="D100" s="189">
        <v>7.5581395348837205E-2</v>
      </c>
      <c r="E100" s="189">
        <v>0.14534883720930233</v>
      </c>
      <c r="F100" s="188">
        <v>1</v>
      </c>
      <c r="G100" s="190">
        <v>172</v>
      </c>
      <c r="H100" s="189">
        <v>9.7949886104783598E-2</v>
      </c>
      <c r="M100" s="189">
        <v>0.44900000000000001</v>
      </c>
      <c r="N100" s="189">
        <v>0.59699999999999998</v>
      </c>
      <c r="O100" s="189">
        <v>0.19600000000000001</v>
      </c>
      <c r="P100" s="189">
        <v>0.32600000000000001</v>
      </c>
      <c r="Q100" s="189">
        <v>4.4999999999999998E-2</v>
      </c>
      <c r="R100" s="189">
        <v>0.125</v>
      </c>
      <c r="S100" s="189">
        <v>0.1</v>
      </c>
      <c r="T100" s="189">
        <v>0.20599999999999999</v>
      </c>
      <c r="W100" s="189"/>
      <c r="X100" s="189"/>
      <c r="Y100" s="189"/>
      <c r="Z100" s="189"/>
      <c r="AA100" s="189"/>
      <c r="AB100" s="189"/>
      <c r="AC100" s="12"/>
    </row>
    <row r="101" spans="1:29" x14ac:dyDescent="0.25">
      <c r="A101" s="94" t="s">
        <v>1996</v>
      </c>
      <c r="B101" s="189">
        <v>0.59854014598540151</v>
      </c>
      <c r="C101" s="189">
        <v>0.24817518248175183</v>
      </c>
      <c r="D101" s="189">
        <v>7.2992700729927005E-3</v>
      </c>
      <c r="E101" s="189">
        <v>0.145985401459854</v>
      </c>
      <c r="F101" s="188">
        <v>1</v>
      </c>
      <c r="G101" s="190">
        <v>137</v>
      </c>
      <c r="H101" s="189">
        <v>9.3643198906356806E-2</v>
      </c>
      <c r="M101" s="189">
        <v>0.51500000000000001</v>
      </c>
      <c r="N101" s="189">
        <v>0.67700000000000005</v>
      </c>
      <c r="O101" s="189">
        <v>0.183</v>
      </c>
      <c r="P101" s="189">
        <v>0.32700000000000001</v>
      </c>
      <c r="Q101" s="189">
        <v>1E-3</v>
      </c>
      <c r="R101" s="189">
        <v>0.04</v>
      </c>
      <c r="S101" s="189">
        <v>9.7000000000000003E-2</v>
      </c>
      <c r="T101" s="189">
        <v>0.215</v>
      </c>
      <c r="W101" s="189"/>
      <c r="X101" s="189"/>
      <c r="Y101" s="189"/>
      <c r="Z101" s="189"/>
      <c r="AA101" s="189"/>
      <c r="AB101" s="189"/>
      <c r="AC101" s="12"/>
    </row>
    <row r="102" spans="1:29" x14ac:dyDescent="0.25">
      <c r="A102" s="94" t="s">
        <v>2080</v>
      </c>
      <c r="B102" s="189">
        <v>0.47787610619469029</v>
      </c>
      <c r="C102" s="189">
        <v>0.27433628318584069</v>
      </c>
      <c r="D102" s="189">
        <v>5.3097345132743362E-2</v>
      </c>
      <c r="E102" s="189">
        <v>0.19469026548672566</v>
      </c>
      <c r="F102" s="188">
        <v>1</v>
      </c>
      <c r="G102" s="190">
        <v>113</v>
      </c>
      <c r="H102" s="189">
        <v>0.11882229232386961</v>
      </c>
      <c r="M102" s="189">
        <v>0.38800000000000001</v>
      </c>
      <c r="N102" s="189">
        <v>0.56899999999999995</v>
      </c>
      <c r="O102" s="189">
        <v>0.20100000000000001</v>
      </c>
      <c r="P102" s="189">
        <v>0.36299999999999999</v>
      </c>
      <c r="Q102" s="189">
        <v>2.5000000000000001E-2</v>
      </c>
      <c r="R102" s="189">
        <v>0.111</v>
      </c>
      <c r="S102" s="189">
        <v>0.13200000000000001</v>
      </c>
      <c r="T102" s="189">
        <v>0.27700000000000002</v>
      </c>
      <c r="W102" s="189"/>
      <c r="X102" s="189"/>
      <c r="Y102" s="189"/>
      <c r="Z102" s="189"/>
      <c r="AA102" s="189"/>
      <c r="AB102" s="189"/>
      <c r="AC102" s="12"/>
    </row>
    <row r="103" spans="1:29" x14ac:dyDescent="0.25">
      <c r="A103" s="94" t="s">
        <v>2122</v>
      </c>
      <c r="B103" s="189">
        <v>0.70676691729323304</v>
      </c>
      <c r="C103" s="189">
        <v>9.0225563909774431E-2</v>
      </c>
      <c r="D103" s="189">
        <v>7.5187969924812026E-2</v>
      </c>
      <c r="E103" s="189">
        <v>0.12781954887218044</v>
      </c>
      <c r="F103" s="188">
        <v>1</v>
      </c>
      <c r="G103" s="190">
        <v>133</v>
      </c>
      <c r="H103" s="189">
        <v>0.11832740213523131</v>
      </c>
      <c r="M103" s="189">
        <v>0.624</v>
      </c>
      <c r="N103" s="189">
        <v>0.77700000000000002</v>
      </c>
      <c r="O103" s="189">
        <v>5.1999999999999998E-2</v>
      </c>
      <c r="P103" s="189">
        <v>0.151</v>
      </c>
      <c r="Q103" s="189">
        <v>4.1000000000000002E-2</v>
      </c>
      <c r="R103" s="189">
        <v>0.13300000000000001</v>
      </c>
      <c r="S103" s="189">
        <v>8.1000000000000003E-2</v>
      </c>
      <c r="T103" s="189">
        <v>0.19500000000000001</v>
      </c>
      <c r="W103" s="189"/>
      <c r="X103" s="189"/>
      <c r="Y103" s="189"/>
      <c r="Z103" s="189"/>
      <c r="AA103" s="189"/>
      <c r="AB103" s="189"/>
      <c r="AC103" s="12"/>
    </row>
    <row r="104" spans="1:29" x14ac:dyDescent="0.25">
      <c r="A104" s="94" t="s">
        <v>2251</v>
      </c>
      <c r="B104" s="189">
        <v>0.66772151898734178</v>
      </c>
      <c r="C104" s="189">
        <v>0.21202531645569619</v>
      </c>
      <c r="D104" s="189">
        <v>3.7974683544303799E-2</v>
      </c>
      <c r="E104" s="189">
        <v>8.2278481012658222E-2</v>
      </c>
      <c r="F104" s="188">
        <v>1</v>
      </c>
      <c r="G104" s="190">
        <v>316</v>
      </c>
      <c r="H104" s="189">
        <v>0.11107205623901582</v>
      </c>
      <c r="M104" s="189">
        <v>0.61399999999999999</v>
      </c>
      <c r="N104" s="189">
        <v>0.71699999999999997</v>
      </c>
      <c r="O104" s="189">
        <v>0.17100000000000001</v>
      </c>
      <c r="P104" s="189">
        <v>0.26</v>
      </c>
      <c r="Q104" s="189">
        <v>2.1999999999999999E-2</v>
      </c>
      <c r="R104" s="189">
        <v>6.5000000000000002E-2</v>
      </c>
      <c r="S104" s="189">
        <v>5.7000000000000002E-2</v>
      </c>
      <c r="T104" s="189">
        <v>0.11799999999999999</v>
      </c>
      <c r="W104" s="189"/>
      <c r="X104" s="189"/>
      <c r="Y104" s="189"/>
      <c r="Z104" s="189"/>
      <c r="AA104" s="189"/>
      <c r="AB104" s="189"/>
      <c r="AC104" s="12"/>
    </row>
    <row r="105" spans="1:29" x14ac:dyDescent="0.25">
      <c r="A105" s="94" t="s">
        <v>2294</v>
      </c>
      <c r="B105" s="189">
        <v>0.6742424242424242</v>
      </c>
      <c r="C105" s="189">
        <v>0.15909090909090909</v>
      </c>
      <c r="D105" s="189">
        <v>4.5454545454545456E-2</v>
      </c>
      <c r="E105" s="189">
        <v>0.12121212121212122</v>
      </c>
      <c r="F105" s="188">
        <v>1</v>
      </c>
      <c r="G105" s="190">
        <v>132</v>
      </c>
      <c r="H105" s="189">
        <v>0.10068649885583524</v>
      </c>
      <c r="M105" s="189">
        <v>0.59</v>
      </c>
      <c r="N105" s="189">
        <v>0.748</v>
      </c>
      <c r="O105" s="189">
        <v>0.106</v>
      </c>
      <c r="P105" s="189">
        <v>0.23100000000000001</v>
      </c>
      <c r="Q105" s="189">
        <v>2.1000000000000001E-2</v>
      </c>
      <c r="R105" s="189">
        <v>9.6000000000000002E-2</v>
      </c>
      <c r="S105" s="189">
        <v>7.5999999999999998E-2</v>
      </c>
      <c r="T105" s="189">
        <v>0.188</v>
      </c>
      <c r="W105" s="189"/>
      <c r="X105" s="189"/>
      <c r="Y105" s="189"/>
      <c r="Z105" s="189"/>
      <c r="AA105" s="189"/>
      <c r="AB105" s="189"/>
      <c r="AC105" s="12"/>
    </row>
    <row r="106" spans="1:29" x14ac:dyDescent="0.25">
      <c r="A106" s="94" t="s">
        <v>1570</v>
      </c>
      <c r="B106" s="189">
        <v>0.3595505617977528</v>
      </c>
      <c r="C106" s="189">
        <v>0.15730337078651685</v>
      </c>
      <c r="D106" s="189">
        <v>8.98876404494382E-2</v>
      </c>
      <c r="E106" s="189">
        <v>0.39325842696629215</v>
      </c>
      <c r="F106" s="188">
        <v>1</v>
      </c>
      <c r="G106" s="190">
        <v>178</v>
      </c>
      <c r="H106" s="189">
        <v>8.0108010801080102E-3</v>
      </c>
      <c r="M106" s="189">
        <v>0.29299999999999998</v>
      </c>
      <c r="N106" s="189">
        <v>0.432</v>
      </c>
      <c r="O106" s="189">
        <v>0.111</v>
      </c>
      <c r="P106" s="189">
        <v>0.218</v>
      </c>
      <c r="Q106" s="189">
        <v>5.6000000000000001E-2</v>
      </c>
      <c r="R106" s="189">
        <v>0.14099999999999999</v>
      </c>
      <c r="S106" s="189">
        <v>0.32400000000000001</v>
      </c>
      <c r="T106" s="189">
        <v>0.46700000000000003</v>
      </c>
      <c r="W106" s="189"/>
      <c r="X106" s="189"/>
      <c r="Y106" s="189"/>
      <c r="Z106" s="189"/>
      <c r="AA106" s="189"/>
      <c r="AB106" s="189"/>
      <c r="AC106" s="12"/>
    </row>
    <row r="107" spans="1:29" x14ac:dyDescent="0.25">
      <c r="A107" s="94" t="s">
        <v>1613</v>
      </c>
      <c r="B107" s="189">
        <v>0.45251396648044695</v>
      </c>
      <c r="C107" s="189">
        <v>0.15083798882681565</v>
      </c>
      <c r="D107" s="189">
        <v>1.6759776536312849E-2</v>
      </c>
      <c r="E107" s="189">
        <v>0.37988826815642457</v>
      </c>
      <c r="F107" s="188">
        <v>1</v>
      </c>
      <c r="G107" s="190">
        <v>179</v>
      </c>
      <c r="H107" s="189">
        <v>5.5754555365207913E-3</v>
      </c>
      <c r="M107" s="189">
        <v>0.38100000000000001</v>
      </c>
      <c r="N107" s="189">
        <v>0.52600000000000002</v>
      </c>
      <c r="O107" s="189">
        <v>0.106</v>
      </c>
      <c r="P107" s="189">
        <v>0.21099999999999999</v>
      </c>
      <c r="Q107" s="189">
        <v>6.0000000000000001E-3</v>
      </c>
      <c r="R107" s="189">
        <v>4.8000000000000001E-2</v>
      </c>
      <c r="S107" s="189">
        <v>0.312</v>
      </c>
      <c r="T107" s="189">
        <v>0.45300000000000001</v>
      </c>
      <c r="W107" s="189"/>
      <c r="X107" s="189"/>
      <c r="Y107" s="189"/>
      <c r="Z107" s="189"/>
      <c r="AA107" s="189"/>
      <c r="AB107" s="189"/>
      <c r="AC107" s="12"/>
    </row>
    <row r="108" spans="1:29" x14ac:dyDescent="0.25">
      <c r="A108" s="94" t="s">
        <v>1825</v>
      </c>
      <c r="B108" s="189">
        <v>0.51200000000000001</v>
      </c>
      <c r="C108" s="189">
        <v>8.0000000000000002E-3</v>
      </c>
      <c r="D108" s="189">
        <v>0.08</v>
      </c>
      <c r="E108" s="189">
        <v>0.4</v>
      </c>
      <c r="F108" s="188">
        <v>1</v>
      </c>
      <c r="G108" s="190">
        <v>125</v>
      </c>
      <c r="H108" s="189">
        <v>1.2600806451612902E-2</v>
      </c>
      <c r="M108" s="189">
        <v>0.42499999999999999</v>
      </c>
      <c r="N108" s="189">
        <v>0.59799999999999998</v>
      </c>
      <c r="O108" s="189">
        <v>1E-3</v>
      </c>
      <c r="P108" s="189">
        <v>4.3999999999999997E-2</v>
      </c>
      <c r="Q108" s="189">
        <v>4.3999999999999997E-2</v>
      </c>
      <c r="R108" s="189">
        <v>0.14099999999999999</v>
      </c>
      <c r="S108" s="189">
        <v>0.318</v>
      </c>
      <c r="T108" s="189">
        <v>0.48799999999999999</v>
      </c>
      <c r="W108" s="189"/>
      <c r="X108" s="189"/>
      <c r="Y108" s="189"/>
      <c r="Z108" s="189"/>
      <c r="AA108" s="189"/>
      <c r="AB108" s="189"/>
      <c r="AC108" s="12"/>
    </row>
    <row r="109" spans="1:29" x14ac:dyDescent="0.25">
      <c r="A109" s="94" t="s">
        <v>1868</v>
      </c>
      <c r="B109" s="189">
        <v>0.65972222222222221</v>
      </c>
      <c r="C109" s="189">
        <v>1.3888888888888888E-2</v>
      </c>
      <c r="D109" s="189">
        <v>5.5555555555555552E-2</v>
      </c>
      <c r="E109" s="189">
        <v>0.27083333333333331</v>
      </c>
      <c r="F109" s="188">
        <v>1</v>
      </c>
      <c r="G109" s="190">
        <v>144</v>
      </c>
      <c r="H109" s="189">
        <v>1.682636129936901E-2</v>
      </c>
      <c r="M109" s="189">
        <v>0.57899999999999996</v>
      </c>
      <c r="N109" s="189">
        <v>0.73199999999999998</v>
      </c>
      <c r="O109" s="189">
        <v>4.0000000000000001E-3</v>
      </c>
      <c r="P109" s="189">
        <v>4.9000000000000002E-2</v>
      </c>
      <c r="Q109" s="189">
        <v>2.8000000000000001E-2</v>
      </c>
      <c r="R109" s="189">
        <v>0.106</v>
      </c>
      <c r="S109" s="189">
        <v>0.20499999999999999</v>
      </c>
      <c r="T109" s="189">
        <v>0.34899999999999998</v>
      </c>
      <c r="W109" s="189"/>
      <c r="X109" s="189"/>
      <c r="Y109" s="189"/>
      <c r="Z109" s="189"/>
      <c r="AA109" s="189"/>
      <c r="AB109" s="189"/>
      <c r="AC109" s="12"/>
    </row>
    <row r="110" spans="1:29" x14ac:dyDescent="0.25">
      <c r="A110" s="94" t="s">
        <v>1911</v>
      </c>
      <c r="B110" s="189">
        <v>0.41145833333333331</v>
      </c>
      <c r="C110" s="189">
        <v>0.10416666666666667</v>
      </c>
      <c r="D110" s="189">
        <v>5.7291666666666664E-2</v>
      </c>
      <c r="E110" s="189">
        <v>0.42708333333333331</v>
      </c>
      <c r="F110" s="188">
        <v>1</v>
      </c>
      <c r="G110" s="190">
        <v>192</v>
      </c>
      <c r="H110" s="189">
        <v>9.5870574724122443E-3</v>
      </c>
      <c r="M110" s="189">
        <v>0.34399999999999997</v>
      </c>
      <c r="N110" s="189">
        <v>0.48199999999999998</v>
      </c>
      <c r="O110" s="189">
        <v>6.8000000000000005E-2</v>
      </c>
      <c r="P110" s="189">
        <v>0.155</v>
      </c>
      <c r="Q110" s="189">
        <v>3.2000000000000001E-2</v>
      </c>
      <c r="R110" s="189">
        <v>0.1</v>
      </c>
      <c r="S110" s="189">
        <v>0.35899999999999999</v>
      </c>
      <c r="T110" s="189">
        <v>0.498</v>
      </c>
      <c r="W110" s="189"/>
      <c r="X110" s="189"/>
      <c r="Y110" s="189"/>
      <c r="Z110" s="189"/>
      <c r="AA110" s="189"/>
      <c r="AB110" s="189"/>
      <c r="AC110" s="12"/>
    </row>
    <row r="111" spans="1:29" x14ac:dyDescent="0.25">
      <c r="A111" s="94" t="s">
        <v>2081</v>
      </c>
      <c r="B111" s="189">
        <v>0.31976744186046513</v>
      </c>
      <c r="C111" s="189">
        <v>7.5581395348837205E-2</v>
      </c>
      <c r="D111" s="189">
        <v>2.9069767441860465E-2</v>
      </c>
      <c r="E111" s="189">
        <v>0.57558139534883723</v>
      </c>
      <c r="F111" s="188">
        <v>1</v>
      </c>
      <c r="G111" s="190">
        <v>172</v>
      </c>
      <c r="H111" s="189">
        <v>1.4388489208633094E-2</v>
      </c>
      <c r="M111" s="189">
        <v>0.255</v>
      </c>
      <c r="N111" s="189">
        <v>0.39300000000000002</v>
      </c>
      <c r="O111" s="189">
        <v>4.4999999999999998E-2</v>
      </c>
      <c r="P111" s="189">
        <v>0.125</v>
      </c>
      <c r="Q111" s="189">
        <v>1.2E-2</v>
      </c>
      <c r="R111" s="189">
        <v>6.6000000000000003E-2</v>
      </c>
      <c r="S111" s="189">
        <v>0.501</v>
      </c>
      <c r="T111" s="189">
        <v>0.64700000000000002</v>
      </c>
      <c r="W111" s="189"/>
      <c r="X111" s="189"/>
      <c r="Y111" s="189"/>
      <c r="Z111" s="189"/>
      <c r="AA111" s="189"/>
      <c r="AB111" s="189"/>
      <c r="AC111" s="12"/>
    </row>
    <row r="112" spans="1:29" x14ac:dyDescent="0.25">
      <c r="A112" s="94" t="s">
        <v>2123</v>
      </c>
      <c r="B112" s="189">
        <v>0.69543147208121825</v>
      </c>
      <c r="C112" s="189">
        <v>5.5837563451776651E-2</v>
      </c>
      <c r="D112" s="189">
        <v>2.030456852791878E-2</v>
      </c>
      <c r="E112" s="189">
        <v>0.22842639593908629</v>
      </c>
      <c r="F112" s="188">
        <v>1</v>
      </c>
      <c r="G112" s="190">
        <v>197</v>
      </c>
      <c r="H112" s="189">
        <v>1.6478460895023004E-2</v>
      </c>
      <c r="M112" s="189">
        <v>0.628</v>
      </c>
      <c r="N112" s="189">
        <v>0.755</v>
      </c>
      <c r="O112" s="189">
        <v>3.1E-2</v>
      </c>
      <c r="P112" s="189">
        <v>9.7000000000000003E-2</v>
      </c>
      <c r="Q112" s="189">
        <v>8.0000000000000002E-3</v>
      </c>
      <c r="R112" s="189">
        <v>5.0999999999999997E-2</v>
      </c>
      <c r="S112" s="189">
        <v>0.17499999999999999</v>
      </c>
      <c r="T112" s="189">
        <v>0.29199999999999998</v>
      </c>
      <c r="W112" s="189"/>
      <c r="X112" s="189"/>
      <c r="Y112" s="189"/>
      <c r="Z112" s="189"/>
      <c r="AA112" s="189"/>
      <c r="AB112" s="189"/>
      <c r="AC112" s="12"/>
    </row>
    <row r="113" spans="1:29" x14ac:dyDescent="0.25">
      <c r="A113" s="94" t="s">
        <v>2209</v>
      </c>
      <c r="B113" s="189">
        <v>0.48514851485148514</v>
      </c>
      <c r="C113" s="189">
        <v>0.15841584158415842</v>
      </c>
      <c r="D113" s="189">
        <v>4.9504950495049507E-2</v>
      </c>
      <c r="E113" s="189">
        <v>0.30693069306930693</v>
      </c>
      <c r="F113" s="188">
        <v>1</v>
      </c>
      <c r="G113" s="190">
        <v>101</v>
      </c>
      <c r="H113" s="189">
        <v>8.2848002624887219E-3</v>
      </c>
      <c r="M113" s="189">
        <v>0.39</v>
      </c>
      <c r="N113" s="189">
        <v>0.58099999999999996</v>
      </c>
      <c r="O113" s="189">
        <v>0.1</v>
      </c>
      <c r="P113" s="189">
        <v>0.24199999999999999</v>
      </c>
      <c r="Q113" s="189">
        <v>2.1000000000000001E-2</v>
      </c>
      <c r="R113" s="189">
        <v>0.111</v>
      </c>
      <c r="S113" s="189">
        <v>0.22500000000000001</v>
      </c>
      <c r="T113" s="189">
        <v>0.40300000000000002</v>
      </c>
      <c r="W113" s="189"/>
      <c r="X113" s="189"/>
      <c r="Y113" s="189"/>
      <c r="Z113" s="189"/>
      <c r="AA113" s="189"/>
      <c r="AB113" s="189"/>
      <c r="AC113" s="12"/>
    </row>
    <row r="114" spans="1:29" x14ac:dyDescent="0.25">
      <c r="A114" s="94" t="s">
        <v>2252</v>
      </c>
      <c r="B114" s="189">
        <v>0.44736842105263158</v>
      </c>
      <c r="C114" s="189">
        <v>0.15263157894736842</v>
      </c>
      <c r="D114" s="189">
        <v>6.3157894736842107E-2</v>
      </c>
      <c r="E114" s="189">
        <v>0.33684210526315789</v>
      </c>
      <c r="F114" s="188">
        <v>1</v>
      </c>
      <c r="G114" s="190">
        <v>190</v>
      </c>
      <c r="H114" s="189">
        <v>6.2640116049057105E-3</v>
      </c>
      <c r="M114" s="189">
        <v>0.378</v>
      </c>
      <c r="N114" s="189">
        <v>0.51800000000000002</v>
      </c>
      <c r="O114" s="189">
        <v>0.108</v>
      </c>
      <c r="P114" s="189">
        <v>0.21099999999999999</v>
      </c>
      <c r="Q114" s="189">
        <v>3.5999999999999997E-2</v>
      </c>
      <c r="R114" s="189">
        <v>0.107</v>
      </c>
      <c r="S114" s="189">
        <v>0.27300000000000002</v>
      </c>
      <c r="T114" s="189">
        <v>0.40699999999999997</v>
      </c>
      <c r="W114" s="189"/>
      <c r="X114" s="189"/>
      <c r="Y114" s="189"/>
      <c r="Z114" s="189"/>
      <c r="AA114" s="189"/>
      <c r="AB114" s="189"/>
      <c r="AC114" s="12"/>
    </row>
    <row r="115" spans="1:29" x14ac:dyDescent="0.25">
      <c r="A115" s="94" t="s">
        <v>1528</v>
      </c>
      <c r="B115" s="189">
        <v>0.63246519982038618</v>
      </c>
      <c r="C115" s="189">
        <v>0.27323753929052536</v>
      </c>
      <c r="D115" s="189">
        <v>4.4454422990570272E-2</v>
      </c>
      <c r="E115" s="189">
        <v>4.9842837898518184E-2</v>
      </c>
      <c r="F115" s="188">
        <v>1</v>
      </c>
      <c r="G115" s="190">
        <v>4454</v>
      </c>
      <c r="H115" s="189">
        <v>0.26086447229705984</v>
      </c>
      <c r="M115" s="189">
        <v>0.61799999999999999</v>
      </c>
      <c r="N115" s="189">
        <v>0.64700000000000002</v>
      </c>
      <c r="O115" s="189">
        <v>0.26</v>
      </c>
      <c r="P115" s="189">
        <v>0.28699999999999998</v>
      </c>
      <c r="Q115" s="189">
        <v>3.9E-2</v>
      </c>
      <c r="R115" s="189">
        <v>5.0999999999999997E-2</v>
      </c>
      <c r="S115" s="189">
        <v>4.3999999999999997E-2</v>
      </c>
      <c r="T115" s="189">
        <v>5.7000000000000002E-2</v>
      </c>
      <c r="W115" s="189"/>
      <c r="X115" s="189"/>
      <c r="Y115" s="189"/>
      <c r="Z115" s="189"/>
      <c r="AA115" s="189"/>
      <c r="AB115" s="189"/>
      <c r="AC115" s="12"/>
    </row>
    <row r="116" spans="1:29" x14ac:dyDescent="0.25">
      <c r="A116" s="94" t="s">
        <v>1571</v>
      </c>
      <c r="B116" s="189">
        <v>0.4782395287958115</v>
      </c>
      <c r="C116" s="189">
        <v>0.27715968586387435</v>
      </c>
      <c r="D116" s="189">
        <v>0.16034031413612565</v>
      </c>
      <c r="E116" s="189">
        <v>8.4260471204188475E-2</v>
      </c>
      <c r="F116" s="188">
        <v>1</v>
      </c>
      <c r="G116" s="190">
        <v>6112</v>
      </c>
      <c r="H116" s="189">
        <v>0.23751603000038859</v>
      </c>
      <c r="M116" s="189">
        <v>0.46600000000000003</v>
      </c>
      <c r="N116" s="189">
        <v>0.49099999999999999</v>
      </c>
      <c r="O116" s="189">
        <v>0.26600000000000001</v>
      </c>
      <c r="P116" s="189">
        <v>0.28899999999999998</v>
      </c>
      <c r="Q116" s="189">
        <v>0.151</v>
      </c>
      <c r="R116" s="189">
        <v>0.17</v>
      </c>
      <c r="S116" s="189">
        <v>7.8E-2</v>
      </c>
      <c r="T116" s="189">
        <v>9.0999999999999998E-2</v>
      </c>
      <c r="W116" s="189"/>
      <c r="X116" s="189"/>
      <c r="Y116" s="189"/>
      <c r="Z116" s="189"/>
      <c r="AA116" s="189"/>
      <c r="AB116" s="189"/>
      <c r="AC116" s="12"/>
    </row>
    <row r="117" spans="1:29" x14ac:dyDescent="0.25">
      <c r="A117" s="94" t="s">
        <v>1614</v>
      </c>
      <c r="B117" s="189">
        <v>0.65190664721817049</v>
      </c>
      <c r="C117" s="189">
        <v>0.29381121066888938</v>
      </c>
      <c r="D117" s="189">
        <v>5.3136070014586376E-3</v>
      </c>
      <c r="E117" s="189">
        <v>4.8968535111481561E-2</v>
      </c>
      <c r="F117" s="188">
        <v>1</v>
      </c>
      <c r="G117" s="190">
        <v>9598</v>
      </c>
      <c r="H117" s="189">
        <v>0.23504346761356679</v>
      </c>
      <c r="M117" s="189">
        <v>0.64200000000000002</v>
      </c>
      <c r="N117" s="189">
        <v>0.66100000000000003</v>
      </c>
      <c r="O117" s="189">
        <v>0.28499999999999998</v>
      </c>
      <c r="P117" s="189">
        <v>0.30299999999999999</v>
      </c>
      <c r="Q117" s="189">
        <v>4.0000000000000001E-3</v>
      </c>
      <c r="R117" s="189">
        <v>7.0000000000000001E-3</v>
      </c>
      <c r="S117" s="189">
        <v>4.4999999999999998E-2</v>
      </c>
      <c r="T117" s="189">
        <v>5.2999999999999999E-2</v>
      </c>
      <c r="W117" s="189"/>
      <c r="X117" s="189"/>
      <c r="Y117" s="189"/>
      <c r="Z117" s="189"/>
      <c r="AA117" s="189"/>
      <c r="AB117" s="189"/>
      <c r="AC117" s="12"/>
    </row>
    <row r="118" spans="1:29" x14ac:dyDescent="0.25">
      <c r="A118" s="94" t="s">
        <v>1657</v>
      </c>
      <c r="B118" s="189">
        <v>0.52640618291112062</v>
      </c>
      <c r="C118" s="189">
        <v>0.37398024903392013</v>
      </c>
      <c r="D118" s="189">
        <v>4.5513095749248604E-2</v>
      </c>
      <c r="E118" s="189">
        <v>5.4100472305710606E-2</v>
      </c>
      <c r="F118" s="188">
        <v>1</v>
      </c>
      <c r="G118" s="190">
        <v>2329</v>
      </c>
      <c r="H118" s="189">
        <v>0.24541622760800844</v>
      </c>
      <c r="M118" s="189">
        <v>0.50600000000000001</v>
      </c>
      <c r="N118" s="189">
        <v>0.54700000000000004</v>
      </c>
      <c r="O118" s="189">
        <v>0.35499999999999998</v>
      </c>
      <c r="P118" s="189">
        <v>0.39400000000000002</v>
      </c>
      <c r="Q118" s="189">
        <v>3.7999999999999999E-2</v>
      </c>
      <c r="R118" s="189">
        <v>5.5E-2</v>
      </c>
      <c r="S118" s="189">
        <v>4.5999999999999999E-2</v>
      </c>
      <c r="T118" s="189">
        <v>6.4000000000000001E-2</v>
      </c>
      <c r="W118" s="189"/>
      <c r="X118" s="189"/>
      <c r="Y118" s="189"/>
      <c r="Z118" s="189"/>
      <c r="AA118" s="189"/>
      <c r="AB118" s="189"/>
      <c r="AC118" s="12"/>
    </row>
    <row r="119" spans="1:29" x14ac:dyDescent="0.25">
      <c r="A119" s="94" t="s">
        <v>1699</v>
      </c>
      <c r="B119" s="189">
        <v>0.82748643761301988</v>
      </c>
      <c r="C119" s="189">
        <v>0.12549728752260397</v>
      </c>
      <c r="D119" s="189">
        <v>8.6799276672694398E-3</v>
      </c>
      <c r="E119" s="189">
        <v>3.8336347197106692E-2</v>
      </c>
      <c r="F119" s="188">
        <v>1</v>
      </c>
      <c r="G119" s="190">
        <v>2765</v>
      </c>
      <c r="H119" s="189">
        <v>0.2485840151038389</v>
      </c>
      <c r="M119" s="189">
        <v>0.81299999999999994</v>
      </c>
      <c r="N119" s="189">
        <v>0.84099999999999997</v>
      </c>
      <c r="O119" s="189">
        <v>0.114</v>
      </c>
      <c r="P119" s="189">
        <v>0.13800000000000001</v>
      </c>
      <c r="Q119" s="189">
        <v>6.0000000000000001E-3</v>
      </c>
      <c r="R119" s="189">
        <v>1.2999999999999999E-2</v>
      </c>
      <c r="S119" s="189">
        <v>3.2000000000000001E-2</v>
      </c>
      <c r="T119" s="189">
        <v>4.5999999999999999E-2</v>
      </c>
      <c r="W119" s="189"/>
      <c r="X119" s="189"/>
      <c r="Y119" s="189"/>
      <c r="Z119" s="189"/>
      <c r="AA119" s="189"/>
      <c r="AB119" s="189"/>
      <c r="AC119" s="12"/>
    </row>
    <row r="120" spans="1:29" x14ac:dyDescent="0.25">
      <c r="A120" s="94" t="s">
        <v>1741</v>
      </c>
      <c r="B120" s="189">
        <v>0.55270655270655267</v>
      </c>
      <c r="C120" s="189">
        <v>0.35933048433048431</v>
      </c>
      <c r="D120" s="189">
        <v>2.9202279202279201E-2</v>
      </c>
      <c r="E120" s="189">
        <v>5.876068376068376E-2</v>
      </c>
      <c r="F120" s="188">
        <v>1</v>
      </c>
      <c r="G120" s="190">
        <v>2808</v>
      </c>
      <c r="H120" s="189">
        <v>0.24814422057264052</v>
      </c>
      <c r="M120" s="189">
        <v>0.53400000000000003</v>
      </c>
      <c r="N120" s="189">
        <v>0.57099999999999995</v>
      </c>
      <c r="O120" s="189">
        <v>0.34200000000000003</v>
      </c>
      <c r="P120" s="189">
        <v>0.377</v>
      </c>
      <c r="Q120" s="189">
        <v>2.4E-2</v>
      </c>
      <c r="R120" s="189">
        <v>3.5999999999999997E-2</v>
      </c>
      <c r="S120" s="189">
        <v>5.0999999999999997E-2</v>
      </c>
      <c r="T120" s="189">
        <v>6.8000000000000005E-2</v>
      </c>
      <c r="W120" s="189"/>
      <c r="X120" s="189"/>
      <c r="Y120" s="189"/>
      <c r="Z120" s="189"/>
      <c r="AA120" s="189"/>
      <c r="AB120" s="189"/>
      <c r="AC120" s="12"/>
    </row>
    <row r="121" spans="1:29" x14ac:dyDescent="0.25">
      <c r="A121" s="94" t="s">
        <v>1783</v>
      </c>
      <c r="B121" s="189">
        <v>0.76183712121212122</v>
      </c>
      <c r="C121" s="189">
        <v>0.13683712121212122</v>
      </c>
      <c r="D121" s="189">
        <v>3.6458333333333336E-2</v>
      </c>
      <c r="E121" s="189">
        <v>6.486742424242424E-2</v>
      </c>
      <c r="F121" s="188">
        <v>1</v>
      </c>
      <c r="G121" s="190">
        <v>4224</v>
      </c>
      <c r="H121" s="189">
        <v>0.2587284086732819</v>
      </c>
      <c r="M121" s="189">
        <v>0.749</v>
      </c>
      <c r="N121" s="189">
        <v>0.77400000000000002</v>
      </c>
      <c r="O121" s="189">
        <v>0.127</v>
      </c>
      <c r="P121" s="189">
        <v>0.14799999999999999</v>
      </c>
      <c r="Q121" s="189">
        <v>3.1E-2</v>
      </c>
      <c r="R121" s="189">
        <v>4.2999999999999997E-2</v>
      </c>
      <c r="S121" s="189">
        <v>5.8000000000000003E-2</v>
      </c>
      <c r="T121" s="189">
        <v>7.2999999999999995E-2</v>
      </c>
      <c r="W121" s="189"/>
      <c r="X121" s="189"/>
      <c r="Y121" s="189"/>
      <c r="Z121" s="189"/>
      <c r="AA121" s="189"/>
      <c r="AB121" s="189"/>
      <c r="AC121" s="12"/>
    </row>
    <row r="122" spans="1:29" x14ac:dyDescent="0.25">
      <c r="A122" s="94" t="s">
        <v>1826</v>
      </c>
      <c r="B122" s="189">
        <v>0.88503703703703707</v>
      </c>
      <c r="C122" s="189">
        <v>1.8666666666666668E-2</v>
      </c>
      <c r="D122" s="189">
        <v>1.6E-2</v>
      </c>
      <c r="E122" s="189">
        <v>8.0296296296296296E-2</v>
      </c>
      <c r="F122" s="188">
        <v>1</v>
      </c>
      <c r="G122" s="190">
        <v>3375</v>
      </c>
      <c r="H122" s="189">
        <v>0.2816725087631447</v>
      </c>
      <c r="M122" s="189">
        <v>0.874</v>
      </c>
      <c r="N122" s="189">
        <v>0.89500000000000002</v>
      </c>
      <c r="O122" s="189">
        <v>1.4999999999999999E-2</v>
      </c>
      <c r="P122" s="189">
        <v>2.4E-2</v>
      </c>
      <c r="Q122" s="189">
        <v>1.2E-2</v>
      </c>
      <c r="R122" s="189">
        <v>2.1000000000000001E-2</v>
      </c>
      <c r="S122" s="189">
        <v>7.1999999999999995E-2</v>
      </c>
      <c r="T122" s="189">
        <v>0.09</v>
      </c>
      <c r="W122" s="189"/>
      <c r="X122" s="189"/>
      <c r="Y122" s="189"/>
      <c r="Z122" s="189"/>
      <c r="AA122" s="189"/>
      <c r="AB122" s="189"/>
      <c r="AC122" s="12"/>
    </row>
    <row r="123" spans="1:29" x14ac:dyDescent="0.25">
      <c r="A123" s="94" t="s">
        <v>1869</v>
      </c>
      <c r="B123" s="189">
        <v>0.89616078330327231</v>
      </c>
      <c r="C123" s="189">
        <v>3.658850811646483E-2</v>
      </c>
      <c r="D123" s="189">
        <v>1.7005926307652668E-2</v>
      </c>
      <c r="E123" s="189">
        <v>5.0244782272610151E-2</v>
      </c>
      <c r="F123" s="188">
        <v>1</v>
      </c>
      <c r="G123" s="190">
        <v>3881</v>
      </c>
      <c r="H123" s="189">
        <v>0.26565815593127523</v>
      </c>
      <c r="M123" s="189">
        <v>0.88600000000000001</v>
      </c>
      <c r="N123" s="189">
        <v>0.90500000000000003</v>
      </c>
      <c r="O123" s="189">
        <v>3.1E-2</v>
      </c>
      <c r="P123" s="189">
        <v>4.2999999999999997E-2</v>
      </c>
      <c r="Q123" s="189">
        <v>1.2999999999999999E-2</v>
      </c>
      <c r="R123" s="189">
        <v>2.1999999999999999E-2</v>
      </c>
      <c r="S123" s="189">
        <v>4.3999999999999997E-2</v>
      </c>
      <c r="T123" s="189">
        <v>5.8000000000000003E-2</v>
      </c>
      <c r="W123" s="189"/>
      <c r="X123" s="189"/>
      <c r="Y123" s="189"/>
      <c r="Z123" s="189"/>
      <c r="AA123" s="189"/>
      <c r="AB123" s="189"/>
      <c r="AC123" s="12"/>
    </row>
    <row r="124" spans="1:29" x14ac:dyDescent="0.25">
      <c r="A124" s="94" t="s">
        <v>1912</v>
      </c>
      <c r="B124" s="189">
        <v>0.54627844195912068</v>
      </c>
      <c r="C124" s="189">
        <v>0.31777863478596219</v>
      </c>
      <c r="D124" s="189">
        <v>7.6552256074045505E-2</v>
      </c>
      <c r="E124" s="189">
        <v>5.9390667180871576E-2</v>
      </c>
      <c r="F124" s="188">
        <v>1</v>
      </c>
      <c r="G124" s="190">
        <v>5186</v>
      </c>
      <c r="H124" s="189">
        <v>0.2319009077494075</v>
      </c>
      <c r="M124" s="189">
        <v>0.53300000000000003</v>
      </c>
      <c r="N124" s="189">
        <v>0.56000000000000005</v>
      </c>
      <c r="O124" s="189">
        <v>0.30499999999999999</v>
      </c>
      <c r="P124" s="189">
        <v>0.33100000000000002</v>
      </c>
      <c r="Q124" s="189">
        <v>7.0000000000000007E-2</v>
      </c>
      <c r="R124" s="189">
        <v>8.4000000000000005E-2</v>
      </c>
      <c r="S124" s="189">
        <v>5.2999999999999999E-2</v>
      </c>
      <c r="T124" s="189">
        <v>6.6000000000000003E-2</v>
      </c>
      <c r="W124" s="189"/>
      <c r="X124" s="189"/>
      <c r="Y124" s="189"/>
      <c r="Z124" s="189"/>
      <c r="AA124" s="189"/>
      <c r="AB124" s="189"/>
      <c r="AC124" s="12"/>
    </row>
    <row r="125" spans="1:29" x14ac:dyDescent="0.25">
      <c r="A125" s="94" t="s">
        <v>1955</v>
      </c>
      <c r="B125" s="189">
        <v>0.36033429765348762</v>
      </c>
      <c r="C125" s="189">
        <v>0.59144969463195118</v>
      </c>
      <c r="D125" s="189">
        <v>2.5715204114432656E-3</v>
      </c>
      <c r="E125" s="189">
        <v>4.5644487303117966E-2</v>
      </c>
      <c r="F125" s="188">
        <v>1</v>
      </c>
      <c r="G125" s="190">
        <v>3111</v>
      </c>
      <c r="H125" s="189">
        <v>0.22501084912483726</v>
      </c>
      <c r="M125" s="189">
        <v>0.34399999999999997</v>
      </c>
      <c r="N125" s="189">
        <v>0.377</v>
      </c>
      <c r="O125" s="189">
        <v>0.57399999999999995</v>
      </c>
      <c r="P125" s="189">
        <v>0.60899999999999999</v>
      </c>
      <c r="Q125" s="189">
        <v>1E-3</v>
      </c>
      <c r="R125" s="189">
        <v>5.0000000000000001E-3</v>
      </c>
      <c r="S125" s="189">
        <v>3.9E-2</v>
      </c>
      <c r="T125" s="189">
        <v>5.3999999999999999E-2</v>
      </c>
      <c r="W125" s="189"/>
      <c r="X125" s="189"/>
      <c r="Y125" s="189"/>
      <c r="Z125" s="189"/>
      <c r="AA125" s="189"/>
      <c r="AB125" s="189"/>
      <c r="AC125" s="12"/>
    </row>
    <row r="126" spans="1:29" x14ac:dyDescent="0.25">
      <c r="A126" s="94" t="s">
        <v>1998</v>
      </c>
      <c r="B126" s="189">
        <v>0.59549825174825177</v>
      </c>
      <c r="C126" s="189">
        <v>0.34156468531468531</v>
      </c>
      <c r="D126" s="189">
        <v>1.0708041958041958E-2</v>
      </c>
      <c r="E126" s="189">
        <v>5.2229020979020976E-2</v>
      </c>
      <c r="F126" s="188">
        <v>1</v>
      </c>
      <c r="G126" s="190">
        <v>4576</v>
      </c>
      <c r="H126" s="189">
        <v>0.23959369600502645</v>
      </c>
      <c r="M126" s="189">
        <v>0.58099999999999996</v>
      </c>
      <c r="N126" s="189">
        <v>0.61</v>
      </c>
      <c r="O126" s="189">
        <v>0.32800000000000001</v>
      </c>
      <c r="P126" s="189">
        <v>0.35499999999999998</v>
      </c>
      <c r="Q126" s="189">
        <v>8.0000000000000002E-3</v>
      </c>
      <c r="R126" s="189">
        <v>1.4E-2</v>
      </c>
      <c r="S126" s="189">
        <v>4.5999999999999999E-2</v>
      </c>
      <c r="T126" s="189">
        <v>5.8999999999999997E-2</v>
      </c>
      <c r="W126" s="189"/>
      <c r="X126" s="189"/>
      <c r="Y126" s="189"/>
      <c r="Z126" s="189"/>
      <c r="AA126" s="189"/>
      <c r="AB126" s="189"/>
      <c r="AC126" s="12"/>
    </row>
    <row r="127" spans="1:29" x14ac:dyDescent="0.25">
      <c r="A127" s="94" t="s">
        <v>2041</v>
      </c>
      <c r="B127" s="189">
        <v>0.90132924335378328</v>
      </c>
      <c r="C127" s="189">
        <v>9.202453987730062E-3</v>
      </c>
      <c r="D127" s="189">
        <v>1.6359918200408999E-2</v>
      </c>
      <c r="E127" s="189">
        <v>7.3108384458077713E-2</v>
      </c>
      <c r="F127" s="188">
        <v>1</v>
      </c>
      <c r="G127" s="190">
        <v>1956</v>
      </c>
      <c r="H127" s="189">
        <v>0.26905089408528199</v>
      </c>
      <c r="M127" s="189">
        <v>0.88700000000000001</v>
      </c>
      <c r="N127" s="189">
        <v>0.91400000000000003</v>
      </c>
      <c r="O127" s="189">
        <v>6.0000000000000001E-3</v>
      </c>
      <c r="P127" s="189">
        <v>1.4999999999999999E-2</v>
      </c>
      <c r="Q127" s="189">
        <v>1.2E-2</v>
      </c>
      <c r="R127" s="189">
        <v>2.3E-2</v>
      </c>
      <c r="S127" s="189">
        <v>6.2E-2</v>
      </c>
      <c r="T127" s="189">
        <v>8.5999999999999993E-2</v>
      </c>
      <c r="W127" s="189"/>
      <c r="X127" s="189"/>
      <c r="Y127" s="189"/>
      <c r="Z127" s="189"/>
      <c r="AA127" s="189"/>
      <c r="AB127" s="189"/>
      <c r="AC127" s="12"/>
    </row>
    <row r="128" spans="1:29" x14ac:dyDescent="0.25">
      <c r="A128" s="94" t="s">
        <v>2082</v>
      </c>
      <c r="B128" s="189">
        <v>0.51727541954590328</v>
      </c>
      <c r="C128" s="189">
        <v>0.26818032247449819</v>
      </c>
      <c r="D128" s="189">
        <v>0.11878907535373479</v>
      </c>
      <c r="E128" s="189">
        <v>9.5755182625863772E-2</v>
      </c>
      <c r="F128" s="188">
        <v>1</v>
      </c>
      <c r="G128" s="190">
        <v>3039</v>
      </c>
      <c r="H128" s="189">
        <v>0.24940500615510874</v>
      </c>
      <c r="M128" s="189">
        <v>0.499</v>
      </c>
      <c r="N128" s="189">
        <v>0.53500000000000003</v>
      </c>
      <c r="O128" s="189">
        <v>0.253</v>
      </c>
      <c r="P128" s="189">
        <v>0.28399999999999997</v>
      </c>
      <c r="Q128" s="189">
        <v>0.108</v>
      </c>
      <c r="R128" s="189">
        <v>0.13100000000000001</v>
      </c>
      <c r="S128" s="189">
        <v>8.5999999999999993E-2</v>
      </c>
      <c r="T128" s="189">
        <v>0.107</v>
      </c>
      <c r="W128" s="189"/>
      <c r="X128" s="189"/>
      <c r="Y128" s="189"/>
      <c r="Z128" s="189"/>
      <c r="AA128" s="189"/>
      <c r="AB128" s="189"/>
      <c r="AC128" s="12"/>
    </row>
    <row r="129" spans="1:29" x14ac:dyDescent="0.25">
      <c r="A129" s="94" t="s">
        <v>2124</v>
      </c>
      <c r="B129" s="189">
        <v>0.70688917415489949</v>
      </c>
      <c r="C129" s="189">
        <v>0.21587505348737698</v>
      </c>
      <c r="D129" s="189">
        <v>1.690201112537441E-2</v>
      </c>
      <c r="E129" s="189">
        <v>6.0333761232349167E-2</v>
      </c>
      <c r="F129" s="188">
        <v>1</v>
      </c>
      <c r="G129" s="190">
        <v>4674</v>
      </c>
      <c r="H129" s="189">
        <v>0.23359488230296366</v>
      </c>
      <c r="M129" s="189">
        <v>0.69399999999999995</v>
      </c>
      <c r="N129" s="189">
        <v>0.72</v>
      </c>
      <c r="O129" s="189">
        <v>0.20399999999999999</v>
      </c>
      <c r="P129" s="189">
        <v>0.22800000000000001</v>
      </c>
      <c r="Q129" s="189">
        <v>1.4E-2</v>
      </c>
      <c r="R129" s="189">
        <v>2.1000000000000001E-2</v>
      </c>
      <c r="S129" s="189">
        <v>5.3999999999999999E-2</v>
      </c>
      <c r="T129" s="189">
        <v>6.8000000000000005E-2</v>
      </c>
      <c r="W129" s="189"/>
      <c r="X129" s="189"/>
      <c r="Y129" s="189"/>
      <c r="Z129" s="189"/>
      <c r="AA129" s="189"/>
      <c r="AB129" s="189"/>
      <c r="AC129" s="12"/>
    </row>
    <row r="130" spans="1:29" x14ac:dyDescent="0.25">
      <c r="A130" s="94" t="s">
        <v>2167</v>
      </c>
      <c r="B130" s="189">
        <v>0.56618655692729769</v>
      </c>
      <c r="C130" s="189">
        <v>0.31481481481481483</v>
      </c>
      <c r="D130" s="189">
        <v>2.2976680384087792E-2</v>
      </c>
      <c r="E130" s="189">
        <v>9.6021947873799723E-2</v>
      </c>
      <c r="F130" s="188">
        <v>1</v>
      </c>
      <c r="G130" s="190">
        <v>2916</v>
      </c>
      <c r="H130" s="189">
        <v>0.22200228397411495</v>
      </c>
      <c r="M130" s="189">
        <v>0.54800000000000004</v>
      </c>
      <c r="N130" s="189">
        <v>0.58399999999999996</v>
      </c>
      <c r="O130" s="189">
        <v>0.29799999999999999</v>
      </c>
      <c r="P130" s="189">
        <v>0.33200000000000002</v>
      </c>
      <c r="Q130" s="189">
        <v>1.7999999999999999E-2</v>
      </c>
      <c r="R130" s="189">
        <v>2.9000000000000001E-2</v>
      </c>
      <c r="S130" s="189">
        <v>8.5999999999999993E-2</v>
      </c>
      <c r="T130" s="189">
        <v>0.107</v>
      </c>
      <c r="W130" s="189"/>
      <c r="X130" s="189"/>
      <c r="Y130" s="189"/>
      <c r="Z130" s="189"/>
      <c r="AA130" s="189"/>
      <c r="AB130" s="189"/>
      <c r="AC130" s="12"/>
    </row>
    <row r="131" spans="1:29" x14ac:dyDescent="0.25">
      <c r="A131" s="94" t="s">
        <v>2210</v>
      </c>
      <c r="B131" s="189">
        <v>0.5068652548289504</v>
      </c>
      <c r="C131" s="189">
        <v>0.40446823365138468</v>
      </c>
      <c r="D131" s="189">
        <v>2.5599255294391436E-2</v>
      </c>
      <c r="E131" s="189">
        <v>6.3067256225273441E-2</v>
      </c>
      <c r="F131" s="188">
        <v>1</v>
      </c>
      <c r="G131" s="190">
        <v>4297</v>
      </c>
      <c r="H131" s="189">
        <v>0.23547786058746165</v>
      </c>
      <c r="M131" s="189">
        <v>0.49199999999999999</v>
      </c>
      <c r="N131" s="189">
        <v>0.52200000000000002</v>
      </c>
      <c r="O131" s="189">
        <v>0.39</v>
      </c>
      <c r="P131" s="189">
        <v>0.41899999999999998</v>
      </c>
      <c r="Q131" s="189">
        <v>2.1000000000000001E-2</v>
      </c>
      <c r="R131" s="189">
        <v>3.1E-2</v>
      </c>
      <c r="S131" s="189">
        <v>5.6000000000000001E-2</v>
      </c>
      <c r="T131" s="189">
        <v>7.0999999999999994E-2</v>
      </c>
      <c r="W131" s="189"/>
      <c r="X131" s="189"/>
      <c r="Y131" s="189"/>
      <c r="Z131" s="189"/>
      <c r="AA131" s="189"/>
      <c r="AB131" s="189"/>
      <c r="AC131" s="12"/>
    </row>
    <row r="132" spans="1:29" x14ac:dyDescent="0.25">
      <c r="A132" s="94" t="s">
        <v>2253</v>
      </c>
      <c r="B132" s="189">
        <v>0.65713634810342869</v>
      </c>
      <c r="C132" s="189">
        <v>0.27804989178721951</v>
      </c>
      <c r="D132" s="189">
        <v>1.6744503929832556E-2</v>
      </c>
      <c r="E132" s="189">
        <v>4.8069256179519307E-2</v>
      </c>
      <c r="F132" s="188">
        <v>1</v>
      </c>
      <c r="G132" s="190">
        <v>8779</v>
      </c>
      <c r="H132" s="189">
        <v>0.24031644356847609</v>
      </c>
      <c r="M132" s="189">
        <v>0.64700000000000002</v>
      </c>
      <c r="N132" s="189">
        <v>0.66700000000000004</v>
      </c>
      <c r="O132" s="189">
        <v>0.26900000000000002</v>
      </c>
      <c r="P132" s="189">
        <v>0.28799999999999998</v>
      </c>
      <c r="Q132" s="189">
        <v>1.4E-2</v>
      </c>
      <c r="R132" s="189">
        <v>0.02</v>
      </c>
      <c r="S132" s="189">
        <v>4.3999999999999997E-2</v>
      </c>
      <c r="T132" s="189">
        <v>5.2999999999999999E-2</v>
      </c>
      <c r="W132" s="189"/>
      <c r="X132" s="189"/>
      <c r="Y132" s="189"/>
      <c r="Z132" s="189"/>
      <c r="AA132" s="189"/>
      <c r="AB132" s="189"/>
      <c r="AC132" s="12"/>
    </row>
    <row r="133" spans="1:29" x14ac:dyDescent="0.25">
      <c r="A133" s="94" t="s">
        <v>2296</v>
      </c>
      <c r="B133" s="189">
        <v>0.62173429683157311</v>
      </c>
      <c r="C133" s="189">
        <v>0.26709282934963868</v>
      </c>
      <c r="D133" s="189">
        <v>2.501389660922735E-2</v>
      </c>
      <c r="E133" s="189">
        <v>8.6158977209560866E-2</v>
      </c>
      <c r="F133" s="188">
        <v>1</v>
      </c>
      <c r="G133" s="190">
        <v>3598</v>
      </c>
      <c r="H133" s="189">
        <v>0.25339812662863581</v>
      </c>
      <c r="M133" s="189">
        <v>0.60599999999999998</v>
      </c>
      <c r="N133" s="189">
        <v>0.63700000000000001</v>
      </c>
      <c r="O133" s="189">
        <v>0.253</v>
      </c>
      <c r="P133" s="189">
        <v>0.28199999999999997</v>
      </c>
      <c r="Q133" s="189">
        <v>0.02</v>
      </c>
      <c r="R133" s="189">
        <v>3.1E-2</v>
      </c>
      <c r="S133" s="189">
        <v>7.6999999999999999E-2</v>
      </c>
      <c r="T133" s="189">
        <v>9.6000000000000002E-2</v>
      </c>
      <c r="W133" s="189"/>
      <c r="X133" s="189"/>
      <c r="Y133" s="189"/>
      <c r="Z133" s="189"/>
      <c r="AA133" s="189"/>
      <c r="AB133" s="189"/>
      <c r="AC133" s="12"/>
    </row>
    <row r="134" spans="1:29" x14ac:dyDescent="0.25">
      <c r="A134" s="94" t="s">
        <v>1530</v>
      </c>
      <c r="B134" s="189">
        <v>0.68431983385254413</v>
      </c>
      <c r="C134" s="189">
        <v>0.20041536863966772</v>
      </c>
      <c r="D134" s="189">
        <v>4.0498442367601244E-2</v>
      </c>
      <c r="E134" s="189">
        <v>7.476635514018691E-2</v>
      </c>
      <c r="F134" s="188">
        <v>1</v>
      </c>
      <c r="G134" s="190">
        <v>963</v>
      </c>
      <c r="H134" s="189">
        <v>4.7062848206431432E-2</v>
      </c>
      <c r="M134" s="189">
        <v>0.65400000000000003</v>
      </c>
      <c r="N134" s="189">
        <v>0.71299999999999997</v>
      </c>
      <c r="O134" s="189">
        <v>0.17599999999999999</v>
      </c>
      <c r="P134" s="189">
        <v>0.22700000000000001</v>
      </c>
      <c r="Q134" s="189">
        <v>0.03</v>
      </c>
      <c r="R134" s="189">
        <v>5.5E-2</v>
      </c>
      <c r="S134" s="189">
        <v>0.06</v>
      </c>
      <c r="T134" s="189">
        <v>9.2999999999999999E-2</v>
      </c>
      <c r="W134" s="189"/>
      <c r="X134" s="189"/>
      <c r="Y134" s="189"/>
      <c r="Z134" s="189"/>
      <c r="AA134" s="189"/>
      <c r="AB134" s="189"/>
      <c r="AC134" s="12"/>
    </row>
    <row r="135" spans="1:29" x14ac:dyDescent="0.25">
      <c r="A135" s="94" t="s">
        <v>1573</v>
      </c>
      <c r="B135" s="189">
        <v>0.58655332302936636</v>
      </c>
      <c r="C135" s="189">
        <v>0.20479134466769705</v>
      </c>
      <c r="D135" s="189">
        <v>9.969088098918083E-2</v>
      </c>
      <c r="E135" s="189">
        <v>0.10896445131375579</v>
      </c>
      <c r="F135" s="188">
        <v>1</v>
      </c>
      <c r="G135" s="190">
        <v>1294</v>
      </c>
      <c r="H135" s="189">
        <v>3.9711523707227254E-2</v>
      </c>
      <c r="M135" s="189">
        <v>0.56000000000000005</v>
      </c>
      <c r="N135" s="189">
        <v>0.61299999999999999</v>
      </c>
      <c r="O135" s="189">
        <v>0.184</v>
      </c>
      <c r="P135" s="189">
        <v>0.22800000000000001</v>
      </c>
      <c r="Q135" s="189">
        <v>8.5000000000000006E-2</v>
      </c>
      <c r="R135" s="189">
        <v>0.11700000000000001</v>
      </c>
      <c r="S135" s="189">
        <v>9.2999999999999999E-2</v>
      </c>
      <c r="T135" s="189">
        <v>0.127</v>
      </c>
      <c r="W135" s="189"/>
      <c r="X135" s="189"/>
      <c r="Y135" s="189"/>
      <c r="Z135" s="189"/>
      <c r="AA135" s="189"/>
      <c r="AB135" s="189"/>
      <c r="AC135" s="12"/>
    </row>
    <row r="136" spans="1:29" x14ac:dyDescent="0.25">
      <c r="A136" s="94" t="s">
        <v>1616</v>
      </c>
      <c r="B136" s="189">
        <v>0.68435448577680524</v>
      </c>
      <c r="C136" s="189">
        <v>0.21553610503282275</v>
      </c>
      <c r="D136" s="189">
        <v>1.0393873085339168E-2</v>
      </c>
      <c r="E136" s="189">
        <v>8.9715536105032828E-2</v>
      </c>
      <c r="F136" s="188">
        <v>1</v>
      </c>
      <c r="G136" s="190">
        <v>1828</v>
      </c>
      <c r="H136" s="189">
        <v>3.6001260438002204E-2</v>
      </c>
      <c r="M136" s="189">
        <v>0.66300000000000003</v>
      </c>
      <c r="N136" s="189">
        <v>0.70499999999999996</v>
      </c>
      <c r="O136" s="189">
        <v>0.19700000000000001</v>
      </c>
      <c r="P136" s="189">
        <v>0.23499999999999999</v>
      </c>
      <c r="Q136" s="189">
        <v>7.0000000000000001E-3</v>
      </c>
      <c r="R136" s="189">
        <v>1.6E-2</v>
      </c>
      <c r="S136" s="189">
        <v>7.6999999999999999E-2</v>
      </c>
      <c r="T136" s="189">
        <v>0.104</v>
      </c>
      <c r="W136" s="189"/>
      <c r="X136" s="189"/>
      <c r="Y136" s="189"/>
      <c r="Z136" s="189"/>
      <c r="AA136" s="189"/>
      <c r="AB136" s="189"/>
      <c r="AC136" s="12"/>
    </row>
    <row r="137" spans="1:29" x14ac:dyDescent="0.25">
      <c r="A137" s="94" t="s">
        <v>1659</v>
      </c>
      <c r="B137" s="189">
        <v>0.55748373101952275</v>
      </c>
      <c r="C137" s="189">
        <v>0.27982646420824298</v>
      </c>
      <c r="D137" s="189">
        <v>6.2906724511930592E-2</v>
      </c>
      <c r="E137" s="189">
        <v>9.9783080260303691E-2</v>
      </c>
      <c r="F137" s="188">
        <v>1</v>
      </c>
      <c r="G137" s="190">
        <v>461</v>
      </c>
      <c r="H137" s="189">
        <v>4.1006938267212238E-2</v>
      </c>
      <c r="M137" s="189">
        <v>0.51200000000000001</v>
      </c>
      <c r="N137" s="189">
        <v>0.60199999999999998</v>
      </c>
      <c r="O137" s="189">
        <v>0.24099999999999999</v>
      </c>
      <c r="P137" s="189">
        <v>0.32200000000000001</v>
      </c>
      <c r="Q137" s="189">
        <v>4.3999999999999997E-2</v>
      </c>
      <c r="R137" s="189">
        <v>8.8999999999999996E-2</v>
      </c>
      <c r="S137" s="189">
        <v>7.5999999999999998E-2</v>
      </c>
      <c r="T137" s="189">
        <v>0.13100000000000001</v>
      </c>
      <c r="W137" s="189"/>
      <c r="X137" s="189"/>
      <c r="Y137" s="189"/>
      <c r="Z137" s="189"/>
      <c r="AA137" s="189"/>
      <c r="AB137" s="189"/>
      <c r="AC137" s="12"/>
    </row>
    <row r="138" spans="1:29" x14ac:dyDescent="0.25">
      <c r="A138" s="94" t="s">
        <v>1701</v>
      </c>
      <c r="B138" s="189">
        <v>0.82586206896551728</v>
      </c>
      <c r="C138" s="189">
        <v>8.7931034482758616E-2</v>
      </c>
      <c r="D138" s="189">
        <v>1.0344827586206896E-2</v>
      </c>
      <c r="E138" s="189">
        <v>7.586206896551724E-2</v>
      </c>
      <c r="F138" s="188">
        <v>1</v>
      </c>
      <c r="G138" s="190">
        <v>580</v>
      </c>
      <c r="H138" s="189">
        <v>4.1178558750443732E-2</v>
      </c>
      <c r="M138" s="189">
        <v>0.79300000000000004</v>
      </c>
      <c r="N138" s="189">
        <v>0.85499999999999998</v>
      </c>
      <c r="O138" s="189">
        <v>6.8000000000000005E-2</v>
      </c>
      <c r="P138" s="189">
        <v>0.114</v>
      </c>
      <c r="Q138" s="189">
        <v>5.0000000000000001E-3</v>
      </c>
      <c r="R138" s="189">
        <v>2.1999999999999999E-2</v>
      </c>
      <c r="S138" s="189">
        <v>5.7000000000000002E-2</v>
      </c>
      <c r="T138" s="189">
        <v>0.1</v>
      </c>
      <c r="W138" s="189"/>
      <c r="X138" s="189"/>
      <c r="Y138" s="189"/>
      <c r="Z138" s="189"/>
      <c r="AA138" s="189"/>
      <c r="AB138" s="189"/>
      <c r="AC138" s="12"/>
    </row>
    <row r="139" spans="1:29" x14ac:dyDescent="0.25">
      <c r="A139" s="94" t="s">
        <v>1743</v>
      </c>
      <c r="B139" s="189">
        <v>0.65402843601895733</v>
      </c>
      <c r="C139" s="189">
        <v>0.23854660347551343</v>
      </c>
      <c r="D139" s="189">
        <v>3.4755134281200632E-2</v>
      </c>
      <c r="E139" s="189">
        <v>7.266982622432859E-2</v>
      </c>
      <c r="F139" s="188">
        <v>1</v>
      </c>
      <c r="G139" s="190">
        <v>633</v>
      </c>
      <c r="H139" s="189">
        <v>4.618415292572596E-2</v>
      </c>
      <c r="M139" s="189">
        <v>0.61599999999999999</v>
      </c>
      <c r="N139" s="189">
        <v>0.69</v>
      </c>
      <c r="O139" s="189">
        <v>0.20699999999999999</v>
      </c>
      <c r="P139" s="189">
        <v>0.27300000000000002</v>
      </c>
      <c r="Q139" s="189">
        <v>2.3E-2</v>
      </c>
      <c r="R139" s="189">
        <v>5.1999999999999998E-2</v>
      </c>
      <c r="S139" s="189">
        <v>5.5E-2</v>
      </c>
      <c r="T139" s="189">
        <v>9.6000000000000002E-2</v>
      </c>
      <c r="W139" s="189"/>
      <c r="X139" s="189"/>
      <c r="Y139" s="189"/>
      <c r="Z139" s="189"/>
      <c r="AA139" s="189"/>
      <c r="AB139" s="189"/>
      <c r="AC139" s="12"/>
    </row>
    <row r="140" spans="1:29" x14ac:dyDescent="0.25">
      <c r="A140" s="94" t="s">
        <v>1785</v>
      </c>
      <c r="B140" s="189">
        <v>0.7668776371308017</v>
      </c>
      <c r="C140" s="189">
        <v>0.10970464135021098</v>
      </c>
      <c r="D140" s="189">
        <v>2.7426160337552744E-2</v>
      </c>
      <c r="E140" s="189">
        <v>9.5991561181434593E-2</v>
      </c>
      <c r="F140" s="188">
        <v>1</v>
      </c>
      <c r="G140" s="190">
        <v>948</v>
      </c>
      <c r="H140" s="189">
        <v>4.8268839103869657E-2</v>
      </c>
      <c r="M140" s="189">
        <v>0.73899999999999999</v>
      </c>
      <c r="N140" s="189">
        <v>0.79300000000000004</v>
      </c>
      <c r="O140" s="189">
        <v>9.0999999999999998E-2</v>
      </c>
      <c r="P140" s="189">
        <v>0.13100000000000001</v>
      </c>
      <c r="Q140" s="189">
        <v>1.9E-2</v>
      </c>
      <c r="R140" s="189">
        <v>0.04</v>
      </c>
      <c r="S140" s="189">
        <v>7.9000000000000001E-2</v>
      </c>
      <c r="T140" s="189">
        <v>0.11600000000000001</v>
      </c>
      <c r="W140" s="189"/>
      <c r="X140" s="189"/>
      <c r="Y140" s="189"/>
      <c r="Z140" s="189"/>
      <c r="AA140" s="189"/>
      <c r="AB140" s="189"/>
      <c r="AC140" s="12"/>
    </row>
    <row r="141" spans="1:29" x14ac:dyDescent="0.25">
      <c r="A141" s="94" t="s">
        <v>1828</v>
      </c>
      <c r="B141" s="189">
        <v>0.82730923694779113</v>
      </c>
      <c r="C141" s="189">
        <v>1.104417670682731E-2</v>
      </c>
      <c r="D141" s="189">
        <v>2.5100401606425703E-2</v>
      </c>
      <c r="E141" s="189">
        <v>0.13654618473895583</v>
      </c>
      <c r="F141" s="188">
        <v>1</v>
      </c>
      <c r="G141" s="190">
        <v>996</v>
      </c>
      <c r="H141" s="189">
        <v>5.6395447596398848E-2</v>
      </c>
      <c r="M141" s="189">
        <v>0.80300000000000005</v>
      </c>
      <c r="N141" s="189">
        <v>0.85</v>
      </c>
      <c r="O141" s="189">
        <v>6.0000000000000001E-3</v>
      </c>
      <c r="P141" s="189">
        <v>0.02</v>
      </c>
      <c r="Q141" s="189">
        <v>1.7000000000000001E-2</v>
      </c>
      <c r="R141" s="189">
        <v>3.6999999999999998E-2</v>
      </c>
      <c r="S141" s="189">
        <v>0.11700000000000001</v>
      </c>
      <c r="T141" s="189">
        <v>0.159</v>
      </c>
      <c r="W141" s="189"/>
      <c r="X141" s="189"/>
      <c r="Y141" s="189"/>
      <c r="Z141" s="189"/>
      <c r="AA141" s="189"/>
      <c r="AB141" s="189"/>
      <c r="AC141" s="12"/>
    </row>
    <row r="142" spans="1:29" x14ac:dyDescent="0.25">
      <c r="A142" s="94" t="s">
        <v>1871</v>
      </c>
      <c r="B142" s="189">
        <v>0.83699999999999997</v>
      </c>
      <c r="C142" s="189">
        <v>2.8000000000000001E-2</v>
      </c>
      <c r="D142" s="189">
        <v>2.9000000000000001E-2</v>
      </c>
      <c r="E142" s="189">
        <v>0.106</v>
      </c>
      <c r="F142" s="188">
        <v>1</v>
      </c>
      <c r="G142" s="190">
        <v>1000</v>
      </c>
      <c r="H142" s="189">
        <v>4.6700602437771445E-2</v>
      </c>
      <c r="M142" s="189">
        <v>0.81299999999999994</v>
      </c>
      <c r="N142" s="189">
        <v>0.85899999999999999</v>
      </c>
      <c r="O142" s="189">
        <v>1.9E-2</v>
      </c>
      <c r="P142" s="189">
        <v>0.04</v>
      </c>
      <c r="Q142" s="189">
        <v>0.02</v>
      </c>
      <c r="R142" s="189">
        <v>4.1000000000000002E-2</v>
      </c>
      <c r="S142" s="189">
        <v>8.7999999999999995E-2</v>
      </c>
      <c r="T142" s="189">
        <v>0.127</v>
      </c>
      <c r="W142" s="189"/>
      <c r="X142" s="189"/>
      <c r="Y142" s="189"/>
      <c r="Z142" s="189"/>
      <c r="AA142" s="189"/>
      <c r="AB142" s="189"/>
      <c r="AC142" s="12"/>
    </row>
    <row r="143" spans="1:29" x14ac:dyDescent="0.25">
      <c r="A143" s="94" t="s">
        <v>1914</v>
      </c>
      <c r="B143" s="189">
        <v>0.60591603053435117</v>
      </c>
      <c r="C143" s="189">
        <v>0.22614503816793893</v>
      </c>
      <c r="D143" s="189">
        <v>7.5381679389312978E-2</v>
      </c>
      <c r="E143" s="189">
        <v>9.2557251908396948E-2</v>
      </c>
      <c r="F143" s="188">
        <v>1</v>
      </c>
      <c r="G143" s="190">
        <v>1048</v>
      </c>
      <c r="H143" s="189">
        <v>4.1562561967083085E-2</v>
      </c>
      <c r="M143" s="189">
        <v>0.57599999999999996</v>
      </c>
      <c r="N143" s="189">
        <v>0.63500000000000001</v>
      </c>
      <c r="O143" s="189">
        <v>0.20200000000000001</v>
      </c>
      <c r="P143" s="189">
        <v>0.252</v>
      </c>
      <c r="Q143" s="189">
        <v>6.0999999999999999E-2</v>
      </c>
      <c r="R143" s="189">
        <v>9.2999999999999999E-2</v>
      </c>
      <c r="S143" s="189">
        <v>7.5999999999999998E-2</v>
      </c>
      <c r="T143" s="189">
        <v>0.112</v>
      </c>
      <c r="W143" s="189"/>
      <c r="X143" s="189"/>
      <c r="Y143" s="189"/>
      <c r="Z143" s="189"/>
      <c r="AA143" s="189"/>
      <c r="AB143" s="189"/>
      <c r="AC143" s="12"/>
    </row>
    <row r="144" spans="1:29" x14ac:dyDescent="0.25">
      <c r="A144" s="94" t="s">
        <v>1957</v>
      </c>
      <c r="B144" s="189">
        <v>0.47690217391304346</v>
      </c>
      <c r="C144" s="189">
        <v>0.43885869565217389</v>
      </c>
      <c r="D144" s="189">
        <v>6.793478260869565E-3</v>
      </c>
      <c r="E144" s="189">
        <v>7.744565217391304E-2</v>
      </c>
      <c r="F144" s="188">
        <v>1</v>
      </c>
      <c r="G144" s="190">
        <v>736</v>
      </c>
      <c r="H144" s="189">
        <v>4.539287035894906E-2</v>
      </c>
      <c r="M144" s="189">
        <v>0.441</v>
      </c>
      <c r="N144" s="189">
        <v>0.51300000000000001</v>
      </c>
      <c r="O144" s="189">
        <v>0.40300000000000002</v>
      </c>
      <c r="P144" s="189">
        <v>0.47499999999999998</v>
      </c>
      <c r="Q144" s="189">
        <v>3.0000000000000001E-3</v>
      </c>
      <c r="R144" s="189">
        <v>1.6E-2</v>
      </c>
      <c r="S144" s="189">
        <v>0.06</v>
      </c>
      <c r="T144" s="189">
        <v>9.9000000000000005E-2</v>
      </c>
      <c r="W144" s="189"/>
      <c r="X144" s="189"/>
      <c r="Y144" s="189"/>
      <c r="Z144" s="189"/>
      <c r="AA144" s="189"/>
      <c r="AB144" s="189"/>
      <c r="AC144" s="12"/>
    </row>
    <row r="145" spans="1:29" x14ac:dyDescent="0.25">
      <c r="A145" s="94" t="s">
        <v>2000</v>
      </c>
      <c r="B145" s="189">
        <v>0.64368932038834947</v>
      </c>
      <c r="C145" s="189">
        <v>0.25242718446601942</v>
      </c>
      <c r="D145" s="189">
        <v>1.262135922330097E-2</v>
      </c>
      <c r="E145" s="189">
        <v>9.1262135922330095E-2</v>
      </c>
      <c r="F145" s="188">
        <v>1</v>
      </c>
      <c r="G145" s="190">
        <v>1030</v>
      </c>
      <c r="H145" s="189">
        <v>4.2861304148807788E-2</v>
      </c>
      <c r="M145" s="189">
        <v>0.61399999999999999</v>
      </c>
      <c r="N145" s="189">
        <v>0.67200000000000004</v>
      </c>
      <c r="O145" s="189">
        <v>0.22700000000000001</v>
      </c>
      <c r="P145" s="189">
        <v>0.28000000000000003</v>
      </c>
      <c r="Q145" s="189">
        <v>7.0000000000000001E-3</v>
      </c>
      <c r="R145" s="189">
        <v>2.1000000000000001E-2</v>
      </c>
      <c r="S145" s="189">
        <v>7.4999999999999997E-2</v>
      </c>
      <c r="T145" s="189">
        <v>0.11</v>
      </c>
      <c r="W145" s="189"/>
      <c r="X145" s="189"/>
      <c r="Y145" s="189"/>
      <c r="Z145" s="189"/>
      <c r="AA145" s="189"/>
      <c r="AB145" s="189"/>
      <c r="AC145" s="12"/>
    </row>
    <row r="146" spans="1:29" x14ac:dyDescent="0.25">
      <c r="A146" s="94" t="s">
        <v>2043</v>
      </c>
      <c r="B146" s="189">
        <v>0.83006535947712423</v>
      </c>
      <c r="C146" s="189">
        <v>1.9607843137254902E-2</v>
      </c>
      <c r="D146" s="189">
        <v>3.4858387799564274E-2</v>
      </c>
      <c r="E146" s="189">
        <v>0.11546840958605664</v>
      </c>
      <c r="F146" s="188">
        <v>1</v>
      </c>
      <c r="G146" s="190">
        <v>459</v>
      </c>
      <c r="H146" s="189">
        <v>4.4854881266490766E-2</v>
      </c>
      <c r="M146" s="189">
        <v>0.79300000000000004</v>
      </c>
      <c r="N146" s="189">
        <v>0.86199999999999999</v>
      </c>
      <c r="O146" s="189">
        <v>0.01</v>
      </c>
      <c r="P146" s="189">
        <v>3.6999999999999998E-2</v>
      </c>
      <c r="Q146" s="189">
        <v>2.1999999999999999E-2</v>
      </c>
      <c r="R146" s="189">
        <v>5.6000000000000001E-2</v>
      </c>
      <c r="S146" s="189">
        <v>8.8999999999999996E-2</v>
      </c>
      <c r="T146" s="189">
        <v>0.14799999999999999</v>
      </c>
      <c r="W146" s="189"/>
      <c r="X146" s="189"/>
      <c r="Y146" s="189"/>
      <c r="Z146" s="189"/>
      <c r="AA146" s="189"/>
      <c r="AB146" s="189"/>
      <c r="AC146" s="12"/>
    </row>
    <row r="147" spans="1:29" x14ac:dyDescent="0.25">
      <c r="A147" s="94" t="s">
        <v>2084</v>
      </c>
      <c r="B147" s="189">
        <v>0.58506224066390045</v>
      </c>
      <c r="C147" s="189">
        <v>0.1908713692946058</v>
      </c>
      <c r="D147" s="189">
        <v>0.10096818810511757</v>
      </c>
      <c r="E147" s="189">
        <v>0.12309820193637622</v>
      </c>
      <c r="F147" s="188">
        <v>1</v>
      </c>
      <c r="G147" s="190">
        <v>723</v>
      </c>
      <c r="H147" s="189">
        <v>4.7789014475510608E-2</v>
      </c>
      <c r="M147" s="189">
        <v>0.54900000000000004</v>
      </c>
      <c r="N147" s="189">
        <v>0.62</v>
      </c>
      <c r="O147" s="189">
        <v>0.16400000000000001</v>
      </c>
      <c r="P147" s="189">
        <v>0.221</v>
      </c>
      <c r="Q147" s="189">
        <v>8.1000000000000003E-2</v>
      </c>
      <c r="R147" s="189">
        <v>0.125</v>
      </c>
      <c r="S147" s="189">
        <v>0.10100000000000001</v>
      </c>
      <c r="T147" s="189">
        <v>0.14899999999999999</v>
      </c>
      <c r="W147" s="189"/>
      <c r="X147" s="189"/>
      <c r="Y147" s="189"/>
      <c r="Z147" s="189"/>
      <c r="AA147" s="189"/>
      <c r="AB147" s="189"/>
      <c r="AC147" s="12"/>
    </row>
    <row r="148" spans="1:29" x14ac:dyDescent="0.25">
      <c r="A148" s="94" t="s">
        <v>2126</v>
      </c>
      <c r="B148" s="189">
        <v>0.66729500471253533</v>
      </c>
      <c r="C148" s="189">
        <v>0.18473138548539114</v>
      </c>
      <c r="D148" s="189">
        <v>2.1677662582469368E-2</v>
      </c>
      <c r="E148" s="189">
        <v>0.12629594721960416</v>
      </c>
      <c r="F148" s="188">
        <v>1</v>
      </c>
      <c r="G148" s="190">
        <v>1061</v>
      </c>
      <c r="H148" s="189">
        <v>4.0768491834774254E-2</v>
      </c>
      <c r="M148" s="189">
        <v>0.63800000000000001</v>
      </c>
      <c r="N148" s="189">
        <v>0.69499999999999995</v>
      </c>
      <c r="O148" s="189">
        <v>0.16300000000000001</v>
      </c>
      <c r="P148" s="189">
        <v>0.20899999999999999</v>
      </c>
      <c r="Q148" s="189">
        <v>1.4E-2</v>
      </c>
      <c r="R148" s="189">
        <v>3.2000000000000001E-2</v>
      </c>
      <c r="S148" s="189">
        <v>0.108</v>
      </c>
      <c r="T148" s="189">
        <v>0.14799999999999999</v>
      </c>
      <c r="W148" s="189"/>
      <c r="X148" s="189"/>
      <c r="Y148" s="189"/>
      <c r="Z148" s="189"/>
      <c r="AA148" s="189"/>
      <c r="AB148" s="189"/>
      <c r="AC148" s="12"/>
    </row>
    <row r="149" spans="1:29" x14ac:dyDescent="0.25">
      <c r="A149" s="94" t="s">
        <v>2169</v>
      </c>
      <c r="B149" s="189">
        <v>0.59290540540540537</v>
      </c>
      <c r="C149" s="189">
        <v>0.26013513513513514</v>
      </c>
      <c r="D149" s="189">
        <v>3.5472972972972971E-2</v>
      </c>
      <c r="E149" s="189">
        <v>0.11148648648648649</v>
      </c>
      <c r="F149" s="188">
        <v>1</v>
      </c>
      <c r="G149" s="190">
        <v>592</v>
      </c>
      <c r="H149" s="189">
        <v>3.2622472033945006E-2</v>
      </c>
      <c r="M149" s="189">
        <v>0.55300000000000005</v>
      </c>
      <c r="N149" s="189">
        <v>0.63200000000000001</v>
      </c>
      <c r="O149" s="189">
        <v>0.22600000000000001</v>
      </c>
      <c r="P149" s="189">
        <v>0.29699999999999999</v>
      </c>
      <c r="Q149" s="189">
        <v>2.3E-2</v>
      </c>
      <c r="R149" s="189">
        <v>5.3999999999999999E-2</v>
      </c>
      <c r="S149" s="189">
        <v>8.8999999999999996E-2</v>
      </c>
      <c r="T149" s="189">
        <v>0.13900000000000001</v>
      </c>
      <c r="W149" s="189"/>
      <c r="X149" s="189"/>
      <c r="Y149" s="189"/>
      <c r="Z149" s="189"/>
      <c r="AA149" s="189"/>
      <c r="AB149" s="189"/>
      <c r="AC149" s="12"/>
    </row>
    <row r="150" spans="1:29" x14ac:dyDescent="0.25">
      <c r="A150" s="94" t="s">
        <v>2212</v>
      </c>
      <c r="B150" s="189">
        <v>0.58523908523908519</v>
      </c>
      <c r="C150" s="189">
        <v>0.29729729729729731</v>
      </c>
      <c r="D150" s="189">
        <v>2.8066528066528068E-2</v>
      </c>
      <c r="E150" s="189">
        <v>8.9397089397089402E-2</v>
      </c>
      <c r="F150" s="188">
        <v>1</v>
      </c>
      <c r="G150" s="190">
        <v>962</v>
      </c>
      <c r="H150" s="189">
        <v>4.1791563491029152E-2</v>
      </c>
      <c r="M150" s="189">
        <v>0.55400000000000005</v>
      </c>
      <c r="N150" s="189">
        <v>0.61599999999999999</v>
      </c>
      <c r="O150" s="189">
        <v>0.26900000000000002</v>
      </c>
      <c r="P150" s="189">
        <v>0.32700000000000001</v>
      </c>
      <c r="Q150" s="189">
        <v>1.9E-2</v>
      </c>
      <c r="R150" s="189">
        <v>4.1000000000000002E-2</v>
      </c>
      <c r="S150" s="189">
        <v>7.2999999999999995E-2</v>
      </c>
      <c r="T150" s="189">
        <v>0.109</v>
      </c>
      <c r="W150" s="189"/>
      <c r="X150" s="189"/>
      <c r="Y150" s="189"/>
      <c r="Z150" s="189"/>
      <c r="AA150" s="189"/>
      <c r="AB150" s="189"/>
      <c r="AC150" s="12"/>
    </row>
    <row r="151" spans="1:29" x14ac:dyDescent="0.25">
      <c r="A151" s="94" t="s">
        <v>2255</v>
      </c>
      <c r="B151" s="189">
        <v>0.7044793484584061</v>
      </c>
      <c r="C151" s="189">
        <v>0.22164048865619546</v>
      </c>
      <c r="D151" s="189">
        <v>1.7452006980802792E-2</v>
      </c>
      <c r="E151" s="189">
        <v>5.6428155904595698E-2</v>
      </c>
      <c r="F151" s="188">
        <v>1</v>
      </c>
      <c r="G151" s="190">
        <v>1719</v>
      </c>
      <c r="H151" s="189">
        <v>3.8397105139717218E-2</v>
      </c>
      <c r="M151" s="189">
        <v>0.68200000000000005</v>
      </c>
      <c r="N151" s="189">
        <v>0.72599999999999998</v>
      </c>
      <c r="O151" s="189">
        <v>0.20300000000000001</v>
      </c>
      <c r="P151" s="189">
        <v>0.24199999999999999</v>
      </c>
      <c r="Q151" s="189">
        <v>1.2E-2</v>
      </c>
      <c r="R151" s="189">
        <v>2.5000000000000001E-2</v>
      </c>
      <c r="S151" s="189">
        <v>4.5999999999999999E-2</v>
      </c>
      <c r="T151" s="189">
        <v>6.8000000000000005E-2</v>
      </c>
      <c r="W151" s="189"/>
      <c r="X151" s="189"/>
      <c r="Y151" s="189"/>
      <c r="Z151" s="189"/>
      <c r="AA151" s="189"/>
      <c r="AB151" s="189"/>
      <c r="AC151" s="12"/>
    </row>
    <row r="152" spans="1:29" x14ac:dyDescent="0.25">
      <c r="A152" s="94" t="s">
        <v>2298</v>
      </c>
      <c r="B152" s="189">
        <v>0.46368159203980097</v>
      </c>
      <c r="C152" s="189">
        <v>0.17213930348258707</v>
      </c>
      <c r="D152" s="189">
        <v>0.14328358208955225</v>
      </c>
      <c r="E152" s="189">
        <v>0.22089552238805971</v>
      </c>
      <c r="F152" s="188">
        <v>1</v>
      </c>
      <c r="G152" s="190">
        <v>1005</v>
      </c>
      <c r="H152" s="189">
        <v>5.635619357371166E-2</v>
      </c>
      <c r="M152" s="189">
        <v>0.433</v>
      </c>
      <c r="N152" s="189">
        <v>0.495</v>
      </c>
      <c r="O152" s="189">
        <v>0.15</v>
      </c>
      <c r="P152" s="189">
        <v>0.19700000000000001</v>
      </c>
      <c r="Q152" s="189">
        <v>0.123</v>
      </c>
      <c r="R152" s="189">
        <v>0.16600000000000001</v>
      </c>
      <c r="S152" s="189">
        <v>0.19600000000000001</v>
      </c>
      <c r="T152" s="189">
        <v>0.248</v>
      </c>
      <c r="W152" s="189"/>
      <c r="X152" s="189"/>
      <c r="Y152" s="189"/>
      <c r="Z152" s="189"/>
      <c r="AA152" s="189"/>
      <c r="AB152" s="189"/>
      <c r="AC152" s="12"/>
    </row>
    <row r="153" spans="1:29" x14ac:dyDescent="0.25">
      <c r="A153" s="94" t="s">
        <v>1531</v>
      </c>
      <c r="B153" s="189">
        <v>0.69090909090909092</v>
      </c>
      <c r="C153" s="189">
        <v>0.16363636363636364</v>
      </c>
      <c r="D153" s="189">
        <v>4.5454545454545456E-2</v>
      </c>
      <c r="E153" s="189">
        <v>0.1</v>
      </c>
      <c r="F153" s="188">
        <v>1</v>
      </c>
      <c r="G153" s="190">
        <v>110</v>
      </c>
      <c r="H153" s="189">
        <v>0.1</v>
      </c>
      <c r="M153" s="189">
        <v>0.59899999999999998</v>
      </c>
      <c r="N153" s="189">
        <v>0.77</v>
      </c>
      <c r="O153" s="189">
        <v>0.106</v>
      </c>
      <c r="P153" s="189">
        <v>0.24399999999999999</v>
      </c>
      <c r="Q153" s="189">
        <v>0.02</v>
      </c>
      <c r="R153" s="189">
        <v>0.10199999999999999</v>
      </c>
      <c r="S153" s="189">
        <v>5.7000000000000002E-2</v>
      </c>
      <c r="T153" s="189">
        <v>0.17</v>
      </c>
      <c r="W153" s="189"/>
      <c r="X153" s="189"/>
      <c r="Y153" s="189"/>
      <c r="Z153" s="189"/>
      <c r="AA153" s="189"/>
      <c r="AB153" s="189"/>
      <c r="AC153" s="12"/>
    </row>
    <row r="154" spans="1:29" x14ac:dyDescent="0.25">
      <c r="A154" s="94" t="s">
        <v>1574</v>
      </c>
      <c r="B154" s="189">
        <v>0.60769230769230764</v>
      </c>
      <c r="C154" s="189">
        <v>0.11538461538461539</v>
      </c>
      <c r="D154" s="189">
        <v>6.9230769230769235E-2</v>
      </c>
      <c r="E154" s="189">
        <v>0.2076923076923077</v>
      </c>
      <c r="F154" s="188">
        <v>1</v>
      </c>
      <c r="G154" s="190">
        <v>130</v>
      </c>
      <c r="H154" s="189">
        <v>9.4066570188133136E-2</v>
      </c>
      <c r="M154" s="189">
        <v>0.52200000000000002</v>
      </c>
      <c r="N154" s="189">
        <v>0.68700000000000006</v>
      </c>
      <c r="O154" s="189">
        <v>7.0999999999999994E-2</v>
      </c>
      <c r="P154" s="189">
        <v>0.182</v>
      </c>
      <c r="Q154" s="189">
        <v>3.6999999999999998E-2</v>
      </c>
      <c r="R154" s="189">
        <v>0.126</v>
      </c>
      <c r="S154" s="189">
        <v>0.14699999999999999</v>
      </c>
      <c r="T154" s="189">
        <v>0.28499999999999998</v>
      </c>
      <c r="W154" s="189"/>
      <c r="X154" s="189"/>
      <c r="Y154" s="189"/>
      <c r="Z154" s="189"/>
      <c r="AA154" s="189"/>
      <c r="AB154" s="189"/>
      <c r="AC154" s="12"/>
    </row>
    <row r="155" spans="1:29" x14ac:dyDescent="0.25">
      <c r="A155" s="94" t="s">
        <v>1617</v>
      </c>
      <c r="B155" s="189">
        <v>0.63030303030303025</v>
      </c>
      <c r="C155" s="189">
        <v>0.14545454545454545</v>
      </c>
      <c r="D155" s="189">
        <v>4.2424242424242427E-2</v>
      </c>
      <c r="E155" s="189">
        <v>0.18181818181818182</v>
      </c>
      <c r="F155" s="188">
        <v>1</v>
      </c>
      <c r="G155" s="190">
        <v>165</v>
      </c>
      <c r="H155" s="189">
        <v>9.0909090909090912E-2</v>
      </c>
      <c r="M155" s="189">
        <v>0.55400000000000005</v>
      </c>
      <c r="N155" s="189">
        <v>0.7</v>
      </c>
      <c r="O155" s="189">
        <v>0.1</v>
      </c>
      <c r="P155" s="189">
        <v>0.20699999999999999</v>
      </c>
      <c r="Q155" s="189">
        <v>2.1000000000000001E-2</v>
      </c>
      <c r="R155" s="189">
        <v>8.5000000000000006E-2</v>
      </c>
      <c r="S155" s="189">
        <v>0.13</v>
      </c>
      <c r="T155" s="189">
        <v>0.248</v>
      </c>
      <c r="W155" s="189"/>
      <c r="X155" s="189"/>
      <c r="Y155" s="189"/>
      <c r="Z155" s="189"/>
      <c r="AA155" s="189"/>
      <c r="AB155" s="189"/>
      <c r="AC155" s="12"/>
    </row>
    <row r="156" spans="1:29" x14ac:dyDescent="0.25">
      <c r="A156" s="94" t="s">
        <v>1786</v>
      </c>
      <c r="B156" s="189">
        <v>0.67153284671532842</v>
      </c>
      <c r="C156" s="189">
        <v>9.4890510948905105E-2</v>
      </c>
      <c r="D156" s="189">
        <v>5.1094890510948905E-2</v>
      </c>
      <c r="E156" s="189">
        <v>0.18248175182481752</v>
      </c>
      <c r="F156" s="188">
        <v>1</v>
      </c>
      <c r="G156" s="190">
        <v>137</v>
      </c>
      <c r="H156" s="189">
        <v>0.11570945945945946</v>
      </c>
      <c r="M156" s="189">
        <v>0.58899999999999997</v>
      </c>
      <c r="N156" s="189">
        <v>0.745</v>
      </c>
      <c r="O156" s="189">
        <v>5.6000000000000001E-2</v>
      </c>
      <c r="P156" s="189">
        <v>0.156</v>
      </c>
      <c r="Q156" s="189">
        <v>2.5000000000000001E-2</v>
      </c>
      <c r="R156" s="189">
        <v>0.10199999999999999</v>
      </c>
      <c r="S156" s="189">
        <v>0.127</v>
      </c>
      <c r="T156" s="189">
        <v>0.25600000000000001</v>
      </c>
      <c r="W156" s="189"/>
      <c r="X156" s="189"/>
      <c r="Y156" s="189"/>
      <c r="Z156" s="189"/>
      <c r="AA156" s="189"/>
      <c r="AB156" s="189"/>
      <c r="AC156" s="12"/>
    </row>
    <row r="157" spans="1:29" x14ac:dyDescent="0.25">
      <c r="A157" s="94" t="s">
        <v>1829</v>
      </c>
      <c r="B157" s="189">
        <v>0.68799999999999994</v>
      </c>
      <c r="C157" s="189">
        <v>1.6E-2</v>
      </c>
      <c r="D157" s="189">
        <v>6.4000000000000001E-2</v>
      </c>
      <c r="E157" s="189">
        <v>0.23200000000000001</v>
      </c>
      <c r="F157" s="188">
        <v>1</v>
      </c>
      <c r="G157" s="190">
        <v>125</v>
      </c>
      <c r="H157" s="189">
        <v>0.1539408866995074</v>
      </c>
      <c r="M157" s="189">
        <v>0.60199999999999998</v>
      </c>
      <c r="N157" s="189">
        <v>0.76300000000000001</v>
      </c>
      <c r="O157" s="189">
        <v>4.0000000000000001E-3</v>
      </c>
      <c r="P157" s="189">
        <v>5.6000000000000001E-2</v>
      </c>
      <c r="Q157" s="189">
        <v>3.3000000000000002E-2</v>
      </c>
      <c r="R157" s="189">
        <v>0.121</v>
      </c>
      <c r="S157" s="189">
        <v>0.16700000000000001</v>
      </c>
      <c r="T157" s="189">
        <v>0.313</v>
      </c>
      <c r="W157" s="189"/>
      <c r="X157" s="189"/>
      <c r="Y157" s="189"/>
      <c r="Z157" s="189"/>
      <c r="AA157" s="189"/>
      <c r="AB157" s="189"/>
      <c r="AC157" s="12"/>
    </row>
    <row r="158" spans="1:29" x14ac:dyDescent="0.25">
      <c r="A158" s="94" t="s">
        <v>1872</v>
      </c>
      <c r="B158" s="189">
        <v>0.83333333333333337</v>
      </c>
      <c r="C158" s="189">
        <v>7.9365079365079361E-3</v>
      </c>
      <c r="D158" s="189">
        <v>3.1746031746031744E-2</v>
      </c>
      <c r="E158" s="189">
        <v>0.12698412698412698</v>
      </c>
      <c r="F158" s="188">
        <v>1</v>
      </c>
      <c r="G158" s="190">
        <v>126</v>
      </c>
      <c r="H158" s="189">
        <v>0.13263157894736843</v>
      </c>
      <c r="M158" s="189">
        <v>0.75900000000000001</v>
      </c>
      <c r="N158" s="189">
        <v>0.88800000000000001</v>
      </c>
      <c r="O158" s="189">
        <v>1E-3</v>
      </c>
      <c r="P158" s="189">
        <v>4.3999999999999997E-2</v>
      </c>
      <c r="Q158" s="189">
        <v>1.2E-2</v>
      </c>
      <c r="R158" s="189">
        <v>7.9000000000000001E-2</v>
      </c>
      <c r="S158" s="189">
        <v>0.08</v>
      </c>
      <c r="T158" s="189">
        <v>0.19600000000000001</v>
      </c>
      <c r="W158" s="189"/>
      <c r="X158" s="189"/>
      <c r="Y158" s="189"/>
      <c r="Z158" s="189"/>
      <c r="AA158" s="189"/>
      <c r="AB158" s="189"/>
      <c r="AC158" s="12"/>
    </row>
    <row r="159" spans="1:29" x14ac:dyDescent="0.25">
      <c r="A159" s="94" t="s">
        <v>1915</v>
      </c>
      <c r="B159" s="189">
        <v>0.65441176470588236</v>
      </c>
      <c r="C159" s="189">
        <v>0.13970588235294118</v>
      </c>
      <c r="D159" s="189">
        <v>7.3529411764705881E-3</v>
      </c>
      <c r="E159" s="189">
        <v>0.19852941176470587</v>
      </c>
      <c r="F159" s="188">
        <v>1</v>
      </c>
      <c r="G159" s="190">
        <v>136</v>
      </c>
      <c r="H159" s="189">
        <v>9.0666666666666673E-2</v>
      </c>
      <c r="M159" s="189">
        <v>0.57099999999999995</v>
      </c>
      <c r="N159" s="189">
        <v>0.72899999999999998</v>
      </c>
      <c r="O159" s="189">
        <v>9.0999999999999998E-2</v>
      </c>
      <c r="P159" s="189">
        <v>0.20799999999999999</v>
      </c>
      <c r="Q159" s="189">
        <v>1E-3</v>
      </c>
      <c r="R159" s="189">
        <v>0.04</v>
      </c>
      <c r="S159" s="189">
        <v>0.14000000000000001</v>
      </c>
      <c r="T159" s="189">
        <v>0.27300000000000002</v>
      </c>
      <c r="W159" s="189"/>
      <c r="X159" s="189"/>
      <c r="Y159" s="189"/>
      <c r="Z159" s="189"/>
      <c r="AA159" s="189"/>
      <c r="AB159" s="189"/>
      <c r="AC159" s="12"/>
    </row>
    <row r="160" spans="1:29" x14ac:dyDescent="0.25">
      <c r="A160" s="94" t="s">
        <v>2256</v>
      </c>
      <c r="B160" s="189">
        <v>0.72105263157894739</v>
      </c>
      <c r="C160" s="189">
        <v>0.1368421052631579</v>
      </c>
      <c r="D160" s="189">
        <v>7.8947368421052627E-2</v>
      </c>
      <c r="E160" s="189">
        <v>6.3157894736842107E-2</v>
      </c>
      <c r="F160" s="188">
        <v>1</v>
      </c>
      <c r="G160" s="190">
        <v>190</v>
      </c>
      <c r="H160" s="189">
        <v>9.6544715447154469E-2</v>
      </c>
      <c r="M160" s="189">
        <v>0.65300000000000002</v>
      </c>
      <c r="N160" s="189">
        <v>0.78</v>
      </c>
      <c r="O160" s="189">
        <v>9.5000000000000001E-2</v>
      </c>
      <c r="P160" s="189">
        <v>0.193</v>
      </c>
      <c r="Q160" s="189">
        <v>4.8000000000000001E-2</v>
      </c>
      <c r="R160" s="189">
        <v>0.126</v>
      </c>
      <c r="S160" s="189">
        <v>3.5999999999999997E-2</v>
      </c>
      <c r="T160" s="189">
        <v>0.107</v>
      </c>
      <c r="W160" s="189"/>
      <c r="X160" s="189"/>
      <c r="Y160" s="189"/>
      <c r="Z160" s="189"/>
      <c r="AA160" s="189"/>
      <c r="AB160" s="189"/>
      <c r="AC160" s="12"/>
    </row>
    <row r="161" spans="1:29" x14ac:dyDescent="0.25">
      <c r="A161" s="94" t="s">
        <v>1619</v>
      </c>
      <c r="B161" s="189">
        <v>0.54629629629629628</v>
      </c>
      <c r="C161" s="189">
        <v>9.2592592592592587E-2</v>
      </c>
      <c r="D161" s="189">
        <v>9.2592592592592587E-3</v>
      </c>
      <c r="E161" s="189">
        <v>0.35185185185185186</v>
      </c>
      <c r="F161" s="188">
        <v>1</v>
      </c>
      <c r="G161" s="190">
        <v>108</v>
      </c>
      <c r="H161" s="189">
        <v>4.3938161106590726E-2</v>
      </c>
      <c r="M161" s="189">
        <v>0.45200000000000001</v>
      </c>
      <c r="N161" s="189">
        <v>0.63700000000000001</v>
      </c>
      <c r="O161" s="189">
        <v>5.0999999999999997E-2</v>
      </c>
      <c r="P161" s="189">
        <v>0.16200000000000001</v>
      </c>
      <c r="Q161" s="189">
        <v>2E-3</v>
      </c>
      <c r="R161" s="189">
        <v>5.0999999999999997E-2</v>
      </c>
      <c r="S161" s="189">
        <v>0.26800000000000002</v>
      </c>
      <c r="T161" s="189">
        <v>0.44600000000000001</v>
      </c>
      <c r="W161" s="189"/>
      <c r="X161" s="189"/>
      <c r="Y161" s="189"/>
      <c r="Z161" s="189"/>
      <c r="AA161" s="189"/>
      <c r="AB161" s="189"/>
      <c r="AC161" s="12"/>
    </row>
    <row r="162" spans="1:29" x14ac:dyDescent="0.25">
      <c r="A162" s="94" t="s">
        <v>1788</v>
      </c>
      <c r="B162" s="189">
        <v>0.61682242990654201</v>
      </c>
      <c r="C162" s="189">
        <v>5.6074766355140186E-2</v>
      </c>
      <c r="D162" s="189" t="s">
        <v>143</v>
      </c>
      <c r="E162" s="189">
        <v>0.32710280373831774</v>
      </c>
      <c r="F162" s="188">
        <v>1</v>
      </c>
      <c r="G162" s="190">
        <v>107</v>
      </c>
      <c r="H162" s="189">
        <v>7.6319543509272461E-2</v>
      </c>
      <c r="M162" s="189">
        <v>0.52200000000000002</v>
      </c>
      <c r="N162" s="189">
        <v>0.70299999999999996</v>
      </c>
      <c r="O162" s="189">
        <v>2.5999999999999999E-2</v>
      </c>
      <c r="P162" s="189">
        <v>0.11700000000000001</v>
      </c>
      <c r="Q162" s="189" t="s">
        <v>143</v>
      </c>
      <c r="R162" s="189" t="s">
        <v>143</v>
      </c>
      <c r="S162" s="189">
        <v>0.246</v>
      </c>
      <c r="T162" s="189">
        <v>0.42099999999999999</v>
      </c>
      <c r="W162" s="189"/>
      <c r="X162" s="189"/>
      <c r="Y162" s="189"/>
      <c r="Z162" s="189"/>
      <c r="AA162" s="189"/>
      <c r="AB162" s="189"/>
      <c r="AC162" s="12"/>
    </row>
    <row r="163" spans="1:29" x14ac:dyDescent="0.25">
      <c r="A163" s="94" t="s">
        <v>1831</v>
      </c>
      <c r="B163" s="189">
        <v>0.36170212765957449</v>
      </c>
      <c r="C163" s="189" t="s">
        <v>143</v>
      </c>
      <c r="D163" s="189">
        <v>5.6737588652482268E-2</v>
      </c>
      <c r="E163" s="189">
        <v>0.58156028368794321</v>
      </c>
      <c r="F163" s="188">
        <v>1</v>
      </c>
      <c r="G163" s="190">
        <v>141</v>
      </c>
      <c r="H163" s="189">
        <v>0.13364928909952606</v>
      </c>
      <c r="M163" s="189">
        <v>0.28699999999999998</v>
      </c>
      <c r="N163" s="189">
        <v>0.44400000000000001</v>
      </c>
      <c r="O163" s="189" t="s">
        <v>143</v>
      </c>
      <c r="P163" s="189" t="s">
        <v>143</v>
      </c>
      <c r="Q163" s="189">
        <v>2.9000000000000001E-2</v>
      </c>
      <c r="R163" s="189">
        <v>0.108</v>
      </c>
      <c r="S163" s="189">
        <v>0.499</v>
      </c>
      <c r="T163" s="189">
        <v>0.66</v>
      </c>
      <c r="W163" s="189"/>
      <c r="X163" s="189"/>
      <c r="Y163" s="189"/>
      <c r="Z163" s="189"/>
      <c r="AA163" s="189"/>
      <c r="AB163" s="189"/>
      <c r="AC163" s="12"/>
    </row>
    <row r="164" spans="1:29" x14ac:dyDescent="0.25">
      <c r="A164" s="94" t="s">
        <v>1874</v>
      </c>
      <c r="B164" s="189">
        <v>0.6607142857142857</v>
      </c>
      <c r="C164" s="189">
        <v>1.7857142857142856E-2</v>
      </c>
      <c r="D164" s="189">
        <v>0.15178571428571427</v>
      </c>
      <c r="E164" s="189">
        <v>0.16964285714285715</v>
      </c>
      <c r="F164" s="188">
        <v>1</v>
      </c>
      <c r="G164" s="190">
        <v>112</v>
      </c>
      <c r="H164" s="189">
        <v>7.5167785234899323E-2</v>
      </c>
      <c r="M164" s="189">
        <v>0.56899999999999995</v>
      </c>
      <c r="N164" s="189">
        <v>0.74199999999999999</v>
      </c>
      <c r="O164" s="189">
        <v>5.0000000000000001E-3</v>
      </c>
      <c r="P164" s="189">
        <v>6.3E-2</v>
      </c>
      <c r="Q164" s="189">
        <v>9.7000000000000003E-2</v>
      </c>
      <c r="R164" s="189">
        <v>0.23</v>
      </c>
      <c r="S164" s="189">
        <v>0.111</v>
      </c>
      <c r="T164" s="189">
        <v>0.25</v>
      </c>
      <c r="W164" s="189"/>
      <c r="X164" s="189"/>
      <c r="Y164" s="189"/>
      <c r="Z164" s="189"/>
      <c r="AA164" s="189"/>
      <c r="AB164" s="189"/>
      <c r="AC164" s="12"/>
    </row>
    <row r="165" spans="1:29" x14ac:dyDescent="0.25">
      <c r="A165" s="94" t="s">
        <v>2258</v>
      </c>
      <c r="B165" s="189">
        <v>0.57936507936507942</v>
      </c>
      <c r="C165" s="189">
        <v>0.1111111111111111</v>
      </c>
      <c r="D165" s="189">
        <v>8.7301587301587297E-2</v>
      </c>
      <c r="E165" s="189">
        <v>0.22222222222222221</v>
      </c>
      <c r="F165" s="188">
        <v>1</v>
      </c>
      <c r="G165" s="190">
        <v>126</v>
      </c>
      <c r="H165" s="189">
        <v>4.9199531433033974E-2</v>
      </c>
      <c r="M165" s="189">
        <v>0.49199999999999999</v>
      </c>
      <c r="N165" s="189">
        <v>0.66200000000000003</v>
      </c>
      <c r="O165" s="189">
        <v>6.7000000000000004E-2</v>
      </c>
      <c r="P165" s="189">
        <v>0.17799999999999999</v>
      </c>
      <c r="Q165" s="189">
        <v>4.9000000000000002E-2</v>
      </c>
      <c r="R165" s="189">
        <v>0.15</v>
      </c>
      <c r="S165" s="189">
        <v>0.158</v>
      </c>
      <c r="T165" s="189">
        <v>0.30199999999999999</v>
      </c>
      <c r="W165" s="189"/>
      <c r="X165" s="189"/>
      <c r="Y165" s="189"/>
      <c r="Z165" s="189"/>
      <c r="AA165" s="189"/>
      <c r="AB165" s="189"/>
      <c r="AC165" s="12"/>
    </row>
    <row r="166" spans="1:29" x14ac:dyDescent="0.25">
      <c r="A166" s="94" t="s">
        <v>1620</v>
      </c>
      <c r="B166" s="189">
        <v>0.61111111111111116</v>
      </c>
      <c r="C166" s="189">
        <v>0.1388888888888889</v>
      </c>
      <c r="D166" s="189">
        <v>9.2592592592592587E-3</v>
      </c>
      <c r="E166" s="189">
        <v>0.24074074074074073</v>
      </c>
      <c r="F166" s="188">
        <v>1</v>
      </c>
      <c r="G166" s="190">
        <v>108</v>
      </c>
      <c r="H166" s="189">
        <v>5.1428571428571428E-2</v>
      </c>
      <c r="M166" s="189">
        <v>0.51700000000000002</v>
      </c>
      <c r="N166" s="189">
        <v>0.69799999999999995</v>
      </c>
      <c r="O166" s="189">
        <v>8.5999999999999993E-2</v>
      </c>
      <c r="P166" s="189">
        <v>0.217</v>
      </c>
      <c r="Q166" s="189">
        <v>2E-3</v>
      </c>
      <c r="R166" s="189">
        <v>5.0999999999999997E-2</v>
      </c>
      <c r="S166" s="189">
        <v>0.17</v>
      </c>
      <c r="T166" s="189">
        <v>0.32900000000000001</v>
      </c>
      <c r="W166" s="189"/>
      <c r="X166" s="189"/>
      <c r="Y166" s="189"/>
      <c r="Z166" s="189"/>
      <c r="AA166" s="189"/>
      <c r="AB166" s="189"/>
      <c r="AC166" s="12"/>
    </row>
    <row r="167" spans="1:29" x14ac:dyDescent="0.25">
      <c r="A167" s="94" t="s">
        <v>2259</v>
      </c>
      <c r="B167" s="189">
        <v>0.66115702479338845</v>
      </c>
      <c r="C167" s="189">
        <v>0.17355371900826447</v>
      </c>
      <c r="D167" s="189">
        <v>7.43801652892562E-2</v>
      </c>
      <c r="E167" s="189">
        <v>9.0909090909090912E-2</v>
      </c>
      <c r="F167" s="188">
        <v>1</v>
      </c>
      <c r="G167" s="190">
        <v>121</v>
      </c>
      <c r="H167" s="189">
        <v>6.3350785340314131E-2</v>
      </c>
      <c r="M167" s="189">
        <v>0.57299999999999995</v>
      </c>
      <c r="N167" s="189">
        <v>0.73899999999999999</v>
      </c>
      <c r="O167" s="189">
        <v>0.11600000000000001</v>
      </c>
      <c r="P167" s="189">
        <v>0.251</v>
      </c>
      <c r="Q167" s="189">
        <v>0.04</v>
      </c>
      <c r="R167" s="189">
        <v>0.13500000000000001</v>
      </c>
      <c r="S167" s="189">
        <v>5.1999999999999998E-2</v>
      </c>
      <c r="T167" s="189">
        <v>0.155</v>
      </c>
      <c r="W167" s="189"/>
      <c r="X167" s="189"/>
      <c r="Y167" s="189"/>
      <c r="Z167" s="189"/>
      <c r="AA167" s="189"/>
      <c r="AB167" s="189"/>
      <c r="AC167" s="12"/>
    </row>
    <row r="168" spans="1:29" x14ac:dyDescent="0.25">
      <c r="A168" s="94" t="s">
        <v>1621</v>
      </c>
      <c r="B168" s="189">
        <v>0.5714285714285714</v>
      </c>
      <c r="C168" s="189">
        <v>0.18796992481203006</v>
      </c>
      <c r="D168" s="189">
        <v>3.007518796992481E-2</v>
      </c>
      <c r="E168" s="189">
        <v>0.21052631578947367</v>
      </c>
      <c r="F168" s="188">
        <v>1</v>
      </c>
      <c r="G168" s="190">
        <v>133</v>
      </c>
      <c r="H168" s="189">
        <v>8.6307592472420508E-2</v>
      </c>
      <c r="M168" s="189">
        <v>0.48599999999999999</v>
      </c>
      <c r="N168" s="189">
        <v>0.65200000000000002</v>
      </c>
      <c r="O168" s="189">
        <v>0.13100000000000001</v>
      </c>
      <c r="P168" s="189">
        <v>0.26300000000000001</v>
      </c>
      <c r="Q168" s="189">
        <v>1.2E-2</v>
      </c>
      <c r="R168" s="189">
        <v>7.4999999999999997E-2</v>
      </c>
      <c r="S168" s="189">
        <v>0.15</v>
      </c>
      <c r="T168" s="189">
        <v>0.28699999999999998</v>
      </c>
      <c r="W168" s="189"/>
      <c r="X168" s="189"/>
      <c r="Y168" s="189"/>
      <c r="Z168" s="189"/>
      <c r="AA168" s="189"/>
      <c r="AB168" s="189"/>
      <c r="AC168" s="12"/>
    </row>
    <row r="169" spans="1:29" x14ac:dyDescent="0.25">
      <c r="A169" s="94" t="s">
        <v>1833</v>
      </c>
      <c r="B169" s="189">
        <v>0.57943925233644855</v>
      </c>
      <c r="C169" s="189">
        <v>9.3457943925233638E-3</v>
      </c>
      <c r="D169" s="189">
        <v>4.6728971962616821E-2</v>
      </c>
      <c r="E169" s="189">
        <v>0.3644859813084112</v>
      </c>
      <c r="F169" s="188">
        <v>1</v>
      </c>
      <c r="G169" s="190">
        <v>107</v>
      </c>
      <c r="H169" s="189">
        <v>0.13032886723507917</v>
      </c>
      <c r="M169" s="189">
        <v>0.48499999999999999</v>
      </c>
      <c r="N169" s="189">
        <v>0.66900000000000004</v>
      </c>
      <c r="O169" s="189">
        <v>2E-3</v>
      </c>
      <c r="P169" s="189">
        <v>5.0999999999999997E-2</v>
      </c>
      <c r="Q169" s="189">
        <v>0.02</v>
      </c>
      <c r="R169" s="189">
        <v>0.105</v>
      </c>
      <c r="S169" s="189">
        <v>0.27900000000000003</v>
      </c>
      <c r="T169" s="189">
        <v>0.45900000000000002</v>
      </c>
      <c r="W169" s="189"/>
      <c r="X169" s="189"/>
      <c r="Y169" s="189"/>
      <c r="Z169" s="189"/>
      <c r="AA169" s="189"/>
      <c r="AB169" s="189"/>
      <c r="AC169" s="12"/>
    </row>
    <row r="170" spans="1:29" x14ac:dyDescent="0.25">
      <c r="A170" s="94" t="s">
        <v>2260</v>
      </c>
      <c r="B170" s="189">
        <v>0.62913907284768211</v>
      </c>
      <c r="C170" s="189">
        <v>0.12582781456953643</v>
      </c>
      <c r="D170" s="189">
        <v>6.6225165562913912E-2</v>
      </c>
      <c r="E170" s="189">
        <v>0.17880794701986755</v>
      </c>
      <c r="F170" s="188">
        <v>1</v>
      </c>
      <c r="G170" s="190">
        <v>151</v>
      </c>
      <c r="H170" s="189">
        <v>9.0636254501800725E-2</v>
      </c>
      <c r="M170" s="189">
        <v>0.55000000000000004</v>
      </c>
      <c r="N170" s="189">
        <v>0.70199999999999996</v>
      </c>
      <c r="O170" s="189">
        <v>8.2000000000000003E-2</v>
      </c>
      <c r="P170" s="189">
        <v>0.188</v>
      </c>
      <c r="Q170" s="189">
        <v>3.5999999999999997E-2</v>
      </c>
      <c r="R170" s="189">
        <v>0.11799999999999999</v>
      </c>
      <c r="S170" s="189">
        <v>0.126</v>
      </c>
      <c r="T170" s="189">
        <v>0.248</v>
      </c>
      <c r="W170" s="189"/>
      <c r="X170" s="189"/>
      <c r="Y170" s="189"/>
      <c r="Z170" s="189"/>
      <c r="AA170" s="189"/>
      <c r="AB170" s="189"/>
      <c r="AC170" s="12"/>
    </row>
    <row r="171" spans="1:29" x14ac:dyDescent="0.25">
      <c r="A171" s="94" t="s">
        <v>1622</v>
      </c>
      <c r="B171" s="189">
        <v>0.55147058823529416</v>
      </c>
      <c r="C171" s="189">
        <v>0.19852941176470587</v>
      </c>
      <c r="D171" s="189">
        <v>2.2058823529411766E-2</v>
      </c>
      <c r="E171" s="189">
        <v>0.22794117647058823</v>
      </c>
      <c r="F171" s="188">
        <v>1</v>
      </c>
      <c r="G171" s="190">
        <v>136</v>
      </c>
      <c r="H171" s="189">
        <v>5.3840063341250986E-2</v>
      </c>
      <c r="M171" s="189">
        <v>0.46800000000000003</v>
      </c>
      <c r="N171" s="189">
        <v>0.63300000000000001</v>
      </c>
      <c r="O171" s="189">
        <v>0.14000000000000001</v>
      </c>
      <c r="P171" s="189">
        <v>0.27300000000000002</v>
      </c>
      <c r="Q171" s="189">
        <v>8.0000000000000002E-3</v>
      </c>
      <c r="R171" s="189">
        <v>6.3E-2</v>
      </c>
      <c r="S171" s="189">
        <v>0.16500000000000001</v>
      </c>
      <c r="T171" s="189">
        <v>0.30499999999999999</v>
      </c>
      <c r="W171" s="189"/>
      <c r="X171" s="189"/>
      <c r="Y171" s="189"/>
      <c r="Z171" s="189"/>
      <c r="AA171" s="189"/>
      <c r="AB171" s="189"/>
      <c r="AC171" s="12"/>
    </row>
    <row r="172" spans="1:29" x14ac:dyDescent="0.25">
      <c r="A172" s="94" t="s">
        <v>1834</v>
      </c>
      <c r="B172" s="189">
        <v>0.56488549618320616</v>
      </c>
      <c r="C172" s="189">
        <v>7.6335877862595417E-3</v>
      </c>
      <c r="D172" s="189">
        <v>8.3969465648854963E-2</v>
      </c>
      <c r="E172" s="189">
        <v>0.34351145038167941</v>
      </c>
      <c r="F172" s="188">
        <v>1</v>
      </c>
      <c r="G172" s="190">
        <v>131</v>
      </c>
      <c r="H172" s="189">
        <v>9.2907801418439712E-2</v>
      </c>
      <c r="M172" s="189">
        <v>0.47899999999999998</v>
      </c>
      <c r="N172" s="189">
        <v>0.64700000000000002</v>
      </c>
      <c r="O172" s="189">
        <v>1E-3</v>
      </c>
      <c r="P172" s="189">
        <v>4.2000000000000003E-2</v>
      </c>
      <c r="Q172" s="189">
        <v>4.8000000000000001E-2</v>
      </c>
      <c r="R172" s="189">
        <v>0.14399999999999999</v>
      </c>
      <c r="S172" s="189">
        <v>0.26800000000000002</v>
      </c>
      <c r="T172" s="189">
        <v>0.42799999999999999</v>
      </c>
      <c r="W172" s="189"/>
      <c r="X172" s="189"/>
      <c r="Y172" s="189"/>
      <c r="Z172" s="189"/>
      <c r="AA172" s="189"/>
      <c r="AB172" s="189"/>
      <c r="AC172" s="12"/>
    </row>
    <row r="173" spans="1:29" x14ac:dyDescent="0.25">
      <c r="A173" s="94" t="s">
        <v>1877</v>
      </c>
      <c r="B173" s="189">
        <v>0.66666666666666663</v>
      </c>
      <c r="C173" s="189">
        <v>1.9047619047619049E-2</v>
      </c>
      <c r="D173" s="189">
        <v>5.7142857142857141E-2</v>
      </c>
      <c r="E173" s="189">
        <v>0.25714285714285712</v>
      </c>
      <c r="F173" s="188">
        <v>1</v>
      </c>
      <c r="G173" s="190">
        <v>105</v>
      </c>
      <c r="H173" s="189">
        <v>6.4575645756457564E-2</v>
      </c>
      <c r="M173" s="189">
        <v>0.57199999999999995</v>
      </c>
      <c r="N173" s="189">
        <v>0.75</v>
      </c>
      <c r="O173" s="189">
        <v>5.0000000000000001E-3</v>
      </c>
      <c r="P173" s="189">
        <v>6.7000000000000004E-2</v>
      </c>
      <c r="Q173" s="189">
        <v>2.5999999999999999E-2</v>
      </c>
      <c r="R173" s="189">
        <v>0.11899999999999999</v>
      </c>
      <c r="S173" s="189">
        <v>0.183</v>
      </c>
      <c r="T173" s="189">
        <v>0.34799999999999998</v>
      </c>
      <c r="W173" s="189"/>
      <c r="X173" s="189"/>
      <c r="Y173" s="189"/>
      <c r="Z173" s="189"/>
      <c r="AA173" s="189"/>
      <c r="AB173" s="189"/>
      <c r="AC173" s="12"/>
    </row>
    <row r="174" spans="1:29" x14ac:dyDescent="0.25">
      <c r="A174" s="94" t="s">
        <v>2261</v>
      </c>
      <c r="B174" s="189">
        <v>0.62068965517241381</v>
      </c>
      <c r="C174" s="189">
        <v>0.18620689655172415</v>
      </c>
      <c r="D174" s="189">
        <v>7.586206896551724E-2</v>
      </c>
      <c r="E174" s="189">
        <v>0.11724137931034483</v>
      </c>
      <c r="F174" s="188">
        <v>1</v>
      </c>
      <c r="G174" s="190">
        <v>145</v>
      </c>
      <c r="H174" s="189">
        <v>5.9183673469387757E-2</v>
      </c>
      <c r="M174" s="189">
        <v>0.54</v>
      </c>
      <c r="N174" s="189">
        <v>0.69599999999999995</v>
      </c>
      <c r="O174" s="189">
        <v>0.13100000000000001</v>
      </c>
      <c r="P174" s="189">
        <v>0.25700000000000001</v>
      </c>
      <c r="Q174" s="189">
        <v>4.2999999999999997E-2</v>
      </c>
      <c r="R174" s="189">
        <v>0.13100000000000001</v>
      </c>
      <c r="S174" s="189">
        <v>7.4999999999999997E-2</v>
      </c>
      <c r="T174" s="189">
        <v>0.18</v>
      </c>
      <c r="W174" s="189"/>
      <c r="X174" s="189"/>
      <c r="Y174" s="189"/>
      <c r="Z174" s="189"/>
      <c r="AA174" s="189"/>
      <c r="AB174" s="189"/>
      <c r="AC174" s="12"/>
    </row>
    <row r="175" spans="1:29" x14ac:dyDescent="0.25">
      <c r="A175" s="94" t="s">
        <v>1537</v>
      </c>
      <c r="B175" s="189">
        <v>0.55118110236220474</v>
      </c>
      <c r="C175" s="189">
        <v>0.22047244094488189</v>
      </c>
      <c r="D175" s="189">
        <v>6.2992125984251968E-2</v>
      </c>
      <c r="E175" s="189">
        <v>0.16535433070866143</v>
      </c>
      <c r="F175" s="188">
        <v>1</v>
      </c>
      <c r="G175" s="190">
        <v>127</v>
      </c>
      <c r="H175" s="189">
        <v>0.16865869853917662</v>
      </c>
      <c r="M175" s="189">
        <v>0.46400000000000002</v>
      </c>
      <c r="N175" s="189">
        <v>0.63500000000000001</v>
      </c>
      <c r="O175" s="189">
        <v>0.157</v>
      </c>
      <c r="P175" s="189">
        <v>0.3</v>
      </c>
      <c r="Q175" s="189">
        <v>3.2000000000000001E-2</v>
      </c>
      <c r="R175" s="189">
        <v>0.11899999999999999</v>
      </c>
      <c r="S175" s="189">
        <v>0.111</v>
      </c>
      <c r="T175" s="189">
        <v>0.24</v>
      </c>
      <c r="W175" s="189"/>
      <c r="X175" s="189"/>
      <c r="Y175" s="189"/>
      <c r="Z175" s="189"/>
      <c r="AA175" s="189"/>
      <c r="AB175" s="189"/>
      <c r="AC175" s="12"/>
    </row>
    <row r="176" spans="1:29" x14ac:dyDescent="0.25">
      <c r="A176" s="94" t="s">
        <v>1580</v>
      </c>
      <c r="B176" s="189">
        <v>0.37894736842105264</v>
      </c>
      <c r="C176" s="189">
        <v>0.26842105263157895</v>
      </c>
      <c r="D176" s="189">
        <v>0.15263157894736842</v>
      </c>
      <c r="E176" s="189">
        <v>0.2</v>
      </c>
      <c r="F176" s="188">
        <v>1</v>
      </c>
      <c r="G176" s="190">
        <v>190</v>
      </c>
      <c r="H176" s="189">
        <v>0.15586546349466776</v>
      </c>
      <c r="M176" s="189">
        <v>0.313</v>
      </c>
      <c r="N176" s="189">
        <v>0.45</v>
      </c>
      <c r="O176" s="189">
        <v>0.21</v>
      </c>
      <c r="P176" s="189">
        <v>0.33600000000000002</v>
      </c>
      <c r="Q176" s="189">
        <v>0.108</v>
      </c>
      <c r="R176" s="189">
        <v>0.21099999999999999</v>
      </c>
      <c r="S176" s="189">
        <v>0.14899999999999999</v>
      </c>
      <c r="T176" s="189">
        <v>0.26300000000000001</v>
      </c>
      <c r="W176" s="189"/>
      <c r="X176" s="189"/>
      <c r="Y176" s="189"/>
      <c r="Z176" s="189"/>
      <c r="AA176" s="189"/>
      <c r="AB176" s="189"/>
      <c r="AC176" s="12"/>
    </row>
    <row r="177" spans="1:29" x14ac:dyDescent="0.25">
      <c r="A177" s="94" t="s">
        <v>1623</v>
      </c>
      <c r="B177" s="189">
        <v>0.48122866894197952</v>
      </c>
      <c r="C177" s="189">
        <v>0.30034129692832767</v>
      </c>
      <c r="D177" s="189">
        <v>1.0238907849829351E-2</v>
      </c>
      <c r="E177" s="189">
        <v>0.20819112627986347</v>
      </c>
      <c r="F177" s="188">
        <v>1</v>
      </c>
      <c r="G177" s="190">
        <v>293</v>
      </c>
      <c r="H177" s="189">
        <v>0.15618336886993603</v>
      </c>
      <c r="M177" s="189">
        <v>0.42499999999999999</v>
      </c>
      <c r="N177" s="189">
        <v>0.53800000000000003</v>
      </c>
      <c r="O177" s="189">
        <v>0.251</v>
      </c>
      <c r="P177" s="189">
        <v>0.35499999999999998</v>
      </c>
      <c r="Q177" s="189">
        <v>3.0000000000000001E-3</v>
      </c>
      <c r="R177" s="189">
        <v>0.03</v>
      </c>
      <c r="S177" s="189">
        <v>0.16600000000000001</v>
      </c>
      <c r="T177" s="189">
        <v>0.25800000000000001</v>
      </c>
      <c r="W177" s="189"/>
      <c r="X177" s="189"/>
      <c r="Y177" s="189"/>
      <c r="Z177" s="189"/>
      <c r="AA177" s="189"/>
      <c r="AB177" s="189"/>
      <c r="AC177" s="12"/>
    </row>
    <row r="178" spans="1:29" x14ac:dyDescent="0.25">
      <c r="A178" s="94" t="s">
        <v>1792</v>
      </c>
      <c r="B178" s="189">
        <v>0.63157894736842102</v>
      </c>
      <c r="C178" s="189">
        <v>0.10526315789473684</v>
      </c>
      <c r="D178" s="189">
        <v>7.5187969924812026E-2</v>
      </c>
      <c r="E178" s="189">
        <v>0.18796992481203006</v>
      </c>
      <c r="F178" s="188">
        <v>1</v>
      </c>
      <c r="G178" s="190">
        <v>133</v>
      </c>
      <c r="H178" s="189">
        <v>0.17250324254215305</v>
      </c>
      <c r="M178" s="189">
        <v>0.54700000000000004</v>
      </c>
      <c r="N178" s="189">
        <v>0.70899999999999996</v>
      </c>
      <c r="O178" s="189">
        <v>6.4000000000000001E-2</v>
      </c>
      <c r="P178" s="189">
        <v>0.16900000000000001</v>
      </c>
      <c r="Q178" s="189">
        <v>4.1000000000000002E-2</v>
      </c>
      <c r="R178" s="189">
        <v>0.13300000000000001</v>
      </c>
      <c r="S178" s="189">
        <v>0.13100000000000001</v>
      </c>
      <c r="T178" s="189">
        <v>0.26300000000000001</v>
      </c>
      <c r="W178" s="189"/>
      <c r="X178" s="189"/>
      <c r="Y178" s="189"/>
      <c r="Z178" s="189"/>
      <c r="AA178" s="189"/>
      <c r="AB178" s="189"/>
      <c r="AC178" s="12"/>
    </row>
    <row r="179" spans="1:29" x14ac:dyDescent="0.25">
      <c r="A179" s="94" t="s">
        <v>1835</v>
      </c>
      <c r="B179" s="189">
        <v>0.73118279569892475</v>
      </c>
      <c r="C179" s="189">
        <v>3.7634408602150539E-2</v>
      </c>
      <c r="D179" s="189">
        <v>1.6129032258064516E-2</v>
      </c>
      <c r="E179" s="189">
        <v>0.21505376344086022</v>
      </c>
      <c r="F179" s="188">
        <v>1</v>
      </c>
      <c r="G179" s="190">
        <v>186</v>
      </c>
      <c r="H179" s="189">
        <v>0.18768920282542886</v>
      </c>
      <c r="M179" s="189">
        <v>0.66300000000000003</v>
      </c>
      <c r="N179" s="189">
        <v>0.79</v>
      </c>
      <c r="O179" s="189">
        <v>1.7999999999999999E-2</v>
      </c>
      <c r="P179" s="189">
        <v>7.5999999999999998E-2</v>
      </c>
      <c r="Q179" s="189">
        <v>6.0000000000000001E-3</v>
      </c>
      <c r="R179" s="189">
        <v>4.5999999999999999E-2</v>
      </c>
      <c r="S179" s="189">
        <v>0.16200000000000001</v>
      </c>
      <c r="T179" s="189">
        <v>0.28000000000000003</v>
      </c>
      <c r="W179" s="189"/>
      <c r="X179" s="189"/>
      <c r="Y179" s="189"/>
      <c r="Z179" s="189"/>
      <c r="AA179" s="189"/>
      <c r="AB179" s="189"/>
      <c r="AC179" s="12"/>
    </row>
    <row r="180" spans="1:29" x14ac:dyDescent="0.25">
      <c r="A180" s="94" t="s">
        <v>1878</v>
      </c>
      <c r="B180" s="189">
        <v>0.75132275132275128</v>
      </c>
      <c r="C180" s="189">
        <v>5.2910052910052907E-2</v>
      </c>
      <c r="D180" s="189">
        <v>3.7037037037037035E-2</v>
      </c>
      <c r="E180" s="189">
        <v>0.15873015873015872</v>
      </c>
      <c r="F180" s="188">
        <v>1</v>
      </c>
      <c r="G180" s="190">
        <v>189</v>
      </c>
      <c r="H180" s="189">
        <v>0.18529411764705883</v>
      </c>
      <c r="M180" s="189">
        <v>0.68500000000000005</v>
      </c>
      <c r="N180" s="189">
        <v>0.80800000000000005</v>
      </c>
      <c r="O180" s="189">
        <v>2.9000000000000001E-2</v>
      </c>
      <c r="P180" s="189">
        <v>9.5000000000000001E-2</v>
      </c>
      <c r="Q180" s="189">
        <v>1.7999999999999999E-2</v>
      </c>
      <c r="R180" s="189">
        <v>7.3999999999999996E-2</v>
      </c>
      <c r="S180" s="189">
        <v>0.114</v>
      </c>
      <c r="T180" s="189">
        <v>0.218</v>
      </c>
      <c r="W180" s="189"/>
      <c r="X180" s="189"/>
      <c r="Y180" s="189"/>
      <c r="Z180" s="189"/>
      <c r="AA180" s="189"/>
      <c r="AB180" s="189"/>
      <c r="AC180" s="12"/>
    </row>
    <row r="181" spans="1:29" x14ac:dyDescent="0.25">
      <c r="A181" s="94" t="s">
        <v>1921</v>
      </c>
      <c r="B181" s="189">
        <v>0.46</v>
      </c>
      <c r="C181" s="189">
        <v>0.22</v>
      </c>
      <c r="D181" s="189">
        <v>0.1</v>
      </c>
      <c r="E181" s="189">
        <v>0.22</v>
      </c>
      <c r="F181" s="188">
        <v>1</v>
      </c>
      <c r="G181" s="190">
        <v>150</v>
      </c>
      <c r="H181" s="189">
        <v>0.17523364485981308</v>
      </c>
      <c r="M181" s="189">
        <v>0.38200000000000001</v>
      </c>
      <c r="N181" s="189">
        <v>0.54</v>
      </c>
      <c r="O181" s="189">
        <v>0.161</v>
      </c>
      <c r="P181" s="189">
        <v>0.29299999999999998</v>
      </c>
      <c r="Q181" s="189">
        <v>6.2E-2</v>
      </c>
      <c r="R181" s="189">
        <v>0.158</v>
      </c>
      <c r="S181" s="189">
        <v>0.161</v>
      </c>
      <c r="T181" s="189">
        <v>0.29299999999999998</v>
      </c>
      <c r="W181" s="189"/>
      <c r="X181" s="189"/>
      <c r="Y181" s="189"/>
      <c r="Z181" s="189"/>
      <c r="AA181" s="189"/>
      <c r="AB181" s="189"/>
      <c r="AC181" s="12"/>
    </row>
    <row r="182" spans="1:29" x14ac:dyDescent="0.25">
      <c r="A182" s="94" t="s">
        <v>2007</v>
      </c>
      <c r="B182" s="189">
        <v>0.4420289855072464</v>
      </c>
      <c r="C182" s="189">
        <v>0.36231884057971014</v>
      </c>
      <c r="D182" s="189">
        <v>2.1739130434782608E-2</v>
      </c>
      <c r="E182" s="189">
        <v>0.17391304347826086</v>
      </c>
      <c r="F182" s="188">
        <v>1</v>
      </c>
      <c r="G182" s="190">
        <v>138</v>
      </c>
      <c r="H182" s="189">
        <v>0.17185554171855541</v>
      </c>
      <c r="M182" s="189">
        <v>0.36199999999999999</v>
      </c>
      <c r="N182" s="189">
        <v>0.52500000000000002</v>
      </c>
      <c r="O182" s="189">
        <v>0.28699999999999998</v>
      </c>
      <c r="P182" s="189">
        <v>0.44500000000000001</v>
      </c>
      <c r="Q182" s="189">
        <v>7.0000000000000001E-3</v>
      </c>
      <c r="R182" s="189">
        <v>6.2E-2</v>
      </c>
      <c r="S182" s="189">
        <v>0.12</v>
      </c>
      <c r="T182" s="189">
        <v>0.246</v>
      </c>
      <c r="W182" s="189"/>
      <c r="X182" s="189"/>
      <c r="Y182" s="189"/>
      <c r="Z182" s="189"/>
      <c r="AA182" s="189"/>
      <c r="AB182" s="189"/>
      <c r="AC182" s="12"/>
    </row>
    <row r="183" spans="1:29" x14ac:dyDescent="0.25">
      <c r="A183" s="94" t="s">
        <v>2133</v>
      </c>
      <c r="B183" s="189">
        <v>0.62209302325581395</v>
      </c>
      <c r="C183" s="189">
        <v>0.19767441860465115</v>
      </c>
      <c r="D183" s="189">
        <v>5.8139534883720929E-3</v>
      </c>
      <c r="E183" s="189">
        <v>0.1744186046511628</v>
      </c>
      <c r="F183" s="188">
        <v>1</v>
      </c>
      <c r="G183" s="190">
        <v>172</v>
      </c>
      <c r="H183" s="189">
        <v>0.19523269012485811</v>
      </c>
      <c r="M183" s="189">
        <v>0.54800000000000004</v>
      </c>
      <c r="N183" s="189">
        <v>0.69099999999999995</v>
      </c>
      <c r="O183" s="189">
        <v>0.14499999999999999</v>
      </c>
      <c r="P183" s="189">
        <v>0.26400000000000001</v>
      </c>
      <c r="Q183" s="189">
        <v>1E-3</v>
      </c>
      <c r="R183" s="189">
        <v>3.2000000000000001E-2</v>
      </c>
      <c r="S183" s="189">
        <v>0.125</v>
      </c>
      <c r="T183" s="189">
        <v>0.23799999999999999</v>
      </c>
      <c r="W183" s="189"/>
      <c r="X183" s="189"/>
      <c r="Y183" s="189"/>
      <c r="Z183" s="189"/>
      <c r="AA183" s="189"/>
      <c r="AB183" s="189"/>
      <c r="AC183" s="12"/>
    </row>
    <row r="184" spans="1:29" x14ac:dyDescent="0.25">
      <c r="A184" s="94" t="s">
        <v>2219</v>
      </c>
      <c r="B184" s="189">
        <v>0.36036036036036034</v>
      </c>
      <c r="C184" s="189">
        <v>0.36936936936936937</v>
      </c>
      <c r="D184" s="189">
        <v>4.5045045045045043E-2</v>
      </c>
      <c r="E184" s="189">
        <v>0.22522522522522523</v>
      </c>
      <c r="F184" s="188">
        <v>1</v>
      </c>
      <c r="G184" s="190">
        <v>111</v>
      </c>
      <c r="H184" s="189">
        <v>0.14939434724091522</v>
      </c>
      <c r="M184" s="189">
        <v>0.27700000000000002</v>
      </c>
      <c r="N184" s="189">
        <v>0.45300000000000001</v>
      </c>
      <c r="O184" s="189">
        <v>0.28499999999999998</v>
      </c>
      <c r="P184" s="189">
        <v>0.46200000000000002</v>
      </c>
      <c r="Q184" s="189">
        <v>1.9E-2</v>
      </c>
      <c r="R184" s="189">
        <v>0.10100000000000001</v>
      </c>
      <c r="S184" s="189">
        <v>0.157</v>
      </c>
      <c r="T184" s="189">
        <v>0.311</v>
      </c>
      <c r="W184" s="189"/>
      <c r="X184" s="189"/>
      <c r="Y184" s="189"/>
      <c r="Z184" s="189"/>
      <c r="AA184" s="189"/>
      <c r="AB184" s="189"/>
      <c r="AC184" s="12"/>
    </row>
    <row r="185" spans="1:29" x14ac:dyDescent="0.25">
      <c r="A185" s="94" t="s">
        <v>2262</v>
      </c>
      <c r="B185" s="189">
        <v>0.58943089430894313</v>
      </c>
      <c r="C185" s="189">
        <v>0.25203252032520324</v>
      </c>
      <c r="D185" s="189">
        <v>3.2520325203252036E-2</v>
      </c>
      <c r="E185" s="189">
        <v>0.12601626016260162</v>
      </c>
      <c r="F185" s="188">
        <v>1</v>
      </c>
      <c r="G185" s="190">
        <v>246</v>
      </c>
      <c r="H185" s="189">
        <v>0.1513846153846154</v>
      </c>
      <c r="M185" s="189">
        <v>0.52700000000000002</v>
      </c>
      <c r="N185" s="189">
        <v>0.64900000000000002</v>
      </c>
      <c r="O185" s="189">
        <v>0.20200000000000001</v>
      </c>
      <c r="P185" s="189">
        <v>0.31</v>
      </c>
      <c r="Q185" s="189">
        <v>1.7000000000000001E-2</v>
      </c>
      <c r="R185" s="189">
        <v>6.3E-2</v>
      </c>
      <c r="S185" s="189">
        <v>0.09</v>
      </c>
      <c r="T185" s="189">
        <v>0.17299999999999999</v>
      </c>
      <c r="W185" s="189"/>
      <c r="X185" s="189"/>
      <c r="Y185" s="189"/>
      <c r="Z185" s="189"/>
      <c r="AA185" s="189"/>
      <c r="AB185" s="189"/>
      <c r="AC185" s="12"/>
    </row>
    <row r="186" spans="1:29" x14ac:dyDescent="0.25">
      <c r="A186" s="94" t="s">
        <v>2305</v>
      </c>
      <c r="B186" s="189">
        <v>0.54135338345864659</v>
      </c>
      <c r="C186" s="189">
        <v>0.22556390977443608</v>
      </c>
      <c r="D186" s="189">
        <v>1.5037593984962405E-2</v>
      </c>
      <c r="E186" s="189">
        <v>0.21804511278195488</v>
      </c>
      <c r="F186" s="188">
        <v>1</v>
      </c>
      <c r="G186" s="190">
        <v>133</v>
      </c>
      <c r="H186" s="189">
        <v>0.18446601941747573</v>
      </c>
      <c r="M186" s="189">
        <v>0.45700000000000002</v>
      </c>
      <c r="N186" s="189">
        <v>0.624</v>
      </c>
      <c r="O186" s="189">
        <v>0.16300000000000001</v>
      </c>
      <c r="P186" s="189">
        <v>0.30399999999999999</v>
      </c>
      <c r="Q186" s="189">
        <v>4.0000000000000001E-3</v>
      </c>
      <c r="R186" s="189">
        <v>5.2999999999999999E-2</v>
      </c>
      <c r="S186" s="189">
        <v>0.156</v>
      </c>
      <c r="T186" s="189">
        <v>0.29599999999999999</v>
      </c>
      <c r="W186" s="189"/>
      <c r="X186" s="189"/>
      <c r="Y186" s="189"/>
      <c r="Z186" s="189"/>
      <c r="AA186" s="189"/>
      <c r="AB186" s="189"/>
      <c r="AC186" s="12"/>
    </row>
    <row r="187" spans="1:29" x14ac:dyDescent="0.25">
      <c r="A187" s="94" t="s">
        <v>1538</v>
      </c>
      <c r="B187" s="189">
        <v>0.65742793791574283</v>
      </c>
      <c r="C187" s="189">
        <v>0.20620842572062084</v>
      </c>
      <c r="D187" s="189">
        <v>3.9911308203991129E-2</v>
      </c>
      <c r="E187" s="189">
        <v>9.6452328159645231E-2</v>
      </c>
      <c r="F187" s="188">
        <v>1</v>
      </c>
      <c r="G187" s="190">
        <v>902</v>
      </c>
      <c r="H187" s="189">
        <v>0.24464334147002983</v>
      </c>
      <c r="M187" s="189">
        <v>0.626</v>
      </c>
      <c r="N187" s="189">
        <v>0.68799999999999994</v>
      </c>
      <c r="O187" s="189">
        <v>0.18099999999999999</v>
      </c>
      <c r="P187" s="189">
        <v>0.23400000000000001</v>
      </c>
      <c r="Q187" s="189">
        <v>2.9000000000000001E-2</v>
      </c>
      <c r="R187" s="189">
        <v>5.5E-2</v>
      </c>
      <c r="S187" s="189">
        <v>7.9000000000000001E-2</v>
      </c>
      <c r="T187" s="189">
        <v>0.11700000000000001</v>
      </c>
      <c r="W187" s="189"/>
      <c r="X187" s="189"/>
      <c r="Y187" s="189"/>
      <c r="Z187" s="189"/>
      <c r="AA187" s="189"/>
      <c r="AB187" s="189"/>
      <c r="AC187" s="12"/>
    </row>
    <row r="188" spans="1:29" x14ac:dyDescent="0.25">
      <c r="A188" s="94" t="s">
        <v>1581</v>
      </c>
      <c r="B188" s="189">
        <v>0.5</v>
      </c>
      <c r="C188" s="189">
        <v>0.22425952045133993</v>
      </c>
      <c r="D188" s="189">
        <v>0.10860366713681241</v>
      </c>
      <c r="E188" s="189">
        <v>0.16713681241184766</v>
      </c>
      <c r="F188" s="188">
        <v>1</v>
      </c>
      <c r="G188" s="190">
        <v>1418</v>
      </c>
      <c r="H188" s="189">
        <v>0.25984973428623787</v>
      </c>
      <c r="M188" s="189">
        <v>0.47399999999999998</v>
      </c>
      <c r="N188" s="189">
        <v>0.52600000000000002</v>
      </c>
      <c r="O188" s="189">
        <v>0.20300000000000001</v>
      </c>
      <c r="P188" s="189">
        <v>0.247</v>
      </c>
      <c r="Q188" s="189">
        <v>9.2999999999999999E-2</v>
      </c>
      <c r="R188" s="189">
        <v>0.126</v>
      </c>
      <c r="S188" s="189">
        <v>0.14899999999999999</v>
      </c>
      <c r="T188" s="189">
        <v>0.187</v>
      </c>
      <c r="W188" s="189"/>
      <c r="X188" s="189"/>
      <c r="Y188" s="189"/>
      <c r="Z188" s="189"/>
      <c r="AA188" s="189"/>
      <c r="AB188" s="189"/>
      <c r="AC188" s="12"/>
    </row>
    <row r="189" spans="1:29" x14ac:dyDescent="0.25">
      <c r="A189" s="94" t="s">
        <v>1624</v>
      </c>
      <c r="B189" s="189">
        <v>0.6402195608782435</v>
      </c>
      <c r="C189" s="189">
        <v>0.21506986027944111</v>
      </c>
      <c r="D189" s="189">
        <v>1.2475049900199601E-2</v>
      </c>
      <c r="E189" s="189">
        <v>0.13223552894211577</v>
      </c>
      <c r="F189" s="188">
        <v>1</v>
      </c>
      <c r="G189" s="190">
        <v>2004</v>
      </c>
      <c r="H189" s="189">
        <v>0.22824601366742597</v>
      </c>
      <c r="M189" s="189">
        <v>0.61899999999999999</v>
      </c>
      <c r="N189" s="189">
        <v>0.66100000000000003</v>
      </c>
      <c r="O189" s="189">
        <v>0.19800000000000001</v>
      </c>
      <c r="P189" s="189">
        <v>0.23400000000000001</v>
      </c>
      <c r="Q189" s="189">
        <v>8.0000000000000002E-3</v>
      </c>
      <c r="R189" s="189">
        <v>1.7999999999999999E-2</v>
      </c>
      <c r="S189" s="189">
        <v>0.11799999999999999</v>
      </c>
      <c r="T189" s="189">
        <v>0.14799999999999999</v>
      </c>
      <c r="W189" s="189"/>
      <c r="X189" s="189"/>
      <c r="Y189" s="189"/>
      <c r="Z189" s="189"/>
      <c r="AA189" s="189"/>
      <c r="AB189" s="189"/>
      <c r="AC189" s="12"/>
    </row>
    <row r="190" spans="1:29" x14ac:dyDescent="0.25">
      <c r="A190" s="94" t="s">
        <v>1667</v>
      </c>
      <c r="B190" s="189">
        <v>0.54577464788732399</v>
      </c>
      <c r="C190" s="189">
        <v>0.28521126760563381</v>
      </c>
      <c r="D190" s="189">
        <v>5.8098591549295774E-2</v>
      </c>
      <c r="E190" s="189">
        <v>0.11091549295774648</v>
      </c>
      <c r="F190" s="188">
        <v>1</v>
      </c>
      <c r="G190" s="190">
        <v>568</v>
      </c>
      <c r="H190" s="189">
        <v>0.24652777777777779</v>
      </c>
      <c r="M190" s="189">
        <v>0.505</v>
      </c>
      <c r="N190" s="189">
        <v>0.58599999999999997</v>
      </c>
      <c r="O190" s="189">
        <v>0.25</v>
      </c>
      <c r="P190" s="189">
        <v>0.32400000000000001</v>
      </c>
      <c r="Q190" s="189">
        <v>4.2000000000000003E-2</v>
      </c>
      <c r="R190" s="189">
        <v>0.08</v>
      </c>
      <c r="S190" s="189">
        <v>8.7999999999999995E-2</v>
      </c>
      <c r="T190" s="189">
        <v>0.13900000000000001</v>
      </c>
      <c r="W190" s="189"/>
      <c r="X190" s="189"/>
      <c r="Y190" s="189"/>
      <c r="Z190" s="189"/>
      <c r="AA190" s="189"/>
      <c r="AB190" s="189"/>
      <c r="AC190" s="12"/>
    </row>
    <row r="191" spans="1:29" x14ac:dyDescent="0.25">
      <c r="A191" s="94" t="s">
        <v>1709</v>
      </c>
      <c r="B191" s="189">
        <v>0.78559738134206214</v>
      </c>
      <c r="C191" s="189">
        <v>8.8379705400982E-2</v>
      </c>
      <c r="D191" s="189">
        <v>1.9639934533551555E-2</v>
      </c>
      <c r="E191" s="189">
        <v>0.10638297872340426</v>
      </c>
      <c r="F191" s="188">
        <v>1</v>
      </c>
      <c r="G191" s="190">
        <v>611</v>
      </c>
      <c r="H191" s="189">
        <v>0.23258469737342977</v>
      </c>
      <c r="M191" s="189">
        <v>0.751</v>
      </c>
      <c r="N191" s="189">
        <v>0.81599999999999995</v>
      </c>
      <c r="O191" s="189">
        <v>6.8000000000000005E-2</v>
      </c>
      <c r="P191" s="189">
        <v>0.114</v>
      </c>
      <c r="Q191" s="189">
        <v>1.0999999999999999E-2</v>
      </c>
      <c r="R191" s="189">
        <v>3.4000000000000002E-2</v>
      </c>
      <c r="S191" s="189">
        <v>8.4000000000000005E-2</v>
      </c>
      <c r="T191" s="189">
        <v>0.13300000000000001</v>
      </c>
      <c r="W191" s="189"/>
      <c r="X191" s="189"/>
      <c r="Y191" s="189"/>
      <c r="Z191" s="189"/>
      <c r="AA191" s="189"/>
      <c r="AB191" s="189"/>
      <c r="AC191" s="12"/>
    </row>
    <row r="192" spans="1:29" x14ac:dyDescent="0.25">
      <c r="A192" s="94" t="s">
        <v>1751</v>
      </c>
      <c r="B192" s="189">
        <v>0.64243323442136502</v>
      </c>
      <c r="C192" s="189">
        <v>0.22106824925816024</v>
      </c>
      <c r="D192" s="189">
        <v>4.8961424332344211E-2</v>
      </c>
      <c r="E192" s="189">
        <v>8.7537091988130561E-2</v>
      </c>
      <c r="F192" s="188">
        <v>1</v>
      </c>
      <c r="G192" s="190">
        <v>674</v>
      </c>
      <c r="H192" s="189">
        <v>0.27144583165525576</v>
      </c>
      <c r="M192" s="189">
        <v>0.60599999999999998</v>
      </c>
      <c r="N192" s="189">
        <v>0.67800000000000005</v>
      </c>
      <c r="O192" s="189">
        <v>0.191</v>
      </c>
      <c r="P192" s="189">
        <v>0.254</v>
      </c>
      <c r="Q192" s="189">
        <v>3.5000000000000003E-2</v>
      </c>
      <c r="R192" s="189">
        <v>6.8000000000000005E-2</v>
      </c>
      <c r="S192" s="189">
        <v>6.8000000000000005E-2</v>
      </c>
      <c r="T192" s="189">
        <v>0.111</v>
      </c>
      <c r="W192" s="189"/>
      <c r="X192" s="189"/>
      <c r="Y192" s="189"/>
      <c r="Z192" s="189"/>
      <c r="AA192" s="189"/>
      <c r="AB192" s="189"/>
      <c r="AC192" s="12"/>
    </row>
    <row r="193" spans="1:29" x14ac:dyDescent="0.25">
      <c r="A193" s="94" t="s">
        <v>1793</v>
      </c>
      <c r="B193" s="189">
        <v>0.76666666666666672</v>
      </c>
      <c r="C193" s="189">
        <v>0.10202020202020202</v>
      </c>
      <c r="D193" s="189">
        <v>2.3232323232323233E-2</v>
      </c>
      <c r="E193" s="189">
        <v>0.10808080808080808</v>
      </c>
      <c r="F193" s="188">
        <v>1</v>
      </c>
      <c r="G193" s="190">
        <v>990</v>
      </c>
      <c r="H193" s="189">
        <v>0.26294820717131473</v>
      </c>
      <c r="M193" s="189">
        <v>0.73899999999999999</v>
      </c>
      <c r="N193" s="189">
        <v>0.79200000000000004</v>
      </c>
      <c r="O193" s="189">
        <v>8.5000000000000006E-2</v>
      </c>
      <c r="P193" s="189">
        <v>0.122</v>
      </c>
      <c r="Q193" s="189">
        <v>1.6E-2</v>
      </c>
      <c r="R193" s="189">
        <v>3.5000000000000003E-2</v>
      </c>
      <c r="S193" s="189">
        <v>0.09</v>
      </c>
      <c r="T193" s="189">
        <v>0.129</v>
      </c>
      <c r="W193" s="189"/>
      <c r="X193" s="189"/>
      <c r="Y193" s="189"/>
      <c r="Z193" s="189"/>
      <c r="AA193" s="189"/>
      <c r="AB193" s="189"/>
      <c r="AC193" s="12"/>
    </row>
    <row r="194" spans="1:29" x14ac:dyDescent="0.25">
      <c r="A194" s="94" t="s">
        <v>1836</v>
      </c>
      <c r="B194" s="189">
        <v>0.77588871715610508</v>
      </c>
      <c r="C194" s="189">
        <v>1.2364760432766615E-2</v>
      </c>
      <c r="D194" s="189">
        <v>3.2457496136012363E-2</v>
      </c>
      <c r="E194" s="189">
        <v>0.17928902627511592</v>
      </c>
      <c r="F194" s="188">
        <v>1</v>
      </c>
      <c r="G194" s="190">
        <v>647</v>
      </c>
      <c r="H194" s="189">
        <v>0.22630290311297657</v>
      </c>
      <c r="M194" s="189">
        <v>0.74199999999999999</v>
      </c>
      <c r="N194" s="189">
        <v>0.80600000000000005</v>
      </c>
      <c r="O194" s="189">
        <v>6.0000000000000001E-3</v>
      </c>
      <c r="P194" s="189">
        <v>2.4E-2</v>
      </c>
      <c r="Q194" s="189">
        <v>2.1000000000000001E-2</v>
      </c>
      <c r="R194" s="189">
        <v>4.9000000000000002E-2</v>
      </c>
      <c r="S194" s="189">
        <v>0.152</v>
      </c>
      <c r="T194" s="189">
        <v>0.21099999999999999</v>
      </c>
      <c r="W194" s="189"/>
      <c r="X194" s="189"/>
      <c r="Y194" s="189"/>
      <c r="Z194" s="189"/>
      <c r="AA194" s="189"/>
      <c r="AB194" s="189"/>
      <c r="AC194" s="12"/>
    </row>
    <row r="195" spans="1:29" x14ac:dyDescent="0.25">
      <c r="A195" s="94" t="s">
        <v>1879</v>
      </c>
      <c r="B195" s="189">
        <v>0.7979139504563233</v>
      </c>
      <c r="C195" s="189">
        <v>1.8252933507170794E-2</v>
      </c>
      <c r="D195" s="189">
        <v>2.9986962190352021E-2</v>
      </c>
      <c r="E195" s="189">
        <v>0.15384615384615385</v>
      </c>
      <c r="F195" s="188">
        <v>1</v>
      </c>
      <c r="G195" s="190">
        <v>767</v>
      </c>
      <c r="H195" s="189">
        <v>0.23228346456692914</v>
      </c>
      <c r="M195" s="189">
        <v>0.76800000000000002</v>
      </c>
      <c r="N195" s="189">
        <v>0.82499999999999996</v>
      </c>
      <c r="O195" s="189">
        <v>1.0999999999999999E-2</v>
      </c>
      <c r="P195" s="189">
        <v>0.03</v>
      </c>
      <c r="Q195" s="189">
        <v>0.02</v>
      </c>
      <c r="R195" s="189">
        <v>4.4999999999999998E-2</v>
      </c>
      <c r="S195" s="189">
        <v>0.13</v>
      </c>
      <c r="T195" s="189">
        <v>0.18099999999999999</v>
      </c>
      <c r="W195" s="189"/>
      <c r="X195" s="189"/>
      <c r="Y195" s="189"/>
      <c r="Z195" s="189"/>
      <c r="AA195" s="189"/>
      <c r="AB195" s="189"/>
      <c r="AC195" s="12"/>
    </row>
    <row r="196" spans="1:29" x14ac:dyDescent="0.25">
      <c r="A196" s="94" t="s">
        <v>1922</v>
      </c>
      <c r="B196" s="189">
        <v>0.5246422893481717</v>
      </c>
      <c r="C196" s="189">
        <v>0.26629570747217807</v>
      </c>
      <c r="D196" s="189">
        <v>7.3131955484896663E-2</v>
      </c>
      <c r="E196" s="189">
        <v>0.13593004769475359</v>
      </c>
      <c r="F196" s="188">
        <v>1</v>
      </c>
      <c r="G196" s="190">
        <v>1258</v>
      </c>
      <c r="H196" s="189">
        <v>0.24003052852509063</v>
      </c>
      <c r="M196" s="189">
        <v>0.497</v>
      </c>
      <c r="N196" s="189">
        <v>0.55200000000000005</v>
      </c>
      <c r="O196" s="189">
        <v>0.24299999999999999</v>
      </c>
      <c r="P196" s="189">
        <v>0.29099999999999998</v>
      </c>
      <c r="Q196" s="189">
        <v>0.06</v>
      </c>
      <c r="R196" s="189">
        <v>8.8999999999999996E-2</v>
      </c>
      <c r="S196" s="189">
        <v>0.11799999999999999</v>
      </c>
      <c r="T196" s="189">
        <v>0.156</v>
      </c>
      <c r="W196" s="189"/>
      <c r="X196" s="189"/>
      <c r="Y196" s="189"/>
      <c r="Z196" s="189"/>
      <c r="AA196" s="189"/>
      <c r="AB196" s="189"/>
      <c r="AC196" s="12"/>
    </row>
    <row r="197" spans="1:29" x14ac:dyDescent="0.25">
      <c r="A197" s="94" t="s">
        <v>1965</v>
      </c>
      <c r="B197" s="189">
        <v>0.43144654088050316</v>
      </c>
      <c r="C197" s="189">
        <v>0.48176100628930818</v>
      </c>
      <c r="D197" s="189">
        <v>1.3836477987421384E-2</v>
      </c>
      <c r="E197" s="189">
        <v>7.2955974842767293E-2</v>
      </c>
      <c r="F197" s="188">
        <v>1</v>
      </c>
      <c r="G197" s="190">
        <v>795</v>
      </c>
      <c r="H197" s="189">
        <v>0.24620625580675132</v>
      </c>
      <c r="M197" s="189">
        <v>0.39700000000000002</v>
      </c>
      <c r="N197" s="189">
        <v>0.46600000000000003</v>
      </c>
      <c r="O197" s="189">
        <v>0.44700000000000001</v>
      </c>
      <c r="P197" s="189">
        <v>0.51600000000000001</v>
      </c>
      <c r="Q197" s="189">
        <v>8.0000000000000002E-3</v>
      </c>
      <c r="R197" s="189">
        <v>2.5000000000000001E-2</v>
      </c>
      <c r="S197" s="189">
        <v>5.7000000000000002E-2</v>
      </c>
      <c r="T197" s="189">
        <v>9.2999999999999999E-2</v>
      </c>
      <c r="W197" s="189"/>
      <c r="X197" s="189"/>
      <c r="Y197" s="189"/>
      <c r="Z197" s="189"/>
      <c r="AA197" s="189"/>
      <c r="AB197" s="189"/>
      <c r="AC197" s="12"/>
    </row>
    <row r="198" spans="1:29" x14ac:dyDescent="0.25">
      <c r="A198" s="94" t="s">
        <v>2008</v>
      </c>
      <c r="B198" s="189">
        <v>0.60038797284190104</v>
      </c>
      <c r="C198" s="189">
        <v>0.27352085354025218</v>
      </c>
      <c r="D198" s="189">
        <v>1.4548981571290009E-2</v>
      </c>
      <c r="E198" s="189">
        <v>0.11154219204655674</v>
      </c>
      <c r="F198" s="188">
        <v>1</v>
      </c>
      <c r="G198" s="190">
        <v>1031</v>
      </c>
      <c r="H198" s="189">
        <v>0.24004656577415601</v>
      </c>
      <c r="M198" s="189">
        <v>0.56999999999999995</v>
      </c>
      <c r="N198" s="189">
        <v>0.63</v>
      </c>
      <c r="O198" s="189">
        <v>0.247</v>
      </c>
      <c r="P198" s="189">
        <v>0.30199999999999999</v>
      </c>
      <c r="Q198" s="189">
        <v>8.9999999999999993E-3</v>
      </c>
      <c r="R198" s="189">
        <v>2.4E-2</v>
      </c>
      <c r="S198" s="189">
        <v>9.4E-2</v>
      </c>
      <c r="T198" s="189">
        <v>0.13200000000000001</v>
      </c>
      <c r="W198" s="189"/>
      <c r="X198" s="189"/>
      <c r="Y198" s="189"/>
      <c r="Z198" s="189"/>
      <c r="AA198" s="189"/>
      <c r="AB198" s="189"/>
      <c r="AC198" s="12"/>
    </row>
    <row r="199" spans="1:29" x14ac:dyDescent="0.25">
      <c r="A199" s="94" t="s">
        <v>2050</v>
      </c>
      <c r="B199" s="189">
        <v>0.74234693877551017</v>
      </c>
      <c r="C199" s="189">
        <v>1.7857142857142856E-2</v>
      </c>
      <c r="D199" s="189">
        <v>2.5510204081632654E-2</v>
      </c>
      <c r="E199" s="189">
        <v>0.21428571428571427</v>
      </c>
      <c r="F199" s="188">
        <v>1</v>
      </c>
      <c r="G199" s="190">
        <v>392</v>
      </c>
      <c r="H199" s="189">
        <v>0.23757575757575758</v>
      </c>
      <c r="M199" s="189">
        <v>0.69699999999999995</v>
      </c>
      <c r="N199" s="189">
        <v>0.78300000000000003</v>
      </c>
      <c r="O199" s="189">
        <v>8.9999999999999993E-3</v>
      </c>
      <c r="P199" s="189">
        <v>3.5999999999999997E-2</v>
      </c>
      <c r="Q199" s="189">
        <v>1.4E-2</v>
      </c>
      <c r="R199" s="189">
        <v>4.5999999999999999E-2</v>
      </c>
      <c r="S199" s="189">
        <v>0.17699999999999999</v>
      </c>
      <c r="T199" s="189">
        <v>0.25800000000000001</v>
      </c>
      <c r="W199" s="189"/>
      <c r="X199" s="189"/>
      <c r="Y199" s="189"/>
      <c r="Z199" s="189"/>
      <c r="AA199" s="189"/>
      <c r="AB199" s="189"/>
      <c r="AC199" s="12"/>
    </row>
    <row r="200" spans="1:29" x14ac:dyDescent="0.25">
      <c r="A200" s="94" t="s">
        <v>2092</v>
      </c>
      <c r="B200" s="189">
        <v>0.54060606060606065</v>
      </c>
      <c r="C200" s="189">
        <v>0.23757575757575758</v>
      </c>
      <c r="D200" s="189">
        <v>6.545454545454546E-2</v>
      </c>
      <c r="E200" s="189">
        <v>0.15636363636363637</v>
      </c>
      <c r="F200" s="188">
        <v>1</v>
      </c>
      <c r="G200" s="190">
        <v>825</v>
      </c>
      <c r="H200" s="189">
        <v>0.26759649691858578</v>
      </c>
      <c r="M200" s="189">
        <v>0.50600000000000001</v>
      </c>
      <c r="N200" s="189">
        <v>0.57399999999999995</v>
      </c>
      <c r="O200" s="189">
        <v>0.21</v>
      </c>
      <c r="P200" s="189">
        <v>0.26800000000000002</v>
      </c>
      <c r="Q200" s="189">
        <v>5.0999999999999997E-2</v>
      </c>
      <c r="R200" s="189">
        <v>8.4000000000000005E-2</v>
      </c>
      <c r="S200" s="189">
        <v>0.13300000000000001</v>
      </c>
      <c r="T200" s="189">
        <v>0.183</v>
      </c>
      <c r="W200" s="189"/>
      <c r="X200" s="189"/>
      <c r="Y200" s="189"/>
      <c r="Z200" s="189"/>
      <c r="AA200" s="189"/>
      <c r="AB200" s="189"/>
      <c r="AC200" s="12"/>
    </row>
    <row r="201" spans="1:29" x14ac:dyDescent="0.25">
      <c r="A201" s="94" t="s">
        <v>2134</v>
      </c>
      <c r="B201" s="189">
        <v>0.69207920792079203</v>
      </c>
      <c r="C201" s="189">
        <v>0.16138613861386139</v>
      </c>
      <c r="D201" s="189">
        <v>1.3861386138613862E-2</v>
      </c>
      <c r="E201" s="189">
        <v>0.13267326732673268</v>
      </c>
      <c r="F201" s="188">
        <v>1</v>
      </c>
      <c r="G201" s="190">
        <v>1010</v>
      </c>
      <c r="H201" s="189">
        <v>0.23865784499054821</v>
      </c>
      <c r="M201" s="189">
        <v>0.66300000000000003</v>
      </c>
      <c r="N201" s="189">
        <v>0.72</v>
      </c>
      <c r="O201" s="189">
        <v>0.14000000000000001</v>
      </c>
      <c r="P201" s="189">
        <v>0.185</v>
      </c>
      <c r="Q201" s="189">
        <v>8.0000000000000002E-3</v>
      </c>
      <c r="R201" s="189">
        <v>2.3E-2</v>
      </c>
      <c r="S201" s="189">
        <v>0.113</v>
      </c>
      <c r="T201" s="189">
        <v>0.155</v>
      </c>
      <c r="W201" s="189"/>
      <c r="X201" s="189"/>
      <c r="Y201" s="189"/>
      <c r="Z201" s="189"/>
      <c r="AA201" s="189"/>
      <c r="AB201" s="189"/>
      <c r="AC201" s="12"/>
    </row>
    <row r="202" spans="1:29" x14ac:dyDescent="0.25">
      <c r="A202" s="94" t="s">
        <v>2177</v>
      </c>
      <c r="B202" s="189">
        <v>0.56065573770491806</v>
      </c>
      <c r="C202" s="189">
        <v>0.24262295081967214</v>
      </c>
      <c r="D202" s="189">
        <v>3.1147540983606559E-2</v>
      </c>
      <c r="E202" s="189">
        <v>0.16557377049180327</v>
      </c>
      <c r="F202" s="188">
        <v>1</v>
      </c>
      <c r="G202" s="190">
        <v>610</v>
      </c>
      <c r="H202" s="189">
        <v>0.21793497677742052</v>
      </c>
      <c r="M202" s="189">
        <v>0.52100000000000002</v>
      </c>
      <c r="N202" s="189">
        <v>0.6</v>
      </c>
      <c r="O202" s="189">
        <v>0.21</v>
      </c>
      <c r="P202" s="189">
        <v>0.27800000000000002</v>
      </c>
      <c r="Q202" s="189">
        <v>0.02</v>
      </c>
      <c r="R202" s="189">
        <v>4.8000000000000001E-2</v>
      </c>
      <c r="S202" s="189">
        <v>0.13800000000000001</v>
      </c>
      <c r="T202" s="189">
        <v>0.19700000000000001</v>
      </c>
      <c r="W202" s="189"/>
      <c r="X202" s="189"/>
      <c r="Y202" s="189"/>
      <c r="Z202" s="189"/>
      <c r="AA202" s="189"/>
      <c r="AB202" s="189"/>
      <c r="AC202" s="12"/>
    </row>
    <row r="203" spans="1:29" x14ac:dyDescent="0.25">
      <c r="A203" s="94" t="s">
        <v>2220</v>
      </c>
      <c r="B203" s="189">
        <v>0.5402542372881356</v>
      </c>
      <c r="C203" s="189">
        <v>0.30084745762711862</v>
      </c>
      <c r="D203" s="189">
        <v>3.8135593220338986E-2</v>
      </c>
      <c r="E203" s="189">
        <v>0.12076271186440678</v>
      </c>
      <c r="F203" s="188">
        <v>1</v>
      </c>
      <c r="G203" s="190">
        <v>944</v>
      </c>
      <c r="H203" s="189">
        <v>0.23285643808584114</v>
      </c>
      <c r="M203" s="189">
        <v>0.50800000000000001</v>
      </c>
      <c r="N203" s="189">
        <v>0.57199999999999995</v>
      </c>
      <c r="O203" s="189">
        <v>0.27200000000000002</v>
      </c>
      <c r="P203" s="189">
        <v>0.33100000000000002</v>
      </c>
      <c r="Q203" s="189">
        <v>2.8000000000000001E-2</v>
      </c>
      <c r="R203" s="189">
        <v>5.1999999999999998E-2</v>
      </c>
      <c r="S203" s="189">
        <v>0.10100000000000001</v>
      </c>
      <c r="T203" s="189">
        <v>0.14299999999999999</v>
      </c>
      <c r="W203" s="189"/>
      <c r="X203" s="189"/>
      <c r="Y203" s="189"/>
      <c r="Z203" s="189"/>
      <c r="AA203" s="189"/>
      <c r="AB203" s="189"/>
      <c r="AC203" s="12"/>
    </row>
    <row r="204" spans="1:29" x14ac:dyDescent="0.25">
      <c r="A204" s="94" t="s">
        <v>2263</v>
      </c>
      <c r="B204" s="189">
        <v>0.64839901477832518</v>
      </c>
      <c r="C204" s="189">
        <v>0.19519704433497537</v>
      </c>
      <c r="D204" s="189">
        <v>3.6330049261083741E-2</v>
      </c>
      <c r="E204" s="189">
        <v>0.12007389162561577</v>
      </c>
      <c r="F204" s="188">
        <v>1</v>
      </c>
      <c r="G204" s="190">
        <v>1624</v>
      </c>
      <c r="H204" s="189">
        <v>0.21331932221200578</v>
      </c>
      <c r="M204" s="189">
        <v>0.625</v>
      </c>
      <c r="N204" s="189">
        <v>0.67100000000000004</v>
      </c>
      <c r="O204" s="189">
        <v>0.17699999999999999</v>
      </c>
      <c r="P204" s="189">
        <v>0.215</v>
      </c>
      <c r="Q204" s="189">
        <v>2.8000000000000001E-2</v>
      </c>
      <c r="R204" s="189">
        <v>4.7E-2</v>
      </c>
      <c r="S204" s="189">
        <v>0.105</v>
      </c>
      <c r="T204" s="189">
        <v>0.13700000000000001</v>
      </c>
      <c r="W204" s="189"/>
      <c r="X204" s="189"/>
      <c r="Y204" s="189"/>
      <c r="Z204" s="189"/>
      <c r="AA204" s="189"/>
      <c r="AB204" s="189"/>
      <c r="AC204" s="12"/>
    </row>
    <row r="205" spans="1:29" x14ac:dyDescent="0.25">
      <c r="A205" s="94" t="s">
        <v>2306</v>
      </c>
      <c r="B205" s="189">
        <v>0.64316239316239321</v>
      </c>
      <c r="C205" s="189">
        <v>0.18482905982905984</v>
      </c>
      <c r="D205" s="189">
        <v>2.7777777777777776E-2</v>
      </c>
      <c r="E205" s="189">
        <v>0.14423076923076922</v>
      </c>
      <c r="F205" s="188">
        <v>1</v>
      </c>
      <c r="G205" s="190">
        <v>936</v>
      </c>
      <c r="H205" s="189">
        <v>0.25601750547045954</v>
      </c>
      <c r="M205" s="189">
        <v>0.61199999999999999</v>
      </c>
      <c r="N205" s="189">
        <v>0.67300000000000004</v>
      </c>
      <c r="O205" s="189">
        <v>0.161</v>
      </c>
      <c r="P205" s="189">
        <v>0.21099999999999999</v>
      </c>
      <c r="Q205" s="189">
        <v>1.9E-2</v>
      </c>
      <c r="R205" s="189">
        <v>0.04</v>
      </c>
      <c r="S205" s="189">
        <v>0.123</v>
      </c>
      <c r="T205" s="189">
        <v>0.16800000000000001</v>
      </c>
      <c r="W205" s="189"/>
      <c r="X205" s="189"/>
      <c r="Y205" s="189"/>
      <c r="Z205" s="189"/>
      <c r="AA205" s="189"/>
      <c r="AB205" s="189"/>
      <c r="AC205" s="12"/>
    </row>
    <row r="206" spans="1:29" x14ac:dyDescent="0.25">
      <c r="A206" s="94" t="s">
        <v>1539</v>
      </c>
      <c r="B206" s="189">
        <v>0.54406779661016946</v>
      </c>
      <c r="C206" s="189">
        <v>0.3</v>
      </c>
      <c r="D206" s="189">
        <v>4.9152542372881358E-2</v>
      </c>
      <c r="E206" s="189">
        <v>0.10677966101694915</v>
      </c>
      <c r="F206" s="188">
        <v>1</v>
      </c>
      <c r="G206" s="190">
        <v>590</v>
      </c>
      <c r="H206" s="189">
        <v>0.50556983718937443</v>
      </c>
      <c r="M206" s="189">
        <v>0.504</v>
      </c>
      <c r="N206" s="189">
        <v>0.58399999999999996</v>
      </c>
      <c r="O206" s="189">
        <v>0.26400000000000001</v>
      </c>
      <c r="P206" s="189">
        <v>0.33800000000000002</v>
      </c>
      <c r="Q206" s="189">
        <v>3.4000000000000002E-2</v>
      </c>
      <c r="R206" s="189">
        <v>7.0000000000000007E-2</v>
      </c>
      <c r="S206" s="189">
        <v>8.4000000000000005E-2</v>
      </c>
      <c r="T206" s="189">
        <v>0.13400000000000001</v>
      </c>
      <c r="W206" s="189"/>
      <c r="X206" s="189"/>
      <c r="Y206" s="189"/>
      <c r="Z206" s="189"/>
      <c r="AA206" s="189"/>
      <c r="AB206" s="189"/>
      <c r="AC206" s="12"/>
    </row>
    <row r="207" spans="1:29" x14ac:dyDescent="0.25">
      <c r="A207" s="94" t="s">
        <v>1582</v>
      </c>
      <c r="B207" s="189">
        <v>0.38856589147286824</v>
      </c>
      <c r="C207" s="189">
        <v>0.26841085271317827</v>
      </c>
      <c r="D207" s="189">
        <v>9.0116279069767435E-2</v>
      </c>
      <c r="E207" s="189">
        <v>0.25290697674418605</v>
      </c>
      <c r="F207" s="188">
        <v>1</v>
      </c>
      <c r="G207" s="190">
        <v>1032</v>
      </c>
      <c r="H207" s="189">
        <v>0.51497005988023947</v>
      </c>
      <c r="M207" s="189">
        <v>0.35899999999999999</v>
      </c>
      <c r="N207" s="189">
        <v>0.41899999999999998</v>
      </c>
      <c r="O207" s="189">
        <v>0.24199999999999999</v>
      </c>
      <c r="P207" s="189">
        <v>0.29599999999999999</v>
      </c>
      <c r="Q207" s="189">
        <v>7.3999999999999996E-2</v>
      </c>
      <c r="R207" s="189">
        <v>0.109</v>
      </c>
      <c r="S207" s="189">
        <v>0.22700000000000001</v>
      </c>
      <c r="T207" s="189">
        <v>0.28000000000000003</v>
      </c>
      <c r="W207" s="189"/>
      <c r="X207" s="189"/>
      <c r="Y207" s="189"/>
      <c r="Z207" s="189"/>
      <c r="AA207" s="189"/>
      <c r="AB207" s="189"/>
      <c r="AC207" s="12"/>
    </row>
    <row r="208" spans="1:29" x14ac:dyDescent="0.25">
      <c r="A208" s="94" t="s">
        <v>1625</v>
      </c>
      <c r="B208" s="189">
        <v>0.50499375780274658</v>
      </c>
      <c r="C208" s="189">
        <v>0.32833957553058679</v>
      </c>
      <c r="D208" s="189">
        <v>1.7478152309612985E-2</v>
      </c>
      <c r="E208" s="189">
        <v>0.14918851435705369</v>
      </c>
      <c r="F208" s="188">
        <v>1</v>
      </c>
      <c r="G208" s="190">
        <v>1602</v>
      </c>
      <c r="H208" s="189">
        <v>0.52131467621217054</v>
      </c>
      <c r="M208" s="189">
        <v>0.48099999999999998</v>
      </c>
      <c r="N208" s="189">
        <v>0.52900000000000003</v>
      </c>
      <c r="O208" s="189">
        <v>0.30599999999999999</v>
      </c>
      <c r="P208" s="189">
        <v>0.35199999999999998</v>
      </c>
      <c r="Q208" s="189">
        <v>1.2E-2</v>
      </c>
      <c r="R208" s="189">
        <v>2.5000000000000001E-2</v>
      </c>
      <c r="S208" s="189">
        <v>0.13300000000000001</v>
      </c>
      <c r="T208" s="189">
        <v>0.16700000000000001</v>
      </c>
      <c r="W208" s="189"/>
      <c r="X208" s="189"/>
      <c r="Y208" s="189"/>
      <c r="Z208" s="189"/>
      <c r="AA208" s="189"/>
      <c r="AB208" s="189"/>
      <c r="AC208" s="12"/>
    </row>
    <row r="209" spans="1:29" x14ac:dyDescent="0.25">
      <c r="A209" s="94" t="s">
        <v>1668</v>
      </c>
      <c r="B209" s="189">
        <v>0.36363636363636365</v>
      </c>
      <c r="C209" s="189">
        <v>0.41031941031941033</v>
      </c>
      <c r="D209" s="189">
        <v>9.0909090909090912E-2</v>
      </c>
      <c r="E209" s="189">
        <v>0.13513513513513514</v>
      </c>
      <c r="F209" s="188">
        <v>1</v>
      </c>
      <c r="G209" s="190">
        <v>407</v>
      </c>
      <c r="H209" s="189">
        <v>0.57243319268635728</v>
      </c>
      <c r="M209" s="189">
        <v>0.318</v>
      </c>
      <c r="N209" s="189">
        <v>0.41099999999999998</v>
      </c>
      <c r="O209" s="189">
        <v>0.36399999999999999</v>
      </c>
      <c r="P209" s="189">
        <v>0.45900000000000002</v>
      </c>
      <c r="Q209" s="189">
        <v>6.7000000000000004E-2</v>
      </c>
      <c r="R209" s="189">
        <v>0.123</v>
      </c>
      <c r="S209" s="189">
        <v>0.105</v>
      </c>
      <c r="T209" s="189">
        <v>0.17199999999999999</v>
      </c>
      <c r="W209" s="189"/>
      <c r="X209" s="189"/>
      <c r="Y209" s="189"/>
      <c r="Z209" s="189"/>
      <c r="AA209" s="189"/>
      <c r="AB209" s="189"/>
      <c r="AC209" s="12"/>
    </row>
    <row r="210" spans="1:29" x14ac:dyDescent="0.25">
      <c r="A210" s="94" t="s">
        <v>1710</v>
      </c>
      <c r="B210" s="189">
        <v>0.73809523809523814</v>
      </c>
      <c r="C210" s="189">
        <v>0.13690476190476192</v>
      </c>
      <c r="D210" s="189">
        <v>2.3809523809523808E-2</v>
      </c>
      <c r="E210" s="189">
        <v>0.10119047619047619</v>
      </c>
      <c r="F210" s="188">
        <v>1</v>
      </c>
      <c r="G210" s="190">
        <v>504</v>
      </c>
      <c r="H210" s="189">
        <v>0.52445369406867848</v>
      </c>
      <c r="M210" s="189">
        <v>0.69799999999999995</v>
      </c>
      <c r="N210" s="189">
        <v>0.77500000000000002</v>
      </c>
      <c r="O210" s="189">
        <v>0.11</v>
      </c>
      <c r="P210" s="189">
        <v>0.17</v>
      </c>
      <c r="Q210" s="189">
        <v>1.4E-2</v>
      </c>
      <c r="R210" s="189">
        <v>4.1000000000000002E-2</v>
      </c>
      <c r="S210" s="189">
        <v>7.8E-2</v>
      </c>
      <c r="T210" s="189">
        <v>0.13100000000000001</v>
      </c>
      <c r="W210" s="189"/>
      <c r="X210" s="189"/>
      <c r="Y210" s="189"/>
      <c r="Z210" s="189"/>
      <c r="AA210" s="189"/>
      <c r="AB210" s="189"/>
      <c r="AC210" s="12"/>
    </row>
    <row r="211" spans="1:29" x14ac:dyDescent="0.25">
      <c r="A211" s="94" t="s">
        <v>1752</v>
      </c>
      <c r="B211" s="189">
        <v>0.44496487119437939</v>
      </c>
      <c r="C211" s="189">
        <v>0.40281030444964872</v>
      </c>
      <c r="D211" s="189">
        <v>1.873536299765808E-2</v>
      </c>
      <c r="E211" s="189">
        <v>0.13348946135831383</v>
      </c>
      <c r="F211" s="188">
        <v>1</v>
      </c>
      <c r="G211" s="190">
        <v>427</v>
      </c>
      <c r="H211" s="189">
        <v>0.56933333333333336</v>
      </c>
      <c r="M211" s="189">
        <v>0.39900000000000002</v>
      </c>
      <c r="N211" s="189">
        <v>0.49199999999999999</v>
      </c>
      <c r="O211" s="189">
        <v>0.35699999999999998</v>
      </c>
      <c r="P211" s="189">
        <v>0.45</v>
      </c>
      <c r="Q211" s="189">
        <v>0.01</v>
      </c>
      <c r="R211" s="189">
        <v>3.6999999999999998E-2</v>
      </c>
      <c r="S211" s="189">
        <v>0.104</v>
      </c>
      <c r="T211" s="189">
        <v>0.16900000000000001</v>
      </c>
      <c r="W211" s="189"/>
      <c r="X211" s="189"/>
      <c r="Y211" s="189"/>
      <c r="Z211" s="189"/>
      <c r="AA211" s="189"/>
      <c r="AB211" s="189"/>
      <c r="AC211" s="12"/>
    </row>
    <row r="212" spans="1:29" x14ac:dyDescent="0.25">
      <c r="A212" s="94" t="s">
        <v>1794</v>
      </c>
      <c r="B212" s="189">
        <v>0.66822429906542058</v>
      </c>
      <c r="C212" s="189">
        <v>0.17445482866043613</v>
      </c>
      <c r="D212" s="189">
        <v>3.1152647975077882E-2</v>
      </c>
      <c r="E212" s="189">
        <v>0.12616822429906541</v>
      </c>
      <c r="F212" s="188">
        <v>1</v>
      </c>
      <c r="G212" s="190">
        <v>642</v>
      </c>
      <c r="H212" s="189">
        <v>0.5520206362854686</v>
      </c>
      <c r="M212" s="189">
        <v>0.63100000000000001</v>
      </c>
      <c r="N212" s="189">
        <v>0.70399999999999996</v>
      </c>
      <c r="O212" s="189">
        <v>0.14699999999999999</v>
      </c>
      <c r="P212" s="189">
        <v>0.20599999999999999</v>
      </c>
      <c r="Q212" s="189">
        <v>0.02</v>
      </c>
      <c r="R212" s="189">
        <v>4.8000000000000001E-2</v>
      </c>
      <c r="S212" s="189">
        <v>0.10299999999999999</v>
      </c>
      <c r="T212" s="189">
        <v>0.154</v>
      </c>
      <c r="W212" s="189"/>
      <c r="X212" s="189"/>
      <c r="Y212" s="189"/>
      <c r="Z212" s="189"/>
      <c r="AA212" s="189"/>
      <c r="AB212" s="189"/>
      <c r="AC212" s="12"/>
    </row>
    <row r="213" spans="1:29" x14ac:dyDescent="0.25">
      <c r="A213" s="94" t="s">
        <v>1837</v>
      </c>
      <c r="B213" s="189">
        <v>0.78021978021978022</v>
      </c>
      <c r="C213" s="189">
        <v>3.453689167974882E-2</v>
      </c>
      <c r="D213" s="189">
        <v>2.5117739403453691E-2</v>
      </c>
      <c r="E213" s="189">
        <v>0.16012558869701726</v>
      </c>
      <c r="F213" s="188">
        <v>1</v>
      </c>
      <c r="G213" s="190">
        <v>637</v>
      </c>
      <c r="H213" s="189">
        <v>0.54537671232876717</v>
      </c>
      <c r="M213" s="189">
        <v>0.746</v>
      </c>
      <c r="N213" s="189">
        <v>0.81100000000000005</v>
      </c>
      <c r="O213" s="189">
        <v>2.3E-2</v>
      </c>
      <c r="P213" s="189">
        <v>5.1999999999999998E-2</v>
      </c>
      <c r="Q213" s="189">
        <v>1.6E-2</v>
      </c>
      <c r="R213" s="189">
        <v>0.04</v>
      </c>
      <c r="S213" s="189">
        <v>0.13400000000000001</v>
      </c>
      <c r="T213" s="189">
        <v>0.191</v>
      </c>
      <c r="W213" s="189"/>
      <c r="X213" s="189"/>
      <c r="Y213" s="189"/>
      <c r="Z213" s="189"/>
      <c r="AA213" s="189"/>
      <c r="AB213" s="189"/>
      <c r="AC213" s="12"/>
    </row>
    <row r="214" spans="1:29" x14ac:dyDescent="0.25">
      <c r="A214" s="94" t="s">
        <v>1880</v>
      </c>
      <c r="B214" s="189">
        <v>0.8342857142857143</v>
      </c>
      <c r="C214" s="189">
        <v>4.1428571428571426E-2</v>
      </c>
      <c r="D214" s="189">
        <v>2.8571428571428571E-2</v>
      </c>
      <c r="E214" s="189">
        <v>9.571428571428571E-2</v>
      </c>
      <c r="F214" s="188">
        <v>1</v>
      </c>
      <c r="G214" s="190">
        <v>700</v>
      </c>
      <c r="H214" s="189">
        <v>0.53435114503816794</v>
      </c>
      <c r="M214" s="189">
        <v>0.80500000000000005</v>
      </c>
      <c r="N214" s="189">
        <v>0.86</v>
      </c>
      <c r="O214" s="189">
        <v>2.9000000000000001E-2</v>
      </c>
      <c r="P214" s="189">
        <v>5.8999999999999997E-2</v>
      </c>
      <c r="Q214" s="189">
        <v>1.9E-2</v>
      </c>
      <c r="R214" s="189">
        <v>4.3999999999999997E-2</v>
      </c>
      <c r="S214" s="189">
        <v>7.5999999999999998E-2</v>
      </c>
      <c r="T214" s="189">
        <v>0.12</v>
      </c>
      <c r="W214" s="189"/>
      <c r="X214" s="189"/>
      <c r="Y214" s="189"/>
      <c r="Z214" s="189"/>
      <c r="AA214" s="189"/>
      <c r="AB214" s="189"/>
      <c r="AC214" s="12"/>
    </row>
    <row r="215" spans="1:29" x14ac:dyDescent="0.25">
      <c r="A215" s="94" t="s">
        <v>1923</v>
      </c>
      <c r="B215" s="189">
        <v>0.41065088757396451</v>
      </c>
      <c r="C215" s="189">
        <v>0.33017751479289942</v>
      </c>
      <c r="D215" s="189">
        <v>6.0355029585798817E-2</v>
      </c>
      <c r="E215" s="189">
        <v>0.19881656804733727</v>
      </c>
      <c r="F215" s="188">
        <v>1</v>
      </c>
      <c r="G215" s="190">
        <v>845</v>
      </c>
      <c r="H215" s="189">
        <v>0.53890306122448983</v>
      </c>
      <c r="M215" s="189">
        <v>0.378</v>
      </c>
      <c r="N215" s="189">
        <v>0.44400000000000001</v>
      </c>
      <c r="O215" s="189">
        <v>0.29899999999999999</v>
      </c>
      <c r="P215" s="189">
        <v>0.36299999999999999</v>
      </c>
      <c r="Q215" s="189">
        <v>4.5999999999999999E-2</v>
      </c>
      <c r="R215" s="189">
        <v>7.8E-2</v>
      </c>
      <c r="S215" s="189">
        <v>0.17299999999999999</v>
      </c>
      <c r="T215" s="189">
        <v>0.22700000000000001</v>
      </c>
      <c r="W215" s="189"/>
      <c r="X215" s="189"/>
      <c r="Y215" s="189"/>
      <c r="Z215" s="189"/>
      <c r="AA215" s="189"/>
      <c r="AB215" s="189"/>
      <c r="AC215" s="12"/>
    </row>
    <row r="216" spans="1:29" x14ac:dyDescent="0.25">
      <c r="A216" s="94" t="s">
        <v>1966</v>
      </c>
      <c r="B216" s="189">
        <v>0.30463576158940397</v>
      </c>
      <c r="C216" s="189">
        <v>0.58057395143487855</v>
      </c>
      <c r="D216" s="189">
        <v>6.6225165562913907E-3</v>
      </c>
      <c r="E216" s="189">
        <v>0.10816777041942605</v>
      </c>
      <c r="F216" s="188">
        <v>1</v>
      </c>
      <c r="G216" s="190">
        <v>453</v>
      </c>
      <c r="H216" s="189">
        <v>0.48242811501597443</v>
      </c>
      <c r="M216" s="189">
        <v>0.26400000000000001</v>
      </c>
      <c r="N216" s="189">
        <v>0.34899999999999998</v>
      </c>
      <c r="O216" s="189">
        <v>0.53500000000000003</v>
      </c>
      <c r="P216" s="189">
        <v>0.625</v>
      </c>
      <c r="Q216" s="189">
        <v>2E-3</v>
      </c>
      <c r="R216" s="189">
        <v>1.9E-2</v>
      </c>
      <c r="S216" s="189">
        <v>8.3000000000000004E-2</v>
      </c>
      <c r="T216" s="189">
        <v>0.14000000000000001</v>
      </c>
      <c r="W216" s="189"/>
      <c r="X216" s="189"/>
      <c r="Y216" s="189"/>
      <c r="Z216" s="189"/>
      <c r="AA216" s="189"/>
      <c r="AB216" s="189"/>
      <c r="AC216" s="12"/>
    </row>
    <row r="217" spans="1:29" x14ac:dyDescent="0.25">
      <c r="A217" s="94" t="s">
        <v>2009</v>
      </c>
      <c r="B217" s="189">
        <v>0.4801223241590214</v>
      </c>
      <c r="C217" s="189">
        <v>0.35626911314984711</v>
      </c>
      <c r="D217" s="189">
        <v>1.9877675840978593E-2</v>
      </c>
      <c r="E217" s="189">
        <v>0.14373088685015289</v>
      </c>
      <c r="F217" s="188">
        <v>1</v>
      </c>
      <c r="G217" s="190">
        <v>654</v>
      </c>
      <c r="H217" s="189">
        <v>0.52955465587044537</v>
      </c>
      <c r="M217" s="189">
        <v>0.442</v>
      </c>
      <c r="N217" s="189">
        <v>0.51800000000000002</v>
      </c>
      <c r="O217" s="189">
        <v>0.32100000000000001</v>
      </c>
      <c r="P217" s="189">
        <v>0.39400000000000002</v>
      </c>
      <c r="Q217" s="189">
        <v>1.2E-2</v>
      </c>
      <c r="R217" s="189">
        <v>3.4000000000000002E-2</v>
      </c>
      <c r="S217" s="189">
        <v>0.11899999999999999</v>
      </c>
      <c r="T217" s="189">
        <v>0.17299999999999999</v>
      </c>
      <c r="W217" s="189"/>
      <c r="X217" s="189"/>
      <c r="Y217" s="189"/>
      <c r="Z217" s="189"/>
      <c r="AA217" s="189"/>
      <c r="AB217" s="189"/>
      <c r="AC217" s="12"/>
    </row>
    <row r="218" spans="1:29" x14ac:dyDescent="0.25">
      <c r="A218" s="94" t="s">
        <v>2051</v>
      </c>
      <c r="B218" s="189">
        <v>0.83174603174603179</v>
      </c>
      <c r="C218" s="189">
        <v>3.1746031746031744E-2</v>
      </c>
      <c r="D218" s="189">
        <v>3.8095238095238099E-2</v>
      </c>
      <c r="E218" s="189">
        <v>9.841269841269841E-2</v>
      </c>
      <c r="F218" s="188">
        <v>1</v>
      </c>
      <c r="G218" s="190">
        <v>315</v>
      </c>
      <c r="H218" s="189">
        <v>0.4921875</v>
      </c>
      <c r="M218" s="189">
        <v>0.78600000000000003</v>
      </c>
      <c r="N218" s="189">
        <v>0.86899999999999999</v>
      </c>
      <c r="O218" s="189">
        <v>1.7000000000000001E-2</v>
      </c>
      <c r="P218" s="189">
        <v>5.7000000000000002E-2</v>
      </c>
      <c r="Q218" s="189">
        <v>2.1999999999999999E-2</v>
      </c>
      <c r="R218" s="189">
        <v>6.5000000000000002E-2</v>
      </c>
      <c r="S218" s="189">
        <v>7.0000000000000007E-2</v>
      </c>
      <c r="T218" s="189">
        <v>0.13600000000000001</v>
      </c>
      <c r="W218" s="189"/>
      <c r="X218" s="189"/>
      <c r="Y218" s="189"/>
      <c r="Z218" s="189"/>
      <c r="AA218" s="189"/>
      <c r="AB218" s="189"/>
      <c r="AC218" s="12"/>
    </row>
    <row r="219" spans="1:29" x14ac:dyDescent="0.25">
      <c r="A219" s="94" t="s">
        <v>2093</v>
      </c>
      <c r="B219" s="189">
        <v>0.36713995943204869</v>
      </c>
      <c r="C219" s="189">
        <v>0.39756592292089249</v>
      </c>
      <c r="D219" s="189">
        <v>4.665314401622718E-2</v>
      </c>
      <c r="E219" s="189">
        <v>0.18864097363083165</v>
      </c>
      <c r="F219" s="188">
        <v>1</v>
      </c>
      <c r="G219" s="190">
        <v>493</v>
      </c>
      <c r="H219" s="189">
        <v>0.57999999999999996</v>
      </c>
      <c r="M219" s="189">
        <v>0.32600000000000001</v>
      </c>
      <c r="N219" s="189">
        <v>0.41099999999999998</v>
      </c>
      <c r="O219" s="189">
        <v>0.35499999999999998</v>
      </c>
      <c r="P219" s="189">
        <v>0.441</v>
      </c>
      <c r="Q219" s="189">
        <v>3.1E-2</v>
      </c>
      <c r="R219" s="189">
        <v>6.9000000000000006E-2</v>
      </c>
      <c r="S219" s="189">
        <v>0.157</v>
      </c>
      <c r="T219" s="189">
        <v>0.22600000000000001</v>
      </c>
      <c r="W219" s="189"/>
      <c r="X219" s="189"/>
      <c r="Y219" s="189"/>
      <c r="Z219" s="189"/>
      <c r="AA219" s="189"/>
      <c r="AB219" s="189"/>
      <c r="AC219" s="12"/>
    </row>
    <row r="220" spans="1:29" x14ac:dyDescent="0.25">
      <c r="A220" s="94" t="s">
        <v>2135</v>
      </c>
      <c r="B220" s="189">
        <v>0.59341950646298469</v>
      </c>
      <c r="C220" s="189">
        <v>0.25146886016451236</v>
      </c>
      <c r="D220" s="189">
        <v>4.3478260869565216E-2</v>
      </c>
      <c r="E220" s="189">
        <v>0.11163337250293771</v>
      </c>
      <c r="F220" s="188">
        <v>1</v>
      </c>
      <c r="G220" s="190">
        <v>851</v>
      </c>
      <c r="H220" s="189">
        <v>0.52889993784959599</v>
      </c>
      <c r="M220" s="189">
        <v>0.56000000000000005</v>
      </c>
      <c r="N220" s="189">
        <v>0.626</v>
      </c>
      <c r="O220" s="189">
        <v>0.223</v>
      </c>
      <c r="P220" s="189">
        <v>0.28199999999999997</v>
      </c>
      <c r="Q220" s="189">
        <v>3.2000000000000001E-2</v>
      </c>
      <c r="R220" s="189">
        <v>5.8999999999999997E-2</v>
      </c>
      <c r="S220" s="189">
        <v>9.1999999999999998E-2</v>
      </c>
      <c r="T220" s="189">
        <v>0.13500000000000001</v>
      </c>
      <c r="W220" s="189"/>
      <c r="X220" s="189"/>
      <c r="Y220" s="189"/>
      <c r="Z220" s="189"/>
      <c r="AA220" s="189"/>
      <c r="AB220" s="189"/>
      <c r="AC220" s="12"/>
    </row>
    <row r="221" spans="1:29" x14ac:dyDescent="0.25">
      <c r="A221" s="94" t="s">
        <v>2178</v>
      </c>
      <c r="B221" s="189">
        <v>0.46218487394957986</v>
      </c>
      <c r="C221" s="189">
        <v>0.34453781512605042</v>
      </c>
      <c r="D221" s="189">
        <v>2.9411764705882353E-2</v>
      </c>
      <c r="E221" s="189">
        <v>0.1638655462184874</v>
      </c>
      <c r="F221" s="188">
        <v>1</v>
      </c>
      <c r="G221" s="190">
        <v>476</v>
      </c>
      <c r="H221" s="189">
        <v>0.50963597430406848</v>
      </c>
      <c r="M221" s="189">
        <v>0.41799999999999998</v>
      </c>
      <c r="N221" s="189">
        <v>0.50700000000000001</v>
      </c>
      <c r="O221" s="189">
        <v>0.30299999999999999</v>
      </c>
      <c r="P221" s="189">
        <v>0.38800000000000001</v>
      </c>
      <c r="Q221" s="189">
        <v>1.7999999999999999E-2</v>
      </c>
      <c r="R221" s="189">
        <v>4.9000000000000002E-2</v>
      </c>
      <c r="S221" s="189">
        <v>0.13300000000000001</v>
      </c>
      <c r="T221" s="189">
        <v>0.2</v>
      </c>
      <c r="W221" s="189"/>
      <c r="X221" s="189"/>
      <c r="Y221" s="189"/>
      <c r="Z221" s="189"/>
      <c r="AA221" s="189"/>
      <c r="AB221" s="189"/>
      <c r="AC221" s="12"/>
    </row>
    <row r="222" spans="1:29" x14ac:dyDescent="0.25">
      <c r="A222" s="94" t="s">
        <v>2221</v>
      </c>
      <c r="B222" s="189">
        <v>0.39069111424541608</v>
      </c>
      <c r="C222" s="189">
        <v>0.3624823695345557</v>
      </c>
      <c r="D222" s="189">
        <v>2.6798307475317348E-2</v>
      </c>
      <c r="E222" s="189">
        <v>0.22002820874471085</v>
      </c>
      <c r="F222" s="188">
        <v>1</v>
      </c>
      <c r="G222" s="190">
        <v>709</v>
      </c>
      <c r="H222" s="189">
        <v>0.55607843137254898</v>
      </c>
      <c r="M222" s="189">
        <v>0.35499999999999998</v>
      </c>
      <c r="N222" s="189">
        <v>0.42699999999999999</v>
      </c>
      <c r="O222" s="189">
        <v>0.32800000000000001</v>
      </c>
      <c r="P222" s="189">
        <v>0.39900000000000002</v>
      </c>
      <c r="Q222" s="189">
        <v>1.7000000000000001E-2</v>
      </c>
      <c r="R222" s="189">
        <v>4.1000000000000002E-2</v>
      </c>
      <c r="S222" s="189">
        <v>0.191</v>
      </c>
      <c r="T222" s="189">
        <v>0.252</v>
      </c>
      <c r="W222" s="189"/>
      <c r="X222" s="189"/>
      <c r="Y222" s="189"/>
      <c r="Z222" s="189"/>
      <c r="AA222" s="189"/>
      <c r="AB222" s="189"/>
      <c r="AC222" s="12"/>
    </row>
    <row r="223" spans="1:29" x14ac:dyDescent="0.25">
      <c r="A223" s="94" t="s">
        <v>2264</v>
      </c>
      <c r="B223" s="189">
        <v>0.59098360655737703</v>
      </c>
      <c r="C223" s="189">
        <v>0.28196721311475409</v>
      </c>
      <c r="D223" s="189">
        <v>2.0491803278688523E-2</v>
      </c>
      <c r="E223" s="189">
        <v>0.10655737704918032</v>
      </c>
      <c r="F223" s="188">
        <v>1</v>
      </c>
      <c r="G223" s="190">
        <v>1220</v>
      </c>
      <c r="H223" s="189">
        <v>0.50123253903040266</v>
      </c>
      <c r="M223" s="189">
        <v>0.56299999999999994</v>
      </c>
      <c r="N223" s="189">
        <v>0.61799999999999999</v>
      </c>
      <c r="O223" s="189">
        <v>0.25700000000000001</v>
      </c>
      <c r="P223" s="189">
        <v>0.308</v>
      </c>
      <c r="Q223" s="189">
        <v>1.4E-2</v>
      </c>
      <c r="R223" s="189">
        <v>0.03</v>
      </c>
      <c r="S223" s="189">
        <v>0.09</v>
      </c>
      <c r="T223" s="189">
        <v>0.125</v>
      </c>
      <c r="W223" s="189"/>
      <c r="X223" s="189"/>
      <c r="Y223" s="189"/>
      <c r="Z223" s="189"/>
      <c r="AA223" s="189"/>
      <c r="AB223" s="189"/>
      <c r="AC223" s="12"/>
    </row>
    <row r="224" spans="1:29" x14ac:dyDescent="0.25">
      <c r="A224" s="94" t="s">
        <v>2307</v>
      </c>
      <c r="B224" s="189">
        <v>0.50166666666666671</v>
      </c>
      <c r="C224" s="189">
        <v>0.315</v>
      </c>
      <c r="D224" s="189">
        <v>1.4999999999999999E-2</v>
      </c>
      <c r="E224" s="189">
        <v>0.16833333333333333</v>
      </c>
      <c r="F224" s="188">
        <v>1</v>
      </c>
      <c r="G224" s="190">
        <v>600</v>
      </c>
      <c r="H224" s="189">
        <v>0.55762081784386619</v>
      </c>
      <c r="M224" s="189">
        <v>0.46200000000000002</v>
      </c>
      <c r="N224" s="189">
        <v>0.54200000000000004</v>
      </c>
      <c r="O224" s="189">
        <v>0.27900000000000003</v>
      </c>
      <c r="P224" s="189">
        <v>0.35299999999999998</v>
      </c>
      <c r="Q224" s="189">
        <v>8.0000000000000002E-3</v>
      </c>
      <c r="R224" s="189">
        <v>2.8000000000000001E-2</v>
      </c>
      <c r="S224" s="189">
        <v>0.14099999999999999</v>
      </c>
      <c r="T224" s="189">
        <v>0.2</v>
      </c>
      <c r="W224" s="189"/>
      <c r="X224" s="189"/>
      <c r="Y224" s="189"/>
      <c r="Z224" s="189"/>
      <c r="AA224" s="189"/>
      <c r="AB224" s="189"/>
      <c r="AC224" s="12"/>
    </row>
    <row r="225" spans="1:29" x14ac:dyDescent="0.25">
      <c r="A225" s="94" t="s">
        <v>1540</v>
      </c>
      <c r="B225" s="189">
        <v>0.66386554621848737</v>
      </c>
      <c r="C225" s="189">
        <v>0.24369747899159663</v>
      </c>
      <c r="D225" s="189">
        <v>1.680672268907563E-2</v>
      </c>
      <c r="E225" s="189">
        <v>7.5630252100840331E-2</v>
      </c>
      <c r="F225" s="188">
        <v>1</v>
      </c>
      <c r="G225" s="190">
        <v>357</v>
      </c>
      <c r="H225" s="189">
        <v>0.22709923664122136</v>
      </c>
      <c r="M225" s="189">
        <v>0.61299999999999999</v>
      </c>
      <c r="N225" s="189">
        <v>0.71099999999999997</v>
      </c>
      <c r="O225" s="189">
        <v>0.20200000000000001</v>
      </c>
      <c r="P225" s="189">
        <v>0.29099999999999998</v>
      </c>
      <c r="Q225" s="189">
        <v>8.0000000000000002E-3</v>
      </c>
      <c r="R225" s="189">
        <v>3.5999999999999997E-2</v>
      </c>
      <c r="S225" s="189">
        <v>5.1999999999999998E-2</v>
      </c>
      <c r="T225" s="189">
        <v>0.108</v>
      </c>
      <c r="W225" s="189"/>
      <c r="X225" s="189"/>
      <c r="Y225" s="189"/>
      <c r="Z225" s="189"/>
      <c r="AA225" s="189"/>
      <c r="AB225" s="189"/>
      <c r="AC225" s="12"/>
    </row>
    <row r="226" spans="1:29" x14ac:dyDescent="0.25">
      <c r="A226" s="94" t="s">
        <v>1583</v>
      </c>
      <c r="B226" s="189">
        <v>0.5284210526315789</v>
      </c>
      <c r="C226" s="189">
        <v>0.19368421052631579</v>
      </c>
      <c r="D226" s="189">
        <v>9.8947368421052631E-2</v>
      </c>
      <c r="E226" s="189">
        <v>0.17894736842105263</v>
      </c>
      <c r="F226" s="188">
        <v>1</v>
      </c>
      <c r="G226" s="190">
        <v>475</v>
      </c>
      <c r="H226" s="189">
        <v>0.20386266094420602</v>
      </c>
      <c r="M226" s="189">
        <v>0.48299999999999998</v>
      </c>
      <c r="N226" s="189">
        <v>0.57299999999999995</v>
      </c>
      <c r="O226" s="189">
        <v>0.161</v>
      </c>
      <c r="P226" s="189">
        <v>0.23200000000000001</v>
      </c>
      <c r="Q226" s="189">
        <v>7.4999999999999997E-2</v>
      </c>
      <c r="R226" s="189">
        <v>0.129</v>
      </c>
      <c r="S226" s="189">
        <v>0.14699999999999999</v>
      </c>
      <c r="T226" s="189">
        <v>0.216</v>
      </c>
      <c r="W226" s="189"/>
      <c r="X226" s="189"/>
      <c r="Y226" s="189"/>
      <c r="Z226" s="189"/>
      <c r="AA226" s="189"/>
      <c r="AB226" s="189"/>
      <c r="AC226" s="12"/>
    </row>
    <row r="227" spans="1:29" x14ac:dyDescent="0.25">
      <c r="A227" s="94" t="s">
        <v>1626</v>
      </c>
      <c r="B227" s="189">
        <v>0.65904365904365902</v>
      </c>
      <c r="C227" s="189">
        <v>0.22037422037422039</v>
      </c>
      <c r="D227" s="189">
        <v>1.2474012474012475E-2</v>
      </c>
      <c r="E227" s="189">
        <v>0.10810810810810811</v>
      </c>
      <c r="F227" s="188">
        <v>1</v>
      </c>
      <c r="G227" s="190">
        <v>481</v>
      </c>
      <c r="H227" s="189">
        <v>0.13946071325021744</v>
      </c>
      <c r="M227" s="189">
        <v>0.61599999999999999</v>
      </c>
      <c r="N227" s="189">
        <v>0.7</v>
      </c>
      <c r="O227" s="189">
        <v>0.186</v>
      </c>
      <c r="P227" s="189">
        <v>0.26</v>
      </c>
      <c r="Q227" s="189">
        <v>6.0000000000000001E-3</v>
      </c>
      <c r="R227" s="189">
        <v>2.7E-2</v>
      </c>
      <c r="S227" s="189">
        <v>8.3000000000000004E-2</v>
      </c>
      <c r="T227" s="189">
        <v>0.13900000000000001</v>
      </c>
      <c r="W227" s="189"/>
      <c r="X227" s="189"/>
      <c r="Y227" s="189"/>
      <c r="Z227" s="189"/>
      <c r="AA227" s="189"/>
      <c r="AB227" s="189"/>
      <c r="AC227" s="12"/>
    </row>
    <row r="228" spans="1:29" x14ac:dyDescent="0.25">
      <c r="A228" s="94" t="s">
        <v>1669</v>
      </c>
      <c r="B228" s="189">
        <v>0.57485029940119758</v>
      </c>
      <c r="C228" s="189">
        <v>0.23353293413173654</v>
      </c>
      <c r="D228" s="189">
        <v>9.580838323353294E-2</v>
      </c>
      <c r="E228" s="189">
        <v>9.580838323353294E-2</v>
      </c>
      <c r="F228" s="188">
        <v>1</v>
      </c>
      <c r="G228" s="190">
        <v>167</v>
      </c>
      <c r="H228" s="189">
        <v>0.14791851195748451</v>
      </c>
      <c r="M228" s="189">
        <v>0.499</v>
      </c>
      <c r="N228" s="189">
        <v>0.64700000000000002</v>
      </c>
      <c r="O228" s="189">
        <v>0.17599999999999999</v>
      </c>
      <c r="P228" s="189">
        <v>0.30299999999999999</v>
      </c>
      <c r="Q228" s="189">
        <v>0.06</v>
      </c>
      <c r="R228" s="189">
        <v>0.15</v>
      </c>
      <c r="S228" s="189">
        <v>0.06</v>
      </c>
      <c r="T228" s="189">
        <v>0.15</v>
      </c>
      <c r="W228" s="189"/>
      <c r="X228" s="189"/>
      <c r="Y228" s="189"/>
      <c r="Z228" s="189"/>
      <c r="AA228" s="189"/>
      <c r="AB228" s="189"/>
      <c r="AC228" s="12"/>
    </row>
    <row r="229" spans="1:29" x14ac:dyDescent="0.25">
      <c r="A229" s="94" t="s">
        <v>1711</v>
      </c>
      <c r="B229" s="189">
        <v>0.85</v>
      </c>
      <c r="C229" s="189">
        <v>0.12142857142857143</v>
      </c>
      <c r="D229" s="189" t="s">
        <v>143</v>
      </c>
      <c r="E229" s="189">
        <v>2.8571428571428571E-2</v>
      </c>
      <c r="F229" s="188">
        <v>1</v>
      </c>
      <c r="G229" s="190">
        <v>140</v>
      </c>
      <c r="H229" s="189">
        <v>0.17789072426937738</v>
      </c>
      <c r="M229" s="189">
        <v>0.78200000000000003</v>
      </c>
      <c r="N229" s="189">
        <v>0.9</v>
      </c>
      <c r="O229" s="189">
        <v>7.6999999999999999E-2</v>
      </c>
      <c r="P229" s="189">
        <v>0.186</v>
      </c>
      <c r="Q229" s="189" t="s">
        <v>143</v>
      </c>
      <c r="R229" s="189" t="s">
        <v>143</v>
      </c>
      <c r="S229" s="189">
        <v>1.0999999999999999E-2</v>
      </c>
      <c r="T229" s="189">
        <v>7.0999999999999994E-2</v>
      </c>
      <c r="W229" s="189"/>
      <c r="X229" s="189"/>
      <c r="Y229" s="189"/>
      <c r="Z229" s="189"/>
      <c r="AA229" s="189"/>
      <c r="AB229" s="189"/>
      <c r="AC229" s="12"/>
    </row>
    <row r="230" spans="1:29" x14ac:dyDescent="0.25">
      <c r="A230" s="94" t="s">
        <v>1753</v>
      </c>
      <c r="B230" s="189">
        <v>0.60089686098654704</v>
      </c>
      <c r="C230" s="189">
        <v>0.31390134529147984</v>
      </c>
      <c r="D230" s="189">
        <v>3.5874439461883408E-2</v>
      </c>
      <c r="E230" s="189">
        <v>4.9327354260089683E-2</v>
      </c>
      <c r="F230" s="188">
        <v>1</v>
      </c>
      <c r="G230" s="190">
        <v>223</v>
      </c>
      <c r="H230" s="189">
        <v>0.21197718631178708</v>
      </c>
      <c r="M230" s="189">
        <v>0.53500000000000003</v>
      </c>
      <c r="N230" s="189">
        <v>0.66300000000000003</v>
      </c>
      <c r="O230" s="189">
        <v>0.25700000000000001</v>
      </c>
      <c r="P230" s="189">
        <v>0.378</v>
      </c>
      <c r="Q230" s="189">
        <v>1.7999999999999999E-2</v>
      </c>
      <c r="R230" s="189">
        <v>6.9000000000000006E-2</v>
      </c>
      <c r="S230" s="189">
        <v>2.8000000000000001E-2</v>
      </c>
      <c r="T230" s="189">
        <v>8.5999999999999993E-2</v>
      </c>
      <c r="W230" s="189"/>
      <c r="X230" s="189"/>
      <c r="Y230" s="189"/>
      <c r="Z230" s="189"/>
      <c r="AA230" s="189"/>
      <c r="AB230" s="189"/>
      <c r="AC230" s="12"/>
    </row>
    <row r="231" spans="1:29" x14ac:dyDescent="0.25">
      <c r="A231" s="94" t="s">
        <v>1795</v>
      </c>
      <c r="B231" s="189">
        <v>0.77173913043478259</v>
      </c>
      <c r="C231" s="189">
        <v>0.15217391304347827</v>
      </c>
      <c r="D231" s="189">
        <v>1.4492753623188406E-2</v>
      </c>
      <c r="E231" s="189">
        <v>6.1594202898550728E-2</v>
      </c>
      <c r="F231" s="188">
        <v>1</v>
      </c>
      <c r="G231" s="190">
        <v>276</v>
      </c>
      <c r="H231" s="189">
        <v>0.212798766383963</v>
      </c>
      <c r="M231" s="189">
        <v>0.71899999999999997</v>
      </c>
      <c r="N231" s="189">
        <v>0.81699999999999995</v>
      </c>
      <c r="O231" s="189">
        <v>0.115</v>
      </c>
      <c r="P231" s="189">
        <v>0.19900000000000001</v>
      </c>
      <c r="Q231" s="189">
        <v>6.0000000000000001E-3</v>
      </c>
      <c r="R231" s="189">
        <v>3.6999999999999998E-2</v>
      </c>
      <c r="S231" s="189">
        <v>3.9E-2</v>
      </c>
      <c r="T231" s="189">
        <v>9.6000000000000002E-2</v>
      </c>
      <c r="W231" s="189"/>
      <c r="X231" s="189"/>
      <c r="Y231" s="189"/>
      <c r="Z231" s="189"/>
      <c r="AA231" s="189"/>
      <c r="AB231" s="189"/>
      <c r="AC231" s="12"/>
    </row>
    <row r="232" spans="1:29" x14ac:dyDescent="0.25">
      <c r="A232" s="94" t="s">
        <v>1838</v>
      </c>
      <c r="B232" s="189">
        <v>0.83769633507853403</v>
      </c>
      <c r="C232" s="189">
        <v>2.6178010471204188E-2</v>
      </c>
      <c r="D232" s="189">
        <v>5.235602094240838E-3</v>
      </c>
      <c r="E232" s="189">
        <v>0.13089005235602094</v>
      </c>
      <c r="F232" s="188">
        <v>1</v>
      </c>
      <c r="G232" s="190">
        <v>191</v>
      </c>
      <c r="H232" s="189">
        <v>0.18242597898758356</v>
      </c>
      <c r="M232" s="189">
        <v>0.77900000000000003</v>
      </c>
      <c r="N232" s="189">
        <v>0.88300000000000001</v>
      </c>
      <c r="O232" s="189">
        <v>1.0999999999999999E-2</v>
      </c>
      <c r="P232" s="189">
        <v>0.06</v>
      </c>
      <c r="Q232" s="189">
        <v>1E-3</v>
      </c>
      <c r="R232" s="189">
        <v>2.9000000000000001E-2</v>
      </c>
      <c r="S232" s="189">
        <v>0.09</v>
      </c>
      <c r="T232" s="189">
        <v>0.186</v>
      </c>
      <c r="W232" s="189"/>
      <c r="X232" s="189"/>
      <c r="Y232" s="189"/>
      <c r="Z232" s="189"/>
      <c r="AA232" s="189"/>
      <c r="AB232" s="189"/>
      <c r="AC232" s="12"/>
    </row>
    <row r="233" spans="1:29" x14ac:dyDescent="0.25">
      <c r="A233" s="94" t="s">
        <v>1881</v>
      </c>
      <c r="B233" s="189">
        <v>0.83266932270916338</v>
      </c>
      <c r="C233" s="189">
        <v>3.9840637450199202E-2</v>
      </c>
      <c r="D233" s="189">
        <v>2.3904382470119521E-2</v>
      </c>
      <c r="E233" s="189">
        <v>0.10358565737051793</v>
      </c>
      <c r="F233" s="188">
        <v>1</v>
      </c>
      <c r="G233" s="190">
        <v>251</v>
      </c>
      <c r="H233" s="189">
        <v>0.19779353821907014</v>
      </c>
      <c r="M233" s="189">
        <v>0.78200000000000003</v>
      </c>
      <c r="N233" s="189">
        <v>0.874</v>
      </c>
      <c r="O233" s="189">
        <v>2.1999999999999999E-2</v>
      </c>
      <c r="P233" s="189">
        <v>7.1999999999999995E-2</v>
      </c>
      <c r="Q233" s="189">
        <v>1.0999999999999999E-2</v>
      </c>
      <c r="R233" s="189">
        <v>5.0999999999999997E-2</v>
      </c>
      <c r="S233" s="189">
        <v>7.1999999999999995E-2</v>
      </c>
      <c r="T233" s="189">
        <v>0.14699999999999999</v>
      </c>
      <c r="W233" s="189"/>
      <c r="X233" s="189"/>
      <c r="Y233" s="189"/>
      <c r="Z233" s="189"/>
      <c r="AA233" s="189"/>
      <c r="AB233" s="189"/>
      <c r="AC233" s="12"/>
    </row>
    <row r="234" spans="1:29" x14ac:dyDescent="0.25">
      <c r="A234" s="94" t="s">
        <v>1924</v>
      </c>
      <c r="B234" s="189">
        <v>0.56834532374100721</v>
      </c>
      <c r="C234" s="189">
        <v>0.23021582733812951</v>
      </c>
      <c r="D234" s="189">
        <v>5.3956834532374098E-2</v>
      </c>
      <c r="E234" s="189">
        <v>0.14748201438848921</v>
      </c>
      <c r="F234" s="188">
        <v>1</v>
      </c>
      <c r="G234" s="190">
        <v>278</v>
      </c>
      <c r="H234" s="189">
        <v>0.16219369894982497</v>
      </c>
      <c r="M234" s="189">
        <v>0.51</v>
      </c>
      <c r="N234" s="189">
        <v>0.625</v>
      </c>
      <c r="O234" s="189">
        <v>0.185</v>
      </c>
      <c r="P234" s="189">
        <v>0.28299999999999997</v>
      </c>
      <c r="Q234" s="189">
        <v>3.3000000000000002E-2</v>
      </c>
      <c r="R234" s="189">
        <v>8.6999999999999994E-2</v>
      </c>
      <c r="S234" s="189">
        <v>0.111</v>
      </c>
      <c r="T234" s="189">
        <v>0.19400000000000001</v>
      </c>
      <c r="W234" s="189"/>
      <c r="X234" s="189"/>
      <c r="Y234" s="189"/>
      <c r="Z234" s="189"/>
      <c r="AA234" s="189"/>
      <c r="AB234" s="189"/>
      <c r="AC234" s="12"/>
    </row>
    <row r="235" spans="1:29" x14ac:dyDescent="0.25">
      <c r="A235" s="94" t="s">
        <v>1967</v>
      </c>
      <c r="B235" s="189">
        <v>0.50852272727272729</v>
      </c>
      <c r="C235" s="189">
        <v>0.45738636363636365</v>
      </c>
      <c r="D235" s="189">
        <v>2.840909090909091E-3</v>
      </c>
      <c r="E235" s="189">
        <v>3.125E-2</v>
      </c>
      <c r="F235" s="188">
        <v>1</v>
      </c>
      <c r="G235" s="190">
        <v>352</v>
      </c>
      <c r="H235" s="189">
        <v>0.267680608365019</v>
      </c>
      <c r="M235" s="189">
        <v>0.45600000000000002</v>
      </c>
      <c r="N235" s="189">
        <v>0.56000000000000005</v>
      </c>
      <c r="O235" s="189">
        <v>0.40600000000000003</v>
      </c>
      <c r="P235" s="189">
        <v>0.51</v>
      </c>
      <c r="Q235" s="189">
        <v>1E-3</v>
      </c>
      <c r="R235" s="189">
        <v>1.6E-2</v>
      </c>
      <c r="S235" s="189">
        <v>1.7999999999999999E-2</v>
      </c>
      <c r="T235" s="189">
        <v>5.5E-2</v>
      </c>
      <c r="W235" s="189"/>
      <c r="X235" s="189"/>
      <c r="Y235" s="189"/>
      <c r="Z235" s="189"/>
      <c r="AA235" s="189"/>
      <c r="AB235" s="189"/>
      <c r="AC235" s="12"/>
    </row>
    <row r="236" spans="1:29" x14ac:dyDescent="0.25">
      <c r="A236" s="94" t="s">
        <v>2010</v>
      </c>
      <c r="B236" s="189">
        <v>0.62446351931330468</v>
      </c>
      <c r="C236" s="189">
        <v>0.29828326180257508</v>
      </c>
      <c r="D236" s="189">
        <v>2.1459227467811159E-3</v>
      </c>
      <c r="E236" s="189">
        <v>7.5107296137339061E-2</v>
      </c>
      <c r="F236" s="188">
        <v>1</v>
      </c>
      <c r="G236" s="190">
        <v>466</v>
      </c>
      <c r="H236" s="189">
        <v>0.28890266584004959</v>
      </c>
      <c r="M236" s="189">
        <v>0.57999999999999996</v>
      </c>
      <c r="N236" s="189">
        <v>0.66700000000000004</v>
      </c>
      <c r="O236" s="189">
        <v>0.25900000000000001</v>
      </c>
      <c r="P236" s="189">
        <v>0.34100000000000003</v>
      </c>
      <c r="Q236" s="189">
        <v>0</v>
      </c>
      <c r="R236" s="189">
        <v>1.2E-2</v>
      </c>
      <c r="S236" s="189">
        <v>5.3999999999999999E-2</v>
      </c>
      <c r="T236" s="189">
        <v>0.10299999999999999</v>
      </c>
      <c r="W236" s="189"/>
      <c r="X236" s="189"/>
      <c r="Y236" s="189"/>
      <c r="Z236" s="189"/>
      <c r="AA236" s="189"/>
      <c r="AB236" s="189"/>
      <c r="AC236" s="12"/>
    </row>
    <row r="237" spans="1:29" x14ac:dyDescent="0.25">
      <c r="A237" s="94" t="s">
        <v>2094</v>
      </c>
      <c r="B237" s="189">
        <v>0.55508474576271183</v>
      </c>
      <c r="C237" s="189">
        <v>0.18220338983050846</v>
      </c>
      <c r="D237" s="189">
        <v>0.1228813559322034</v>
      </c>
      <c r="E237" s="189">
        <v>0.13983050847457626</v>
      </c>
      <c r="F237" s="188">
        <v>1</v>
      </c>
      <c r="G237" s="190">
        <v>236</v>
      </c>
      <c r="H237" s="189">
        <v>0.1858267716535433</v>
      </c>
      <c r="M237" s="189">
        <v>0.49099999999999999</v>
      </c>
      <c r="N237" s="189">
        <v>0.61699999999999999</v>
      </c>
      <c r="O237" s="189">
        <v>0.13800000000000001</v>
      </c>
      <c r="P237" s="189">
        <v>0.23599999999999999</v>
      </c>
      <c r="Q237" s="189">
        <v>8.6999999999999994E-2</v>
      </c>
      <c r="R237" s="189">
        <v>0.17100000000000001</v>
      </c>
      <c r="S237" s="189">
        <v>0.10100000000000001</v>
      </c>
      <c r="T237" s="189">
        <v>0.19</v>
      </c>
      <c r="W237" s="189"/>
      <c r="X237" s="189"/>
      <c r="Y237" s="189"/>
      <c r="Z237" s="189"/>
      <c r="AA237" s="189"/>
      <c r="AB237" s="189"/>
      <c r="AC237" s="12"/>
    </row>
    <row r="238" spans="1:29" x14ac:dyDescent="0.25">
      <c r="A238" s="94" t="s">
        <v>2136</v>
      </c>
      <c r="B238" s="189">
        <v>0.65843621399176955</v>
      </c>
      <c r="C238" s="189">
        <v>0.17695473251028807</v>
      </c>
      <c r="D238" s="189">
        <v>2.4691358024691357E-2</v>
      </c>
      <c r="E238" s="189">
        <v>0.13991769547325103</v>
      </c>
      <c r="F238" s="188">
        <v>1</v>
      </c>
      <c r="G238" s="190">
        <v>243</v>
      </c>
      <c r="H238" s="189">
        <v>0.16758620689655174</v>
      </c>
      <c r="M238" s="189">
        <v>0.59699999999999998</v>
      </c>
      <c r="N238" s="189">
        <v>0.71499999999999997</v>
      </c>
      <c r="O238" s="189">
        <v>0.13400000000000001</v>
      </c>
      <c r="P238" s="189">
        <v>0.23</v>
      </c>
      <c r="Q238" s="189">
        <v>1.0999999999999999E-2</v>
      </c>
      <c r="R238" s="189">
        <v>5.2999999999999999E-2</v>
      </c>
      <c r="S238" s="189">
        <v>0.10199999999999999</v>
      </c>
      <c r="T238" s="189">
        <v>0.189</v>
      </c>
      <c r="W238" s="189"/>
      <c r="X238" s="189"/>
      <c r="Y238" s="189"/>
      <c r="Z238" s="189"/>
      <c r="AA238" s="189"/>
      <c r="AB238" s="189"/>
      <c r="AC238" s="12"/>
    </row>
    <row r="239" spans="1:29" x14ac:dyDescent="0.25">
      <c r="A239" s="94" t="s">
        <v>2179</v>
      </c>
      <c r="B239" s="189">
        <v>0.625</v>
      </c>
      <c r="C239" s="189">
        <v>0.23749999999999999</v>
      </c>
      <c r="D239" s="189">
        <v>3.3333333333333333E-2</v>
      </c>
      <c r="E239" s="189">
        <v>0.10416666666666667</v>
      </c>
      <c r="F239" s="188">
        <v>1</v>
      </c>
      <c r="G239" s="190">
        <v>240</v>
      </c>
      <c r="H239" s="189">
        <v>0.22160664819944598</v>
      </c>
      <c r="M239" s="189">
        <v>0.56200000000000006</v>
      </c>
      <c r="N239" s="189">
        <v>0.68400000000000005</v>
      </c>
      <c r="O239" s="189">
        <v>0.188</v>
      </c>
      <c r="P239" s="189">
        <v>0.29499999999999998</v>
      </c>
      <c r="Q239" s="189">
        <v>1.7000000000000001E-2</v>
      </c>
      <c r="R239" s="189">
        <v>6.4000000000000001E-2</v>
      </c>
      <c r="S239" s="189">
        <v>7.1999999999999995E-2</v>
      </c>
      <c r="T239" s="189">
        <v>0.14899999999999999</v>
      </c>
      <c r="W239" s="189"/>
      <c r="X239" s="189"/>
      <c r="Y239" s="189"/>
      <c r="Z239" s="189"/>
      <c r="AA239" s="189"/>
      <c r="AB239" s="189"/>
      <c r="AC239" s="12"/>
    </row>
    <row r="240" spans="1:29" x14ac:dyDescent="0.25">
      <c r="A240" s="94" t="s">
        <v>2222</v>
      </c>
      <c r="B240" s="189">
        <v>0.61041292639138245</v>
      </c>
      <c r="C240" s="189">
        <v>0.30520646319569122</v>
      </c>
      <c r="D240" s="189">
        <v>2.1543985637342909E-2</v>
      </c>
      <c r="E240" s="189">
        <v>6.283662477558348E-2</v>
      </c>
      <c r="F240" s="188">
        <v>1</v>
      </c>
      <c r="G240" s="190">
        <v>557</v>
      </c>
      <c r="H240" s="189">
        <v>0.32140796306982111</v>
      </c>
      <c r="M240" s="189">
        <v>0.56899999999999995</v>
      </c>
      <c r="N240" s="189">
        <v>0.65</v>
      </c>
      <c r="O240" s="189">
        <v>0.26800000000000002</v>
      </c>
      <c r="P240" s="189">
        <v>0.34499999999999997</v>
      </c>
      <c r="Q240" s="189">
        <v>1.2E-2</v>
      </c>
      <c r="R240" s="189">
        <v>3.6999999999999998E-2</v>
      </c>
      <c r="S240" s="189">
        <v>4.5999999999999999E-2</v>
      </c>
      <c r="T240" s="189">
        <v>8.5999999999999993E-2</v>
      </c>
      <c r="W240" s="189"/>
      <c r="X240" s="189"/>
      <c r="Y240" s="189"/>
      <c r="Z240" s="189"/>
      <c r="AA240" s="189"/>
      <c r="AB240" s="189"/>
      <c r="AC240" s="12"/>
    </row>
    <row r="241" spans="1:29" x14ac:dyDescent="0.25">
      <c r="A241" s="94" t="s">
        <v>2265</v>
      </c>
      <c r="B241" s="189">
        <v>0.67639902676399022</v>
      </c>
      <c r="C241" s="189">
        <v>0.20194647201946472</v>
      </c>
      <c r="D241" s="189">
        <v>3.8929440389294405E-2</v>
      </c>
      <c r="E241" s="189">
        <v>8.2725060827250604E-2</v>
      </c>
      <c r="F241" s="188">
        <v>1</v>
      </c>
      <c r="G241" s="190">
        <v>411</v>
      </c>
      <c r="H241" s="189">
        <v>0.12977581307230818</v>
      </c>
      <c r="M241" s="189">
        <v>0.63</v>
      </c>
      <c r="N241" s="189">
        <v>0.72</v>
      </c>
      <c r="O241" s="189">
        <v>0.16600000000000001</v>
      </c>
      <c r="P241" s="189">
        <v>0.24299999999999999</v>
      </c>
      <c r="Q241" s="189">
        <v>2.4E-2</v>
      </c>
      <c r="R241" s="189">
        <v>6.2E-2</v>
      </c>
      <c r="S241" s="189">
        <v>0.06</v>
      </c>
      <c r="T241" s="189">
        <v>0.113</v>
      </c>
      <c r="W241" s="189"/>
      <c r="X241" s="189"/>
      <c r="Y241" s="189"/>
      <c r="Z241" s="189"/>
      <c r="AA241" s="189"/>
      <c r="AB241" s="189"/>
      <c r="AC241" s="12"/>
    </row>
    <row r="242" spans="1:29" x14ac:dyDescent="0.25">
      <c r="A242" s="94" t="s">
        <v>2308</v>
      </c>
      <c r="B242" s="189">
        <v>0.7142857142857143</v>
      </c>
      <c r="C242" s="189">
        <v>0.16917293233082706</v>
      </c>
      <c r="D242" s="189">
        <v>3.007518796992481E-2</v>
      </c>
      <c r="E242" s="189">
        <v>8.646616541353383E-2</v>
      </c>
      <c r="F242" s="188">
        <v>1</v>
      </c>
      <c r="G242" s="190">
        <v>266</v>
      </c>
      <c r="H242" s="189">
        <v>0.16062801932367149</v>
      </c>
      <c r="M242" s="189">
        <v>0.65700000000000003</v>
      </c>
      <c r="N242" s="189">
        <v>0.76500000000000001</v>
      </c>
      <c r="O242" s="189">
        <v>0.129</v>
      </c>
      <c r="P242" s="189">
        <v>0.219</v>
      </c>
      <c r="Q242" s="189">
        <v>1.4999999999999999E-2</v>
      </c>
      <c r="R242" s="189">
        <v>5.8000000000000003E-2</v>
      </c>
      <c r="S242" s="189">
        <v>5.8000000000000003E-2</v>
      </c>
      <c r="T242" s="189">
        <v>0.126</v>
      </c>
      <c r="W242" s="189"/>
      <c r="X242" s="189"/>
      <c r="Y242" s="189"/>
      <c r="Z242" s="189"/>
      <c r="AA242" s="189"/>
      <c r="AB242" s="189"/>
      <c r="AC242" s="12"/>
    </row>
    <row r="243" spans="1:29" x14ac:dyDescent="0.25">
      <c r="A243" s="94" t="s">
        <v>1541</v>
      </c>
      <c r="B243" s="189">
        <v>0.49820788530465948</v>
      </c>
      <c r="C243" s="189">
        <v>0.19354838709677419</v>
      </c>
      <c r="D243" s="189">
        <v>6.8100358422939072E-2</v>
      </c>
      <c r="E243" s="189">
        <v>0.24014336917562723</v>
      </c>
      <c r="F243" s="188">
        <v>1</v>
      </c>
      <c r="G243" s="190">
        <v>279</v>
      </c>
      <c r="H243" s="189">
        <v>0.47855917667238423</v>
      </c>
      <c r="M243" s="189">
        <v>0.44</v>
      </c>
      <c r="N243" s="189">
        <v>0.55700000000000005</v>
      </c>
      <c r="O243" s="189">
        <v>0.151</v>
      </c>
      <c r="P243" s="189">
        <v>0.24399999999999999</v>
      </c>
      <c r="Q243" s="189">
        <v>4.3999999999999997E-2</v>
      </c>
      <c r="R243" s="189">
        <v>0.104</v>
      </c>
      <c r="S243" s="189">
        <v>0.19400000000000001</v>
      </c>
      <c r="T243" s="189">
        <v>0.29399999999999998</v>
      </c>
      <c r="W243" s="189"/>
      <c r="X243" s="189"/>
      <c r="Y243" s="189"/>
      <c r="Z243" s="189"/>
      <c r="AA243" s="189"/>
      <c r="AB243" s="189"/>
      <c r="AC243" s="12"/>
    </row>
    <row r="244" spans="1:29" x14ac:dyDescent="0.25">
      <c r="A244" s="94" t="s">
        <v>1584</v>
      </c>
      <c r="B244" s="189">
        <v>0.3263888888888889</v>
      </c>
      <c r="C244" s="189">
        <v>0.2986111111111111</v>
      </c>
      <c r="D244" s="189">
        <v>7.407407407407407E-2</v>
      </c>
      <c r="E244" s="189">
        <v>0.30092592592592593</v>
      </c>
      <c r="F244" s="188">
        <v>1</v>
      </c>
      <c r="G244" s="190">
        <v>432</v>
      </c>
      <c r="H244" s="189">
        <v>0.47734806629834253</v>
      </c>
      <c r="M244" s="189">
        <v>0.28399999999999997</v>
      </c>
      <c r="N244" s="189">
        <v>0.372</v>
      </c>
      <c r="O244" s="189">
        <v>0.25700000000000001</v>
      </c>
      <c r="P244" s="189">
        <v>0.34300000000000003</v>
      </c>
      <c r="Q244" s="189">
        <v>5.2999999999999999E-2</v>
      </c>
      <c r="R244" s="189">
        <v>0.10299999999999999</v>
      </c>
      <c r="S244" s="189">
        <v>0.26</v>
      </c>
      <c r="T244" s="189">
        <v>0.34599999999999997</v>
      </c>
      <c r="W244" s="189"/>
      <c r="X244" s="189"/>
      <c r="Y244" s="189"/>
      <c r="Z244" s="189"/>
      <c r="AA244" s="189"/>
      <c r="AB244" s="189"/>
      <c r="AC244" s="12"/>
    </row>
    <row r="245" spans="1:29" x14ac:dyDescent="0.25">
      <c r="A245" s="94" t="s">
        <v>1627</v>
      </c>
      <c r="B245" s="189">
        <v>0.39850746268656717</v>
      </c>
      <c r="C245" s="189">
        <v>0.29253731343283584</v>
      </c>
      <c r="D245" s="189">
        <v>3.7313432835820892E-2</v>
      </c>
      <c r="E245" s="189">
        <v>0.27164179104477609</v>
      </c>
      <c r="F245" s="188">
        <v>1</v>
      </c>
      <c r="G245" s="190">
        <v>670</v>
      </c>
      <c r="H245" s="189">
        <v>0.48410404624277459</v>
      </c>
      <c r="M245" s="189">
        <v>0.36199999999999999</v>
      </c>
      <c r="N245" s="189">
        <v>0.436</v>
      </c>
      <c r="O245" s="189">
        <v>0.25900000000000001</v>
      </c>
      <c r="P245" s="189">
        <v>0.32800000000000001</v>
      </c>
      <c r="Q245" s="189">
        <v>2.5000000000000001E-2</v>
      </c>
      <c r="R245" s="189">
        <v>5.5E-2</v>
      </c>
      <c r="S245" s="189">
        <v>0.23899999999999999</v>
      </c>
      <c r="T245" s="189">
        <v>0.307</v>
      </c>
      <c r="W245" s="189"/>
      <c r="X245" s="189"/>
      <c r="Y245" s="189"/>
      <c r="Z245" s="189"/>
      <c r="AA245" s="189"/>
      <c r="AB245" s="189"/>
      <c r="AC245" s="12"/>
    </row>
    <row r="246" spans="1:29" x14ac:dyDescent="0.25">
      <c r="A246" s="94" t="s">
        <v>1670</v>
      </c>
      <c r="B246" s="189">
        <v>0.35849056603773582</v>
      </c>
      <c r="C246" s="189">
        <v>0.41509433962264153</v>
      </c>
      <c r="D246" s="189">
        <v>5.0314465408805034E-2</v>
      </c>
      <c r="E246" s="189">
        <v>0.1761006289308176</v>
      </c>
      <c r="F246" s="188">
        <v>1</v>
      </c>
      <c r="G246" s="190">
        <v>159</v>
      </c>
      <c r="H246" s="189">
        <v>0.52131147540983602</v>
      </c>
      <c r="M246" s="189">
        <v>0.28799999999999998</v>
      </c>
      <c r="N246" s="189">
        <v>0.436</v>
      </c>
      <c r="O246" s="189">
        <v>0.34100000000000003</v>
      </c>
      <c r="P246" s="189">
        <v>0.49299999999999999</v>
      </c>
      <c r="Q246" s="189">
        <v>2.5999999999999999E-2</v>
      </c>
      <c r="R246" s="189">
        <v>9.6000000000000002E-2</v>
      </c>
      <c r="S246" s="189">
        <v>0.125</v>
      </c>
      <c r="T246" s="189">
        <v>0.24299999999999999</v>
      </c>
      <c r="W246" s="189"/>
      <c r="X246" s="189"/>
      <c r="Y246" s="189"/>
      <c r="Z246" s="189"/>
      <c r="AA246" s="189"/>
      <c r="AB246" s="189"/>
      <c r="AC246" s="12"/>
    </row>
    <row r="247" spans="1:29" x14ac:dyDescent="0.25">
      <c r="A247" s="94" t="s">
        <v>1712</v>
      </c>
      <c r="B247" s="189">
        <v>0.58823529411764708</v>
      </c>
      <c r="C247" s="189">
        <v>0.16042780748663102</v>
      </c>
      <c r="D247" s="189">
        <v>8.0213903743315509E-2</v>
      </c>
      <c r="E247" s="189">
        <v>0.17112299465240641</v>
      </c>
      <c r="F247" s="188">
        <v>1</v>
      </c>
      <c r="G247" s="190">
        <v>187</v>
      </c>
      <c r="H247" s="189">
        <v>0.44312796208530808</v>
      </c>
      <c r="M247" s="189">
        <v>0.51700000000000002</v>
      </c>
      <c r="N247" s="189">
        <v>0.65600000000000003</v>
      </c>
      <c r="O247" s="189">
        <v>0.115</v>
      </c>
      <c r="P247" s="189">
        <v>0.22</v>
      </c>
      <c r="Q247" s="189">
        <v>4.9000000000000002E-2</v>
      </c>
      <c r="R247" s="189">
        <v>0.128</v>
      </c>
      <c r="S247" s="189">
        <v>0.124</v>
      </c>
      <c r="T247" s="189">
        <v>0.23200000000000001</v>
      </c>
      <c r="W247" s="189"/>
      <c r="X247" s="189"/>
      <c r="Y247" s="189"/>
      <c r="Z247" s="189"/>
      <c r="AA247" s="189"/>
      <c r="AB247" s="189"/>
      <c r="AC247" s="12"/>
    </row>
    <row r="248" spans="1:29" x14ac:dyDescent="0.25">
      <c r="A248" s="94" t="s">
        <v>1754</v>
      </c>
      <c r="B248" s="189">
        <v>0.38048780487804879</v>
      </c>
      <c r="C248" s="189">
        <v>0.34146341463414637</v>
      </c>
      <c r="D248" s="189">
        <v>2.4390243902439025E-2</v>
      </c>
      <c r="E248" s="189">
        <v>0.25365853658536586</v>
      </c>
      <c r="F248" s="188">
        <v>1</v>
      </c>
      <c r="G248" s="190">
        <v>205</v>
      </c>
      <c r="H248" s="189">
        <v>0.54959785522788207</v>
      </c>
      <c r="M248" s="189">
        <v>0.317</v>
      </c>
      <c r="N248" s="189">
        <v>0.44900000000000001</v>
      </c>
      <c r="O248" s="189">
        <v>0.28000000000000003</v>
      </c>
      <c r="P248" s="189">
        <v>0.40899999999999997</v>
      </c>
      <c r="Q248" s="189">
        <v>0.01</v>
      </c>
      <c r="R248" s="189">
        <v>5.6000000000000001E-2</v>
      </c>
      <c r="S248" s="189">
        <v>0.19900000000000001</v>
      </c>
      <c r="T248" s="189">
        <v>0.317</v>
      </c>
      <c r="W248" s="189"/>
      <c r="X248" s="189"/>
      <c r="Y248" s="189"/>
      <c r="Z248" s="189"/>
      <c r="AA248" s="189"/>
      <c r="AB248" s="189"/>
      <c r="AC248" s="12"/>
    </row>
    <row r="249" spans="1:29" x14ac:dyDescent="0.25">
      <c r="A249" s="94" t="s">
        <v>1796</v>
      </c>
      <c r="B249" s="189">
        <v>0.63126843657817111</v>
      </c>
      <c r="C249" s="189">
        <v>0.13274336283185842</v>
      </c>
      <c r="D249" s="189">
        <v>2.6548672566371681E-2</v>
      </c>
      <c r="E249" s="189">
        <v>0.20943952802359883</v>
      </c>
      <c r="F249" s="188">
        <v>1</v>
      </c>
      <c r="G249" s="190">
        <v>339</v>
      </c>
      <c r="H249" s="189">
        <v>0.52234206471494604</v>
      </c>
      <c r="M249" s="189">
        <v>0.57899999999999996</v>
      </c>
      <c r="N249" s="189">
        <v>0.68100000000000005</v>
      </c>
      <c r="O249" s="189">
        <v>0.10100000000000001</v>
      </c>
      <c r="P249" s="189">
        <v>0.17299999999999999</v>
      </c>
      <c r="Q249" s="189">
        <v>1.4E-2</v>
      </c>
      <c r="R249" s="189">
        <v>0.05</v>
      </c>
      <c r="S249" s="189">
        <v>0.16900000000000001</v>
      </c>
      <c r="T249" s="189">
        <v>0.25600000000000001</v>
      </c>
      <c r="W249" s="189"/>
      <c r="X249" s="189"/>
      <c r="Y249" s="189"/>
      <c r="Z249" s="189"/>
      <c r="AA249" s="189"/>
      <c r="AB249" s="189"/>
      <c r="AC249" s="12"/>
    </row>
    <row r="250" spans="1:29" x14ac:dyDescent="0.25">
      <c r="A250" s="94" t="s">
        <v>1839</v>
      </c>
      <c r="B250" s="189">
        <v>0.67484662576687116</v>
      </c>
      <c r="C250" s="189">
        <v>3.6809815950920248E-2</v>
      </c>
      <c r="D250" s="189">
        <v>2.4539877300613498E-2</v>
      </c>
      <c r="E250" s="189">
        <v>0.26380368098159507</v>
      </c>
      <c r="F250" s="188">
        <v>1</v>
      </c>
      <c r="G250" s="190">
        <v>326</v>
      </c>
      <c r="H250" s="189">
        <v>0.48011782032400591</v>
      </c>
      <c r="M250" s="189">
        <v>0.622</v>
      </c>
      <c r="N250" s="189">
        <v>0.72299999999999998</v>
      </c>
      <c r="O250" s="189">
        <v>2.1000000000000001E-2</v>
      </c>
      <c r="P250" s="189">
        <v>6.3E-2</v>
      </c>
      <c r="Q250" s="189">
        <v>1.2E-2</v>
      </c>
      <c r="R250" s="189">
        <v>4.8000000000000001E-2</v>
      </c>
      <c r="S250" s="189">
        <v>0.219</v>
      </c>
      <c r="T250" s="189">
        <v>0.314</v>
      </c>
      <c r="W250" s="189"/>
      <c r="X250" s="189"/>
      <c r="Y250" s="189"/>
      <c r="Z250" s="189"/>
      <c r="AA250" s="189"/>
      <c r="AB250" s="189"/>
      <c r="AC250" s="12"/>
    </row>
    <row r="251" spans="1:29" x14ac:dyDescent="0.25">
      <c r="A251" s="94" t="s">
        <v>1882</v>
      </c>
      <c r="B251" s="189">
        <v>0.74399999999999999</v>
      </c>
      <c r="C251" s="189">
        <v>2.6666666666666668E-2</v>
      </c>
      <c r="D251" s="189">
        <v>6.133333333333333E-2</v>
      </c>
      <c r="E251" s="189">
        <v>0.16800000000000001</v>
      </c>
      <c r="F251" s="188">
        <v>1</v>
      </c>
      <c r="G251" s="190">
        <v>375</v>
      </c>
      <c r="H251" s="189">
        <v>0.46353522867737951</v>
      </c>
      <c r="M251" s="189">
        <v>0.69799999999999995</v>
      </c>
      <c r="N251" s="189">
        <v>0.78600000000000003</v>
      </c>
      <c r="O251" s="189">
        <v>1.4999999999999999E-2</v>
      </c>
      <c r="P251" s="189">
        <v>4.8000000000000001E-2</v>
      </c>
      <c r="Q251" s="189">
        <v>4.1000000000000002E-2</v>
      </c>
      <c r="R251" s="189">
        <v>0.09</v>
      </c>
      <c r="S251" s="189">
        <v>0.13400000000000001</v>
      </c>
      <c r="T251" s="189">
        <v>0.20899999999999999</v>
      </c>
      <c r="W251" s="189"/>
      <c r="X251" s="189"/>
      <c r="Y251" s="189"/>
      <c r="Z251" s="189"/>
      <c r="AA251" s="189"/>
      <c r="AB251" s="189"/>
      <c r="AC251" s="12"/>
    </row>
    <row r="252" spans="1:29" x14ac:dyDescent="0.25">
      <c r="A252" s="94" t="s">
        <v>1925</v>
      </c>
      <c r="B252" s="189">
        <v>0.35215053763440862</v>
      </c>
      <c r="C252" s="189">
        <v>0.39516129032258063</v>
      </c>
      <c r="D252" s="189">
        <v>3.7634408602150539E-2</v>
      </c>
      <c r="E252" s="189">
        <v>0.21505376344086022</v>
      </c>
      <c r="F252" s="188">
        <v>1</v>
      </c>
      <c r="G252" s="190">
        <v>372</v>
      </c>
      <c r="H252" s="189">
        <v>0.53679653679653683</v>
      </c>
      <c r="M252" s="189">
        <v>0.30499999999999999</v>
      </c>
      <c r="N252" s="189">
        <v>0.40200000000000002</v>
      </c>
      <c r="O252" s="189">
        <v>0.34699999999999998</v>
      </c>
      <c r="P252" s="189">
        <v>0.44600000000000001</v>
      </c>
      <c r="Q252" s="189">
        <v>2.3E-2</v>
      </c>
      <c r="R252" s="189">
        <v>6.2E-2</v>
      </c>
      <c r="S252" s="189">
        <v>0.17599999999999999</v>
      </c>
      <c r="T252" s="189">
        <v>0.26</v>
      </c>
      <c r="W252" s="189"/>
      <c r="X252" s="189"/>
      <c r="Y252" s="189"/>
      <c r="Z252" s="189"/>
      <c r="AA252" s="189"/>
      <c r="AB252" s="189"/>
      <c r="AC252" s="12"/>
    </row>
    <row r="253" spans="1:29" x14ac:dyDescent="0.25">
      <c r="A253" s="94" t="s">
        <v>1968</v>
      </c>
      <c r="B253" s="189">
        <v>0.33510638297872342</v>
      </c>
      <c r="C253" s="189">
        <v>0.47340425531914893</v>
      </c>
      <c r="D253" s="189">
        <v>1.0638297872340425E-2</v>
      </c>
      <c r="E253" s="189">
        <v>0.18085106382978725</v>
      </c>
      <c r="F253" s="188">
        <v>1</v>
      </c>
      <c r="G253" s="190">
        <v>188</v>
      </c>
      <c r="H253" s="189">
        <v>0.47236180904522612</v>
      </c>
      <c r="M253" s="189">
        <v>0.27200000000000002</v>
      </c>
      <c r="N253" s="189">
        <v>0.40500000000000003</v>
      </c>
      <c r="O253" s="189">
        <v>0.40300000000000002</v>
      </c>
      <c r="P253" s="189">
        <v>0.54500000000000004</v>
      </c>
      <c r="Q253" s="189">
        <v>3.0000000000000001E-3</v>
      </c>
      <c r="R253" s="189">
        <v>3.7999999999999999E-2</v>
      </c>
      <c r="S253" s="189">
        <v>0.13200000000000001</v>
      </c>
      <c r="T253" s="189">
        <v>0.24199999999999999</v>
      </c>
      <c r="W253" s="189"/>
      <c r="X253" s="189"/>
      <c r="Y253" s="189"/>
      <c r="Z253" s="189"/>
      <c r="AA253" s="189"/>
      <c r="AB253" s="189"/>
      <c r="AC253" s="12"/>
    </row>
    <row r="254" spans="1:29" x14ac:dyDescent="0.25">
      <c r="A254" s="94" t="s">
        <v>2011</v>
      </c>
      <c r="B254" s="189">
        <v>0.52777777777777779</v>
      </c>
      <c r="C254" s="189">
        <v>0.28888888888888886</v>
      </c>
      <c r="D254" s="189">
        <v>2.7777777777777776E-2</v>
      </c>
      <c r="E254" s="189">
        <v>0.15555555555555556</v>
      </c>
      <c r="F254" s="188">
        <v>1</v>
      </c>
      <c r="G254" s="190">
        <v>360</v>
      </c>
      <c r="H254" s="189">
        <v>0.52478134110787167</v>
      </c>
      <c r="M254" s="189">
        <v>0.47599999999999998</v>
      </c>
      <c r="N254" s="189">
        <v>0.57899999999999996</v>
      </c>
      <c r="O254" s="189">
        <v>0.24399999999999999</v>
      </c>
      <c r="P254" s="189">
        <v>0.33800000000000002</v>
      </c>
      <c r="Q254" s="189">
        <v>1.4999999999999999E-2</v>
      </c>
      <c r="R254" s="189">
        <v>0.05</v>
      </c>
      <c r="S254" s="189">
        <v>0.122</v>
      </c>
      <c r="T254" s="189">
        <v>0.19700000000000001</v>
      </c>
      <c r="W254" s="189"/>
      <c r="X254" s="189"/>
      <c r="Y254" s="189"/>
      <c r="Z254" s="189"/>
      <c r="AA254" s="189"/>
      <c r="AB254" s="189"/>
      <c r="AC254" s="12"/>
    </row>
    <row r="255" spans="1:29" x14ac:dyDescent="0.25">
      <c r="A255" s="94" t="s">
        <v>2053</v>
      </c>
      <c r="B255" s="189">
        <v>0.70748299319727892</v>
      </c>
      <c r="C255" s="189">
        <v>1.3605442176870748E-2</v>
      </c>
      <c r="D255" s="189">
        <v>0.1360544217687075</v>
      </c>
      <c r="E255" s="189">
        <v>0.14285714285714285</v>
      </c>
      <c r="F255" s="188">
        <v>1</v>
      </c>
      <c r="G255" s="190">
        <v>147</v>
      </c>
      <c r="H255" s="189">
        <v>0.4375</v>
      </c>
      <c r="M255" s="189">
        <v>0.629</v>
      </c>
      <c r="N255" s="189">
        <v>0.77500000000000002</v>
      </c>
      <c r="O255" s="189">
        <v>4.0000000000000001E-3</v>
      </c>
      <c r="P255" s="189">
        <v>4.8000000000000001E-2</v>
      </c>
      <c r="Q255" s="189">
        <v>0.09</v>
      </c>
      <c r="R255" s="189">
        <v>0.20100000000000001</v>
      </c>
      <c r="S255" s="189">
        <v>9.5000000000000001E-2</v>
      </c>
      <c r="T255" s="189">
        <v>0.20899999999999999</v>
      </c>
      <c r="W255" s="189"/>
      <c r="X255" s="189"/>
      <c r="Y255" s="189"/>
      <c r="Z255" s="189"/>
      <c r="AA255" s="189"/>
      <c r="AB255" s="189"/>
      <c r="AC255" s="12"/>
    </row>
    <row r="256" spans="1:29" x14ac:dyDescent="0.25">
      <c r="A256" s="94" t="s">
        <v>2095</v>
      </c>
      <c r="B256" s="189">
        <v>0.3411764705882353</v>
      </c>
      <c r="C256" s="189">
        <v>0.41568627450980394</v>
      </c>
      <c r="D256" s="189">
        <v>4.3137254901960784E-2</v>
      </c>
      <c r="E256" s="189">
        <v>0.2</v>
      </c>
      <c r="F256" s="188">
        <v>1</v>
      </c>
      <c r="G256" s="190">
        <v>255</v>
      </c>
      <c r="H256" s="189">
        <v>0.58486238532110091</v>
      </c>
      <c r="M256" s="189">
        <v>0.28599999999999998</v>
      </c>
      <c r="N256" s="189">
        <v>0.40100000000000002</v>
      </c>
      <c r="O256" s="189">
        <v>0.35699999999999998</v>
      </c>
      <c r="P256" s="189">
        <v>0.47699999999999998</v>
      </c>
      <c r="Q256" s="189">
        <v>2.4E-2</v>
      </c>
      <c r="R256" s="189">
        <v>7.5999999999999998E-2</v>
      </c>
      <c r="S256" s="189">
        <v>0.156</v>
      </c>
      <c r="T256" s="189">
        <v>0.253</v>
      </c>
      <c r="W256" s="189"/>
      <c r="X256" s="189"/>
      <c r="Y256" s="189"/>
      <c r="Z256" s="189"/>
      <c r="AA256" s="189"/>
      <c r="AB256" s="189"/>
      <c r="AC256" s="12"/>
    </row>
    <row r="257" spans="1:29" x14ac:dyDescent="0.25">
      <c r="A257" s="94" t="s">
        <v>2137</v>
      </c>
      <c r="B257" s="189">
        <v>0.48398576512455516</v>
      </c>
      <c r="C257" s="189">
        <v>0.20640569395017794</v>
      </c>
      <c r="D257" s="189">
        <v>0.14590747330960854</v>
      </c>
      <c r="E257" s="189">
        <v>0.16370106761565836</v>
      </c>
      <c r="F257" s="188">
        <v>1</v>
      </c>
      <c r="G257" s="190">
        <v>281</v>
      </c>
      <c r="H257" s="189">
        <v>0.42770167427701672</v>
      </c>
      <c r="M257" s="189">
        <v>0.42599999999999999</v>
      </c>
      <c r="N257" s="189">
        <v>0.54200000000000004</v>
      </c>
      <c r="O257" s="189">
        <v>0.16300000000000001</v>
      </c>
      <c r="P257" s="189">
        <v>0.25800000000000001</v>
      </c>
      <c r="Q257" s="189">
        <v>0.109</v>
      </c>
      <c r="R257" s="189">
        <v>0.192</v>
      </c>
      <c r="S257" s="189">
        <v>0.125</v>
      </c>
      <c r="T257" s="189">
        <v>0.21099999999999999</v>
      </c>
      <c r="W257" s="189"/>
      <c r="X257" s="189"/>
      <c r="Y257" s="189"/>
      <c r="Z257" s="189"/>
      <c r="AA257" s="189"/>
      <c r="AB257" s="189"/>
      <c r="AC257" s="12"/>
    </row>
    <row r="258" spans="1:29" x14ac:dyDescent="0.25">
      <c r="A258" s="94" t="s">
        <v>2180</v>
      </c>
      <c r="B258" s="189">
        <v>0.44594594594594594</v>
      </c>
      <c r="C258" s="189">
        <v>0.31981981981981983</v>
      </c>
      <c r="D258" s="189">
        <v>2.7027027027027029E-2</v>
      </c>
      <c r="E258" s="189">
        <v>0.2072072072072072</v>
      </c>
      <c r="F258" s="188">
        <v>1</v>
      </c>
      <c r="G258" s="190">
        <v>222</v>
      </c>
      <c r="H258" s="189">
        <v>0.43614931237721022</v>
      </c>
      <c r="M258" s="189">
        <v>0.38200000000000001</v>
      </c>
      <c r="N258" s="189">
        <v>0.51200000000000001</v>
      </c>
      <c r="O258" s="189">
        <v>0.26200000000000001</v>
      </c>
      <c r="P258" s="189">
        <v>0.38400000000000001</v>
      </c>
      <c r="Q258" s="189">
        <v>1.2E-2</v>
      </c>
      <c r="R258" s="189">
        <v>5.8000000000000003E-2</v>
      </c>
      <c r="S258" s="189">
        <v>0.159</v>
      </c>
      <c r="T258" s="189">
        <v>0.26500000000000001</v>
      </c>
      <c r="W258" s="189"/>
      <c r="X258" s="189"/>
      <c r="Y258" s="189"/>
      <c r="Z258" s="189"/>
      <c r="AA258" s="189"/>
      <c r="AB258" s="189"/>
      <c r="AC258" s="12"/>
    </row>
    <row r="259" spans="1:29" x14ac:dyDescent="0.25">
      <c r="A259" s="94" t="s">
        <v>2223</v>
      </c>
      <c r="B259" s="189">
        <v>0.32362459546925565</v>
      </c>
      <c r="C259" s="189">
        <v>0.34951456310679613</v>
      </c>
      <c r="D259" s="189">
        <v>2.5889967637540454E-2</v>
      </c>
      <c r="E259" s="189">
        <v>0.30097087378640774</v>
      </c>
      <c r="F259" s="188">
        <v>1</v>
      </c>
      <c r="G259" s="190">
        <v>309</v>
      </c>
      <c r="H259" s="189">
        <v>0.53739130434782612</v>
      </c>
      <c r="M259" s="189">
        <v>0.27400000000000002</v>
      </c>
      <c r="N259" s="189">
        <v>0.378</v>
      </c>
      <c r="O259" s="189">
        <v>0.29799999999999999</v>
      </c>
      <c r="P259" s="189">
        <v>0.40400000000000003</v>
      </c>
      <c r="Q259" s="189">
        <v>1.2999999999999999E-2</v>
      </c>
      <c r="R259" s="189">
        <v>0.05</v>
      </c>
      <c r="S259" s="189">
        <v>0.253</v>
      </c>
      <c r="T259" s="189">
        <v>0.35399999999999998</v>
      </c>
      <c r="W259" s="189"/>
      <c r="X259" s="189"/>
      <c r="Y259" s="189"/>
      <c r="Z259" s="189"/>
      <c r="AA259" s="189"/>
      <c r="AB259" s="189"/>
      <c r="AC259" s="12"/>
    </row>
    <row r="260" spans="1:29" x14ac:dyDescent="0.25">
      <c r="A260" s="94" t="s">
        <v>2266</v>
      </c>
      <c r="B260" s="189">
        <v>0.57197696737044146</v>
      </c>
      <c r="C260" s="189">
        <v>0.28406909788867563</v>
      </c>
      <c r="D260" s="189">
        <v>1.9193857965451054E-2</v>
      </c>
      <c r="E260" s="189">
        <v>0.12476007677543186</v>
      </c>
      <c r="F260" s="188">
        <v>1</v>
      </c>
      <c r="G260" s="190">
        <v>521</v>
      </c>
      <c r="H260" s="189">
        <v>0.42775041050903118</v>
      </c>
      <c r="M260" s="189">
        <v>0.52900000000000003</v>
      </c>
      <c r="N260" s="189">
        <v>0.61399999999999999</v>
      </c>
      <c r="O260" s="189">
        <v>0.247</v>
      </c>
      <c r="P260" s="189">
        <v>0.32400000000000001</v>
      </c>
      <c r="Q260" s="189">
        <v>0.01</v>
      </c>
      <c r="R260" s="189">
        <v>3.5000000000000003E-2</v>
      </c>
      <c r="S260" s="189">
        <v>9.9000000000000005E-2</v>
      </c>
      <c r="T260" s="189">
        <v>0.156</v>
      </c>
      <c r="W260" s="189"/>
      <c r="X260" s="189"/>
      <c r="Y260" s="189"/>
      <c r="Z260" s="189"/>
      <c r="AA260" s="189"/>
      <c r="AB260" s="189"/>
      <c r="AC260" s="12"/>
    </row>
    <row r="261" spans="1:29" x14ac:dyDescent="0.25">
      <c r="A261" s="94" t="s">
        <v>2309</v>
      </c>
      <c r="B261" s="189">
        <v>0.43448275862068964</v>
      </c>
      <c r="C261" s="189">
        <v>0.29310344827586204</v>
      </c>
      <c r="D261" s="189">
        <v>1.0344827586206896E-2</v>
      </c>
      <c r="E261" s="189">
        <v>0.2620689655172414</v>
      </c>
      <c r="F261" s="188">
        <v>1</v>
      </c>
      <c r="G261" s="190">
        <v>290</v>
      </c>
      <c r="H261" s="189">
        <v>0.5</v>
      </c>
      <c r="M261" s="189">
        <v>0.379</v>
      </c>
      <c r="N261" s="189">
        <v>0.49199999999999999</v>
      </c>
      <c r="O261" s="189">
        <v>0.24399999999999999</v>
      </c>
      <c r="P261" s="189">
        <v>0.34799999999999998</v>
      </c>
      <c r="Q261" s="189">
        <v>4.0000000000000001E-3</v>
      </c>
      <c r="R261" s="189">
        <v>0.03</v>
      </c>
      <c r="S261" s="189">
        <v>0.215</v>
      </c>
      <c r="T261" s="189">
        <v>0.316</v>
      </c>
      <c r="W261" s="189"/>
      <c r="X261" s="189"/>
      <c r="Y261" s="189"/>
      <c r="Z261" s="189"/>
      <c r="AA261" s="189"/>
      <c r="AB261" s="189"/>
      <c r="AC261" s="12"/>
    </row>
    <row r="262" spans="1:29" x14ac:dyDescent="0.25">
      <c r="A262" s="94" t="s">
        <v>1542</v>
      </c>
      <c r="B262" s="189">
        <v>0.55467196819085485</v>
      </c>
      <c r="C262" s="189">
        <v>0.28926441351888665</v>
      </c>
      <c r="D262" s="189">
        <v>5.5666003976143144E-2</v>
      </c>
      <c r="E262" s="189">
        <v>0.10039761431411531</v>
      </c>
      <c r="F262" s="188">
        <v>1</v>
      </c>
      <c r="G262" s="190">
        <v>1006</v>
      </c>
      <c r="H262" s="189">
        <v>0.44395410414827891</v>
      </c>
      <c r="M262" s="189">
        <v>0.52400000000000002</v>
      </c>
      <c r="N262" s="189">
        <v>0.58499999999999996</v>
      </c>
      <c r="O262" s="189">
        <v>0.26200000000000001</v>
      </c>
      <c r="P262" s="189">
        <v>0.318</v>
      </c>
      <c r="Q262" s="189">
        <v>4.2999999999999997E-2</v>
      </c>
      <c r="R262" s="189">
        <v>7.1999999999999995E-2</v>
      </c>
      <c r="S262" s="189">
        <v>8.3000000000000004E-2</v>
      </c>
      <c r="T262" s="189">
        <v>0.121</v>
      </c>
      <c r="W262" s="189"/>
      <c r="X262" s="189"/>
      <c r="Y262" s="189"/>
      <c r="Z262" s="189"/>
      <c r="AA262" s="189"/>
      <c r="AB262" s="189"/>
      <c r="AC262" s="12"/>
    </row>
    <row r="263" spans="1:29" x14ac:dyDescent="0.25">
      <c r="A263" s="94" t="s">
        <v>1585</v>
      </c>
      <c r="B263" s="189">
        <v>0.40686274509803921</v>
      </c>
      <c r="C263" s="189">
        <v>0.2908496732026144</v>
      </c>
      <c r="D263" s="189">
        <v>0.15032679738562091</v>
      </c>
      <c r="E263" s="189">
        <v>0.15196078431372548</v>
      </c>
      <c r="F263" s="188">
        <v>1</v>
      </c>
      <c r="G263" s="190">
        <v>1224</v>
      </c>
      <c r="H263" s="189">
        <v>0.44541484716157204</v>
      </c>
      <c r="M263" s="189">
        <v>0.38</v>
      </c>
      <c r="N263" s="189">
        <v>0.435</v>
      </c>
      <c r="O263" s="189">
        <v>0.26600000000000001</v>
      </c>
      <c r="P263" s="189">
        <v>0.317</v>
      </c>
      <c r="Q263" s="189">
        <v>0.13100000000000001</v>
      </c>
      <c r="R263" s="189">
        <v>0.17100000000000001</v>
      </c>
      <c r="S263" s="189">
        <v>0.13300000000000001</v>
      </c>
      <c r="T263" s="189">
        <v>0.17299999999999999</v>
      </c>
      <c r="W263" s="189"/>
      <c r="X263" s="189"/>
      <c r="Y263" s="189"/>
      <c r="Z263" s="189"/>
      <c r="AA263" s="189"/>
      <c r="AB263" s="189"/>
      <c r="AC263" s="12"/>
    </row>
    <row r="264" spans="1:29" x14ac:dyDescent="0.25">
      <c r="A264" s="94" t="s">
        <v>1628</v>
      </c>
      <c r="B264" s="189">
        <v>0.55490956072351416</v>
      </c>
      <c r="C264" s="189">
        <v>0.32299741602067183</v>
      </c>
      <c r="D264" s="189">
        <v>9.0439276485788107E-3</v>
      </c>
      <c r="E264" s="189">
        <v>0.11304909560723514</v>
      </c>
      <c r="F264" s="188">
        <v>1</v>
      </c>
      <c r="G264" s="190">
        <v>1548</v>
      </c>
      <c r="H264" s="189">
        <v>0.42156862745098039</v>
      </c>
      <c r="M264" s="189">
        <v>0.53</v>
      </c>
      <c r="N264" s="189">
        <v>0.57999999999999996</v>
      </c>
      <c r="O264" s="189">
        <v>0.3</v>
      </c>
      <c r="P264" s="189">
        <v>0.34699999999999998</v>
      </c>
      <c r="Q264" s="189">
        <v>5.0000000000000001E-3</v>
      </c>
      <c r="R264" s="189">
        <v>1.4999999999999999E-2</v>
      </c>
      <c r="S264" s="189">
        <v>9.8000000000000004E-2</v>
      </c>
      <c r="T264" s="189">
        <v>0.13</v>
      </c>
      <c r="W264" s="189"/>
      <c r="X264" s="189"/>
      <c r="Y264" s="189"/>
      <c r="Z264" s="189"/>
      <c r="AA264" s="189"/>
      <c r="AB264" s="189"/>
      <c r="AC264" s="12"/>
    </row>
    <row r="265" spans="1:29" x14ac:dyDescent="0.25">
      <c r="A265" s="94" t="s">
        <v>1671</v>
      </c>
      <c r="B265" s="189">
        <v>0.45719844357976652</v>
      </c>
      <c r="C265" s="189">
        <v>0.34241245136186771</v>
      </c>
      <c r="D265" s="189">
        <v>9.3385214007782102E-2</v>
      </c>
      <c r="E265" s="189">
        <v>0.10700389105058365</v>
      </c>
      <c r="F265" s="188">
        <v>1</v>
      </c>
      <c r="G265" s="190">
        <v>514</v>
      </c>
      <c r="H265" s="189">
        <v>0.50048685491723466</v>
      </c>
      <c r="M265" s="189">
        <v>0.41499999999999998</v>
      </c>
      <c r="N265" s="189">
        <v>0.5</v>
      </c>
      <c r="O265" s="189">
        <v>0.30299999999999999</v>
      </c>
      <c r="P265" s="189">
        <v>0.38400000000000001</v>
      </c>
      <c r="Q265" s="189">
        <v>7.0999999999999994E-2</v>
      </c>
      <c r="R265" s="189">
        <v>0.122</v>
      </c>
      <c r="S265" s="189">
        <v>8.3000000000000004E-2</v>
      </c>
      <c r="T265" s="189">
        <v>0.13700000000000001</v>
      </c>
      <c r="W265" s="189"/>
      <c r="X265" s="189"/>
      <c r="Y265" s="189"/>
      <c r="Z265" s="189"/>
      <c r="AA265" s="189"/>
      <c r="AB265" s="189"/>
      <c r="AC265" s="12"/>
    </row>
    <row r="266" spans="1:29" x14ac:dyDescent="0.25">
      <c r="A266" s="94" t="s">
        <v>1713</v>
      </c>
      <c r="B266" s="189">
        <v>0.78435517970401691</v>
      </c>
      <c r="C266" s="189">
        <v>0.15433403805496829</v>
      </c>
      <c r="D266" s="189">
        <v>1.4799154334038054E-2</v>
      </c>
      <c r="E266" s="189">
        <v>4.6511627906976744E-2</v>
      </c>
      <c r="F266" s="188">
        <v>1</v>
      </c>
      <c r="G266" s="190">
        <v>473</v>
      </c>
      <c r="H266" s="189">
        <v>0.44749290444654682</v>
      </c>
      <c r="M266" s="189">
        <v>0.745</v>
      </c>
      <c r="N266" s="189">
        <v>0.81899999999999995</v>
      </c>
      <c r="O266" s="189">
        <v>0.125</v>
      </c>
      <c r="P266" s="189">
        <v>0.19</v>
      </c>
      <c r="Q266" s="189">
        <v>7.0000000000000001E-3</v>
      </c>
      <c r="R266" s="189">
        <v>0.03</v>
      </c>
      <c r="S266" s="189">
        <v>3.1E-2</v>
      </c>
      <c r="T266" s="189">
        <v>6.9000000000000006E-2</v>
      </c>
      <c r="W266" s="189"/>
      <c r="X266" s="189"/>
      <c r="Y266" s="189"/>
      <c r="Z266" s="189"/>
      <c r="AA266" s="189"/>
      <c r="AB266" s="189"/>
      <c r="AC266" s="12"/>
    </row>
    <row r="267" spans="1:29" x14ac:dyDescent="0.25">
      <c r="A267" s="94" t="s">
        <v>1755</v>
      </c>
      <c r="B267" s="189">
        <v>0.53333333333333333</v>
      </c>
      <c r="C267" s="189">
        <v>0.36811594202898551</v>
      </c>
      <c r="D267" s="189">
        <v>2.318840579710145E-2</v>
      </c>
      <c r="E267" s="189">
        <v>7.5362318840579715E-2</v>
      </c>
      <c r="F267" s="188">
        <v>1</v>
      </c>
      <c r="G267" s="190">
        <v>690</v>
      </c>
      <c r="H267" s="189">
        <v>0.47916666666666669</v>
      </c>
      <c r="M267" s="189">
        <v>0.496</v>
      </c>
      <c r="N267" s="189">
        <v>0.56999999999999995</v>
      </c>
      <c r="O267" s="189">
        <v>0.33300000000000002</v>
      </c>
      <c r="P267" s="189">
        <v>0.40500000000000003</v>
      </c>
      <c r="Q267" s="189">
        <v>1.4E-2</v>
      </c>
      <c r="R267" s="189">
        <v>3.6999999999999998E-2</v>
      </c>
      <c r="S267" s="189">
        <v>5.8000000000000003E-2</v>
      </c>
      <c r="T267" s="189">
        <v>9.7000000000000003E-2</v>
      </c>
      <c r="W267" s="189"/>
      <c r="X267" s="189"/>
      <c r="Y267" s="189"/>
      <c r="Z267" s="189"/>
      <c r="AA267" s="189"/>
      <c r="AB267" s="189"/>
      <c r="AC267" s="12"/>
    </row>
    <row r="268" spans="1:29" x14ac:dyDescent="0.25">
      <c r="A268" s="94" t="s">
        <v>1797</v>
      </c>
      <c r="B268" s="189">
        <v>0.70450606585788567</v>
      </c>
      <c r="C268" s="189">
        <v>0.16204506065857885</v>
      </c>
      <c r="D268" s="189">
        <v>3.8128249566724434E-2</v>
      </c>
      <c r="E268" s="189">
        <v>9.5320623916811092E-2</v>
      </c>
      <c r="F268" s="188">
        <v>1</v>
      </c>
      <c r="G268" s="190">
        <v>1154</v>
      </c>
      <c r="H268" s="189">
        <v>0.47568013190436931</v>
      </c>
      <c r="M268" s="189">
        <v>0.67800000000000005</v>
      </c>
      <c r="N268" s="189">
        <v>0.73</v>
      </c>
      <c r="O268" s="189">
        <v>0.14199999999999999</v>
      </c>
      <c r="P268" s="189">
        <v>0.184</v>
      </c>
      <c r="Q268" s="189">
        <v>2.9000000000000001E-2</v>
      </c>
      <c r="R268" s="189">
        <v>5.0999999999999997E-2</v>
      </c>
      <c r="S268" s="189">
        <v>0.08</v>
      </c>
      <c r="T268" s="189">
        <v>0.114</v>
      </c>
      <c r="W268" s="189"/>
      <c r="X268" s="189"/>
      <c r="Y268" s="189"/>
      <c r="Z268" s="189"/>
      <c r="AA268" s="189"/>
      <c r="AB268" s="189"/>
      <c r="AC268" s="12"/>
    </row>
    <row r="269" spans="1:29" x14ac:dyDescent="0.25">
      <c r="A269" s="94" t="s">
        <v>1840</v>
      </c>
      <c r="B269" s="189">
        <v>0.83294663573085848</v>
      </c>
      <c r="C269" s="189">
        <v>2.4361948955916472E-2</v>
      </c>
      <c r="D269" s="189">
        <v>1.5081206496519721E-2</v>
      </c>
      <c r="E269" s="189">
        <v>0.12761020881670534</v>
      </c>
      <c r="F269" s="188">
        <v>1</v>
      </c>
      <c r="G269" s="190">
        <v>862</v>
      </c>
      <c r="H269" s="189">
        <v>0.46269457863660762</v>
      </c>
      <c r="M269" s="189">
        <v>0.80700000000000005</v>
      </c>
      <c r="N269" s="189">
        <v>0.85599999999999998</v>
      </c>
      <c r="O269" s="189">
        <v>1.6E-2</v>
      </c>
      <c r="P269" s="189">
        <v>3.6999999999999998E-2</v>
      </c>
      <c r="Q269" s="189">
        <v>8.9999999999999993E-3</v>
      </c>
      <c r="R269" s="189">
        <v>2.5999999999999999E-2</v>
      </c>
      <c r="S269" s="189">
        <v>0.107</v>
      </c>
      <c r="T269" s="189">
        <v>0.152</v>
      </c>
      <c r="W269" s="189"/>
      <c r="X269" s="189"/>
      <c r="Y269" s="189"/>
      <c r="Z269" s="189"/>
      <c r="AA269" s="189"/>
      <c r="AB269" s="189"/>
      <c r="AC269" s="12"/>
    </row>
    <row r="270" spans="1:29" x14ac:dyDescent="0.25">
      <c r="A270" s="94" t="s">
        <v>1883</v>
      </c>
      <c r="B270" s="189">
        <v>0.84890426758938875</v>
      </c>
      <c r="C270" s="189">
        <v>5.1903114186851208E-2</v>
      </c>
      <c r="D270" s="189">
        <v>1.4994232987312572E-2</v>
      </c>
      <c r="E270" s="189">
        <v>8.4198385236447515E-2</v>
      </c>
      <c r="F270" s="188">
        <v>1</v>
      </c>
      <c r="G270" s="190">
        <v>867</v>
      </c>
      <c r="H270" s="189">
        <v>0.4335</v>
      </c>
      <c r="M270" s="189">
        <v>0.82399999999999995</v>
      </c>
      <c r="N270" s="189">
        <v>0.871</v>
      </c>
      <c r="O270" s="189">
        <v>3.9E-2</v>
      </c>
      <c r="P270" s="189">
        <v>6.9000000000000006E-2</v>
      </c>
      <c r="Q270" s="189">
        <v>8.9999999999999993E-3</v>
      </c>
      <c r="R270" s="189">
        <v>2.5000000000000001E-2</v>
      </c>
      <c r="S270" s="189">
        <v>6.7000000000000004E-2</v>
      </c>
      <c r="T270" s="189">
        <v>0.105</v>
      </c>
      <c r="W270" s="189"/>
      <c r="X270" s="189"/>
      <c r="Y270" s="189"/>
      <c r="Z270" s="189"/>
      <c r="AA270" s="189"/>
      <c r="AB270" s="189"/>
      <c r="AC270" s="12"/>
    </row>
    <row r="271" spans="1:29" x14ac:dyDescent="0.25">
      <c r="A271" s="94" t="s">
        <v>1926</v>
      </c>
      <c r="B271" s="189">
        <v>0.50288065843621399</v>
      </c>
      <c r="C271" s="189">
        <v>0.3168724279835391</v>
      </c>
      <c r="D271" s="189">
        <v>8.4773662551440324E-2</v>
      </c>
      <c r="E271" s="189">
        <v>9.5473251028806591E-2</v>
      </c>
      <c r="F271" s="188">
        <v>1</v>
      </c>
      <c r="G271" s="190">
        <v>1215</v>
      </c>
      <c r="H271" s="189">
        <v>0.43942133815551537</v>
      </c>
      <c r="M271" s="189">
        <v>0.47499999999999998</v>
      </c>
      <c r="N271" s="189">
        <v>0.53100000000000003</v>
      </c>
      <c r="O271" s="189">
        <v>0.29099999999999998</v>
      </c>
      <c r="P271" s="189">
        <v>0.34399999999999997</v>
      </c>
      <c r="Q271" s="189">
        <v>7.0000000000000007E-2</v>
      </c>
      <c r="R271" s="189">
        <v>0.10199999999999999</v>
      </c>
      <c r="S271" s="189">
        <v>0.08</v>
      </c>
      <c r="T271" s="189">
        <v>0.113</v>
      </c>
      <c r="W271" s="189"/>
      <c r="X271" s="189"/>
      <c r="Y271" s="189"/>
      <c r="Z271" s="189"/>
      <c r="AA271" s="189"/>
      <c r="AB271" s="189"/>
      <c r="AC271" s="12"/>
    </row>
    <row r="272" spans="1:29" x14ac:dyDescent="0.25">
      <c r="A272" s="94" t="s">
        <v>1969</v>
      </c>
      <c r="B272" s="189">
        <v>0.37218045112781956</v>
      </c>
      <c r="C272" s="189">
        <v>0.57330827067669177</v>
      </c>
      <c r="D272" s="189">
        <v>7.5187969924812026E-3</v>
      </c>
      <c r="E272" s="189">
        <v>4.6992481203007516E-2</v>
      </c>
      <c r="F272" s="188">
        <v>1</v>
      </c>
      <c r="G272" s="190">
        <v>532</v>
      </c>
      <c r="H272" s="189">
        <v>0.36165873555404487</v>
      </c>
      <c r="M272" s="189">
        <v>0.33200000000000002</v>
      </c>
      <c r="N272" s="189">
        <v>0.41399999999999998</v>
      </c>
      <c r="O272" s="189">
        <v>0.53100000000000003</v>
      </c>
      <c r="P272" s="189">
        <v>0.61499999999999999</v>
      </c>
      <c r="Q272" s="189">
        <v>3.0000000000000001E-3</v>
      </c>
      <c r="R272" s="189">
        <v>1.9E-2</v>
      </c>
      <c r="S272" s="189">
        <v>3.2000000000000001E-2</v>
      </c>
      <c r="T272" s="189">
        <v>6.8000000000000005E-2</v>
      </c>
      <c r="W272" s="189"/>
      <c r="X272" s="189"/>
      <c r="Y272" s="189"/>
      <c r="Z272" s="189"/>
      <c r="AA272" s="189"/>
      <c r="AB272" s="189"/>
      <c r="AC272" s="12"/>
    </row>
    <row r="273" spans="1:29" x14ac:dyDescent="0.25">
      <c r="A273" s="94" t="s">
        <v>2012</v>
      </c>
      <c r="B273" s="189">
        <v>0.53402537485582469</v>
      </c>
      <c r="C273" s="189">
        <v>0.37254901960784315</v>
      </c>
      <c r="D273" s="189">
        <v>1.0380622837370242E-2</v>
      </c>
      <c r="E273" s="189">
        <v>8.3044982698961933E-2</v>
      </c>
      <c r="F273" s="188">
        <v>1</v>
      </c>
      <c r="G273" s="190">
        <v>867</v>
      </c>
      <c r="H273" s="189">
        <v>0.44393241167434716</v>
      </c>
      <c r="M273" s="189">
        <v>0.501</v>
      </c>
      <c r="N273" s="189">
        <v>0.56699999999999995</v>
      </c>
      <c r="O273" s="189">
        <v>0.34100000000000003</v>
      </c>
      <c r="P273" s="189">
        <v>0.40500000000000003</v>
      </c>
      <c r="Q273" s="189">
        <v>5.0000000000000001E-3</v>
      </c>
      <c r="R273" s="189">
        <v>0.02</v>
      </c>
      <c r="S273" s="189">
        <v>6.6000000000000003E-2</v>
      </c>
      <c r="T273" s="189">
        <v>0.10299999999999999</v>
      </c>
      <c r="W273" s="189"/>
      <c r="X273" s="189"/>
      <c r="Y273" s="189"/>
      <c r="Z273" s="189"/>
      <c r="AA273" s="189"/>
      <c r="AB273" s="189"/>
      <c r="AC273" s="12"/>
    </row>
    <row r="274" spans="1:29" x14ac:dyDescent="0.25">
      <c r="A274" s="94" t="s">
        <v>2054</v>
      </c>
      <c r="B274" s="189">
        <v>0.87353629976580793</v>
      </c>
      <c r="C274" s="189">
        <v>2.3419203747072601E-2</v>
      </c>
      <c r="D274" s="189">
        <v>1.1709601873536301E-2</v>
      </c>
      <c r="E274" s="189">
        <v>9.1334894613583142E-2</v>
      </c>
      <c r="F274" s="188">
        <v>1</v>
      </c>
      <c r="G274" s="190">
        <v>427</v>
      </c>
      <c r="H274" s="189">
        <v>0.42657342657342656</v>
      </c>
      <c r="M274" s="189">
        <v>0.83899999999999997</v>
      </c>
      <c r="N274" s="189">
        <v>0.90200000000000002</v>
      </c>
      <c r="O274" s="189">
        <v>1.2999999999999999E-2</v>
      </c>
      <c r="P274" s="189">
        <v>4.2999999999999997E-2</v>
      </c>
      <c r="Q274" s="189">
        <v>5.0000000000000001E-3</v>
      </c>
      <c r="R274" s="189">
        <v>2.7E-2</v>
      </c>
      <c r="S274" s="189">
        <v>6.8000000000000005E-2</v>
      </c>
      <c r="T274" s="189">
        <v>0.122</v>
      </c>
      <c r="W274" s="189"/>
      <c r="X274" s="189"/>
      <c r="Y274" s="189"/>
      <c r="Z274" s="189"/>
      <c r="AA274" s="189"/>
      <c r="AB274" s="189"/>
      <c r="AC274" s="12"/>
    </row>
    <row r="275" spans="1:29" x14ac:dyDescent="0.25">
      <c r="A275" s="94" t="s">
        <v>2096</v>
      </c>
      <c r="B275" s="189">
        <v>0.4147018030513176</v>
      </c>
      <c r="C275" s="189">
        <v>0.34257975034674065</v>
      </c>
      <c r="D275" s="189">
        <v>0.12066574202496533</v>
      </c>
      <c r="E275" s="189">
        <v>0.12205270457697642</v>
      </c>
      <c r="F275" s="188">
        <v>1</v>
      </c>
      <c r="G275" s="190">
        <v>721</v>
      </c>
      <c r="H275" s="189">
        <v>0.47528015820698749</v>
      </c>
      <c r="M275" s="189">
        <v>0.379</v>
      </c>
      <c r="N275" s="189">
        <v>0.45100000000000001</v>
      </c>
      <c r="O275" s="189">
        <v>0.309</v>
      </c>
      <c r="P275" s="189">
        <v>0.378</v>
      </c>
      <c r="Q275" s="189">
        <v>9.9000000000000005E-2</v>
      </c>
      <c r="R275" s="189">
        <v>0.14599999999999999</v>
      </c>
      <c r="S275" s="189">
        <v>0.1</v>
      </c>
      <c r="T275" s="189">
        <v>0.14799999999999999</v>
      </c>
      <c r="W275" s="189"/>
      <c r="X275" s="189"/>
      <c r="Y275" s="189"/>
      <c r="Z275" s="189"/>
      <c r="AA275" s="189"/>
      <c r="AB275" s="189"/>
      <c r="AC275" s="12"/>
    </row>
    <row r="276" spans="1:29" x14ac:dyDescent="0.25">
      <c r="A276" s="94" t="s">
        <v>2138</v>
      </c>
      <c r="B276" s="189">
        <v>0.66966580976863754</v>
      </c>
      <c r="C276" s="189">
        <v>0.2352185089974293</v>
      </c>
      <c r="D276" s="189">
        <v>1.6709511568123392E-2</v>
      </c>
      <c r="E276" s="189">
        <v>7.8406169665809766E-2</v>
      </c>
      <c r="F276" s="188">
        <v>1</v>
      </c>
      <c r="G276" s="190">
        <v>778</v>
      </c>
      <c r="H276" s="189">
        <v>0.4263013698630137</v>
      </c>
      <c r="M276" s="189">
        <v>0.63600000000000001</v>
      </c>
      <c r="N276" s="189">
        <v>0.70199999999999996</v>
      </c>
      <c r="O276" s="189">
        <v>0.20699999999999999</v>
      </c>
      <c r="P276" s="189">
        <v>0.26600000000000001</v>
      </c>
      <c r="Q276" s="189">
        <v>0.01</v>
      </c>
      <c r="R276" s="189">
        <v>2.8000000000000001E-2</v>
      </c>
      <c r="S276" s="189">
        <v>6.2E-2</v>
      </c>
      <c r="T276" s="189">
        <v>9.9000000000000005E-2</v>
      </c>
      <c r="W276" s="189"/>
      <c r="X276" s="189"/>
      <c r="Y276" s="189"/>
      <c r="Z276" s="189"/>
      <c r="AA276" s="189"/>
      <c r="AB276" s="189"/>
      <c r="AC276" s="12"/>
    </row>
    <row r="277" spans="1:29" x14ac:dyDescent="0.25">
      <c r="A277" s="94" t="s">
        <v>2181</v>
      </c>
      <c r="B277" s="189">
        <v>0.5073409461663948</v>
      </c>
      <c r="C277" s="189">
        <v>0.30179445350734097</v>
      </c>
      <c r="D277" s="189">
        <v>3.9151712887438822E-2</v>
      </c>
      <c r="E277" s="189">
        <v>0.15171288743882544</v>
      </c>
      <c r="F277" s="188">
        <v>1</v>
      </c>
      <c r="G277" s="190">
        <v>613</v>
      </c>
      <c r="H277" s="189">
        <v>0.45986496624156037</v>
      </c>
      <c r="M277" s="189">
        <v>0.46800000000000003</v>
      </c>
      <c r="N277" s="189">
        <v>0.54700000000000004</v>
      </c>
      <c r="O277" s="189">
        <v>0.26700000000000002</v>
      </c>
      <c r="P277" s="189">
        <v>0.33900000000000002</v>
      </c>
      <c r="Q277" s="189">
        <v>2.5999999999999999E-2</v>
      </c>
      <c r="R277" s="189">
        <v>5.8000000000000003E-2</v>
      </c>
      <c r="S277" s="189">
        <v>0.125</v>
      </c>
      <c r="T277" s="189">
        <v>0.182</v>
      </c>
      <c r="W277" s="189"/>
      <c r="X277" s="189"/>
      <c r="Y277" s="189"/>
      <c r="Z277" s="189"/>
      <c r="AA277" s="189"/>
      <c r="AB277" s="189"/>
      <c r="AC277" s="12"/>
    </row>
    <row r="278" spans="1:29" x14ac:dyDescent="0.25">
      <c r="A278" s="94" t="s">
        <v>2224</v>
      </c>
      <c r="B278" s="189">
        <v>0.46145494028230183</v>
      </c>
      <c r="C278" s="189">
        <v>0.40716612377850164</v>
      </c>
      <c r="D278" s="189">
        <v>3.4744842562432141E-2</v>
      </c>
      <c r="E278" s="189">
        <v>9.6634093376764388E-2</v>
      </c>
      <c r="F278" s="188">
        <v>1</v>
      </c>
      <c r="G278" s="190">
        <v>921</v>
      </c>
      <c r="H278" s="189">
        <v>0.46142284569138275</v>
      </c>
      <c r="M278" s="189">
        <v>0.42899999999999999</v>
      </c>
      <c r="N278" s="189">
        <v>0.49399999999999999</v>
      </c>
      <c r="O278" s="189">
        <v>0.376</v>
      </c>
      <c r="P278" s="189">
        <v>0.439</v>
      </c>
      <c r="Q278" s="189">
        <v>2.5000000000000001E-2</v>
      </c>
      <c r="R278" s="189">
        <v>4.9000000000000002E-2</v>
      </c>
      <c r="S278" s="189">
        <v>7.9000000000000001E-2</v>
      </c>
      <c r="T278" s="189">
        <v>0.11700000000000001</v>
      </c>
      <c r="W278" s="189"/>
      <c r="X278" s="189"/>
      <c r="Y278" s="189"/>
      <c r="Z278" s="189"/>
      <c r="AA278" s="189"/>
      <c r="AB278" s="189"/>
      <c r="AC278" s="12"/>
    </row>
    <row r="279" spans="1:29" x14ac:dyDescent="0.25">
      <c r="A279" s="94" t="s">
        <v>2267</v>
      </c>
      <c r="B279" s="189">
        <v>0.61501787842669842</v>
      </c>
      <c r="C279" s="189">
        <v>0.28605482717520858</v>
      </c>
      <c r="D279" s="189">
        <v>1.7282479141835519E-2</v>
      </c>
      <c r="E279" s="189">
        <v>8.1644815256257455E-2</v>
      </c>
      <c r="F279" s="188">
        <v>1</v>
      </c>
      <c r="G279" s="190">
        <v>1678</v>
      </c>
      <c r="H279" s="189">
        <v>0.4155522535908866</v>
      </c>
      <c r="M279" s="189">
        <v>0.59099999999999997</v>
      </c>
      <c r="N279" s="189">
        <v>0.63800000000000001</v>
      </c>
      <c r="O279" s="189">
        <v>0.26500000000000001</v>
      </c>
      <c r="P279" s="189">
        <v>0.308</v>
      </c>
      <c r="Q279" s="189">
        <v>1.2E-2</v>
      </c>
      <c r="R279" s="189">
        <v>2.5000000000000001E-2</v>
      </c>
      <c r="S279" s="189">
        <v>6.9000000000000006E-2</v>
      </c>
      <c r="T279" s="189">
        <v>9.6000000000000002E-2</v>
      </c>
      <c r="W279" s="189"/>
      <c r="X279" s="189"/>
      <c r="Y279" s="189"/>
      <c r="Z279" s="189"/>
      <c r="AA279" s="189"/>
      <c r="AB279" s="189"/>
      <c r="AC279" s="12"/>
    </row>
    <row r="280" spans="1:29" x14ac:dyDescent="0.25">
      <c r="A280" s="94" t="s">
        <v>2310</v>
      </c>
      <c r="B280" s="189">
        <v>0.58636897767332552</v>
      </c>
      <c r="C280" s="189">
        <v>0.30669800235017625</v>
      </c>
      <c r="D280" s="189">
        <v>1.2925969447708578E-2</v>
      </c>
      <c r="E280" s="189">
        <v>9.400705052878966E-2</v>
      </c>
      <c r="F280" s="188">
        <v>1</v>
      </c>
      <c r="G280" s="190">
        <v>851</v>
      </c>
      <c r="H280" s="189">
        <v>0.4567901234567901</v>
      </c>
      <c r="M280" s="189">
        <v>0.55300000000000005</v>
      </c>
      <c r="N280" s="189">
        <v>0.61899999999999999</v>
      </c>
      <c r="O280" s="189">
        <v>0.27700000000000002</v>
      </c>
      <c r="P280" s="189">
        <v>0.33800000000000002</v>
      </c>
      <c r="Q280" s="189">
        <v>7.0000000000000001E-3</v>
      </c>
      <c r="R280" s="189">
        <v>2.3E-2</v>
      </c>
      <c r="S280" s="189">
        <v>7.5999999999999998E-2</v>
      </c>
      <c r="T280" s="189">
        <v>0.115</v>
      </c>
      <c r="W280" s="189"/>
      <c r="X280" s="189"/>
      <c r="Y280" s="189"/>
      <c r="Z280" s="189"/>
      <c r="AA280" s="189"/>
      <c r="AB280" s="189"/>
      <c r="AC280" s="12"/>
    </row>
    <row r="281" spans="1:29" x14ac:dyDescent="0.25">
      <c r="A281" s="94" t="s">
        <v>1543</v>
      </c>
      <c r="B281" s="189">
        <v>0.67515673981191227</v>
      </c>
      <c r="C281" s="189">
        <v>0.21107628004179729</v>
      </c>
      <c r="D281" s="189">
        <v>4.0882967607105539E-2</v>
      </c>
      <c r="E281" s="189">
        <v>7.2884012539184959E-2</v>
      </c>
      <c r="F281" s="188">
        <v>1</v>
      </c>
      <c r="G281" s="190">
        <v>7656</v>
      </c>
      <c r="H281" s="189">
        <v>0.35030885380919696</v>
      </c>
      <c r="M281" s="189">
        <v>0.66500000000000004</v>
      </c>
      <c r="N281" s="189">
        <v>0.68600000000000005</v>
      </c>
      <c r="O281" s="189">
        <v>0.20200000000000001</v>
      </c>
      <c r="P281" s="189">
        <v>0.22</v>
      </c>
      <c r="Q281" s="189">
        <v>3.6999999999999998E-2</v>
      </c>
      <c r="R281" s="189">
        <v>4.5999999999999999E-2</v>
      </c>
      <c r="S281" s="189">
        <v>6.7000000000000004E-2</v>
      </c>
      <c r="T281" s="189">
        <v>7.9000000000000001E-2</v>
      </c>
      <c r="W281" s="189"/>
      <c r="X281" s="189"/>
      <c r="Y281" s="189"/>
      <c r="Z281" s="189"/>
      <c r="AA281" s="189"/>
      <c r="AB281" s="189"/>
      <c r="AC281" s="12"/>
    </row>
    <row r="282" spans="1:29" x14ac:dyDescent="0.25">
      <c r="A282" s="94" t="s">
        <v>1586</v>
      </c>
      <c r="B282" s="189">
        <v>0.52378951790778283</v>
      </c>
      <c r="C282" s="189">
        <v>0.19273185589748976</v>
      </c>
      <c r="D282" s="189">
        <v>0.12950320344501629</v>
      </c>
      <c r="E282" s="189">
        <v>0.15397542274971115</v>
      </c>
      <c r="F282" s="188">
        <v>1</v>
      </c>
      <c r="G282" s="190">
        <v>9521</v>
      </c>
      <c r="H282" s="189">
        <v>0.36154780891622995</v>
      </c>
      <c r="M282" s="189">
        <v>0.51400000000000001</v>
      </c>
      <c r="N282" s="189">
        <v>0.53400000000000003</v>
      </c>
      <c r="O282" s="189">
        <v>0.185</v>
      </c>
      <c r="P282" s="189">
        <v>0.20100000000000001</v>
      </c>
      <c r="Q282" s="189">
        <v>0.123</v>
      </c>
      <c r="R282" s="189">
        <v>0.13600000000000001</v>
      </c>
      <c r="S282" s="189">
        <v>0.14699999999999999</v>
      </c>
      <c r="T282" s="189">
        <v>0.161</v>
      </c>
      <c r="W282" s="189"/>
      <c r="X282" s="189"/>
      <c r="Y282" s="189"/>
      <c r="Z282" s="189"/>
      <c r="AA282" s="189"/>
      <c r="AB282" s="189"/>
      <c r="AC282" s="12"/>
    </row>
    <row r="283" spans="1:29" x14ac:dyDescent="0.25">
      <c r="A283" s="94" t="s">
        <v>1629</v>
      </c>
      <c r="B283" s="189">
        <v>0.66209419295839045</v>
      </c>
      <c r="C283" s="189">
        <v>0.24668495656149977</v>
      </c>
      <c r="D283" s="189">
        <v>6.7062947721383938E-3</v>
      </c>
      <c r="E283" s="189">
        <v>8.4514555707971339E-2</v>
      </c>
      <c r="F283" s="188">
        <v>1</v>
      </c>
      <c r="G283" s="190">
        <v>13122</v>
      </c>
      <c r="H283" s="189">
        <v>0.35178681536688022</v>
      </c>
      <c r="M283" s="189">
        <v>0.65400000000000003</v>
      </c>
      <c r="N283" s="189">
        <v>0.67</v>
      </c>
      <c r="O283" s="189">
        <v>0.23899999999999999</v>
      </c>
      <c r="P283" s="189">
        <v>0.254</v>
      </c>
      <c r="Q283" s="189">
        <v>5.0000000000000001E-3</v>
      </c>
      <c r="R283" s="189">
        <v>8.0000000000000002E-3</v>
      </c>
      <c r="S283" s="189">
        <v>0.08</v>
      </c>
      <c r="T283" s="189">
        <v>8.8999999999999996E-2</v>
      </c>
      <c r="W283" s="189"/>
      <c r="X283" s="189"/>
      <c r="Y283" s="189"/>
      <c r="Z283" s="189"/>
      <c r="AA283" s="189"/>
      <c r="AB283" s="189"/>
      <c r="AC283" s="12"/>
    </row>
    <row r="284" spans="1:29" x14ac:dyDescent="0.25">
      <c r="A284" s="94" t="s">
        <v>1672</v>
      </c>
      <c r="B284" s="189">
        <v>0.55084745762711862</v>
      </c>
      <c r="C284" s="189">
        <v>0.27506053268765135</v>
      </c>
      <c r="D284" s="189">
        <v>9.9031476997578693E-2</v>
      </c>
      <c r="E284" s="189">
        <v>7.5060532687651338E-2</v>
      </c>
      <c r="F284" s="188">
        <v>1</v>
      </c>
      <c r="G284" s="190">
        <v>4130</v>
      </c>
      <c r="H284" s="189">
        <v>0.37456920007255579</v>
      </c>
      <c r="M284" s="189">
        <v>0.53600000000000003</v>
      </c>
      <c r="N284" s="189">
        <v>0.56599999999999995</v>
      </c>
      <c r="O284" s="189">
        <v>0.26200000000000001</v>
      </c>
      <c r="P284" s="189">
        <v>0.28899999999999998</v>
      </c>
      <c r="Q284" s="189">
        <v>0.09</v>
      </c>
      <c r="R284" s="189">
        <v>0.109</v>
      </c>
      <c r="S284" s="189">
        <v>6.7000000000000004E-2</v>
      </c>
      <c r="T284" s="189">
        <v>8.3000000000000004E-2</v>
      </c>
      <c r="W284" s="189"/>
      <c r="X284" s="189"/>
      <c r="Y284" s="189"/>
      <c r="Z284" s="189"/>
      <c r="AA284" s="189"/>
      <c r="AB284" s="189"/>
      <c r="AC284" s="12"/>
    </row>
    <row r="285" spans="1:29" x14ac:dyDescent="0.25">
      <c r="A285" s="94" t="s">
        <v>1714</v>
      </c>
      <c r="B285" s="189">
        <v>0.83476599808978036</v>
      </c>
      <c r="C285" s="189">
        <v>0.11485195797516715</v>
      </c>
      <c r="D285" s="189">
        <v>7.1633237822349575E-3</v>
      </c>
      <c r="E285" s="189">
        <v>4.3218720152817573E-2</v>
      </c>
      <c r="F285" s="188">
        <v>1</v>
      </c>
      <c r="G285" s="190">
        <v>4188</v>
      </c>
      <c r="H285" s="189">
        <v>0.37061946902654869</v>
      </c>
      <c r="M285" s="189">
        <v>0.82299999999999995</v>
      </c>
      <c r="N285" s="189">
        <v>0.84599999999999997</v>
      </c>
      <c r="O285" s="189">
        <v>0.106</v>
      </c>
      <c r="P285" s="189">
        <v>0.125</v>
      </c>
      <c r="Q285" s="189">
        <v>5.0000000000000001E-3</v>
      </c>
      <c r="R285" s="189">
        <v>0.01</v>
      </c>
      <c r="S285" s="189">
        <v>3.6999999999999998E-2</v>
      </c>
      <c r="T285" s="189">
        <v>0.05</v>
      </c>
      <c r="W285" s="189"/>
      <c r="X285" s="189"/>
      <c r="Y285" s="189"/>
      <c r="Z285" s="189"/>
      <c r="AA285" s="189"/>
      <c r="AB285" s="189"/>
      <c r="AC285" s="12"/>
    </row>
    <row r="286" spans="1:29" x14ac:dyDescent="0.25">
      <c r="A286" s="94" t="s">
        <v>1756</v>
      </c>
      <c r="B286" s="189">
        <v>0.63707887835384303</v>
      </c>
      <c r="C286" s="189">
        <v>0.27254387734516844</v>
      </c>
      <c r="D286" s="189">
        <v>3.0058503126891265E-2</v>
      </c>
      <c r="E286" s="189">
        <v>6.0318741174097239E-2</v>
      </c>
      <c r="F286" s="188">
        <v>1</v>
      </c>
      <c r="G286" s="190">
        <v>4957</v>
      </c>
      <c r="H286" s="189">
        <v>0.37295914528628393</v>
      </c>
      <c r="M286" s="189">
        <v>0.624</v>
      </c>
      <c r="N286" s="189">
        <v>0.65</v>
      </c>
      <c r="O286" s="189">
        <v>0.26</v>
      </c>
      <c r="P286" s="189">
        <v>0.28499999999999998</v>
      </c>
      <c r="Q286" s="189">
        <v>2.5999999999999999E-2</v>
      </c>
      <c r="R286" s="189">
        <v>3.5000000000000003E-2</v>
      </c>
      <c r="S286" s="189">
        <v>5.3999999999999999E-2</v>
      </c>
      <c r="T286" s="189">
        <v>6.7000000000000004E-2</v>
      </c>
      <c r="W286" s="189"/>
      <c r="X286" s="189"/>
      <c r="Y286" s="189"/>
      <c r="Z286" s="189"/>
      <c r="AA286" s="189"/>
      <c r="AB286" s="189"/>
      <c r="AC286" s="12"/>
    </row>
    <row r="287" spans="1:29" x14ac:dyDescent="0.25">
      <c r="A287" s="94" t="s">
        <v>1798</v>
      </c>
      <c r="B287" s="189">
        <v>0.77761732851985554</v>
      </c>
      <c r="C287" s="189">
        <v>0.10914560770156438</v>
      </c>
      <c r="D287" s="189">
        <v>2.6714801444043323E-2</v>
      </c>
      <c r="E287" s="189">
        <v>8.6522262334536706E-2</v>
      </c>
      <c r="F287" s="188">
        <v>1</v>
      </c>
      <c r="G287" s="190">
        <v>8310</v>
      </c>
      <c r="H287" s="189">
        <v>0.37076696560032124</v>
      </c>
      <c r="M287" s="189">
        <v>0.76900000000000002</v>
      </c>
      <c r="N287" s="189">
        <v>0.78600000000000003</v>
      </c>
      <c r="O287" s="189">
        <v>0.10299999999999999</v>
      </c>
      <c r="P287" s="189">
        <v>0.11600000000000001</v>
      </c>
      <c r="Q287" s="189">
        <v>2.3E-2</v>
      </c>
      <c r="R287" s="189">
        <v>0.03</v>
      </c>
      <c r="S287" s="189">
        <v>8.1000000000000003E-2</v>
      </c>
      <c r="T287" s="189">
        <v>9.2999999999999999E-2</v>
      </c>
      <c r="W287" s="189"/>
      <c r="X287" s="189"/>
      <c r="Y287" s="189"/>
      <c r="Z287" s="189"/>
      <c r="AA287" s="189"/>
      <c r="AB287" s="189"/>
      <c r="AC287" s="12"/>
    </row>
    <row r="288" spans="1:29" x14ac:dyDescent="0.25">
      <c r="A288" s="94" t="s">
        <v>1841</v>
      </c>
      <c r="B288" s="189">
        <v>0.8574131406948744</v>
      </c>
      <c r="C288" s="189">
        <v>1.73718610251118E-2</v>
      </c>
      <c r="D288" s="189">
        <v>1.9091847265221878E-2</v>
      </c>
      <c r="E288" s="189">
        <v>0.10612315101479187</v>
      </c>
      <c r="F288" s="188">
        <v>1</v>
      </c>
      <c r="G288" s="190">
        <v>5814</v>
      </c>
      <c r="H288" s="189">
        <v>0.40389023966655091</v>
      </c>
      <c r="M288" s="189">
        <v>0.84799999999999998</v>
      </c>
      <c r="N288" s="189">
        <v>0.86599999999999999</v>
      </c>
      <c r="O288" s="189">
        <v>1.4E-2</v>
      </c>
      <c r="P288" s="189">
        <v>2.1000000000000001E-2</v>
      </c>
      <c r="Q288" s="189">
        <v>1.6E-2</v>
      </c>
      <c r="R288" s="189">
        <v>2.3E-2</v>
      </c>
      <c r="S288" s="189">
        <v>9.8000000000000004E-2</v>
      </c>
      <c r="T288" s="189">
        <v>0.114</v>
      </c>
      <c r="W288" s="189"/>
      <c r="X288" s="189"/>
      <c r="Y288" s="189"/>
      <c r="Z288" s="189"/>
      <c r="AA288" s="189"/>
      <c r="AB288" s="189"/>
      <c r="AC288" s="12"/>
    </row>
    <row r="289" spans="1:29" x14ac:dyDescent="0.25">
      <c r="A289" s="94" t="s">
        <v>1884</v>
      </c>
      <c r="B289" s="189">
        <v>0.84523809523809523</v>
      </c>
      <c r="C289" s="189">
        <v>3.8564721663313213E-2</v>
      </c>
      <c r="D289" s="189">
        <v>1.8443997317236754E-2</v>
      </c>
      <c r="E289" s="189">
        <v>9.7753185781354793E-2</v>
      </c>
      <c r="F289" s="188">
        <v>1</v>
      </c>
      <c r="G289" s="190">
        <v>5964</v>
      </c>
      <c r="H289" s="189">
        <v>0.39478387502482293</v>
      </c>
      <c r="M289" s="189">
        <v>0.83599999999999997</v>
      </c>
      <c r="N289" s="189">
        <v>0.85399999999999998</v>
      </c>
      <c r="O289" s="189">
        <v>3.4000000000000002E-2</v>
      </c>
      <c r="P289" s="189">
        <v>4.3999999999999997E-2</v>
      </c>
      <c r="Q289" s="189">
        <v>1.4999999999999999E-2</v>
      </c>
      <c r="R289" s="189">
        <v>2.1999999999999999E-2</v>
      </c>
      <c r="S289" s="189">
        <v>0.09</v>
      </c>
      <c r="T289" s="189">
        <v>0.106</v>
      </c>
      <c r="W289" s="189"/>
      <c r="X289" s="189"/>
      <c r="Y289" s="189"/>
      <c r="Z289" s="189"/>
      <c r="AA289" s="189"/>
      <c r="AB289" s="189"/>
      <c r="AC289" s="12"/>
    </row>
    <row r="290" spans="1:29" x14ac:dyDescent="0.25">
      <c r="A290" s="94" t="s">
        <v>1927</v>
      </c>
      <c r="B290" s="189">
        <v>0.60980052828126419</v>
      </c>
      <c r="C290" s="189">
        <v>0.24628836870388923</v>
      </c>
      <c r="D290" s="189">
        <v>6.5852992075781033E-2</v>
      </c>
      <c r="E290" s="189">
        <v>7.8058110939065492E-2</v>
      </c>
      <c r="F290" s="188">
        <v>1</v>
      </c>
      <c r="G290" s="190">
        <v>10979</v>
      </c>
      <c r="H290" s="189">
        <v>0.36255861567928144</v>
      </c>
      <c r="M290" s="189">
        <v>0.60099999999999998</v>
      </c>
      <c r="N290" s="189">
        <v>0.61899999999999999</v>
      </c>
      <c r="O290" s="189">
        <v>0.23799999999999999</v>
      </c>
      <c r="P290" s="189">
        <v>0.254</v>
      </c>
      <c r="Q290" s="189">
        <v>6.0999999999999999E-2</v>
      </c>
      <c r="R290" s="189">
        <v>7.0999999999999994E-2</v>
      </c>
      <c r="S290" s="189">
        <v>7.2999999999999995E-2</v>
      </c>
      <c r="T290" s="189">
        <v>8.3000000000000004E-2</v>
      </c>
      <c r="W290" s="189"/>
      <c r="X290" s="189"/>
      <c r="Y290" s="189"/>
      <c r="Z290" s="189"/>
      <c r="AA290" s="189"/>
      <c r="AB290" s="189"/>
      <c r="AC290" s="12"/>
    </row>
    <row r="291" spans="1:29" x14ac:dyDescent="0.25">
      <c r="A291" s="94" t="s">
        <v>1970</v>
      </c>
      <c r="B291" s="189">
        <v>0.47407407407407409</v>
      </c>
      <c r="C291" s="189">
        <v>0.47407407407407409</v>
      </c>
      <c r="D291" s="189">
        <v>6.690561529271207E-3</v>
      </c>
      <c r="E291" s="189">
        <v>4.5161290322580643E-2</v>
      </c>
      <c r="F291" s="188">
        <v>1</v>
      </c>
      <c r="G291" s="190">
        <v>4185</v>
      </c>
      <c r="H291" s="189">
        <v>0.34532552190774818</v>
      </c>
      <c r="M291" s="189">
        <v>0.45900000000000002</v>
      </c>
      <c r="N291" s="189">
        <v>0.48899999999999999</v>
      </c>
      <c r="O291" s="189">
        <v>0.45900000000000002</v>
      </c>
      <c r="P291" s="189">
        <v>0.48899999999999999</v>
      </c>
      <c r="Q291" s="189">
        <v>5.0000000000000001E-3</v>
      </c>
      <c r="R291" s="189">
        <v>0.01</v>
      </c>
      <c r="S291" s="189">
        <v>3.9E-2</v>
      </c>
      <c r="T291" s="189">
        <v>5.1999999999999998E-2</v>
      </c>
      <c r="W291" s="189"/>
      <c r="X291" s="189"/>
      <c r="Y291" s="189"/>
      <c r="Z291" s="189"/>
      <c r="AA291" s="189"/>
      <c r="AB291" s="189"/>
    </row>
    <row r="292" spans="1:29" x14ac:dyDescent="0.25">
      <c r="A292" s="94" t="s">
        <v>2013</v>
      </c>
      <c r="B292" s="189">
        <v>0.62863106627239518</v>
      </c>
      <c r="C292" s="189">
        <v>0.27430857540441816</v>
      </c>
      <c r="D292" s="189">
        <v>1.1132370847103844E-2</v>
      </c>
      <c r="E292" s="189">
        <v>8.5927987476082796E-2</v>
      </c>
      <c r="F292" s="188">
        <v>1</v>
      </c>
      <c r="G292" s="190">
        <v>5749</v>
      </c>
      <c r="H292" s="189">
        <v>0.3634007585335019</v>
      </c>
      <c r="M292" s="189">
        <v>0.61599999999999999</v>
      </c>
      <c r="N292" s="189">
        <v>0.64100000000000001</v>
      </c>
      <c r="O292" s="189">
        <v>0.26300000000000001</v>
      </c>
      <c r="P292" s="189">
        <v>0.28599999999999998</v>
      </c>
      <c r="Q292" s="189">
        <v>8.9999999999999993E-3</v>
      </c>
      <c r="R292" s="189">
        <v>1.4E-2</v>
      </c>
      <c r="S292" s="189">
        <v>7.9000000000000001E-2</v>
      </c>
      <c r="T292" s="189">
        <v>9.2999999999999999E-2</v>
      </c>
      <c r="W292" s="189"/>
      <c r="X292" s="189"/>
      <c r="Y292" s="189"/>
      <c r="Z292" s="189"/>
      <c r="AA292" s="189"/>
      <c r="AB292" s="189"/>
      <c r="AC292" s="42"/>
    </row>
    <row r="293" spans="1:29" x14ac:dyDescent="0.25">
      <c r="A293" s="94" t="s">
        <v>2055</v>
      </c>
      <c r="B293" s="189">
        <v>0.87405845134076532</v>
      </c>
      <c r="C293" s="189">
        <v>1.5667369689665561E-2</v>
      </c>
      <c r="D293" s="189">
        <v>2.5911419102139198E-2</v>
      </c>
      <c r="E293" s="189">
        <v>8.4362759867429943E-2</v>
      </c>
      <c r="F293" s="188">
        <v>1</v>
      </c>
      <c r="G293" s="190">
        <v>3319</v>
      </c>
      <c r="H293" s="189">
        <v>0.38299099930763902</v>
      </c>
      <c r="M293" s="189">
        <v>0.86199999999999999</v>
      </c>
      <c r="N293" s="189">
        <v>0.88500000000000001</v>
      </c>
      <c r="O293" s="189">
        <v>1.2E-2</v>
      </c>
      <c r="P293" s="189">
        <v>0.02</v>
      </c>
      <c r="Q293" s="189">
        <v>2.1000000000000001E-2</v>
      </c>
      <c r="R293" s="189">
        <v>3.2000000000000001E-2</v>
      </c>
      <c r="S293" s="189">
        <v>7.4999999999999997E-2</v>
      </c>
      <c r="T293" s="189">
        <v>9.4E-2</v>
      </c>
      <c r="W293" s="189"/>
      <c r="X293" s="189"/>
      <c r="Y293" s="189"/>
      <c r="Z293" s="189"/>
      <c r="AA293" s="189"/>
      <c r="AB293" s="189"/>
      <c r="AC293" s="42"/>
    </row>
    <row r="294" spans="1:29" x14ac:dyDescent="0.25">
      <c r="A294" s="94" t="s">
        <v>2097</v>
      </c>
      <c r="B294" s="189">
        <v>0.56462917685411573</v>
      </c>
      <c r="C294" s="189">
        <v>0.21825590872045639</v>
      </c>
      <c r="D294" s="189">
        <v>0.10497147514262428</v>
      </c>
      <c r="E294" s="189">
        <v>0.11214343928280358</v>
      </c>
      <c r="F294" s="188">
        <v>1</v>
      </c>
      <c r="G294" s="190">
        <v>6135</v>
      </c>
      <c r="H294" s="189">
        <v>0.39218819919452791</v>
      </c>
      <c r="M294" s="189">
        <v>0.55200000000000005</v>
      </c>
      <c r="N294" s="189">
        <v>0.57699999999999996</v>
      </c>
      <c r="O294" s="189">
        <v>0.20799999999999999</v>
      </c>
      <c r="P294" s="189">
        <v>0.22900000000000001</v>
      </c>
      <c r="Q294" s="189">
        <v>9.8000000000000004E-2</v>
      </c>
      <c r="R294" s="189">
        <v>0.113</v>
      </c>
      <c r="S294" s="189">
        <v>0.104</v>
      </c>
      <c r="T294" s="189">
        <v>0.12</v>
      </c>
      <c r="W294" s="189"/>
      <c r="X294" s="189"/>
      <c r="Y294" s="189"/>
      <c r="Z294" s="189"/>
      <c r="AA294" s="189"/>
      <c r="AB294" s="189"/>
      <c r="AC294" s="42"/>
    </row>
    <row r="295" spans="1:29" x14ac:dyDescent="0.25">
      <c r="A295" s="94" t="s">
        <v>2139</v>
      </c>
      <c r="B295" s="189">
        <v>0.70680801722709952</v>
      </c>
      <c r="C295" s="189">
        <v>0.18419744906410468</v>
      </c>
      <c r="D295" s="189">
        <v>1.6233228424714263E-2</v>
      </c>
      <c r="E295" s="189">
        <v>9.2761305284081497E-2</v>
      </c>
      <c r="F295" s="188">
        <v>1</v>
      </c>
      <c r="G295" s="190">
        <v>6037</v>
      </c>
      <c r="H295" s="189">
        <v>0.35368211377350756</v>
      </c>
      <c r="M295" s="189">
        <v>0.69499999999999995</v>
      </c>
      <c r="N295" s="189">
        <v>0.71799999999999997</v>
      </c>
      <c r="O295" s="189">
        <v>0.17499999999999999</v>
      </c>
      <c r="P295" s="189">
        <v>0.19400000000000001</v>
      </c>
      <c r="Q295" s="189">
        <v>1.2999999999999999E-2</v>
      </c>
      <c r="R295" s="189">
        <v>0.02</v>
      </c>
      <c r="S295" s="189">
        <v>8.5999999999999993E-2</v>
      </c>
      <c r="T295" s="189">
        <v>0.1</v>
      </c>
      <c r="W295" s="189"/>
      <c r="X295" s="189"/>
      <c r="Y295" s="189"/>
      <c r="Z295" s="189"/>
      <c r="AA295" s="189"/>
      <c r="AB295" s="189"/>
      <c r="AC295" s="42"/>
    </row>
    <row r="296" spans="1:29" x14ac:dyDescent="0.25">
      <c r="A296" s="94" t="s">
        <v>2182</v>
      </c>
      <c r="B296" s="189">
        <v>0.5972972972972973</v>
      </c>
      <c r="C296" s="189">
        <v>0.29189189189189191</v>
      </c>
      <c r="D296" s="189">
        <v>2.1351351351351352E-2</v>
      </c>
      <c r="E296" s="189">
        <v>8.9459459459459462E-2</v>
      </c>
      <c r="F296" s="188">
        <v>1</v>
      </c>
      <c r="G296" s="190">
        <v>3700</v>
      </c>
      <c r="H296" s="189">
        <v>0.33532717056371214</v>
      </c>
      <c r="M296" s="189">
        <v>0.58099999999999996</v>
      </c>
      <c r="N296" s="189">
        <v>0.61299999999999999</v>
      </c>
      <c r="O296" s="189">
        <v>0.27700000000000002</v>
      </c>
      <c r="P296" s="189">
        <v>0.307</v>
      </c>
      <c r="Q296" s="189">
        <v>1.7000000000000001E-2</v>
      </c>
      <c r="R296" s="189">
        <v>2.7E-2</v>
      </c>
      <c r="S296" s="189">
        <v>8.1000000000000003E-2</v>
      </c>
      <c r="T296" s="189">
        <v>9.9000000000000005E-2</v>
      </c>
      <c r="W296" s="189"/>
      <c r="X296" s="189"/>
      <c r="Y296" s="189"/>
      <c r="Z296" s="189"/>
      <c r="AA296" s="189"/>
      <c r="AB296" s="189"/>
      <c r="AC296" s="42"/>
    </row>
    <row r="297" spans="1:29" x14ac:dyDescent="0.25">
      <c r="A297" s="94" t="s">
        <v>2225</v>
      </c>
      <c r="B297" s="189">
        <v>0.56251089799476894</v>
      </c>
      <c r="C297" s="189">
        <v>0.32781168265039234</v>
      </c>
      <c r="D297" s="189">
        <v>3.0340017436791631E-2</v>
      </c>
      <c r="E297" s="189">
        <v>7.9337401918047085E-2</v>
      </c>
      <c r="F297" s="188">
        <v>1</v>
      </c>
      <c r="G297" s="190">
        <v>5735</v>
      </c>
      <c r="H297" s="189">
        <v>0.35976413023022397</v>
      </c>
      <c r="M297" s="189">
        <v>0.55000000000000004</v>
      </c>
      <c r="N297" s="189">
        <v>0.57499999999999996</v>
      </c>
      <c r="O297" s="189">
        <v>0.316</v>
      </c>
      <c r="P297" s="189">
        <v>0.34</v>
      </c>
      <c r="Q297" s="189">
        <v>2.5999999999999999E-2</v>
      </c>
      <c r="R297" s="189">
        <v>3.5000000000000003E-2</v>
      </c>
      <c r="S297" s="189">
        <v>7.2999999999999995E-2</v>
      </c>
      <c r="T297" s="189">
        <v>8.6999999999999994E-2</v>
      </c>
      <c r="W297" s="189"/>
      <c r="X297" s="189"/>
      <c r="Y297" s="189"/>
      <c r="Z297" s="189"/>
      <c r="AA297" s="189"/>
      <c r="AB297" s="189"/>
      <c r="AC297" s="42"/>
    </row>
    <row r="298" spans="1:29" x14ac:dyDescent="0.25">
      <c r="A298" s="94" t="s">
        <v>2268</v>
      </c>
      <c r="B298" s="189">
        <v>0.72751493621831098</v>
      </c>
      <c r="C298" s="189">
        <v>0.19949943484579363</v>
      </c>
      <c r="D298" s="189">
        <v>1.7035362506055224E-2</v>
      </c>
      <c r="E298" s="189">
        <v>5.5950266429840141E-2</v>
      </c>
      <c r="F298" s="188">
        <v>1</v>
      </c>
      <c r="G298" s="190">
        <v>12386</v>
      </c>
      <c r="H298" s="189">
        <v>0.3417298937784522</v>
      </c>
      <c r="M298" s="189">
        <v>0.72</v>
      </c>
      <c r="N298" s="189">
        <v>0.73499999999999999</v>
      </c>
      <c r="O298" s="189">
        <v>0.193</v>
      </c>
      <c r="P298" s="189">
        <v>0.20699999999999999</v>
      </c>
      <c r="Q298" s="189">
        <v>1.4999999999999999E-2</v>
      </c>
      <c r="R298" s="189">
        <v>1.9E-2</v>
      </c>
      <c r="S298" s="189">
        <v>5.1999999999999998E-2</v>
      </c>
      <c r="T298" s="189">
        <v>0.06</v>
      </c>
      <c r="W298" s="189"/>
      <c r="X298" s="189"/>
      <c r="Y298" s="189"/>
      <c r="Z298" s="189"/>
      <c r="AA298" s="189"/>
      <c r="AB298" s="189"/>
      <c r="AC298" s="42"/>
    </row>
    <row r="299" spans="1:29" x14ac:dyDescent="0.25">
      <c r="A299" s="94" t="s">
        <v>2311</v>
      </c>
      <c r="B299" s="189">
        <v>0.68858228917358866</v>
      </c>
      <c r="C299" s="189">
        <v>0.20526538082500351</v>
      </c>
      <c r="D299" s="189">
        <v>1.9709981697874138E-2</v>
      </c>
      <c r="E299" s="189">
        <v>8.6442348303533714E-2</v>
      </c>
      <c r="F299" s="188">
        <v>1</v>
      </c>
      <c r="G299" s="190">
        <v>7103</v>
      </c>
      <c r="H299" s="189">
        <v>0.37476916583126679</v>
      </c>
      <c r="M299" s="189">
        <v>0.67800000000000005</v>
      </c>
      <c r="N299" s="189">
        <v>0.69899999999999995</v>
      </c>
      <c r="O299" s="189">
        <v>0.19600000000000001</v>
      </c>
      <c r="P299" s="189">
        <v>0.215</v>
      </c>
      <c r="Q299" s="189">
        <v>1.7000000000000001E-2</v>
      </c>
      <c r="R299" s="189">
        <v>2.3E-2</v>
      </c>
      <c r="S299" s="189">
        <v>0.08</v>
      </c>
      <c r="T299" s="189">
        <v>9.2999999999999999E-2</v>
      </c>
      <c r="W299" s="189"/>
      <c r="X299" s="189"/>
      <c r="Y299" s="189"/>
      <c r="Z299" s="189"/>
      <c r="AA299" s="189"/>
      <c r="AB299" s="189"/>
      <c r="AC299" s="42"/>
    </row>
    <row r="300" spans="1:29" x14ac:dyDescent="0.25">
      <c r="A300" s="94" t="s">
        <v>1545</v>
      </c>
      <c r="B300" s="189">
        <v>0.58940397350993379</v>
      </c>
      <c r="C300" s="189">
        <v>0.15894039735099338</v>
      </c>
      <c r="D300" s="189">
        <v>7.9470198675496692E-2</v>
      </c>
      <c r="E300" s="189">
        <v>0.17218543046357615</v>
      </c>
      <c r="F300" s="188">
        <v>1</v>
      </c>
      <c r="G300" s="190">
        <v>151</v>
      </c>
      <c r="H300" s="189">
        <v>2.6106500691562933E-2</v>
      </c>
      <c r="M300" s="189">
        <v>0.51</v>
      </c>
      <c r="N300" s="189">
        <v>0.66500000000000004</v>
      </c>
      <c r="O300" s="189">
        <v>0.109</v>
      </c>
      <c r="P300" s="189">
        <v>0.22600000000000001</v>
      </c>
      <c r="Q300" s="189">
        <v>4.5999999999999999E-2</v>
      </c>
      <c r="R300" s="189">
        <v>0.13400000000000001</v>
      </c>
      <c r="S300" s="189">
        <v>0.12</v>
      </c>
      <c r="T300" s="189">
        <v>0.24</v>
      </c>
      <c r="W300" s="189"/>
      <c r="X300" s="189"/>
      <c r="Y300" s="189"/>
      <c r="Z300" s="189"/>
      <c r="AA300" s="189"/>
      <c r="AB300" s="189"/>
      <c r="AC300" s="42"/>
    </row>
    <row r="301" spans="1:29" x14ac:dyDescent="0.25">
      <c r="A301" s="94" t="s">
        <v>1588</v>
      </c>
      <c r="B301" s="189">
        <v>0.4911242603550296</v>
      </c>
      <c r="C301" s="189">
        <v>0.15976331360946747</v>
      </c>
      <c r="D301" s="189">
        <v>9.4674556213017749E-2</v>
      </c>
      <c r="E301" s="189">
        <v>0.25443786982248523</v>
      </c>
      <c r="F301" s="188">
        <v>1</v>
      </c>
      <c r="G301" s="190">
        <v>169</v>
      </c>
      <c r="H301" s="189">
        <v>2.1284634760705291E-2</v>
      </c>
      <c r="M301" s="189">
        <v>0.41699999999999998</v>
      </c>
      <c r="N301" s="189">
        <v>0.56599999999999995</v>
      </c>
      <c r="O301" s="189">
        <v>0.112</v>
      </c>
      <c r="P301" s="189">
        <v>0.222</v>
      </c>
      <c r="Q301" s="189">
        <v>5.8999999999999997E-2</v>
      </c>
      <c r="R301" s="189">
        <v>0.14799999999999999</v>
      </c>
      <c r="S301" s="189">
        <v>0.19500000000000001</v>
      </c>
      <c r="T301" s="189">
        <v>0.32500000000000001</v>
      </c>
      <c r="W301" s="189"/>
      <c r="X301" s="189"/>
      <c r="Y301" s="189"/>
      <c r="Z301" s="189"/>
      <c r="AA301" s="189"/>
      <c r="AB301" s="189"/>
      <c r="AC301" s="42"/>
    </row>
    <row r="302" spans="1:29" x14ac:dyDescent="0.25">
      <c r="A302" s="94" t="s">
        <v>1631</v>
      </c>
      <c r="B302" s="189">
        <v>0.53301886792452835</v>
      </c>
      <c r="C302" s="189">
        <v>0.13207547169811321</v>
      </c>
      <c r="D302" s="189">
        <v>2.358490566037736E-2</v>
      </c>
      <c r="E302" s="189">
        <v>0.31132075471698112</v>
      </c>
      <c r="F302" s="188">
        <v>1</v>
      </c>
      <c r="G302" s="190">
        <v>212</v>
      </c>
      <c r="H302" s="189">
        <v>1.5614642409958017E-2</v>
      </c>
      <c r="M302" s="189">
        <v>0.46600000000000003</v>
      </c>
      <c r="N302" s="189">
        <v>0.59899999999999998</v>
      </c>
      <c r="O302" s="189">
        <v>9.2999999999999999E-2</v>
      </c>
      <c r="P302" s="189">
        <v>0.184</v>
      </c>
      <c r="Q302" s="189">
        <v>0.01</v>
      </c>
      <c r="R302" s="189">
        <v>5.3999999999999999E-2</v>
      </c>
      <c r="S302" s="189">
        <v>0.253</v>
      </c>
      <c r="T302" s="189">
        <v>0.377</v>
      </c>
      <c r="W302" s="189"/>
      <c r="X302" s="189"/>
      <c r="Y302" s="189"/>
      <c r="Z302" s="189"/>
      <c r="AA302" s="189"/>
      <c r="AB302" s="189"/>
      <c r="AC302" s="42"/>
    </row>
    <row r="303" spans="1:29" x14ac:dyDescent="0.25">
      <c r="A303" s="94" t="s">
        <v>1800</v>
      </c>
      <c r="B303" s="189">
        <v>0.60526315789473684</v>
      </c>
      <c r="C303" s="189">
        <v>9.6491228070175433E-2</v>
      </c>
      <c r="D303" s="189">
        <v>3.5087719298245612E-2</v>
      </c>
      <c r="E303" s="189">
        <v>0.26315789473684209</v>
      </c>
      <c r="F303" s="188">
        <v>1</v>
      </c>
      <c r="G303" s="190">
        <v>114</v>
      </c>
      <c r="H303" s="189">
        <v>2.4364180380423168E-2</v>
      </c>
      <c r="M303" s="189">
        <v>0.51400000000000001</v>
      </c>
      <c r="N303" s="189">
        <v>0.69</v>
      </c>
      <c r="O303" s="189">
        <v>5.5E-2</v>
      </c>
      <c r="P303" s="189">
        <v>0.16500000000000001</v>
      </c>
      <c r="Q303" s="189">
        <v>1.4E-2</v>
      </c>
      <c r="R303" s="189">
        <v>8.6999999999999994E-2</v>
      </c>
      <c r="S303" s="189">
        <v>0.191</v>
      </c>
      <c r="T303" s="189">
        <v>0.35099999999999998</v>
      </c>
      <c r="W303" s="189"/>
      <c r="X303" s="189"/>
      <c r="Y303" s="189"/>
      <c r="Z303" s="189"/>
      <c r="AA303" s="189"/>
      <c r="AB303" s="189"/>
      <c r="AC303" s="42"/>
    </row>
    <row r="304" spans="1:29" x14ac:dyDescent="0.25">
      <c r="A304" s="94" t="s">
        <v>1843</v>
      </c>
      <c r="B304" s="189">
        <v>0.67289719626168221</v>
      </c>
      <c r="C304" s="189">
        <v>9.3457943925233638E-3</v>
      </c>
      <c r="D304" s="189">
        <v>3.7383177570093455E-2</v>
      </c>
      <c r="E304" s="189">
        <v>0.28037383177570091</v>
      </c>
      <c r="F304" s="188">
        <v>1</v>
      </c>
      <c r="G304" s="190">
        <v>107</v>
      </c>
      <c r="H304" s="189">
        <v>3.4955896765762821E-2</v>
      </c>
      <c r="M304" s="189">
        <v>0.57899999999999996</v>
      </c>
      <c r="N304" s="189">
        <v>0.754</v>
      </c>
      <c r="O304" s="189">
        <v>2E-3</v>
      </c>
      <c r="P304" s="189">
        <v>5.0999999999999997E-2</v>
      </c>
      <c r="Q304" s="189">
        <v>1.4999999999999999E-2</v>
      </c>
      <c r="R304" s="189">
        <v>9.1999999999999998E-2</v>
      </c>
      <c r="S304" s="189">
        <v>0.20399999999999999</v>
      </c>
      <c r="T304" s="189">
        <v>0.372</v>
      </c>
      <c r="W304" s="189"/>
      <c r="X304" s="189"/>
      <c r="Y304" s="189"/>
      <c r="Z304" s="189"/>
      <c r="AA304" s="189"/>
      <c r="AB304" s="189"/>
      <c r="AC304" s="42"/>
    </row>
    <row r="305" spans="1:29" x14ac:dyDescent="0.25">
      <c r="A305" s="94" t="s">
        <v>1886</v>
      </c>
      <c r="B305" s="189">
        <v>0.7415730337078652</v>
      </c>
      <c r="C305" s="189">
        <v>2.8089887640449437E-2</v>
      </c>
      <c r="D305" s="189">
        <v>7.3033707865168537E-2</v>
      </c>
      <c r="E305" s="189">
        <v>0.15730337078651685</v>
      </c>
      <c r="F305" s="188">
        <v>1</v>
      </c>
      <c r="G305" s="190">
        <v>178</v>
      </c>
      <c r="H305" s="189">
        <v>3.9679001337494427E-2</v>
      </c>
      <c r="M305" s="189">
        <v>0.67300000000000004</v>
      </c>
      <c r="N305" s="189">
        <v>0.8</v>
      </c>
      <c r="O305" s="189">
        <v>1.2E-2</v>
      </c>
      <c r="P305" s="189">
        <v>6.4000000000000001E-2</v>
      </c>
      <c r="Q305" s="189">
        <v>4.2999999999999997E-2</v>
      </c>
      <c r="R305" s="189">
        <v>0.121</v>
      </c>
      <c r="S305" s="189">
        <v>0.111</v>
      </c>
      <c r="T305" s="189">
        <v>0.218</v>
      </c>
      <c r="W305" s="189"/>
      <c r="X305" s="189"/>
      <c r="Y305" s="189"/>
      <c r="Z305" s="189"/>
      <c r="AA305" s="189"/>
      <c r="AB305" s="189"/>
      <c r="AC305" s="42"/>
    </row>
    <row r="306" spans="1:29" x14ac:dyDescent="0.25">
      <c r="A306" s="94" t="s">
        <v>1929</v>
      </c>
      <c r="B306" s="189">
        <v>0.45522388059701491</v>
      </c>
      <c r="C306" s="189">
        <v>0.16417910447761194</v>
      </c>
      <c r="D306" s="189">
        <v>2.9850746268656716E-2</v>
      </c>
      <c r="E306" s="189">
        <v>0.35074626865671643</v>
      </c>
      <c r="F306" s="188">
        <v>1</v>
      </c>
      <c r="G306" s="190">
        <v>134</v>
      </c>
      <c r="H306" s="189">
        <v>2.0574236143098418E-2</v>
      </c>
      <c r="M306" s="189">
        <v>0.373</v>
      </c>
      <c r="N306" s="189">
        <v>0.54</v>
      </c>
      <c r="O306" s="189">
        <v>0.111</v>
      </c>
      <c r="P306" s="189">
        <v>0.23599999999999999</v>
      </c>
      <c r="Q306" s="189">
        <v>1.2E-2</v>
      </c>
      <c r="R306" s="189">
        <v>7.3999999999999996E-2</v>
      </c>
      <c r="S306" s="189">
        <v>0.27500000000000002</v>
      </c>
      <c r="T306" s="189">
        <v>0.435</v>
      </c>
      <c r="W306" s="189"/>
      <c r="X306" s="189"/>
      <c r="Y306" s="189"/>
      <c r="Z306" s="189"/>
      <c r="AA306" s="189"/>
      <c r="AB306" s="189"/>
      <c r="AC306" s="42"/>
    </row>
    <row r="307" spans="1:29" x14ac:dyDescent="0.25">
      <c r="A307" s="94" t="s">
        <v>1972</v>
      </c>
      <c r="B307" s="189">
        <v>0.35</v>
      </c>
      <c r="C307" s="189">
        <v>0.4</v>
      </c>
      <c r="D307" s="189">
        <v>4.1666666666666664E-2</v>
      </c>
      <c r="E307" s="189">
        <v>0.20833333333333334</v>
      </c>
      <c r="F307" s="188">
        <v>1</v>
      </c>
      <c r="G307" s="190">
        <v>120</v>
      </c>
      <c r="H307" s="189">
        <v>1.9550342130987292E-2</v>
      </c>
      <c r="M307" s="189">
        <v>0.27100000000000002</v>
      </c>
      <c r="N307" s="189">
        <v>0.439</v>
      </c>
      <c r="O307" s="189">
        <v>0.317</v>
      </c>
      <c r="P307" s="189">
        <v>0.48899999999999999</v>
      </c>
      <c r="Q307" s="189">
        <v>1.7999999999999999E-2</v>
      </c>
      <c r="R307" s="189">
        <v>9.4E-2</v>
      </c>
      <c r="S307" s="189">
        <v>0.14499999999999999</v>
      </c>
      <c r="T307" s="189">
        <v>0.28899999999999998</v>
      </c>
      <c r="W307" s="189"/>
      <c r="X307" s="189"/>
      <c r="Y307" s="189"/>
      <c r="Z307" s="189"/>
      <c r="AA307" s="189"/>
      <c r="AB307" s="189"/>
      <c r="AC307" s="42"/>
    </row>
    <row r="308" spans="1:29" x14ac:dyDescent="0.25">
      <c r="A308" s="94" t="s">
        <v>2015</v>
      </c>
      <c r="B308" s="189">
        <v>0.5357142857142857</v>
      </c>
      <c r="C308" s="189">
        <v>0.22023809523809523</v>
      </c>
      <c r="D308" s="189">
        <v>1.7857142857142856E-2</v>
      </c>
      <c r="E308" s="189">
        <v>0.22619047619047619</v>
      </c>
      <c r="F308" s="188">
        <v>1</v>
      </c>
      <c r="G308" s="190">
        <v>168</v>
      </c>
      <c r="H308" s="189">
        <v>2.4003429061294469E-2</v>
      </c>
      <c r="M308" s="189">
        <v>0.46</v>
      </c>
      <c r="N308" s="189">
        <v>0.60899999999999999</v>
      </c>
      <c r="O308" s="189">
        <v>0.16400000000000001</v>
      </c>
      <c r="P308" s="189">
        <v>0.28899999999999998</v>
      </c>
      <c r="Q308" s="189">
        <v>6.0000000000000001E-3</v>
      </c>
      <c r="R308" s="189">
        <v>5.0999999999999997E-2</v>
      </c>
      <c r="S308" s="189">
        <v>0.16900000000000001</v>
      </c>
      <c r="T308" s="189">
        <v>0.29499999999999998</v>
      </c>
      <c r="W308" s="189"/>
      <c r="X308" s="189"/>
      <c r="Y308" s="189"/>
      <c r="Z308" s="189"/>
      <c r="AA308" s="189"/>
      <c r="AB308" s="189"/>
      <c r="AC308" s="42"/>
    </row>
    <row r="309" spans="1:29" x14ac:dyDescent="0.25">
      <c r="A309" s="94" t="s">
        <v>2141</v>
      </c>
      <c r="B309" s="189">
        <v>0.68656716417910446</v>
      </c>
      <c r="C309" s="189">
        <v>0.11442786069651742</v>
      </c>
      <c r="D309" s="189">
        <v>1.9900497512437811E-2</v>
      </c>
      <c r="E309" s="189">
        <v>0.17910447761194029</v>
      </c>
      <c r="F309" s="188">
        <v>1</v>
      </c>
      <c r="G309" s="190">
        <v>201</v>
      </c>
      <c r="H309" s="189">
        <v>2.451518477863154E-2</v>
      </c>
      <c r="M309" s="189">
        <v>0.61899999999999999</v>
      </c>
      <c r="N309" s="189">
        <v>0.747</v>
      </c>
      <c r="O309" s="189">
        <v>7.6999999999999999E-2</v>
      </c>
      <c r="P309" s="189">
        <v>0.16600000000000001</v>
      </c>
      <c r="Q309" s="189">
        <v>8.0000000000000002E-3</v>
      </c>
      <c r="R309" s="189">
        <v>0.05</v>
      </c>
      <c r="S309" s="189">
        <v>0.13200000000000001</v>
      </c>
      <c r="T309" s="189">
        <v>0.23799999999999999</v>
      </c>
      <c r="W309" s="189"/>
      <c r="X309" s="189"/>
      <c r="Y309" s="189"/>
      <c r="Z309" s="189"/>
      <c r="AA309" s="189"/>
      <c r="AB309" s="189"/>
      <c r="AC309" s="42"/>
    </row>
    <row r="310" spans="1:29" x14ac:dyDescent="0.25">
      <c r="A310" s="94" t="s">
        <v>2227</v>
      </c>
      <c r="B310" s="189">
        <v>0.47928994082840237</v>
      </c>
      <c r="C310" s="189">
        <v>0.24260355029585798</v>
      </c>
      <c r="D310" s="189">
        <v>6.5088757396449703E-2</v>
      </c>
      <c r="E310" s="189">
        <v>0.21301775147928995</v>
      </c>
      <c r="F310" s="188">
        <v>1</v>
      </c>
      <c r="G310" s="190">
        <v>169</v>
      </c>
      <c r="H310" s="189">
        <v>2.1378874130297279E-2</v>
      </c>
      <c r="M310" s="189">
        <v>0.40500000000000003</v>
      </c>
      <c r="N310" s="189">
        <v>0.55400000000000005</v>
      </c>
      <c r="O310" s="189">
        <v>0.184</v>
      </c>
      <c r="P310" s="189">
        <v>0.312</v>
      </c>
      <c r="Q310" s="189">
        <v>3.6999999999999998E-2</v>
      </c>
      <c r="R310" s="189">
        <v>0.113</v>
      </c>
      <c r="S310" s="189">
        <v>0.158</v>
      </c>
      <c r="T310" s="189">
        <v>0.28100000000000003</v>
      </c>
      <c r="W310" s="189"/>
      <c r="X310" s="189"/>
      <c r="Y310" s="189"/>
      <c r="Z310" s="189"/>
      <c r="AA310" s="189"/>
      <c r="AB310" s="189"/>
      <c r="AC310" s="42"/>
    </row>
    <row r="311" spans="1:29" x14ac:dyDescent="0.25">
      <c r="A311" s="94" t="s">
        <v>2270</v>
      </c>
      <c r="B311" s="189">
        <v>0.63461538461538458</v>
      </c>
      <c r="C311" s="189">
        <v>0.17788461538461539</v>
      </c>
      <c r="D311" s="189">
        <v>5.7692307692307696E-2</v>
      </c>
      <c r="E311" s="189">
        <v>0.12980769230769232</v>
      </c>
      <c r="F311" s="188">
        <v>1</v>
      </c>
      <c r="G311" s="190">
        <v>208</v>
      </c>
      <c r="H311" s="189">
        <v>2.0902421867149031E-2</v>
      </c>
      <c r="M311" s="189">
        <v>0.56699999999999995</v>
      </c>
      <c r="N311" s="189">
        <v>0.69699999999999995</v>
      </c>
      <c r="O311" s="189">
        <v>0.13200000000000001</v>
      </c>
      <c r="P311" s="189">
        <v>0.23599999999999999</v>
      </c>
      <c r="Q311" s="189">
        <v>3.3000000000000002E-2</v>
      </c>
      <c r="R311" s="189">
        <v>9.8000000000000004E-2</v>
      </c>
      <c r="S311" s="189">
        <v>9.0999999999999998E-2</v>
      </c>
      <c r="T311" s="189">
        <v>0.182</v>
      </c>
      <c r="W311" s="189"/>
      <c r="X311" s="189"/>
      <c r="Y311" s="189"/>
      <c r="Z311" s="189"/>
      <c r="AA311" s="189"/>
      <c r="AB311" s="189"/>
      <c r="AC311" s="42"/>
    </row>
    <row r="312" spans="1:29" x14ac:dyDescent="0.25">
      <c r="A312" s="94" t="s">
        <v>2313</v>
      </c>
      <c r="B312" s="189">
        <v>0.52777777777777779</v>
      </c>
      <c r="C312" s="189">
        <v>0.12962962962962962</v>
      </c>
      <c r="D312" s="189">
        <v>6.4814814814814811E-2</v>
      </c>
      <c r="E312" s="189">
        <v>0.27777777777777779</v>
      </c>
      <c r="F312" s="188">
        <v>1</v>
      </c>
      <c r="G312" s="190">
        <v>108</v>
      </c>
      <c r="H312" s="189">
        <v>2.5257249766136577E-2</v>
      </c>
      <c r="M312" s="189">
        <v>0.434</v>
      </c>
      <c r="N312" s="189">
        <v>0.61899999999999999</v>
      </c>
      <c r="O312" s="189">
        <v>7.9000000000000001E-2</v>
      </c>
      <c r="P312" s="189">
        <v>0.20599999999999999</v>
      </c>
      <c r="Q312" s="189">
        <v>3.2000000000000001E-2</v>
      </c>
      <c r="R312" s="189">
        <v>0.128</v>
      </c>
      <c r="S312" s="189">
        <v>0.20200000000000001</v>
      </c>
      <c r="T312" s="189">
        <v>0.36899999999999999</v>
      </c>
      <c r="W312" s="189"/>
      <c r="X312" s="189"/>
      <c r="Y312" s="189"/>
      <c r="Z312" s="189"/>
      <c r="AA312" s="189"/>
      <c r="AB312" s="189"/>
      <c r="AC312" s="42"/>
    </row>
    <row r="313" spans="1:29" x14ac:dyDescent="0.25">
      <c r="A313" s="94" t="s">
        <v>1546</v>
      </c>
      <c r="B313" s="189">
        <v>0.48895899053627762</v>
      </c>
      <c r="C313" s="189">
        <v>7.5709779179810727E-2</v>
      </c>
      <c r="D313" s="189">
        <v>3.7854889589905363E-2</v>
      </c>
      <c r="E313" s="189">
        <v>0.39747634069400634</v>
      </c>
      <c r="F313" s="188">
        <v>1</v>
      </c>
      <c r="G313" s="190">
        <v>317</v>
      </c>
      <c r="H313" s="189">
        <v>0.37119437939110073</v>
      </c>
      <c r="M313" s="189">
        <v>0.434</v>
      </c>
      <c r="N313" s="189">
        <v>0.54400000000000004</v>
      </c>
      <c r="O313" s="189">
        <v>5.0999999999999997E-2</v>
      </c>
      <c r="P313" s="189">
        <v>0.11</v>
      </c>
      <c r="Q313" s="189">
        <v>2.1999999999999999E-2</v>
      </c>
      <c r="R313" s="189">
        <v>6.5000000000000002E-2</v>
      </c>
      <c r="S313" s="189">
        <v>0.34499999999999997</v>
      </c>
      <c r="T313" s="189">
        <v>0.45200000000000001</v>
      </c>
      <c r="W313" s="189"/>
      <c r="X313" s="189"/>
      <c r="Y313" s="189"/>
      <c r="Z313" s="189"/>
      <c r="AA313" s="189"/>
      <c r="AB313" s="189"/>
      <c r="AC313" s="42"/>
    </row>
    <row r="314" spans="1:29" x14ac:dyDescent="0.25">
      <c r="A314" s="94" t="s">
        <v>1589</v>
      </c>
      <c r="B314" s="189">
        <v>0.48405797101449277</v>
      </c>
      <c r="C314" s="189">
        <v>0.12898550724637681</v>
      </c>
      <c r="D314" s="189">
        <v>5.7971014492753624E-2</v>
      </c>
      <c r="E314" s="189">
        <v>0.32898550724637682</v>
      </c>
      <c r="F314" s="188">
        <v>1</v>
      </c>
      <c r="G314" s="190">
        <v>690</v>
      </c>
      <c r="H314" s="189">
        <v>0.46246648793565681</v>
      </c>
      <c r="M314" s="189">
        <v>0.44700000000000001</v>
      </c>
      <c r="N314" s="189">
        <v>0.52100000000000002</v>
      </c>
      <c r="O314" s="189">
        <v>0.106</v>
      </c>
      <c r="P314" s="189">
        <v>0.156</v>
      </c>
      <c r="Q314" s="189">
        <v>4.2999999999999997E-2</v>
      </c>
      <c r="R314" s="189">
        <v>7.8E-2</v>
      </c>
      <c r="S314" s="189">
        <v>0.29499999999999998</v>
      </c>
      <c r="T314" s="189">
        <v>0.36499999999999999</v>
      </c>
      <c r="W314" s="189"/>
      <c r="X314" s="189"/>
      <c r="Y314" s="189"/>
      <c r="Z314" s="189"/>
      <c r="AA314" s="189"/>
      <c r="AB314" s="189"/>
      <c r="AC314" s="42"/>
    </row>
    <row r="315" spans="1:29" x14ac:dyDescent="0.25">
      <c r="A315" s="94" t="s">
        <v>1632</v>
      </c>
      <c r="B315" s="189">
        <v>0.68980797636632196</v>
      </c>
      <c r="C315" s="189">
        <v>0.13589364844903989</v>
      </c>
      <c r="D315" s="189">
        <v>1.03397341211226E-2</v>
      </c>
      <c r="E315" s="189">
        <v>0.16395864106351551</v>
      </c>
      <c r="F315" s="188">
        <v>1</v>
      </c>
      <c r="G315" s="190">
        <v>1354</v>
      </c>
      <c r="H315" s="189">
        <v>0.47375787263820851</v>
      </c>
      <c r="M315" s="189">
        <v>0.66500000000000004</v>
      </c>
      <c r="N315" s="189">
        <v>0.71399999999999997</v>
      </c>
      <c r="O315" s="189">
        <v>0.11899999999999999</v>
      </c>
      <c r="P315" s="189">
        <v>0.155</v>
      </c>
      <c r="Q315" s="189">
        <v>6.0000000000000001E-3</v>
      </c>
      <c r="R315" s="189">
        <v>1.7000000000000001E-2</v>
      </c>
      <c r="S315" s="189">
        <v>0.14499999999999999</v>
      </c>
      <c r="T315" s="189">
        <v>0.185</v>
      </c>
      <c r="W315" s="189"/>
      <c r="X315" s="189"/>
      <c r="Y315" s="189"/>
      <c r="Z315" s="189"/>
      <c r="AA315" s="189"/>
      <c r="AB315" s="189"/>
      <c r="AC315" s="42"/>
    </row>
    <row r="316" spans="1:29" x14ac:dyDescent="0.25">
      <c r="A316" s="94" t="s">
        <v>1674</v>
      </c>
      <c r="B316" s="189">
        <v>0.60204081632653061</v>
      </c>
      <c r="C316" s="189">
        <v>0.14285714285714285</v>
      </c>
      <c r="D316" s="189">
        <v>7.1428571428571425E-2</v>
      </c>
      <c r="E316" s="189">
        <v>0.18367346938775511</v>
      </c>
      <c r="F316" s="188">
        <v>1</v>
      </c>
      <c r="G316" s="190">
        <v>196</v>
      </c>
      <c r="H316" s="189">
        <v>0.38811881188118813</v>
      </c>
      <c r="M316" s="189">
        <v>0.53200000000000003</v>
      </c>
      <c r="N316" s="189">
        <v>0.66800000000000004</v>
      </c>
      <c r="O316" s="189">
        <v>0.10100000000000001</v>
      </c>
      <c r="P316" s="189">
        <v>0.19900000000000001</v>
      </c>
      <c r="Q316" s="189">
        <v>4.2999999999999997E-2</v>
      </c>
      <c r="R316" s="189">
        <v>0.11600000000000001</v>
      </c>
      <c r="S316" s="189">
        <v>0.13600000000000001</v>
      </c>
      <c r="T316" s="189">
        <v>0.24399999999999999</v>
      </c>
      <c r="W316" s="189"/>
      <c r="X316" s="189"/>
      <c r="Y316" s="189"/>
      <c r="Z316" s="189"/>
      <c r="AA316" s="189"/>
      <c r="AB316" s="189"/>
      <c r="AC316" s="42"/>
    </row>
    <row r="317" spans="1:29" x14ac:dyDescent="0.25">
      <c r="A317" s="94" t="s">
        <v>1716</v>
      </c>
      <c r="B317" s="189">
        <v>0.7439613526570048</v>
      </c>
      <c r="C317" s="189">
        <v>5.7971014492753624E-2</v>
      </c>
      <c r="D317" s="189">
        <v>6.280193236714976E-2</v>
      </c>
      <c r="E317" s="189">
        <v>0.13526570048309178</v>
      </c>
      <c r="F317" s="188">
        <v>1</v>
      </c>
      <c r="G317" s="190">
        <v>207</v>
      </c>
      <c r="H317" s="189">
        <v>0.37842778793418647</v>
      </c>
      <c r="M317" s="189">
        <v>0.68</v>
      </c>
      <c r="N317" s="189">
        <v>0.79900000000000004</v>
      </c>
      <c r="O317" s="189">
        <v>3.3000000000000002E-2</v>
      </c>
      <c r="P317" s="189">
        <v>9.9000000000000005E-2</v>
      </c>
      <c r="Q317" s="189">
        <v>3.6999999999999998E-2</v>
      </c>
      <c r="R317" s="189">
        <v>0.104</v>
      </c>
      <c r="S317" s="189">
        <v>9.5000000000000001E-2</v>
      </c>
      <c r="T317" s="189">
        <v>0.189</v>
      </c>
      <c r="W317" s="189"/>
      <c r="X317" s="189"/>
      <c r="Y317" s="189"/>
      <c r="Z317" s="189"/>
      <c r="AA317" s="189"/>
      <c r="AB317" s="189"/>
      <c r="AC317" s="42"/>
    </row>
    <row r="318" spans="1:29" x14ac:dyDescent="0.25">
      <c r="A318" s="94" t="s">
        <v>1758</v>
      </c>
      <c r="B318" s="189">
        <v>0.62694300518134716</v>
      </c>
      <c r="C318" s="189">
        <v>0.15025906735751296</v>
      </c>
      <c r="D318" s="189">
        <v>4.145077720207254E-2</v>
      </c>
      <c r="E318" s="189">
        <v>0.18134715025906736</v>
      </c>
      <c r="F318" s="188">
        <v>1</v>
      </c>
      <c r="G318" s="190">
        <v>193</v>
      </c>
      <c r="H318" s="189">
        <v>0.43080357142857145</v>
      </c>
      <c r="M318" s="189">
        <v>0.55700000000000005</v>
      </c>
      <c r="N318" s="189">
        <v>0.69199999999999995</v>
      </c>
      <c r="O318" s="189">
        <v>0.107</v>
      </c>
      <c r="P318" s="189">
        <v>0.20699999999999999</v>
      </c>
      <c r="Q318" s="189">
        <v>2.1000000000000001E-2</v>
      </c>
      <c r="R318" s="189">
        <v>0.08</v>
      </c>
      <c r="S318" s="189">
        <v>0.13300000000000001</v>
      </c>
      <c r="T318" s="189">
        <v>0.24199999999999999</v>
      </c>
      <c r="W318" s="189"/>
      <c r="X318" s="189"/>
      <c r="Y318" s="189"/>
      <c r="Z318" s="189"/>
      <c r="AA318" s="189"/>
      <c r="AB318" s="189"/>
      <c r="AC318" s="42"/>
    </row>
    <row r="319" spans="1:29" x14ac:dyDescent="0.25">
      <c r="A319" s="94" t="s">
        <v>1801</v>
      </c>
      <c r="B319" s="189">
        <v>0.74827586206896557</v>
      </c>
      <c r="C319" s="189">
        <v>6.5517241379310351E-2</v>
      </c>
      <c r="D319" s="189">
        <v>1.0344827586206896E-2</v>
      </c>
      <c r="E319" s="189">
        <v>0.17586206896551723</v>
      </c>
      <c r="F319" s="188">
        <v>1</v>
      </c>
      <c r="G319" s="190">
        <v>290</v>
      </c>
      <c r="H319" s="189">
        <v>0.32805429864253394</v>
      </c>
      <c r="M319" s="189">
        <v>0.69499999999999995</v>
      </c>
      <c r="N319" s="189">
        <v>0.79500000000000004</v>
      </c>
      <c r="O319" s="189">
        <v>4.2000000000000003E-2</v>
      </c>
      <c r="P319" s="189">
        <v>0.1</v>
      </c>
      <c r="Q319" s="189">
        <v>4.0000000000000001E-3</v>
      </c>
      <c r="R319" s="189">
        <v>0.03</v>
      </c>
      <c r="S319" s="189">
        <v>0.13600000000000001</v>
      </c>
      <c r="T319" s="189">
        <v>0.224</v>
      </c>
      <c r="W319" s="189"/>
      <c r="X319" s="189"/>
      <c r="Y319" s="189"/>
      <c r="Z319" s="189"/>
      <c r="AA319" s="189"/>
      <c r="AB319" s="189"/>
      <c r="AC319" s="42"/>
    </row>
    <row r="320" spans="1:29" x14ac:dyDescent="0.25">
      <c r="A320" s="94" t="s">
        <v>1844</v>
      </c>
      <c r="B320" s="189">
        <v>0.75649350649350644</v>
      </c>
      <c r="C320" s="189">
        <v>2.2727272727272728E-2</v>
      </c>
      <c r="D320" s="189">
        <v>2.5974025974025976E-2</v>
      </c>
      <c r="E320" s="189">
        <v>0.19480519480519481</v>
      </c>
      <c r="F320" s="188">
        <v>1</v>
      </c>
      <c r="G320" s="190">
        <v>308</v>
      </c>
      <c r="H320" s="189">
        <v>0.42076502732240439</v>
      </c>
      <c r="M320" s="189">
        <v>0.70599999999999996</v>
      </c>
      <c r="N320" s="189">
        <v>0.80100000000000005</v>
      </c>
      <c r="O320" s="189">
        <v>1.0999999999999999E-2</v>
      </c>
      <c r="P320" s="189">
        <v>4.5999999999999999E-2</v>
      </c>
      <c r="Q320" s="189">
        <v>1.2999999999999999E-2</v>
      </c>
      <c r="R320" s="189">
        <v>0.05</v>
      </c>
      <c r="S320" s="189">
        <v>0.154</v>
      </c>
      <c r="T320" s="189">
        <v>0.24299999999999999</v>
      </c>
      <c r="W320" s="189"/>
      <c r="X320" s="189"/>
      <c r="Y320" s="189"/>
      <c r="Z320" s="189"/>
      <c r="AA320" s="189"/>
      <c r="AB320" s="189"/>
      <c r="AC320" s="42"/>
    </row>
    <row r="321" spans="1:29" x14ac:dyDescent="0.25">
      <c r="A321" s="94" t="s">
        <v>1887</v>
      </c>
      <c r="B321" s="189">
        <v>0.7306590257879656</v>
      </c>
      <c r="C321" s="189">
        <v>2.5787965616045846E-2</v>
      </c>
      <c r="D321" s="189">
        <v>3.151862464183381E-2</v>
      </c>
      <c r="E321" s="189">
        <v>0.21203438395415472</v>
      </c>
      <c r="F321" s="188">
        <v>1</v>
      </c>
      <c r="G321" s="190">
        <v>349</v>
      </c>
      <c r="H321" s="189">
        <v>0.36582809224318658</v>
      </c>
      <c r="M321" s="189">
        <v>0.68200000000000005</v>
      </c>
      <c r="N321" s="189">
        <v>0.77500000000000002</v>
      </c>
      <c r="O321" s="189">
        <v>1.4E-2</v>
      </c>
      <c r="P321" s="189">
        <v>4.8000000000000001E-2</v>
      </c>
      <c r="Q321" s="189">
        <v>1.7999999999999999E-2</v>
      </c>
      <c r="R321" s="189">
        <v>5.6000000000000001E-2</v>
      </c>
      <c r="S321" s="189">
        <v>0.17199999999999999</v>
      </c>
      <c r="T321" s="189">
        <v>0.25800000000000001</v>
      </c>
      <c r="W321" s="189"/>
      <c r="X321" s="189"/>
      <c r="Y321" s="189"/>
      <c r="Z321" s="189"/>
      <c r="AA321" s="189"/>
      <c r="AB321" s="189"/>
      <c r="AC321" s="42"/>
    </row>
    <row r="322" spans="1:29" x14ac:dyDescent="0.25">
      <c r="A322" s="94" t="s">
        <v>1930</v>
      </c>
      <c r="B322" s="189">
        <v>0.58711217183770881</v>
      </c>
      <c r="C322" s="189">
        <v>0.14797136038186157</v>
      </c>
      <c r="D322" s="189">
        <v>4.5346062052505964E-2</v>
      </c>
      <c r="E322" s="189">
        <v>0.21957040572792363</v>
      </c>
      <c r="F322" s="188">
        <v>1</v>
      </c>
      <c r="G322" s="190">
        <v>419</v>
      </c>
      <c r="H322" s="189">
        <v>0.33708769106999198</v>
      </c>
      <c r="M322" s="189">
        <v>0.53900000000000003</v>
      </c>
      <c r="N322" s="189">
        <v>0.63300000000000001</v>
      </c>
      <c r="O322" s="189">
        <v>0.11700000000000001</v>
      </c>
      <c r="P322" s="189">
        <v>0.185</v>
      </c>
      <c r="Q322" s="189">
        <v>2.9000000000000001E-2</v>
      </c>
      <c r="R322" s="189">
        <v>7.0000000000000007E-2</v>
      </c>
      <c r="S322" s="189">
        <v>0.183</v>
      </c>
      <c r="T322" s="189">
        <v>0.26200000000000001</v>
      </c>
      <c r="W322" s="189"/>
      <c r="X322" s="189"/>
      <c r="Y322" s="189"/>
      <c r="Z322" s="189"/>
      <c r="AA322" s="189"/>
      <c r="AB322" s="189"/>
      <c r="AC322" s="42"/>
    </row>
    <row r="323" spans="1:29" x14ac:dyDescent="0.25">
      <c r="A323" s="94" t="s">
        <v>1973</v>
      </c>
      <c r="B323" s="189">
        <v>0.55956678700361007</v>
      </c>
      <c r="C323" s="189">
        <v>0.2851985559566787</v>
      </c>
      <c r="D323" s="189">
        <v>1.8050541516245487E-2</v>
      </c>
      <c r="E323" s="189">
        <v>0.13718411552346571</v>
      </c>
      <c r="F323" s="188">
        <v>1</v>
      </c>
      <c r="G323" s="190">
        <v>554</v>
      </c>
      <c r="H323" s="189">
        <v>0.40675477239353891</v>
      </c>
      <c r="M323" s="189">
        <v>0.51800000000000002</v>
      </c>
      <c r="N323" s="189">
        <v>0.6</v>
      </c>
      <c r="O323" s="189">
        <v>0.249</v>
      </c>
      <c r="P323" s="189">
        <v>0.32400000000000001</v>
      </c>
      <c r="Q323" s="189">
        <v>0.01</v>
      </c>
      <c r="R323" s="189">
        <v>3.3000000000000002E-2</v>
      </c>
      <c r="S323" s="189">
        <v>0.111</v>
      </c>
      <c r="T323" s="189">
        <v>0.16800000000000001</v>
      </c>
      <c r="W323" s="189"/>
      <c r="X323" s="189"/>
      <c r="Y323" s="189"/>
      <c r="Z323" s="189"/>
      <c r="AA323" s="189"/>
      <c r="AB323" s="189"/>
      <c r="AC323" s="42"/>
    </row>
    <row r="324" spans="1:29" x14ac:dyDescent="0.25">
      <c r="A324" s="94" t="s">
        <v>2016</v>
      </c>
      <c r="B324" s="189">
        <v>0.63773584905660374</v>
      </c>
      <c r="C324" s="189">
        <v>0.17735849056603772</v>
      </c>
      <c r="D324" s="189">
        <v>1.1320754716981131E-2</v>
      </c>
      <c r="E324" s="189">
        <v>0.17358490566037735</v>
      </c>
      <c r="F324" s="188">
        <v>1</v>
      </c>
      <c r="G324" s="190">
        <v>530</v>
      </c>
      <c r="H324" s="189">
        <v>0.51406401551891368</v>
      </c>
      <c r="M324" s="189">
        <v>0.59599999999999997</v>
      </c>
      <c r="N324" s="189">
        <v>0.67800000000000005</v>
      </c>
      <c r="O324" s="189">
        <v>0.14699999999999999</v>
      </c>
      <c r="P324" s="189">
        <v>0.21199999999999999</v>
      </c>
      <c r="Q324" s="189">
        <v>5.0000000000000001E-3</v>
      </c>
      <c r="R324" s="189">
        <v>2.4E-2</v>
      </c>
      <c r="S324" s="189">
        <v>0.14399999999999999</v>
      </c>
      <c r="T324" s="189">
        <v>0.20799999999999999</v>
      </c>
      <c r="W324" s="189"/>
      <c r="X324" s="189"/>
      <c r="Y324" s="189"/>
      <c r="Z324" s="189"/>
      <c r="AA324" s="189"/>
      <c r="AB324" s="189"/>
      <c r="AC324" s="42"/>
    </row>
    <row r="325" spans="1:29" x14ac:dyDescent="0.25">
      <c r="A325" s="94" t="s">
        <v>2057</v>
      </c>
      <c r="B325" s="189">
        <v>0.77511961722488043</v>
      </c>
      <c r="C325" s="189">
        <v>1.9138755980861243E-2</v>
      </c>
      <c r="D325" s="189">
        <v>5.7416267942583733E-2</v>
      </c>
      <c r="E325" s="189">
        <v>0.14832535885167464</v>
      </c>
      <c r="F325" s="188">
        <v>1</v>
      </c>
      <c r="G325" s="190">
        <v>209</v>
      </c>
      <c r="H325" s="189">
        <v>0.4213709677419355</v>
      </c>
      <c r="M325" s="189">
        <v>0.71399999999999997</v>
      </c>
      <c r="N325" s="189">
        <v>0.82599999999999996</v>
      </c>
      <c r="O325" s="189">
        <v>7.0000000000000001E-3</v>
      </c>
      <c r="P325" s="189">
        <v>4.8000000000000001E-2</v>
      </c>
      <c r="Q325" s="189">
        <v>3.3000000000000002E-2</v>
      </c>
      <c r="R325" s="189">
        <v>9.8000000000000004E-2</v>
      </c>
      <c r="S325" s="189">
        <v>0.107</v>
      </c>
      <c r="T325" s="189">
        <v>0.20300000000000001</v>
      </c>
      <c r="W325" s="189"/>
      <c r="X325" s="189"/>
      <c r="Y325" s="189"/>
      <c r="Z325" s="189"/>
      <c r="AA325" s="189"/>
      <c r="AB325" s="189"/>
      <c r="AC325" s="42"/>
    </row>
    <row r="326" spans="1:29" x14ac:dyDescent="0.25">
      <c r="A326" s="94" t="s">
        <v>2099</v>
      </c>
      <c r="B326" s="189">
        <v>0.55555555555555558</v>
      </c>
      <c r="C326" s="189">
        <v>0.1421188630490956</v>
      </c>
      <c r="D326" s="189">
        <v>6.9767441860465115E-2</v>
      </c>
      <c r="E326" s="189">
        <v>0.23255813953488372</v>
      </c>
      <c r="F326" s="188">
        <v>1</v>
      </c>
      <c r="G326" s="190">
        <v>387</v>
      </c>
      <c r="H326" s="189">
        <v>0.48863636363636365</v>
      </c>
      <c r="M326" s="189">
        <v>0.50600000000000001</v>
      </c>
      <c r="N326" s="189">
        <v>0.60399999999999998</v>
      </c>
      <c r="O326" s="189">
        <v>0.111</v>
      </c>
      <c r="P326" s="189">
        <v>0.18</v>
      </c>
      <c r="Q326" s="189">
        <v>4.8000000000000001E-2</v>
      </c>
      <c r="R326" s="189">
        <v>0.1</v>
      </c>
      <c r="S326" s="189">
        <v>0.193</v>
      </c>
      <c r="T326" s="189">
        <v>0.27700000000000002</v>
      </c>
      <c r="W326" s="189"/>
      <c r="X326" s="189"/>
      <c r="Y326" s="189"/>
      <c r="Z326" s="189"/>
      <c r="AA326" s="189"/>
      <c r="AB326" s="189"/>
      <c r="AC326" s="42"/>
    </row>
    <row r="327" spans="1:29" x14ac:dyDescent="0.25">
      <c r="A327" s="94" t="s">
        <v>2142</v>
      </c>
      <c r="B327" s="189">
        <v>0.57435897435897432</v>
      </c>
      <c r="C327" s="189">
        <v>0.11794871794871795</v>
      </c>
      <c r="D327" s="189">
        <v>2.3076923076923078E-2</v>
      </c>
      <c r="E327" s="189">
        <v>0.2846153846153846</v>
      </c>
      <c r="F327" s="188">
        <v>1</v>
      </c>
      <c r="G327" s="190">
        <v>390</v>
      </c>
      <c r="H327" s="189">
        <v>0.4</v>
      </c>
      <c r="M327" s="189">
        <v>0.52500000000000002</v>
      </c>
      <c r="N327" s="189">
        <v>0.622</v>
      </c>
      <c r="O327" s="189">
        <v>0.09</v>
      </c>
      <c r="P327" s="189">
        <v>0.154</v>
      </c>
      <c r="Q327" s="189">
        <v>1.2E-2</v>
      </c>
      <c r="R327" s="189">
        <v>4.2999999999999997E-2</v>
      </c>
      <c r="S327" s="189">
        <v>0.24199999999999999</v>
      </c>
      <c r="T327" s="189">
        <v>0.33100000000000002</v>
      </c>
      <c r="W327" s="189"/>
      <c r="X327" s="189"/>
      <c r="Y327" s="189"/>
      <c r="Z327" s="189"/>
      <c r="AA327" s="189"/>
      <c r="AB327" s="189"/>
      <c r="AC327" s="42"/>
    </row>
    <row r="328" spans="1:29" x14ac:dyDescent="0.25">
      <c r="A328" s="94" t="s">
        <v>2185</v>
      </c>
      <c r="B328" s="189">
        <v>0.60895522388059697</v>
      </c>
      <c r="C328" s="189">
        <v>0.18208955223880596</v>
      </c>
      <c r="D328" s="189">
        <v>3.5820895522388062E-2</v>
      </c>
      <c r="E328" s="189">
        <v>0.17313432835820897</v>
      </c>
      <c r="F328" s="188">
        <v>1</v>
      </c>
      <c r="G328" s="190">
        <v>335</v>
      </c>
      <c r="H328" s="189">
        <v>0.40312876052948254</v>
      </c>
      <c r="M328" s="189">
        <v>0.55600000000000005</v>
      </c>
      <c r="N328" s="189">
        <v>0.66</v>
      </c>
      <c r="O328" s="189">
        <v>0.14399999999999999</v>
      </c>
      <c r="P328" s="189">
        <v>0.22700000000000001</v>
      </c>
      <c r="Q328" s="189">
        <v>2.1000000000000001E-2</v>
      </c>
      <c r="R328" s="189">
        <v>6.2E-2</v>
      </c>
      <c r="S328" s="189">
        <v>0.13600000000000001</v>
      </c>
      <c r="T328" s="189">
        <v>0.217</v>
      </c>
      <c r="W328" s="189"/>
      <c r="X328" s="189"/>
      <c r="Y328" s="189"/>
      <c r="Z328" s="189"/>
      <c r="AA328" s="189"/>
      <c r="AB328" s="189"/>
      <c r="AC328" s="42"/>
    </row>
    <row r="329" spans="1:29" x14ac:dyDescent="0.25">
      <c r="A329" s="94" t="s">
        <v>2228</v>
      </c>
      <c r="B329" s="189">
        <v>0.59252336448598131</v>
      </c>
      <c r="C329" s="189">
        <v>0.18878504672897195</v>
      </c>
      <c r="D329" s="189">
        <v>2.9906542056074768E-2</v>
      </c>
      <c r="E329" s="189">
        <v>0.18878504672897195</v>
      </c>
      <c r="F329" s="188">
        <v>1</v>
      </c>
      <c r="G329" s="190">
        <v>535</v>
      </c>
      <c r="H329" s="189">
        <v>0.39688427299703266</v>
      </c>
      <c r="M329" s="189">
        <v>0.55000000000000004</v>
      </c>
      <c r="N329" s="189">
        <v>0.63300000000000001</v>
      </c>
      <c r="O329" s="189">
        <v>0.158</v>
      </c>
      <c r="P329" s="189">
        <v>0.224</v>
      </c>
      <c r="Q329" s="189">
        <v>1.7999999999999999E-2</v>
      </c>
      <c r="R329" s="189">
        <v>4.8000000000000001E-2</v>
      </c>
      <c r="S329" s="189">
        <v>0.158</v>
      </c>
      <c r="T329" s="189">
        <v>0.224</v>
      </c>
      <c r="W329" s="189"/>
      <c r="X329" s="189"/>
      <c r="Y329" s="189"/>
      <c r="Z329" s="189"/>
      <c r="AA329" s="189"/>
      <c r="AB329" s="189"/>
      <c r="AC329" s="42"/>
    </row>
    <row r="330" spans="1:29" x14ac:dyDescent="0.25">
      <c r="A330" s="94" t="s">
        <v>2271</v>
      </c>
      <c r="B330" s="189">
        <v>0.6767036450079239</v>
      </c>
      <c r="C330" s="189">
        <v>0.12361331220285261</v>
      </c>
      <c r="D330" s="189">
        <v>3.6450079239302692E-2</v>
      </c>
      <c r="E330" s="189">
        <v>0.16323296354992076</v>
      </c>
      <c r="F330" s="188">
        <v>1</v>
      </c>
      <c r="G330" s="190">
        <v>631</v>
      </c>
      <c r="H330" s="189">
        <v>0.36857476635514019</v>
      </c>
      <c r="M330" s="189">
        <v>0.63900000000000001</v>
      </c>
      <c r="N330" s="189">
        <v>0.71199999999999997</v>
      </c>
      <c r="O330" s="189">
        <v>0.1</v>
      </c>
      <c r="P330" s="189">
        <v>0.152</v>
      </c>
      <c r="Q330" s="189">
        <v>2.4E-2</v>
      </c>
      <c r="R330" s="189">
        <v>5.3999999999999999E-2</v>
      </c>
      <c r="S330" s="189">
        <v>0.13600000000000001</v>
      </c>
      <c r="T330" s="189">
        <v>0.19400000000000001</v>
      </c>
      <c r="W330" s="189"/>
      <c r="X330" s="189"/>
      <c r="Y330" s="189"/>
      <c r="Z330" s="189"/>
      <c r="AA330" s="189"/>
      <c r="AB330" s="189"/>
      <c r="AC330" s="42"/>
    </row>
    <row r="331" spans="1:29" x14ac:dyDescent="0.25">
      <c r="A331" s="94" t="s">
        <v>2314</v>
      </c>
      <c r="B331" s="189">
        <v>0.67910447761194026</v>
      </c>
      <c r="C331" s="189">
        <v>9.8880597014925367E-2</v>
      </c>
      <c r="D331" s="189">
        <v>2.4253731343283583E-2</v>
      </c>
      <c r="E331" s="189">
        <v>0.19776119402985073</v>
      </c>
      <c r="F331" s="188">
        <v>1</v>
      </c>
      <c r="G331" s="190">
        <v>536</v>
      </c>
      <c r="H331" s="189">
        <v>0.41230769230769232</v>
      </c>
      <c r="M331" s="189">
        <v>0.63800000000000001</v>
      </c>
      <c r="N331" s="189">
        <v>0.71699999999999997</v>
      </c>
      <c r="O331" s="189">
        <v>7.5999999999999998E-2</v>
      </c>
      <c r="P331" s="189">
        <v>0.127</v>
      </c>
      <c r="Q331" s="189">
        <v>1.4E-2</v>
      </c>
      <c r="R331" s="189">
        <v>4.1000000000000002E-2</v>
      </c>
      <c r="S331" s="189">
        <v>0.16600000000000001</v>
      </c>
      <c r="T331" s="189">
        <v>0.23400000000000001</v>
      </c>
      <c r="W331" s="189"/>
      <c r="X331" s="189"/>
      <c r="Y331" s="189"/>
      <c r="Z331" s="189"/>
      <c r="AA331" s="189"/>
      <c r="AB331" s="189"/>
      <c r="AC331" s="42"/>
    </row>
    <row r="332" spans="1:29" x14ac:dyDescent="0.25">
      <c r="A332" s="94" t="s">
        <v>1547</v>
      </c>
      <c r="B332" s="189">
        <v>0.6</v>
      </c>
      <c r="C332" s="189">
        <v>0.24358974358974358</v>
      </c>
      <c r="D332" s="189">
        <v>3.0769230769230771E-2</v>
      </c>
      <c r="E332" s="189">
        <v>0.12564102564102564</v>
      </c>
      <c r="F332" s="188">
        <v>1</v>
      </c>
      <c r="G332" s="190">
        <v>390</v>
      </c>
      <c r="H332" s="189">
        <v>0.3439153439153439</v>
      </c>
      <c r="M332" s="189">
        <v>0.55100000000000005</v>
      </c>
      <c r="N332" s="189">
        <v>0.64700000000000002</v>
      </c>
      <c r="O332" s="189">
        <v>0.20399999999999999</v>
      </c>
      <c r="P332" s="189">
        <v>0.28899999999999998</v>
      </c>
      <c r="Q332" s="189">
        <v>1.7999999999999999E-2</v>
      </c>
      <c r="R332" s="189">
        <v>5.2999999999999999E-2</v>
      </c>
      <c r="S332" s="189">
        <v>9.6000000000000002E-2</v>
      </c>
      <c r="T332" s="189">
        <v>0.16200000000000001</v>
      </c>
      <c r="W332" s="189"/>
      <c r="X332" s="189"/>
      <c r="Y332" s="189"/>
      <c r="Z332" s="189"/>
      <c r="AA332" s="189"/>
      <c r="AB332" s="189"/>
      <c r="AC332" s="42"/>
    </row>
    <row r="333" spans="1:29" x14ac:dyDescent="0.25">
      <c r="A333" s="94" t="s">
        <v>1590</v>
      </c>
      <c r="B333" s="189">
        <v>0.4277456647398844</v>
      </c>
      <c r="C333" s="189">
        <v>0.20038535645472061</v>
      </c>
      <c r="D333" s="189">
        <v>0.16763005780346821</v>
      </c>
      <c r="E333" s="189">
        <v>0.20423892100192678</v>
      </c>
      <c r="F333" s="188">
        <v>1</v>
      </c>
      <c r="G333" s="190">
        <v>519</v>
      </c>
      <c r="H333" s="189">
        <v>0.33833116036505867</v>
      </c>
      <c r="M333" s="189">
        <v>0.38600000000000001</v>
      </c>
      <c r="N333" s="189">
        <v>0.47099999999999997</v>
      </c>
      <c r="O333" s="189">
        <v>0.16800000000000001</v>
      </c>
      <c r="P333" s="189">
        <v>0.23699999999999999</v>
      </c>
      <c r="Q333" s="189">
        <v>0.13800000000000001</v>
      </c>
      <c r="R333" s="189">
        <v>0.20200000000000001</v>
      </c>
      <c r="S333" s="189">
        <v>0.17199999999999999</v>
      </c>
      <c r="T333" s="189">
        <v>0.24099999999999999</v>
      </c>
      <c r="W333" s="189"/>
      <c r="X333" s="189"/>
      <c r="Y333" s="189"/>
      <c r="Z333" s="189"/>
      <c r="AA333" s="189"/>
      <c r="AB333" s="189"/>
      <c r="AC333" s="42"/>
    </row>
    <row r="334" spans="1:29" x14ac:dyDescent="0.25">
      <c r="A334" s="94" t="s">
        <v>1633</v>
      </c>
      <c r="B334" s="189">
        <v>0.58178256611165524</v>
      </c>
      <c r="C334" s="189">
        <v>0.25759059745347701</v>
      </c>
      <c r="D334" s="189">
        <v>1.3712047012732615E-2</v>
      </c>
      <c r="E334" s="189">
        <v>0.14691478942213515</v>
      </c>
      <c r="F334" s="188">
        <v>1</v>
      </c>
      <c r="G334" s="190">
        <v>1021</v>
      </c>
      <c r="H334" s="189">
        <v>0.33607636603028307</v>
      </c>
      <c r="M334" s="189">
        <v>0.55100000000000005</v>
      </c>
      <c r="N334" s="189">
        <v>0.61199999999999999</v>
      </c>
      <c r="O334" s="189">
        <v>0.23200000000000001</v>
      </c>
      <c r="P334" s="189">
        <v>0.28499999999999998</v>
      </c>
      <c r="Q334" s="189">
        <v>8.0000000000000002E-3</v>
      </c>
      <c r="R334" s="189">
        <v>2.3E-2</v>
      </c>
      <c r="S334" s="189">
        <v>0.127</v>
      </c>
      <c r="T334" s="189">
        <v>0.17</v>
      </c>
      <c r="W334" s="189"/>
      <c r="X334" s="189"/>
      <c r="Y334" s="189"/>
      <c r="Z334" s="189"/>
      <c r="AA334" s="189"/>
      <c r="AB334" s="189"/>
      <c r="AC334" s="42"/>
    </row>
    <row r="335" spans="1:29" x14ac:dyDescent="0.25">
      <c r="A335" s="94" t="s">
        <v>1675</v>
      </c>
      <c r="B335" s="189">
        <v>0.49122807017543857</v>
      </c>
      <c r="C335" s="189">
        <v>0.2807017543859649</v>
      </c>
      <c r="D335" s="189">
        <v>0.15789473684210525</v>
      </c>
      <c r="E335" s="189">
        <v>7.0175438596491224E-2</v>
      </c>
      <c r="F335" s="188">
        <v>1</v>
      </c>
      <c r="G335" s="190">
        <v>228</v>
      </c>
      <c r="H335" s="189">
        <v>0.32853025936599423</v>
      </c>
      <c r="M335" s="189">
        <v>0.42699999999999999</v>
      </c>
      <c r="N335" s="189">
        <v>0.55600000000000005</v>
      </c>
      <c r="O335" s="189">
        <v>0.22600000000000001</v>
      </c>
      <c r="P335" s="189">
        <v>0.34200000000000003</v>
      </c>
      <c r="Q335" s="189">
        <v>0.11600000000000001</v>
      </c>
      <c r="R335" s="189">
        <v>0.21099999999999999</v>
      </c>
      <c r="S335" s="189">
        <v>4.3999999999999997E-2</v>
      </c>
      <c r="T335" s="189">
        <v>0.111</v>
      </c>
      <c r="W335" s="189"/>
      <c r="X335" s="189"/>
      <c r="Y335" s="189"/>
      <c r="Z335" s="189"/>
      <c r="AA335" s="189"/>
      <c r="AB335" s="189"/>
      <c r="AC335" s="42"/>
    </row>
    <row r="336" spans="1:29" x14ac:dyDescent="0.25">
      <c r="A336" s="94" t="s">
        <v>1717</v>
      </c>
      <c r="B336" s="189">
        <v>0.78614457831325302</v>
      </c>
      <c r="C336" s="189">
        <v>0.12951807228915663</v>
      </c>
      <c r="D336" s="189">
        <v>1.8072289156626505E-2</v>
      </c>
      <c r="E336" s="189">
        <v>6.6265060240963861E-2</v>
      </c>
      <c r="F336" s="188">
        <v>1</v>
      </c>
      <c r="G336" s="190">
        <v>332</v>
      </c>
      <c r="H336" s="189">
        <v>0.33535353535353535</v>
      </c>
      <c r="M336" s="189">
        <v>0.73899999999999999</v>
      </c>
      <c r="N336" s="189">
        <v>0.82699999999999996</v>
      </c>
      <c r="O336" s="189">
        <v>9.8000000000000004E-2</v>
      </c>
      <c r="P336" s="189">
        <v>0.17</v>
      </c>
      <c r="Q336" s="189">
        <v>8.0000000000000002E-3</v>
      </c>
      <c r="R336" s="189">
        <v>3.9E-2</v>
      </c>
      <c r="S336" s="189">
        <v>4.3999999999999997E-2</v>
      </c>
      <c r="T336" s="189">
        <v>9.8000000000000004E-2</v>
      </c>
      <c r="W336" s="189"/>
      <c r="X336" s="189"/>
      <c r="Y336" s="189"/>
      <c r="Z336" s="189"/>
      <c r="AA336" s="189"/>
      <c r="AB336" s="189"/>
      <c r="AC336" s="42"/>
    </row>
    <row r="337" spans="1:29" x14ac:dyDescent="0.25">
      <c r="A337" s="94" t="s">
        <v>1759</v>
      </c>
      <c r="B337" s="189">
        <v>0.57471264367816088</v>
      </c>
      <c r="C337" s="189">
        <v>0.2950191570881226</v>
      </c>
      <c r="D337" s="189">
        <v>4.9808429118773943E-2</v>
      </c>
      <c r="E337" s="189">
        <v>8.0459770114942528E-2</v>
      </c>
      <c r="F337" s="188">
        <v>1</v>
      </c>
      <c r="G337" s="190">
        <v>261</v>
      </c>
      <c r="H337" s="189">
        <v>0.34342105263157896</v>
      </c>
      <c r="M337" s="189">
        <v>0.51400000000000001</v>
      </c>
      <c r="N337" s="189">
        <v>0.63300000000000001</v>
      </c>
      <c r="O337" s="189">
        <v>0.24299999999999999</v>
      </c>
      <c r="P337" s="189">
        <v>0.35299999999999998</v>
      </c>
      <c r="Q337" s="189">
        <v>2.9000000000000001E-2</v>
      </c>
      <c r="R337" s="189">
        <v>8.3000000000000004E-2</v>
      </c>
      <c r="S337" s="189">
        <v>5.2999999999999999E-2</v>
      </c>
      <c r="T337" s="189">
        <v>0.12</v>
      </c>
      <c r="W337" s="189"/>
      <c r="X337" s="189"/>
      <c r="Y337" s="189"/>
      <c r="Z337" s="189"/>
      <c r="AA337" s="189"/>
      <c r="AB337" s="189"/>
      <c r="AC337" s="42"/>
    </row>
    <row r="338" spans="1:29" x14ac:dyDescent="0.25">
      <c r="A338" s="94" t="s">
        <v>1802</v>
      </c>
      <c r="B338" s="189">
        <v>0.74702380952380953</v>
      </c>
      <c r="C338" s="189">
        <v>9.2261904761904767E-2</v>
      </c>
      <c r="D338" s="189">
        <v>2.976190476190476E-2</v>
      </c>
      <c r="E338" s="189">
        <v>0.13095238095238096</v>
      </c>
      <c r="F338" s="188">
        <v>1</v>
      </c>
      <c r="G338" s="190">
        <v>336</v>
      </c>
      <c r="H338" s="189">
        <v>0.30545454545454548</v>
      </c>
      <c r="M338" s="189">
        <v>0.69799999999999995</v>
      </c>
      <c r="N338" s="189">
        <v>0.79100000000000004</v>
      </c>
      <c r="O338" s="189">
        <v>6.6000000000000003E-2</v>
      </c>
      <c r="P338" s="189">
        <v>0.128</v>
      </c>
      <c r="Q338" s="189">
        <v>1.6E-2</v>
      </c>
      <c r="R338" s="189">
        <v>5.3999999999999999E-2</v>
      </c>
      <c r="S338" s="189">
        <v>9.9000000000000005E-2</v>
      </c>
      <c r="T338" s="189">
        <v>0.17100000000000001</v>
      </c>
      <c r="W338" s="189"/>
      <c r="X338" s="189"/>
      <c r="Y338" s="189"/>
      <c r="Z338" s="189"/>
      <c r="AA338" s="189"/>
      <c r="AB338" s="189"/>
      <c r="AC338" s="42"/>
    </row>
    <row r="339" spans="1:29" x14ac:dyDescent="0.25">
      <c r="A339" s="94" t="s">
        <v>1845</v>
      </c>
      <c r="B339" s="189">
        <v>0.8</v>
      </c>
      <c r="C339" s="189">
        <v>2.8571428571428571E-2</v>
      </c>
      <c r="D339" s="189">
        <v>1.8181818181818181E-2</v>
      </c>
      <c r="E339" s="189">
        <v>0.15324675324675324</v>
      </c>
      <c r="F339" s="188">
        <v>1</v>
      </c>
      <c r="G339" s="190">
        <v>385</v>
      </c>
      <c r="H339" s="189">
        <v>0.44100801832760594</v>
      </c>
      <c r="M339" s="189">
        <v>0.75700000000000001</v>
      </c>
      <c r="N339" s="189">
        <v>0.83699999999999997</v>
      </c>
      <c r="O339" s="189">
        <v>1.6E-2</v>
      </c>
      <c r="P339" s="189">
        <v>0.05</v>
      </c>
      <c r="Q339" s="189">
        <v>8.9999999999999993E-3</v>
      </c>
      <c r="R339" s="189">
        <v>3.6999999999999998E-2</v>
      </c>
      <c r="S339" s="189">
        <v>0.121</v>
      </c>
      <c r="T339" s="189">
        <v>0.193</v>
      </c>
      <c r="W339" s="189"/>
      <c r="X339" s="189"/>
      <c r="Y339" s="189"/>
      <c r="Z339" s="189"/>
      <c r="AA339" s="189"/>
      <c r="AB339" s="189"/>
      <c r="AC339" s="42"/>
    </row>
    <row r="340" spans="1:29" x14ac:dyDescent="0.25">
      <c r="A340" s="94" t="s">
        <v>1888</v>
      </c>
      <c r="B340" s="189">
        <v>0.78481012658227844</v>
      </c>
      <c r="C340" s="189">
        <v>5.6962025316455694E-2</v>
      </c>
      <c r="D340" s="189">
        <v>1.5822784810126583E-2</v>
      </c>
      <c r="E340" s="189">
        <v>0.14240506329113925</v>
      </c>
      <c r="F340" s="188">
        <v>1</v>
      </c>
      <c r="G340" s="190">
        <v>316</v>
      </c>
      <c r="H340" s="189">
        <v>0.38072289156626504</v>
      </c>
      <c r="M340" s="189">
        <v>0.73599999999999999</v>
      </c>
      <c r="N340" s="189">
        <v>0.82699999999999996</v>
      </c>
      <c r="O340" s="189">
        <v>3.5999999999999997E-2</v>
      </c>
      <c r="P340" s="189">
        <v>8.7999999999999995E-2</v>
      </c>
      <c r="Q340" s="189">
        <v>7.0000000000000001E-3</v>
      </c>
      <c r="R340" s="189">
        <v>3.5999999999999997E-2</v>
      </c>
      <c r="S340" s="189">
        <v>0.108</v>
      </c>
      <c r="T340" s="189">
        <v>0.185</v>
      </c>
      <c r="W340" s="189"/>
      <c r="X340" s="189"/>
      <c r="Y340" s="189"/>
      <c r="Z340" s="189"/>
      <c r="AA340" s="189"/>
      <c r="AB340" s="189"/>
      <c r="AC340" s="42"/>
    </row>
    <row r="341" spans="1:29" x14ac:dyDescent="0.25">
      <c r="A341" s="94" t="s">
        <v>1931</v>
      </c>
      <c r="B341" s="189">
        <v>0.59218749999999998</v>
      </c>
      <c r="C341" s="189">
        <v>0.21718750000000001</v>
      </c>
      <c r="D341" s="189">
        <v>8.2812499999999997E-2</v>
      </c>
      <c r="E341" s="189">
        <v>0.10781250000000001</v>
      </c>
      <c r="F341" s="188">
        <v>1</v>
      </c>
      <c r="G341" s="190">
        <v>640</v>
      </c>
      <c r="H341" s="189">
        <v>0.33092037228541882</v>
      </c>
      <c r="M341" s="189">
        <v>0.55400000000000005</v>
      </c>
      <c r="N341" s="189">
        <v>0.63</v>
      </c>
      <c r="O341" s="189">
        <v>0.187</v>
      </c>
      <c r="P341" s="189">
        <v>0.251</v>
      </c>
      <c r="Q341" s="189">
        <v>6.4000000000000001E-2</v>
      </c>
      <c r="R341" s="189">
        <v>0.107</v>
      </c>
      <c r="S341" s="189">
        <v>8.5999999999999993E-2</v>
      </c>
      <c r="T341" s="189">
        <v>0.13400000000000001</v>
      </c>
      <c r="W341" s="189"/>
      <c r="X341" s="189"/>
      <c r="Y341" s="189"/>
      <c r="Z341" s="189"/>
      <c r="AA341" s="189"/>
      <c r="AB341" s="189"/>
      <c r="AC341" s="42"/>
    </row>
    <row r="342" spans="1:29" x14ac:dyDescent="0.25">
      <c r="A342" s="94" t="s">
        <v>1974</v>
      </c>
      <c r="B342" s="189">
        <v>0.41201716738197425</v>
      </c>
      <c r="C342" s="189">
        <v>0.50214592274678116</v>
      </c>
      <c r="D342" s="189">
        <v>8.5836909871244635E-3</v>
      </c>
      <c r="E342" s="189">
        <v>7.7253218884120178E-2</v>
      </c>
      <c r="F342" s="188">
        <v>1</v>
      </c>
      <c r="G342" s="190">
        <v>233</v>
      </c>
      <c r="H342" s="189">
        <v>0.24734607218683652</v>
      </c>
      <c r="M342" s="189">
        <v>0.35099999999999998</v>
      </c>
      <c r="N342" s="189">
        <v>0.47599999999999998</v>
      </c>
      <c r="O342" s="189">
        <v>0.438</v>
      </c>
      <c r="P342" s="189">
        <v>0.56599999999999995</v>
      </c>
      <c r="Q342" s="189">
        <v>2E-3</v>
      </c>
      <c r="R342" s="189">
        <v>3.1E-2</v>
      </c>
      <c r="S342" s="189">
        <v>4.9000000000000002E-2</v>
      </c>
      <c r="T342" s="189">
        <v>0.11899999999999999</v>
      </c>
      <c r="W342" s="189"/>
      <c r="X342" s="189"/>
      <c r="Y342" s="189"/>
      <c r="Z342" s="189"/>
      <c r="AA342" s="189"/>
      <c r="AB342" s="189"/>
      <c r="AC342" s="42"/>
    </row>
    <row r="343" spans="1:29" x14ac:dyDescent="0.25">
      <c r="A343" s="94" t="s">
        <v>2017</v>
      </c>
      <c r="B343" s="189">
        <v>0.50387596899224807</v>
      </c>
      <c r="C343" s="189">
        <v>0.33074935400516797</v>
      </c>
      <c r="D343" s="189">
        <v>1.5503875968992248E-2</v>
      </c>
      <c r="E343" s="189">
        <v>0.14987080103359174</v>
      </c>
      <c r="F343" s="188">
        <v>1</v>
      </c>
      <c r="G343" s="190">
        <v>387</v>
      </c>
      <c r="H343" s="189">
        <v>0.31904369332234128</v>
      </c>
      <c r="M343" s="189">
        <v>0.45400000000000001</v>
      </c>
      <c r="N343" s="189">
        <v>0.55300000000000005</v>
      </c>
      <c r="O343" s="189">
        <v>0.28599999999999998</v>
      </c>
      <c r="P343" s="189">
        <v>0.379</v>
      </c>
      <c r="Q343" s="189">
        <v>7.0000000000000001E-3</v>
      </c>
      <c r="R343" s="189">
        <v>3.3000000000000002E-2</v>
      </c>
      <c r="S343" s="189">
        <v>0.11799999999999999</v>
      </c>
      <c r="T343" s="189">
        <v>0.189</v>
      </c>
      <c r="W343" s="189"/>
      <c r="X343" s="189"/>
      <c r="Y343" s="189"/>
      <c r="Z343" s="189"/>
      <c r="AA343" s="189"/>
      <c r="AB343" s="189"/>
      <c r="AC343" s="42"/>
    </row>
    <row r="344" spans="1:29" x14ac:dyDescent="0.25">
      <c r="A344" s="94" t="s">
        <v>2058</v>
      </c>
      <c r="B344" s="189">
        <v>0.79041916167664672</v>
      </c>
      <c r="C344" s="189">
        <v>2.9940119760479042E-2</v>
      </c>
      <c r="D344" s="189">
        <v>2.3952095808383235E-2</v>
      </c>
      <c r="E344" s="189">
        <v>0.15568862275449102</v>
      </c>
      <c r="F344" s="188">
        <v>1</v>
      </c>
      <c r="G344" s="190">
        <v>167</v>
      </c>
      <c r="H344" s="189">
        <v>0.31450094161958569</v>
      </c>
      <c r="M344" s="189">
        <v>0.72299999999999998</v>
      </c>
      <c r="N344" s="189">
        <v>0.84499999999999997</v>
      </c>
      <c r="O344" s="189">
        <v>1.2999999999999999E-2</v>
      </c>
      <c r="P344" s="189">
        <v>6.8000000000000005E-2</v>
      </c>
      <c r="Q344" s="189">
        <v>8.9999999999999993E-3</v>
      </c>
      <c r="R344" s="189">
        <v>0.06</v>
      </c>
      <c r="S344" s="189">
        <v>0.109</v>
      </c>
      <c r="T344" s="189">
        <v>0.218</v>
      </c>
      <c r="W344" s="189"/>
      <c r="X344" s="189"/>
      <c r="Y344" s="189"/>
      <c r="Z344" s="189"/>
      <c r="AA344" s="189"/>
      <c r="AB344" s="189"/>
      <c r="AC344" s="42"/>
    </row>
    <row r="345" spans="1:29" x14ac:dyDescent="0.25">
      <c r="A345" s="94" t="s">
        <v>2100</v>
      </c>
      <c r="B345" s="189">
        <v>0.46621621621621623</v>
      </c>
      <c r="C345" s="189">
        <v>0.27027027027027029</v>
      </c>
      <c r="D345" s="189">
        <v>0.13175675675675674</v>
      </c>
      <c r="E345" s="189">
        <v>0.13175675675675674</v>
      </c>
      <c r="F345" s="188">
        <v>1</v>
      </c>
      <c r="G345" s="190">
        <v>296</v>
      </c>
      <c r="H345" s="189">
        <v>0.38193548387096776</v>
      </c>
      <c r="M345" s="189">
        <v>0.41</v>
      </c>
      <c r="N345" s="189">
        <v>0.52300000000000002</v>
      </c>
      <c r="O345" s="189">
        <v>0.223</v>
      </c>
      <c r="P345" s="189">
        <v>0.32400000000000001</v>
      </c>
      <c r="Q345" s="189">
        <v>9.8000000000000004E-2</v>
      </c>
      <c r="R345" s="189">
        <v>0.17499999999999999</v>
      </c>
      <c r="S345" s="189">
        <v>9.8000000000000004E-2</v>
      </c>
      <c r="T345" s="189">
        <v>0.17499999999999999</v>
      </c>
      <c r="W345" s="189"/>
      <c r="X345" s="189"/>
      <c r="Y345" s="189"/>
      <c r="Z345" s="189"/>
      <c r="AA345" s="189"/>
      <c r="AB345" s="189"/>
      <c r="AC345" s="42"/>
    </row>
    <row r="346" spans="1:29" x14ac:dyDescent="0.25">
      <c r="A346" s="94" t="s">
        <v>2143</v>
      </c>
      <c r="B346" s="189">
        <v>0.61431870669745958</v>
      </c>
      <c r="C346" s="189">
        <v>0.21247113163972287</v>
      </c>
      <c r="D346" s="189">
        <v>2.771362586605081E-2</v>
      </c>
      <c r="E346" s="189">
        <v>0.14549653579676675</v>
      </c>
      <c r="F346" s="188">
        <v>1</v>
      </c>
      <c r="G346" s="190">
        <v>433</v>
      </c>
      <c r="H346" s="189">
        <v>0.31908621960206335</v>
      </c>
      <c r="M346" s="189">
        <v>0.56799999999999995</v>
      </c>
      <c r="N346" s="189">
        <v>0.65900000000000003</v>
      </c>
      <c r="O346" s="189">
        <v>0.17699999999999999</v>
      </c>
      <c r="P346" s="189">
        <v>0.253</v>
      </c>
      <c r="Q346" s="189">
        <v>1.6E-2</v>
      </c>
      <c r="R346" s="189">
        <v>4.8000000000000001E-2</v>
      </c>
      <c r="S346" s="189">
        <v>0.115</v>
      </c>
      <c r="T346" s="189">
        <v>0.182</v>
      </c>
      <c r="W346" s="189"/>
      <c r="X346" s="189"/>
      <c r="Y346" s="189"/>
      <c r="Z346" s="189"/>
      <c r="AA346" s="189"/>
      <c r="AB346" s="189"/>
      <c r="AC346" s="42"/>
    </row>
    <row r="347" spans="1:29" x14ac:dyDescent="0.25">
      <c r="A347" s="94" t="s">
        <v>2186</v>
      </c>
      <c r="B347" s="189">
        <v>0.5044642857142857</v>
      </c>
      <c r="C347" s="189">
        <v>0.26339285714285715</v>
      </c>
      <c r="D347" s="189">
        <v>3.5714285714285712E-2</v>
      </c>
      <c r="E347" s="189">
        <v>0.19642857142857142</v>
      </c>
      <c r="F347" s="188">
        <v>1</v>
      </c>
      <c r="G347" s="190">
        <v>224</v>
      </c>
      <c r="H347" s="189">
        <v>0.28681177976952626</v>
      </c>
      <c r="M347" s="189">
        <v>0.439</v>
      </c>
      <c r="N347" s="189">
        <v>0.56899999999999995</v>
      </c>
      <c r="O347" s="189">
        <v>0.21</v>
      </c>
      <c r="P347" s="189">
        <v>0.32500000000000001</v>
      </c>
      <c r="Q347" s="189">
        <v>1.7999999999999999E-2</v>
      </c>
      <c r="R347" s="189">
        <v>6.9000000000000006E-2</v>
      </c>
      <c r="S347" s="189">
        <v>0.15</v>
      </c>
      <c r="T347" s="189">
        <v>0.253</v>
      </c>
      <c r="W347" s="189"/>
      <c r="X347" s="189"/>
      <c r="Y347" s="189"/>
      <c r="Z347" s="189"/>
      <c r="AA347" s="189"/>
      <c r="AB347" s="189"/>
      <c r="AC347" s="42"/>
    </row>
    <row r="348" spans="1:29" x14ac:dyDescent="0.25">
      <c r="A348" s="94" t="s">
        <v>2229</v>
      </c>
      <c r="B348" s="189">
        <v>0.49466950959488271</v>
      </c>
      <c r="C348" s="189">
        <v>0.36886993603411516</v>
      </c>
      <c r="D348" s="189">
        <v>3.6247334754797439E-2</v>
      </c>
      <c r="E348" s="189">
        <v>0.10021321961620469</v>
      </c>
      <c r="F348" s="188">
        <v>1</v>
      </c>
      <c r="G348" s="190">
        <v>469</v>
      </c>
      <c r="H348" s="189">
        <v>0.29872611464968152</v>
      </c>
      <c r="M348" s="189">
        <v>0.45</v>
      </c>
      <c r="N348" s="189">
        <v>0.54</v>
      </c>
      <c r="O348" s="189">
        <v>0.32600000000000001</v>
      </c>
      <c r="P348" s="189">
        <v>0.41299999999999998</v>
      </c>
      <c r="Q348" s="189">
        <v>2.3E-2</v>
      </c>
      <c r="R348" s="189">
        <v>5.7000000000000002E-2</v>
      </c>
      <c r="S348" s="189">
        <v>7.5999999999999998E-2</v>
      </c>
      <c r="T348" s="189">
        <v>0.13100000000000001</v>
      </c>
      <c r="W348" s="189"/>
      <c r="X348" s="189"/>
      <c r="Y348" s="189"/>
      <c r="Z348" s="189"/>
      <c r="AA348" s="189"/>
      <c r="AB348" s="189"/>
      <c r="AC348" s="42"/>
    </row>
    <row r="349" spans="1:29" x14ac:dyDescent="0.25">
      <c r="A349" s="94" t="s">
        <v>2272</v>
      </c>
      <c r="B349" s="189">
        <v>0.6705882352941176</v>
      </c>
      <c r="C349" s="189">
        <v>0.23529411764705882</v>
      </c>
      <c r="D349" s="189">
        <v>1.8487394957983194E-2</v>
      </c>
      <c r="E349" s="189">
        <v>7.5630252100840331E-2</v>
      </c>
      <c r="F349" s="188">
        <v>1</v>
      </c>
      <c r="G349" s="190">
        <v>595</v>
      </c>
      <c r="H349" s="189">
        <v>0.33037201554691836</v>
      </c>
      <c r="M349" s="189">
        <v>0.63200000000000001</v>
      </c>
      <c r="N349" s="189">
        <v>0.70699999999999996</v>
      </c>
      <c r="O349" s="189">
        <v>0.20300000000000001</v>
      </c>
      <c r="P349" s="189">
        <v>0.27100000000000002</v>
      </c>
      <c r="Q349" s="189">
        <v>0.01</v>
      </c>
      <c r="R349" s="189">
        <v>3.3000000000000002E-2</v>
      </c>
      <c r="S349" s="189">
        <v>5.7000000000000002E-2</v>
      </c>
      <c r="T349" s="189">
        <v>0.1</v>
      </c>
      <c r="W349" s="189"/>
      <c r="X349" s="189"/>
      <c r="Y349" s="189"/>
      <c r="Z349" s="189"/>
      <c r="AA349" s="189"/>
      <c r="AB349" s="189"/>
      <c r="AC349" s="42"/>
    </row>
    <row r="350" spans="1:29" x14ac:dyDescent="0.25">
      <c r="A350" s="94" t="s">
        <v>2315</v>
      </c>
      <c r="B350" s="189">
        <v>0.60762942779291551</v>
      </c>
      <c r="C350" s="189">
        <v>0.20163487738419619</v>
      </c>
      <c r="D350" s="189">
        <v>4.9046321525885561E-2</v>
      </c>
      <c r="E350" s="189">
        <v>0.14168937329700274</v>
      </c>
      <c r="F350" s="188">
        <v>1</v>
      </c>
      <c r="G350" s="190">
        <v>367</v>
      </c>
      <c r="H350" s="189">
        <v>0.39293361884368311</v>
      </c>
      <c r="M350" s="189">
        <v>0.55700000000000005</v>
      </c>
      <c r="N350" s="189">
        <v>0.65600000000000003</v>
      </c>
      <c r="O350" s="189">
        <v>0.16400000000000001</v>
      </c>
      <c r="P350" s="189">
        <v>0.246</v>
      </c>
      <c r="Q350" s="189">
        <v>3.1E-2</v>
      </c>
      <c r="R350" s="189">
        <v>7.5999999999999998E-2</v>
      </c>
      <c r="S350" s="189">
        <v>0.11</v>
      </c>
      <c r="T350" s="189">
        <v>0.18099999999999999</v>
      </c>
      <c r="W350" s="189"/>
      <c r="X350" s="189"/>
      <c r="Y350" s="189"/>
      <c r="Z350" s="189"/>
      <c r="AA350" s="189"/>
      <c r="AB350" s="189"/>
      <c r="AC350" s="42"/>
    </row>
    <row r="351" spans="1:29" x14ac:dyDescent="0.25">
      <c r="A351" s="94" t="s">
        <v>1548</v>
      </c>
      <c r="B351" s="189">
        <v>0.57208588957055218</v>
      </c>
      <c r="C351" s="189">
        <v>0.23773006134969324</v>
      </c>
      <c r="D351" s="189">
        <v>6.2883435582822084E-2</v>
      </c>
      <c r="E351" s="189">
        <v>0.1273006134969325</v>
      </c>
      <c r="F351" s="188">
        <v>1</v>
      </c>
      <c r="G351" s="190">
        <v>652</v>
      </c>
      <c r="H351" s="189">
        <v>0.35167206040992449</v>
      </c>
      <c r="M351" s="189">
        <v>0.53400000000000003</v>
      </c>
      <c r="N351" s="189">
        <v>0.61</v>
      </c>
      <c r="O351" s="189">
        <v>0.20699999999999999</v>
      </c>
      <c r="P351" s="189">
        <v>0.27200000000000002</v>
      </c>
      <c r="Q351" s="189">
        <v>4.7E-2</v>
      </c>
      <c r="R351" s="189">
        <v>8.4000000000000005E-2</v>
      </c>
      <c r="S351" s="189">
        <v>0.104</v>
      </c>
      <c r="T351" s="189">
        <v>0.155</v>
      </c>
      <c r="W351" s="189"/>
      <c r="X351" s="189"/>
      <c r="Y351" s="189"/>
      <c r="Z351" s="189"/>
      <c r="AA351" s="189"/>
      <c r="AB351" s="189"/>
      <c r="AC351" s="42"/>
    </row>
    <row r="352" spans="1:29" x14ac:dyDescent="0.25">
      <c r="A352" s="94" t="s">
        <v>1591</v>
      </c>
      <c r="B352" s="189">
        <v>0.45437441204139228</v>
      </c>
      <c r="C352" s="189">
        <v>0.23047977422389465</v>
      </c>
      <c r="D352" s="189">
        <v>0.12229539040451552</v>
      </c>
      <c r="E352" s="189">
        <v>0.19285042333019756</v>
      </c>
      <c r="F352" s="188">
        <v>1</v>
      </c>
      <c r="G352" s="190">
        <v>1063</v>
      </c>
      <c r="H352" s="189">
        <v>0.30811594202898551</v>
      </c>
      <c r="M352" s="189">
        <v>0.42499999999999999</v>
      </c>
      <c r="N352" s="189">
        <v>0.48399999999999999</v>
      </c>
      <c r="O352" s="189">
        <v>0.20599999999999999</v>
      </c>
      <c r="P352" s="189">
        <v>0.25700000000000001</v>
      </c>
      <c r="Q352" s="189">
        <v>0.104</v>
      </c>
      <c r="R352" s="189">
        <v>0.14299999999999999</v>
      </c>
      <c r="S352" s="189">
        <v>0.17</v>
      </c>
      <c r="T352" s="189">
        <v>0.218</v>
      </c>
      <c r="W352" s="189"/>
      <c r="X352" s="189"/>
      <c r="Y352" s="189"/>
      <c r="Z352" s="189"/>
      <c r="AA352" s="189"/>
      <c r="AB352" s="189"/>
      <c r="AC352" s="42"/>
    </row>
    <row r="353" spans="1:29" x14ac:dyDescent="0.25">
      <c r="A353" s="94" t="s">
        <v>1634</v>
      </c>
      <c r="B353" s="189">
        <v>0.5802781289506953</v>
      </c>
      <c r="C353" s="189">
        <v>0.29709228824273071</v>
      </c>
      <c r="D353" s="189">
        <v>1.643489254108723E-2</v>
      </c>
      <c r="E353" s="189">
        <v>0.10619469026548672</v>
      </c>
      <c r="F353" s="188">
        <v>1</v>
      </c>
      <c r="G353" s="190">
        <v>1582</v>
      </c>
      <c r="H353" s="189">
        <v>0.31564245810055863</v>
      </c>
      <c r="M353" s="189">
        <v>0.55600000000000005</v>
      </c>
      <c r="N353" s="189">
        <v>0.60399999999999998</v>
      </c>
      <c r="O353" s="189">
        <v>0.27500000000000002</v>
      </c>
      <c r="P353" s="189">
        <v>0.32</v>
      </c>
      <c r="Q353" s="189">
        <v>1.0999999999999999E-2</v>
      </c>
      <c r="R353" s="189">
        <v>2.4E-2</v>
      </c>
      <c r="S353" s="189">
        <v>9.1999999999999998E-2</v>
      </c>
      <c r="T353" s="189">
        <v>0.122</v>
      </c>
      <c r="W353" s="189"/>
      <c r="X353" s="189"/>
      <c r="Y353" s="189"/>
      <c r="Z353" s="189"/>
      <c r="AA353" s="189"/>
      <c r="AB353" s="189"/>
      <c r="AC353" s="42"/>
    </row>
    <row r="354" spans="1:29" x14ac:dyDescent="0.25">
      <c r="A354" s="94" t="s">
        <v>1676</v>
      </c>
      <c r="B354" s="189">
        <v>0.43342036553524804</v>
      </c>
      <c r="C354" s="189">
        <v>0.34464751958224543</v>
      </c>
      <c r="D354" s="189">
        <v>9.921671018276762E-2</v>
      </c>
      <c r="E354" s="189">
        <v>0.12271540469973891</v>
      </c>
      <c r="F354" s="188">
        <v>1</v>
      </c>
      <c r="G354" s="190">
        <v>383</v>
      </c>
      <c r="H354" s="189">
        <v>0.31138211382113823</v>
      </c>
      <c r="M354" s="189">
        <v>0.38500000000000001</v>
      </c>
      <c r="N354" s="189">
        <v>0.48299999999999998</v>
      </c>
      <c r="O354" s="189">
        <v>0.29899999999999999</v>
      </c>
      <c r="P354" s="189">
        <v>0.39400000000000002</v>
      </c>
      <c r="Q354" s="189">
        <v>7.2999999999999995E-2</v>
      </c>
      <c r="R354" s="189">
        <v>0.13300000000000001</v>
      </c>
      <c r="S354" s="189">
        <v>9.4E-2</v>
      </c>
      <c r="T354" s="189">
        <v>0.159</v>
      </c>
      <c r="W354" s="189"/>
      <c r="X354" s="189"/>
      <c r="Y354" s="189"/>
      <c r="Z354" s="189"/>
      <c r="AA354" s="189"/>
      <c r="AB354" s="189"/>
      <c r="AC354" s="42"/>
    </row>
    <row r="355" spans="1:29" x14ac:dyDescent="0.25">
      <c r="A355" s="94" t="s">
        <v>1718</v>
      </c>
      <c r="B355" s="189">
        <v>0.79600000000000004</v>
      </c>
      <c r="C355" s="189">
        <v>0.1</v>
      </c>
      <c r="D355" s="189">
        <v>2.1999999999999999E-2</v>
      </c>
      <c r="E355" s="189">
        <v>8.2000000000000003E-2</v>
      </c>
      <c r="F355" s="188">
        <v>1</v>
      </c>
      <c r="G355" s="190">
        <v>500</v>
      </c>
      <c r="H355" s="189">
        <v>0.38051750380517502</v>
      </c>
      <c r="M355" s="189">
        <v>0.75800000000000001</v>
      </c>
      <c r="N355" s="189">
        <v>0.82899999999999996</v>
      </c>
      <c r="O355" s="189">
        <v>7.6999999999999999E-2</v>
      </c>
      <c r="P355" s="189">
        <v>0.129</v>
      </c>
      <c r="Q355" s="189">
        <v>1.2E-2</v>
      </c>
      <c r="R355" s="189">
        <v>3.9E-2</v>
      </c>
      <c r="S355" s="189">
        <v>6.0999999999999999E-2</v>
      </c>
      <c r="T355" s="189">
        <v>0.109</v>
      </c>
      <c r="W355" s="189"/>
      <c r="X355" s="189"/>
      <c r="Y355" s="189"/>
      <c r="Z355" s="189"/>
      <c r="AA355" s="189"/>
      <c r="AB355" s="189"/>
      <c r="AC355" s="42"/>
    </row>
    <row r="356" spans="1:29" x14ac:dyDescent="0.25">
      <c r="A356" s="94" t="s">
        <v>1760</v>
      </c>
      <c r="B356" s="189">
        <v>0.50213675213675213</v>
      </c>
      <c r="C356" s="189">
        <v>0.33547008547008544</v>
      </c>
      <c r="D356" s="189">
        <v>2.9914529914529916E-2</v>
      </c>
      <c r="E356" s="189">
        <v>0.13247863247863248</v>
      </c>
      <c r="F356" s="188">
        <v>1</v>
      </c>
      <c r="G356" s="190">
        <v>468</v>
      </c>
      <c r="H356" s="189">
        <v>0.35214446952595935</v>
      </c>
      <c r="M356" s="189">
        <v>0.45700000000000002</v>
      </c>
      <c r="N356" s="189">
        <v>0.54700000000000004</v>
      </c>
      <c r="O356" s="189">
        <v>0.29399999999999998</v>
      </c>
      <c r="P356" s="189">
        <v>0.379</v>
      </c>
      <c r="Q356" s="189">
        <v>1.7999999999999999E-2</v>
      </c>
      <c r="R356" s="189">
        <v>0.05</v>
      </c>
      <c r="S356" s="189">
        <v>0.105</v>
      </c>
      <c r="T356" s="189">
        <v>0.16600000000000001</v>
      </c>
      <c r="W356" s="189"/>
      <c r="X356" s="189"/>
      <c r="Y356" s="189"/>
      <c r="Z356" s="189"/>
      <c r="AA356" s="189"/>
      <c r="AB356" s="189"/>
      <c r="AC356" s="42"/>
    </row>
    <row r="357" spans="1:29" x14ac:dyDescent="0.25">
      <c r="A357" s="94" t="s">
        <v>1803</v>
      </c>
      <c r="B357" s="189">
        <v>0.70101351351351349</v>
      </c>
      <c r="C357" s="189">
        <v>0.13344594594594594</v>
      </c>
      <c r="D357" s="189">
        <v>3.3783783783783786E-2</v>
      </c>
      <c r="E357" s="189">
        <v>0.13175675675675674</v>
      </c>
      <c r="F357" s="188">
        <v>1</v>
      </c>
      <c r="G357" s="190">
        <v>592</v>
      </c>
      <c r="H357" s="189">
        <v>0.34498834498834496</v>
      </c>
      <c r="M357" s="189">
        <v>0.66300000000000003</v>
      </c>
      <c r="N357" s="189">
        <v>0.73699999999999999</v>
      </c>
      <c r="O357" s="189">
        <v>0.108</v>
      </c>
      <c r="P357" s="189">
        <v>0.16300000000000001</v>
      </c>
      <c r="Q357" s="189">
        <v>2.1999999999999999E-2</v>
      </c>
      <c r="R357" s="189">
        <v>5.1999999999999998E-2</v>
      </c>
      <c r="S357" s="189">
        <v>0.107</v>
      </c>
      <c r="T357" s="189">
        <v>0.161</v>
      </c>
      <c r="W357" s="189"/>
      <c r="X357" s="189"/>
      <c r="Y357" s="189"/>
      <c r="Z357" s="189"/>
      <c r="AA357" s="189"/>
      <c r="AB357" s="189"/>
      <c r="AC357" s="42"/>
    </row>
    <row r="358" spans="1:29" x14ac:dyDescent="0.25">
      <c r="A358" s="94" t="s">
        <v>1846</v>
      </c>
      <c r="B358" s="189">
        <v>0.76529160739687052</v>
      </c>
      <c r="C358" s="189">
        <v>2.4182076813655761E-2</v>
      </c>
      <c r="D358" s="189">
        <v>2.2759601706970129E-2</v>
      </c>
      <c r="E358" s="189">
        <v>0.18776671408250356</v>
      </c>
      <c r="F358" s="188">
        <v>1</v>
      </c>
      <c r="G358" s="190">
        <v>703</v>
      </c>
      <c r="H358" s="189">
        <v>0.32531235539102266</v>
      </c>
      <c r="M358" s="189">
        <v>0.73299999999999998</v>
      </c>
      <c r="N358" s="189">
        <v>0.79500000000000004</v>
      </c>
      <c r="O358" s="189">
        <v>1.4999999999999999E-2</v>
      </c>
      <c r="P358" s="189">
        <v>3.7999999999999999E-2</v>
      </c>
      <c r="Q358" s="189">
        <v>1.4E-2</v>
      </c>
      <c r="R358" s="189">
        <v>3.6999999999999998E-2</v>
      </c>
      <c r="S358" s="189">
        <v>0.161</v>
      </c>
      <c r="T358" s="189">
        <v>0.218</v>
      </c>
      <c r="W358" s="189"/>
      <c r="X358" s="189"/>
      <c r="Y358" s="189"/>
      <c r="Z358" s="189"/>
      <c r="AA358" s="189"/>
      <c r="AB358" s="189"/>
      <c r="AC358" s="42"/>
    </row>
    <row r="359" spans="1:29" x14ac:dyDescent="0.25">
      <c r="A359" s="94" t="s">
        <v>1889</v>
      </c>
      <c r="B359" s="189">
        <v>0.82038834951456308</v>
      </c>
      <c r="C359" s="189">
        <v>4.6116504854368932E-2</v>
      </c>
      <c r="D359" s="189">
        <v>1.6990291262135922E-2</v>
      </c>
      <c r="E359" s="189">
        <v>0.11650485436893204</v>
      </c>
      <c r="F359" s="188">
        <v>1</v>
      </c>
      <c r="G359" s="190">
        <v>824</v>
      </c>
      <c r="H359" s="189">
        <v>0.33618931048551609</v>
      </c>
      <c r="M359" s="189">
        <v>0.79300000000000004</v>
      </c>
      <c r="N359" s="189">
        <v>0.84499999999999997</v>
      </c>
      <c r="O359" s="189">
        <v>3.4000000000000002E-2</v>
      </c>
      <c r="P359" s="189">
        <v>6.3E-2</v>
      </c>
      <c r="Q359" s="189">
        <v>0.01</v>
      </c>
      <c r="R359" s="189">
        <v>2.8000000000000001E-2</v>
      </c>
      <c r="S359" s="189">
        <v>9.6000000000000002E-2</v>
      </c>
      <c r="T359" s="189">
        <v>0.14000000000000001</v>
      </c>
      <c r="W359" s="189"/>
      <c r="X359" s="189"/>
      <c r="Y359" s="189"/>
      <c r="Z359" s="189"/>
      <c r="AA359" s="189"/>
      <c r="AB359" s="189"/>
      <c r="AC359" s="42"/>
    </row>
    <row r="360" spans="1:29" x14ac:dyDescent="0.25">
      <c r="A360" s="94" t="s">
        <v>1932</v>
      </c>
      <c r="B360" s="189">
        <v>0.51066350710900477</v>
      </c>
      <c r="C360" s="189">
        <v>0.25592417061611372</v>
      </c>
      <c r="D360" s="189">
        <v>9.2417061611374404E-2</v>
      </c>
      <c r="E360" s="189">
        <v>0.14099526066350712</v>
      </c>
      <c r="F360" s="188">
        <v>1</v>
      </c>
      <c r="G360" s="190">
        <v>844</v>
      </c>
      <c r="H360" s="189">
        <v>0.34904880066170391</v>
      </c>
      <c r="M360" s="189">
        <v>0.47699999999999998</v>
      </c>
      <c r="N360" s="189">
        <v>0.54400000000000004</v>
      </c>
      <c r="O360" s="189">
        <v>0.22800000000000001</v>
      </c>
      <c r="P360" s="189">
        <v>0.28599999999999998</v>
      </c>
      <c r="Q360" s="189">
        <v>7.4999999999999997E-2</v>
      </c>
      <c r="R360" s="189">
        <v>0.114</v>
      </c>
      <c r="S360" s="189">
        <v>0.11899999999999999</v>
      </c>
      <c r="T360" s="189">
        <v>0.16600000000000001</v>
      </c>
      <c r="W360" s="189"/>
      <c r="X360" s="189"/>
      <c r="Y360" s="189"/>
      <c r="Z360" s="189"/>
      <c r="AA360" s="189"/>
      <c r="AB360" s="189"/>
      <c r="AC360" s="42"/>
    </row>
    <row r="361" spans="1:29" x14ac:dyDescent="0.25">
      <c r="A361" s="94" t="s">
        <v>1975</v>
      </c>
      <c r="B361" s="189">
        <v>0.35530546623794212</v>
      </c>
      <c r="C361" s="189">
        <v>0.53697749196141475</v>
      </c>
      <c r="D361" s="189">
        <v>1.4469453376205787E-2</v>
      </c>
      <c r="E361" s="189">
        <v>9.3247588424437297E-2</v>
      </c>
      <c r="F361" s="188">
        <v>1</v>
      </c>
      <c r="G361" s="190">
        <v>622</v>
      </c>
      <c r="H361" s="189">
        <v>0.38300492610837439</v>
      </c>
      <c r="M361" s="189">
        <v>0.31900000000000001</v>
      </c>
      <c r="N361" s="189">
        <v>0.39400000000000002</v>
      </c>
      <c r="O361" s="189">
        <v>0.498</v>
      </c>
      <c r="P361" s="189">
        <v>0.57599999999999996</v>
      </c>
      <c r="Q361" s="189">
        <v>8.0000000000000002E-3</v>
      </c>
      <c r="R361" s="189">
        <v>2.7E-2</v>
      </c>
      <c r="S361" s="189">
        <v>7.2999999999999995E-2</v>
      </c>
      <c r="T361" s="189">
        <v>0.11899999999999999</v>
      </c>
      <c r="W361" s="189"/>
      <c r="X361" s="189"/>
      <c r="Y361" s="189"/>
      <c r="Z361" s="189"/>
      <c r="AA361" s="189"/>
      <c r="AB361" s="189"/>
      <c r="AC361" s="42"/>
    </row>
    <row r="362" spans="1:29" x14ac:dyDescent="0.25">
      <c r="A362" s="94" t="s">
        <v>2018</v>
      </c>
      <c r="B362" s="189">
        <v>0.5509977827050998</v>
      </c>
      <c r="C362" s="189">
        <v>0.30266075388026609</v>
      </c>
      <c r="D362" s="189">
        <v>1.7738359201773836E-2</v>
      </c>
      <c r="E362" s="189">
        <v>0.12860310421286031</v>
      </c>
      <c r="F362" s="188">
        <v>1</v>
      </c>
      <c r="G362" s="190">
        <v>902</v>
      </c>
      <c r="H362" s="189">
        <v>0.34961240310077518</v>
      </c>
      <c r="M362" s="189">
        <v>0.51800000000000002</v>
      </c>
      <c r="N362" s="189">
        <v>0.58299999999999996</v>
      </c>
      <c r="O362" s="189">
        <v>0.27400000000000002</v>
      </c>
      <c r="P362" s="189">
        <v>0.33300000000000002</v>
      </c>
      <c r="Q362" s="189">
        <v>1.0999999999999999E-2</v>
      </c>
      <c r="R362" s="189">
        <v>2.9000000000000001E-2</v>
      </c>
      <c r="S362" s="189">
        <v>0.108</v>
      </c>
      <c r="T362" s="189">
        <v>0.152</v>
      </c>
      <c r="W362" s="189"/>
      <c r="X362" s="189"/>
      <c r="Y362" s="189"/>
      <c r="Z362" s="189"/>
      <c r="AA362" s="189"/>
      <c r="AB362" s="189"/>
      <c r="AC362" s="42"/>
    </row>
    <row r="363" spans="1:29" x14ac:dyDescent="0.25">
      <c r="A363" s="94" t="s">
        <v>2059</v>
      </c>
      <c r="B363" s="189">
        <v>0.8563829787234043</v>
      </c>
      <c r="C363" s="189">
        <v>2.1276595744680851E-2</v>
      </c>
      <c r="D363" s="189">
        <v>1.5957446808510637E-2</v>
      </c>
      <c r="E363" s="189">
        <v>0.10638297872340426</v>
      </c>
      <c r="F363" s="188">
        <v>1</v>
      </c>
      <c r="G363" s="190">
        <v>376</v>
      </c>
      <c r="H363" s="189">
        <v>0.32924693520140103</v>
      </c>
      <c r="M363" s="189">
        <v>0.81699999999999995</v>
      </c>
      <c r="N363" s="189">
        <v>0.88800000000000001</v>
      </c>
      <c r="O363" s="189">
        <v>1.0999999999999999E-2</v>
      </c>
      <c r="P363" s="189">
        <v>4.1000000000000002E-2</v>
      </c>
      <c r="Q363" s="189">
        <v>7.0000000000000001E-3</v>
      </c>
      <c r="R363" s="189">
        <v>3.4000000000000002E-2</v>
      </c>
      <c r="S363" s="189">
        <v>7.9000000000000001E-2</v>
      </c>
      <c r="T363" s="189">
        <v>0.14199999999999999</v>
      </c>
      <c r="W363" s="189"/>
      <c r="X363" s="189"/>
      <c r="Y363" s="189"/>
      <c r="Z363" s="189"/>
      <c r="AA363" s="189"/>
      <c r="AB363" s="189"/>
      <c r="AC363" s="42"/>
    </row>
    <row r="364" spans="1:29" x14ac:dyDescent="0.25">
      <c r="A364" s="94" t="s">
        <v>2101</v>
      </c>
      <c r="B364" s="189">
        <v>0.40714285714285714</v>
      </c>
      <c r="C364" s="189">
        <v>0.31428571428571428</v>
      </c>
      <c r="D364" s="189">
        <v>8.9285714285714288E-2</v>
      </c>
      <c r="E364" s="189">
        <v>0.18928571428571428</v>
      </c>
      <c r="F364" s="188">
        <v>1</v>
      </c>
      <c r="G364" s="190">
        <v>560</v>
      </c>
      <c r="H364" s="189">
        <v>0.31854379977246872</v>
      </c>
      <c r="M364" s="189">
        <v>0.36699999999999999</v>
      </c>
      <c r="N364" s="189">
        <v>0.44800000000000001</v>
      </c>
      <c r="O364" s="189">
        <v>0.27700000000000002</v>
      </c>
      <c r="P364" s="189">
        <v>0.35399999999999998</v>
      </c>
      <c r="Q364" s="189">
        <v>6.8000000000000005E-2</v>
      </c>
      <c r="R364" s="189">
        <v>0.11600000000000001</v>
      </c>
      <c r="S364" s="189">
        <v>0.159</v>
      </c>
      <c r="T364" s="189">
        <v>0.224</v>
      </c>
      <c r="W364" s="189"/>
      <c r="X364" s="189"/>
      <c r="Y364" s="189"/>
      <c r="Z364" s="189"/>
      <c r="AA364" s="189"/>
      <c r="AB364" s="189"/>
      <c r="AC364" s="42"/>
    </row>
    <row r="365" spans="1:29" x14ac:dyDescent="0.25">
      <c r="A365" s="94" t="s">
        <v>2144</v>
      </c>
      <c r="B365" s="189">
        <v>0.59245283018867922</v>
      </c>
      <c r="C365" s="189">
        <v>0.18742138364779873</v>
      </c>
      <c r="D365" s="189">
        <v>3.1446540880503145E-2</v>
      </c>
      <c r="E365" s="189">
        <v>0.18867924528301888</v>
      </c>
      <c r="F365" s="188">
        <v>1</v>
      </c>
      <c r="G365" s="190">
        <v>795</v>
      </c>
      <c r="H365" s="189">
        <v>0.32356532356532358</v>
      </c>
      <c r="M365" s="189">
        <v>0.55800000000000005</v>
      </c>
      <c r="N365" s="189">
        <v>0.626</v>
      </c>
      <c r="O365" s="189">
        <v>0.16200000000000001</v>
      </c>
      <c r="P365" s="189">
        <v>0.216</v>
      </c>
      <c r="Q365" s="189">
        <v>2.1000000000000001E-2</v>
      </c>
      <c r="R365" s="189">
        <v>4.5999999999999999E-2</v>
      </c>
      <c r="S365" s="189">
        <v>0.16300000000000001</v>
      </c>
      <c r="T365" s="189">
        <v>0.217</v>
      </c>
      <c r="W365" s="189"/>
      <c r="X365" s="189"/>
      <c r="Y365" s="189"/>
      <c r="Z365" s="189"/>
      <c r="AA365" s="189"/>
      <c r="AB365" s="189"/>
      <c r="AC365" s="42"/>
    </row>
    <row r="366" spans="1:29" x14ac:dyDescent="0.25">
      <c r="A366" s="94" t="s">
        <v>2187</v>
      </c>
      <c r="B366" s="189">
        <v>0.56343283582089554</v>
      </c>
      <c r="C366" s="189">
        <v>0.29477611940298509</v>
      </c>
      <c r="D366" s="189">
        <v>3.1716417910447763E-2</v>
      </c>
      <c r="E366" s="189">
        <v>0.11007462686567164</v>
      </c>
      <c r="F366" s="188">
        <v>1</v>
      </c>
      <c r="G366" s="190">
        <v>536</v>
      </c>
      <c r="H366" s="189">
        <v>0.33004926108374383</v>
      </c>
      <c r="M366" s="189">
        <v>0.52100000000000002</v>
      </c>
      <c r="N366" s="189">
        <v>0.60499999999999998</v>
      </c>
      <c r="O366" s="189">
        <v>0.25800000000000001</v>
      </c>
      <c r="P366" s="189">
        <v>0.33500000000000002</v>
      </c>
      <c r="Q366" s="189">
        <v>0.02</v>
      </c>
      <c r="R366" s="189">
        <v>0.05</v>
      </c>
      <c r="S366" s="189">
        <v>8.5999999999999993E-2</v>
      </c>
      <c r="T366" s="189">
        <v>0.13900000000000001</v>
      </c>
      <c r="W366" s="189"/>
      <c r="X366" s="189"/>
      <c r="Y366" s="189"/>
      <c r="Z366" s="189"/>
      <c r="AA366" s="189"/>
      <c r="AB366" s="189"/>
      <c r="AC366" s="42"/>
    </row>
    <row r="367" spans="1:29" x14ac:dyDescent="0.25">
      <c r="A367" s="94" t="s">
        <v>2230</v>
      </c>
      <c r="B367" s="189">
        <v>0.44104803493449779</v>
      </c>
      <c r="C367" s="189">
        <v>0.35807860262008734</v>
      </c>
      <c r="D367" s="189">
        <v>4.3668122270742356E-2</v>
      </c>
      <c r="E367" s="189">
        <v>0.15720524017467249</v>
      </c>
      <c r="F367" s="188">
        <v>1</v>
      </c>
      <c r="G367" s="190">
        <v>916</v>
      </c>
      <c r="H367" s="189">
        <v>0.37387755102040815</v>
      </c>
      <c r="M367" s="189">
        <v>0.40899999999999997</v>
      </c>
      <c r="N367" s="189">
        <v>0.47299999999999998</v>
      </c>
      <c r="O367" s="189">
        <v>0.32800000000000001</v>
      </c>
      <c r="P367" s="189">
        <v>0.39</v>
      </c>
      <c r="Q367" s="189">
        <v>3.2000000000000001E-2</v>
      </c>
      <c r="R367" s="189">
        <v>5.8999999999999997E-2</v>
      </c>
      <c r="S367" s="189">
        <v>0.13500000000000001</v>
      </c>
      <c r="T367" s="189">
        <v>0.182</v>
      </c>
      <c r="W367" s="189"/>
      <c r="X367" s="189"/>
      <c r="Y367" s="189"/>
      <c r="Z367" s="189"/>
      <c r="AA367" s="189"/>
      <c r="AB367" s="189"/>
      <c r="AC367" s="42"/>
    </row>
    <row r="368" spans="1:29" x14ac:dyDescent="0.25">
      <c r="A368" s="94" t="s">
        <v>2273</v>
      </c>
      <c r="B368" s="189">
        <v>0.61669024045261667</v>
      </c>
      <c r="C368" s="189">
        <v>0.24681753889674682</v>
      </c>
      <c r="D368" s="189">
        <v>2.4045261669024046E-2</v>
      </c>
      <c r="E368" s="189">
        <v>0.11244695898161244</v>
      </c>
      <c r="F368" s="188">
        <v>1</v>
      </c>
      <c r="G368" s="190">
        <v>1414</v>
      </c>
      <c r="H368" s="189">
        <v>0.3241632278771206</v>
      </c>
      <c r="M368" s="189">
        <v>0.59099999999999997</v>
      </c>
      <c r="N368" s="189">
        <v>0.64200000000000002</v>
      </c>
      <c r="O368" s="189">
        <v>0.22500000000000001</v>
      </c>
      <c r="P368" s="189">
        <v>0.27</v>
      </c>
      <c r="Q368" s="189">
        <v>1.7000000000000001E-2</v>
      </c>
      <c r="R368" s="189">
        <v>3.3000000000000002E-2</v>
      </c>
      <c r="S368" s="189">
        <v>9.7000000000000003E-2</v>
      </c>
      <c r="T368" s="189">
        <v>0.13</v>
      </c>
      <c r="W368" s="189"/>
      <c r="X368" s="189"/>
      <c r="Y368" s="189"/>
      <c r="Z368" s="189"/>
      <c r="AA368" s="189"/>
      <c r="AB368" s="189"/>
      <c r="AC368" s="42"/>
    </row>
    <row r="369" spans="1:29" x14ac:dyDescent="0.25">
      <c r="A369" s="94" t="s">
        <v>2316</v>
      </c>
      <c r="B369" s="189">
        <v>0.57073954983922826</v>
      </c>
      <c r="C369" s="189">
        <v>0.23311897106109325</v>
      </c>
      <c r="D369" s="189">
        <v>2.2508038585209004E-2</v>
      </c>
      <c r="E369" s="189">
        <v>0.17363344051446947</v>
      </c>
      <c r="F369" s="188">
        <v>1</v>
      </c>
      <c r="G369" s="190">
        <v>622</v>
      </c>
      <c r="H369" s="189">
        <v>0.3532084043157297</v>
      </c>
      <c r="M369" s="189">
        <v>0.53200000000000003</v>
      </c>
      <c r="N369" s="189">
        <v>0.60899999999999999</v>
      </c>
      <c r="O369" s="189">
        <v>0.20200000000000001</v>
      </c>
      <c r="P369" s="189">
        <v>0.26800000000000002</v>
      </c>
      <c r="Q369" s="189">
        <v>1.2999999999999999E-2</v>
      </c>
      <c r="R369" s="189">
        <v>3.6999999999999998E-2</v>
      </c>
      <c r="S369" s="189">
        <v>0.14599999999999999</v>
      </c>
      <c r="T369" s="189">
        <v>0.20499999999999999</v>
      </c>
      <c r="W369" s="189"/>
      <c r="X369" s="189"/>
      <c r="Y369" s="189"/>
      <c r="Z369" s="189"/>
      <c r="AA369" s="189"/>
      <c r="AB369" s="189"/>
      <c r="AC369" s="42"/>
    </row>
    <row r="370" spans="1:29" x14ac:dyDescent="0.25">
      <c r="A370" s="94" t="s">
        <v>1549</v>
      </c>
      <c r="B370" s="189">
        <v>0.56505003849114699</v>
      </c>
      <c r="C370" s="189">
        <v>0.24326404926866821</v>
      </c>
      <c r="D370" s="189">
        <v>6.1585835257890686E-2</v>
      </c>
      <c r="E370" s="189">
        <v>0.13010007698229406</v>
      </c>
      <c r="F370" s="188">
        <v>1</v>
      </c>
      <c r="G370" s="190">
        <v>1299</v>
      </c>
      <c r="H370" s="189">
        <v>0.26105305466237944</v>
      </c>
      <c r="M370" s="189">
        <v>0.53800000000000003</v>
      </c>
      <c r="N370" s="189">
        <v>0.59199999999999997</v>
      </c>
      <c r="O370" s="189">
        <v>0.221</v>
      </c>
      <c r="P370" s="189">
        <v>0.26700000000000002</v>
      </c>
      <c r="Q370" s="189">
        <v>0.05</v>
      </c>
      <c r="R370" s="189">
        <v>7.5999999999999998E-2</v>
      </c>
      <c r="S370" s="189">
        <v>0.113</v>
      </c>
      <c r="T370" s="189">
        <v>0.14899999999999999</v>
      </c>
      <c r="W370" s="189"/>
      <c r="X370" s="189"/>
      <c r="Y370" s="189"/>
      <c r="Z370" s="189"/>
      <c r="AA370" s="189"/>
      <c r="AB370" s="189"/>
      <c r="AC370" s="42"/>
    </row>
    <row r="371" spans="1:29" x14ac:dyDescent="0.25">
      <c r="A371" s="94" t="s">
        <v>1592</v>
      </c>
      <c r="B371" s="189">
        <v>0.44288939051918735</v>
      </c>
      <c r="C371" s="189">
        <v>0.23295711060948082</v>
      </c>
      <c r="D371" s="189">
        <v>0.12505643340857789</v>
      </c>
      <c r="E371" s="189">
        <v>0.19909706546275396</v>
      </c>
      <c r="F371" s="188">
        <v>1</v>
      </c>
      <c r="G371" s="190">
        <v>2215</v>
      </c>
      <c r="H371" s="189">
        <v>0.25337451384122628</v>
      </c>
      <c r="M371" s="189">
        <v>0.42199999999999999</v>
      </c>
      <c r="N371" s="189">
        <v>0.46400000000000002</v>
      </c>
      <c r="O371" s="189">
        <v>0.216</v>
      </c>
      <c r="P371" s="189">
        <v>0.251</v>
      </c>
      <c r="Q371" s="189">
        <v>0.112</v>
      </c>
      <c r="R371" s="189">
        <v>0.13900000000000001</v>
      </c>
      <c r="S371" s="189">
        <v>0.183</v>
      </c>
      <c r="T371" s="189">
        <v>0.216</v>
      </c>
      <c r="W371" s="189"/>
      <c r="X371" s="189"/>
      <c r="Y371" s="189"/>
      <c r="Z371" s="189"/>
      <c r="AA371" s="189"/>
      <c r="AB371" s="189"/>
      <c r="AC371" s="42"/>
    </row>
    <row r="372" spans="1:29" x14ac:dyDescent="0.25">
      <c r="A372" s="94" t="s">
        <v>1635</v>
      </c>
      <c r="B372" s="189">
        <v>0.56133720930232556</v>
      </c>
      <c r="C372" s="189">
        <v>0.29418604651162789</v>
      </c>
      <c r="D372" s="189">
        <v>1.4534883720930232E-2</v>
      </c>
      <c r="E372" s="189">
        <v>0.12994186046511627</v>
      </c>
      <c r="F372" s="188">
        <v>1</v>
      </c>
      <c r="G372" s="190">
        <v>3440</v>
      </c>
      <c r="H372" s="189">
        <v>0.25729244577412119</v>
      </c>
      <c r="M372" s="189">
        <v>0.54500000000000004</v>
      </c>
      <c r="N372" s="189">
        <v>0.57799999999999996</v>
      </c>
      <c r="O372" s="189">
        <v>0.27900000000000003</v>
      </c>
      <c r="P372" s="189">
        <v>0.31</v>
      </c>
      <c r="Q372" s="189">
        <v>1.0999999999999999E-2</v>
      </c>
      <c r="R372" s="189">
        <v>1.9E-2</v>
      </c>
      <c r="S372" s="189">
        <v>0.11899999999999999</v>
      </c>
      <c r="T372" s="189">
        <v>0.14199999999999999</v>
      </c>
      <c r="W372" s="189"/>
      <c r="X372" s="189"/>
      <c r="Y372" s="189"/>
      <c r="Z372" s="189"/>
      <c r="AA372" s="189"/>
      <c r="AB372" s="189"/>
      <c r="AC372" s="42"/>
    </row>
    <row r="373" spans="1:29" x14ac:dyDescent="0.25">
      <c r="A373" s="94" t="s">
        <v>1677</v>
      </c>
      <c r="B373" s="189">
        <v>0.47820343461030385</v>
      </c>
      <c r="C373" s="189">
        <v>0.32100396301188905</v>
      </c>
      <c r="D373" s="189">
        <v>7.7939233817701459E-2</v>
      </c>
      <c r="E373" s="189">
        <v>0.12285336856010567</v>
      </c>
      <c r="F373" s="188">
        <v>1</v>
      </c>
      <c r="G373" s="190">
        <v>757</v>
      </c>
      <c r="H373" s="189">
        <v>0.26230076230076232</v>
      </c>
      <c r="M373" s="189">
        <v>0.443</v>
      </c>
      <c r="N373" s="189">
        <v>0.51400000000000001</v>
      </c>
      <c r="O373" s="189">
        <v>0.28899999999999998</v>
      </c>
      <c r="P373" s="189">
        <v>0.35499999999999998</v>
      </c>
      <c r="Q373" s="189">
        <v>6.0999999999999999E-2</v>
      </c>
      <c r="R373" s="189">
        <v>9.9000000000000005E-2</v>
      </c>
      <c r="S373" s="189">
        <v>0.10100000000000001</v>
      </c>
      <c r="T373" s="189">
        <v>0.14799999999999999</v>
      </c>
      <c r="W373" s="189"/>
      <c r="X373" s="189"/>
      <c r="Y373" s="189"/>
      <c r="Z373" s="189"/>
      <c r="AA373" s="189"/>
      <c r="AB373" s="189"/>
      <c r="AC373" s="42"/>
    </row>
    <row r="374" spans="1:29" x14ac:dyDescent="0.25">
      <c r="A374" s="94" t="s">
        <v>1719</v>
      </c>
      <c r="B374" s="189">
        <v>0.77331887201735361</v>
      </c>
      <c r="C374" s="189">
        <v>0.11496746203904555</v>
      </c>
      <c r="D374" s="189">
        <v>1.5184381778741865E-2</v>
      </c>
      <c r="E374" s="189">
        <v>9.6529284164859008E-2</v>
      </c>
      <c r="F374" s="188">
        <v>1</v>
      </c>
      <c r="G374" s="190">
        <v>922</v>
      </c>
      <c r="H374" s="189">
        <v>0.25840807174887892</v>
      </c>
      <c r="M374" s="189">
        <v>0.745</v>
      </c>
      <c r="N374" s="189">
        <v>0.79900000000000004</v>
      </c>
      <c r="O374" s="189">
        <v>9.6000000000000002E-2</v>
      </c>
      <c r="P374" s="189">
        <v>0.13700000000000001</v>
      </c>
      <c r="Q374" s="189">
        <v>8.9999999999999993E-3</v>
      </c>
      <c r="R374" s="189">
        <v>2.5000000000000001E-2</v>
      </c>
      <c r="S374" s="189">
        <v>7.9000000000000001E-2</v>
      </c>
      <c r="T374" s="189">
        <v>0.11700000000000001</v>
      </c>
      <c r="W374" s="189"/>
      <c r="X374" s="189"/>
      <c r="Y374" s="189"/>
      <c r="Z374" s="189"/>
      <c r="AA374" s="189"/>
      <c r="AB374" s="189"/>
      <c r="AC374" s="42"/>
    </row>
    <row r="375" spans="1:29" x14ac:dyDescent="0.25">
      <c r="A375" s="94" t="s">
        <v>1761</v>
      </c>
      <c r="B375" s="189">
        <v>0.49134948096885811</v>
      </c>
      <c r="C375" s="189">
        <v>0.34602076124567471</v>
      </c>
      <c r="D375" s="189">
        <v>4.0369088811995385E-2</v>
      </c>
      <c r="E375" s="189">
        <v>0.12226066897347174</v>
      </c>
      <c r="F375" s="188">
        <v>1</v>
      </c>
      <c r="G375" s="190">
        <v>867</v>
      </c>
      <c r="H375" s="189">
        <v>0.25365710942071384</v>
      </c>
      <c r="M375" s="189">
        <v>0.45800000000000002</v>
      </c>
      <c r="N375" s="189">
        <v>0.52500000000000002</v>
      </c>
      <c r="O375" s="189">
        <v>0.315</v>
      </c>
      <c r="P375" s="189">
        <v>0.378</v>
      </c>
      <c r="Q375" s="189">
        <v>2.9000000000000001E-2</v>
      </c>
      <c r="R375" s="189">
        <v>5.6000000000000001E-2</v>
      </c>
      <c r="S375" s="189">
        <v>0.10199999999999999</v>
      </c>
      <c r="T375" s="189">
        <v>0.14599999999999999</v>
      </c>
      <c r="W375" s="189"/>
      <c r="X375" s="189"/>
      <c r="Y375" s="189"/>
      <c r="Z375" s="189"/>
      <c r="AA375" s="189"/>
      <c r="AB375" s="189"/>
      <c r="AC375" s="42"/>
    </row>
    <row r="376" spans="1:29" x14ac:dyDescent="0.25">
      <c r="A376" s="94" t="s">
        <v>1804</v>
      </c>
      <c r="B376" s="189">
        <v>0.68650793650793651</v>
      </c>
      <c r="C376" s="189">
        <v>0.13333333333333333</v>
      </c>
      <c r="D376" s="189">
        <v>3.2539682539682542E-2</v>
      </c>
      <c r="E376" s="189">
        <v>0.14761904761904762</v>
      </c>
      <c r="F376" s="188">
        <v>1</v>
      </c>
      <c r="G376" s="190">
        <v>1260</v>
      </c>
      <c r="H376" s="189">
        <v>0.26963406805050288</v>
      </c>
      <c r="M376" s="189">
        <v>0.66</v>
      </c>
      <c r="N376" s="189">
        <v>0.71199999999999997</v>
      </c>
      <c r="O376" s="189">
        <v>0.11600000000000001</v>
      </c>
      <c r="P376" s="189">
        <v>0.153</v>
      </c>
      <c r="Q376" s="189">
        <v>2.4E-2</v>
      </c>
      <c r="R376" s="189">
        <v>4.3999999999999997E-2</v>
      </c>
      <c r="S376" s="189">
        <v>0.129</v>
      </c>
      <c r="T376" s="189">
        <v>0.16800000000000001</v>
      </c>
      <c r="W376" s="189"/>
      <c r="X376" s="189"/>
      <c r="Y376" s="189"/>
      <c r="Z376" s="189"/>
      <c r="AA376" s="189"/>
      <c r="AB376" s="189"/>
      <c r="AC376" s="42"/>
    </row>
    <row r="377" spans="1:29" x14ac:dyDescent="0.25">
      <c r="A377" s="94" t="s">
        <v>1847</v>
      </c>
      <c r="B377" s="189">
        <v>0.77936962750716332</v>
      </c>
      <c r="C377" s="189">
        <v>2.148997134670487E-2</v>
      </c>
      <c r="D377" s="189">
        <v>3.2234957020057305E-2</v>
      </c>
      <c r="E377" s="189">
        <v>0.1669054441260745</v>
      </c>
      <c r="F377" s="188">
        <v>1</v>
      </c>
      <c r="G377" s="190">
        <v>1396</v>
      </c>
      <c r="H377" s="189">
        <v>0.29119732999582809</v>
      </c>
      <c r="M377" s="189">
        <v>0.75700000000000001</v>
      </c>
      <c r="N377" s="189">
        <v>0.8</v>
      </c>
      <c r="O377" s="189">
        <v>1.4999999999999999E-2</v>
      </c>
      <c r="P377" s="189">
        <v>3.1E-2</v>
      </c>
      <c r="Q377" s="189">
        <v>2.4E-2</v>
      </c>
      <c r="R377" s="189">
        <v>4.2999999999999997E-2</v>
      </c>
      <c r="S377" s="189">
        <v>0.14799999999999999</v>
      </c>
      <c r="T377" s="189">
        <v>0.187</v>
      </c>
      <c r="W377" s="189"/>
      <c r="X377" s="189"/>
      <c r="Y377" s="189"/>
      <c r="Z377" s="189"/>
      <c r="AA377" s="189"/>
      <c r="AB377" s="189"/>
      <c r="AC377" s="42"/>
    </row>
    <row r="378" spans="1:29" x14ac:dyDescent="0.25">
      <c r="A378" s="94" t="s">
        <v>1890</v>
      </c>
      <c r="B378" s="189">
        <v>0.78369272237196763</v>
      </c>
      <c r="C378" s="189">
        <v>3.840970350404313E-2</v>
      </c>
      <c r="D378" s="189">
        <v>3.436657681940701E-2</v>
      </c>
      <c r="E378" s="189">
        <v>0.14353099730458221</v>
      </c>
      <c r="F378" s="188">
        <v>1</v>
      </c>
      <c r="G378" s="190">
        <v>1484</v>
      </c>
      <c r="H378" s="189">
        <v>0.27629864084900391</v>
      </c>
      <c r="M378" s="189">
        <v>0.76200000000000001</v>
      </c>
      <c r="N378" s="189">
        <v>0.80400000000000005</v>
      </c>
      <c r="O378" s="189">
        <v>0.03</v>
      </c>
      <c r="P378" s="189">
        <v>4.9000000000000002E-2</v>
      </c>
      <c r="Q378" s="189">
        <v>2.5999999999999999E-2</v>
      </c>
      <c r="R378" s="189">
        <v>4.4999999999999998E-2</v>
      </c>
      <c r="S378" s="189">
        <v>0.127</v>
      </c>
      <c r="T378" s="189">
        <v>0.16200000000000001</v>
      </c>
      <c r="W378" s="189"/>
      <c r="X378" s="189"/>
      <c r="Y378" s="189"/>
      <c r="Z378" s="189"/>
      <c r="AA378" s="189"/>
      <c r="AB378" s="189"/>
      <c r="AC378" s="42"/>
    </row>
    <row r="379" spans="1:29" x14ac:dyDescent="0.25">
      <c r="A379" s="94" t="s">
        <v>1933</v>
      </c>
      <c r="B379" s="189">
        <v>0.47805171377029465</v>
      </c>
      <c r="C379" s="189">
        <v>0.27961515333734216</v>
      </c>
      <c r="D379" s="189">
        <v>8.0577269993986775E-2</v>
      </c>
      <c r="E379" s="189">
        <v>0.16175586289837643</v>
      </c>
      <c r="F379" s="188">
        <v>1</v>
      </c>
      <c r="G379" s="190">
        <v>1663</v>
      </c>
      <c r="H379" s="189">
        <v>0.26625040025616392</v>
      </c>
      <c r="M379" s="189">
        <v>0.45400000000000001</v>
      </c>
      <c r="N379" s="189">
        <v>0.502</v>
      </c>
      <c r="O379" s="189">
        <v>0.25900000000000001</v>
      </c>
      <c r="P379" s="189">
        <v>0.30199999999999999</v>
      </c>
      <c r="Q379" s="189">
        <v>6.8000000000000005E-2</v>
      </c>
      <c r="R379" s="189">
        <v>9.5000000000000001E-2</v>
      </c>
      <c r="S379" s="189">
        <v>0.14499999999999999</v>
      </c>
      <c r="T379" s="189">
        <v>0.18</v>
      </c>
      <c r="W379" s="189"/>
      <c r="X379" s="189"/>
      <c r="Y379" s="189"/>
      <c r="Z379" s="189"/>
      <c r="AA379" s="189"/>
      <c r="AB379" s="189"/>
      <c r="AC379" s="42"/>
    </row>
    <row r="380" spans="1:29" x14ac:dyDescent="0.25">
      <c r="A380" s="94" t="s">
        <v>1976</v>
      </c>
      <c r="B380" s="189">
        <v>0.33933393339333934</v>
      </c>
      <c r="C380" s="189">
        <v>0.55805580558055801</v>
      </c>
      <c r="D380" s="189">
        <v>1.7101710171017102E-2</v>
      </c>
      <c r="E380" s="189">
        <v>8.5508550855085505E-2</v>
      </c>
      <c r="F380" s="188">
        <v>1</v>
      </c>
      <c r="G380" s="190">
        <v>1111</v>
      </c>
      <c r="H380" s="189">
        <v>0.25238527941844618</v>
      </c>
      <c r="M380" s="189">
        <v>0.312</v>
      </c>
      <c r="N380" s="189">
        <v>0.36799999999999999</v>
      </c>
      <c r="O380" s="189">
        <v>0.52900000000000003</v>
      </c>
      <c r="P380" s="189">
        <v>0.58699999999999997</v>
      </c>
      <c r="Q380" s="189">
        <v>1.0999999999999999E-2</v>
      </c>
      <c r="R380" s="189">
        <v>2.7E-2</v>
      </c>
      <c r="S380" s="189">
        <v>7.0000000000000007E-2</v>
      </c>
      <c r="T380" s="189">
        <v>0.10299999999999999</v>
      </c>
      <c r="W380" s="189"/>
      <c r="X380" s="189"/>
      <c r="Y380" s="189"/>
      <c r="Z380" s="189"/>
      <c r="AA380" s="189"/>
      <c r="AB380" s="189"/>
      <c r="AC380" s="42"/>
    </row>
    <row r="381" spans="1:29" x14ac:dyDescent="0.25">
      <c r="A381" s="94" t="s">
        <v>2019</v>
      </c>
      <c r="B381" s="189">
        <v>0.52764127764127766</v>
      </c>
      <c r="C381" s="189">
        <v>0.32432432432432434</v>
      </c>
      <c r="D381" s="189">
        <v>1.3513513513513514E-2</v>
      </c>
      <c r="E381" s="189">
        <v>0.13452088452088451</v>
      </c>
      <c r="F381" s="188">
        <v>1</v>
      </c>
      <c r="G381" s="190">
        <v>1628</v>
      </c>
      <c r="H381" s="189">
        <v>0.2589058524173028</v>
      </c>
      <c r="M381" s="189">
        <v>0.503</v>
      </c>
      <c r="N381" s="189">
        <v>0.55200000000000005</v>
      </c>
      <c r="O381" s="189">
        <v>0.30199999999999999</v>
      </c>
      <c r="P381" s="189">
        <v>0.34699999999999998</v>
      </c>
      <c r="Q381" s="189">
        <v>8.9999999999999993E-3</v>
      </c>
      <c r="R381" s="189">
        <v>0.02</v>
      </c>
      <c r="S381" s="189">
        <v>0.11899999999999999</v>
      </c>
      <c r="T381" s="189">
        <v>0.152</v>
      </c>
      <c r="W381" s="189"/>
      <c r="X381" s="189"/>
      <c r="Y381" s="189"/>
      <c r="Z381" s="189"/>
      <c r="AA381" s="189"/>
      <c r="AB381" s="189"/>
      <c r="AC381" s="42"/>
    </row>
    <row r="382" spans="1:29" x14ac:dyDescent="0.25">
      <c r="A382" s="94" t="s">
        <v>2060</v>
      </c>
      <c r="B382" s="189">
        <v>0.83431952662721898</v>
      </c>
      <c r="C382" s="189">
        <v>1.6272189349112426E-2</v>
      </c>
      <c r="D382" s="189">
        <v>2.9585798816568046E-2</v>
      </c>
      <c r="E382" s="189">
        <v>0.11982248520710059</v>
      </c>
      <c r="F382" s="188">
        <v>1</v>
      </c>
      <c r="G382" s="190">
        <v>676</v>
      </c>
      <c r="H382" s="189">
        <v>0.25664388762338647</v>
      </c>
      <c r="M382" s="189">
        <v>0.80400000000000005</v>
      </c>
      <c r="N382" s="189">
        <v>0.86</v>
      </c>
      <c r="O382" s="189">
        <v>8.9999999999999993E-3</v>
      </c>
      <c r="P382" s="189">
        <v>2.9000000000000001E-2</v>
      </c>
      <c r="Q382" s="189">
        <v>1.9E-2</v>
      </c>
      <c r="R382" s="189">
        <v>4.4999999999999998E-2</v>
      </c>
      <c r="S382" s="189">
        <v>9.7000000000000003E-2</v>
      </c>
      <c r="T382" s="189">
        <v>0.14599999999999999</v>
      </c>
      <c r="W382" s="189"/>
      <c r="X382" s="189"/>
      <c r="Y382" s="189"/>
      <c r="Z382" s="189"/>
      <c r="AA382" s="189"/>
      <c r="AB382" s="189"/>
      <c r="AC382" s="42"/>
    </row>
    <row r="383" spans="1:29" x14ac:dyDescent="0.25">
      <c r="A383" s="94" t="s">
        <v>2102</v>
      </c>
      <c r="B383" s="189">
        <v>0.4358490566037736</v>
      </c>
      <c r="C383" s="189">
        <v>0.26886792452830188</v>
      </c>
      <c r="D383" s="189">
        <v>0.10943396226415095</v>
      </c>
      <c r="E383" s="189">
        <v>0.18584905660377357</v>
      </c>
      <c r="F383" s="188">
        <v>1</v>
      </c>
      <c r="G383" s="190">
        <v>1060</v>
      </c>
      <c r="H383" s="189">
        <v>0.2727740607308286</v>
      </c>
      <c r="M383" s="189">
        <v>0.40600000000000003</v>
      </c>
      <c r="N383" s="189">
        <v>0.46600000000000003</v>
      </c>
      <c r="O383" s="189">
        <v>0.24299999999999999</v>
      </c>
      <c r="P383" s="189">
        <v>0.29599999999999999</v>
      </c>
      <c r="Q383" s="189">
        <v>9.1999999999999998E-2</v>
      </c>
      <c r="R383" s="189">
        <v>0.13</v>
      </c>
      <c r="S383" s="189">
        <v>0.16400000000000001</v>
      </c>
      <c r="T383" s="189">
        <v>0.21</v>
      </c>
      <c r="W383" s="189"/>
      <c r="X383" s="189"/>
      <c r="Y383" s="189"/>
      <c r="Z383" s="189"/>
      <c r="AA383" s="189"/>
      <c r="AB383" s="189"/>
      <c r="AC383" s="42"/>
    </row>
    <row r="384" spans="1:29" x14ac:dyDescent="0.25">
      <c r="A384" s="94" t="s">
        <v>2145</v>
      </c>
      <c r="B384" s="189">
        <v>0.60412871888281727</v>
      </c>
      <c r="C384" s="189">
        <v>0.21857923497267759</v>
      </c>
      <c r="D384" s="189">
        <v>2.3679417122040074E-2</v>
      </c>
      <c r="E384" s="189">
        <v>0.15361262902246509</v>
      </c>
      <c r="F384" s="188">
        <v>1</v>
      </c>
      <c r="G384" s="190">
        <v>1647</v>
      </c>
      <c r="H384" s="189">
        <v>0.25794831636648397</v>
      </c>
      <c r="M384" s="189">
        <v>0.57999999999999996</v>
      </c>
      <c r="N384" s="189">
        <v>0.627</v>
      </c>
      <c r="O384" s="189">
        <v>0.19900000000000001</v>
      </c>
      <c r="P384" s="189">
        <v>0.23899999999999999</v>
      </c>
      <c r="Q384" s="189">
        <v>1.7000000000000001E-2</v>
      </c>
      <c r="R384" s="189">
        <v>3.2000000000000001E-2</v>
      </c>
      <c r="S384" s="189">
        <v>0.13700000000000001</v>
      </c>
      <c r="T384" s="189">
        <v>0.17199999999999999</v>
      </c>
      <c r="W384" s="189"/>
      <c r="X384" s="189"/>
      <c r="Y384" s="189"/>
      <c r="Z384" s="189"/>
      <c r="AA384" s="189"/>
      <c r="AB384" s="189"/>
      <c r="AC384" s="42"/>
    </row>
    <row r="385" spans="1:29" x14ac:dyDescent="0.25">
      <c r="A385" s="94" t="s">
        <v>2188</v>
      </c>
      <c r="B385" s="189">
        <v>0.5268518518518519</v>
      </c>
      <c r="C385" s="189">
        <v>0.28518518518518521</v>
      </c>
      <c r="D385" s="189">
        <v>3.7037037037037035E-2</v>
      </c>
      <c r="E385" s="189">
        <v>0.15092592592592594</v>
      </c>
      <c r="F385" s="188">
        <v>1</v>
      </c>
      <c r="G385" s="190">
        <v>1080</v>
      </c>
      <c r="H385" s="189">
        <v>0.25586353944562901</v>
      </c>
      <c r="M385" s="189">
        <v>0.497</v>
      </c>
      <c r="N385" s="189">
        <v>0.55600000000000005</v>
      </c>
      <c r="O385" s="189">
        <v>0.25900000000000001</v>
      </c>
      <c r="P385" s="189">
        <v>0.313</v>
      </c>
      <c r="Q385" s="189">
        <v>2.7E-2</v>
      </c>
      <c r="R385" s="189">
        <v>0.05</v>
      </c>
      <c r="S385" s="189">
        <v>0.13100000000000001</v>
      </c>
      <c r="T385" s="189">
        <v>0.17399999999999999</v>
      </c>
      <c r="W385" s="189"/>
      <c r="X385" s="189"/>
      <c r="Y385" s="189"/>
      <c r="Z385" s="189"/>
      <c r="AA385" s="189"/>
      <c r="AB385" s="189"/>
      <c r="AC385" s="42"/>
    </row>
    <row r="386" spans="1:29" x14ac:dyDescent="0.25">
      <c r="A386" s="94" t="s">
        <v>2231</v>
      </c>
      <c r="B386" s="189">
        <v>0.43903979785217939</v>
      </c>
      <c r="C386" s="189">
        <v>0.34617814276689829</v>
      </c>
      <c r="D386" s="189">
        <v>4.7378395451674035E-2</v>
      </c>
      <c r="E386" s="189">
        <v>0.16740366392924827</v>
      </c>
      <c r="F386" s="188">
        <v>1</v>
      </c>
      <c r="G386" s="190">
        <v>1583</v>
      </c>
      <c r="H386" s="189">
        <v>0.26405337781484572</v>
      </c>
      <c r="M386" s="189">
        <v>0.41499999999999998</v>
      </c>
      <c r="N386" s="189">
        <v>0.46400000000000002</v>
      </c>
      <c r="O386" s="189">
        <v>0.32300000000000001</v>
      </c>
      <c r="P386" s="189">
        <v>0.37</v>
      </c>
      <c r="Q386" s="189">
        <v>3.7999999999999999E-2</v>
      </c>
      <c r="R386" s="189">
        <v>5.8999999999999997E-2</v>
      </c>
      <c r="S386" s="189">
        <v>0.15</v>
      </c>
      <c r="T386" s="189">
        <v>0.187</v>
      </c>
      <c r="W386" s="189"/>
      <c r="X386" s="189"/>
      <c r="Y386" s="189"/>
      <c r="Z386" s="189"/>
      <c r="AA386" s="189"/>
      <c r="AB386" s="189"/>
      <c r="AC386" s="42"/>
    </row>
    <row r="387" spans="1:29" x14ac:dyDescent="0.25">
      <c r="A387" s="94" t="s">
        <v>2274</v>
      </c>
      <c r="B387" s="189">
        <v>0.62619685944082726</v>
      </c>
      <c r="C387" s="189">
        <v>0.25698965913443123</v>
      </c>
      <c r="D387" s="189">
        <v>2.4511681348142474E-2</v>
      </c>
      <c r="E387" s="189">
        <v>9.2301800076599008E-2</v>
      </c>
      <c r="F387" s="188">
        <v>1</v>
      </c>
      <c r="G387" s="190">
        <v>2611</v>
      </c>
      <c r="H387" s="189">
        <v>0.24897492133117194</v>
      </c>
      <c r="M387" s="189">
        <v>0.60699999999999998</v>
      </c>
      <c r="N387" s="189">
        <v>0.64500000000000002</v>
      </c>
      <c r="O387" s="189">
        <v>0.24099999999999999</v>
      </c>
      <c r="P387" s="189">
        <v>0.27400000000000002</v>
      </c>
      <c r="Q387" s="189">
        <v>1.9E-2</v>
      </c>
      <c r="R387" s="189">
        <v>3.1E-2</v>
      </c>
      <c r="S387" s="189">
        <v>8.2000000000000003E-2</v>
      </c>
      <c r="T387" s="189">
        <v>0.104</v>
      </c>
      <c r="W387" s="189"/>
      <c r="X387" s="189"/>
      <c r="Y387" s="189"/>
      <c r="Z387" s="189"/>
      <c r="AA387" s="189"/>
      <c r="AB387" s="189"/>
      <c r="AC387" s="42"/>
    </row>
    <row r="388" spans="1:29" x14ac:dyDescent="0.25">
      <c r="A388" s="94" t="s">
        <v>2317</v>
      </c>
      <c r="B388" s="189">
        <v>0.52457627118644068</v>
      </c>
      <c r="C388" s="189">
        <v>0.261864406779661</v>
      </c>
      <c r="D388" s="189">
        <v>2.9661016949152543E-2</v>
      </c>
      <c r="E388" s="189">
        <v>0.18389830508474575</v>
      </c>
      <c r="F388" s="188">
        <v>1</v>
      </c>
      <c r="G388" s="190">
        <v>1180</v>
      </c>
      <c r="H388" s="189">
        <v>0.26952946550936502</v>
      </c>
      <c r="M388" s="189">
        <v>0.496</v>
      </c>
      <c r="N388" s="189">
        <v>0.55300000000000005</v>
      </c>
      <c r="O388" s="189">
        <v>0.23799999999999999</v>
      </c>
      <c r="P388" s="189">
        <v>0.28799999999999998</v>
      </c>
      <c r="Q388" s="189">
        <v>2.1000000000000001E-2</v>
      </c>
      <c r="R388" s="189">
        <v>4.1000000000000002E-2</v>
      </c>
      <c r="S388" s="189">
        <v>0.16300000000000001</v>
      </c>
      <c r="T388" s="189">
        <v>0.20699999999999999</v>
      </c>
      <c r="W388" s="189"/>
      <c r="X388" s="189"/>
      <c r="Y388" s="189"/>
      <c r="Z388" s="189"/>
      <c r="AA388" s="189"/>
      <c r="AB388" s="189"/>
      <c r="AC388" s="42"/>
    </row>
    <row r="389" spans="1:29" x14ac:dyDescent="0.25">
      <c r="A389" s="94" t="s">
        <v>1550</v>
      </c>
      <c r="B389" s="189">
        <v>0.63107947805456699</v>
      </c>
      <c r="C389" s="189">
        <v>0.26809015421115068</v>
      </c>
      <c r="D389" s="189">
        <v>4.5077105575326216E-2</v>
      </c>
      <c r="E389" s="189">
        <v>5.575326215895611E-2</v>
      </c>
      <c r="F389" s="188">
        <v>1</v>
      </c>
      <c r="G389" s="190">
        <v>843</v>
      </c>
      <c r="H389" s="189">
        <v>0.20631424375917767</v>
      </c>
      <c r="M389" s="189">
        <v>0.59799999999999998</v>
      </c>
      <c r="N389" s="189">
        <v>0.66300000000000003</v>
      </c>
      <c r="O389" s="189">
        <v>0.23899999999999999</v>
      </c>
      <c r="P389" s="189">
        <v>0.29899999999999999</v>
      </c>
      <c r="Q389" s="189">
        <v>3.3000000000000002E-2</v>
      </c>
      <c r="R389" s="189">
        <v>6.0999999999999999E-2</v>
      </c>
      <c r="S389" s="189">
        <v>4.2000000000000003E-2</v>
      </c>
      <c r="T389" s="189">
        <v>7.2999999999999995E-2</v>
      </c>
      <c r="W389" s="189"/>
      <c r="X389" s="189"/>
      <c r="Y389" s="189"/>
      <c r="Z389" s="189"/>
      <c r="AA389" s="189"/>
      <c r="AB389" s="189"/>
      <c r="AC389" s="42"/>
    </row>
    <row r="390" spans="1:29" x14ac:dyDescent="0.25">
      <c r="A390" s="94" t="s">
        <v>1593</v>
      </c>
      <c r="B390" s="189">
        <v>0.5</v>
      </c>
      <c r="C390" s="189">
        <v>0.23545454545454544</v>
      </c>
      <c r="D390" s="189">
        <v>0.15727272727272729</v>
      </c>
      <c r="E390" s="189">
        <v>0.10727272727272727</v>
      </c>
      <c r="F390" s="188">
        <v>1</v>
      </c>
      <c r="G390" s="190">
        <v>1100</v>
      </c>
      <c r="H390" s="189">
        <v>0.19050917907862833</v>
      </c>
      <c r="M390" s="189">
        <v>0.47099999999999997</v>
      </c>
      <c r="N390" s="189">
        <v>0.52900000000000003</v>
      </c>
      <c r="O390" s="189">
        <v>0.21099999999999999</v>
      </c>
      <c r="P390" s="189">
        <v>0.26100000000000001</v>
      </c>
      <c r="Q390" s="189">
        <v>0.13700000000000001</v>
      </c>
      <c r="R390" s="189">
        <v>0.18</v>
      </c>
      <c r="S390" s="189">
        <v>0.09</v>
      </c>
      <c r="T390" s="189">
        <v>0.127</v>
      </c>
      <c r="W390" s="189"/>
      <c r="X390" s="189"/>
      <c r="Y390" s="189"/>
      <c r="Z390" s="189"/>
      <c r="AA390" s="189"/>
      <c r="AB390" s="189"/>
      <c r="AC390" s="42"/>
    </row>
    <row r="391" spans="1:29" x14ac:dyDescent="0.25">
      <c r="A391" s="94" t="s">
        <v>1636</v>
      </c>
      <c r="B391" s="189">
        <v>0.6224422442244224</v>
      </c>
      <c r="C391" s="189">
        <v>0.31617161716171616</v>
      </c>
      <c r="D391" s="189">
        <v>5.9405940594059407E-3</v>
      </c>
      <c r="E391" s="189">
        <v>5.5445544554455446E-2</v>
      </c>
      <c r="F391" s="188">
        <v>1</v>
      </c>
      <c r="G391" s="190">
        <v>1515</v>
      </c>
      <c r="H391" s="189">
        <v>0.20010566635847313</v>
      </c>
      <c r="M391" s="189">
        <v>0.59799999999999998</v>
      </c>
      <c r="N391" s="189">
        <v>0.64700000000000002</v>
      </c>
      <c r="O391" s="189">
        <v>0.29299999999999998</v>
      </c>
      <c r="P391" s="189">
        <v>0.34</v>
      </c>
      <c r="Q391" s="189">
        <v>3.0000000000000001E-3</v>
      </c>
      <c r="R391" s="189">
        <v>1.0999999999999999E-2</v>
      </c>
      <c r="S391" s="189">
        <v>4.4999999999999998E-2</v>
      </c>
      <c r="T391" s="189">
        <v>6.8000000000000005E-2</v>
      </c>
      <c r="W391" s="189"/>
      <c r="X391" s="189"/>
      <c r="Y391" s="189"/>
      <c r="Z391" s="189"/>
      <c r="AA391" s="189"/>
      <c r="AB391" s="189"/>
      <c r="AC391" s="42"/>
    </row>
    <row r="392" spans="1:29" x14ac:dyDescent="0.25">
      <c r="A392" s="94" t="s">
        <v>1678</v>
      </c>
      <c r="B392" s="189">
        <v>0.47178329571106092</v>
      </c>
      <c r="C392" s="189">
        <v>0.34762979683972911</v>
      </c>
      <c r="D392" s="189">
        <v>9.480812641083522E-2</v>
      </c>
      <c r="E392" s="189">
        <v>8.5778781038374718E-2</v>
      </c>
      <c r="F392" s="188">
        <v>1</v>
      </c>
      <c r="G392" s="190">
        <v>443</v>
      </c>
      <c r="H392" s="189">
        <v>0.21349397590361446</v>
      </c>
      <c r="M392" s="189">
        <v>0.42599999999999999</v>
      </c>
      <c r="N392" s="189">
        <v>0.51800000000000002</v>
      </c>
      <c r="O392" s="189">
        <v>0.30499999999999999</v>
      </c>
      <c r="P392" s="189">
        <v>0.39300000000000002</v>
      </c>
      <c r="Q392" s="189">
        <v>7.0999999999999994E-2</v>
      </c>
      <c r="R392" s="189">
        <v>0.126</v>
      </c>
      <c r="S392" s="189">
        <v>6.3E-2</v>
      </c>
      <c r="T392" s="189">
        <v>0.11600000000000001</v>
      </c>
      <c r="W392" s="189"/>
      <c r="X392" s="189"/>
      <c r="Y392" s="189"/>
      <c r="Z392" s="189"/>
      <c r="AA392" s="189"/>
      <c r="AB392" s="189"/>
      <c r="AC392" s="42"/>
    </row>
    <row r="393" spans="1:29" x14ac:dyDescent="0.25">
      <c r="A393" s="94" t="s">
        <v>1720</v>
      </c>
      <c r="B393" s="189">
        <v>0.80620155038759689</v>
      </c>
      <c r="C393" s="189">
        <v>0.14922480620155038</v>
      </c>
      <c r="D393" s="189">
        <v>1.937984496124031E-3</v>
      </c>
      <c r="E393" s="189">
        <v>4.2635658914728682E-2</v>
      </c>
      <c r="F393" s="188">
        <v>1</v>
      </c>
      <c r="G393" s="190">
        <v>516</v>
      </c>
      <c r="H393" s="189">
        <v>0.20379146919431279</v>
      </c>
      <c r="M393" s="189">
        <v>0.77</v>
      </c>
      <c r="N393" s="189">
        <v>0.83799999999999997</v>
      </c>
      <c r="O393" s="189">
        <v>0.121</v>
      </c>
      <c r="P393" s="189">
        <v>0.183</v>
      </c>
      <c r="Q393" s="189">
        <v>0</v>
      </c>
      <c r="R393" s="189">
        <v>1.0999999999999999E-2</v>
      </c>
      <c r="S393" s="189">
        <v>2.8000000000000001E-2</v>
      </c>
      <c r="T393" s="189">
        <v>6.4000000000000001E-2</v>
      </c>
      <c r="W393" s="189"/>
      <c r="X393" s="189"/>
      <c r="Y393" s="189"/>
      <c r="Z393" s="189"/>
      <c r="AA393" s="189"/>
      <c r="AB393" s="189"/>
      <c r="AC393" s="42"/>
    </row>
    <row r="394" spans="1:29" x14ac:dyDescent="0.25">
      <c r="A394" s="94" t="s">
        <v>1762</v>
      </c>
      <c r="B394" s="189">
        <v>0.56557377049180324</v>
      </c>
      <c r="C394" s="189">
        <v>0.34590163934426227</v>
      </c>
      <c r="D394" s="189">
        <v>3.2786885245901641E-2</v>
      </c>
      <c r="E394" s="189">
        <v>5.5737704918032788E-2</v>
      </c>
      <c r="F394" s="188">
        <v>1</v>
      </c>
      <c r="G394" s="190">
        <v>610</v>
      </c>
      <c r="H394" s="189">
        <v>0.21107266435986158</v>
      </c>
      <c r="M394" s="189">
        <v>0.52600000000000002</v>
      </c>
      <c r="N394" s="189">
        <v>0.60399999999999998</v>
      </c>
      <c r="O394" s="189">
        <v>0.309</v>
      </c>
      <c r="P394" s="189">
        <v>0.38500000000000001</v>
      </c>
      <c r="Q394" s="189">
        <v>2.1000000000000001E-2</v>
      </c>
      <c r="R394" s="189">
        <v>0.05</v>
      </c>
      <c r="S394" s="189">
        <v>0.04</v>
      </c>
      <c r="T394" s="189">
        <v>7.6999999999999999E-2</v>
      </c>
      <c r="W394" s="189"/>
      <c r="X394" s="189"/>
      <c r="Y394" s="189"/>
      <c r="Z394" s="189"/>
      <c r="AA394" s="189"/>
      <c r="AB394" s="189"/>
      <c r="AC394" s="42"/>
    </row>
    <row r="395" spans="1:29" x14ac:dyDescent="0.25">
      <c r="A395" s="94" t="s">
        <v>1805</v>
      </c>
      <c r="B395" s="189">
        <v>0.75858369098712441</v>
      </c>
      <c r="C395" s="189">
        <v>0.12124463519313304</v>
      </c>
      <c r="D395" s="189">
        <v>4.1845493562231759E-2</v>
      </c>
      <c r="E395" s="189">
        <v>7.832618025751073E-2</v>
      </c>
      <c r="F395" s="188">
        <v>1</v>
      </c>
      <c r="G395" s="190">
        <v>932</v>
      </c>
      <c r="H395" s="189">
        <v>0.23270911360799001</v>
      </c>
      <c r="M395" s="189">
        <v>0.73</v>
      </c>
      <c r="N395" s="189">
        <v>0.78500000000000003</v>
      </c>
      <c r="O395" s="189">
        <v>0.10199999999999999</v>
      </c>
      <c r="P395" s="189">
        <v>0.14399999999999999</v>
      </c>
      <c r="Q395" s="189">
        <v>3.1E-2</v>
      </c>
      <c r="R395" s="189">
        <v>5.7000000000000002E-2</v>
      </c>
      <c r="S395" s="189">
        <v>6.3E-2</v>
      </c>
      <c r="T395" s="189">
        <v>9.7000000000000003E-2</v>
      </c>
      <c r="W395" s="189"/>
      <c r="X395" s="189"/>
      <c r="Y395" s="189"/>
      <c r="Z395" s="189"/>
      <c r="AA395" s="189"/>
      <c r="AB395" s="189"/>
      <c r="AC395" s="42"/>
    </row>
    <row r="396" spans="1:29" x14ac:dyDescent="0.25">
      <c r="A396" s="94" t="s">
        <v>1848</v>
      </c>
      <c r="B396" s="189">
        <v>0.86490939044481052</v>
      </c>
      <c r="C396" s="189">
        <v>3.2948929159802305E-2</v>
      </c>
      <c r="D396" s="189">
        <v>1.8121911037891267E-2</v>
      </c>
      <c r="E396" s="189">
        <v>8.4019769357495888E-2</v>
      </c>
      <c r="F396" s="188">
        <v>1</v>
      </c>
      <c r="G396" s="190">
        <v>607</v>
      </c>
      <c r="H396" s="189">
        <v>0.25840783312047677</v>
      </c>
      <c r="M396" s="189">
        <v>0.83499999999999996</v>
      </c>
      <c r="N396" s="189">
        <v>0.89</v>
      </c>
      <c r="O396" s="189">
        <v>2.1000000000000001E-2</v>
      </c>
      <c r="P396" s="189">
        <v>0.05</v>
      </c>
      <c r="Q396" s="189">
        <v>0.01</v>
      </c>
      <c r="R396" s="189">
        <v>3.2000000000000001E-2</v>
      </c>
      <c r="S396" s="189">
        <v>6.4000000000000001E-2</v>
      </c>
      <c r="T396" s="189">
        <v>0.109</v>
      </c>
      <c r="W396" s="189"/>
      <c r="X396" s="189"/>
      <c r="Y396" s="189"/>
      <c r="Z396" s="189"/>
      <c r="AA396" s="189"/>
      <c r="AB396" s="189"/>
      <c r="AC396" s="42"/>
    </row>
    <row r="397" spans="1:29" x14ac:dyDescent="0.25">
      <c r="A397" s="94" t="s">
        <v>1891</v>
      </c>
      <c r="B397" s="189">
        <v>0.90491283676703649</v>
      </c>
      <c r="C397" s="189">
        <v>2.2187004754358162E-2</v>
      </c>
      <c r="D397" s="189">
        <v>1.1093502377179081E-2</v>
      </c>
      <c r="E397" s="189">
        <v>6.1806656101426306E-2</v>
      </c>
      <c r="F397" s="188">
        <v>1</v>
      </c>
      <c r="G397" s="190">
        <v>631</v>
      </c>
      <c r="H397" s="189">
        <v>0.24231950844854069</v>
      </c>
      <c r="M397" s="189">
        <v>0.88</v>
      </c>
      <c r="N397" s="189">
        <v>0.92500000000000004</v>
      </c>
      <c r="O397" s="189">
        <v>1.2999999999999999E-2</v>
      </c>
      <c r="P397" s="189">
        <v>3.6999999999999998E-2</v>
      </c>
      <c r="Q397" s="189">
        <v>5.0000000000000001E-3</v>
      </c>
      <c r="R397" s="189">
        <v>2.3E-2</v>
      </c>
      <c r="S397" s="189">
        <v>4.5999999999999999E-2</v>
      </c>
      <c r="T397" s="189">
        <v>8.3000000000000004E-2</v>
      </c>
      <c r="W397" s="189"/>
      <c r="X397" s="189"/>
      <c r="Y397" s="189"/>
      <c r="Z397" s="189"/>
      <c r="AA397" s="189"/>
      <c r="AB397" s="189"/>
      <c r="AC397" s="42"/>
    </row>
    <row r="398" spans="1:29" x14ac:dyDescent="0.25">
      <c r="A398" s="94" t="s">
        <v>1934</v>
      </c>
      <c r="B398" s="189">
        <v>0.50179640718562879</v>
      </c>
      <c r="C398" s="189">
        <v>0.32574850299401198</v>
      </c>
      <c r="D398" s="189">
        <v>9.1017964071856292E-2</v>
      </c>
      <c r="E398" s="189">
        <v>8.1437125748502995E-2</v>
      </c>
      <c r="F398" s="188">
        <v>1</v>
      </c>
      <c r="G398" s="190">
        <v>835</v>
      </c>
      <c r="H398" s="189">
        <v>0.18968650613357566</v>
      </c>
      <c r="M398" s="189">
        <v>0.46800000000000003</v>
      </c>
      <c r="N398" s="189">
        <v>0.53600000000000003</v>
      </c>
      <c r="O398" s="189">
        <v>0.29499999999999998</v>
      </c>
      <c r="P398" s="189">
        <v>0.35799999999999998</v>
      </c>
      <c r="Q398" s="189">
        <v>7.2999999999999995E-2</v>
      </c>
      <c r="R398" s="189">
        <v>0.112</v>
      </c>
      <c r="S398" s="189">
        <v>6.5000000000000002E-2</v>
      </c>
      <c r="T398" s="189">
        <v>0.10199999999999999</v>
      </c>
      <c r="W398" s="189"/>
      <c r="X398" s="189"/>
      <c r="Y398" s="189"/>
      <c r="Z398" s="189"/>
      <c r="AA398" s="189"/>
      <c r="AB398" s="189"/>
      <c r="AC398" s="42"/>
    </row>
    <row r="399" spans="1:29" x14ac:dyDescent="0.25">
      <c r="A399" s="94" t="s">
        <v>1977</v>
      </c>
      <c r="B399" s="189">
        <v>0.37209302325581395</v>
      </c>
      <c r="C399" s="189">
        <v>0.55992844364937389</v>
      </c>
      <c r="D399" s="189">
        <v>7.1556350626118068E-3</v>
      </c>
      <c r="E399" s="189">
        <v>6.0822898032200361E-2</v>
      </c>
      <c r="F399" s="188">
        <v>1</v>
      </c>
      <c r="G399" s="190">
        <v>559</v>
      </c>
      <c r="H399" s="189">
        <v>0.20619697528587236</v>
      </c>
      <c r="M399" s="189">
        <v>0.33300000000000002</v>
      </c>
      <c r="N399" s="189">
        <v>0.41299999999999998</v>
      </c>
      <c r="O399" s="189">
        <v>0.51900000000000002</v>
      </c>
      <c r="P399" s="189">
        <v>0.60099999999999998</v>
      </c>
      <c r="Q399" s="189">
        <v>3.0000000000000001E-3</v>
      </c>
      <c r="R399" s="189">
        <v>1.7999999999999999E-2</v>
      </c>
      <c r="S399" s="189">
        <v>4.3999999999999997E-2</v>
      </c>
      <c r="T399" s="189">
        <v>8.4000000000000005E-2</v>
      </c>
      <c r="W399" s="189"/>
      <c r="X399" s="189"/>
      <c r="Y399" s="189"/>
      <c r="Z399" s="189"/>
      <c r="AA399" s="189"/>
      <c r="AB399" s="189"/>
      <c r="AC399" s="42"/>
    </row>
    <row r="400" spans="1:29" x14ac:dyDescent="0.25">
      <c r="A400" s="94" t="s">
        <v>2020</v>
      </c>
      <c r="B400" s="189">
        <v>0.60131578947368425</v>
      </c>
      <c r="C400" s="189">
        <v>0.33552631578947367</v>
      </c>
      <c r="D400" s="189">
        <v>1.4473684210526316E-2</v>
      </c>
      <c r="E400" s="189">
        <v>4.8684210526315788E-2</v>
      </c>
      <c r="F400" s="188">
        <v>1</v>
      </c>
      <c r="G400" s="190">
        <v>760</v>
      </c>
      <c r="H400" s="189">
        <v>0.20402684563758389</v>
      </c>
      <c r="M400" s="189">
        <v>0.56599999999999995</v>
      </c>
      <c r="N400" s="189">
        <v>0.63600000000000001</v>
      </c>
      <c r="O400" s="189">
        <v>0.30299999999999999</v>
      </c>
      <c r="P400" s="189">
        <v>0.37</v>
      </c>
      <c r="Q400" s="189">
        <v>8.0000000000000002E-3</v>
      </c>
      <c r="R400" s="189">
        <v>2.5999999999999999E-2</v>
      </c>
      <c r="S400" s="189">
        <v>3.5999999999999997E-2</v>
      </c>
      <c r="T400" s="189">
        <v>6.6000000000000003E-2</v>
      </c>
      <c r="W400" s="189"/>
      <c r="X400" s="189"/>
      <c r="Y400" s="189"/>
      <c r="Z400" s="189"/>
      <c r="AA400" s="189"/>
      <c r="AB400" s="189"/>
      <c r="AC400" s="42"/>
    </row>
    <row r="401" spans="1:29" x14ac:dyDescent="0.25">
      <c r="A401" s="94" t="s">
        <v>2061</v>
      </c>
      <c r="B401" s="189">
        <v>0.91279069767441856</v>
      </c>
      <c r="C401" s="189">
        <v>2.0348837209302327E-2</v>
      </c>
      <c r="D401" s="189">
        <v>5.8139534883720929E-3</v>
      </c>
      <c r="E401" s="189">
        <v>6.1046511627906974E-2</v>
      </c>
      <c r="F401" s="188">
        <v>1</v>
      </c>
      <c r="G401" s="190">
        <v>344</v>
      </c>
      <c r="H401" s="189">
        <v>0.2327469553450609</v>
      </c>
      <c r="M401" s="189">
        <v>0.878</v>
      </c>
      <c r="N401" s="189">
        <v>0.93799999999999994</v>
      </c>
      <c r="O401" s="189">
        <v>0.01</v>
      </c>
      <c r="P401" s="189">
        <v>4.1000000000000002E-2</v>
      </c>
      <c r="Q401" s="189">
        <v>2E-3</v>
      </c>
      <c r="R401" s="189">
        <v>2.1000000000000001E-2</v>
      </c>
      <c r="S401" s="189">
        <v>0.04</v>
      </c>
      <c r="T401" s="189">
        <v>9.1999999999999998E-2</v>
      </c>
      <c r="W401" s="189"/>
      <c r="X401" s="189"/>
      <c r="Y401" s="189"/>
      <c r="Z401" s="189"/>
      <c r="AA401" s="189"/>
      <c r="AB401" s="189"/>
      <c r="AC401" s="42"/>
    </row>
    <row r="402" spans="1:29" x14ac:dyDescent="0.25">
      <c r="A402" s="94" t="s">
        <v>2103</v>
      </c>
      <c r="B402" s="189">
        <v>0.52244165170556556</v>
      </c>
      <c r="C402" s="189">
        <v>0.25852782764811488</v>
      </c>
      <c r="D402" s="189">
        <v>0.11490125673249552</v>
      </c>
      <c r="E402" s="189">
        <v>0.10412926391382406</v>
      </c>
      <c r="F402" s="188">
        <v>1</v>
      </c>
      <c r="G402" s="190">
        <v>557</v>
      </c>
      <c r="H402" s="189">
        <v>0.21690031152647976</v>
      </c>
      <c r="M402" s="189">
        <v>0.48099999999999998</v>
      </c>
      <c r="N402" s="189">
        <v>0.56399999999999995</v>
      </c>
      <c r="O402" s="189">
        <v>0.224</v>
      </c>
      <c r="P402" s="189">
        <v>0.29599999999999999</v>
      </c>
      <c r="Q402" s="189">
        <v>9.0999999999999998E-2</v>
      </c>
      <c r="R402" s="189">
        <v>0.14399999999999999</v>
      </c>
      <c r="S402" s="189">
        <v>8.1000000000000003E-2</v>
      </c>
      <c r="T402" s="189">
        <v>0.13200000000000001</v>
      </c>
      <c r="W402" s="189"/>
      <c r="X402" s="189"/>
      <c r="Y402" s="189"/>
      <c r="Z402" s="189"/>
      <c r="AA402" s="189"/>
      <c r="AB402" s="189"/>
      <c r="AC402" s="42"/>
    </row>
    <row r="403" spans="1:29" x14ac:dyDescent="0.25">
      <c r="A403" s="94" t="s">
        <v>2146</v>
      </c>
      <c r="B403" s="189">
        <v>0.68218085106382975</v>
      </c>
      <c r="C403" s="189">
        <v>0.25797872340425532</v>
      </c>
      <c r="D403" s="189">
        <v>1.3297872340425532E-2</v>
      </c>
      <c r="E403" s="189">
        <v>4.6542553191489359E-2</v>
      </c>
      <c r="F403" s="188">
        <v>1</v>
      </c>
      <c r="G403" s="190">
        <v>752</v>
      </c>
      <c r="H403" s="189">
        <v>0.18522167487684729</v>
      </c>
      <c r="M403" s="189">
        <v>0.64800000000000002</v>
      </c>
      <c r="N403" s="189">
        <v>0.71399999999999997</v>
      </c>
      <c r="O403" s="189">
        <v>0.22800000000000001</v>
      </c>
      <c r="P403" s="189">
        <v>0.28999999999999998</v>
      </c>
      <c r="Q403" s="189">
        <v>7.0000000000000001E-3</v>
      </c>
      <c r="R403" s="189">
        <v>2.4E-2</v>
      </c>
      <c r="S403" s="189">
        <v>3.4000000000000002E-2</v>
      </c>
      <c r="T403" s="189">
        <v>6.4000000000000001E-2</v>
      </c>
      <c r="W403" s="189"/>
      <c r="X403" s="189"/>
      <c r="Y403" s="189"/>
      <c r="Z403" s="189"/>
      <c r="AA403" s="189"/>
      <c r="AB403" s="189"/>
      <c r="AC403" s="42"/>
    </row>
    <row r="404" spans="1:29" x14ac:dyDescent="0.25">
      <c r="A404" s="94" t="s">
        <v>2189</v>
      </c>
      <c r="B404" s="189">
        <v>0.51214574898785425</v>
      </c>
      <c r="C404" s="189">
        <v>0.37449392712550605</v>
      </c>
      <c r="D404" s="189">
        <v>2.6315789473684209E-2</v>
      </c>
      <c r="E404" s="189">
        <v>8.7044534412955468E-2</v>
      </c>
      <c r="F404" s="188">
        <v>1</v>
      </c>
      <c r="G404" s="190">
        <v>494</v>
      </c>
      <c r="H404" s="189">
        <v>0.19564356435643565</v>
      </c>
      <c r="M404" s="189">
        <v>0.46800000000000003</v>
      </c>
      <c r="N404" s="189">
        <v>0.55600000000000005</v>
      </c>
      <c r="O404" s="189">
        <v>0.33300000000000002</v>
      </c>
      <c r="P404" s="189">
        <v>0.41799999999999998</v>
      </c>
      <c r="Q404" s="189">
        <v>1.4999999999999999E-2</v>
      </c>
      <c r="R404" s="189">
        <v>4.3999999999999997E-2</v>
      </c>
      <c r="S404" s="189">
        <v>6.5000000000000002E-2</v>
      </c>
      <c r="T404" s="189">
        <v>0.115</v>
      </c>
      <c r="W404" s="189"/>
      <c r="X404" s="189"/>
      <c r="Y404" s="189"/>
      <c r="Z404" s="189"/>
      <c r="AA404" s="189"/>
      <c r="AB404" s="189"/>
      <c r="AC404" s="42"/>
    </row>
    <row r="405" spans="1:29" x14ac:dyDescent="0.25">
      <c r="A405" s="94" t="s">
        <v>2232</v>
      </c>
      <c r="B405" s="189">
        <v>0.49125364431486879</v>
      </c>
      <c r="C405" s="189">
        <v>0.40379008746355682</v>
      </c>
      <c r="D405" s="189">
        <v>2.1865889212827987E-2</v>
      </c>
      <c r="E405" s="189">
        <v>8.3090379008746357E-2</v>
      </c>
      <c r="F405" s="188">
        <v>1</v>
      </c>
      <c r="G405" s="190">
        <v>686</v>
      </c>
      <c r="H405" s="189">
        <v>0.19460992907801419</v>
      </c>
      <c r="M405" s="189">
        <v>0.45400000000000001</v>
      </c>
      <c r="N405" s="189">
        <v>0.52900000000000003</v>
      </c>
      <c r="O405" s="189">
        <v>0.36799999999999999</v>
      </c>
      <c r="P405" s="189">
        <v>0.441</v>
      </c>
      <c r="Q405" s="189">
        <v>1.2999999999999999E-2</v>
      </c>
      <c r="R405" s="189">
        <v>3.5999999999999997E-2</v>
      </c>
      <c r="S405" s="189">
        <v>6.5000000000000002E-2</v>
      </c>
      <c r="T405" s="189">
        <v>0.106</v>
      </c>
      <c r="W405" s="189"/>
      <c r="X405" s="189"/>
      <c r="Y405" s="189"/>
      <c r="Z405" s="189"/>
      <c r="AA405" s="189"/>
      <c r="AB405" s="189"/>
      <c r="AC405" s="42"/>
    </row>
    <row r="406" spans="1:29" x14ac:dyDescent="0.25">
      <c r="A406" s="94" t="s">
        <v>2275</v>
      </c>
      <c r="B406" s="189">
        <v>0.67885435709932973</v>
      </c>
      <c r="C406" s="189">
        <v>0.26630103595368676</v>
      </c>
      <c r="D406" s="189">
        <v>1.5843997562461912E-2</v>
      </c>
      <c r="E406" s="189">
        <v>3.9000609384521635E-2</v>
      </c>
      <c r="F406" s="188">
        <v>1</v>
      </c>
      <c r="G406" s="190">
        <v>1641</v>
      </c>
      <c r="H406" s="189">
        <v>0.20107829922803577</v>
      </c>
      <c r="M406" s="189">
        <v>0.65600000000000003</v>
      </c>
      <c r="N406" s="189">
        <v>0.70099999999999996</v>
      </c>
      <c r="O406" s="189">
        <v>0.245</v>
      </c>
      <c r="P406" s="189">
        <v>0.28799999999999998</v>
      </c>
      <c r="Q406" s="189">
        <v>1.0999999999999999E-2</v>
      </c>
      <c r="R406" s="189">
        <v>2.3E-2</v>
      </c>
      <c r="S406" s="189">
        <v>3.1E-2</v>
      </c>
      <c r="T406" s="189">
        <v>4.9000000000000002E-2</v>
      </c>
      <c r="W406" s="189"/>
      <c r="X406" s="189"/>
      <c r="Y406" s="189"/>
      <c r="Z406" s="189"/>
      <c r="AA406" s="189"/>
      <c r="AB406" s="189"/>
      <c r="AC406" s="42"/>
    </row>
    <row r="407" spans="1:29" x14ac:dyDescent="0.25">
      <c r="A407" s="94" t="s">
        <v>2318</v>
      </c>
      <c r="B407" s="189">
        <v>0.62043795620437958</v>
      </c>
      <c r="C407" s="189">
        <v>0.27737226277372262</v>
      </c>
      <c r="D407" s="189">
        <v>1.6058394160583942E-2</v>
      </c>
      <c r="E407" s="189">
        <v>8.6131386861313872E-2</v>
      </c>
      <c r="F407" s="188">
        <v>1</v>
      </c>
      <c r="G407" s="190">
        <v>685</v>
      </c>
      <c r="H407" s="189">
        <v>0.21174652241112829</v>
      </c>
      <c r="M407" s="189">
        <v>0.58399999999999996</v>
      </c>
      <c r="N407" s="189">
        <v>0.65600000000000003</v>
      </c>
      <c r="O407" s="189">
        <v>0.245</v>
      </c>
      <c r="P407" s="189">
        <v>0.312</v>
      </c>
      <c r="Q407" s="189">
        <v>8.9999999999999993E-3</v>
      </c>
      <c r="R407" s="189">
        <v>2.9000000000000001E-2</v>
      </c>
      <c r="S407" s="189">
        <v>6.7000000000000004E-2</v>
      </c>
      <c r="T407" s="189">
        <v>0.11</v>
      </c>
      <c r="W407" s="189"/>
      <c r="X407" s="189"/>
      <c r="Y407" s="189"/>
      <c r="Z407" s="189"/>
      <c r="AA407" s="189"/>
      <c r="AB407" s="189"/>
      <c r="AC407" s="42"/>
    </row>
    <row r="408" spans="1:29" x14ac:dyDescent="0.25">
      <c r="A408" s="94" t="s">
        <v>1551</v>
      </c>
      <c r="B408" s="189">
        <v>0.69724770642201839</v>
      </c>
      <c r="C408" s="189">
        <v>0.13761467889908258</v>
      </c>
      <c r="D408" s="189">
        <v>7.3394495412844041E-2</v>
      </c>
      <c r="E408" s="189">
        <v>9.1743119266055051E-2</v>
      </c>
      <c r="F408" s="188">
        <v>1</v>
      </c>
      <c r="G408" s="190">
        <v>109</v>
      </c>
      <c r="H408" s="189">
        <v>0.1892361111111111</v>
      </c>
      <c r="M408" s="189">
        <v>0.60499999999999998</v>
      </c>
      <c r="N408" s="189">
        <v>0.77600000000000002</v>
      </c>
      <c r="O408" s="189">
        <v>8.5000000000000006E-2</v>
      </c>
      <c r="P408" s="189">
        <v>0.215</v>
      </c>
      <c r="Q408" s="189">
        <v>3.7999999999999999E-2</v>
      </c>
      <c r="R408" s="189">
        <v>0.13800000000000001</v>
      </c>
      <c r="S408" s="189">
        <v>5.0999999999999997E-2</v>
      </c>
      <c r="T408" s="189">
        <v>0.161</v>
      </c>
      <c r="W408" s="189"/>
      <c r="X408" s="189"/>
      <c r="Y408" s="189"/>
      <c r="Z408" s="189"/>
      <c r="AA408" s="189"/>
      <c r="AB408" s="189"/>
      <c r="AC408" s="42"/>
    </row>
    <row r="409" spans="1:29" x14ac:dyDescent="0.25">
      <c r="A409" s="94" t="s">
        <v>1594</v>
      </c>
      <c r="B409" s="189">
        <v>0.57352941176470584</v>
      </c>
      <c r="C409" s="189">
        <v>0.19852941176470587</v>
      </c>
      <c r="D409" s="189">
        <v>8.8235294117647065E-2</v>
      </c>
      <c r="E409" s="189">
        <v>0.13970588235294118</v>
      </c>
      <c r="F409" s="188">
        <v>1</v>
      </c>
      <c r="G409" s="190">
        <v>136</v>
      </c>
      <c r="H409" s="189">
        <v>0.16</v>
      </c>
      <c r="M409" s="189">
        <v>0.49</v>
      </c>
      <c r="N409" s="189">
        <v>0.65400000000000003</v>
      </c>
      <c r="O409" s="189">
        <v>0.14000000000000001</v>
      </c>
      <c r="P409" s="189">
        <v>0.27300000000000002</v>
      </c>
      <c r="Q409" s="189">
        <v>5.0999999999999997E-2</v>
      </c>
      <c r="R409" s="189">
        <v>0.14799999999999999</v>
      </c>
      <c r="S409" s="189">
        <v>9.0999999999999998E-2</v>
      </c>
      <c r="T409" s="189">
        <v>0.20799999999999999</v>
      </c>
      <c r="W409" s="189"/>
      <c r="X409" s="189"/>
      <c r="Y409" s="189"/>
      <c r="Z409" s="189"/>
      <c r="AA409" s="189"/>
      <c r="AB409" s="189"/>
      <c r="AC409" s="42"/>
    </row>
    <row r="410" spans="1:29" x14ac:dyDescent="0.25">
      <c r="A410" s="94" t="s">
        <v>1637</v>
      </c>
      <c r="B410" s="189">
        <v>0.63485477178423233</v>
      </c>
      <c r="C410" s="189">
        <v>0.21161825726141079</v>
      </c>
      <c r="D410" s="189">
        <v>1.6597510373443983E-2</v>
      </c>
      <c r="E410" s="189">
        <v>0.13692946058091288</v>
      </c>
      <c r="F410" s="188">
        <v>1</v>
      </c>
      <c r="G410" s="190">
        <v>241</v>
      </c>
      <c r="H410" s="189">
        <v>0.16141995981245813</v>
      </c>
      <c r="M410" s="189">
        <v>0.57199999999999995</v>
      </c>
      <c r="N410" s="189">
        <v>0.69299999999999995</v>
      </c>
      <c r="O410" s="189">
        <v>0.16500000000000001</v>
      </c>
      <c r="P410" s="189">
        <v>0.26800000000000002</v>
      </c>
      <c r="Q410" s="189">
        <v>6.0000000000000001E-3</v>
      </c>
      <c r="R410" s="189">
        <v>4.2000000000000003E-2</v>
      </c>
      <c r="S410" s="189">
        <v>9.9000000000000005E-2</v>
      </c>
      <c r="T410" s="189">
        <v>0.186</v>
      </c>
    </row>
    <row r="411" spans="1:29" x14ac:dyDescent="0.25">
      <c r="A411" s="94" t="s">
        <v>1679</v>
      </c>
      <c r="B411" s="189">
        <v>0.52252252252252251</v>
      </c>
      <c r="C411" s="189">
        <v>0.24324324324324326</v>
      </c>
      <c r="D411" s="189">
        <v>7.2072072072072071E-2</v>
      </c>
      <c r="E411" s="189">
        <v>0.16216216216216217</v>
      </c>
      <c r="F411" s="188">
        <v>1</v>
      </c>
      <c r="G411" s="190">
        <v>111</v>
      </c>
      <c r="H411" s="189">
        <v>0.20864661654135339</v>
      </c>
      <c r="M411" s="189">
        <v>0.43</v>
      </c>
      <c r="N411" s="189">
        <v>0.61299999999999999</v>
      </c>
      <c r="O411" s="189">
        <v>0.17299999999999999</v>
      </c>
      <c r="P411" s="189">
        <v>0.33100000000000002</v>
      </c>
      <c r="Q411" s="189">
        <v>3.6999999999999998E-2</v>
      </c>
      <c r="R411" s="189">
        <v>0.13600000000000001</v>
      </c>
      <c r="S411" s="189">
        <v>0.105</v>
      </c>
      <c r="T411" s="189">
        <v>0.24199999999999999</v>
      </c>
    </row>
    <row r="412" spans="1:29" x14ac:dyDescent="0.25">
      <c r="A412" s="94" t="s">
        <v>1806</v>
      </c>
      <c r="B412" s="189">
        <v>0.77857142857142858</v>
      </c>
      <c r="C412" s="189">
        <v>8.5714285714285715E-2</v>
      </c>
      <c r="D412" s="189">
        <v>1.4285714285714285E-2</v>
      </c>
      <c r="E412" s="189">
        <v>0.12142857142857143</v>
      </c>
      <c r="F412" s="188">
        <v>1</v>
      </c>
      <c r="G412" s="190">
        <v>140</v>
      </c>
      <c r="H412" s="189">
        <v>0.21212121212121213</v>
      </c>
      <c r="M412" s="189">
        <v>0.70299999999999996</v>
      </c>
      <c r="N412" s="189">
        <v>0.83899999999999997</v>
      </c>
      <c r="O412" s="189">
        <v>0.05</v>
      </c>
      <c r="P412" s="189">
        <v>0.14399999999999999</v>
      </c>
      <c r="Q412" s="189">
        <v>4.0000000000000001E-3</v>
      </c>
      <c r="R412" s="189">
        <v>5.0999999999999997E-2</v>
      </c>
      <c r="S412" s="189">
        <v>7.6999999999999999E-2</v>
      </c>
      <c r="T412" s="189">
        <v>0.186</v>
      </c>
    </row>
    <row r="413" spans="1:29" x14ac:dyDescent="0.25">
      <c r="A413" s="94" t="s">
        <v>1935</v>
      </c>
      <c r="B413" s="189">
        <v>0.4175824175824176</v>
      </c>
      <c r="C413" s="189">
        <v>0.23626373626373626</v>
      </c>
      <c r="D413" s="189">
        <v>0.13736263736263737</v>
      </c>
      <c r="E413" s="189">
        <v>0.2087912087912088</v>
      </c>
      <c r="F413" s="188">
        <v>1</v>
      </c>
      <c r="G413" s="190">
        <v>182</v>
      </c>
      <c r="H413" s="189">
        <v>0.18254764292878636</v>
      </c>
      <c r="M413" s="189">
        <v>0.34799999999999998</v>
      </c>
      <c r="N413" s="189">
        <v>0.49</v>
      </c>
      <c r="O413" s="189">
        <v>0.18</v>
      </c>
      <c r="P413" s="189">
        <v>0.30299999999999999</v>
      </c>
      <c r="Q413" s="189">
        <v>9.5000000000000001E-2</v>
      </c>
      <c r="R413" s="189">
        <v>0.19500000000000001</v>
      </c>
      <c r="S413" s="189">
        <v>0.156</v>
      </c>
      <c r="T413" s="189">
        <v>0.27400000000000002</v>
      </c>
    </row>
    <row r="414" spans="1:29" x14ac:dyDescent="0.25">
      <c r="A414" s="94" t="s">
        <v>2021</v>
      </c>
      <c r="B414" s="189">
        <v>0.59130434782608698</v>
      </c>
      <c r="C414" s="189">
        <v>0.25217391304347825</v>
      </c>
      <c r="D414" s="189">
        <v>3.4782608695652174E-2</v>
      </c>
      <c r="E414" s="189">
        <v>0.12173913043478261</v>
      </c>
      <c r="F414" s="188">
        <v>1</v>
      </c>
      <c r="G414" s="190">
        <v>115</v>
      </c>
      <c r="H414" s="189">
        <v>0.16061452513966482</v>
      </c>
      <c r="M414" s="189">
        <v>0.5</v>
      </c>
      <c r="N414" s="189">
        <v>0.67700000000000005</v>
      </c>
      <c r="O414" s="189">
        <v>0.182</v>
      </c>
      <c r="P414" s="189">
        <v>0.33900000000000002</v>
      </c>
      <c r="Q414" s="189">
        <v>1.4E-2</v>
      </c>
      <c r="R414" s="189">
        <v>8.5999999999999993E-2</v>
      </c>
      <c r="S414" s="189">
        <v>7.3999999999999996E-2</v>
      </c>
      <c r="T414" s="189">
        <v>0.19400000000000001</v>
      </c>
    </row>
    <row r="415" spans="1:29" x14ac:dyDescent="0.25">
      <c r="A415" s="94" t="s">
        <v>2147</v>
      </c>
      <c r="B415" s="189">
        <v>0.58407079646017701</v>
      </c>
      <c r="C415" s="189">
        <v>0.15929203539823009</v>
      </c>
      <c r="D415" s="189">
        <v>2.6548672566371681E-2</v>
      </c>
      <c r="E415" s="189">
        <v>0.23008849557522124</v>
      </c>
      <c r="F415" s="188">
        <v>1</v>
      </c>
      <c r="G415" s="190">
        <v>113</v>
      </c>
      <c r="H415" s="189">
        <v>0.1722560975609756</v>
      </c>
      <c r="M415" s="189">
        <v>0.49199999999999999</v>
      </c>
      <c r="N415" s="189">
        <v>0.67100000000000004</v>
      </c>
      <c r="O415" s="189">
        <v>0.10299999999999999</v>
      </c>
      <c r="P415" s="189">
        <v>0.23799999999999999</v>
      </c>
      <c r="Q415" s="189">
        <v>8.9999999999999993E-3</v>
      </c>
      <c r="R415" s="189">
        <v>7.4999999999999997E-2</v>
      </c>
      <c r="S415" s="189">
        <v>0.16200000000000001</v>
      </c>
      <c r="T415" s="189">
        <v>0.316</v>
      </c>
    </row>
    <row r="416" spans="1:29" x14ac:dyDescent="0.25">
      <c r="A416" s="94" t="s">
        <v>2276</v>
      </c>
      <c r="B416" s="189">
        <v>0.66995073891625612</v>
      </c>
      <c r="C416" s="189">
        <v>0.17241379310344829</v>
      </c>
      <c r="D416" s="189">
        <v>6.4039408866995079E-2</v>
      </c>
      <c r="E416" s="189">
        <v>9.3596059113300489E-2</v>
      </c>
      <c r="F416" s="188">
        <v>1</v>
      </c>
      <c r="G416" s="190">
        <v>203</v>
      </c>
      <c r="H416" s="189">
        <v>0.15194610778443113</v>
      </c>
      <c r="M416" s="189">
        <v>0.60299999999999998</v>
      </c>
      <c r="N416" s="189">
        <v>0.73099999999999998</v>
      </c>
      <c r="O416" s="189">
        <v>0.127</v>
      </c>
      <c r="P416" s="189">
        <v>0.23</v>
      </c>
      <c r="Q416" s="189">
        <v>3.7999999999999999E-2</v>
      </c>
      <c r="R416" s="189">
        <v>0.106</v>
      </c>
      <c r="S416" s="189">
        <v>6.0999999999999999E-2</v>
      </c>
      <c r="T416" s="189">
        <v>0.14199999999999999</v>
      </c>
    </row>
    <row r="417" spans="1:20" x14ac:dyDescent="0.25">
      <c r="A417" s="94" t="s">
        <v>2319</v>
      </c>
      <c r="B417" s="189">
        <v>0.6257309941520468</v>
      </c>
      <c r="C417" s="189">
        <v>0.1871345029239766</v>
      </c>
      <c r="D417" s="189">
        <v>3.5087719298245612E-2</v>
      </c>
      <c r="E417" s="189">
        <v>0.15204678362573099</v>
      </c>
      <c r="F417" s="188">
        <v>1</v>
      </c>
      <c r="G417" s="190">
        <v>171</v>
      </c>
      <c r="H417" s="189">
        <v>0.24255319148936169</v>
      </c>
      <c r="M417" s="189">
        <v>0.55100000000000005</v>
      </c>
      <c r="N417" s="189">
        <v>0.69499999999999995</v>
      </c>
      <c r="O417" s="189">
        <v>0.13600000000000001</v>
      </c>
      <c r="P417" s="189">
        <v>0.252</v>
      </c>
      <c r="Q417" s="189">
        <v>1.6E-2</v>
      </c>
      <c r="R417" s="189">
        <v>7.3999999999999996E-2</v>
      </c>
      <c r="S417" s="189">
        <v>0.106</v>
      </c>
      <c r="T417" s="189">
        <v>0.21299999999999999</v>
      </c>
    </row>
    <row r="418" spans="1:20" x14ac:dyDescent="0.25">
      <c r="A418" s="94" t="s">
        <v>1552</v>
      </c>
      <c r="B418" s="189">
        <v>0.4573643410852713</v>
      </c>
      <c r="C418" s="189">
        <v>6.9767441860465115E-2</v>
      </c>
      <c r="D418" s="189">
        <v>4.6511627906976744E-2</v>
      </c>
      <c r="E418" s="189">
        <v>0.4263565891472868</v>
      </c>
      <c r="F418" s="188">
        <v>1</v>
      </c>
      <c r="G418" s="190">
        <v>129</v>
      </c>
      <c r="H418" s="189">
        <v>0.18092566619915848</v>
      </c>
      <c r="M418" s="189">
        <v>0.374</v>
      </c>
      <c r="N418" s="189">
        <v>0.54300000000000004</v>
      </c>
      <c r="O418" s="189">
        <v>3.6999999999999998E-2</v>
      </c>
      <c r="P418" s="189">
        <v>0.127</v>
      </c>
      <c r="Q418" s="189">
        <v>2.1000000000000001E-2</v>
      </c>
      <c r="R418" s="189">
        <v>9.8000000000000004E-2</v>
      </c>
      <c r="S418" s="189">
        <v>0.34399999999999997</v>
      </c>
      <c r="T418" s="189">
        <v>0.51300000000000001</v>
      </c>
    </row>
    <row r="419" spans="1:20" x14ac:dyDescent="0.25">
      <c r="A419" s="94" t="s">
        <v>1595</v>
      </c>
      <c r="B419" s="189">
        <v>0.38461538461538464</v>
      </c>
      <c r="C419" s="189">
        <v>0.12307692307692308</v>
      </c>
      <c r="D419" s="189">
        <v>8.0769230769230774E-2</v>
      </c>
      <c r="E419" s="189">
        <v>0.41153846153846152</v>
      </c>
      <c r="F419" s="188">
        <v>1</v>
      </c>
      <c r="G419" s="190">
        <v>260</v>
      </c>
      <c r="H419" s="189">
        <v>0.22241231822070145</v>
      </c>
      <c r="M419" s="189">
        <v>0.32800000000000001</v>
      </c>
      <c r="N419" s="189">
        <v>0.44500000000000001</v>
      </c>
      <c r="O419" s="189">
        <v>8.8999999999999996E-2</v>
      </c>
      <c r="P419" s="189">
        <v>0.16900000000000001</v>
      </c>
      <c r="Q419" s="189">
        <v>5.2999999999999999E-2</v>
      </c>
      <c r="R419" s="189">
        <v>0.12</v>
      </c>
      <c r="S419" s="189">
        <v>0.35299999999999998</v>
      </c>
      <c r="T419" s="189">
        <v>0.47199999999999998</v>
      </c>
    </row>
    <row r="420" spans="1:20" x14ac:dyDescent="0.25">
      <c r="A420" s="94" t="s">
        <v>1638</v>
      </c>
      <c r="B420" s="189">
        <v>0.55849889624724058</v>
      </c>
      <c r="C420" s="189">
        <v>0.18543046357615894</v>
      </c>
      <c r="D420" s="189">
        <v>2.6490066225165563E-2</v>
      </c>
      <c r="E420" s="189">
        <v>0.22958057395143489</v>
      </c>
      <c r="F420" s="188">
        <v>1</v>
      </c>
      <c r="G420" s="190">
        <v>453</v>
      </c>
      <c r="H420" s="189">
        <v>0.2001767565178966</v>
      </c>
      <c r="M420" s="189">
        <v>0.51200000000000001</v>
      </c>
      <c r="N420" s="189">
        <v>0.60399999999999998</v>
      </c>
      <c r="O420" s="189">
        <v>0.152</v>
      </c>
      <c r="P420" s="189">
        <v>0.224</v>
      </c>
      <c r="Q420" s="189">
        <v>1.4999999999999999E-2</v>
      </c>
      <c r="R420" s="189">
        <v>4.5999999999999999E-2</v>
      </c>
      <c r="S420" s="189">
        <v>0.193</v>
      </c>
      <c r="T420" s="189">
        <v>0.27</v>
      </c>
    </row>
    <row r="421" spans="1:20" x14ac:dyDescent="0.25">
      <c r="A421" s="94" t="s">
        <v>1807</v>
      </c>
      <c r="B421" s="189">
        <v>0.59868421052631582</v>
      </c>
      <c r="C421" s="189">
        <v>5.921052631578947E-2</v>
      </c>
      <c r="D421" s="189">
        <v>1.9736842105263157E-2</v>
      </c>
      <c r="E421" s="189">
        <v>0.32236842105263158</v>
      </c>
      <c r="F421" s="188">
        <v>1</v>
      </c>
      <c r="G421" s="190">
        <v>152</v>
      </c>
      <c r="H421" s="189">
        <v>0.17633410672853828</v>
      </c>
      <c r="M421" s="189">
        <v>0.51900000000000002</v>
      </c>
      <c r="N421" s="189">
        <v>0.67300000000000004</v>
      </c>
      <c r="O421" s="189">
        <v>3.1E-2</v>
      </c>
      <c r="P421" s="189">
        <v>0.109</v>
      </c>
      <c r="Q421" s="189">
        <v>7.0000000000000001E-3</v>
      </c>
      <c r="R421" s="189">
        <v>5.6000000000000001E-2</v>
      </c>
      <c r="S421" s="189">
        <v>0.253</v>
      </c>
      <c r="T421" s="189">
        <v>0.4</v>
      </c>
    </row>
    <row r="422" spans="1:20" x14ac:dyDescent="0.25">
      <c r="A422" s="94" t="s">
        <v>1850</v>
      </c>
      <c r="B422" s="189">
        <v>0.53097345132743368</v>
      </c>
      <c r="C422" s="189">
        <v>8.8495575221238937E-3</v>
      </c>
      <c r="D422" s="189">
        <v>8.8495575221238937E-2</v>
      </c>
      <c r="E422" s="189">
        <v>0.37168141592920356</v>
      </c>
      <c r="F422" s="188">
        <v>1</v>
      </c>
      <c r="G422" s="190">
        <v>113</v>
      </c>
      <c r="H422" s="189">
        <v>0.23689727463312368</v>
      </c>
      <c r="M422" s="189">
        <v>0.439</v>
      </c>
      <c r="N422" s="189">
        <v>0.62</v>
      </c>
      <c r="O422" s="189">
        <v>2E-3</v>
      </c>
      <c r="P422" s="189">
        <v>4.8000000000000001E-2</v>
      </c>
      <c r="Q422" s="189">
        <v>4.9000000000000002E-2</v>
      </c>
      <c r="R422" s="189">
        <v>0.155</v>
      </c>
      <c r="S422" s="189">
        <v>0.28799999999999998</v>
      </c>
      <c r="T422" s="189">
        <v>0.46400000000000002</v>
      </c>
    </row>
    <row r="423" spans="1:20" x14ac:dyDescent="0.25">
      <c r="A423" s="94" t="s">
        <v>1893</v>
      </c>
      <c r="B423" s="189">
        <v>0.61038961038961037</v>
      </c>
      <c r="C423" s="189">
        <v>3.2467532467532464E-2</v>
      </c>
      <c r="D423" s="189">
        <v>1.948051948051948E-2</v>
      </c>
      <c r="E423" s="189">
        <v>0.33766233766233766</v>
      </c>
      <c r="F423" s="188">
        <v>1</v>
      </c>
      <c r="G423" s="190">
        <v>154</v>
      </c>
      <c r="H423" s="189">
        <v>0.18203309692671396</v>
      </c>
      <c r="M423" s="189">
        <v>0.53200000000000003</v>
      </c>
      <c r="N423" s="189">
        <v>0.68400000000000005</v>
      </c>
      <c r="O423" s="189">
        <v>1.4E-2</v>
      </c>
      <c r="P423" s="189">
        <v>7.3999999999999996E-2</v>
      </c>
      <c r="Q423" s="189">
        <v>7.0000000000000001E-3</v>
      </c>
      <c r="R423" s="189">
        <v>5.6000000000000001E-2</v>
      </c>
      <c r="S423" s="189">
        <v>0.26800000000000002</v>
      </c>
      <c r="T423" s="189">
        <v>0.41499999999999998</v>
      </c>
    </row>
    <row r="424" spans="1:20" x14ac:dyDescent="0.25">
      <c r="A424" s="94" t="s">
        <v>1936</v>
      </c>
      <c r="B424" s="189">
        <v>0.40659340659340659</v>
      </c>
      <c r="C424" s="189">
        <v>0.18681318681318682</v>
      </c>
      <c r="D424" s="189">
        <v>4.9450549450549448E-2</v>
      </c>
      <c r="E424" s="189">
        <v>0.35714285714285715</v>
      </c>
      <c r="F424" s="188">
        <v>1</v>
      </c>
      <c r="G424" s="190">
        <v>182</v>
      </c>
      <c r="H424" s="189">
        <v>0.18879668049792531</v>
      </c>
      <c r="M424" s="189">
        <v>0.33800000000000002</v>
      </c>
      <c r="N424" s="189">
        <v>0.47899999999999998</v>
      </c>
      <c r="O424" s="189">
        <v>0.13700000000000001</v>
      </c>
      <c r="P424" s="189">
        <v>0.25</v>
      </c>
      <c r="Q424" s="189">
        <v>2.5999999999999999E-2</v>
      </c>
      <c r="R424" s="189">
        <v>9.0999999999999998E-2</v>
      </c>
      <c r="S424" s="189">
        <v>0.29099999999999998</v>
      </c>
      <c r="T424" s="189">
        <v>0.42899999999999999</v>
      </c>
    </row>
    <row r="425" spans="1:20" x14ac:dyDescent="0.25">
      <c r="A425" s="94" t="s">
        <v>1979</v>
      </c>
      <c r="B425" s="189">
        <v>0.44444444444444442</v>
      </c>
      <c r="C425" s="189">
        <v>0.3037037037037037</v>
      </c>
      <c r="D425" s="189">
        <v>7.407407407407407E-2</v>
      </c>
      <c r="E425" s="189">
        <v>0.17777777777777778</v>
      </c>
      <c r="F425" s="188">
        <v>1</v>
      </c>
      <c r="G425" s="190">
        <v>135</v>
      </c>
      <c r="H425" s="189">
        <v>0.1760104302477184</v>
      </c>
      <c r="M425" s="189">
        <v>0.36299999999999999</v>
      </c>
      <c r="N425" s="189">
        <v>0.52900000000000003</v>
      </c>
      <c r="O425" s="189">
        <v>0.23200000000000001</v>
      </c>
      <c r="P425" s="189">
        <v>0.38600000000000001</v>
      </c>
      <c r="Q425" s="189">
        <v>4.1000000000000002E-2</v>
      </c>
      <c r="R425" s="189">
        <v>0.13100000000000001</v>
      </c>
      <c r="S425" s="189">
        <v>0.122</v>
      </c>
      <c r="T425" s="189">
        <v>0.251</v>
      </c>
    </row>
    <row r="426" spans="1:20" x14ac:dyDescent="0.25">
      <c r="A426" s="94" t="s">
        <v>2022</v>
      </c>
      <c r="B426" s="189">
        <v>0.37619047619047619</v>
      </c>
      <c r="C426" s="189">
        <v>0.2857142857142857</v>
      </c>
      <c r="D426" s="189">
        <v>3.3333333333333333E-2</v>
      </c>
      <c r="E426" s="189">
        <v>0.30476190476190479</v>
      </c>
      <c r="F426" s="188">
        <v>1</v>
      </c>
      <c r="G426" s="190">
        <v>210</v>
      </c>
      <c r="H426" s="189">
        <v>0.26022304832713755</v>
      </c>
      <c r="M426" s="189">
        <v>0.313</v>
      </c>
      <c r="N426" s="189">
        <v>0.443</v>
      </c>
      <c r="O426" s="189">
        <v>0.22900000000000001</v>
      </c>
      <c r="P426" s="189">
        <v>0.35</v>
      </c>
      <c r="Q426" s="189">
        <v>1.6E-2</v>
      </c>
      <c r="R426" s="189">
        <v>6.7000000000000004E-2</v>
      </c>
      <c r="S426" s="189">
        <v>0.246</v>
      </c>
      <c r="T426" s="189">
        <v>0.37</v>
      </c>
    </row>
    <row r="427" spans="1:20" x14ac:dyDescent="0.25">
      <c r="A427" s="94" t="s">
        <v>2105</v>
      </c>
      <c r="B427" s="189">
        <v>0.39047619047619048</v>
      </c>
      <c r="C427" s="189">
        <v>0.17142857142857143</v>
      </c>
      <c r="D427" s="189">
        <v>6.6666666666666666E-2</v>
      </c>
      <c r="E427" s="189">
        <v>0.37142857142857144</v>
      </c>
      <c r="F427" s="188">
        <v>1</v>
      </c>
      <c r="G427" s="190">
        <v>105</v>
      </c>
      <c r="H427" s="189">
        <v>0.2129817444219067</v>
      </c>
      <c r="M427" s="189">
        <v>0.30299999999999999</v>
      </c>
      <c r="N427" s="189">
        <v>0.48599999999999999</v>
      </c>
      <c r="O427" s="189">
        <v>0.111</v>
      </c>
      <c r="P427" s="189">
        <v>0.255</v>
      </c>
      <c r="Q427" s="189">
        <v>3.3000000000000002E-2</v>
      </c>
      <c r="R427" s="189">
        <v>0.13100000000000001</v>
      </c>
      <c r="S427" s="189">
        <v>0.28499999999999998</v>
      </c>
      <c r="T427" s="189">
        <v>0.46700000000000003</v>
      </c>
    </row>
    <row r="428" spans="1:20" x14ac:dyDescent="0.25">
      <c r="A428" s="94" t="s">
        <v>2148</v>
      </c>
      <c r="B428" s="189">
        <v>0.52845528455284552</v>
      </c>
      <c r="C428" s="189">
        <v>9.7560975609756101E-2</v>
      </c>
      <c r="D428" s="189">
        <v>3.2520325203252036E-2</v>
      </c>
      <c r="E428" s="189">
        <v>0.34146341463414637</v>
      </c>
      <c r="F428" s="188">
        <v>1</v>
      </c>
      <c r="G428" s="190">
        <v>123</v>
      </c>
      <c r="H428" s="189">
        <v>0.18524096385542169</v>
      </c>
      <c r="M428" s="189">
        <v>0.441</v>
      </c>
      <c r="N428" s="189">
        <v>0.61399999999999999</v>
      </c>
      <c r="O428" s="189">
        <v>5.7000000000000002E-2</v>
      </c>
      <c r="P428" s="189">
        <v>0.16300000000000001</v>
      </c>
      <c r="Q428" s="189">
        <v>1.2999999999999999E-2</v>
      </c>
      <c r="R428" s="189">
        <v>8.1000000000000003E-2</v>
      </c>
      <c r="S428" s="189">
        <v>0.26400000000000001</v>
      </c>
      <c r="T428" s="189">
        <v>0.42899999999999999</v>
      </c>
    </row>
    <row r="429" spans="1:20" x14ac:dyDescent="0.25">
      <c r="A429" s="94" t="s">
        <v>2191</v>
      </c>
      <c r="B429" s="189">
        <v>0.40606060606060607</v>
      </c>
      <c r="C429" s="189">
        <v>0.25454545454545452</v>
      </c>
      <c r="D429" s="189">
        <v>6.0606060606060608E-2</v>
      </c>
      <c r="E429" s="189">
        <v>0.27878787878787881</v>
      </c>
      <c r="F429" s="188">
        <v>1</v>
      </c>
      <c r="G429" s="190">
        <v>165</v>
      </c>
      <c r="H429" s="189">
        <v>0.19831730769230768</v>
      </c>
      <c r="M429" s="189">
        <v>0.33400000000000002</v>
      </c>
      <c r="N429" s="189">
        <v>0.48199999999999998</v>
      </c>
      <c r="O429" s="189">
        <v>0.19400000000000001</v>
      </c>
      <c r="P429" s="189">
        <v>0.32600000000000001</v>
      </c>
      <c r="Q429" s="189">
        <v>3.3000000000000002E-2</v>
      </c>
      <c r="R429" s="189">
        <v>0.108</v>
      </c>
      <c r="S429" s="189">
        <v>0.216</v>
      </c>
      <c r="T429" s="189">
        <v>0.35199999999999998</v>
      </c>
    </row>
    <row r="430" spans="1:20" x14ac:dyDescent="0.25">
      <c r="A430" s="94" t="s">
        <v>2234</v>
      </c>
      <c r="B430" s="189">
        <v>0.43096234309623432</v>
      </c>
      <c r="C430" s="189">
        <v>0.21338912133891214</v>
      </c>
      <c r="D430" s="189">
        <v>2.9288702928870293E-2</v>
      </c>
      <c r="E430" s="189">
        <v>0.32635983263598328</v>
      </c>
      <c r="F430" s="188">
        <v>1</v>
      </c>
      <c r="G430" s="190">
        <v>239</v>
      </c>
      <c r="H430" s="189">
        <v>0.21826484018264841</v>
      </c>
      <c r="M430" s="189">
        <v>0.37</v>
      </c>
      <c r="N430" s="189">
        <v>0.49399999999999999</v>
      </c>
      <c r="O430" s="189">
        <v>0.16600000000000001</v>
      </c>
      <c r="P430" s="189">
        <v>0.27</v>
      </c>
      <c r="Q430" s="189">
        <v>1.4E-2</v>
      </c>
      <c r="R430" s="189">
        <v>5.8999999999999997E-2</v>
      </c>
      <c r="S430" s="189">
        <v>0.27</v>
      </c>
      <c r="T430" s="189">
        <v>0.38800000000000001</v>
      </c>
    </row>
    <row r="431" spans="1:20" x14ac:dyDescent="0.25">
      <c r="A431" s="94" t="s">
        <v>2277</v>
      </c>
      <c r="B431" s="189">
        <v>0.51405622489959835</v>
      </c>
      <c r="C431" s="189">
        <v>0.15662650602409639</v>
      </c>
      <c r="D431" s="189">
        <v>6.8273092369477914E-2</v>
      </c>
      <c r="E431" s="189">
        <v>0.26104417670682734</v>
      </c>
      <c r="F431" s="188">
        <v>1</v>
      </c>
      <c r="G431" s="190">
        <v>249</v>
      </c>
      <c r="H431" s="189">
        <v>0.17196132596685082</v>
      </c>
      <c r="M431" s="189">
        <v>0.45200000000000001</v>
      </c>
      <c r="N431" s="189">
        <v>0.57499999999999996</v>
      </c>
      <c r="O431" s="189">
        <v>0.11700000000000001</v>
      </c>
      <c r="P431" s="189">
        <v>0.20699999999999999</v>
      </c>
      <c r="Q431" s="189">
        <v>4.2999999999999997E-2</v>
      </c>
      <c r="R431" s="189">
        <v>0.107</v>
      </c>
      <c r="S431" s="189">
        <v>0.21</v>
      </c>
      <c r="T431" s="189">
        <v>0.31900000000000001</v>
      </c>
    </row>
    <row r="432" spans="1:20" x14ac:dyDescent="0.25">
      <c r="A432" s="94" t="s">
        <v>2320</v>
      </c>
      <c r="B432" s="189">
        <v>0.52976190476190477</v>
      </c>
      <c r="C432" s="189">
        <v>8.9285714285714288E-2</v>
      </c>
      <c r="D432" s="189">
        <v>6.5476190476190479E-2</v>
      </c>
      <c r="E432" s="189">
        <v>0.31547619047619047</v>
      </c>
      <c r="F432" s="188">
        <v>1</v>
      </c>
      <c r="G432" s="190">
        <v>168</v>
      </c>
      <c r="H432" s="189">
        <v>0.22340425531914893</v>
      </c>
      <c r="M432" s="189">
        <v>0.45400000000000001</v>
      </c>
      <c r="N432" s="189">
        <v>0.60399999999999998</v>
      </c>
      <c r="O432" s="189">
        <v>5.5E-2</v>
      </c>
      <c r="P432" s="189">
        <v>0.14199999999999999</v>
      </c>
      <c r="Q432" s="189">
        <v>3.6999999999999998E-2</v>
      </c>
      <c r="R432" s="189">
        <v>0.113</v>
      </c>
      <c r="S432" s="189">
        <v>0.25</v>
      </c>
      <c r="T432" s="189">
        <v>0.38900000000000001</v>
      </c>
    </row>
    <row r="433" spans="1:22" x14ac:dyDescent="0.25">
      <c r="A433" s="94" t="s">
        <v>1553</v>
      </c>
      <c r="B433" s="189">
        <v>0.61199999999999999</v>
      </c>
      <c r="C433" s="189">
        <v>0.248</v>
      </c>
      <c r="D433" s="189">
        <v>7.1999999999999995E-2</v>
      </c>
      <c r="E433" s="189">
        <v>6.8000000000000005E-2</v>
      </c>
      <c r="F433" s="188">
        <v>1</v>
      </c>
      <c r="G433" s="190">
        <v>250</v>
      </c>
      <c r="H433" s="189">
        <v>0.33467202141900937</v>
      </c>
      <c r="M433" s="189">
        <v>0.55000000000000004</v>
      </c>
      <c r="N433" s="189">
        <v>0.67</v>
      </c>
      <c r="O433" s="189">
        <v>0.19900000000000001</v>
      </c>
      <c r="P433" s="189">
        <v>0.30499999999999999</v>
      </c>
      <c r="Q433" s="189">
        <v>4.5999999999999999E-2</v>
      </c>
      <c r="R433" s="189">
        <v>0.111</v>
      </c>
      <c r="S433" s="189">
        <v>4.2999999999999997E-2</v>
      </c>
      <c r="T433" s="189">
        <v>0.106</v>
      </c>
    </row>
    <row r="434" spans="1:22" x14ac:dyDescent="0.25">
      <c r="A434" s="94" t="s">
        <v>1596</v>
      </c>
      <c r="B434" s="189">
        <v>0.45878136200716846</v>
      </c>
      <c r="C434" s="189">
        <v>0.24372759856630824</v>
      </c>
      <c r="D434" s="189">
        <v>8.2437275985663083E-2</v>
      </c>
      <c r="E434" s="189">
        <v>0.21505376344086022</v>
      </c>
      <c r="F434" s="188">
        <v>1</v>
      </c>
      <c r="G434" s="190">
        <v>279</v>
      </c>
      <c r="H434" s="189">
        <v>0.27927927927927926</v>
      </c>
      <c r="M434" s="189">
        <v>0.40100000000000002</v>
      </c>
      <c r="N434" s="189">
        <v>0.51700000000000002</v>
      </c>
      <c r="O434" s="189">
        <v>0.19700000000000001</v>
      </c>
      <c r="P434" s="189">
        <v>0.29699999999999999</v>
      </c>
      <c r="Q434" s="189">
        <v>5.6000000000000001E-2</v>
      </c>
      <c r="R434" s="189">
        <v>0.121</v>
      </c>
      <c r="S434" s="189">
        <v>0.17100000000000001</v>
      </c>
      <c r="T434" s="189">
        <v>0.26700000000000002</v>
      </c>
    </row>
    <row r="435" spans="1:22" x14ac:dyDescent="0.25">
      <c r="A435" s="94" t="s">
        <v>1639</v>
      </c>
      <c r="B435" s="189">
        <v>0.59113300492610843</v>
      </c>
      <c r="C435" s="189">
        <v>0.29802955665024633</v>
      </c>
      <c r="D435" s="189">
        <v>1.2315270935960592E-2</v>
      </c>
      <c r="E435" s="189">
        <v>9.8522167487684734E-2</v>
      </c>
      <c r="F435" s="188">
        <v>1</v>
      </c>
      <c r="G435" s="190">
        <v>406</v>
      </c>
      <c r="H435" s="189">
        <v>0.28958630527817403</v>
      </c>
      <c r="M435" s="189">
        <v>0.54300000000000004</v>
      </c>
      <c r="N435" s="189">
        <v>0.63800000000000001</v>
      </c>
      <c r="O435" s="189">
        <v>0.25600000000000001</v>
      </c>
      <c r="P435" s="189">
        <v>0.34399999999999997</v>
      </c>
      <c r="Q435" s="189">
        <v>5.0000000000000001E-3</v>
      </c>
      <c r="R435" s="189">
        <v>2.9000000000000001E-2</v>
      </c>
      <c r="S435" s="189">
        <v>7.2999999999999995E-2</v>
      </c>
      <c r="T435" s="189">
        <v>0.13100000000000001</v>
      </c>
    </row>
    <row r="436" spans="1:22" x14ac:dyDescent="0.25">
      <c r="A436" s="94" t="s">
        <v>1723</v>
      </c>
      <c r="B436" s="189">
        <v>0.76642335766423353</v>
      </c>
      <c r="C436" s="189">
        <v>0.145985401459854</v>
      </c>
      <c r="D436" s="189">
        <v>4.3795620437956206E-2</v>
      </c>
      <c r="E436" s="189">
        <v>4.3795620437956206E-2</v>
      </c>
      <c r="F436" s="188">
        <v>1</v>
      </c>
      <c r="G436" s="190">
        <v>137</v>
      </c>
      <c r="H436" s="189">
        <v>0.29399141630901288</v>
      </c>
      <c r="M436" s="189">
        <v>0.68899999999999995</v>
      </c>
      <c r="N436" s="189">
        <v>0.82899999999999996</v>
      </c>
      <c r="O436" s="189">
        <v>9.7000000000000003E-2</v>
      </c>
      <c r="P436" s="189">
        <v>0.215</v>
      </c>
      <c r="Q436" s="189">
        <v>0.02</v>
      </c>
      <c r="R436" s="189">
        <v>9.1999999999999998E-2</v>
      </c>
      <c r="S436" s="189">
        <v>0.02</v>
      </c>
      <c r="T436" s="189">
        <v>9.1999999999999998E-2</v>
      </c>
    </row>
    <row r="437" spans="1:22" customFormat="1" x14ac:dyDescent="0.25">
      <c r="A437" s="94" t="s">
        <v>1765</v>
      </c>
      <c r="B437" s="189">
        <v>0.56050955414012738</v>
      </c>
      <c r="C437" s="189">
        <v>0.3503184713375796</v>
      </c>
      <c r="D437" s="189">
        <v>2.5477707006369428E-2</v>
      </c>
      <c r="E437" s="189">
        <v>6.3694267515923567E-2</v>
      </c>
      <c r="F437" s="188">
        <v>1</v>
      </c>
      <c r="G437" s="190">
        <v>157</v>
      </c>
      <c r="H437" s="189">
        <v>0.34354485776805249</v>
      </c>
      <c r="I437" s="94"/>
      <c r="J437" s="94"/>
      <c r="K437" s="94"/>
      <c r="L437" s="94"/>
      <c r="M437" s="189">
        <v>0.48199999999999998</v>
      </c>
      <c r="N437" s="189">
        <v>0.63600000000000001</v>
      </c>
      <c r="O437" s="189">
        <v>0.28000000000000003</v>
      </c>
      <c r="P437" s="189">
        <v>0.42799999999999999</v>
      </c>
      <c r="Q437" s="189">
        <v>0.01</v>
      </c>
      <c r="R437" s="189">
        <v>6.4000000000000001E-2</v>
      </c>
      <c r="S437" s="189">
        <v>3.5000000000000003E-2</v>
      </c>
      <c r="T437" s="189">
        <v>0.113</v>
      </c>
      <c r="U437" s="94"/>
      <c r="V437" s="94"/>
    </row>
    <row r="438" spans="1:22" customFormat="1" x14ac:dyDescent="0.25">
      <c r="A438" s="94" t="s">
        <v>1808</v>
      </c>
      <c r="B438" s="189">
        <v>0.74619289340101524</v>
      </c>
      <c r="C438" s="189">
        <v>0.1116751269035533</v>
      </c>
      <c r="D438" s="189">
        <v>4.060913705583756E-2</v>
      </c>
      <c r="E438" s="189">
        <v>0.10152284263959391</v>
      </c>
      <c r="F438" s="188">
        <v>1</v>
      </c>
      <c r="G438" s="190">
        <v>197</v>
      </c>
      <c r="H438" s="189">
        <v>0.31980519480519481</v>
      </c>
      <c r="I438" s="94"/>
      <c r="J438" s="94"/>
      <c r="K438" s="94"/>
      <c r="L438" s="94"/>
      <c r="M438" s="189">
        <v>0.68100000000000005</v>
      </c>
      <c r="N438" s="189">
        <v>0.80200000000000005</v>
      </c>
      <c r="O438" s="189">
        <v>7.4999999999999997E-2</v>
      </c>
      <c r="P438" s="189">
        <v>0.16300000000000001</v>
      </c>
      <c r="Q438" s="189">
        <v>2.1000000000000001E-2</v>
      </c>
      <c r="R438" s="189">
        <v>7.8E-2</v>
      </c>
      <c r="S438" s="189">
        <v>6.7000000000000004E-2</v>
      </c>
      <c r="T438" s="189">
        <v>0.152</v>
      </c>
      <c r="U438" s="94"/>
      <c r="V438" s="94"/>
    </row>
    <row r="439" spans="1:22" customFormat="1" x14ac:dyDescent="0.25">
      <c r="A439" s="94" t="s">
        <v>1851</v>
      </c>
      <c r="B439" s="189">
        <v>0.76719576719576721</v>
      </c>
      <c r="C439" s="189">
        <v>2.6455026455026454E-2</v>
      </c>
      <c r="D439" s="189">
        <v>4.7619047619047616E-2</v>
      </c>
      <c r="E439" s="189">
        <v>0.15873015873015872</v>
      </c>
      <c r="F439" s="188">
        <v>1</v>
      </c>
      <c r="G439" s="190">
        <v>189</v>
      </c>
      <c r="H439" s="189">
        <v>0.3539325842696629</v>
      </c>
      <c r="I439" s="94"/>
      <c r="J439" s="94"/>
      <c r="K439" s="94"/>
      <c r="L439" s="94"/>
      <c r="M439" s="189">
        <v>0.70199999999999996</v>
      </c>
      <c r="N439" s="189">
        <v>0.82199999999999995</v>
      </c>
      <c r="O439" s="189">
        <v>1.0999999999999999E-2</v>
      </c>
      <c r="P439" s="189">
        <v>0.06</v>
      </c>
      <c r="Q439" s="189">
        <v>2.5000000000000001E-2</v>
      </c>
      <c r="R439" s="189">
        <v>8.7999999999999995E-2</v>
      </c>
      <c r="S439" s="189">
        <v>0.114</v>
      </c>
      <c r="T439" s="189">
        <v>0.218</v>
      </c>
      <c r="U439" s="94"/>
      <c r="V439" s="94"/>
    </row>
    <row r="440" spans="1:22" customFormat="1" x14ac:dyDescent="0.25">
      <c r="A440" s="94" t="s">
        <v>1894</v>
      </c>
      <c r="B440" s="189">
        <v>0.80645161290322576</v>
      </c>
      <c r="C440" s="189">
        <v>2.4193548387096774E-2</v>
      </c>
      <c r="D440" s="189">
        <v>4.0322580645161289E-2</v>
      </c>
      <c r="E440" s="189">
        <v>0.12903225806451613</v>
      </c>
      <c r="F440" s="188">
        <v>1</v>
      </c>
      <c r="G440" s="190">
        <v>248</v>
      </c>
      <c r="H440" s="189">
        <v>0.33199464524765732</v>
      </c>
      <c r="I440" s="94"/>
      <c r="J440" s="94"/>
      <c r="K440" s="94"/>
      <c r="L440" s="94"/>
      <c r="M440" s="189">
        <v>0.753</v>
      </c>
      <c r="N440" s="189">
        <v>0.85099999999999998</v>
      </c>
      <c r="O440" s="189">
        <v>1.0999999999999999E-2</v>
      </c>
      <c r="P440" s="189">
        <v>5.1999999999999998E-2</v>
      </c>
      <c r="Q440" s="189">
        <v>2.1999999999999999E-2</v>
      </c>
      <c r="R440" s="189">
        <v>7.2999999999999995E-2</v>
      </c>
      <c r="S440" s="189">
        <v>9.2999999999999999E-2</v>
      </c>
      <c r="T440" s="189">
        <v>0.17599999999999999</v>
      </c>
      <c r="U440" s="94"/>
      <c r="V440" s="94"/>
    </row>
    <row r="441" spans="1:22" customFormat="1" x14ac:dyDescent="0.25">
      <c r="A441" s="94" t="s">
        <v>1937</v>
      </c>
      <c r="B441" s="189">
        <v>0.5376344086021505</v>
      </c>
      <c r="C441" s="189">
        <v>0.27419354838709675</v>
      </c>
      <c r="D441" s="189">
        <v>3.7634408602150539E-2</v>
      </c>
      <c r="E441" s="189">
        <v>0.15053763440860216</v>
      </c>
      <c r="F441" s="188">
        <v>1</v>
      </c>
      <c r="G441" s="190">
        <v>186</v>
      </c>
      <c r="H441" s="189">
        <v>0.28267477203647418</v>
      </c>
      <c r="I441" s="94"/>
      <c r="J441" s="94"/>
      <c r="K441" s="94"/>
      <c r="L441" s="94"/>
      <c r="M441" s="189">
        <v>0.46600000000000003</v>
      </c>
      <c r="N441" s="189">
        <v>0.60799999999999998</v>
      </c>
      <c r="O441" s="189">
        <v>0.215</v>
      </c>
      <c r="P441" s="189">
        <v>0.34200000000000003</v>
      </c>
      <c r="Q441" s="189">
        <v>1.7999999999999999E-2</v>
      </c>
      <c r="R441" s="189">
        <v>7.5999999999999998E-2</v>
      </c>
      <c r="S441" s="189">
        <v>0.106</v>
      </c>
      <c r="T441" s="189">
        <v>0.20899999999999999</v>
      </c>
      <c r="U441" s="94"/>
      <c r="V441" s="94"/>
    </row>
    <row r="442" spans="1:22" customFormat="1" x14ac:dyDescent="0.25">
      <c r="A442" s="94" t="s">
        <v>1980</v>
      </c>
      <c r="B442" s="189">
        <v>0.4521276595744681</v>
      </c>
      <c r="C442" s="189">
        <v>0.43617021276595747</v>
      </c>
      <c r="D442" s="189">
        <v>1.5957446808510637E-2</v>
      </c>
      <c r="E442" s="189">
        <v>9.5744680851063829E-2</v>
      </c>
      <c r="F442" s="188">
        <v>1</v>
      </c>
      <c r="G442" s="190">
        <v>188</v>
      </c>
      <c r="H442" s="189">
        <v>0.28017883755588674</v>
      </c>
      <c r="I442" s="94"/>
      <c r="J442" s="94"/>
      <c r="K442" s="94"/>
      <c r="L442" s="94"/>
      <c r="M442" s="189">
        <v>0.38300000000000001</v>
      </c>
      <c r="N442" s="189">
        <v>0.52400000000000002</v>
      </c>
      <c r="O442" s="189">
        <v>0.36699999999999999</v>
      </c>
      <c r="P442" s="189">
        <v>0.50800000000000001</v>
      </c>
      <c r="Q442" s="189">
        <v>5.0000000000000001E-3</v>
      </c>
      <c r="R442" s="189">
        <v>4.5999999999999999E-2</v>
      </c>
      <c r="S442" s="189">
        <v>6.0999999999999999E-2</v>
      </c>
      <c r="T442" s="189">
        <v>0.14599999999999999</v>
      </c>
      <c r="U442" s="94"/>
      <c r="V442" s="94"/>
    </row>
    <row r="443" spans="1:22" customFormat="1" x14ac:dyDescent="0.25">
      <c r="A443" s="94" t="s">
        <v>2023</v>
      </c>
      <c r="B443" s="189">
        <v>0.58671586715867163</v>
      </c>
      <c r="C443" s="189">
        <v>0.29151291512915128</v>
      </c>
      <c r="D443" s="189">
        <v>1.107011070110701E-2</v>
      </c>
      <c r="E443" s="189">
        <v>0.11070110701107011</v>
      </c>
      <c r="F443" s="188">
        <v>1</v>
      </c>
      <c r="G443" s="190">
        <v>271</v>
      </c>
      <c r="H443" s="189">
        <v>0.31149425287356319</v>
      </c>
      <c r="I443" s="94"/>
      <c r="J443" s="94"/>
      <c r="K443" s="94"/>
      <c r="L443" s="94"/>
      <c r="M443" s="189">
        <v>0.52700000000000002</v>
      </c>
      <c r="N443" s="189">
        <v>0.64400000000000002</v>
      </c>
      <c r="O443" s="189">
        <v>0.24099999999999999</v>
      </c>
      <c r="P443" s="189">
        <v>0.34799999999999998</v>
      </c>
      <c r="Q443" s="189">
        <v>4.0000000000000001E-3</v>
      </c>
      <c r="R443" s="189">
        <v>3.2000000000000001E-2</v>
      </c>
      <c r="S443" s="189">
        <v>7.9000000000000001E-2</v>
      </c>
      <c r="T443" s="189">
        <v>0.154</v>
      </c>
      <c r="U443" s="94"/>
      <c r="V443" s="94"/>
    </row>
    <row r="444" spans="1:22" customFormat="1" x14ac:dyDescent="0.25">
      <c r="A444" s="94" t="s">
        <v>2106</v>
      </c>
      <c r="B444" s="189">
        <v>0.44221105527638194</v>
      </c>
      <c r="C444" s="189">
        <v>0.29145728643216079</v>
      </c>
      <c r="D444" s="189">
        <v>8.0402010050251257E-2</v>
      </c>
      <c r="E444" s="189">
        <v>0.18592964824120603</v>
      </c>
      <c r="F444" s="188">
        <v>1</v>
      </c>
      <c r="G444" s="190">
        <v>199</v>
      </c>
      <c r="H444" s="189">
        <v>0.36181818181818182</v>
      </c>
      <c r="I444" s="94"/>
      <c r="J444" s="94"/>
      <c r="K444" s="94"/>
      <c r="L444" s="94"/>
      <c r="M444" s="189">
        <v>0.375</v>
      </c>
      <c r="N444" s="189">
        <v>0.51200000000000001</v>
      </c>
      <c r="O444" s="189">
        <v>0.23300000000000001</v>
      </c>
      <c r="P444" s="189">
        <v>0.35799999999999998</v>
      </c>
      <c r="Q444" s="189">
        <v>0.05</v>
      </c>
      <c r="R444" s="189">
        <v>0.127</v>
      </c>
      <c r="S444" s="189">
        <v>0.13800000000000001</v>
      </c>
      <c r="T444" s="189">
        <v>0.246</v>
      </c>
      <c r="U444" s="94"/>
      <c r="V444" s="94"/>
    </row>
    <row r="445" spans="1:22" customFormat="1" x14ac:dyDescent="0.25">
      <c r="A445" s="94" t="s">
        <v>2149</v>
      </c>
      <c r="B445" s="189">
        <v>0.68292682926829273</v>
      </c>
      <c r="C445" s="189">
        <v>0.18048780487804877</v>
      </c>
      <c r="D445" s="189">
        <v>9.7560975609756097E-3</v>
      </c>
      <c r="E445" s="189">
        <v>0.12682926829268293</v>
      </c>
      <c r="F445" s="188">
        <v>1</v>
      </c>
      <c r="G445" s="190">
        <v>205</v>
      </c>
      <c r="H445" s="189">
        <v>0.27516778523489932</v>
      </c>
      <c r="I445" s="94"/>
      <c r="J445" s="94"/>
      <c r="K445" s="94"/>
      <c r="L445" s="94"/>
      <c r="M445" s="189">
        <v>0.61599999999999999</v>
      </c>
      <c r="N445" s="189">
        <v>0.74299999999999999</v>
      </c>
      <c r="O445" s="189">
        <v>0.13400000000000001</v>
      </c>
      <c r="P445" s="189">
        <v>0.23899999999999999</v>
      </c>
      <c r="Q445" s="189">
        <v>3.0000000000000001E-3</v>
      </c>
      <c r="R445" s="189">
        <v>3.5000000000000003E-2</v>
      </c>
      <c r="S445" s="189">
        <v>8.7999999999999995E-2</v>
      </c>
      <c r="T445" s="189">
        <v>0.17899999999999999</v>
      </c>
      <c r="U445" s="94"/>
      <c r="V445" s="94"/>
    </row>
    <row r="446" spans="1:22" customFormat="1" x14ac:dyDescent="0.25">
      <c r="A446" s="94" t="s">
        <v>2192</v>
      </c>
      <c r="B446" s="189">
        <v>0.64084507042253525</v>
      </c>
      <c r="C446" s="189">
        <v>0.23943661971830985</v>
      </c>
      <c r="D446" s="189">
        <v>2.8169014084507043E-2</v>
      </c>
      <c r="E446" s="189">
        <v>9.154929577464789E-2</v>
      </c>
      <c r="F446" s="188">
        <v>1</v>
      </c>
      <c r="G446" s="190">
        <v>142</v>
      </c>
      <c r="H446" s="189">
        <v>0.32420091324200911</v>
      </c>
      <c r="I446" s="94"/>
      <c r="J446" s="94"/>
      <c r="K446" s="94"/>
      <c r="L446" s="94"/>
      <c r="M446" s="189">
        <v>0.55900000000000005</v>
      </c>
      <c r="N446" s="189">
        <v>0.71499999999999997</v>
      </c>
      <c r="O446" s="189">
        <v>0.17699999999999999</v>
      </c>
      <c r="P446" s="189">
        <v>0.316</v>
      </c>
      <c r="Q446" s="189">
        <v>1.0999999999999999E-2</v>
      </c>
      <c r="R446" s="189">
        <v>7.0000000000000007E-2</v>
      </c>
      <c r="S446" s="189">
        <v>5.3999999999999999E-2</v>
      </c>
      <c r="T446" s="189">
        <v>0.15</v>
      </c>
      <c r="U446" s="94"/>
      <c r="V446" s="94"/>
    </row>
    <row r="447" spans="1:22" customFormat="1" x14ac:dyDescent="0.25">
      <c r="A447" s="94" t="s">
        <v>2235</v>
      </c>
      <c r="B447" s="189">
        <v>0.49221183800623053</v>
      </c>
      <c r="C447" s="189">
        <v>0.35202492211838005</v>
      </c>
      <c r="D447" s="189">
        <v>2.1806853582554516E-2</v>
      </c>
      <c r="E447" s="189">
        <v>0.13395638629283488</v>
      </c>
      <c r="F447" s="188">
        <v>1</v>
      </c>
      <c r="G447" s="190">
        <v>321</v>
      </c>
      <c r="H447" s="189">
        <v>0.34479054779806662</v>
      </c>
      <c r="I447" s="94"/>
      <c r="J447" s="94"/>
      <c r="K447" s="94"/>
      <c r="L447" s="94"/>
      <c r="M447" s="189">
        <v>0.438</v>
      </c>
      <c r="N447" s="189">
        <v>0.54700000000000004</v>
      </c>
      <c r="O447" s="189">
        <v>0.30199999999999999</v>
      </c>
      <c r="P447" s="189">
        <v>0.40600000000000003</v>
      </c>
      <c r="Q447" s="189">
        <v>1.0999999999999999E-2</v>
      </c>
      <c r="R447" s="189">
        <v>4.3999999999999997E-2</v>
      </c>
      <c r="S447" s="189">
        <v>0.10100000000000001</v>
      </c>
      <c r="T447" s="189">
        <v>0.17599999999999999</v>
      </c>
      <c r="U447" s="94"/>
      <c r="V447" s="94"/>
    </row>
    <row r="448" spans="1:22" customFormat="1" x14ac:dyDescent="0.25">
      <c r="A448" s="94" t="s">
        <v>2278</v>
      </c>
      <c r="B448" s="189">
        <v>0.66379310344827591</v>
      </c>
      <c r="C448" s="189">
        <v>0.2471264367816092</v>
      </c>
      <c r="D448" s="189">
        <v>8.6206896551724137E-3</v>
      </c>
      <c r="E448" s="189">
        <v>8.0459770114942528E-2</v>
      </c>
      <c r="F448" s="188">
        <v>1</v>
      </c>
      <c r="G448" s="190">
        <v>348</v>
      </c>
      <c r="H448" s="189">
        <v>0.2534595775673707</v>
      </c>
      <c r="I448" s="94"/>
      <c r="J448" s="94"/>
      <c r="K448" s="94"/>
      <c r="L448" s="94"/>
      <c r="M448" s="189">
        <v>0.61299999999999999</v>
      </c>
      <c r="N448" s="189">
        <v>0.71099999999999997</v>
      </c>
      <c r="O448" s="189">
        <v>0.20499999999999999</v>
      </c>
      <c r="P448" s="189">
        <v>0.29499999999999998</v>
      </c>
      <c r="Q448" s="189">
        <v>3.0000000000000001E-3</v>
      </c>
      <c r="R448" s="189">
        <v>2.5000000000000001E-2</v>
      </c>
      <c r="S448" s="189">
        <v>5.6000000000000001E-2</v>
      </c>
      <c r="T448" s="189">
        <v>0.114</v>
      </c>
      <c r="U448" s="94"/>
      <c r="V448" s="94"/>
    </row>
    <row r="449" spans="1:22" customFormat="1" x14ac:dyDescent="0.25">
      <c r="A449" s="94" t="s">
        <v>2321</v>
      </c>
      <c r="B449" s="189">
        <v>0.64885496183206104</v>
      </c>
      <c r="C449" s="189">
        <v>0.18320610687022901</v>
      </c>
      <c r="D449" s="189">
        <v>3.0534351145038167E-2</v>
      </c>
      <c r="E449" s="189">
        <v>0.13740458015267176</v>
      </c>
      <c r="F449" s="188">
        <v>1</v>
      </c>
      <c r="G449" s="190">
        <v>131</v>
      </c>
      <c r="H449" s="189">
        <v>0.26043737574552683</v>
      </c>
      <c r="I449" s="94"/>
      <c r="J449" s="94"/>
      <c r="K449" s="94"/>
      <c r="L449" s="94"/>
      <c r="M449" s="189">
        <v>0.56399999999999995</v>
      </c>
      <c r="N449" s="189">
        <v>0.72499999999999998</v>
      </c>
      <c r="O449" s="189">
        <v>0.126</v>
      </c>
      <c r="P449" s="189">
        <v>0.25800000000000001</v>
      </c>
      <c r="Q449" s="189">
        <v>1.2E-2</v>
      </c>
      <c r="R449" s="189">
        <v>7.5999999999999998E-2</v>
      </c>
      <c r="S449" s="189">
        <v>8.8999999999999996E-2</v>
      </c>
      <c r="T449" s="189">
        <v>0.20699999999999999</v>
      </c>
      <c r="U449" s="94"/>
      <c r="V449" s="94"/>
    </row>
    <row r="450" spans="1:22" customFormat="1" x14ac:dyDescent="0.25">
      <c r="A450" s="94" t="s">
        <v>1554</v>
      </c>
      <c r="B450" s="189">
        <v>0.6045454545454545</v>
      </c>
      <c r="C450" s="189">
        <v>0.23363636363636364</v>
      </c>
      <c r="D450" s="189">
        <v>6.545454545454546E-2</v>
      </c>
      <c r="E450" s="189">
        <v>9.636363636363636E-2</v>
      </c>
      <c r="F450" s="188">
        <v>1</v>
      </c>
      <c r="G450" s="190">
        <v>1100</v>
      </c>
      <c r="H450" s="189">
        <v>0.33536585365853661</v>
      </c>
      <c r="I450" s="94"/>
      <c r="J450" s="94"/>
      <c r="K450" s="94"/>
      <c r="L450" s="94"/>
      <c r="M450" s="189">
        <v>0.57499999999999996</v>
      </c>
      <c r="N450" s="189">
        <v>0.63300000000000001</v>
      </c>
      <c r="O450" s="189">
        <v>0.21</v>
      </c>
      <c r="P450" s="189">
        <v>0.26</v>
      </c>
      <c r="Q450" s="189">
        <v>5.1999999999999998E-2</v>
      </c>
      <c r="R450" s="189">
        <v>8.2000000000000003E-2</v>
      </c>
      <c r="S450" s="189">
        <v>0.08</v>
      </c>
      <c r="T450" s="189">
        <v>0.115</v>
      </c>
      <c r="U450" s="94"/>
      <c r="V450" s="94"/>
    </row>
    <row r="451" spans="1:22" customFormat="1" x14ac:dyDescent="0.25">
      <c r="A451" s="94" t="s">
        <v>1597</v>
      </c>
      <c r="B451" s="189">
        <v>0.43153526970954359</v>
      </c>
      <c r="C451" s="189">
        <v>0.23947836395969177</v>
      </c>
      <c r="D451" s="189">
        <v>0.16182572614107885</v>
      </c>
      <c r="E451" s="189">
        <v>0.16716064018968582</v>
      </c>
      <c r="F451" s="188">
        <v>1</v>
      </c>
      <c r="G451" s="190">
        <v>1687</v>
      </c>
      <c r="H451" s="189">
        <v>0.32268553940321348</v>
      </c>
      <c r="I451" s="94"/>
      <c r="J451" s="94"/>
      <c r="K451" s="94"/>
      <c r="L451" s="94"/>
      <c r="M451" s="189">
        <v>0.40799999999999997</v>
      </c>
      <c r="N451" s="189">
        <v>0.45500000000000002</v>
      </c>
      <c r="O451" s="189">
        <v>0.22</v>
      </c>
      <c r="P451" s="189">
        <v>0.26</v>
      </c>
      <c r="Q451" s="189">
        <v>0.14499999999999999</v>
      </c>
      <c r="R451" s="189">
        <v>0.18</v>
      </c>
      <c r="S451" s="189">
        <v>0.15</v>
      </c>
      <c r="T451" s="189">
        <v>0.186</v>
      </c>
      <c r="U451" s="94"/>
      <c r="V451" s="94"/>
    </row>
    <row r="452" spans="1:22" customFormat="1" x14ac:dyDescent="0.25">
      <c r="A452" s="94" t="s">
        <v>1640</v>
      </c>
      <c r="B452" s="189">
        <v>0.57216716932356748</v>
      </c>
      <c r="C452" s="189">
        <v>0.30331753554502372</v>
      </c>
      <c r="D452" s="189">
        <v>1.4648858250753986E-2</v>
      </c>
      <c r="E452" s="189">
        <v>0.10986643688065489</v>
      </c>
      <c r="F452" s="188">
        <v>1</v>
      </c>
      <c r="G452" s="190">
        <v>2321</v>
      </c>
      <c r="H452" s="189">
        <v>0.30946666666666667</v>
      </c>
      <c r="I452" s="94"/>
      <c r="J452" s="94"/>
      <c r="K452" s="94"/>
      <c r="L452" s="94"/>
      <c r="M452" s="189">
        <v>0.55200000000000005</v>
      </c>
      <c r="N452" s="189">
        <v>0.59199999999999997</v>
      </c>
      <c r="O452" s="189">
        <v>0.28499999999999998</v>
      </c>
      <c r="P452" s="189">
        <v>0.32200000000000001</v>
      </c>
      <c r="Q452" s="189">
        <v>1.0999999999999999E-2</v>
      </c>
      <c r="R452" s="189">
        <v>0.02</v>
      </c>
      <c r="S452" s="189">
        <v>9.8000000000000004E-2</v>
      </c>
      <c r="T452" s="189">
        <v>0.123</v>
      </c>
      <c r="U452" s="94"/>
      <c r="V452" s="94"/>
    </row>
    <row r="453" spans="1:22" customFormat="1" x14ac:dyDescent="0.25">
      <c r="A453" s="94" t="s">
        <v>1682</v>
      </c>
      <c r="B453" s="189">
        <v>0.477859778597786</v>
      </c>
      <c r="C453" s="189">
        <v>0.32656826568265684</v>
      </c>
      <c r="D453" s="189">
        <v>7.0110701107011064E-2</v>
      </c>
      <c r="E453" s="189">
        <v>0.12546125461254612</v>
      </c>
      <c r="F453" s="188">
        <v>1</v>
      </c>
      <c r="G453" s="190">
        <v>542</v>
      </c>
      <c r="H453" s="189">
        <v>0.3160349854227405</v>
      </c>
      <c r="I453" s="94"/>
      <c r="J453" s="94"/>
      <c r="K453" s="94"/>
      <c r="L453" s="94"/>
      <c r="M453" s="189">
        <v>0.436</v>
      </c>
      <c r="N453" s="189">
        <v>0.52</v>
      </c>
      <c r="O453" s="189">
        <v>0.28799999999999998</v>
      </c>
      <c r="P453" s="189">
        <v>0.36699999999999999</v>
      </c>
      <c r="Q453" s="189">
        <v>5.1999999999999998E-2</v>
      </c>
      <c r="R453" s="189">
        <v>9.5000000000000001E-2</v>
      </c>
      <c r="S453" s="189">
        <v>0.1</v>
      </c>
      <c r="T453" s="189">
        <v>0.156</v>
      </c>
      <c r="U453" s="94"/>
      <c r="V453" s="94"/>
    </row>
    <row r="454" spans="1:22" customFormat="1" x14ac:dyDescent="0.25">
      <c r="A454" s="94" t="s">
        <v>1724</v>
      </c>
      <c r="B454" s="189">
        <v>0.80715396578538101</v>
      </c>
      <c r="C454" s="189">
        <v>0.12441679626749612</v>
      </c>
      <c r="D454" s="189">
        <v>1.5552099533437015E-2</v>
      </c>
      <c r="E454" s="189">
        <v>5.2877138413685847E-2</v>
      </c>
      <c r="F454" s="188">
        <v>1</v>
      </c>
      <c r="G454" s="190">
        <v>643</v>
      </c>
      <c r="H454" s="189">
        <v>0.3013120899718838</v>
      </c>
      <c r="I454" s="94"/>
      <c r="J454" s="94"/>
      <c r="K454" s="94"/>
      <c r="L454" s="94"/>
      <c r="M454" s="189">
        <v>0.77500000000000002</v>
      </c>
      <c r="N454" s="189">
        <v>0.83599999999999997</v>
      </c>
      <c r="O454" s="189">
        <v>0.10100000000000001</v>
      </c>
      <c r="P454" s="189">
        <v>0.152</v>
      </c>
      <c r="Q454" s="189">
        <v>8.0000000000000002E-3</v>
      </c>
      <c r="R454" s="189">
        <v>2.8000000000000001E-2</v>
      </c>
      <c r="S454" s="189">
        <v>3.7999999999999999E-2</v>
      </c>
      <c r="T454" s="189">
        <v>7.2999999999999995E-2</v>
      </c>
      <c r="U454" s="94"/>
      <c r="V454" s="94"/>
    </row>
    <row r="455" spans="1:22" customFormat="1" x14ac:dyDescent="0.25">
      <c r="A455" s="94" t="s">
        <v>1766</v>
      </c>
      <c r="B455" s="189">
        <v>0.54137447405329597</v>
      </c>
      <c r="C455" s="189">
        <v>0.30855539971949508</v>
      </c>
      <c r="D455" s="189">
        <v>3.9270687237026647E-2</v>
      </c>
      <c r="E455" s="189">
        <v>0.11079943899018233</v>
      </c>
      <c r="F455" s="188">
        <v>1</v>
      </c>
      <c r="G455" s="190">
        <v>713</v>
      </c>
      <c r="H455" s="189">
        <v>0.31465136804942628</v>
      </c>
      <c r="I455" s="94"/>
      <c r="J455" s="94"/>
      <c r="K455" s="94"/>
      <c r="L455" s="94"/>
      <c r="M455" s="189">
        <v>0.505</v>
      </c>
      <c r="N455" s="189">
        <v>0.57799999999999996</v>
      </c>
      <c r="O455" s="189">
        <v>0.27600000000000002</v>
      </c>
      <c r="P455" s="189">
        <v>0.34300000000000003</v>
      </c>
      <c r="Q455" s="189">
        <v>2.7E-2</v>
      </c>
      <c r="R455" s="189">
        <v>5.6000000000000001E-2</v>
      </c>
      <c r="S455" s="189">
        <v>0.09</v>
      </c>
      <c r="T455" s="189">
        <v>0.13600000000000001</v>
      </c>
      <c r="U455" s="94"/>
      <c r="V455" s="94"/>
    </row>
    <row r="456" spans="1:22" customFormat="1" x14ac:dyDescent="0.25">
      <c r="A456" s="94" t="s">
        <v>1809</v>
      </c>
      <c r="B456" s="189">
        <v>0.70058381984987494</v>
      </c>
      <c r="C456" s="189">
        <v>0.15346121768140117</v>
      </c>
      <c r="D456" s="189">
        <v>3.2527105921601338E-2</v>
      </c>
      <c r="E456" s="189">
        <v>0.1134278565471226</v>
      </c>
      <c r="F456" s="188">
        <v>1</v>
      </c>
      <c r="G456" s="190">
        <v>1199</v>
      </c>
      <c r="H456" s="189">
        <v>0.33632538569424963</v>
      </c>
      <c r="I456" s="94"/>
      <c r="J456" s="94"/>
      <c r="K456" s="94"/>
      <c r="L456" s="94"/>
      <c r="M456" s="189">
        <v>0.67400000000000004</v>
      </c>
      <c r="N456" s="189">
        <v>0.72599999999999998</v>
      </c>
      <c r="O456" s="189">
        <v>0.13400000000000001</v>
      </c>
      <c r="P456" s="189">
        <v>0.17499999999999999</v>
      </c>
      <c r="Q456" s="189">
        <v>2.4E-2</v>
      </c>
      <c r="R456" s="189">
        <v>4.3999999999999997E-2</v>
      </c>
      <c r="S456" s="189">
        <v>9.7000000000000003E-2</v>
      </c>
      <c r="T456" s="189">
        <v>0.13300000000000001</v>
      </c>
      <c r="U456" s="94"/>
      <c r="V456" s="94"/>
    </row>
    <row r="457" spans="1:22" customFormat="1" x14ac:dyDescent="0.25">
      <c r="A457" s="94" t="s">
        <v>1852</v>
      </c>
      <c r="B457" s="189">
        <v>0.7931034482758621</v>
      </c>
      <c r="C457" s="189">
        <v>2.2629310344827586E-2</v>
      </c>
      <c r="D457" s="189">
        <v>3.3405172413793101E-2</v>
      </c>
      <c r="E457" s="189">
        <v>0.15086206896551724</v>
      </c>
      <c r="F457" s="188">
        <v>1</v>
      </c>
      <c r="G457" s="190">
        <v>928</v>
      </c>
      <c r="H457" s="189">
        <v>0.30995323981295925</v>
      </c>
      <c r="I457" s="94"/>
      <c r="J457" s="94"/>
      <c r="K457" s="94"/>
      <c r="L457" s="94"/>
      <c r="M457" s="189">
        <v>0.76600000000000001</v>
      </c>
      <c r="N457" s="189">
        <v>0.81799999999999995</v>
      </c>
      <c r="O457" s="189">
        <v>1.4999999999999999E-2</v>
      </c>
      <c r="P457" s="189">
        <v>3.4000000000000002E-2</v>
      </c>
      <c r="Q457" s="189">
        <v>2.4E-2</v>
      </c>
      <c r="R457" s="189">
        <v>4.7E-2</v>
      </c>
      <c r="S457" s="189">
        <v>0.129</v>
      </c>
      <c r="T457" s="189">
        <v>0.17499999999999999</v>
      </c>
      <c r="U457" s="94"/>
      <c r="V457" s="94"/>
    </row>
    <row r="458" spans="1:22" customFormat="1" x14ac:dyDescent="0.25">
      <c r="A458" s="94" t="s">
        <v>1895</v>
      </c>
      <c r="B458" s="189">
        <v>0.82748244734202603</v>
      </c>
      <c r="C458" s="189">
        <v>4.212637913741224E-2</v>
      </c>
      <c r="D458" s="189">
        <v>2.4072216649949848E-2</v>
      </c>
      <c r="E458" s="189">
        <v>0.10631895687061184</v>
      </c>
      <c r="F458" s="188">
        <v>1</v>
      </c>
      <c r="G458" s="190">
        <v>997</v>
      </c>
      <c r="H458" s="189">
        <v>0.28773448773448773</v>
      </c>
      <c r="I458" s="94"/>
      <c r="J458" s="94"/>
      <c r="K458" s="94"/>
      <c r="L458" s="94"/>
      <c r="M458" s="189">
        <v>0.80300000000000005</v>
      </c>
      <c r="N458" s="189">
        <v>0.85</v>
      </c>
      <c r="O458" s="189">
        <v>3.1E-2</v>
      </c>
      <c r="P458" s="189">
        <v>5.6000000000000001E-2</v>
      </c>
      <c r="Q458" s="189">
        <v>1.6E-2</v>
      </c>
      <c r="R458" s="189">
        <v>3.5999999999999997E-2</v>
      </c>
      <c r="S458" s="189">
        <v>8.8999999999999996E-2</v>
      </c>
      <c r="T458" s="189">
        <v>0.127</v>
      </c>
      <c r="U458" s="94"/>
      <c r="V458" s="94"/>
    </row>
    <row r="459" spans="1:22" customFormat="1" x14ac:dyDescent="0.25">
      <c r="A459" s="94" t="s">
        <v>1938</v>
      </c>
      <c r="B459" s="189">
        <v>0.49116347569955815</v>
      </c>
      <c r="C459" s="189">
        <v>0.29749631811487481</v>
      </c>
      <c r="D459" s="189">
        <v>8.5419734904270989E-2</v>
      </c>
      <c r="E459" s="189">
        <v>0.12592047128129602</v>
      </c>
      <c r="F459" s="188">
        <v>1</v>
      </c>
      <c r="G459" s="190">
        <v>1358</v>
      </c>
      <c r="H459" s="189">
        <v>0.33033325225006083</v>
      </c>
      <c r="I459" s="94"/>
      <c r="J459" s="94"/>
      <c r="K459" s="94"/>
      <c r="L459" s="94"/>
      <c r="M459" s="189">
        <v>0.46500000000000002</v>
      </c>
      <c r="N459" s="189">
        <v>0.51800000000000002</v>
      </c>
      <c r="O459" s="189">
        <v>0.27400000000000002</v>
      </c>
      <c r="P459" s="189">
        <v>0.32200000000000001</v>
      </c>
      <c r="Q459" s="189">
        <v>7.1999999999999995E-2</v>
      </c>
      <c r="R459" s="189">
        <v>0.10100000000000001</v>
      </c>
      <c r="S459" s="189">
        <v>0.109</v>
      </c>
      <c r="T459" s="189">
        <v>0.14499999999999999</v>
      </c>
      <c r="U459" s="94"/>
      <c r="V459" s="94"/>
    </row>
    <row r="460" spans="1:22" customFormat="1" x14ac:dyDescent="0.25">
      <c r="A460" s="94" t="s">
        <v>1981</v>
      </c>
      <c r="B460" s="189">
        <v>0.35146443514644349</v>
      </c>
      <c r="C460" s="189">
        <v>0.55543933054393302</v>
      </c>
      <c r="D460" s="189">
        <v>1.3598326359832637E-2</v>
      </c>
      <c r="E460" s="189">
        <v>7.9497907949790794E-2</v>
      </c>
      <c r="F460" s="188">
        <v>1</v>
      </c>
      <c r="G460" s="190">
        <v>956</v>
      </c>
      <c r="H460" s="189">
        <v>0.30898513251454429</v>
      </c>
      <c r="I460" s="94"/>
      <c r="J460" s="94"/>
      <c r="K460" s="94"/>
      <c r="L460" s="94"/>
      <c r="M460" s="189">
        <v>0.32200000000000001</v>
      </c>
      <c r="N460" s="189">
        <v>0.38200000000000001</v>
      </c>
      <c r="O460" s="189">
        <v>0.52400000000000002</v>
      </c>
      <c r="P460" s="189">
        <v>0.58699999999999997</v>
      </c>
      <c r="Q460" s="189">
        <v>8.0000000000000002E-3</v>
      </c>
      <c r="R460" s="189">
        <v>2.3E-2</v>
      </c>
      <c r="S460" s="189">
        <v>6.4000000000000001E-2</v>
      </c>
      <c r="T460" s="189">
        <v>9.8000000000000004E-2</v>
      </c>
      <c r="U460" s="94"/>
      <c r="V460" s="94"/>
    </row>
    <row r="461" spans="1:22" customFormat="1" x14ac:dyDescent="0.25">
      <c r="A461" s="94" t="s">
        <v>2024</v>
      </c>
      <c r="B461" s="189">
        <v>0.54701553556827476</v>
      </c>
      <c r="C461" s="189">
        <v>0.33442354865085855</v>
      </c>
      <c r="D461" s="189">
        <v>1.7988552739165987E-2</v>
      </c>
      <c r="E461" s="189">
        <v>0.10057236304170074</v>
      </c>
      <c r="F461" s="188">
        <v>1</v>
      </c>
      <c r="G461" s="190">
        <v>1223</v>
      </c>
      <c r="H461" s="189">
        <v>0.31659332125291223</v>
      </c>
      <c r="I461" s="94"/>
      <c r="J461" s="94"/>
      <c r="K461" s="94"/>
      <c r="L461" s="94"/>
      <c r="M461" s="189">
        <v>0.51900000000000002</v>
      </c>
      <c r="N461" s="189">
        <v>0.57499999999999996</v>
      </c>
      <c r="O461" s="189">
        <v>0.309</v>
      </c>
      <c r="P461" s="189">
        <v>0.36099999999999999</v>
      </c>
      <c r="Q461" s="189">
        <v>1.2E-2</v>
      </c>
      <c r="R461" s="189">
        <v>2.7E-2</v>
      </c>
      <c r="S461" s="189">
        <v>8.5000000000000006E-2</v>
      </c>
      <c r="T461" s="189">
        <v>0.11899999999999999</v>
      </c>
      <c r="U461" s="94"/>
      <c r="V461" s="94"/>
    </row>
    <row r="462" spans="1:22" customFormat="1" x14ac:dyDescent="0.25">
      <c r="A462" s="94" t="s">
        <v>2065</v>
      </c>
      <c r="B462" s="189">
        <v>0.82155477031802115</v>
      </c>
      <c r="C462" s="189">
        <v>1.5901060070671377E-2</v>
      </c>
      <c r="D462" s="189">
        <v>2.1201413427561839E-2</v>
      </c>
      <c r="E462" s="189">
        <v>0.14134275618374559</v>
      </c>
      <c r="F462" s="188">
        <v>1</v>
      </c>
      <c r="G462" s="190">
        <v>566</v>
      </c>
      <c r="H462" s="189">
        <v>0.30777596519847744</v>
      </c>
      <c r="I462" s="94"/>
      <c r="J462" s="94"/>
      <c r="K462" s="94"/>
      <c r="L462" s="94"/>
      <c r="M462" s="189">
        <v>0.78800000000000003</v>
      </c>
      <c r="N462" s="189">
        <v>0.85099999999999998</v>
      </c>
      <c r="O462" s="189">
        <v>8.0000000000000002E-3</v>
      </c>
      <c r="P462" s="189">
        <v>0.03</v>
      </c>
      <c r="Q462" s="189">
        <v>1.2E-2</v>
      </c>
      <c r="R462" s="189">
        <v>3.6999999999999998E-2</v>
      </c>
      <c r="S462" s="189">
        <v>0.115</v>
      </c>
      <c r="T462" s="189">
        <v>0.17199999999999999</v>
      </c>
      <c r="U462" s="94"/>
      <c r="V462" s="94"/>
    </row>
    <row r="463" spans="1:22" customFormat="1" x14ac:dyDescent="0.25">
      <c r="A463" s="94" t="s">
        <v>2107</v>
      </c>
      <c r="B463" s="189">
        <v>0.42617801047120418</v>
      </c>
      <c r="C463" s="189">
        <v>0.28272251308900526</v>
      </c>
      <c r="D463" s="189">
        <v>0.1256544502617801</v>
      </c>
      <c r="E463" s="189">
        <v>0.16544502617801046</v>
      </c>
      <c r="F463" s="188">
        <v>1</v>
      </c>
      <c r="G463" s="190">
        <v>955</v>
      </c>
      <c r="H463" s="189">
        <v>0.36105860113421551</v>
      </c>
      <c r="I463" s="94"/>
      <c r="J463" s="94"/>
      <c r="K463" s="94"/>
      <c r="L463" s="94"/>
      <c r="M463" s="189">
        <v>0.39500000000000002</v>
      </c>
      <c r="N463" s="189">
        <v>0.45800000000000002</v>
      </c>
      <c r="O463" s="189">
        <v>0.255</v>
      </c>
      <c r="P463" s="189">
        <v>0.312</v>
      </c>
      <c r="Q463" s="189">
        <v>0.106</v>
      </c>
      <c r="R463" s="189">
        <v>0.14799999999999999</v>
      </c>
      <c r="S463" s="189">
        <v>0.14299999999999999</v>
      </c>
      <c r="T463" s="189">
        <v>0.19</v>
      </c>
      <c r="U463" s="94"/>
      <c r="V463" s="94"/>
    </row>
    <row r="464" spans="1:22" customFormat="1" x14ac:dyDescent="0.25">
      <c r="A464" s="94" t="s">
        <v>2150</v>
      </c>
      <c r="B464" s="189">
        <v>0.66115702479338845</v>
      </c>
      <c r="C464" s="189">
        <v>0.20661157024793389</v>
      </c>
      <c r="D464" s="189">
        <v>2.1120293847566574E-2</v>
      </c>
      <c r="E464" s="189">
        <v>0.1111111111111111</v>
      </c>
      <c r="F464" s="188">
        <v>1</v>
      </c>
      <c r="G464" s="190">
        <v>1089</v>
      </c>
      <c r="H464" s="189">
        <v>0.29063250600480384</v>
      </c>
      <c r="I464" s="94"/>
      <c r="J464" s="94"/>
      <c r="K464" s="94"/>
      <c r="L464" s="94"/>
      <c r="M464" s="189">
        <v>0.63300000000000001</v>
      </c>
      <c r="N464" s="189">
        <v>0.68899999999999995</v>
      </c>
      <c r="O464" s="189">
        <v>0.184</v>
      </c>
      <c r="P464" s="189">
        <v>0.23200000000000001</v>
      </c>
      <c r="Q464" s="189">
        <v>1.4E-2</v>
      </c>
      <c r="R464" s="189">
        <v>3.1E-2</v>
      </c>
      <c r="S464" s="189">
        <v>9.4E-2</v>
      </c>
      <c r="T464" s="189">
        <v>0.13100000000000001</v>
      </c>
      <c r="U464" s="94"/>
      <c r="V464" s="94"/>
    </row>
    <row r="465" spans="1:22" customFormat="1" x14ac:dyDescent="0.25">
      <c r="A465" s="94" t="s">
        <v>2193</v>
      </c>
      <c r="B465" s="189">
        <v>0.54761904761904767</v>
      </c>
      <c r="C465" s="189">
        <v>0.2969187675070028</v>
      </c>
      <c r="D465" s="189">
        <v>2.661064425770308E-2</v>
      </c>
      <c r="E465" s="189">
        <v>0.12885154061624648</v>
      </c>
      <c r="F465" s="188">
        <v>1</v>
      </c>
      <c r="G465" s="190">
        <v>714</v>
      </c>
      <c r="H465" s="189">
        <v>0.29663481512255918</v>
      </c>
      <c r="I465" s="94"/>
      <c r="J465" s="94"/>
      <c r="K465" s="94"/>
      <c r="L465" s="94"/>
      <c r="M465" s="189">
        <v>0.51100000000000001</v>
      </c>
      <c r="N465" s="189">
        <v>0.58399999999999996</v>
      </c>
      <c r="O465" s="189">
        <v>0.26500000000000001</v>
      </c>
      <c r="P465" s="189">
        <v>0.33100000000000002</v>
      </c>
      <c r="Q465" s="189">
        <v>1.7000000000000001E-2</v>
      </c>
      <c r="R465" s="189">
        <v>4.1000000000000002E-2</v>
      </c>
      <c r="S465" s="189">
        <v>0.106</v>
      </c>
      <c r="T465" s="189">
        <v>0.155</v>
      </c>
      <c r="U465" s="94"/>
      <c r="V465" s="94"/>
    </row>
    <row r="466" spans="1:22" customFormat="1" x14ac:dyDescent="0.25">
      <c r="A466" s="94" t="s">
        <v>2236</v>
      </c>
      <c r="B466" s="189">
        <v>0.46718480138169255</v>
      </c>
      <c r="C466" s="189">
        <v>0.3860103626943005</v>
      </c>
      <c r="D466" s="189">
        <v>3.8860103626943004E-2</v>
      </c>
      <c r="E466" s="189">
        <v>0.1079447322970639</v>
      </c>
      <c r="F466" s="188">
        <v>1</v>
      </c>
      <c r="G466" s="190">
        <v>1158</v>
      </c>
      <c r="H466" s="189">
        <v>0.30830670926517573</v>
      </c>
      <c r="I466" s="94"/>
      <c r="J466" s="94"/>
      <c r="K466" s="94"/>
      <c r="L466" s="94"/>
      <c r="M466" s="189">
        <v>0.439</v>
      </c>
      <c r="N466" s="189">
        <v>0.496</v>
      </c>
      <c r="O466" s="189">
        <v>0.35799999999999998</v>
      </c>
      <c r="P466" s="189">
        <v>0.41399999999999998</v>
      </c>
      <c r="Q466" s="189">
        <v>2.9000000000000001E-2</v>
      </c>
      <c r="R466" s="189">
        <v>5.1999999999999998E-2</v>
      </c>
      <c r="S466" s="189">
        <v>9.0999999999999998E-2</v>
      </c>
      <c r="T466" s="189">
        <v>0.127</v>
      </c>
      <c r="U466" s="94"/>
      <c r="V466" s="94"/>
    </row>
    <row r="467" spans="1:22" customFormat="1" x14ac:dyDescent="0.25">
      <c r="A467" s="94" t="s">
        <v>2279</v>
      </c>
      <c r="B467" s="189">
        <v>0.62435110901368573</v>
      </c>
      <c r="C467" s="189">
        <v>0.25955639452571966</v>
      </c>
      <c r="D467" s="189">
        <v>2.2652194431335537E-2</v>
      </c>
      <c r="E467" s="189">
        <v>9.3440302029259084E-2</v>
      </c>
      <c r="F467" s="188">
        <v>1</v>
      </c>
      <c r="G467" s="190">
        <v>2119</v>
      </c>
      <c r="H467" s="189">
        <v>0.32341269841269843</v>
      </c>
      <c r="I467" s="94"/>
      <c r="J467" s="94"/>
      <c r="K467" s="94"/>
      <c r="L467" s="94"/>
      <c r="M467" s="189">
        <v>0.60399999999999998</v>
      </c>
      <c r="N467" s="189">
        <v>0.64500000000000002</v>
      </c>
      <c r="O467" s="189">
        <v>0.24099999999999999</v>
      </c>
      <c r="P467" s="189">
        <v>0.27900000000000003</v>
      </c>
      <c r="Q467" s="189">
        <v>1.7000000000000001E-2</v>
      </c>
      <c r="R467" s="189">
        <v>0.03</v>
      </c>
      <c r="S467" s="189">
        <v>8.2000000000000003E-2</v>
      </c>
      <c r="T467" s="189">
        <v>0.107</v>
      </c>
      <c r="U467" s="94"/>
      <c r="V467" s="94"/>
    </row>
    <row r="468" spans="1:22" customFormat="1" x14ac:dyDescent="0.25">
      <c r="A468" s="94" t="s">
        <v>2322</v>
      </c>
      <c r="B468" s="189">
        <v>0.54347826086956519</v>
      </c>
      <c r="C468" s="189">
        <v>0.29150197628458496</v>
      </c>
      <c r="D468" s="189">
        <v>2.5691699604743084E-2</v>
      </c>
      <c r="E468" s="189">
        <v>0.13932806324110672</v>
      </c>
      <c r="F468" s="188">
        <v>1</v>
      </c>
      <c r="G468" s="190">
        <v>1012</v>
      </c>
      <c r="H468" s="189">
        <v>0.34177642688280985</v>
      </c>
      <c r="I468" s="94"/>
      <c r="J468" s="94"/>
      <c r="K468" s="94"/>
      <c r="L468" s="94"/>
      <c r="M468" s="189">
        <v>0.51300000000000001</v>
      </c>
      <c r="N468" s="189">
        <v>0.57399999999999995</v>
      </c>
      <c r="O468" s="189">
        <v>0.26400000000000001</v>
      </c>
      <c r="P468" s="189">
        <v>0.32</v>
      </c>
      <c r="Q468" s="189">
        <v>1.7999999999999999E-2</v>
      </c>
      <c r="R468" s="189">
        <v>3.6999999999999998E-2</v>
      </c>
      <c r="S468" s="189">
        <v>0.11899999999999999</v>
      </c>
      <c r="T468" s="189">
        <v>0.16200000000000001</v>
      </c>
      <c r="U468" s="94"/>
      <c r="V468" s="94"/>
    </row>
    <row r="469" spans="1:22" customFormat="1" x14ac:dyDescent="0.25">
      <c r="A469" s="94" t="s">
        <v>1555</v>
      </c>
      <c r="B469" s="189">
        <v>0.5756541524459613</v>
      </c>
      <c r="C469" s="189">
        <v>0.26393629124004553</v>
      </c>
      <c r="D469" s="189">
        <v>3.7542662116040959E-2</v>
      </c>
      <c r="E469" s="189">
        <v>0.12286689419795221</v>
      </c>
      <c r="F469" s="188">
        <v>1</v>
      </c>
      <c r="G469" s="190">
        <v>879</v>
      </c>
      <c r="H469" s="189">
        <v>0.28838582677165353</v>
      </c>
      <c r="I469" s="94"/>
      <c r="J469" s="94"/>
      <c r="K469" s="94"/>
      <c r="L469" s="94"/>
      <c r="M469" s="189">
        <v>0.54300000000000004</v>
      </c>
      <c r="N469" s="189">
        <v>0.60799999999999998</v>
      </c>
      <c r="O469" s="189">
        <v>0.23599999999999999</v>
      </c>
      <c r="P469" s="189">
        <v>0.29399999999999998</v>
      </c>
      <c r="Q469" s="189">
        <v>2.7E-2</v>
      </c>
      <c r="R469" s="189">
        <v>5.1999999999999998E-2</v>
      </c>
      <c r="S469" s="189">
        <v>0.10299999999999999</v>
      </c>
      <c r="T469" s="189">
        <v>0.14599999999999999</v>
      </c>
      <c r="U469" s="94"/>
      <c r="V469" s="94"/>
    </row>
    <row r="470" spans="1:22" customFormat="1" x14ac:dyDescent="0.25">
      <c r="A470" s="94" t="s">
        <v>1598</v>
      </c>
      <c r="B470" s="189">
        <v>0.4212121212121212</v>
      </c>
      <c r="C470" s="189">
        <v>0.30909090909090908</v>
      </c>
      <c r="D470" s="189">
        <v>0.13712121212121212</v>
      </c>
      <c r="E470" s="189">
        <v>0.13257575757575757</v>
      </c>
      <c r="F470" s="188">
        <v>1</v>
      </c>
      <c r="G470" s="190">
        <v>1320</v>
      </c>
      <c r="H470" s="189">
        <v>0.28175026680896476</v>
      </c>
      <c r="I470" s="94"/>
      <c r="J470" s="94"/>
      <c r="K470" s="94"/>
      <c r="L470" s="94"/>
      <c r="M470" s="189">
        <v>0.39500000000000002</v>
      </c>
      <c r="N470" s="189">
        <v>0.44800000000000001</v>
      </c>
      <c r="O470" s="189">
        <v>0.28499999999999998</v>
      </c>
      <c r="P470" s="189">
        <v>0.33500000000000002</v>
      </c>
      <c r="Q470" s="189">
        <v>0.12</v>
      </c>
      <c r="R470" s="189">
        <v>0.157</v>
      </c>
      <c r="S470" s="189">
        <v>0.115</v>
      </c>
      <c r="T470" s="189">
        <v>0.152</v>
      </c>
      <c r="U470" s="94"/>
      <c r="V470" s="94"/>
    </row>
    <row r="471" spans="1:22" customFormat="1" x14ac:dyDescent="0.25">
      <c r="A471" s="94" t="s">
        <v>1641</v>
      </c>
      <c r="B471" s="189">
        <v>0.55268109125117593</v>
      </c>
      <c r="C471" s="189">
        <v>0.3363123236124177</v>
      </c>
      <c r="D471" s="189">
        <v>1.2229539040451553E-2</v>
      </c>
      <c r="E471" s="189">
        <v>9.8777046095954849E-2</v>
      </c>
      <c r="F471" s="188">
        <v>1</v>
      </c>
      <c r="G471" s="190">
        <v>2126</v>
      </c>
      <c r="H471" s="189">
        <v>0.27999473198999081</v>
      </c>
      <c r="I471" s="94"/>
      <c r="J471" s="94"/>
      <c r="K471" s="94"/>
      <c r="L471" s="94"/>
      <c r="M471" s="189">
        <v>0.53100000000000003</v>
      </c>
      <c r="N471" s="189">
        <v>0.57399999999999995</v>
      </c>
      <c r="O471" s="189">
        <v>0.317</v>
      </c>
      <c r="P471" s="189">
        <v>0.35699999999999998</v>
      </c>
      <c r="Q471" s="189">
        <v>8.0000000000000002E-3</v>
      </c>
      <c r="R471" s="189">
        <v>1.7999999999999999E-2</v>
      </c>
      <c r="S471" s="189">
        <v>8.6999999999999994E-2</v>
      </c>
      <c r="T471" s="189">
        <v>0.112</v>
      </c>
      <c r="U471" s="94"/>
      <c r="V471" s="94"/>
    </row>
    <row r="472" spans="1:22" customFormat="1" x14ac:dyDescent="0.25">
      <c r="A472" s="94" t="s">
        <v>1683</v>
      </c>
      <c r="B472" s="189">
        <v>0.46713615023474181</v>
      </c>
      <c r="C472" s="189">
        <v>0.36619718309859156</v>
      </c>
      <c r="D472" s="189">
        <v>7.2769953051643188E-2</v>
      </c>
      <c r="E472" s="189">
        <v>9.3896713615023469E-2</v>
      </c>
      <c r="F472" s="188">
        <v>1</v>
      </c>
      <c r="G472" s="190">
        <v>426</v>
      </c>
      <c r="H472" s="189">
        <v>0.27572815533980582</v>
      </c>
      <c r="I472" s="94"/>
      <c r="J472" s="94"/>
      <c r="K472" s="94"/>
      <c r="L472" s="94"/>
      <c r="M472" s="189">
        <v>0.42</v>
      </c>
      <c r="N472" s="189">
        <v>0.51500000000000001</v>
      </c>
      <c r="O472" s="189">
        <v>0.32200000000000001</v>
      </c>
      <c r="P472" s="189">
        <v>0.41299999999999998</v>
      </c>
      <c r="Q472" s="189">
        <v>5.1999999999999998E-2</v>
      </c>
      <c r="R472" s="189">
        <v>0.10100000000000001</v>
      </c>
      <c r="S472" s="189">
        <v>7.0000000000000007E-2</v>
      </c>
      <c r="T472" s="189">
        <v>0.125</v>
      </c>
      <c r="U472" s="94"/>
      <c r="V472" s="94"/>
    </row>
    <row r="473" spans="1:22" customFormat="1" x14ac:dyDescent="0.25">
      <c r="A473" s="94" t="s">
        <v>1725</v>
      </c>
      <c r="B473" s="189">
        <v>0.75605536332179935</v>
      </c>
      <c r="C473" s="189">
        <v>0.1245674740484429</v>
      </c>
      <c r="D473" s="189">
        <v>5.1903114186851208E-3</v>
      </c>
      <c r="E473" s="189">
        <v>0.11418685121107267</v>
      </c>
      <c r="F473" s="188">
        <v>1</v>
      </c>
      <c r="G473" s="190">
        <v>578</v>
      </c>
      <c r="H473" s="189">
        <v>0.27642276422764228</v>
      </c>
      <c r="I473" s="94"/>
      <c r="J473" s="94"/>
      <c r="K473" s="94"/>
      <c r="L473" s="94"/>
      <c r="M473" s="189">
        <v>0.71899999999999997</v>
      </c>
      <c r="N473" s="189">
        <v>0.78900000000000003</v>
      </c>
      <c r="O473" s="189">
        <v>0.1</v>
      </c>
      <c r="P473" s="189">
        <v>0.154</v>
      </c>
      <c r="Q473" s="189">
        <v>2E-3</v>
      </c>
      <c r="R473" s="189">
        <v>1.4999999999999999E-2</v>
      </c>
      <c r="S473" s="189">
        <v>9.0999999999999998E-2</v>
      </c>
      <c r="T473" s="189">
        <v>0.14299999999999999</v>
      </c>
      <c r="U473" s="94"/>
      <c r="V473" s="94"/>
    </row>
    <row r="474" spans="1:22" customFormat="1" x14ac:dyDescent="0.25">
      <c r="A474" s="94" t="s">
        <v>1767</v>
      </c>
      <c r="B474" s="189">
        <v>0.47833333333333333</v>
      </c>
      <c r="C474" s="189">
        <v>0.32333333333333331</v>
      </c>
      <c r="D474" s="189">
        <v>4.4999999999999998E-2</v>
      </c>
      <c r="E474" s="189">
        <v>0.15333333333333332</v>
      </c>
      <c r="F474" s="188">
        <v>1</v>
      </c>
      <c r="G474" s="190">
        <v>600</v>
      </c>
      <c r="H474" s="189">
        <v>0.28708133971291866</v>
      </c>
      <c r="I474" s="94"/>
      <c r="J474" s="94"/>
      <c r="K474" s="94"/>
      <c r="L474" s="94"/>
      <c r="M474" s="189">
        <v>0.439</v>
      </c>
      <c r="N474" s="189">
        <v>0.51800000000000002</v>
      </c>
      <c r="O474" s="189">
        <v>0.28699999999999998</v>
      </c>
      <c r="P474" s="189">
        <v>0.36199999999999999</v>
      </c>
      <c r="Q474" s="189">
        <v>3.1E-2</v>
      </c>
      <c r="R474" s="189">
        <v>6.5000000000000002E-2</v>
      </c>
      <c r="S474" s="189">
        <v>0.127</v>
      </c>
      <c r="T474" s="189">
        <v>0.184</v>
      </c>
      <c r="U474" s="94"/>
      <c r="V474" s="94"/>
    </row>
    <row r="475" spans="1:22" customFormat="1" x14ac:dyDescent="0.25">
      <c r="A475" s="94" t="s">
        <v>1810</v>
      </c>
      <c r="B475" s="189">
        <v>0.69988137603795963</v>
      </c>
      <c r="C475" s="189">
        <v>0.15183867141162516</v>
      </c>
      <c r="D475" s="189">
        <v>3.4400948991696323E-2</v>
      </c>
      <c r="E475" s="189">
        <v>0.11387900355871886</v>
      </c>
      <c r="F475" s="188">
        <v>1</v>
      </c>
      <c r="G475" s="190">
        <v>843</v>
      </c>
      <c r="H475" s="189">
        <v>0.27237479806138931</v>
      </c>
      <c r="I475" s="94"/>
      <c r="J475" s="94"/>
      <c r="K475" s="94"/>
      <c r="L475" s="94"/>
      <c r="M475" s="189">
        <v>0.66800000000000004</v>
      </c>
      <c r="N475" s="189">
        <v>0.73</v>
      </c>
      <c r="O475" s="189">
        <v>0.129</v>
      </c>
      <c r="P475" s="189">
        <v>0.17799999999999999</v>
      </c>
      <c r="Q475" s="189">
        <v>2.4E-2</v>
      </c>
      <c r="R475" s="189">
        <v>4.9000000000000002E-2</v>
      </c>
      <c r="S475" s="189">
        <v>9.4E-2</v>
      </c>
      <c r="T475" s="189">
        <v>0.13700000000000001</v>
      </c>
      <c r="U475" s="94"/>
      <c r="V475" s="94"/>
    </row>
    <row r="476" spans="1:22" customFormat="1" x14ac:dyDescent="0.25">
      <c r="A476" s="94" t="s">
        <v>1853</v>
      </c>
      <c r="B476" s="189">
        <v>0.76666666666666672</v>
      </c>
      <c r="C476" s="189">
        <v>2.4E-2</v>
      </c>
      <c r="D476" s="189">
        <v>3.0666666666666665E-2</v>
      </c>
      <c r="E476" s="189">
        <v>0.17866666666666667</v>
      </c>
      <c r="F476" s="188">
        <v>1</v>
      </c>
      <c r="G476" s="190">
        <v>750</v>
      </c>
      <c r="H476" s="189">
        <v>0.29527559055118108</v>
      </c>
      <c r="I476" s="94"/>
      <c r="J476" s="94"/>
      <c r="K476" s="94"/>
      <c r="L476" s="94"/>
      <c r="M476" s="189">
        <v>0.73499999999999999</v>
      </c>
      <c r="N476" s="189">
        <v>0.79600000000000004</v>
      </c>
      <c r="O476" s="189">
        <v>1.4999999999999999E-2</v>
      </c>
      <c r="P476" s="189">
        <v>3.7999999999999999E-2</v>
      </c>
      <c r="Q476" s="189">
        <v>2.1000000000000001E-2</v>
      </c>
      <c r="R476" s="189">
        <v>4.5999999999999999E-2</v>
      </c>
      <c r="S476" s="189">
        <v>0.153</v>
      </c>
      <c r="T476" s="189">
        <v>0.20799999999999999</v>
      </c>
      <c r="U476" s="94"/>
      <c r="V476" s="94"/>
    </row>
    <row r="477" spans="1:22" customFormat="1" x14ac:dyDescent="0.25">
      <c r="A477" s="94" t="s">
        <v>1896</v>
      </c>
      <c r="B477" s="189">
        <v>0.82673267326732669</v>
      </c>
      <c r="C477" s="189">
        <v>3.3415841584158418E-2</v>
      </c>
      <c r="D477" s="189">
        <v>3.5891089108910888E-2</v>
      </c>
      <c r="E477" s="189">
        <v>0.10396039603960396</v>
      </c>
      <c r="F477" s="188">
        <v>1</v>
      </c>
      <c r="G477" s="190">
        <v>808</v>
      </c>
      <c r="H477" s="189">
        <v>0.27454977913693512</v>
      </c>
      <c r="I477" s="94"/>
      <c r="J477" s="94"/>
      <c r="K477" s="94"/>
      <c r="L477" s="94"/>
      <c r="M477" s="189">
        <v>0.79900000000000004</v>
      </c>
      <c r="N477" s="189">
        <v>0.85099999999999998</v>
      </c>
      <c r="O477" s="189">
        <v>2.3E-2</v>
      </c>
      <c r="P477" s="189">
        <v>4.8000000000000001E-2</v>
      </c>
      <c r="Q477" s="189">
        <v>2.5000000000000001E-2</v>
      </c>
      <c r="R477" s="189">
        <v>5.0999999999999997E-2</v>
      </c>
      <c r="S477" s="189">
        <v>8.5000000000000006E-2</v>
      </c>
      <c r="T477" s="189">
        <v>0.127</v>
      </c>
      <c r="U477" s="94"/>
      <c r="V477" s="94"/>
    </row>
    <row r="478" spans="1:22" customFormat="1" x14ac:dyDescent="0.25">
      <c r="A478" s="94" t="s">
        <v>1939</v>
      </c>
      <c r="B478" s="189">
        <v>0.48565573770491804</v>
      </c>
      <c r="C478" s="189">
        <v>0.34221311475409838</v>
      </c>
      <c r="D478" s="189">
        <v>7.0696721311475405E-2</v>
      </c>
      <c r="E478" s="189">
        <v>0.1014344262295082</v>
      </c>
      <c r="F478" s="188">
        <v>1</v>
      </c>
      <c r="G478" s="190">
        <v>976</v>
      </c>
      <c r="H478" s="189">
        <v>0.27103582338239379</v>
      </c>
      <c r="I478" s="94"/>
      <c r="J478" s="94"/>
      <c r="K478" s="94"/>
      <c r="L478" s="94"/>
      <c r="M478" s="189">
        <v>0.45400000000000001</v>
      </c>
      <c r="N478" s="189">
        <v>0.51700000000000002</v>
      </c>
      <c r="O478" s="189">
        <v>0.313</v>
      </c>
      <c r="P478" s="189">
        <v>0.373</v>
      </c>
      <c r="Q478" s="189">
        <v>5.6000000000000001E-2</v>
      </c>
      <c r="R478" s="189">
        <v>8.8999999999999996E-2</v>
      </c>
      <c r="S478" s="189">
        <v>8.4000000000000005E-2</v>
      </c>
      <c r="T478" s="189">
        <v>0.122</v>
      </c>
      <c r="U478" s="94"/>
      <c r="V478" s="94"/>
    </row>
    <row r="479" spans="1:22" customFormat="1" x14ac:dyDescent="0.25">
      <c r="A479" s="94" t="s">
        <v>1982</v>
      </c>
      <c r="B479" s="189">
        <v>0.26809651474530832</v>
      </c>
      <c r="C479" s="189">
        <v>0.6394101876675603</v>
      </c>
      <c r="D479" s="189">
        <v>6.7024128686327079E-3</v>
      </c>
      <c r="E479" s="189">
        <v>8.5790884718498661E-2</v>
      </c>
      <c r="F479" s="188">
        <v>1</v>
      </c>
      <c r="G479" s="190">
        <v>746</v>
      </c>
      <c r="H479" s="189">
        <v>0.28626247122026094</v>
      </c>
      <c r="I479" s="94"/>
      <c r="J479" s="94"/>
      <c r="K479" s="94"/>
      <c r="L479" s="94"/>
      <c r="M479" s="189">
        <v>0.23799999999999999</v>
      </c>
      <c r="N479" s="189">
        <v>0.30099999999999999</v>
      </c>
      <c r="O479" s="189">
        <v>0.60399999999999998</v>
      </c>
      <c r="P479" s="189">
        <v>0.67300000000000004</v>
      </c>
      <c r="Q479" s="189">
        <v>3.0000000000000001E-3</v>
      </c>
      <c r="R479" s="189">
        <v>1.6E-2</v>
      </c>
      <c r="S479" s="189">
        <v>6.8000000000000005E-2</v>
      </c>
      <c r="T479" s="189">
        <v>0.108</v>
      </c>
      <c r="U479" s="94"/>
      <c r="V479" s="94"/>
    </row>
    <row r="480" spans="1:22" customFormat="1" x14ac:dyDescent="0.25">
      <c r="A480" s="94" t="s">
        <v>2025</v>
      </c>
      <c r="B480" s="189">
        <v>0.50361944157187177</v>
      </c>
      <c r="C480" s="189">
        <v>0.36297828335056875</v>
      </c>
      <c r="D480" s="189">
        <v>1.6546018614270942E-2</v>
      </c>
      <c r="E480" s="189">
        <v>0.11685625646328852</v>
      </c>
      <c r="F480" s="188">
        <v>1</v>
      </c>
      <c r="G480" s="190">
        <v>967</v>
      </c>
      <c r="H480" s="189">
        <v>0.28449543983524567</v>
      </c>
      <c r="I480" s="94"/>
      <c r="J480" s="94"/>
      <c r="K480" s="94"/>
      <c r="L480" s="94"/>
      <c r="M480" s="189">
        <v>0.47199999999999998</v>
      </c>
      <c r="N480" s="189">
        <v>0.53500000000000003</v>
      </c>
      <c r="O480" s="189">
        <v>0.33300000000000002</v>
      </c>
      <c r="P480" s="189">
        <v>0.39400000000000002</v>
      </c>
      <c r="Q480" s="189">
        <v>0.01</v>
      </c>
      <c r="R480" s="189">
        <v>2.7E-2</v>
      </c>
      <c r="S480" s="189">
        <v>9.8000000000000004E-2</v>
      </c>
      <c r="T480" s="189">
        <v>0.13900000000000001</v>
      </c>
      <c r="U480" s="94"/>
      <c r="V480" s="94"/>
    </row>
    <row r="481" spans="1:22" customFormat="1" x14ac:dyDescent="0.25">
      <c r="A481" s="94" t="s">
        <v>2066</v>
      </c>
      <c r="B481" s="189">
        <v>0.84595959595959591</v>
      </c>
      <c r="C481" s="189">
        <v>1.7676767676767676E-2</v>
      </c>
      <c r="D481" s="189">
        <v>3.0303030303030304E-2</v>
      </c>
      <c r="E481" s="189">
        <v>0.10606060606060606</v>
      </c>
      <c r="F481" s="188">
        <v>1</v>
      </c>
      <c r="G481" s="190">
        <v>396</v>
      </c>
      <c r="H481" s="189">
        <v>0.29909365558912387</v>
      </c>
      <c r="I481" s="94"/>
      <c r="J481" s="94"/>
      <c r="K481" s="94"/>
      <c r="L481" s="94"/>
      <c r="M481" s="189">
        <v>0.80700000000000005</v>
      </c>
      <c r="N481" s="189">
        <v>0.878</v>
      </c>
      <c r="O481" s="189">
        <v>8.9999999999999993E-3</v>
      </c>
      <c r="P481" s="189">
        <v>3.5999999999999997E-2</v>
      </c>
      <c r="Q481" s="189">
        <v>1.7000000000000001E-2</v>
      </c>
      <c r="R481" s="189">
        <v>5.1999999999999998E-2</v>
      </c>
      <c r="S481" s="189">
        <v>7.9000000000000001E-2</v>
      </c>
      <c r="T481" s="189">
        <v>0.14000000000000001</v>
      </c>
      <c r="U481" s="94"/>
      <c r="V481" s="94"/>
    </row>
    <row r="482" spans="1:22" customFormat="1" x14ac:dyDescent="0.25">
      <c r="A482" s="94" t="s">
        <v>2108</v>
      </c>
      <c r="B482" s="189">
        <v>0.42201834862385323</v>
      </c>
      <c r="C482" s="189">
        <v>0.34556574923547401</v>
      </c>
      <c r="D482" s="189">
        <v>9.7859327217125383E-2</v>
      </c>
      <c r="E482" s="189">
        <v>0.13455657492354739</v>
      </c>
      <c r="F482" s="188">
        <v>1</v>
      </c>
      <c r="G482" s="190">
        <v>654</v>
      </c>
      <c r="H482" s="189">
        <v>0.29406474820143885</v>
      </c>
      <c r="I482" s="94"/>
      <c r="J482" s="94"/>
      <c r="K482" s="94"/>
      <c r="L482" s="94"/>
      <c r="M482" s="189">
        <v>0.38500000000000001</v>
      </c>
      <c r="N482" s="189">
        <v>0.46</v>
      </c>
      <c r="O482" s="189">
        <v>0.31</v>
      </c>
      <c r="P482" s="189">
        <v>0.38300000000000001</v>
      </c>
      <c r="Q482" s="189">
        <v>7.6999999999999999E-2</v>
      </c>
      <c r="R482" s="189">
        <v>0.123</v>
      </c>
      <c r="S482" s="189">
        <v>0.111</v>
      </c>
      <c r="T482" s="189">
        <v>0.16300000000000001</v>
      </c>
      <c r="U482" s="94"/>
      <c r="V482" s="94"/>
    </row>
    <row r="483" spans="1:22" customFormat="1" x14ac:dyDescent="0.25">
      <c r="A483" s="94" t="s">
        <v>2151</v>
      </c>
      <c r="B483" s="189">
        <v>0.60821917808219184</v>
      </c>
      <c r="C483" s="189">
        <v>0.23378995433789954</v>
      </c>
      <c r="D483" s="189">
        <v>2.8310502283105023E-2</v>
      </c>
      <c r="E483" s="189">
        <v>0.12968036529680366</v>
      </c>
      <c r="F483" s="188">
        <v>1</v>
      </c>
      <c r="G483" s="190">
        <v>1095</v>
      </c>
      <c r="H483" s="189">
        <v>0.30492898913951544</v>
      </c>
      <c r="I483" s="94"/>
      <c r="J483" s="94"/>
      <c r="K483" s="94"/>
      <c r="L483" s="94"/>
      <c r="M483" s="189">
        <v>0.57899999999999996</v>
      </c>
      <c r="N483" s="189">
        <v>0.63700000000000001</v>
      </c>
      <c r="O483" s="189">
        <v>0.21</v>
      </c>
      <c r="P483" s="189">
        <v>0.26</v>
      </c>
      <c r="Q483" s="189">
        <v>0.02</v>
      </c>
      <c r="R483" s="189">
        <v>0.04</v>
      </c>
      <c r="S483" s="189">
        <v>0.111</v>
      </c>
      <c r="T483" s="189">
        <v>0.151</v>
      </c>
      <c r="U483" s="94"/>
      <c r="V483" s="94"/>
    </row>
    <row r="484" spans="1:22" customFormat="1" x14ac:dyDescent="0.25">
      <c r="A484" s="94" t="s">
        <v>2194</v>
      </c>
      <c r="B484" s="189">
        <v>0.4795763993948563</v>
      </c>
      <c r="C484" s="189">
        <v>0.3328290468986384</v>
      </c>
      <c r="D484" s="189">
        <v>3.3282904689863842E-2</v>
      </c>
      <c r="E484" s="189">
        <v>0.15431164901664146</v>
      </c>
      <c r="F484" s="188">
        <v>1</v>
      </c>
      <c r="G484" s="190">
        <v>661</v>
      </c>
      <c r="H484" s="189">
        <v>0.27145790554414784</v>
      </c>
      <c r="I484" s="94"/>
      <c r="J484" s="94"/>
      <c r="K484" s="94"/>
      <c r="L484" s="94"/>
      <c r="M484" s="189">
        <v>0.442</v>
      </c>
      <c r="N484" s="189">
        <v>0.51800000000000002</v>
      </c>
      <c r="O484" s="189">
        <v>0.29799999999999999</v>
      </c>
      <c r="P484" s="189">
        <v>0.37</v>
      </c>
      <c r="Q484" s="189">
        <v>2.1999999999999999E-2</v>
      </c>
      <c r="R484" s="189">
        <v>0.05</v>
      </c>
      <c r="S484" s="189">
        <v>0.129</v>
      </c>
      <c r="T484" s="189">
        <v>0.184</v>
      </c>
      <c r="U484" s="94"/>
      <c r="V484" s="94"/>
    </row>
    <row r="485" spans="1:22" customFormat="1" x14ac:dyDescent="0.25">
      <c r="A485" s="94" t="s">
        <v>2237</v>
      </c>
      <c r="B485" s="189">
        <v>0.40719144800777451</v>
      </c>
      <c r="C485" s="189">
        <v>0.43537414965986393</v>
      </c>
      <c r="D485" s="189">
        <v>3.8872691933916424E-2</v>
      </c>
      <c r="E485" s="189">
        <v>0.1185617103984451</v>
      </c>
      <c r="F485" s="188">
        <v>1</v>
      </c>
      <c r="G485" s="190">
        <v>1029</v>
      </c>
      <c r="H485" s="189">
        <v>0.30017502917152861</v>
      </c>
      <c r="I485" s="94"/>
      <c r="J485" s="94"/>
      <c r="K485" s="94"/>
      <c r="L485" s="94"/>
      <c r="M485" s="189">
        <v>0.378</v>
      </c>
      <c r="N485" s="189">
        <v>0.438</v>
      </c>
      <c r="O485" s="189">
        <v>0.40500000000000003</v>
      </c>
      <c r="P485" s="189">
        <v>0.46600000000000003</v>
      </c>
      <c r="Q485" s="189">
        <v>2.9000000000000001E-2</v>
      </c>
      <c r="R485" s="189">
        <v>5.2999999999999999E-2</v>
      </c>
      <c r="S485" s="189">
        <v>0.1</v>
      </c>
      <c r="T485" s="189">
        <v>0.14000000000000001</v>
      </c>
      <c r="U485" s="94"/>
      <c r="V485" s="94"/>
    </row>
    <row r="486" spans="1:22" customFormat="1" x14ac:dyDescent="0.25">
      <c r="A486" s="94" t="s">
        <v>2280</v>
      </c>
      <c r="B486" s="189">
        <v>0.56369896704377764</v>
      </c>
      <c r="C486" s="189">
        <v>0.29808165272995574</v>
      </c>
      <c r="D486" s="189">
        <v>1.9675356615838663E-2</v>
      </c>
      <c r="E486" s="189">
        <v>0.11854402361042794</v>
      </c>
      <c r="F486" s="188">
        <v>1</v>
      </c>
      <c r="G486" s="190">
        <v>2033</v>
      </c>
      <c r="H486" s="189">
        <v>0.3031613480465255</v>
      </c>
      <c r="I486" s="94"/>
      <c r="J486" s="94"/>
      <c r="K486" s="94"/>
      <c r="L486" s="94"/>
      <c r="M486" s="189">
        <v>0.54200000000000004</v>
      </c>
      <c r="N486" s="189">
        <v>0.58499999999999996</v>
      </c>
      <c r="O486" s="189">
        <v>0.27900000000000003</v>
      </c>
      <c r="P486" s="189">
        <v>0.318</v>
      </c>
      <c r="Q486" s="189">
        <v>1.4E-2</v>
      </c>
      <c r="R486" s="189">
        <v>2.7E-2</v>
      </c>
      <c r="S486" s="189">
        <v>0.105</v>
      </c>
      <c r="T486" s="189">
        <v>0.13300000000000001</v>
      </c>
      <c r="U486" s="94"/>
      <c r="V486" s="94"/>
    </row>
    <row r="487" spans="1:22" customFormat="1" x14ac:dyDescent="0.25">
      <c r="A487" s="94" t="s">
        <v>2323</v>
      </c>
      <c r="B487" s="189">
        <v>0.53770949720670391</v>
      </c>
      <c r="C487" s="189">
        <v>0.29469273743016761</v>
      </c>
      <c r="D487" s="189">
        <v>3.9106145251396648E-2</v>
      </c>
      <c r="E487" s="189">
        <v>0.12849162011173185</v>
      </c>
      <c r="F487" s="188">
        <v>1</v>
      </c>
      <c r="G487" s="190">
        <v>716</v>
      </c>
      <c r="H487" s="189">
        <v>0.29746572496884088</v>
      </c>
      <c r="I487" s="94"/>
      <c r="J487" s="94"/>
      <c r="K487" s="94"/>
      <c r="L487" s="94"/>
      <c r="M487" s="189">
        <v>0.501</v>
      </c>
      <c r="N487" s="189">
        <v>0.57399999999999995</v>
      </c>
      <c r="O487" s="189">
        <v>0.26200000000000001</v>
      </c>
      <c r="P487" s="189">
        <v>0.32900000000000001</v>
      </c>
      <c r="Q487" s="189">
        <v>2.7E-2</v>
      </c>
      <c r="R487" s="189">
        <v>5.6000000000000001E-2</v>
      </c>
      <c r="S487" s="189">
        <v>0.106</v>
      </c>
      <c r="T487" s="189">
        <v>0.155</v>
      </c>
      <c r="U487" s="94"/>
      <c r="V487" s="94"/>
    </row>
    <row r="488" spans="1:22" customFormat="1" x14ac:dyDescent="0.25">
      <c r="A488" s="94" t="s">
        <v>1556</v>
      </c>
      <c r="B488" s="189">
        <v>0.54626865671641789</v>
      </c>
      <c r="C488" s="189">
        <v>0.3301492537313433</v>
      </c>
      <c r="D488" s="189">
        <v>6.2089552238805967E-2</v>
      </c>
      <c r="E488" s="189">
        <v>6.1492537313432835E-2</v>
      </c>
      <c r="F488" s="188">
        <v>1</v>
      </c>
      <c r="G488" s="190">
        <v>1675</v>
      </c>
      <c r="H488" s="189">
        <v>0.4705056179775281</v>
      </c>
      <c r="I488" s="94"/>
      <c r="J488" s="94"/>
      <c r="K488" s="94"/>
      <c r="L488" s="94"/>
      <c r="M488" s="189">
        <v>0.52200000000000002</v>
      </c>
      <c r="N488" s="189">
        <v>0.56999999999999995</v>
      </c>
      <c r="O488" s="189">
        <v>0.308</v>
      </c>
      <c r="P488" s="189">
        <v>0.35299999999999998</v>
      </c>
      <c r="Q488" s="189">
        <v>5.1999999999999998E-2</v>
      </c>
      <c r="R488" s="189">
        <v>7.4999999999999997E-2</v>
      </c>
      <c r="S488" s="189">
        <v>5.0999999999999997E-2</v>
      </c>
      <c r="T488" s="189">
        <v>7.3999999999999996E-2</v>
      </c>
      <c r="U488" s="94"/>
      <c r="V488" s="94"/>
    </row>
    <row r="489" spans="1:22" customFormat="1" x14ac:dyDescent="0.25">
      <c r="A489" s="94" t="s">
        <v>1599</v>
      </c>
      <c r="B489" s="189">
        <v>0.4229902329075883</v>
      </c>
      <c r="C489" s="189">
        <v>0.29714500375657399</v>
      </c>
      <c r="D489" s="189">
        <v>0.17468069120961682</v>
      </c>
      <c r="E489" s="189">
        <v>0.10518407212622088</v>
      </c>
      <c r="F489" s="188">
        <v>1</v>
      </c>
      <c r="G489" s="190">
        <v>2662</v>
      </c>
      <c r="H489" s="189">
        <v>0.46432932147217859</v>
      </c>
      <c r="I489" s="94"/>
      <c r="J489" s="94"/>
      <c r="K489" s="94"/>
      <c r="L489" s="94"/>
      <c r="M489" s="189">
        <v>0.40400000000000003</v>
      </c>
      <c r="N489" s="189">
        <v>0.442</v>
      </c>
      <c r="O489" s="189">
        <v>0.28000000000000003</v>
      </c>
      <c r="P489" s="189">
        <v>0.315</v>
      </c>
      <c r="Q489" s="189">
        <v>0.161</v>
      </c>
      <c r="R489" s="189">
        <v>0.19</v>
      </c>
      <c r="S489" s="189">
        <v>9.4E-2</v>
      </c>
      <c r="T489" s="189">
        <v>0.11700000000000001</v>
      </c>
      <c r="U489" s="94"/>
      <c r="V489" s="94"/>
    </row>
    <row r="490" spans="1:22" customFormat="1" x14ac:dyDescent="0.25">
      <c r="A490" s="94" t="s">
        <v>1642</v>
      </c>
      <c r="B490" s="189">
        <v>0.55984740104911779</v>
      </c>
      <c r="C490" s="189">
        <v>0.37458273724368146</v>
      </c>
      <c r="D490" s="189">
        <v>9.2989985693848354E-3</v>
      </c>
      <c r="E490" s="189">
        <v>5.627086313781593E-2</v>
      </c>
      <c r="F490" s="188">
        <v>1</v>
      </c>
      <c r="G490" s="190">
        <v>4194</v>
      </c>
      <c r="H490" s="189">
        <v>0.45232959447799825</v>
      </c>
      <c r="I490" s="94"/>
      <c r="J490" s="94"/>
      <c r="K490" s="94"/>
      <c r="L490" s="94"/>
      <c r="M490" s="189">
        <v>0.54500000000000004</v>
      </c>
      <c r="N490" s="189">
        <v>0.57499999999999996</v>
      </c>
      <c r="O490" s="189">
        <v>0.36</v>
      </c>
      <c r="P490" s="189">
        <v>0.38900000000000001</v>
      </c>
      <c r="Q490" s="189">
        <v>7.0000000000000001E-3</v>
      </c>
      <c r="R490" s="189">
        <v>1.2999999999999999E-2</v>
      </c>
      <c r="S490" s="189">
        <v>0.05</v>
      </c>
      <c r="T490" s="189">
        <v>6.4000000000000001E-2</v>
      </c>
      <c r="U490" s="94"/>
      <c r="V490" s="94"/>
    </row>
    <row r="491" spans="1:22" customFormat="1" x14ac:dyDescent="0.25">
      <c r="A491" s="94" t="s">
        <v>1684</v>
      </c>
      <c r="B491" s="189">
        <v>0.38122065727699528</v>
      </c>
      <c r="C491" s="189">
        <v>0.44507042253521129</v>
      </c>
      <c r="D491" s="189">
        <v>9.9530516431924884E-2</v>
      </c>
      <c r="E491" s="189">
        <v>7.4178403755868538E-2</v>
      </c>
      <c r="F491" s="188">
        <v>1</v>
      </c>
      <c r="G491" s="190">
        <v>1065</v>
      </c>
      <c r="H491" s="189">
        <v>0.51177318596828447</v>
      </c>
      <c r="I491" s="94"/>
      <c r="J491" s="94"/>
      <c r="K491" s="94"/>
      <c r="L491" s="94"/>
      <c r="M491" s="189">
        <v>0.35299999999999998</v>
      </c>
      <c r="N491" s="189">
        <v>0.41099999999999998</v>
      </c>
      <c r="O491" s="189">
        <v>0.41499999999999998</v>
      </c>
      <c r="P491" s="189">
        <v>0.47499999999999998</v>
      </c>
      <c r="Q491" s="189">
        <v>8.3000000000000004E-2</v>
      </c>
      <c r="R491" s="189">
        <v>0.11899999999999999</v>
      </c>
      <c r="S491" s="189">
        <v>0.06</v>
      </c>
      <c r="T491" s="189">
        <v>9.0999999999999998E-2</v>
      </c>
      <c r="U491" s="94"/>
      <c r="V491" s="94"/>
    </row>
    <row r="492" spans="1:22" customFormat="1" x14ac:dyDescent="0.25">
      <c r="A492" s="94" t="s">
        <v>1726</v>
      </c>
      <c r="B492" s="189">
        <v>0.79011461318051579</v>
      </c>
      <c r="C492" s="189">
        <v>0.16475644699140402</v>
      </c>
      <c r="D492" s="189">
        <v>7.1633237822349575E-3</v>
      </c>
      <c r="E492" s="189">
        <v>3.7965616045845273E-2</v>
      </c>
      <c r="F492" s="188">
        <v>1</v>
      </c>
      <c r="G492" s="190">
        <v>1396</v>
      </c>
      <c r="H492" s="189">
        <v>0.49591474245115452</v>
      </c>
      <c r="I492" s="94"/>
      <c r="J492" s="94"/>
      <c r="K492" s="94"/>
      <c r="L492" s="94"/>
      <c r="M492" s="189">
        <v>0.76800000000000002</v>
      </c>
      <c r="N492" s="189">
        <v>0.81100000000000005</v>
      </c>
      <c r="O492" s="189">
        <v>0.14599999999999999</v>
      </c>
      <c r="P492" s="189">
        <v>0.185</v>
      </c>
      <c r="Q492" s="189">
        <v>4.0000000000000001E-3</v>
      </c>
      <c r="R492" s="189">
        <v>1.2999999999999999E-2</v>
      </c>
      <c r="S492" s="189">
        <v>2.9000000000000001E-2</v>
      </c>
      <c r="T492" s="189">
        <v>4.9000000000000002E-2</v>
      </c>
      <c r="U492" s="94"/>
      <c r="V492" s="94"/>
    </row>
    <row r="493" spans="1:22" customFormat="1" x14ac:dyDescent="0.25">
      <c r="A493" s="94" t="s">
        <v>1768</v>
      </c>
      <c r="B493" s="189">
        <v>0.50639386189258317</v>
      </c>
      <c r="C493" s="189">
        <v>0.41176470588235292</v>
      </c>
      <c r="D493" s="189">
        <v>2.4722932651321399E-2</v>
      </c>
      <c r="E493" s="189">
        <v>5.7118499573742543E-2</v>
      </c>
      <c r="F493" s="188">
        <v>1</v>
      </c>
      <c r="G493" s="190">
        <v>1173</v>
      </c>
      <c r="H493" s="189">
        <v>0.47413096200485044</v>
      </c>
      <c r="I493" s="94"/>
      <c r="J493" s="94"/>
      <c r="K493" s="94"/>
      <c r="L493" s="94"/>
      <c r="M493" s="189">
        <v>0.47799999999999998</v>
      </c>
      <c r="N493" s="189">
        <v>0.53500000000000003</v>
      </c>
      <c r="O493" s="189">
        <v>0.38400000000000001</v>
      </c>
      <c r="P493" s="189">
        <v>0.44</v>
      </c>
      <c r="Q493" s="189">
        <v>1.7000000000000001E-2</v>
      </c>
      <c r="R493" s="189">
        <v>3.5000000000000003E-2</v>
      </c>
      <c r="S493" s="189">
        <v>4.4999999999999998E-2</v>
      </c>
      <c r="T493" s="189">
        <v>7.1999999999999995E-2</v>
      </c>
      <c r="U493" s="94"/>
      <c r="V493" s="94"/>
    </row>
    <row r="494" spans="1:22" customFormat="1" x14ac:dyDescent="0.25">
      <c r="A494" s="94" t="s">
        <v>1811</v>
      </c>
      <c r="B494" s="189">
        <v>0.70937682003494462</v>
      </c>
      <c r="C494" s="189">
        <v>0.17006406523005241</v>
      </c>
      <c r="D494" s="189">
        <v>4.9504950495049507E-2</v>
      </c>
      <c r="E494" s="189">
        <v>7.1054164239953407E-2</v>
      </c>
      <c r="F494" s="188">
        <v>1</v>
      </c>
      <c r="G494" s="190">
        <v>1717</v>
      </c>
      <c r="H494" s="189">
        <v>0.51315002988643155</v>
      </c>
      <c r="I494" s="94"/>
      <c r="J494" s="94"/>
      <c r="K494" s="94"/>
      <c r="L494" s="94"/>
      <c r="M494" s="189">
        <v>0.68700000000000006</v>
      </c>
      <c r="N494" s="189">
        <v>0.73</v>
      </c>
      <c r="O494" s="189">
        <v>0.153</v>
      </c>
      <c r="P494" s="189">
        <v>0.189</v>
      </c>
      <c r="Q494" s="189">
        <v>0.04</v>
      </c>
      <c r="R494" s="189">
        <v>6.0999999999999999E-2</v>
      </c>
      <c r="S494" s="189">
        <v>0.06</v>
      </c>
      <c r="T494" s="189">
        <v>8.4000000000000005E-2</v>
      </c>
      <c r="U494" s="94"/>
      <c r="V494" s="94"/>
    </row>
    <row r="495" spans="1:22" customFormat="1" x14ac:dyDescent="0.25">
      <c r="A495" s="94" t="s">
        <v>1854</v>
      </c>
      <c r="B495" s="189">
        <v>0.88057742782152226</v>
      </c>
      <c r="C495" s="189">
        <v>3.0839895013123359E-2</v>
      </c>
      <c r="D495" s="189">
        <v>1.7060367454068241E-2</v>
      </c>
      <c r="E495" s="189">
        <v>7.1522309711286092E-2</v>
      </c>
      <c r="F495" s="188">
        <v>1</v>
      </c>
      <c r="G495" s="190">
        <v>1524</v>
      </c>
      <c r="H495" s="189">
        <v>0.4930443222258169</v>
      </c>
      <c r="I495" s="94"/>
      <c r="J495" s="94"/>
      <c r="K495" s="94"/>
      <c r="L495" s="94"/>
      <c r="M495" s="189">
        <v>0.86299999999999999</v>
      </c>
      <c r="N495" s="189">
        <v>0.89600000000000002</v>
      </c>
      <c r="O495" s="189">
        <v>2.3E-2</v>
      </c>
      <c r="P495" s="189">
        <v>4.1000000000000002E-2</v>
      </c>
      <c r="Q495" s="189">
        <v>1.2E-2</v>
      </c>
      <c r="R495" s="189">
        <v>2.5000000000000001E-2</v>
      </c>
      <c r="S495" s="189">
        <v>0.06</v>
      </c>
      <c r="T495" s="189">
        <v>8.5999999999999993E-2</v>
      </c>
      <c r="U495" s="94"/>
      <c r="V495" s="94"/>
    </row>
    <row r="496" spans="1:22" customFormat="1" x14ac:dyDescent="0.25">
      <c r="A496" s="94" t="s">
        <v>1897</v>
      </c>
      <c r="B496" s="189">
        <v>0.85977157360406087</v>
      </c>
      <c r="C496" s="189">
        <v>6.535532994923858E-2</v>
      </c>
      <c r="D496" s="189">
        <v>2.030456852791878E-2</v>
      </c>
      <c r="E496" s="189">
        <v>5.4568527918781723E-2</v>
      </c>
      <c r="F496" s="188">
        <v>1</v>
      </c>
      <c r="G496" s="190">
        <v>1576</v>
      </c>
      <c r="H496" s="189">
        <v>0.4553597226235192</v>
      </c>
      <c r="I496" s="94"/>
      <c r="J496" s="94"/>
      <c r="K496" s="94"/>
      <c r="L496" s="94"/>
      <c r="M496" s="189">
        <v>0.84199999999999997</v>
      </c>
      <c r="N496" s="189">
        <v>0.876</v>
      </c>
      <c r="O496" s="189">
        <v>5.3999999999999999E-2</v>
      </c>
      <c r="P496" s="189">
        <v>7.9000000000000001E-2</v>
      </c>
      <c r="Q496" s="189">
        <v>1.4E-2</v>
      </c>
      <c r="R496" s="189">
        <v>2.9000000000000001E-2</v>
      </c>
      <c r="S496" s="189">
        <v>4.3999999999999997E-2</v>
      </c>
      <c r="T496" s="189">
        <v>6.7000000000000004E-2</v>
      </c>
      <c r="U496" s="94"/>
      <c r="V496" s="94"/>
    </row>
    <row r="497" spans="1:22" customFormat="1" x14ac:dyDescent="0.25">
      <c r="A497" s="94" t="s">
        <v>1940</v>
      </c>
      <c r="B497" s="189">
        <v>0.47549909255898365</v>
      </c>
      <c r="C497" s="189">
        <v>0.3661524500907441</v>
      </c>
      <c r="D497" s="189">
        <v>8.8475499092558987E-2</v>
      </c>
      <c r="E497" s="189">
        <v>6.9872958257713252E-2</v>
      </c>
      <c r="F497" s="188">
        <v>1</v>
      </c>
      <c r="G497" s="190">
        <v>2204</v>
      </c>
      <c r="H497" s="189">
        <v>0.46625766871165641</v>
      </c>
      <c r="I497" s="94"/>
      <c r="J497" s="94"/>
      <c r="K497" s="94"/>
      <c r="L497" s="94"/>
      <c r="M497" s="189">
        <v>0.45500000000000002</v>
      </c>
      <c r="N497" s="189">
        <v>0.496</v>
      </c>
      <c r="O497" s="189">
        <v>0.34599999999999997</v>
      </c>
      <c r="P497" s="189">
        <v>0.38600000000000001</v>
      </c>
      <c r="Q497" s="189">
        <v>7.6999999999999999E-2</v>
      </c>
      <c r="R497" s="189">
        <v>0.10100000000000001</v>
      </c>
      <c r="S497" s="189">
        <v>0.06</v>
      </c>
      <c r="T497" s="189">
        <v>8.1000000000000003E-2</v>
      </c>
      <c r="U497" s="94"/>
      <c r="V497" s="94"/>
    </row>
    <row r="498" spans="1:22" customFormat="1" x14ac:dyDescent="0.25">
      <c r="A498" s="94" t="s">
        <v>1983</v>
      </c>
      <c r="B498" s="189">
        <v>0.3120184899845917</v>
      </c>
      <c r="C498" s="189">
        <v>0.63944530046224957</v>
      </c>
      <c r="D498" s="189">
        <v>3.852080123266564E-3</v>
      </c>
      <c r="E498" s="189">
        <v>4.4684129429892139E-2</v>
      </c>
      <c r="F498" s="188">
        <v>1</v>
      </c>
      <c r="G498" s="190">
        <v>1298</v>
      </c>
      <c r="H498" s="189">
        <v>0.42767710049423396</v>
      </c>
      <c r="I498" s="94"/>
      <c r="J498" s="94"/>
      <c r="K498" s="94"/>
      <c r="L498" s="94"/>
      <c r="M498" s="189">
        <v>0.28699999999999998</v>
      </c>
      <c r="N498" s="189">
        <v>0.33800000000000002</v>
      </c>
      <c r="O498" s="189">
        <v>0.61299999999999999</v>
      </c>
      <c r="P498" s="189">
        <v>0.66500000000000004</v>
      </c>
      <c r="Q498" s="189">
        <v>2E-3</v>
      </c>
      <c r="R498" s="189">
        <v>8.9999999999999993E-3</v>
      </c>
      <c r="S498" s="189">
        <v>3.5000000000000003E-2</v>
      </c>
      <c r="T498" s="189">
        <v>5.7000000000000002E-2</v>
      </c>
      <c r="U498" s="94"/>
      <c r="V498" s="94"/>
    </row>
    <row r="499" spans="1:22" customFormat="1" x14ac:dyDescent="0.25">
      <c r="A499" s="94" t="s">
        <v>2026</v>
      </c>
      <c r="B499" s="189">
        <v>0.53241449719244516</v>
      </c>
      <c r="C499" s="189">
        <v>0.38693210821847884</v>
      </c>
      <c r="D499" s="189">
        <v>1.2251148545176111E-2</v>
      </c>
      <c r="E499" s="189">
        <v>6.8402246043899953E-2</v>
      </c>
      <c r="F499" s="188">
        <v>1</v>
      </c>
      <c r="G499" s="190">
        <v>1959</v>
      </c>
      <c r="H499" s="189">
        <v>0.46709585121602287</v>
      </c>
      <c r="I499" s="94"/>
      <c r="J499" s="94"/>
      <c r="K499" s="94"/>
      <c r="L499" s="94"/>
      <c r="M499" s="189">
        <v>0.51</v>
      </c>
      <c r="N499" s="189">
        <v>0.55400000000000005</v>
      </c>
      <c r="O499" s="189">
        <v>0.36599999999999999</v>
      </c>
      <c r="P499" s="189">
        <v>0.40899999999999997</v>
      </c>
      <c r="Q499" s="189">
        <v>8.0000000000000002E-3</v>
      </c>
      <c r="R499" s="189">
        <v>1.7999999999999999E-2</v>
      </c>
      <c r="S499" s="189">
        <v>5.8000000000000003E-2</v>
      </c>
      <c r="T499" s="189">
        <v>0.08</v>
      </c>
      <c r="U499" s="94"/>
      <c r="V499" s="94"/>
    </row>
    <row r="500" spans="1:22" customFormat="1" x14ac:dyDescent="0.25">
      <c r="A500" s="94" t="s">
        <v>2067</v>
      </c>
      <c r="B500" s="189">
        <v>0.91318681318681316</v>
      </c>
      <c r="C500" s="189">
        <v>1.8681318681318681E-2</v>
      </c>
      <c r="D500" s="189">
        <v>1.3186813186813187E-2</v>
      </c>
      <c r="E500" s="189">
        <v>5.4945054945054944E-2</v>
      </c>
      <c r="F500" s="188">
        <v>1</v>
      </c>
      <c r="G500" s="190">
        <v>910</v>
      </c>
      <c r="H500" s="189">
        <v>0.50866405813303517</v>
      </c>
      <c r="I500" s="94"/>
      <c r="J500" s="94"/>
      <c r="K500" s="94"/>
      <c r="L500" s="94"/>
      <c r="M500" s="189">
        <v>0.89300000000000002</v>
      </c>
      <c r="N500" s="189">
        <v>0.93</v>
      </c>
      <c r="O500" s="189">
        <v>1.2E-2</v>
      </c>
      <c r="P500" s="189">
        <v>0.03</v>
      </c>
      <c r="Q500" s="189">
        <v>8.0000000000000002E-3</v>
      </c>
      <c r="R500" s="189">
        <v>2.3E-2</v>
      </c>
      <c r="S500" s="189">
        <v>4.2000000000000003E-2</v>
      </c>
      <c r="T500" s="189">
        <v>7.1999999999999995E-2</v>
      </c>
      <c r="U500" s="94"/>
      <c r="V500" s="94"/>
    </row>
    <row r="501" spans="1:22" customFormat="1" x14ac:dyDescent="0.25">
      <c r="A501" s="94" t="s">
        <v>2109</v>
      </c>
      <c r="B501" s="189">
        <v>0.38092061374249497</v>
      </c>
      <c r="C501" s="189">
        <v>0.35090060040026683</v>
      </c>
      <c r="D501" s="189">
        <v>0.13142094729819881</v>
      </c>
      <c r="E501" s="189">
        <v>0.13675783855903936</v>
      </c>
      <c r="F501" s="188">
        <v>1</v>
      </c>
      <c r="G501" s="190">
        <v>1499</v>
      </c>
      <c r="H501" s="189">
        <v>0.55497963717141796</v>
      </c>
      <c r="I501" s="94"/>
      <c r="J501" s="94"/>
      <c r="K501" s="94"/>
      <c r="L501" s="94"/>
      <c r="M501" s="189">
        <v>0.35699999999999998</v>
      </c>
      <c r="N501" s="189">
        <v>0.40600000000000003</v>
      </c>
      <c r="O501" s="189">
        <v>0.32700000000000001</v>
      </c>
      <c r="P501" s="189">
        <v>0.375</v>
      </c>
      <c r="Q501" s="189">
        <v>0.115</v>
      </c>
      <c r="R501" s="189">
        <v>0.14899999999999999</v>
      </c>
      <c r="S501" s="189">
        <v>0.12</v>
      </c>
      <c r="T501" s="189">
        <v>0.155</v>
      </c>
      <c r="U501" s="94"/>
      <c r="V501" s="94"/>
    </row>
    <row r="502" spans="1:22" customFormat="1" x14ac:dyDescent="0.25">
      <c r="A502" s="94" t="s">
        <v>2152</v>
      </c>
      <c r="B502" s="189">
        <v>0.65673032137866794</v>
      </c>
      <c r="C502" s="189">
        <v>0.26362366092221706</v>
      </c>
      <c r="D502" s="189">
        <v>8.8495575221238937E-3</v>
      </c>
      <c r="E502" s="189">
        <v>7.0796460176991149E-2</v>
      </c>
      <c r="F502" s="188">
        <v>1</v>
      </c>
      <c r="G502" s="190">
        <v>2147</v>
      </c>
      <c r="H502" s="189">
        <v>0.44396195202646815</v>
      </c>
      <c r="I502" s="94"/>
      <c r="J502" s="94"/>
      <c r="K502" s="94"/>
      <c r="L502" s="94"/>
      <c r="M502" s="189">
        <v>0.63600000000000001</v>
      </c>
      <c r="N502" s="189">
        <v>0.67700000000000005</v>
      </c>
      <c r="O502" s="189">
        <v>0.245</v>
      </c>
      <c r="P502" s="189">
        <v>0.28299999999999997</v>
      </c>
      <c r="Q502" s="189">
        <v>6.0000000000000001E-3</v>
      </c>
      <c r="R502" s="189">
        <v>1.4E-2</v>
      </c>
      <c r="S502" s="189">
        <v>6.0999999999999999E-2</v>
      </c>
      <c r="T502" s="189">
        <v>8.2000000000000003E-2</v>
      </c>
      <c r="U502" s="94"/>
      <c r="V502" s="94"/>
    </row>
    <row r="503" spans="1:22" customFormat="1" x14ac:dyDescent="0.25">
      <c r="A503" s="94" t="s">
        <v>2195</v>
      </c>
      <c r="B503" s="189">
        <v>0.51577287066246058</v>
      </c>
      <c r="C503" s="189">
        <v>0.34542586750788645</v>
      </c>
      <c r="D503" s="189">
        <v>2.365930599369085E-2</v>
      </c>
      <c r="E503" s="189">
        <v>0.11514195583596215</v>
      </c>
      <c r="F503" s="188">
        <v>1</v>
      </c>
      <c r="G503" s="190">
        <v>1268</v>
      </c>
      <c r="H503" s="189">
        <v>0.43424657534246575</v>
      </c>
      <c r="I503" s="94"/>
      <c r="J503" s="94"/>
      <c r="K503" s="94"/>
      <c r="L503" s="94"/>
      <c r="M503" s="189">
        <v>0.48799999999999999</v>
      </c>
      <c r="N503" s="189">
        <v>0.54300000000000004</v>
      </c>
      <c r="O503" s="189">
        <v>0.32</v>
      </c>
      <c r="P503" s="189">
        <v>0.372</v>
      </c>
      <c r="Q503" s="189">
        <v>1.7000000000000001E-2</v>
      </c>
      <c r="R503" s="189">
        <v>3.4000000000000002E-2</v>
      </c>
      <c r="S503" s="189">
        <v>9.9000000000000005E-2</v>
      </c>
      <c r="T503" s="189">
        <v>0.13400000000000001</v>
      </c>
      <c r="U503" s="94"/>
      <c r="V503" s="94"/>
    </row>
    <row r="504" spans="1:22" customFormat="1" x14ac:dyDescent="0.25">
      <c r="A504" s="94" t="s">
        <v>2238</v>
      </c>
      <c r="B504" s="189">
        <v>0.40477453580901857</v>
      </c>
      <c r="C504" s="189">
        <v>0.47957559681697615</v>
      </c>
      <c r="D504" s="189">
        <v>3.1299734748010608E-2</v>
      </c>
      <c r="E504" s="189">
        <v>8.4350132625994695E-2</v>
      </c>
      <c r="F504" s="188">
        <v>1</v>
      </c>
      <c r="G504" s="190">
        <v>1885</v>
      </c>
      <c r="H504" s="189">
        <v>0.45730228044638527</v>
      </c>
      <c r="I504" s="94"/>
      <c r="J504" s="94"/>
      <c r="K504" s="94"/>
      <c r="L504" s="94"/>
      <c r="M504" s="189">
        <v>0.38300000000000001</v>
      </c>
      <c r="N504" s="189">
        <v>0.42699999999999999</v>
      </c>
      <c r="O504" s="189">
        <v>0.45700000000000002</v>
      </c>
      <c r="P504" s="189">
        <v>0.502</v>
      </c>
      <c r="Q504" s="189">
        <v>2.4E-2</v>
      </c>
      <c r="R504" s="189">
        <v>0.04</v>
      </c>
      <c r="S504" s="189">
        <v>7.2999999999999995E-2</v>
      </c>
      <c r="T504" s="189">
        <v>9.8000000000000004E-2</v>
      </c>
      <c r="U504" s="94"/>
      <c r="V504" s="94"/>
    </row>
    <row r="505" spans="1:22" customFormat="1" x14ac:dyDescent="0.25">
      <c r="A505" s="94" t="s">
        <v>2281</v>
      </c>
      <c r="B505" s="189">
        <v>0.62820891118323985</v>
      </c>
      <c r="C505" s="189">
        <v>0.29389200354086753</v>
      </c>
      <c r="D505" s="189">
        <v>1.5048686928297432E-2</v>
      </c>
      <c r="E505" s="189">
        <v>6.2850398347595163E-2</v>
      </c>
      <c r="F505" s="188">
        <v>1</v>
      </c>
      <c r="G505" s="190">
        <v>3389</v>
      </c>
      <c r="H505" s="189">
        <v>0.43683939159577212</v>
      </c>
      <c r="I505" s="94"/>
      <c r="J505" s="94"/>
      <c r="K505" s="94"/>
      <c r="L505" s="94"/>
      <c r="M505" s="189">
        <v>0.61199999999999999</v>
      </c>
      <c r="N505" s="189">
        <v>0.64400000000000002</v>
      </c>
      <c r="O505" s="189">
        <v>0.27900000000000003</v>
      </c>
      <c r="P505" s="189">
        <v>0.309</v>
      </c>
      <c r="Q505" s="189">
        <v>1.0999999999999999E-2</v>
      </c>
      <c r="R505" s="189">
        <v>0.02</v>
      </c>
      <c r="S505" s="189">
        <v>5.5E-2</v>
      </c>
      <c r="T505" s="189">
        <v>7.1999999999999995E-2</v>
      </c>
      <c r="U505" s="94"/>
      <c r="V505" s="94"/>
    </row>
    <row r="506" spans="1:22" customFormat="1" x14ac:dyDescent="0.25">
      <c r="A506" s="94" t="s">
        <v>2324</v>
      </c>
      <c r="B506" s="189">
        <v>0.55144793592113373</v>
      </c>
      <c r="C506" s="189">
        <v>0.34072704867529269</v>
      </c>
      <c r="D506" s="189">
        <v>1.6019716574245224E-2</v>
      </c>
      <c r="E506" s="189">
        <v>9.1805298829328405E-2</v>
      </c>
      <c r="F506" s="188">
        <v>1</v>
      </c>
      <c r="G506" s="190">
        <v>1623</v>
      </c>
      <c r="H506" s="189">
        <v>0.50766343446981543</v>
      </c>
      <c r="I506" s="94"/>
      <c r="J506" s="94"/>
      <c r="K506" s="94"/>
      <c r="L506" s="94"/>
      <c r="M506" s="189">
        <v>0.52700000000000002</v>
      </c>
      <c r="N506" s="189">
        <v>0.57499999999999996</v>
      </c>
      <c r="O506" s="189">
        <v>0.318</v>
      </c>
      <c r="P506" s="189">
        <v>0.36399999999999999</v>
      </c>
      <c r="Q506" s="189">
        <v>1.0999999999999999E-2</v>
      </c>
      <c r="R506" s="189">
        <v>2.3E-2</v>
      </c>
      <c r="S506" s="189">
        <v>7.9000000000000001E-2</v>
      </c>
      <c r="T506" s="189">
        <v>0.107</v>
      </c>
      <c r="U506" s="94"/>
      <c r="V506" s="94"/>
    </row>
    <row r="507" spans="1:22" customFormat="1" x14ac:dyDescent="0.25">
      <c r="A507" s="94" t="s">
        <v>1557</v>
      </c>
      <c r="B507" s="189">
        <v>0.68462469733656173</v>
      </c>
      <c r="C507" s="189">
        <v>0.18038740920096852</v>
      </c>
      <c r="D507" s="189">
        <v>3.6319612590799029E-2</v>
      </c>
      <c r="E507" s="189">
        <v>9.8668280871670705E-2</v>
      </c>
      <c r="F507" s="188">
        <v>1</v>
      </c>
      <c r="G507" s="190">
        <v>1652</v>
      </c>
      <c r="H507" s="189">
        <v>9.9830795262267347E-2</v>
      </c>
      <c r="I507" s="94"/>
      <c r="J507" s="94"/>
      <c r="K507" s="94"/>
      <c r="L507" s="94"/>
      <c r="M507" s="189">
        <v>0.66200000000000003</v>
      </c>
      <c r="N507" s="189">
        <v>0.70699999999999996</v>
      </c>
      <c r="O507" s="189">
        <v>0.16300000000000001</v>
      </c>
      <c r="P507" s="189">
        <v>0.2</v>
      </c>
      <c r="Q507" s="189">
        <v>2.8000000000000001E-2</v>
      </c>
      <c r="R507" s="189">
        <v>4.5999999999999999E-2</v>
      </c>
      <c r="S507" s="189">
        <v>8.5000000000000006E-2</v>
      </c>
      <c r="T507" s="189">
        <v>0.114</v>
      </c>
      <c r="U507" s="94"/>
      <c r="V507" s="94"/>
    </row>
    <row r="508" spans="1:22" customFormat="1" x14ac:dyDescent="0.25">
      <c r="A508" s="94" t="s">
        <v>1600</v>
      </c>
      <c r="B508" s="189">
        <v>0.50394736842105259</v>
      </c>
      <c r="C508" s="189">
        <v>0.23684210526315788</v>
      </c>
      <c r="D508" s="189">
        <v>0.10219298245614035</v>
      </c>
      <c r="E508" s="189">
        <v>0.15701754385964911</v>
      </c>
      <c r="F508" s="188">
        <v>1</v>
      </c>
      <c r="G508" s="190">
        <v>2280</v>
      </c>
      <c r="H508" s="189">
        <v>8.3424807903402856E-2</v>
      </c>
      <c r="I508" s="94"/>
      <c r="J508" s="94"/>
      <c r="K508" s="94"/>
      <c r="L508" s="94"/>
      <c r="M508" s="189">
        <v>0.48299999999999998</v>
      </c>
      <c r="N508" s="189">
        <v>0.52400000000000002</v>
      </c>
      <c r="O508" s="189">
        <v>0.22</v>
      </c>
      <c r="P508" s="189">
        <v>0.255</v>
      </c>
      <c r="Q508" s="189">
        <v>0.09</v>
      </c>
      <c r="R508" s="189">
        <v>0.115</v>
      </c>
      <c r="S508" s="189">
        <v>0.14299999999999999</v>
      </c>
      <c r="T508" s="189">
        <v>0.17299999999999999</v>
      </c>
      <c r="U508" s="94"/>
      <c r="V508" s="94"/>
    </row>
    <row r="509" spans="1:22" customFormat="1" x14ac:dyDescent="0.25">
      <c r="A509" s="94" t="s">
        <v>1643</v>
      </c>
      <c r="B509" s="189">
        <v>0.62051761771125657</v>
      </c>
      <c r="C509" s="189">
        <v>0.23511069535391332</v>
      </c>
      <c r="D509" s="189">
        <v>1.4655441222326161E-2</v>
      </c>
      <c r="E509" s="189">
        <v>0.1297162457125039</v>
      </c>
      <c r="F509" s="188">
        <v>1</v>
      </c>
      <c r="G509" s="190">
        <v>3207</v>
      </c>
      <c r="H509" s="189">
        <v>6.7645383787888369E-2</v>
      </c>
      <c r="I509" s="94"/>
      <c r="J509" s="94"/>
      <c r="K509" s="94"/>
      <c r="L509" s="94"/>
      <c r="M509" s="189">
        <v>0.60399999999999998</v>
      </c>
      <c r="N509" s="189">
        <v>0.63700000000000001</v>
      </c>
      <c r="O509" s="189">
        <v>0.221</v>
      </c>
      <c r="P509" s="189">
        <v>0.25</v>
      </c>
      <c r="Q509" s="189">
        <v>1.0999999999999999E-2</v>
      </c>
      <c r="R509" s="189">
        <v>1.9E-2</v>
      </c>
      <c r="S509" s="189">
        <v>0.11899999999999999</v>
      </c>
      <c r="T509" s="189">
        <v>0.14199999999999999</v>
      </c>
      <c r="U509" s="94"/>
      <c r="V509" s="94"/>
    </row>
    <row r="510" spans="1:22" customFormat="1" x14ac:dyDescent="0.25">
      <c r="A510" s="94" t="s">
        <v>1685</v>
      </c>
      <c r="B510" s="189">
        <v>0.54802955665024633</v>
      </c>
      <c r="C510" s="189">
        <v>0.25123152709359609</v>
      </c>
      <c r="D510" s="189">
        <v>4.1871921182266007E-2</v>
      </c>
      <c r="E510" s="189">
        <v>0.15886699507389163</v>
      </c>
      <c r="F510" s="188">
        <v>1</v>
      </c>
      <c r="G510" s="190">
        <v>812</v>
      </c>
      <c r="H510" s="189">
        <v>7.8355688507189034E-2</v>
      </c>
      <c r="I510" s="94"/>
      <c r="J510" s="94"/>
      <c r="K510" s="94"/>
      <c r="L510" s="94"/>
      <c r="M510" s="189">
        <v>0.51400000000000001</v>
      </c>
      <c r="N510" s="189">
        <v>0.58199999999999996</v>
      </c>
      <c r="O510" s="189">
        <v>0.223</v>
      </c>
      <c r="P510" s="189">
        <v>0.28199999999999997</v>
      </c>
      <c r="Q510" s="189">
        <v>0.03</v>
      </c>
      <c r="R510" s="189">
        <v>5.8000000000000003E-2</v>
      </c>
      <c r="S510" s="189">
        <v>0.13500000000000001</v>
      </c>
      <c r="T510" s="189">
        <v>0.186</v>
      </c>
      <c r="U510" s="94"/>
      <c r="V510" s="94"/>
    </row>
    <row r="511" spans="1:22" customFormat="1" x14ac:dyDescent="0.25">
      <c r="A511" s="94" t="s">
        <v>1727</v>
      </c>
      <c r="B511" s="189">
        <v>0.77469387755102037</v>
      </c>
      <c r="C511" s="189">
        <v>9.2244897959183669E-2</v>
      </c>
      <c r="D511" s="189">
        <v>1.1428571428571429E-2</v>
      </c>
      <c r="E511" s="189">
        <v>0.12163265306122449</v>
      </c>
      <c r="F511" s="188">
        <v>1</v>
      </c>
      <c r="G511" s="190">
        <v>1225</v>
      </c>
      <c r="H511" s="189">
        <v>8.7002840909090912E-2</v>
      </c>
      <c r="I511" s="94"/>
      <c r="J511" s="94"/>
      <c r="K511" s="94"/>
      <c r="L511" s="94"/>
      <c r="M511" s="189">
        <v>0.75</v>
      </c>
      <c r="N511" s="189">
        <v>0.79700000000000004</v>
      </c>
      <c r="O511" s="189">
        <v>7.6999999999999999E-2</v>
      </c>
      <c r="P511" s="189">
        <v>0.11</v>
      </c>
      <c r="Q511" s="189">
        <v>7.0000000000000001E-3</v>
      </c>
      <c r="R511" s="189">
        <v>1.9E-2</v>
      </c>
      <c r="S511" s="189">
        <v>0.105</v>
      </c>
      <c r="T511" s="189">
        <v>0.14099999999999999</v>
      </c>
      <c r="U511" s="94"/>
      <c r="V511" s="94"/>
    </row>
    <row r="512" spans="1:22" customFormat="1" x14ac:dyDescent="0.25">
      <c r="A512" s="94" t="s">
        <v>1769</v>
      </c>
      <c r="B512" s="189">
        <v>0.62697751873438801</v>
      </c>
      <c r="C512" s="189">
        <v>0.20732722731057451</v>
      </c>
      <c r="D512" s="189">
        <v>4.995836802664446E-2</v>
      </c>
      <c r="E512" s="189">
        <v>0.115736885928393</v>
      </c>
      <c r="F512" s="188">
        <v>1</v>
      </c>
      <c r="G512" s="190">
        <v>1201</v>
      </c>
      <c r="H512" s="189">
        <v>0.10268467852257182</v>
      </c>
      <c r="I512" s="94"/>
      <c r="J512" s="94"/>
      <c r="K512" s="94"/>
      <c r="L512" s="94"/>
      <c r="M512" s="189">
        <v>0.59899999999999998</v>
      </c>
      <c r="N512" s="189">
        <v>0.65400000000000003</v>
      </c>
      <c r="O512" s="189">
        <v>0.185</v>
      </c>
      <c r="P512" s="189">
        <v>0.23100000000000001</v>
      </c>
      <c r="Q512" s="189">
        <v>3.9E-2</v>
      </c>
      <c r="R512" s="189">
        <v>6.4000000000000001E-2</v>
      </c>
      <c r="S512" s="189">
        <v>9.9000000000000005E-2</v>
      </c>
      <c r="T512" s="189">
        <v>0.13500000000000001</v>
      </c>
      <c r="U512" s="94"/>
      <c r="V512" s="94"/>
    </row>
    <row r="513" spans="1:22" customFormat="1" x14ac:dyDescent="0.25">
      <c r="A513" s="94" t="s">
        <v>1812</v>
      </c>
      <c r="B513" s="189">
        <v>0.724095646842428</v>
      </c>
      <c r="C513" s="189">
        <v>0.10055180870631514</v>
      </c>
      <c r="D513" s="189">
        <v>2.5137952176578784E-2</v>
      </c>
      <c r="E513" s="189">
        <v>0.15021459227467812</v>
      </c>
      <c r="F513" s="188">
        <v>1</v>
      </c>
      <c r="G513" s="190">
        <v>1631</v>
      </c>
      <c r="H513" s="189">
        <v>0.10089699969068976</v>
      </c>
      <c r="I513" s="94"/>
      <c r="J513" s="94"/>
      <c r="K513" s="94"/>
      <c r="L513" s="94"/>
      <c r="M513" s="189">
        <v>0.70199999999999996</v>
      </c>
      <c r="N513" s="189">
        <v>0.745</v>
      </c>
      <c r="O513" s="189">
        <v>8.6999999999999994E-2</v>
      </c>
      <c r="P513" s="189">
        <v>0.11600000000000001</v>
      </c>
      <c r="Q513" s="189">
        <v>1.9E-2</v>
      </c>
      <c r="R513" s="189">
        <v>3.4000000000000002E-2</v>
      </c>
      <c r="S513" s="189">
        <v>0.13400000000000001</v>
      </c>
      <c r="T513" s="189">
        <v>0.16800000000000001</v>
      </c>
      <c r="U513" s="94"/>
      <c r="V513" s="94"/>
    </row>
    <row r="514" spans="1:22" customFormat="1" x14ac:dyDescent="0.25">
      <c r="A514" s="94" t="s">
        <v>1855</v>
      </c>
      <c r="B514" s="189">
        <v>0.76917760884588804</v>
      </c>
      <c r="C514" s="189">
        <v>1.5894955079474776E-2</v>
      </c>
      <c r="D514" s="189">
        <v>3.1098825155494125E-2</v>
      </c>
      <c r="E514" s="189">
        <v>0.18382861091914304</v>
      </c>
      <c r="F514" s="188">
        <v>1</v>
      </c>
      <c r="G514" s="190">
        <v>1447</v>
      </c>
      <c r="H514" s="189">
        <v>9.8953703070505369E-2</v>
      </c>
      <c r="I514" s="94"/>
      <c r="J514" s="94"/>
      <c r="K514" s="94"/>
      <c r="L514" s="94"/>
      <c r="M514" s="189">
        <v>0.747</v>
      </c>
      <c r="N514" s="189">
        <v>0.79</v>
      </c>
      <c r="O514" s="189">
        <v>1.0999999999999999E-2</v>
      </c>
      <c r="P514" s="189">
        <v>2.4E-2</v>
      </c>
      <c r="Q514" s="189">
        <v>2.3E-2</v>
      </c>
      <c r="R514" s="189">
        <v>4.1000000000000002E-2</v>
      </c>
      <c r="S514" s="189">
        <v>0.16500000000000001</v>
      </c>
      <c r="T514" s="189">
        <v>0.20499999999999999</v>
      </c>
      <c r="U514" s="94"/>
      <c r="V514" s="94"/>
    </row>
    <row r="515" spans="1:22" customFormat="1" x14ac:dyDescent="0.25">
      <c r="A515" s="94" t="s">
        <v>1898</v>
      </c>
      <c r="B515" s="189">
        <v>0.8031145717463849</v>
      </c>
      <c r="C515" s="189">
        <v>3.5038932146829814E-2</v>
      </c>
      <c r="D515" s="189">
        <v>3.6707452725250278E-2</v>
      </c>
      <c r="E515" s="189">
        <v>0.12513904338153503</v>
      </c>
      <c r="F515" s="188">
        <v>1</v>
      </c>
      <c r="G515" s="190">
        <v>1798</v>
      </c>
      <c r="H515" s="189">
        <v>0.1066429418742586</v>
      </c>
      <c r="I515" s="94"/>
      <c r="J515" s="94"/>
      <c r="K515" s="94"/>
      <c r="L515" s="94"/>
      <c r="M515" s="189">
        <v>0.78400000000000003</v>
      </c>
      <c r="N515" s="189">
        <v>0.82099999999999995</v>
      </c>
      <c r="O515" s="189">
        <v>2.7E-2</v>
      </c>
      <c r="P515" s="189">
        <v>4.4999999999999998E-2</v>
      </c>
      <c r="Q515" s="189">
        <v>2.9000000000000001E-2</v>
      </c>
      <c r="R515" s="189">
        <v>4.5999999999999999E-2</v>
      </c>
      <c r="S515" s="189">
        <v>0.111</v>
      </c>
      <c r="T515" s="189">
        <v>0.14099999999999999</v>
      </c>
      <c r="U515" s="94"/>
      <c r="V515" s="94"/>
    </row>
    <row r="516" spans="1:22" customFormat="1" x14ac:dyDescent="0.25">
      <c r="A516" s="94" t="s">
        <v>1941</v>
      </c>
      <c r="B516" s="189">
        <v>0.48212083847102344</v>
      </c>
      <c r="C516" s="189">
        <v>0.2558569667077682</v>
      </c>
      <c r="D516" s="189">
        <v>8.0147965474722568E-2</v>
      </c>
      <c r="E516" s="189">
        <v>0.18187422934648581</v>
      </c>
      <c r="F516" s="188">
        <v>1</v>
      </c>
      <c r="G516" s="190">
        <v>1622</v>
      </c>
      <c r="H516" s="189">
        <v>8.1770518249647109E-2</v>
      </c>
      <c r="I516" s="94"/>
      <c r="J516" s="94"/>
      <c r="K516" s="94"/>
      <c r="L516" s="94"/>
      <c r="M516" s="189">
        <v>0.45800000000000002</v>
      </c>
      <c r="N516" s="189">
        <v>0.50600000000000001</v>
      </c>
      <c r="O516" s="189">
        <v>0.23499999999999999</v>
      </c>
      <c r="P516" s="189">
        <v>0.27800000000000002</v>
      </c>
      <c r="Q516" s="189">
        <v>6.8000000000000005E-2</v>
      </c>
      <c r="R516" s="189">
        <v>9.4E-2</v>
      </c>
      <c r="S516" s="189">
        <v>0.16400000000000001</v>
      </c>
      <c r="T516" s="189">
        <v>0.20100000000000001</v>
      </c>
      <c r="U516" s="94"/>
      <c r="V516" s="94"/>
    </row>
    <row r="517" spans="1:22" customFormat="1" x14ac:dyDescent="0.25">
      <c r="A517" s="94" t="s">
        <v>1984</v>
      </c>
      <c r="B517" s="189">
        <v>0.43211792086889061</v>
      </c>
      <c r="C517" s="189">
        <v>0.48952676493405739</v>
      </c>
      <c r="D517" s="189">
        <v>9.3095422808378587E-3</v>
      </c>
      <c r="E517" s="189">
        <v>6.9045771916214124E-2</v>
      </c>
      <c r="F517" s="188">
        <v>1</v>
      </c>
      <c r="G517" s="190">
        <v>1289</v>
      </c>
      <c r="H517" s="189">
        <v>8.5979188900747058E-2</v>
      </c>
      <c r="I517" s="94"/>
      <c r="J517" s="94"/>
      <c r="K517" s="94"/>
      <c r="L517" s="94"/>
      <c r="M517" s="189">
        <v>0.40500000000000003</v>
      </c>
      <c r="N517" s="189">
        <v>0.45900000000000002</v>
      </c>
      <c r="O517" s="189">
        <v>0.46200000000000002</v>
      </c>
      <c r="P517" s="189">
        <v>0.51700000000000002</v>
      </c>
      <c r="Q517" s="189">
        <v>5.0000000000000001E-3</v>
      </c>
      <c r="R517" s="189">
        <v>1.6E-2</v>
      </c>
      <c r="S517" s="189">
        <v>5.6000000000000001E-2</v>
      </c>
      <c r="T517" s="189">
        <v>8.4000000000000005E-2</v>
      </c>
      <c r="U517" s="94"/>
      <c r="V517" s="94"/>
    </row>
    <row r="518" spans="1:22" customFormat="1" x14ac:dyDescent="0.25">
      <c r="A518" s="94" t="s">
        <v>2027</v>
      </c>
      <c r="B518" s="189">
        <v>0.60153452685421993</v>
      </c>
      <c r="C518" s="189">
        <v>0.27007672634271102</v>
      </c>
      <c r="D518" s="189">
        <v>1.6368286445012786E-2</v>
      </c>
      <c r="E518" s="189">
        <v>0.11202046035805627</v>
      </c>
      <c r="F518" s="188">
        <v>1</v>
      </c>
      <c r="G518" s="190">
        <v>1955</v>
      </c>
      <c r="H518" s="189">
        <v>9.2803569733219404E-2</v>
      </c>
      <c r="I518" s="94"/>
      <c r="J518" s="94"/>
      <c r="K518" s="94"/>
      <c r="L518" s="94"/>
      <c r="M518" s="189">
        <v>0.57999999999999996</v>
      </c>
      <c r="N518" s="189">
        <v>0.623</v>
      </c>
      <c r="O518" s="189">
        <v>0.251</v>
      </c>
      <c r="P518" s="189">
        <v>0.28999999999999998</v>
      </c>
      <c r="Q518" s="189">
        <v>1.2E-2</v>
      </c>
      <c r="R518" s="189">
        <v>2.3E-2</v>
      </c>
      <c r="S518" s="189">
        <v>9.9000000000000005E-2</v>
      </c>
      <c r="T518" s="189">
        <v>0.127</v>
      </c>
      <c r="U518" s="94"/>
      <c r="V518" s="94"/>
    </row>
    <row r="519" spans="1:22" customFormat="1" x14ac:dyDescent="0.25">
      <c r="A519" s="94" t="s">
        <v>2068</v>
      </c>
      <c r="B519" s="189">
        <v>0.77210884353741494</v>
      </c>
      <c r="C519" s="189">
        <v>9.0702947845804991E-3</v>
      </c>
      <c r="D519" s="189">
        <v>3.0612244897959183E-2</v>
      </c>
      <c r="E519" s="189">
        <v>0.18820861678004536</v>
      </c>
      <c r="F519" s="188">
        <v>1</v>
      </c>
      <c r="G519" s="190">
        <v>882</v>
      </c>
      <c r="H519" s="189">
        <v>9.1012279434526874E-2</v>
      </c>
      <c r="I519" s="94"/>
      <c r="J519" s="94"/>
      <c r="K519" s="94"/>
      <c r="L519" s="94"/>
      <c r="M519" s="189">
        <v>0.74299999999999999</v>
      </c>
      <c r="N519" s="189">
        <v>0.79900000000000004</v>
      </c>
      <c r="O519" s="189">
        <v>5.0000000000000001E-3</v>
      </c>
      <c r="P519" s="189">
        <v>1.7999999999999999E-2</v>
      </c>
      <c r="Q519" s="189">
        <v>2.1000000000000001E-2</v>
      </c>
      <c r="R519" s="189">
        <v>4.3999999999999997E-2</v>
      </c>
      <c r="S519" s="189">
        <v>0.16400000000000001</v>
      </c>
      <c r="T519" s="189">
        <v>0.215</v>
      </c>
      <c r="U519" s="94"/>
      <c r="V519" s="94"/>
    </row>
    <row r="520" spans="1:22" customFormat="1" x14ac:dyDescent="0.25">
      <c r="A520" s="94" t="s">
        <v>2110</v>
      </c>
      <c r="B520" s="189">
        <v>0.49513836948391921</v>
      </c>
      <c r="C520" s="189">
        <v>0.23934181002243829</v>
      </c>
      <c r="D520" s="189">
        <v>7.4794315632011971E-2</v>
      </c>
      <c r="E520" s="189">
        <v>0.19072550486163051</v>
      </c>
      <c r="F520" s="188">
        <v>1</v>
      </c>
      <c r="G520" s="190">
        <v>1337</v>
      </c>
      <c r="H520" s="189">
        <v>0.11074298020376046</v>
      </c>
      <c r="I520" s="94"/>
      <c r="J520" s="94"/>
      <c r="K520" s="94"/>
      <c r="L520" s="94"/>
      <c r="M520" s="189">
        <v>0.46800000000000003</v>
      </c>
      <c r="N520" s="189">
        <v>0.52200000000000002</v>
      </c>
      <c r="O520" s="189">
        <v>0.217</v>
      </c>
      <c r="P520" s="189">
        <v>0.26300000000000001</v>
      </c>
      <c r="Q520" s="189">
        <v>6.2E-2</v>
      </c>
      <c r="R520" s="189">
        <v>0.09</v>
      </c>
      <c r="S520" s="189">
        <v>0.17100000000000001</v>
      </c>
      <c r="T520" s="189">
        <v>0.21299999999999999</v>
      </c>
      <c r="U520" s="94"/>
      <c r="V520" s="94"/>
    </row>
    <row r="521" spans="1:22" customFormat="1" x14ac:dyDescent="0.25">
      <c r="A521" s="94" t="s">
        <v>2153</v>
      </c>
      <c r="B521" s="189">
        <v>0.66154661016949157</v>
      </c>
      <c r="C521" s="189">
        <v>0.17213983050847459</v>
      </c>
      <c r="D521" s="189">
        <v>2.0127118644067795E-2</v>
      </c>
      <c r="E521" s="189">
        <v>0.1461864406779661</v>
      </c>
      <c r="F521" s="188">
        <v>1</v>
      </c>
      <c r="G521" s="190">
        <v>1888</v>
      </c>
      <c r="H521" s="189">
        <v>8.4481832826203682E-2</v>
      </c>
      <c r="I521" s="94"/>
      <c r="J521" s="94"/>
      <c r="K521" s="94"/>
      <c r="L521" s="94"/>
      <c r="M521" s="189">
        <v>0.64</v>
      </c>
      <c r="N521" s="189">
        <v>0.68300000000000005</v>
      </c>
      <c r="O521" s="189">
        <v>0.156</v>
      </c>
      <c r="P521" s="189">
        <v>0.19</v>
      </c>
      <c r="Q521" s="189">
        <v>1.4999999999999999E-2</v>
      </c>
      <c r="R521" s="189">
        <v>2.8000000000000001E-2</v>
      </c>
      <c r="S521" s="189">
        <v>0.13100000000000001</v>
      </c>
      <c r="T521" s="189">
        <v>0.16300000000000001</v>
      </c>
      <c r="U521" s="94"/>
      <c r="V521" s="94"/>
    </row>
    <row r="522" spans="1:22" customFormat="1" x14ac:dyDescent="0.25">
      <c r="A522" s="94" t="s">
        <v>2196</v>
      </c>
      <c r="B522" s="189">
        <v>0.51275285839929641</v>
      </c>
      <c r="C522" s="189">
        <v>0.2673702726473175</v>
      </c>
      <c r="D522" s="189">
        <v>4.5734388742304309E-2</v>
      </c>
      <c r="E522" s="189">
        <v>0.17414248021108181</v>
      </c>
      <c r="F522" s="188">
        <v>1</v>
      </c>
      <c r="G522" s="190">
        <v>1137</v>
      </c>
      <c r="H522" s="189">
        <v>7.6180904522613072E-2</v>
      </c>
      <c r="I522" s="94"/>
      <c r="J522" s="94"/>
      <c r="K522" s="94"/>
      <c r="L522" s="94"/>
      <c r="M522" s="189">
        <v>0.48399999999999999</v>
      </c>
      <c r="N522" s="189">
        <v>0.54200000000000004</v>
      </c>
      <c r="O522" s="189">
        <v>0.24199999999999999</v>
      </c>
      <c r="P522" s="189">
        <v>0.29399999999999998</v>
      </c>
      <c r="Q522" s="189">
        <v>3.5000000000000003E-2</v>
      </c>
      <c r="R522" s="189">
        <v>5.8999999999999997E-2</v>
      </c>
      <c r="S522" s="189">
        <v>0.153</v>
      </c>
      <c r="T522" s="189">
        <v>0.19700000000000001</v>
      </c>
      <c r="U522" s="94"/>
      <c r="V522" s="94"/>
    </row>
    <row r="523" spans="1:22" customFormat="1" x14ac:dyDescent="0.25">
      <c r="A523" s="94" t="s">
        <v>2239</v>
      </c>
      <c r="B523" s="189">
        <v>0.5557333333333333</v>
      </c>
      <c r="C523" s="189">
        <v>0.29493333333333333</v>
      </c>
      <c r="D523" s="189">
        <v>3.6266666666666669E-2</v>
      </c>
      <c r="E523" s="189">
        <v>0.11306666666666666</v>
      </c>
      <c r="F523" s="188">
        <v>1</v>
      </c>
      <c r="G523" s="190">
        <v>1875</v>
      </c>
      <c r="H523" s="189">
        <v>8.9430506534389012E-2</v>
      </c>
      <c r="I523" s="94"/>
      <c r="J523" s="94"/>
      <c r="K523" s="94"/>
      <c r="L523" s="94"/>
      <c r="M523" s="189">
        <v>0.53300000000000003</v>
      </c>
      <c r="N523" s="189">
        <v>0.57799999999999996</v>
      </c>
      <c r="O523" s="189">
        <v>0.27500000000000002</v>
      </c>
      <c r="P523" s="189">
        <v>0.316</v>
      </c>
      <c r="Q523" s="189">
        <v>2.9000000000000001E-2</v>
      </c>
      <c r="R523" s="189">
        <v>4.5999999999999999E-2</v>
      </c>
      <c r="S523" s="189">
        <v>0.1</v>
      </c>
      <c r="T523" s="189">
        <v>0.128</v>
      </c>
      <c r="U523" s="94"/>
      <c r="V523" s="94"/>
    </row>
    <row r="524" spans="1:22" customFormat="1" x14ac:dyDescent="0.25">
      <c r="A524" s="94" t="s">
        <v>2282</v>
      </c>
      <c r="B524" s="189">
        <v>0.66003122560499605</v>
      </c>
      <c r="C524" s="189">
        <v>0.18735362997658081</v>
      </c>
      <c r="D524" s="189">
        <v>4.1373926619828257E-2</v>
      </c>
      <c r="E524" s="189">
        <v>0.11124121779859485</v>
      </c>
      <c r="F524" s="188">
        <v>1</v>
      </c>
      <c r="G524" s="190">
        <v>2562</v>
      </c>
      <c r="H524" s="189">
        <v>6.4384800965018099E-2</v>
      </c>
      <c r="I524" s="94"/>
      <c r="J524" s="94"/>
      <c r="K524" s="94"/>
      <c r="L524" s="94"/>
      <c r="M524" s="189">
        <v>0.64100000000000001</v>
      </c>
      <c r="N524" s="189">
        <v>0.67800000000000005</v>
      </c>
      <c r="O524" s="189">
        <v>0.17299999999999999</v>
      </c>
      <c r="P524" s="189">
        <v>0.20300000000000001</v>
      </c>
      <c r="Q524" s="189">
        <v>3.4000000000000002E-2</v>
      </c>
      <c r="R524" s="189">
        <v>0.05</v>
      </c>
      <c r="S524" s="189">
        <v>0.1</v>
      </c>
      <c r="T524" s="189">
        <v>0.124</v>
      </c>
      <c r="U524" s="94"/>
      <c r="V524" s="94"/>
    </row>
    <row r="525" spans="1:22" customFormat="1" x14ac:dyDescent="0.25">
      <c r="A525" s="94" t="s">
        <v>2325</v>
      </c>
      <c r="B525" s="189">
        <v>0.61547548730064972</v>
      </c>
      <c r="C525" s="189">
        <v>0.15121086828115771</v>
      </c>
      <c r="D525" s="189">
        <v>0.10632014176018902</v>
      </c>
      <c r="E525" s="189">
        <v>0.12699350265800355</v>
      </c>
      <c r="F525" s="188">
        <v>1</v>
      </c>
      <c r="G525" s="190">
        <v>1693</v>
      </c>
      <c r="H525" s="189">
        <v>0.10987798546209761</v>
      </c>
      <c r="I525" s="94"/>
      <c r="J525" s="94"/>
      <c r="K525" s="94"/>
      <c r="L525" s="94"/>
      <c r="M525" s="189">
        <v>0.59199999999999997</v>
      </c>
      <c r="N525" s="189">
        <v>0.63800000000000001</v>
      </c>
      <c r="O525" s="189">
        <v>0.13500000000000001</v>
      </c>
      <c r="P525" s="189">
        <v>0.16900000000000001</v>
      </c>
      <c r="Q525" s="189">
        <v>9.2999999999999999E-2</v>
      </c>
      <c r="R525" s="189">
        <v>0.122</v>
      </c>
      <c r="S525" s="189">
        <v>0.112</v>
      </c>
      <c r="T525" s="189">
        <v>0.14399999999999999</v>
      </c>
      <c r="U525" s="94"/>
      <c r="V525" s="94"/>
    </row>
    <row r="526" spans="1:22" customFormat="1" x14ac:dyDescent="0.25">
      <c r="A526" s="94" t="s">
        <v>1559</v>
      </c>
      <c r="B526" s="189">
        <v>0.58791208791208793</v>
      </c>
      <c r="C526" s="189">
        <v>0.23626373626373626</v>
      </c>
      <c r="D526" s="189">
        <v>4.3956043956043959E-2</v>
      </c>
      <c r="E526" s="189">
        <v>0.13186813186813187</v>
      </c>
      <c r="F526" s="188">
        <v>1</v>
      </c>
      <c r="G526" s="190">
        <v>182</v>
      </c>
      <c r="H526" s="189">
        <v>0.18458417849898581</v>
      </c>
      <c r="I526" s="94"/>
      <c r="J526" s="94"/>
      <c r="K526" s="94"/>
      <c r="L526" s="94"/>
      <c r="M526" s="189">
        <v>0.51500000000000001</v>
      </c>
      <c r="N526" s="189">
        <v>0.65700000000000003</v>
      </c>
      <c r="O526" s="189">
        <v>0.18</v>
      </c>
      <c r="P526" s="189">
        <v>0.30299999999999999</v>
      </c>
      <c r="Q526" s="189">
        <v>2.1999999999999999E-2</v>
      </c>
      <c r="R526" s="189">
        <v>8.4000000000000005E-2</v>
      </c>
      <c r="S526" s="189">
        <v>0.09</v>
      </c>
      <c r="T526" s="189">
        <v>0.189</v>
      </c>
      <c r="U526" s="94"/>
      <c r="V526" s="94"/>
    </row>
    <row r="527" spans="1:22" customFormat="1" x14ac:dyDescent="0.25">
      <c r="A527" s="94" t="s">
        <v>1602</v>
      </c>
      <c r="B527" s="189">
        <v>0.36636636636636638</v>
      </c>
      <c r="C527" s="189">
        <v>0.28528528528528529</v>
      </c>
      <c r="D527" s="189">
        <v>0.15015015015015015</v>
      </c>
      <c r="E527" s="189">
        <v>0.1981981981981982</v>
      </c>
      <c r="F527" s="188">
        <v>1</v>
      </c>
      <c r="G527" s="190">
        <v>333</v>
      </c>
      <c r="H527" s="189">
        <v>0.20708955223880596</v>
      </c>
      <c r="I527" s="94"/>
      <c r="J527" s="94"/>
      <c r="K527" s="94"/>
      <c r="L527" s="94"/>
      <c r="M527" s="189">
        <v>0.316</v>
      </c>
      <c r="N527" s="189">
        <v>0.41899999999999998</v>
      </c>
      <c r="O527" s="189">
        <v>0.23899999999999999</v>
      </c>
      <c r="P527" s="189">
        <v>0.33600000000000002</v>
      </c>
      <c r="Q527" s="189">
        <v>0.11600000000000001</v>
      </c>
      <c r="R527" s="189">
        <v>0.192</v>
      </c>
      <c r="S527" s="189">
        <v>0.159</v>
      </c>
      <c r="T527" s="189">
        <v>0.24399999999999999</v>
      </c>
      <c r="U527" s="94"/>
      <c r="V527" s="94"/>
    </row>
    <row r="528" spans="1:22" customFormat="1" x14ac:dyDescent="0.25">
      <c r="A528" s="94" t="s">
        <v>1645</v>
      </c>
      <c r="B528" s="189">
        <v>0.51162790697674421</v>
      </c>
      <c r="C528" s="189">
        <v>0.31860465116279069</v>
      </c>
      <c r="D528" s="189">
        <v>1.627906976744186E-2</v>
      </c>
      <c r="E528" s="189">
        <v>0.15348837209302327</v>
      </c>
      <c r="F528" s="188">
        <v>1</v>
      </c>
      <c r="G528" s="190">
        <v>430</v>
      </c>
      <c r="H528" s="189">
        <v>0.21140609636184857</v>
      </c>
      <c r="I528" s="94"/>
      <c r="J528" s="94"/>
      <c r="K528" s="94"/>
      <c r="L528" s="94"/>
      <c r="M528" s="189">
        <v>0.46400000000000002</v>
      </c>
      <c r="N528" s="189">
        <v>0.55900000000000005</v>
      </c>
      <c r="O528" s="189">
        <v>0.27600000000000002</v>
      </c>
      <c r="P528" s="189">
        <v>0.36399999999999999</v>
      </c>
      <c r="Q528" s="189">
        <v>8.0000000000000002E-3</v>
      </c>
      <c r="R528" s="189">
        <v>3.3000000000000002E-2</v>
      </c>
      <c r="S528" s="189">
        <v>0.122</v>
      </c>
      <c r="T528" s="189">
        <v>0.191</v>
      </c>
      <c r="U528" s="94"/>
      <c r="V528" s="94"/>
    </row>
    <row r="529" spans="1:22" customFormat="1" x14ac:dyDescent="0.25">
      <c r="A529" s="94" t="s">
        <v>1687</v>
      </c>
      <c r="B529" s="189">
        <v>0.4140127388535032</v>
      </c>
      <c r="C529" s="189">
        <v>0.34394904458598724</v>
      </c>
      <c r="D529" s="189">
        <v>5.0955414012738856E-2</v>
      </c>
      <c r="E529" s="189">
        <v>0.19108280254777071</v>
      </c>
      <c r="F529" s="188">
        <v>1</v>
      </c>
      <c r="G529" s="190">
        <v>157</v>
      </c>
      <c r="H529" s="189">
        <v>0.24492979719188768</v>
      </c>
      <c r="I529" s="94"/>
      <c r="J529" s="94"/>
      <c r="K529" s="94"/>
      <c r="L529" s="94"/>
      <c r="M529" s="189">
        <v>0.34</v>
      </c>
      <c r="N529" s="189">
        <v>0.49199999999999999</v>
      </c>
      <c r="O529" s="189">
        <v>0.27400000000000002</v>
      </c>
      <c r="P529" s="189">
        <v>0.42099999999999999</v>
      </c>
      <c r="Q529" s="189">
        <v>2.5999999999999999E-2</v>
      </c>
      <c r="R529" s="189">
        <v>9.7000000000000003E-2</v>
      </c>
      <c r="S529" s="189">
        <v>0.13700000000000001</v>
      </c>
      <c r="T529" s="189">
        <v>0.26</v>
      </c>
      <c r="U529" s="94"/>
      <c r="V529" s="94"/>
    </row>
    <row r="530" spans="1:22" customFormat="1" x14ac:dyDescent="0.25">
      <c r="A530" s="94" t="s">
        <v>1729</v>
      </c>
      <c r="B530" s="189">
        <v>0.68656716417910446</v>
      </c>
      <c r="C530" s="189">
        <v>0.13432835820895522</v>
      </c>
      <c r="D530" s="189">
        <v>2.9850746268656716E-2</v>
      </c>
      <c r="E530" s="189">
        <v>0.14925373134328357</v>
      </c>
      <c r="F530" s="188">
        <v>1</v>
      </c>
      <c r="G530" s="190">
        <v>134</v>
      </c>
      <c r="H530" s="189">
        <v>0.20937500000000001</v>
      </c>
      <c r="I530" s="94"/>
      <c r="J530" s="94"/>
      <c r="K530" s="94"/>
      <c r="L530" s="94"/>
      <c r="M530" s="189">
        <v>0.60399999999999998</v>
      </c>
      <c r="N530" s="189">
        <v>0.75900000000000001</v>
      </c>
      <c r="O530" s="189">
        <v>8.6999999999999994E-2</v>
      </c>
      <c r="P530" s="189">
        <v>0.20200000000000001</v>
      </c>
      <c r="Q530" s="189">
        <v>1.2E-2</v>
      </c>
      <c r="R530" s="189">
        <v>7.3999999999999996E-2</v>
      </c>
      <c r="S530" s="189">
        <v>9.9000000000000005E-2</v>
      </c>
      <c r="T530" s="189">
        <v>0.219</v>
      </c>
      <c r="U530" s="94"/>
      <c r="V530" s="94"/>
    </row>
    <row r="531" spans="1:22" customFormat="1" x14ac:dyDescent="0.25">
      <c r="A531" s="94" t="s">
        <v>1771</v>
      </c>
      <c r="B531" s="189">
        <v>0.50769230769230766</v>
      </c>
      <c r="C531" s="189">
        <v>0.29230769230769232</v>
      </c>
      <c r="D531" s="189">
        <v>3.0769230769230771E-2</v>
      </c>
      <c r="E531" s="189">
        <v>0.16923076923076924</v>
      </c>
      <c r="F531" s="188">
        <v>1</v>
      </c>
      <c r="G531" s="190">
        <v>130</v>
      </c>
      <c r="H531" s="189">
        <v>0.19202363367799113</v>
      </c>
      <c r="I531" s="94"/>
      <c r="J531" s="94"/>
      <c r="K531" s="94"/>
      <c r="L531" s="94"/>
      <c r="M531" s="189">
        <v>0.42299999999999999</v>
      </c>
      <c r="N531" s="189">
        <v>0.59199999999999997</v>
      </c>
      <c r="O531" s="189">
        <v>0.221</v>
      </c>
      <c r="P531" s="189">
        <v>0.376</v>
      </c>
      <c r="Q531" s="189">
        <v>1.2E-2</v>
      </c>
      <c r="R531" s="189">
        <v>7.5999999999999998E-2</v>
      </c>
      <c r="S531" s="189">
        <v>0.114</v>
      </c>
      <c r="T531" s="189">
        <v>0.24299999999999999</v>
      </c>
      <c r="U531" s="94"/>
      <c r="V531" s="94"/>
    </row>
    <row r="532" spans="1:22" customFormat="1" x14ac:dyDescent="0.25">
      <c r="A532" s="94" t="s">
        <v>1814</v>
      </c>
      <c r="B532" s="189">
        <v>0.67272727272727273</v>
      </c>
      <c r="C532" s="189">
        <v>0.12727272727272726</v>
      </c>
      <c r="D532" s="189">
        <v>4.0909090909090909E-2</v>
      </c>
      <c r="E532" s="189">
        <v>0.15909090909090909</v>
      </c>
      <c r="F532" s="188">
        <v>1</v>
      </c>
      <c r="G532" s="190">
        <v>220</v>
      </c>
      <c r="H532" s="189">
        <v>0.23305084745762711</v>
      </c>
      <c r="I532" s="94"/>
      <c r="J532" s="94"/>
      <c r="K532" s="94"/>
      <c r="L532" s="94"/>
      <c r="M532" s="189">
        <v>0.60799999999999998</v>
      </c>
      <c r="N532" s="189">
        <v>0.73099999999999998</v>
      </c>
      <c r="O532" s="189">
        <v>0.09</v>
      </c>
      <c r="P532" s="189">
        <v>0.17799999999999999</v>
      </c>
      <c r="Q532" s="189">
        <v>2.1999999999999999E-2</v>
      </c>
      <c r="R532" s="189">
        <v>7.5999999999999998E-2</v>
      </c>
      <c r="S532" s="189">
        <v>0.11700000000000001</v>
      </c>
      <c r="T532" s="189">
        <v>0.21299999999999999</v>
      </c>
      <c r="U532" s="94"/>
      <c r="V532" s="94"/>
    </row>
    <row r="533" spans="1:22" customFormat="1" x14ac:dyDescent="0.25">
      <c r="A533" s="94" t="s">
        <v>1857</v>
      </c>
      <c r="B533" s="189">
        <v>0.72727272727272729</v>
      </c>
      <c r="C533" s="189">
        <v>2.5974025974025976E-2</v>
      </c>
      <c r="D533" s="189">
        <v>1.2987012987012988E-2</v>
      </c>
      <c r="E533" s="189">
        <v>0.23376623376623376</v>
      </c>
      <c r="F533" s="188">
        <v>1</v>
      </c>
      <c r="G533" s="190">
        <v>154</v>
      </c>
      <c r="H533" s="189">
        <v>0.18224852071005918</v>
      </c>
      <c r="I533" s="94"/>
      <c r="J533" s="94"/>
      <c r="K533" s="94"/>
      <c r="L533" s="94"/>
      <c r="M533" s="189">
        <v>0.65200000000000002</v>
      </c>
      <c r="N533" s="189">
        <v>0.79100000000000004</v>
      </c>
      <c r="O533" s="189">
        <v>0.01</v>
      </c>
      <c r="P533" s="189">
        <v>6.5000000000000002E-2</v>
      </c>
      <c r="Q533" s="189">
        <v>4.0000000000000001E-3</v>
      </c>
      <c r="R533" s="189">
        <v>4.5999999999999999E-2</v>
      </c>
      <c r="S533" s="189">
        <v>0.17399999999999999</v>
      </c>
      <c r="T533" s="189">
        <v>0.307</v>
      </c>
      <c r="U533" s="94"/>
      <c r="V533" s="94"/>
    </row>
    <row r="534" spans="1:22" customFormat="1" x14ac:dyDescent="0.25">
      <c r="A534" s="94" t="s">
        <v>1900</v>
      </c>
      <c r="B534" s="189">
        <v>0.76315789473684215</v>
      </c>
      <c r="C534" s="189">
        <v>4.736842105263158E-2</v>
      </c>
      <c r="D534" s="189">
        <v>2.6315789473684209E-2</v>
      </c>
      <c r="E534" s="189">
        <v>0.16315789473684211</v>
      </c>
      <c r="F534" s="188">
        <v>1</v>
      </c>
      <c r="G534" s="190">
        <v>190</v>
      </c>
      <c r="H534" s="189">
        <v>0.1926977687626775</v>
      </c>
      <c r="I534" s="94"/>
      <c r="J534" s="94"/>
      <c r="K534" s="94"/>
      <c r="L534" s="94"/>
      <c r="M534" s="189">
        <v>0.69799999999999995</v>
      </c>
      <c r="N534" s="189">
        <v>0.81799999999999995</v>
      </c>
      <c r="O534" s="189">
        <v>2.5000000000000001E-2</v>
      </c>
      <c r="P534" s="189">
        <v>8.7999999999999995E-2</v>
      </c>
      <c r="Q534" s="189">
        <v>1.0999999999999999E-2</v>
      </c>
      <c r="R534" s="189">
        <v>0.06</v>
      </c>
      <c r="S534" s="189">
        <v>0.11700000000000001</v>
      </c>
      <c r="T534" s="189">
        <v>0.222</v>
      </c>
      <c r="U534" s="94"/>
      <c r="V534" s="94"/>
    </row>
    <row r="535" spans="1:22" customFormat="1" x14ac:dyDescent="0.25">
      <c r="A535" s="94" t="s">
        <v>1943</v>
      </c>
      <c r="B535" s="189">
        <v>0.45205479452054792</v>
      </c>
      <c r="C535" s="189">
        <v>0.29452054794520549</v>
      </c>
      <c r="D535" s="189">
        <v>7.8767123287671229E-2</v>
      </c>
      <c r="E535" s="189">
        <v>0.17465753424657535</v>
      </c>
      <c r="F535" s="188">
        <v>1</v>
      </c>
      <c r="G535" s="190">
        <v>292</v>
      </c>
      <c r="H535" s="189">
        <v>0.20391061452513967</v>
      </c>
      <c r="I535" s="94"/>
      <c r="J535" s="94"/>
      <c r="K535" s="94"/>
      <c r="L535" s="94"/>
      <c r="M535" s="189">
        <v>0.39600000000000002</v>
      </c>
      <c r="N535" s="189">
        <v>0.50900000000000001</v>
      </c>
      <c r="O535" s="189">
        <v>0.245</v>
      </c>
      <c r="P535" s="189">
        <v>0.34899999999999998</v>
      </c>
      <c r="Q535" s="189">
        <v>5.2999999999999999E-2</v>
      </c>
      <c r="R535" s="189">
        <v>0.115</v>
      </c>
      <c r="S535" s="189">
        <v>0.13500000000000001</v>
      </c>
      <c r="T535" s="189">
        <v>0.222</v>
      </c>
      <c r="U535" s="94"/>
      <c r="V535" s="94"/>
    </row>
    <row r="536" spans="1:22" customFormat="1" x14ac:dyDescent="0.25">
      <c r="A536" s="94" t="s">
        <v>1986</v>
      </c>
      <c r="B536" s="189">
        <v>0.32515337423312884</v>
      </c>
      <c r="C536" s="189">
        <v>0.55828220858895705</v>
      </c>
      <c r="D536" s="189" t="s">
        <v>143</v>
      </c>
      <c r="E536" s="189">
        <v>0.1165644171779141</v>
      </c>
      <c r="F536" s="188">
        <v>1</v>
      </c>
      <c r="G536" s="190">
        <v>163</v>
      </c>
      <c r="H536" s="189">
        <v>0.17395944503735325</v>
      </c>
      <c r="I536" s="94"/>
      <c r="J536" s="94"/>
      <c r="K536" s="94"/>
      <c r="L536" s="94"/>
      <c r="M536" s="189">
        <v>0.25800000000000001</v>
      </c>
      <c r="N536" s="189">
        <v>0.4</v>
      </c>
      <c r="O536" s="189">
        <v>0.48199999999999998</v>
      </c>
      <c r="P536" s="189">
        <v>0.63200000000000001</v>
      </c>
      <c r="Q536" s="189" t="s">
        <v>143</v>
      </c>
      <c r="R536" s="189" t="s">
        <v>143</v>
      </c>
      <c r="S536" s="189">
        <v>7.5999999999999998E-2</v>
      </c>
      <c r="T536" s="189">
        <v>0.17499999999999999</v>
      </c>
      <c r="U536" s="94"/>
      <c r="V536" s="94"/>
    </row>
    <row r="537" spans="1:22" customFormat="1" x14ac:dyDescent="0.25">
      <c r="A537" s="94" t="s">
        <v>2029</v>
      </c>
      <c r="B537" s="189">
        <v>0.52192982456140347</v>
      </c>
      <c r="C537" s="189">
        <v>0.32017543859649122</v>
      </c>
      <c r="D537" s="189">
        <v>1.7543859649122806E-2</v>
      </c>
      <c r="E537" s="189">
        <v>0.14035087719298245</v>
      </c>
      <c r="F537" s="188">
        <v>1</v>
      </c>
      <c r="G537" s="190">
        <v>228</v>
      </c>
      <c r="H537" s="189">
        <v>0.17854346123727485</v>
      </c>
      <c r="I537" s="94"/>
      <c r="J537" s="94"/>
      <c r="K537" s="94"/>
      <c r="L537" s="94"/>
      <c r="M537" s="189">
        <v>0.45700000000000002</v>
      </c>
      <c r="N537" s="189">
        <v>0.58599999999999997</v>
      </c>
      <c r="O537" s="189">
        <v>0.26300000000000001</v>
      </c>
      <c r="P537" s="189">
        <v>0.38300000000000001</v>
      </c>
      <c r="Q537" s="189">
        <v>7.0000000000000001E-3</v>
      </c>
      <c r="R537" s="189">
        <v>4.3999999999999997E-2</v>
      </c>
      <c r="S537" s="189">
        <v>0.10100000000000001</v>
      </c>
      <c r="T537" s="189">
        <v>0.191</v>
      </c>
      <c r="U537" s="94"/>
      <c r="V537" s="94"/>
    </row>
    <row r="538" spans="1:22" customFormat="1" x14ac:dyDescent="0.25">
      <c r="A538" s="94" t="s">
        <v>2112</v>
      </c>
      <c r="B538" s="189">
        <v>0.42045454545454547</v>
      </c>
      <c r="C538" s="189">
        <v>0.26136363636363635</v>
      </c>
      <c r="D538" s="189">
        <v>0.13636363636363635</v>
      </c>
      <c r="E538" s="189">
        <v>0.18181818181818182</v>
      </c>
      <c r="F538" s="188">
        <v>1</v>
      </c>
      <c r="G538" s="190">
        <v>176</v>
      </c>
      <c r="H538" s="189">
        <v>0.23280423280423279</v>
      </c>
      <c r="I538" s="94"/>
      <c r="J538" s="94"/>
      <c r="K538" s="94"/>
      <c r="L538" s="94"/>
      <c r="M538" s="189">
        <v>0.35</v>
      </c>
      <c r="N538" s="189">
        <v>0.49399999999999999</v>
      </c>
      <c r="O538" s="189">
        <v>0.20200000000000001</v>
      </c>
      <c r="P538" s="189">
        <v>0.33100000000000002</v>
      </c>
      <c r="Q538" s="189">
        <v>9.2999999999999999E-2</v>
      </c>
      <c r="R538" s="189">
        <v>0.19500000000000001</v>
      </c>
      <c r="S538" s="189">
        <v>0.13200000000000001</v>
      </c>
      <c r="T538" s="189">
        <v>0.245</v>
      </c>
      <c r="U538" s="94"/>
      <c r="V538" s="94"/>
    </row>
    <row r="539" spans="1:22" customFormat="1" x14ac:dyDescent="0.25">
      <c r="A539" s="94" t="s">
        <v>2155</v>
      </c>
      <c r="B539" s="189">
        <v>0.57731958762886593</v>
      </c>
      <c r="C539" s="189">
        <v>0.20618556701030927</v>
      </c>
      <c r="D539" s="189">
        <v>5.6701030927835051E-2</v>
      </c>
      <c r="E539" s="189">
        <v>0.15979381443298968</v>
      </c>
      <c r="F539" s="188">
        <v>1</v>
      </c>
      <c r="G539" s="190">
        <v>194</v>
      </c>
      <c r="H539" s="189">
        <v>0.19056974459724951</v>
      </c>
      <c r="I539" s="94"/>
      <c r="J539" s="94"/>
      <c r="K539" s="94"/>
      <c r="L539" s="94"/>
      <c r="M539" s="189">
        <v>0.50700000000000001</v>
      </c>
      <c r="N539" s="189">
        <v>0.64500000000000002</v>
      </c>
      <c r="O539" s="189">
        <v>0.155</v>
      </c>
      <c r="P539" s="189">
        <v>0.26900000000000002</v>
      </c>
      <c r="Q539" s="189">
        <v>3.2000000000000001E-2</v>
      </c>
      <c r="R539" s="189">
        <v>9.9000000000000005E-2</v>
      </c>
      <c r="S539" s="189">
        <v>0.115</v>
      </c>
      <c r="T539" s="189">
        <v>0.218</v>
      </c>
      <c r="U539" s="94"/>
      <c r="V539" s="94"/>
    </row>
    <row r="540" spans="1:22" customFormat="1" x14ac:dyDescent="0.25">
      <c r="A540" s="94" t="s">
        <v>2198</v>
      </c>
      <c r="B540" s="189">
        <v>0.46951219512195119</v>
      </c>
      <c r="C540" s="189">
        <v>0.22560975609756098</v>
      </c>
      <c r="D540" s="189">
        <v>1.2195121951219513E-2</v>
      </c>
      <c r="E540" s="189">
        <v>0.29268292682926828</v>
      </c>
      <c r="F540" s="188">
        <v>1</v>
      </c>
      <c r="G540" s="190">
        <v>164</v>
      </c>
      <c r="H540" s="189">
        <v>0.16632860040567951</v>
      </c>
      <c r="I540" s="94"/>
      <c r="J540" s="94"/>
      <c r="K540" s="94"/>
      <c r="L540" s="94"/>
      <c r="M540" s="189">
        <v>0.39500000000000002</v>
      </c>
      <c r="N540" s="189">
        <v>0.54600000000000004</v>
      </c>
      <c r="O540" s="189">
        <v>0.16800000000000001</v>
      </c>
      <c r="P540" s="189">
        <v>0.29499999999999998</v>
      </c>
      <c r="Q540" s="189">
        <v>3.0000000000000001E-3</v>
      </c>
      <c r="R540" s="189">
        <v>4.2999999999999997E-2</v>
      </c>
      <c r="S540" s="189">
        <v>0.22800000000000001</v>
      </c>
      <c r="T540" s="189">
        <v>0.36599999999999999</v>
      </c>
      <c r="U540" s="94"/>
      <c r="V540" s="94"/>
    </row>
    <row r="541" spans="1:22" customFormat="1" x14ac:dyDescent="0.25">
      <c r="A541" s="94" t="s">
        <v>2241</v>
      </c>
      <c r="B541" s="189">
        <v>0.46478873239436619</v>
      </c>
      <c r="C541" s="189">
        <v>0.37089201877934275</v>
      </c>
      <c r="D541" s="189">
        <v>3.7558685446009391E-2</v>
      </c>
      <c r="E541" s="189">
        <v>0.12676056338028169</v>
      </c>
      <c r="F541" s="188">
        <v>1</v>
      </c>
      <c r="G541" s="190">
        <v>213</v>
      </c>
      <c r="H541" s="189">
        <v>0.20018796992481203</v>
      </c>
      <c r="I541" s="94"/>
      <c r="J541" s="94"/>
      <c r="K541" s="94"/>
      <c r="L541" s="94"/>
      <c r="M541" s="189">
        <v>0.39900000000000002</v>
      </c>
      <c r="N541" s="189">
        <v>0.53200000000000003</v>
      </c>
      <c r="O541" s="189">
        <v>0.309</v>
      </c>
      <c r="P541" s="189">
        <v>0.438</v>
      </c>
      <c r="Q541" s="189">
        <v>1.9E-2</v>
      </c>
      <c r="R541" s="189">
        <v>7.1999999999999995E-2</v>
      </c>
      <c r="S541" s="189">
        <v>8.8999999999999996E-2</v>
      </c>
      <c r="T541" s="189">
        <v>0.17799999999999999</v>
      </c>
      <c r="U541" s="94"/>
      <c r="V541" s="94"/>
    </row>
    <row r="542" spans="1:22" customFormat="1" x14ac:dyDescent="0.25">
      <c r="A542" s="94" t="s">
        <v>2284</v>
      </c>
      <c r="B542" s="189">
        <v>0.55672823218997358</v>
      </c>
      <c r="C542" s="189">
        <v>0.26912928759894461</v>
      </c>
      <c r="D542" s="189">
        <v>3.1662269129287601E-2</v>
      </c>
      <c r="E542" s="189">
        <v>0.14248021108179421</v>
      </c>
      <c r="F542" s="188">
        <v>1</v>
      </c>
      <c r="G542" s="190">
        <v>379</v>
      </c>
      <c r="H542" s="189">
        <v>0.19376278118609408</v>
      </c>
      <c r="I542" s="94"/>
      <c r="J542" s="94"/>
      <c r="K542" s="94"/>
      <c r="L542" s="94"/>
      <c r="M542" s="189">
        <v>0.50600000000000001</v>
      </c>
      <c r="N542" s="189">
        <v>0.60599999999999998</v>
      </c>
      <c r="O542" s="189">
        <v>0.22700000000000001</v>
      </c>
      <c r="P542" s="189">
        <v>0.316</v>
      </c>
      <c r="Q542" s="189">
        <v>1.7999999999999999E-2</v>
      </c>
      <c r="R542" s="189">
        <v>5.5E-2</v>
      </c>
      <c r="S542" s="189">
        <v>0.111</v>
      </c>
      <c r="T542" s="189">
        <v>0.18099999999999999</v>
      </c>
      <c r="U542" s="94"/>
      <c r="V542" s="94"/>
    </row>
    <row r="543" spans="1:22" customFormat="1" x14ac:dyDescent="0.25">
      <c r="A543" s="94" t="s">
        <v>2327</v>
      </c>
      <c r="B543" s="189">
        <v>0.56307692307692303</v>
      </c>
      <c r="C543" s="189">
        <v>0.23076923076923078</v>
      </c>
      <c r="D543" s="189">
        <v>0.04</v>
      </c>
      <c r="E543" s="189">
        <v>0.16615384615384615</v>
      </c>
      <c r="F543" s="188">
        <v>1</v>
      </c>
      <c r="G543" s="190">
        <v>325</v>
      </c>
      <c r="H543" s="189">
        <v>0.29200359389038633</v>
      </c>
      <c r="I543" s="94"/>
      <c r="J543" s="94"/>
      <c r="K543" s="94"/>
      <c r="L543" s="94"/>
      <c r="M543" s="189">
        <v>0.50900000000000001</v>
      </c>
      <c r="N543" s="189">
        <v>0.61599999999999999</v>
      </c>
      <c r="O543" s="189">
        <v>0.188</v>
      </c>
      <c r="P543" s="189">
        <v>0.28000000000000003</v>
      </c>
      <c r="Q543" s="189">
        <v>2.4E-2</v>
      </c>
      <c r="R543" s="189">
        <v>6.7000000000000004E-2</v>
      </c>
      <c r="S543" s="189">
        <v>0.13</v>
      </c>
      <c r="T543" s="189">
        <v>0.21</v>
      </c>
      <c r="U543" s="94"/>
      <c r="V543" s="94"/>
    </row>
    <row r="544" spans="1:22" customFormat="1" x14ac:dyDescent="0.25">
      <c r="A544" s="94" t="s">
        <v>1560</v>
      </c>
      <c r="B544" s="189">
        <v>0.6194368755676658</v>
      </c>
      <c r="C544" s="189">
        <v>0.27792915531335149</v>
      </c>
      <c r="D544" s="189">
        <v>5.1771117166212535E-2</v>
      </c>
      <c r="E544" s="189">
        <v>5.0862851952770211E-2</v>
      </c>
      <c r="F544" s="188">
        <v>1</v>
      </c>
      <c r="G544" s="190">
        <v>1101</v>
      </c>
      <c r="H544" s="189">
        <v>0.32449160035366931</v>
      </c>
      <c r="I544" s="94"/>
      <c r="J544" s="94"/>
      <c r="K544" s="94"/>
      <c r="L544" s="94"/>
      <c r="M544" s="189">
        <v>0.59</v>
      </c>
      <c r="N544" s="189">
        <v>0.64800000000000002</v>
      </c>
      <c r="O544" s="189">
        <v>0.252</v>
      </c>
      <c r="P544" s="189">
        <v>0.30499999999999999</v>
      </c>
      <c r="Q544" s="189">
        <v>0.04</v>
      </c>
      <c r="R544" s="189">
        <v>6.6000000000000003E-2</v>
      </c>
      <c r="S544" s="189">
        <v>3.9E-2</v>
      </c>
      <c r="T544" s="189">
        <v>6.5000000000000002E-2</v>
      </c>
      <c r="U544" s="94"/>
      <c r="V544" s="94"/>
    </row>
    <row r="545" spans="1:22" customFormat="1" x14ac:dyDescent="0.25">
      <c r="A545" s="94" t="s">
        <v>1603</v>
      </c>
      <c r="B545" s="189">
        <v>0.48472222222222222</v>
      </c>
      <c r="C545" s="189">
        <v>0.27083333333333331</v>
      </c>
      <c r="D545" s="189">
        <v>0.13958333333333334</v>
      </c>
      <c r="E545" s="189">
        <v>0.10486111111111111</v>
      </c>
      <c r="F545" s="188">
        <v>1</v>
      </c>
      <c r="G545" s="190">
        <v>1440</v>
      </c>
      <c r="H545" s="189">
        <v>0.30373338958025731</v>
      </c>
      <c r="I545" s="94"/>
      <c r="J545" s="94"/>
      <c r="K545" s="94"/>
      <c r="L545" s="94"/>
      <c r="M545" s="189">
        <v>0.45900000000000002</v>
      </c>
      <c r="N545" s="189">
        <v>0.51100000000000001</v>
      </c>
      <c r="O545" s="189">
        <v>0.249</v>
      </c>
      <c r="P545" s="189">
        <v>0.29399999999999998</v>
      </c>
      <c r="Q545" s="189">
        <v>0.123</v>
      </c>
      <c r="R545" s="189">
        <v>0.158</v>
      </c>
      <c r="S545" s="189">
        <v>0.09</v>
      </c>
      <c r="T545" s="189">
        <v>0.122</v>
      </c>
      <c r="U545" s="94"/>
      <c r="V545" s="94"/>
    </row>
    <row r="546" spans="1:22" customFormat="1" x14ac:dyDescent="0.25">
      <c r="A546" s="94" t="s">
        <v>1646</v>
      </c>
      <c r="B546" s="189">
        <v>0.64146341463414636</v>
      </c>
      <c r="C546" s="189">
        <v>0.30097560975609755</v>
      </c>
      <c r="D546" s="189">
        <v>5.3658536585365858E-3</v>
      </c>
      <c r="E546" s="189">
        <v>5.219512195121951E-2</v>
      </c>
      <c r="F546" s="188">
        <v>1</v>
      </c>
      <c r="G546" s="190">
        <v>2050</v>
      </c>
      <c r="H546" s="189">
        <v>0.31335982879853258</v>
      </c>
      <c r="I546" s="94"/>
      <c r="J546" s="94"/>
      <c r="K546" s="94"/>
      <c r="L546" s="94"/>
      <c r="M546" s="189">
        <v>0.62</v>
      </c>
      <c r="N546" s="189">
        <v>0.66200000000000003</v>
      </c>
      <c r="O546" s="189">
        <v>0.28199999999999997</v>
      </c>
      <c r="P546" s="189">
        <v>0.32100000000000001</v>
      </c>
      <c r="Q546" s="189">
        <v>3.0000000000000001E-3</v>
      </c>
      <c r="R546" s="189">
        <v>0.01</v>
      </c>
      <c r="S546" s="189">
        <v>4.2999999999999997E-2</v>
      </c>
      <c r="T546" s="189">
        <v>6.3E-2</v>
      </c>
      <c r="U546" s="94"/>
      <c r="V546" s="94"/>
    </row>
    <row r="547" spans="1:22" customFormat="1" x14ac:dyDescent="0.25">
      <c r="A547" s="94" t="s">
        <v>1688</v>
      </c>
      <c r="B547" s="189">
        <v>0.48183254344391785</v>
      </c>
      <c r="C547" s="189">
        <v>0.31753554502369669</v>
      </c>
      <c r="D547" s="189">
        <v>0.11058451816745656</v>
      </c>
      <c r="E547" s="189">
        <v>9.004739336492891E-2</v>
      </c>
      <c r="F547" s="188">
        <v>1</v>
      </c>
      <c r="G547" s="190">
        <v>633</v>
      </c>
      <c r="H547" s="189">
        <v>0.34665936473165387</v>
      </c>
      <c r="I547" s="94"/>
      <c r="J547" s="94"/>
      <c r="K547" s="94"/>
      <c r="L547" s="94"/>
      <c r="M547" s="189">
        <v>0.443</v>
      </c>
      <c r="N547" s="189">
        <v>0.52100000000000002</v>
      </c>
      <c r="O547" s="189">
        <v>0.28199999999999997</v>
      </c>
      <c r="P547" s="189">
        <v>0.35499999999999998</v>
      </c>
      <c r="Q547" s="189">
        <v>8.7999999999999995E-2</v>
      </c>
      <c r="R547" s="189">
        <v>0.13700000000000001</v>
      </c>
      <c r="S547" s="189">
        <v>7.0000000000000007E-2</v>
      </c>
      <c r="T547" s="189">
        <v>0.115</v>
      </c>
      <c r="U547" s="94"/>
      <c r="V547" s="94"/>
    </row>
    <row r="548" spans="1:22" customFormat="1" x14ac:dyDescent="0.25">
      <c r="A548" s="94" t="s">
        <v>1730</v>
      </c>
      <c r="B548" s="189">
        <v>0.79854809437386565</v>
      </c>
      <c r="C548" s="189">
        <v>0.14519056261343014</v>
      </c>
      <c r="D548" s="189">
        <v>7.2595281306715061E-3</v>
      </c>
      <c r="E548" s="189">
        <v>4.9001814882032667E-2</v>
      </c>
      <c r="F548" s="188">
        <v>1</v>
      </c>
      <c r="G548" s="190">
        <v>551</v>
      </c>
      <c r="H548" s="189">
        <v>0.31849710982658958</v>
      </c>
      <c r="I548" s="94"/>
      <c r="J548" s="94"/>
      <c r="K548" s="94"/>
      <c r="L548" s="94"/>
      <c r="M548" s="189">
        <v>0.76300000000000001</v>
      </c>
      <c r="N548" s="189">
        <v>0.83</v>
      </c>
      <c r="O548" s="189">
        <v>0.11799999999999999</v>
      </c>
      <c r="P548" s="189">
        <v>0.17699999999999999</v>
      </c>
      <c r="Q548" s="189">
        <v>3.0000000000000001E-3</v>
      </c>
      <c r="R548" s="189">
        <v>1.9E-2</v>
      </c>
      <c r="S548" s="189">
        <v>3.4000000000000002E-2</v>
      </c>
      <c r="T548" s="189">
        <v>7.0000000000000007E-2</v>
      </c>
      <c r="U548" s="94"/>
      <c r="V548" s="94"/>
    </row>
    <row r="549" spans="1:22" customFormat="1" x14ac:dyDescent="0.25">
      <c r="A549" s="94" t="s">
        <v>1772</v>
      </c>
      <c r="B549" s="189">
        <v>0.59754224270353307</v>
      </c>
      <c r="C549" s="189">
        <v>0.33179723502304148</v>
      </c>
      <c r="D549" s="189">
        <v>3.6866359447004608E-2</v>
      </c>
      <c r="E549" s="189">
        <v>3.3794162826420893E-2</v>
      </c>
      <c r="F549" s="188">
        <v>1</v>
      </c>
      <c r="G549" s="190">
        <v>651</v>
      </c>
      <c r="H549" s="189">
        <v>0.31771595900439237</v>
      </c>
      <c r="I549" s="94"/>
      <c r="J549" s="94"/>
      <c r="K549" s="94"/>
      <c r="L549" s="94"/>
      <c r="M549" s="189">
        <v>0.55900000000000005</v>
      </c>
      <c r="N549" s="189">
        <v>0.63500000000000001</v>
      </c>
      <c r="O549" s="189">
        <v>0.29699999999999999</v>
      </c>
      <c r="P549" s="189">
        <v>0.36899999999999999</v>
      </c>
      <c r="Q549" s="189">
        <v>2.5000000000000001E-2</v>
      </c>
      <c r="R549" s="189">
        <v>5.3999999999999999E-2</v>
      </c>
      <c r="S549" s="189">
        <v>2.1999999999999999E-2</v>
      </c>
      <c r="T549" s="189">
        <v>5.0999999999999997E-2</v>
      </c>
      <c r="U549" s="94"/>
      <c r="V549" s="94"/>
    </row>
    <row r="550" spans="1:22" customFormat="1" x14ac:dyDescent="0.25">
      <c r="A550" s="94" t="s">
        <v>1815</v>
      </c>
      <c r="B550" s="189">
        <v>0.77859103385178408</v>
      </c>
      <c r="C550" s="189">
        <v>0.1445562671546203</v>
      </c>
      <c r="D550" s="189">
        <v>3.0192131747483988E-2</v>
      </c>
      <c r="E550" s="189">
        <v>4.6660567246111617E-2</v>
      </c>
      <c r="F550" s="188">
        <v>1</v>
      </c>
      <c r="G550" s="190">
        <v>1093</v>
      </c>
      <c r="H550" s="189">
        <v>0.33661841700030798</v>
      </c>
      <c r="I550" s="94"/>
      <c r="J550" s="94"/>
      <c r="K550" s="94"/>
      <c r="L550" s="94"/>
      <c r="M550" s="189">
        <v>0.753</v>
      </c>
      <c r="N550" s="189">
        <v>0.80200000000000005</v>
      </c>
      <c r="O550" s="189">
        <v>0.125</v>
      </c>
      <c r="P550" s="189">
        <v>0.16700000000000001</v>
      </c>
      <c r="Q550" s="189">
        <v>2.1999999999999999E-2</v>
      </c>
      <c r="R550" s="189">
        <v>4.2000000000000003E-2</v>
      </c>
      <c r="S550" s="189">
        <v>3.5999999999999997E-2</v>
      </c>
      <c r="T550" s="189">
        <v>6.0999999999999999E-2</v>
      </c>
      <c r="U550" s="94"/>
      <c r="V550" s="94"/>
    </row>
    <row r="551" spans="1:22" customFormat="1" x14ac:dyDescent="0.25">
      <c r="A551" s="94" t="s">
        <v>1858</v>
      </c>
      <c r="B551" s="189">
        <v>0.88270980788675435</v>
      </c>
      <c r="C551" s="189">
        <v>1.8200202224469161E-2</v>
      </c>
      <c r="D551" s="189">
        <v>1.9211324570273004E-2</v>
      </c>
      <c r="E551" s="189">
        <v>7.9878665318503544E-2</v>
      </c>
      <c r="F551" s="188">
        <v>1</v>
      </c>
      <c r="G551" s="190">
        <v>989</v>
      </c>
      <c r="H551" s="189">
        <v>0.37377173091458804</v>
      </c>
      <c r="I551" s="94"/>
      <c r="J551" s="94"/>
      <c r="K551" s="94"/>
      <c r="L551" s="94"/>
      <c r="M551" s="189">
        <v>0.86099999999999999</v>
      </c>
      <c r="N551" s="189">
        <v>0.90100000000000002</v>
      </c>
      <c r="O551" s="189">
        <v>1.2E-2</v>
      </c>
      <c r="P551" s="189">
        <v>2.9000000000000001E-2</v>
      </c>
      <c r="Q551" s="189">
        <v>1.2E-2</v>
      </c>
      <c r="R551" s="189">
        <v>0.03</v>
      </c>
      <c r="S551" s="189">
        <v>6.5000000000000002E-2</v>
      </c>
      <c r="T551" s="189">
        <v>9.8000000000000004E-2</v>
      </c>
      <c r="U551" s="94"/>
      <c r="V551" s="94"/>
    </row>
    <row r="552" spans="1:22" customFormat="1" x14ac:dyDescent="0.25">
      <c r="A552" s="94" t="s">
        <v>1901</v>
      </c>
      <c r="B552" s="189">
        <v>0.88774341351660935</v>
      </c>
      <c r="C552" s="189">
        <v>4.6964490263459335E-2</v>
      </c>
      <c r="D552" s="189">
        <v>9.1638029782359683E-3</v>
      </c>
      <c r="E552" s="189">
        <v>5.6128293241695305E-2</v>
      </c>
      <c r="F552" s="188">
        <v>1</v>
      </c>
      <c r="G552" s="190">
        <v>873</v>
      </c>
      <c r="H552" s="189">
        <v>0.33473926380368096</v>
      </c>
      <c r="I552" s="94"/>
      <c r="J552" s="94"/>
      <c r="K552" s="94"/>
      <c r="L552" s="94"/>
      <c r="M552" s="189">
        <v>0.86499999999999999</v>
      </c>
      <c r="N552" s="189">
        <v>0.90700000000000003</v>
      </c>
      <c r="O552" s="189">
        <v>3.5000000000000003E-2</v>
      </c>
      <c r="P552" s="189">
        <v>6.3E-2</v>
      </c>
      <c r="Q552" s="189">
        <v>5.0000000000000001E-3</v>
      </c>
      <c r="R552" s="189">
        <v>1.7999999999999999E-2</v>
      </c>
      <c r="S552" s="189">
        <v>4.2999999999999997E-2</v>
      </c>
      <c r="T552" s="189">
        <v>7.2999999999999995E-2</v>
      </c>
      <c r="U552" s="94"/>
      <c r="V552" s="94"/>
    </row>
    <row r="553" spans="1:22" customFormat="1" x14ac:dyDescent="0.25">
      <c r="A553" s="94" t="s">
        <v>1944</v>
      </c>
      <c r="B553" s="189">
        <v>0.551747311827957</v>
      </c>
      <c r="C553" s="189">
        <v>0.29973118279569894</v>
      </c>
      <c r="D553" s="189">
        <v>7.7956989247311828E-2</v>
      </c>
      <c r="E553" s="189">
        <v>7.0564516129032265E-2</v>
      </c>
      <c r="F553" s="188">
        <v>1</v>
      </c>
      <c r="G553" s="190">
        <v>1488</v>
      </c>
      <c r="H553" s="189">
        <v>0.31425554382259768</v>
      </c>
      <c r="I553" s="94"/>
      <c r="J553" s="94"/>
      <c r="K553" s="94"/>
      <c r="L553" s="94"/>
      <c r="M553" s="189">
        <v>0.52600000000000002</v>
      </c>
      <c r="N553" s="189">
        <v>0.57699999999999996</v>
      </c>
      <c r="O553" s="189">
        <v>0.27700000000000002</v>
      </c>
      <c r="P553" s="189">
        <v>0.32400000000000001</v>
      </c>
      <c r="Q553" s="189">
        <v>6.5000000000000002E-2</v>
      </c>
      <c r="R553" s="189">
        <v>9.2999999999999999E-2</v>
      </c>
      <c r="S553" s="189">
        <v>5.8999999999999997E-2</v>
      </c>
      <c r="T553" s="189">
        <v>8.5000000000000006E-2</v>
      </c>
      <c r="U553" s="94"/>
      <c r="V553" s="94"/>
    </row>
    <row r="554" spans="1:22" customFormat="1" x14ac:dyDescent="0.25">
      <c r="A554" s="94" t="s">
        <v>1987</v>
      </c>
      <c r="B554" s="189">
        <v>0.4525043177892919</v>
      </c>
      <c r="C554" s="189">
        <v>0.50259067357512954</v>
      </c>
      <c r="D554" s="189">
        <v>6.9084628670120895E-3</v>
      </c>
      <c r="E554" s="189">
        <v>3.7996545768566495E-2</v>
      </c>
      <c r="F554" s="188">
        <v>1</v>
      </c>
      <c r="G554" s="190">
        <v>579</v>
      </c>
      <c r="H554" s="189">
        <v>0.2774317201724964</v>
      </c>
      <c r="I554" s="94"/>
      <c r="J554" s="94"/>
      <c r="K554" s="94"/>
      <c r="L554" s="94"/>
      <c r="M554" s="189">
        <v>0.41199999999999998</v>
      </c>
      <c r="N554" s="189">
        <v>0.49299999999999999</v>
      </c>
      <c r="O554" s="189">
        <v>0.46200000000000002</v>
      </c>
      <c r="P554" s="189">
        <v>0.54300000000000004</v>
      </c>
      <c r="Q554" s="189">
        <v>3.0000000000000001E-3</v>
      </c>
      <c r="R554" s="189">
        <v>1.7999999999999999E-2</v>
      </c>
      <c r="S554" s="189">
        <v>2.5000000000000001E-2</v>
      </c>
      <c r="T554" s="189">
        <v>5.7000000000000002E-2</v>
      </c>
      <c r="U554" s="94"/>
      <c r="V554" s="94"/>
    </row>
    <row r="555" spans="1:22" customFormat="1" x14ac:dyDescent="0.25">
      <c r="A555" s="94" t="s">
        <v>2030</v>
      </c>
      <c r="B555" s="189">
        <v>0.62097735399284859</v>
      </c>
      <c r="C555" s="189">
        <v>0.32657926102502982</v>
      </c>
      <c r="D555" s="189">
        <v>3.5756853396901071E-3</v>
      </c>
      <c r="E555" s="189">
        <v>4.8867699642431463E-2</v>
      </c>
      <c r="F555" s="188">
        <v>1</v>
      </c>
      <c r="G555" s="190">
        <v>839</v>
      </c>
      <c r="H555" s="189">
        <v>0.30687637161667886</v>
      </c>
      <c r="I555" s="94"/>
      <c r="J555" s="94"/>
      <c r="K555" s="94"/>
      <c r="L555" s="94"/>
      <c r="M555" s="189">
        <v>0.58799999999999997</v>
      </c>
      <c r="N555" s="189">
        <v>0.65300000000000002</v>
      </c>
      <c r="O555" s="189">
        <v>0.29599999999999999</v>
      </c>
      <c r="P555" s="189">
        <v>0.35899999999999999</v>
      </c>
      <c r="Q555" s="189">
        <v>1E-3</v>
      </c>
      <c r="R555" s="189">
        <v>0.01</v>
      </c>
      <c r="S555" s="189">
        <v>3.5999999999999997E-2</v>
      </c>
      <c r="T555" s="189">
        <v>6.6000000000000003E-2</v>
      </c>
      <c r="U555" s="94"/>
      <c r="V555" s="94"/>
    </row>
    <row r="556" spans="1:22" customFormat="1" x14ac:dyDescent="0.25">
      <c r="A556" s="94" t="s">
        <v>2071</v>
      </c>
      <c r="B556" s="189">
        <v>0.92442882249560632</v>
      </c>
      <c r="C556" s="189">
        <v>1.054481546572935E-2</v>
      </c>
      <c r="D556" s="189">
        <v>2.10896309314587E-2</v>
      </c>
      <c r="E556" s="189">
        <v>4.3936731107205626E-2</v>
      </c>
      <c r="F556" s="188">
        <v>1</v>
      </c>
      <c r="G556" s="190">
        <v>569</v>
      </c>
      <c r="H556" s="189">
        <v>0.38497970230040596</v>
      </c>
      <c r="I556" s="94"/>
      <c r="J556" s="94"/>
      <c r="K556" s="94"/>
      <c r="L556" s="94"/>
      <c r="M556" s="189">
        <v>0.9</v>
      </c>
      <c r="N556" s="189">
        <v>0.94299999999999995</v>
      </c>
      <c r="O556" s="189">
        <v>5.0000000000000001E-3</v>
      </c>
      <c r="P556" s="189">
        <v>2.3E-2</v>
      </c>
      <c r="Q556" s="189">
        <v>1.2E-2</v>
      </c>
      <c r="R556" s="189">
        <v>3.5999999999999997E-2</v>
      </c>
      <c r="S556" s="189">
        <v>0.03</v>
      </c>
      <c r="T556" s="189">
        <v>6.4000000000000001E-2</v>
      </c>
      <c r="U556" s="94"/>
      <c r="V556" s="94"/>
    </row>
    <row r="557" spans="1:22" customFormat="1" x14ac:dyDescent="0.25">
      <c r="A557" s="94" t="s">
        <v>2113</v>
      </c>
      <c r="B557" s="189">
        <v>0.50424628450106157</v>
      </c>
      <c r="C557" s="189">
        <v>0.28131634819532908</v>
      </c>
      <c r="D557" s="189">
        <v>0.13375796178343949</v>
      </c>
      <c r="E557" s="189">
        <v>8.0679405520169847E-2</v>
      </c>
      <c r="F557" s="188">
        <v>1</v>
      </c>
      <c r="G557" s="190">
        <v>942</v>
      </c>
      <c r="H557" s="189">
        <v>0.33380581148121902</v>
      </c>
      <c r="I557" s="94"/>
      <c r="J557" s="94"/>
      <c r="K557" s="94"/>
      <c r="L557" s="94"/>
      <c r="M557" s="189">
        <v>0.47199999999999998</v>
      </c>
      <c r="N557" s="189">
        <v>0.53600000000000003</v>
      </c>
      <c r="O557" s="189">
        <v>0.254</v>
      </c>
      <c r="P557" s="189">
        <v>0.311</v>
      </c>
      <c r="Q557" s="189">
        <v>0.114</v>
      </c>
      <c r="R557" s="189">
        <v>0.157</v>
      </c>
      <c r="S557" s="189">
        <v>6.5000000000000002E-2</v>
      </c>
      <c r="T557" s="189">
        <v>0.1</v>
      </c>
      <c r="U557" s="94"/>
      <c r="V557" s="94"/>
    </row>
    <row r="558" spans="1:22" customFormat="1" x14ac:dyDescent="0.25">
      <c r="A558" s="94" t="s">
        <v>2156</v>
      </c>
      <c r="B558" s="189">
        <v>0.69934640522875813</v>
      </c>
      <c r="C558" s="189">
        <v>0.22352941176470589</v>
      </c>
      <c r="D558" s="189">
        <v>1.699346405228758E-2</v>
      </c>
      <c r="E558" s="189">
        <v>6.0130718954248367E-2</v>
      </c>
      <c r="F558" s="188">
        <v>1</v>
      </c>
      <c r="G558" s="190">
        <v>765</v>
      </c>
      <c r="H558" s="189">
        <v>0.30023547880690737</v>
      </c>
      <c r="I558" s="94"/>
      <c r="J558" s="94"/>
      <c r="K558" s="94"/>
      <c r="L558" s="94"/>
      <c r="M558" s="189">
        <v>0.66600000000000004</v>
      </c>
      <c r="N558" s="189">
        <v>0.73099999999999998</v>
      </c>
      <c r="O558" s="189">
        <v>0.19500000000000001</v>
      </c>
      <c r="P558" s="189">
        <v>0.254</v>
      </c>
      <c r="Q558" s="189">
        <v>0.01</v>
      </c>
      <c r="R558" s="189">
        <v>2.9000000000000001E-2</v>
      </c>
      <c r="S558" s="189">
        <v>4.4999999999999998E-2</v>
      </c>
      <c r="T558" s="189">
        <v>7.9000000000000001E-2</v>
      </c>
      <c r="U558" s="94"/>
      <c r="V558" s="94"/>
    </row>
    <row r="559" spans="1:22" customFormat="1" x14ac:dyDescent="0.25">
      <c r="A559" s="94" t="s">
        <v>2199</v>
      </c>
      <c r="B559" s="189">
        <v>0.5641025641025641</v>
      </c>
      <c r="C559" s="189">
        <v>0.3424908424908425</v>
      </c>
      <c r="D559" s="189">
        <v>2.197802197802198E-2</v>
      </c>
      <c r="E559" s="189">
        <v>7.1428571428571425E-2</v>
      </c>
      <c r="F559" s="188">
        <v>1</v>
      </c>
      <c r="G559" s="190">
        <v>546</v>
      </c>
      <c r="H559" s="189">
        <v>0.29673913043478262</v>
      </c>
      <c r="I559" s="94"/>
      <c r="J559" s="94"/>
      <c r="K559" s="94"/>
      <c r="L559" s="94"/>
      <c r="M559" s="189">
        <v>0.52200000000000002</v>
      </c>
      <c r="N559" s="189">
        <v>0.60499999999999998</v>
      </c>
      <c r="O559" s="189">
        <v>0.30399999999999999</v>
      </c>
      <c r="P559" s="189">
        <v>0.38300000000000001</v>
      </c>
      <c r="Q559" s="189">
        <v>1.2999999999999999E-2</v>
      </c>
      <c r="R559" s="189">
        <v>3.7999999999999999E-2</v>
      </c>
      <c r="S559" s="189">
        <v>5.2999999999999999E-2</v>
      </c>
      <c r="T559" s="189">
        <v>9.6000000000000002E-2</v>
      </c>
      <c r="U559" s="94"/>
      <c r="V559" s="94"/>
    </row>
    <row r="560" spans="1:22" customFormat="1" x14ac:dyDescent="0.25">
      <c r="A560" s="94" t="s">
        <v>2242</v>
      </c>
      <c r="B560" s="189">
        <v>0.52387267904509283</v>
      </c>
      <c r="C560" s="189">
        <v>0.37002652519893897</v>
      </c>
      <c r="D560" s="189">
        <v>2.9177718832891247E-2</v>
      </c>
      <c r="E560" s="189">
        <v>7.6923076923076927E-2</v>
      </c>
      <c r="F560" s="188">
        <v>1</v>
      </c>
      <c r="G560" s="190">
        <v>754</v>
      </c>
      <c r="H560" s="189">
        <v>0.27558479532163743</v>
      </c>
      <c r="I560" s="94"/>
      <c r="J560" s="94"/>
      <c r="K560" s="94"/>
      <c r="L560" s="94"/>
      <c r="M560" s="189">
        <v>0.48799999999999999</v>
      </c>
      <c r="N560" s="189">
        <v>0.55900000000000005</v>
      </c>
      <c r="O560" s="189">
        <v>0.33600000000000002</v>
      </c>
      <c r="P560" s="189">
        <v>0.40500000000000003</v>
      </c>
      <c r="Q560" s="189">
        <v>1.9E-2</v>
      </c>
      <c r="R560" s="189">
        <v>4.3999999999999997E-2</v>
      </c>
      <c r="S560" s="189">
        <v>0.06</v>
      </c>
      <c r="T560" s="189">
        <v>9.8000000000000004E-2</v>
      </c>
      <c r="U560" s="94"/>
      <c r="V560" s="94"/>
    </row>
    <row r="561" spans="1:22" customFormat="1" x14ac:dyDescent="0.25">
      <c r="A561" s="94" t="s">
        <v>2285</v>
      </c>
      <c r="B561" s="189">
        <v>0.70822162645218945</v>
      </c>
      <c r="C561" s="189">
        <v>0.23726541554959785</v>
      </c>
      <c r="D561" s="189">
        <v>1.0277033065236819E-2</v>
      </c>
      <c r="E561" s="189">
        <v>4.4235924932975873E-2</v>
      </c>
      <c r="F561" s="188">
        <v>1</v>
      </c>
      <c r="G561" s="190">
        <v>2238</v>
      </c>
      <c r="H561" s="189">
        <v>0.31862186788154895</v>
      </c>
      <c r="I561" s="94"/>
      <c r="J561" s="94"/>
      <c r="K561" s="94"/>
      <c r="L561" s="94"/>
      <c r="M561" s="189">
        <v>0.68899999999999995</v>
      </c>
      <c r="N561" s="189">
        <v>0.72699999999999998</v>
      </c>
      <c r="O561" s="189">
        <v>0.22</v>
      </c>
      <c r="P561" s="189">
        <v>0.255</v>
      </c>
      <c r="Q561" s="189">
        <v>7.0000000000000001E-3</v>
      </c>
      <c r="R561" s="189">
        <v>1.4999999999999999E-2</v>
      </c>
      <c r="S561" s="189">
        <v>3.5999999999999997E-2</v>
      </c>
      <c r="T561" s="189">
        <v>5.3999999999999999E-2</v>
      </c>
      <c r="U561" s="94"/>
      <c r="V561" s="94"/>
    </row>
    <row r="562" spans="1:22" customFormat="1" x14ac:dyDescent="0.25">
      <c r="A562" s="94" t="s">
        <v>2328</v>
      </c>
      <c r="B562" s="189">
        <v>0.63401506996770718</v>
      </c>
      <c r="C562" s="189">
        <v>0.29063509149623251</v>
      </c>
      <c r="D562" s="189">
        <v>1.0764262648008612E-2</v>
      </c>
      <c r="E562" s="189">
        <v>6.4585575888051666E-2</v>
      </c>
      <c r="F562" s="188">
        <v>1</v>
      </c>
      <c r="G562" s="190">
        <v>929</v>
      </c>
      <c r="H562" s="189">
        <v>0.33562138728323698</v>
      </c>
      <c r="I562" s="94"/>
      <c r="J562" s="94"/>
      <c r="K562" s="94"/>
      <c r="L562" s="94"/>
      <c r="M562" s="189">
        <v>0.60299999999999998</v>
      </c>
      <c r="N562" s="189">
        <v>0.66400000000000003</v>
      </c>
      <c r="O562" s="189">
        <v>0.26200000000000001</v>
      </c>
      <c r="P562" s="189">
        <v>0.32100000000000001</v>
      </c>
      <c r="Q562" s="189">
        <v>6.0000000000000001E-3</v>
      </c>
      <c r="R562" s="189">
        <v>0.02</v>
      </c>
      <c r="S562" s="189">
        <v>5.0999999999999997E-2</v>
      </c>
      <c r="T562" s="189">
        <v>8.2000000000000003E-2</v>
      </c>
      <c r="U562" s="94"/>
      <c r="V562" s="94"/>
    </row>
    <row r="563" spans="1:22" customFormat="1" x14ac:dyDescent="0.25">
      <c r="A563" s="94" t="s">
        <v>1647</v>
      </c>
      <c r="B563" s="189">
        <v>0.46198830409356723</v>
      </c>
      <c r="C563" s="189">
        <v>0.21637426900584794</v>
      </c>
      <c r="D563" s="189">
        <v>4.0935672514619881E-2</v>
      </c>
      <c r="E563" s="189">
        <v>0.2807017543859649</v>
      </c>
      <c r="F563" s="188">
        <v>1</v>
      </c>
      <c r="G563" s="190">
        <v>171</v>
      </c>
      <c r="H563" s="189">
        <v>8.0470588235294113E-2</v>
      </c>
      <c r="I563" s="94"/>
      <c r="J563" s="94"/>
      <c r="K563" s="94"/>
      <c r="L563" s="94"/>
      <c r="M563" s="189">
        <v>0.38900000000000001</v>
      </c>
      <c r="N563" s="189">
        <v>0.53700000000000003</v>
      </c>
      <c r="O563" s="189">
        <v>0.161</v>
      </c>
      <c r="P563" s="189">
        <v>0.28399999999999997</v>
      </c>
      <c r="Q563" s="189">
        <v>0.02</v>
      </c>
      <c r="R563" s="189">
        <v>8.2000000000000003E-2</v>
      </c>
      <c r="S563" s="189">
        <v>0.219</v>
      </c>
      <c r="T563" s="189">
        <v>0.35199999999999998</v>
      </c>
      <c r="U563" s="94"/>
      <c r="V563" s="94"/>
    </row>
    <row r="564" spans="1:22" customFormat="1" x14ac:dyDescent="0.25">
      <c r="A564" s="94" t="s">
        <v>1859</v>
      </c>
      <c r="B564" s="189">
        <v>0.58181818181818179</v>
      </c>
      <c r="C564" s="189">
        <v>3.6363636363636362E-2</v>
      </c>
      <c r="D564" s="189">
        <v>2.7272727272727271E-2</v>
      </c>
      <c r="E564" s="189">
        <v>0.35454545454545455</v>
      </c>
      <c r="F564" s="188">
        <v>1</v>
      </c>
      <c r="G564" s="190">
        <v>110</v>
      </c>
      <c r="H564" s="189">
        <v>0.12276785714285714</v>
      </c>
      <c r="I564" s="94"/>
      <c r="J564" s="94"/>
      <c r="K564" s="94"/>
      <c r="L564" s="94"/>
      <c r="M564" s="189">
        <v>0.48799999999999999</v>
      </c>
      <c r="N564" s="189">
        <v>0.67</v>
      </c>
      <c r="O564" s="189">
        <v>1.4E-2</v>
      </c>
      <c r="P564" s="189">
        <v>0.09</v>
      </c>
      <c r="Q564" s="189">
        <v>8.9999999999999993E-3</v>
      </c>
      <c r="R564" s="189">
        <v>7.6999999999999999E-2</v>
      </c>
      <c r="S564" s="189">
        <v>0.27100000000000002</v>
      </c>
      <c r="T564" s="189">
        <v>0.44700000000000001</v>
      </c>
      <c r="U564" s="94"/>
      <c r="V564" s="94"/>
    </row>
    <row r="565" spans="1:22" customFormat="1" x14ac:dyDescent="0.25">
      <c r="A565" s="94" t="s">
        <v>1902</v>
      </c>
      <c r="B565" s="189">
        <v>0.67647058823529416</v>
      </c>
      <c r="C565" s="189">
        <v>3.9215686274509803E-2</v>
      </c>
      <c r="D565" s="189">
        <v>8.8235294117647065E-2</v>
      </c>
      <c r="E565" s="189">
        <v>0.19607843137254902</v>
      </c>
      <c r="F565" s="188">
        <v>1</v>
      </c>
      <c r="G565" s="190">
        <v>102</v>
      </c>
      <c r="H565" s="189">
        <v>9.4795539033457249E-2</v>
      </c>
      <c r="I565" s="94"/>
      <c r="J565" s="94"/>
      <c r="K565" s="94"/>
      <c r="L565" s="94"/>
      <c r="M565" s="189">
        <v>0.58099999999999996</v>
      </c>
      <c r="N565" s="189">
        <v>0.75900000000000001</v>
      </c>
      <c r="O565" s="189">
        <v>1.4999999999999999E-2</v>
      </c>
      <c r="P565" s="189">
        <v>9.7000000000000003E-2</v>
      </c>
      <c r="Q565" s="189">
        <v>4.7E-2</v>
      </c>
      <c r="R565" s="189">
        <v>0.159</v>
      </c>
      <c r="S565" s="189">
        <v>0.13100000000000001</v>
      </c>
      <c r="T565" s="189">
        <v>0.28399999999999997</v>
      </c>
      <c r="U565" s="94"/>
      <c r="V565" s="94"/>
    </row>
    <row r="566" spans="1:22" customFormat="1" x14ac:dyDescent="0.25">
      <c r="A566" s="94" t="s">
        <v>1945</v>
      </c>
      <c r="B566" s="189">
        <v>0.43269230769230771</v>
      </c>
      <c r="C566" s="189">
        <v>0.24038461538461539</v>
      </c>
      <c r="D566" s="189">
        <v>7.6923076923076927E-2</v>
      </c>
      <c r="E566" s="189">
        <v>0.25</v>
      </c>
      <c r="F566" s="188">
        <v>1</v>
      </c>
      <c r="G566" s="190">
        <v>104</v>
      </c>
      <c r="H566" s="189">
        <v>9.7378277153558054E-2</v>
      </c>
      <c r="I566" s="94"/>
      <c r="J566" s="94"/>
      <c r="K566" s="94"/>
      <c r="L566" s="94"/>
      <c r="M566" s="189">
        <v>0.34200000000000003</v>
      </c>
      <c r="N566" s="189">
        <v>0.52900000000000003</v>
      </c>
      <c r="O566" s="189">
        <v>0.16800000000000001</v>
      </c>
      <c r="P566" s="189">
        <v>0.33100000000000002</v>
      </c>
      <c r="Q566" s="189">
        <v>3.9E-2</v>
      </c>
      <c r="R566" s="189">
        <v>0.14399999999999999</v>
      </c>
      <c r="S566" s="189">
        <v>0.17699999999999999</v>
      </c>
      <c r="T566" s="189">
        <v>0.34100000000000003</v>
      </c>
      <c r="U566" s="94"/>
      <c r="V566" s="94"/>
    </row>
    <row r="567" spans="1:22" customFormat="1" x14ac:dyDescent="0.25">
      <c r="A567" s="94" t="s">
        <v>2157</v>
      </c>
      <c r="B567" s="189">
        <v>0.32758620689655171</v>
      </c>
      <c r="C567" s="189">
        <v>0.18103448275862069</v>
      </c>
      <c r="D567" s="189">
        <v>6.8965517241379309E-2</v>
      </c>
      <c r="E567" s="189">
        <v>0.42241379310344829</v>
      </c>
      <c r="F567" s="188">
        <v>1</v>
      </c>
      <c r="G567" s="190">
        <v>116</v>
      </c>
      <c r="H567" s="189">
        <v>0.10881801125703565</v>
      </c>
      <c r="I567" s="94"/>
      <c r="J567" s="94"/>
      <c r="K567" s="94"/>
      <c r="L567" s="94"/>
      <c r="M567" s="189">
        <v>0.249</v>
      </c>
      <c r="N567" s="189">
        <v>0.41699999999999998</v>
      </c>
      <c r="O567" s="189">
        <v>0.122</v>
      </c>
      <c r="P567" s="189">
        <v>0.26100000000000001</v>
      </c>
      <c r="Q567" s="189">
        <v>3.5000000000000003E-2</v>
      </c>
      <c r="R567" s="189">
        <v>0.13</v>
      </c>
      <c r="S567" s="189">
        <v>0.33600000000000002</v>
      </c>
      <c r="T567" s="189">
        <v>0.51300000000000001</v>
      </c>
      <c r="U567" s="94"/>
      <c r="V567" s="94"/>
    </row>
    <row r="568" spans="1:22" customFormat="1" x14ac:dyDescent="0.25">
      <c r="A568" s="94" t="s">
        <v>2286</v>
      </c>
      <c r="B568" s="189">
        <v>0.57923497267759561</v>
      </c>
      <c r="C568" s="189">
        <v>0.19125683060109289</v>
      </c>
      <c r="D568" s="189">
        <v>4.9180327868852458E-2</v>
      </c>
      <c r="E568" s="189">
        <v>0.18032786885245902</v>
      </c>
      <c r="F568" s="188">
        <v>1</v>
      </c>
      <c r="G568" s="190">
        <v>183</v>
      </c>
      <c r="H568" s="189">
        <v>9.0192212912764913E-2</v>
      </c>
      <c r="I568" s="94"/>
      <c r="J568" s="94"/>
      <c r="K568" s="94"/>
      <c r="L568" s="94"/>
      <c r="M568" s="189">
        <v>0.50700000000000001</v>
      </c>
      <c r="N568" s="189">
        <v>0.64800000000000002</v>
      </c>
      <c r="O568" s="189">
        <v>0.14099999999999999</v>
      </c>
      <c r="P568" s="189">
        <v>0.254</v>
      </c>
      <c r="Q568" s="189">
        <v>2.5999999999999999E-2</v>
      </c>
      <c r="R568" s="189">
        <v>9.0999999999999998E-2</v>
      </c>
      <c r="S568" s="189">
        <v>0.13100000000000001</v>
      </c>
      <c r="T568" s="189">
        <v>0.24199999999999999</v>
      </c>
      <c r="U568" s="94"/>
      <c r="V568" s="94"/>
    </row>
    <row r="569" spans="1:22" customFormat="1" x14ac:dyDescent="0.25">
      <c r="A569" s="94" t="s">
        <v>2329</v>
      </c>
      <c r="B569" s="189">
        <v>0.39712918660287083</v>
      </c>
      <c r="C569" s="189">
        <v>0.18181818181818182</v>
      </c>
      <c r="D569" s="189">
        <v>0.13397129186602871</v>
      </c>
      <c r="E569" s="189">
        <v>0.28708133971291866</v>
      </c>
      <c r="F569" s="188">
        <v>1</v>
      </c>
      <c r="G569" s="190">
        <v>209</v>
      </c>
      <c r="H569" s="189">
        <v>0.24245939675174014</v>
      </c>
      <c r="I569" s="94"/>
      <c r="J569" s="94"/>
      <c r="K569" s="94"/>
      <c r="L569" s="94"/>
      <c r="M569" s="189">
        <v>0.33300000000000002</v>
      </c>
      <c r="N569" s="189">
        <v>0.46500000000000002</v>
      </c>
      <c r="O569" s="189">
        <v>0.13500000000000001</v>
      </c>
      <c r="P569" s="189">
        <v>0.24</v>
      </c>
      <c r="Q569" s="189">
        <v>9.4E-2</v>
      </c>
      <c r="R569" s="189">
        <v>0.187</v>
      </c>
      <c r="S569" s="189">
        <v>0.23</v>
      </c>
      <c r="T569" s="189">
        <v>0.35199999999999998</v>
      </c>
      <c r="U569" s="94"/>
      <c r="V569" s="94"/>
    </row>
    <row r="570" spans="1:22" customFormat="1" x14ac:dyDescent="0.25">
      <c r="A570" s="94" t="s">
        <v>1562</v>
      </c>
      <c r="B570" s="189">
        <v>0.62365591397849462</v>
      </c>
      <c r="C570" s="189">
        <v>0.15053763440860216</v>
      </c>
      <c r="D570" s="189">
        <v>4.3010752688172046E-2</v>
      </c>
      <c r="E570" s="189">
        <v>0.18279569892473119</v>
      </c>
      <c r="F570" s="188">
        <v>1</v>
      </c>
      <c r="G570" s="190">
        <v>279</v>
      </c>
      <c r="H570" s="189">
        <v>8.8319088319088315E-2</v>
      </c>
      <c r="I570" s="94"/>
      <c r="J570" s="94"/>
      <c r="K570" s="94"/>
      <c r="L570" s="94"/>
      <c r="M570" s="189">
        <v>0.56499999999999995</v>
      </c>
      <c r="N570" s="189">
        <v>0.67800000000000005</v>
      </c>
      <c r="O570" s="189">
        <v>0.113</v>
      </c>
      <c r="P570" s="189">
        <v>0.19700000000000001</v>
      </c>
      <c r="Q570" s="189">
        <v>2.5000000000000001E-2</v>
      </c>
      <c r="R570" s="189">
        <v>7.3999999999999996E-2</v>
      </c>
      <c r="S570" s="189">
        <v>0.14199999999999999</v>
      </c>
      <c r="T570" s="189">
        <v>0.23200000000000001</v>
      </c>
      <c r="U570" s="94"/>
      <c r="V570" s="94"/>
    </row>
    <row r="571" spans="1:22" customFormat="1" x14ac:dyDescent="0.25">
      <c r="A571" s="94" t="s">
        <v>1605</v>
      </c>
      <c r="B571" s="189">
        <v>0.50423728813559321</v>
      </c>
      <c r="C571" s="189">
        <v>0.21610169491525424</v>
      </c>
      <c r="D571" s="189">
        <v>0.10805084745762712</v>
      </c>
      <c r="E571" s="189">
        <v>0.17161016949152541</v>
      </c>
      <c r="F571" s="188">
        <v>1</v>
      </c>
      <c r="G571" s="190">
        <v>472</v>
      </c>
      <c r="H571" s="189">
        <v>7.9878151971568792E-2</v>
      </c>
      <c r="I571" s="94"/>
      <c r="J571" s="94"/>
      <c r="K571" s="94"/>
      <c r="L571" s="94"/>
      <c r="M571" s="189">
        <v>0.45900000000000002</v>
      </c>
      <c r="N571" s="189">
        <v>0.54900000000000004</v>
      </c>
      <c r="O571" s="189">
        <v>0.18099999999999999</v>
      </c>
      <c r="P571" s="189">
        <v>0.255</v>
      </c>
      <c r="Q571" s="189">
        <v>8.3000000000000004E-2</v>
      </c>
      <c r="R571" s="189">
        <v>0.13900000000000001</v>
      </c>
      <c r="S571" s="189">
        <v>0.14000000000000001</v>
      </c>
      <c r="T571" s="189">
        <v>0.20799999999999999</v>
      </c>
      <c r="U571" s="94"/>
      <c r="V571" s="94"/>
    </row>
    <row r="572" spans="1:22" customFormat="1" x14ac:dyDescent="0.25">
      <c r="A572" s="94" t="s">
        <v>1648</v>
      </c>
      <c r="B572" s="189">
        <v>0.60869565217391308</v>
      </c>
      <c r="C572" s="189">
        <v>0.19478260869565217</v>
      </c>
      <c r="D572" s="189">
        <v>5.2173913043478265E-3</v>
      </c>
      <c r="E572" s="189">
        <v>0.19130434782608696</v>
      </c>
      <c r="F572" s="188">
        <v>1</v>
      </c>
      <c r="G572" s="190">
        <v>575</v>
      </c>
      <c r="H572" s="189">
        <v>6.7527891955372871E-2</v>
      </c>
      <c r="I572" s="94"/>
      <c r="J572" s="94"/>
      <c r="K572" s="94"/>
      <c r="L572" s="94"/>
      <c r="M572" s="189">
        <v>0.56799999999999995</v>
      </c>
      <c r="N572" s="189">
        <v>0.64800000000000002</v>
      </c>
      <c r="O572" s="189">
        <v>0.16400000000000001</v>
      </c>
      <c r="P572" s="189">
        <v>0.22900000000000001</v>
      </c>
      <c r="Q572" s="189">
        <v>2E-3</v>
      </c>
      <c r="R572" s="189">
        <v>1.4999999999999999E-2</v>
      </c>
      <c r="S572" s="189">
        <v>0.161</v>
      </c>
      <c r="T572" s="189">
        <v>0.22500000000000001</v>
      </c>
      <c r="U572" s="94"/>
      <c r="V572" s="94"/>
    </row>
    <row r="573" spans="1:22" customFormat="1" x14ac:dyDescent="0.25">
      <c r="A573" s="94" t="s">
        <v>1690</v>
      </c>
      <c r="B573" s="189">
        <v>0.54374999999999996</v>
      </c>
      <c r="C573" s="189">
        <v>0.26250000000000001</v>
      </c>
      <c r="D573" s="189">
        <v>3.125E-2</v>
      </c>
      <c r="E573" s="189">
        <v>0.16250000000000001</v>
      </c>
      <c r="F573" s="188">
        <v>1</v>
      </c>
      <c r="G573" s="190">
        <v>160</v>
      </c>
      <c r="H573" s="189">
        <v>8.0645161290322578E-2</v>
      </c>
      <c r="I573" s="94"/>
      <c r="J573" s="94"/>
      <c r="K573" s="94"/>
      <c r="L573" s="94"/>
      <c r="M573" s="189">
        <v>0.46600000000000003</v>
      </c>
      <c r="N573" s="189">
        <v>0.61899999999999999</v>
      </c>
      <c r="O573" s="189">
        <v>0.2</v>
      </c>
      <c r="P573" s="189">
        <v>0.33600000000000002</v>
      </c>
      <c r="Q573" s="189">
        <v>1.2999999999999999E-2</v>
      </c>
      <c r="R573" s="189">
        <v>7.0999999999999994E-2</v>
      </c>
      <c r="S573" s="189">
        <v>0.113</v>
      </c>
      <c r="T573" s="189">
        <v>0.22700000000000001</v>
      </c>
      <c r="U573" s="94"/>
      <c r="V573" s="94"/>
    </row>
    <row r="574" spans="1:22" customFormat="1" x14ac:dyDescent="0.25">
      <c r="A574" s="94" t="s">
        <v>1732</v>
      </c>
      <c r="B574" s="189">
        <v>0.72330097087378642</v>
      </c>
      <c r="C574" s="189">
        <v>8.7378640776699032E-2</v>
      </c>
      <c r="D574" s="189">
        <v>9.7087378640776691E-3</v>
      </c>
      <c r="E574" s="189">
        <v>0.1796116504854369</v>
      </c>
      <c r="F574" s="188">
        <v>1</v>
      </c>
      <c r="G574" s="190">
        <v>206</v>
      </c>
      <c r="H574" s="189">
        <v>9.0549450549450544E-2</v>
      </c>
      <c r="I574" s="94"/>
      <c r="J574" s="94"/>
      <c r="K574" s="94"/>
      <c r="L574" s="94"/>
      <c r="M574" s="189">
        <v>0.65900000000000003</v>
      </c>
      <c r="N574" s="189">
        <v>0.78</v>
      </c>
      <c r="O574" s="189">
        <v>5.6000000000000001E-2</v>
      </c>
      <c r="P574" s="189">
        <v>0.13400000000000001</v>
      </c>
      <c r="Q574" s="189">
        <v>3.0000000000000001E-3</v>
      </c>
      <c r="R574" s="189">
        <v>3.5000000000000003E-2</v>
      </c>
      <c r="S574" s="189">
        <v>0.13300000000000001</v>
      </c>
      <c r="T574" s="189">
        <v>0.23799999999999999</v>
      </c>
      <c r="U574" s="94"/>
      <c r="V574" s="94"/>
    </row>
    <row r="575" spans="1:22" customFormat="1" x14ac:dyDescent="0.25">
      <c r="A575" s="94" t="s">
        <v>1774</v>
      </c>
      <c r="B575" s="189">
        <v>0.58454106280193241</v>
      </c>
      <c r="C575" s="189">
        <v>0.16908212560386474</v>
      </c>
      <c r="D575" s="189">
        <v>6.280193236714976E-2</v>
      </c>
      <c r="E575" s="189">
        <v>0.18357487922705315</v>
      </c>
      <c r="F575" s="188">
        <v>1</v>
      </c>
      <c r="G575" s="190">
        <v>207</v>
      </c>
      <c r="H575" s="189">
        <v>8.643006263048017E-2</v>
      </c>
      <c r="I575" s="94"/>
      <c r="J575" s="94"/>
      <c r="K575" s="94"/>
      <c r="L575" s="94"/>
      <c r="M575" s="189">
        <v>0.51600000000000001</v>
      </c>
      <c r="N575" s="189">
        <v>0.65</v>
      </c>
      <c r="O575" s="189">
        <v>0.124</v>
      </c>
      <c r="P575" s="189">
        <v>0.22600000000000001</v>
      </c>
      <c r="Q575" s="189">
        <v>3.6999999999999998E-2</v>
      </c>
      <c r="R575" s="189">
        <v>0.104</v>
      </c>
      <c r="S575" s="189">
        <v>0.13700000000000001</v>
      </c>
      <c r="T575" s="189">
        <v>0.24199999999999999</v>
      </c>
      <c r="U575" s="94"/>
      <c r="V575" s="94"/>
    </row>
    <row r="576" spans="1:22" customFormat="1" x14ac:dyDescent="0.25">
      <c r="A576" s="94" t="s">
        <v>1817</v>
      </c>
      <c r="B576" s="189">
        <v>0.73650793650793656</v>
      </c>
      <c r="C576" s="189">
        <v>7.9365079365079361E-2</v>
      </c>
      <c r="D576" s="189">
        <v>4.1269841269841269E-2</v>
      </c>
      <c r="E576" s="189">
        <v>0.14285714285714285</v>
      </c>
      <c r="F576" s="188">
        <v>1</v>
      </c>
      <c r="G576" s="190">
        <v>315</v>
      </c>
      <c r="H576" s="189">
        <v>9.940044177974125E-2</v>
      </c>
      <c r="I576" s="94"/>
      <c r="J576" s="94"/>
      <c r="K576" s="94"/>
      <c r="L576" s="94"/>
      <c r="M576" s="189">
        <v>0.68500000000000005</v>
      </c>
      <c r="N576" s="189">
        <v>0.78200000000000003</v>
      </c>
      <c r="O576" s="189">
        <v>5.3999999999999999E-2</v>
      </c>
      <c r="P576" s="189">
        <v>0.115</v>
      </c>
      <c r="Q576" s="189">
        <v>2.4E-2</v>
      </c>
      <c r="R576" s="189">
        <v>6.9000000000000006E-2</v>
      </c>
      <c r="S576" s="189">
        <v>0.109</v>
      </c>
      <c r="T576" s="189">
        <v>0.186</v>
      </c>
      <c r="U576" s="94"/>
      <c r="V576" s="94"/>
    </row>
    <row r="577" spans="1:22" customFormat="1" x14ac:dyDescent="0.25">
      <c r="A577" s="94" t="s">
        <v>1860</v>
      </c>
      <c r="B577" s="189">
        <v>0.70476190476190481</v>
      </c>
      <c r="C577" s="189">
        <v>9.5238095238095247E-3</v>
      </c>
      <c r="D577" s="189">
        <v>3.4920634920634921E-2</v>
      </c>
      <c r="E577" s="189">
        <v>0.25079365079365079</v>
      </c>
      <c r="F577" s="188">
        <v>1</v>
      </c>
      <c r="G577" s="190">
        <v>315</v>
      </c>
      <c r="H577" s="189">
        <v>0.10144927536231885</v>
      </c>
      <c r="I577" s="94"/>
      <c r="J577" s="94"/>
      <c r="K577" s="94"/>
      <c r="L577" s="94"/>
      <c r="M577" s="189">
        <v>0.65200000000000002</v>
      </c>
      <c r="N577" s="189">
        <v>0.752</v>
      </c>
      <c r="O577" s="189">
        <v>3.0000000000000001E-3</v>
      </c>
      <c r="P577" s="189">
        <v>2.8000000000000001E-2</v>
      </c>
      <c r="Q577" s="189">
        <v>0.02</v>
      </c>
      <c r="R577" s="189">
        <v>6.0999999999999999E-2</v>
      </c>
      <c r="S577" s="189">
        <v>0.20599999999999999</v>
      </c>
      <c r="T577" s="189">
        <v>0.30099999999999999</v>
      </c>
      <c r="U577" s="94"/>
      <c r="V577" s="94"/>
    </row>
    <row r="578" spans="1:22" customFormat="1" x14ac:dyDescent="0.25">
      <c r="A578" s="94" t="s">
        <v>1903</v>
      </c>
      <c r="B578" s="189">
        <v>0.77408637873754149</v>
      </c>
      <c r="C578" s="189">
        <v>2.6578073089700997E-2</v>
      </c>
      <c r="D578" s="189">
        <v>5.3156146179401995E-2</v>
      </c>
      <c r="E578" s="189">
        <v>0.1461794019933555</v>
      </c>
      <c r="F578" s="188">
        <v>1</v>
      </c>
      <c r="G578" s="190">
        <v>301</v>
      </c>
      <c r="H578" s="189">
        <v>8.8529411764705884E-2</v>
      </c>
      <c r="I578" s="94"/>
      <c r="J578" s="94"/>
      <c r="K578" s="94"/>
      <c r="L578" s="94"/>
      <c r="M578" s="189">
        <v>0.72399999999999998</v>
      </c>
      <c r="N578" s="189">
        <v>0.81799999999999995</v>
      </c>
      <c r="O578" s="189">
        <v>1.4E-2</v>
      </c>
      <c r="P578" s="189">
        <v>5.1999999999999998E-2</v>
      </c>
      <c r="Q578" s="189">
        <v>3.3000000000000002E-2</v>
      </c>
      <c r="R578" s="189">
        <v>8.5000000000000006E-2</v>
      </c>
      <c r="S578" s="189">
        <v>0.111</v>
      </c>
      <c r="T578" s="189">
        <v>0.191</v>
      </c>
      <c r="U578" s="94"/>
      <c r="V578" s="94"/>
    </row>
    <row r="579" spans="1:22" customFormat="1" x14ac:dyDescent="0.25">
      <c r="A579" s="94" t="s">
        <v>1946</v>
      </c>
      <c r="B579" s="189">
        <v>0.56313993174061439</v>
      </c>
      <c r="C579" s="189">
        <v>0.18430034129692832</v>
      </c>
      <c r="D579" s="189">
        <v>8.8737201365187715E-2</v>
      </c>
      <c r="E579" s="189">
        <v>0.16382252559726962</v>
      </c>
      <c r="F579" s="188">
        <v>1</v>
      </c>
      <c r="G579" s="190">
        <v>293</v>
      </c>
      <c r="H579" s="189">
        <v>7.3859339551298211E-2</v>
      </c>
      <c r="I579" s="94"/>
      <c r="J579" s="94"/>
      <c r="K579" s="94"/>
      <c r="L579" s="94"/>
      <c r="M579" s="189">
        <v>0.50600000000000001</v>
      </c>
      <c r="N579" s="189">
        <v>0.61899999999999999</v>
      </c>
      <c r="O579" s="189">
        <v>0.14399999999999999</v>
      </c>
      <c r="P579" s="189">
        <v>0.23300000000000001</v>
      </c>
      <c r="Q579" s="189">
        <v>6.0999999999999999E-2</v>
      </c>
      <c r="R579" s="189">
        <v>0.127</v>
      </c>
      <c r="S579" s="189">
        <v>0.126</v>
      </c>
      <c r="T579" s="189">
        <v>0.21099999999999999</v>
      </c>
      <c r="U579" s="94"/>
      <c r="V579" s="94"/>
    </row>
    <row r="580" spans="1:22" customFormat="1" x14ac:dyDescent="0.25">
      <c r="A580" s="94" t="s">
        <v>1989</v>
      </c>
      <c r="B580" s="189">
        <v>0.36571428571428571</v>
      </c>
      <c r="C580" s="189">
        <v>0.52</v>
      </c>
      <c r="D580" s="189">
        <v>2.2857142857142857E-2</v>
      </c>
      <c r="E580" s="189">
        <v>9.1428571428571428E-2</v>
      </c>
      <c r="F580" s="188">
        <v>1</v>
      </c>
      <c r="G580" s="190">
        <v>175</v>
      </c>
      <c r="H580" s="189">
        <v>6.0407317915084573E-2</v>
      </c>
      <c r="I580" s="94"/>
      <c r="J580" s="94"/>
      <c r="K580" s="94"/>
      <c r="L580" s="94"/>
      <c r="M580" s="189">
        <v>0.29799999999999999</v>
      </c>
      <c r="N580" s="189">
        <v>0.439</v>
      </c>
      <c r="O580" s="189">
        <v>0.44600000000000001</v>
      </c>
      <c r="P580" s="189">
        <v>0.59299999999999997</v>
      </c>
      <c r="Q580" s="189">
        <v>8.9999999999999993E-3</v>
      </c>
      <c r="R580" s="189">
        <v>5.7000000000000002E-2</v>
      </c>
      <c r="S580" s="189">
        <v>5.7000000000000002E-2</v>
      </c>
      <c r="T580" s="189">
        <v>0.14299999999999999</v>
      </c>
      <c r="U580" s="94"/>
      <c r="V580" s="94"/>
    </row>
    <row r="581" spans="1:22" customFormat="1" x14ac:dyDescent="0.25">
      <c r="A581" s="94" t="s">
        <v>2032</v>
      </c>
      <c r="B581" s="189">
        <v>0.59797297297297303</v>
      </c>
      <c r="C581" s="189">
        <v>0.24324324324324326</v>
      </c>
      <c r="D581" s="189">
        <v>2.0270270270270271E-2</v>
      </c>
      <c r="E581" s="189">
        <v>0.13851351351351351</v>
      </c>
      <c r="F581" s="188">
        <v>1</v>
      </c>
      <c r="G581" s="190">
        <v>296</v>
      </c>
      <c r="H581" s="189">
        <v>7.5529471804031648E-2</v>
      </c>
      <c r="I581" s="94"/>
      <c r="J581" s="94"/>
      <c r="K581" s="94"/>
      <c r="L581" s="94"/>
      <c r="M581" s="189">
        <v>0.54100000000000004</v>
      </c>
      <c r="N581" s="189">
        <v>0.65200000000000002</v>
      </c>
      <c r="O581" s="189">
        <v>0.19800000000000001</v>
      </c>
      <c r="P581" s="189">
        <v>0.29499999999999998</v>
      </c>
      <c r="Q581" s="189">
        <v>8.9999999999999993E-3</v>
      </c>
      <c r="R581" s="189">
        <v>4.3999999999999997E-2</v>
      </c>
      <c r="S581" s="189">
        <v>0.104</v>
      </c>
      <c r="T581" s="189">
        <v>0.183</v>
      </c>
      <c r="U581" s="94"/>
      <c r="V581" s="94"/>
    </row>
    <row r="582" spans="1:22" customFormat="1" x14ac:dyDescent="0.25">
      <c r="A582" s="94" t="s">
        <v>2073</v>
      </c>
      <c r="B582" s="189">
        <v>0.75838926174496646</v>
      </c>
      <c r="C582" s="189">
        <v>1.3422818791946308E-2</v>
      </c>
      <c r="D582" s="189">
        <v>2.0134228187919462E-2</v>
      </c>
      <c r="E582" s="189">
        <v>0.20805369127516779</v>
      </c>
      <c r="F582" s="188">
        <v>1</v>
      </c>
      <c r="G582" s="190">
        <v>149</v>
      </c>
      <c r="H582" s="189">
        <v>8.2365948037589828E-2</v>
      </c>
      <c r="I582" s="94"/>
      <c r="J582" s="94"/>
      <c r="K582" s="94"/>
      <c r="L582" s="94"/>
      <c r="M582" s="189">
        <v>0.68400000000000005</v>
      </c>
      <c r="N582" s="189">
        <v>0.82</v>
      </c>
      <c r="O582" s="189">
        <v>4.0000000000000001E-3</v>
      </c>
      <c r="P582" s="189">
        <v>4.8000000000000001E-2</v>
      </c>
      <c r="Q582" s="189">
        <v>7.0000000000000001E-3</v>
      </c>
      <c r="R582" s="189">
        <v>5.8000000000000003E-2</v>
      </c>
      <c r="S582" s="189">
        <v>0.151</v>
      </c>
      <c r="T582" s="189">
        <v>0.28000000000000003</v>
      </c>
      <c r="U582" s="94"/>
      <c r="V582" s="94"/>
    </row>
    <row r="583" spans="1:22" customFormat="1" x14ac:dyDescent="0.25">
      <c r="A583" s="94" t="s">
        <v>2115</v>
      </c>
      <c r="B583" s="189">
        <v>0.49189189189189192</v>
      </c>
      <c r="C583" s="189">
        <v>0.21621621621621623</v>
      </c>
      <c r="D583" s="189">
        <v>4.8648648648648651E-2</v>
      </c>
      <c r="E583" s="189">
        <v>0.24324324324324326</v>
      </c>
      <c r="F583" s="188">
        <v>1</v>
      </c>
      <c r="G583" s="190">
        <v>185</v>
      </c>
      <c r="H583" s="189">
        <v>7.6069078947368418E-2</v>
      </c>
      <c r="I583" s="94"/>
      <c r="J583" s="94"/>
      <c r="K583" s="94"/>
      <c r="L583" s="94"/>
      <c r="M583" s="189">
        <v>0.42099999999999999</v>
      </c>
      <c r="N583" s="189">
        <v>0.56299999999999994</v>
      </c>
      <c r="O583" s="189">
        <v>0.16300000000000001</v>
      </c>
      <c r="P583" s="189">
        <v>0.28100000000000003</v>
      </c>
      <c r="Q583" s="189">
        <v>2.5999999999999999E-2</v>
      </c>
      <c r="R583" s="189">
        <v>0.09</v>
      </c>
      <c r="S583" s="189">
        <v>0.187</v>
      </c>
      <c r="T583" s="189">
        <v>0.31</v>
      </c>
      <c r="U583" s="94"/>
      <c r="V583" s="94"/>
    </row>
    <row r="584" spans="1:22" customFormat="1" x14ac:dyDescent="0.25">
      <c r="A584" s="94" t="s">
        <v>2158</v>
      </c>
      <c r="B584" s="189">
        <v>0.66440677966101691</v>
      </c>
      <c r="C584" s="189">
        <v>0.13220338983050847</v>
      </c>
      <c r="D584" s="189">
        <v>3.7288135593220341E-2</v>
      </c>
      <c r="E584" s="189">
        <v>0.16610169491525423</v>
      </c>
      <c r="F584" s="188">
        <v>1</v>
      </c>
      <c r="G584" s="190">
        <v>295</v>
      </c>
      <c r="H584" s="189">
        <v>7.7245352186436245E-2</v>
      </c>
      <c r="I584" s="94"/>
      <c r="J584" s="94"/>
      <c r="K584" s="94"/>
      <c r="L584" s="94"/>
      <c r="M584" s="189">
        <v>0.60899999999999999</v>
      </c>
      <c r="N584" s="189">
        <v>0.71599999999999997</v>
      </c>
      <c r="O584" s="189">
        <v>9.8000000000000004E-2</v>
      </c>
      <c r="P584" s="189">
        <v>0.17599999999999999</v>
      </c>
      <c r="Q584" s="189">
        <v>2.1000000000000001E-2</v>
      </c>
      <c r="R584" s="189">
        <v>6.6000000000000003E-2</v>
      </c>
      <c r="S584" s="189">
        <v>0.128</v>
      </c>
      <c r="T584" s="189">
        <v>0.21299999999999999</v>
      </c>
      <c r="U584" s="94"/>
      <c r="V584" s="94"/>
    </row>
    <row r="585" spans="1:22" customFormat="1" x14ac:dyDescent="0.25">
      <c r="A585" s="94" t="s">
        <v>2201</v>
      </c>
      <c r="B585" s="189">
        <v>0.5</v>
      </c>
      <c r="C585" s="189">
        <v>0.21782178217821782</v>
      </c>
      <c r="D585" s="189">
        <v>6.9306930693069313E-2</v>
      </c>
      <c r="E585" s="189">
        <v>0.21287128712871287</v>
      </c>
      <c r="F585" s="188">
        <v>1</v>
      </c>
      <c r="G585" s="190">
        <v>202</v>
      </c>
      <c r="H585" s="189">
        <v>8.0063416567578274E-2</v>
      </c>
      <c r="I585" s="94"/>
      <c r="J585" s="94"/>
      <c r="K585" s="94"/>
      <c r="L585" s="94"/>
      <c r="M585" s="189">
        <v>0.432</v>
      </c>
      <c r="N585" s="189">
        <v>0.56799999999999995</v>
      </c>
      <c r="O585" s="189">
        <v>0.16600000000000001</v>
      </c>
      <c r="P585" s="189">
        <v>0.28000000000000003</v>
      </c>
      <c r="Q585" s="189">
        <v>4.2000000000000003E-2</v>
      </c>
      <c r="R585" s="189">
        <v>0.113</v>
      </c>
      <c r="S585" s="189">
        <v>0.16200000000000001</v>
      </c>
      <c r="T585" s="189">
        <v>0.27400000000000002</v>
      </c>
      <c r="U585" s="94"/>
      <c r="V585" s="94"/>
    </row>
    <row r="586" spans="1:22" customFormat="1" x14ac:dyDescent="0.25">
      <c r="A586" s="94" t="s">
        <v>2244</v>
      </c>
      <c r="B586" s="189">
        <v>0.53136531365313655</v>
      </c>
      <c r="C586" s="189">
        <v>0.26937269372693728</v>
      </c>
      <c r="D586" s="189">
        <v>4.797047970479705E-2</v>
      </c>
      <c r="E586" s="189">
        <v>0.15129151291512916</v>
      </c>
      <c r="F586" s="188">
        <v>1</v>
      </c>
      <c r="G586" s="190">
        <v>271</v>
      </c>
      <c r="H586" s="189">
        <v>7.565605806811837E-2</v>
      </c>
      <c r="I586" s="94"/>
      <c r="J586" s="94"/>
      <c r="K586" s="94"/>
      <c r="L586" s="94"/>
      <c r="M586" s="189">
        <v>0.47199999999999998</v>
      </c>
      <c r="N586" s="189">
        <v>0.59</v>
      </c>
      <c r="O586" s="189">
        <v>0.22</v>
      </c>
      <c r="P586" s="189">
        <v>0.32500000000000001</v>
      </c>
      <c r="Q586" s="189">
        <v>2.8000000000000001E-2</v>
      </c>
      <c r="R586" s="189">
        <v>0.08</v>
      </c>
      <c r="S586" s="189">
        <v>0.114</v>
      </c>
      <c r="T586" s="189">
        <v>0.19900000000000001</v>
      </c>
      <c r="U586" s="94"/>
      <c r="V586" s="94"/>
    </row>
    <row r="587" spans="1:22" customFormat="1" x14ac:dyDescent="0.25">
      <c r="A587" s="94" t="s">
        <v>2287</v>
      </c>
      <c r="B587" s="189">
        <v>0.60988074957410565</v>
      </c>
      <c r="C587" s="189">
        <v>0.21805792163543442</v>
      </c>
      <c r="D587" s="189">
        <v>3.4071550255536626E-2</v>
      </c>
      <c r="E587" s="189">
        <v>0.13798977853492334</v>
      </c>
      <c r="F587" s="188">
        <v>1</v>
      </c>
      <c r="G587" s="190">
        <v>587</v>
      </c>
      <c r="H587" s="189">
        <v>7.4948927477017369E-2</v>
      </c>
      <c r="I587" s="94"/>
      <c r="J587" s="94"/>
      <c r="K587" s="94"/>
      <c r="L587" s="94"/>
      <c r="M587" s="189">
        <v>0.56999999999999995</v>
      </c>
      <c r="N587" s="189">
        <v>0.64900000000000002</v>
      </c>
      <c r="O587" s="189">
        <v>0.187</v>
      </c>
      <c r="P587" s="189">
        <v>0.253</v>
      </c>
      <c r="Q587" s="189">
        <v>2.1999999999999999E-2</v>
      </c>
      <c r="R587" s="189">
        <v>5.1999999999999998E-2</v>
      </c>
      <c r="S587" s="189">
        <v>0.112</v>
      </c>
      <c r="T587" s="189">
        <v>0.16800000000000001</v>
      </c>
      <c r="U587" s="94"/>
      <c r="V587" s="94"/>
    </row>
    <row r="588" spans="1:22" customFormat="1" x14ac:dyDescent="0.25">
      <c r="A588" s="94" t="s">
        <v>2330</v>
      </c>
      <c r="B588" s="189">
        <v>0.54400000000000004</v>
      </c>
      <c r="C588" s="189">
        <v>0.16</v>
      </c>
      <c r="D588" s="189">
        <v>0.13200000000000001</v>
      </c>
      <c r="E588" s="189">
        <v>0.16400000000000001</v>
      </c>
      <c r="F588" s="188">
        <v>1</v>
      </c>
      <c r="G588" s="190">
        <v>250</v>
      </c>
      <c r="H588" s="189">
        <v>8.7842586085734364E-2</v>
      </c>
      <c r="I588" s="94"/>
      <c r="J588" s="94"/>
      <c r="K588" s="94"/>
      <c r="L588" s="94"/>
      <c r="M588" s="189">
        <v>0.48199999999999998</v>
      </c>
      <c r="N588" s="189">
        <v>0.60499999999999998</v>
      </c>
      <c r="O588" s="189">
        <v>0.12</v>
      </c>
      <c r="P588" s="189">
        <v>0.21099999999999999</v>
      </c>
      <c r="Q588" s="189">
        <v>9.6000000000000002E-2</v>
      </c>
      <c r="R588" s="189">
        <v>0.18</v>
      </c>
      <c r="S588" s="189">
        <v>0.123</v>
      </c>
      <c r="T588" s="189">
        <v>0.215</v>
      </c>
      <c r="U588" s="94"/>
      <c r="V588" s="94"/>
    </row>
    <row r="589" spans="1:22" customFormat="1" x14ac:dyDescent="0.25">
      <c r="A589" s="94" t="s">
        <v>1563</v>
      </c>
      <c r="B589" s="189">
        <v>0.63157894736842102</v>
      </c>
      <c r="C589" s="189">
        <v>0.15789473684210525</v>
      </c>
      <c r="D589" s="189">
        <v>5.2631578947368418E-2</v>
      </c>
      <c r="E589" s="189">
        <v>0.15789473684210525</v>
      </c>
      <c r="F589" s="188">
        <v>1</v>
      </c>
      <c r="G589" s="190">
        <v>38</v>
      </c>
      <c r="H589" s="189">
        <v>6.7019400352733682E-2</v>
      </c>
      <c r="I589" s="94"/>
      <c r="J589" s="94"/>
      <c r="K589" s="94"/>
      <c r="L589" s="94"/>
      <c r="M589" s="189">
        <v>0.47299999999999998</v>
      </c>
      <c r="N589" s="189">
        <v>0.76600000000000001</v>
      </c>
      <c r="O589" s="189">
        <v>7.3999999999999996E-2</v>
      </c>
      <c r="P589" s="189">
        <v>0.30399999999999999</v>
      </c>
      <c r="Q589" s="189">
        <v>1.4999999999999999E-2</v>
      </c>
      <c r="R589" s="189">
        <v>0.17299999999999999</v>
      </c>
      <c r="S589" s="189">
        <v>7.3999999999999996E-2</v>
      </c>
      <c r="T589" s="189">
        <v>0.30399999999999999</v>
      </c>
    </row>
    <row r="590" spans="1:22" customFormat="1" x14ac:dyDescent="0.25">
      <c r="A590" s="94" t="s">
        <v>1606</v>
      </c>
      <c r="B590" s="189">
        <v>0.36206896551724138</v>
      </c>
      <c r="C590" s="189">
        <v>0.32758620689655171</v>
      </c>
      <c r="D590" s="189">
        <v>0.10344827586206896</v>
      </c>
      <c r="E590" s="189">
        <v>0.20689655172413793</v>
      </c>
      <c r="F590" s="188">
        <v>1</v>
      </c>
      <c r="G590" s="190">
        <v>58</v>
      </c>
      <c r="H590" s="189">
        <v>6.6820276497695855E-2</v>
      </c>
      <c r="I590" s="94"/>
      <c r="J590" s="94"/>
      <c r="K590" s="94"/>
      <c r="L590" s="94"/>
      <c r="M590" s="189">
        <v>0.251</v>
      </c>
      <c r="N590" s="189">
        <v>0.49099999999999999</v>
      </c>
      <c r="O590" s="189">
        <v>0.221</v>
      </c>
      <c r="P590" s="189">
        <v>0.45600000000000002</v>
      </c>
      <c r="Q590" s="189">
        <v>4.8000000000000001E-2</v>
      </c>
      <c r="R590" s="189">
        <v>0.20799999999999999</v>
      </c>
      <c r="S590" s="189">
        <v>0.123</v>
      </c>
      <c r="T590" s="189">
        <v>0.32800000000000001</v>
      </c>
    </row>
    <row r="591" spans="1:22" customFormat="1" x14ac:dyDescent="0.25">
      <c r="A591" s="94" t="s">
        <v>1649</v>
      </c>
      <c r="B591" s="189">
        <v>0.63013698630136983</v>
      </c>
      <c r="C591" s="189">
        <v>0.17808219178082191</v>
      </c>
      <c r="D591" s="189" t="s">
        <v>143</v>
      </c>
      <c r="E591" s="189">
        <v>0.19178082191780821</v>
      </c>
      <c r="F591" s="188">
        <v>1</v>
      </c>
      <c r="G591" s="190">
        <v>73</v>
      </c>
      <c r="H591" s="189">
        <v>6.6727605118829983E-2</v>
      </c>
      <c r="I591" s="94"/>
      <c r="J591" s="94"/>
      <c r="K591" s="94"/>
      <c r="L591" s="94"/>
      <c r="M591" s="189">
        <v>0.51500000000000001</v>
      </c>
      <c r="N591" s="189">
        <v>0.73199999999999998</v>
      </c>
      <c r="O591" s="189">
        <v>0.107</v>
      </c>
      <c r="P591" s="189">
        <v>0.28100000000000003</v>
      </c>
      <c r="Q591" s="189" t="s">
        <v>143</v>
      </c>
      <c r="R591" s="189" t="s">
        <v>143</v>
      </c>
      <c r="S591" s="189">
        <v>0.11799999999999999</v>
      </c>
      <c r="T591" s="189">
        <v>0.29699999999999999</v>
      </c>
    </row>
    <row r="592" spans="1:22" customFormat="1" x14ac:dyDescent="0.25">
      <c r="A592" s="94" t="s">
        <v>1691</v>
      </c>
      <c r="B592" s="189">
        <v>0.45454545454545453</v>
      </c>
      <c r="C592" s="189">
        <v>0.31818181818181818</v>
      </c>
      <c r="D592" s="189">
        <v>9.0909090909090912E-2</v>
      </c>
      <c r="E592" s="189">
        <v>0.13636363636363635</v>
      </c>
      <c r="F592" s="188">
        <v>1</v>
      </c>
      <c r="G592" s="190">
        <v>22</v>
      </c>
      <c r="H592" s="189">
        <v>7.6124567474048443E-2</v>
      </c>
      <c r="I592" s="94"/>
      <c r="J592" s="94"/>
      <c r="K592" s="94"/>
      <c r="L592" s="94"/>
      <c r="M592" s="189">
        <v>0.26900000000000002</v>
      </c>
      <c r="N592" s="189">
        <v>0.65300000000000002</v>
      </c>
      <c r="O592" s="189">
        <v>0.16400000000000001</v>
      </c>
      <c r="P592" s="189">
        <v>0.52700000000000002</v>
      </c>
      <c r="Q592" s="189">
        <v>2.5000000000000001E-2</v>
      </c>
      <c r="R592" s="189">
        <v>0.27800000000000002</v>
      </c>
      <c r="S592" s="189">
        <v>4.7E-2</v>
      </c>
      <c r="T592" s="189">
        <v>0.33300000000000002</v>
      </c>
    </row>
    <row r="593" spans="1:20" s="93" customFormat="1" x14ac:dyDescent="0.25">
      <c r="A593" s="94" t="s">
        <v>1733</v>
      </c>
      <c r="B593" s="189">
        <v>0.8</v>
      </c>
      <c r="C593" s="189">
        <v>8.5714285714285715E-2</v>
      </c>
      <c r="D593" s="189" t="s">
        <v>143</v>
      </c>
      <c r="E593" s="189">
        <v>0.11428571428571428</v>
      </c>
      <c r="F593" s="188">
        <v>1</v>
      </c>
      <c r="G593" s="190">
        <v>35</v>
      </c>
      <c r="H593" s="189">
        <v>0.10869565217391304</v>
      </c>
      <c r="I593" s="94"/>
      <c r="J593" s="94"/>
      <c r="K593" s="94"/>
      <c r="L593" s="94"/>
      <c r="M593" s="189">
        <v>0.64100000000000001</v>
      </c>
      <c r="N593" s="189">
        <v>0.9</v>
      </c>
      <c r="O593" s="189">
        <v>0.03</v>
      </c>
      <c r="P593" s="189">
        <v>0.224</v>
      </c>
      <c r="Q593" s="189" t="s">
        <v>143</v>
      </c>
      <c r="R593" s="189" t="s">
        <v>143</v>
      </c>
      <c r="S593" s="189">
        <v>4.4999999999999998E-2</v>
      </c>
      <c r="T593" s="189">
        <v>0.26</v>
      </c>
    </row>
    <row r="594" spans="1:20" s="93" customFormat="1" x14ac:dyDescent="0.25">
      <c r="A594" s="94" t="s">
        <v>1775</v>
      </c>
      <c r="B594" s="189">
        <v>0.55000000000000004</v>
      </c>
      <c r="C594" s="189">
        <v>0.15</v>
      </c>
      <c r="D594" s="189">
        <v>0.05</v>
      </c>
      <c r="E594" s="189">
        <v>0.25</v>
      </c>
      <c r="F594" s="188">
        <v>1</v>
      </c>
      <c r="G594" s="190">
        <v>20</v>
      </c>
      <c r="H594" s="189">
        <v>5.7142857142857141E-2</v>
      </c>
      <c r="I594" s="94"/>
      <c r="J594" s="94"/>
      <c r="K594" s="94"/>
      <c r="L594" s="94"/>
      <c r="M594" s="189">
        <v>0.34200000000000003</v>
      </c>
      <c r="N594" s="189">
        <v>0.74199999999999999</v>
      </c>
      <c r="O594" s="189">
        <v>5.1999999999999998E-2</v>
      </c>
      <c r="P594" s="189">
        <v>0.36</v>
      </c>
      <c r="Q594" s="189">
        <v>8.9999999999999993E-3</v>
      </c>
      <c r="R594" s="189">
        <v>0.23599999999999999</v>
      </c>
      <c r="S594" s="189">
        <v>0.112</v>
      </c>
      <c r="T594" s="189">
        <v>0.46899999999999997</v>
      </c>
    </row>
    <row r="595" spans="1:20" s="93" customFormat="1" x14ac:dyDescent="0.25">
      <c r="A595" s="94" t="s">
        <v>1818</v>
      </c>
      <c r="B595" s="189">
        <v>0.67500000000000004</v>
      </c>
      <c r="C595" s="189">
        <v>0.05</v>
      </c>
      <c r="D595" s="189">
        <v>2.5000000000000001E-2</v>
      </c>
      <c r="E595" s="189">
        <v>0.25</v>
      </c>
      <c r="F595" s="188">
        <v>1</v>
      </c>
      <c r="G595" s="190">
        <v>40</v>
      </c>
      <c r="H595" s="189">
        <v>7.575757575757576E-2</v>
      </c>
      <c r="I595" s="94"/>
      <c r="J595" s="94"/>
      <c r="K595" s="94"/>
      <c r="L595" s="94"/>
      <c r="M595" s="189">
        <v>0.52</v>
      </c>
      <c r="N595" s="189">
        <v>0.79900000000000004</v>
      </c>
      <c r="O595" s="189">
        <v>1.4E-2</v>
      </c>
      <c r="P595" s="189">
        <v>0.16500000000000001</v>
      </c>
      <c r="Q595" s="189">
        <v>4.0000000000000001E-3</v>
      </c>
      <c r="R595" s="189">
        <v>0.129</v>
      </c>
      <c r="S595" s="189">
        <v>0.14199999999999999</v>
      </c>
      <c r="T595" s="189">
        <v>0.40200000000000002</v>
      </c>
    </row>
    <row r="596" spans="1:20" s="93" customFormat="1" x14ac:dyDescent="0.25">
      <c r="A596" s="94" t="s">
        <v>1861</v>
      </c>
      <c r="B596" s="189">
        <v>0.7142857142857143</v>
      </c>
      <c r="C596" s="189">
        <v>2.8571428571428571E-2</v>
      </c>
      <c r="D596" s="189">
        <v>5.7142857142857141E-2</v>
      </c>
      <c r="E596" s="189">
        <v>0.2</v>
      </c>
      <c r="F596" s="188">
        <v>1</v>
      </c>
      <c r="G596" s="190">
        <v>35</v>
      </c>
      <c r="H596" s="189">
        <v>0.10479041916167664</v>
      </c>
      <c r="I596" s="94"/>
      <c r="J596" s="94"/>
      <c r="K596" s="94"/>
      <c r="L596" s="94"/>
      <c r="M596" s="189">
        <v>0.54900000000000004</v>
      </c>
      <c r="N596" s="189">
        <v>0.83699999999999997</v>
      </c>
      <c r="O596" s="189">
        <v>5.0000000000000001E-3</v>
      </c>
      <c r="P596" s="189">
        <v>0.14499999999999999</v>
      </c>
      <c r="Q596" s="189">
        <v>1.6E-2</v>
      </c>
      <c r="R596" s="189">
        <v>0.186</v>
      </c>
      <c r="S596" s="189">
        <v>0.1</v>
      </c>
      <c r="T596" s="189">
        <v>0.35899999999999999</v>
      </c>
    </row>
    <row r="597" spans="1:20" s="93" customFormat="1" x14ac:dyDescent="0.25">
      <c r="A597" s="94" t="s">
        <v>1904</v>
      </c>
      <c r="B597" s="189">
        <v>0.96969696969696972</v>
      </c>
      <c r="C597" s="189" t="s">
        <v>143</v>
      </c>
      <c r="D597" s="189" t="s">
        <v>143</v>
      </c>
      <c r="E597" s="189">
        <v>3.0303030303030304E-2</v>
      </c>
      <c r="F597" s="188">
        <v>1</v>
      </c>
      <c r="G597" s="190">
        <v>33</v>
      </c>
      <c r="H597" s="189">
        <v>9.0909090909090912E-2</v>
      </c>
      <c r="I597" s="94"/>
      <c r="J597" s="94"/>
      <c r="K597" s="94"/>
      <c r="L597" s="94"/>
      <c r="M597" s="189">
        <v>0.84699999999999998</v>
      </c>
      <c r="N597" s="189">
        <v>0.995</v>
      </c>
      <c r="O597" s="189" t="s">
        <v>143</v>
      </c>
      <c r="P597" s="189" t="s">
        <v>143</v>
      </c>
      <c r="Q597" s="189" t="s">
        <v>143</v>
      </c>
      <c r="R597" s="189" t="s">
        <v>143</v>
      </c>
      <c r="S597" s="189">
        <v>5.0000000000000001E-3</v>
      </c>
      <c r="T597" s="189">
        <v>0.153</v>
      </c>
    </row>
    <row r="598" spans="1:20" s="93" customFormat="1" x14ac:dyDescent="0.25">
      <c r="A598" s="94" t="s">
        <v>1947</v>
      </c>
      <c r="B598" s="189">
        <v>0.60465116279069764</v>
      </c>
      <c r="C598" s="189">
        <v>0.23255813953488372</v>
      </c>
      <c r="D598" s="189">
        <v>9.3023255813953487E-2</v>
      </c>
      <c r="E598" s="189">
        <v>6.9767441860465115E-2</v>
      </c>
      <c r="F598" s="188">
        <v>1</v>
      </c>
      <c r="G598" s="190">
        <v>43</v>
      </c>
      <c r="H598" s="189">
        <v>6.525037936267071E-2</v>
      </c>
      <c r="I598" s="94"/>
      <c r="J598" s="94"/>
      <c r="K598" s="94"/>
      <c r="L598" s="94"/>
      <c r="M598" s="189">
        <v>0.45600000000000002</v>
      </c>
      <c r="N598" s="189">
        <v>0.73599999999999999</v>
      </c>
      <c r="O598" s="189">
        <v>0.13200000000000001</v>
      </c>
      <c r="P598" s="189">
        <v>0.377</v>
      </c>
      <c r="Q598" s="189">
        <v>3.6999999999999998E-2</v>
      </c>
      <c r="R598" s="189">
        <v>0.216</v>
      </c>
      <c r="S598" s="189">
        <v>2.4E-2</v>
      </c>
      <c r="T598" s="189">
        <v>0.186</v>
      </c>
    </row>
    <row r="599" spans="1:20" s="93" customFormat="1" x14ac:dyDescent="0.25">
      <c r="A599" s="94" t="s">
        <v>1990</v>
      </c>
      <c r="B599" s="189">
        <v>0.54838709677419351</v>
      </c>
      <c r="C599" s="189">
        <v>0.32258064516129031</v>
      </c>
      <c r="D599" s="189">
        <v>3.2258064516129031E-2</v>
      </c>
      <c r="E599" s="189">
        <v>9.6774193548387094E-2</v>
      </c>
      <c r="F599" s="188">
        <v>1</v>
      </c>
      <c r="G599" s="190">
        <v>31</v>
      </c>
      <c r="H599" s="189">
        <v>7.1759259259259259E-2</v>
      </c>
      <c r="I599" s="94"/>
      <c r="J599" s="94"/>
      <c r="K599" s="94"/>
      <c r="L599" s="94"/>
      <c r="M599" s="189">
        <v>0.378</v>
      </c>
      <c r="N599" s="189">
        <v>0.70799999999999996</v>
      </c>
      <c r="O599" s="189">
        <v>0.186</v>
      </c>
      <c r="P599" s="189">
        <v>0.499</v>
      </c>
      <c r="Q599" s="189">
        <v>6.0000000000000001E-3</v>
      </c>
      <c r="R599" s="189">
        <v>0.16200000000000001</v>
      </c>
      <c r="S599" s="189">
        <v>3.3000000000000002E-2</v>
      </c>
      <c r="T599" s="189">
        <v>0.249</v>
      </c>
    </row>
    <row r="600" spans="1:20" s="93" customFormat="1" x14ac:dyDescent="0.25">
      <c r="A600" s="94" t="s">
        <v>2033</v>
      </c>
      <c r="B600" s="189">
        <v>0.6216216216216216</v>
      </c>
      <c r="C600" s="189">
        <v>0.21621621621621623</v>
      </c>
      <c r="D600" s="189" t="s">
        <v>143</v>
      </c>
      <c r="E600" s="189">
        <v>0.16216216216216217</v>
      </c>
      <c r="F600" s="188">
        <v>1</v>
      </c>
      <c r="G600" s="190">
        <v>37</v>
      </c>
      <c r="H600" s="189">
        <v>6.3032367972742753E-2</v>
      </c>
      <c r="I600" s="94"/>
      <c r="J600" s="94"/>
      <c r="K600" s="94"/>
      <c r="L600" s="94"/>
      <c r="M600" s="189">
        <v>0.46100000000000002</v>
      </c>
      <c r="N600" s="189">
        <v>0.75900000000000001</v>
      </c>
      <c r="O600" s="189">
        <v>0.114</v>
      </c>
      <c r="P600" s="189">
        <v>0.372</v>
      </c>
      <c r="Q600" s="189" t="s">
        <v>143</v>
      </c>
      <c r="R600" s="189" t="s">
        <v>143</v>
      </c>
      <c r="S600" s="189">
        <v>7.6999999999999999E-2</v>
      </c>
      <c r="T600" s="189">
        <v>0.311</v>
      </c>
    </row>
    <row r="601" spans="1:20" s="93" customFormat="1" x14ac:dyDescent="0.25">
      <c r="A601" s="94" t="s">
        <v>2074</v>
      </c>
      <c r="B601" s="189">
        <v>0.80769230769230771</v>
      </c>
      <c r="C601" s="189" t="s">
        <v>143</v>
      </c>
      <c r="D601" s="189">
        <v>0.11538461538461539</v>
      </c>
      <c r="E601" s="189">
        <v>7.6923076923076927E-2</v>
      </c>
      <c r="F601" s="188">
        <v>1</v>
      </c>
      <c r="G601" s="190">
        <v>26</v>
      </c>
      <c r="H601" s="189">
        <v>0.11255411255411256</v>
      </c>
      <c r="I601" s="94"/>
      <c r="J601" s="94"/>
      <c r="K601" s="94"/>
      <c r="L601" s="94"/>
      <c r="M601" s="189">
        <v>0.621</v>
      </c>
      <c r="N601" s="189">
        <v>0.91500000000000004</v>
      </c>
      <c r="O601" s="189" t="s">
        <v>143</v>
      </c>
      <c r="P601" s="189" t="s">
        <v>143</v>
      </c>
      <c r="Q601" s="189">
        <v>0.04</v>
      </c>
      <c r="R601" s="189">
        <v>0.28999999999999998</v>
      </c>
      <c r="S601" s="189">
        <v>2.1000000000000001E-2</v>
      </c>
      <c r="T601" s="189">
        <v>0.24099999999999999</v>
      </c>
    </row>
    <row r="602" spans="1:20" s="93" customFormat="1" x14ac:dyDescent="0.25">
      <c r="A602" s="94" t="s">
        <v>2116</v>
      </c>
      <c r="B602" s="189">
        <v>0.56000000000000005</v>
      </c>
      <c r="C602" s="189">
        <v>0.24</v>
      </c>
      <c r="D602" s="189" t="s">
        <v>143</v>
      </c>
      <c r="E602" s="189">
        <v>0.2</v>
      </c>
      <c r="F602" s="188">
        <v>1</v>
      </c>
      <c r="G602" s="190">
        <v>25</v>
      </c>
      <c r="H602" s="189">
        <v>5.9101654846335699E-2</v>
      </c>
      <c r="I602" s="94"/>
      <c r="J602" s="94"/>
      <c r="K602" s="94"/>
      <c r="L602" s="94"/>
      <c r="M602" s="189">
        <v>0.371</v>
      </c>
      <c r="N602" s="189">
        <v>0.73299999999999998</v>
      </c>
      <c r="O602" s="189">
        <v>0.115</v>
      </c>
      <c r="P602" s="189">
        <v>0.434</v>
      </c>
      <c r="Q602" s="189" t="s">
        <v>143</v>
      </c>
      <c r="R602" s="189" t="s">
        <v>143</v>
      </c>
      <c r="S602" s="189">
        <v>8.8999999999999996E-2</v>
      </c>
      <c r="T602" s="189">
        <v>0.39100000000000001</v>
      </c>
    </row>
    <row r="603" spans="1:20" s="93" customFormat="1" x14ac:dyDescent="0.25">
      <c r="A603" s="94" t="s">
        <v>2159</v>
      </c>
      <c r="B603" s="189">
        <v>0.5641025641025641</v>
      </c>
      <c r="C603" s="189">
        <v>0.23076923076923078</v>
      </c>
      <c r="D603" s="189" t="s">
        <v>143</v>
      </c>
      <c r="E603" s="189">
        <v>0.20512820512820512</v>
      </c>
      <c r="F603" s="188">
        <v>1</v>
      </c>
      <c r="G603" s="190">
        <v>39</v>
      </c>
      <c r="H603" s="189">
        <v>6.6666666666666666E-2</v>
      </c>
      <c r="I603" s="94"/>
      <c r="J603" s="94"/>
      <c r="K603" s="94"/>
      <c r="L603" s="94"/>
      <c r="M603" s="189">
        <v>0.41</v>
      </c>
      <c r="N603" s="189">
        <v>0.70699999999999996</v>
      </c>
      <c r="O603" s="189">
        <v>0.126</v>
      </c>
      <c r="P603" s="189">
        <v>0.38300000000000001</v>
      </c>
      <c r="Q603" s="189" t="s">
        <v>143</v>
      </c>
      <c r="R603" s="189" t="s">
        <v>143</v>
      </c>
      <c r="S603" s="189">
        <v>0.108</v>
      </c>
      <c r="T603" s="189">
        <v>0.35499999999999998</v>
      </c>
    </row>
    <row r="604" spans="1:20" s="93" customFormat="1" x14ac:dyDescent="0.25">
      <c r="A604" s="94" t="s">
        <v>2202</v>
      </c>
      <c r="B604" s="189">
        <v>0.72727272727272729</v>
      </c>
      <c r="C604" s="189">
        <v>0.18181818181818182</v>
      </c>
      <c r="D604" s="189" t="s">
        <v>143</v>
      </c>
      <c r="E604" s="189">
        <v>9.0909090909090912E-2</v>
      </c>
      <c r="F604" s="188">
        <v>1</v>
      </c>
      <c r="G604" s="190">
        <v>22</v>
      </c>
      <c r="H604" s="189">
        <v>6.3037249283667621E-2</v>
      </c>
      <c r="I604" s="94"/>
      <c r="J604" s="94"/>
      <c r="K604" s="94"/>
      <c r="L604" s="94"/>
      <c r="M604" s="189">
        <v>0.51800000000000002</v>
      </c>
      <c r="N604" s="189">
        <v>0.86799999999999999</v>
      </c>
      <c r="O604" s="189">
        <v>7.2999999999999995E-2</v>
      </c>
      <c r="P604" s="189">
        <v>0.38500000000000001</v>
      </c>
      <c r="Q604" s="189" t="s">
        <v>143</v>
      </c>
      <c r="R604" s="189" t="s">
        <v>143</v>
      </c>
      <c r="S604" s="189">
        <v>2.5000000000000001E-2</v>
      </c>
      <c r="T604" s="189">
        <v>0.27800000000000002</v>
      </c>
    </row>
    <row r="605" spans="1:20" s="93" customFormat="1" x14ac:dyDescent="0.25">
      <c r="A605" s="94" t="s">
        <v>2245</v>
      </c>
      <c r="B605" s="189">
        <v>0.51111111111111107</v>
      </c>
      <c r="C605" s="189">
        <v>0.28888888888888886</v>
      </c>
      <c r="D605" s="189" t="s">
        <v>143</v>
      </c>
      <c r="E605" s="189">
        <v>0.2</v>
      </c>
      <c r="F605" s="188">
        <v>1</v>
      </c>
      <c r="G605" s="190">
        <v>45</v>
      </c>
      <c r="H605" s="189">
        <v>8.1669691470054442E-2</v>
      </c>
      <c r="I605" s="94"/>
      <c r="J605" s="94"/>
      <c r="K605" s="94"/>
      <c r="L605" s="94"/>
      <c r="M605" s="189">
        <v>0.37</v>
      </c>
      <c r="N605" s="189">
        <v>0.65</v>
      </c>
      <c r="O605" s="189">
        <v>0.17699999999999999</v>
      </c>
      <c r="P605" s="189">
        <v>0.434</v>
      </c>
      <c r="Q605" s="189" t="s">
        <v>143</v>
      </c>
      <c r="R605" s="189" t="s">
        <v>143</v>
      </c>
      <c r="S605" s="189">
        <v>0.109</v>
      </c>
      <c r="T605" s="189">
        <v>0.33800000000000002</v>
      </c>
    </row>
    <row r="606" spans="1:20" s="93" customFormat="1" x14ac:dyDescent="0.25">
      <c r="A606" s="94" t="s">
        <v>2288</v>
      </c>
      <c r="B606" s="189">
        <v>0.57692307692307687</v>
      </c>
      <c r="C606" s="189">
        <v>0.20512820512820512</v>
      </c>
      <c r="D606" s="189">
        <v>3.8461538461538464E-2</v>
      </c>
      <c r="E606" s="189">
        <v>0.17948717948717949</v>
      </c>
      <c r="F606" s="188">
        <v>1</v>
      </c>
      <c r="G606" s="190">
        <v>78</v>
      </c>
      <c r="H606" s="189">
        <v>6.9456812110418528E-2</v>
      </c>
      <c r="I606" s="94"/>
      <c r="J606" s="94"/>
      <c r="K606" s="94"/>
      <c r="L606" s="94"/>
      <c r="M606" s="189">
        <v>0.46600000000000003</v>
      </c>
      <c r="N606" s="189">
        <v>0.68</v>
      </c>
      <c r="O606" s="189">
        <v>0.13</v>
      </c>
      <c r="P606" s="189">
        <v>0.308</v>
      </c>
      <c r="Q606" s="189">
        <v>1.2999999999999999E-2</v>
      </c>
      <c r="R606" s="189">
        <v>0.107</v>
      </c>
      <c r="S606" s="189">
        <v>0.11</v>
      </c>
      <c r="T606" s="189">
        <v>0.27900000000000003</v>
      </c>
    </row>
    <row r="607" spans="1:20" s="93" customFormat="1" x14ac:dyDescent="0.25">
      <c r="A607" s="94" t="s">
        <v>2331</v>
      </c>
      <c r="B607" s="189">
        <v>0.51851851851851849</v>
      </c>
      <c r="C607" s="189">
        <v>0.14814814814814814</v>
      </c>
      <c r="D607" s="189">
        <v>0.14814814814814814</v>
      </c>
      <c r="E607" s="189">
        <v>0.18518518518518517</v>
      </c>
      <c r="F607" s="188">
        <v>1</v>
      </c>
      <c r="G607" s="190">
        <v>27</v>
      </c>
      <c r="H607" s="189">
        <v>6.0133630289532294E-2</v>
      </c>
      <c r="I607" s="94"/>
      <c r="J607" s="94"/>
      <c r="K607" s="94"/>
      <c r="L607" s="94"/>
      <c r="M607" s="189">
        <v>0.34</v>
      </c>
      <c r="N607" s="189">
        <v>0.69299999999999995</v>
      </c>
      <c r="O607" s="189">
        <v>5.8999999999999997E-2</v>
      </c>
      <c r="P607" s="189">
        <v>0.32500000000000001</v>
      </c>
      <c r="Q607" s="189">
        <v>5.8999999999999997E-2</v>
      </c>
      <c r="R607" s="189">
        <v>0.32500000000000001</v>
      </c>
      <c r="S607" s="189">
        <v>8.2000000000000003E-2</v>
      </c>
      <c r="T607" s="189">
        <v>0.36699999999999999</v>
      </c>
    </row>
    <row r="608" spans="1:20" s="93" customFormat="1" x14ac:dyDescent="0.25">
      <c r="A608" s="94"/>
      <c r="B608" s="184"/>
      <c r="C608" s="184"/>
      <c r="D608" s="184"/>
      <c r="E608" s="184"/>
      <c r="F608" s="183"/>
      <c r="G608" s="187"/>
      <c r="H608" s="184"/>
      <c r="M608" s="184"/>
      <c r="N608" s="184"/>
      <c r="O608" s="184"/>
      <c r="P608" s="184"/>
      <c r="Q608" s="184"/>
      <c r="R608" s="184"/>
      <c r="S608" s="184"/>
      <c r="T608" s="184"/>
    </row>
    <row r="609" spans="1:20" s="93" customFormat="1" x14ac:dyDescent="0.25">
      <c r="A609" s="94"/>
      <c r="B609" s="184"/>
      <c r="C609" s="184"/>
      <c r="D609" s="184"/>
      <c r="E609" s="184"/>
      <c r="F609" s="183"/>
      <c r="G609" s="187"/>
      <c r="H609" s="184"/>
      <c r="M609" s="184"/>
      <c r="N609" s="184"/>
      <c r="O609" s="184"/>
      <c r="P609" s="184"/>
      <c r="Q609" s="184"/>
      <c r="R609" s="184"/>
      <c r="S609" s="184"/>
      <c r="T609" s="184"/>
    </row>
    <row r="610" spans="1:20" s="93" customFormat="1" x14ac:dyDescent="0.25">
      <c r="A610" s="94"/>
      <c r="B610" s="184"/>
      <c r="C610" s="184"/>
      <c r="D610" s="184"/>
      <c r="E610" s="184"/>
      <c r="F610" s="183"/>
      <c r="G610" s="187"/>
      <c r="H610" s="184"/>
      <c r="M610" s="184"/>
      <c r="N610" s="184"/>
      <c r="O610" s="184"/>
      <c r="P610" s="184"/>
      <c r="Q610" s="184"/>
      <c r="R610" s="184"/>
      <c r="S610" s="184"/>
      <c r="T610" s="184"/>
    </row>
    <row r="611" spans="1:20" s="93" customFormat="1" x14ac:dyDescent="0.25">
      <c r="A611" s="94"/>
      <c r="B611" s="184"/>
      <c r="C611" s="184"/>
      <c r="D611" s="184"/>
      <c r="E611" s="184"/>
      <c r="F611" s="183"/>
      <c r="G611" s="187"/>
      <c r="H611" s="184"/>
      <c r="M611" s="184"/>
      <c r="N611" s="184"/>
      <c r="O611" s="184"/>
      <c r="P611" s="184"/>
      <c r="Q611" s="184"/>
      <c r="R611" s="184"/>
      <c r="S611" s="184"/>
      <c r="T611" s="184"/>
    </row>
    <row r="612" spans="1:20" s="93" customFormat="1" x14ac:dyDescent="0.25">
      <c r="A612" s="94"/>
      <c r="B612" s="184"/>
      <c r="C612" s="184"/>
      <c r="D612" s="184"/>
      <c r="E612" s="184"/>
      <c r="F612" s="183"/>
      <c r="G612" s="187"/>
      <c r="H612" s="184"/>
      <c r="M612" s="184"/>
      <c r="N612" s="184"/>
      <c r="O612" s="184"/>
      <c r="P612" s="184"/>
      <c r="Q612" s="184"/>
      <c r="R612" s="184"/>
      <c r="S612" s="184"/>
      <c r="T612" s="184"/>
    </row>
    <row r="613" spans="1:20" s="93" customFormat="1" x14ac:dyDescent="0.25">
      <c r="A613" s="94"/>
      <c r="B613" s="184"/>
      <c r="C613" s="184"/>
      <c r="D613" s="184"/>
      <c r="E613" s="184"/>
      <c r="F613" s="183"/>
      <c r="G613" s="187"/>
      <c r="H613" s="184"/>
      <c r="M613" s="184"/>
      <c r="N613" s="184"/>
      <c r="O613" s="184"/>
      <c r="P613" s="184"/>
      <c r="Q613" s="184"/>
      <c r="R613" s="184"/>
      <c r="S613" s="184"/>
      <c r="T613" s="184"/>
    </row>
    <row r="614" spans="1:20" s="93" customFormat="1" x14ac:dyDescent="0.25">
      <c r="A614" s="94"/>
      <c r="B614" s="184"/>
      <c r="C614" s="184"/>
      <c r="D614" s="184"/>
      <c r="E614" s="184"/>
      <c r="F614" s="183"/>
      <c r="G614" s="187"/>
      <c r="H614" s="184"/>
      <c r="M614" s="184"/>
      <c r="N614" s="184"/>
      <c r="O614" s="184"/>
      <c r="P614" s="184"/>
      <c r="Q614" s="184"/>
      <c r="R614" s="184"/>
      <c r="S614" s="184"/>
      <c r="T614" s="184"/>
    </row>
    <row r="615" spans="1:20" s="93" customFormat="1" x14ac:dyDescent="0.25">
      <c r="A615" s="94"/>
      <c r="B615" s="184"/>
      <c r="C615" s="184"/>
      <c r="D615" s="184"/>
      <c r="E615" s="184"/>
      <c r="F615" s="183"/>
      <c r="G615" s="187"/>
      <c r="H615" s="184"/>
      <c r="M615" s="184"/>
      <c r="N615" s="184"/>
      <c r="O615" s="184"/>
      <c r="P615" s="184"/>
      <c r="Q615" s="184"/>
      <c r="R615" s="184"/>
      <c r="S615" s="184"/>
      <c r="T615" s="184"/>
    </row>
    <row r="616" spans="1:20" s="93" customFormat="1" x14ac:dyDescent="0.25">
      <c r="A616" s="94"/>
      <c r="B616" s="184"/>
      <c r="C616" s="184"/>
      <c r="D616" s="184"/>
      <c r="E616" s="184"/>
      <c r="F616" s="183"/>
      <c r="G616" s="187"/>
      <c r="H616" s="184"/>
      <c r="M616" s="184"/>
      <c r="N616" s="184"/>
      <c r="O616" s="184"/>
      <c r="P616" s="184"/>
      <c r="Q616" s="184"/>
      <c r="R616" s="184"/>
      <c r="S616" s="184"/>
      <c r="T616" s="184"/>
    </row>
    <row r="617" spans="1:20" s="93" customFormat="1" x14ac:dyDescent="0.25">
      <c r="A617" s="94"/>
      <c r="B617" s="184"/>
      <c r="C617" s="184"/>
      <c r="D617" s="184"/>
      <c r="E617" s="184"/>
      <c r="F617" s="183"/>
      <c r="G617" s="187"/>
      <c r="H617" s="184"/>
      <c r="M617" s="184"/>
      <c r="N617" s="184"/>
      <c r="O617" s="184"/>
      <c r="P617" s="184"/>
      <c r="Q617" s="184"/>
      <c r="R617" s="184"/>
      <c r="S617" s="184"/>
      <c r="T617" s="184"/>
    </row>
    <row r="618" spans="1:20" s="93" customFormat="1" x14ac:dyDescent="0.25">
      <c r="A618" s="94"/>
      <c r="B618" s="184"/>
      <c r="C618" s="184"/>
      <c r="D618" s="184"/>
      <c r="E618" s="184"/>
      <c r="F618" s="183"/>
      <c r="G618" s="187"/>
      <c r="H618" s="184"/>
      <c r="M618" s="184"/>
      <c r="N618" s="184"/>
      <c r="O618" s="184"/>
      <c r="P618" s="184"/>
      <c r="Q618" s="184"/>
      <c r="R618" s="184"/>
      <c r="S618" s="184"/>
      <c r="T618" s="184"/>
    </row>
    <row r="619" spans="1:20" s="93" customFormat="1" x14ac:dyDescent="0.25">
      <c r="A619" s="94"/>
      <c r="B619" s="184"/>
      <c r="C619" s="184"/>
      <c r="D619" s="184"/>
      <c r="E619" s="184"/>
      <c r="F619" s="183"/>
      <c r="G619" s="187"/>
      <c r="H619" s="184"/>
      <c r="M619" s="184"/>
      <c r="N619" s="184"/>
      <c r="O619" s="184"/>
      <c r="P619" s="184"/>
      <c r="Q619" s="184"/>
      <c r="R619" s="184"/>
      <c r="S619" s="184"/>
      <c r="T619" s="184"/>
    </row>
    <row r="620" spans="1:20" s="93" customFormat="1" x14ac:dyDescent="0.25">
      <c r="A620" s="94"/>
      <c r="B620" s="184"/>
      <c r="C620" s="184"/>
      <c r="D620" s="184"/>
      <c r="E620" s="184"/>
      <c r="F620" s="183"/>
      <c r="G620" s="187"/>
      <c r="H620" s="184"/>
      <c r="M620" s="184"/>
      <c r="N620" s="184"/>
      <c r="O620" s="184"/>
      <c r="P620" s="184"/>
      <c r="Q620" s="184"/>
      <c r="R620" s="184"/>
      <c r="S620" s="184"/>
      <c r="T620" s="184"/>
    </row>
    <row r="621" spans="1:20" s="93" customFormat="1" x14ac:dyDescent="0.25">
      <c r="A621" s="94"/>
      <c r="B621" s="184"/>
      <c r="C621" s="184"/>
      <c r="D621" s="184"/>
      <c r="E621" s="184"/>
      <c r="F621" s="183"/>
      <c r="G621" s="187"/>
      <c r="H621" s="184"/>
      <c r="M621" s="184"/>
      <c r="N621" s="184"/>
      <c r="O621" s="184"/>
      <c r="P621" s="184"/>
      <c r="Q621" s="184"/>
      <c r="R621" s="184"/>
      <c r="S621" s="184"/>
      <c r="T621" s="184"/>
    </row>
    <row r="622" spans="1:20" s="93" customFormat="1" x14ac:dyDescent="0.25">
      <c r="A622" s="94"/>
      <c r="B622" s="184"/>
      <c r="C622" s="184"/>
      <c r="D622" s="184"/>
      <c r="E622" s="184"/>
      <c r="F622" s="183"/>
      <c r="G622" s="187"/>
      <c r="H622" s="184"/>
      <c r="M622" s="184"/>
      <c r="N622" s="184"/>
      <c r="O622" s="184"/>
      <c r="P622" s="184"/>
      <c r="Q622" s="184"/>
      <c r="R622" s="184"/>
      <c r="S622" s="184"/>
      <c r="T622" s="184"/>
    </row>
    <row r="623" spans="1:20" s="93" customFormat="1" x14ac:dyDescent="0.25">
      <c r="A623" s="94"/>
      <c r="B623" s="184"/>
      <c r="C623" s="184"/>
      <c r="D623" s="184"/>
      <c r="E623" s="184"/>
      <c r="F623" s="183"/>
      <c r="G623" s="187"/>
      <c r="H623" s="184"/>
      <c r="M623" s="184"/>
      <c r="N623" s="184"/>
      <c r="O623" s="184"/>
      <c r="P623" s="184"/>
      <c r="Q623" s="184"/>
      <c r="R623" s="184"/>
      <c r="S623" s="184"/>
      <c r="T623" s="184"/>
    </row>
    <row r="624" spans="1:20" s="93" customFormat="1" x14ac:dyDescent="0.25">
      <c r="A624" s="94"/>
      <c r="B624" s="184"/>
      <c r="C624" s="184"/>
      <c r="D624" s="184"/>
      <c r="E624" s="184"/>
      <c r="F624" s="183"/>
      <c r="G624" s="187"/>
      <c r="H624" s="184"/>
      <c r="M624" s="184"/>
      <c r="N624" s="184"/>
      <c r="O624" s="184"/>
      <c r="P624" s="184"/>
      <c r="Q624" s="184"/>
      <c r="R624" s="184"/>
      <c r="S624" s="184"/>
      <c r="T624" s="184"/>
    </row>
    <row r="625" spans="1:20" s="93" customFormat="1" x14ac:dyDescent="0.25">
      <c r="A625" s="94"/>
      <c r="B625" s="184"/>
      <c r="C625" s="184"/>
      <c r="D625" s="184"/>
      <c r="E625" s="184"/>
      <c r="F625" s="183"/>
      <c r="G625" s="187"/>
      <c r="H625" s="184"/>
      <c r="M625" s="184"/>
      <c r="N625" s="184"/>
      <c r="O625" s="184"/>
      <c r="P625" s="184"/>
      <c r="Q625" s="184"/>
      <c r="R625" s="184"/>
      <c r="S625" s="184"/>
      <c r="T625" s="184"/>
    </row>
    <row r="626" spans="1:20" s="93" customFormat="1" x14ac:dyDescent="0.25">
      <c r="A626" s="94"/>
      <c r="B626" s="184"/>
      <c r="C626" s="184"/>
      <c r="D626" s="184"/>
      <c r="E626" s="184"/>
      <c r="F626" s="183"/>
      <c r="G626" s="187"/>
      <c r="H626" s="184"/>
      <c r="M626" s="184"/>
      <c r="N626" s="184"/>
      <c r="O626" s="184"/>
      <c r="P626" s="184"/>
      <c r="Q626" s="184"/>
      <c r="R626" s="184"/>
      <c r="S626" s="184"/>
      <c r="T626" s="184"/>
    </row>
    <row r="627" spans="1:20" s="93" customFormat="1" x14ac:dyDescent="0.25">
      <c r="A627" s="94"/>
      <c r="B627" s="184"/>
      <c r="C627" s="184"/>
      <c r="D627" s="184"/>
      <c r="E627" s="184"/>
      <c r="F627" s="183"/>
      <c r="G627" s="187"/>
      <c r="H627" s="184"/>
      <c r="M627" s="184"/>
      <c r="N627" s="184"/>
      <c r="O627" s="184"/>
      <c r="P627" s="184"/>
      <c r="Q627" s="184"/>
      <c r="R627" s="184"/>
      <c r="S627" s="184"/>
      <c r="T627" s="184"/>
    </row>
    <row r="628" spans="1:20" s="93" customFormat="1" x14ac:dyDescent="0.25">
      <c r="A628" s="94"/>
      <c r="B628" s="184"/>
      <c r="C628" s="184"/>
      <c r="D628" s="184"/>
      <c r="E628" s="184"/>
      <c r="F628" s="183"/>
      <c r="G628" s="187"/>
      <c r="H628" s="184"/>
      <c r="M628" s="184"/>
      <c r="N628" s="184"/>
      <c r="O628" s="184"/>
      <c r="P628" s="184"/>
      <c r="Q628" s="184"/>
      <c r="R628" s="184"/>
      <c r="S628" s="184"/>
      <c r="T628" s="184"/>
    </row>
    <row r="629" spans="1:20" s="93" customFormat="1" x14ac:dyDescent="0.25">
      <c r="A629" s="94"/>
      <c r="B629" s="184"/>
      <c r="C629" s="184"/>
      <c r="D629" s="184"/>
      <c r="E629" s="184"/>
      <c r="F629" s="183"/>
      <c r="G629" s="187"/>
      <c r="H629" s="184"/>
      <c r="M629" s="184"/>
      <c r="N629" s="184"/>
      <c r="O629" s="184"/>
      <c r="P629" s="184"/>
      <c r="Q629" s="184"/>
      <c r="R629" s="184"/>
      <c r="S629" s="184"/>
      <c r="T629" s="184"/>
    </row>
    <row r="630" spans="1:20" s="93" customFormat="1" x14ac:dyDescent="0.25">
      <c r="A630" s="94"/>
      <c r="B630" s="184"/>
      <c r="C630" s="184"/>
      <c r="D630" s="184"/>
      <c r="E630" s="184"/>
      <c r="F630" s="183"/>
      <c r="G630" s="187"/>
      <c r="H630" s="184"/>
      <c r="M630" s="184"/>
      <c r="N630" s="184"/>
      <c r="O630" s="184"/>
      <c r="P630" s="184"/>
      <c r="Q630" s="184"/>
      <c r="R630" s="184"/>
      <c r="S630" s="184"/>
      <c r="T630" s="184"/>
    </row>
    <row r="631" spans="1:20" s="93" customFormat="1" x14ac:dyDescent="0.25">
      <c r="A631" s="94"/>
      <c r="B631" s="184"/>
      <c r="C631" s="184"/>
      <c r="D631" s="184"/>
      <c r="E631" s="184"/>
      <c r="F631" s="183"/>
      <c r="G631" s="187"/>
      <c r="H631" s="184"/>
      <c r="M631" s="184"/>
      <c r="N631" s="184"/>
      <c r="O631" s="184"/>
      <c r="P631" s="184"/>
      <c r="Q631" s="184"/>
      <c r="R631" s="184"/>
      <c r="S631" s="184"/>
      <c r="T631" s="184"/>
    </row>
    <row r="632" spans="1:20" s="93" customFormat="1" x14ac:dyDescent="0.25">
      <c r="A632" s="94"/>
      <c r="B632" s="184"/>
      <c r="C632" s="184"/>
      <c r="D632" s="184"/>
      <c r="E632" s="184"/>
      <c r="F632" s="183"/>
      <c r="G632" s="187"/>
      <c r="H632" s="184"/>
      <c r="M632" s="184"/>
      <c r="N632" s="184"/>
      <c r="O632" s="184"/>
      <c r="P632" s="184"/>
      <c r="Q632" s="184"/>
      <c r="R632" s="184"/>
      <c r="S632" s="184"/>
      <c r="T632" s="184"/>
    </row>
    <row r="633" spans="1:20" s="93" customFormat="1" x14ac:dyDescent="0.25">
      <c r="A633" s="94"/>
      <c r="B633" s="184"/>
      <c r="C633" s="184"/>
      <c r="D633" s="184"/>
      <c r="E633" s="184"/>
      <c r="F633" s="183"/>
      <c r="G633" s="187"/>
      <c r="H633" s="184"/>
      <c r="M633" s="184"/>
      <c r="N633" s="184"/>
      <c r="O633" s="184"/>
      <c r="P633" s="184"/>
      <c r="Q633" s="184"/>
      <c r="R633" s="184"/>
      <c r="S633" s="184"/>
      <c r="T633" s="184"/>
    </row>
    <row r="634" spans="1:20" s="93" customFormat="1" x14ac:dyDescent="0.25">
      <c r="A634" s="94"/>
      <c r="B634" s="184"/>
      <c r="C634" s="184"/>
      <c r="D634" s="184"/>
      <c r="E634" s="184"/>
      <c r="F634" s="183"/>
      <c r="G634" s="187"/>
      <c r="H634" s="184"/>
      <c r="M634" s="184"/>
      <c r="N634" s="184"/>
      <c r="O634" s="184"/>
      <c r="P634" s="184"/>
      <c r="Q634" s="184"/>
      <c r="R634" s="184"/>
      <c r="S634" s="184"/>
      <c r="T634" s="184"/>
    </row>
    <row r="635" spans="1:20" s="93" customFormat="1" x14ac:dyDescent="0.25">
      <c r="A635" s="94"/>
      <c r="B635" s="184"/>
      <c r="C635" s="184"/>
      <c r="D635" s="184"/>
      <c r="E635" s="184"/>
      <c r="F635" s="183"/>
      <c r="G635" s="187"/>
      <c r="H635" s="184"/>
      <c r="M635" s="184"/>
      <c r="N635" s="184"/>
      <c r="O635" s="184"/>
      <c r="P635" s="184"/>
      <c r="Q635" s="184"/>
      <c r="R635" s="184"/>
      <c r="S635" s="184"/>
      <c r="T635" s="184"/>
    </row>
    <row r="636" spans="1:20" s="93" customFormat="1" x14ac:dyDescent="0.25">
      <c r="A636" s="94"/>
      <c r="B636" s="184"/>
      <c r="C636" s="184"/>
      <c r="D636" s="184"/>
      <c r="E636" s="184"/>
      <c r="F636" s="183"/>
      <c r="G636" s="187"/>
      <c r="H636" s="184"/>
      <c r="M636" s="184"/>
      <c r="N636" s="184"/>
      <c r="O636" s="184"/>
      <c r="P636" s="184"/>
      <c r="Q636" s="184"/>
      <c r="R636" s="184"/>
      <c r="S636" s="184"/>
      <c r="T636" s="184"/>
    </row>
    <row r="637" spans="1:20" s="93" customFormat="1" x14ac:dyDescent="0.25">
      <c r="A637" s="94"/>
      <c r="B637" s="184"/>
      <c r="C637" s="184"/>
      <c r="D637" s="184"/>
      <c r="E637" s="184"/>
      <c r="F637" s="183"/>
      <c r="G637" s="187"/>
      <c r="H637" s="184"/>
      <c r="M637" s="184"/>
      <c r="N637" s="184"/>
      <c r="O637" s="184"/>
      <c r="P637" s="184"/>
      <c r="Q637" s="184"/>
      <c r="R637" s="184"/>
      <c r="S637" s="184"/>
      <c r="T637" s="184"/>
    </row>
    <row r="638" spans="1:20" customFormat="1" x14ac:dyDescent="0.25">
      <c r="A638" s="94"/>
      <c r="B638" s="184"/>
      <c r="C638" s="184"/>
      <c r="D638" s="184"/>
      <c r="E638" s="184"/>
      <c r="F638" s="183"/>
      <c r="G638" s="187"/>
      <c r="H638" s="184"/>
      <c r="M638" s="184"/>
      <c r="N638" s="184"/>
      <c r="O638" s="184"/>
      <c r="P638" s="184"/>
      <c r="Q638" s="184"/>
      <c r="R638" s="184"/>
      <c r="S638" s="184"/>
      <c r="T638" s="184"/>
    </row>
    <row r="639" spans="1:20" customFormat="1" x14ac:dyDescent="0.25">
      <c r="A639" s="94"/>
      <c r="B639" s="184"/>
      <c r="C639" s="184"/>
      <c r="D639" s="184"/>
      <c r="E639" s="184"/>
      <c r="F639" s="183"/>
      <c r="G639" s="187"/>
      <c r="H639" s="184"/>
      <c r="M639" s="184"/>
      <c r="N639" s="184"/>
      <c r="O639" s="184"/>
      <c r="P639" s="184"/>
      <c r="Q639" s="184"/>
      <c r="R639" s="184"/>
      <c r="S639" s="184"/>
      <c r="T639" s="184"/>
    </row>
    <row r="640" spans="1:20" customFormat="1" x14ac:dyDescent="0.25">
      <c r="A640" s="94" t="s">
        <v>2332</v>
      </c>
      <c r="B640" s="189">
        <v>0.61812055472378846</v>
      </c>
      <c r="C640" s="189">
        <v>0.23543083125206321</v>
      </c>
      <c r="D640" s="189">
        <v>4.0103768960676502E-2</v>
      </c>
      <c r="E640" s="189">
        <v>0.10634484506347179</v>
      </c>
      <c r="F640" s="188">
        <v>1</v>
      </c>
      <c r="G640" s="190">
        <v>599794</v>
      </c>
      <c r="H640" s="189">
        <v>0.21524354379539384</v>
      </c>
      <c r="I640" s="94"/>
      <c r="J640" s="94"/>
      <c r="K640" s="94"/>
      <c r="L640" s="94"/>
      <c r="M640" s="189">
        <v>0.61699999999999999</v>
      </c>
      <c r="N640" s="189">
        <v>0.61899999999999999</v>
      </c>
      <c r="O640" s="189">
        <v>0.23400000000000001</v>
      </c>
      <c r="P640" s="189">
        <v>0.23699999999999999</v>
      </c>
      <c r="Q640" s="189">
        <v>0.04</v>
      </c>
      <c r="R640" s="189">
        <v>4.1000000000000002E-2</v>
      </c>
      <c r="S640" s="189">
        <v>0.106</v>
      </c>
      <c r="T640" s="189">
        <v>0.107</v>
      </c>
    </row>
    <row r="641" spans="1:20" customFormat="1" x14ac:dyDescent="0.25">
      <c r="A641" s="94" t="s">
        <v>2333</v>
      </c>
      <c r="B641" s="189">
        <v>0.64019975031210985</v>
      </c>
      <c r="C641" s="189">
        <v>0.20705368289637952</v>
      </c>
      <c r="D641" s="189">
        <v>4.1448189762796503E-2</v>
      </c>
      <c r="E641" s="189">
        <v>0.1112983770287141</v>
      </c>
      <c r="F641" s="188">
        <v>1</v>
      </c>
      <c r="G641" s="190">
        <v>16020</v>
      </c>
      <c r="H641" s="189">
        <v>0.18218001933246147</v>
      </c>
      <c r="I641" s="94"/>
      <c r="J641" s="94"/>
      <c r="K641" s="94"/>
      <c r="L641" s="94"/>
      <c r="M641" s="189">
        <v>0.63300000000000001</v>
      </c>
      <c r="N641" s="189">
        <v>0.64800000000000002</v>
      </c>
      <c r="O641" s="189">
        <v>0.20100000000000001</v>
      </c>
      <c r="P641" s="189">
        <v>0.21299999999999999</v>
      </c>
      <c r="Q641" s="189">
        <v>3.7999999999999999E-2</v>
      </c>
      <c r="R641" s="189">
        <v>4.4999999999999998E-2</v>
      </c>
      <c r="S641" s="189">
        <v>0.107</v>
      </c>
      <c r="T641" s="189">
        <v>0.11600000000000001</v>
      </c>
    </row>
    <row r="642" spans="1:20" customFormat="1" x14ac:dyDescent="0.25">
      <c r="A642" s="94" t="s">
        <v>2334</v>
      </c>
      <c r="B642" s="189">
        <v>0.59887005649717517</v>
      </c>
      <c r="C642" s="189">
        <v>9.3032015065913368E-2</v>
      </c>
      <c r="D642" s="189">
        <v>5.6497175141242938E-2</v>
      </c>
      <c r="E642" s="189">
        <v>0.25160075329566856</v>
      </c>
      <c r="F642" s="188">
        <v>1</v>
      </c>
      <c r="G642" s="190">
        <v>2655</v>
      </c>
      <c r="H642" s="189">
        <v>6.3624817273359058E-2</v>
      </c>
      <c r="I642" s="94"/>
      <c r="J642" s="94"/>
      <c r="K642" s="94"/>
      <c r="L642" s="94"/>
      <c r="M642" s="189">
        <v>0.57999999999999996</v>
      </c>
      <c r="N642" s="189">
        <v>0.61699999999999999</v>
      </c>
      <c r="O642" s="189">
        <v>8.3000000000000004E-2</v>
      </c>
      <c r="P642" s="189">
        <v>0.105</v>
      </c>
      <c r="Q642" s="189">
        <v>4.8000000000000001E-2</v>
      </c>
      <c r="R642" s="189">
        <v>6.6000000000000003E-2</v>
      </c>
      <c r="S642" s="189">
        <v>0.23499999999999999</v>
      </c>
      <c r="T642" s="189">
        <v>0.26800000000000002</v>
      </c>
    </row>
    <row r="643" spans="1:20" customFormat="1" x14ac:dyDescent="0.25">
      <c r="A643" s="94" t="s">
        <v>2335</v>
      </c>
      <c r="B643" s="189">
        <v>0.57058505850585062</v>
      </c>
      <c r="C643" s="189">
        <v>0.16612061206120612</v>
      </c>
      <c r="D643" s="189">
        <v>3.4239423942394237E-2</v>
      </c>
      <c r="E643" s="189">
        <v>0.22905490549054905</v>
      </c>
      <c r="F643" s="188">
        <v>1</v>
      </c>
      <c r="G643" s="190">
        <v>27775</v>
      </c>
      <c r="H643" s="189">
        <v>0.58520500611015125</v>
      </c>
      <c r="I643" s="94"/>
      <c r="J643" s="94"/>
      <c r="K643" s="94"/>
      <c r="L643" s="94"/>
      <c r="M643" s="189">
        <v>0.56499999999999995</v>
      </c>
      <c r="N643" s="189">
        <v>0.57599999999999996</v>
      </c>
      <c r="O643" s="189">
        <v>0.16200000000000001</v>
      </c>
      <c r="P643" s="189">
        <v>0.17100000000000001</v>
      </c>
      <c r="Q643" s="189">
        <v>3.2000000000000001E-2</v>
      </c>
      <c r="R643" s="189">
        <v>3.5999999999999997E-2</v>
      </c>
      <c r="S643" s="189">
        <v>0.224</v>
      </c>
      <c r="T643" s="189">
        <v>0.23400000000000001</v>
      </c>
    </row>
    <row r="644" spans="1:20" customFormat="1" x14ac:dyDescent="0.25">
      <c r="A644" s="94" t="s">
        <v>2336</v>
      </c>
      <c r="B644" s="189">
        <v>0.62893995421729176</v>
      </c>
      <c r="C644" s="189">
        <v>0.27172477548864238</v>
      </c>
      <c r="D644" s="189">
        <v>3.5855784469096673E-2</v>
      </c>
      <c r="E644" s="189">
        <v>6.3479485824969178E-2</v>
      </c>
      <c r="F644" s="188">
        <v>1</v>
      </c>
      <c r="G644" s="190">
        <v>45432</v>
      </c>
      <c r="H644" s="189">
        <v>0.56172106824925816</v>
      </c>
      <c r="I644" s="94"/>
      <c r="J644" s="94"/>
      <c r="K644" s="94"/>
      <c r="L644" s="94"/>
      <c r="M644" s="189">
        <v>0.624</v>
      </c>
      <c r="N644" s="189">
        <v>0.63300000000000001</v>
      </c>
      <c r="O644" s="189">
        <v>0.26800000000000002</v>
      </c>
      <c r="P644" s="189">
        <v>0.27600000000000002</v>
      </c>
      <c r="Q644" s="189">
        <v>3.4000000000000002E-2</v>
      </c>
      <c r="R644" s="189">
        <v>3.7999999999999999E-2</v>
      </c>
      <c r="S644" s="189">
        <v>6.0999999999999999E-2</v>
      </c>
      <c r="T644" s="189">
        <v>6.6000000000000003E-2</v>
      </c>
    </row>
    <row r="645" spans="1:20" customFormat="1" x14ac:dyDescent="0.25">
      <c r="A645" s="94" t="s">
        <v>2337</v>
      </c>
      <c r="B645" s="189">
        <v>0.6369207200306396</v>
      </c>
      <c r="C645" s="189">
        <v>0.18881654538491</v>
      </c>
      <c r="D645" s="189">
        <v>3.8682497127537345E-2</v>
      </c>
      <c r="E645" s="189">
        <v>0.13558023745691306</v>
      </c>
      <c r="F645" s="188">
        <v>1</v>
      </c>
      <c r="G645" s="190">
        <v>2611</v>
      </c>
      <c r="H645" s="189">
        <v>0.10355768849403085</v>
      </c>
      <c r="I645" s="94"/>
      <c r="J645" s="94"/>
      <c r="K645" s="94"/>
      <c r="L645" s="94"/>
      <c r="M645" s="189">
        <v>0.61799999999999999</v>
      </c>
      <c r="N645" s="189">
        <v>0.65500000000000003</v>
      </c>
      <c r="O645" s="189">
        <v>0.17399999999999999</v>
      </c>
      <c r="P645" s="189">
        <v>0.20399999999999999</v>
      </c>
      <c r="Q645" s="189">
        <v>3.2000000000000001E-2</v>
      </c>
      <c r="R645" s="189">
        <v>4.7E-2</v>
      </c>
      <c r="S645" s="189">
        <v>0.123</v>
      </c>
      <c r="T645" s="189">
        <v>0.14899999999999999</v>
      </c>
    </row>
    <row r="646" spans="1:20" customFormat="1" x14ac:dyDescent="0.25">
      <c r="A646" s="94" t="s">
        <v>2338</v>
      </c>
      <c r="B646" s="189">
        <v>0.46411929170549859</v>
      </c>
      <c r="C646" s="189">
        <v>0.10391425908667289</v>
      </c>
      <c r="D646" s="189">
        <v>6.4305684995340173E-2</v>
      </c>
      <c r="E646" s="189">
        <v>0.36766076421248833</v>
      </c>
      <c r="F646" s="188">
        <v>1</v>
      </c>
      <c r="G646" s="190">
        <v>2146</v>
      </c>
      <c r="H646" s="189">
        <v>8.8065955080617701E-3</v>
      </c>
      <c r="I646" s="94"/>
      <c r="J646" s="94"/>
      <c r="K646" s="94"/>
      <c r="L646" s="94"/>
      <c r="M646" s="189">
        <v>0.443</v>
      </c>
      <c r="N646" s="189">
        <v>0.48499999999999999</v>
      </c>
      <c r="O646" s="189">
        <v>9.1999999999999998E-2</v>
      </c>
      <c r="P646" s="189">
        <v>0.11799999999999999</v>
      </c>
      <c r="Q646" s="189">
        <v>5.5E-2</v>
      </c>
      <c r="R646" s="189">
        <v>7.4999999999999997E-2</v>
      </c>
      <c r="S646" s="189">
        <v>0.34799999999999998</v>
      </c>
      <c r="T646" s="189">
        <v>0.38800000000000001</v>
      </c>
    </row>
    <row r="647" spans="1:20" customFormat="1" x14ac:dyDescent="0.25">
      <c r="A647" s="94" t="s">
        <v>2339</v>
      </c>
      <c r="B647" s="189">
        <v>0.63540977986728375</v>
      </c>
      <c r="C647" s="189">
        <v>0.26557947060407944</v>
      </c>
      <c r="D647" s="189">
        <v>3.7402972648693654E-2</v>
      </c>
      <c r="E647" s="189">
        <v>6.1607776879943191E-2</v>
      </c>
      <c r="F647" s="188">
        <v>1</v>
      </c>
      <c r="G647" s="190">
        <v>81678</v>
      </c>
      <c r="H647" s="189">
        <v>0.24355828037918253</v>
      </c>
      <c r="I647" s="94"/>
      <c r="J647" s="94"/>
      <c r="K647" s="94"/>
      <c r="L647" s="94"/>
      <c r="M647" s="189">
        <v>0.63200000000000001</v>
      </c>
      <c r="N647" s="189">
        <v>0.63900000000000001</v>
      </c>
      <c r="O647" s="189">
        <v>0.26300000000000001</v>
      </c>
      <c r="P647" s="189">
        <v>0.26900000000000002</v>
      </c>
      <c r="Q647" s="189">
        <v>3.5999999999999997E-2</v>
      </c>
      <c r="R647" s="189">
        <v>3.9E-2</v>
      </c>
      <c r="S647" s="189">
        <v>0.06</v>
      </c>
      <c r="T647" s="189">
        <v>6.3E-2</v>
      </c>
    </row>
    <row r="648" spans="1:20" customFormat="1" x14ac:dyDescent="0.25">
      <c r="A648" s="94" t="s">
        <v>2340</v>
      </c>
      <c r="B648" s="189">
        <v>0.4851657940663176</v>
      </c>
      <c r="C648" s="189">
        <v>0.1099476439790576</v>
      </c>
      <c r="D648" s="189">
        <v>8.9005235602094238E-2</v>
      </c>
      <c r="E648" s="189">
        <v>0.31588132635253052</v>
      </c>
      <c r="F648" s="188">
        <v>1</v>
      </c>
      <c r="G648" s="190">
        <v>573</v>
      </c>
      <c r="H648" s="189">
        <v>1.0616025937934228E-2</v>
      </c>
      <c r="I648" s="94"/>
      <c r="J648" s="94"/>
      <c r="K648" s="94"/>
      <c r="L648" s="94"/>
      <c r="M648" s="189">
        <v>0.44400000000000001</v>
      </c>
      <c r="N648" s="189">
        <v>0.52600000000000002</v>
      </c>
      <c r="O648" s="189">
        <v>8.6999999999999994E-2</v>
      </c>
      <c r="P648" s="189">
        <v>0.13800000000000001</v>
      </c>
      <c r="Q648" s="189">
        <v>6.8000000000000005E-2</v>
      </c>
      <c r="R648" s="189">
        <v>0.115</v>
      </c>
      <c r="S648" s="189">
        <v>0.27900000000000003</v>
      </c>
      <c r="T648" s="189">
        <v>0.35499999999999998</v>
      </c>
    </row>
    <row r="649" spans="1:20" customFormat="1" x14ac:dyDescent="0.25">
      <c r="A649" s="94" t="s">
        <v>2341</v>
      </c>
      <c r="B649" s="189">
        <v>0.66298924492737554</v>
      </c>
      <c r="C649" s="189">
        <v>0.1930923605721255</v>
      </c>
      <c r="D649" s="189">
        <v>4.1856081605499501E-2</v>
      </c>
      <c r="E649" s="189">
        <v>0.10206231289499945</v>
      </c>
      <c r="F649" s="188">
        <v>1</v>
      </c>
      <c r="G649" s="190">
        <v>18038</v>
      </c>
      <c r="H649" s="189">
        <v>4.2725345523881714E-2</v>
      </c>
      <c r="I649" s="94"/>
      <c r="J649" s="94"/>
      <c r="K649" s="94"/>
      <c r="L649" s="94"/>
      <c r="M649" s="189">
        <v>0.65600000000000003</v>
      </c>
      <c r="N649" s="189">
        <v>0.67</v>
      </c>
      <c r="O649" s="189">
        <v>0.187</v>
      </c>
      <c r="P649" s="189">
        <v>0.19900000000000001</v>
      </c>
      <c r="Q649" s="189">
        <v>3.9E-2</v>
      </c>
      <c r="R649" s="189">
        <v>4.4999999999999998E-2</v>
      </c>
      <c r="S649" s="189">
        <v>9.8000000000000004E-2</v>
      </c>
      <c r="T649" s="189">
        <v>0.107</v>
      </c>
    </row>
    <row r="650" spans="1:20" customFormat="1" x14ac:dyDescent="0.25">
      <c r="A650" s="94" t="s">
        <v>2342</v>
      </c>
      <c r="B650" s="189">
        <v>0.68291404612159334</v>
      </c>
      <c r="C650" s="189">
        <v>0.11477987421383648</v>
      </c>
      <c r="D650" s="189">
        <v>3.9832285115303984E-2</v>
      </c>
      <c r="E650" s="189">
        <v>0.16247379454926625</v>
      </c>
      <c r="F650" s="188">
        <v>1</v>
      </c>
      <c r="G650" s="190">
        <v>1908</v>
      </c>
      <c r="H650" s="189">
        <v>0.10355495251017639</v>
      </c>
      <c r="I650" s="94"/>
      <c r="J650" s="94"/>
      <c r="K650" s="94"/>
      <c r="L650" s="94"/>
      <c r="M650" s="189">
        <v>0.66200000000000003</v>
      </c>
      <c r="N650" s="189">
        <v>0.70299999999999996</v>
      </c>
      <c r="O650" s="189">
        <v>0.10100000000000001</v>
      </c>
      <c r="P650" s="189">
        <v>0.13</v>
      </c>
      <c r="Q650" s="189">
        <v>3.2000000000000001E-2</v>
      </c>
      <c r="R650" s="189">
        <v>0.05</v>
      </c>
      <c r="S650" s="189">
        <v>0.14699999999999999</v>
      </c>
      <c r="T650" s="189">
        <v>0.18</v>
      </c>
    </row>
    <row r="651" spans="1:20" customFormat="1" x14ac:dyDescent="0.25">
      <c r="A651" s="94" t="s">
        <v>2343</v>
      </c>
      <c r="B651" s="189">
        <v>0.57526080476900154</v>
      </c>
      <c r="C651" s="189">
        <v>0.12220566318926974</v>
      </c>
      <c r="D651" s="189">
        <v>5.3651266766020868E-2</v>
      </c>
      <c r="E651" s="189">
        <v>0.24888226527570789</v>
      </c>
      <c r="F651" s="188">
        <v>1</v>
      </c>
      <c r="G651" s="190">
        <v>671</v>
      </c>
      <c r="H651" s="189">
        <v>0.12211101000909919</v>
      </c>
      <c r="I651" s="94"/>
      <c r="J651" s="94"/>
      <c r="K651" s="94"/>
      <c r="L651" s="94"/>
      <c r="M651" s="189">
        <v>0.53800000000000003</v>
      </c>
      <c r="N651" s="189">
        <v>0.61199999999999999</v>
      </c>
      <c r="O651" s="189">
        <v>0.1</v>
      </c>
      <c r="P651" s="189">
        <v>0.14899999999999999</v>
      </c>
      <c r="Q651" s="189">
        <v>3.9E-2</v>
      </c>
      <c r="R651" s="189">
        <v>7.2999999999999995E-2</v>
      </c>
      <c r="S651" s="189">
        <v>0.218</v>
      </c>
      <c r="T651" s="189">
        <v>0.28299999999999997</v>
      </c>
    </row>
    <row r="652" spans="1:20" customFormat="1" x14ac:dyDescent="0.25">
      <c r="A652" s="94" t="s">
        <v>2344</v>
      </c>
      <c r="B652" s="189">
        <v>0.5199098422238918</v>
      </c>
      <c r="C652" s="189">
        <v>8.1141998497370402E-2</v>
      </c>
      <c r="D652" s="189">
        <v>7.2877535687453046E-2</v>
      </c>
      <c r="E652" s="189">
        <v>0.32607062359128475</v>
      </c>
      <c r="F652" s="188">
        <v>1</v>
      </c>
      <c r="G652" s="190">
        <v>1331</v>
      </c>
      <c r="H652" s="189">
        <v>5.621014400945986E-2</v>
      </c>
      <c r="I652" s="94"/>
      <c r="J652" s="94"/>
      <c r="K652" s="94"/>
      <c r="L652" s="94"/>
      <c r="M652" s="189">
        <v>0.49299999999999999</v>
      </c>
      <c r="N652" s="189">
        <v>0.54700000000000004</v>
      </c>
      <c r="O652" s="189">
        <v>6.8000000000000005E-2</v>
      </c>
      <c r="P652" s="189">
        <v>9.7000000000000003E-2</v>
      </c>
      <c r="Q652" s="189">
        <v>0.06</v>
      </c>
      <c r="R652" s="189">
        <v>8.7999999999999995E-2</v>
      </c>
      <c r="S652" s="189">
        <v>0.30099999999999999</v>
      </c>
      <c r="T652" s="189">
        <v>0.35199999999999998</v>
      </c>
    </row>
    <row r="653" spans="1:20" customFormat="1" x14ac:dyDescent="0.25">
      <c r="A653" s="94" t="s">
        <v>2345</v>
      </c>
      <c r="B653" s="189">
        <v>0.56336876533115288</v>
      </c>
      <c r="C653" s="189">
        <v>0.11365494685200327</v>
      </c>
      <c r="D653" s="189">
        <v>5.3965658217497957E-2</v>
      </c>
      <c r="E653" s="189">
        <v>0.26901062959934585</v>
      </c>
      <c r="F653" s="188">
        <v>1</v>
      </c>
      <c r="G653" s="190">
        <v>1223</v>
      </c>
      <c r="H653" s="189">
        <v>6.5366114377338316E-2</v>
      </c>
      <c r="I653" s="94"/>
      <c r="J653" s="94"/>
      <c r="K653" s="94"/>
      <c r="L653" s="94"/>
      <c r="M653" s="189">
        <v>0.53500000000000003</v>
      </c>
      <c r="N653" s="189">
        <v>0.59099999999999997</v>
      </c>
      <c r="O653" s="189">
        <v>9.7000000000000003E-2</v>
      </c>
      <c r="P653" s="189">
        <v>0.13300000000000001</v>
      </c>
      <c r="Q653" s="189">
        <v>4.2999999999999997E-2</v>
      </c>
      <c r="R653" s="189">
        <v>6.8000000000000005E-2</v>
      </c>
      <c r="S653" s="189">
        <v>0.245</v>
      </c>
      <c r="T653" s="189">
        <v>0.29499999999999998</v>
      </c>
    </row>
    <row r="654" spans="1:20" customFormat="1" x14ac:dyDescent="0.25">
      <c r="A654" s="94" t="s">
        <v>2346</v>
      </c>
      <c r="B654" s="189">
        <v>0.56211393273850374</v>
      </c>
      <c r="C654" s="189">
        <v>0.14893617021276595</v>
      </c>
      <c r="D654" s="189">
        <v>4.804392587508579E-2</v>
      </c>
      <c r="E654" s="189">
        <v>0.24090597117364448</v>
      </c>
      <c r="F654" s="188">
        <v>1</v>
      </c>
      <c r="G654" s="190">
        <v>1457</v>
      </c>
      <c r="H654" s="189">
        <v>9.1762186673384552E-2</v>
      </c>
      <c r="I654" s="94"/>
      <c r="J654" s="94"/>
      <c r="K654" s="94"/>
      <c r="L654" s="94"/>
      <c r="M654" s="189">
        <v>0.53700000000000003</v>
      </c>
      <c r="N654" s="189">
        <v>0.58699999999999997</v>
      </c>
      <c r="O654" s="189">
        <v>0.13200000000000001</v>
      </c>
      <c r="P654" s="189">
        <v>0.16800000000000001</v>
      </c>
      <c r="Q654" s="189">
        <v>3.7999999999999999E-2</v>
      </c>
      <c r="R654" s="189">
        <v>0.06</v>
      </c>
      <c r="S654" s="189">
        <v>0.22</v>
      </c>
      <c r="T654" s="189">
        <v>0.26400000000000001</v>
      </c>
    </row>
    <row r="655" spans="1:20" customFormat="1" x14ac:dyDescent="0.25">
      <c r="A655" s="94" t="s">
        <v>2347</v>
      </c>
      <c r="B655" s="189">
        <v>0.55237475601821728</v>
      </c>
      <c r="C655" s="189">
        <v>0.13597918022121014</v>
      </c>
      <c r="D655" s="189">
        <v>6.3760572543916719E-2</v>
      </c>
      <c r="E655" s="189">
        <v>0.24788549121665582</v>
      </c>
      <c r="F655" s="188">
        <v>1</v>
      </c>
      <c r="G655" s="190">
        <v>1537</v>
      </c>
      <c r="H655" s="189">
        <v>6.503617822536284E-2</v>
      </c>
      <c r="I655" s="94"/>
      <c r="J655" s="94"/>
      <c r="K655" s="94"/>
      <c r="L655" s="94"/>
      <c r="M655" s="189">
        <v>0.52700000000000002</v>
      </c>
      <c r="N655" s="189">
        <v>0.57699999999999996</v>
      </c>
      <c r="O655" s="189">
        <v>0.12</v>
      </c>
      <c r="P655" s="189">
        <v>0.154</v>
      </c>
      <c r="Q655" s="189">
        <v>5.2999999999999999E-2</v>
      </c>
      <c r="R655" s="189">
        <v>7.6999999999999999E-2</v>
      </c>
      <c r="S655" s="189">
        <v>0.22700000000000001</v>
      </c>
      <c r="T655" s="189">
        <v>0.27</v>
      </c>
    </row>
    <row r="656" spans="1:20" customFormat="1" x14ac:dyDescent="0.25">
      <c r="A656" s="94" t="s">
        <v>2348</v>
      </c>
      <c r="B656" s="189">
        <v>0.53254663113818046</v>
      </c>
      <c r="C656" s="189">
        <v>0.23296535972592311</v>
      </c>
      <c r="D656" s="189">
        <v>4.7202131709173964E-2</v>
      </c>
      <c r="E656" s="189">
        <v>0.18728587742672251</v>
      </c>
      <c r="F656" s="188">
        <v>1</v>
      </c>
      <c r="G656" s="190">
        <v>2627</v>
      </c>
      <c r="H656" s="189">
        <v>0.1670057215511761</v>
      </c>
      <c r="I656" s="94"/>
      <c r="J656" s="94"/>
      <c r="K656" s="94"/>
      <c r="L656" s="94"/>
      <c r="M656" s="189">
        <v>0.51300000000000001</v>
      </c>
      <c r="N656" s="189">
        <v>0.55200000000000005</v>
      </c>
      <c r="O656" s="189">
        <v>0.217</v>
      </c>
      <c r="P656" s="189">
        <v>0.25</v>
      </c>
      <c r="Q656" s="189">
        <v>0.04</v>
      </c>
      <c r="R656" s="189">
        <v>5.6000000000000001E-2</v>
      </c>
      <c r="S656" s="189">
        <v>0.17299999999999999</v>
      </c>
      <c r="T656" s="189">
        <v>0.20300000000000001</v>
      </c>
    </row>
    <row r="657" spans="1:20" customFormat="1" x14ac:dyDescent="0.25">
      <c r="A657" s="94" t="s">
        <v>2349</v>
      </c>
      <c r="B657" s="189">
        <v>0.62456958791513939</v>
      </c>
      <c r="C657" s="189">
        <v>0.20609796734421859</v>
      </c>
      <c r="D657" s="189">
        <v>3.8653782072642452E-2</v>
      </c>
      <c r="E657" s="189">
        <v>0.13067866266799955</v>
      </c>
      <c r="F657" s="188">
        <v>1</v>
      </c>
      <c r="G657" s="190">
        <v>18006</v>
      </c>
      <c r="H657" s="189">
        <v>0.23970924969380691</v>
      </c>
      <c r="I657" s="94"/>
      <c r="J657" s="94"/>
      <c r="K657" s="94"/>
      <c r="L657" s="94"/>
      <c r="M657" s="189">
        <v>0.61699999999999999</v>
      </c>
      <c r="N657" s="189">
        <v>0.63200000000000001</v>
      </c>
      <c r="O657" s="189">
        <v>0.2</v>
      </c>
      <c r="P657" s="189">
        <v>0.21199999999999999</v>
      </c>
      <c r="Q657" s="189">
        <v>3.5999999999999997E-2</v>
      </c>
      <c r="R657" s="189">
        <v>4.2000000000000003E-2</v>
      </c>
      <c r="S657" s="189">
        <v>0.126</v>
      </c>
      <c r="T657" s="189">
        <v>0.13600000000000001</v>
      </c>
    </row>
    <row r="658" spans="1:20" customFormat="1" x14ac:dyDescent="0.25">
      <c r="A658" s="94" t="s">
        <v>2350</v>
      </c>
      <c r="B658" s="189">
        <v>0.53332826632210995</v>
      </c>
      <c r="C658" s="189">
        <v>0.28121912290035722</v>
      </c>
      <c r="D658" s="189">
        <v>3.5646423956829064E-2</v>
      </c>
      <c r="E658" s="189">
        <v>0.14980618682070382</v>
      </c>
      <c r="F658" s="188">
        <v>1</v>
      </c>
      <c r="G658" s="190">
        <v>13157</v>
      </c>
      <c r="H658" s="189">
        <v>0.52909478425222178</v>
      </c>
      <c r="I658" s="94"/>
      <c r="J658" s="94"/>
      <c r="K658" s="94"/>
      <c r="L658" s="94"/>
      <c r="M658" s="189">
        <v>0.52500000000000002</v>
      </c>
      <c r="N658" s="189">
        <v>0.54200000000000004</v>
      </c>
      <c r="O658" s="189">
        <v>0.27400000000000002</v>
      </c>
      <c r="P658" s="189">
        <v>0.28899999999999998</v>
      </c>
      <c r="Q658" s="189">
        <v>3.3000000000000002E-2</v>
      </c>
      <c r="R658" s="189">
        <v>3.9E-2</v>
      </c>
      <c r="S658" s="189">
        <v>0.14399999999999999</v>
      </c>
      <c r="T658" s="189">
        <v>0.156</v>
      </c>
    </row>
    <row r="659" spans="1:20" customFormat="1" x14ac:dyDescent="0.25">
      <c r="A659" s="94" t="s">
        <v>2351</v>
      </c>
      <c r="B659" s="189">
        <v>0.64772926529896546</v>
      </c>
      <c r="C659" s="189">
        <v>0.22339119761529019</v>
      </c>
      <c r="D659" s="189">
        <v>3.40171839382781E-2</v>
      </c>
      <c r="E659" s="189">
        <v>9.4862353147466244E-2</v>
      </c>
      <c r="F659" s="188">
        <v>1</v>
      </c>
      <c r="G659" s="190">
        <v>5703</v>
      </c>
      <c r="H659" s="189">
        <v>0.19330237602955633</v>
      </c>
      <c r="I659" s="94"/>
      <c r="J659" s="94"/>
      <c r="K659" s="94"/>
      <c r="L659" s="94"/>
      <c r="M659" s="189">
        <v>0.63500000000000001</v>
      </c>
      <c r="N659" s="189">
        <v>0.66</v>
      </c>
      <c r="O659" s="189">
        <v>0.21299999999999999</v>
      </c>
      <c r="P659" s="189">
        <v>0.23400000000000001</v>
      </c>
      <c r="Q659" s="189">
        <v>0.03</v>
      </c>
      <c r="R659" s="189">
        <v>3.9E-2</v>
      </c>
      <c r="S659" s="189">
        <v>8.7999999999999995E-2</v>
      </c>
      <c r="T659" s="189">
        <v>0.10299999999999999</v>
      </c>
    </row>
    <row r="660" spans="1:20" customFormat="1" x14ac:dyDescent="0.25">
      <c r="A660" s="94" t="s">
        <v>2352</v>
      </c>
      <c r="B660" s="189">
        <v>0.47980395470677706</v>
      </c>
      <c r="C660" s="189">
        <v>0.25857698157850262</v>
      </c>
      <c r="D660" s="189">
        <v>4.5462227480141962E-2</v>
      </c>
      <c r="E660" s="189">
        <v>0.21615683623457832</v>
      </c>
      <c r="F660" s="188">
        <v>1</v>
      </c>
      <c r="G660" s="190">
        <v>5917</v>
      </c>
      <c r="H660" s="189">
        <v>0.48511929162908912</v>
      </c>
      <c r="I660" s="94"/>
      <c r="J660" s="94"/>
      <c r="K660" s="94"/>
      <c r="L660" s="94"/>
      <c r="M660" s="189">
        <v>0.46700000000000003</v>
      </c>
      <c r="N660" s="189">
        <v>0.49299999999999999</v>
      </c>
      <c r="O660" s="189">
        <v>0.248</v>
      </c>
      <c r="P660" s="189">
        <v>0.27</v>
      </c>
      <c r="Q660" s="189">
        <v>0.04</v>
      </c>
      <c r="R660" s="189">
        <v>5.0999999999999997E-2</v>
      </c>
      <c r="S660" s="189">
        <v>0.20599999999999999</v>
      </c>
      <c r="T660" s="189">
        <v>0.22700000000000001</v>
      </c>
    </row>
    <row r="661" spans="1:20" customFormat="1" x14ac:dyDescent="0.25">
      <c r="A661" s="94" t="s">
        <v>2353</v>
      </c>
      <c r="B661" s="189">
        <v>0.58367274659111035</v>
      </c>
      <c r="C661" s="189">
        <v>0.27489522460303406</v>
      </c>
      <c r="D661" s="189">
        <v>4.2028215571689981E-2</v>
      </c>
      <c r="E661" s="189">
        <v>9.9403813234165639E-2</v>
      </c>
      <c r="F661" s="188">
        <v>1</v>
      </c>
      <c r="G661" s="190">
        <v>16941</v>
      </c>
      <c r="H661" s="189">
        <v>0.442774626904681</v>
      </c>
      <c r="I661" s="94"/>
      <c r="J661" s="94"/>
      <c r="K661" s="94"/>
      <c r="L661" s="94"/>
      <c r="M661" s="189">
        <v>0.57599999999999996</v>
      </c>
      <c r="N661" s="189">
        <v>0.59099999999999997</v>
      </c>
      <c r="O661" s="189">
        <v>0.26800000000000002</v>
      </c>
      <c r="P661" s="189">
        <v>0.28199999999999997</v>
      </c>
      <c r="Q661" s="189">
        <v>3.9E-2</v>
      </c>
      <c r="R661" s="189">
        <v>4.4999999999999998E-2</v>
      </c>
      <c r="S661" s="189">
        <v>9.5000000000000001E-2</v>
      </c>
      <c r="T661" s="189">
        <v>0.104</v>
      </c>
    </row>
    <row r="662" spans="1:20" customFormat="1" x14ac:dyDescent="0.25">
      <c r="A662" s="94" t="s">
        <v>2354</v>
      </c>
      <c r="B662" s="189">
        <v>0.6707806806729204</v>
      </c>
      <c r="C662" s="189">
        <v>0.20583766183425073</v>
      </c>
      <c r="D662" s="189">
        <v>3.8080471354368553E-2</v>
      </c>
      <c r="E662" s="189">
        <v>8.5301186138460341E-2</v>
      </c>
      <c r="F662" s="188">
        <v>1</v>
      </c>
      <c r="G662" s="190">
        <v>128990</v>
      </c>
      <c r="H662" s="189">
        <v>0.36356308167556384</v>
      </c>
      <c r="I662" s="94"/>
      <c r="J662" s="94"/>
      <c r="K662" s="94"/>
      <c r="L662" s="94"/>
      <c r="M662" s="189">
        <v>0.66800000000000004</v>
      </c>
      <c r="N662" s="189">
        <v>0.67300000000000004</v>
      </c>
      <c r="O662" s="189">
        <v>0.20399999999999999</v>
      </c>
      <c r="P662" s="189">
        <v>0.20799999999999999</v>
      </c>
      <c r="Q662" s="189">
        <v>3.6999999999999998E-2</v>
      </c>
      <c r="R662" s="189">
        <v>3.9E-2</v>
      </c>
      <c r="S662" s="189">
        <v>8.4000000000000005E-2</v>
      </c>
      <c r="T662" s="189">
        <v>8.6999999999999994E-2</v>
      </c>
    </row>
    <row r="663" spans="1:20" customFormat="1" x14ac:dyDescent="0.25">
      <c r="A663" s="94" t="s">
        <v>2355</v>
      </c>
      <c r="B663" s="189">
        <v>0.65294117647058825</v>
      </c>
      <c r="C663" s="189">
        <v>0.19411764705882353</v>
      </c>
      <c r="D663" s="189">
        <v>2.9411764705882353E-2</v>
      </c>
      <c r="E663" s="189">
        <v>0.12352941176470589</v>
      </c>
      <c r="F663" s="188">
        <v>1</v>
      </c>
      <c r="G663" s="190">
        <v>170</v>
      </c>
      <c r="H663" s="189">
        <v>5.866114561766736E-2</v>
      </c>
      <c r="I663" s="94"/>
      <c r="J663" s="94"/>
      <c r="K663" s="94"/>
      <c r="L663" s="94"/>
      <c r="M663" s="189">
        <v>0.57899999999999996</v>
      </c>
      <c r="N663" s="189">
        <v>0.72</v>
      </c>
      <c r="O663" s="189">
        <v>0.14199999999999999</v>
      </c>
      <c r="P663" s="189">
        <v>0.26</v>
      </c>
      <c r="Q663" s="189">
        <v>1.2999999999999999E-2</v>
      </c>
      <c r="R663" s="189">
        <v>6.7000000000000004E-2</v>
      </c>
      <c r="S663" s="189">
        <v>8.2000000000000003E-2</v>
      </c>
      <c r="T663" s="189">
        <v>0.18099999999999999</v>
      </c>
    </row>
    <row r="664" spans="1:20" customFormat="1" x14ac:dyDescent="0.25">
      <c r="A664" s="94" t="s">
        <v>2356</v>
      </c>
      <c r="B664" s="189">
        <v>0.5705717712914834</v>
      </c>
      <c r="C664" s="189">
        <v>0.1563374650139944</v>
      </c>
      <c r="D664" s="189">
        <v>5.1579368252698918E-2</v>
      </c>
      <c r="E664" s="189">
        <v>0.22151139544182327</v>
      </c>
      <c r="F664" s="188">
        <v>1</v>
      </c>
      <c r="G664" s="190">
        <v>2501</v>
      </c>
      <c r="H664" s="189">
        <v>2.2604027330899099E-2</v>
      </c>
      <c r="I664" s="94"/>
      <c r="J664" s="94"/>
      <c r="K664" s="94"/>
      <c r="L664" s="94"/>
      <c r="M664" s="189">
        <v>0.55100000000000005</v>
      </c>
      <c r="N664" s="189">
        <v>0.59</v>
      </c>
      <c r="O664" s="189">
        <v>0.14299999999999999</v>
      </c>
      <c r="P664" s="189">
        <v>0.17100000000000001</v>
      </c>
      <c r="Q664" s="189">
        <v>4.3999999999999997E-2</v>
      </c>
      <c r="R664" s="189">
        <v>6.0999999999999999E-2</v>
      </c>
      <c r="S664" s="189">
        <v>0.20599999999999999</v>
      </c>
      <c r="T664" s="189">
        <v>0.23799999999999999</v>
      </c>
    </row>
    <row r="665" spans="1:20" customFormat="1" x14ac:dyDescent="0.25">
      <c r="A665" s="94" t="s">
        <v>2357</v>
      </c>
      <c r="B665" s="189">
        <v>0.63202846975088967</v>
      </c>
      <c r="C665" s="189">
        <v>0.13202846975088969</v>
      </c>
      <c r="D665" s="189">
        <v>3.2028469750889681E-2</v>
      </c>
      <c r="E665" s="189">
        <v>0.20391459074733095</v>
      </c>
      <c r="F665" s="188">
        <v>1</v>
      </c>
      <c r="G665" s="190">
        <v>8430</v>
      </c>
      <c r="H665" s="189">
        <v>0.41396582203889215</v>
      </c>
      <c r="I665" s="94"/>
      <c r="J665" s="94"/>
      <c r="K665" s="94"/>
      <c r="L665" s="94"/>
      <c r="M665" s="189">
        <v>0.622</v>
      </c>
      <c r="N665" s="189">
        <v>0.64200000000000002</v>
      </c>
      <c r="O665" s="189">
        <v>0.125</v>
      </c>
      <c r="P665" s="189">
        <v>0.13900000000000001</v>
      </c>
      <c r="Q665" s="189">
        <v>2.8000000000000001E-2</v>
      </c>
      <c r="R665" s="189">
        <v>3.5999999999999997E-2</v>
      </c>
      <c r="S665" s="189">
        <v>0.19500000000000001</v>
      </c>
      <c r="T665" s="189">
        <v>0.21299999999999999</v>
      </c>
    </row>
    <row r="666" spans="1:20" customFormat="1" x14ac:dyDescent="0.25">
      <c r="A666" s="94" t="s">
        <v>2358</v>
      </c>
      <c r="B666" s="189">
        <v>0.5991577839189367</v>
      </c>
      <c r="C666" s="189">
        <v>0.22542439794709832</v>
      </c>
      <c r="D666" s="189">
        <v>4.7374654559810499E-2</v>
      </c>
      <c r="E666" s="189">
        <v>0.12804316357415449</v>
      </c>
      <c r="F666" s="188">
        <v>1</v>
      </c>
      <c r="G666" s="190">
        <v>7599</v>
      </c>
      <c r="H666" s="189">
        <v>0.33342108727129127</v>
      </c>
      <c r="I666" s="94"/>
      <c r="J666" s="94"/>
      <c r="K666" s="94"/>
      <c r="L666" s="94"/>
      <c r="M666" s="189">
        <v>0.58799999999999997</v>
      </c>
      <c r="N666" s="189">
        <v>0.61</v>
      </c>
      <c r="O666" s="189">
        <v>0.216</v>
      </c>
      <c r="P666" s="189">
        <v>0.23499999999999999</v>
      </c>
      <c r="Q666" s="189">
        <v>4.2999999999999997E-2</v>
      </c>
      <c r="R666" s="189">
        <v>5.1999999999999998E-2</v>
      </c>
      <c r="S666" s="189">
        <v>0.121</v>
      </c>
      <c r="T666" s="189">
        <v>0.13600000000000001</v>
      </c>
    </row>
    <row r="667" spans="1:20" customFormat="1" x14ac:dyDescent="0.25">
      <c r="A667" s="94" t="s">
        <v>2359</v>
      </c>
      <c r="B667" s="189">
        <v>0.57858436672704472</v>
      </c>
      <c r="C667" s="189">
        <v>0.24237146440016721</v>
      </c>
      <c r="D667" s="189">
        <v>4.173052807579769E-2</v>
      </c>
      <c r="E667" s="189">
        <v>0.13731364079699038</v>
      </c>
      <c r="F667" s="188">
        <v>1</v>
      </c>
      <c r="G667" s="190">
        <v>14354</v>
      </c>
      <c r="H667" s="189">
        <v>0.33621436769493829</v>
      </c>
      <c r="I667" s="94"/>
      <c r="J667" s="94"/>
      <c r="K667" s="94"/>
      <c r="L667" s="94"/>
      <c r="M667" s="189">
        <v>0.56999999999999995</v>
      </c>
      <c r="N667" s="189">
        <v>0.58699999999999997</v>
      </c>
      <c r="O667" s="189">
        <v>0.23499999999999999</v>
      </c>
      <c r="P667" s="189">
        <v>0.249</v>
      </c>
      <c r="Q667" s="189">
        <v>3.9E-2</v>
      </c>
      <c r="R667" s="189">
        <v>4.4999999999999998E-2</v>
      </c>
      <c r="S667" s="189">
        <v>0.13200000000000001</v>
      </c>
      <c r="T667" s="189">
        <v>0.14299999999999999</v>
      </c>
    </row>
    <row r="668" spans="1:20" customFormat="1" x14ac:dyDescent="0.25">
      <c r="A668" s="94" t="s">
        <v>2360</v>
      </c>
      <c r="B668" s="189">
        <v>0.56791850496789698</v>
      </c>
      <c r="C668" s="189">
        <v>0.24581226012410776</v>
      </c>
      <c r="D668" s="189">
        <v>4.3617059435417341E-2</v>
      </c>
      <c r="E668" s="189">
        <v>0.14265217547257791</v>
      </c>
      <c r="F668" s="188">
        <v>1</v>
      </c>
      <c r="G668" s="190">
        <v>27879</v>
      </c>
      <c r="H668" s="189">
        <v>0.26123500749625189</v>
      </c>
      <c r="I668" s="94"/>
      <c r="J668" s="94"/>
      <c r="K668" s="94"/>
      <c r="L668" s="94"/>
      <c r="M668" s="189">
        <v>0.56200000000000006</v>
      </c>
      <c r="N668" s="189">
        <v>0.57399999999999995</v>
      </c>
      <c r="O668" s="189">
        <v>0.24099999999999999</v>
      </c>
      <c r="P668" s="189">
        <v>0.251</v>
      </c>
      <c r="Q668" s="189">
        <v>4.1000000000000002E-2</v>
      </c>
      <c r="R668" s="189">
        <v>4.5999999999999999E-2</v>
      </c>
      <c r="S668" s="189">
        <v>0.13900000000000001</v>
      </c>
      <c r="T668" s="189">
        <v>0.14699999999999999</v>
      </c>
    </row>
    <row r="669" spans="1:20" customFormat="1" x14ac:dyDescent="0.25">
      <c r="A669" s="94" t="s">
        <v>2361</v>
      </c>
      <c r="B669" s="189">
        <v>0.62915230875258443</v>
      </c>
      <c r="C669" s="189">
        <v>0.26374913852515508</v>
      </c>
      <c r="D669" s="189">
        <v>3.9421088904203996E-2</v>
      </c>
      <c r="E669" s="189">
        <v>6.7677463818056519E-2</v>
      </c>
      <c r="F669" s="188">
        <v>1</v>
      </c>
      <c r="G669" s="190">
        <v>14510</v>
      </c>
      <c r="H669" s="189">
        <v>0.20647162615971312</v>
      </c>
      <c r="I669" s="94"/>
      <c r="J669" s="94"/>
      <c r="K669" s="94"/>
      <c r="L669" s="94"/>
      <c r="M669" s="189">
        <v>0.621</v>
      </c>
      <c r="N669" s="189">
        <v>0.63700000000000001</v>
      </c>
      <c r="O669" s="189">
        <v>0.25700000000000001</v>
      </c>
      <c r="P669" s="189">
        <v>0.27100000000000002</v>
      </c>
      <c r="Q669" s="189">
        <v>3.5999999999999997E-2</v>
      </c>
      <c r="R669" s="189">
        <v>4.2999999999999997E-2</v>
      </c>
      <c r="S669" s="189">
        <v>6.4000000000000001E-2</v>
      </c>
      <c r="T669" s="189">
        <v>7.1999999999999995E-2</v>
      </c>
    </row>
    <row r="670" spans="1:20" customFormat="1" x14ac:dyDescent="0.25">
      <c r="A670" s="94" t="s">
        <v>2362</v>
      </c>
      <c r="B670" s="189">
        <v>0.61728950923007653</v>
      </c>
      <c r="C670" s="189">
        <v>0.18640252138676272</v>
      </c>
      <c r="D670" s="189">
        <v>4.8176497073390362E-2</v>
      </c>
      <c r="E670" s="189">
        <v>0.14813147230977036</v>
      </c>
      <c r="F670" s="188">
        <v>1</v>
      </c>
      <c r="G670" s="190">
        <v>2221</v>
      </c>
      <c r="H670" s="189">
        <v>0.17823609662145895</v>
      </c>
      <c r="I670" s="94"/>
      <c r="J670" s="94"/>
      <c r="K670" s="94"/>
      <c r="L670" s="94"/>
      <c r="M670" s="189">
        <v>0.59699999999999998</v>
      </c>
      <c r="N670" s="189">
        <v>0.63700000000000001</v>
      </c>
      <c r="O670" s="189">
        <v>0.17100000000000001</v>
      </c>
      <c r="P670" s="189">
        <v>0.20300000000000001</v>
      </c>
      <c r="Q670" s="189">
        <v>0.04</v>
      </c>
      <c r="R670" s="189">
        <v>5.8000000000000003E-2</v>
      </c>
      <c r="S670" s="189">
        <v>0.13400000000000001</v>
      </c>
      <c r="T670" s="189">
        <v>0.16400000000000001</v>
      </c>
    </row>
    <row r="671" spans="1:20" customFormat="1" x14ac:dyDescent="0.25">
      <c r="A671" s="94" t="s">
        <v>2363</v>
      </c>
      <c r="B671" s="189">
        <v>0.48527082673424138</v>
      </c>
      <c r="C671" s="189">
        <v>0.156794425087108</v>
      </c>
      <c r="D671" s="189">
        <v>4.9730757047830219E-2</v>
      </c>
      <c r="E671" s="189">
        <v>0.30820399113082042</v>
      </c>
      <c r="F671" s="188">
        <v>1</v>
      </c>
      <c r="G671" s="190">
        <v>3157</v>
      </c>
      <c r="H671" s="189">
        <v>0.20095480585614259</v>
      </c>
      <c r="I671" s="94"/>
      <c r="J671" s="94"/>
      <c r="K671" s="94"/>
      <c r="L671" s="94"/>
      <c r="M671" s="189">
        <v>0.46800000000000003</v>
      </c>
      <c r="N671" s="189">
        <v>0.503</v>
      </c>
      <c r="O671" s="189">
        <v>0.14499999999999999</v>
      </c>
      <c r="P671" s="189">
        <v>0.17</v>
      </c>
      <c r="Q671" s="189">
        <v>4.2999999999999997E-2</v>
      </c>
      <c r="R671" s="189">
        <v>5.8000000000000003E-2</v>
      </c>
      <c r="S671" s="189">
        <v>0.29199999999999998</v>
      </c>
      <c r="T671" s="189">
        <v>0.32500000000000001</v>
      </c>
    </row>
    <row r="672" spans="1:20" customFormat="1" x14ac:dyDescent="0.25">
      <c r="A672" s="94" t="s">
        <v>2364</v>
      </c>
      <c r="B672" s="189">
        <v>0.61244730969501615</v>
      </c>
      <c r="C672" s="189">
        <v>0.23481279444582198</v>
      </c>
      <c r="D672" s="189">
        <v>3.4961567071658817E-2</v>
      </c>
      <c r="E672" s="189">
        <v>0.11777832878750311</v>
      </c>
      <c r="F672" s="188">
        <v>1</v>
      </c>
      <c r="G672" s="190">
        <v>4033</v>
      </c>
      <c r="H672" s="189">
        <v>0.30164547494390426</v>
      </c>
      <c r="I672" s="94"/>
      <c r="J672" s="94"/>
      <c r="K672" s="94"/>
      <c r="L672" s="94"/>
      <c r="M672" s="189">
        <v>0.59699999999999998</v>
      </c>
      <c r="N672" s="189">
        <v>0.627</v>
      </c>
      <c r="O672" s="189">
        <v>0.222</v>
      </c>
      <c r="P672" s="189">
        <v>0.248</v>
      </c>
      <c r="Q672" s="189">
        <v>0.03</v>
      </c>
      <c r="R672" s="189">
        <v>4.1000000000000002E-2</v>
      </c>
      <c r="S672" s="189">
        <v>0.108</v>
      </c>
      <c r="T672" s="189">
        <v>0.128</v>
      </c>
    </row>
    <row r="673" spans="1:20" customFormat="1" x14ac:dyDescent="0.25">
      <c r="A673" s="94" t="s">
        <v>2365</v>
      </c>
      <c r="B673" s="189">
        <v>0.58059210526315785</v>
      </c>
      <c r="C673" s="189">
        <v>0.25568609022556393</v>
      </c>
      <c r="D673" s="189">
        <v>4.6663533834586469E-2</v>
      </c>
      <c r="E673" s="189">
        <v>0.11705827067669172</v>
      </c>
      <c r="F673" s="188">
        <v>1</v>
      </c>
      <c r="G673" s="190">
        <v>21280</v>
      </c>
      <c r="H673" s="189">
        <v>0.31703465331783914</v>
      </c>
      <c r="I673" s="94"/>
      <c r="J673" s="94"/>
      <c r="K673" s="94"/>
      <c r="L673" s="94"/>
      <c r="M673" s="189">
        <v>0.57399999999999995</v>
      </c>
      <c r="N673" s="189">
        <v>0.58699999999999997</v>
      </c>
      <c r="O673" s="189">
        <v>0.25</v>
      </c>
      <c r="P673" s="189">
        <v>0.26200000000000001</v>
      </c>
      <c r="Q673" s="189">
        <v>4.3999999999999997E-2</v>
      </c>
      <c r="R673" s="189">
        <v>0.05</v>
      </c>
      <c r="S673" s="189">
        <v>0.113</v>
      </c>
      <c r="T673" s="189">
        <v>0.121</v>
      </c>
    </row>
    <row r="674" spans="1:20" customFormat="1" x14ac:dyDescent="0.25">
      <c r="A674" s="94" t="s">
        <v>2366</v>
      </c>
      <c r="B674" s="189">
        <v>0.55092881895131507</v>
      </c>
      <c r="C674" s="189">
        <v>0.28892802363233538</v>
      </c>
      <c r="D674" s="189">
        <v>4.027722547293075E-2</v>
      </c>
      <c r="E674" s="189">
        <v>0.11986593194341874</v>
      </c>
      <c r="F674" s="188">
        <v>1</v>
      </c>
      <c r="G674" s="190">
        <v>17603</v>
      </c>
      <c r="H674" s="189">
        <v>0.28692278854460401</v>
      </c>
      <c r="I674" s="94"/>
      <c r="J674" s="94"/>
      <c r="K674" s="94"/>
      <c r="L674" s="94"/>
      <c r="M674" s="189">
        <v>0.54400000000000004</v>
      </c>
      <c r="N674" s="189">
        <v>0.55800000000000005</v>
      </c>
      <c r="O674" s="189">
        <v>0.28199999999999997</v>
      </c>
      <c r="P674" s="189">
        <v>0.29599999999999999</v>
      </c>
      <c r="Q674" s="189">
        <v>3.6999999999999998E-2</v>
      </c>
      <c r="R674" s="189">
        <v>4.2999999999999997E-2</v>
      </c>
      <c r="S674" s="189">
        <v>0.115</v>
      </c>
      <c r="T674" s="189">
        <v>0.125</v>
      </c>
    </row>
    <row r="675" spans="1:20" customFormat="1" x14ac:dyDescent="0.25">
      <c r="A675" s="94" t="s">
        <v>2367</v>
      </c>
      <c r="B675" s="189">
        <v>0.573199863496758</v>
      </c>
      <c r="C675" s="189">
        <v>0.31108520077351837</v>
      </c>
      <c r="D675" s="189">
        <v>4.3055397565692183E-2</v>
      </c>
      <c r="E675" s="189">
        <v>7.2659538164031395E-2</v>
      </c>
      <c r="F675" s="188">
        <v>1</v>
      </c>
      <c r="G675" s="190">
        <v>35164</v>
      </c>
      <c r="H675" s="189">
        <v>0.46815422302694643</v>
      </c>
      <c r="I675" s="94"/>
      <c r="J675" s="94"/>
      <c r="K675" s="94"/>
      <c r="L675" s="94"/>
      <c r="M675" s="189">
        <v>0.56799999999999995</v>
      </c>
      <c r="N675" s="189">
        <v>0.57799999999999996</v>
      </c>
      <c r="O675" s="189">
        <v>0.30599999999999999</v>
      </c>
      <c r="P675" s="189">
        <v>0.316</v>
      </c>
      <c r="Q675" s="189">
        <v>4.1000000000000002E-2</v>
      </c>
      <c r="R675" s="189">
        <v>4.4999999999999998E-2</v>
      </c>
      <c r="S675" s="189">
        <v>7.0000000000000007E-2</v>
      </c>
      <c r="T675" s="189">
        <v>7.4999999999999997E-2</v>
      </c>
    </row>
    <row r="676" spans="1:20" customFormat="1" x14ac:dyDescent="0.25">
      <c r="A676" s="94" t="s">
        <v>2368</v>
      </c>
      <c r="B676" s="189">
        <v>0.62299558632076968</v>
      </c>
      <c r="C676" s="189">
        <v>0.19775823198806083</v>
      </c>
      <c r="D676" s="189">
        <v>4.2707903343600168E-2</v>
      </c>
      <c r="E676" s="189">
        <v>0.13653827834756929</v>
      </c>
      <c r="F676" s="188">
        <v>1</v>
      </c>
      <c r="G676" s="190">
        <v>31493</v>
      </c>
      <c r="H676" s="189">
        <v>8.6006264832550916E-2</v>
      </c>
      <c r="I676" s="94"/>
      <c r="J676" s="94"/>
      <c r="K676" s="94"/>
      <c r="L676" s="94"/>
      <c r="M676" s="189">
        <v>0.61799999999999999</v>
      </c>
      <c r="N676" s="189">
        <v>0.628</v>
      </c>
      <c r="O676" s="189">
        <v>0.193</v>
      </c>
      <c r="P676" s="189">
        <v>0.20200000000000001</v>
      </c>
      <c r="Q676" s="189">
        <v>4.1000000000000002E-2</v>
      </c>
      <c r="R676" s="189">
        <v>4.4999999999999998E-2</v>
      </c>
      <c r="S676" s="189">
        <v>0.13300000000000001</v>
      </c>
      <c r="T676" s="189">
        <v>0.14000000000000001</v>
      </c>
    </row>
    <row r="677" spans="1:20" customFormat="1" x14ac:dyDescent="0.25">
      <c r="A677" s="94" t="s">
        <v>2369</v>
      </c>
      <c r="B677" s="189">
        <v>0.47868217054263568</v>
      </c>
      <c r="C677" s="189">
        <v>0.10949612403100775</v>
      </c>
      <c r="D677" s="189">
        <v>5.7170542635658912E-2</v>
      </c>
      <c r="E677" s="189">
        <v>0.35465116279069769</v>
      </c>
      <c r="F677" s="188">
        <v>1</v>
      </c>
      <c r="G677" s="190">
        <v>1032</v>
      </c>
      <c r="H677" s="189">
        <v>0.21048337752396493</v>
      </c>
      <c r="I677" s="94"/>
      <c r="J677" s="94"/>
      <c r="K677" s="94"/>
      <c r="L677" s="94"/>
      <c r="M677" s="189">
        <v>0.44800000000000001</v>
      </c>
      <c r="N677" s="189">
        <v>0.50900000000000001</v>
      </c>
      <c r="O677" s="189">
        <v>9.1999999999999998E-2</v>
      </c>
      <c r="P677" s="189">
        <v>0.13</v>
      </c>
      <c r="Q677" s="189">
        <v>4.4999999999999998E-2</v>
      </c>
      <c r="R677" s="189">
        <v>7.2999999999999995E-2</v>
      </c>
      <c r="S677" s="189">
        <v>0.32600000000000001</v>
      </c>
      <c r="T677" s="189">
        <v>0.38400000000000001</v>
      </c>
    </row>
    <row r="678" spans="1:20" customFormat="1" x14ac:dyDescent="0.25">
      <c r="A678" s="94" t="s">
        <v>2370</v>
      </c>
      <c r="B678" s="189">
        <v>0.52965284474445518</v>
      </c>
      <c r="C678" s="189">
        <v>0.25433944069431053</v>
      </c>
      <c r="D678" s="189">
        <v>4.7492767598842814E-2</v>
      </c>
      <c r="E678" s="189">
        <v>0.16851494696239153</v>
      </c>
      <c r="F678" s="188">
        <v>1</v>
      </c>
      <c r="G678" s="190">
        <v>4148</v>
      </c>
      <c r="H678" s="189">
        <v>0.20386297734309727</v>
      </c>
      <c r="I678" s="94"/>
      <c r="J678" s="94"/>
      <c r="K678" s="94"/>
      <c r="L678" s="94"/>
      <c r="M678" s="189">
        <v>0.51400000000000001</v>
      </c>
      <c r="N678" s="189">
        <v>0.54500000000000004</v>
      </c>
      <c r="O678" s="189">
        <v>0.24099999999999999</v>
      </c>
      <c r="P678" s="189">
        <v>0.26800000000000002</v>
      </c>
      <c r="Q678" s="189">
        <v>4.1000000000000002E-2</v>
      </c>
      <c r="R678" s="189">
        <v>5.3999999999999999E-2</v>
      </c>
      <c r="S678" s="189">
        <v>0.157</v>
      </c>
      <c r="T678" s="189">
        <v>0.18</v>
      </c>
    </row>
    <row r="679" spans="1:20" customFormat="1" x14ac:dyDescent="0.25">
      <c r="A679" s="94" t="s">
        <v>2371</v>
      </c>
      <c r="B679" s="189">
        <v>0.6487125591171834</v>
      </c>
      <c r="C679" s="189">
        <v>0.24944823962165003</v>
      </c>
      <c r="D679" s="189">
        <v>4.0357330530740934E-2</v>
      </c>
      <c r="E679" s="189">
        <v>6.1481870730425645E-2</v>
      </c>
      <c r="F679" s="188">
        <v>1</v>
      </c>
      <c r="G679" s="190">
        <v>19030</v>
      </c>
      <c r="H679" s="189">
        <v>0.31954192833394901</v>
      </c>
      <c r="I679" s="94"/>
      <c r="J679" s="94"/>
      <c r="K679" s="94"/>
      <c r="L679" s="94"/>
      <c r="M679" s="189">
        <v>0.64200000000000002</v>
      </c>
      <c r="N679" s="189">
        <v>0.65500000000000003</v>
      </c>
      <c r="O679" s="189">
        <v>0.24299999999999999</v>
      </c>
      <c r="P679" s="189">
        <v>0.25600000000000001</v>
      </c>
      <c r="Q679" s="189">
        <v>3.7999999999999999E-2</v>
      </c>
      <c r="R679" s="189">
        <v>4.2999999999999997E-2</v>
      </c>
      <c r="S679" s="189">
        <v>5.8000000000000003E-2</v>
      </c>
      <c r="T679" s="189">
        <v>6.5000000000000002E-2</v>
      </c>
    </row>
    <row r="680" spans="1:20" customFormat="1" x14ac:dyDescent="0.25">
      <c r="A680" s="94" t="s">
        <v>2372</v>
      </c>
      <c r="B680" s="189">
        <v>0.48810182623132264</v>
      </c>
      <c r="C680" s="189">
        <v>0.18428334255672385</v>
      </c>
      <c r="D680" s="189">
        <v>6.8068622025456563E-2</v>
      </c>
      <c r="E680" s="189">
        <v>0.25954620918649696</v>
      </c>
      <c r="F680" s="188">
        <v>1</v>
      </c>
      <c r="G680" s="190">
        <v>1807</v>
      </c>
      <c r="H680" s="189">
        <v>9.662068227997006E-2</v>
      </c>
      <c r="I680" s="94"/>
      <c r="J680" s="94"/>
      <c r="K680" s="94"/>
      <c r="L680" s="94"/>
      <c r="M680" s="189">
        <v>0.46500000000000002</v>
      </c>
      <c r="N680" s="189">
        <v>0.51100000000000001</v>
      </c>
      <c r="O680" s="189">
        <v>0.16700000000000001</v>
      </c>
      <c r="P680" s="189">
        <v>0.20300000000000001</v>
      </c>
      <c r="Q680" s="189">
        <v>5.7000000000000002E-2</v>
      </c>
      <c r="R680" s="189">
        <v>8.1000000000000003E-2</v>
      </c>
      <c r="S680" s="189">
        <v>0.24</v>
      </c>
      <c r="T680" s="189">
        <v>0.28000000000000003</v>
      </c>
    </row>
    <row r="681" spans="1:20" customFormat="1" x14ac:dyDescent="0.25">
      <c r="A681" s="94" t="s">
        <v>2373</v>
      </c>
      <c r="B681" s="189">
        <v>0.60563889390927161</v>
      </c>
      <c r="C681" s="189">
        <v>0.17531176576902224</v>
      </c>
      <c r="D681" s="189">
        <v>4.7894451472980298E-2</v>
      </c>
      <c r="E681" s="189">
        <v>0.17115488884872582</v>
      </c>
      <c r="F681" s="188">
        <v>1</v>
      </c>
      <c r="G681" s="190">
        <v>5533</v>
      </c>
      <c r="H681" s="189">
        <v>7.9569150236564704E-2</v>
      </c>
      <c r="I681" s="94"/>
      <c r="J681" s="94"/>
      <c r="K681" s="94"/>
      <c r="L681" s="94"/>
      <c r="M681" s="189">
        <v>0.59299999999999997</v>
      </c>
      <c r="N681" s="189">
        <v>0.61799999999999999</v>
      </c>
      <c r="O681" s="189">
        <v>0.16600000000000001</v>
      </c>
      <c r="P681" s="189">
        <v>0.186</v>
      </c>
      <c r="Q681" s="189">
        <v>4.2999999999999997E-2</v>
      </c>
      <c r="R681" s="189">
        <v>5.3999999999999999E-2</v>
      </c>
      <c r="S681" s="189">
        <v>0.161</v>
      </c>
      <c r="T681" s="189">
        <v>0.18099999999999999</v>
      </c>
    </row>
    <row r="682" spans="1:20" customFormat="1" x14ac:dyDescent="0.25">
      <c r="A682" s="94" t="s">
        <v>2374</v>
      </c>
      <c r="B682" s="189">
        <v>0.61210453920220087</v>
      </c>
      <c r="C682" s="189">
        <v>0.18431911966987621</v>
      </c>
      <c r="D682" s="189">
        <v>3.9889958734525444E-2</v>
      </c>
      <c r="E682" s="189">
        <v>0.16368638239339753</v>
      </c>
      <c r="F682" s="188">
        <v>1</v>
      </c>
      <c r="G682" s="190">
        <v>727</v>
      </c>
      <c r="H682" s="189">
        <v>7.1951702296120343E-2</v>
      </c>
      <c r="I682" s="94"/>
      <c r="J682" s="94"/>
      <c r="K682" s="94"/>
      <c r="L682" s="94"/>
      <c r="M682" s="189">
        <v>0.57599999999999996</v>
      </c>
      <c r="N682" s="189">
        <v>0.64700000000000002</v>
      </c>
      <c r="O682" s="189">
        <v>0.158</v>
      </c>
      <c r="P682" s="189">
        <v>0.214</v>
      </c>
      <c r="Q682" s="189">
        <v>2.8000000000000001E-2</v>
      </c>
      <c r="R682" s="189">
        <v>5.7000000000000002E-2</v>
      </c>
      <c r="S682" s="189">
        <v>0.13900000000000001</v>
      </c>
      <c r="T682" s="189">
        <v>0.192</v>
      </c>
    </row>
    <row r="683" spans="1:20" customFormat="1" x14ac:dyDescent="0.25">
      <c r="A683" s="94"/>
    </row>
    <row r="684" spans="1:20" customFormat="1" x14ac:dyDescent="0.25">
      <c r="A684" s="94"/>
    </row>
    <row r="685" spans="1:20" customFormat="1" x14ac:dyDescent="0.25">
      <c r="A685" s="94"/>
    </row>
    <row r="686" spans="1:20" customFormat="1" x14ac:dyDescent="0.25">
      <c r="A686" s="94"/>
    </row>
    <row r="687" spans="1:20" customFormat="1" x14ac:dyDescent="0.25">
      <c r="A687" s="94"/>
    </row>
    <row r="688" spans="1:20" customFormat="1" x14ac:dyDescent="0.25">
      <c r="A688" s="94"/>
    </row>
    <row r="689" spans="1:1" customFormat="1" x14ac:dyDescent="0.25">
      <c r="A689" s="94"/>
    </row>
    <row r="690" spans="1:1" customFormat="1" x14ac:dyDescent="0.25">
      <c r="A690" s="94"/>
    </row>
    <row r="691" spans="1:1" customFormat="1" x14ac:dyDescent="0.25">
      <c r="A691" s="94"/>
    </row>
    <row r="692" spans="1:1" customFormat="1" x14ac:dyDescent="0.25">
      <c r="A692" s="94"/>
    </row>
    <row r="693" spans="1:1" customFormat="1" x14ac:dyDescent="0.25">
      <c r="A693" s="94"/>
    </row>
    <row r="694" spans="1:1" customFormat="1" x14ac:dyDescent="0.25">
      <c r="A694" s="94"/>
    </row>
    <row r="695" spans="1:1" customFormat="1" x14ac:dyDescent="0.25">
      <c r="A695" s="94"/>
    </row>
    <row r="696" spans="1:1" customFormat="1" x14ac:dyDescent="0.25">
      <c r="A696" s="94"/>
    </row>
    <row r="697" spans="1:1" customFormat="1" x14ac:dyDescent="0.25">
      <c r="A697" s="94"/>
    </row>
    <row r="698" spans="1:1" customFormat="1" x14ac:dyDescent="0.25">
      <c r="A698" s="94"/>
    </row>
    <row r="699" spans="1:1" customFormat="1" x14ac:dyDescent="0.25">
      <c r="A699" s="94"/>
    </row>
    <row r="700" spans="1:1" customFormat="1" x14ac:dyDescent="0.25">
      <c r="A700" s="94"/>
    </row>
    <row r="701" spans="1:1" customFormat="1" x14ac:dyDescent="0.25">
      <c r="A701" s="94"/>
    </row>
    <row r="702" spans="1:1" customFormat="1" x14ac:dyDescent="0.25">
      <c r="A702" s="94"/>
    </row>
    <row r="703" spans="1:1" customFormat="1" x14ac:dyDescent="0.25">
      <c r="A703" s="94"/>
    </row>
    <row r="704" spans="1:1" customFormat="1" x14ac:dyDescent="0.25">
      <c r="A704" s="94"/>
    </row>
    <row r="705" spans="1:1" customFormat="1" x14ac:dyDescent="0.25">
      <c r="A705" s="94"/>
    </row>
    <row r="706" spans="1:1" customFormat="1" x14ac:dyDescent="0.25">
      <c r="A706" s="94"/>
    </row>
    <row r="707" spans="1:1" customFormat="1" x14ac:dyDescent="0.25">
      <c r="A707" s="94"/>
    </row>
    <row r="708" spans="1:1" customFormat="1" x14ac:dyDescent="0.25">
      <c r="A708" s="94"/>
    </row>
    <row r="709" spans="1:1" customFormat="1" x14ac:dyDescent="0.25">
      <c r="A709" s="94"/>
    </row>
    <row r="710" spans="1:1" customFormat="1" x14ac:dyDescent="0.25">
      <c r="A710" s="94"/>
    </row>
    <row r="711" spans="1:1" customFormat="1" x14ac:dyDescent="0.25">
      <c r="A711" s="94"/>
    </row>
    <row r="712" spans="1:1" customFormat="1" x14ac:dyDescent="0.25">
      <c r="A712" s="94"/>
    </row>
    <row r="713" spans="1:1" customFormat="1" x14ac:dyDescent="0.25">
      <c r="A713" s="94"/>
    </row>
    <row r="714" spans="1:1" customFormat="1" x14ac:dyDescent="0.25">
      <c r="A714" s="94"/>
    </row>
    <row r="715" spans="1:1" customFormat="1" x14ac:dyDescent="0.25">
      <c r="A715" s="94"/>
    </row>
    <row r="716" spans="1:1" customFormat="1" x14ac:dyDescent="0.25">
      <c r="A716" s="94"/>
    </row>
    <row r="717" spans="1:1" customFormat="1" x14ac:dyDescent="0.25">
      <c r="A717" s="94"/>
    </row>
    <row r="718" spans="1:1" customFormat="1" x14ac:dyDescent="0.25">
      <c r="A718" s="94"/>
    </row>
    <row r="719" spans="1:1" customFormat="1" x14ac:dyDescent="0.25">
      <c r="A719" s="94"/>
    </row>
    <row r="720" spans="1:1" customFormat="1" x14ac:dyDescent="0.25">
      <c r="A720" s="94"/>
    </row>
    <row r="721" spans="1:1" customFormat="1" x14ac:dyDescent="0.25">
      <c r="A721" s="94"/>
    </row>
    <row r="722" spans="1:1" customFormat="1" x14ac:dyDescent="0.25">
      <c r="A722" s="94"/>
    </row>
    <row r="723" spans="1:1" customFormat="1" x14ac:dyDescent="0.25">
      <c r="A723" s="94"/>
    </row>
    <row r="724" spans="1:1" customFormat="1" x14ac:dyDescent="0.25">
      <c r="A724" s="94"/>
    </row>
    <row r="725" spans="1:1" customFormat="1" x14ac:dyDescent="0.25">
      <c r="A725" s="94"/>
    </row>
    <row r="726" spans="1:1" customFormat="1" x14ac:dyDescent="0.25">
      <c r="A726" s="94"/>
    </row>
    <row r="727" spans="1:1" customFormat="1" x14ac:dyDescent="0.25">
      <c r="A727" s="94"/>
    </row>
    <row r="728" spans="1:1" customFormat="1" x14ac:dyDescent="0.25">
      <c r="A728" s="94"/>
    </row>
    <row r="729" spans="1:1" customFormat="1" x14ac:dyDescent="0.25">
      <c r="A729" s="94"/>
    </row>
    <row r="730" spans="1:1" customFormat="1" x14ac:dyDescent="0.25">
      <c r="A730" s="94"/>
    </row>
    <row r="731" spans="1:1" customFormat="1" x14ac:dyDescent="0.25">
      <c r="A731" s="94"/>
    </row>
    <row r="732" spans="1:1" customFormat="1" x14ac:dyDescent="0.25">
      <c r="A732" s="94"/>
    </row>
    <row r="733" spans="1:1" customFormat="1" x14ac:dyDescent="0.25">
      <c r="A733" s="94"/>
    </row>
    <row r="734" spans="1:1" customFormat="1" x14ac:dyDescent="0.25">
      <c r="A734" s="94"/>
    </row>
    <row r="735" spans="1:1" customFormat="1" x14ac:dyDescent="0.25">
      <c r="A735" s="94"/>
    </row>
    <row r="736" spans="1:1" customFormat="1" x14ac:dyDescent="0.25">
      <c r="A736" s="94"/>
    </row>
    <row r="737" spans="1:1" customFormat="1" x14ac:dyDescent="0.25">
      <c r="A737" s="94"/>
    </row>
    <row r="738" spans="1:1" customFormat="1" x14ac:dyDescent="0.25">
      <c r="A738" s="94"/>
    </row>
    <row r="739" spans="1:1" customFormat="1" x14ac:dyDescent="0.25">
      <c r="A739" s="94"/>
    </row>
    <row r="740" spans="1:1" customFormat="1" x14ac:dyDescent="0.25">
      <c r="A740" s="94"/>
    </row>
    <row r="741" spans="1:1" customFormat="1" x14ac:dyDescent="0.25">
      <c r="A741" s="94"/>
    </row>
    <row r="742" spans="1:1" customFormat="1" x14ac:dyDescent="0.25">
      <c r="A742" s="94"/>
    </row>
    <row r="743" spans="1:1" customFormat="1" x14ac:dyDescent="0.25">
      <c r="A743" s="94"/>
    </row>
    <row r="744" spans="1:1" customFormat="1" x14ac:dyDescent="0.25">
      <c r="A744" s="94"/>
    </row>
    <row r="745" spans="1:1" customFormat="1" x14ac:dyDescent="0.25">
      <c r="A745" s="94"/>
    </row>
    <row r="746" spans="1:1" customFormat="1" x14ac:dyDescent="0.25">
      <c r="A746" s="94"/>
    </row>
    <row r="747" spans="1:1" customFormat="1" x14ac:dyDescent="0.25">
      <c r="A747" s="94"/>
    </row>
    <row r="748" spans="1:1" customFormat="1" x14ac:dyDescent="0.25">
      <c r="A748" s="94"/>
    </row>
    <row r="749" spans="1:1" customFormat="1" x14ac:dyDescent="0.25">
      <c r="A749" s="94"/>
    </row>
    <row r="750" spans="1:1" customFormat="1" x14ac:dyDescent="0.25">
      <c r="A750" s="94"/>
    </row>
    <row r="751" spans="1:1" customFormat="1" x14ac:dyDescent="0.25">
      <c r="A751" s="94"/>
    </row>
    <row r="752" spans="1:1" customFormat="1" x14ac:dyDescent="0.25">
      <c r="A752" s="94"/>
    </row>
    <row r="753" spans="1:1" customFormat="1" x14ac:dyDescent="0.25">
      <c r="A753" s="94"/>
    </row>
    <row r="754" spans="1:1" customFormat="1" x14ac:dyDescent="0.25">
      <c r="A754" s="94"/>
    </row>
    <row r="755" spans="1:1" customFormat="1" x14ac:dyDescent="0.25">
      <c r="A755" s="94"/>
    </row>
    <row r="756" spans="1:1" customFormat="1" x14ac:dyDescent="0.25">
      <c r="A756" s="94"/>
    </row>
    <row r="757" spans="1:1" customFormat="1" x14ac:dyDescent="0.25">
      <c r="A757" s="94"/>
    </row>
    <row r="758" spans="1:1" customFormat="1" x14ac:dyDescent="0.25">
      <c r="A758" s="94"/>
    </row>
    <row r="759" spans="1:1" customFormat="1" x14ac:dyDescent="0.25">
      <c r="A759" s="94"/>
    </row>
    <row r="760" spans="1:1" customFormat="1" x14ac:dyDescent="0.25">
      <c r="A760" s="94"/>
    </row>
    <row r="761" spans="1:1" customFormat="1" x14ac:dyDescent="0.25">
      <c r="A761" s="94"/>
    </row>
    <row r="762" spans="1:1" customFormat="1" x14ac:dyDescent="0.25">
      <c r="A762" s="94"/>
    </row>
    <row r="763" spans="1:1" customFormat="1" x14ac:dyDescent="0.25">
      <c r="A763" s="94"/>
    </row>
    <row r="764" spans="1:1" customFormat="1" x14ac:dyDescent="0.25">
      <c r="A764" s="94"/>
    </row>
    <row r="765" spans="1:1" customFormat="1" x14ac:dyDescent="0.25">
      <c r="A765" s="94"/>
    </row>
    <row r="766" spans="1:1" customFormat="1" x14ac:dyDescent="0.25">
      <c r="A766" s="94"/>
    </row>
    <row r="767" spans="1:1" customFormat="1" x14ac:dyDescent="0.25">
      <c r="A767" s="94"/>
    </row>
    <row r="768" spans="1:1" customFormat="1" x14ac:dyDescent="0.25">
      <c r="A768" s="94"/>
    </row>
    <row r="769" spans="1:1" customFormat="1" x14ac:dyDescent="0.25">
      <c r="A769" s="94"/>
    </row>
    <row r="770" spans="1:1" customFormat="1" x14ac:dyDescent="0.25">
      <c r="A770" s="94"/>
    </row>
    <row r="771" spans="1:1" customFormat="1" x14ac:dyDescent="0.25">
      <c r="A771" s="94"/>
    </row>
    <row r="772" spans="1:1" customFormat="1" x14ac:dyDescent="0.25">
      <c r="A772" s="94"/>
    </row>
    <row r="773" spans="1:1" customFormat="1" x14ac:dyDescent="0.25">
      <c r="A773" s="94"/>
    </row>
    <row r="774" spans="1:1" customFormat="1" x14ac:dyDescent="0.25">
      <c r="A774" s="94"/>
    </row>
    <row r="775" spans="1:1" customFormat="1" x14ac:dyDescent="0.25">
      <c r="A775" s="94"/>
    </row>
    <row r="776" spans="1:1" customFormat="1" x14ac:dyDescent="0.25">
      <c r="A776" s="94"/>
    </row>
    <row r="777" spans="1:1" customFormat="1" x14ac:dyDescent="0.25">
      <c r="A777" s="94"/>
    </row>
    <row r="778" spans="1:1" customFormat="1" x14ac:dyDescent="0.25">
      <c r="A778" s="94"/>
    </row>
    <row r="779" spans="1:1" customFormat="1" x14ac:dyDescent="0.25">
      <c r="A779" s="94"/>
    </row>
    <row r="780" spans="1:1" customFormat="1" x14ac:dyDescent="0.25">
      <c r="A780" s="94"/>
    </row>
    <row r="781" spans="1:1" customFormat="1" x14ac:dyDescent="0.25">
      <c r="A781" s="94"/>
    </row>
    <row r="782" spans="1:1" customFormat="1" x14ac:dyDescent="0.25">
      <c r="A782" s="94"/>
    </row>
    <row r="783" spans="1:1" customFormat="1" x14ac:dyDescent="0.25">
      <c r="A783" s="94"/>
    </row>
    <row r="784" spans="1:1" customFormat="1" x14ac:dyDescent="0.25">
      <c r="A784" s="94"/>
    </row>
    <row r="785" spans="1:1" customFormat="1" x14ac:dyDescent="0.25">
      <c r="A785" s="94"/>
    </row>
    <row r="786" spans="1:1" customFormat="1" x14ac:dyDescent="0.25">
      <c r="A786" s="94"/>
    </row>
    <row r="787" spans="1:1" customFormat="1" x14ac:dyDescent="0.25">
      <c r="A787" s="94"/>
    </row>
    <row r="788" spans="1:1" customFormat="1" x14ac:dyDescent="0.25">
      <c r="A788" s="94"/>
    </row>
    <row r="789" spans="1:1" customFormat="1" x14ac:dyDescent="0.25">
      <c r="A789" s="94"/>
    </row>
    <row r="790" spans="1:1" customFormat="1" x14ac:dyDescent="0.25">
      <c r="A790" s="94"/>
    </row>
    <row r="791" spans="1:1" customFormat="1" x14ac:dyDescent="0.25">
      <c r="A791" s="94"/>
    </row>
    <row r="792" spans="1:1" customFormat="1" x14ac:dyDescent="0.25">
      <c r="A792" s="94"/>
    </row>
    <row r="793" spans="1:1" customFormat="1" x14ac:dyDescent="0.25">
      <c r="A793" s="94"/>
    </row>
    <row r="794" spans="1:1" customFormat="1" x14ac:dyDescent="0.25">
      <c r="A794" s="94"/>
    </row>
    <row r="795" spans="1:1" customFormat="1" x14ac:dyDescent="0.25">
      <c r="A795" s="94"/>
    </row>
    <row r="796" spans="1:1" customFormat="1" x14ac:dyDescent="0.25">
      <c r="A796" s="94"/>
    </row>
    <row r="797" spans="1:1" customFormat="1" x14ac:dyDescent="0.25">
      <c r="A797" s="94"/>
    </row>
    <row r="798" spans="1:1" customFormat="1" x14ac:dyDescent="0.25">
      <c r="A798" s="94"/>
    </row>
    <row r="799" spans="1:1" customFormat="1" x14ac:dyDescent="0.25">
      <c r="A799" s="94"/>
    </row>
    <row r="800" spans="1:1" customFormat="1" x14ac:dyDescent="0.25">
      <c r="A800" s="94"/>
    </row>
    <row r="801" spans="1:1" customFormat="1" x14ac:dyDescent="0.25">
      <c r="A801" s="94"/>
    </row>
    <row r="802" spans="1:1" customFormat="1" x14ac:dyDescent="0.25">
      <c r="A802" s="94"/>
    </row>
    <row r="803" spans="1:1" customFormat="1" x14ac:dyDescent="0.25">
      <c r="A803" s="94"/>
    </row>
    <row r="804" spans="1:1" customFormat="1" x14ac:dyDescent="0.25">
      <c r="A804" s="94"/>
    </row>
    <row r="805" spans="1:1" customFormat="1" x14ac:dyDescent="0.25">
      <c r="A805" s="94"/>
    </row>
    <row r="806" spans="1:1" customFormat="1" x14ac:dyDescent="0.25">
      <c r="A806" s="94"/>
    </row>
    <row r="807" spans="1:1" customFormat="1" x14ac:dyDescent="0.25">
      <c r="A807" s="94"/>
    </row>
    <row r="808" spans="1:1" customFormat="1" x14ac:dyDescent="0.25">
      <c r="A808" s="94"/>
    </row>
    <row r="809" spans="1:1" customFormat="1" x14ac:dyDescent="0.25">
      <c r="A809" s="94"/>
    </row>
    <row r="810" spans="1:1" customFormat="1" x14ac:dyDescent="0.25">
      <c r="A810" s="94"/>
    </row>
    <row r="811" spans="1:1" customFormat="1" x14ac:dyDescent="0.25">
      <c r="A811" s="94"/>
    </row>
    <row r="812" spans="1:1" customFormat="1" x14ac:dyDescent="0.25">
      <c r="A812" s="94"/>
    </row>
    <row r="813" spans="1:1" customFormat="1" x14ac:dyDescent="0.25">
      <c r="A813" s="94"/>
    </row>
    <row r="814" spans="1:1" customFormat="1" x14ac:dyDescent="0.25">
      <c r="A814" s="94"/>
    </row>
    <row r="815" spans="1:1" customFormat="1" x14ac:dyDescent="0.25">
      <c r="A815" s="94"/>
    </row>
    <row r="816" spans="1:1" customFormat="1" x14ac:dyDescent="0.25">
      <c r="A816" s="94"/>
    </row>
    <row r="817" spans="1:1" customFormat="1" x14ac:dyDescent="0.25">
      <c r="A817" s="94"/>
    </row>
    <row r="818" spans="1:1" customFormat="1" x14ac:dyDescent="0.25">
      <c r="A818" s="94"/>
    </row>
    <row r="819" spans="1:1" customFormat="1" x14ac:dyDescent="0.25">
      <c r="A819" s="94"/>
    </row>
    <row r="820" spans="1:1" customFormat="1" x14ac:dyDescent="0.25">
      <c r="A820" s="94"/>
    </row>
    <row r="821" spans="1:1" customFormat="1" x14ac:dyDescent="0.25">
      <c r="A821" s="94"/>
    </row>
    <row r="822" spans="1:1" customFormat="1" x14ac:dyDescent="0.25">
      <c r="A822" s="94"/>
    </row>
    <row r="823" spans="1:1" customFormat="1" x14ac:dyDescent="0.25">
      <c r="A823" s="94"/>
    </row>
    <row r="824" spans="1:1" customFormat="1" x14ac:dyDescent="0.25">
      <c r="A824" s="94"/>
    </row>
    <row r="825" spans="1:1" customFormat="1" x14ac:dyDescent="0.25">
      <c r="A825" s="94"/>
    </row>
    <row r="826" spans="1:1" customFormat="1" x14ac:dyDescent="0.25">
      <c r="A826" s="94"/>
    </row>
    <row r="827" spans="1:1" customFormat="1" x14ac:dyDescent="0.25">
      <c r="A827" s="94"/>
    </row>
    <row r="828" spans="1:1" customFormat="1" x14ac:dyDescent="0.25">
      <c r="A828" s="94"/>
    </row>
    <row r="829" spans="1:1" customFormat="1" x14ac:dyDescent="0.25">
      <c r="A829" s="94"/>
    </row>
    <row r="830" spans="1:1" customFormat="1" x14ac:dyDescent="0.25">
      <c r="A830" s="94"/>
    </row>
    <row r="831" spans="1:1" customFormat="1" x14ac:dyDescent="0.25">
      <c r="A831" s="94"/>
    </row>
    <row r="832" spans="1:1" customFormat="1" x14ac:dyDescent="0.25">
      <c r="A832" s="94"/>
    </row>
    <row r="833" spans="1:1" customFormat="1" x14ac:dyDescent="0.25">
      <c r="A833" s="94"/>
    </row>
    <row r="834" spans="1:1" customFormat="1" x14ac:dyDescent="0.25">
      <c r="A834" s="94"/>
    </row>
    <row r="835" spans="1:1" customFormat="1" x14ac:dyDescent="0.25">
      <c r="A835" s="94"/>
    </row>
    <row r="836" spans="1:1" customFormat="1" x14ac:dyDescent="0.25">
      <c r="A836" s="94"/>
    </row>
    <row r="837" spans="1:1" customFormat="1" x14ac:dyDescent="0.25"/>
    <row r="838" spans="1:1" customFormat="1" x14ac:dyDescent="0.25"/>
    <row r="839" spans="1:1" customFormat="1" x14ac:dyDescent="0.25"/>
    <row r="840" spans="1:1" customFormat="1" x14ac:dyDescent="0.25"/>
    <row r="841" spans="1:1" customFormat="1" x14ac:dyDescent="0.25"/>
    <row r="842" spans="1:1" customFormat="1" x14ac:dyDescent="0.25"/>
    <row r="843" spans="1:1" customFormat="1" x14ac:dyDescent="0.25"/>
    <row r="844" spans="1:1" customFormat="1" x14ac:dyDescent="0.25"/>
    <row r="845" spans="1:1" customFormat="1" x14ac:dyDescent="0.25"/>
    <row r="846" spans="1:1" customFormat="1" x14ac:dyDescent="0.25"/>
    <row r="847" spans="1:1" customFormat="1" x14ac:dyDescent="0.25"/>
    <row r="848" spans="1:1"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breast">
    <tabColor rgb="FF009E49"/>
    <pageSetUpPr fitToPage="1"/>
  </sheetPr>
  <dimension ref="B1:AG540"/>
  <sheetViews>
    <sheetView showGridLines="0" zoomScaleNormal="100" zoomScaleSheetLayoutView="100" workbookViewId="0"/>
  </sheetViews>
  <sheetFormatPr defaultRowHeight="15" x14ac:dyDescent="0.25"/>
  <cols>
    <col min="1" max="1" width="1.7109375" style="84" customWidth="1"/>
    <col min="2" max="2" width="22.5703125" style="28" customWidth="1"/>
    <col min="3" max="3" width="1.7109375" style="109" customWidth="1"/>
    <col min="4" max="4" width="5.85546875" style="84" customWidth="1"/>
    <col min="5" max="5" width="66.140625" style="84" customWidth="1"/>
    <col min="6" max="12" width="5" style="84" customWidth="1"/>
    <col min="13" max="13" width="6.7109375" style="84" customWidth="1"/>
    <col min="14" max="14" width="9.140625" style="84"/>
    <col min="15" max="15" width="2.42578125" style="84" customWidth="1"/>
    <col min="16" max="16" width="5" style="84" customWidth="1"/>
    <col min="17" max="23" width="5" style="108" customWidth="1"/>
    <col min="24" max="24" width="9.140625" style="108"/>
    <col min="25" max="25" width="3.28515625" style="78" bestFit="1" customWidth="1"/>
    <col min="26" max="28" width="0.140625" style="78" customWidth="1"/>
    <col min="29" max="16384" width="9.140625" style="84"/>
  </cols>
  <sheetData>
    <row r="1" spans="2:28" ht="15.75" thickBot="1" x14ac:dyDescent="0.3">
      <c r="B1" s="84"/>
    </row>
    <row r="2" spans="2:28" ht="15.75" customHeight="1" x14ac:dyDescent="0.25">
      <c r="B2" s="84"/>
      <c r="D2" s="323" t="s">
        <v>329</v>
      </c>
      <c r="E2" s="324"/>
      <c r="F2" s="324"/>
      <c r="G2" s="324"/>
      <c r="H2" s="324"/>
      <c r="I2" s="324"/>
      <c r="J2" s="324"/>
      <c r="K2" s="324"/>
      <c r="L2" s="324"/>
      <c r="M2" s="324"/>
      <c r="N2" s="325"/>
    </row>
    <row r="3" spans="2:28" ht="15.75" customHeight="1" x14ac:dyDescent="0.25">
      <c r="B3" s="44" t="s">
        <v>49</v>
      </c>
      <c r="D3" s="326"/>
      <c r="E3" s="327"/>
      <c r="F3" s="327"/>
      <c r="G3" s="327"/>
      <c r="H3" s="327"/>
      <c r="I3" s="327"/>
      <c r="J3" s="327"/>
      <c r="K3" s="327"/>
      <c r="L3" s="327"/>
      <c r="M3" s="327"/>
      <c r="N3" s="328"/>
    </row>
    <row r="4" spans="2:28" s="87" customFormat="1" ht="15.75" customHeight="1" thickBot="1" x14ac:dyDescent="0.3">
      <c r="B4" s="44"/>
      <c r="C4" s="109"/>
      <c r="D4" s="329"/>
      <c r="E4" s="330"/>
      <c r="F4" s="330"/>
      <c r="G4" s="330"/>
      <c r="H4" s="330"/>
      <c r="I4" s="330"/>
      <c r="J4" s="330"/>
      <c r="K4" s="330"/>
      <c r="L4" s="330"/>
      <c r="M4" s="330"/>
      <c r="N4" s="331"/>
      <c r="Q4" s="108"/>
      <c r="R4" s="108"/>
      <c r="S4" s="108"/>
      <c r="T4" s="108"/>
      <c r="U4" s="108"/>
      <c r="V4" s="108"/>
      <c r="W4" s="108"/>
      <c r="X4" s="108"/>
      <c r="Y4" s="78"/>
      <c r="Z4" s="78"/>
      <c r="AA4" s="78"/>
      <c r="AB4" s="78"/>
    </row>
    <row r="5" spans="2:28" ht="15.75" customHeight="1" thickBot="1" x14ac:dyDescent="0.3">
      <c r="B5" s="84"/>
      <c r="D5" s="87"/>
      <c r="E5" s="87"/>
      <c r="F5" s="87"/>
      <c r="G5" s="87"/>
      <c r="H5" s="87"/>
      <c r="I5" s="87"/>
      <c r="J5" s="87"/>
      <c r="K5" s="87"/>
      <c r="L5" s="87"/>
      <c r="M5" s="87"/>
      <c r="V5" s="109"/>
    </row>
    <row r="6" spans="2:28" ht="347.25" customHeight="1" x14ac:dyDescent="0.25">
      <c r="B6" s="87"/>
      <c r="D6" s="401" t="s">
        <v>518</v>
      </c>
      <c r="E6" s="402"/>
      <c r="F6" s="402"/>
      <c r="G6" s="402"/>
      <c r="H6" s="402"/>
      <c r="I6" s="402"/>
      <c r="J6" s="402"/>
      <c r="K6" s="402"/>
      <c r="L6" s="402"/>
      <c r="M6" s="402"/>
      <c r="N6" s="403"/>
      <c r="T6" s="20"/>
    </row>
    <row r="7" spans="2:28" s="109" customFormat="1" ht="15" customHeight="1" thickBot="1" x14ac:dyDescent="0.3">
      <c r="D7" s="390" t="s">
        <v>522</v>
      </c>
      <c r="E7" s="391"/>
      <c r="F7" s="392" t="s">
        <v>497</v>
      </c>
      <c r="G7" s="392"/>
      <c r="H7" s="392"/>
      <c r="I7" s="392"/>
      <c r="J7" s="392"/>
      <c r="K7" s="392"/>
      <c r="L7" s="392"/>
      <c r="M7" s="392"/>
      <c r="N7" s="393"/>
      <c r="Y7" s="78"/>
      <c r="Z7" s="78"/>
      <c r="AA7" s="78"/>
      <c r="AB7" s="78"/>
    </row>
    <row r="8" spans="2:28" s="87" customFormat="1" x14ac:dyDescent="0.25">
      <c r="C8" s="109"/>
      <c r="Q8" s="108"/>
      <c r="R8" s="108"/>
      <c r="S8" s="108"/>
      <c r="T8" s="108"/>
      <c r="U8" s="108"/>
      <c r="V8" s="108"/>
      <c r="W8" s="108"/>
      <c r="X8" s="108"/>
      <c r="Y8" s="78"/>
      <c r="Z8" s="78"/>
      <c r="AA8" s="78"/>
      <c r="AB8" s="78"/>
    </row>
    <row r="9" spans="2:28" s="87" customFormat="1" ht="15" customHeight="1" x14ac:dyDescent="0.25">
      <c r="C9" s="109"/>
      <c r="D9" s="404" t="s">
        <v>303</v>
      </c>
      <c r="E9" s="404"/>
      <c r="F9" s="404"/>
      <c r="G9" s="404"/>
      <c r="H9" s="404"/>
      <c r="I9" s="404"/>
      <c r="J9" s="404"/>
      <c r="K9" s="404"/>
      <c r="L9" s="404"/>
      <c r="M9" s="404"/>
      <c r="N9" s="88"/>
      <c r="Q9" s="108"/>
      <c r="R9" s="108"/>
      <c r="S9" s="108"/>
      <c r="T9" s="108"/>
      <c r="U9" s="108"/>
      <c r="V9" s="108"/>
      <c r="W9" s="108"/>
      <c r="X9" s="108"/>
      <c r="Y9" s="78"/>
      <c r="Z9" s="78"/>
      <c r="AA9" s="78"/>
      <c r="AB9" s="78"/>
    </row>
    <row r="10" spans="2:28" s="87" customFormat="1" x14ac:dyDescent="0.25">
      <c r="C10" s="20"/>
      <c r="Q10" s="108"/>
      <c r="R10" s="108"/>
      <c r="S10" s="108"/>
      <c r="T10" s="108"/>
      <c r="U10" s="108"/>
      <c r="V10" s="108"/>
      <c r="W10" s="108"/>
      <c r="X10" s="108"/>
      <c r="Y10" s="78"/>
      <c r="Z10" s="78"/>
      <c r="AA10" s="78"/>
      <c r="AB10" s="78"/>
    </row>
    <row r="11" spans="2:28" s="87" customFormat="1" x14ac:dyDescent="0.25">
      <c r="C11" s="20"/>
      <c r="Q11" s="108"/>
      <c r="R11" s="108"/>
      <c r="S11" s="108"/>
      <c r="T11" s="108"/>
      <c r="U11" s="108"/>
      <c r="V11" s="108"/>
      <c r="W11" s="108"/>
      <c r="X11" s="108"/>
      <c r="Y11" s="78"/>
      <c r="Z11" s="78"/>
      <c r="AA11" s="78"/>
      <c r="AB11" s="78"/>
    </row>
    <row r="12" spans="2:28" s="87" customFormat="1" x14ac:dyDescent="0.25">
      <c r="C12" s="20"/>
      <c r="Q12" s="108"/>
      <c r="R12" s="108"/>
      <c r="S12" s="108"/>
      <c r="T12" s="108"/>
      <c r="U12" s="108"/>
      <c r="V12" s="108"/>
      <c r="W12" s="108"/>
      <c r="X12" s="108"/>
      <c r="Y12" s="78"/>
      <c r="Z12" s="78"/>
      <c r="AA12" s="78"/>
      <c r="AB12" s="78"/>
    </row>
    <row r="13" spans="2:28" s="87" customFormat="1" x14ac:dyDescent="0.25">
      <c r="C13" s="20"/>
      <c r="Q13" s="108"/>
      <c r="R13" s="108"/>
      <c r="S13" s="108"/>
      <c r="T13" s="108"/>
      <c r="U13" s="108"/>
      <c r="V13" s="108"/>
      <c r="W13" s="108"/>
      <c r="X13" s="108"/>
      <c r="Y13" s="78"/>
      <c r="Z13" s="78"/>
      <c r="AA13" s="78"/>
      <c r="AB13" s="78"/>
    </row>
    <row r="14" spans="2:28" s="87" customFormat="1" x14ac:dyDescent="0.25">
      <c r="C14" s="20"/>
      <c r="Q14" s="108"/>
      <c r="R14" s="108"/>
      <c r="S14" s="108"/>
      <c r="T14" s="108"/>
      <c r="U14" s="108"/>
      <c r="V14" s="108"/>
      <c r="W14" s="108"/>
      <c r="X14" s="108"/>
      <c r="Y14" s="78"/>
      <c r="Z14" s="78"/>
      <c r="AA14" s="78"/>
      <c r="AB14" s="78"/>
    </row>
    <row r="15" spans="2:28" s="87" customFormat="1" x14ac:dyDescent="0.25">
      <c r="C15" s="20"/>
      <c r="Q15" s="108"/>
      <c r="R15" s="108"/>
      <c r="S15" s="108"/>
      <c r="T15" s="108"/>
      <c r="U15" s="108"/>
      <c r="V15" s="108"/>
      <c r="W15" s="108"/>
      <c r="X15" s="108"/>
      <c r="Y15" s="78"/>
      <c r="Z15" s="78"/>
      <c r="AA15" s="78"/>
      <c r="AB15" s="78"/>
    </row>
    <row r="16" spans="2:28" s="87" customFormat="1" x14ac:dyDescent="0.25">
      <c r="C16" s="20"/>
      <c r="Q16" s="108"/>
      <c r="R16" s="108"/>
      <c r="S16" s="108"/>
      <c r="T16" s="108"/>
      <c r="U16" s="108"/>
      <c r="V16" s="108"/>
      <c r="W16" s="108"/>
      <c r="X16" s="108"/>
      <c r="Y16" s="78"/>
      <c r="Z16" s="78"/>
      <c r="AA16" s="78"/>
      <c r="AB16" s="78"/>
    </row>
    <row r="17" spans="3:28" s="87" customFormat="1" x14ac:dyDescent="0.25">
      <c r="C17" s="20"/>
      <c r="Q17" s="108"/>
      <c r="R17" s="108"/>
      <c r="S17" s="108"/>
      <c r="T17" s="108"/>
      <c r="U17" s="108"/>
      <c r="V17" s="108"/>
      <c r="W17" s="108"/>
      <c r="X17" s="108"/>
      <c r="Y17" s="78"/>
      <c r="Z17" s="78"/>
      <c r="AA17" s="78"/>
      <c r="AB17" s="78"/>
    </row>
    <row r="18" spans="3:28" s="87" customFormat="1" x14ac:dyDescent="0.25">
      <c r="C18" s="20"/>
      <c r="Q18" s="108"/>
      <c r="R18" s="108"/>
      <c r="S18" s="108"/>
      <c r="T18" s="108"/>
      <c r="U18" s="108"/>
      <c r="V18" s="108"/>
      <c r="W18" s="108"/>
      <c r="X18" s="108"/>
      <c r="Y18" s="78"/>
      <c r="Z18" s="78"/>
      <c r="AA18" s="78"/>
      <c r="AB18" s="78"/>
    </row>
    <row r="19" spans="3:28" s="87" customFormat="1" x14ac:dyDescent="0.25">
      <c r="C19" s="20"/>
      <c r="Q19" s="108"/>
      <c r="R19" s="108"/>
      <c r="S19" s="108"/>
      <c r="T19" s="108"/>
      <c r="U19" s="108"/>
      <c r="V19" s="108"/>
      <c r="W19" s="108"/>
      <c r="X19" s="108"/>
      <c r="Y19" s="78"/>
      <c r="Z19" s="78"/>
      <c r="AA19" s="78"/>
      <c r="AB19" s="78"/>
    </row>
    <row r="20" spans="3:28" s="87" customFormat="1" x14ac:dyDescent="0.25">
      <c r="C20" s="20"/>
      <c r="Q20" s="108"/>
      <c r="R20" s="108"/>
      <c r="S20" s="108"/>
      <c r="T20" s="108"/>
      <c r="U20" s="108"/>
      <c r="V20" s="108"/>
      <c r="W20" s="108"/>
      <c r="X20" s="108"/>
      <c r="Y20" s="78"/>
      <c r="Z20" s="78"/>
      <c r="AA20" s="78"/>
      <c r="AB20" s="78"/>
    </row>
    <row r="21" spans="3:28" s="87" customFormat="1" x14ac:dyDescent="0.25">
      <c r="C21" s="20"/>
      <c r="Q21" s="108"/>
      <c r="R21" s="108"/>
      <c r="S21" s="108"/>
      <c r="T21" s="108"/>
      <c r="U21" s="108"/>
      <c r="V21" s="108"/>
      <c r="W21" s="108"/>
      <c r="X21" s="108"/>
      <c r="Y21" s="78"/>
      <c r="Z21" s="78"/>
      <c r="AA21" s="78"/>
      <c r="AB21" s="78"/>
    </row>
    <row r="22" spans="3:28" s="87" customFormat="1" x14ac:dyDescent="0.25">
      <c r="C22" s="20"/>
      <c r="Q22" s="108"/>
      <c r="R22" s="108"/>
      <c r="S22" s="108"/>
      <c r="T22" s="108"/>
      <c r="U22" s="108"/>
      <c r="V22" s="108"/>
      <c r="W22" s="108"/>
      <c r="X22" s="108"/>
      <c r="Y22" s="78"/>
      <c r="Z22" s="78"/>
      <c r="AA22" s="78"/>
      <c r="AB22" s="78"/>
    </row>
    <row r="23" spans="3:28" s="87" customFormat="1" x14ac:dyDescent="0.25">
      <c r="C23" s="20"/>
      <c r="Q23" s="108"/>
      <c r="R23" s="108"/>
      <c r="S23" s="108"/>
      <c r="T23" s="108"/>
      <c r="U23" s="108"/>
      <c r="V23" s="108"/>
      <c r="W23" s="108"/>
      <c r="X23" s="108"/>
      <c r="Y23" s="78"/>
      <c r="Z23" s="78"/>
      <c r="AA23" s="78"/>
      <c r="AB23" s="78"/>
    </row>
    <row r="24" spans="3:28" s="87" customFormat="1" x14ac:dyDescent="0.25">
      <c r="C24" s="20"/>
      <c r="Q24" s="108"/>
      <c r="R24" s="108"/>
      <c r="S24" s="108"/>
      <c r="T24" s="108"/>
      <c r="U24" s="108"/>
      <c r="V24" s="108"/>
      <c r="W24" s="108"/>
      <c r="X24" s="108"/>
      <c r="Y24" s="78"/>
      <c r="Z24" s="78"/>
      <c r="AA24" s="78"/>
      <c r="AB24" s="78"/>
    </row>
    <row r="25" spans="3:28" s="87" customFormat="1" x14ac:dyDescent="0.25">
      <c r="C25" s="20"/>
      <c r="Q25" s="108"/>
      <c r="R25" s="108"/>
      <c r="S25" s="108"/>
      <c r="T25" s="108"/>
      <c r="U25" s="108"/>
      <c r="V25" s="108"/>
      <c r="W25" s="108"/>
      <c r="X25" s="108"/>
      <c r="Y25" s="78"/>
      <c r="Z25" s="78"/>
      <c r="AA25" s="78"/>
      <c r="AB25" s="78"/>
    </row>
    <row r="26" spans="3:28" s="87" customFormat="1" x14ac:dyDescent="0.25">
      <c r="C26" s="20"/>
      <c r="Q26" s="108"/>
      <c r="R26" s="108"/>
      <c r="S26" s="108"/>
      <c r="T26" s="108"/>
      <c r="U26" s="108"/>
      <c r="V26" s="108"/>
      <c r="W26" s="108"/>
      <c r="X26" s="108"/>
      <c r="Y26" s="78"/>
      <c r="Z26" s="78"/>
      <c r="AA26" s="78"/>
      <c r="AB26" s="78"/>
    </row>
    <row r="27" spans="3:28" s="87" customFormat="1" x14ac:dyDescent="0.25">
      <c r="C27" s="20"/>
      <c r="Q27" s="108"/>
      <c r="R27" s="108"/>
      <c r="S27" s="108"/>
      <c r="T27" s="108"/>
      <c r="U27" s="108"/>
      <c r="V27" s="108"/>
      <c r="W27" s="108"/>
      <c r="X27" s="108"/>
      <c r="Y27" s="78"/>
      <c r="Z27" s="78"/>
      <c r="AA27" s="78"/>
      <c r="AB27" s="78"/>
    </row>
    <row r="28" spans="3:28" s="87" customFormat="1" x14ac:dyDescent="0.25">
      <c r="C28" s="20"/>
      <c r="Q28" s="108"/>
      <c r="R28" s="108"/>
      <c r="S28" s="108"/>
      <c r="T28" s="108"/>
      <c r="U28" s="108"/>
      <c r="V28" s="108"/>
      <c r="W28" s="108"/>
      <c r="X28" s="108"/>
      <c r="Y28" s="78"/>
      <c r="Z28" s="78"/>
      <c r="AA28" s="78"/>
      <c r="AB28" s="78"/>
    </row>
    <row r="29" spans="3:28" s="87" customFormat="1" x14ac:dyDescent="0.25">
      <c r="C29" s="20"/>
      <c r="Q29" s="108"/>
      <c r="R29" s="108"/>
      <c r="S29" s="108"/>
      <c r="T29" s="108"/>
      <c r="U29" s="108"/>
      <c r="V29" s="108"/>
      <c r="W29" s="108"/>
      <c r="X29" s="108"/>
      <c r="Y29" s="78"/>
      <c r="Z29" s="78"/>
      <c r="AA29" s="78"/>
      <c r="AB29" s="78"/>
    </row>
    <row r="30" spans="3:28" s="87" customFormat="1" x14ac:dyDescent="0.25">
      <c r="C30" s="20"/>
      <c r="Q30" s="108"/>
      <c r="R30" s="108"/>
      <c r="S30" s="108"/>
      <c r="T30" s="108"/>
      <c r="U30" s="108"/>
      <c r="V30" s="108"/>
      <c r="W30" s="108"/>
      <c r="X30" s="108"/>
      <c r="Y30" s="78"/>
      <c r="Z30" s="78"/>
      <c r="AA30" s="78"/>
      <c r="AB30" s="78"/>
    </row>
    <row r="31" spans="3:28" s="87" customFormat="1" x14ac:dyDescent="0.25">
      <c r="C31" s="20"/>
      <c r="Q31" s="108"/>
      <c r="R31" s="108"/>
      <c r="S31" s="108"/>
      <c r="T31" s="108"/>
      <c r="U31" s="108"/>
      <c r="V31" s="108"/>
      <c r="W31" s="108"/>
      <c r="X31" s="108"/>
      <c r="Y31" s="78"/>
      <c r="Z31" s="78"/>
      <c r="AA31" s="78"/>
      <c r="AB31" s="78"/>
    </row>
    <row r="32" spans="3:28" s="87" customFormat="1" x14ac:dyDescent="0.25">
      <c r="C32" s="20"/>
      <c r="Q32" s="108"/>
      <c r="R32" s="108"/>
      <c r="S32" s="108"/>
      <c r="T32" s="108"/>
      <c r="U32" s="108"/>
      <c r="V32" s="108"/>
      <c r="W32" s="108"/>
      <c r="X32" s="108"/>
      <c r="Y32" s="78"/>
      <c r="Z32" s="78"/>
      <c r="AA32" s="78"/>
      <c r="AB32" s="78"/>
    </row>
    <row r="33" spans="3:28" s="109" customFormat="1" x14ac:dyDescent="0.25">
      <c r="C33" s="20"/>
      <c r="Y33" s="78"/>
      <c r="Z33" s="78"/>
      <c r="AA33" s="78"/>
      <c r="AB33" s="78"/>
    </row>
    <row r="34" spans="3:28" s="109" customFormat="1" x14ac:dyDescent="0.25">
      <c r="C34" s="20"/>
      <c r="Y34" s="78"/>
      <c r="Z34" s="78"/>
      <c r="AA34" s="78"/>
      <c r="AB34" s="78"/>
    </row>
    <row r="35" spans="3:28" s="87" customFormat="1" x14ac:dyDescent="0.25">
      <c r="C35" s="20"/>
      <c r="Q35" s="108"/>
      <c r="R35" s="108"/>
      <c r="S35" s="108"/>
      <c r="T35" s="108"/>
      <c r="U35" s="108"/>
      <c r="V35" s="108"/>
      <c r="W35" s="108"/>
      <c r="X35" s="108"/>
      <c r="Y35" s="78"/>
      <c r="Z35" s="78"/>
      <c r="AA35" s="78"/>
      <c r="AB35" s="78"/>
    </row>
    <row r="36" spans="3:28" s="87" customFormat="1" x14ac:dyDescent="0.25">
      <c r="C36" s="20"/>
      <c r="D36" s="404" t="s">
        <v>304</v>
      </c>
      <c r="E36" s="404"/>
      <c r="F36" s="404"/>
      <c r="G36" s="404"/>
      <c r="H36" s="404"/>
      <c r="I36" s="404"/>
      <c r="J36" s="404"/>
      <c r="K36" s="404"/>
      <c r="L36" s="404"/>
      <c r="M36" s="404"/>
      <c r="Q36" s="108"/>
      <c r="R36" s="108"/>
      <c r="S36" s="108"/>
      <c r="T36" s="108"/>
      <c r="U36" s="108"/>
      <c r="V36" s="108"/>
      <c r="W36" s="108"/>
      <c r="X36" s="108"/>
      <c r="Y36" s="78"/>
      <c r="Z36" s="78"/>
      <c r="AA36" s="78"/>
      <c r="AB36" s="78"/>
    </row>
    <row r="37" spans="3:28" s="87" customFormat="1" x14ac:dyDescent="0.25">
      <c r="C37" s="20"/>
      <c r="Q37" s="108"/>
      <c r="R37" s="108"/>
      <c r="S37" s="108"/>
      <c r="T37" s="108"/>
      <c r="U37" s="108"/>
      <c r="V37" s="108"/>
      <c r="W37" s="108"/>
      <c r="X37" s="108"/>
      <c r="Y37" s="78"/>
      <c r="Z37" s="78"/>
      <c r="AA37" s="78"/>
      <c r="AB37" s="78"/>
    </row>
    <row r="38" spans="3:28" s="87" customFormat="1" x14ac:dyDescent="0.25">
      <c r="C38" s="20"/>
      <c r="Q38" s="108"/>
      <c r="R38" s="108"/>
      <c r="S38" s="108"/>
      <c r="T38" s="108"/>
      <c r="U38" s="108"/>
      <c r="V38" s="108"/>
      <c r="W38" s="108"/>
      <c r="X38" s="108"/>
      <c r="Y38" s="78"/>
      <c r="Z38" s="78"/>
      <c r="AA38" s="78"/>
      <c r="AB38" s="78"/>
    </row>
    <row r="39" spans="3:28" s="87" customFormat="1" x14ac:dyDescent="0.25">
      <c r="C39" s="20"/>
      <c r="Q39" s="108"/>
      <c r="R39" s="108"/>
      <c r="S39" s="108"/>
      <c r="T39" s="108"/>
      <c r="U39" s="108"/>
      <c r="V39" s="108"/>
      <c r="W39" s="108"/>
      <c r="X39" s="108"/>
      <c r="Y39" s="78"/>
      <c r="Z39" s="78"/>
      <c r="AA39" s="78"/>
      <c r="AB39" s="78"/>
    </row>
    <row r="40" spans="3:28" s="87" customFormat="1" x14ac:dyDescent="0.25">
      <c r="C40" s="20"/>
      <c r="Q40" s="108"/>
      <c r="R40" s="108"/>
      <c r="S40" s="108"/>
      <c r="T40" s="108"/>
      <c r="U40" s="108"/>
      <c r="V40" s="108"/>
      <c r="W40" s="108"/>
      <c r="X40" s="108"/>
      <c r="Y40" s="78"/>
      <c r="Z40" s="78"/>
      <c r="AA40" s="78"/>
      <c r="AB40" s="78"/>
    </row>
    <row r="41" spans="3:28" s="87" customFormat="1" x14ac:dyDescent="0.25">
      <c r="C41" s="20"/>
      <c r="Q41" s="108"/>
      <c r="R41" s="108"/>
      <c r="S41" s="108"/>
      <c r="T41" s="108"/>
      <c r="U41" s="108"/>
      <c r="V41" s="108"/>
      <c r="W41" s="108"/>
      <c r="X41" s="108"/>
      <c r="Y41" s="78"/>
      <c r="Z41" s="78"/>
      <c r="AA41" s="78"/>
      <c r="AB41" s="78"/>
    </row>
    <row r="42" spans="3:28" s="87" customFormat="1" x14ac:dyDescent="0.25">
      <c r="C42" s="20"/>
      <c r="Q42" s="108"/>
      <c r="R42" s="108"/>
      <c r="S42" s="108"/>
      <c r="T42" s="108"/>
      <c r="U42" s="108"/>
      <c r="V42" s="108"/>
      <c r="W42" s="108"/>
      <c r="X42" s="108"/>
      <c r="Y42" s="78"/>
      <c r="Z42" s="78"/>
      <c r="AA42" s="78"/>
      <c r="AB42" s="78"/>
    </row>
    <row r="43" spans="3:28" s="87" customFormat="1" x14ac:dyDescent="0.25">
      <c r="C43" s="20"/>
      <c r="Q43" s="108"/>
      <c r="R43" s="108"/>
      <c r="S43" s="108"/>
      <c r="T43" s="108"/>
      <c r="U43" s="108"/>
      <c r="V43" s="108"/>
      <c r="W43" s="108"/>
      <c r="X43" s="108"/>
      <c r="Y43" s="78"/>
      <c r="Z43" s="78"/>
      <c r="AA43" s="78"/>
      <c r="AB43" s="78"/>
    </row>
    <row r="44" spans="3:28" s="87" customFormat="1" x14ac:dyDescent="0.25">
      <c r="C44" s="20"/>
      <c r="Q44" s="108"/>
      <c r="R44" s="108"/>
      <c r="S44" s="108"/>
      <c r="T44" s="108"/>
      <c r="U44" s="108"/>
      <c r="V44" s="108"/>
      <c r="W44" s="108"/>
      <c r="X44" s="108"/>
      <c r="Y44" s="78"/>
      <c r="Z44" s="78"/>
      <c r="AA44" s="78"/>
      <c r="AB44" s="78"/>
    </row>
    <row r="45" spans="3:28" s="87" customFormat="1" x14ac:dyDescent="0.25">
      <c r="C45" s="20"/>
      <c r="Q45" s="108"/>
      <c r="R45" s="108"/>
      <c r="S45" s="108"/>
      <c r="T45" s="108"/>
      <c r="U45" s="108"/>
      <c r="V45" s="108"/>
      <c r="W45" s="108"/>
      <c r="X45" s="108"/>
      <c r="Y45" s="78"/>
      <c r="Z45" s="78"/>
      <c r="AA45" s="78"/>
      <c r="AB45" s="78"/>
    </row>
    <row r="46" spans="3:28" s="87" customFormat="1" x14ac:dyDescent="0.25">
      <c r="C46" s="20"/>
      <c r="Q46" s="108"/>
      <c r="R46" s="108"/>
      <c r="S46" s="108"/>
      <c r="T46" s="108"/>
      <c r="U46" s="108"/>
      <c r="V46" s="108"/>
      <c r="W46" s="108"/>
      <c r="X46" s="108"/>
      <c r="Y46" s="78"/>
      <c r="Z46" s="78"/>
      <c r="AA46" s="78"/>
      <c r="AB46" s="78"/>
    </row>
    <row r="47" spans="3:28" s="87" customFormat="1" x14ac:dyDescent="0.25">
      <c r="C47" s="20"/>
      <c r="Q47" s="108"/>
      <c r="R47" s="108"/>
      <c r="S47" s="108"/>
      <c r="T47" s="108"/>
      <c r="U47" s="108"/>
      <c r="V47" s="108"/>
      <c r="W47" s="108"/>
      <c r="X47" s="108"/>
      <c r="Y47" s="78"/>
      <c r="Z47" s="78"/>
      <c r="AA47" s="78"/>
      <c r="AB47" s="78"/>
    </row>
    <row r="48" spans="3:28" s="87" customFormat="1" x14ac:dyDescent="0.25">
      <c r="C48" s="20"/>
      <c r="Q48" s="108"/>
      <c r="R48" s="108"/>
      <c r="S48" s="108"/>
      <c r="T48" s="108"/>
      <c r="U48" s="108"/>
      <c r="V48" s="108"/>
      <c r="W48" s="108"/>
      <c r="X48" s="108"/>
      <c r="Y48" s="78"/>
      <c r="Z48" s="78"/>
      <c r="AA48" s="78"/>
      <c r="AB48" s="78"/>
    </row>
    <row r="49" spans="3:28" s="87" customFormat="1" x14ac:dyDescent="0.25">
      <c r="C49" s="20"/>
      <c r="Q49" s="108"/>
      <c r="R49" s="108"/>
      <c r="S49" s="108"/>
      <c r="T49" s="108"/>
      <c r="U49" s="108"/>
      <c r="V49" s="108"/>
      <c r="W49" s="108"/>
      <c r="X49" s="108"/>
      <c r="Y49" s="78"/>
      <c r="Z49" s="78"/>
      <c r="AA49" s="78"/>
      <c r="AB49" s="78"/>
    </row>
    <row r="50" spans="3:28" s="87" customFormat="1" x14ac:dyDescent="0.25">
      <c r="C50" s="20"/>
      <c r="Q50" s="108"/>
      <c r="R50" s="108"/>
      <c r="S50" s="108"/>
      <c r="T50" s="108"/>
      <c r="U50" s="108"/>
      <c r="V50" s="108"/>
      <c r="W50" s="108"/>
      <c r="X50" s="108"/>
      <c r="Y50" s="78"/>
      <c r="Z50" s="78"/>
      <c r="AA50" s="78"/>
      <c r="AB50" s="78"/>
    </row>
    <row r="51" spans="3:28" s="87" customFormat="1" x14ac:dyDescent="0.25">
      <c r="C51" s="20"/>
      <c r="Q51" s="108"/>
      <c r="R51" s="108"/>
      <c r="S51" s="108"/>
      <c r="T51" s="108"/>
      <c r="U51" s="108"/>
      <c r="V51" s="108"/>
      <c r="W51" s="108"/>
      <c r="X51" s="108"/>
      <c r="Y51" s="78"/>
      <c r="Z51" s="78"/>
      <c r="AA51" s="78"/>
      <c r="AB51" s="78"/>
    </row>
    <row r="52" spans="3:28" s="87" customFormat="1" x14ac:dyDescent="0.25">
      <c r="C52" s="20"/>
      <c r="Q52" s="108"/>
      <c r="R52" s="108"/>
      <c r="S52" s="108"/>
      <c r="T52" s="108"/>
      <c r="U52" s="108"/>
      <c r="V52" s="108"/>
      <c r="W52" s="108"/>
      <c r="X52" s="108"/>
      <c r="Y52" s="78"/>
      <c r="Z52" s="78"/>
      <c r="AA52" s="78"/>
      <c r="AB52" s="78"/>
    </row>
    <row r="53" spans="3:28" s="87" customFormat="1" x14ac:dyDescent="0.25">
      <c r="C53" s="20"/>
      <c r="Q53" s="108"/>
      <c r="R53" s="108"/>
      <c r="S53" s="108"/>
      <c r="T53" s="108"/>
      <c r="U53" s="108"/>
      <c r="V53" s="108"/>
      <c r="W53" s="108"/>
      <c r="X53" s="108"/>
      <c r="Y53" s="78"/>
      <c r="Z53" s="78"/>
      <c r="AA53" s="78"/>
      <c r="AB53" s="78"/>
    </row>
    <row r="54" spans="3:28" s="87" customFormat="1" x14ac:dyDescent="0.25">
      <c r="C54" s="20"/>
      <c r="Q54" s="108"/>
      <c r="R54" s="108"/>
      <c r="S54" s="108"/>
      <c r="T54" s="108"/>
      <c r="U54" s="108"/>
      <c r="V54" s="108"/>
      <c r="W54" s="108"/>
      <c r="X54" s="108"/>
      <c r="Y54" s="78"/>
      <c r="Z54" s="78"/>
      <c r="AA54" s="78"/>
      <c r="AB54" s="78"/>
    </row>
    <row r="55" spans="3:28" s="87" customFormat="1" x14ac:dyDescent="0.25">
      <c r="C55" s="20"/>
      <c r="Q55" s="108"/>
      <c r="R55" s="108"/>
      <c r="S55" s="108"/>
      <c r="T55" s="108"/>
      <c r="U55" s="108"/>
      <c r="V55" s="108"/>
      <c r="W55" s="108"/>
      <c r="X55" s="108"/>
      <c r="Y55" s="78"/>
      <c r="Z55" s="78"/>
      <c r="AA55" s="78"/>
      <c r="AB55" s="78"/>
    </row>
    <row r="56" spans="3:28" s="87" customFormat="1" x14ac:dyDescent="0.25">
      <c r="C56" s="20"/>
      <c r="Q56" s="108"/>
      <c r="R56" s="108"/>
      <c r="S56" s="108"/>
      <c r="T56" s="108"/>
      <c r="U56" s="108"/>
      <c r="V56" s="108"/>
      <c r="W56" s="108"/>
      <c r="X56" s="108"/>
      <c r="Y56" s="78"/>
      <c r="Z56" s="78"/>
      <c r="AA56" s="78"/>
      <c r="AB56" s="78"/>
    </row>
    <row r="57" spans="3:28" s="87" customFormat="1" x14ac:dyDescent="0.25">
      <c r="C57" s="20"/>
      <c r="Q57" s="108"/>
      <c r="R57" s="108"/>
      <c r="S57" s="108"/>
      <c r="T57" s="108"/>
      <c r="U57" s="108"/>
      <c r="V57" s="108"/>
      <c r="W57" s="108"/>
      <c r="X57" s="108"/>
      <c r="Y57" s="78"/>
      <c r="Z57" s="78"/>
      <c r="AA57" s="78"/>
      <c r="AB57" s="78"/>
    </row>
    <row r="58" spans="3:28" s="87" customFormat="1" x14ac:dyDescent="0.25">
      <c r="C58" s="20"/>
      <c r="Q58" s="108"/>
      <c r="R58" s="108"/>
      <c r="S58" s="108"/>
      <c r="T58" s="108"/>
      <c r="U58" s="108"/>
      <c r="V58" s="108"/>
      <c r="W58" s="108"/>
      <c r="X58" s="108"/>
      <c r="Y58" s="78"/>
      <c r="Z58" s="78"/>
      <c r="AA58" s="78"/>
      <c r="AB58" s="78"/>
    </row>
    <row r="59" spans="3:28" s="87" customFormat="1" x14ac:dyDescent="0.25">
      <c r="C59" s="20"/>
      <c r="Q59" s="108"/>
      <c r="R59" s="108"/>
      <c r="S59" s="108"/>
      <c r="T59" s="108"/>
      <c r="U59" s="108"/>
      <c r="V59" s="108"/>
      <c r="W59" s="108"/>
      <c r="X59" s="108"/>
      <c r="Y59" s="78"/>
      <c r="Z59" s="78"/>
      <c r="AA59" s="78"/>
      <c r="AB59" s="78"/>
    </row>
    <row r="60" spans="3:28" s="109" customFormat="1" x14ac:dyDescent="0.25">
      <c r="C60" s="20"/>
      <c r="Y60" s="78"/>
      <c r="Z60" s="78"/>
      <c r="AA60" s="78"/>
      <c r="AB60" s="78"/>
    </row>
    <row r="61" spans="3:28" s="109" customFormat="1" x14ac:dyDescent="0.25">
      <c r="C61" s="20"/>
      <c r="Y61" s="78"/>
      <c r="Z61" s="78"/>
      <c r="AA61" s="78"/>
      <c r="AB61" s="78"/>
    </row>
    <row r="62" spans="3:28" s="87" customFormat="1" x14ac:dyDescent="0.25">
      <c r="C62" s="20"/>
      <c r="Q62" s="108"/>
      <c r="R62" s="108"/>
      <c r="S62" s="108"/>
      <c r="T62" s="108"/>
      <c r="U62" s="108"/>
      <c r="V62" s="108"/>
      <c r="W62" s="108"/>
      <c r="X62" s="108"/>
      <c r="Y62" s="78"/>
      <c r="Z62" s="78"/>
      <c r="AA62" s="78"/>
      <c r="AB62" s="78"/>
    </row>
    <row r="63" spans="3:28" s="87" customFormat="1" x14ac:dyDescent="0.25">
      <c r="C63" s="20"/>
      <c r="D63" s="404" t="s">
        <v>305</v>
      </c>
      <c r="E63" s="404"/>
      <c r="F63" s="404"/>
      <c r="G63" s="404"/>
      <c r="H63" s="404"/>
      <c r="I63" s="404"/>
      <c r="J63" s="404"/>
      <c r="K63" s="404"/>
      <c r="L63" s="404"/>
      <c r="M63" s="404"/>
      <c r="Q63" s="108"/>
      <c r="R63" s="108"/>
      <c r="S63" s="108"/>
      <c r="T63" s="108"/>
      <c r="U63" s="108"/>
      <c r="V63" s="108"/>
      <c r="W63" s="108"/>
      <c r="X63" s="108"/>
      <c r="Y63" s="78"/>
      <c r="Z63" s="78"/>
      <c r="AA63" s="78"/>
      <c r="AB63" s="78"/>
    </row>
    <row r="64" spans="3:28" s="87" customFormat="1" x14ac:dyDescent="0.25">
      <c r="C64" s="20"/>
      <c r="Q64" s="108"/>
      <c r="R64" s="108"/>
      <c r="S64" s="108"/>
      <c r="T64" s="108"/>
      <c r="U64" s="108"/>
      <c r="V64" s="108"/>
      <c r="W64" s="108"/>
      <c r="X64" s="108"/>
      <c r="Y64" s="78"/>
      <c r="Z64" s="78"/>
      <c r="AA64" s="78"/>
      <c r="AB64" s="78"/>
    </row>
    <row r="65" spans="3:28" s="87" customFormat="1" x14ac:dyDescent="0.25">
      <c r="C65" s="20"/>
      <c r="Q65" s="108"/>
      <c r="R65" s="108"/>
      <c r="S65" s="108"/>
      <c r="T65" s="108"/>
      <c r="U65" s="108"/>
      <c r="V65" s="108"/>
      <c r="W65" s="108"/>
      <c r="X65" s="108"/>
      <c r="Y65" s="78"/>
      <c r="Z65" s="78"/>
      <c r="AA65" s="78"/>
      <c r="AB65" s="78"/>
    </row>
    <row r="66" spans="3:28" s="87" customFormat="1" x14ac:dyDescent="0.25">
      <c r="C66" s="20"/>
      <c r="Q66" s="108"/>
      <c r="R66" s="108"/>
      <c r="S66" s="108"/>
      <c r="T66" s="108"/>
      <c r="U66" s="108"/>
      <c r="V66" s="108"/>
      <c r="W66" s="108"/>
      <c r="X66" s="108"/>
      <c r="Y66" s="78"/>
      <c r="Z66" s="78"/>
      <c r="AA66" s="78"/>
      <c r="AB66" s="78"/>
    </row>
    <row r="67" spans="3:28" s="87" customFormat="1" x14ac:dyDescent="0.25">
      <c r="C67" s="20"/>
      <c r="Q67" s="108"/>
      <c r="R67" s="108"/>
      <c r="S67" s="108"/>
      <c r="T67" s="108"/>
      <c r="U67" s="108"/>
      <c r="V67" s="108"/>
      <c r="W67" s="108"/>
      <c r="X67" s="108"/>
      <c r="Y67" s="78"/>
      <c r="Z67" s="78"/>
      <c r="AA67" s="78"/>
      <c r="AB67" s="78"/>
    </row>
    <row r="68" spans="3:28" s="87" customFormat="1" x14ac:dyDescent="0.25">
      <c r="C68" s="20"/>
      <c r="Q68" s="108"/>
      <c r="R68" s="108"/>
      <c r="S68" s="108"/>
      <c r="T68" s="108"/>
      <c r="U68" s="108"/>
      <c r="V68" s="108"/>
      <c r="W68" s="108"/>
      <c r="X68" s="108"/>
      <c r="Y68" s="78"/>
      <c r="Z68" s="78"/>
      <c r="AA68" s="78"/>
      <c r="AB68" s="78"/>
    </row>
    <row r="69" spans="3:28" s="87" customFormat="1" x14ac:dyDescent="0.25">
      <c r="C69" s="20"/>
      <c r="Q69" s="108"/>
      <c r="R69" s="108"/>
      <c r="S69" s="108"/>
      <c r="T69" s="108"/>
      <c r="U69" s="108"/>
      <c r="V69" s="108"/>
      <c r="W69" s="108"/>
      <c r="X69" s="108"/>
      <c r="Y69" s="78"/>
      <c r="Z69" s="78"/>
      <c r="AA69" s="78"/>
      <c r="AB69" s="78"/>
    </row>
    <row r="70" spans="3:28" s="87" customFormat="1" x14ac:dyDescent="0.25">
      <c r="C70" s="20"/>
      <c r="Q70" s="108"/>
      <c r="R70" s="108"/>
      <c r="S70" s="108"/>
      <c r="T70" s="108"/>
      <c r="U70" s="108"/>
      <c r="V70" s="108"/>
      <c r="W70" s="108"/>
      <c r="X70" s="108"/>
      <c r="Y70" s="78"/>
      <c r="Z70" s="78"/>
      <c r="AA70" s="78"/>
      <c r="AB70" s="78"/>
    </row>
    <row r="71" spans="3:28" s="87" customFormat="1" x14ac:dyDescent="0.25">
      <c r="C71" s="20"/>
      <c r="Q71" s="108"/>
      <c r="R71" s="108"/>
      <c r="S71" s="108"/>
      <c r="T71" s="108"/>
      <c r="U71" s="108"/>
      <c r="V71" s="108"/>
      <c r="W71" s="108"/>
      <c r="X71" s="108"/>
      <c r="Y71" s="78"/>
      <c r="Z71" s="78"/>
      <c r="AA71" s="78"/>
      <c r="AB71" s="78"/>
    </row>
    <row r="72" spans="3:28" s="87" customFormat="1" x14ac:dyDescent="0.25">
      <c r="C72" s="20"/>
      <c r="Q72" s="108"/>
      <c r="R72" s="108"/>
      <c r="S72" s="108"/>
      <c r="T72" s="108"/>
      <c r="U72" s="108"/>
      <c r="V72" s="108"/>
      <c r="W72" s="108"/>
      <c r="X72" s="108"/>
      <c r="Y72" s="78"/>
      <c r="Z72" s="78"/>
      <c r="AA72" s="78"/>
      <c r="AB72" s="78"/>
    </row>
    <row r="73" spans="3:28" s="87" customFormat="1" x14ac:dyDescent="0.25">
      <c r="C73" s="20"/>
      <c r="Q73" s="108"/>
      <c r="R73" s="108"/>
      <c r="S73" s="108"/>
      <c r="T73" s="108"/>
      <c r="U73" s="108"/>
      <c r="V73" s="108"/>
      <c r="W73" s="108"/>
      <c r="X73" s="108"/>
      <c r="Y73" s="78"/>
      <c r="Z73" s="78"/>
      <c r="AA73" s="78"/>
      <c r="AB73" s="78"/>
    </row>
    <row r="74" spans="3:28" s="87" customFormat="1" x14ac:dyDescent="0.25">
      <c r="C74" s="20"/>
      <c r="Q74" s="108"/>
      <c r="R74" s="108"/>
      <c r="S74" s="108"/>
      <c r="T74" s="108"/>
      <c r="U74" s="108"/>
      <c r="V74" s="108"/>
      <c r="W74" s="108"/>
      <c r="X74" s="108"/>
      <c r="Y74" s="78"/>
      <c r="Z74" s="78"/>
      <c r="AA74" s="78"/>
      <c r="AB74" s="78"/>
    </row>
    <row r="75" spans="3:28" s="87" customFormat="1" x14ac:dyDescent="0.25">
      <c r="C75" s="20"/>
      <c r="Q75" s="108"/>
      <c r="R75" s="108"/>
      <c r="S75" s="108"/>
      <c r="T75" s="108"/>
      <c r="U75" s="108"/>
      <c r="V75" s="108"/>
      <c r="W75" s="108"/>
      <c r="X75" s="108"/>
      <c r="Y75" s="78"/>
      <c r="Z75" s="78"/>
      <c r="AA75" s="78"/>
      <c r="AB75" s="78"/>
    </row>
    <row r="76" spans="3:28" s="87" customFormat="1" x14ac:dyDescent="0.25">
      <c r="C76" s="20"/>
      <c r="Q76" s="108"/>
      <c r="R76" s="108"/>
      <c r="S76" s="108"/>
      <c r="T76" s="108"/>
      <c r="U76" s="108"/>
      <c r="V76" s="108"/>
      <c r="W76" s="108"/>
      <c r="X76" s="108"/>
      <c r="Y76" s="78"/>
      <c r="Z76" s="78"/>
      <c r="AA76" s="78"/>
      <c r="AB76" s="78"/>
    </row>
    <row r="77" spans="3:28" s="87" customFormat="1" x14ac:dyDescent="0.25">
      <c r="C77" s="20"/>
      <c r="Q77" s="108"/>
      <c r="R77" s="108"/>
      <c r="S77" s="108"/>
      <c r="T77" s="108"/>
      <c r="U77" s="108"/>
      <c r="V77" s="108"/>
      <c r="W77" s="108"/>
      <c r="X77" s="108"/>
      <c r="Y77" s="78"/>
      <c r="Z77" s="78"/>
      <c r="AA77" s="78"/>
      <c r="AB77" s="78"/>
    </row>
    <row r="78" spans="3:28" s="87" customFormat="1" x14ac:dyDescent="0.25">
      <c r="C78" s="20"/>
      <c r="Q78" s="108"/>
      <c r="R78" s="108"/>
      <c r="S78" s="108"/>
      <c r="T78" s="108"/>
      <c r="U78" s="108"/>
      <c r="V78" s="108"/>
      <c r="W78" s="108"/>
      <c r="X78" s="108"/>
      <c r="Y78" s="78"/>
      <c r="Z78" s="78"/>
      <c r="AA78" s="78"/>
      <c r="AB78" s="78"/>
    </row>
    <row r="79" spans="3:28" s="87" customFormat="1" x14ac:dyDescent="0.25">
      <c r="C79" s="20"/>
      <c r="Q79" s="108"/>
      <c r="R79" s="108"/>
      <c r="S79" s="108"/>
      <c r="T79" s="108"/>
      <c r="U79" s="108"/>
      <c r="V79" s="108"/>
      <c r="W79" s="108"/>
      <c r="X79" s="108"/>
      <c r="Y79" s="78"/>
      <c r="Z79" s="78"/>
      <c r="AA79" s="78"/>
      <c r="AB79" s="78"/>
    </row>
    <row r="80" spans="3:28" s="87" customFormat="1" x14ac:dyDescent="0.25">
      <c r="C80" s="20"/>
      <c r="Q80" s="108"/>
      <c r="R80" s="108"/>
      <c r="S80" s="108"/>
      <c r="T80" s="108"/>
      <c r="U80" s="108"/>
      <c r="V80" s="108"/>
      <c r="W80" s="108"/>
      <c r="X80" s="108"/>
      <c r="Y80" s="78"/>
      <c r="Z80" s="78"/>
      <c r="AA80" s="78"/>
      <c r="AB80" s="78"/>
    </row>
    <row r="81" spans="3:28" s="87" customFormat="1" x14ac:dyDescent="0.25">
      <c r="C81" s="20"/>
      <c r="Q81" s="108"/>
      <c r="R81" s="108"/>
      <c r="S81" s="108"/>
      <c r="T81" s="108"/>
      <c r="U81" s="108"/>
      <c r="V81" s="108"/>
      <c r="W81" s="108"/>
      <c r="X81" s="108"/>
      <c r="Y81" s="78"/>
      <c r="Z81" s="78"/>
      <c r="AA81" s="78"/>
      <c r="AB81" s="78"/>
    </row>
    <row r="82" spans="3:28" s="87" customFormat="1" x14ac:dyDescent="0.25">
      <c r="C82" s="20"/>
      <c r="Q82" s="108"/>
      <c r="R82" s="108"/>
      <c r="S82" s="108"/>
      <c r="T82" s="108"/>
      <c r="U82" s="108"/>
      <c r="V82" s="108"/>
      <c r="W82" s="108"/>
      <c r="X82" s="108"/>
      <c r="Y82" s="78"/>
      <c r="Z82" s="78"/>
      <c r="AA82" s="78"/>
      <c r="AB82" s="78"/>
    </row>
    <row r="83" spans="3:28" s="87" customFormat="1" x14ac:dyDescent="0.25">
      <c r="C83" s="20"/>
      <c r="Q83" s="108"/>
      <c r="R83" s="108"/>
      <c r="S83" s="108"/>
      <c r="T83" s="108"/>
      <c r="U83" s="108"/>
      <c r="V83" s="108"/>
      <c r="W83" s="108"/>
      <c r="X83" s="108"/>
      <c r="Y83" s="78"/>
      <c r="Z83" s="78"/>
      <c r="AA83" s="78"/>
      <c r="AB83" s="78"/>
    </row>
    <row r="84" spans="3:28" s="87" customFormat="1" x14ac:dyDescent="0.25">
      <c r="C84" s="20"/>
      <c r="Q84" s="108"/>
      <c r="R84" s="108"/>
      <c r="S84" s="108"/>
      <c r="T84" s="108"/>
      <c r="U84" s="108"/>
      <c r="V84" s="108"/>
      <c r="W84" s="108"/>
      <c r="X84" s="108"/>
      <c r="Y84" s="78"/>
      <c r="Z84" s="78"/>
      <c r="AA84" s="78"/>
      <c r="AB84" s="78"/>
    </row>
    <row r="85" spans="3:28" s="87" customFormat="1" x14ac:dyDescent="0.25">
      <c r="C85" s="20"/>
      <c r="Q85" s="108"/>
      <c r="R85" s="108"/>
      <c r="S85" s="108"/>
      <c r="T85" s="108"/>
      <c r="U85" s="108"/>
      <c r="V85" s="108"/>
      <c r="W85" s="108"/>
      <c r="X85" s="108"/>
      <c r="Y85" s="78"/>
      <c r="Z85" s="78"/>
      <c r="AA85" s="78"/>
      <c r="AB85" s="78"/>
    </row>
    <row r="86" spans="3:28" s="87" customFormat="1" x14ac:dyDescent="0.25">
      <c r="C86" s="20"/>
      <c r="Q86" s="108"/>
      <c r="R86" s="108"/>
      <c r="S86" s="108"/>
      <c r="T86" s="108"/>
      <c r="U86" s="108"/>
      <c r="V86" s="108"/>
      <c r="W86" s="108"/>
      <c r="X86" s="108"/>
      <c r="Y86" s="78"/>
      <c r="Z86" s="78"/>
      <c r="AA86" s="78"/>
      <c r="AB86" s="78"/>
    </row>
    <row r="87" spans="3:28" s="109" customFormat="1" x14ac:dyDescent="0.25">
      <c r="C87" s="20"/>
      <c r="Y87" s="78"/>
      <c r="Z87" s="78"/>
      <c r="AA87" s="78"/>
      <c r="AB87" s="78"/>
    </row>
    <row r="88" spans="3:28" s="109" customFormat="1" x14ac:dyDescent="0.25">
      <c r="C88" s="20"/>
      <c r="Y88" s="78"/>
      <c r="Z88" s="78"/>
      <c r="AA88" s="78"/>
      <c r="AB88" s="78"/>
    </row>
    <row r="89" spans="3:28" s="87" customFormat="1" x14ac:dyDescent="0.25">
      <c r="C89" s="20"/>
      <c r="Q89" s="108"/>
      <c r="R89" s="108"/>
      <c r="S89" s="108"/>
      <c r="T89" s="108"/>
      <c r="U89" s="108"/>
      <c r="V89" s="108"/>
      <c r="W89" s="108"/>
      <c r="X89" s="108"/>
      <c r="Y89" s="78"/>
      <c r="Z89" s="78"/>
      <c r="AA89" s="78"/>
      <c r="AB89" s="78"/>
    </row>
    <row r="90" spans="3:28" s="87" customFormat="1" x14ac:dyDescent="0.25">
      <c r="C90" s="20"/>
      <c r="D90" s="404" t="s">
        <v>306</v>
      </c>
      <c r="E90" s="404"/>
      <c r="F90" s="404"/>
      <c r="G90" s="404"/>
      <c r="H90" s="404"/>
      <c r="I90" s="404"/>
      <c r="J90" s="404"/>
      <c r="K90" s="404"/>
      <c r="L90" s="404"/>
      <c r="M90" s="404"/>
      <c r="Q90" s="108"/>
      <c r="R90" s="108"/>
      <c r="S90" s="108"/>
      <c r="T90" s="108"/>
      <c r="U90" s="108"/>
      <c r="V90" s="108"/>
      <c r="W90" s="108"/>
      <c r="X90" s="108"/>
      <c r="Y90" s="78"/>
      <c r="Z90" s="78"/>
      <c r="AA90" s="78"/>
      <c r="AB90" s="78"/>
    </row>
    <row r="91" spans="3:28" s="87" customFormat="1" x14ac:dyDescent="0.25">
      <c r="C91" s="20"/>
      <c r="Q91" s="108"/>
      <c r="R91" s="108"/>
      <c r="S91" s="108"/>
      <c r="T91" s="108"/>
      <c r="U91" s="108"/>
      <c r="V91" s="108"/>
      <c r="W91" s="108"/>
      <c r="X91" s="108"/>
      <c r="Y91" s="78"/>
      <c r="Z91" s="78"/>
      <c r="AA91" s="78"/>
      <c r="AB91" s="78"/>
    </row>
    <row r="92" spans="3:28" s="87" customFormat="1" x14ac:dyDescent="0.25">
      <c r="C92" s="20"/>
      <c r="Q92" s="108"/>
      <c r="R92" s="108"/>
      <c r="S92" s="108"/>
      <c r="T92" s="108"/>
      <c r="U92" s="108"/>
      <c r="V92" s="108"/>
      <c r="W92" s="108"/>
      <c r="X92" s="108"/>
      <c r="Y92" s="78"/>
      <c r="Z92" s="78"/>
      <c r="AA92" s="78"/>
      <c r="AB92" s="78"/>
    </row>
    <row r="93" spans="3:28" s="87" customFormat="1" x14ac:dyDescent="0.25">
      <c r="C93" s="20"/>
      <c r="Q93" s="108"/>
      <c r="R93" s="108"/>
      <c r="S93" s="108"/>
      <c r="T93" s="108"/>
      <c r="U93" s="108"/>
      <c r="V93" s="108"/>
      <c r="W93" s="108"/>
      <c r="X93" s="108"/>
      <c r="Y93" s="78"/>
      <c r="Z93" s="78"/>
      <c r="AA93" s="78"/>
      <c r="AB93" s="78"/>
    </row>
    <row r="94" spans="3:28" s="87" customFormat="1" x14ac:dyDescent="0.25">
      <c r="C94" s="20"/>
      <c r="Q94" s="108"/>
      <c r="R94" s="108"/>
      <c r="S94" s="108"/>
      <c r="T94" s="108"/>
      <c r="U94" s="108"/>
      <c r="V94" s="108"/>
      <c r="W94" s="108"/>
      <c r="X94" s="108"/>
      <c r="Y94" s="78"/>
      <c r="Z94" s="78"/>
      <c r="AA94" s="78"/>
      <c r="AB94" s="78"/>
    </row>
    <row r="95" spans="3:28" s="87" customFormat="1" x14ac:dyDescent="0.25">
      <c r="C95" s="20"/>
      <c r="Q95" s="108"/>
      <c r="R95" s="108"/>
      <c r="S95" s="108"/>
      <c r="T95" s="108"/>
      <c r="U95" s="108"/>
      <c r="V95" s="108"/>
      <c r="W95" s="108"/>
      <c r="X95" s="108"/>
      <c r="Y95" s="78"/>
      <c r="Z95" s="78"/>
      <c r="AA95" s="78"/>
      <c r="AB95" s="78"/>
    </row>
    <row r="96" spans="3:28" s="87" customFormat="1" x14ac:dyDescent="0.25">
      <c r="C96" s="20"/>
      <c r="Q96" s="108"/>
      <c r="R96" s="108"/>
      <c r="S96" s="108"/>
      <c r="T96" s="108"/>
      <c r="U96" s="108"/>
      <c r="V96" s="108"/>
      <c r="W96" s="108"/>
      <c r="X96" s="108"/>
      <c r="Y96" s="78"/>
      <c r="Z96" s="78"/>
      <c r="AA96" s="78"/>
      <c r="AB96" s="78"/>
    </row>
    <row r="97" spans="3:28" s="87" customFormat="1" x14ac:dyDescent="0.25">
      <c r="C97" s="20"/>
      <c r="Q97" s="108"/>
      <c r="R97" s="108"/>
      <c r="S97" s="108"/>
      <c r="T97" s="108"/>
      <c r="U97" s="108"/>
      <c r="V97" s="108"/>
      <c r="W97" s="108"/>
      <c r="X97" s="108"/>
      <c r="Y97" s="78"/>
      <c r="Z97" s="78"/>
      <c r="AA97" s="78"/>
      <c r="AB97" s="78"/>
    </row>
    <row r="98" spans="3:28" s="87" customFormat="1" x14ac:dyDescent="0.25">
      <c r="C98" s="20"/>
      <c r="Q98" s="108"/>
      <c r="R98" s="108"/>
      <c r="S98" s="108"/>
      <c r="T98" s="108"/>
      <c r="U98" s="108"/>
      <c r="V98" s="108"/>
      <c r="W98" s="108"/>
      <c r="X98" s="108"/>
      <c r="Y98" s="78"/>
      <c r="Z98" s="78"/>
      <c r="AA98" s="78"/>
      <c r="AB98" s="78"/>
    </row>
    <row r="99" spans="3:28" s="87" customFormat="1" x14ac:dyDescent="0.25">
      <c r="C99" s="20"/>
      <c r="Q99" s="108"/>
      <c r="R99" s="108"/>
      <c r="S99" s="108"/>
      <c r="T99" s="108"/>
      <c r="U99" s="108"/>
      <c r="V99" s="108"/>
      <c r="W99" s="108"/>
      <c r="X99" s="108"/>
      <c r="Y99" s="78"/>
      <c r="Z99" s="78"/>
      <c r="AA99" s="78"/>
      <c r="AB99" s="78"/>
    </row>
    <row r="100" spans="3:28" s="87" customFormat="1" x14ac:dyDescent="0.25">
      <c r="C100" s="20"/>
      <c r="Q100" s="108"/>
      <c r="R100" s="108"/>
      <c r="S100" s="108"/>
      <c r="T100" s="108"/>
      <c r="U100" s="108"/>
      <c r="V100" s="108"/>
      <c r="W100" s="108"/>
      <c r="X100" s="108"/>
      <c r="Y100" s="78"/>
      <c r="Z100" s="78"/>
      <c r="AA100" s="78"/>
      <c r="AB100" s="78"/>
    </row>
    <row r="101" spans="3:28" s="87" customFormat="1" x14ac:dyDescent="0.25">
      <c r="C101" s="20"/>
      <c r="Q101" s="108"/>
      <c r="R101" s="108"/>
      <c r="S101" s="108"/>
      <c r="T101" s="108"/>
      <c r="U101" s="108"/>
      <c r="V101" s="108"/>
      <c r="W101" s="108"/>
      <c r="X101" s="108"/>
      <c r="Y101" s="78"/>
      <c r="Z101" s="78"/>
      <c r="AA101" s="78"/>
      <c r="AB101" s="78"/>
    </row>
    <row r="102" spans="3:28" s="87" customFormat="1" x14ac:dyDescent="0.25">
      <c r="C102" s="20"/>
      <c r="Q102" s="108"/>
      <c r="R102" s="108"/>
      <c r="S102" s="108"/>
      <c r="T102" s="108"/>
      <c r="U102" s="108"/>
      <c r="V102" s="108"/>
      <c r="W102" s="108"/>
      <c r="X102" s="108"/>
      <c r="Y102" s="78"/>
      <c r="Z102" s="78"/>
      <c r="AA102" s="78"/>
      <c r="AB102" s="78"/>
    </row>
    <row r="103" spans="3:28" s="87" customFormat="1" x14ac:dyDescent="0.25">
      <c r="C103" s="20"/>
      <c r="Q103" s="108"/>
      <c r="R103" s="108"/>
      <c r="S103" s="108"/>
      <c r="T103" s="108"/>
      <c r="U103" s="108"/>
      <c r="V103" s="108"/>
      <c r="W103" s="108"/>
      <c r="X103" s="108"/>
      <c r="Y103" s="78"/>
      <c r="Z103" s="78"/>
      <c r="AA103" s="78"/>
      <c r="AB103" s="78"/>
    </row>
    <row r="104" spans="3:28" s="87" customFormat="1" x14ac:dyDescent="0.25">
      <c r="C104" s="20"/>
      <c r="Q104" s="108"/>
      <c r="R104" s="108"/>
      <c r="S104" s="108"/>
      <c r="T104" s="108"/>
      <c r="U104" s="108"/>
      <c r="V104" s="108"/>
      <c r="W104" s="108"/>
      <c r="X104" s="108"/>
      <c r="Y104" s="78"/>
      <c r="Z104" s="78"/>
      <c r="AA104" s="78"/>
      <c r="AB104" s="78"/>
    </row>
    <row r="105" spans="3:28" s="87" customFormat="1" x14ac:dyDescent="0.25">
      <c r="C105" s="20"/>
      <c r="Q105" s="108"/>
      <c r="R105" s="108"/>
      <c r="S105" s="108"/>
      <c r="T105" s="108"/>
      <c r="U105" s="108"/>
      <c r="V105" s="108"/>
      <c r="W105" s="108"/>
      <c r="X105" s="108"/>
      <c r="Y105" s="78"/>
      <c r="Z105" s="78"/>
      <c r="AA105" s="78"/>
      <c r="AB105" s="78"/>
    </row>
    <row r="106" spans="3:28" s="87" customFormat="1" x14ac:dyDescent="0.25">
      <c r="C106" s="20"/>
      <c r="Q106" s="108"/>
      <c r="R106" s="108"/>
      <c r="S106" s="108"/>
      <c r="T106" s="108"/>
      <c r="U106" s="108"/>
      <c r="V106" s="108"/>
      <c r="W106" s="108"/>
      <c r="X106" s="108"/>
      <c r="Y106" s="78"/>
      <c r="Z106" s="78"/>
      <c r="AA106" s="78"/>
      <c r="AB106" s="78"/>
    </row>
    <row r="107" spans="3:28" s="87" customFormat="1" x14ac:dyDescent="0.25">
      <c r="C107" s="20"/>
      <c r="Q107" s="108"/>
      <c r="R107" s="108"/>
      <c r="S107" s="108"/>
      <c r="T107" s="108"/>
      <c r="U107" s="108"/>
      <c r="V107" s="108"/>
      <c r="W107" s="108"/>
      <c r="X107" s="108"/>
      <c r="Y107" s="78"/>
      <c r="Z107" s="78"/>
      <c r="AA107" s="78"/>
      <c r="AB107" s="78"/>
    </row>
    <row r="108" spans="3:28" s="87" customFormat="1" x14ac:dyDescent="0.25">
      <c r="C108" s="20"/>
      <c r="Q108" s="108"/>
      <c r="R108" s="108"/>
      <c r="S108" s="108"/>
      <c r="T108" s="108"/>
      <c r="U108" s="108"/>
      <c r="V108" s="108"/>
      <c r="W108" s="108"/>
      <c r="X108" s="108"/>
      <c r="Y108" s="78"/>
      <c r="Z108" s="78"/>
      <c r="AA108" s="78"/>
      <c r="AB108" s="78"/>
    </row>
    <row r="109" spans="3:28" s="87" customFormat="1" x14ac:dyDescent="0.25">
      <c r="C109" s="20"/>
      <c r="Q109" s="108"/>
      <c r="R109" s="108"/>
      <c r="S109" s="108"/>
      <c r="T109" s="108"/>
      <c r="U109" s="108"/>
      <c r="V109" s="108"/>
      <c r="W109" s="108"/>
      <c r="X109" s="108"/>
      <c r="Y109" s="78"/>
      <c r="Z109" s="78"/>
      <c r="AA109" s="78"/>
      <c r="AB109" s="78"/>
    </row>
    <row r="110" spans="3:28" s="87" customFormat="1" x14ac:dyDescent="0.25">
      <c r="C110" s="20"/>
      <c r="Q110" s="108"/>
      <c r="R110" s="108"/>
      <c r="S110" s="108"/>
      <c r="T110" s="108"/>
      <c r="U110" s="108"/>
      <c r="V110" s="108"/>
      <c r="W110" s="108"/>
      <c r="X110" s="108"/>
      <c r="Y110" s="78"/>
      <c r="Z110" s="78"/>
      <c r="AA110" s="78"/>
      <c r="AB110" s="78"/>
    </row>
    <row r="111" spans="3:28" s="87" customFormat="1" x14ac:dyDescent="0.25">
      <c r="C111" s="20"/>
      <c r="Q111" s="108"/>
      <c r="R111" s="108"/>
      <c r="S111" s="108"/>
      <c r="T111" s="108"/>
      <c r="U111" s="108"/>
      <c r="V111" s="108"/>
      <c r="W111" s="108"/>
      <c r="X111" s="108"/>
      <c r="Y111" s="78"/>
      <c r="Z111" s="78"/>
      <c r="AA111" s="78"/>
      <c r="AB111" s="78"/>
    </row>
    <row r="112" spans="3:28" s="87" customFormat="1" x14ac:dyDescent="0.25">
      <c r="C112" s="20"/>
      <c r="Q112" s="108"/>
      <c r="R112" s="108"/>
      <c r="S112" s="108"/>
      <c r="T112" s="108"/>
      <c r="U112" s="108"/>
      <c r="V112" s="108"/>
      <c r="W112" s="108"/>
      <c r="X112" s="108"/>
      <c r="Y112" s="78"/>
      <c r="Z112" s="78"/>
      <c r="AA112" s="78"/>
      <c r="AB112" s="78"/>
    </row>
    <row r="113" spans="2:33" s="87" customFormat="1" x14ac:dyDescent="0.25">
      <c r="C113" s="20"/>
      <c r="Q113" s="108"/>
      <c r="R113" s="108"/>
      <c r="S113" s="108"/>
      <c r="T113" s="108"/>
      <c r="U113" s="108"/>
      <c r="V113" s="108"/>
      <c r="W113" s="108"/>
      <c r="X113" s="108"/>
      <c r="Y113" s="78"/>
      <c r="Z113" s="78"/>
      <c r="AA113" s="78"/>
      <c r="AB113" s="78"/>
    </row>
    <row r="114" spans="2:33" s="109" customFormat="1" x14ac:dyDescent="0.25">
      <c r="C114" s="20"/>
      <c r="Y114" s="78"/>
      <c r="Z114" s="78"/>
      <c r="AA114" s="78"/>
      <c r="AB114" s="78"/>
    </row>
    <row r="115" spans="2:33" s="109" customFormat="1" x14ac:dyDescent="0.25">
      <c r="C115" s="20"/>
      <c r="Y115" s="78"/>
      <c r="Z115" s="78"/>
      <c r="AA115" s="78"/>
      <c r="AB115" s="78"/>
    </row>
    <row r="116" spans="2:33" s="87" customFormat="1" ht="15.75" thickBot="1" x14ac:dyDescent="0.3">
      <c r="C116" s="109"/>
      <c r="Q116" s="108"/>
      <c r="R116" s="108"/>
      <c r="S116" s="108"/>
      <c r="T116" s="108"/>
      <c r="U116" s="108"/>
      <c r="V116" s="108"/>
      <c r="W116" s="108"/>
      <c r="X116" s="108"/>
      <c r="Y116" s="78"/>
      <c r="Z116" s="78"/>
      <c r="AA116" s="78"/>
      <c r="AB116" s="78"/>
    </row>
    <row r="117" spans="2:33" s="40" customFormat="1" ht="36" customHeight="1" thickBot="1" x14ac:dyDescent="0.3">
      <c r="D117" s="410" t="s">
        <v>326</v>
      </c>
      <c r="E117" s="395"/>
      <c r="F117" s="395"/>
      <c r="G117" s="395"/>
      <c r="H117" s="395"/>
      <c r="I117" s="395"/>
      <c r="J117" s="395"/>
      <c r="K117" s="395"/>
      <c r="L117" s="395"/>
      <c r="M117" s="395"/>
      <c r="N117" s="396"/>
      <c r="P117" s="394" t="s">
        <v>325</v>
      </c>
      <c r="Q117" s="395"/>
      <c r="R117" s="395"/>
      <c r="S117" s="395"/>
      <c r="T117" s="395"/>
      <c r="U117" s="395"/>
      <c r="V117" s="395"/>
      <c r="W117" s="396"/>
      <c r="Y117" s="106"/>
      <c r="Z117" s="106"/>
      <c r="AA117" s="106"/>
      <c r="AB117" s="106"/>
    </row>
    <row r="118" spans="2:33" ht="114" thickBot="1" x14ac:dyDescent="0.3">
      <c r="B118" s="40"/>
      <c r="D118" s="341" t="s">
        <v>302</v>
      </c>
      <c r="E118" s="342"/>
      <c r="F118" s="270" t="s">
        <v>20</v>
      </c>
      <c r="G118" s="271"/>
      <c r="H118" s="271" t="s">
        <v>149</v>
      </c>
      <c r="I118" s="271"/>
      <c r="J118" s="271" t="s">
        <v>9</v>
      </c>
      <c r="K118" s="271"/>
      <c r="L118" s="271" t="s">
        <v>150</v>
      </c>
      <c r="M118" s="381"/>
      <c r="N118" s="56" t="s">
        <v>90</v>
      </c>
      <c r="P118" s="270" t="s">
        <v>20</v>
      </c>
      <c r="Q118" s="271"/>
      <c r="R118" s="271" t="s">
        <v>149</v>
      </c>
      <c r="S118" s="271"/>
      <c r="T118" s="271" t="s">
        <v>9</v>
      </c>
      <c r="U118" s="271"/>
      <c r="V118" s="271" t="s">
        <v>150</v>
      </c>
      <c r="W118" s="381"/>
      <c r="X118" s="107"/>
      <c r="Y118" s="162" t="s">
        <v>20</v>
      </c>
      <c r="Z118" s="162" t="s">
        <v>149</v>
      </c>
      <c r="AA118" s="162" t="s">
        <v>9</v>
      </c>
      <c r="AB118" s="162" t="s">
        <v>150</v>
      </c>
      <c r="AC118" s="101"/>
      <c r="AD118" s="107"/>
      <c r="AE118" s="107"/>
      <c r="AF118" s="107"/>
      <c r="AG118" s="107"/>
    </row>
    <row r="119" spans="2:33" s="91" customFormat="1" ht="15.75" x14ac:dyDescent="0.25">
      <c r="B119" s="28"/>
      <c r="C119" s="109"/>
      <c r="D119" s="317" t="s">
        <v>528</v>
      </c>
      <c r="E119" s="102" t="s">
        <v>40</v>
      </c>
      <c r="F119" s="408">
        <f>IF(OR(ISERROR(VLOOKUP($E119&amp;$D$118&amp;$D$119,'CCG data'!$A:$AD,'CCG data'!R$3,FALSE)),ISBLANK(VLOOKUP($E119&amp;$D$118&amp;$D$119,'CCG data'!$A:$AD,'CCG data'!R$3,FALSE))),"",VLOOKUP($E119&amp;$D$118&amp;$D$119,'CCG data'!$A:$AD,'CCG data'!R$3,FALSE))</f>
        <v>49.285640215283685</v>
      </c>
      <c r="G119" s="409"/>
      <c r="H119" s="409">
        <f>IF(OR(ISERROR(VLOOKUP($E119&amp;$D$118&amp;$D$119,'CCG data'!$A:$AD,'CCG data'!S$3,FALSE)),ISBLANK(VLOOKUP($E119&amp;$D$118&amp;$D$119,'CCG data'!$A:$AD,'CCG data'!S$3,FALSE))),"",VLOOKUP($E119&amp;$D$118&amp;$D$119,'CCG data'!$A:$AD,'CCG data'!S$3,FALSE))</f>
        <v>97.388443565462779</v>
      </c>
      <c r="I119" s="409"/>
      <c r="J119" s="409">
        <f>IF(OR(ISERROR(VLOOKUP($E119&amp;$D$118&amp;$D$119,'CCG data'!$A:$AD,'CCG data'!T$3,FALSE)),ISBLANK(VLOOKUP($E119&amp;$D$118&amp;$D$119,'CCG data'!$A:$AD,'CCG data'!T$3,FALSE))),"",VLOOKUP($E119&amp;$D$118&amp;$D$119,'CCG data'!$A:$AD,'CCG data'!T$3,FALSE))</f>
        <v>6.6567708312496698</v>
      </c>
      <c r="K119" s="409"/>
      <c r="L119" s="409">
        <f>IF(OR(ISERROR(VLOOKUP($E119&amp;$D$118&amp;$D$119,'CCG data'!$A:$AD,'CCG data'!U$3,FALSE)),ISBLANK(VLOOKUP($E119&amp;$D$118&amp;$D$119,'CCG data'!$A:$AD,'CCG data'!U$3,FALSE))),"",VLOOKUP($E119&amp;$D$118&amp;$D$119,'CCG data'!$A:$AD,'CCG data'!U$3,FALSE))</f>
        <v>12.528349396428222</v>
      </c>
      <c r="M119" s="411"/>
      <c r="N119" s="367">
        <f>IF(OR(ISERROR(VLOOKUP($E119&amp;$D$118&amp;$D$119,'CCG data'!$A:$AD,'CCG data'!G$3,FALSE)),ISBLANK(VLOOKUP($E119&amp;$D$118&amp;$D$119,'CCG data'!$A:$AD,'CCG data'!G$3,FALSE))),"",VLOOKUP($E119&amp;$D$118&amp;$D$119,'CCG data'!$A:$AD,'CCG data'!G$3,FALSE))</f>
        <v>422185</v>
      </c>
      <c r="P119" s="399">
        <f>IF(OR(ISERROR(VLOOKUP($E119&amp;$D$118&amp;$D$119,'CCG data'!$A:$AD,'CCG data'!B$3,FALSE)),ISBLANK(VLOOKUP($E119&amp;$D$118&amp;$D$119,'CCG data'!$A:$AD,'CCG data'!B$3,FALSE))),"",VLOOKUP($E119&amp;$D$118&amp;$D$119,'CCG data'!$A:$AD,'CCG data'!B$3,FALSE))</f>
        <v>0.28456956073759132</v>
      </c>
      <c r="Q119" s="269"/>
      <c r="R119" s="269">
        <f>IF(OR(ISERROR(VLOOKUP($E119&amp;$D$118&amp;$D$119,'CCG data'!$A:$AD,'CCG data'!C$3,FALSE)),ISBLANK(VLOOKUP($E119&amp;$D$118&amp;$D$119,'CCG data'!$A:$AD,'CCG data'!C$3,FALSE))),"",VLOOKUP($E119&amp;$D$118&amp;$D$119,'CCG data'!$A:$AD,'CCG data'!C$3,FALSE))</f>
        <v>0.596492059168374</v>
      </c>
      <c r="S119" s="269"/>
      <c r="T119" s="269">
        <f>IF(OR(ISERROR(VLOOKUP($E119&amp;$D$118&amp;$D$119,'CCG data'!$A:$AD,'CCG data'!D$3,FALSE)),ISBLANK(VLOOKUP($E119&amp;$D$118&amp;$D$119,'CCG data'!$A:$AD,'CCG data'!D$3,FALSE))),"",VLOOKUP($E119&amp;$D$118&amp;$D$119,'CCG data'!$A:$AD,'CCG data'!D$3,FALSE))</f>
        <v>4.2725345523881714E-2</v>
      </c>
      <c r="U119" s="269"/>
      <c r="V119" s="269">
        <f>IF(OR(ISERROR(VLOOKUP($E119&amp;$D$118&amp;$D$119,'CCG data'!$A:$AD,'CCG data'!E$3,FALSE)),ISBLANK(VLOOKUP($E119&amp;$D$118&amp;$D$119,'CCG data'!$A:$AD,'CCG data'!E$3,FALSE))),"",VLOOKUP($E119&amp;$D$118&amp;$D$119,'CCG data'!$A:$AD,'CCG data'!E$3,FALSE))</f>
        <v>7.6213034570152896E-2</v>
      </c>
      <c r="W119" s="400"/>
      <c r="X119" s="108"/>
      <c r="Y119" s="163" t="str">
        <f>IFERROR(VLOOKUP($E119&amp;$D$119, Outliers!$A$4:$P$214,6,FALSE),"0")</f>
        <v>0</v>
      </c>
      <c r="Z119" s="163" t="str">
        <f>IFERROR(VLOOKUP($E119&amp;$D$119, Outliers!$A$4:$P$214,7,FALSE),"0")</f>
        <v>0</v>
      </c>
      <c r="AA119" s="163" t="str">
        <f>IFERROR(VLOOKUP($E119&amp;$D$119, Outliers!$A$4:$P$214,8,FALSE),"0")</f>
        <v>0</v>
      </c>
      <c r="AB119" s="163" t="str">
        <f>IFERROR(VLOOKUP($E119&amp;$D$119, Outliers!$A$4:$P$214,5,FALSE),"0")</f>
        <v>0</v>
      </c>
      <c r="AC119" s="40"/>
      <c r="AD119" s="78"/>
      <c r="AE119" s="149"/>
      <c r="AF119" s="78"/>
      <c r="AG119" s="78"/>
    </row>
    <row r="120" spans="2:33" s="91" customFormat="1" ht="16.5" thickBot="1" x14ac:dyDescent="0.3">
      <c r="B120" s="28"/>
      <c r="C120" s="109"/>
      <c r="D120" s="318"/>
      <c r="E120" s="103" t="s">
        <v>27</v>
      </c>
      <c r="F120" s="97">
        <f>IF(P119="","",VLOOKUP($E119&amp;$D$118&amp;$D$119,'CCG data'!$A:$AD,'CCG data'!W$3,FALSE))</f>
        <v>49.006944140233493</v>
      </c>
      <c r="G120" s="98">
        <f>IF(P119="","",VLOOKUP($E119&amp;$D$118&amp;$D$119,'CCG data'!$A:$AD,'CCG data'!X$3,FALSE))</f>
        <v>49.564336290333877</v>
      </c>
      <c r="H120" s="98">
        <f>IF(R119="","",VLOOKUP($E119&amp;$D$118&amp;$D$119,'CCG data'!$A:$AD,'CCG data'!Y$3,FALSE))</f>
        <v>97.00807049374788</v>
      </c>
      <c r="I120" s="98">
        <f>IF(R119="","",VLOOKUP($E119&amp;$D$118&amp;$D$119,'CCG data'!$A:$AD,'CCG data'!Z$3,FALSE))</f>
        <v>97.768816637177679</v>
      </c>
      <c r="J120" s="98">
        <f>IF(T119="","",VLOOKUP($E119&amp;$D$118&amp;$D$119,'CCG data'!$A:$AD,'CCG data'!AA$3,FALSE))</f>
        <v>6.5596247053361374</v>
      </c>
      <c r="K120" s="98">
        <f>IF(T119="","",VLOOKUP($E119&amp;$D$118&amp;$D$119,'CCG data'!$A:$AD,'CCG data'!AB$3,FALSE))</f>
        <v>6.7539169571632023</v>
      </c>
      <c r="L120" s="98">
        <f>IF(V119="","",VLOOKUP($E119&amp;$D$118&amp;$D$119,'CCG data'!$A:$AD,'CCG data'!AC$3,FALSE))</f>
        <v>12.391455557881226</v>
      </c>
      <c r="M120" s="99">
        <f>IF(V119="","",VLOOKUP($E119&amp;$D$118&amp;$D$119,'CCG data'!$A:$AD,'CCG data'!AD$3,FALSE))</f>
        <v>12.665243234975218</v>
      </c>
      <c r="N120" s="363"/>
      <c r="P120" s="144">
        <f>IF(P119="","",VLOOKUP($E119&amp;$D$118&amp;$D$119,'CCG data'!$A:$AD,'CCG data'!I$3,FALSE))</f>
        <v>0.28299999999999997</v>
      </c>
      <c r="Q120" s="3">
        <f>IF(P119="","",VLOOKUP($E119&amp;$D$118&amp;$D$119,'CCG data'!$A:$AD,'CCG data'!J$3,FALSE))</f>
        <v>0.28599999999999998</v>
      </c>
      <c r="R120" s="3">
        <f>IF(R119="","",VLOOKUP($E119&amp;$D$118&amp;$D$119,'CCG data'!$A:$AD,'CCG data'!K$3,FALSE))</f>
        <v>0.59499999999999997</v>
      </c>
      <c r="S120" s="3">
        <f>IF(R119="","",VLOOKUP($E119&amp;$D$118&amp;$D$119,'CCG data'!$A:$AD,'CCG data'!L$3,FALSE))</f>
        <v>0.59799999999999998</v>
      </c>
      <c r="T120" s="3">
        <f>IF(T119="","",VLOOKUP($E119&amp;$D$118&amp;$D$119,'CCG data'!$A:$AD,'CCG data'!M$3,FALSE))</f>
        <v>4.2000000000000003E-2</v>
      </c>
      <c r="U120" s="3">
        <f>IF(T119="","",VLOOKUP($E119&amp;$D$118&amp;$D$119,'CCG data'!$A:$AD,'CCG data'!N$3,FALSE))</f>
        <v>4.2999999999999997E-2</v>
      </c>
      <c r="V120" s="3">
        <f>IF(V119="","",VLOOKUP($E119&amp;$D$118&amp;$D$119,'CCG data'!$A:$AD,'CCG data'!O$3,FALSE))</f>
        <v>7.4999999999999997E-2</v>
      </c>
      <c r="W120" s="136">
        <f>IF(V119="","",VLOOKUP($E119&amp;$D$118&amp;$D$119,'CCG data'!$A:$AD,'CCG data'!P$3,FALSE))</f>
        <v>7.6999999999999999E-2</v>
      </c>
      <c r="X120" s="108"/>
      <c r="Y120" s="163" t="str">
        <f>IFERROR(VLOOKUP($E120&amp;$D$119, Outliers!$A$4:$P$214,2,FALSE),"0")</f>
        <v>0</v>
      </c>
      <c r="Z120" s="163" t="str">
        <f>IFERROR(VLOOKUP($E120&amp;$D$119, Outliers!$A$4:$P$214,3,FALSE),"0")</f>
        <v>0</v>
      </c>
      <c r="AA120" s="163" t="str">
        <f>IFERROR(VLOOKUP($E120&amp;$D$119, Outliers!$A$4:$P$214,4,FALSE),"0")</f>
        <v>0</v>
      </c>
      <c r="AB120" s="163" t="str">
        <f>IFERROR(VLOOKUP($E120&amp;$D$119, Outliers!$A$4:$P$214,5,FALSE),"0")</f>
        <v>0</v>
      </c>
      <c r="AC120" s="40"/>
      <c r="AD120" s="152"/>
      <c r="AE120" s="149"/>
      <c r="AF120" s="78"/>
      <c r="AG120" s="78"/>
    </row>
    <row r="121" spans="2:33" s="40" customFormat="1" ht="15.75" x14ac:dyDescent="0.25">
      <c r="B121" s="145"/>
      <c r="D121" s="318"/>
      <c r="E121" s="102" t="s">
        <v>388</v>
      </c>
      <c r="F121" s="405">
        <f>IF(OR(ISERROR(VLOOKUP($E121&amp;$D$118&amp;$D$119,'CCG data'!$A:$AD,'CCG data'!R$3,FALSE)),ISBLANK(VLOOKUP($E121&amp;$D$118&amp;$D$119,'CCG data'!$A:$AD,'CCG data'!R$3,FALSE))),"",VLOOKUP($E121&amp;$D$118&amp;$D$119,'CCG data'!$A:$AD,'CCG data'!R$3,FALSE))</f>
        <v>42.941466859353831</v>
      </c>
      <c r="G121" s="406"/>
      <c r="H121" s="406">
        <f>IF(OR(ISERROR(VLOOKUP($E121&amp;$D$118&amp;$D$119,'CCG data'!$A:$AD,'CCG data'!S$3,FALSE)),ISBLANK(VLOOKUP($E121&amp;$D$118&amp;$D$119,'CCG data'!$A:$AD,'CCG data'!S$3,FALSE))),"",VLOOKUP($E121&amp;$D$118&amp;$D$119,'CCG data'!$A:$AD,'CCG data'!S$3,FALSE))</f>
        <v>88.014673197347392</v>
      </c>
      <c r="I121" s="406"/>
      <c r="J121" s="406">
        <f>IF(OR(ISERROR(VLOOKUP($E121&amp;$D$118&amp;$D$119,'CCG data'!$A:$AD,'CCG data'!T$3,FALSE)),ISBLANK(VLOOKUP($E121&amp;$D$118&amp;$D$119,'CCG data'!$A:$AD,'CCG data'!T$3,FALSE))),"",VLOOKUP($E121&amp;$D$118&amp;$D$119,'CCG data'!$A:$AD,'CCG data'!T$3,FALSE))</f>
        <v>17.051500621090486</v>
      </c>
      <c r="K121" s="406"/>
      <c r="L121" s="406">
        <f>IF(OR(ISERROR(VLOOKUP($E121&amp;$D$118&amp;$D$119,'CCG data'!$A:$AD,'CCG data'!U$3,FALSE)),ISBLANK(VLOOKUP($E121&amp;$D$118&amp;$D$119,'CCG data'!$A:$AD,'CCG data'!U$3,FALSE))),"",VLOOKUP($E121&amp;$D$118&amp;$D$119,'CCG data'!$A:$AD,'CCG data'!U$3,FALSE))</f>
        <v>7.6162263624188444</v>
      </c>
      <c r="M121" s="407"/>
      <c r="N121" s="367">
        <f>IF(OR(ISERROR(VLOOKUP($E121&amp;$D$118&amp;$D$119,'CCG data'!$A:$AD,'CCG data'!G$3,FALSE)),ISBLANK(VLOOKUP($E121&amp;$D$118&amp;$D$119,'CCG data'!$A:$AD,'CCG data'!G$3,FALSE))),"",VLOOKUP($E121&amp;$D$118&amp;$D$119,'CCG data'!$A:$AD,'CCG data'!G$3,FALSE))</f>
        <v>1337</v>
      </c>
      <c r="P121" s="399">
        <f>IF(OR(ISERROR(VLOOKUP($E121&amp;$D$118&amp;$D$119,'CCG data'!$A:$AD,'CCG data'!B$3,FALSE)),ISBLANK(VLOOKUP($E121&amp;$D$118&amp;$D$119,'CCG data'!$A:$AD,'CCG data'!B$3,FALSE))),"",VLOOKUP($E121&amp;$D$118&amp;$D$119,'CCG data'!$A:$AD,'CCG data'!B$3,FALSE))</f>
        <v>0.26327599102468213</v>
      </c>
      <c r="Q121" s="269"/>
      <c r="R121" s="269">
        <f>IF(OR(ISERROR(VLOOKUP($E121&amp;$D$118&amp;$D$119,'CCG data'!$A:$AD,'CCG data'!C$3,FALSE)),ISBLANK(VLOOKUP($E121&amp;$D$118&amp;$D$119,'CCG data'!$A:$AD,'CCG data'!C$3,FALSE))),"",VLOOKUP($E121&amp;$D$118&amp;$D$119,'CCG data'!$A:$AD,'CCG data'!C$3,FALSE))</f>
        <v>0.57217651458489149</v>
      </c>
      <c r="S121" s="269"/>
      <c r="T121" s="269">
        <f>IF(OR(ISERROR(VLOOKUP($E121&amp;$D$118&amp;$D$119,'CCG data'!$A:$AD,'CCG data'!D$3,FALSE)),ISBLANK(VLOOKUP($E121&amp;$D$118&amp;$D$119,'CCG data'!$A:$AD,'CCG data'!D$3,FALSE))),"",VLOOKUP($E121&amp;$D$118&amp;$D$119,'CCG data'!$A:$AD,'CCG data'!D$3,FALSE))</f>
        <v>0.11518324607329843</v>
      </c>
      <c r="U121" s="269"/>
      <c r="V121" s="269">
        <f>IF(OR(ISERROR(VLOOKUP($E121&amp;$D$118&amp;$D$119,'CCG data'!$A:$AD,'CCG data'!E$3,FALSE)),ISBLANK(VLOOKUP($E121&amp;$D$118&amp;$D$119,'CCG data'!$A:$AD,'CCG data'!E$3,FALSE))),"",VLOOKUP($E121&amp;$D$118&amp;$D$119,'CCG data'!$A:$AD,'CCG data'!E$3,FALSE))</f>
        <v>4.93642483171279E-2</v>
      </c>
      <c r="W121" s="400"/>
      <c r="X121" s="108"/>
      <c r="Y121" s="163">
        <f>IFERROR(VLOOKUP($E121&amp;$D$119, Outliers!$A$4:$P$214,2,FALSE),"0")</f>
        <v>0</v>
      </c>
      <c r="Z121" s="163">
        <f>IFERROR(VLOOKUP($E121&amp;$D$119, Outliers!$A$4:$P$214,3,FALSE),"0")</f>
        <v>0</v>
      </c>
      <c r="AA121" s="163">
        <f>IFERROR(VLOOKUP($E121&amp;$D$119, Outliers!$A$4:$P$214,4,FALSE),"0")</f>
        <v>1</v>
      </c>
      <c r="AB121" s="163">
        <f>IFERROR(VLOOKUP($E121&amp;$D$119, Outliers!$A$4:$P$214,5,FALSE),"0")</f>
        <v>1</v>
      </c>
      <c r="AD121" s="78"/>
      <c r="AE121" s="149"/>
      <c r="AF121" s="78"/>
      <c r="AG121" s="78"/>
    </row>
    <row r="122" spans="2:33" ht="15.75" x14ac:dyDescent="0.25">
      <c r="D122" s="318"/>
      <c r="E122" s="103" t="s">
        <v>27</v>
      </c>
      <c r="F122" s="95">
        <f>IF(P121="","",VLOOKUP($E121&amp;$D$118&amp;$D$119,'CCG data'!$A:$AD,'CCG data'!W$3,FALSE))</f>
        <v>38.455442626424109</v>
      </c>
      <c r="G122" s="96">
        <f>IF(P121="","",VLOOKUP($E121&amp;$D$118&amp;$D$119,'CCG data'!$A:$AD,'CCG data'!X$3,FALSE))</f>
        <v>47.427491092283553</v>
      </c>
      <c r="H122" s="96">
        <f>IF(R121="","",VLOOKUP($E121&amp;$D$118&amp;$D$119,'CCG data'!$A:$AD,'CCG data'!Y$3,FALSE))</f>
        <v>81.77760583587046</v>
      </c>
      <c r="I122" s="96">
        <f>IF(R121="","",VLOOKUP($E121&amp;$D$118&amp;$D$119,'CCG data'!$A:$AD,'CCG data'!Z$3,FALSE))</f>
        <v>94.251740558824324</v>
      </c>
      <c r="J122" s="96">
        <f>IF(T121="","",VLOOKUP($E121&amp;$D$118&amp;$D$119,'CCG data'!$A:$AD,'CCG data'!AA$3,FALSE))</f>
        <v>14.358364429863208</v>
      </c>
      <c r="K122" s="96">
        <f>IF(T121="","",VLOOKUP($E121&amp;$D$118&amp;$D$119,'CCG data'!$A:$AD,'CCG data'!AB$3,FALSE))</f>
        <v>19.744636812317765</v>
      </c>
      <c r="L122" s="96">
        <f>IF(V121="","",VLOOKUP($E121&amp;$D$118&amp;$D$119,'CCG data'!$A:$AD,'CCG data'!AC$3,FALSE))</f>
        <v>5.7787407515898233</v>
      </c>
      <c r="M122" s="96">
        <f>IF(V121="","",VLOOKUP($E121&amp;$D$118&amp;$D$119,'CCG data'!$A:$AD,'CCG data'!AD$3,FALSE))</f>
        <v>9.4537119732478665</v>
      </c>
      <c r="N122" s="363"/>
      <c r="P122" s="150">
        <f>IF(P121="","",VLOOKUP($E121&amp;$D$118&amp;$D$119,'CCG data'!$A:$AD,'CCG data'!I$3,FALSE))</f>
        <v>0.24</v>
      </c>
      <c r="Q122" s="15">
        <f>IF(P121="","",VLOOKUP($E121&amp;$D$118&amp;$D$119,'CCG data'!$A:$AD,'CCG data'!J$3,FALSE))</f>
        <v>0.28799999999999998</v>
      </c>
      <c r="R122" s="15">
        <f>IF(R121="","",VLOOKUP($E121&amp;$D$118&amp;$D$119,'CCG data'!$A:$AD,'CCG data'!K$3,FALSE))</f>
        <v>0.54500000000000004</v>
      </c>
      <c r="S122" s="15">
        <f>IF(R121="","",VLOOKUP($E121&amp;$D$118&amp;$D$119,'CCG data'!$A:$AD,'CCG data'!L$3,FALSE))</f>
        <v>0.59799999999999998</v>
      </c>
      <c r="T122" s="15">
        <f>IF(T121="","",VLOOKUP($E121&amp;$D$118&amp;$D$119,'CCG data'!$A:$AD,'CCG data'!M$3,FALSE))</f>
        <v>9.9000000000000005E-2</v>
      </c>
      <c r="U122" s="15">
        <f>IF(T121="","",VLOOKUP($E121&amp;$D$118&amp;$D$119,'CCG data'!$A:$AD,'CCG data'!N$3,FALSE))</f>
        <v>0.13300000000000001</v>
      </c>
      <c r="V122" s="15">
        <f>IF(V121="","",VLOOKUP($E121&amp;$D$118&amp;$D$119,'CCG data'!$A:$AD,'CCG data'!O$3,FALSE))</f>
        <v>3.9E-2</v>
      </c>
      <c r="W122" s="135">
        <f>IF(V121="","",VLOOKUP($E121&amp;$D$118&amp;$D$119,'CCG data'!$A:$AD,'CCG data'!P$3,FALSE))</f>
        <v>6.2E-2</v>
      </c>
      <c r="Y122" s="163" t="str">
        <f>IFERROR(VLOOKUP($E122&amp;$D$119, Outliers!$A$4:$P$214,2,FALSE),"0")</f>
        <v>0</v>
      </c>
      <c r="Z122" s="163" t="str">
        <f>IFERROR(VLOOKUP($E122&amp;$D$119, Outliers!$A$4:$P$214,3,FALSE),"0")</f>
        <v>0</v>
      </c>
      <c r="AA122" s="163" t="str">
        <f>IFERROR(VLOOKUP($E122&amp;$D$119, Outliers!$A$4:$P$214,4,FALSE),"0")</f>
        <v>0</v>
      </c>
      <c r="AB122" s="163" t="str">
        <f>IFERROR(VLOOKUP($E122&amp;$D$119, Outliers!$A$4:$P$214,5,FALSE),"0")</f>
        <v>0</v>
      </c>
      <c r="AD122" s="78"/>
      <c r="AE122" s="149"/>
      <c r="AF122" s="78"/>
      <c r="AG122" s="78"/>
    </row>
    <row r="123" spans="2:33" s="40" customFormat="1" ht="15.75" x14ac:dyDescent="0.25">
      <c r="B123" s="145"/>
      <c r="D123" s="318"/>
      <c r="E123" s="104" t="s">
        <v>151</v>
      </c>
      <c r="F123" s="405">
        <f>IF(OR(ISERROR(VLOOKUP($E123&amp;$D$118&amp;$D$119,'CCG data'!$A:$AD,'CCG data'!R$3,FALSE)),ISBLANK(VLOOKUP($E123&amp;$D$118&amp;$D$119,'CCG data'!$A:$AD,'CCG data'!R$3,FALSE))),"",VLOOKUP($E123&amp;$D$118&amp;$D$119,'CCG data'!$A:$AD,'CCG data'!R$3,FALSE))</f>
        <v>55.025207310636432</v>
      </c>
      <c r="G123" s="406"/>
      <c r="H123" s="406">
        <f>IF(OR(ISERROR(VLOOKUP($E123&amp;$D$118&amp;$D$119,'CCG data'!$A:$AD,'CCG data'!S$3,FALSE)),ISBLANK(VLOOKUP($E123&amp;$D$118&amp;$D$119,'CCG data'!$A:$AD,'CCG data'!S$3,FALSE))),"",VLOOKUP($E123&amp;$D$118&amp;$D$119,'CCG data'!$A:$AD,'CCG data'!S$3,FALSE))</f>
        <v>98.199655627075089</v>
      </c>
      <c r="I123" s="406"/>
      <c r="J123" s="406">
        <f>IF(OR(ISERROR(VLOOKUP($E123&amp;$D$118&amp;$D$119,'CCG data'!$A:$AD,'CCG data'!T$3,FALSE)),ISBLANK(VLOOKUP($E123&amp;$D$118&amp;$D$119,'CCG data'!$A:$AD,'CCG data'!T$3,FALSE))),"",VLOOKUP($E123&amp;$D$118&amp;$D$119,'CCG data'!$A:$AD,'CCG data'!T$3,FALSE))</f>
        <v>6.1987981775363048</v>
      </c>
      <c r="K123" s="406"/>
      <c r="L123" s="406">
        <f>IF(OR(ISERROR(VLOOKUP($E123&amp;$D$118&amp;$D$119,'CCG data'!$A:$AD,'CCG data'!U$3,FALSE)),ISBLANK(VLOOKUP($E123&amp;$D$118&amp;$D$119,'CCG data'!$A:$AD,'CCG data'!U$3,FALSE))),"",VLOOKUP($E123&amp;$D$118&amp;$D$119,'CCG data'!$A:$AD,'CCG data'!U$3,FALSE))</f>
        <v>11.3900319121524</v>
      </c>
      <c r="M123" s="407"/>
      <c r="N123" s="362">
        <f>IF(OR(ISERROR(VLOOKUP($E123&amp;$D$118&amp;$D$119,'CCG data'!$A:$AD,'CCG data'!G$3,FALSE)),ISBLANK(VLOOKUP($E123&amp;$D$118&amp;$D$119,'CCG data'!$A:$AD,'CCG data'!G$3,FALSE))),"",VLOOKUP($E123&amp;$D$118&amp;$D$119,'CCG data'!$A:$AD,'CCG data'!G$3,FALSE))</f>
        <v>1001</v>
      </c>
      <c r="P123" s="397">
        <f>IF(OR(ISERROR(VLOOKUP($E123&amp;$D$118&amp;$D$119,'CCG data'!$A:$AD,'CCG data'!B$3,FALSE)),ISBLANK(VLOOKUP($E123&amp;$D$118&amp;$D$119,'CCG data'!$A:$AD,'CCG data'!B$3,FALSE))),"",VLOOKUP($E123&amp;$D$118&amp;$D$119,'CCG data'!$A:$AD,'CCG data'!B$3,FALSE))</f>
        <v>0.31368631368631367</v>
      </c>
      <c r="Q123" s="263"/>
      <c r="R123" s="263">
        <f>IF(OR(ISERROR(VLOOKUP($E123&amp;$D$118&amp;$D$119,'CCG data'!$A:$AD,'CCG data'!C$3,FALSE)),ISBLANK(VLOOKUP($E123&amp;$D$118&amp;$D$119,'CCG data'!$A:$AD,'CCG data'!C$3,FALSE))),"",VLOOKUP($E123&amp;$D$118&amp;$D$119,'CCG data'!$A:$AD,'CCG data'!C$3,FALSE))</f>
        <v>0.58241758241758246</v>
      </c>
      <c r="S123" s="263"/>
      <c r="T123" s="263">
        <f>IF(OR(ISERROR(VLOOKUP($E123&amp;$D$118&amp;$D$119,'CCG data'!$A:$AD,'CCG data'!D$3,FALSE)),ISBLANK(VLOOKUP($E123&amp;$D$118&amp;$D$119,'CCG data'!$A:$AD,'CCG data'!D$3,FALSE))),"",VLOOKUP($E123&amp;$D$118&amp;$D$119,'CCG data'!$A:$AD,'CCG data'!D$3,FALSE))</f>
        <v>3.696303696303696E-2</v>
      </c>
      <c r="U123" s="263"/>
      <c r="V123" s="263">
        <f>IF(OR(ISERROR(VLOOKUP($E123&amp;$D$118&amp;$D$119,'CCG data'!$A:$AD,'CCG data'!E$3,FALSE)),ISBLANK(VLOOKUP($E123&amp;$D$118&amp;$D$119,'CCG data'!$A:$AD,'CCG data'!E$3,FALSE))),"",VLOOKUP($E123&amp;$D$118&amp;$D$119,'CCG data'!$A:$AD,'CCG data'!E$3,FALSE))</f>
        <v>6.6933066933066929E-2</v>
      </c>
      <c r="W123" s="398"/>
      <c r="X123" s="108"/>
      <c r="Y123" s="163">
        <f>IFERROR(VLOOKUP($E123&amp;$D$119, Outliers!$A$4:$P$214,2,FALSE),"0")</f>
        <v>0</v>
      </c>
      <c r="Z123" s="163">
        <f>IFERROR(VLOOKUP($E123&amp;$D$119, Outliers!$A$4:$P$214,3,FALSE),"0")</f>
        <v>0</v>
      </c>
      <c r="AA123" s="163">
        <f>IFERROR(VLOOKUP($E123&amp;$D$119, Outliers!$A$4:$P$214,4,FALSE),"0")</f>
        <v>0</v>
      </c>
      <c r="AB123" s="163">
        <f>IFERROR(VLOOKUP($E123&amp;$D$119, Outliers!$A$4:$P$214,5,FALSE),"0")</f>
        <v>0</v>
      </c>
      <c r="AD123" s="78"/>
      <c r="AE123" s="149"/>
      <c r="AF123" s="78"/>
      <c r="AG123" s="78"/>
    </row>
    <row r="124" spans="2:33" ht="15.75" x14ac:dyDescent="0.25">
      <c r="D124" s="318"/>
      <c r="E124" s="103" t="s">
        <v>27</v>
      </c>
      <c r="F124" s="95">
        <f>IF(P123="","",VLOOKUP($E123&amp;$D$118&amp;$D$119,'CCG data'!$A:$AD,'CCG data'!W$3,FALSE))</f>
        <v>48.93891320494005</v>
      </c>
      <c r="G124" s="96">
        <f>IF(P123="","",VLOOKUP($E123&amp;$D$118&amp;$D$119,'CCG data'!$A:$AD,'CCG data'!X$3,FALSE))</f>
        <v>61.111501416332814</v>
      </c>
      <c r="H124" s="96">
        <f>IF(R123="","",VLOOKUP($E123&amp;$D$118&amp;$D$119,'CCG data'!$A:$AD,'CCG data'!Y$3,FALSE))</f>
        <v>90.228307819863204</v>
      </c>
      <c r="I124" s="96">
        <f>IF(R123="","",VLOOKUP($E123&amp;$D$118&amp;$D$119,'CCG data'!$A:$AD,'CCG data'!Z$3,FALSE))</f>
        <v>106.17100343428697</v>
      </c>
      <c r="J124" s="96">
        <f>IF(T123="","",VLOOKUP($E123&amp;$D$118&amp;$D$119,'CCG data'!$A:$AD,'CCG data'!AA$3,FALSE))</f>
        <v>4.2014089374576695</v>
      </c>
      <c r="K124" s="96">
        <f>IF(T123="","",VLOOKUP($E123&amp;$D$118&amp;$D$119,'CCG data'!$A:$AD,'CCG data'!AB$3,FALSE))</f>
        <v>8.1961874176149401</v>
      </c>
      <c r="L124" s="96">
        <f>IF(V123="","",VLOOKUP($E123&amp;$D$118&amp;$D$119,'CCG data'!$A:$AD,'CCG data'!AC$3,FALSE))</f>
        <v>8.6626647271322437</v>
      </c>
      <c r="M124" s="96">
        <f>IF(V123="","",VLOOKUP($E123&amp;$D$118&amp;$D$119,'CCG data'!$A:$AD,'CCG data'!AD$3,FALSE))</f>
        <v>14.117399097172557</v>
      </c>
      <c r="N124" s="363"/>
      <c r="P124" s="150">
        <f>IF(P123="","",VLOOKUP($E123&amp;$D$118&amp;$D$119,'CCG data'!$A:$AD,'CCG data'!I$3,FALSE))</f>
        <v>0.28599999999999998</v>
      </c>
      <c r="Q124" s="15">
        <f>IF(P123="","",VLOOKUP($E123&amp;$D$118&amp;$D$119,'CCG data'!$A:$AD,'CCG data'!J$3,FALSE))</f>
        <v>0.34300000000000003</v>
      </c>
      <c r="R124" s="15">
        <f>IF(R123="","",VLOOKUP($E123&amp;$D$118&amp;$D$119,'CCG data'!$A:$AD,'CCG data'!K$3,FALSE))</f>
        <v>0.55200000000000005</v>
      </c>
      <c r="S124" s="15">
        <f>IF(R123="","",VLOOKUP($E123&amp;$D$118&amp;$D$119,'CCG data'!$A:$AD,'CCG data'!L$3,FALSE))</f>
        <v>0.61299999999999999</v>
      </c>
      <c r="T124" s="15">
        <f>IF(T123="","",VLOOKUP($E123&amp;$D$118&amp;$D$119,'CCG data'!$A:$AD,'CCG data'!M$3,FALSE))</f>
        <v>2.7E-2</v>
      </c>
      <c r="U124" s="15">
        <f>IF(T123="","",VLOOKUP($E123&amp;$D$118&amp;$D$119,'CCG data'!$A:$AD,'CCG data'!N$3,FALSE))</f>
        <v>5.0999999999999997E-2</v>
      </c>
      <c r="V124" s="15">
        <f>IF(V123="","",VLOOKUP($E123&amp;$D$118&amp;$D$119,'CCG data'!$A:$AD,'CCG data'!O$3,FALSE))</f>
        <v>5.2999999999999999E-2</v>
      </c>
      <c r="W124" s="135">
        <f>IF(V123="","",VLOOKUP($E123&amp;$D$118&amp;$D$119,'CCG data'!$A:$AD,'CCG data'!P$3,FALSE))</f>
        <v>8.4000000000000005E-2</v>
      </c>
      <c r="Y124" s="163" t="str">
        <f>IFERROR(VLOOKUP($E124&amp;$D$119, Outliers!$A$4:$P$214,2,FALSE),"0")</f>
        <v>0</v>
      </c>
      <c r="Z124" s="163" t="str">
        <f>IFERROR(VLOOKUP($E124&amp;$D$119, Outliers!$A$4:$P$214,3,FALSE),"0")</f>
        <v>0</v>
      </c>
      <c r="AA124" s="163" t="str">
        <f>IFERROR(VLOOKUP($E124&amp;$D$119, Outliers!$A$4:$P$214,4,FALSE),"0")</f>
        <v>0</v>
      </c>
      <c r="AB124" s="163" t="str">
        <f>IFERROR(VLOOKUP($E124&amp;$D$119, Outliers!$A$4:$P$214,5,FALSE),"0")</f>
        <v>0</v>
      </c>
      <c r="AD124" s="78"/>
      <c r="AE124" s="149"/>
      <c r="AF124" s="78"/>
      <c r="AG124" s="78"/>
    </row>
    <row r="125" spans="2:33" s="40" customFormat="1" ht="15.75" x14ac:dyDescent="0.25">
      <c r="B125" s="145"/>
      <c r="D125" s="318"/>
      <c r="E125" s="104" t="s">
        <v>152</v>
      </c>
      <c r="F125" s="405">
        <f>IF(OR(ISERROR(VLOOKUP($E125&amp;$D$118&amp;$D$119,'CCG data'!$A:$AD,'CCG data'!R$3,FALSE)),ISBLANK(VLOOKUP($E125&amp;$D$118&amp;$D$119,'CCG data'!$A:$AD,'CCG data'!R$3,FALSE))),"",VLOOKUP($E125&amp;$D$118&amp;$D$119,'CCG data'!$A:$AD,'CCG data'!R$3,FALSE))</f>
        <v>54.739301791635526</v>
      </c>
      <c r="G125" s="406"/>
      <c r="H125" s="406">
        <f>IF(OR(ISERROR(VLOOKUP($E125&amp;$D$118&amp;$D$119,'CCG data'!$A:$AD,'CCG data'!S$3,FALSE)),ISBLANK(VLOOKUP($E125&amp;$D$118&amp;$D$119,'CCG data'!$A:$AD,'CCG data'!S$3,FALSE))),"",VLOOKUP($E125&amp;$D$118&amp;$D$119,'CCG data'!$A:$AD,'CCG data'!S$3,FALSE))</f>
        <v>96.53057603197766</v>
      </c>
      <c r="I125" s="406"/>
      <c r="J125" s="406">
        <f>IF(OR(ISERROR(VLOOKUP($E125&amp;$D$118&amp;$D$119,'CCG data'!$A:$AD,'CCG data'!T$3,FALSE)),ISBLANK(VLOOKUP($E125&amp;$D$118&amp;$D$119,'CCG data'!$A:$AD,'CCG data'!T$3,FALSE))),"",VLOOKUP($E125&amp;$D$118&amp;$D$119,'CCG data'!$A:$AD,'CCG data'!T$3,FALSE))</f>
        <v>6.3612266537911308</v>
      </c>
      <c r="K125" s="406"/>
      <c r="L125" s="406">
        <f>IF(OR(ISERROR(VLOOKUP($E125&amp;$D$118&amp;$D$119,'CCG data'!$A:$AD,'CCG data'!U$3,FALSE)),ISBLANK(VLOOKUP($E125&amp;$D$118&amp;$D$119,'CCG data'!$A:$AD,'CCG data'!U$3,FALSE))),"",VLOOKUP($E125&amp;$D$118&amp;$D$119,'CCG data'!$A:$AD,'CCG data'!U$3,FALSE))</f>
        <v>17.786982335486556</v>
      </c>
      <c r="M125" s="407"/>
      <c r="N125" s="362">
        <f>IF(OR(ISERROR(VLOOKUP($E125&amp;$D$118&amp;$D$119,'CCG data'!$A:$AD,'CCG data'!G$3,FALSE)),ISBLANK(VLOOKUP($E125&amp;$D$118&amp;$D$119,'CCG data'!$A:$AD,'CCG data'!G$3,FALSE))),"",VLOOKUP($E125&amp;$D$118&amp;$D$119,'CCG data'!$A:$AD,'CCG data'!G$3,FALSE))</f>
        <v>1662</v>
      </c>
      <c r="P125" s="397">
        <f>IF(OR(ISERROR(VLOOKUP($E125&amp;$D$118&amp;$D$119,'CCG data'!$A:$AD,'CCG data'!B$3,FALSE)),ISBLANK(VLOOKUP($E125&amp;$D$118&amp;$D$119,'CCG data'!$A:$AD,'CCG data'!B$3,FALSE))),"",VLOOKUP($E125&amp;$D$118&amp;$D$119,'CCG data'!$A:$AD,'CCG data'!B$3,FALSE))</f>
        <v>0.30264741275571599</v>
      </c>
      <c r="Q125" s="263"/>
      <c r="R125" s="263">
        <f>IF(OR(ISERROR(VLOOKUP($E125&amp;$D$118&amp;$D$119,'CCG data'!$A:$AD,'CCG data'!C$3,FALSE)),ISBLANK(VLOOKUP($E125&amp;$D$118&amp;$D$119,'CCG data'!$A:$AD,'CCG data'!C$3,FALSE))),"",VLOOKUP($E125&amp;$D$118&amp;$D$119,'CCG data'!$A:$AD,'CCG data'!C$3,FALSE))</f>
        <v>0.55595667870036103</v>
      </c>
      <c r="S125" s="263"/>
      <c r="T125" s="263">
        <f>IF(OR(ISERROR(VLOOKUP($E125&amp;$D$118&amp;$D$119,'CCG data'!$A:$AD,'CCG data'!D$3,FALSE)),ISBLANK(VLOOKUP($E125&amp;$D$118&amp;$D$119,'CCG data'!$A:$AD,'CCG data'!D$3,FALSE))),"",VLOOKUP($E125&amp;$D$118&amp;$D$119,'CCG data'!$A:$AD,'CCG data'!D$3,FALSE))</f>
        <v>3.6702767749699154E-2</v>
      </c>
      <c r="U125" s="263"/>
      <c r="V125" s="263">
        <f>IF(OR(ISERROR(VLOOKUP($E125&amp;$D$118&amp;$D$119,'CCG data'!$A:$AD,'CCG data'!E$3,FALSE)),ISBLANK(VLOOKUP($E125&amp;$D$118&amp;$D$119,'CCG data'!$A:$AD,'CCG data'!E$3,FALSE))),"",VLOOKUP($E125&amp;$D$118&amp;$D$119,'CCG data'!$A:$AD,'CCG data'!E$3,FALSE))</f>
        <v>0.10469314079422383</v>
      </c>
      <c r="W125" s="398"/>
      <c r="X125" s="108"/>
      <c r="Y125" s="163">
        <f>IFERROR(VLOOKUP($E125&amp;$D$119, Outliers!$A$4:$P$214,2,FALSE),"0")</f>
        <v>0</v>
      </c>
      <c r="Z125" s="163">
        <f>IFERROR(VLOOKUP($E125&amp;$D$119, Outliers!$A$4:$P$214,3,FALSE),"0")</f>
        <v>0</v>
      </c>
      <c r="AA125" s="163">
        <f>IFERROR(VLOOKUP($E125&amp;$D$119, Outliers!$A$4:$P$214,4,FALSE),"0")</f>
        <v>0</v>
      </c>
      <c r="AB125" s="163">
        <f>IFERROR(VLOOKUP($E125&amp;$D$119, Outliers!$A$4:$P$214,5,FALSE),"0")</f>
        <v>1</v>
      </c>
      <c r="AD125" s="78"/>
      <c r="AE125" s="149"/>
      <c r="AF125" s="78"/>
      <c r="AG125" s="78"/>
    </row>
    <row r="126" spans="2:33" ht="15.75" x14ac:dyDescent="0.25">
      <c r="D126" s="318"/>
      <c r="E126" s="103" t="s">
        <v>27</v>
      </c>
      <c r="F126" s="95">
        <f>IF(P125="","",VLOOKUP($E125&amp;$D$118&amp;$D$119,'CCG data'!$A:$AD,'CCG data'!W$3,FALSE))</f>
        <v>49.955520319374223</v>
      </c>
      <c r="G126" s="96">
        <f>IF(P125="","",VLOOKUP($E125&amp;$D$118&amp;$D$119,'CCG data'!$A:$AD,'CCG data'!X$3,FALSE))</f>
        <v>59.523083263896829</v>
      </c>
      <c r="H126" s="96">
        <f>IF(R125="","",VLOOKUP($E125&amp;$D$118&amp;$D$119,'CCG data'!$A:$AD,'CCG data'!Y$3,FALSE))</f>
        <v>90.306355332640777</v>
      </c>
      <c r="I126" s="96">
        <f>IF(R125="","",VLOOKUP($E125&amp;$D$118&amp;$D$119,'CCG data'!$A:$AD,'CCG data'!Z$3,FALSE))</f>
        <v>102.75479673131454</v>
      </c>
      <c r="J126" s="96">
        <f>IF(T125="","",VLOOKUP($E125&amp;$D$118&amp;$D$119,'CCG data'!$A:$AD,'CCG data'!AA$3,FALSE))</f>
        <v>4.7648622917282415</v>
      </c>
      <c r="K126" s="96">
        <f>IF(T125="","",VLOOKUP($E125&amp;$D$118&amp;$D$119,'CCG data'!$A:$AD,'CCG data'!AB$3,FALSE))</f>
        <v>7.9575910158540202</v>
      </c>
      <c r="L126" s="96">
        <f>IF(V125="","",VLOOKUP($E125&amp;$D$118&amp;$D$119,'CCG data'!$A:$AD,'CCG data'!AC$3,FALSE))</f>
        <v>15.144064139584401</v>
      </c>
      <c r="M126" s="96">
        <f>IF(V125="","",VLOOKUP($E125&amp;$D$118&amp;$D$119,'CCG data'!$A:$AD,'CCG data'!AD$3,FALSE))</f>
        <v>20.429900531388711</v>
      </c>
      <c r="N126" s="363"/>
      <c r="P126" s="150">
        <f>IF(P125="","",VLOOKUP($E125&amp;$D$118&amp;$D$119,'CCG data'!$A:$AD,'CCG data'!I$3,FALSE))</f>
        <v>0.28100000000000003</v>
      </c>
      <c r="Q126" s="15">
        <f>IF(P125="","",VLOOKUP($E125&amp;$D$118&amp;$D$119,'CCG data'!$A:$AD,'CCG data'!J$3,FALSE))</f>
        <v>0.32500000000000001</v>
      </c>
      <c r="R126" s="15">
        <f>IF(R125="","",VLOOKUP($E125&amp;$D$118&amp;$D$119,'CCG data'!$A:$AD,'CCG data'!K$3,FALSE))</f>
        <v>0.53200000000000003</v>
      </c>
      <c r="S126" s="15">
        <f>IF(R125="","",VLOOKUP($E125&amp;$D$118&amp;$D$119,'CCG data'!$A:$AD,'CCG data'!L$3,FALSE))</f>
        <v>0.57999999999999996</v>
      </c>
      <c r="T126" s="15">
        <f>IF(T125="","",VLOOKUP($E125&amp;$D$118&amp;$D$119,'CCG data'!$A:$AD,'CCG data'!M$3,FALSE))</f>
        <v>2.9000000000000001E-2</v>
      </c>
      <c r="U126" s="15">
        <f>IF(T125="","",VLOOKUP($E125&amp;$D$118&amp;$D$119,'CCG data'!$A:$AD,'CCG data'!N$3,FALSE))</f>
        <v>4.7E-2</v>
      </c>
      <c r="V126" s="15">
        <f>IF(V125="","",VLOOKUP($E125&amp;$D$118&amp;$D$119,'CCG data'!$A:$AD,'CCG data'!O$3,FALSE))</f>
        <v>9.0999999999999998E-2</v>
      </c>
      <c r="W126" s="135">
        <f>IF(V125="","",VLOOKUP($E125&amp;$D$118&amp;$D$119,'CCG data'!$A:$AD,'CCG data'!P$3,FALSE))</f>
        <v>0.12</v>
      </c>
      <c r="Y126" s="163" t="str">
        <f>IFERROR(VLOOKUP($E126&amp;$D$119, Outliers!$A$4:$P$214,2,FALSE),"0")</f>
        <v>0</v>
      </c>
      <c r="Z126" s="163" t="str">
        <f>IFERROR(VLOOKUP($E126&amp;$D$119, Outliers!$A$4:$P$214,3,FALSE),"0")</f>
        <v>0</v>
      </c>
      <c r="AA126" s="163" t="str">
        <f>IFERROR(VLOOKUP($E126&amp;$D$119, Outliers!$A$4:$P$214,4,FALSE),"0")</f>
        <v>0</v>
      </c>
      <c r="AB126" s="163" t="str">
        <f>IFERROR(VLOOKUP($E126&amp;$D$119, Outliers!$A$4:$P$214,5,FALSE),"0")</f>
        <v>0</v>
      </c>
      <c r="AD126" s="78"/>
      <c r="AE126" s="149"/>
      <c r="AF126" s="78"/>
      <c r="AG126" s="78"/>
    </row>
    <row r="127" spans="2:33" s="40" customFormat="1" ht="15.75" x14ac:dyDescent="0.25">
      <c r="B127" s="145"/>
      <c r="D127" s="318"/>
      <c r="E127" s="104" t="s">
        <v>480</v>
      </c>
      <c r="F127" s="405">
        <f>IF(OR(ISERROR(VLOOKUP($E127&amp;$D$118&amp;$D$119,'CCG data'!$A:$AD,'CCG data'!R$3,FALSE)),ISBLANK(VLOOKUP($E127&amp;$D$118&amp;$D$119,'CCG data'!$A:$AD,'CCG data'!R$3,FALSE))),"",VLOOKUP($E127&amp;$D$118&amp;$D$119,'CCG data'!$A:$AD,'CCG data'!R$3,FALSE))</f>
        <v>42.283147134463796</v>
      </c>
      <c r="G127" s="406"/>
      <c r="H127" s="406">
        <f>IF(OR(ISERROR(VLOOKUP($E127&amp;$D$118&amp;$D$119,'CCG data'!$A:$AD,'CCG data'!S$3,FALSE)),ISBLANK(VLOOKUP($E127&amp;$D$118&amp;$D$119,'CCG data'!$A:$AD,'CCG data'!S$3,FALSE))),"",VLOOKUP($E127&amp;$D$118&amp;$D$119,'CCG data'!$A:$AD,'CCG data'!S$3,FALSE))</f>
        <v>92.346633791113234</v>
      </c>
      <c r="I127" s="406"/>
      <c r="J127" s="406">
        <f>IF(OR(ISERROR(VLOOKUP($E127&amp;$D$118&amp;$D$119,'CCG data'!$A:$AD,'CCG data'!T$3,FALSE)),ISBLANK(VLOOKUP($E127&amp;$D$118&amp;$D$119,'CCG data'!$A:$AD,'CCG data'!T$3,FALSE))),"",VLOOKUP($E127&amp;$D$118&amp;$D$119,'CCG data'!$A:$AD,'CCG data'!T$3,FALSE))</f>
        <v>8.5533764948376874</v>
      </c>
      <c r="K127" s="406"/>
      <c r="L127" s="406">
        <f>IF(OR(ISERROR(VLOOKUP($E127&amp;$D$118&amp;$D$119,'CCG data'!$A:$AD,'CCG data'!U$3,FALSE)),ISBLANK(VLOOKUP($E127&amp;$D$118&amp;$D$119,'CCG data'!$A:$AD,'CCG data'!U$3,FALSE))),"",VLOOKUP($E127&amp;$D$118&amp;$D$119,'CCG data'!$A:$AD,'CCG data'!U$3,FALSE))</f>
        <v>10.441945128536927</v>
      </c>
      <c r="M127" s="407"/>
      <c r="N127" s="362">
        <f>IF(OR(ISERROR(VLOOKUP($E127&amp;$D$118&amp;$D$119,'CCG data'!$A:$AD,'CCG data'!G$3,FALSE)),ISBLANK(VLOOKUP($E127&amp;$D$118&amp;$D$119,'CCG data'!$A:$AD,'CCG data'!G$3,FALSE))),"",VLOOKUP($E127&amp;$D$118&amp;$D$119,'CCG data'!$A:$AD,'CCG data'!G$3,FALSE))</f>
        <v>1049</v>
      </c>
      <c r="P127" s="397">
        <f>IF(OR(ISERROR(VLOOKUP($E127&amp;$D$118&amp;$D$119,'CCG data'!$A:$AD,'CCG data'!B$3,FALSE)),ISBLANK(VLOOKUP($E127&amp;$D$118&amp;$D$119,'CCG data'!$A:$AD,'CCG data'!B$3,FALSE))),"",VLOOKUP($E127&amp;$D$118&amp;$D$119,'CCG data'!$A:$AD,'CCG data'!B$3,FALSE))</f>
        <v>0.23450905624404195</v>
      </c>
      <c r="Q127" s="263"/>
      <c r="R127" s="263">
        <f>IF(OR(ISERROR(VLOOKUP($E127&amp;$D$118&amp;$D$119,'CCG data'!$A:$AD,'CCG data'!C$3,FALSE)),ISBLANK(VLOOKUP($E127&amp;$D$118&amp;$D$119,'CCG data'!$A:$AD,'CCG data'!C$3,FALSE))),"",VLOOKUP($E127&amp;$D$118&amp;$D$119,'CCG data'!$A:$AD,'CCG data'!C$3,FALSE))</f>
        <v>0.63870352716873213</v>
      </c>
      <c r="S127" s="263"/>
      <c r="T127" s="263">
        <f>IF(OR(ISERROR(VLOOKUP($E127&amp;$D$118&amp;$D$119,'CCG data'!$A:$AD,'CCG data'!D$3,FALSE)),ISBLANK(VLOOKUP($E127&amp;$D$118&amp;$D$119,'CCG data'!$A:$AD,'CCG data'!D$3,FALSE))),"",VLOOKUP($E127&amp;$D$118&amp;$D$119,'CCG data'!$A:$AD,'CCG data'!D$3,FALSE))</f>
        <v>5.7197330791229746E-2</v>
      </c>
      <c r="U127" s="263"/>
      <c r="V127" s="263">
        <f>IF(OR(ISERROR(VLOOKUP($E127&amp;$D$118&amp;$D$119,'CCG data'!$A:$AD,'CCG data'!E$3,FALSE)),ISBLANK(VLOOKUP($E127&amp;$D$118&amp;$D$119,'CCG data'!$A:$AD,'CCG data'!E$3,FALSE))),"",VLOOKUP($E127&amp;$D$118&amp;$D$119,'CCG data'!$A:$AD,'CCG data'!E$3,FALSE))</f>
        <v>6.9590085795996182E-2</v>
      </c>
      <c r="W127" s="398"/>
      <c r="X127" s="108"/>
      <c r="Y127" s="163">
        <f>IFERROR(VLOOKUP($E127&amp;$D$119, Outliers!$A$4:$P$214,2,FALSE),"0")</f>
        <v>0</v>
      </c>
      <c r="Z127" s="163">
        <f>IFERROR(VLOOKUP($E127&amp;$D$119, Outliers!$A$4:$P$214,3,FALSE),"0")</f>
        <v>0</v>
      </c>
      <c r="AA127" s="163">
        <f>IFERROR(VLOOKUP($E127&amp;$D$119, Outliers!$A$4:$P$214,4,FALSE),"0")</f>
        <v>0</v>
      </c>
      <c r="AB127" s="163">
        <f>IFERROR(VLOOKUP($E127&amp;$D$119, Outliers!$A$4:$P$214,5,FALSE),"0")</f>
        <v>0</v>
      </c>
      <c r="AD127" s="78"/>
      <c r="AE127" s="149"/>
      <c r="AF127" s="78"/>
      <c r="AG127" s="78"/>
    </row>
    <row r="128" spans="2:33" ht="15.75" x14ac:dyDescent="0.25">
      <c r="D128" s="318"/>
      <c r="E128" s="103" t="s">
        <v>27</v>
      </c>
      <c r="F128" s="95">
        <f>IF(P127="","",VLOOKUP($E127&amp;$D$118&amp;$D$119,'CCG data'!$A:$AD,'CCG data'!W$3,FALSE))</f>
        <v>36.99923214074267</v>
      </c>
      <c r="G128" s="96">
        <f>IF(P127="","",VLOOKUP($E127&amp;$D$118&amp;$D$119,'CCG data'!$A:$AD,'CCG data'!X$3,FALSE))</f>
        <v>47.567062128184922</v>
      </c>
      <c r="H128" s="96">
        <f>IF(R127="","",VLOOKUP($E127&amp;$D$118&amp;$D$119,'CCG data'!$A:$AD,'CCG data'!Y$3,FALSE))</f>
        <v>85.354016830920003</v>
      </c>
      <c r="I128" s="96">
        <f>IF(R127="","",VLOOKUP($E127&amp;$D$118&amp;$D$119,'CCG data'!$A:$AD,'CCG data'!Z$3,FALSE))</f>
        <v>99.339250751306466</v>
      </c>
      <c r="J128" s="96">
        <f>IF(T127="","",VLOOKUP($E127&amp;$D$118&amp;$D$119,'CCG data'!$A:$AD,'CCG data'!AA$3,FALSE))</f>
        <v>6.3890736265722632</v>
      </c>
      <c r="K128" s="96">
        <f>IF(T127="","",VLOOKUP($E127&amp;$D$118&amp;$D$119,'CCG data'!$A:$AD,'CCG data'!AB$3,FALSE))</f>
        <v>10.717679363103112</v>
      </c>
      <c r="L128" s="96">
        <f>IF(V127="","",VLOOKUP($E127&amp;$D$118&amp;$D$119,'CCG data'!$A:$AD,'CCG data'!AC$3,FALSE))</f>
        <v>8.0465561444030307</v>
      </c>
      <c r="M128" s="96">
        <f>IF(V127="","",VLOOKUP($E127&amp;$D$118&amp;$D$119,'CCG data'!$A:$AD,'CCG data'!AD$3,FALSE))</f>
        <v>12.837334112670824</v>
      </c>
      <c r="N128" s="363"/>
      <c r="P128" s="150">
        <f>IF(P127="","",VLOOKUP($E127&amp;$D$118&amp;$D$119,'CCG data'!$A:$AD,'CCG data'!I$3,FALSE))</f>
        <v>0.21</v>
      </c>
      <c r="Q128" s="15">
        <f>IF(P127="","",VLOOKUP($E127&amp;$D$118&amp;$D$119,'CCG data'!$A:$AD,'CCG data'!J$3,FALSE))</f>
        <v>0.26100000000000001</v>
      </c>
      <c r="R128" s="15">
        <f>IF(R127="","",VLOOKUP($E127&amp;$D$118&amp;$D$119,'CCG data'!$A:$AD,'CCG data'!K$3,FALSE))</f>
        <v>0.60899999999999999</v>
      </c>
      <c r="S128" s="15">
        <f>IF(R127="","",VLOOKUP($E127&amp;$D$118&amp;$D$119,'CCG data'!$A:$AD,'CCG data'!L$3,FALSE))</f>
        <v>0.66700000000000004</v>
      </c>
      <c r="T128" s="15">
        <f>IF(T127="","",VLOOKUP($E127&amp;$D$118&amp;$D$119,'CCG data'!$A:$AD,'CCG data'!M$3,FALSE))</f>
        <v>4.4999999999999998E-2</v>
      </c>
      <c r="U128" s="15">
        <f>IF(T127="","",VLOOKUP($E127&amp;$D$118&amp;$D$119,'CCG data'!$A:$AD,'CCG data'!N$3,FALSE))</f>
        <v>7.2999999999999995E-2</v>
      </c>
      <c r="V128" s="15">
        <f>IF(V127="","",VLOOKUP($E127&amp;$D$118&amp;$D$119,'CCG data'!$A:$AD,'CCG data'!O$3,FALSE))</f>
        <v>5.6000000000000001E-2</v>
      </c>
      <c r="W128" s="135">
        <f>IF(V127="","",VLOOKUP($E127&amp;$D$118&amp;$D$119,'CCG data'!$A:$AD,'CCG data'!P$3,FALSE))</f>
        <v>8.6999999999999994E-2</v>
      </c>
      <c r="Y128" s="163" t="str">
        <f>IFERROR(VLOOKUP($E128&amp;$D$119, Outliers!$A$4:$P$214,2,FALSE),"0")</f>
        <v>0</v>
      </c>
      <c r="Z128" s="163" t="str">
        <f>IFERROR(VLOOKUP($E128&amp;$D$119, Outliers!$A$4:$P$214,3,FALSE),"0")</f>
        <v>0</v>
      </c>
      <c r="AA128" s="163" t="str">
        <f>IFERROR(VLOOKUP($E128&amp;$D$119, Outliers!$A$4:$P$214,4,FALSE),"0")</f>
        <v>0</v>
      </c>
      <c r="AB128" s="163" t="str">
        <f>IFERROR(VLOOKUP($E128&amp;$D$119, Outliers!$A$4:$P$214,5,FALSE),"0")</f>
        <v>0</v>
      </c>
      <c r="AD128" s="78"/>
      <c r="AE128" s="149"/>
      <c r="AF128" s="78"/>
      <c r="AG128" s="78"/>
    </row>
    <row r="129" spans="2:33" s="40" customFormat="1" ht="15.75" x14ac:dyDescent="0.25">
      <c r="B129" s="145"/>
      <c r="D129" s="318"/>
      <c r="E129" s="104" t="s">
        <v>153</v>
      </c>
      <c r="F129" s="405">
        <f>IF(OR(ISERROR(VLOOKUP($E129&amp;$D$118&amp;$D$119,'CCG data'!$A:$AD,'CCG data'!R$3,FALSE)),ISBLANK(VLOOKUP($E129&amp;$D$118&amp;$D$119,'CCG data'!$A:$AD,'CCG data'!R$3,FALSE))),"",VLOOKUP($E129&amp;$D$118&amp;$D$119,'CCG data'!$A:$AD,'CCG data'!R$3,FALSE))</f>
        <v>41.871489111765072</v>
      </c>
      <c r="G129" s="406"/>
      <c r="H129" s="406">
        <f>IF(OR(ISERROR(VLOOKUP($E129&amp;$D$118&amp;$D$119,'CCG data'!$A:$AD,'CCG data'!S$3,FALSE)),ISBLANK(VLOOKUP($E129&amp;$D$118&amp;$D$119,'CCG data'!$A:$AD,'CCG data'!S$3,FALSE))),"",VLOOKUP($E129&amp;$D$118&amp;$D$119,'CCG data'!$A:$AD,'CCG data'!S$3,FALSE))</f>
        <v>84.692468397847179</v>
      </c>
      <c r="I129" s="406"/>
      <c r="J129" s="406">
        <f>IF(OR(ISERROR(VLOOKUP($E129&amp;$D$118&amp;$D$119,'CCG data'!$A:$AD,'CCG data'!T$3,FALSE)),ISBLANK(VLOOKUP($E129&amp;$D$118&amp;$D$119,'CCG data'!$A:$AD,'CCG data'!T$3,FALSE))),"",VLOOKUP($E129&amp;$D$118&amp;$D$119,'CCG data'!$A:$AD,'CCG data'!T$3,FALSE))</f>
        <v>9.089487464740051</v>
      </c>
      <c r="K129" s="406"/>
      <c r="L129" s="406">
        <f>IF(OR(ISERROR(VLOOKUP($E129&amp;$D$118&amp;$D$119,'CCG data'!$A:$AD,'CCG data'!U$3,FALSE)),ISBLANK(VLOOKUP($E129&amp;$D$118&amp;$D$119,'CCG data'!$A:$AD,'CCG data'!U$3,FALSE))),"",VLOOKUP($E129&amp;$D$118&amp;$D$119,'CCG data'!$A:$AD,'CCG data'!U$3,FALSE))</f>
        <v>24.573217391394163</v>
      </c>
      <c r="M129" s="407"/>
      <c r="N129" s="362">
        <f>IF(OR(ISERROR(VLOOKUP($E129&amp;$D$118&amp;$D$119,'CCG data'!$A:$AD,'CCG data'!G$3,FALSE)),ISBLANK(VLOOKUP($E129&amp;$D$118&amp;$D$119,'CCG data'!$A:$AD,'CCG data'!G$3,FALSE))),"",VLOOKUP($E129&amp;$D$118&amp;$D$119,'CCG data'!$A:$AD,'CCG data'!G$3,FALSE))</f>
        <v>2435</v>
      </c>
      <c r="P129" s="397">
        <f>IF(OR(ISERROR(VLOOKUP($E129&amp;$D$118&amp;$D$119,'CCG data'!$A:$AD,'CCG data'!B$3,FALSE)),ISBLANK(VLOOKUP($E129&amp;$D$118&amp;$D$119,'CCG data'!$A:$AD,'CCG data'!B$3,FALSE))),"",VLOOKUP($E129&amp;$D$118&amp;$D$119,'CCG data'!$A:$AD,'CCG data'!B$3,FALSE))</f>
        <v>0.23901437371663245</v>
      </c>
      <c r="Q129" s="263"/>
      <c r="R129" s="263">
        <f>IF(OR(ISERROR(VLOOKUP($E129&amp;$D$118&amp;$D$119,'CCG data'!$A:$AD,'CCG data'!C$3,FALSE)),ISBLANK(VLOOKUP($E129&amp;$D$118&amp;$D$119,'CCG data'!$A:$AD,'CCG data'!C$3,FALSE))),"",VLOOKUP($E129&amp;$D$118&amp;$D$119,'CCG data'!$A:$AD,'CCG data'!C$3,FALSE))</f>
        <v>0.54496919917864473</v>
      </c>
      <c r="S129" s="263"/>
      <c r="T129" s="263">
        <f>IF(OR(ISERROR(VLOOKUP($E129&amp;$D$118&amp;$D$119,'CCG data'!$A:$AD,'CCG data'!D$3,FALSE)),ISBLANK(VLOOKUP($E129&amp;$D$118&amp;$D$119,'CCG data'!$A:$AD,'CCG data'!D$3,FALSE))),"",VLOOKUP($E129&amp;$D$118&amp;$D$119,'CCG data'!$A:$AD,'CCG data'!D$3,FALSE))</f>
        <v>6.1190965092402461E-2</v>
      </c>
      <c r="U129" s="263"/>
      <c r="V129" s="263">
        <f>IF(OR(ISERROR(VLOOKUP($E129&amp;$D$118&amp;$D$119,'CCG data'!$A:$AD,'CCG data'!E$3,FALSE)),ISBLANK(VLOOKUP($E129&amp;$D$118&amp;$D$119,'CCG data'!$A:$AD,'CCG data'!E$3,FALSE))),"",VLOOKUP($E129&amp;$D$118&amp;$D$119,'CCG data'!$A:$AD,'CCG data'!E$3,FALSE))</f>
        <v>0.15482546201232034</v>
      </c>
      <c r="W129" s="398"/>
      <c r="X129" s="108"/>
      <c r="Y129" s="163">
        <f>IFERROR(VLOOKUP($E129&amp;$D$119, Outliers!$A$4:$P$214,2,FALSE),"0")</f>
        <v>1</v>
      </c>
      <c r="Z129" s="163">
        <f>IFERROR(VLOOKUP($E129&amp;$D$119, Outliers!$A$4:$P$214,3,FALSE),"0")</f>
        <v>1</v>
      </c>
      <c r="AA129" s="163">
        <f>IFERROR(VLOOKUP($E129&amp;$D$119, Outliers!$A$4:$P$214,4,FALSE),"0")</f>
        <v>1</v>
      </c>
      <c r="AB129" s="163">
        <f>IFERROR(VLOOKUP($E129&amp;$D$119, Outliers!$A$4:$P$214,5,FALSE),"0")</f>
        <v>1</v>
      </c>
      <c r="AD129" s="78"/>
      <c r="AE129" s="149"/>
      <c r="AF129" s="78"/>
      <c r="AG129" s="78"/>
    </row>
    <row r="130" spans="2:33" ht="15.75" x14ac:dyDescent="0.25">
      <c r="D130" s="318"/>
      <c r="E130" s="103" t="s">
        <v>27</v>
      </c>
      <c r="F130" s="95">
        <f>IF(P129="","",VLOOKUP($E129&amp;$D$118&amp;$D$119,'CCG data'!$A:$AD,'CCG data'!W$3,FALSE))</f>
        <v>38.469656146115341</v>
      </c>
      <c r="G130" s="96">
        <f>IF(P129="","",VLOOKUP($E129&amp;$D$118&amp;$D$119,'CCG data'!$A:$AD,'CCG data'!X$3,FALSE))</f>
        <v>45.273322077414804</v>
      </c>
      <c r="H130" s="96">
        <f>IF(R129="","",VLOOKUP($E129&amp;$D$118&amp;$D$119,'CCG data'!$A:$AD,'CCG data'!Y$3,FALSE))</f>
        <v>80.135611391637966</v>
      </c>
      <c r="I130" s="96">
        <f>IF(R129="","",VLOOKUP($E129&amp;$D$118&amp;$D$119,'CCG data'!$A:$AD,'CCG data'!Z$3,FALSE))</f>
        <v>89.249325404056393</v>
      </c>
      <c r="J130" s="96">
        <f>IF(T129="","",VLOOKUP($E129&amp;$D$118&amp;$D$119,'CCG data'!$A:$AD,'CCG data'!AA$3,FALSE))</f>
        <v>7.6299934033745949</v>
      </c>
      <c r="K130" s="96">
        <f>IF(T129="","",VLOOKUP($E129&amp;$D$118&amp;$D$119,'CCG data'!$A:$AD,'CCG data'!AB$3,FALSE))</f>
        <v>10.548981526105507</v>
      </c>
      <c r="L130" s="96">
        <f>IF(V129="","",VLOOKUP($E129&amp;$D$118&amp;$D$119,'CCG data'!$A:$AD,'CCG data'!AC$3,FALSE))</f>
        <v>22.092670626879872</v>
      </c>
      <c r="M130" s="96">
        <f>IF(V129="","",VLOOKUP($E129&amp;$D$118&amp;$D$119,'CCG data'!$A:$AD,'CCG data'!AD$3,FALSE))</f>
        <v>27.053764155908453</v>
      </c>
      <c r="N130" s="363"/>
      <c r="P130" s="150">
        <f>IF(P129="","",VLOOKUP($E129&amp;$D$118&amp;$D$119,'CCG data'!$A:$AD,'CCG data'!I$3,FALSE))</f>
        <v>0.222</v>
      </c>
      <c r="Q130" s="15">
        <f>IF(P129="","",VLOOKUP($E129&amp;$D$118&amp;$D$119,'CCG data'!$A:$AD,'CCG data'!J$3,FALSE))</f>
        <v>0.25600000000000001</v>
      </c>
      <c r="R130" s="15">
        <f>IF(R129="","",VLOOKUP($E129&amp;$D$118&amp;$D$119,'CCG data'!$A:$AD,'CCG data'!K$3,FALSE))</f>
        <v>0.52500000000000002</v>
      </c>
      <c r="S130" s="15">
        <f>IF(R129="","",VLOOKUP($E129&amp;$D$118&amp;$D$119,'CCG data'!$A:$AD,'CCG data'!L$3,FALSE))</f>
        <v>0.56499999999999995</v>
      </c>
      <c r="T130" s="15">
        <f>IF(T129="","",VLOOKUP($E129&amp;$D$118&amp;$D$119,'CCG data'!$A:$AD,'CCG data'!M$3,FALSE))</f>
        <v>5.1999999999999998E-2</v>
      </c>
      <c r="U130" s="15">
        <f>IF(T129="","",VLOOKUP($E129&amp;$D$118&amp;$D$119,'CCG data'!$A:$AD,'CCG data'!N$3,FALSE))</f>
        <v>7.0999999999999994E-2</v>
      </c>
      <c r="V130" s="15">
        <f>IF(V129="","",VLOOKUP($E129&amp;$D$118&amp;$D$119,'CCG data'!$A:$AD,'CCG data'!O$3,FALSE))</f>
        <v>0.14099999999999999</v>
      </c>
      <c r="W130" s="135">
        <f>IF(V129="","",VLOOKUP($E129&amp;$D$118&amp;$D$119,'CCG data'!$A:$AD,'CCG data'!P$3,FALSE))</f>
        <v>0.17</v>
      </c>
      <c r="Y130" s="163" t="str">
        <f>IFERROR(VLOOKUP($E130&amp;$D$119, Outliers!$A$4:$P$214,2,FALSE),"0")</f>
        <v>0</v>
      </c>
      <c r="Z130" s="163" t="str">
        <f>IFERROR(VLOOKUP($E130&amp;$D$119, Outliers!$A$4:$P$214,3,FALSE),"0")</f>
        <v>0</v>
      </c>
      <c r="AA130" s="163" t="str">
        <f>IFERROR(VLOOKUP($E130&amp;$D$119, Outliers!$A$4:$P$214,4,FALSE),"0")</f>
        <v>0</v>
      </c>
      <c r="AB130" s="163" t="str">
        <f>IFERROR(VLOOKUP($E130&amp;$D$119, Outliers!$A$4:$P$214,5,FALSE),"0")</f>
        <v>0</v>
      </c>
      <c r="AD130" s="78"/>
      <c r="AE130" s="149"/>
      <c r="AF130" s="78"/>
      <c r="AG130" s="78"/>
    </row>
    <row r="131" spans="2:33" s="40" customFormat="1" ht="15.75" x14ac:dyDescent="0.25">
      <c r="B131" s="145"/>
      <c r="D131" s="318"/>
      <c r="E131" s="104" t="s">
        <v>154</v>
      </c>
      <c r="F131" s="405">
        <f>IF(OR(ISERROR(VLOOKUP($E131&amp;$D$118&amp;$D$119,'CCG data'!$A:$AD,'CCG data'!R$3,FALSE)),ISBLANK(VLOOKUP($E131&amp;$D$118&amp;$D$119,'CCG data'!$A:$AD,'CCG data'!R$3,FALSE))),"",VLOOKUP($E131&amp;$D$118&amp;$D$119,'CCG data'!$A:$AD,'CCG data'!R$3,FALSE))</f>
        <v>45.920316319090738</v>
      </c>
      <c r="G131" s="406"/>
      <c r="H131" s="406">
        <f>IF(OR(ISERROR(VLOOKUP($E131&amp;$D$118&amp;$D$119,'CCG data'!$A:$AD,'CCG data'!S$3,FALSE)),ISBLANK(VLOOKUP($E131&amp;$D$118&amp;$D$119,'CCG data'!$A:$AD,'CCG data'!S$3,FALSE))),"",VLOOKUP($E131&amp;$D$118&amp;$D$119,'CCG data'!$A:$AD,'CCG data'!S$3,FALSE))</f>
        <v>89.9197411264728</v>
      </c>
      <c r="I131" s="406"/>
      <c r="J131" s="406">
        <f>IF(OR(ISERROR(VLOOKUP($E131&amp;$D$118&amp;$D$119,'CCG data'!$A:$AD,'CCG data'!T$3,FALSE)),ISBLANK(VLOOKUP($E131&amp;$D$118&amp;$D$119,'CCG data'!$A:$AD,'CCG data'!T$3,FALSE))),"",VLOOKUP($E131&amp;$D$118&amp;$D$119,'CCG data'!$A:$AD,'CCG data'!T$3,FALSE))</f>
        <v>6.992033038985773</v>
      </c>
      <c r="K131" s="406"/>
      <c r="L131" s="406">
        <f>IF(OR(ISERROR(VLOOKUP($E131&amp;$D$118&amp;$D$119,'CCG data'!$A:$AD,'CCG data'!U$3,FALSE)),ISBLANK(VLOOKUP($E131&amp;$D$118&amp;$D$119,'CCG data'!$A:$AD,'CCG data'!U$3,FALSE))),"",VLOOKUP($E131&amp;$D$118&amp;$D$119,'CCG data'!$A:$AD,'CCG data'!U$3,FALSE))</f>
        <v>15.73131631347459</v>
      </c>
      <c r="M131" s="407"/>
      <c r="N131" s="362">
        <f>IF(OR(ISERROR(VLOOKUP($E131&amp;$D$118&amp;$D$119,'CCG data'!$A:$AD,'CCG data'!G$3,FALSE)),ISBLANK(VLOOKUP($E131&amp;$D$118&amp;$D$119,'CCG data'!$A:$AD,'CCG data'!G$3,FALSE))),"",VLOOKUP($E131&amp;$D$118&amp;$D$119,'CCG data'!$A:$AD,'CCG data'!G$3,FALSE))</f>
        <v>1855</v>
      </c>
      <c r="P131" s="397">
        <f>IF(OR(ISERROR(VLOOKUP($E131&amp;$D$118&amp;$D$119,'CCG data'!$A:$AD,'CCG data'!B$3,FALSE)),ISBLANK(VLOOKUP($E131&amp;$D$118&amp;$D$119,'CCG data'!$A:$AD,'CCG data'!B$3,FALSE))),"",VLOOKUP($E131&amp;$D$118&amp;$D$119,'CCG data'!$A:$AD,'CCG data'!B$3,FALSE))</f>
        <v>0.28409703504043127</v>
      </c>
      <c r="Q131" s="263"/>
      <c r="R131" s="263">
        <f>IF(OR(ISERROR(VLOOKUP($E131&amp;$D$118&amp;$D$119,'CCG data'!$A:$AD,'CCG data'!C$3,FALSE)),ISBLANK(VLOOKUP($E131&amp;$D$118&amp;$D$119,'CCG data'!$A:$AD,'CCG data'!C$3,FALSE))),"",VLOOKUP($E131&amp;$D$118&amp;$D$119,'CCG data'!$A:$AD,'CCG data'!C$3,FALSE))</f>
        <v>0.57088948787061999</v>
      </c>
      <c r="S131" s="263"/>
      <c r="T131" s="263">
        <f>IF(OR(ISERROR(VLOOKUP($E131&amp;$D$118&amp;$D$119,'CCG data'!$A:$AD,'CCG data'!D$3,FALSE)),ISBLANK(VLOOKUP($E131&amp;$D$118&amp;$D$119,'CCG data'!$A:$AD,'CCG data'!D$3,FALSE))),"",VLOOKUP($E131&amp;$D$118&amp;$D$119,'CCG data'!$A:$AD,'CCG data'!D$3,FALSE))</f>
        <v>4.5822102425876012E-2</v>
      </c>
      <c r="U131" s="263"/>
      <c r="V131" s="263">
        <f>IF(OR(ISERROR(VLOOKUP($E131&amp;$D$118&amp;$D$119,'CCG data'!$A:$AD,'CCG data'!E$3,FALSE)),ISBLANK(VLOOKUP($E131&amp;$D$118&amp;$D$119,'CCG data'!$A:$AD,'CCG data'!E$3,FALSE))),"",VLOOKUP($E131&amp;$D$118&amp;$D$119,'CCG data'!$A:$AD,'CCG data'!E$3,FALSE))</f>
        <v>9.9191374663072776E-2</v>
      </c>
      <c r="W131" s="398"/>
      <c r="X131" s="108"/>
      <c r="Y131" s="163">
        <f>IFERROR(VLOOKUP($E131&amp;$D$119, Outliers!$A$4:$P$214,2,FALSE),"0")</f>
        <v>0</v>
      </c>
      <c r="Z131" s="163">
        <f>IFERROR(VLOOKUP($E131&amp;$D$119, Outliers!$A$4:$P$214,3,FALSE),"0")</f>
        <v>0</v>
      </c>
      <c r="AA131" s="163">
        <f>IFERROR(VLOOKUP($E131&amp;$D$119, Outliers!$A$4:$P$214,4,FALSE),"0")</f>
        <v>0</v>
      </c>
      <c r="AB131" s="163">
        <f>IFERROR(VLOOKUP($E131&amp;$D$119, Outliers!$A$4:$P$214,5,FALSE),"0")</f>
        <v>0</v>
      </c>
      <c r="AD131" s="78"/>
      <c r="AE131" s="149"/>
      <c r="AF131" s="78"/>
      <c r="AG131" s="78"/>
    </row>
    <row r="132" spans="2:33" ht="15.75" x14ac:dyDescent="0.25">
      <c r="D132" s="318"/>
      <c r="E132" s="103" t="s">
        <v>27</v>
      </c>
      <c r="F132" s="95">
        <f>IF(P131="","",VLOOKUP($E131&amp;$D$118&amp;$D$119,'CCG data'!$A:$AD,'CCG data'!W$3,FALSE))</f>
        <v>41.999688341091066</v>
      </c>
      <c r="G132" s="96">
        <f>IF(P131="","",VLOOKUP($E131&amp;$D$118&amp;$D$119,'CCG data'!$A:$AD,'CCG data'!X$3,FALSE))</f>
        <v>49.84094429709041</v>
      </c>
      <c r="H132" s="96">
        <f>IF(R131="","",VLOOKUP($E131&amp;$D$118&amp;$D$119,'CCG data'!$A:$AD,'CCG data'!Y$3,FALSE))</f>
        <v>84.503934625639829</v>
      </c>
      <c r="I132" s="96">
        <f>IF(R131="","",VLOOKUP($E131&amp;$D$118&amp;$D$119,'CCG data'!$A:$AD,'CCG data'!Z$3,FALSE))</f>
        <v>95.335547627305772</v>
      </c>
      <c r="J132" s="96">
        <f>IF(T131="","",VLOOKUP($E131&amp;$D$118&amp;$D$119,'CCG data'!$A:$AD,'CCG data'!AA$3,FALSE))</f>
        <v>5.5055838093200267</v>
      </c>
      <c r="K132" s="96">
        <f>IF(T131="","",VLOOKUP($E131&amp;$D$118&amp;$D$119,'CCG data'!$A:$AD,'CCG data'!AB$3,FALSE))</f>
        <v>8.4784822686515202</v>
      </c>
      <c r="L132" s="96">
        <f>IF(V131="","",VLOOKUP($E131&amp;$D$118&amp;$D$119,'CCG data'!$A:$AD,'CCG data'!AC$3,FALSE))</f>
        <v>13.458249384327454</v>
      </c>
      <c r="M132" s="96">
        <f>IF(V131="","",VLOOKUP($E131&amp;$D$118&amp;$D$119,'CCG data'!$A:$AD,'CCG data'!AD$3,FALSE))</f>
        <v>18.004383242621724</v>
      </c>
      <c r="N132" s="363"/>
      <c r="P132" s="150">
        <f>IF(P131="","",VLOOKUP($E131&amp;$D$118&amp;$D$119,'CCG data'!$A:$AD,'CCG data'!I$3,FALSE))</f>
        <v>0.26400000000000001</v>
      </c>
      <c r="Q132" s="15">
        <f>IF(P131="","",VLOOKUP($E131&amp;$D$118&amp;$D$119,'CCG data'!$A:$AD,'CCG data'!J$3,FALSE))</f>
        <v>0.30499999999999999</v>
      </c>
      <c r="R132" s="15">
        <f>IF(R131="","",VLOOKUP($E131&amp;$D$118&amp;$D$119,'CCG data'!$A:$AD,'CCG data'!K$3,FALSE))</f>
        <v>0.54800000000000004</v>
      </c>
      <c r="S132" s="15">
        <f>IF(R131="","",VLOOKUP($E131&amp;$D$118&amp;$D$119,'CCG data'!$A:$AD,'CCG data'!L$3,FALSE))</f>
        <v>0.59299999999999997</v>
      </c>
      <c r="T132" s="15">
        <f>IF(T131="","",VLOOKUP($E131&amp;$D$118&amp;$D$119,'CCG data'!$A:$AD,'CCG data'!M$3,FALSE))</f>
        <v>3.6999999999999998E-2</v>
      </c>
      <c r="U132" s="15">
        <f>IF(T131="","",VLOOKUP($E131&amp;$D$118&amp;$D$119,'CCG data'!$A:$AD,'CCG data'!N$3,FALSE))</f>
        <v>5.6000000000000001E-2</v>
      </c>
      <c r="V132" s="15">
        <f>IF(V131="","",VLOOKUP($E131&amp;$D$118&amp;$D$119,'CCG data'!$A:$AD,'CCG data'!O$3,FALSE))</f>
        <v>8.5999999999999993E-2</v>
      </c>
      <c r="W132" s="135">
        <f>IF(V131="","",VLOOKUP($E131&amp;$D$118&amp;$D$119,'CCG data'!$A:$AD,'CCG data'!P$3,FALSE))</f>
        <v>0.114</v>
      </c>
      <c r="Y132" s="163" t="str">
        <f>IFERROR(VLOOKUP($E132&amp;$D$119, Outliers!$A$4:$P$214,2,FALSE),"0")</f>
        <v>0</v>
      </c>
      <c r="Z132" s="163" t="str">
        <f>IFERROR(VLOOKUP($E132&amp;$D$119, Outliers!$A$4:$P$214,3,FALSE),"0")</f>
        <v>0</v>
      </c>
      <c r="AA132" s="163" t="str">
        <f>IFERROR(VLOOKUP($E132&amp;$D$119, Outliers!$A$4:$P$214,4,FALSE),"0")</f>
        <v>0</v>
      </c>
      <c r="AB132" s="163" t="str">
        <f>IFERROR(VLOOKUP($E132&amp;$D$119, Outliers!$A$4:$P$214,5,FALSE),"0")</f>
        <v>0</v>
      </c>
      <c r="AD132" s="78"/>
      <c r="AE132" s="149"/>
      <c r="AF132" s="78"/>
      <c r="AG132" s="78"/>
    </row>
    <row r="133" spans="2:33" s="40" customFormat="1" ht="15.75" x14ac:dyDescent="0.25">
      <c r="B133" s="145"/>
      <c r="D133" s="318"/>
      <c r="E133" s="104" t="s">
        <v>389</v>
      </c>
      <c r="F133" s="405">
        <f>IF(OR(ISERROR(VLOOKUP($E133&amp;$D$118&amp;$D$119,'CCG data'!$A:$AD,'CCG data'!R$3,FALSE)),ISBLANK(VLOOKUP($E133&amp;$D$118&amp;$D$119,'CCG data'!$A:$AD,'CCG data'!R$3,FALSE))),"",VLOOKUP($E133&amp;$D$118&amp;$D$119,'CCG data'!$A:$AD,'CCG data'!R$3,FALSE))</f>
        <v>42.744386436380935</v>
      </c>
      <c r="G133" s="406"/>
      <c r="H133" s="406">
        <f>IF(OR(ISERROR(VLOOKUP($E133&amp;$D$118&amp;$D$119,'CCG data'!$A:$AD,'CCG data'!S$3,FALSE)),ISBLANK(VLOOKUP($E133&amp;$D$118&amp;$D$119,'CCG data'!$A:$AD,'CCG data'!S$3,FALSE))),"",VLOOKUP($E133&amp;$D$118&amp;$D$119,'CCG data'!$A:$AD,'CCG data'!S$3,FALSE))</f>
        <v>96.171456748584859</v>
      </c>
      <c r="I133" s="406"/>
      <c r="J133" s="406">
        <f>IF(OR(ISERROR(VLOOKUP($E133&amp;$D$118&amp;$D$119,'CCG data'!$A:$AD,'CCG data'!T$3,FALSE)),ISBLANK(VLOOKUP($E133&amp;$D$118&amp;$D$119,'CCG data'!$A:$AD,'CCG data'!T$3,FALSE))),"",VLOOKUP($E133&amp;$D$118&amp;$D$119,'CCG data'!$A:$AD,'CCG data'!T$3,FALSE))</f>
        <v>5.7707053086917766</v>
      </c>
      <c r="K133" s="406"/>
      <c r="L133" s="406">
        <f>IF(OR(ISERROR(VLOOKUP($E133&amp;$D$118&amp;$D$119,'CCG data'!$A:$AD,'CCG data'!U$3,FALSE)),ISBLANK(VLOOKUP($E133&amp;$D$118&amp;$D$119,'CCG data'!$A:$AD,'CCG data'!U$3,FALSE))),"",VLOOKUP($E133&amp;$D$118&amp;$D$119,'CCG data'!$A:$AD,'CCG data'!U$3,FALSE))</f>
        <v>16.792436750968346</v>
      </c>
      <c r="M133" s="407"/>
      <c r="N133" s="362">
        <f>IF(OR(ISERROR(VLOOKUP($E133&amp;$D$118&amp;$D$119,'CCG data'!$A:$AD,'CCG data'!G$3,FALSE)),ISBLANK(VLOOKUP($E133&amp;$D$118&amp;$D$119,'CCG data'!$A:$AD,'CCG data'!G$3,FALSE))),"",VLOOKUP($E133&amp;$D$118&amp;$D$119,'CCG data'!$A:$AD,'CCG data'!G$3,FALSE))</f>
        <v>2008</v>
      </c>
      <c r="P133" s="397">
        <f>IF(OR(ISERROR(VLOOKUP($E133&amp;$D$118&amp;$D$119,'CCG data'!$A:$AD,'CCG data'!B$3,FALSE)),ISBLANK(VLOOKUP($E133&amp;$D$118&amp;$D$119,'CCG data'!$A:$AD,'CCG data'!B$3,FALSE))),"",VLOOKUP($E133&amp;$D$118&amp;$D$119,'CCG data'!$A:$AD,'CCG data'!B$3,FALSE))</f>
        <v>0.25149402390438247</v>
      </c>
      <c r="Q133" s="263"/>
      <c r="R133" s="263">
        <f>IF(OR(ISERROR(VLOOKUP($E133&amp;$D$118&amp;$D$119,'CCG data'!$A:$AD,'CCG data'!C$3,FALSE)),ISBLANK(VLOOKUP($E133&amp;$D$118&amp;$D$119,'CCG data'!$A:$AD,'CCG data'!C$3,FALSE))),"",VLOOKUP($E133&amp;$D$118&amp;$D$119,'CCG data'!$A:$AD,'CCG data'!C$3,FALSE))</f>
        <v>0.60707171314741037</v>
      </c>
      <c r="S133" s="263"/>
      <c r="T133" s="263">
        <f>IF(OR(ISERROR(VLOOKUP($E133&amp;$D$118&amp;$D$119,'CCG data'!$A:$AD,'CCG data'!D$3,FALSE)),ISBLANK(VLOOKUP($E133&amp;$D$118&amp;$D$119,'CCG data'!$A:$AD,'CCG data'!D$3,FALSE))),"",VLOOKUP($E133&amp;$D$118&amp;$D$119,'CCG data'!$A:$AD,'CCG data'!D$3,FALSE))</f>
        <v>3.8346613545816734E-2</v>
      </c>
      <c r="U133" s="263"/>
      <c r="V133" s="263">
        <f>IF(OR(ISERROR(VLOOKUP($E133&amp;$D$118&amp;$D$119,'CCG data'!$A:$AD,'CCG data'!E$3,FALSE)),ISBLANK(VLOOKUP($E133&amp;$D$118&amp;$D$119,'CCG data'!$A:$AD,'CCG data'!E$3,FALSE))),"",VLOOKUP($E133&amp;$D$118&amp;$D$119,'CCG data'!$A:$AD,'CCG data'!E$3,FALSE))</f>
        <v>0.10308764940239044</v>
      </c>
      <c r="W133" s="398"/>
      <c r="X133" s="108"/>
      <c r="Y133" s="163">
        <f>IFERROR(VLOOKUP($E133&amp;$D$119, Outliers!$A$4:$P$214,2,FALSE),"0")</f>
        <v>1</v>
      </c>
      <c r="Z133" s="163">
        <f>IFERROR(VLOOKUP($E133&amp;$D$119, Outliers!$A$4:$P$214,3,FALSE),"0")</f>
        <v>0</v>
      </c>
      <c r="AA133" s="163">
        <f>IFERROR(VLOOKUP($E133&amp;$D$119, Outliers!$A$4:$P$214,4,FALSE),"0")</f>
        <v>0</v>
      </c>
      <c r="AB133" s="163">
        <f>IFERROR(VLOOKUP($E133&amp;$D$119, Outliers!$A$4:$P$214,5,FALSE),"0")</f>
        <v>1</v>
      </c>
      <c r="AD133" s="78"/>
      <c r="AE133" s="149"/>
      <c r="AF133" s="78"/>
      <c r="AG133" s="78"/>
    </row>
    <row r="134" spans="2:33" ht="15.75" x14ac:dyDescent="0.25">
      <c r="D134" s="318"/>
      <c r="E134" s="103" t="s">
        <v>27</v>
      </c>
      <c r="F134" s="95">
        <f>IF(P133="","",VLOOKUP($E133&amp;$D$118&amp;$D$119,'CCG data'!$A:$AD,'CCG data'!W$3,FALSE))</f>
        <v>39.016269982607135</v>
      </c>
      <c r="G134" s="96">
        <f>IF(P133="","",VLOOKUP($E133&amp;$D$118&amp;$D$119,'CCG data'!$A:$AD,'CCG data'!X$3,FALSE))</f>
        <v>46.472502890154736</v>
      </c>
      <c r="H134" s="96">
        <f>IF(R133="","",VLOOKUP($E133&amp;$D$118&amp;$D$119,'CCG data'!$A:$AD,'CCG data'!Y$3,FALSE))</f>
        <v>90.772617293476102</v>
      </c>
      <c r="I134" s="96">
        <f>IF(R133="","",VLOOKUP($E133&amp;$D$118&amp;$D$119,'CCG data'!$A:$AD,'CCG data'!Z$3,FALSE))</f>
        <v>101.57029620369362</v>
      </c>
      <c r="J134" s="96">
        <f>IF(T133="","",VLOOKUP($E133&amp;$D$118&amp;$D$119,'CCG data'!$A:$AD,'CCG data'!AA$3,FALSE))</f>
        <v>4.4817448177196493</v>
      </c>
      <c r="K134" s="96">
        <f>IF(T133="","",VLOOKUP($E133&amp;$D$118&amp;$D$119,'CCG data'!$A:$AD,'CCG data'!AB$3,FALSE))</f>
        <v>7.0596657996639038</v>
      </c>
      <c r="L134" s="96">
        <f>IF(V133="","",VLOOKUP($E133&amp;$D$118&amp;$D$119,'CCG data'!$A:$AD,'CCG data'!AC$3,FALSE))</f>
        <v>14.504812879285492</v>
      </c>
      <c r="M134" s="96">
        <f>IF(V133="","",VLOOKUP($E133&amp;$D$118&amp;$D$119,'CCG data'!$A:$AD,'CCG data'!AD$3,FALSE))</f>
        <v>19.0800606226512</v>
      </c>
      <c r="N134" s="363"/>
      <c r="P134" s="150">
        <f>IF(P133="","",VLOOKUP($E133&amp;$D$118&amp;$D$119,'CCG data'!$A:$AD,'CCG data'!I$3,FALSE))</f>
        <v>0.23300000000000001</v>
      </c>
      <c r="Q134" s="15">
        <f>IF(P133="","",VLOOKUP($E133&amp;$D$118&amp;$D$119,'CCG data'!$A:$AD,'CCG data'!J$3,FALSE))</f>
        <v>0.27100000000000002</v>
      </c>
      <c r="R134" s="15">
        <f>IF(R133="","",VLOOKUP($E133&amp;$D$118&amp;$D$119,'CCG data'!$A:$AD,'CCG data'!K$3,FALSE))</f>
        <v>0.58599999999999997</v>
      </c>
      <c r="S134" s="15">
        <f>IF(R133="","",VLOOKUP($E133&amp;$D$118&amp;$D$119,'CCG data'!$A:$AD,'CCG data'!L$3,FALSE))</f>
        <v>0.628</v>
      </c>
      <c r="T134" s="15">
        <f>IF(T133="","",VLOOKUP($E133&amp;$D$118&amp;$D$119,'CCG data'!$A:$AD,'CCG data'!M$3,FALSE))</f>
        <v>3.1E-2</v>
      </c>
      <c r="U134" s="15">
        <f>IF(T133="","",VLOOKUP($E133&amp;$D$118&amp;$D$119,'CCG data'!$A:$AD,'CCG data'!N$3,FALSE))</f>
        <v>4.8000000000000001E-2</v>
      </c>
      <c r="V134" s="15">
        <f>IF(V133="","",VLOOKUP($E133&amp;$D$118&amp;$D$119,'CCG data'!$A:$AD,'CCG data'!O$3,FALSE))</f>
        <v>9.0999999999999998E-2</v>
      </c>
      <c r="W134" s="135">
        <f>IF(V133="","",VLOOKUP($E133&amp;$D$118&amp;$D$119,'CCG data'!$A:$AD,'CCG data'!P$3,FALSE))</f>
        <v>0.11700000000000001</v>
      </c>
      <c r="Y134" s="163" t="str">
        <f>IFERROR(VLOOKUP($E134&amp;$D$119, Outliers!$A$4:$P$214,2,FALSE),"0")</f>
        <v>0</v>
      </c>
      <c r="Z134" s="163" t="str">
        <f>IFERROR(VLOOKUP($E134&amp;$D$119, Outliers!$A$4:$P$214,3,FALSE),"0")</f>
        <v>0</v>
      </c>
      <c r="AA134" s="163" t="str">
        <f>IFERROR(VLOOKUP($E134&amp;$D$119, Outliers!$A$4:$P$214,4,FALSE),"0")</f>
        <v>0</v>
      </c>
      <c r="AB134" s="163" t="str">
        <f>IFERROR(VLOOKUP($E134&amp;$D$119, Outliers!$A$4:$P$214,5,FALSE),"0")</f>
        <v>0</v>
      </c>
      <c r="AD134" s="78"/>
      <c r="AE134" s="149"/>
      <c r="AF134" s="78"/>
      <c r="AG134" s="78"/>
    </row>
    <row r="135" spans="2:33" s="40" customFormat="1" ht="15.75" x14ac:dyDescent="0.25">
      <c r="B135" s="145"/>
      <c r="D135" s="318"/>
      <c r="E135" s="104" t="s">
        <v>155</v>
      </c>
      <c r="F135" s="405">
        <f>IF(OR(ISERROR(VLOOKUP($E135&amp;$D$118&amp;$D$119,'CCG data'!$A:$AD,'CCG data'!R$3,FALSE)),ISBLANK(VLOOKUP($E135&amp;$D$118&amp;$D$119,'CCG data'!$A:$AD,'CCG data'!R$3,FALSE))),"",VLOOKUP($E135&amp;$D$118&amp;$D$119,'CCG data'!$A:$AD,'CCG data'!R$3,FALSE))</f>
        <v>30.251111411455316</v>
      </c>
      <c r="G135" s="406"/>
      <c r="H135" s="406">
        <f>IF(OR(ISERROR(VLOOKUP($E135&amp;$D$118&amp;$D$119,'CCG data'!$A:$AD,'CCG data'!S$3,FALSE)),ISBLANK(VLOOKUP($E135&amp;$D$118&amp;$D$119,'CCG data'!$A:$AD,'CCG data'!S$3,FALSE))),"",VLOOKUP($E135&amp;$D$118&amp;$D$119,'CCG data'!$A:$AD,'CCG data'!S$3,FALSE))</f>
        <v>110.58955420502544</v>
      </c>
      <c r="I135" s="406"/>
      <c r="J135" s="406">
        <f>IF(OR(ISERROR(VLOOKUP($E135&amp;$D$118&amp;$D$119,'CCG data'!$A:$AD,'CCG data'!T$3,FALSE)),ISBLANK(VLOOKUP($E135&amp;$D$118&amp;$D$119,'CCG data'!$A:$AD,'CCG data'!T$3,FALSE))),"",VLOOKUP($E135&amp;$D$118&amp;$D$119,'CCG data'!$A:$AD,'CCG data'!T$3,FALSE))</f>
        <v>5.546354196679224</v>
      </c>
      <c r="K135" s="406"/>
      <c r="L135" s="406">
        <f>IF(OR(ISERROR(VLOOKUP($E135&amp;$D$118&amp;$D$119,'CCG data'!$A:$AD,'CCG data'!U$3,FALSE)),ISBLANK(VLOOKUP($E135&amp;$D$118&amp;$D$119,'CCG data'!$A:$AD,'CCG data'!U$3,FALSE))),"",VLOOKUP($E135&amp;$D$118&amp;$D$119,'CCG data'!$A:$AD,'CCG data'!U$3,FALSE))</f>
        <v>24.298327373669231</v>
      </c>
      <c r="M135" s="407"/>
      <c r="N135" s="362">
        <f>IF(OR(ISERROR(VLOOKUP($E135&amp;$D$118&amp;$D$119,'CCG data'!$A:$AD,'CCG data'!G$3,FALSE)),ISBLANK(VLOOKUP($E135&amp;$D$118&amp;$D$119,'CCG data'!$A:$AD,'CCG data'!G$3,FALSE))),"",VLOOKUP($E135&amp;$D$118&amp;$D$119,'CCG data'!$A:$AD,'CCG data'!G$3,FALSE))</f>
        <v>1023</v>
      </c>
      <c r="P135" s="397">
        <f>IF(OR(ISERROR(VLOOKUP($E135&amp;$D$118&amp;$D$119,'CCG data'!$A:$AD,'CCG data'!B$3,FALSE)),ISBLANK(VLOOKUP($E135&amp;$D$118&amp;$D$119,'CCG data'!$A:$AD,'CCG data'!B$3,FALSE))),"",VLOOKUP($E135&amp;$D$118&amp;$D$119,'CCG data'!$A:$AD,'CCG data'!B$3,FALSE))</f>
        <v>0.176930596285435</v>
      </c>
      <c r="Q135" s="263"/>
      <c r="R135" s="263">
        <f>IF(OR(ISERROR(VLOOKUP($E135&amp;$D$118&amp;$D$119,'CCG data'!$A:$AD,'CCG data'!C$3,FALSE)),ISBLANK(VLOOKUP($E135&amp;$D$118&amp;$D$119,'CCG data'!$A:$AD,'CCG data'!C$3,FALSE))),"",VLOOKUP($E135&amp;$D$118&amp;$D$119,'CCG data'!$A:$AD,'CCG data'!C$3,FALSE))</f>
        <v>0.64516129032258063</v>
      </c>
      <c r="S135" s="263"/>
      <c r="T135" s="263">
        <f>IF(OR(ISERROR(VLOOKUP($E135&amp;$D$118&amp;$D$119,'CCG data'!$A:$AD,'CCG data'!D$3,FALSE)),ISBLANK(VLOOKUP($E135&amp;$D$118&amp;$D$119,'CCG data'!$A:$AD,'CCG data'!D$3,FALSE))),"",VLOOKUP($E135&amp;$D$118&amp;$D$119,'CCG data'!$A:$AD,'CCG data'!D$3,FALSE))</f>
        <v>3.4213098729227759E-2</v>
      </c>
      <c r="U135" s="263"/>
      <c r="V135" s="263">
        <f>IF(OR(ISERROR(VLOOKUP($E135&amp;$D$118&amp;$D$119,'CCG data'!$A:$AD,'CCG data'!E$3,FALSE)),ISBLANK(VLOOKUP($E135&amp;$D$118&amp;$D$119,'CCG data'!$A:$AD,'CCG data'!E$3,FALSE))),"",VLOOKUP($E135&amp;$D$118&amp;$D$119,'CCG data'!$A:$AD,'CCG data'!E$3,FALSE))</f>
        <v>0.14369501466275661</v>
      </c>
      <c r="W135" s="398"/>
      <c r="X135" s="108"/>
      <c r="Y135" s="163">
        <f>IFERROR(VLOOKUP($E135&amp;$D$119, Outliers!$A$4:$P$214,2,FALSE),"0")</f>
        <v>1</v>
      </c>
      <c r="Z135" s="163">
        <f>IFERROR(VLOOKUP($E135&amp;$D$119, Outliers!$A$4:$P$214,3,FALSE),"0")</f>
        <v>1</v>
      </c>
      <c r="AA135" s="163">
        <f>IFERROR(VLOOKUP($E135&amp;$D$119, Outliers!$A$4:$P$214,4,FALSE),"0")</f>
        <v>0</v>
      </c>
      <c r="AB135" s="163">
        <f>IFERROR(VLOOKUP($E135&amp;$D$119, Outliers!$A$4:$P$214,5,FALSE),"0")</f>
        <v>1</v>
      </c>
      <c r="AD135" s="78"/>
      <c r="AE135" s="149"/>
      <c r="AF135" s="78"/>
      <c r="AG135" s="78"/>
    </row>
    <row r="136" spans="2:33" ht="15.75" x14ac:dyDescent="0.25">
      <c r="D136" s="318"/>
      <c r="E136" s="103" t="s">
        <v>27</v>
      </c>
      <c r="F136" s="95">
        <f>IF(P135="","",VLOOKUP($E135&amp;$D$118&amp;$D$119,'CCG data'!$A:$AD,'CCG data'!W$3,FALSE))</f>
        <v>25.843958501652622</v>
      </c>
      <c r="G136" s="96">
        <f>IF(P135="","",VLOOKUP($E135&amp;$D$118&amp;$D$119,'CCG data'!$A:$AD,'CCG data'!X$3,FALSE))</f>
        <v>34.658264321258009</v>
      </c>
      <c r="H136" s="96">
        <f>IF(R135="","",VLOOKUP($E135&amp;$D$118&amp;$D$119,'CCG data'!$A:$AD,'CCG data'!Y$3,FALSE))</f>
        <v>102.15235678900267</v>
      </c>
      <c r="I136" s="96">
        <f>IF(R135="","",VLOOKUP($E135&amp;$D$118&amp;$D$119,'CCG data'!$A:$AD,'CCG data'!Z$3,FALSE))</f>
        <v>119.02675162104821</v>
      </c>
      <c r="J136" s="96">
        <f>IF(T135="","",VLOOKUP($E135&amp;$D$118&amp;$D$119,'CCG data'!$A:$AD,'CCG data'!AA$3,FALSE))</f>
        <v>3.7088444564377383</v>
      </c>
      <c r="K136" s="96">
        <f>IF(T135="","",VLOOKUP($E135&amp;$D$118&amp;$D$119,'CCG data'!$A:$AD,'CCG data'!AB$3,FALSE))</f>
        <v>7.3838639369207097</v>
      </c>
      <c r="L136" s="96">
        <f>IF(V135="","",VLOOKUP($E135&amp;$D$118&amp;$D$119,'CCG data'!$A:$AD,'CCG data'!AC$3,FALSE))</f>
        <v>20.370306535656468</v>
      </c>
      <c r="M136" s="96">
        <f>IF(V135="","",VLOOKUP($E135&amp;$D$118&amp;$D$119,'CCG data'!$A:$AD,'CCG data'!AD$3,FALSE))</f>
        <v>28.226348211681994</v>
      </c>
      <c r="N136" s="363"/>
      <c r="P136" s="150">
        <f>IF(P135="","",VLOOKUP($E135&amp;$D$118&amp;$D$119,'CCG data'!$A:$AD,'CCG data'!I$3,FALSE))</f>
        <v>0.155</v>
      </c>
      <c r="Q136" s="15">
        <f>IF(P135="","",VLOOKUP($E135&amp;$D$118&amp;$D$119,'CCG data'!$A:$AD,'CCG data'!J$3,FALSE))</f>
        <v>0.20200000000000001</v>
      </c>
      <c r="R136" s="15">
        <f>IF(R135="","",VLOOKUP($E135&amp;$D$118&amp;$D$119,'CCG data'!$A:$AD,'CCG data'!K$3,FALSE))</f>
        <v>0.61499999999999999</v>
      </c>
      <c r="S136" s="15">
        <f>IF(R135="","",VLOOKUP($E135&amp;$D$118&amp;$D$119,'CCG data'!$A:$AD,'CCG data'!L$3,FALSE))</f>
        <v>0.67400000000000004</v>
      </c>
      <c r="T136" s="15">
        <f>IF(T135="","",VLOOKUP($E135&amp;$D$118&amp;$D$119,'CCG data'!$A:$AD,'CCG data'!M$3,FALSE))</f>
        <v>2.5000000000000001E-2</v>
      </c>
      <c r="U136" s="15">
        <f>IF(T135="","",VLOOKUP($E135&amp;$D$118&amp;$D$119,'CCG data'!$A:$AD,'CCG data'!N$3,FALSE))</f>
        <v>4.7E-2</v>
      </c>
      <c r="V136" s="15">
        <f>IF(V135="","",VLOOKUP($E135&amp;$D$118&amp;$D$119,'CCG data'!$A:$AD,'CCG data'!O$3,FALSE))</f>
        <v>0.124</v>
      </c>
      <c r="W136" s="135">
        <f>IF(V135="","",VLOOKUP($E135&amp;$D$118&amp;$D$119,'CCG data'!$A:$AD,'CCG data'!P$3,FALSE))</f>
        <v>0.16700000000000001</v>
      </c>
      <c r="Y136" s="163" t="str">
        <f>IFERROR(VLOOKUP($E136&amp;$D$119, Outliers!$A$4:$P$214,2,FALSE),"0")</f>
        <v>0</v>
      </c>
      <c r="Z136" s="163" t="str">
        <f>IFERROR(VLOOKUP($E136&amp;$D$119, Outliers!$A$4:$P$214,3,FALSE),"0")</f>
        <v>0</v>
      </c>
      <c r="AA136" s="163" t="str">
        <f>IFERROR(VLOOKUP($E136&amp;$D$119, Outliers!$A$4:$P$214,4,FALSE),"0")</f>
        <v>0</v>
      </c>
      <c r="AB136" s="163" t="str">
        <f>IFERROR(VLOOKUP($E136&amp;$D$119, Outliers!$A$4:$P$214,5,FALSE),"0")</f>
        <v>0</v>
      </c>
      <c r="AD136" s="78"/>
      <c r="AE136" s="149"/>
      <c r="AF136" s="78"/>
      <c r="AG136" s="78"/>
    </row>
    <row r="137" spans="2:33" s="40" customFormat="1" ht="15.75" x14ac:dyDescent="0.25">
      <c r="B137" s="145"/>
      <c r="D137" s="318"/>
      <c r="E137" s="104" t="s">
        <v>390</v>
      </c>
      <c r="F137" s="405">
        <f>IF(OR(ISERROR(VLOOKUP($E137&amp;$D$118&amp;$D$119,'CCG data'!$A:$AD,'CCG data'!R$3,FALSE)),ISBLANK(VLOOKUP($E137&amp;$D$118&amp;$D$119,'CCG data'!$A:$AD,'CCG data'!R$3,FALSE))),"",VLOOKUP($E137&amp;$D$118&amp;$D$119,'CCG data'!$A:$AD,'CCG data'!R$3,FALSE))</f>
        <v>51.55619654077227</v>
      </c>
      <c r="G137" s="406"/>
      <c r="H137" s="406">
        <f>IF(OR(ISERROR(VLOOKUP($E137&amp;$D$118&amp;$D$119,'CCG data'!$A:$AD,'CCG data'!S$3,FALSE)),ISBLANK(VLOOKUP($E137&amp;$D$118&amp;$D$119,'CCG data'!$A:$AD,'CCG data'!S$3,FALSE))),"",VLOOKUP($E137&amp;$D$118&amp;$D$119,'CCG data'!$A:$AD,'CCG data'!S$3,FALSE))</f>
        <v>106.9131237738865</v>
      </c>
      <c r="I137" s="406"/>
      <c r="J137" s="406">
        <f>IF(OR(ISERROR(VLOOKUP($E137&amp;$D$118&amp;$D$119,'CCG data'!$A:$AD,'CCG data'!T$3,FALSE)),ISBLANK(VLOOKUP($E137&amp;$D$118&amp;$D$119,'CCG data'!$A:$AD,'CCG data'!T$3,FALSE))),"",VLOOKUP($E137&amp;$D$118&amp;$D$119,'CCG data'!$A:$AD,'CCG data'!T$3,FALSE))</f>
        <v>7.7109507175821292</v>
      </c>
      <c r="K137" s="406"/>
      <c r="L137" s="406">
        <f>IF(OR(ISERROR(VLOOKUP($E137&amp;$D$118&amp;$D$119,'CCG data'!$A:$AD,'CCG data'!U$3,FALSE)),ISBLANK(VLOOKUP($E137&amp;$D$118&amp;$D$119,'CCG data'!$A:$AD,'CCG data'!U$3,FALSE))),"",VLOOKUP($E137&amp;$D$118&amp;$D$119,'CCG data'!$A:$AD,'CCG data'!U$3,FALSE))</f>
        <v>13.182274083376928</v>
      </c>
      <c r="M137" s="407"/>
      <c r="N137" s="362">
        <f>IF(OR(ISERROR(VLOOKUP($E137&amp;$D$118&amp;$D$119,'CCG data'!$A:$AD,'CCG data'!G$3,FALSE)),ISBLANK(VLOOKUP($E137&amp;$D$118&amp;$D$119,'CCG data'!$A:$AD,'CCG data'!G$3,FALSE))),"",VLOOKUP($E137&amp;$D$118&amp;$D$119,'CCG data'!$A:$AD,'CCG data'!G$3,FALSE))</f>
        <v>1595</v>
      </c>
      <c r="P137" s="397">
        <f>IF(OR(ISERROR(VLOOKUP($E137&amp;$D$118&amp;$D$119,'CCG data'!$A:$AD,'CCG data'!B$3,FALSE)),ISBLANK(VLOOKUP($E137&amp;$D$118&amp;$D$119,'CCG data'!$A:$AD,'CCG data'!B$3,FALSE))),"",VLOOKUP($E137&amp;$D$118&amp;$D$119,'CCG data'!$A:$AD,'CCG data'!B$3,FALSE))</f>
        <v>0.27335423197492165</v>
      </c>
      <c r="Q137" s="263"/>
      <c r="R137" s="263">
        <f>IF(OR(ISERROR(VLOOKUP($E137&amp;$D$118&amp;$D$119,'CCG data'!$A:$AD,'CCG data'!C$3,FALSE)),ISBLANK(VLOOKUP($E137&amp;$D$118&amp;$D$119,'CCG data'!$A:$AD,'CCG data'!C$3,FALSE))),"",VLOOKUP($E137&amp;$D$118&amp;$D$119,'CCG data'!$A:$AD,'CCG data'!C$3,FALSE))</f>
        <v>0.60062695924764886</v>
      </c>
      <c r="S137" s="263"/>
      <c r="T137" s="263">
        <f>IF(OR(ISERROR(VLOOKUP($E137&amp;$D$118&amp;$D$119,'CCG data'!$A:$AD,'CCG data'!D$3,FALSE)),ISBLANK(VLOOKUP($E137&amp;$D$118&amp;$D$119,'CCG data'!$A:$AD,'CCG data'!D$3,FALSE))),"",VLOOKUP($E137&amp;$D$118&amp;$D$119,'CCG data'!$A:$AD,'CCG data'!D$3,FALSE))</f>
        <v>5.0156739811912224E-2</v>
      </c>
      <c r="U137" s="263"/>
      <c r="V137" s="263">
        <f>IF(OR(ISERROR(VLOOKUP($E137&amp;$D$118&amp;$D$119,'CCG data'!$A:$AD,'CCG data'!E$3,FALSE)),ISBLANK(VLOOKUP($E137&amp;$D$118&amp;$D$119,'CCG data'!$A:$AD,'CCG data'!E$3,FALSE))),"",VLOOKUP($E137&amp;$D$118&amp;$D$119,'CCG data'!$A:$AD,'CCG data'!E$3,FALSE))</f>
        <v>7.586206896551724E-2</v>
      </c>
      <c r="W137" s="398"/>
      <c r="X137" s="108"/>
      <c r="Y137" s="163">
        <f>IFERROR(VLOOKUP($E137&amp;$D$119, Outliers!$A$4:$P$214,2,FALSE),"0")</f>
        <v>0</v>
      </c>
      <c r="Z137" s="163">
        <f>IFERROR(VLOOKUP($E137&amp;$D$119, Outliers!$A$4:$P$214,3,FALSE),"0")</f>
        <v>0</v>
      </c>
      <c r="AA137" s="163">
        <f>IFERROR(VLOOKUP($E137&amp;$D$119, Outliers!$A$4:$P$214,4,FALSE),"0")</f>
        <v>0</v>
      </c>
      <c r="AB137" s="163">
        <f>IFERROR(VLOOKUP($E137&amp;$D$119, Outliers!$A$4:$P$214,5,FALSE),"0")</f>
        <v>0</v>
      </c>
      <c r="AD137" s="78"/>
      <c r="AE137" s="149"/>
      <c r="AF137" s="78"/>
      <c r="AG137" s="78"/>
    </row>
    <row r="138" spans="2:33" ht="15.75" x14ac:dyDescent="0.25">
      <c r="D138" s="318"/>
      <c r="E138" s="103" t="s">
        <v>27</v>
      </c>
      <c r="F138" s="95">
        <f>IF(P137="","",VLOOKUP($E137&amp;$D$118&amp;$D$119,'CCG data'!$A:$AD,'CCG data'!W$3,FALSE))</f>
        <v>46.71677227991988</v>
      </c>
      <c r="G138" s="96">
        <f>IF(P137="","",VLOOKUP($E137&amp;$D$118&amp;$D$119,'CCG data'!$A:$AD,'CCG data'!X$3,FALSE))</f>
        <v>56.395620801624659</v>
      </c>
      <c r="H138" s="96">
        <f>IF(R137="","",VLOOKUP($E137&amp;$D$118&amp;$D$119,'CCG data'!$A:$AD,'CCG data'!Y$3,FALSE))</f>
        <v>100.14287954405791</v>
      </c>
      <c r="I138" s="96">
        <f>IF(R137="","",VLOOKUP($E137&amp;$D$118&amp;$D$119,'CCG data'!$A:$AD,'CCG data'!Z$3,FALSE))</f>
        <v>113.68336800371509</v>
      </c>
      <c r="J138" s="96">
        <f>IF(T137="","",VLOOKUP($E137&amp;$D$118&amp;$D$119,'CCG data'!$A:$AD,'CCG data'!AA$3,FALSE))</f>
        <v>6.0212141399670163</v>
      </c>
      <c r="K138" s="96">
        <f>IF(T137="","",VLOOKUP($E137&amp;$D$118&amp;$D$119,'CCG data'!$A:$AD,'CCG data'!AB$3,FALSE))</f>
        <v>9.4006872951972422</v>
      </c>
      <c r="L138" s="96">
        <f>IF(V137="","",VLOOKUP($E137&amp;$D$118&amp;$D$119,'CCG data'!$A:$AD,'CCG data'!AC$3,FALSE))</f>
        <v>10.833432519429767</v>
      </c>
      <c r="M138" s="96">
        <f>IF(V137="","",VLOOKUP($E137&amp;$D$118&amp;$D$119,'CCG data'!$A:$AD,'CCG data'!AD$3,FALSE))</f>
        <v>15.531115647324089</v>
      </c>
      <c r="N138" s="363"/>
      <c r="P138" s="150">
        <f>IF(P137="","",VLOOKUP($E137&amp;$D$118&amp;$D$119,'CCG data'!$A:$AD,'CCG data'!I$3,FALSE))</f>
        <v>0.252</v>
      </c>
      <c r="Q138" s="15">
        <f>IF(P137="","",VLOOKUP($E137&amp;$D$118&amp;$D$119,'CCG data'!$A:$AD,'CCG data'!J$3,FALSE))</f>
        <v>0.29599999999999999</v>
      </c>
      <c r="R138" s="15">
        <f>IF(R137="","",VLOOKUP($E137&amp;$D$118&amp;$D$119,'CCG data'!$A:$AD,'CCG data'!K$3,FALSE))</f>
        <v>0.57599999999999996</v>
      </c>
      <c r="S138" s="15">
        <f>IF(R137="","",VLOOKUP($E137&amp;$D$118&amp;$D$119,'CCG data'!$A:$AD,'CCG data'!L$3,FALSE))</f>
        <v>0.624</v>
      </c>
      <c r="T138" s="15">
        <f>IF(T137="","",VLOOKUP($E137&amp;$D$118&amp;$D$119,'CCG data'!$A:$AD,'CCG data'!M$3,FALSE))</f>
        <v>0.04</v>
      </c>
      <c r="U138" s="15">
        <f>IF(T137="","",VLOOKUP($E137&amp;$D$118&amp;$D$119,'CCG data'!$A:$AD,'CCG data'!N$3,FALSE))</f>
        <v>6.2E-2</v>
      </c>
      <c r="V138" s="15">
        <f>IF(V137="","",VLOOKUP($E137&amp;$D$118&amp;$D$119,'CCG data'!$A:$AD,'CCG data'!O$3,FALSE))</f>
        <v>6.4000000000000001E-2</v>
      </c>
      <c r="W138" s="135">
        <f>IF(V137="","",VLOOKUP($E137&amp;$D$118&amp;$D$119,'CCG data'!$A:$AD,'CCG data'!P$3,FALSE))</f>
        <v>0.09</v>
      </c>
      <c r="Y138" s="163" t="str">
        <f>IFERROR(VLOOKUP($E138&amp;$D$119, Outliers!$A$4:$P$214,2,FALSE),"0")</f>
        <v>0</v>
      </c>
      <c r="Z138" s="163" t="str">
        <f>IFERROR(VLOOKUP($E138&amp;$D$119, Outliers!$A$4:$P$214,3,FALSE),"0")</f>
        <v>0</v>
      </c>
      <c r="AA138" s="163" t="str">
        <f>IFERROR(VLOOKUP($E138&amp;$D$119, Outliers!$A$4:$P$214,4,FALSE),"0")</f>
        <v>0</v>
      </c>
      <c r="AB138" s="163" t="str">
        <f>IFERROR(VLOOKUP($E138&amp;$D$119, Outliers!$A$4:$P$214,5,FALSE),"0")</f>
        <v>0</v>
      </c>
      <c r="AD138" s="78"/>
      <c r="AE138" s="149"/>
      <c r="AF138" s="78"/>
      <c r="AG138" s="78"/>
    </row>
    <row r="139" spans="2:33" s="40" customFormat="1" ht="15.75" x14ac:dyDescent="0.25">
      <c r="B139" s="145"/>
      <c r="D139" s="318"/>
      <c r="E139" s="104" t="s">
        <v>156</v>
      </c>
      <c r="F139" s="405">
        <f>IF(OR(ISERROR(VLOOKUP($E139&amp;$D$118&amp;$D$119,'CCG data'!$A:$AD,'CCG data'!R$3,FALSE)),ISBLANK(VLOOKUP($E139&amp;$D$118&amp;$D$119,'CCG data'!$A:$AD,'CCG data'!R$3,FALSE))),"",VLOOKUP($E139&amp;$D$118&amp;$D$119,'CCG data'!$A:$AD,'CCG data'!R$3,FALSE))</f>
        <v>52.493169423376195</v>
      </c>
      <c r="G139" s="406"/>
      <c r="H139" s="406">
        <f>IF(OR(ISERROR(VLOOKUP($E139&amp;$D$118&amp;$D$119,'CCG data'!$A:$AD,'CCG data'!S$3,FALSE)),ISBLANK(VLOOKUP($E139&amp;$D$118&amp;$D$119,'CCG data'!$A:$AD,'CCG data'!S$3,FALSE))),"",VLOOKUP($E139&amp;$D$118&amp;$D$119,'CCG data'!$A:$AD,'CCG data'!S$3,FALSE))</f>
        <v>100.73012661108095</v>
      </c>
      <c r="I139" s="406"/>
      <c r="J139" s="406">
        <f>IF(OR(ISERROR(VLOOKUP($E139&amp;$D$118&amp;$D$119,'CCG data'!$A:$AD,'CCG data'!T$3,FALSE)),ISBLANK(VLOOKUP($E139&amp;$D$118&amp;$D$119,'CCG data'!$A:$AD,'CCG data'!T$3,FALSE))),"",VLOOKUP($E139&amp;$D$118&amp;$D$119,'CCG data'!$A:$AD,'CCG data'!T$3,FALSE))</f>
        <v>5.9952204807837415</v>
      </c>
      <c r="K139" s="406"/>
      <c r="L139" s="406">
        <f>IF(OR(ISERROR(VLOOKUP($E139&amp;$D$118&amp;$D$119,'CCG data'!$A:$AD,'CCG data'!U$3,FALSE)),ISBLANK(VLOOKUP($E139&amp;$D$118&amp;$D$119,'CCG data'!$A:$AD,'CCG data'!U$3,FALSE))),"",VLOOKUP($E139&amp;$D$118&amp;$D$119,'CCG data'!$A:$AD,'CCG data'!U$3,FALSE))</f>
        <v>13.228272615538256</v>
      </c>
      <c r="M139" s="407"/>
      <c r="N139" s="362">
        <f>IF(OR(ISERROR(VLOOKUP($E139&amp;$D$118&amp;$D$119,'CCG data'!$A:$AD,'CCG data'!G$3,FALSE)),ISBLANK(VLOOKUP($E139&amp;$D$118&amp;$D$119,'CCG data'!$A:$AD,'CCG data'!G$3,FALSE))),"",VLOOKUP($E139&amp;$D$118&amp;$D$119,'CCG data'!$A:$AD,'CCG data'!G$3,FALSE))</f>
        <v>3428</v>
      </c>
      <c r="P139" s="397">
        <f>IF(OR(ISERROR(VLOOKUP($E139&amp;$D$118&amp;$D$119,'CCG data'!$A:$AD,'CCG data'!B$3,FALSE)),ISBLANK(VLOOKUP($E139&amp;$D$118&amp;$D$119,'CCG data'!$A:$AD,'CCG data'!B$3,FALSE))),"",VLOOKUP($E139&amp;$D$118&amp;$D$119,'CCG data'!$A:$AD,'CCG data'!B$3,FALSE))</f>
        <v>0.29638273045507585</v>
      </c>
      <c r="Q139" s="263"/>
      <c r="R139" s="263">
        <f>IF(OR(ISERROR(VLOOKUP($E139&amp;$D$118&amp;$D$119,'CCG data'!$A:$AD,'CCG data'!C$3,FALSE)),ISBLANK(VLOOKUP($E139&amp;$D$118&amp;$D$119,'CCG data'!$A:$AD,'CCG data'!C$3,FALSE))),"",VLOOKUP($E139&amp;$D$118&amp;$D$119,'CCG data'!$A:$AD,'CCG data'!C$3,FALSE))</f>
        <v>0.59043173862310383</v>
      </c>
      <c r="S139" s="263"/>
      <c r="T139" s="263">
        <f>IF(OR(ISERROR(VLOOKUP($E139&amp;$D$118&amp;$D$119,'CCG data'!$A:$AD,'CCG data'!D$3,FALSE)),ISBLANK(VLOOKUP($E139&amp;$D$118&amp;$D$119,'CCG data'!$A:$AD,'CCG data'!D$3,FALSE))),"",VLOOKUP($E139&amp;$D$118&amp;$D$119,'CCG data'!$A:$AD,'CCG data'!D$3,FALSE))</f>
        <v>3.4714119019836641E-2</v>
      </c>
      <c r="U139" s="263"/>
      <c r="V139" s="263">
        <f>IF(OR(ISERROR(VLOOKUP($E139&amp;$D$118&amp;$D$119,'CCG data'!$A:$AD,'CCG data'!E$3,FALSE)),ISBLANK(VLOOKUP($E139&amp;$D$118&amp;$D$119,'CCG data'!$A:$AD,'CCG data'!E$3,FALSE))),"",VLOOKUP($E139&amp;$D$118&amp;$D$119,'CCG data'!$A:$AD,'CCG data'!E$3,FALSE))</f>
        <v>7.8471411901983659E-2</v>
      </c>
      <c r="W139" s="398"/>
      <c r="X139" s="108"/>
      <c r="Y139" s="163">
        <f>IFERROR(VLOOKUP($E139&amp;$D$119, Outliers!$A$4:$P$214,2,FALSE),"0")</f>
        <v>0</v>
      </c>
      <c r="Z139" s="163">
        <f>IFERROR(VLOOKUP($E139&amp;$D$119, Outliers!$A$4:$P$214,3,FALSE),"0")</f>
        <v>0</v>
      </c>
      <c r="AA139" s="163">
        <f>IFERROR(VLOOKUP($E139&amp;$D$119, Outliers!$A$4:$P$214,4,FALSE),"0")</f>
        <v>0</v>
      </c>
      <c r="AB139" s="163">
        <f>IFERROR(VLOOKUP($E139&amp;$D$119, Outliers!$A$4:$P$214,5,FALSE),"0")</f>
        <v>0</v>
      </c>
      <c r="AD139" s="78"/>
      <c r="AE139" s="149"/>
      <c r="AF139" s="78"/>
      <c r="AG139" s="78"/>
    </row>
    <row r="140" spans="2:33" ht="15.75" x14ac:dyDescent="0.25">
      <c r="D140" s="318"/>
      <c r="E140" s="103" t="s">
        <v>27</v>
      </c>
      <c r="F140" s="95">
        <f>IF(P139="","",VLOOKUP($E139&amp;$D$118&amp;$D$119,'CCG data'!$A:$AD,'CCG data'!W$3,FALSE))</f>
        <v>49.265329322665963</v>
      </c>
      <c r="G140" s="96">
        <f>IF(P139="","",VLOOKUP($E139&amp;$D$118&amp;$D$119,'CCG data'!$A:$AD,'CCG data'!X$3,FALSE))</f>
        <v>55.721009524086426</v>
      </c>
      <c r="H140" s="96">
        <f>IF(R139="","",VLOOKUP($E139&amp;$D$118&amp;$D$119,'CCG data'!$A:$AD,'CCG data'!Y$3,FALSE))</f>
        <v>96.341686286034943</v>
      </c>
      <c r="I140" s="96">
        <f>IF(R139="","",VLOOKUP($E139&amp;$D$118&amp;$D$119,'CCG data'!$A:$AD,'CCG data'!Z$3,FALSE))</f>
        <v>105.11856693612695</v>
      </c>
      <c r="J140" s="96">
        <f>IF(T139="","",VLOOKUP($E139&amp;$D$118&amp;$D$119,'CCG data'!$A:$AD,'CCG data'!AA$3,FALSE))</f>
        <v>4.9180417983826494</v>
      </c>
      <c r="K140" s="96">
        <f>IF(T139="","",VLOOKUP($E139&amp;$D$118&amp;$D$119,'CCG data'!$A:$AD,'CCG data'!AB$3,FALSE))</f>
        <v>7.0723991631848335</v>
      </c>
      <c r="L140" s="96">
        <f>IF(V139="","",VLOOKUP($E139&amp;$D$118&amp;$D$119,'CCG data'!$A:$AD,'CCG data'!AC$3,FALSE))</f>
        <v>11.647450263953449</v>
      </c>
      <c r="M140" s="96">
        <f>IF(V139="","",VLOOKUP($E139&amp;$D$118&amp;$D$119,'CCG data'!$A:$AD,'CCG data'!AD$3,FALSE))</f>
        <v>14.809094967123063</v>
      </c>
      <c r="N140" s="363"/>
      <c r="P140" s="150">
        <f>IF(P139="","",VLOOKUP($E139&amp;$D$118&amp;$D$119,'CCG data'!$A:$AD,'CCG data'!I$3,FALSE))</f>
        <v>0.28100000000000003</v>
      </c>
      <c r="Q140" s="15">
        <f>IF(P139="","",VLOOKUP($E139&amp;$D$118&amp;$D$119,'CCG data'!$A:$AD,'CCG data'!J$3,FALSE))</f>
        <v>0.312</v>
      </c>
      <c r="R140" s="15">
        <f>IF(R139="","",VLOOKUP($E139&amp;$D$118&amp;$D$119,'CCG data'!$A:$AD,'CCG data'!K$3,FALSE))</f>
        <v>0.57399999999999995</v>
      </c>
      <c r="S140" s="15">
        <f>IF(R139="","",VLOOKUP($E139&amp;$D$118&amp;$D$119,'CCG data'!$A:$AD,'CCG data'!L$3,FALSE))</f>
        <v>0.60699999999999998</v>
      </c>
      <c r="T140" s="15">
        <f>IF(T139="","",VLOOKUP($E139&amp;$D$118&amp;$D$119,'CCG data'!$A:$AD,'CCG data'!M$3,FALSE))</f>
        <v>2.9000000000000001E-2</v>
      </c>
      <c r="U140" s="15">
        <f>IF(T139="","",VLOOKUP($E139&amp;$D$118&amp;$D$119,'CCG data'!$A:$AD,'CCG data'!N$3,FALSE))</f>
        <v>4.1000000000000002E-2</v>
      </c>
      <c r="V140" s="15">
        <f>IF(V139="","",VLOOKUP($E139&amp;$D$118&amp;$D$119,'CCG data'!$A:$AD,'CCG data'!O$3,FALSE))</f>
        <v>7.0000000000000007E-2</v>
      </c>
      <c r="W140" s="135">
        <f>IF(V139="","",VLOOKUP($E139&amp;$D$118&amp;$D$119,'CCG data'!$A:$AD,'CCG data'!P$3,FALSE))</f>
        <v>8.7999999999999995E-2</v>
      </c>
      <c r="Y140" s="163" t="str">
        <f>IFERROR(VLOOKUP($E140&amp;$D$119, Outliers!$A$4:$P$214,2,FALSE),"0")</f>
        <v>0</v>
      </c>
      <c r="Z140" s="163" t="str">
        <f>IFERROR(VLOOKUP($E140&amp;$D$119, Outliers!$A$4:$P$214,3,FALSE),"0")</f>
        <v>0</v>
      </c>
      <c r="AA140" s="163" t="str">
        <f>IFERROR(VLOOKUP($E140&amp;$D$119, Outliers!$A$4:$P$214,4,FALSE),"0")</f>
        <v>0</v>
      </c>
      <c r="AB140" s="163" t="str">
        <f>IFERROR(VLOOKUP($E140&amp;$D$119, Outliers!$A$4:$P$214,5,FALSE),"0")</f>
        <v>0</v>
      </c>
      <c r="AD140" s="78"/>
      <c r="AE140" s="149"/>
      <c r="AF140" s="78"/>
      <c r="AG140" s="78"/>
    </row>
    <row r="141" spans="2:33" s="40" customFormat="1" ht="15.75" x14ac:dyDescent="0.25">
      <c r="B141" s="145"/>
      <c r="D141" s="318"/>
      <c r="E141" s="104" t="s">
        <v>157</v>
      </c>
      <c r="F141" s="405">
        <f>IF(OR(ISERROR(VLOOKUP($E141&amp;$D$118&amp;$D$119,'CCG data'!$A:$AD,'CCG data'!R$3,FALSE)),ISBLANK(VLOOKUP($E141&amp;$D$118&amp;$D$119,'CCG data'!$A:$AD,'CCG data'!R$3,FALSE))),"",VLOOKUP($E141&amp;$D$118&amp;$D$119,'CCG data'!$A:$AD,'CCG data'!R$3,FALSE))</f>
        <v>47.98693014241924</v>
      </c>
      <c r="G141" s="406"/>
      <c r="H141" s="406">
        <f>IF(OR(ISERROR(VLOOKUP($E141&amp;$D$118&amp;$D$119,'CCG data'!$A:$AD,'CCG data'!S$3,FALSE)),ISBLANK(VLOOKUP($E141&amp;$D$118&amp;$D$119,'CCG data'!$A:$AD,'CCG data'!S$3,FALSE))),"",VLOOKUP($E141&amp;$D$118&amp;$D$119,'CCG data'!$A:$AD,'CCG data'!S$3,FALSE))</f>
        <v>92.178211764524121</v>
      </c>
      <c r="I141" s="406"/>
      <c r="J141" s="406">
        <f>IF(OR(ISERROR(VLOOKUP($E141&amp;$D$118&amp;$D$119,'CCG data'!$A:$AD,'CCG data'!T$3,FALSE)),ISBLANK(VLOOKUP($E141&amp;$D$118&amp;$D$119,'CCG data'!$A:$AD,'CCG data'!T$3,FALSE))),"",VLOOKUP($E141&amp;$D$118&amp;$D$119,'CCG data'!$A:$AD,'CCG data'!T$3,FALSE))</f>
        <v>6.4010656294828596</v>
      </c>
      <c r="K141" s="406"/>
      <c r="L141" s="406">
        <f>IF(OR(ISERROR(VLOOKUP($E141&amp;$D$118&amp;$D$119,'CCG data'!$A:$AD,'CCG data'!U$3,FALSE)),ISBLANK(VLOOKUP($E141&amp;$D$118&amp;$D$119,'CCG data'!$A:$AD,'CCG data'!U$3,FALSE))),"",VLOOKUP($E141&amp;$D$118&amp;$D$119,'CCG data'!$A:$AD,'CCG data'!U$3,FALSE))</f>
        <v>15.466613828327528</v>
      </c>
      <c r="M141" s="407"/>
      <c r="N141" s="362">
        <f>IF(OR(ISERROR(VLOOKUP($E141&amp;$D$118&amp;$D$119,'CCG data'!$A:$AD,'CCG data'!G$3,FALSE)),ISBLANK(VLOOKUP($E141&amp;$D$118&amp;$D$119,'CCG data'!$A:$AD,'CCG data'!G$3,FALSE))),"",VLOOKUP($E141&amp;$D$118&amp;$D$119,'CCG data'!$A:$AD,'CCG data'!G$3,FALSE))</f>
        <v>1807</v>
      </c>
      <c r="P141" s="397">
        <f>IF(OR(ISERROR(VLOOKUP($E141&amp;$D$118&amp;$D$119,'CCG data'!$A:$AD,'CCG data'!B$3,FALSE)),ISBLANK(VLOOKUP($E141&amp;$D$118&amp;$D$119,'CCG data'!$A:$AD,'CCG data'!B$3,FALSE))),"",VLOOKUP($E141&amp;$D$118&amp;$D$119,'CCG data'!$A:$AD,'CCG data'!B$3,FALSE))</f>
        <v>0.27393469839513007</v>
      </c>
      <c r="Q141" s="263"/>
      <c r="R141" s="263">
        <f>IF(OR(ISERROR(VLOOKUP($E141&amp;$D$118&amp;$D$119,'CCG data'!$A:$AD,'CCG data'!C$3,FALSE)),ISBLANK(VLOOKUP($E141&amp;$D$118&amp;$D$119,'CCG data'!$A:$AD,'CCG data'!C$3,FALSE))),"",VLOOKUP($E141&amp;$D$118&amp;$D$119,'CCG data'!$A:$AD,'CCG data'!C$3,FALSE))</f>
        <v>0.58550083010514664</v>
      </c>
      <c r="S141" s="263"/>
      <c r="T141" s="263">
        <f>IF(OR(ISERROR(VLOOKUP($E141&amp;$D$118&amp;$D$119,'CCG data'!$A:$AD,'CCG data'!D$3,FALSE)),ISBLANK(VLOOKUP($E141&amp;$D$118&amp;$D$119,'CCG data'!$A:$AD,'CCG data'!D$3,FALSE))),"",VLOOKUP($E141&amp;$D$118&amp;$D$119,'CCG data'!$A:$AD,'CCG data'!D$3,FALSE))</f>
        <v>4.3165467625899283E-2</v>
      </c>
      <c r="U141" s="263"/>
      <c r="V141" s="263">
        <f>IF(OR(ISERROR(VLOOKUP($E141&amp;$D$118&amp;$D$119,'CCG data'!$A:$AD,'CCG data'!E$3,FALSE)),ISBLANK(VLOOKUP($E141&amp;$D$118&amp;$D$119,'CCG data'!$A:$AD,'CCG data'!E$3,FALSE))),"",VLOOKUP($E141&amp;$D$118&amp;$D$119,'CCG data'!$A:$AD,'CCG data'!E$3,FALSE))</f>
        <v>9.7399003873824011E-2</v>
      </c>
      <c r="W141" s="398"/>
      <c r="X141" s="108"/>
      <c r="Y141" s="163">
        <f>IFERROR(VLOOKUP($E141&amp;$D$119, Outliers!$A$4:$P$214,2,FALSE),"0")</f>
        <v>0</v>
      </c>
      <c r="Z141" s="163">
        <f>IFERROR(VLOOKUP($E141&amp;$D$119, Outliers!$A$4:$P$214,3,FALSE),"0")</f>
        <v>0</v>
      </c>
      <c r="AA141" s="163">
        <f>IFERROR(VLOOKUP($E141&amp;$D$119, Outliers!$A$4:$P$214,4,FALSE),"0")</f>
        <v>0</v>
      </c>
      <c r="AB141" s="163">
        <f>IFERROR(VLOOKUP($E141&amp;$D$119, Outliers!$A$4:$P$214,5,FALSE),"0")</f>
        <v>0</v>
      </c>
      <c r="AD141" s="78"/>
      <c r="AE141" s="149"/>
      <c r="AF141" s="78"/>
      <c r="AG141" s="78"/>
    </row>
    <row r="142" spans="2:33" ht="15.75" x14ac:dyDescent="0.25">
      <c r="D142" s="318"/>
      <c r="E142" s="103" t="s">
        <v>27</v>
      </c>
      <c r="F142" s="95">
        <f>IF(P141="","",VLOOKUP($E141&amp;$D$118&amp;$D$119,'CCG data'!$A:$AD,'CCG data'!W$3,FALSE))</f>
        <v>43.759500000017745</v>
      </c>
      <c r="G142" s="96">
        <f>IF(P141="","",VLOOKUP($E141&amp;$D$118&amp;$D$119,'CCG data'!$A:$AD,'CCG data'!X$3,FALSE))</f>
        <v>52.214360284820735</v>
      </c>
      <c r="H142" s="96">
        <f>IF(R141="","",VLOOKUP($E141&amp;$D$118&amp;$D$119,'CCG data'!$A:$AD,'CCG data'!Y$3,FALSE))</f>
        <v>86.623755952000849</v>
      </c>
      <c r="I142" s="96">
        <f>IF(R141="","",VLOOKUP($E141&amp;$D$118&amp;$D$119,'CCG data'!$A:$AD,'CCG data'!Z$3,FALSE))</f>
        <v>97.732667577047394</v>
      </c>
      <c r="J142" s="96">
        <f>IF(T141="","",VLOOKUP($E141&amp;$D$118&amp;$D$119,'CCG data'!$A:$AD,'CCG data'!AA$3,FALSE))</f>
        <v>4.9805008266449704</v>
      </c>
      <c r="K142" s="96">
        <f>IF(T141="","",VLOOKUP($E141&amp;$D$118&amp;$D$119,'CCG data'!$A:$AD,'CCG data'!AB$3,FALSE))</f>
        <v>7.8216304323207488</v>
      </c>
      <c r="L142" s="96">
        <f>IF(V141="","",VLOOKUP($E141&amp;$D$118&amp;$D$119,'CCG data'!$A:$AD,'CCG data'!AC$3,FALSE))</f>
        <v>13.181567657919937</v>
      </c>
      <c r="M142" s="96">
        <f>IF(V141="","",VLOOKUP($E141&amp;$D$118&amp;$D$119,'CCG data'!$A:$AD,'CCG data'!AD$3,FALSE))</f>
        <v>17.751659998735121</v>
      </c>
      <c r="N142" s="363"/>
      <c r="P142" s="150">
        <f>IF(P141="","",VLOOKUP($E141&amp;$D$118&amp;$D$119,'CCG data'!$A:$AD,'CCG data'!I$3,FALSE))</f>
        <v>0.254</v>
      </c>
      <c r="Q142" s="15">
        <f>IF(P141="","",VLOOKUP($E141&amp;$D$118&amp;$D$119,'CCG data'!$A:$AD,'CCG data'!J$3,FALSE))</f>
        <v>0.29499999999999998</v>
      </c>
      <c r="R142" s="15">
        <f>IF(R141="","",VLOOKUP($E141&amp;$D$118&amp;$D$119,'CCG data'!$A:$AD,'CCG data'!K$3,FALSE))</f>
        <v>0.56299999999999994</v>
      </c>
      <c r="S142" s="15">
        <f>IF(R141="","",VLOOKUP($E141&amp;$D$118&amp;$D$119,'CCG data'!$A:$AD,'CCG data'!L$3,FALSE))</f>
        <v>0.60799999999999998</v>
      </c>
      <c r="T142" s="15">
        <f>IF(T141="","",VLOOKUP($E141&amp;$D$118&amp;$D$119,'CCG data'!$A:$AD,'CCG data'!M$3,FALSE))</f>
        <v>3.5000000000000003E-2</v>
      </c>
      <c r="U142" s="15">
        <f>IF(T141="","",VLOOKUP($E141&amp;$D$118&amp;$D$119,'CCG data'!$A:$AD,'CCG data'!N$3,FALSE))</f>
        <v>5.3999999999999999E-2</v>
      </c>
      <c r="V142" s="15">
        <f>IF(V141="","",VLOOKUP($E141&amp;$D$118&amp;$D$119,'CCG data'!$A:$AD,'CCG data'!O$3,FALSE))</f>
        <v>8.5000000000000006E-2</v>
      </c>
      <c r="W142" s="135">
        <f>IF(V141="","",VLOOKUP($E141&amp;$D$118&amp;$D$119,'CCG data'!$A:$AD,'CCG data'!P$3,FALSE))</f>
        <v>0.112</v>
      </c>
      <c r="Y142" s="163" t="str">
        <f>IFERROR(VLOOKUP($E142&amp;$D$119, Outliers!$A$4:$P$214,2,FALSE),"0")</f>
        <v>0</v>
      </c>
      <c r="Z142" s="163" t="str">
        <f>IFERROR(VLOOKUP($E142&amp;$D$119, Outliers!$A$4:$P$214,3,FALSE),"0")</f>
        <v>0</v>
      </c>
      <c r="AA142" s="163" t="str">
        <f>IFERROR(VLOOKUP($E142&amp;$D$119, Outliers!$A$4:$P$214,4,FALSE),"0")</f>
        <v>0</v>
      </c>
      <c r="AB142" s="163" t="str">
        <f>IFERROR(VLOOKUP($E142&amp;$D$119, Outliers!$A$4:$P$214,5,FALSE),"0")</f>
        <v>0</v>
      </c>
      <c r="AD142" s="78"/>
      <c r="AE142" s="149"/>
      <c r="AF142" s="78"/>
      <c r="AG142" s="78"/>
    </row>
    <row r="143" spans="2:33" s="40" customFormat="1" ht="15.75" x14ac:dyDescent="0.25">
      <c r="B143" s="145"/>
      <c r="D143" s="318"/>
      <c r="E143" s="104" t="s">
        <v>391</v>
      </c>
      <c r="F143" s="405">
        <f>IF(OR(ISERROR(VLOOKUP($E143&amp;$D$118&amp;$D$119,'CCG data'!$A:$AD,'CCG data'!R$3,FALSE)),ISBLANK(VLOOKUP($E143&amp;$D$118&amp;$D$119,'CCG data'!$A:$AD,'CCG data'!R$3,FALSE))),"",VLOOKUP($E143&amp;$D$118&amp;$D$119,'CCG data'!$A:$AD,'CCG data'!R$3,FALSE))</f>
        <v>47.188738158853681</v>
      </c>
      <c r="G143" s="406"/>
      <c r="H143" s="406">
        <f>IF(OR(ISERROR(VLOOKUP($E143&amp;$D$118&amp;$D$119,'CCG data'!$A:$AD,'CCG data'!S$3,FALSE)),ISBLANK(VLOOKUP($E143&amp;$D$118&amp;$D$119,'CCG data'!$A:$AD,'CCG data'!S$3,FALSE))),"",VLOOKUP($E143&amp;$D$118&amp;$D$119,'CCG data'!$A:$AD,'CCG data'!S$3,FALSE))</f>
        <v>98.316300969288733</v>
      </c>
      <c r="I143" s="406"/>
      <c r="J143" s="406">
        <f>IF(OR(ISERROR(VLOOKUP($E143&amp;$D$118&amp;$D$119,'CCG data'!$A:$AD,'CCG data'!T$3,FALSE)),ISBLANK(VLOOKUP($E143&amp;$D$118&amp;$D$119,'CCG data'!$A:$AD,'CCG data'!T$3,FALSE))),"",VLOOKUP($E143&amp;$D$118&amp;$D$119,'CCG data'!$A:$AD,'CCG data'!T$3,FALSE))</f>
        <v>6.2179726631218877</v>
      </c>
      <c r="K143" s="406"/>
      <c r="L143" s="406">
        <f>IF(OR(ISERROR(VLOOKUP($E143&amp;$D$118&amp;$D$119,'CCG data'!$A:$AD,'CCG data'!U$3,FALSE)),ISBLANK(VLOOKUP($E143&amp;$D$118&amp;$D$119,'CCG data'!$A:$AD,'CCG data'!U$3,FALSE))),"",VLOOKUP($E143&amp;$D$118&amp;$D$119,'CCG data'!$A:$AD,'CCG data'!U$3,FALSE))</f>
        <v>8.0144732244117911</v>
      </c>
      <c r="M143" s="407"/>
      <c r="N143" s="362">
        <f>IF(OR(ISERROR(VLOOKUP($E143&amp;$D$118&amp;$D$119,'CCG data'!$A:$AD,'CCG data'!G$3,FALSE)),ISBLANK(VLOOKUP($E143&amp;$D$118&amp;$D$119,'CCG data'!$A:$AD,'CCG data'!G$3,FALSE))),"",VLOOKUP($E143&amp;$D$118&amp;$D$119,'CCG data'!$A:$AD,'CCG data'!G$3,FALSE))</f>
        <v>4706</v>
      </c>
      <c r="P143" s="397">
        <f>IF(OR(ISERROR(VLOOKUP($E143&amp;$D$118&amp;$D$119,'CCG data'!$A:$AD,'CCG data'!B$3,FALSE)),ISBLANK(VLOOKUP($E143&amp;$D$118&amp;$D$119,'CCG data'!$A:$AD,'CCG data'!B$3,FALSE))),"",VLOOKUP($E143&amp;$D$118&amp;$D$119,'CCG data'!$A:$AD,'CCG data'!B$3,FALSE))</f>
        <v>0.26965575860603486</v>
      </c>
      <c r="Q143" s="263"/>
      <c r="R143" s="263">
        <f>IF(OR(ISERROR(VLOOKUP($E143&amp;$D$118&amp;$D$119,'CCG data'!$A:$AD,'CCG data'!C$3,FALSE)),ISBLANK(VLOOKUP($E143&amp;$D$118&amp;$D$119,'CCG data'!$A:$AD,'CCG data'!C$3,FALSE))),"",VLOOKUP($E143&amp;$D$118&amp;$D$119,'CCG data'!$A:$AD,'CCG data'!C$3,FALSE))</f>
        <v>0.63663408414789635</v>
      </c>
      <c r="S143" s="263"/>
      <c r="T143" s="263">
        <f>IF(OR(ISERROR(VLOOKUP($E143&amp;$D$118&amp;$D$119,'CCG data'!$A:$AD,'CCG data'!D$3,FALSE)),ISBLANK(VLOOKUP($E143&amp;$D$118&amp;$D$119,'CCG data'!$A:$AD,'CCG data'!D$3,FALSE))),"",VLOOKUP($E143&amp;$D$118&amp;$D$119,'CCG data'!$A:$AD,'CCG data'!D$3,FALSE))</f>
        <v>4.2286442838929024E-2</v>
      </c>
      <c r="U143" s="263"/>
      <c r="V143" s="263">
        <f>IF(OR(ISERROR(VLOOKUP($E143&amp;$D$118&amp;$D$119,'CCG data'!$A:$AD,'CCG data'!E$3,FALSE)),ISBLANK(VLOOKUP($E143&amp;$D$118&amp;$D$119,'CCG data'!$A:$AD,'CCG data'!E$3,FALSE))),"",VLOOKUP($E143&amp;$D$118&amp;$D$119,'CCG data'!$A:$AD,'CCG data'!E$3,FALSE))</f>
        <v>5.1423714407139824E-2</v>
      </c>
      <c r="W143" s="398"/>
      <c r="X143" s="108"/>
      <c r="Y143" s="163">
        <f>IFERROR(VLOOKUP($E143&amp;$D$119, Outliers!$A$4:$P$214,2,FALSE),"0")</f>
        <v>0</v>
      </c>
      <c r="Z143" s="163">
        <f>IFERROR(VLOOKUP($E143&amp;$D$119, Outliers!$A$4:$P$214,3,FALSE),"0")</f>
        <v>0</v>
      </c>
      <c r="AA143" s="163">
        <f>IFERROR(VLOOKUP($E143&amp;$D$119, Outliers!$A$4:$P$214,4,FALSE),"0")</f>
        <v>0</v>
      </c>
      <c r="AB143" s="163">
        <f>IFERROR(VLOOKUP($E143&amp;$D$119, Outliers!$A$4:$P$214,5,FALSE),"0")</f>
        <v>1</v>
      </c>
      <c r="AD143" s="78"/>
      <c r="AE143" s="149"/>
      <c r="AF143" s="78"/>
      <c r="AG143" s="78"/>
    </row>
    <row r="144" spans="2:33" ht="15.75" x14ac:dyDescent="0.25">
      <c r="D144" s="318"/>
      <c r="E144" s="103" t="s">
        <v>27</v>
      </c>
      <c r="F144" s="95">
        <f>IF(P143="","",VLOOKUP($E143&amp;$D$118&amp;$D$119,'CCG data'!$A:$AD,'CCG data'!W$3,FALSE))</f>
        <v>44.59238584129902</v>
      </c>
      <c r="G144" s="96">
        <f>IF(P143="","",VLOOKUP($E143&amp;$D$118&amp;$D$119,'CCG data'!$A:$AD,'CCG data'!X$3,FALSE))</f>
        <v>49.785090476408342</v>
      </c>
      <c r="H144" s="96">
        <f>IF(R143="","",VLOOKUP($E143&amp;$D$118&amp;$D$119,'CCG data'!$A:$AD,'CCG data'!Y$3,FALSE))</f>
        <v>94.795749505771653</v>
      </c>
      <c r="I144" s="96">
        <f>IF(R143="","",VLOOKUP($E143&amp;$D$118&amp;$D$119,'CCG data'!$A:$AD,'CCG data'!Z$3,FALSE))</f>
        <v>101.83685243280581</v>
      </c>
      <c r="J144" s="96">
        <f>IF(T143="","",VLOOKUP($E143&amp;$D$118&amp;$D$119,'CCG data'!$A:$AD,'CCG data'!AA$3,FALSE))</f>
        <v>5.3540430881099113</v>
      </c>
      <c r="K144" s="96">
        <f>IF(T143="","",VLOOKUP($E143&amp;$D$118&amp;$D$119,'CCG data'!$A:$AD,'CCG data'!AB$3,FALSE))</f>
        <v>7.0819022381338641</v>
      </c>
      <c r="L144" s="96">
        <f>IF(V143="","",VLOOKUP($E143&amp;$D$118&amp;$D$119,'CCG data'!$A:$AD,'CCG data'!AC$3,FALSE))</f>
        <v>7.0047011158068457</v>
      </c>
      <c r="M144" s="96">
        <f>IF(V143="","",VLOOKUP($E143&amp;$D$118&amp;$D$119,'CCG data'!$A:$AD,'CCG data'!AD$3,FALSE))</f>
        <v>9.0242453330167365</v>
      </c>
      <c r="N144" s="363"/>
      <c r="P144" s="150">
        <f>IF(P143="","",VLOOKUP($E143&amp;$D$118&amp;$D$119,'CCG data'!$A:$AD,'CCG data'!I$3,FALSE))</f>
        <v>0.25700000000000001</v>
      </c>
      <c r="Q144" s="15">
        <f>IF(P143="","",VLOOKUP($E143&amp;$D$118&amp;$D$119,'CCG data'!$A:$AD,'CCG data'!J$3,FALSE))</f>
        <v>0.28299999999999997</v>
      </c>
      <c r="R144" s="15">
        <f>IF(R143="","",VLOOKUP($E143&amp;$D$118&amp;$D$119,'CCG data'!$A:$AD,'CCG data'!K$3,FALSE))</f>
        <v>0.623</v>
      </c>
      <c r="S144" s="15">
        <f>IF(R143="","",VLOOKUP($E143&amp;$D$118&amp;$D$119,'CCG data'!$A:$AD,'CCG data'!L$3,FALSE))</f>
        <v>0.65</v>
      </c>
      <c r="T144" s="15">
        <f>IF(T143="","",VLOOKUP($E143&amp;$D$118&amp;$D$119,'CCG data'!$A:$AD,'CCG data'!M$3,FALSE))</f>
        <v>3.6999999999999998E-2</v>
      </c>
      <c r="U144" s="15">
        <f>IF(T143="","",VLOOKUP($E143&amp;$D$118&amp;$D$119,'CCG data'!$A:$AD,'CCG data'!N$3,FALSE))</f>
        <v>4.8000000000000001E-2</v>
      </c>
      <c r="V144" s="15">
        <f>IF(V143="","",VLOOKUP($E143&amp;$D$118&amp;$D$119,'CCG data'!$A:$AD,'CCG data'!O$3,FALSE))</f>
        <v>4.4999999999999998E-2</v>
      </c>
      <c r="W144" s="135">
        <f>IF(V143="","",VLOOKUP($E143&amp;$D$118&amp;$D$119,'CCG data'!$A:$AD,'CCG data'!P$3,FALSE))</f>
        <v>5.8000000000000003E-2</v>
      </c>
      <c r="Y144" s="163" t="str">
        <f>IFERROR(VLOOKUP($E144&amp;$D$119, Outliers!$A$4:$P$214,2,FALSE),"0")</f>
        <v>0</v>
      </c>
      <c r="Z144" s="163" t="str">
        <f>IFERROR(VLOOKUP($E144&amp;$D$119, Outliers!$A$4:$P$214,3,FALSE),"0")</f>
        <v>0</v>
      </c>
      <c r="AA144" s="163" t="str">
        <f>IFERROR(VLOOKUP($E144&amp;$D$119, Outliers!$A$4:$P$214,4,FALSE),"0")</f>
        <v>0</v>
      </c>
      <c r="AB144" s="163" t="str">
        <f>IFERROR(VLOOKUP($E144&amp;$D$119, Outliers!$A$4:$P$214,5,FALSE),"0")</f>
        <v>0</v>
      </c>
      <c r="AD144" s="78"/>
      <c r="AE144" s="149"/>
      <c r="AF144" s="78"/>
      <c r="AG144" s="78"/>
    </row>
    <row r="145" spans="2:33" s="40" customFormat="1" ht="15.75" x14ac:dyDescent="0.25">
      <c r="B145" s="145"/>
      <c r="D145" s="318"/>
      <c r="E145" s="104" t="s">
        <v>392</v>
      </c>
      <c r="F145" s="405">
        <f>IF(OR(ISERROR(VLOOKUP($E145&amp;$D$118&amp;$D$119,'CCG data'!$A:$AD,'CCG data'!R$3,FALSE)),ISBLANK(VLOOKUP($E145&amp;$D$118&amp;$D$119,'CCG data'!$A:$AD,'CCG data'!R$3,FALSE))),"",VLOOKUP($E145&amp;$D$118&amp;$D$119,'CCG data'!$A:$AD,'CCG data'!R$3,FALSE))</f>
        <v>42.835816467644406</v>
      </c>
      <c r="G145" s="406"/>
      <c r="H145" s="406">
        <f>IF(OR(ISERROR(VLOOKUP($E145&amp;$D$118&amp;$D$119,'CCG data'!$A:$AD,'CCG data'!S$3,FALSE)),ISBLANK(VLOOKUP($E145&amp;$D$118&amp;$D$119,'CCG data'!$A:$AD,'CCG data'!S$3,FALSE))),"",VLOOKUP($E145&amp;$D$118&amp;$D$119,'CCG data'!$A:$AD,'CCG data'!S$3,FALSE))</f>
        <v>97.941687936766911</v>
      </c>
      <c r="I145" s="406"/>
      <c r="J145" s="406">
        <f>IF(OR(ISERROR(VLOOKUP($E145&amp;$D$118&amp;$D$119,'CCG data'!$A:$AD,'CCG data'!T$3,FALSE)),ISBLANK(VLOOKUP($E145&amp;$D$118&amp;$D$119,'CCG data'!$A:$AD,'CCG data'!T$3,FALSE))),"",VLOOKUP($E145&amp;$D$118&amp;$D$119,'CCG data'!$A:$AD,'CCG data'!T$3,FALSE))</f>
        <v>4.8058290770083021</v>
      </c>
      <c r="K145" s="406"/>
      <c r="L145" s="406">
        <f>IF(OR(ISERROR(VLOOKUP($E145&amp;$D$118&amp;$D$119,'CCG data'!$A:$AD,'CCG data'!U$3,FALSE)),ISBLANK(VLOOKUP($E145&amp;$D$118&amp;$D$119,'CCG data'!$A:$AD,'CCG data'!U$3,FALSE))),"",VLOOKUP($E145&amp;$D$118&amp;$D$119,'CCG data'!$A:$AD,'CCG data'!U$3,FALSE))</f>
        <v>7.1374745446407486</v>
      </c>
      <c r="M145" s="407"/>
      <c r="N145" s="362">
        <f>IF(OR(ISERROR(VLOOKUP($E145&amp;$D$118&amp;$D$119,'CCG data'!$A:$AD,'CCG data'!G$3,FALSE)),ISBLANK(VLOOKUP($E145&amp;$D$118&amp;$D$119,'CCG data'!$A:$AD,'CCG data'!G$3,FALSE))),"",VLOOKUP($E145&amp;$D$118&amp;$D$119,'CCG data'!$A:$AD,'CCG data'!G$3,FALSE))</f>
        <v>1164</v>
      </c>
      <c r="P145" s="397">
        <f>IF(OR(ISERROR(VLOOKUP($E145&amp;$D$118&amp;$D$119,'CCG data'!$A:$AD,'CCG data'!B$3,FALSE)),ISBLANK(VLOOKUP($E145&amp;$D$118&amp;$D$119,'CCG data'!$A:$AD,'CCG data'!B$3,FALSE))),"",VLOOKUP($E145&amp;$D$118&amp;$D$119,'CCG data'!$A:$AD,'CCG data'!B$3,FALSE))</f>
        <v>0.2611683848797251</v>
      </c>
      <c r="Q145" s="263"/>
      <c r="R145" s="263">
        <f>IF(OR(ISERROR(VLOOKUP($E145&amp;$D$118&amp;$D$119,'CCG data'!$A:$AD,'CCG data'!C$3,FALSE)),ISBLANK(VLOOKUP($E145&amp;$D$118&amp;$D$119,'CCG data'!$A:$AD,'CCG data'!C$3,FALSE))),"",VLOOKUP($E145&amp;$D$118&amp;$D$119,'CCG data'!$A:$AD,'CCG data'!C$3,FALSE))</f>
        <v>0.65807560137457044</v>
      </c>
      <c r="S145" s="263"/>
      <c r="T145" s="263">
        <f>IF(OR(ISERROR(VLOOKUP($E145&amp;$D$118&amp;$D$119,'CCG data'!$A:$AD,'CCG data'!D$3,FALSE)),ISBLANK(VLOOKUP($E145&amp;$D$118&amp;$D$119,'CCG data'!$A:$AD,'CCG data'!D$3,FALSE))),"",VLOOKUP($E145&amp;$D$118&amp;$D$119,'CCG data'!$A:$AD,'CCG data'!D$3,FALSE))</f>
        <v>3.3505154639175257E-2</v>
      </c>
      <c r="U145" s="263"/>
      <c r="V145" s="263">
        <f>IF(OR(ISERROR(VLOOKUP($E145&amp;$D$118&amp;$D$119,'CCG data'!$A:$AD,'CCG data'!E$3,FALSE)),ISBLANK(VLOOKUP($E145&amp;$D$118&amp;$D$119,'CCG data'!$A:$AD,'CCG data'!E$3,FALSE))),"",VLOOKUP($E145&amp;$D$118&amp;$D$119,'CCG data'!$A:$AD,'CCG data'!E$3,FALSE))</f>
        <v>4.7250859106529208E-2</v>
      </c>
      <c r="W145" s="398"/>
      <c r="X145" s="108"/>
      <c r="Y145" s="163">
        <f>IFERROR(VLOOKUP($E145&amp;$D$119, Outliers!$A$4:$P$214,2,FALSE),"0")</f>
        <v>0</v>
      </c>
      <c r="Z145" s="163">
        <f>IFERROR(VLOOKUP($E145&amp;$D$119, Outliers!$A$4:$P$214,3,FALSE),"0")</f>
        <v>0</v>
      </c>
      <c r="AA145" s="163">
        <f>IFERROR(VLOOKUP($E145&amp;$D$119, Outliers!$A$4:$P$214,4,FALSE),"0")</f>
        <v>0</v>
      </c>
      <c r="AB145" s="163">
        <f>IFERROR(VLOOKUP($E145&amp;$D$119, Outliers!$A$4:$P$214,5,FALSE),"0")</f>
        <v>1</v>
      </c>
      <c r="AD145" s="78"/>
      <c r="AE145" s="149"/>
      <c r="AF145" s="78"/>
      <c r="AG145" s="78"/>
    </row>
    <row r="146" spans="2:33" ht="15.75" x14ac:dyDescent="0.25">
      <c r="B146" s="146"/>
      <c r="D146" s="318"/>
      <c r="E146" s="103" t="s">
        <v>27</v>
      </c>
      <c r="F146" s="95">
        <f>IF(P145="","",VLOOKUP($E145&amp;$D$118&amp;$D$119,'CCG data'!$A:$AD,'CCG data'!W$3,FALSE))</f>
        <v>38.020483434918432</v>
      </c>
      <c r="G146" s="96">
        <f>IF(P145="","",VLOOKUP($E145&amp;$D$118&amp;$D$119,'CCG data'!$A:$AD,'CCG data'!X$3,FALSE))</f>
        <v>47.65114950037038</v>
      </c>
      <c r="H146" s="96">
        <f>IF(R145="","",VLOOKUP($E145&amp;$D$118&amp;$D$119,'CCG data'!$A:$AD,'CCG data'!Y$3,FALSE))</f>
        <v>91.005684958338406</v>
      </c>
      <c r="I146" s="96">
        <f>IF(R145="","",VLOOKUP($E145&amp;$D$118&amp;$D$119,'CCG data'!$A:$AD,'CCG data'!Z$3,FALSE))</f>
        <v>104.87769091519542</v>
      </c>
      <c r="J146" s="96">
        <f>IF(T145="","",VLOOKUP($E145&amp;$D$118&amp;$D$119,'CCG data'!$A:$AD,'CCG data'!AA$3,FALSE))</f>
        <v>3.2975139433041774</v>
      </c>
      <c r="K146" s="96">
        <f>IF(T145="","",VLOOKUP($E145&amp;$D$118&amp;$D$119,'CCG data'!$A:$AD,'CCG data'!AB$3,FALSE))</f>
        <v>6.3141442107124268</v>
      </c>
      <c r="L146" s="96">
        <f>IF(V145="","",VLOOKUP($E145&amp;$D$118&amp;$D$119,'CCG data'!$A:$AD,'CCG data'!AC$3,FALSE))</f>
        <v>5.2511374769587285</v>
      </c>
      <c r="M146" s="96">
        <f>IF(V145="","",VLOOKUP($E145&amp;$D$118&amp;$D$119,'CCG data'!$A:$AD,'CCG data'!AD$3,FALSE))</f>
        <v>9.0238116123227687</v>
      </c>
      <c r="N146" s="363"/>
      <c r="P146" s="150">
        <f>IF(P145="","",VLOOKUP($E145&amp;$D$118&amp;$D$119,'CCG data'!$A:$AD,'CCG data'!I$3,FALSE))</f>
        <v>0.23699999999999999</v>
      </c>
      <c r="Q146" s="15">
        <f>IF(P145="","",VLOOKUP($E145&amp;$D$118&amp;$D$119,'CCG data'!$A:$AD,'CCG data'!J$3,FALSE))</f>
        <v>0.28699999999999998</v>
      </c>
      <c r="R146" s="15">
        <f>IF(R145="","",VLOOKUP($E145&amp;$D$118&amp;$D$119,'CCG data'!$A:$AD,'CCG data'!K$3,FALSE))</f>
        <v>0.63</v>
      </c>
      <c r="S146" s="15">
        <f>IF(R145="","",VLOOKUP($E145&amp;$D$118&amp;$D$119,'CCG data'!$A:$AD,'CCG data'!L$3,FALSE))</f>
        <v>0.68500000000000005</v>
      </c>
      <c r="T146" s="15">
        <f>IF(T145="","",VLOOKUP($E145&amp;$D$118&amp;$D$119,'CCG data'!$A:$AD,'CCG data'!M$3,FALSE))</f>
        <v>2.5000000000000001E-2</v>
      </c>
      <c r="U146" s="15">
        <f>IF(T145="","",VLOOKUP($E145&amp;$D$118&amp;$D$119,'CCG data'!$A:$AD,'CCG data'!N$3,FALSE))</f>
        <v>4.4999999999999998E-2</v>
      </c>
      <c r="V146" s="15">
        <f>IF(V145="","",VLOOKUP($E145&amp;$D$118&amp;$D$119,'CCG data'!$A:$AD,'CCG data'!O$3,FALSE))</f>
        <v>3.5999999999999997E-2</v>
      </c>
      <c r="W146" s="135">
        <f>IF(V145="","",VLOOKUP($E145&amp;$D$118&amp;$D$119,'CCG data'!$A:$AD,'CCG data'!P$3,FALSE))</f>
        <v>6.0999999999999999E-2</v>
      </c>
      <c r="Y146" s="163" t="str">
        <f>IFERROR(VLOOKUP($E146&amp;$D$119, Outliers!$A$4:$P$214,2,FALSE),"0")</f>
        <v>0</v>
      </c>
      <c r="Z146" s="163" t="str">
        <f>IFERROR(VLOOKUP($E146&amp;$D$119, Outliers!$A$4:$P$214,3,FALSE),"0")</f>
        <v>0</v>
      </c>
      <c r="AA146" s="163" t="str">
        <f>IFERROR(VLOOKUP($E146&amp;$D$119, Outliers!$A$4:$P$214,4,FALSE),"0")</f>
        <v>0</v>
      </c>
      <c r="AB146" s="163" t="str">
        <f>IFERROR(VLOOKUP($E146&amp;$D$119, Outliers!$A$4:$P$214,5,FALSE),"0")</f>
        <v>0</v>
      </c>
      <c r="AD146" s="78"/>
      <c r="AE146" s="149"/>
      <c r="AF146" s="78"/>
      <c r="AG146" s="78"/>
    </row>
    <row r="147" spans="2:33" s="40" customFormat="1" ht="15.75" x14ac:dyDescent="0.25">
      <c r="B147" s="147"/>
      <c r="C147" s="85"/>
      <c r="D147" s="318"/>
      <c r="E147" s="104" t="s">
        <v>393</v>
      </c>
      <c r="F147" s="405">
        <f>IF(OR(ISERROR(VLOOKUP($E147&amp;$D$118&amp;$D$119,'CCG data'!$A:$AD,'CCG data'!R$3,FALSE)),ISBLANK(VLOOKUP($E147&amp;$D$118&amp;$D$119,'CCG data'!$A:$AD,'CCG data'!R$3,FALSE))),"",VLOOKUP($E147&amp;$D$118&amp;$D$119,'CCG data'!$A:$AD,'CCG data'!R$3,FALSE))</f>
        <v>45.53085224050897</v>
      </c>
      <c r="G147" s="406"/>
      <c r="H147" s="406">
        <f>IF(OR(ISERROR(VLOOKUP($E147&amp;$D$118&amp;$D$119,'CCG data'!$A:$AD,'CCG data'!S$3,FALSE)),ISBLANK(VLOOKUP($E147&amp;$D$118&amp;$D$119,'CCG data'!$A:$AD,'CCG data'!S$3,FALSE))),"",VLOOKUP($E147&amp;$D$118&amp;$D$119,'CCG data'!$A:$AD,'CCG data'!S$3,FALSE))</f>
        <v>92.370268324828743</v>
      </c>
      <c r="I147" s="406"/>
      <c r="J147" s="406">
        <f>IF(OR(ISERROR(VLOOKUP($E147&amp;$D$118&amp;$D$119,'CCG data'!$A:$AD,'CCG data'!T$3,FALSE)),ISBLANK(VLOOKUP($E147&amp;$D$118&amp;$D$119,'CCG data'!$A:$AD,'CCG data'!T$3,FALSE))),"",VLOOKUP($E147&amp;$D$118&amp;$D$119,'CCG data'!$A:$AD,'CCG data'!T$3,FALSE))</f>
        <v>11.003536051352569</v>
      </c>
      <c r="K147" s="406"/>
      <c r="L147" s="406">
        <f>IF(OR(ISERROR(VLOOKUP($E147&amp;$D$118&amp;$D$119,'CCG data'!$A:$AD,'CCG data'!U$3,FALSE)),ISBLANK(VLOOKUP($E147&amp;$D$118&amp;$D$119,'CCG data'!$A:$AD,'CCG data'!U$3,FALSE))),"",VLOOKUP($E147&amp;$D$118&amp;$D$119,'CCG data'!$A:$AD,'CCG data'!U$3,FALSE))</f>
        <v>8.995950638623917</v>
      </c>
      <c r="M147" s="407"/>
      <c r="N147" s="362">
        <f>IF(OR(ISERROR(VLOOKUP($E147&amp;$D$118&amp;$D$119,'CCG data'!$A:$AD,'CCG data'!G$3,FALSE)),ISBLANK(VLOOKUP($E147&amp;$D$118&amp;$D$119,'CCG data'!$A:$AD,'CCG data'!G$3,FALSE))),"",VLOOKUP($E147&amp;$D$118&amp;$D$119,'CCG data'!$A:$AD,'CCG data'!G$3,FALSE))</f>
        <v>960</v>
      </c>
      <c r="P147" s="397">
        <f>IF(OR(ISERROR(VLOOKUP($E147&amp;$D$118&amp;$D$119,'CCG data'!$A:$AD,'CCG data'!B$3,FALSE)),ISBLANK(VLOOKUP($E147&amp;$D$118&amp;$D$119,'CCG data'!$A:$AD,'CCG data'!B$3,FALSE))),"",VLOOKUP($E147&amp;$D$118&amp;$D$119,'CCG data'!$A:$AD,'CCG data'!B$3,FALSE))</f>
        <v>0.28020833333333334</v>
      </c>
      <c r="Q147" s="263"/>
      <c r="R147" s="263">
        <f>IF(OR(ISERROR(VLOOKUP($E147&amp;$D$118&amp;$D$119,'CCG data'!$A:$AD,'CCG data'!C$3,FALSE)),ISBLANK(VLOOKUP($E147&amp;$D$118&amp;$D$119,'CCG data'!$A:$AD,'CCG data'!C$3,FALSE))),"",VLOOKUP($E147&amp;$D$118&amp;$D$119,'CCG data'!$A:$AD,'CCG data'!C$3,FALSE))</f>
        <v>0.59166666666666667</v>
      </c>
      <c r="S147" s="263"/>
      <c r="T147" s="263">
        <f>IF(OR(ISERROR(VLOOKUP($E147&amp;$D$118&amp;$D$119,'CCG data'!$A:$AD,'CCG data'!D$3,FALSE)),ISBLANK(VLOOKUP($E147&amp;$D$118&amp;$D$119,'CCG data'!$A:$AD,'CCG data'!D$3,FALSE))),"",VLOOKUP($E147&amp;$D$118&amp;$D$119,'CCG data'!$A:$AD,'CCG data'!D$3,FALSE))</f>
        <v>6.9791666666666669E-2</v>
      </c>
      <c r="U147" s="263"/>
      <c r="V147" s="263">
        <f>IF(OR(ISERROR(VLOOKUP($E147&amp;$D$118&amp;$D$119,'CCG data'!$A:$AD,'CCG data'!E$3,FALSE)),ISBLANK(VLOOKUP($E147&amp;$D$118&amp;$D$119,'CCG data'!$A:$AD,'CCG data'!E$3,FALSE))),"",VLOOKUP($E147&amp;$D$118&amp;$D$119,'CCG data'!$A:$AD,'CCG data'!E$3,FALSE))</f>
        <v>5.8333333333333334E-2</v>
      </c>
      <c r="W147" s="398"/>
      <c r="X147" s="108"/>
      <c r="Y147" s="163">
        <f>IFERROR(VLOOKUP($E147&amp;$D$119, Outliers!$A$4:$P$214,2,FALSE),"0")</f>
        <v>0</v>
      </c>
      <c r="Z147" s="163">
        <f>IFERROR(VLOOKUP($E147&amp;$D$119, Outliers!$A$4:$P$214,3,FALSE),"0")</f>
        <v>0</v>
      </c>
      <c r="AA147" s="163">
        <f>IFERROR(VLOOKUP($E147&amp;$D$119, Outliers!$A$4:$P$214,4,FALSE),"0")</f>
        <v>1</v>
      </c>
      <c r="AB147" s="163">
        <f>IFERROR(VLOOKUP($E147&amp;$D$119, Outliers!$A$4:$P$214,5,FALSE),"0")</f>
        <v>0</v>
      </c>
      <c r="AD147" s="78"/>
      <c r="AE147" s="149"/>
      <c r="AF147" s="78"/>
      <c r="AG147" s="78"/>
    </row>
    <row r="148" spans="2:33" ht="15.75" x14ac:dyDescent="0.25">
      <c r="B148" s="148"/>
      <c r="D148" s="318"/>
      <c r="E148" s="103" t="s">
        <v>27</v>
      </c>
      <c r="F148" s="95">
        <f>IF(P147="","",VLOOKUP($E147&amp;$D$118&amp;$D$119,'CCG data'!$A:$AD,'CCG data'!W$3,FALSE))</f>
        <v>40.089764730416626</v>
      </c>
      <c r="G148" s="96">
        <f>IF(P147="","",VLOOKUP($E147&amp;$D$118&amp;$D$119,'CCG data'!$A:$AD,'CCG data'!X$3,FALSE))</f>
        <v>50.971939750601315</v>
      </c>
      <c r="H148" s="96">
        <f>IF(R147="","",VLOOKUP($E147&amp;$D$118&amp;$D$119,'CCG data'!$A:$AD,'CCG data'!Y$3,FALSE))</f>
        <v>84.77375841540092</v>
      </c>
      <c r="I148" s="96">
        <f>IF(R147="","",VLOOKUP($E147&amp;$D$118&amp;$D$119,'CCG data'!$A:$AD,'CCG data'!Z$3,FALSE))</f>
        <v>99.966778234256566</v>
      </c>
      <c r="J148" s="96">
        <f>IF(T147="","",VLOOKUP($E147&amp;$D$118&amp;$D$119,'CCG data'!$A:$AD,'CCG data'!AA$3,FALSE))</f>
        <v>8.3687161160698693</v>
      </c>
      <c r="K148" s="96">
        <f>IF(T147="","",VLOOKUP($E147&amp;$D$118&amp;$D$119,'CCG data'!$A:$AD,'CCG data'!AB$3,FALSE))</f>
        <v>13.638355986635268</v>
      </c>
      <c r="L148" s="96">
        <f>IF(V147="","",VLOOKUP($E147&amp;$D$118&amp;$D$119,'CCG data'!$A:$AD,'CCG data'!AC$3,FALSE))</f>
        <v>6.639767077559652</v>
      </c>
      <c r="M148" s="96">
        <f>IF(V147="","",VLOOKUP($E147&amp;$D$118&amp;$D$119,'CCG data'!$A:$AD,'CCG data'!AD$3,FALSE))</f>
        <v>11.352134199688182</v>
      </c>
      <c r="N148" s="363"/>
      <c r="P148" s="150">
        <f>IF(P147="","",VLOOKUP($E147&amp;$D$118&amp;$D$119,'CCG data'!$A:$AD,'CCG data'!I$3,FALSE))</f>
        <v>0.253</v>
      </c>
      <c r="Q148" s="15">
        <f>IF(P147="","",VLOOKUP($E147&amp;$D$118&amp;$D$119,'CCG data'!$A:$AD,'CCG data'!J$3,FALSE))</f>
        <v>0.309</v>
      </c>
      <c r="R148" s="15">
        <f>IF(R147="","",VLOOKUP($E147&amp;$D$118&amp;$D$119,'CCG data'!$A:$AD,'CCG data'!K$3,FALSE))</f>
        <v>0.56000000000000005</v>
      </c>
      <c r="S148" s="15">
        <f>IF(R147="","",VLOOKUP($E147&amp;$D$118&amp;$D$119,'CCG data'!$A:$AD,'CCG data'!L$3,FALSE))</f>
        <v>0.622</v>
      </c>
      <c r="T148" s="15">
        <f>IF(T147="","",VLOOKUP($E147&amp;$D$118&amp;$D$119,'CCG data'!$A:$AD,'CCG data'!M$3,FALSE))</f>
        <v>5.5E-2</v>
      </c>
      <c r="U148" s="15">
        <f>IF(T147="","",VLOOKUP($E147&amp;$D$118&amp;$D$119,'CCG data'!$A:$AD,'CCG data'!N$3,FALSE))</f>
        <v>8.7999999999999995E-2</v>
      </c>
      <c r="V148" s="15">
        <f>IF(V147="","",VLOOKUP($E147&amp;$D$118&amp;$D$119,'CCG data'!$A:$AD,'CCG data'!O$3,FALSE))</f>
        <v>4.4999999999999998E-2</v>
      </c>
      <c r="W148" s="135">
        <f>IF(V147="","",VLOOKUP($E147&amp;$D$118&amp;$D$119,'CCG data'!$A:$AD,'CCG data'!P$3,FALSE))</f>
        <v>7.4999999999999997E-2</v>
      </c>
      <c r="Y148" s="163" t="str">
        <f>IFERROR(VLOOKUP($E148&amp;$D$119, Outliers!$A$4:$P$214,2,FALSE),"0")</f>
        <v>0</v>
      </c>
      <c r="Z148" s="163" t="str">
        <f>IFERROR(VLOOKUP($E148&amp;$D$119, Outliers!$A$4:$P$214,3,FALSE),"0")</f>
        <v>0</v>
      </c>
      <c r="AA148" s="163" t="str">
        <f>IFERROR(VLOOKUP($E148&amp;$D$119, Outliers!$A$4:$P$214,4,FALSE),"0")</f>
        <v>0</v>
      </c>
      <c r="AB148" s="163" t="str">
        <f>IFERROR(VLOOKUP($E148&amp;$D$119, Outliers!$A$4:$P$214,5,FALSE),"0")</f>
        <v>0</v>
      </c>
      <c r="AD148" s="78"/>
      <c r="AE148" s="149"/>
      <c r="AF148" s="78"/>
      <c r="AG148" s="78"/>
    </row>
    <row r="149" spans="2:33" s="40" customFormat="1" ht="15.75" x14ac:dyDescent="0.25">
      <c r="B149" s="28"/>
      <c r="C149" s="109"/>
      <c r="D149" s="318"/>
      <c r="E149" s="104" t="s">
        <v>158</v>
      </c>
      <c r="F149" s="405">
        <f>IF(OR(ISERROR(VLOOKUP($E149&amp;$D$118&amp;$D$119,'CCG data'!$A:$AD,'CCG data'!R$3,FALSE)),ISBLANK(VLOOKUP($E149&amp;$D$118&amp;$D$119,'CCG data'!$A:$AD,'CCG data'!R$3,FALSE))),"",VLOOKUP($E149&amp;$D$118&amp;$D$119,'CCG data'!$A:$AD,'CCG data'!R$3,FALSE))</f>
        <v>49.456283839806368</v>
      </c>
      <c r="G149" s="406"/>
      <c r="H149" s="406">
        <f>IF(OR(ISERROR(VLOOKUP($E149&amp;$D$118&amp;$D$119,'CCG data'!$A:$AD,'CCG data'!S$3,FALSE)),ISBLANK(VLOOKUP($E149&amp;$D$118&amp;$D$119,'CCG data'!$A:$AD,'CCG data'!S$3,FALSE))),"",VLOOKUP($E149&amp;$D$118&amp;$D$119,'CCG data'!$A:$AD,'CCG data'!S$3,FALSE))</f>
        <v>103.53914555145377</v>
      </c>
      <c r="I149" s="406"/>
      <c r="J149" s="406">
        <f>IF(OR(ISERROR(VLOOKUP($E149&amp;$D$118&amp;$D$119,'CCG data'!$A:$AD,'CCG data'!T$3,FALSE)),ISBLANK(VLOOKUP($E149&amp;$D$118&amp;$D$119,'CCG data'!$A:$AD,'CCG data'!T$3,FALSE))),"",VLOOKUP($E149&amp;$D$118&amp;$D$119,'CCG data'!$A:$AD,'CCG data'!T$3,FALSE))</f>
        <v>9.7257617127917939</v>
      </c>
      <c r="K149" s="406"/>
      <c r="L149" s="406">
        <f>IF(OR(ISERROR(VLOOKUP($E149&amp;$D$118&amp;$D$119,'CCG data'!$A:$AD,'CCG data'!U$3,FALSE)),ISBLANK(VLOOKUP($E149&amp;$D$118&amp;$D$119,'CCG data'!$A:$AD,'CCG data'!U$3,FALSE))),"",VLOOKUP($E149&amp;$D$118&amp;$D$119,'CCG data'!$A:$AD,'CCG data'!U$3,FALSE))</f>
        <v>5.6488830753015762</v>
      </c>
      <c r="M149" s="407"/>
      <c r="N149" s="362">
        <f>IF(OR(ISERROR(VLOOKUP($E149&amp;$D$118&amp;$D$119,'CCG data'!$A:$AD,'CCG data'!G$3,FALSE)),ISBLANK(VLOOKUP($E149&amp;$D$118&amp;$D$119,'CCG data'!$A:$AD,'CCG data'!G$3,FALSE))),"",VLOOKUP($E149&amp;$D$118&amp;$D$119,'CCG data'!$A:$AD,'CCG data'!G$3,FALSE))</f>
        <v>1262</v>
      </c>
      <c r="P149" s="397">
        <f>IF(OR(ISERROR(VLOOKUP($E149&amp;$D$118&amp;$D$119,'CCG data'!$A:$AD,'CCG data'!B$3,FALSE)),ISBLANK(VLOOKUP($E149&amp;$D$118&amp;$D$119,'CCG data'!$A:$AD,'CCG data'!B$3,FALSE))),"",VLOOKUP($E149&amp;$D$118&amp;$D$119,'CCG data'!$A:$AD,'CCG data'!B$3,FALSE))</f>
        <v>0.27812995245641836</v>
      </c>
      <c r="Q149" s="263"/>
      <c r="R149" s="263">
        <f>IF(OR(ISERROR(VLOOKUP($E149&amp;$D$118&amp;$D$119,'CCG data'!$A:$AD,'CCG data'!C$3,FALSE)),ISBLANK(VLOOKUP($E149&amp;$D$118&amp;$D$119,'CCG data'!$A:$AD,'CCG data'!C$3,FALSE))),"",VLOOKUP($E149&amp;$D$118&amp;$D$119,'CCG data'!$A:$AD,'CCG data'!C$3,FALSE))</f>
        <v>0.62123613312202852</v>
      </c>
      <c r="S149" s="263"/>
      <c r="T149" s="263">
        <f>IF(OR(ISERROR(VLOOKUP($E149&amp;$D$118&amp;$D$119,'CCG data'!$A:$AD,'CCG data'!D$3,FALSE)),ISBLANK(VLOOKUP($E149&amp;$D$118&amp;$D$119,'CCG data'!$A:$AD,'CCG data'!D$3,FALSE))),"",VLOOKUP($E149&amp;$D$118&amp;$D$119,'CCG data'!$A:$AD,'CCG data'!D$3,FALSE))</f>
        <v>6.418383518225039E-2</v>
      </c>
      <c r="U149" s="263"/>
      <c r="V149" s="263">
        <f>IF(OR(ISERROR(VLOOKUP($E149&amp;$D$118&amp;$D$119,'CCG data'!$A:$AD,'CCG data'!E$3,FALSE)),ISBLANK(VLOOKUP($E149&amp;$D$118&amp;$D$119,'CCG data'!$A:$AD,'CCG data'!E$3,FALSE))),"",VLOOKUP($E149&amp;$D$118&amp;$D$119,'CCG data'!$A:$AD,'CCG data'!E$3,FALSE))</f>
        <v>3.6450079239302692E-2</v>
      </c>
      <c r="W149" s="398"/>
      <c r="X149" s="108"/>
      <c r="Y149" s="163">
        <f>IFERROR(VLOOKUP($E149&amp;$D$119, Outliers!$A$4:$P$214,2,FALSE),"0")</f>
        <v>0</v>
      </c>
      <c r="Z149" s="163">
        <f>IFERROR(VLOOKUP($E149&amp;$D$119, Outliers!$A$4:$P$214,3,FALSE),"0")</f>
        <v>0</v>
      </c>
      <c r="AA149" s="163">
        <f>IFERROR(VLOOKUP($E149&amp;$D$119, Outliers!$A$4:$P$214,4,FALSE),"0")</f>
        <v>1</v>
      </c>
      <c r="AB149" s="163">
        <f>IFERROR(VLOOKUP($E149&amp;$D$119, Outliers!$A$4:$P$214,5,FALSE),"0")</f>
        <v>1</v>
      </c>
      <c r="AD149" s="78"/>
      <c r="AE149" s="149"/>
      <c r="AF149" s="78"/>
      <c r="AG149" s="78"/>
    </row>
    <row r="150" spans="2:33" ht="15.75" x14ac:dyDescent="0.25">
      <c r="D150" s="318"/>
      <c r="E150" s="103" t="s">
        <v>27</v>
      </c>
      <c r="F150" s="95">
        <f>IF(P149="","",VLOOKUP($E149&amp;$D$118&amp;$D$119,'CCG data'!$A:$AD,'CCG data'!W$3,FALSE))</f>
        <v>44.282312801925045</v>
      </c>
      <c r="G150" s="96">
        <f>IF(P149="","",VLOOKUP($E149&amp;$D$118&amp;$D$119,'CCG data'!$A:$AD,'CCG data'!X$3,FALSE))</f>
        <v>54.63025487768769</v>
      </c>
      <c r="H150" s="96">
        <f>IF(R149="","",VLOOKUP($E149&amp;$D$118&amp;$D$119,'CCG data'!$A:$AD,'CCG data'!Y$3,FALSE))</f>
        <v>96.291405362852004</v>
      </c>
      <c r="I150" s="96">
        <f>IF(R149="","",VLOOKUP($E149&amp;$D$118&amp;$D$119,'CCG data'!$A:$AD,'CCG data'!Z$3,FALSE))</f>
        <v>110.78688574005554</v>
      </c>
      <c r="J150" s="96">
        <f>IF(T149="","",VLOOKUP($E149&amp;$D$118&amp;$D$119,'CCG data'!$A:$AD,'CCG data'!AA$3,FALSE))</f>
        <v>7.6077069397838031</v>
      </c>
      <c r="K150" s="96">
        <f>IF(T149="","",VLOOKUP($E149&amp;$D$118&amp;$D$119,'CCG data'!$A:$AD,'CCG data'!AB$3,FALSE))</f>
        <v>11.843816485799785</v>
      </c>
      <c r="L150" s="96">
        <f>IF(V149="","",VLOOKUP($E149&amp;$D$118&amp;$D$119,'CCG data'!$A:$AD,'CCG data'!AC$3,FALSE))</f>
        <v>4.0164336287045757</v>
      </c>
      <c r="M150" s="96">
        <f>IF(V149="","",VLOOKUP($E149&amp;$D$118&amp;$D$119,'CCG data'!$A:$AD,'CCG data'!AD$3,FALSE))</f>
        <v>7.2813325218985767</v>
      </c>
      <c r="N150" s="363"/>
      <c r="P150" s="150">
        <f>IF(P149="","",VLOOKUP($E149&amp;$D$118&amp;$D$119,'CCG data'!$A:$AD,'CCG data'!I$3,FALSE))</f>
        <v>0.254</v>
      </c>
      <c r="Q150" s="15">
        <f>IF(P149="","",VLOOKUP($E149&amp;$D$118&amp;$D$119,'CCG data'!$A:$AD,'CCG data'!J$3,FALSE))</f>
        <v>0.30299999999999999</v>
      </c>
      <c r="R150" s="15">
        <f>IF(R149="","",VLOOKUP($E149&amp;$D$118&amp;$D$119,'CCG data'!$A:$AD,'CCG data'!K$3,FALSE))</f>
        <v>0.59399999999999997</v>
      </c>
      <c r="S150" s="15">
        <f>IF(R149="","",VLOOKUP($E149&amp;$D$118&amp;$D$119,'CCG data'!$A:$AD,'CCG data'!L$3,FALSE))</f>
        <v>0.64800000000000002</v>
      </c>
      <c r="T150" s="15">
        <f>IF(T149="","",VLOOKUP($E149&amp;$D$118&amp;$D$119,'CCG data'!$A:$AD,'CCG data'!M$3,FALSE))</f>
        <v>5.1999999999999998E-2</v>
      </c>
      <c r="U150" s="15">
        <f>IF(T149="","",VLOOKUP($E149&amp;$D$118&amp;$D$119,'CCG data'!$A:$AD,'CCG data'!N$3,FALSE))</f>
        <v>7.9000000000000001E-2</v>
      </c>
      <c r="V150" s="15">
        <f>IF(V149="","",VLOOKUP($E149&amp;$D$118&amp;$D$119,'CCG data'!$A:$AD,'CCG data'!O$3,FALSE))</f>
        <v>2.7E-2</v>
      </c>
      <c r="W150" s="135">
        <f>IF(V149="","",VLOOKUP($E149&amp;$D$118&amp;$D$119,'CCG data'!$A:$AD,'CCG data'!P$3,FALSE))</f>
        <v>4.8000000000000001E-2</v>
      </c>
      <c r="Y150" s="163" t="str">
        <f>IFERROR(VLOOKUP($E150&amp;$D$119, Outliers!$A$4:$P$214,2,FALSE),"0")</f>
        <v>0</v>
      </c>
      <c r="Z150" s="163" t="str">
        <f>IFERROR(VLOOKUP($E150&amp;$D$119, Outliers!$A$4:$P$214,3,FALSE),"0")</f>
        <v>0</v>
      </c>
      <c r="AA150" s="163" t="str">
        <f>IFERROR(VLOOKUP($E150&amp;$D$119, Outliers!$A$4:$P$214,4,FALSE),"0")</f>
        <v>0</v>
      </c>
      <c r="AB150" s="163" t="str">
        <f>IFERROR(VLOOKUP($E150&amp;$D$119, Outliers!$A$4:$P$214,5,FALSE),"0")</f>
        <v>0</v>
      </c>
      <c r="AD150" s="78"/>
      <c r="AE150" s="149"/>
      <c r="AF150" s="78"/>
      <c r="AG150" s="78"/>
    </row>
    <row r="151" spans="2:33" s="40" customFormat="1" ht="15.75" x14ac:dyDescent="0.25">
      <c r="B151" s="145"/>
      <c r="D151" s="318"/>
      <c r="E151" s="104" t="s">
        <v>159</v>
      </c>
      <c r="F151" s="405">
        <f>IF(OR(ISERROR(VLOOKUP($E151&amp;$D$118&amp;$D$119,'CCG data'!$A:$AD,'CCG data'!R$3,FALSE)),ISBLANK(VLOOKUP($E151&amp;$D$118&amp;$D$119,'CCG data'!$A:$AD,'CCG data'!R$3,FALSE))),"",VLOOKUP($E151&amp;$D$118&amp;$D$119,'CCG data'!$A:$AD,'CCG data'!R$3,FALSE))</f>
        <v>49.209896077739351</v>
      </c>
      <c r="G151" s="406"/>
      <c r="H151" s="406">
        <f>IF(OR(ISERROR(VLOOKUP($E151&amp;$D$118&amp;$D$119,'CCG data'!$A:$AD,'CCG data'!S$3,FALSE)),ISBLANK(VLOOKUP($E151&amp;$D$118&amp;$D$119,'CCG data'!$A:$AD,'CCG data'!S$3,FALSE))),"",VLOOKUP($E151&amp;$D$118&amp;$D$119,'CCG data'!$A:$AD,'CCG data'!S$3,FALSE))</f>
        <v>89.641701338742479</v>
      </c>
      <c r="I151" s="406"/>
      <c r="J151" s="406">
        <f>IF(OR(ISERROR(VLOOKUP($E151&amp;$D$118&amp;$D$119,'CCG data'!$A:$AD,'CCG data'!T$3,FALSE)),ISBLANK(VLOOKUP($E151&amp;$D$118&amp;$D$119,'CCG data'!$A:$AD,'CCG data'!T$3,FALSE))),"",VLOOKUP($E151&amp;$D$118&amp;$D$119,'CCG data'!$A:$AD,'CCG data'!T$3,FALSE))</f>
        <v>6.3808791623010341</v>
      </c>
      <c r="K151" s="406"/>
      <c r="L151" s="406">
        <f>IF(OR(ISERROR(VLOOKUP($E151&amp;$D$118&amp;$D$119,'CCG data'!$A:$AD,'CCG data'!U$3,FALSE)),ISBLANK(VLOOKUP($E151&amp;$D$118&amp;$D$119,'CCG data'!$A:$AD,'CCG data'!U$3,FALSE))),"",VLOOKUP($E151&amp;$D$118&amp;$D$119,'CCG data'!$A:$AD,'CCG data'!U$3,FALSE))</f>
        <v>8.5753884238621527</v>
      </c>
      <c r="M151" s="407"/>
      <c r="N151" s="362">
        <f>IF(OR(ISERROR(VLOOKUP($E151&amp;$D$118&amp;$D$119,'CCG data'!$A:$AD,'CCG data'!G$3,FALSE)),ISBLANK(VLOOKUP($E151&amp;$D$118&amp;$D$119,'CCG data'!$A:$AD,'CCG data'!G$3,FALSE))),"",VLOOKUP($E151&amp;$D$118&amp;$D$119,'CCG data'!$A:$AD,'CCG data'!G$3,FALSE))</f>
        <v>1970</v>
      </c>
      <c r="P151" s="397">
        <f>IF(OR(ISERROR(VLOOKUP($E151&amp;$D$118&amp;$D$119,'CCG data'!$A:$AD,'CCG data'!B$3,FALSE)),ISBLANK(VLOOKUP($E151&amp;$D$118&amp;$D$119,'CCG data'!$A:$AD,'CCG data'!B$3,FALSE))),"",VLOOKUP($E151&amp;$D$118&amp;$D$119,'CCG data'!$A:$AD,'CCG data'!B$3,FALSE))</f>
        <v>0.31370558375634516</v>
      </c>
      <c r="Q151" s="263"/>
      <c r="R151" s="263">
        <f>IF(OR(ISERROR(VLOOKUP($E151&amp;$D$118&amp;$D$119,'CCG data'!$A:$AD,'CCG data'!C$3,FALSE)),ISBLANK(VLOOKUP($E151&amp;$D$118&amp;$D$119,'CCG data'!$A:$AD,'CCG data'!C$3,FALSE))),"",VLOOKUP($E151&amp;$D$118&amp;$D$119,'CCG data'!$A:$AD,'CCG data'!C$3,FALSE))</f>
        <v>0.58832487309644665</v>
      </c>
      <c r="S151" s="263"/>
      <c r="T151" s="263">
        <f>IF(OR(ISERROR(VLOOKUP($E151&amp;$D$118&amp;$D$119,'CCG data'!$A:$AD,'CCG data'!D$3,FALSE)),ISBLANK(VLOOKUP($E151&amp;$D$118&amp;$D$119,'CCG data'!$A:$AD,'CCG data'!D$3,FALSE))),"",VLOOKUP($E151&amp;$D$118&amp;$D$119,'CCG data'!$A:$AD,'CCG data'!D$3,FALSE))</f>
        <v>4.16243654822335E-2</v>
      </c>
      <c r="U151" s="263"/>
      <c r="V151" s="263">
        <f>IF(OR(ISERROR(VLOOKUP($E151&amp;$D$118&amp;$D$119,'CCG data'!$A:$AD,'CCG data'!E$3,FALSE)),ISBLANK(VLOOKUP($E151&amp;$D$118&amp;$D$119,'CCG data'!$A:$AD,'CCG data'!E$3,FALSE))),"",VLOOKUP($E151&amp;$D$118&amp;$D$119,'CCG data'!$A:$AD,'CCG data'!E$3,FALSE))</f>
        <v>5.634517766497462E-2</v>
      </c>
      <c r="W151" s="398"/>
      <c r="X151" s="108"/>
      <c r="Y151" s="163">
        <f>IFERROR(VLOOKUP($E151&amp;$D$119, Outliers!$A$4:$P$214,2,FALSE),"0")</f>
        <v>0</v>
      </c>
      <c r="Z151" s="163">
        <f>IFERROR(VLOOKUP($E151&amp;$D$119, Outliers!$A$4:$P$214,3,FALSE),"0")</f>
        <v>0</v>
      </c>
      <c r="AA151" s="163">
        <f>IFERROR(VLOOKUP($E151&amp;$D$119, Outliers!$A$4:$P$214,4,FALSE),"0")</f>
        <v>0</v>
      </c>
      <c r="AB151" s="163">
        <f>IFERROR(VLOOKUP($E151&amp;$D$119, Outliers!$A$4:$P$214,5,FALSE),"0")</f>
        <v>1</v>
      </c>
      <c r="AD151" s="78"/>
      <c r="AE151" s="149"/>
      <c r="AF151" s="78"/>
      <c r="AG151" s="78"/>
    </row>
    <row r="152" spans="2:33" ht="15.75" x14ac:dyDescent="0.25">
      <c r="D152" s="318"/>
      <c r="E152" s="103" t="s">
        <v>27</v>
      </c>
      <c r="F152" s="95">
        <f>IF(P151="","",VLOOKUP($E151&amp;$D$118&amp;$D$119,'CCG data'!$A:$AD,'CCG data'!W$3,FALSE))</f>
        <v>45.330051918913775</v>
      </c>
      <c r="G152" s="96">
        <f>IF(P151="","",VLOOKUP($E151&amp;$D$118&amp;$D$119,'CCG data'!$A:$AD,'CCG data'!X$3,FALSE))</f>
        <v>53.089740236564928</v>
      </c>
      <c r="H152" s="96">
        <f>IF(R151="","",VLOOKUP($E151&amp;$D$118&amp;$D$119,'CCG data'!$A:$AD,'CCG data'!Y$3,FALSE))</f>
        <v>84.480813223668719</v>
      </c>
      <c r="I152" s="96">
        <f>IF(R151="","",VLOOKUP($E151&amp;$D$118&amp;$D$119,'CCG data'!$A:$AD,'CCG data'!Z$3,FALSE))</f>
        <v>94.802589453816239</v>
      </c>
      <c r="J152" s="96">
        <f>IF(T151="","",VLOOKUP($E151&amp;$D$118&amp;$D$119,'CCG data'!$A:$AD,'CCG data'!AA$3,FALSE))</f>
        <v>4.999764724060535</v>
      </c>
      <c r="K152" s="96">
        <f>IF(T151="","",VLOOKUP($E151&amp;$D$118&amp;$D$119,'CCG data'!$A:$AD,'CCG data'!AB$3,FALSE))</f>
        <v>7.7619936005415333</v>
      </c>
      <c r="L152" s="96">
        <f>IF(V151="","",VLOOKUP($E151&amp;$D$118&amp;$D$119,'CCG data'!$A:$AD,'CCG data'!AC$3,FALSE))</f>
        <v>6.9800663199804855</v>
      </c>
      <c r="M152" s="96">
        <f>IF(V151="","",VLOOKUP($E151&amp;$D$118&amp;$D$119,'CCG data'!$A:$AD,'CCG data'!AD$3,FALSE))</f>
        <v>10.17071052774382</v>
      </c>
      <c r="N152" s="363"/>
      <c r="P152" s="150">
        <f>IF(P151="","",VLOOKUP($E151&amp;$D$118&amp;$D$119,'CCG data'!$A:$AD,'CCG data'!I$3,FALSE))</f>
        <v>0.29399999999999998</v>
      </c>
      <c r="Q152" s="15">
        <f>IF(P151="","",VLOOKUP($E151&amp;$D$118&amp;$D$119,'CCG data'!$A:$AD,'CCG data'!J$3,FALSE))</f>
        <v>0.33500000000000002</v>
      </c>
      <c r="R152" s="15">
        <f>IF(R151="","",VLOOKUP($E151&amp;$D$118&amp;$D$119,'CCG data'!$A:$AD,'CCG data'!K$3,FALSE))</f>
        <v>0.56599999999999995</v>
      </c>
      <c r="S152" s="15">
        <f>IF(R151="","",VLOOKUP($E151&amp;$D$118&amp;$D$119,'CCG data'!$A:$AD,'CCG data'!L$3,FALSE))</f>
        <v>0.61</v>
      </c>
      <c r="T152" s="15">
        <f>IF(T151="","",VLOOKUP($E151&amp;$D$118&amp;$D$119,'CCG data'!$A:$AD,'CCG data'!M$3,FALSE))</f>
        <v>3.4000000000000002E-2</v>
      </c>
      <c r="U152" s="15">
        <f>IF(T151="","",VLOOKUP($E151&amp;$D$118&amp;$D$119,'CCG data'!$A:$AD,'CCG data'!N$3,FALSE))</f>
        <v>5.0999999999999997E-2</v>
      </c>
      <c r="V152" s="15">
        <f>IF(V151="","",VLOOKUP($E151&amp;$D$118&amp;$D$119,'CCG data'!$A:$AD,'CCG data'!O$3,FALSE))</f>
        <v>4.7E-2</v>
      </c>
      <c r="W152" s="135">
        <f>IF(V151="","",VLOOKUP($E151&amp;$D$118&amp;$D$119,'CCG data'!$A:$AD,'CCG data'!P$3,FALSE))</f>
        <v>6.7000000000000004E-2</v>
      </c>
      <c r="Y152" s="163" t="str">
        <f>IFERROR(VLOOKUP($E152&amp;$D$119, Outliers!$A$4:$P$214,2,FALSE),"0")</f>
        <v>0</v>
      </c>
      <c r="Z152" s="163" t="str">
        <f>IFERROR(VLOOKUP($E152&amp;$D$119, Outliers!$A$4:$P$214,3,FALSE),"0")</f>
        <v>0</v>
      </c>
      <c r="AA152" s="163" t="str">
        <f>IFERROR(VLOOKUP($E152&amp;$D$119, Outliers!$A$4:$P$214,4,FALSE),"0")</f>
        <v>0</v>
      </c>
      <c r="AB152" s="163" t="str">
        <f>IFERROR(VLOOKUP($E152&amp;$D$119, Outliers!$A$4:$P$214,5,FALSE),"0")</f>
        <v>0</v>
      </c>
      <c r="AD152" s="78"/>
      <c r="AE152" s="149"/>
      <c r="AF152" s="78"/>
      <c r="AG152" s="78"/>
    </row>
    <row r="153" spans="2:33" s="40" customFormat="1" ht="15.75" x14ac:dyDescent="0.25">
      <c r="B153" s="145"/>
      <c r="D153" s="318"/>
      <c r="E153" s="104" t="s">
        <v>394</v>
      </c>
      <c r="F153" s="405">
        <f>IF(OR(ISERROR(VLOOKUP($E153&amp;$D$118&amp;$D$119,'CCG data'!$A:$AD,'CCG data'!R$3,FALSE)),ISBLANK(VLOOKUP($E153&amp;$D$118&amp;$D$119,'CCG data'!$A:$AD,'CCG data'!R$3,FALSE))),"",VLOOKUP($E153&amp;$D$118&amp;$D$119,'CCG data'!$A:$AD,'CCG data'!R$3,FALSE))</f>
        <v>54.913387488408198</v>
      </c>
      <c r="G153" s="406"/>
      <c r="H153" s="406">
        <f>IF(OR(ISERROR(VLOOKUP($E153&amp;$D$118&amp;$D$119,'CCG data'!$A:$AD,'CCG data'!S$3,FALSE)),ISBLANK(VLOOKUP($E153&amp;$D$118&amp;$D$119,'CCG data'!$A:$AD,'CCG data'!S$3,FALSE))),"",VLOOKUP($E153&amp;$D$118&amp;$D$119,'CCG data'!$A:$AD,'CCG data'!S$3,FALSE))</f>
        <v>96.932641647845301</v>
      </c>
      <c r="I153" s="406"/>
      <c r="J153" s="406">
        <f>IF(OR(ISERROR(VLOOKUP($E153&amp;$D$118&amp;$D$119,'CCG data'!$A:$AD,'CCG data'!T$3,FALSE)),ISBLANK(VLOOKUP($E153&amp;$D$118&amp;$D$119,'CCG data'!$A:$AD,'CCG data'!T$3,FALSE))),"",VLOOKUP($E153&amp;$D$118&amp;$D$119,'CCG data'!$A:$AD,'CCG data'!T$3,FALSE))</f>
        <v>6.0569757563378408</v>
      </c>
      <c r="K153" s="406"/>
      <c r="L153" s="406">
        <f>IF(OR(ISERROR(VLOOKUP($E153&amp;$D$118&amp;$D$119,'CCG data'!$A:$AD,'CCG data'!U$3,FALSE)),ISBLANK(VLOOKUP($E153&amp;$D$118&amp;$D$119,'CCG data'!$A:$AD,'CCG data'!U$3,FALSE))),"",VLOOKUP($E153&amp;$D$118&amp;$D$119,'CCG data'!$A:$AD,'CCG data'!U$3,FALSE))</f>
        <v>19.415003327503342</v>
      </c>
      <c r="M153" s="407"/>
      <c r="N153" s="362">
        <f>IF(OR(ISERROR(VLOOKUP($E153&amp;$D$118&amp;$D$119,'CCG data'!$A:$AD,'CCG data'!G$3,FALSE)),ISBLANK(VLOOKUP($E153&amp;$D$118&amp;$D$119,'CCG data'!$A:$AD,'CCG data'!G$3,FALSE))),"",VLOOKUP($E153&amp;$D$118&amp;$D$119,'CCG data'!$A:$AD,'CCG data'!G$3,FALSE))</f>
        <v>1030</v>
      </c>
      <c r="P153" s="397">
        <f>IF(OR(ISERROR(VLOOKUP($E153&amp;$D$118&amp;$D$119,'CCG data'!$A:$AD,'CCG data'!B$3,FALSE)),ISBLANK(VLOOKUP($E153&amp;$D$118&amp;$D$119,'CCG data'!$A:$AD,'CCG data'!B$3,FALSE))),"",VLOOKUP($E153&amp;$D$118&amp;$D$119,'CCG data'!$A:$AD,'CCG data'!B$3,FALSE))</f>
        <v>0.2941747572815534</v>
      </c>
      <c r="Q153" s="263"/>
      <c r="R153" s="263">
        <f>IF(OR(ISERROR(VLOOKUP($E153&amp;$D$118&amp;$D$119,'CCG data'!$A:$AD,'CCG data'!C$3,FALSE)),ISBLANK(VLOOKUP($E153&amp;$D$118&amp;$D$119,'CCG data'!$A:$AD,'CCG data'!C$3,FALSE))),"",VLOOKUP($E153&amp;$D$118&amp;$D$119,'CCG data'!$A:$AD,'CCG data'!C$3,FALSE))</f>
        <v>0.55533980582524267</v>
      </c>
      <c r="S153" s="263"/>
      <c r="T153" s="263">
        <f>IF(OR(ISERROR(VLOOKUP($E153&amp;$D$118&amp;$D$119,'CCG data'!$A:$AD,'CCG data'!D$3,FALSE)),ISBLANK(VLOOKUP($E153&amp;$D$118&amp;$D$119,'CCG data'!$A:$AD,'CCG data'!D$3,FALSE))),"",VLOOKUP($E153&amp;$D$118&amp;$D$119,'CCG data'!$A:$AD,'CCG data'!D$3,FALSE))</f>
        <v>3.3980582524271843E-2</v>
      </c>
      <c r="U153" s="263"/>
      <c r="V153" s="263">
        <f>IF(OR(ISERROR(VLOOKUP($E153&amp;$D$118&amp;$D$119,'CCG data'!$A:$AD,'CCG data'!E$3,FALSE)),ISBLANK(VLOOKUP($E153&amp;$D$118&amp;$D$119,'CCG data'!$A:$AD,'CCG data'!E$3,FALSE))),"",VLOOKUP($E153&amp;$D$118&amp;$D$119,'CCG data'!$A:$AD,'CCG data'!E$3,FALSE))</f>
        <v>0.11650485436893204</v>
      </c>
      <c r="W153" s="398"/>
      <c r="X153" s="108"/>
      <c r="Y153" s="163">
        <f>IFERROR(VLOOKUP($E153&amp;$D$119, Outliers!$A$4:$P$214,2,FALSE),"0")</f>
        <v>0</v>
      </c>
      <c r="Z153" s="163">
        <f>IFERROR(VLOOKUP($E153&amp;$D$119, Outliers!$A$4:$P$214,3,FALSE),"0")</f>
        <v>0</v>
      </c>
      <c r="AA153" s="163">
        <f>IFERROR(VLOOKUP($E153&amp;$D$119, Outliers!$A$4:$P$214,4,FALSE),"0")</f>
        <v>0</v>
      </c>
      <c r="AB153" s="163">
        <f>IFERROR(VLOOKUP($E153&amp;$D$119, Outliers!$A$4:$P$214,5,FALSE),"0")</f>
        <v>1</v>
      </c>
      <c r="AD153" s="78"/>
      <c r="AE153" s="149"/>
      <c r="AF153" s="78"/>
      <c r="AG153" s="78"/>
    </row>
    <row r="154" spans="2:33" ht="15.75" x14ac:dyDescent="0.25">
      <c r="D154" s="318"/>
      <c r="E154" s="103" t="s">
        <v>27</v>
      </c>
      <c r="F154" s="95">
        <f>IF(P153="","",VLOOKUP($E153&amp;$D$118&amp;$D$119,'CCG data'!$A:$AD,'CCG data'!W$3,FALSE))</f>
        <v>48.730191787502513</v>
      </c>
      <c r="G154" s="96">
        <f>IF(P153="","",VLOOKUP($E153&amp;$D$118&amp;$D$119,'CCG data'!$A:$AD,'CCG data'!X$3,FALSE))</f>
        <v>61.096583189313883</v>
      </c>
      <c r="H154" s="96">
        <f>IF(R153="","",VLOOKUP($E153&amp;$D$118&amp;$D$119,'CCG data'!$A:$AD,'CCG data'!Y$3,FALSE))</f>
        <v>88.988845233329968</v>
      </c>
      <c r="I154" s="96">
        <f>IF(R153="","",VLOOKUP($E153&amp;$D$118&amp;$D$119,'CCG data'!$A:$AD,'CCG data'!Z$3,FALSE))</f>
        <v>104.87643806236063</v>
      </c>
      <c r="J154" s="96">
        <f>IF(T153="","",VLOOKUP($E153&amp;$D$118&amp;$D$119,'CCG data'!$A:$AD,'CCG data'!AA$3,FALSE))</f>
        <v>4.0502968544853317</v>
      </c>
      <c r="K154" s="96">
        <f>IF(T153="","",VLOOKUP($E153&amp;$D$118&amp;$D$119,'CCG data'!$A:$AD,'CCG data'!AB$3,FALSE))</f>
        <v>8.0636546581903499</v>
      </c>
      <c r="L154" s="96">
        <f>IF(V153="","",VLOOKUP($E153&amp;$D$118&amp;$D$119,'CCG data'!$A:$AD,'CCG data'!AC$3,FALSE))</f>
        <v>15.941218470509604</v>
      </c>
      <c r="M154" s="96">
        <f>IF(V153="","",VLOOKUP($E153&amp;$D$118&amp;$D$119,'CCG data'!$A:$AD,'CCG data'!AD$3,FALSE))</f>
        <v>22.888788184497081</v>
      </c>
      <c r="N154" s="363"/>
      <c r="P154" s="150">
        <f>IF(P153="","",VLOOKUP($E153&amp;$D$118&amp;$D$119,'CCG data'!$A:$AD,'CCG data'!I$3,FALSE))</f>
        <v>0.26700000000000002</v>
      </c>
      <c r="Q154" s="15">
        <f>IF(P153="","",VLOOKUP($E153&amp;$D$118&amp;$D$119,'CCG data'!$A:$AD,'CCG data'!J$3,FALSE))</f>
        <v>0.32300000000000001</v>
      </c>
      <c r="R154" s="15">
        <f>IF(R153="","",VLOOKUP($E153&amp;$D$118&amp;$D$119,'CCG data'!$A:$AD,'CCG data'!K$3,FALSE))</f>
        <v>0.52500000000000002</v>
      </c>
      <c r="S154" s="15">
        <f>IF(R153="","",VLOOKUP($E153&amp;$D$118&amp;$D$119,'CCG data'!$A:$AD,'CCG data'!L$3,FALSE))</f>
        <v>0.58499999999999996</v>
      </c>
      <c r="T154" s="15">
        <f>IF(T153="","",VLOOKUP($E153&amp;$D$118&amp;$D$119,'CCG data'!$A:$AD,'CCG data'!M$3,FALSE))</f>
        <v>2.5000000000000001E-2</v>
      </c>
      <c r="U154" s="15">
        <f>IF(T153="","",VLOOKUP($E153&amp;$D$118&amp;$D$119,'CCG data'!$A:$AD,'CCG data'!N$3,FALSE))</f>
        <v>4.7E-2</v>
      </c>
      <c r="V154" s="15">
        <f>IF(V153="","",VLOOKUP($E153&amp;$D$118&amp;$D$119,'CCG data'!$A:$AD,'CCG data'!O$3,FALSE))</f>
        <v>9.8000000000000004E-2</v>
      </c>
      <c r="W154" s="135">
        <f>IF(V153="","",VLOOKUP($E153&amp;$D$118&amp;$D$119,'CCG data'!$A:$AD,'CCG data'!P$3,FALSE))</f>
        <v>0.13800000000000001</v>
      </c>
      <c r="Y154" s="163" t="str">
        <f>IFERROR(VLOOKUP($E154&amp;$D$119, Outliers!$A$4:$P$214,2,FALSE),"0")</f>
        <v>0</v>
      </c>
      <c r="Z154" s="163" t="str">
        <f>IFERROR(VLOOKUP($E154&amp;$D$119, Outliers!$A$4:$P$214,3,FALSE),"0")</f>
        <v>0</v>
      </c>
      <c r="AA154" s="163" t="str">
        <f>IFERROR(VLOOKUP($E154&amp;$D$119, Outliers!$A$4:$P$214,4,FALSE),"0")</f>
        <v>0</v>
      </c>
      <c r="AB154" s="163" t="str">
        <f>IFERROR(VLOOKUP($E154&amp;$D$119, Outliers!$A$4:$P$214,5,FALSE),"0")</f>
        <v>0</v>
      </c>
      <c r="AD154" s="78"/>
      <c r="AE154" s="149"/>
      <c r="AF154" s="78"/>
      <c r="AG154" s="78"/>
    </row>
    <row r="155" spans="2:33" s="40" customFormat="1" ht="15.75" x14ac:dyDescent="0.25">
      <c r="B155" s="145"/>
      <c r="D155" s="318"/>
      <c r="E155" s="104" t="s">
        <v>160</v>
      </c>
      <c r="F155" s="405">
        <f>IF(OR(ISERROR(VLOOKUP($E155&amp;$D$118&amp;$D$119,'CCG data'!$A:$AD,'CCG data'!R$3,FALSE)),ISBLANK(VLOOKUP($E155&amp;$D$118&amp;$D$119,'CCG data'!$A:$AD,'CCG data'!R$3,FALSE))),"",VLOOKUP($E155&amp;$D$118&amp;$D$119,'CCG data'!$A:$AD,'CCG data'!R$3,FALSE))</f>
        <v>30.167467162214031</v>
      </c>
      <c r="G155" s="406"/>
      <c r="H155" s="406">
        <f>IF(OR(ISERROR(VLOOKUP($E155&amp;$D$118&amp;$D$119,'CCG data'!$A:$AD,'CCG data'!S$3,FALSE)),ISBLANK(VLOOKUP($E155&amp;$D$118&amp;$D$119,'CCG data'!$A:$AD,'CCG data'!S$3,FALSE))),"",VLOOKUP($E155&amp;$D$118&amp;$D$119,'CCG data'!$A:$AD,'CCG data'!S$3,FALSE))</f>
        <v>83.23497986992642</v>
      </c>
      <c r="I155" s="406"/>
      <c r="J155" s="406">
        <f>IF(OR(ISERROR(VLOOKUP($E155&amp;$D$118&amp;$D$119,'CCG data'!$A:$AD,'CCG data'!T$3,FALSE)),ISBLANK(VLOOKUP($E155&amp;$D$118&amp;$D$119,'CCG data'!$A:$AD,'CCG data'!T$3,FALSE))),"",VLOOKUP($E155&amp;$D$118&amp;$D$119,'CCG data'!$A:$AD,'CCG data'!T$3,FALSE))</f>
        <v>7.6696027666284188</v>
      </c>
      <c r="K155" s="406"/>
      <c r="L155" s="406">
        <f>IF(OR(ISERROR(VLOOKUP($E155&amp;$D$118&amp;$D$119,'CCG data'!$A:$AD,'CCG data'!U$3,FALSE)),ISBLANK(VLOOKUP($E155&amp;$D$118&amp;$D$119,'CCG data'!$A:$AD,'CCG data'!U$3,FALSE))),"",VLOOKUP($E155&amp;$D$118&amp;$D$119,'CCG data'!$A:$AD,'CCG data'!U$3,FALSE))</f>
        <v>3.8735000209941508</v>
      </c>
      <c r="M155" s="407"/>
      <c r="N155" s="362">
        <f>IF(OR(ISERROR(VLOOKUP($E155&amp;$D$118&amp;$D$119,'CCG data'!$A:$AD,'CCG data'!G$3,FALSE)),ISBLANK(VLOOKUP($E155&amp;$D$118&amp;$D$119,'CCG data'!$A:$AD,'CCG data'!G$3,FALSE))),"",VLOOKUP($E155&amp;$D$118&amp;$D$119,'CCG data'!$A:$AD,'CCG data'!G$3,FALSE))</f>
        <v>252</v>
      </c>
      <c r="P155" s="397">
        <f>IF(OR(ISERROR(VLOOKUP($E155&amp;$D$118&amp;$D$119,'CCG data'!$A:$AD,'CCG data'!B$3,FALSE)),ISBLANK(VLOOKUP($E155&amp;$D$118&amp;$D$119,'CCG data'!$A:$AD,'CCG data'!B$3,FALSE))),"",VLOOKUP($E155&amp;$D$118&amp;$D$119,'CCG data'!$A:$AD,'CCG data'!B$3,FALSE))</f>
        <v>0.21031746031746032</v>
      </c>
      <c r="Q155" s="263"/>
      <c r="R155" s="263">
        <f>IF(OR(ISERROR(VLOOKUP($E155&amp;$D$118&amp;$D$119,'CCG data'!$A:$AD,'CCG data'!C$3,FALSE)),ISBLANK(VLOOKUP($E155&amp;$D$118&amp;$D$119,'CCG data'!$A:$AD,'CCG data'!C$3,FALSE))),"",VLOOKUP($E155&amp;$D$118&amp;$D$119,'CCG data'!$A:$AD,'CCG data'!C$3,FALSE))</f>
        <v>0.69841269841269837</v>
      </c>
      <c r="S155" s="263"/>
      <c r="T155" s="263">
        <f>IF(OR(ISERROR(VLOOKUP($E155&amp;$D$118&amp;$D$119,'CCG data'!$A:$AD,'CCG data'!D$3,FALSE)),ISBLANK(VLOOKUP($E155&amp;$D$118&amp;$D$119,'CCG data'!$A:$AD,'CCG data'!D$3,FALSE))),"",VLOOKUP($E155&amp;$D$118&amp;$D$119,'CCG data'!$A:$AD,'CCG data'!D$3,FALSE))</f>
        <v>5.9523809523809521E-2</v>
      </c>
      <c r="U155" s="263"/>
      <c r="V155" s="263">
        <f>IF(OR(ISERROR(VLOOKUP($E155&amp;$D$118&amp;$D$119,'CCG data'!$A:$AD,'CCG data'!E$3,FALSE)),ISBLANK(VLOOKUP($E155&amp;$D$118&amp;$D$119,'CCG data'!$A:$AD,'CCG data'!E$3,FALSE))),"",VLOOKUP($E155&amp;$D$118&amp;$D$119,'CCG data'!$A:$AD,'CCG data'!E$3,FALSE))</f>
        <v>3.1746031746031744E-2</v>
      </c>
      <c r="W155" s="398"/>
      <c r="X155" s="108"/>
      <c r="Y155" s="163">
        <f>IFERROR(VLOOKUP($E155&amp;$D$119, Outliers!$A$4:$P$214,2,FALSE),"0")</f>
        <v>1</v>
      </c>
      <c r="Z155" s="163">
        <f>IFERROR(VLOOKUP($E155&amp;$D$119, Outliers!$A$4:$P$214,3,FALSE),"0")</f>
        <v>0</v>
      </c>
      <c r="AA155" s="163">
        <f>IFERROR(VLOOKUP($E155&amp;$D$119, Outliers!$A$4:$P$214,4,FALSE),"0")</f>
        <v>0</v>
      </c>
      <c r="AB155" s="163">
        <f>IFERROR(VLOOKUP($E155&amp;$D$119, Outliers!$A$4:$P$214,5,FALSE),"0")</f>
        <v>1</v>
      </c>
      <c r="AD155" s="78"/>
      <c r="AE155" s="149"/>
      <c r="AF155" s="78"/>
      <c r="AG155" s="78"/>
    </row>
    <row r="156" spans="2:33" ht="15.75" x14ac:dyDescent="0.25">
      <c r="D156" s="318"/>
      <c r="E156" s="103" t="s">
        <v>27</v>
      </c>
      <c r="F156" s="95">
        <f>IF(P155="","",VLOOKUP($E155&amp;$D$118&amp;$D$119,'CCG data'!$A:$AD,'CCG data'!W$3,FALSE))</f>
        <v>22.045579369695687</v>
      </c>
      <c r="G156" s="96">
        <f>IF(P155="","",VLOOKUP($E155&amp;$D$118&amp;$D$119,'CCG data'!$A:$AD,'CCG data'!X$3,FALSE))</f>
        <v>38.289354954732374</v>
      </c>
      <c r="H156" s="96">
        <f>IF(R155="","",VLOOKUP($E155&amp;$D$118&amp;$D$119,'CCG data'!$A:$AD,'CCG data'!Y$3,FALSE))</f>
        <v>70.937797428648963</v>
      </c>
      <c r="I156" s="96">
        <f>IF(R155="","",VLOOKUP($E155&amp;$D$118&amp;$D$119,'CCG data'!$A:$AD,'CCG data'!Z$3,FALSE))</f>
        <v>95.532162311203876</v>
      </c>
      <c r="J156" s="96">
        <f>IF(T155="","",VLOOKUP($E155&amp;$D$118&amp;$D$119,'CCG data'!$A:$AD,'CCG data'!AA$3,FALSE))</f>
        <v>3.7882482451038015</v>
      </c>
      <c r="K156" s="96">
        <f>IF(T155="","",VLOOKUP($E155&amp;$D$118&amp;$D$119,'CCG data'!$A:$AD,'CCG data'!AB$3,FALSE))</f>
        <v>11.550957288153036</v>
      </c>
      <c r="L156" s="96">
        <f>IF(V155="","",VLOOKUP($E155&amp;$D$118&amp;$D$119,'CCG data'!$A:$AD,'CCG data'!AC$3,FALSE))</f>
        <v>1.1893014518583769</v>
      </c>
      <c r="M156" s="96">
        <f>IF(V155="","",VLOOKUP($E155&amp;$D$118&amp;$D$119,'CCG data'!$A:$AD,'CCG data'!AD$3,FALSE))</f>
        <v>6.5576985901299247</v>
      </c>
      <c r="N156" s="363"/>
      <c r="P156" s="150">
        <f>IF(P155="","",VLOOKUP($E155&amp;$D$118&amp;$D$119,'CCG data'!$A:$AD,'CCG data'!I$3,FALSE))</f>
        <v>0.16500000000000001</v>
      </c>
      <c r="Q156" s="15">
        <f>IF(P155="","",VLOOKUP($E155&amp;$D$118&amp;$D$119,'CCG data'!$A:$AD,'CCG data'!J$3,FALSE))</f>
        <v>0.26500000000000001</v>
      </c>
      <c r="R156" s="15">
        <f>IF(R155="","",VLOOKUP($E155&amp;$D$118&amp;$D$119,'CCG data'!$A:$AD,'CCG data'!K$3,FALSE))</f>
        <v>0.63900000000000001</v>
      </c>
      <c r="S156" s="15">
        <f>IF(R155="","",VLOOKUP($E155&amp;$D$118&amp;$D$119,'CCG data'!$A:$AD,'CCG data'!L$3,FALSE))</f>
        <v>0.752</v>
      </c>
      <c r="T156" s="15">
        <f>IF(T155="","",VLOOKUP($E155&amp;$D$118&amp;$D$119,'CCG data'!$A:$AD,'CCG data'!M$3,FALSE))</f>
        <v>3.5999999999999997E-2</v>
      </c>
      <c r="U156" s="15">
        <f>IF(T155="","",VLOOKUP($E155&amp;$D$118&amp;$D$119,'CCG data'!$A:$AD,'CCG data'!N$3,FALSE))</f>
        <v>9.6000000000000002E-2</v>
      </c>
      <c r="V156" s="15">
        <f>IF(V155="","",VLOOKUP($E155&amp;$D$118&amp;$D$119,'CCG data'!$A:$AD,'CCG data'!O$3,FALSE))</f>
        <v>1.6E-2</v>
      </c>
      <c r="W156" s="135">
        <f>IF(V155="","",VLOOKUP($E155&amp;$D$118&amp;$D$119,'CCG data'!$A:$AD,'CCG data'!P$3,FALSE))</f>
        <v>6.0999999999999999E-2</v>
      </c>
      <c r="Y156" s="163" t="str">
        <f>IFERROR(VLOOKUP($E156&amp;$D$119, Outliers!$A$4:$P$214,2,FALSE),"0")</f>
        <v>0</v>
      </c>
      <c r="Z156" s="163" t="str">
        <f>IFERROR(VLOOKUP($E156&amp;$D$119, Outliers!$A$4:$P$214,3,FALSE),"0")</f>
        <v>0</v>
      </c>
      <c r="AA156" s="163" t="str">
        <f>IFERROR(VLOOKUP($E156&amp;$D$119, Outliers!$A$4:$P$214,4,FALSE),"0")</f>
        <v>0</v>
      </c>
      <c r="AB156" s="163" t="str">
        <f>IFERROR(VLOOKUP($E156&amp;$D$119, Outliers!$A$4:$P$214,5,FALSE),"0")</f>
        <v>0</v>
      </c>
      <c r="AD156" s="78"/>
      <c r="AE156" s="149"/>
      <c r="AF156" s="78"/>
      <c r="AG156" s="78"/>
    </row>
    <row r="157" spans="2:33" s="40" customFormat="1" ht="15.75" x14ac:dyDescent="0.25">
      <c r="B157" s="145"/>
      <c r="D157" s="318"/>
      <c r="E157" s="104" t="s">
        <v>161</v>
      </c>
      <c r="F157" s="405">
        <f>IF(OR(ISERROR(VLOOKUP($E157&amp;$D$118&amp;$D$119,'CCG data'!$A:$AD,'CCG data'!R$3,FALSE)),ISBLANK(VLOOKUP($E157&amp;$D$118&amp;$D$119,'CCG data'!$A:$AD,'CCG data'!R$3,FALSE))),"",VLOOKUP($E157&amp;$D$118&amp;$D$119,'CCG data'!$A:$AD,'CCG data'!R$3,FALSE))</f>
        <v>46.231311605876314</v>
      </c>
      <c r="G157" s="406"/>
      <c r="H157" s="406">
        <f>IF(OR(ISERROR(VLOOKUP($E157&amp;$D$118&amp;$D$119,'CCG data'!$A:$AD,'CCG data'!S$3,FALSE)),ISBLANK(VLOOKUP($E157&amp;$D$118&amp;$D$119,'CCG data'!$A:$AD,'CCG data'!S$3,FALSE))),"",VLOOKUP($E157&amp;$D$118&amp;$D$119,'CCG data'!$A:$AD,'CCG data'!S$3,FALSE))</f>
        <v>90.81971303341146</v>
      </c>
      <c r="I157" s="406"/>
      <c r="J157" s="406">
        <f>IF(OR(ISERROR(VLOOKUP($E157&amp;$D$118&amp;$D$119,'CCG data'!$A:$AD,'CCG data'!T$3,FALSE)),ISBLANK(VLOOKUP($E157&amp;$D$118&amp;$D$119,'CCG data'!$A:$AD,'CCG data'!T$3,FALSE))),"",VLOOKUP($E157&amp;$D$118&amp;$D$119,'CCG data'!$A:$AD,'CCG data'!T$3,FALSE))</f>
        <v>7.567852922596769</v>
      </c>
      <c r="K157" s="406"/>
      <c r="L157" s="406">
        <f>IF(OR(ISERROR(VLOOKUP($E157&amp;$D$118&amp;$D$119,'CCG data'!$A:$AD,'CCG data'!U$3,FALSE)),ISBLANK(VLOOKUP($E157&amp;$D$118&amp;$D$119,'CCG data'!$A:$AD,'CCG data'!U$3,FALSE))),"",VLOOKUP($E157&amp;$D$118&amp;$D$119,'CCG data'!$A:$AD,'CCG data'!U$3,FALSE))</f>
        <v>11.039082386979315</v>
      </c>
      <c r="M157" s="407"/>
      <c r="N157" s="362">
        <f>IF(OR(ISERROR(VLOOKUP($E157&amp;$D$118&amp;$D$119,'CCG data'!$A:$AD,'CCG data'!G$3,FALSE)),ISBLANK(VLOOKUP($E157&amp;$D$118&amp;$D$119,'CCG data'!$A:$AD,'CCG data'!G$3,FALSE))),"",VLOOKUP($E157&amp;$D$118&amp;$D$119,'CCG data'!$A:$AD,'CCG data'!G$3,FALSE))</f>
        <v>2229</v>
      </c>
      <c r="P157" s="397">
        <f>IF(OR(ISERROR(VLOOKUP($E157&amp;$D$118&amp;$D$119,'CCG data'!$A:$AD,'CCG data'!B$3,FALSE)),ISBLANK(VLOOKUP($E157&amp;$D$118&amp;$D$119,'CCG data'!$A:$AD,'CCG data'!B$3,FALSE))),"",VLOOKUP($E157&amp;$D$118&amp;$D$119,'CCG data'!$A:$AD,'CCG data'!B$3,FALSE))</f>
        <v>0.28084342754598474</v>
      </c>
      <c r="Q157" s="263"/>
      <c r="R157" s="263">
        <f>IF(OR(ISERROR(VLOOKUP($E157&amp;$D$118&amp;$D$119,'CCG data'!$A:$AD,'CCG data'!C$3,FALSE)),ISBLANK(VLOOKUP($E157&amp;$D$118&amp;$D$119,'CCG data'!$A:$AD,'CCG data'!C$3,FALSE))),"",VLOOKUP($E157&amp;$D$118&amp;$D$119,'CCG data'!$A:$AD,'CCG data'!C$3,FALSE))</f>
        <v>0.59847465231045316</v>
      </c>
      <c r="S157" s="263"/>
      <c r="T157" s="263">
        <f>IF(OR(ISERROR(VLOOKUP($E157&amp;$D$118&amp;$D$119,'CCG data'!$A:$AD,'CCG data'!D$3,FALSE)),ISBLANK(VLOOKUP($E157&amp;$D$118&amp;$D$119,'CCG data'!$A:$AD,'CCG data'!D$3,FALSE))),"",VLOOKUP($E157&amp;$D$118&amp;$D$119,'CCG data'!$A:$AD,'CCG data'!D$3,FALSE))</f>
        <v>4.9349484073575596E-2</v>
      </c>
      <c r="U157" s="263"/>
      <c r="V157" s="263">
        <f>IF(OR(ISERROR(VLOOKUP($E157&amp;$D$118&amp;$D$119,'CCG data'!$A:$AD,'CCG data'!E$3,FALSE)),ISBLANK(VLOOKUP($E157&amp;$D$118&amp;$D$119,'CCG data'!$A:$AD,'CCG data'!E$3,FALSE))),"",VLOOKUP($E157&amp;$D$118&amp;$D$119,'CCG data'!$A:$AD,'CCG data'!E$3,FALSE))</f>
        <v>7.1332436069986543E-2</v>
      </c>
      <c r="W157" s="398"/>
      <c r="X157" s="108"/>
      <c r="Y157" s="163">
        <f>IFERROR(VLOOKUP($E157&amp;$D$119, Outliers!$A$4:$P$214,2,FALSE),"0")</f>
        <v>0</v>
      </c>
      <c r="Z157" s="163">
        <f>IFERROR(VLOOKUP($E157&amp;$D$119, Outliers!$A$4:$P$214,3,FALSE),"0")</f>
        <v>0</v>
      </c>
      <c r="AA157" s="163">
        <f>IFERROR(VLOOKUP($E157&amp;$D$119, Outliers!$A$4:$P$214,4,FALSE),"0")</f>
        <v>0</v>
      </c>
      <c r="AB157" s="163">
        <f>IFERROR(VLOOKUP($E157&amp;$D$119, Outliers!$A$4:$P$214,5,FALSE),"0")</f>
        <v>0</v>
      </c>
      <c r="AD157" s="78"/>
      <c r="AE157" s="149"/>
      <c r="AF157" s="78"/>
      <c r="AG157" s="78"/>
    </row>
    <row r="158" spans="2:33" ht="15.75" x14ac:dyDescent="0.25">
      <c r="D158" s="318"/>
      <c r="E158" s="103" t="s">
        <v>27</v>
      </c>
      <c r="F158" s="95">
        <f>IF(P157="","",VLOOKUP($E157&amp;$D$118&amp;$D$119,'CCG data'!$A:$AD,'CCG data'!W$3,FALSE))</f>
        <v>42.609672928919011</v>
      </c>
      <c r="G158" s="96">
        <f>IF(P157="","",VLOOKUP($E157&amp;$D$118&amp;$D$119,'CCG data'!$A:$AD,'CCG data'!X$3,FALSE))</f>
        <v>49.852950282833618</v>
      </c>
      <c r="H158" s="96">
        <f>IF(R157="","",VLOOKUP($E157&amp;$D$118&amp;$D$119,'CCG data'!$A:$AD,'CCG data'!Y$3,FALSE))</f>
        <v>85.946018766247917</v>
      </c>
      <c r="I158" s="96">
        <f>IF(R157="","",VLOOKUP($E157&amp;$D$118&amp;$D$119,'CCG data'!$A:$AD,'CCG data'!Z$3,FALSE))</f>
        <v>95.693407300575004</v>
      </c>
      <c r="J158" s="96">
        <f>IF(T157="","",VLOOKUP($E157&amp;$D$118&amp;$D$119,'CCG data'!$A:$AD,'CCG data'!AA$3,FALSE))</f>
        <v>6.1535826526454169</v>
      </c>
      <c r="K158" s="96">
        <f>IF(T157="","",VLOOKUP($E157&amp;$D$118&amp;$D$119,'CCG data'!$A:$AD,'CCG data'!AB$3,FALSE))</f>
        <v>8.9821231925481211</v>
      </c>
      <c r="L158" s="96">
        <f>IF(V157="","",VLOOKUP($E157&amp;$D$118&amp;$D$119,'CCG data'!$A:$AD,'CCG data'!AC$3,FALSE))</f>
        <v>9.3231882757733473</v>
      </c>
      <c r="M158" s="96">
        <f>IF(V157="","",VLOOKUP($E157&amp;$D$118&amp;$D$119,'CCG data'!$A:$AD,'CCG data'!AD$3,FALSE))</f>
        <v>12.754976498185282</v>
      </c>
      <c r="N158" s="363"/>
      <c r="P158" s="150">
        <f>IF(P157="","",VLOOKUP($E157&amp;$D$118&amp;$D$119,'CCG data'!$A:$AD,'CCG data'!I$3,FALSE))</f>
        <v>0.26300000000000001</v>
      </c>
      <c r="Q158" s="15">
        <f>IF(P157="","",VLOOKUP($E157&amp;$D$118&amp;$D$119,'CCG data'!$A:$AD,'CCG data'!J$3,FALSE))</f>
        <v>0.3</v>
      </c>
      <c r="R158" s="15">
        <f>IF(R157="","",VLOOKUP($E157&amp;$D$118&amp;$D$119,'CCG data'!$A:$AD,'CCG data'!K$3,FALSE))</f>
        <v>0.57799999999999996</v>
      </c>
      <c r="S158" s="15">
        <f>IF(R157="","",VLOOKUP($E157&amp;$D$118&amp;$D$119,'CCG data'!$A:$AD,'CCG data'!L$3,FALSE))</f>
        <v>0.61899999999999999</v>
      </c>
      <c r="T158" s="15">
        <f>IF(T157="","",VLOOKUP($E157&amp;$D$118&amp;$D$119,'CCG data'!$A:$AD,'CCG data'!M$3,FALSE))</f>
        <v>4.1000000000000002E-2</v>
      </c>
      <c r="U158" s="15">
        <f>IF(T157="","",VLOOKUP($E157&amp;$D$118&amp;$D$119,'CCG data'!$A:$AD,'CCG data'!N$3,FALSE))</f>
        <v>5.8999999999999997E-2</v>
      </c>
      <c r="V158" s="15">
        <f>IF(V157="","",VLOOKUP($E157&amp;$D$118&amp;$D$119,'CCG data'!$A:$AD,'CCG data'!O$3,FALSE))</f>
        <v>6.0999999999999999E-2</v>
      </c>
      <c r="W158" s="135">
        <f>IF(V157="","",VLOOKUP($E157&amp;$D$118&amp;$D$119,'CCG data'!$A:$AD,'CCG data'!P$3,FALSE))</f>
        <v>8.3000000000000004E-2</v>
      </c>
      <c r="Y158" s="163" t="str">
        <f>IFERROR(VLOOKUP($E158&amp;$D$119, Outliers!$A$4:$P$214,2,FALSE),"0")</f>
        <v>0</v>
      </c>
      <c r="Z158" s="163" t="str">
        <f>IFERROR(VLOOKUP($E158&amp;$D$119, Outliers!$A$4:$P$214,3,FALSE),"0")</f>
        <v>0</v>
      </c>
      <c r="AA158" s="163" t="str">
        <f>IFERROR(VLOOKUP($E158&amp;$D$119, Outliers!$A$4:$P$214,4,FALSE),"0")</f>
        <v>0</v>
      </c>
      <c r="AB158" s="163" t="str">
        <f>IFERROR(VLOOKUP($E158&amp;$D$119, Outliers!$A$4:$P$214,5,FALSE),"0")</f>
        <v>0</v>
      </c>
      <c r="AD158" s="78"/>
      <c r="AE158" s="149"/>
      <c r="AF158" s="78"/>
      <c r="AG158" s="78"/>
    </row>
    <row r="159" spans="2:33" s="40" customFormat="1" ht="15.75" x14ac:dyDescent="0.25">
      <c r="B159" s="145"/>
      <c r="D159" s="318"/>
      <c r="E159" s="104" t="s">
        <v>162</v>
      </c>
      <c r="F159" s="405">
        <f>IF(OR(ISERROR(VLOOKUP($E159&amp;$D$118&amp;$D$119,'CCG data'!$A:$AD,'CCG data'!R$3,FALSE)),ISBLANK(VLOOKUP($E159&amp;$D$118&amp;$D$119,'CCG data'!$A:$AD,'CCG data'!R$3,FALSE))),"",VLOOKUP($E159&amp;$D$118&amp;$D$119,'CCG data'!$A:$AD,'CCG data'!R$3,FALSE))</f>
        <v>37.083388149640157</v>
      </c>
      <c r="G159" s="406"/>
      <c r="H159" s="406">
        <f>IF(OR(ISERROR(VLOOKUP($E159&amp;$D$118&amp;$D$119,'CCG data'!$A:$AD,'CCG data'!S$3,FALSE)),ISBLANK(VLOOKUP($E159&amp;$D$118&amp;$D$119,'CCG data'!$A:$AD,'CCG data'!S$3,FALSE))),"",VLOOKUP($E159&amp;$D$118&amp;$D$119,'CCG data'!$A:$AD,'CCG data'!S$3,FALSE))</f>
        <v>80.074090649151273</v>
      </c>
      <c r="I159" s="406"/>
      <c r="J159" s="406">
        <f>IF(OR(ISERROR(VLOOKUP($E159&amp;$D$118&amp;$D$119,'CCG data'!$A:$AD,'CCG data'!T$3,FALSE)),ISBLANK(VLOOKUP($E159&amp;$D$118&amp;$D$119,'CCG data'!$A:$AD,'CCG data'!T$3,FALSE))),"",VLOOKUP($E159&amp;$D$118&amp;$D$119,'CCG data'!$A:$AD,'CCG data'!T$3,FALSE))</f>
        <v>7.1436748398671241</v>
      </c>
      <c r="K159" s="406"/>
      <c r="L159" s="406">
        <f>IF(OR(ISERROR(VLOOKUP($E159&amp;$D$118&amp;$D$119,'CCG data'!$A:$AD,'CCG data'!U$3,FALSE)),ISBLANK(VLOOKUP($E159&amp;$D$118&amp;$D$119,'CCG data'!$A:$AD,'CCG data'!U$3,FALSE))),"",VLOOKUP($E159&amp;$D$118&amp;$D$119,'CCG data'!$A:$AD,'CCG data'!U$3,FALSE))</f>
        <v>13.133013154214986</v>
      </c>
      <c r="M159" s="407"/>
      <c r="N159" s="362">
        <f>IF(OR(ISERROR(VLOOKUP($E159&amp;$D$118&amp;$D$119,'CCG data'!$A:$AD,'CCG data'!G$3,FALSE)),ISBLANK(VLOOKUP($E159&amp;$D$118&amp;$D$119,'CCG data'!$A:$AD,'CCG data'!G$3,FALSE))),"",VLOOKUP($E159&amp;$D$118&amp;$D$119,'CCG data'!$A:$AD,'CCG data'!G$3,FALSE))</f>
        <v>1562</v>
      </c>
      <c r="P159" s="397">
        <f>IF(OR(ISERROR(VLOOKUP($E159&amp;$D$118&amp;$D$119,'CCG data'!$A:$AD,'CCG data'!B$3,FALSE)),ISBLANK(VLOOKUP($E159&amp;$D$118&amp;$D$119,'CCG data'!$A:$AD,'CCG data'!B$3,FALSE))),"",VLOOKUP($E159&amp;$D$118&amp;$D$119,'CCG data'!$A:$AD,'CCG data'!B$3,FALSE))</f>
        <v>0.25288092189500638</v>
      </c>
      <c r="Q159" s="263"/>
      <c r="R159" s="263">
        <f>IF(OR(ISERROR(VLOOKUP($E159&amp;$D$118&amp;$D$119,'CCG data'!$A:$AD,'CCG data'!C$3,FALSE)),ISBLANK(VLOOKUP($E159&amp;$D$118&amp;$D$119,'CCG data'!$A:$AD,'CCG data'!C$3,FALSE))),"",VLOOKUP($E159&amp;$D$118&amp;$D$119,'CCG data'!$A:$AD,'CCG data'!C$3,FALSE))</f>
        <v>0.59667093469910371</v>
      </c>
      <c r="S159" s="263"/>
      <c r="T159" s="263">
        <f>IF(OR(ISERROR(VLOOKUP($E159&amp;$D$118&amp;$D$119,'CCG data'!$A:$AD,'CCG data'!D$3,FALSE)),ISBLANK(VLOOKUP($E159&amp;$D$118&amp;$D$119,'CCG data'!$A:$AD,'CCG data'!D$3,FALSE))),"",VLOOKUP($E159&amp;$D$118&amp;$D$119,'CCG data'!$A:$AD,'CCG data'!D$3,FALSE))</f>
        <v>4.9935979513444299E-2</v>
      </c>
      <c r="U159" s="263"/>
      <c r="V159" s="263">
        <f>IF(OR(ISERROR(VLOOKUP($E159&amp;$D$118&amp;$D$119,'CCG data'!$A:$AD,'CCG data'!E$3,FALSE)),ISBLANK(VLOOKUP($E159&amp;$D$118&amp;$D$119,'CCG data'!$A:$AD,'CCG data'!E$3,FALSE))),"",VLOOKUP($E159&amp;$D$118&amp;$D$119,'CCG data'!$A:$AD,'CCG data'!E$3,FALSE))</f>
        <v>0.10051216389244558</v>
      </c>
      <c r="W159" s="398"/>
      <c r="X159" s="108"/>
      <c r="Y159" s="163">
        <f>IFERROR(VLOOKUP($E159&amp;$D$119, Outliers!$A$4:$P$214,2,FALSE),"0")</f>
        <v>1</v>
      </c>
      <c r="Z159" s="163">
        <f>IFERROR(VLOOKUP($E159&amp;$D$119, Outliers!$A$4:$P$214,3,FALSE),"0")</f>
        <v>1</v>
      </c>
      <c r="AA159" s="163">
        <f>IFERROR(VLOOKUP($E159&amp;$D$119, Outliers!$A$4:$P$214,4,FALSE),"0")</f>
        <v>0</v>
      </c>
      <c r="AB159" s="163">
        <f>IFERROR(VLOOKUP($E159&amp;$D$119, Outliers!$A$4:$P$214,5,FALSE),"0")</f>
        <v>0</v>
      </c>
      <c r="AD159" s="78"/>
      <c r="AE159" s="149"/>
      <c r="AF159" s="78"/>
      <c r="AG159" s="78"/>
    </row>
    <row r="160" spans="2:33" ht="15.75" x14ac:dyDescent="0.25">
      <c r="D160" s="318"/>
      <c r="E160" s="103" t="s">
        <v>27</v>
      </c>
      <c r="F160" s="95">
        <f>IF(P159="","",VLOOKUP($E159&amp;$D$118&amp;$D$119,'CCG data'!$A:$AD,'CCG data'!W$3,FALSE))</f>
        <v>33.426287353306485</v>
      </c>
      <c r="G160" s="96">
        <f>IF(P159="","",VLOOKUP($E159&amp;$D$118&amp;$D$119,'CCG data'!$A:$AD,'CCG data'!X$3,FALSE))</f>
        <v>40.74048894597383</v>
      </c>
      <c r="H160" s="96">
        <f>IF(R159="","",VLOOKUP($E159&amp;$D$118&amp;$D$119,'CCG data'!$A:$AD,'CCG data'!Y$3,FALSE))</f>
        <v>74.933179114626256</v>
      </c>
      <c r="I160" s="96">
        <f>IF(R159="","",VLOOKUP($E159&amp;$D$118&amp;$D$119,'CCG data'!$A:$AD,'CCG data'!Z$3,FALSE))</f>
        <v>85.21500218367629</v>
      </c>
      <c r="J160" s="96">
        <f>IF(T159="","",VLOOKUP($E159&amp;$D$118&amp;$D$119,'CCG data'!$A:$AD,'CCG data'!AA$3,FALSE))</f>
        <v>5.5583055235938135</v>
      </c>
      <c r="K160" s="96">
        <f>IF(T159="","",VLOOKUP($E159&amp;$D$118&amp;$D$119,'CCG data'!$A:$AD,'CCG data'!AB$3,FALSE))</f>
        <v>8.7290441561404357</v>
      </c>
      <c r="L160" s="96">
        <f>IF(V159="","",VLOOKUP($E159&amp;$D$118&amp;$D$119,'CCG data'!$A:$AD,'CCG data'!AC$3,FALSE))</f>
        <v>11.078681186038718</v>
      </c>
      <c r="M160" s="96">
        <f>IF(V159="","",VLOOKUP($E159&amp;$D$118&amp;$D$119,'CCG data'!$A:$AD,'CCG data'!AD$3,FALSE))</f>
        <v>15.187345122391253</v>
      </c>
      <c r="N160" s="363"/>
      <c r="P160" s="150">
        <f>IF(P159="","",VLOOKUP($E159&amp;$D$118&amp;$D$119,'CCG data'!$A:$AD,'CCG data'!I$3,FALSE))</f>
        <v>0.23200000000000001</v>
      </c>
      <c r="Q160" s="15">
        <f>IF(P159="","",VLOOKUP($E159&amp;$D$118&amp;$D$119,'CCG data'!$A:$AD,'CCG data'!J$3,FALSE))</f>
        <v>0.27500000000000002</v>
      </c>
      <c r="R160" s="15">
        <f>IF(R159="","",VLOOKUP($E159&amp;$D$118&amp;$D$119,'CCG data'!$A:$AD,'CCG data'!K$3,FALSE))</f>
        <v>0.57199999999999995</v>
      </c>
      <c r="S160" s="15">
        <f>IF(R159="","",VLOOKUP($E159&amp;$D$118&amp;$D$119,'CCG data'!$A:$AD,'CCG data'!L$3,FALSE))</f>
        <v>0.621</v>
      </c>
      <c r="T160" s="15">
        <f>IF(T159="","",VLOOKUP($E159&amp;$D$118&amp;$D$119,'CCG data'!$A:$AD,'CCG data'!M$3,FALSE))</f>
        <v>0.04</v>
      </c>
      <c r="U160" s="15">
        <f>IF(T159="","",VLOOKUP($E159&amp;$D$118&amp;$D$119,'CCG data'!$A:$AD,'CCG data'!N$3,FALSE))</f>
        <v>6.2E-2</v>
      </c>
      <c r="V160" s="15">
        <f>IF(V159="","",VLOOKUP($E159&amp;$D$118&amp;$D$119,'CCG data'!$A:$AD,'CCG data'!O$3,FALSE))</f>
        <v>8.6999999999999994E-2</v>
      </c>
      <c r="W160" s="135">
        <f>IF(V159="","",VLOOKUP($E159&amp;$D$118&amp;$D$119,'CCG data'!$A:$AD,'CCG data'!P$3,FALSE))</f>
        <v>0.11600000000000001</v>
      </c>
      <c r="Y160" s="163" t="str">
        <f>IFERROR(VLOOKUP($E160&amp;$D$119, Outliers!$A$4:$P$214,2,FALSE),"0")</f>
        <v>0</v>
      </c>
      <c r="Z160" s="163" t="str">
        <f>IFERROR(VLOOKUP($E160&amp;$D$119, Outliers!$A$4:$P$214,3,FALSE),"0")</f>
        <v>0</v>
      </c>
      <c r="AA160" s="163" t="str">
        <f>IFERROR(VLOOKUP($E160&amp;$D$119, Outliers!$A$4:$P$214,4,FALSE),"0")</f>
        <v>0</v>
      </c>
      <c r="AB160" s="163" t="str">
        <f>IFERROR(VLOOKUP($E160&amp;$D$119, Outliers!$A$4:$P$214,5,FALSE),"0")</f>
        <v>0</v>
      </c>
      <c r="AD160" s="78"/>
      <c r="AE160" s="149"/>
      <c r="AF160" s="78"/>
      <c r="AG160" s="78"/>
    </row>
    <row r="161" spans="2:33" s="40" customFormat="1" ht="15.75" x14ac:dyDescent="0.25">
      <c r="B161" s="145"/>
      <c r="D161" s="318"/>
      <c r="E161" s="104" t="s">
        <v>481</v>
      </c>
      <c r="F161" s="405">
        <f>IF(OR(ISERROR(VLOOKUP($E161&amp;$D$118&amp;$D$119,'CCG data'!$A:$AD,'CCG data'!R$3,FALSE)),ISBLANK(VLOOKUP($E161&amp;$D$118&amp;$D$119,'CCG data'!$A:$AD,'CCG data'!R$3,FALSE))),"",VLOOKUP($E161&amp;$D$118&amp;$D$119,'CCG data'!$A:$AD,'CCG data'!R$3,FALSE))</f>
        <v>46.202536613699003</v>
      </c>
      <c r="G161" s="406"/>
      <c r="H161" s="406">
        <f>IF(OR(ISERROR(VLOOKUP($E161&amp;$D$118&amp;$D$119,'CCG data'!$A:$AD,'CCG data'!S$3,FALSE)),ISBLANK(VLOOKUP($E161&amp;$D$118&amp;$D$119,'CCG data'!$A:$AD,'CCG data'!S$3,FALSE))),"",VLOOKUP($E161&amp;$D$118&amp;$D$119,'CCG data'!$A:$AD,'CCG data'!S$3,FALSE))</f>
        <v>99.633191001812136</v>
      </c>
      <c r="I161" s="406"/>
      <c r="J161" s="406">
        <f>IF(OR(ISERROR(VLOOKUP($E161&amp;$D$118&amp;$D$119,'CCG data'!$A:$AD,'CCG data'!T$3,FALSE)),ISBLANK(VLOOKUP($E161&amp;$D$118&amp;$D$119,'CCG data'!$A:$AD,'CCG data'!T$3,FALSE))),"",VLOOKUP($E161&amp;$D$118&amp;$D$119,'CCG data'!$A:$AD,'CCG data'!T$3,FALSE))</f>
        <v>8.1966667000638704</v>
      </c>
      <c r="K161" s="406"/>
      <c r="L161" s="406">
        <f>IF(OR(ISERROR(VLOOKUP($E161&amp;$D$118&amp;$D$119,'CCG data'!$A:$AD,'CCG data'!U$3,FALSE)),ISBLANK(VLOOKUP($E161&amp;$D$118&amp;$D$119,'CCG data'!$A:$AD,'CCG data'!U$3,FALSE))),"",VLOOKUP($E161&amp;$D$118&amp;$D$119,'CCG data'!$A:$AD,'CCG data'!U$3,FALSE))</f>
        <v>12.410284652348922</v>
      </c>
      <c r="M161" s="407"/>
      <c r="N161" s="362">
        <f>IF(OR(ISERROR(VLOOKUP($E161&amp;$D$118&amp;$D$119,'CCG data'!$A:$AD,'CCG data'!G$3,FALSE)),ISBLANK(VLOOKUP($E161&amp;$D$118&amp;$D$119,'CCG data'!$A:$AD,'CCG data'!G$3,FALSE))),"",VLOOKUP($E161&amp;$D$118&amp;$D$119,'CCG data'!$A:$AD,'CCG data'!G$3,FALSE))</f>
        <v>1875</v>
      </c>
      <c r="P161" s="397">
        <f>IF(OR(ISERROR(VLOOKUP($E161&amp;$D$118&amp;$D$119,'CCG data'!$A:$AD,'CCG data'!B$3,FALSE)),ISBLANK(VLOOKUP($E161&amp;$D$118&amp;$D$119,'CCG data'!$A:$AD,'CCG data'!B$3,FALSE))),"",VLOOKUP($E161&amp;$D$118&amp;$D$119,'CCG data'!$A:$AD,'CCG data'!B$3,FALSE))</f>
        <v>0.24373333333333333</v>
      </c>
      <c r="Q161" s="263"/>
      <c r="R161" s="263">
        <f>IF(OR(ISERROR(VLOOKUP($E161&amp;$D$118&amp;$D$119,'CCG data'!$A:$AD,'CCG data'!C$3,FALSE)),ISBLANK(VLOOKUP($E161&amp;$D$118&amp;$D$119,'CCG data'!$A:$AD,'CCG data'!C$3,FALSE))),"",VLOOKUP($E161&amp;$D$118&amp;$D$119,'CCG data'!$A:$AD,'CCG data'!C$3,FALSE))</f>
        <v>0.62666666666666671</v>
      </c>
      <c r="S161" s="263"/>
      <c r="T161" s="263">
        <f>IF(OR(ISERROR(VLOOKUP($E161&amp;$D$118&amp;$D$119,'CCG data'!$A:$AD,'CCG data'!D$3,FALSE)),ISBLANK(VLOOKUP($E161&amp;$D$118&amp;$D$119,'CCG data'!$A:$AD,'CCG data'!D$3,FALSE))),"",VLOOKUP($E161&amp;$D$118&amp;$D$119,'CCG data'!$A:$AD,'CCG data'!D$3,FALSE))</f>
        <v>5.3866666666666667E-2</v>
      </c>
      <c r="U161" s="263"/>
      <c r="V161" s="263">
        <f>IF(OR(ISERROR(VLOOKUP($E161&amp;$D$118&amp;$D$119,'CCG data'!$A:$AD,'CCG data'!E$3,FALSE)),ISBLANK(VLOOKUP($E161&amp;$D$118&amp;$D$119,'CCG data'!$A:$AD,'CCG data'!E$3,FALSE))),"",VLOOKUP($E161&amp;$D$118&amp;$D$119,'CCG data'!$A:$AD,'CCG data'!E$3,FALSE))</f>
        <v>7.5733333333333333E-2</v>
      </c>
      <c r="W161" s="398"/>
      <c r="X161" s="108"/>
      <c r="Y161" s="163">
        <f>IFERROR(VLOOKUP($E161&amp;$D$119, Outliers!$A$4:$P$214,2,FALSE),"0")</f>
        <v>0</v>
      </c>
      <c r="Z161" s="163">
        <f>IFERROR(VLOOKUP($E161&amp;$D$119, Outliers!$A$4:$P$214,3,FALSE),"0")</f>
        <v>0</v>
      </c>
      <c r="AA161" s="163">
        <f>IFERROR(VLOOKUP($E161&amp;$D$119, Outliers!$A$4:$P$214,4,FALSE),"0")</f>
        <v>0</v>
      </c>
      <c r="AB161" s="163">
        <f>IFERROR(VLOOKUP($E161&amp;$D$119, Outliers!$A$4:$P$214,5,FALSE),"0")</f>
        <v>0</v>
      </c>
      <c r="AD161" s="78"/>
      <c r="AE161" s="149"/>
      <c r="AF161" s="78"/>
      <c r="AG161" s="78"/>
    </row>
    <row r="162" spans="2:33" ht="15.75" x14ac:dyDescent="0.25">
      <c r="D162" s="318"/>
      <c r="E162" s="103" t="s">
        <v>27</v>
      </c>
      <c r="F162" s="95">
        <f>IF(P161="","",VLOOKUP($E161&amp;$D$118&amp;$D$119,'CCG data'!$A:$AD,'CCG data'!W$3,FALSE))</f>
        <v>41.966460146028595</v>
      </c>
      <c r="G162" s="96">
        <f>IF(P161="","",VLOOKUP($E161&amp;$D$118&amp;$D$119,'CCG data'!$A:$AD,'CCG data'!X$3,FALSE))</f>
        <v>50.438613081369411</v>
      </c>
      <c r="H162" s="96">
        <f>IF(R161="","",VLOOKUP($E161&amp;$D$118&amp;$D$119,'CCG data'!$A:$AD,'CCG data'!Y$3,FALSE))</f>
        <v>93.936257134924261</v>
      </c>
      <c r="I162" s="96">
        <f>IF(R161="","",VLOOKUP($E161&amp;$D$118&amp;$D$119,'CCG data'!$A:$AD,'CCG data'!Z$3,FALSE))</f>
        <v>105.33012486870001</v>
      </c>
      <c r="J162" s="96">
        <f>IF(T161="","",VLOOKUP($E161&amp;$D$118&amp;$D$119,'CCG data'!$A:$AD,'CCG data'!AA$3,FALSE))</f>
        <v>6.5980930124092803</v>
      </c>
      <c r="K162" s="96">
        <f>IF(T161="","",VLOOKUP($E161&amp;$D$118&amp;$D$119,'CCG data'!$A:$AD,'CCG data'!AB$3,FALSE))</f>
        <v>9.7952403877184615</v>
      </c>
      <c r="L162" s="96">
        <f>IF(V161="","",VLOOKUP($E161&amp;$D$118&amp;$D$119,'CCG data'!$A:$AD,'CCG data'!AC$3,FALSE))</f>
        <v>10.369046664193204</v>
      </c>
      <c r="M162" s="96">
        <f>IF(V161="","",VLOOKUP($E161&amp;$D$118&amp;$D$119,'CCG data'!$A:$AD,'CCG data'!AD$3,FALSE))</f>
        <v>14.45152264050464</v>
      </c>
      <c r="N162" s="363"/>
      <c r="P162" s="150">
        <f>IF(P161="","",VLOOKUP($E161&amp;$D$118&amp;$D$119,'CCG data'!$A:$AD,'CCG data'!I$3,FALSE))</f>
        <v>0.22500000000000001</v>
      </c>
      <c r="Q162" s="15">
        <f>IF(P161="","",VLOOKUP($E161&amp;$D$118&amp;$D$119,'CCG data'!$A:$AD,'CCG data'!J$3,FALSE))</f>
        <v>0.26400000000000001</v>
      </c>
      <c r="R162" s="15">
        <f>IF(R161="","",VLOOKUP($E161&amp;$D$118&amp;$D$119,'CCG data'!$A:$AD,'CCG data'!K$3,FALSE))</f>
        <v>0.60499999999999998</v>
      </c>
      <c r="S162" s="15">
        <f>IF(R161="","",VLOOKUP($E161&amp;$D$118&amp;$D$119,'CCG data'!$A:$AD,'CCG data'!L$3,FALSE))</f>
        <v>0.64800000000000002</v>
      </c>
      <c r="T162" s="15">
        <f>IF(T161="","",VLOOKUP($E161&amp;$D$118&amp;$D$119,'CCG data'!$A:$AD,'CCG data'!M$3,FALSE))</f>
        <v>4.4999999999999998E-2</v>
      </c>
      <c r="U162" s="15">
        <f>IF(T161="","",VLOOKUP($E161&amp;$D$118&amp;$D$119,'CCG data'!$A:$AD,'CCG data'!N$3,FALSE))</f>
        <v>6.5000000000000002E-2</v>
      </c>
      <c r="V162" s="15">
        <f>IF(V161="","",VLOOKUP($E161&amp;$D$118&amp;$D$119,'CCG data'!$A:$AD,'CCG data'!O$3,FALSE))</f>
        <v>6.5000000000000002E-2</v>
      </c>
      <c r="W162" s="135">
        <f>IF(V161="","",VLOOKUP($E161&amp;$D$118&amp;$D$119,'CCG data'!$A:$AD,'CCG data'!P$3,FALSE))</f>
        <v>8.8999999999999996E-2</v>
      </c>
      <c r="Y162" s="163" t="str">
        <f>IFERROR(VLOOKUP($E162&amp;$D$119, Outliers!$A$4:$P$214,2,FALSE),"0")</f>
        <v>0</v>
      </c>
      <c r="Z162" s="163" t="str">
        <f>IFERROR(VLOOKUP($E162&amp;$D$119, Outliers!$A$4:$P$214,3,FALSE),"0")</f>
        <v>0</v>
      </c>
      <c r="AA162" s="163" t="str">
        <f>IFERROR(VLOOKUP($E162&amp;$D$119, Outliers!$A$4:$P$214,4,FALSE),"0")</f>
        <v>0</v>
      </c>
      <c r="AB162" s="163" t="str">
        <f>IFERROR(VLOOKUP($E162&amp;$D$119, Outliers!$A$4:$P$214,5,FALSE),"0")</f>
        <v>0</v>
      </c>
      <c r="AD162" s="78"/>
      <c r="AE162" s="149"/>
      <c r="AF162" s="78"/>
      <c r="AG162" s="78"/>
    </row>
    <row r="163" spans="2:33" s="40" customFormat="1" ht="15.75" x14ac:dyDescent="0.25">
      <c r="B163" s="145"/>
      <c r="D163" s="318"/>
      <c r="E163" s="104" t="s">
        <v>163</v>
      </c>
      <c r="F163" s="405">
        <f>IF(OR(ISERROR(VLOOKUP($E163&amp;$D$118&amp;$D$119,'CCG data'!$A:$AD,'CCG data'!R$3,FALSE)),ISBLANK(VLOOKUP($E163&amp;$D$118&amp;$D$119,'CCG data'!$A:$AD,'CCG data'!R$3,FALSE))),"",VLOOKUP($E163&amp;$D$118&amp;$D$119,'CCG data'!$A:$AD,'CCG data'!R$3,FALSE))</f>
        <v>57.712437760928267</v>
      </c>
      <c r="G163" s="406"/>
      <c r="H163" s="406">
        <f>IF(OR(ISERROR(VLOOKUP($E163&amp;$D$118&amp;$D$119,'CCG data'!$A:$AD,'CCG data'!S$3,FALSE)),ISBLANK(VLOOKUP($E163&amp;$D$118&amp;$D$119,'CCG data'!$A:$AD,'CCG data'!S$3,FALSE))),"",VLOOKUP($E163&amp;$D$118&amp;$D$119,'CCG data'!$A:$AD,'CCG data'!S$3,FALSE))</f>
        <v>105.14991701350995</v>
      </c>
      <c r="I163" s="406"/>
      <c r="J163" s="406">
        <f>IF(OR(ISERROR(VLOOKUP($E163&amp;$D$118&amp;$D$119,'CCG data'!$A:$AD,'CCG data'!T$3,FALSE)),ISBLANK(VLOOKUP($E163&amp;$D$118&amp;$D$119,'CCG data'!$A:$AD,'CCG data'!T$3,FALSE))),"",VLOOKUP($E163&amp;$D$118&amp;$D$119,'CCG data'!$A:$AD,'CCG data'!T$3,FALSE))</f>
        <v>8.6873288787274241</v>
      </c>
      <c r="K163" s="406"/>
      <c r="L163" s="406">
        <f>IF(OR(ISERROR(VLOOKUP($E163&amp;$D$118&amp;$D$119,'CCG data'!$A:$AD,'CCG data'!U$3,FALSE)),ISBLANK(VLOOKUP($E163&amp;$D$118&amp;$D$119,'CCG data'!$A:$AD,'CCG data'!U$3,FALSE))),"",VLOOKUP($E163&amp;$D$118&amp;$D$119,'CCG data'!$A:$AD,'CCG data'!U$3,FALSE))</f>
        <v>12.311881021404428</v>
      </c>
      <c r="M163" s="407"/>
      <c r="N163" s="362">
        <f>IF(OR(ISERROR(VLOOKUP($E163&amp;$D$118&amp;$D$119,'CCG data'!$A:$AD,'CCG data'!G$3,FALSE)),ISBLANK(VLOOKUP($E163&amp;$D$118&amp;$D$119,'CCG data'!$A:$AD,'CCG data'!G$3,FALSE))),"",VLOOKUP($E163&amp;$D$118&amp;$D$119,'CCG data'!$A:$AD,'CCG data'!G$3,FALSE))</f>
        <v>3129</v>
      </c>
      <c r="P163" s="397">
        <f>IF(OR(ISERROR(VLOOKUP($E163&amp;$D$118&amp;$D$119,'CCG data'!$A:$AD,'CCG data'!B$3,FALSE)),ISBLANK(VLOOKUP($E163&amp;$D$118&amp;$D$119,'CCG data'!$A:$AD,'CCG data'!B$3,FALSE))),"",VLOOKUP($E163&amp;$D$118&amp;$D$119,'CCG data'!$A:$AD,'CCG data'!B$3,FALSE))</f>
        <v>0.28603387663790347</v>
      </c>
      <c r="Q163" s="263"/>
      <c r="R163" s="263">
        <f>IF(OR(ISERROR(VLOOKUP($E163&amp;$D$118&amp;$D$119,'CCG data'!$A:$AD,'CCG data'!C$3,FALSE)),ISBLANK(VLOOKUP($E163&amp;$D$118&amp;$D$119,'CCG data'!$A:$AD,'CCG data'!C$3,FALSE))),"",VLOOKUP($E163&amp;$D$118&amp;$D$119,'CCG data'!$A:$AD,'CCG data'!C$3,FALSE))</f>
        <v>0.5931607542345797</v>
      </c>
      <c r="S163" s="263"/>
      <c r="T163" s="263">
        <f>IF(OR(ISERROR(VLOOKUP($E163&amp;$D$118&amp;$D$119,'CCG data'!$A:$AD,'CCG data'!D$3,FALSE)),ISBLANK(VLOOKUP($E163&amp;$D$118&amp;$D$119,'CCG data'!$A:$AD,'CCG data'!D$3,FALSE))),"",VLOOKUP($E163&amp;$D$118&amp;$D$119,'CCG data'!$A:$AD,'CCG data'!D$3,FALSE))</f>
        <v>5.2412911473314158E-2</v>
      </c>
      <c r="U163" s="263"/>
      <c r="V163" s="263">
        <f>IF(OR(ISERROR(VLOOKUP($E163&amp;$D$118&amp;$D$119,'CCG data'!$A:$AD,'CCG data'!E$3,FALSE)),ISBLANK(VLOOKUP($E163&amp;$D$118&amp;$D$119,'CCG data'!$A:$AD,'CCG data'!E$3,FALSE))),"",VLOOKUP($E163&amp;$D$118&amp;$D$119,'CCG data'!$A:$AD,'CCG data'!E$3,FALSE))</f>
        <v>6.8392457654202626E-2</v>
      </c>
      <c r="W163" s="398"/>
      <c r="X163" s="108"/>
      <c r="Y163" s="163">
        <f>IFERROR(VLOOKUP($E163&amp;$D$119, Outliers!$A$4:$P$214,2,FALSE),"0")</f>
        <v>1</v>
      </c>
      <c r="Z163" s="163">
        <f>IFERROR(VLOOKUP($E163&amp;$D$119, Outliers!$A$4:$P$214,3,FALSE),"0")</f>
        <v>1</v>
      </c>
      <c r="AA163" s="163">
        <f>IFERROR(VLOOKUP($E163&amp;$D$119, Outliers!$A$4:$P$214,4,FALSE),"0")</f>
        <v>1</v>
      </c>
      <c r="AB163" s="163">
        <f>IFERROR(VLOOKUP($E163&amp;$D$119, Outliers!$A$4:$P$214,5,FALSE),"0")</f>
        <v>0</v>
      </c>
      <c r="AD163" s="78"/>
      <c r="AE163" s="149"/>
      <c r="AF163" s="78"/>
      <c r="AG163" s="78"/>
    </row>
    <row r="164" spans="2:33" ht="15.75" x14ac:dyDescent="0.25">
      <c r="D164" s="318"/>
      <c r="E164" s="103" t="s">
        <v>27</v>
      </c>
      <c r="F164" s="95">
        <f>IF(P163="","",VLOOKUP($E163&amp;$D$118&amp;$D$119,'CCG data'!$A:$AD,'CCG data'!W$3,FALSE))</f>
        <v>53.931374244904802</v>
      </c>
      <c r="G164" s="96">
        <f>IF(P163="","",VLOOKUP($E163&amp;$D$118&amp;$D$119,'CCG data'!$A:$AD,'CCG data'!X$3,FALSE))</f>
        <v>61.493501276951733</v>
      </c>
      <c r="H164" s="96">
        <f>IF(R163="","",VLOOKUP($E163&amp;$D$118&amp;$D$119,'CCG data'!$A:$AD,'CCG data'!Y$3,FALSE))</f>
        <v>100.36608391072734</v>
      </c>
      <c r="I164" s="96">
        <f>IF(R163="","",VLOOKUP($E163&amp;$D$118&amp;$D$119,'CCG data'!$A:$AD,'CCG data'!Z$3,FALSE))</f>
        <v>109.93375011629256</v>
      </c>
      <c r="J164" s="96">
        <f>IF(T163="","",VLOOKUP($E163&amp;$D$118&amp;$D$119,'CCG data'!$A:$AD,'CCG data'!AA$3,FALSE))</f>
        <v>7.3577307036081239</v>
      </c>
      <c r="K164" s="96">
        <f>IF(T163="","",VLOOKUP($E163&amp;$D$118&amp;$D$119,'CCG data'!$A:$AD,'CCG data'!AB$3,FALSE))</f>
        <v>10.016927053846723</v>
      </c>
      <c r="L164" s="96">
        <f>IF(V163="","",VLOOKUP($E163&amp;$D$118&amp;$D$119,'CCG data'!$A:$AD,'CCG data'!AC$3,FALSE))</f>
        <v>10.662300215523343</v>
      </c>
      <c r="M164" s="96">
        <f>IF(V163="","",VLOOKUP($E163&amp;$D$118&amp;$D$119,'CCG data'!$A:$AD,'CCG data'!AD$3,FALSE))</f>
        <v>13.961461827285513</v>
      </c>
      <c r="N164" s="363"/>
      <c r="P164" s="150">
        <f>IF(P163="","",VLOOKUP($E163&amp;$D$118&amp;$D$119,'CCG data'!$A:$AD,'CCG data'!I$3,FALSE))</f>
        <v>0.27</v>
      </c>
      <c r="Q164" s="15">
        <f>IF(P163="","",VLOOKUP($E163&amp;$D$118&amp;$D$119,'CCG data'!$A:$AD,'CCG data'!J$3,FALSE))</f>
        <v>0.30199999999999999</v>
      </c>
      <c r="R164" s="15">
        <f>IF(R163="","",VLOOKUP($E163&amp;$D$118&amp;$D$119,'CCG data'!$A:$AD,'CCG data'!K$3,FALSE))</f>
        <v>0.57599999999999996</v>
      </c>
      <c r="S164" s="15">
        <f>IF(R163="","",VLOOKUP($E163&amp;$D$118&amp;$D$119,'CCG data'!$A:$AD,'CCG data'!L$3,FALSE))</f>
        <v>0.61</v>
      </c>
      <c r="T164" s="15">
        <f>IF(T163="","",VLOOKUP($E163&amp;$D$118&amp;$D$119,'CCG data'!$A:$AD,'CCG data'!M$3,FALSE))</f>
        <v>4.4999999999999998E-2</v>
      </c>
      <c r="U164" s="15">
        <f>IF(T163="","",VLOOKUP($E163&amp;$D$118&amp;$D$119,'CCG data'!$A:$AD,'CCG data'!N$3,FALSE))</f>
        <v>6.0999999999999999E-2</v>
      </c>
      <c r="V164" s="15">
        <f>IF(V163="","",VLOOKUP($E163&amp;$D$118&amp;$D$119,'CCG data'!$A:$AD,'CCG data'!O$3,FALSE))</f>
        <v>0.06</v>
      </c>
      <c r="W164" s="135">
        <f>IF(V163="","",VLOOKUP($E163&amp;$D$118&amp;$D$119,'CCG data'!$A:$AD,'CCG data'!P$3,FALSE))</f>
        <v>7.8E-2</v>
      </c>
      <c r="Y164" s="163" t="str">
        <f>IFERROR(VLOOKUP($E164&amp;$D$119, Outliers!$A$4:$P$214,2,FALSE),"0")</f>
        <v>0</v>
      </c>
      <c r="Z164" s="163" t="str">
        <f>IFERROR(VLOOKUP($E164&amp;$D$119, Outliers!$A$4:$P$214,3,FALSE),"0")</f>
        <v>0</v>
      </c>
      <c r="AA164" s="163" t="str">
        <f>IFERROR(VLOOKUP($E164&amp;$D$119, Outliers!$A$4:$P$214,4,FALSE),"0")</f>
        <v>0</v>
      </c>
      <c r="AB164" s="163" t="str">
        <f>IFERROR(VLOOKUP($E164&amp;$D$119, Outliers!$A$4:$P$214,5,FALSE),"0")</f>
        <v>0</v>
      </c>
      <c r="AD164" s="78"/>
      <c r="AE164" s="149"/>
      <c r="AF164" s="78"/>
      <c r="AG164" s="78"/>
    </row>
    <row r="165" spans="2:33" s="40" customFormat="1" ht="15.75" x14ac:dyDescent="0.25">
      <c r="B165" s="145"/>
      <c r="D165" s="318"/>
      <c r="E165" s="104" t="s">
        <v>164</v>
      </c>
      <c r="F165" s="405">
        <f>IF(OR(ISERROR(VLOOKUP($E165&amp;$D$118&amp;$D$119,'CCG data'!$A:$AD,'CCG data'!R$3,FALSE)),ISBLANK(VLOOKUP($E165&amp;$D$118&amp;$D$119,'CCG data'!$A:$AD,'CCG data'!R$3,FALSE))),"",VLOOKUP($E165&amp;$D$118&amp;$D$119,'CCG data'!$A:$AD,'CCG data'!R$3,FALSE))</f>
        <v>51.003184233688998</v>
      </c>
      <c r="G165" s="406"/>
      <c r="H165" s="406">
        <f>IF(OR(ISERROR(VLOOKUP($E165&amp;$D$118&amp;$D$119,'CCG data'!$A:$AD,'CCG data'!S$3,FALSE)),ISBLANK(VLOOKUP($E165&amp;$D$118&amp;$D$119,'CCG data'!$A:$AD,'CCG data'!S$3,FALSE))),"",VLOOKUP($E165&amp;$D$118&amp;$D$119,'CCG data'!$A:$AD,'CCG data'!S$3,FALSE))</f>
        <v>93.404150336795652</v>
      </c>
      <c r="I165" s="406"/>
      <c r="J165" s="406">
        <f>IF(OR(ISERROR(VLOOKUP($E165&amp;$D$118&amp;$D$119,'CCG data'!$A:$AD,'CCG data'!T$3,FALSE)),ISBLANK(VLOOKUP($E165&amp;$D$118&amp;$D$119,'CCG data'!$A:$AD,'CCG data'!T$3,FALSE))),"",VLOOKUP($E165&amp;$D$118&amp;$D$119,'CCG data'!$A:$AD,'CCG data'!T$3,FALSE))</f>
        <v>5.918157794898093</v>
      </c>
      <c r="K165" s="406"/>
      <c r="L165" s="406">
        <f>IF(OR(ISERROR(VLOOKUP($E165&amp;$D$118&amp;$D$119,'CCG data'!$A:$AD,'CCG data'!U$3,FALSE)),ISBLANK(VLOOKUP($E165&amp;$D$118&amp;$D$119,'CCG data'!$A:$AD,'CCG data'!U$3,FALSE))),"",VLOOKUP($E165&amp;$D$118&amp;$D$119,'CCG data'!$A:$AD,'CCG data'!U$3,FALSE))</f>
        <v>14.864991148559936</v>
      </c>
      <c r="M165" s="407"/>
      <c r="N165" s="362">
        <f>IF(OR(ISERROR(VLOOKUP($E165&amp;$D$118&amp;$D$119,'CCG data'!$A:$AD,'CCG data'!G$3,FALSE)),ISBLANK(VLOOKUP($E165&amp;$D$118&amp;$D$119,'CCG data'!$A:$AD,'CCG data'!G$3,FALSE))),"",VLOOKUP($E165&amp;$D$118&amp;$D$119,'CCG data'!$A:$AD,'CCG data'!G$3,FALSE))</f>
        <v>2607</v>
      </c>
      <c r="P165" s="397">
        <f>IF(OR(ISERROR(VLOOKUP($E165&amp;$D$118&amp;$D$119,'CCG data'!$A:$AD,'CCG data'!B$3,FALSE)),ISBLANK(VLOOKUP($E165&amp;$D$118&amp;$D$119,'CCG data'!$A:$AD,'CCG data'!B$3,FALSE))),"",VLOOKUP($E165&amp;$D$118&amp;$D$119,'CCG data'!$A:$AD,'CCG data'!B$3,FALSE))</f>
        <v>0.28385116992711928</v>
      </c>
      <c r="Q165" s="263"/>
      <c r="R165" s="263">
        <f>IF(OR(ISERROR(VLOOKUP($E165&amp;$D$118&amp;$D$119,'CCG data'!$A:$AD,'CCG data'!C$3,FALSE)),ISBLANK(VLOOKUP($E165&amp;$D$118&amp;$D$119,'CCG data'!$A:$AD,'CCG data'!C$3,FALSE))),"",VLOOKUP($E165&amp;$D$118&amp;$D$119,'CCG data'!$A:$AD,'CCG data'!C$3,FALSE))</f>
        <v>0.58381281166091292</v>
      </c>
      <c r="S165" s="263"/>
      <c r="T165" s="263">
        <f>IF(OR(ISERROR(VLOOKUP($E165&amp;$D$118&amp;$D$119,'CCG data'!$A:$AD,'CCG data'!D$3,FALSE)),ISBLANK(VLOOKUP($E165&amp;$D$118&amp;$D$119,'CCG data'!$A:$AD,'CCG data'!D$3,FALSE))),"",VLOOKUP($E165&amp;$D$118&amp;$D$119,'CCG data'!$A:$AD,'CCG data'!D$3,FALSE))</f>
        <v>4.0659762178749517E-2</v>
      </c>
      <c r="U165" s="263"/>
      <c r="V165" s="263">
        <f>IF(OR(ISERROR(VLOOKUP($E165&amp;$D$118&amp;$D$119,'CCG data'!$A:$AD,'CCG data'!E$3,FALSE)),ISBLANK(VLOOKUP($E165&amp;$D$118&amp;$D$119,'CCG data'!$A:$AD,'CCG data'!E$3,FALSE))),"",VLOOKUP($E165&amp;$D$118&amp;$D$119,'CCG data'!$A:$AD,'CCG data'!E$3,FALSE))</f>
        <v>9.1676256233218262E-2</v>
      </c>
      <c r="W165" s="398"/>
      <c r="X165" s="108"/>
      <c r="Y165" s="163">
        <f>IFERROR(VLOOKUP($E165&amp;$D$119, Outliers!$A$4:$P$214,2,FALSE),"0")</f>
        <v>0</v>
      </c>
      <c r="Z165" s="163">
        <f>IFERROR(VLOOKUP($E165&amp;$D$119, Outliers!$A$4:$P$214,3,FALSE),"0")</f>
        <v>0</v>
      </c>
      <c r="AA165" s="163">
        <f>IFERROR(VLOOKUP($E165&amp;$D$119, Outliers!$A$4:$P$214,4,FALSE),"0")</f>
        <v>0</v>
      </c>
      <c r="AB165" s="163">
        <f>IFERROR(VLOOKUP($E165&amp;$D$119, Outliers!$A$4:$P$214,5,FALSE),"0")</f>
        <v>0</v>
      </c>
      <c r="AD165" s="78"/>
      <c r="AE165" s="149"/>
      <c r="AF165" s="78"/>
      <c r="AG165" s="78"/>
    </row>
    <row r="166" spans="2:33" ht="15.75" x14ac:dyDescent="0.25">
      <c r="D166" s="318"/>
      <c r="E166" s="103" t="s">
        <v>27</v>
      </c>
      <c r="F166" s="95">
        <f>IF(P165="","",VLOOKUP($E165&amp;$D$118&amp;$D$119,'CCG data'!$A:$AD,'CCG data'!W$3,FALSE))</f>
        <v>47.328352125137656</v>
      </c>
      <c r="G166" s="96">
        <f>IF(P165="","",VLOOKUP($E165&amp;$D$118&amp;$D$119,'CCG data'!$A:$AD,'CCG data'!X$3,FALSE))</f>
        <v>54.67801634224034</v>
      </c>
      <c r="H166" s="96">
        <f>IF(R165="","",VLOOKUP($E165&amp;$D$118&amp;$D$119,'CCG data'!$A:$AD,'CCG data'!Y$3,FALSE))</f>
        <v>88.711535392812706</v>
      </c>
      <c r="I166" s="96">
        <f>IF(R165="","",VLOOKUP($E165&amp;$D$118&amp;$D$119,'CCG data'!$A:$AD,'CCG data'!Z$3,FALSE))</f>
        <v>98.096765280778598</v>
      </c>
      <c r="J166" s="96">
        <f>IF(T165="","",VLOOKUP($E165&amp;$D$118&amp;$D$119,'CCG data'!$A:$AD,'CCG data'!AA$3,FALSE))</f>
        <v>4.7915060874108368</v>
      </c>
      <c r="K166" s="96">
        <f>IF(T165="","",VLOOKUP($E165&amp;$D$118&amp;$D$119,'CCG data'!$A:$AD,'CCG data'!AB$3,FALSE))</f>
        <v>7.0448095023853492</v>
      </c>
      <c r="L166" s="96">
        <f>IF(V165="","",VLOOKUP($E165&amp;$D$118&amp;$D$119,'CCG data'!$A:$AD,'CCG data'!AC$3,FALSE))</f>
        <v>12.980379913519476</v>
      </c>
      <c r="M166" s="96">
        <f>IF(V165="","",VLOOKUP($E165&amp;$D$118&amp;$D$119,'CCG data'!$A:$AD,'CCG data'!AD$3,FALSE))</f>
        <v>16.749602383600394</v>
      </c>
      <c r="N166" s="363"/>
      <c r="P166" s="150">
        <f>IF(P165="","",VLOOKUP($E165&amp;$D$118&amp;$D$119,'CCG data'!$A:$AD,'CCG data'!I$3,FALSE))</f>
        <v>0.26700000000000002</v>
      </c>
      <c r="Q166" s="15">
        <f>IF(P165="","",VLOOKUP($E165&amp;$D$118&amp;$D$119,'CCG data'!$A:$AD,'CCG data'!J$3,FALSE))</f>
        <v>0.30099999999999999</v>
      </c>
      <c r="R166" s="15">
        <f>IF(R165="","",VLOOKUP($E165&amp;$D$118&amp;$D$119,'CCG data'!$A:$AD,'CCG data'!K$3,FALSE))</f>
        <v>0.56499999999999995</v>
      </c>
      <c r="S166" s="15">
        <f>IF(R165="","",VLOOKUP($E165&amp;$D$118&amp;$D$119,'CCG data'!$A:$AD,'CCG data'!L$3,FALSE))</f>
        <v>0.60299999999999998</v>
      </c>
      <c r="T166" s="15">
        <f>IF(T165="","",VLOOKUP($E165&amp;$D$118&amp;$D$119,'CCG data'!$A:$AD,'CCG data'!M$3,FALSE))</f>
        <v>3.4000000000000002E-2</v>
      </c>
      <c r="U166" s="15">
        <f>IF(T165="","",VLOOKUP($E165&amp;$D$118&amp;$D$119,'CCG data'!$A:$AD,'CCG data'!N$3,FALSE))</f>
        <v>4.9000000000000002E-2</v>
      </c>
      <c r="V166" s="15">
        <f>IF(V165="","",VLOOKUP($E165&amp;$D$118&amp;$D$119,'CCG data'!$A:$AD,'CCG data'!O$3,FALSE))</f>
        <v>8.1000000000000003E-2</v>
      </c>
      <c r="W166" s="135">
        <f>IF(V165="","",VLOOKUP($E165&amp;$D$118&amp;$D$119,'CCG data'!$A:$AD,'CCG data'!P$3,FALSE))</f>
        <v>0.10299999999999999</v>
      </c>
      <c r="Y166" s="163" t="str">
        <f>IFERROR(VLOOKUP($E166&amp;$D$119, Outliers!$A$4:$P$214,2,FALSE),"0")</f>
        <v>0</v>
      </c>
      <c r="Z166" s="163" t="str">
        <f>IFERROR(VLOOKUP($E166&amp;$D$119, Outliers!$A$4:$P$214,3,FALSE),"0")</f>
        <v>0</v>
      </c>
      <c r="AA166" s="163" t="str">
        <f>IFERROR(VLOOKUP($E166&amp;$D$119, Outliers!$A$4:$P$214,4,FALSE),"0")</f>
        <v>0</v>
      </c>
      <c r="AB166" s="163" t="str">
        <f>IFERROR(VLOOKUP($E166&amp;$D$119, Outliers!$A$4:$P$214,5,FALSE),"0")</f>
        <v>0</v>
      </c>
      <c r="AD166" s="78"/>
      <c r="AE166" s="149"/>
      <c r="AF166" s="78"/>
      <c r="AG166" s="78"/>
    </row>
    <row r="167" spans="2:33" s="40" customFormat="1" ht="15.75" x14ac:dyDescent="0.25">
      <c r="B167" s="145"/>
      <c r="D167" s="318"/>
      <c r="E167" s="104" t="s">
        <v>165</v>
      </c>
      <c r="F167" s="405">
        <f>IF(OR(ISERROR(VLOOKUP($E167&amp;$D$118&amp;$D$119,'CCG data'!$A:$AD,'CCG data'!R$3,FALSE)),ISBLANK(VLOOKUP($E167&amp;$D$118&amp;$D$119,'CCG data'!$A:$AD,'CCG data'!R$3,FALSE))),"",VLOOKUP($E167&amp;$D$118&amp;$D$119,'CCG data'!$A:$AD,'CCG data'!R$3,FALSE))</f>
        <v>48.949560081224213</v>
      </c>
      <c r="G167" s="406"/>
      <c r="H167" s="406">
        <f>IF(OR(ISERROR(VLOOKUP($E167&amp;$D$118&amp;$D$119,'CCG data'!$A:$AD,'CCG data'!S$3,FALSE)),ISBLANK(VLOOKUP($E167&amp;$D$118&amp;$D$119,'CCG data'!$A:$AD,'CCG data'!S$3,FALSE))),"",VLOOKUP($E167&amp;$D$118&amp;$D$119,'CCG data'!$A:$AD,'CCG data'!S$3,FALSE))</f>
        <v>89.445510068346167</v>
      </c>
      <c r="I167" s="406"/>
      <c r="J167" s="406">
        <f>IF(OR(ISERROR(VLOOKUP($E167&amp;$D$118&amp;$D$119,'CCG data'!$A:$AD,'CCG data'!T$3,FALSE)),ISBLANK(VLOOKUP($E167&amp;$D$118&amp;$D$119,'CCG data'!$A:$AD,'CCG data'!T$3,FALSE))),"",VLOOKUP($E167&amp;$D$118&amp;$D$119,'CCG data'!$A:$AD,'CCG data'!T$3,FALSE))</f>
        <v>8.7370232147877118</v>
      </c>
      <c r="K167" s="406"/>
      <c r="L167" s="406">
        <f>IF(OR(ISERROR(VLOOKUP($E167&amp;$D$118&amp;$D$119,'CCG data'!$A:$AD,'CCG data'!U$3,FALSE)),ISBLANK(VLOOKUP($E167&amp;$D$118&amp;$D$119,'CCG data'!$A:$AD,'CCG data'!U$3,FALSE))),"",VLOOKUP($E167&amp;$D$118&amp;$D$119,'CCG data'!$A:$AD,'CCG data'!U$3,FALSE))</f>
        <v>10.468455061070063</v>
      </c>
      <c r="M167" s="407"/>
      <c r="N167" s="362">
        <f>IF(OR(ISERROR(VLOOKUP($E167&amp;$D$118&amp;$D$119,'CCG data'!$A:$AD,'CCG data'!G$3,FALSE)),ISBLANK(VLOOKUP($E167&amp;$D$118&amp;$D$119,'CCG data'!$A:$AD,'CCG data'!G$3,FALSE))),"",VLOOKUP($E167&amp;$D$118&amp;$D$119,'CCG data'!$A:$AD,'CCG data'!G$3,FALSE))</f>
        <v>1419</v>
      </c>
      <c r="P167" s="397">
        <f>IF(OR(ISERROR(VLOOKUP($E167&amp;$D$118&amp;$D$119,'CCG data'!$A:$AD,'CCG data'!B$3,FALSE)),ISBLANK(VLOOKUP($E167&amp;$D$118&amp;$D$119,'CCG data'!$A:$AD,'CCG data'!B$3,FALSE))),"",VLOOKUP($E167&amp;$D$118&amp;$D$119,'CCG data'!$A:$AD,'CCG data'!B$3,FALSE))</f>
        <v>0.3037350246652572</v>
      </c>
      <c r="Q167" s="263"/>
      <c r="R167" s="263">
        <f>IF(OR(ISERROR(VLOOKUP($E167&amp;$D$118&amp;$D$119,'CCG data'!$A:$AD,'CCG data'!C$3,FALSE)),ISBLANK(VLOOKUP($E167&amp;$D$118&amp;$D$119,'CCG data'!$A:$AD,'CCG data'!C$3,FALSE))),"",VLOOKUP($E167&amp;$D$118&amp;$D$119,'CCG data'!$A:$AD,'CCG data'!C$3,FALSE))</f>
        <v>0.5736434108527132</v>
      </c>
      <c r="S167" s="263"/>
      <c r="T167" s="263">
        <f>IF(OR(ISERROR(VLOOKUP($E167&amp;$D$118&amp;$D$119,'CCG data'!$A:$AD,'CCG data'!D$3,FALSE)),ISBLANK(VLOOKUP($E167&amp;$D$118&amp;$D$119,'CCG data'!$A:$AD,'CCG data'!D$3,FALSE))),"",VLOOKUP($E167&amp;$D$118&amp;$D$119,'CCG data'!$A:$AD,'CCG data'!D$3,FALSE))</f>
        <v>5.5673009161381251E-2</v>
      </c>
      <c r="U167" s="263"/>
      <c r="V167" s="263">
        <f>IF(OR(ISERROR(VLOOKUP($E167&amp;$D$118&amp;$D$119,'CCG data'!$A:$AD,'CCG data'!E$3,FALSE)),ISBLANK(VLOOKUP($E167&amp;$D$118&amp;$D$119,'CCG data'!$A:$AD,'CCG data'!E$3,FALSE))),"",VLOOKUP($E167&amp;$D$118&amp;$D$119,'CCG data'!$A:$AD,'CCG data'!E$3,FALSE))</f>
        <v>6.6948555320648348E-2</v>
      </c>
      <c r="W167" s="398"/>
      <c r="X167" s="108"/>
      <c r="Y167" s="163">
        <f>IFERROR(VLOOKUP($E167&amp;$D$119, Outliers!$A$4:$P$214,2,FALSE),"0")</f>
        <v>0</v>
      </c>
      <c r="Z167" s="163">
        <f>IFERROR(VLOOKUP($E167&amp;$D$119, Outliers!$A$4:$P$214,3,FALSE),"0")</f>
        <v>0</v>
      </c>
      <c r="AA167" s="163">
        <f>IFERROR(VLOOKUP($E167&amp;$D$119, Outliers!$A$4:$P$214,4,FALSE),"0")</f>
        <v>0</v>
      </c>
      <c r="AB167" s="163">
        <f>IFERROR(VLOOKUP($E167&amp;$D$119, Outliers!$A$4:$P$214,5,FALSE),"0")</f>
        <v>0</v>
      </c>
      <c r="AD167" s="78"/>
      <c r="AE167" s="149"/>
      <c r="AF167" s="78"/>
      <c r="AG167" s="78"/>
    </row>
    <row r="168" spans="2:33" ht="15.75" x14ac:dyDescent="0.25">
      <c r="D168" s="318"/>
      <c r="E168" s="103" t="s">
        <v>27</v>
      </c>
      <c r="F168" s="95">
        <f>IF(P167="","",VLOOKUP($E167&amp;$D$118&amp;$D$119,'CCG data'!$A:$AD,'CCG data'!W$3,FALSE))</f>
        <v>44.328238087349888</v>
      </c>
      <c r="G168" s="96">
        <f>IF(P167="","",VLOOKUP($E167&amp;$D$118&amp;$D$119,'CCG data'!$A:$AD,'CCG data'!X$3,FALSE))</f>
        <v>53.570882075098538</v>
      </c>
      <c r="H168" s="96">
        <f>IF(R167="","",VLOOKUP($E167&amp;$D$118&amp;$D$119,'CCG data'!$A:$AD,'CCG data'!Y$3,FALSE))</f>
        <v>83.30078559756501</v>
      </c>
      <c r="I168" s="96">
        <f>IF(R167="","",VLOOKUP($E167&amp;$D$118&amp;$D$119,'CCG data'!$A:$AD,'CCG data'!Z$3,FALSE))</f>
        <v>95.590234539127323</v>
      </c>
      <c r="J168" s="96">
        <f>IF(T167="","",VLOOKUP($E167&amp;$D$118&amp;$D$119,'CCG data'!$A:$AD,'CCG data'!AA$3,FALSE))</f>
        <v>6.8103590694104916</v>
      </c>
      <c r="K168" s="96">
        <f>IF(T167="","",VLOOKUP($E167&amp;$D$118&amp;$D$119,'CCG data'!$A:$AD,'CCG data'!AB$3,FALSE))</f>
        <v>10.663687360164932</v>
      </c>
      <c r="L168" s="96">
        <f>IF(V167="","",VLOOKUP($E167&amp;$D$118&amp;$D$119,'CCG data'!$A:$AD,'CCG data'!AC$3,FALSE))</f>
        <v>8.3633350396729682</v>
      </c>
      <c r="M168" s="96">
        <f>IF(V167="","",VLOOKUP($E167&amp;$D$118&amp;$D$119,'CCG data'!$A:$AD,'CCG data'!AD$3,FALSE))</f>
        <v>12.573575082467158</v>
      </c>
      <c r="N168" s="363"/>
      <c r="P168" s="150">
        <f>IF(P167="","",VLOOKUP($E167&amp;$D$118&amp;$D$119,'CCG data'!$A:$AD,'CCG data'!I$3,FALSE))</f>
        <v>0.28000000000000003</v>
      </c>
      <c r="Q168" s="15">
        <f>IF(P167="","",VLOOKUP($E167&amp;$D$118&amp;$D$119,'CCG data'!$A:$AD,'CCG data'!J$3,FALSE))</f>
        <v>0.32800000000000001</v>
      </c>
      <c r="R168" s="15">
        <f>IF(R167="","",VLOOKUP($E167&amp;$D$118&amp;$D$119,'CCG data'!$A:$AD,'CCG data'!K$3,FALSE))</f>
        <v>0.54800000000000004</v>
      </c>
      <c r="S168" s="15">
        <f>IF(R167="","",VLOOKUP($E167&amp;$D$118&amp;$D$119,'CCG data'!$A:$AD,'CCG data'!L$3,FALSE))</f>
        <v>0.59899999999999998</v>
      </c>
      <c r="T168" s="15">
        <f>IF(T167="","",VLOOKUP($E167&amp;$D$118&amp;$D$119,'CCG data'!$A:$AD,'CCG data'!M$3,FALSE))</f>
        <v>4.4999999999999998E-2</v>
      </c>
      <c r="U168" s="15">
        <f>IF(T167="","",VLOOKUP($E167&amp;$D$118&amp;$D$119,'CCG data'!$A:$AD,'CCG data'!N$3,FALSE))</f>
        <v>6.9000000000000006E-2</v>
      </c>
      <c r="V168" s="15">
        <f>IF(V167="","",VLOOKUP($E167&amp;$D$118&amp;$D$119,'CCG data'!$A:$AD,'CCG data'!O$3,FALSE))</f>
        <v>5.5E-2</v>
      </c>
      <c r="W168" s="135">
        <f>IF(V167="","",VLOOKUP($E167&amp;$D$118&amp;$D$119,'CCG data'!$A:$AD,'CCG data'!P$3,FALSE))</f>
        <v>8.1000000000000003E-2</v>
      </c>
      <c r="Y168" s="163" t="str">
        <f>IFERROR(VLOOKUP($E168&amp;$D$119, Outliers!$A$4:$P$214,2,FALSE),"0")</f>
        <v>0</v>
      </c>
      <c r="Z168" s="163" t="str">
        <f>IFERROR(VLOOKUP($E168&amp;$D$119, Outliers!$A$4:$P$214,3,FALSE),"0")</f>
        <v>0</v>
      </c>
      <c r="AA168" s="163" t="str">
        <f>IFERROR(VLOOKUP($E168&amp;$D$119, Outliers!$A$4:$P$214,4,FALSE),"0")</f>
        <v>0</v>
      </c>
      <c r="AB168" s="163" t="str">
        <f>IFERROR(VLOOKUP($E168&amp;$D$119, Outliers!$A$4:$P$214,5,FALSE),"0")</f>
        <v>0</v>
      </c>
      <c r="AD168" s="78"/>
      <c r="AE168" s="149"/>
      <c r="AF168" s="78"/>
      <c r="AG168" s="78"/>
    </row>
    <row r="169" spans="2:33" s="40" customFormat="1" ht="15.75" x14ac:dyDescent="0.25">
      <c r="B169" s="145"/>
      <c r="D169" s="318"/>
      <c r="E169" s="104" t="s">
        <v>166</v>
      </c>
      <c r="F169" s="405">
        <f>IF(OR(ISERROR(VLOOKUP($E169&amp;$D$118&amp;$D$119,'CCG data'!$A:$AD,'CCG data'!R$3,FALSE)),ISBLANK(VLOOKUP($E169&amp;$D$118&amp;$D$119,'CCG data'!$A:$AD,'CCG data'!R$3,FALSE))),"",VLOOKUP($E169&amp;$D$118&amp;$D$119,'CCG data'!$A:$AD,'CCG data'!R$3,FALSE))</f>
        <v>43.603839122524363</v>
      </c>
      <c r="G169" s="406"/>
      <c r="H169" s="406">
        <f>IF(OR(ISERROR(VLOOKUP($E169&amp;$D$118&amp;$D$119,'CCG data'!$A:$AD,'CCG data'!S$3,FALSE)),ISBLANK(VLOOKUP($E169&amp;$D$118&amp;$D$119,'CCG data'!$A:$AD,'CCG data'!S$3,FALSE))),"",VLOOKUP($E169&amp;$D$118&amp;$D$119,'CCG data'!$A:$AD,'CCG data'!S$3,FALSE))</f>
        <v>88.526014655974137</v>
      </c>
      <c r="I169" s="406"/>
      <c r="J169" s="406">
        <f>IF(OR(ISERROR(VLOOKUP($E169&amp;$D$118&amp;$D$119,'CCG data'!$A:$AD,'CCG data'!T$3,FALSE)),ISBLANK(VLOOKUP($E169&amp;$D$118&amp;$D$119,'CCG data'!$A:$AD,'CCG data'!T$3,FALSE))),"",VLOOKUP($E169&amp;$D$118&amp;$D$119,'CCG data'!$A:$AD,'CCG data'!T$3,FALSE))</f>
        <v>7.8788797270992079</v>
      </c>
      <c r="K169" s="406"/>
      <c r="L169" s="406">
        <f>IF(OR(ISERROR(VLOOKUP($E169&amp;$D$118&amp;$D$119,'CCG data'!$A:$AD,'CCG data'!U$3,FALSE)),ISBLANK(VLOOKUP($E169&amp;$D$118&amp;$D$119,'CCG data'!$A:$AD,'CCG data'!U$3,FALSE))),"",VLOOKUP($E169&amp;$D$118&amp;$D$119,'CCG data'!$A:$AD,'CCG data'!U$3,FALSE))</f>
        <v>7.7353098314222795</v>
      </c>
      <c r="M169" s="407"/>
      <c r="N169" s="362">
        <f>IF(OR(ISERROR(VLOOKUP($E169&amp;$D$118&amp;$D$119,'CCG data'!$A:$AD,'CCG data'!G$3,FALSE)),ISBLANK(VLOOKUP($E169&amp;$D$118&amp;$D$119,'CCG data'!$A:$AD,'CCG data'!G$3,FALSE))),"",VLOOKUP($E169&amp;$D$118&amp;$D$119,'CCG data'!$A:$AD,'CCG data'!G$3,FALSE))</f>
        <v>1507</v>
      </c>
      <c r="P169" s="397">
        <f>IF(OR(ISERROR(VLOOKUP($E169&amp;$D$118&amp;$D$119,'CCG data'!$A:$AD,'CCG data'!B$3,FALSE)),ISBLANK(VLOOKUP($E169&amp;$D$118&amp;$D$119,'CCG data'!$A:$AD,'CCG data'!B$3,FALSE))),"",VLOOKUP($E169&amp;$D$118&amp;$D$119,'CCG data'!$A:$AD,'CCG data'!B$3,FALSE))</f>
        <v>0.28533510285335101</v>
      </c>
      <c r="Q169" s="263"/>
      <c r="R169" s="263">
        <f>IF(OR(ISERROR(VLOOKUP($E169&amp;$D$118&amp;$D$119,'CCG data'!$A:$AD,'CCG data'!C$3,FALSE)),ISBLANK(VLOOKUP($E169&amp;$D$118&amp;$D$119,'CCG data'!$A:$AD,'CCG data'!C$3,FALSE))),"",VLOOKUP($E169&amp;$D$118&amp;$D$119,'CCG data'!$A:$AD,'CCG data'!C$3,FALSE))</f>
        <v>0.60650298606502984</v>
      </c>
      <c r="S169" s="263"/>
      <c r="T169" s="263">
        <f>IF(OR(ISERROR(VLOOKUP($E169&amp;$D$118&amp;$D$119,'CCG data'!$A:$AD,'CCG data'!D$3,FALSE)),ISBLANK(VLOOKUP($E169&amp;$D$118&amp;$D$119,'CCG data'!$A:$AD,'CCG data'!D$3,FALSE))),"",VLOOKUP($E169&amp;$D$118&amp;$D$119,'CCG data'!$A:$AD,'CCG data'!D$3,FALSE))</f>
        <v>5.5739880557398806E-2</v>
      </c>
      <c r="U169" s="263"/>
      <c r="V169" s="263">
        <f>IF(OR(ISERROR(VLOOKUP($E169&amp;$D$118&amp;$D$119,'CCG data'!$A:$AD,'CCG data'!E$3,FALSE)),ISBLANK(VLOOKUP($E169&amp;$D$118&amp;$D$119,'CCG data'!$A:$AD,'CCG data'!E$3,FALSE))),"",VLOOKUP($E169&amp;$D$118&amp;$D$119,'CCG data'!$A:$AD,'CCG data'!E$3,FALSE))</f>
        <v>5.2422030524220307E-2</v>
      </c>
      <c r="W169" s="398"/>
      <c r="X169" s="108"/>
      <c r="Y169" s="163">
        <f>IFERROR(VLOOKUP($E169&amp;$D$119, Outliers!$A$4:$P$214,2,FALSE),"0")</f>
        <v>0</v>
      </c>
      <c r="Z169" s="163">
        <f>IFERROR(VLOOKUP($E169&amp;$D$119, Outliers!$A$4:$P$214,3,FALSE),"0")</f>
        <v>0</v>
      </c>
      <c r="AA169" s="163">
        <f>IFERROR(VLOOKUP($E169&amp;$D$119, Outliers!$A$4:$P$214,4,FALSE),"0")</f>
        <v>0</v>
      </c>
      <c r="AB169" s="163">
        <f>IFERROR(VLOOKUP($E169&amp;$D$119, Outliers!$A$4:$P$214,5,FALSE),"0")</f>
        <v>1</v>
      </c>
      <c r="AD169" s="78"/>
      <c r="AE169" s="149"/>
      <c r="AF169" s="78"/>
      <c r="AG169" s="78"/>
    </row>
    <row r="170" spans="2:33" ht="15.75" x14ac:dyDescent="0.25">
      <c r="D170" s="318"/>
      <c r="E170" s="103" t="s">
        <v>27</v>
      </c>
      <c r="F170" s="95">
        <f>IF(P169="","",VLOOKUP($E169&amp;$D$118&amp;$D$119,'CCG data'!$A:$AD,'CCG data'!W$3,FALSE))</f>
        <v>39.48242198908585</v>
      </c>
      <c r="G170" s="96">
        <f>IF(P169="","",VLOOKUP($E169&amp;$D$118&amp;$D$119,'CCG data'!$A:$AD,'CCG data'!X$3,FALSE))</f>
        <v>47.725256255962876</v>
      </c>
      <c r="H170" s="96">
        <f>IF(R169="","",VLOOKUP($E169&amp;$D$118&amp;$D$119,'CCG data'!$A:$AD,'CCG data'!Y$3,FALSE))</f>
        <v>82.786781256871095</v>
      </c>
      <c r="I170" s="96">
        <f>IF(R169="","",VLOOKUP($E169&amp;$D$118&amp;$D$119,'CCG data'!$A:$AD,'CCG data'!Z$3,FALSE))</f>
        <v>94.26524805507718</v>
      </c>
      <c r="J170" s="96">
        <f>IF(T169="","",VLOOKUP($E169&amp;$D$118&amp;$D$119,'CCG data'!$A:$AD,'CCG data'!AA$3,FALSE))</f>
        <v>6.1939534658579021</v>
      </c>
      <c r="K170" s="96">
        <f>IF(T169="","",VLOOKUP($E169&amp;$D$118&amp;$D$119,'CCG data'!$A:$AD,'CCG data'!AB$3,FALSE))</f>
        <v>9.5638059883405138</v>
      </c>
      <c r="L170" s="96">
        <f>IF(V169="","",VLOOKUP($E169&amp;$D$118&amp;$D$119,'CCG data'!$A:$AD,'CCG data'!AC$3,FALSE))</f>
        <v>6.0295407451778029</v>
      </c>
      <c r="M170" s="96">
        <f>IF(V169="","",VLOOKUP($E169&amp;$D$118&amp;$D$119,'CCG data'!$A:$AD,'CCG data'!AD$3,FALSE))</f>
        <v>9.441078917666756</v>
      </c>
      <c r="N170" s="363"/>
      <c r="P170" s="150">
        <f>IF(P169="","",VLOOKUP($E169&amp;$D$118&amp;$D$119,'CCG data'!$A:$AD,'CCG data'!I$3,FALSE))</f>
        <v>0.26300000000000001</v>
      </c>
      <c r="Q170" s="15">
        <f>IF(P169="","",VLOOKUP($E169&amp;$D$118&amp;$D$119,'CCG data'!$A:$AD,'CCG data'!J$3,FALSE))</f>
        <v>0.309</v>
      </c>
      <c r="R170" s="15">
        <f>IF(R169="","",VLOOKUP($E169&amp;$D$118&amp;$D$119,'CCG data'!$A:$AD,'CCG data'!K$3,FALSE))</f>
        <v>0.58199999999999996</v>
      </c>
      <c r="S170" s="15">
        <f>IF(R169="","",VLOOKUP($E169&amp;$D$118&amp;$D$119,'CCG data'!$A:$AD,'CCG data'!L$3,FALSE))</f>
        <v>0.63100000000000001</v>
      </c>
      <c r="T170" s="15">
        <f>IF(T169="","",VLOOKUP($E169&amp;$D$118&amp;$D$119,'CCG data'!$A:$AD,'CCG data'!M$3,FALSE))</f>
        <v>4.4999999999999998E-2</v>
      </c>
      <c r="U170" s="15">
        <f>IF(T169="","",VLOOKUP($E169&amp;$D$118&amp;$D$119,'CCG data'!$A:$AD,'CCG data'!N$3,FALSE))</f>
        <v>6.8000000000000005E-2</v>
      </c>
      <c r="V170" s="15">
        <f>IF(V169="","",VLOOKUP($E169&amp;$D$118&amp;$D$119,'CCG data'!$A:$AD,'CCG data'!O$3,FALSE))</f>
        <v>4.2000000000000003E-2</v>
      </c>
      <c r="W170" s="135">
        <f>IF(V169="","",VLOOKUP($E169&amp;$D$118&amp;$D$119,'CCG data'!$A:$AD,'CCG data'!P$3,FALSE))</f>
        <v>6.5000000000000002E-2</v>
      </c>
      <c r="Y170" s="163" t="str">
        <f>IFERROR(VLOOKUP($E170&amp;$D$119, Outliers!$A$4:$P$214,2,FALSE),"0")</f>
        <v>0</v>
      </c>
      <c r="Z170" s="163" t="str">
        <f>IFERROR(VLOOKUP($E170&amp;$D$119, Outliers!$A$4:$P$214,3,FALSE),"0")</f>
        <v>0</v>
      </c>
      <c r="AA170" s="163" t="str">
        <f>IFERROR(VLOOKUP($E170&amp;$D$119, Outliers!$A$4:$P$214,4,FALSE),"0")</f>
        <v>0</v>
      </c>
      <c r="AB170" s="163" t="str">
        <f>IFERROR(VLOOKUP($E170&amp;$D$119, Outliers!$A$4:$P$214,5,FALSE),"0")</f>
        <v>0</v>
      </c>
      <c r="AD170" s="78"/>
      <c r="AE170" s="149"/>
      <c r="AF170" s="78"/>
      <c r="AG170" s="78"/>
    </row>
    <row r="171" spans="2:33" s="40" customFormat="1" ht="15.75" x14ac:dyDescent="0.25">
      <c r="B171" s="145"/>
      <c r="D171" s="318"/>
      <c r="E171" s="104" t="s">
        <v>395</v>
      </c>
      <c r="F171" s="405">
        <f>IF(OR(ISERROR(VLOOKUP($E171&amp;$D$118&amp;$D$119,'CCG data'!$A:$AD,'CCG data'!R$3,FALSE)),ISBLANK(VLOOKUP($E171&amp;$D$118&amp;$D$119,'CCG data'!$A:$AD,'CCG data'!R$3,FALSE))),"",VLOOKUP($E171&amp;$D$118&amp;$D$119,'CCG data'!$A:$AD,'CCG data'!R$3,FALSE))</f>
        <v>51.781902832683009</v>
      </c>
      <c r="G171" s="406"/>
      <c r="H171" s="406">
        <f>IF(OR(ISERROR(VLOOKUP($E171&amp;$D$118&amp;$D$119,'CCG data'!$A:$AD,'CCG data'!S$3,FALSE)),ISBLANK(VLOOKUP($E171&amp;$D$118&amp;$D$119,'CCG data'!$A:$AD,'CCG data'!S$3,FALSE))),"",VLOOKUP($E171&amp;$D$118&amp;$D$119,'CCG data'!$A:$AD,'CCG data'!S$3,FALSE))</f>
        <v>99.835328756604994</v>
      </c>
      <c r="I171" s="406"/>
      <c r="J171" s="406">
        <f>IF(OR(ISERROR(VLOOKUP($E171&amp;$D$118&amp;$D$119,'CCG data'!$A:$AD,'CCG data'!T$3,FALSE)),ISBLANK(VLOOKUP($E171&amp;$D$118&amp;$D$119,'CCG data'!$A:$AD,'CCG data'!T$3,FALSE))),"",VLOOKUP($E171&amp;$D$118&amp;$D$119,'CCG data'!$A:$AD,'CCG data'!T$3,FALSE))</f>
        <v>5.5932086713904834</v>
      </c>
      <c r="K171" s="406"/>
      <c r="L171" s="406">
        <f>IF(OR(ISERROR(VLOOKUP($E171&amp;$D$118&amp;$D$119,'CCG data'!$A:$AD,'CCG data'!U$3,FALSE)),ISBLANK(VLOOKUP($E171&amp;$D$118&amp;$D$119,'CCG data'!$A:$AD,'CCG data'!U$3,FALSE))),"",VLOOKUP($E171&amp;$D$118&amp;$D$119,'CCG data'!$A:$AD,'CCG data'!U$3,FALSE))</f>
        <v>10.477845108283828</v>
      </c>
      <c r="M171" s="407"/>
      <c r="N171" s="362">
        <f>IF(OR(ISERROR(VLOOKUP($E171&amp;$D$118&amp;$D$119,'CCG data'!$A:$AD,'CCG data'!G$3,FALSE)),ISBLANK(VLOOKUP($E171&amp;$D$118&amp;$D$119,'CCG data'!$A:$AD,'CCG data'!G$3,FALSE))),"",VLOOKUP($E171&amp;$D$118&amp;$D$119,'CCG data'!$A:$AD,'CCG data'!G$3,FALSE))</f>
        <v>6550</v>
      </c>
      <c r="P171" s="397">
        <f>IF(OR(ISERROR(VLOOKUP($E171&amp;$D$118&amp;$D$119,'CCG data'!$A:$AD,'CCG data'!B$3,FALSE)),ISBLANK(VLOOKUP($E171&amp;$D$118&amp;$D$119,'CCG data'!$A:$AD,'CCG data'!B$3,FALSE))),"",VLOOKUP($E171&amp;$D$118&amp;$D$119,'CCG data'!$A:$AD,'CCG data'!B$3,FALSE))</f>
        <v>0.29801526717557253</v>
      </c>
      <c r="Q171" s="263"/>
      <c r="R171" s="263">
        <f>IF(OR(ISERROR(VLOOKUP($E171&amp;$D$118&amp;$D$119,'CCG data'!$A:$AD,'CCG data'!C$3,FALSE)),ISBLANK(VLOOKUP($E171&amp;$D$118&amp;$D$119,'CCG data'!$A:$AD,'CCG data'!C$3,FALSE))),"",VLOOKUP($E171&amp;$D$118&amp;$D$119,'CCG data'!$A:$AD,'CCG data'!C$3,FALSE))</f>
        <v>0.60351145038167942</v>
      </c>
      <c r="S171" s="263"/>
      <c r="T171" s="263">
        <f>IF(OR(ISERROR(VLOOKUP($E171&amp;$D$118&amp;$D$119,'CCG data'!$A:$AD,'CCG data'!D$3,FALSE)),ISBLANK(VLOOKUP($E171&amp;$D$118&amp;$D$119,'CCG data'!$A:$AD,'CCG data'!D$3,FALSE))),"",VLOOKUP($E171&amp;$D$118&amp;$D$119,'CCG data'!$A:$AD,'CCG data'!D$3,FALSE))</f>
        <v>3.5114503816793895E-2</v>
      </c>
      <c r="U171" s="263"/>
      <c r="V171" s="263">
        <f>IF(OR(ISERROR(VLOOKUP($E171&amp;$D$118&amp;$D$119,'CCG data'!$A:$AD,'CCG data'!E$3,FALSE)),ISBLANK(VLOOKUP($E171&amp;$D$118&amp;$D$119,'CCG data'!$A:$AD,'CCG data'!E$3,FALSE))),"",VLOOKUP($E171&amp;$D$118&amp;$D$119,'CCG data'!$A:$AD,'CCG data'!E$3,FALSE))</f>
        <v>6.3358778625954196E-2</v>
      </c>
      <c r="W171" s="398"/>
      <c r="X171" s="108"/>
      <c r="Y171" s="163">
        <f>IFERROR(VLOOKUP($E171&amp;$D$119, Outliers!$A$4:$P$214,2,FALSE),"0")</f>
        <v>0</v>
      </c>
      <c r="Z171" s="163">
        <f>IFERROR(VLOOKUP($E171&amp;$D$119, Outliers!$A$4:$P$214,3,FALSE),"0")</f>
        <v>0</v>
      </c>
      <c r="AA171" s="163">
        <f>IFERROR(VLOOKUP($E171&amp;$D$119, Outliers!$A$4:$P$214,4,FALSE),"0")</f>
        <v>0</v>
      </c>
      <c r="AB171" s="163">
        <f>IFERROR(VLOOKUP($E171&amp;$D$119, Outliers!$A$4:$P$214,5,FALSE),"0")</f>
        <v>1</v>
      </c>
      <c r="AD171" s="78"/>
      <c r="AE171" s="149"/>
      <c r="AF171" s="78"/>
      <c r="AG171" s="78"/>
    </row>
    <row r="172" spans="2:33" ht="15.75" x14ac:dyDescent="0.25">
      <c r="D172" s="318"/>
      <c r="E172" s="103" t="s">
        <v>27</v>
      </c>
      <c r="F172" s="95">
        <f>IF(P171="","",VLOOKUP($E171&amp;$D$118&amp;$D$119,'CCG data'!$A:$AD,'CCG data'!W$3,FALSE))</f>
        <v>49.484727362498511</v>
      </c>
      <c r="G172" s="96">
        <f>IF(P171="","",VLOOKUP($E171&amp;$D$118&amp;$D$119,'CCG data'!$A:$AD,'CCG data'!X$3,FALSE))</f>
        <v>54.079078302867508</v>
      </c>
      <c r="H172" s="96">
        <f>IF(R171="","",VLOOKUP($E171&amp;$D$118&amp;$D$119,'CCG data'!$A:$AD,'CCG data'!Y$3,FALSE))</f>
        <v>96.723061264007612</v>
      </c>
      <c r="I172" s="96">
        <f>IF(R171="","",VLOOKUP($E171&amp;$D$118&amp;$D$119,'CCG data'!$A:$AD,'CCG data'!Z$3,FALSE))</f>
        <v>102.94759624920238</v>
      </c>
      <c r="J172" s="96">
        <f>IF(T171="","",VLOOKUP($E171&amp;$D$118&amp;$D$119,'CCG data'!$A:$AD,'CCG data'!AA$3,FALSE))</f>
        <v>4.8703503654080791</v>
      </c>
      <c r="K172" s="96">
        <f>IF(T171="","",VLOOKUP($E171&amp;$D$118&amp;$D$119,'CCG data'!$A:$AD,'CCG data'!AB$3,FALSE))</f>
        <v>6.3160669773728877</v>
      </c>
      <c r="L172" s="96">
        <f>IF(V171="","",VLOOKUP($E171&amp;$D$118&amp;$D$119,'CCG data'!$A:$AD,'CCG data'!AC$3,FALSE))</f>
        <v>9.4697442207914406</v>
      </c>
      <c r="M172" s="96">
        <f>IF(V171="","",VLOOKUP($E171&amp;$D$118&amp;$D$119,'CCG data'!$A:$AD,'CCG data'!AD$3,FALSE))</f>
        <v>11.485945995776216</v>
      </c>
      <c r="N172" s="363"/>
      <c r="P172" s="150">
        <f>IF(P171="","",VLOOKUP($E171&amp;$D$118&amp;$D$119,'CCG data'!$A:$AD,'CCG data'!I$3,FALSE))</f>
        <v>0.28699999999999998</v>
      </c>
      <c r="Q172" s="15">
        <f>IF(P171="","",VLOOKUP($E171&amp;$D$118&amp;$D$119,'CCG data'!$A:$AD,'CCG data'!J$3,FALSE))</f>
        <v>0.309</v>
      </c>
      <c r="R172" s="15">
        <f>IF(R171="","",VLOOKUP($E171&amp;$D$118&amp;$D$119,'CCG data'!$A:$AD,'CCG data'!K$3,FALSE))</f>
        <v>0.59199999999999997</v>
      </c>
      <c r="S172" s="15">
        <f>IF(R171="","",VLOOKUP($E171&amp;$D$118&amp;$D$119,'CCG data'!$A:$AD,'CCG data'!L$3,FALSE))</f>
        <v>0.61499999999999999</v>
      </c>
      <c r="T172" s="15">
        <f>IF(T171="","",VLOOKUP($E171&amp;$D$118&amp;$D$119,'CCG data'!$A:$AD,'CCG data'!M$3,FALSE))</f>
        <v>3.1E-2</v>
      </c>
      <c r="U172" s="15">
        <f>IF(T171="","",VLOOKUP($E171&amp;$D$118&amp;$D$119,'CCG data'!$A:$AD,'CCG data'!N$3,FALSE))</f>
        <v>0.04</v>
      </c>
      <c r="V172" s="15">
        <f>IF(V171="","",VLOOKUP($E171&amp;$D$118&amp;$D$119,'CCG data'!$A:$AD,'CCG data'!O$3,FALSE))</f>
        <v>5.8000000000000003E-2</v>
      </c>
      <c r="W172" s="135">
        <f>IF(V171="","",VLOOKUP($E171&amp;$D$118&amp;$D$119,'CCG data'!$A:$AD,'CCG data'!P$3,FALSE))</f>
        <v>7.0000000000000007E-2</v>
      </c>
      <c r="Y172" s="163" t="str">
        <f>IFERROR(VLOOKUP($E172&amp;$D$119, Outliers!$A$4:$P$214,2,FALSE),"0")</f>
        <v>0</v>
      </c>
      <c r="Z172" s="163" t="str">
        <f>IFERROR(VLOOKUP($E172&amp;$D$119, Outliers!$A$4:$P$214,3,FALSE),"0")</f>
        <v>0</v>
      </c>
      <c r="AA172" s="163" t="str">
        <f>IFERROR(VLOOKUP($E172&amp;$D$119, Outliers!$A$4:$P$214,4,FALSE),"0")</f>
        <v>0</v>
      </c>
      <c r="AB172" s="163" t="str">
        <f>IFERROR(VLOOKUP($E172&amp;$D$119, Outliers!$A$4:$P$214,5,FALSE),"0")</f>
        <v>0</v>
      </c>
      <c r="AD172" s="78"/>
      <c r="AE172" s="149"/>
      <c r="AF172" s="78"/>
      <c r="AG172" s="78"/>
    </row>
    <row r="173" spans="2:33" s="40" customFormat="1" ht="15.75" x14ac:dyDescent="0.25">
      <c r="B173" s="145"/>
      <c r="D173" s="318"/>
      <c r="E173" s="104" t="s">
        <v>167</v>
      </c>
      <c r="F173" s="405">
        <f>IF(OR(ISERROR(VLOOKUP($E173&amp;$D$118&amp;$D$119,'CCG data'!$A:$AD,'CCG data'!R$3,FALSE)),ISBLANK(VLOOKUP($E173&amp;$D$118&amp;$D$119,'CCG data'!$A:$AD,'CCG data'!R$3,FALSE))),"",VLOOKUP($E173&amp;$D$118&amp;$D$119,'CCG data'!$A:$AD,'CCG data'!R$3,FALSE))</f>
        <v>36.995246448579557</v>
      </c>
      <c r="G173" s="406"/>
      <c r="H173" s="406">
        <f>IF(OR(ISERROR(VLOOKUP($E173&amp;$D$118&amp;$D$119,'CCG data'!$A:$AD,'CCG data'!S$3,FALSE)),ISBLANK(VLOOKUP($E173&amp;$D$118&amp;$D$119,'CCG data'!$A:$AD,'CCG data'!S$3,FALSE))),"",VLOOKUP($E173&amp;$D$118&amp;$D$119,'CCG data'!$A:$AD,'CCG data'!S$3,FALSE))</f>
        <v>96.088129297179137</v>
      </c>
      <c r="I173" s="406"/>
      <c r="J173" s="406">
        <f>IF(OR(ISERROR(VLOOKUP($E173&amp;$D$118&amp;$D$119,'CCG data'!$A:$AD,'CCG data'!T$3,FALSE)),ISBLANK(VLOOKUP($E173&amp;$D$118&amp;$D$119,'CCG data'!$A:$AD,'CCG data'!T$3,FALSE))),"",VLOOKUP($E173&amp;$D$118&amp;$D$119,'CCG data'!$A:$AD,'CCG data'!T$3,FALSE))</f>
        <v>10.811650032625359</v>
      </c>
      <c r="K173" s="406"/>
      <c r="L173" s="406">
        <f>IF(OR(ISERROR(VLOOKUP($E173&amp;$D$118&amp;$D$119,'CCG data'!$A:$AD,'CCG data'!U$3,FALSE)),ISBLANK(VLOOKUP($E173&amp;$D$118&amp;$D$119,'CCG data'!$A:$AD,'CCG data'!U$3,FALSE))),"",VLOOKUP($E173&amp;$D$118&amp;$D$119,'CCG data'!$A:$AD,'CCG data'!U$3,FALSE))</f>
        <v>24.97118808409185</v>
      </c>
      <c r="M173" s="407"/>
      <c r="N173" s="362">
        <f>IF(OR(ISERROR(VLOOKUP($E173&amp;$D$118&amp;$D$119,'CCG data'!$A:$AD,'CCG data'!G$3,FALSE)),ISBLANK(VLOOKUP($E173&amp;$D$118&amp;$D$119,'CCG data'!$A:$AD,'CCG data'!G$3,FALSE))),"",VLOOKUP($E173&amp;$D$118&amp;$D$119,'CCG data'!$A:$AD,'CCG data'!G$3,FALSE))</f>
        <v>1346</v>
      </c>
      <c r="P173" s="397">
        <f>IF(OR(ISERROR(VLOOKUP($E173&amp;$D$118&amp;$D$119,'CCG data'!$A:$AD,'CCG data'!B$3,FALSE)),ISBLANK(VLOOKUP($E173&amp;$D$118&amp;$D$119,'CCG data'!$A:$AD,'CCG data'!B$3,FALSE))),"",VLOOKUP($E173&amp;$D$118&amp;$D$119,'CCG data'!$A:$AD,'CCG data'!B$3,FALSE))</f>
        <v>0.20430906389301634</v>
      </c>
      <c r="Q173" s="263"/>
      <c r="R173" s="263">
        <f>IF(OR(ISERROR(VLOOKUP($E173&amp;$D$118&amp;$D$119,'CCG data'!$A:$AD,'CCG data'!C$3,FALSE)),ISBLANK(VLOOKUP($E173&amp;$D$118&amp;$D$119,'CCG data'!$A:$AD,'CCG data'!C$3,FALSE))),"",VLOOKUP($E173&amp;$D$118&amp;$D$119,'CCG data'!$A:$AD,'CCG data'!C$3,FALSE))</f>
        <v>0.58023774145616647</v>
      </c>
      <c r="S173" s="263"/>
      <c r="T173" s="263">
        <f>IF(OR(ISERROR(VLOOKUP($E173&amp;$D$118&amp;$D$119,'CCG data'!$A:$AD,'CCG data'!D$3,FALSE)),ISBLANK(VLOOKUP($E173&amp;$D$118&amp;$D$119,'CCG data'!$A:$AD,'CCG data'!D$3,FALSE))),"",VLOOKUP($E173&amp;$D$118&amp;$D$119,'CCG data'!$A:$AD,'CCG data'!D$3,FALSE))</f>
        <v>6.0921248142644872E-2</v>
      </c>
      <c r="U173" s="263"/>
      <c r="V173" s="263">
        <f>IF(OR(ISERROR(VLOOKUP($E173&amp;$D$118&amp;$D$119,'CCG data'!$A:$AD,'CCG data'!E$3,FALSE)),ISBLANK(VLOOKUP($E173&amp;$D$118&amp;$D$119,'CCG data'!$A:$AD,'CCG data'!E$3,FALSE))),"",VLOOKUP($E173&amp;$D$118&amp;$D$119,'CCG data'!$A:$AD,'CCG data'!E$3,FALSE))</f>
        <v>0.15453194650817237</v>
      </c>
      <c r="W173" s="398"/>
      <c r="X173" s="108"/>
      <c r="Y173" s="163">
        <f>IFERROR(VLOOKUP($E173&amp;$D$119, Outliers!$A$4:$P$214,2,FALSE),"0")</f>
        <v>1</v>
      </c>
      <c r="Z173" s="163">
        <f>IFERROR(VLOOKUP($E173&amp;$D$119, Outliers!$A$4:$P$214,3,FALSE),"0")</f>
        <v>0</v>
      </c>
      <c r="AA173" s="163">
        <f>IFERROR(VLOOKUP($E173&amp;$D$119, Outliers!$A$4:$P$214,4,FALSE),"0")</f>
        <v>1</v>
      </c>
      <c r="AB173" s="163">
        <f>IFERROR(VLOOKUP($E173&amp;$D$119, Outliers!$A$4:$P$214,5,FALSE),"0")</f>
        <v>1</v>
      </c>
      <c r="AD173" s="78"/>
      <c r="AE173" s="149"/>
      <c r="AF173" s="78"/>
      <c r="AG173" s="78"/>
    </row>
    <row r="174" spans="2:33" ht="15.75" x14ac:dyDescent="0.25">
      <c r="D174" s="318"/>
      <c r="E174" s="103" t="s">
        <v>27</v>
      </c>
      <c r="F174" s="95">
        <f>IF(P173="","",VLOOKUP($E173&amp;$D$118&amp;$D$119,'CCG data'!$A:$AD,'CCG data'!W$3,FALSE))</f>
        <v>32.622687740698353</v>
      </c>
      <c r="G174" s="96">
        <f>IF(P173="","",VLOOKUP($E173&amp;$D$118&amp;$D$119,'CCG data'!$A:$AD,'CCG data'!X$3,FALSE))</f>
        <v>41.367805156460761</v>
      </c>
      <c r="H174" s="96">
        <f>IF(R173="","",VLOOKUP($E173&amp;$D$118&amp;$D$119,'CCG data'!$A:$AD,'CCG data'!Y$3,FALSE))</f>
        <v>89.349054249761707</v>
      </c>
      <c r="I174" s="96">
        <f>IF(R173="","",VLOOKUP($E173&amp;$D$118&amp;$D$119,'CCG data'!$A:$AD,'CCG data'!Z$3,FALSE))</f>
        <v>102.82720434459657</v>
      </c>
      <c r="J174" s="96">
        <f>IF(T173="","",VLOOKUP($E173&amp;$D$118&amp;$D$119,'CCG data'!$A:$AD,'CCG data'!AA$3,FALSE))</f>
        <v>8.4715138881449921</v>
      </c>
      <c r="K174" s="96">
        <f>IF(T173="","",VLOOKUP($E173&amp;$D$118&amp;$D$119,'CCG data'!$A:$AD,'CCG data'!AB$3,FALSE))</f>
        <v>13.151786177105725</v>
      </c>
      <c r="L174" s="96">
        <f>IF(V173="","",VLOOKUP($E173&amp;$D$118&amp;$D$119,'CCG data'!$A:$AD,'CCG data'!AC$3,FALSE))</f>
        <v>21.57756496618725</v>
      </c>
      <c r="M174" s="96">
        <f>IF(V173="","",VLOOKUP($E173&amp;$D$118&amp;$D$119,'CCG data'!$A:$AD,'CCG data'!AD$3,FALSE))</f>
        <v>28.364811201996449</v>
      </c>
      <c r="N174" s="363"/>
      <c r="P174" s="150">
        <f>IF(P173="","",VLOOKUP($E173&amp;$D$118&amp;$D$119,'CCG data'!$A:$AD,'CCG data'!I$3,FALSE))</f>
        <v>0.184</v>
      </c>
      <c r="Q174" s="15">
        <f>IF(P173="","",VLOOKUP($E173&amp;$D$118&amp;$D$119,'CCG data'!$A:$AD,'CCG data'!J$3,FALSE))</f>
        <v>0.22700000000000001</v>
      </c>
      <c r="R174" s="15">
        <f>IF(R173="","",VLOOKUP($E173&amp;$D$118&amp;$D$119,'CCG data'!$A:$AD,'CCG data'!K$3,FALSE))</f>
        <v>0.55400000000000005</v>
      </c>
      <c r="S174" s="15">
        <f>IF(R173="","",VLOOKUP($E173&amp;$D$118&amp;$D$119,'CCG data'!$A:$AD,'CCG data'!L$3,FALSE))</f>
        <v>0.60599999999999998</v>
      </c>
      <c r="T174" s="15">
        <f>IF(T173="","",VLOOKUP($E173&amp;$D$118&amp;$D$119,'CCG data'!$A:$AD,'CCG data'!M$3,FALSE))</f>
        <v>4.9000000000000002E-2</v>
      </c>
      <c r="U174" s="15">
        <f>IF(T173="","",VLOOKUP($E173&amp;$D$118&amp;$D$119,'CCG data'!$A:$AD,'CCG data'!N$3,FALSE))</f>
        <v>7.4999999999999997E-2</v>
      </c>
      <c r="V174" s="15">
        <f>IF(V173="","",VLOOKUP($E173&amp;$D$118&amp;$D$119,'CCG data'!$A:$AD,'CCG data'!O$3,FALSE))</f>
        <v>0.13600000000000001</v>
      </c>
      <c r="W174" s="135">
        <f>IF(V173="","",VLOOKUP($E173&amp;$D$118&amp;$D$119,'CCG data'!$A:$AD,'CCG data'!P$3,FALSE))</f>
        <v>0.17499999999999999</v>
      </c>
      <c r="Y174" s="163" t="str">
        <f>IFERROR(VLOOKUP($E174&amp;$D$119, Outliers!$A$4:$P$214,2,FALSE),"0")</f>
        <v>0</v>
      </c>
      <c r="Z174" s="163" t="str">
        <f>IFERROR(VLOOKUP($E174&amp;$D$119, Outliers!$A$4:$P$214,3,FALSE),"0")</f>
        <v>0</v>
      </c>
      <c r="AA174" s="163" t="str">
        <f>IFERROR(VLOOKUP($E174&amp;$D$119, Outliers!$A$4:$P$214,4,FALSE),"0")</f>
        <v>0</v>
      </c>
      <c r="AB174" s="163" t="str">
        <f>IFERROR(VLOOKUP($E174&amp;$D$119, Outliers!$A$4:$P$214,5,FALSE),"0")</f>
        <v>0</v>
      </c>
      <c r="AD174" s="78"/>
      <c r="AE174" s="149"/>
      <c r="AF174" s="78"/>
      <c r="AG174" s="78"/>
    </row>
    <row r="175" spans="2:33" s="40" customFormat="1" ht="15.75" x14ac:dyDescent="0.25">
      <c r="B175" s="145"/>
      <c r="D175" s="318"/>
      <c r="E175" s="104" t="s">
        <v>168</v>
      </c>
      <c r="F175" s="405">
        <f>IF(OR(ISERROR(VLOOKUP($E175&amp;$D$118&amp;$D$119,'CCG data'!$A:$AD,'CCG data'!R$3,FALSE)),ISBLANK(VLOOKUP($E175&amp;$D$118&amp;$D$119,'CCG data'!$A:$AD,'CCG data'!R$3,FALSE))),"",VLOOKUP($E175&amp;$D$118&amp;$D$119,'CCG data'!$A:$AD,'CCG data'!R$3,FALSE))</f>
        <v>47.140041686479499</v>
      </c>
      <c r="G175" s="406"/>
      <c r="H175" s="406">
        <f>IF(OR(ISERROR(VLOOKUP($E175&amp;$D$118&amp;$D$119,'CCG data'!$A:$AD,'CCG data'!S$3,FALSE)),ISBLANK(VLOOKUP($E175&amp;$D$118&amp;$D$119,'CCG data'!$A:$AD,'CCG data'!S$3,FALSE))),"",VLOOKUP($E175&amp;$D$118&amp;$D$119,'CCG data'!$A:$AD,'CCG data'!S$3,FALSE))</f>
        <v>95.919403034521466</v>
      </c>
      <c r="I175" s="406"/>
      <c r="J175" s="406">
        <f>IF(OR(ISERROR(VLOOKUP($E175&amp;$D$118&amp;$D$119,'CCG data'!$A:$AD,'CCG data'!T$3,FALSE)),ISBLANK(VLOOKUP($E175&amp;$D$118&amp;$D$119,'CCG data'!$A:$AD,'CCG data'!T$3,FALSE))),"",VLOOKUP($E175&amp;$D$118&amp;$D$119,'CCG data'!$A:$AD,'CCG data'!T$3,FALSE))</f>
        <v>5.8664015023894223</v>
      </c>
      <c r="K175" s="406"/>
      <c r="L175" s="406">
        <f>IF(OR(ISERROR(VLOOKUP($E175&amp;$D$118&amp;$D$119,'CCG data'!$A:$AD,'CCG data'!U$3,FALSE)),ISBLANK(VLOOKUP($E175&amp;$D$118&amp;$D$119,'CCG data'!$A:$AD,'CCG data'!U$3,FALSE))),"",VLOOKUP($E175&amp;$D$118&amp;$D$119,'CCG data'!$A:$AD,'CCG data'!U$3,FALSE))</f>
        <v>7.7783715349449691</v>
      </c>
      <c r="M175" s="407"/>
      <c r="N175" s="362">
        <f>IF(OR(ISERROR(VLOOKUP($E175&amp;$D$118&amp;$D$119,'CCG data'!$A:$AD,'CCG data'!G$3,FALSE)),ISBLANK(VLOOKUP($E175&amp;$D$118&amp;$D$119,'CCG data'!$A:$AD,'CCG data'!G$3,FALSE))),"",VLOOKUP($E175&amp;$D$118&amp;$D$119,'CCG data'!$A:$AD,'CCG data'!G$3,FALSE))</f>
        <v>1027</v>
      </c>
      <c r="P175" s="397">
        <f>IF(OR(ISERROR(VLOOKUP($E175&amp;$D$118&amp;$D$119,'CCG data'!$A:$AD,'CCG data'!B$3,FALSE)),ISBLANK(VLOOKUP($E175&amp;$D$118&amp;$D$119,'CCG data'!$A:$AD,'CCG data'!B$3,FALSE))),"",VLOOKUP($E175&amp;$D$118&amp;$D$119,'CCG data'!$A:$AD,'CCG data'!B$3,FALSE))</f>
        <v>0.29990262901655307</v>
      </c>
      <c r="Q175" s="263"/>
      <c r="R175" s="263">
        <f>IF(OR(ISERROR(VLOOKUP($E175&amp;$D$118&amp;$D$119,'CCG data'!$A:$AD,'CCG data'!C$3,FALSE)),ISBLANK(VLOOKUP($E175&amp;$D$118&amp;$D$119,'CCG data'!$A:$AD,'CCG data'!C$3,FALSE))),"",VLOOKUP($E175&amp;$D$118&amp;$D$119,'CCG data'!$A:$AD,'CCG data'!C$3,FALSE))</f>
        <v>0.61343719571567668</v>
      </c>
      <c r="S175" s="263"/>
      <c r="T175" s="263">
        <f>IF(OR(ISERROR(VLOOKUP($E175&amp;$D$118&amp;$D$119,'CCG data'!$A:$AD,'CCG data'!D$3,FALSE)),ISBLANK(VLOOKUP($E175&amp;$D$118&amp;$D$119,'CCG data'!$A:$AD,'CCG data'!D$3,FALSE))),"",VLOOKUP($E175&amp;$D$118&amp;$D$119,'CCG data'!$A:$AD,'CCG data'!D$3,FALSE))</f>
        <v>3.6027263875365138E-2</v>
      </c>
      <c r="U175" s="263"/>
      <c r="V175" s="263">
        <f>IF(OR(ISERROR(VLOOKUP($E175&amp;$D$118&amp;$D$119,'CCG data'!$A:$AD,'CCG data'!E$3,FALSE)),ISBLANK(VLOOKUP($E175&amp;$D$118&amp;$D$119,'CCG data'!$A:$AD,'CCG data'!E$3,FALSE))),"",VLOOKUP($E175&amp;$D$118&amp;$D$119,'CCG data'!$A:$AD,'CCG data'!E$3,FALSE))</f>
        <v>5.0632911392405063E-2</v>
      </c>
      <c r="W175" s="398"/>
      <c r="X175" s="108"/>
      <c r="Y175" s="163">
        <f>IFERROR(VLOOKUP($E175&amp;$D$119, Outliers!$A$4:$P$214,2,FALSE),"0")</f>
        <v>0</v>
      </c>
      <c r="Z175" s="163">
        <f>IFERROR(VLOOKUP($E175&amp;$D$119, Outliers!$A$4:$P$214,3,FALSE),"0")</f>
        <v>0</v>
      </c>
      <c r="AA175" s="163">
        <f>IFERROR(VLOOKUP($E175&amp;$D$119, Outliers!$A$4:$P$214,4,FALSE),"0")</f>
        <v>0</v>
      </c>
      <c r="AB175" s="163">
        <f>IFERROR(VLOOKUP($E175&amp;$D$119, Outliers!$A$4:$P$214,5,FALSE),"0")</f>
        <v>1</v>
      </c>
      <c r="AD175" s="78"/>
      <c r="AE175" s="149"/>
      <c r="AF175" s="78"/>
      <c r="AG175" s="78"/>
    </row>
    <row r="176" spans="2:33" ht="15.75" x14ac:dyDescent="0.25">
      <c r="D176" s="318"/>
      <c r="E176" s="103" t="s">
        <v>27</v>
      </c>
      <c r="F176" s="95">
        <f>IF(P175="","",VLOOKUP($E175&amp;$D$118&amp;$D$119,'CCG data'!$A:$AD,'CCG data'!W$3,FALSE))</f>
        <v>41.875377488055385</v>
      </c>
      <c r="G176" s="96">
        <f>IF(P175="","",VLOOKUP($E175&amp;$D$118&amp;$D$119,'CCG data'!$A:$AD,'CCG data'!X$3,FALSE))</f>
        <v>52.404705884903613</v>
      </c>
      <c r="H176" s="96">
        <f>IF(R175="","",VLOOKUP($E175&amp;$D$118&amp;$D$119,'CCG data'!$A:$AD,'CCG data'!Y$3,FALSE))</f>
        <v>88.429222874308564</v>
      </c>
      <c r="I176" s="96">
        <f>IF(R175="","",VLOOKUP($E175&amp;$D$118&amp;$D$119,'CCG data'!$A:$AD,'CCG data'!Z$3,FALSE))</f>
        <v>103.40958319473437</v>
      </c>
      <c r="J176" s="96">
        <f>IF(T175="","",VLOOKUP($E175&amp;$D$118&amp;$D$119,'CCG data'!$A:$AD,'CCG data'!AA$3,FALSE))</f>
        <v>3.976117788795305</v>
      </c>
      <c r="K176" s="96">
        <f>IF(T175="","",VLOOKUP($E175&amp;$D$118&amp;$D$119,'CCG data'!$A:$AD,'CCG data'!AB$3,FALSE))</f>
        <v>7.7566852159835395</v>
      </c>
      <c r="L176" s="96">
        <f>IF(V175="","",VLOOKUP($E175&amp;$D$118&amp;$D$119,'CCG data'!$A:$AD,'CCG data'!AC$3,FALSE))</f>
        <v>5.664186068739081</v>
      </c>
      <c r="M176" s="96">
        <f>IF(V175="","",VLOOKUP($E175&amp;$D$118&amp;$D$119,'CCG data'!$A:$AD,'CCG data'!AD$3,FALSE))</f>
        <v>9.8925570011508572</v>
      </c>
      <c r="N176" s="363"/>
      <c r="P176" s="150">
        <f>IF(P175="","",VLOOKUP($E175&amp;$D$118&amp;$D$119,'CCG data'!$A:$AD,'CCG data'!I$3,FALSE))</f>
        <v>0.27300000000000002</v>
      </c>
      <c r="Q176" s="15">
        <f>IF(P175="","",VLOOKUP($E175&amp;$D$118&amp;$D$119,'CCG data'!$A:$AD,'CCG data'!J$3,FALSE))</f>
        <v>0.32900000000000001</v>
      </c>
      <c r="R176" s="15">
        <f>IF(R175="","",VLOOKUP($E175&amp;$D$118&amp;$D$119,'CCG data'!$A:$AD,'CCG data'!K$3,FALSE))</f>
        <v>0.58299999999999996</v>
      </c>
      <c r="S176" s="15">
        <f>IF(R175="","",VLOOKUP($E175&amp;$D$118&amp;$D$119,'CCG data'!$A:$AD,'CCG data'!L$3,FALSE))</f>
        <v>0.64300000000000002</v>
      </c>
      <c r="T176" s="15">
        <f>IF(T175="","",VLOOKUP($E175&amp;$D$118&amp;$D$119,'CCG data'!$A:$AD,'CCG data'!M$3,FALSE))</f>
        <v>2.5999999999999999E-2</v>
      </c>
      <c r="U176" s="15">
        <f>IF(T175="","",VLOOKUP($E175&amp;$D$118&amp;$D$119,'CCG data'!$A:$AD,'CCG data'!N$3,FALSE))</f>
        <v>4.9000000000000002E-2</v>
      </c>
      <c r="V176" s="15">
        <f>IF(V175="","",VLOOKUP($E175&amp;$D$118&amp;$D$119,'CCG data'!$A:$AD,'CCG data'!O$3,FALSE))</f>
        <v>3.9E-2</v>
      </c>
      <c r="W176" s="135">
        <f>IF(V175="","",VLOOKUP($E175&amp;$D$118&amp;$D$119,'CCG data'!$A:$AD,'CCG data'!P$3,FALSE))</f>
        <v>6.6000000000000003E-2</v>
      </c>
      <c r="Y176" s="163" t="str">
        <f>IFERROR(VLOOKUP($E176&amp;$D$119, Outliers!$A$4:$P$214,2,FALSE),"0")</f>
        <v>0</v>
      </c>
      <c r="Z176" s="163" t="str">
        <f>IFERROR(VLOOKUP($E176&amp;$D$119, Outliers!$A$4:$P$214,3,FALSE),"0")</f>
        <v>0</v>
      </c>
      <c r="AA176" s="163" t="str">
        <f>IFERROR(VLOOKUP($E176&amp;$D$119, Outliers!$A$4:$P$214,4,FALSE),"0")</f>
        <v>0</v>
      </c>
      <c r="AB176" s="163" t="str">
        <f>IFERROR(VLOOKUP($E176&amp;$D$119, Outliers!$A$4:$P$214,5,FALSE),"0")</f>
        <v>0</v>
      </c>
      <c r="AD176" s="78"/>
      <c r="AE176" s="149"/>
      <c r="AF176" s="78"/>
      <c r="AG176" s="78"/>
    </row>
    <row r="177" spans="4:33" ht="15.75" x14ac:dyDescent="0.25">
      <c r="D177" s="318"/>
      <c r="E177" s="104" t="s">
        <v>396</v>
      </c>
      <c r="F177" s="405">
        <f>IF(OR(ISERROR(VLOOKUP($E177&amp;$D$118&amp;$D$119,'CCG data'!$A:$AD,'CCG data'!R$3,FALSE)),ISBLANK(VLOOKUP($E177&amp;$D$118&amp;$D$119,'CCG data'!$A:$AD,'CCG data'!R$3,FALSE))),"",VLOOKUP($E177&amp;$D$118&amp;$D$119,'CCG data'!$A:$AD,'CCG data'!R$3,FALSE))</f>
        <v>50.964692763585376</v>
      </c>
      <c r="G177" s="406"/>
      <c r="H177" s="406">
        <f>IF(OR(ISERROR(VLOOKUP($E177&amp;$D$118&amp;$D$119,'CCG data'!$A:$AD,'CCG data'!S$3,FALSE)),ISBLANK(VLOOKUP($E177&amp;$D$118&amp;$D$119,'CCG data'!$A:$AD,'CCG data'!S$3,FALSE))),"",VLOOKUP($E177&amp;$D$118&amp;$D$119,'CCG data'!$A:$AD,'CCG data'!S$3,FALSE))</f>
        <v>90.634392939050144</v>
      </c>
      <c r="I177" s="406"/>
      <c r="J177" s="406">
        <f>IF(OR(ISERROR(VLOOKUP($E177&amp;$D$118&amp;$D$119,'CCG data'!$A:$AD,'CCG data'!T$3,FALSE)),ISBLANK(VLOOKUP($E177&amp;$D$118&amp;$D$119,'CCG data'!$A:$AD,'CCG data'!T$3,FALSE))),"",VLOOKUP($E177&amp;$D$118&amp;$D$119,'CCG data'!$A:$AD,'CCG data'!T$3,FALSE))</f>
        <v>6.0780643051185219</v>
      </c>
      <c r="K177" s="406"/>
      <c r="L177" s="406">
        <f>IF(OR(ISERROR(VLOOKUP($E177&amp;$D$118&amp;$D$119,'CCG data'!$A:$AD,'CCG data'!U$3,FALSE)),ISBLANK(VLOOKUP($E177&amp;$D$118&amp;$D$119,'CCG data'!$A:$AD,'CCG data'!U$3,FALSE))),"",VLOOKUP($E177&amp;$D$118&amp;$D$119,'CCG data'!$A:$AD,'CCG data'!U$3,FALSE))</f>
        <v>9.6596495776136848</v>
      </c>
      <c r="M177" s="407"/>
      <c r="N177" s="362">
        <f>IF(OR(ISERROR(VLOOKUP($E177&amp;$D$118&amp;$D$119,'CCG data'!$A:$AD,'CCG data'!G$3,FALSE)),ISBLANK(VLOOKUP($E177&amp;$D$118&amp;$D$119,'CCG data'!$A:$AD,'CCG data'!G$3,FALSE))),"",VLOOKUP($E177&amp;$D$118&amp;$D$119,'CCG data'!$A:$AD,'CCG data'!G$3,FALSE))</f>
        <v>1622</v>
      </c>
      <c r="P177" s="397">
        <f>IF(OR(ISERROR(VLOOKUP($E177&amp;$D$118&amp;$D$119,'CCG data'!$A:$AD,'CCG data'!B$3,FALSE)),ISBLANK(VLOOKUP($E177&amp;$D$118&amp;$D$119,'CCG data'!$A:$AD,'CCG data'!B$3,FALSE))),"",VLOOKUP($E177&amp;$D$118&amp;$D$119,'CCG data'!$A:$AD,'CCG data'!B$3,FALSE))</f>
        <v>0.31134401972872994</v>
      </c>
      <c r="Q177" s="263"/>
      <c r="R177" s="263">
        <f>IF(OR(ISERROR(VLOOKUP($E177&amp;$D$118&amp;$D$119,'CCG data'!$A:$AD,'CCG data'!C$3,FALSE)),ISBLANK(VLOOKUP($E177&amp;$D$118&amp;$D$119,'CCG data'!$A:$AD,'CCG data'!C$3,FALSE))),"",VLOOKUP($E177&amp;$D$118&amp;$D$119,'CCG data'!$A:$AD,'CCG data'!C$3,FALSE))</f>
        <v>0.58323057953144264</v>
      </c>
      <c r="S177" s="263"/>
      <c r="T177" s="263">
        <f>IF(OR(ISERROR(VLOOKUP($E177&amp;$D$118&amp;$D$119,'CCG data'!$A:$AD,'CCG data'!D$3,FALSE)),ISBLANK(VLOOKUP($E177&amp;$D$118&amp;$D$119,'CCG data'!$A:$AD,'CCG data'!D$3,FALSE))),"",VLOOKUP($E177&amp;$D$118&amp;$D$119,'CCG data'!$A:$AD,'CCG data'!D$3,FALSE))</f>
        <v>4.3773119605425403E-2</v>
      </c>
      <c r="U177" s="263"/>
      <c r="V177" s="263">
        <f>IF(OR(ISERROR(VLOOKUP($E177&amp;$D$118&amp;$D$119,'CCG data'!$A:$AD,'CCG data'!E$3,FALSE)),ISBLANK(VLOOKUP($E177&amp;$D$118&amp;$D$119,'CCG data'!$A:$AD,'CCG data'!E$3,FALSE))),"",VLOOKUP($E177&amp;$D$118&amp;$D$119,'CCG data'!$A:$AD,'CCG data'!E$3,FALSE))</f>
        <v>6.1652281134401972E-2</v>
      </c>
      <c r="W177" s="398"/>
      <c r="Y177" s="163">
        <f>IFERROR(VLOOKUP($E177&amp;$D$119, Outliers!$A$4:$P$214,2,FALSE),"0")</f>
        <v>0</v>
      </c>
      <c r="Z177" s="163">
        <f>IFERROR(VLOOKUP($E177&amp;$D$119, Outliers!$A$4:$P$214,3,FALSE),"0")</f>
        <v>0</v>
      </c>
      <c r="AA177" s="163">
        <f>IFERROR(VLOOKUP($E177&amp;$D$119, Outliers!$A$4:$P$214,4,FALSE),"0")</f>
        <v>0</v>
      </c>
      <c r="AB177" s="163">
        <f>IFERROR(VLOOKUP($E177&amp;$D$119, Outliers!$A$4:$P$214,5,FALSE),"0")</f>
        <v>0</v>
      </c>
      <c r="AD177" s="78"/>
      <c r="AE177" s="149"/>
      <c r="AF177" s="78"/>
      <c r="AG177" s="78"/>
    </row>
    <row r="178" spans="4:33" ht="15.75" x14ac:dyDescent="0.25">
      <c r="D178" s="318"/>
      <c r="E178" s="103" t="s">
        <v>27</v>
      </c>
      <c r="F178" s="95">
        <f>IF(P177="","",VLOOKUP($E177&amp;$D$118&amp;$D$119,'CCG data'!$A:$AD,'CCG data'!W$3,FALSE))</f>
        <v>46.519610602065967</v>
      </c>
      <c r="G178" s="96">
        <f>IF(P177="","",VLOOKUP($E177&amp;$D$118&amp;$D$119,'CCG data'!$A:$AD,'CCG data'!X$3,FALSE))</f>
        <v>55.409774925104784</v>
      </c>
      <c r="H178" s="96">
        <f>IF(R177="","",VLOOKUP($E177&amp;$D$118&amp;$D$119,'CCG data'!$A:$AD,'CCG data'!Y$3,FALSE))</f>
        <v>84.858707484780226</v>
      </c>
      <c r="I178" s="96">
        <f>IF(R177="","",VLOOKUP($E177&amp;$D$118&amp;$D$119,'CCG data'!$A:$AD,'CCG data'!Z$3,FALSE))</f>
        <v>96.410078393320063</v>
      </c>
      <c r="J178" s="96">
        <f>IF(T177="","",VLOOKUP($E177&amp;$D$118&amp;$D$119,'CCG data'!$A:$AD,'CCG data'!AA$3,FALSE))</f>
        <v>4.664250599129586</v>
      </c>
      <c r="K178" s="96">
        <f>IF(T177="","",VLOOKUP($E177&amp;$D$118&amp;$D$119,'CCG data'!$A:$AD,'CCG data'!AB$3,FALSE))</f>
        <v>7.4918780111074579</v>
      </c>
      <c r="L178" s="96">
        <f>IF(V177="","",VLOOKUP($E177&amp;$D$118&amp;$D$119,'CCG data'!$A:$AD,'CCG data'!AC$3,FALSE))</f>
        <v>7.7663582604014021</v>
      </c>
      <c r="M178" s="96">
        <f>IF(V177="","",VLOOKUP($E177&amp;$D$118&amp;$D$119,'CCG data'!$A:$AD,'CCG data'!AD$3,FALSE))</f>
        <v>11.552940894825968</v>
      </c>
      <c r="N178" s="363"/>
      <c r="P178" s="150">
        <f>IF(P177="","",VLOOKUP($E177&amp;$D$118&amp;$D$119,'CCG data'!$A:$AD,'CCG data'!I$3,FALSE))</f>
        <v>0.28899999999999998</v>
      </c>
      <c r="Q178" s="15">
        <f>IF(P177="","",VLOOKUP($E177&amp;$D$118&amp;$D$119,'CCG data'!$A:$AD,'CCG data'!J$3,FALSE))</f>
        <v>0.33400000000000002</v>
      </c>
      <c r="R178" s="15">
        <f>IF(R177="","",VLOOKUP($E177&amp;$D$118&amp;$D$119,'CCG data'!$A:$AD,'CCG data'!K$3,FALSE))</f>
        <v>0.55900000000000005</v>
      </c>
      <c r="S178" s="15">
        <f>IF(R177="","",VLOOKUP($E177&amp;$D$118&amp;$D$119,'CCG data'!$A:$AD,'CCG data'!L$3,FALSE))</f>
        <v>0.60699999999999998</v>
      </c>
      <c r="T178" s="15">
        <f>IF(T177="","",VLOOKUP($E177&amp;$D$118&amp;$D$119,'CCG data'!$A:$AD,'CCG data'!M$3,FALSE))</f>
        <v>3.5000000000000003E-2</v>
      </c>
      <c r="U178" s="15">
        <f>IF(T177="","",VLOOKUP($E177&amp;$D$118&amp;$D$119,'CCG data'!$A:$AD,'CCG data'!N$3,FALSE))</f>
        <v>5.5E-2</v>
      </c>
      <c r="V178" s="15">
        <f>IF(V177="","",VLOOKUP($E177&amp;$D$118&amp;$D$119,'CCG data'!$A:$AD,'CCG data'!O$3,FALSE))</f>
        <v>5.0999999999999997E-2</v>
      </c>
      <c r="W178" s="135">
        <f>IF(V177="","",VLOOKUP($E177&amp;$D$118&amp;$D$119,'CCG data'!$A:$AD,'CCG data'!P$3,FALSE))</f>
        <v>7.3999999999999996E-2</v>
      </c>
      <c r="Y178" s="163" t="str">
        <f>IFERROR(VLOOKUP($E178&amp;$D$119, Outliers!$A$4:$P$214,2,FALSE),"0")</f>
        <v>0</v>
      </c>
      <c r="Z178" s="163" t="str">
        <f>IFERROR(VLOOKUP($E178&amp;$D$119, Outliers!$A$4:$P$214,3,FALSE),"0")</f>
        <v>0</v>
      </c>
      <c r="AA178" s="163" t="str">
        <f>IFERROR(VLOOKUP($E178&amp;$D$119, Outliers!$A$4:$P$214,4,FALSE),"0")</f>
        <v>0</v>
      </c>
      <c r="AB178" s="163" t="str">
        <f>IFERROR(VLOOKUP($E178&amp;$D$119, Outliers!$A$4:$P$214,5,FALSE),"0")</f>
        <v>0</v>
      </c>
      <c r="AD178" s="78"/>
      <c r="AE178" s="149"/>
      <c r="AF178" s="78"/>
      <c r="AG178" s="78"/>
    </row>
    <row r="179" spans="4:33" ht="15.75" x14ac:dyDescent="0.25">
      <c r="D179" s="318"/>
      <c r="E179" s="104" t="s">
        <v>482</v>
      </c>
      <c r="F179" s="405">
        <f>IF(OR(ISERROR(VLOOKUP($E179&amp;$D$118&amp;$D$119,'CCG data'!$A:$AD,'CCG data'!R$3,FALSE)),ISBLANK(VLOOKUP($E179&amp;$D$118&amp;$D$119,'CCG data'!$A:$AD,'CCG data'!R$3,FALSE))),"",VLOOKUP($E179&amp;$D$118&amp;$D$119,'CCG data'!$A:$AD,'CCG data'!R$3,FALSE))</f>
        <v>45.138895406027011</v>
      </c>
      <c r="G179" s="406"/>
      <c r="H179" s="406">
        <f>IF(OR(ISERROR(VLOOKUP($E179&amp;$D$118&amp;$D$119,'CCG data'!$A:$AD,'CCG data'!S$3,FALSE)),ISBLANK(VLOOKUP($E179&amp;$D$118&amp;$D$119,'CCG data'!$A:$AD,'CCG data'!S$3,FALSE))),"",VLOOKUP($E179&amp;$D$118&amp;$D$119,'CCG data'!$A:$AD,'CCG data'!S$3,FALSE))</f>
        <v>93.714873435803554</v>
      </c>
      <c r="I179" s="406"/>
      <c r="J179" s="406">
        <f>IF(OR(ISERROR(VLOOKUP($E179&amp;$D$118&amp;$D$119,'CCG data'!$A:$AD,'CCG data'!T$3,FALSE)),ISBLANK(VLOOKUP($E179&amp;$D$118&amp;$D$119,'CCG data'!$A:$AD,'CCG data'!T$3,FALSE))),"",VLOOKUP($E179&amp;$D$118&amp;$D$119,'CCG data'!$A:$AD,'CCG data'!T$3,FALSE))</f>
        <v>6.6530131550021947</v>
      </c>
      <c r="K179" s="406"/>
      <c r="L179" s="406">
        <f>IF(OR(ISERROR(VLOOKUP($E179&amp;$D$118&amp;$D$119,'CCG data'!$A:$AD,'CCG data'!U$3,FALSE)),ISBLANK(VLOOKUP($E179&amp;$D$118&amp;$D$119,'CCG data'!$A:$AD,'CCG data'!U$3,FALSE))),"",VLOOKUP($E179&amp;$D$118&amp;$D$119,'CCG data'!$A:$AD,'CCG data'!U$3,FALSE))</f>
        <v>15.079404227962604</v>
      </c>
      <c r="M179" s="407"/>
      <c r="N179" s="362">
        <f>IF(OR(ISERROR(VLOOKUP($E179&amp;$D$118&amp;$D$119,'CCG data'!$A:$AD,'CCG data'!G$3,FALSE)),ISBLANK(VLOOKUP($E179&amp;$D$118&amp;$D$119,'CCG data'!$A:$AD,'CCG data'!G$3,FALSE))),"",VLOOKUP($E179&amp;$D$118&amp;$D$119,'CCG data'!$A:$AD,'CCG data'!G$3,FALSE))</f>
        <v>1557</v>
      </c>
      <c r="P179" s="397">
        <f>IF(OR(ISERROR(VLOOKUP($E179&amp;$D$118&amp;$D$119,'CCG data'!$A:$AD,'CCG data'!B$3,FALSE)),ISBLANK(VLOOKUP($E179&amp;$D$118&amp;$D$119,'CCG data'!$A:$AD,'CCG data'!B$3,FALSE))),"",VLOOKUP($E179&amp;$D$118&amp;$D$119,'CCG data'!$A:$AD,'CCG data'!B$3,FALSE))</f>
        <v>0.28195247270391777</v>
      </c>
      <c r="Q179" s="263"/>
      <c r="R179" s="263">
        <f>IF(OR(ISERROR(VLOOKUP($E179&amp;$D$118&amp;$D$119,'CCG data'!$A:$AD,'CCG data'!C$3,FALSE)),ISBLANK(VLOOKUP($E179&amp;$D$118&amp;$D$119,'CCG data'!$A:$AD,'CCG data'!C$3,FALSE))),"",VLOOKUP($E179&amp;$D$118&amp;$D$119,'CCG data'!$A:$AD,'CCG data'!C$3,FALSE))</f>
        <v>0.58188824662813099</v>
      </c>
      <c r="S179" s="263"/>
      <c r="T179" s="263">
        <f>IF(OR(ISERROR(VLOOKUP($E179&amp;$D$118&amp;$D$119,'CCG data'!$A:$AD,'CCG data'!D$3,FALSE)),ISBLANK(VLOOKUP($E179&amp;$D$118&amp;$D$119,'CCG data'!$A:$AD,'CCG data'!D$3,FALSE))),"",VLOOKUP($E179&amp;$D$118&amp;$D$119,'CCG data'!$A:$AD,'CCG data'!D$3,FALSE))</f>
        <v>4.4958253050738597E-2</v>
      </c>
      <c r="U179" s="263"/>
      <c r="V179" s="263">
        <f>IF(OR(ISERROR(VLOOKUP($E179&amp;$D$118&amp;$D$119,'CCG data'!$A:$AD,'CCG data'!E$3,FALSE)),ISBLANK(VLOOKUP($E179&amp;$D$118&amp;$D$119,'CCG data'!$A:$AD,'CCG data'!E$3,FALSE))),"",VLOOKUP($E179&amp;$D$118&amp;$D$119,'CCG data'!$A:$AD,'CCG data'!E$3,FALSE))</f>
        <v>9.1201027617212591E-2</v>
      </c>
      <c r="W179" s="398"/>
      <c r="Y179" s="163">
        <f>IFERROR(VLOOKUP($E179&amp;$D$119, Outliers!$A$4:$P$214,2,FALSE),"0")</f>
        <v>0</v>
      </c>
      <c r="Z179" s="163">
        <f>IFERROR(VLOOKUP($E179&amp;$D$119, Outliers!$A$4:$P$214,3,FALSE),"0")</f>
        <v>0</v>
      </c>
      <c r="AA179" s="163">
        <f>IFERROR(VLOOKUP($E179&amp;$D$119, Outliers!$A$4:$P$214,4,FALSE),"0")</f>
        <v>0</v>
      </c>
      <c r="AB179" s="163">
        <f>IFERROR(VLOOKUP($E179&amp;$D$119, Outliers!$A$4:$P$214,5,FALSE),"0")</f>
        <v>0</v>
      </c>
      <c r="AD179" s="78"/>
      <c r="AE179" s="149"/>
      <c r="AF179" s="78"/>
      <c r="AG179" s="78"/>
    </row>
    <row r="180" spans="4:33" ht="15.75" x14ac:dyDescent="0.25">
      <c r="D180" s="318"/>
      <c r="E180" s="103" t="s">
        <v>27</v>
      </c>
      <c r="F180" s="95">
        <f>IF(P179="","",VLOOKUP($E179&amp;$D$118&amp;$D$119,'CCG data'!$A:$AD,'CCG data'!W$3,FALSE))</f>
        <v>40.916346012231891</v>
      </c>
      <c r="G180" s="96">
        <f>IF(P179="","",VLOOKUP($E179&amp;$D$118&amp;$D$119,'CCG data'!$A:$AD,'CCG data'!X$3,FALSE))</f>
        <v>49.361444799822131</v>
      </c>
      <c r="H180" s="96">
        <f>IF(R179="","",VLOOKUP($E179&amp;$D$118&amp;$D$119,'CCG data'!$A:$AD,'CCG data'!Y$3,FALSE))</f>
        <v>87.612475906758064</v>
      </c>
      <c r="I180" s="96">
        <f>IF(R179="","",VLOOKUP($E179&amp;$D$118&amp;$D$119,'CCG data'!$A:$AD,'CCG data'!Z$3,FALSE))</f>
        <v>99.817270964849044</v>
      </c>
      <c r="J180" s="96">
        <f>IF(T179="","",VLOOKUP($E179&amp;$D$118&amp;$D$119,'CCG data'!$A:$AD,'CCG data'!AA$3,FALSE))</f>
        <v>5.0944463094194017</v>
      </c>
      <c r="K180" s="96">
        <f>IF(T179="","",VLOOKUP($E179&amp;$D$118&amp;$D$119,'CCG data'!$A:$AD,'CCG data'!AB$3,FALSE))</f>
        <v>8.2115800005849877</v>
      </c>
      <c r="L180" s="96">
        <f>IF(V179="","",VLOOKUP($E179&amp;$D$118&amp;$D$119,'CCG data'!$A:$AD,'CCG data'!AC$3,FALSE))</f>
        <v>12.599150663186611</v>
      </c>
      <c r="M180" s="96">
        <f>IF(V179="","",VLOOKUP($E179&amp;$D$118&amp;$D$119,'CCG data'!$A:$AD,'CCG data'!AD$3,FALSE))</f>
        <v>17.559657792738598</v>
      </c>
      <c r="N180" s="363"/>
      <c r="P180" s="150">
        <f>IF(P179="","",VLOOKUP($E179&amp;$D$118&amp;$D$119,'CCG data'!$A:$AD,'CCG data'!I$3,FALSE))</f>
        <v>0.26</v>
      </c>
      <c r="Q180" s="15">
        <f>IF(P179="","",VLOOKUP($E179&amp;$D$118&amp;$D$119,'CCG data'!$A:$AD,'CCG data'!J$3,FALSE))</f>
        <v>0.30499999999999999</v>
      </c>
      <c r="R180" s="15">
        <f>IF(R179="","",VLOOKUP($E179&amp;$D$118&amp;$D$119,'CCG data'!$A:$AD,'CCG data'!K$3,FALSE))</f>
        <v>0.55700000000000005</v>
      </c>
      <c r="S180" s="15">
        <f>IF(R179="","",VLOOKUP($E179&amp;$D$118&amp;$D$119,'CCG data'!$A:$AD,'CCG data'!L$3,FALSE))</f>
        <v>0.60599999999999998</v>
      </c>
      <c r="T180" s="15">
        <f>IF(T179="","",VLOOKUP($E179&amp;$D$118&amp;$D$119,'CCG data'!$A:$AD,'CCG data'!M$3,FALSE))</f>
        <v>3.5999999999999997E-2</v>
      </c>
      <c r="U180" s="15">
        <f>IF(T179="","",VLOOKUP($E179&amp;$D$118&amp;$D$119,'CCG data'!$A:$AD,'CCG data'!N$3,FALSE))</f>
        <v>5.6000000000000001E-2</v>
      </c>
      <c r="V180" s="15">
        <f>IF(V179="","",VLOOKUP($E179&amp;$D$118&amp;$D$119,'CCG data'!$A:$AD,'CCG data'!O$3,FALSE))</f>
        <v>7.8E-2</v>
      </c>
      <c r="W180" s="135">
        <f>IF(V179="","",VLOOKUP($E179&amp;$D$118&amp;$D$119,'CCG data'!$A:$AD,'CCG data'!P$3,FALSE))</f>
        <v>0.107</v>
      </c>
      <c r="Y180" s="163" t="str">
        <f>IFERROR(VLOOKUP($E180&amp;$D$119, Outliers!$A$4:$P$214,2,FALSE),"0")</f>
        <v>0</v>
      </c>
      <c r="Z180" s="163" t="str">
        <f>IFERROR(VLOOKUP($E180&amp;$D$119, Outliers!$A$4:$P$214,3,FALSE),"0")</f>
        <v>0</v>
      </c>
      <c r="AA180" s="163" t="str">
        <f>IFERROR(VLOOKUP($E180&amp;$D$119, Outliers!$A$4:$P$214,4,FALSE),"0")</f>
        <v>0</v>
      </c>
      <c r="AB180" s="163" t="str">
        <f>IFERROR(VLOOKUP($E180&amp;$D$119, Outliers!$A$4:$P$214,5,FALSE),"0")</f>
        <v>0</v>
      </c>
      <c r="AD180" s="78"/>
      <c r="AE180" s="149"/>
      <c r="AF180" s="78"/>
      <c r="AG180" s="78"/>
    </row>
    <row r="181" spans="4:33" ht="15.75" x14ac:dyDescent="0.25">
      <c r="D181" s="318"/>
      <c r="E181" s="104" t="s">
        <v>169</v>
      </c>
      <c r="F181" s="405">
        <f>IF(OR(ISERROR(VLOOKUP($E181&amp;$D$118&amp;$D$119,'CCG data'!$A:$AD,'CCG data'!R$3,FALSE)),ISBLANK(VLOOKUP($E181&amp;$D$118&amp;$D$119,'CCG data'!$A:$AD,'CCG data'!R$3,FALSE))),"",VLOOKUP($E181&amp;$D$118&amp;$D$119,'CCG data'!$A:$AD,'CCG data'!R$3,FALSE))</f>
        <v>29.339306454281267</v>
      </c>
      <c r="G181" s="406"/>
      <c r="H181" s="406">
        <f>IF(OR(ISERROR(VLOOKUP($E181&amp;$D$118&amp;$D$119,'CCG data'!$A:$AD,'CCG data'!S$3,FALSE)),ISBLANK(VLOOKUP($E181&amp;$D$118&amp;$D$119,'CCG data'!$A:$AD,'CCG data'!S$3,FALSE))),"",VLOOKUP($E181&amp;$D$118&amp;$D$119,'CCG data'!$A:$AD,'CCG data'!S$3,FALSE))</f>
        <v>73.270001584325371</v>
      </c>
      <c r="I181" s="406"/>
      <c r="J181" s="406">
        <f>IF(OR(ISERROR(VLOOKUP($E181&amp;$D$118&amp;$D$119,'CCG data'!$A:$AD,'CCG data'!T$3,FALSE)),ISBLANK(VLOOKUP($E181&amp;$D$118&amp;$D$119,'CCG data'!$A:$AD,'CCG data'!T$3,FALSE))),"",VLOOKUP($E181&amp;$D$118&amp;$D$119,'CCG data'!$A:$AD,'CCG data'!T$3,FALSE))</f>
        <v>6.9559748967574313</v>
      </c>
      <c r="K181" s="406"/>
      <c r="L181" s="406">
        <f>IF(OR(ISERROR(VLOOKUP($E181&amp;$D$118&amp;$D$119,'CCG data'!$A:$AD,'CCG data'!U$3,FALSE)),ISBLANK(VLOOKUP($E181&amp;$D$118&amp;$D$119,'CCG data'!$A:$AD,'CCG data'!U$3,FALSE))),"",VLOOKUP($E181&amp;$D$118&amp;$D$119,'CCG data'!$A:$AD,'CCG data'!U$3,FALSE))</f>
        <v>55.413773820568196</v>
      </c>
      <c r="M181" s="407"/>
      <c r="N181" s="362">
        <f>IF(OR(ISERROR(VLOOKUP($E181&amp;$D$118&amp;$D$119,'CCG data'!$A:$AD,'CCG data'!G$3,FALSE)),ISBLANK(VLOOKUP($E181&amp;$D$118&amp;$D$119,'CCG data'!$A:$AD,'CCG data'!G$3,FALSE))),"",VLOOKUP($E181&amp;$D$118&amp;$D$119,'CCG data'!$A:$AD,'CCG data'!G$3,FALSE))</f>
        <v>1030</v>
      </c>
      <c r="P181" s="397">
        <f>IF(OR(ISERROR(VLOOKUP($E181&amp;$D$118&amp;$D$119,'CCG data'!$A:$AD,'CCG data'!B$3,FALSE)),ISBLANK(VLOOKUP($E181&amp;$D$118&amp;$D$119,'CCG data'!$A:$AD,'CCG data'!B$3,FALSE))),"",VLOOKUP($E181&amp;$D$118&amp;$D$119,'CCG data'!$A:$AD,'CCG data'!B$3,FALSE))</f>
        <v>0.16601941747572815</v>
      </c>
      <c r="Q181" s="263"/>
      <c r="R181" s="263">
        <f>IF(OR(ISERROR(VLOOKUP($E181&amp;$D$118&amp;$D$119,'CCG data'!$A:$AD,'CCG data'!C$3,FALSE)),ISBLANK(VLOOKUP($E181&amp;$D$118&amp;$D$119,'CCG data'!$A:$AD,'CCG data'!C$3,FALSE))),"",VLOOKUP($E181&amp;$D$118&amp;$D$119,'CCG data'!$A:$AD,'CCG data'!C$3,FALSE))</f>
        <v>0.45339805825242718</v>
      </c>
      <c r="S181" s="263"/>
      <c r="T181" s="263">
        <f>IF(OR(ISERROR(VLOOKUP($E181&amp;$D$118&amp;$D$119,'CCG data'!$A:$AD,'CCG data'!D$3,FALSE)),ISBLANK(VLOOKUP($E181&amp;$D$118&amp;$D$119,'CCG data'!$A:$AD,'CCG data'!D$3,FALSE))),"",VLOOKUP($E181&amp;$D$118&amp;$D$119,'CCG data'!$A:$AD,'CCG data'!D$3,FALSE))</f>
        <v>4.0776699029126215E-2</v>
      </c>
      <c r="U181" s="263"/>
      <c r="V181" s="263">
        <f>IF(OR(ISERROR(VLOOKUP($E181&amp;$D$118&amp;$D$119,'CCG data'!$A:$AD,'CCG data'!E$3,FALSE)),ISBLANK(VLOOKUP($E181&amp;$D$118&amp;$D$119,'CCG data'!$A:$AD,'CCG data'!E$3,FALSE))),"",VLOOKUP($E181&amp;$D$118&amp;$D$119,'CCG data'!$A:$AD,'CCG data'!E$3,FALSE))</f>
        <v>0.33980582524271846</v>
      </c>
      <c r="W181" s="398"/>
      <c r="Y181" s="163">
        <f>IFERROR(VLOOKUP($E181&amp;$D$119, Outliers!$A$4:$P$214,2,FALSE),"0")</f>
        <v>1</v>
      </c>
      <c r="Z181" s="163">
        <f>IFERROR(VLOOKUP($E181&amp;$D$119, Outliers!$A$4:$P$214,3,FALSE),"0")</f>
        <v>1</v>
      </c>
      <c r="AA181" s="163">
        <f>IFERROR(VLOOKUP($E181&amp;$D$119, Outliers!$A$4:$P$214,4,FALSE),"0")</f>
        <v>0</v>
      </c>
      <c r="AB181" s="163">
        <f>IFERROR(VLOOKUP($E181&amp;$D$119, Outliers!$A$4:$P$214,5,FALSE),"0")</f>
        <v>1</v>
      </c>
      <c r="AD181" s="78"/>
      <c r="AE181" s="149"/>
      <c r="AF181" s="78"/>
      <c r="AG181" s="78"/>
    </row>
    <row r="182" spans="4:33" ht="15.75" x14ac:dyDescent="0.25">
      <c r="D182" s="318"/>
      <c r="E182" s="103" t="s">
        <v>27</v>
      </c>
      <c r="F182" s="95">
        <f>IF(P181="","",VLOOKUP($E181&amp;$D$118&amp;$D$119,'CCG data'!$A:$AD,'CCG data'!W$3,FALSE))</f>
        <v>24.941786086925934</v>
      </c>
      <c r="G182" s="96">
        <f>IF(P181="","",VLOOKUP($E181&amp;$D$118&amp;$D$119,'CCG data'!$A:$AD,'CCG data'!X$3,FALSE))</f>
        <v>33.736826821636605</v>
      </c>
      <c r="H182" s="96">
        <f>IF(R181="","",VLOOKUP($E181&amp;$D$118&amp;$D$119,'CCG data'!$A:$AD,'CCG data'!Y$3,FALSE))</f>
        <v>66.624560195225683</v>
      </c>
      <c r="I182" s="96">
        <f>IF(R181="","",VLOOKUP($E181&amp;$D$118&amp;$D$119,'CCG data'!$A:$AD,'CCG data'!Z$3,FALSE))</f>
        <v>79.915442973425058</v>
      </c>
      <c r="J182" s="96">
        <f>IF(T181="","",VLOOKUP($E181&amp;$D$118&amp;$D$119,'CCG data'!$A:$AD,'CCG data'!AA$3,FALSE))</f>
        <v>4.8522476482665304</v>
      </c>
      <c r="K182" s="96">
        <f>IF(T181="","",VLOOKUP($E181&amp;$D$118&amp;$D$119,'CCG data'!$A:$AD,'CCG data'!AB$3,FALSE))</f>
        <v>9.0597021452483322</v>
      </c>
      <c r="L182" s="96">
        <f>IF(V181="","",VLOOKUP($E181&amp;$D$118&amp;$D$119,'CCG data'!$A:$AD,'CCG data'!AC$3,FALSE))</f>
        <v>49.608271848515209</v>
      </c>
      <c r="M182" s="96">
        <f>IF(V181="","",VLOOKUP($E181&amp;$D$118&amp;$D$119,'CCG data'!$A:$AD,'CCG data'!AD$3,FALSE))</f>
        <v>61.219275792621183</v>
      </c>
      <c r="N182" s="363"/>
      <c r="P182" s="150">
        <f>IF(P181="","",VLOOKUP($E181&amp;$D$118&amp;$D$119,'CCG data'!$A:$AD,'CCG data'!I$3,FALSE))</f>
        <v>0.14499999999999999</v>
      </c>
      <c r="Q182" s="15">
        <f>IF(P181="","",VLOOKUP($E181&amp;$D$118&amp;$D$119,'CCG data'!$A:$AD,'CCG data'!J$3,FALSE))</f>
        <v>0.19</v>
      </c>
      <c r="R182" s="15">
        <f>IF(R181="","",VLOOKUP($E181&amp;$D$118&amp;$D$119,'CCG data'!$A:$AD,'CCG data'!K$3,FALSE))</f>
        <v>0.42299999999999999</v>
      </c>
      <c r="S182" s="15">
        <f>IF(R181="","",VLOOKUP($E181&amp;$D$118&amp;$D$119,'CCG data'!$A:$AD,'CCG data'!L$3,FALSE))</f>
        <v>0.48399999999999999</v>
      </c>
      <c r="T182" s="15">
        <f>IF(T181="","",VLOOKUP($E181&amp;$D$118&amp;$D$119,'CCG data'!$A:$AD,'CCG data'!M$3,FALSE))</f>
        <v>0.03</v>
      </c>
      <c r="U182" s="15">
        <f>IF(T181="","",VLOOKUP($E181&amp;$D$118&amp;$D$119,'CCG data'!$A:$AD,'CCG data'!N$3,FALSE))</f>
        <v>5.5E-2</v>
      </c>
      <c r="V182" s="15">
        <f>IF(V181="","",VLOOKUP($E181&amp;$D$118&amp;$D$119,'CCG data'!$A:$AD,'CCG data'!O$3,FALSE))</f>
        <v>0.312</v>
      </c>
      <c r="W182" s="135">
        <f>IF(V181="","",VLOOKUP($E181&amp;$D$118&amp;$D$119,'CCG data'!$A:$AD,'CCG data'!P$3,FALSE))</f>
        <v>0.36899999999999999</v>
      </c>
      <c r="Y182" s="163" t="str">
        <f>IFERROR(VLOOKUP($E182&amp;$D$119, Outliers!$A$4:$P$214,2,FALSE),"0")</f>
        <v>0</v>
      </c>
      <c r="Z182" s="163" t="str">
        <f>IFERROR(VLOOKUP($E182&amp;$D$119, Outliers!$A$4:$P$214,3,FALSE),"0")</f>
        <v>0</v>
      </c>
      <c r="AA182" s="163" t="str">
        <f>IFERROR(VLOOKUP($E182&amp;$D$119, Outliers!$A$4:$P$214,4,FALSE),"0")</f>
        <v>0</v>
      </c>
      <c r="AB182" s="163" t="str">
        <f>IFERROR(VLOOKUP($E182&amp;$D$119, Outliers!$A$4:$P$214,5,FALSE),"0")</f>
        <v>0</v>
      </c>
      <c r="AD182" s="78"/>
      <c r="AE182" s="149"/>
      <c r="AF182" s="78"/>
      <c r="AG182" s="78"/>
    </row>
    <row r="183" spans="4:33" ht="15.75" x14ac:dyDescent="0.25">
      <c r="D183" s="318"/>
      <c r="E183" s="104" t="s">
        <v>170</v>
      </c>
      <c r="F183" s="405">
        <f>IF(OR(ISERROR(VLOOKUP($E183&amp;$D$118&amp;$D$119,'CCG data'!$A:$AD,'CCG data'!R$3,FALSE)),ISBLANK(VLOOKUP($E183&amp;$D$118&amp;$D$119,'CCG data'!$A:$AD,'CCG data'!R$3,FALSE))),"",VLOOKUP($E183&amp;$D$118&amp;$D$119,'CCG data'!$A:$AD,'CCG data'!R$3,FALSE))</f>
        <v>55.609522932131085</v>
      </c>
      <c r="G183" s="406"/>
      <c r="H183" s="406">
        <f>IF(OR(ISERROR(VLOOKUP($E183&amp;$D$118&amp;$D$119,'CCG data'!$A:$AD,'CCG data'!S$3,FALSE)),ISBLANK(VLOOKUP($E183&amp;$D$118&amp;$D$119,'CCG data'!$A:$AD,'CCG data'!S$3,FALSE))),"",VLOOKUP($E183&amp;$D$118&amp;$D$119,'CCG data'!$A:$AD,'CCG data'!S$3,FALSE))</f>
        <v>95.328709121128668</v>
      </c>
      <c r="I183" s="406"/>
      <c r="J183" s="406">
        <f>IF(OR(ISERROR(VLOOKUP($E183&amp;$D$118&amp;$D$119,'CCG data'!$A:$AD,'CCG data'!T$3,FALSE)),ISBLANK(VLOOKUP($E183&amp;$D$118&amp;$D$119,'CCG data'!$A:$AD,'CCG data'!T$3,FALSE))),"",VLOOKUP($E183&amp;$D$118&amp;$D$119,'CCG data'!$A:$AD,'CCG data'!T$3,FALSE))</f>
        <v>3.6850849635337743</v>
      </c>
      <c r="K183" s="406"/>
      <c r="L183" s="406">
        <f>IF(OR(ISERROR(VLOOKUP($E183&amp;$D$118&amp;$D$119,'CCG data'!$A:$AD,'CCG data'!U$3,FALSE)),ISBLANK(VLOOKUP($E183&amp;$D$118&amp;$D$119,'CCG data'!$A:$AD,'CCG data'!U$3,FALSE))),"",VLOOKUP($E183&amp;$D$118&amp;$D$119,'CCG data'!$A:$AD,'CCG data'!U$3,FALSE))</f>
        <v>23.095731797889481</v>
      </c>
      <c r="M183" s="407"/>
      <c r="N183" s="362">
        <f>IF(OR(ISERROR(VLOOKUP($E183&amp;$D$118&amp;$D$119,'CCG data'!$A:$AD,'CCG data'!G$3,FALSE)),ISBLANK(VLOOKUP($E183&amp;$D$118&amp;$D$119,'CCG data'!$A:$AD,'CCG data'!G$3,FALSE))),"",VLOOKUP($E183&amp;$D$118&amp;$D$119,'CCG data'!$A:$AD,'CCG data'!G$3,FALSE))</f>
        <v>2819</v>
      </c>
      <c r="P183" s="397">
        <f>IF(OR(ISERROR(VLOOKUP($E183&amp;$D$118&amp;$D$119,'CCG data'!$A:$AD,'CCG data'!B$3,FALSE)),ISBLANK(VLOOKUP($E183&amp;$D$118&amp;$D$119,'CCG data'!$A:$AD,'CCG data'!B$3,FALSE))),"",VLOOKUP($E183&amp;$D$118&amp;$D$119,'CCG data'!$A:$AD,'CCG data'!B$3,FALSE))</f>
        <v>0.30081589216034055</v>
      </c>
      <c r="Q183" s="263"/>
      <c r="R183" s="263">
        <f>IF(OR(ISERROR(VLOOKUP($E183&amp;$D$118&amp;$D$119,'CCG data'!$A:$AD,'CCG data'!C$3,FALSE)),ISBLANK(VLOOKUP($E183&amp;$D$118&amp;$D$119,'CCG data'!$A:$AD,'CCG data'!C$3,FALSE))),"",VLOOKUP($E183&amp;$D$118&amp;$D$119,'CCG data'!$A:$AD,'CCG data'!C$3,FALSE))</f>
        <v>0.54558354026250444</v>
      </c>
      <c r="S183" s="263"/>
      <c r="T183" s="263">
        <f>IF(OR(ISERROR(VLOOKUP($E183&amp;$D$118&amp;$D$119,'CCG data'!$A:$AD,'CCG data'!D$3,FALSE)),ISBLANK(VLOOKUP($E183&amp;$D$118&amp;$D$119,'CCG data'!$A:$AD,'CCG data'!D$3,FALSE))),"",VLOOKUP($E183&amp;$D$118&amp;$D$119,'CCG data'!$A:$AD,'CCG data'!D$3,FALSE))</f>
        <v>2.1638879035118838E-2</v>
      </c>
      <c r="U183" s="263"/>
      <c r="V183" s="263">
        <f>IF(OR(ISERROR(VLOOKUP($E183&amp;$D$118&amp;$D$119,'CCG data'!$A:$AD,'CCG data'!E$3,FALSE)),ISBLANK(VLOOKUP($E183&amp;$D$118&amp;$D$119,'CCG data'!$A:$AD,'CCG data'!E$3,FALSE))),"",VLOOKUP($E183&amp;$D$118&amp;$D$119,'CCG data'!$A:$AD,'CCG data'!E$3,FALSE))</f>
        <v>0.13196168854203619</v>
      </c>
      <c r="W183" s="398"/>
      <c r="Y183" s="163">
        <f>IFERROR(VLOOKUP($E183&amp;$D$119, Outliers!$A$4:$P$214,2,FALSE),"0")</f>
        <v>1</v>
      </c>
      <c r="Z183" s="163">
        <f>IFERROR(VLOOKUP($E183&amp;$D$119, Outliers!$A$4:$P$214,3,FALSE),"0")</f>
        <v>0</v>
      </c>
      <c r="AA183" s="163">
        <f>IFERROR(VLOOKUP($E183&amp;$D$119, Outliers!$A$4:$P$214,4,FALSE),"0")</f>
        <v>1</v>
      </c>
      <c r="AB183" s="163">
        <f>IFERROR(VLOOKUP($E183&amp;$D$119, Outliers!$A$4:$P$214,5,FALSE),"0")</f>
        <v>1</v>
      </c>
      <c r="AD183" s="78"/>
      <c r="AE183" s="149"/>
      <c r="AF183" s="78"/>
      <c r="AG183" s="78"/>
    </row>
    <row r="184" spans="4:33" ht="15.75" x14ac:dyDescent="0.25">
      <c r="D184" s="318"/>
      <c r="E184" s="103" t="s">
        <v>27</v>
      </c>
      <c r="F184" s="95">
        <f>IF(P183="","",VLOOKUP($E183&amp;$D$118&amp;$D$119,'CCG data'!$A:$AD,'CCG data'!W$3,FALSE))</f>
        <v>51.866630771002299</v>
      </c>
      <c r="G184" s="96">
        <f>IF(P183="","",VLOOKUP($E183&amp;$D$118&amp;$D$119,'CCG data'!$A:$AD,'CCG data'!X$3,FALSE))</f>
        <v>59.352415093259872</v>
      </c>
      <c r="H184" s="96">
        <f>IF(R183="","",VLOOKUP($E183&amp;$D$118&amp;$D$119,'CCG data'!$A:$AD,'CCG data'!Y$3,FALSE))</f>
        <v>90.564381527843338</v>
      </c>
      <c r="I184" s="96">
        <f>IF(R183="","",VLOOKUP($E183&amp;$D$118&amp;$D$119,'CCG data'!$A:$AD,'CCG data'!Z$3,FALSE))</f>
        <v>100.093036714414</v>
      </c>
      <c r="J184" s="96">
        <f>IF(T183="","",VLOOKUP($E183&amp;$D$118&amp;$D$119,'CCG data'!$A:$AD,'CCG data'!AA$3,FALSE))</f>
        <v>2.7603044727375257</v>
      </c>
      <c r="K184" s="96">
        <f>IF(T183="","",VLOOKUP($E183&amp;$D$118&amp;$D$119,'CCG data'!$A:$AD,'CCG data'!AB$3,FALSE))</f>
        <v>4.6098654543300235</v>
      </c>
      <c r="L184" s="96">
        <f>IF(V183="","",VLOOKUP($E183&amp;$D$118&amp;$D$119,'CCG data'!$A:$AD,'CCG data'!AC$3,FALSE))</f>
        <v>20.748714291461116</v>
      </c>
      <c r="M184" s="96">
        <f>IF(V183="","",VLOOKUP($E183&amp;$D$118&amp;$D$119,'CCG data'!$A:$AD,'CCG data'!AD$3,FALSE))</f>
        <v>25.442749304317847</v>
      </c>
      <c r="N184" s="363"/>
      <c r="P184" s="150">
        <f>IF(P183="","",VLOOKUP($E183&amp;$D$118&amp;$D$119,'CCG data'!$A:$AD,'CCG data'!I$3,FALSE))</f>
        <v>0.28399999999999997</v>
      </c>
      <c r="Q184" s="15">
        <f>IF(P183="","",VLOOKUP($E183&amp;$D$118&amp;$D$119,'CCG data'!$A:$AD,'CCG data'!J$3,FALSE))</f>
        <v>0.318</v>
      </c>
      <c r="R184" s="15">
        <f>IF(R183="","",VLOOKUP($E183&amp;$D$118&amp;$D$119,'CCG data'!$A:$AD,'CCG data'!K$3,FALSE))</f>
        <v>0.52700000000000002</v>
      </c>
      <c r="S184" s="15">
        <f>IF(R183="","",VLOOKUP($E183&amp;$D$118&amp;$D$119,'CCG data'!$A:$AD,'CCG data'!L$3,FALSE))</f>
        <v>0.56399999999999995</v>
      </c>
      <c r="T184" s="15">
        <f>IF(T183="","",VLOOKUP($E183&amp;$D$118&amp;$D$119,'CCG data'!$A:$AD,'CCG data'!M$3,FALSE))</f>
        <v>1.7000000000000001E-2</v>
      </c>
      <c r="U184" s="15">
        <f>IF(T183="","",VLOOKUP($E183&amp;$D$118&amp;$D$119,'CCG data'!$A:$AD,'CCG data'!N$3,FALSE))</f>
        <v>2.8000000000000001E-2</v>
      </c>
      <c r="V184" s="15">
        <f>IF(V183="","",VLOOKUP($E183&amp;$D$118&amp;$D$119,'CCG data'!$A:$AD,'CCG data'!O$3,FALSE))</f>
        <v>0.12</v>
      </c>
      <c r="W184" s="135">
        <f>IF(V183="","",VLOOKUP($E183&amp;$D$118&amp;$D$119,'CCG data'!$A:$AD,'CCG data'!P$3,FALSE))</f>
        <v>0.14499999999999999</v>
      </c>
      <c r="Y184" s="163" t="str">
        <f>IFERROR(VLOOKUP($E184&amp;$D$119, Outliers!$A$4:$P$214,2,FALSE),"0")</f>
        <v>0</v>
      </c>
      <c r="Z184" s="163" t="str">
        <f>IFERROR(VLOOKUP($E184&amp;$D$119, Outliers!$A$4:$P$214,3,FALSE),"0")</f>
        <v>0</v>
      </c>
      <c r="AA184" s="163" t="str">
        <f>IFERROR(VLOOKUP($E184&amp;$D$119, Outliers!$A$4:$P$214,4,FALSE),"0")</f>
        <v>0</v>
      </c>
      <c r="AB184" s="163" t="str">
        <f>IFERROR(VLOOKUP($E184&amp;$D$119, Outliers!$A$4:$P$214,5,FALSE),"0")</f>
        <v>0</v>
      </c>
      <c r="AD184" s="78"/>
      <c r="AE184" s="149"/>
      <c r="AF184" s="78"/>
      <c r="AG184" s="78"/>
    </row>
    <row r="185" spans="4:33" ht="15.75" x14ac:dyDescent="0.25">
      <c r="D185" s="318"/>
      <c r="E185" s="104" t="s">
        <v>397</v>
      </c>
      <c r="F185" s="405">
        <f>IF(OR(ISERROR(VLOOKUP($E185&amp;$D$118&amp;$D$119,'CCG data'!$A:$AD,'CCG data'!R$3,FALSE)),ISBLANK(VLOOKUP($E185&amp;$D$118&amp;$D$119,'CCG data'!$A:$AD,'CCG data'!R$3,FALSE))),"",VLOOKUP($E185&amp;$D$118&amp;$D$119,'CCG data'!$A:$AD,'CCG data'!R$3,FALSE))</f>
        <v>42.859818251759542</v>
      </c>
      <c r="G185" s="406"/>
      <c r="H185" s="406">
        <f>IF(OR(ISERROR(VLOOKUP($E185&amp;$D$118&amp;$D$119,'CCG data'!$A:$AD,'CCG data'!S$3,FALSE)),ISBLANK(VLOOKUP($E185&amp;$D$118&amp;$D$119,'CCG data'!$A:$AD,'CCG data'!S$3,FALSE))),"",VLOOKUP($E185&amp;$D$118&amp;$D$119,'CCG data'!$A:$AD,'CCG data'!S$3,FALSE))</f>
        <v>99.601026544522796</v>
      </c>
      <c r="I185" s="406"/>
      <c r="J185" s="406">
        <f>IF(OR(ISERROR(VLOOKUP($E185&amp;$D$118&amp;$D$119,'CCG data'!$A:$AD,'CCG data'!T$3,FALSE)),ISBLANK(VLOOKUP($E185&amp;$D$118&amp;$D$119,'CCG data'!$A:$AD,'CCG data'!T$3,FALSE))),"",VLOOKUP($E185&amp;$D$118&amp;$D$119,'CCG data'!$A:$AD,'CCG data'!T$3,FALSE))</f>
        <v>6.7056942721385049</v>
      </c>
      <c r="K185" s="406"/>
      <c r="L185" s="406">
        <f>IF(OR(ISERROR(VLOOKUP($E185&amp;$D$118&amp;$D$119,'CCG data'!$A:$AD,'CCG data'!U$3,FALSE)),ISBLANK(VLOOKUP($E185&amp;$D$118&amp;$D$119,'CCG data'!$A:$AD,'CCG data'!U$3,FALSE))),"",VLOOKUP($E185&amp;$D$118&amp;$D$119,'CCG data'!$A:$AD,'CCG data'!U$3,FALSE))</f>
        <v>11.021853653202383</v>
      </c>
      <c r="M185" s="407"/>
      <c r="N185" s="362">
        <f>IF(OR(ISERROR(VLOOKUP($E185&amp;$D$118&amp;$D$119,'CCG data'!$A:$AD,'CCG data'!G$3,FALSE)),ISBLANK(VLOOKUP($E185&amp;$D$118&amp;$D$119,'CCG data'!$A:$AD,'CCG data'!G$3,FALSE))),"",VLOOKUP($E185&amp;$D$118&amp;$D$119,'CCG data'!$A:$AD,'CCG data'!G$3,FALSE))</f>
        <v>1320</v>
      </c>
      <c r="P185" s="397">
        <f>IF(OR(ISERROR(VLOOKUP($E185&amp;$D$118&amp;$D$119,'CCG data'!$A:$AD,'CCG data'!B$3,FALSE)),ISBLANK(VLOOKUP($E185&amp;$D$118&amp;$D$119,'CCG data'!$A:$AD,'CCG data'!B$3,FALSE))),"",VLOOKUP($E185&amp;$D$118&amp;$D$119,'CCG data'!$A:$AD,'CCG data'!B$3,FALSE))</f>
        <v>0.26893939393939392</v>
      </c>
      <c r="Q185" s="263"/>
      <c r="R185" s="263">
        <f>IF(OR(ISERROR(VLOOKUP($E185&amp;$D$118&amp;$D$119,'CCG data'!$A:$AD,'CCG data'!C$3,FALSE)),ISBLANK(VLOOKUP($E185&amp;$D$118&amp;$D$119,'CCG data'!$A:$AD,'CCG data'!C$3,FALSE))),"",VLOOKUP($E185&amp;$D$118&amp;$D$119,'CCG data'!$A:$AD,'CCG data'!C$3,FALSE))</f>
        <v>0.62045454545454548</v>
      </c>
      <c r="S185" s="263"/>
      <c r="T185" s="263">
        <f>IF(OR(ISERROR(VLOOKUP($E185&amp;$D$118&amp;$D$119,'CCG data'!$A:$AD,'CCG data'!D$3,FALSE)),ISBLANK(VLOOKUP($E185&amp;$D$118&amp;$D$119,'CCG data'!$A:$AD,'CCG data'!D$3,FALSE))),"",VLOOKUP($E185&amp;$D$118&amp;$D$119,'CCG data'!$A:$AD,'CCG data'!D$3,FALSE))</f>
        <v>4.0909090909090909E-2</v>
      </c>
      <c r="U185" s="263"/>
      <c r="V185" s="263">
        <f>IF(OR(ISERROR(VLOOKUP($E185&amp;$D$118&amp;$D$119,'CCG data'!$A:$AD,'CCG data'!E$3,FALSE)),ISBLANK(VLOOKUP($E185&amp;$D$118&amp;$D$119,'CCG data'!$A:$AD,'CCG data'!E$3,FALSE))),"",VLOOKUP($E185&amp;$D$118&amp;$D$119,'CCG data'!$A:$AD,'CCG data'!E$3,FALSE))</f>
        <v>6.9696969696969702E-2</v>
      </c>
      <c r="W185" s="398"/>
      <c r="Y185" s="163">
        <f>IFERROR(VLOOKUP($E185&amp;$D$119, Outliers!$A$4:$P$214,2,FALSE),"0")</f>
        <v>0</v>
      </c>
      <c r="Z185" s="163">
        <f>IFERROR(VLOOKUP($E185&amp;$D$119, Outliers!$A$4:$P$214,3,FALSE),"0")</f>
        <v>0</v>
      </c>
      <c r="AA185" s="163">
        <f>IFERROR(VLOOKUP($E185&amp;$D$119, Outliers!$A$4:$P$214,4,FALSE),"0")</f>
        <v>0</v>
      </c>
      <c r="AB185" s="163">
        <f>IFERROR(VLOOKUP($E185&amp;$D$119, Outliers!$A$4:$P$214,5,FALSE),"0")</f>
        <v>0</v>
      </c>
      <c r="AD185" s="78"/>
      <c r="AE185" s="149"/>
      <c r="AF185" s="78"/>
      <c r="AG185" s="78"/>
    </row>
    <row r="186" spans="4:33" ht="15.75" x14ac:dyDescent="0.25">
      <c r="D186" s="318"/>
      <c r="E186" s="103" t="s">
        <v>27</v>
      </c>
      <c r="F186" s="95">
        <f>IF(P185="","",VLOOKUP($E185&amp;$D$118&amp;$D$119,'CCG data'!$A:$AD,'CCG data'!W$3,FALSE))</f>
        <v>38.401282844714132</v>
      </c>
      <c r="G186" s="96">
        <f>IF(P185="","",VLOOKUP($E185&amp;$D$118&amp;$D$119,'CCG data'!$A:$AD,'CCG data'!X$3,FALSE))</f>
        <v>47.318353658804952</v>
      </c>
      <c r="H186" s="96">
        <f>IF(R185="","",VLOOKUP($E185&amp;$D$118&amp;$D$119,'CCG data'!$A:$AD,'CCG data'!Y$3,FALSE))</f>
        <v>92.779557149083502</v>
      </c>
      <c r="I186" s="96">
        <f>IF(R185="","",VLOOKUP($E185&amp;$D$118&amp;$D$119,'CCG data'!$A:$AD,'CCG data'!Z$3,FALSE))</f>
        <v>106.42249593996209</v>
      </c>
      <c r="J186" s="96">
        <f>IF(T185="","",VLOOKUP($E185&amp;$D$118&amp;$D$119,'CCG data'!$A:$AD,'CCG data'!AA$3,FALSE))</f>
        <v>4.9171366331289148</v>
      </c>
      <c r="K186" s="96">
        <f>IF(T185="","",VLOOKUP($E185&amp;$D$118&amp;$D$119,'CCG data'!$A:$AD,'CCG data'!AB$3,FALSE))</f>
        <v>8.4942519111480959</v>
      </c>
      <c r="L186" s="96">
        <f>IF(V185="","",VLOOKUP($E185&amp;$D$118&amp;$D$119,'CCG data'!$A:$AD,'CCG data'!AC$3,FALSE))</f>
        <v>8.7696026040084654</v>
      </c>
      <c r="M186" s="96">
        <f>IF(V185="","",VLOOKUP($E185&amp;$D$118&amp;$D$119,'CCG data'!$A:$AD,'CCG data'!AD$3,FALSE))</f>
        <v>13.274104702396301</v>
      </c>
      <c r="N186" s="363"/>
      <c r="P186" s="150">
        <f>IF(P185="","",VLOOKUP($E185&amp;$D$118&amp;$D$119,'CCG data'!$A:$AD,'CCG data'!I$3,FALSE))</f>
        <v>0.246</v>
      </c>
      <c r="Q186" s="15">
        <f>IF(P185="","",VLOOKUP($E185&amp;$D$118&amp;$D$119,'CCG data'!$A:$AD,'CCG data'!J$3,FALSE))</f>
        <v>0.29399999999999998</v>
      </c>
      <c r="R186" s="15">
        <f>IF(R185="","",VLOOKUP($E185&amp;$D$118&amp;$D$119,'CCG data'!$A:$AD,'CCG data'!K$3,FALSE))</f>
        <v>0.59399999999999997</v>
      </c>
      <c r="S186" s="15">
        <f>IF(R185="","",VLOOKUP($E185&amp;$D$118&amp;$D$119,'CCG data'!$A:$AD,'CCG data'!L$3,FALSE))</f>
        <v>0.64600000000000002</v>
      </c>
      <c r="T186" s="15">
        <f>IF(T185="","",VLOOKUP($E185&amp;$D$118&amp;$D$119,'CCG data'!$A:$AD,'CCG data'!M$3,FALSE))</f>
        <v>3.1E-2</v>
      </c>
      <c r="U186" s="15">
        <f>IF(T185="","",VLOOKUP($E185&amp;$D$118&amp;$D$119,'CCG data'!$A:$AD,'CCG data'!N$3,FALSE))</f>
        <v>5.2999999999999999E-2</v>
      </c>
      <c r="V186" s="15">
        <f>IF(V185="","",VLOOKUP($E185&amp;$D$118&amp;$D$119,'CCG data'!$A:$AD,'CCG data'!O$3,FALSE))</f>
        <v>5.7000000000000002E-2</v>
      </c>
      <c r="W186" s="135">
        <f>IF(V185="","",VLOOKUP($E185&amp;$D$118&amp;$D$119,'CCG data'!$A:$AD,'CCG data'!P$3,FALSE))</f>
        <v>8.5000000000000006E-2</v>
      </c>
      <c r="Y186" s="163" t="str">
        <f>IFERROR(VLOOKUP($E186&amp;$D$119, Outliers!$A$4:$P$214,2,FALSE),"0")</f>
        <v>0</v>
      </c>
      <c r="Z186" s="163" t="str">
        <f>IFERROR(VLOOKUP($E186&amp;$D$119, Outliers!$A$4:$P$214,3,FALSE),"0")</f>
        <v>0</v>
      </c>
      <c r="AA186" s="163" t="str">
        <f>IFERROR(VLOOKUP($E186&amp;$D$119, Outliers!$A$4:$P$214,4,FALSE),"0")</f>
        <v>0</v>
      </c>
      <c r="AB186" s="163" t="str">
        <f>IFERROR(VLOOKUP($E186&amp;$D$119, Outliers!$A$4:$P$214,5,FALSE),"0")</f>
        <v>0</v>
      </c>
      <c r="AD186" s="78"/>
      <c r="AE186" s="149"/>
      <c r="AF186" s="78"/>
      <c r="AG186" s="78"/>
    </row>
    <row r="187" spans="4:33" ht="15.75" x14ac:dyDescent="0.25">
      <c r="D187" s="318"/>
      <c r="E187" s="104" t="s">
        <v>398</v>
      </c>
      <c r="F187" s="405">
        <f>IF(OR(ISERROR(VLOOKUP($E187&amp;$D$118&amp;$D$119,'CCG data'!$A:$AD,'CCG data'!R$3,FALSE)),ISBLANK(VLOOKUP($E187&amp;$D$118&amp;$D$119,'CCG data'!$A:$AD,'CCG data'!R$3,FALSE))),"",VLOOKUP($E187&amp;$D$118&amp;$D$119,'CCG data'!$A:$AD,'CCG data'!R$3,FALSE))</f>
        <v>36.385146276200771</v>
      </c>
      <c r="G187" s="406"/>
      <c r="H187" s="406">
        <f>IF(OR(ISERROR(VLOOKUP($E187&amp;$D$118&amp;$D$119,'CCG data'!$A:$AD,'CCG data'!S$3,FALSE)),ISBLANK(VLOOKUP($E187&amp;$D$118&amp;$D$119,'CCG data'!$A:$AD,'CCG data'!S$3,FALSE))),"",VLOOKUP($E187&amp;$D$118&amp;$D$119,'CCG data'!$A:$AD,'CCG data'!S$3,FALSE))</f>
        <v>94.204522874108051</v>
      </c>
      <c r="I187" s="406"/>
      <c r="J187" s="406">
        <f>IF(OR(ISERROR(VLOOKUP($E187&amp;$D$118&amp;$D$119,'CCG data'!$A:$AD,'CCG data'!T$3,FALSE)),ISBLANK(VLOOKUP($E187&amp;$D$118&amp;$D$119,'CCG data'!$A:$AD,'CCG data'!T$3,FALSE))),"",VLOOKUP($E187&amp;$D$118&amp;$D$119,'CCG data'!$A:$AD,'CCG data'!T$3,FALSE))</f>
        <v>10.156272895867517</v>
      </c>
      <c r="K187" s="406"/>
      <c r="L187" s="406">
        <f>IF(OR(ISERROR(VLOOKUP($E187&amp;$D$118&amp;$D$119,'CCG data'!$A:$AD,'CCG data'!U$3,FALSE)),ISBLANK(VLOOKUP($E187&amp;$D$118&amp;$D$119,'CCG data'!$A:$AD,'CCG data'!U$3,FALSE))),"",VLOOKUP($E187&amp;$D$118&amp;$D$119,'CCG data'!$A:$AD,'CCG data'!U$3,FALSE))</f>
        <v>11.82414978878152</v>
      </c>
      <c r="M187" s="407"/>
      <c r="N187" s="362">
        <f>IF(OR(ISERROR(VLOOKUP($E187&amp;$D$118&amp;$D$119,'CCG data'!$A:$AD,'CCG data'!G$3,FALSE)),ISBLANK(VLOOKUP($E187&amp;$D$118&amp;$D$119,'CCG data'!$A:$AD,'CCG data'!G$3,FALSE))),"",VLOOKUP($E187&amp;$D$118&amp;$D$119,'CCG data'!$A:$AD,'CCG data'!G$3,FALSE))</f>
        <v>1152</v>
      </c>
      <c r="P187" s="397">
        <f>IF(OR(ISERROR(VLOOKUP($E187&amp;$D$118&amp;$D$119,'CCG data'!$A:$AD,'CCG data'!B$3,FALSE)),ISBLANK(VLOOKUP($E187&amp;$D$118&amp;$D$119,'CCG data'!$A:$AD,'CCG data'!B$3,FALSE))),"",VLOOKUP($E187&amp;$D$118&amp;$D$119,'CCG data'!$A:$AD,'CCG data'!B$3,FALSE))</f>
        <v>0.21440972222222221</v>
      </c>
      <c r="Q187" s="263"/>
      <c r="R187" s="263">
        <f>IF(OR(ISERROR(VLOOKUP($E187&amp;$D$118&amp;$D$119,'CCG data'!$A:$AD,'CCG data'!C$3,FALSE)),ISBLANK(VLOOKUP($E187&amp;$D$118&amp;$D$119,'CCG data'!$A:$AD,'CCG data'!C$3,FALSE))),"",VLOOKUP($E187&amp;$D$118&amp;$D$119,'CCG data'!$A:$AD,'CCG data'!C$3,FALSE))</f>
        <v>0.65017361111111116</v>
      </c>
      <c r="S187" s="263"/>
      <c r="T187" s="263">
        <f>IF(OR(ISERROR(VLOOKUP($E187&amp;$D$118&amp;$D$119,'CCG data'!$A:$AD,'CCG data'!D$3,FALSE)),ISBLANK(VLOOKUP($E187&amp;$D$118&amp;$D$119,'CCG data'!$A:$AD,'CCG data'!D$3,FALSE))),"",VLOOKUP($E187&amp;$D$118&amp;$D$119,'CCG data'!$A:$AD,'CCG data'!D$3,FALSE))</f>
        <v>5.2083333333333336E-2</v>
      </c>
      <c r="U187" s="263"/>
      <c r="V187" s="263">
        <f>IF(OR(ISERROR(VLOOKUP($E187&amp;$D$118&amp;$D$119,'CCG data'!$A:$AD,'CCG data'!E$3,FALSE)),ISBLANK(VLOOKUP($E187&amp;$D$118&amp;$D$119,'CCG data'!$A:$AD,'CCG data'!E$3,FALSE))),"",VLOOKUP($E187&amp;$D$118&amp;$D$119,'CCG data'!$A:$AD,'CCG data'!E$3,FALSE))</f>
        <v>8.3333333333333329E-2</v>
      </c>
      <c r="W187" s="398"/>
      <c r="Y187" s="163">
        <f>IFERROR(VLOOKUP($E187&amp;$D$119, Outliers!$A$4:$P$214,2,FALSE),"0")</f>
        <v>1</v>
      </c>
      <c r="Z187" s="163">
        <f>IFERROR(VLOOKUP($E187&amp;$D$119, Outliers!$A$4:$P$214,3,FALSE),"0")</f>
        <v>0</v>
      </c>
      <c r="AA187" s="163">
        <f>IFERROR(VLOOKUP($E187&amp;$D$119, Outliers!$A$4:$P$214,4,FALSE),"0")</f>
        <v>1</v>
      </c>
      <c r="AB187" s="163">
        <f>IFERROR(VLOOKUP($E187&amp;$D$119, Outliers!$A$4:$P$214,5,FALSE),"0")</f>
        <v>0</v>
      </c>
      <c r="AD187" s="78"/>
      <c r="AE187" s="149"/>
      <c r="AF187" s="78"/>
      <c r="AG187" s="78"/>
    </row>
    <row r="188" spans="4:33" ht="15.75" x14ac:dyDescent="0.25">
      <c r="D188" s="318"/>
      <c r="E188" s="103" t="s">
        <v>27</v>
      </c>
      <c r="F188" s="95">
        <f>IF(P187="","",VLOOKUP($E187&amp;$D$118&amp;$D$119,'CCG data'!$A:$AD,'CCG data'!W$3,FALSE))</f>
        <v>31.847488698059255</v>
      </c>
      <c r="G188" s="96">
        <f>IF(P187="","",VLOOKUP($E187&amp;$D$118&amp;$D$119,'CCG data'!$A:$AD,'CCG data'!X$3,FALSE))</f>
        <v>40.922803854342291</v>
      </c>
      <c r="H188" s="96">
        <f>IF(R187="","",VLOOKUP($E187&amp;$D$118&amp;$D$119,'CCG data'!$A:$AD,'CCG data'!Y$3,FALSE))</f>
        <v>87.457892506515833</v>
      </c>
      <c r="I188" s="96">
        <f>IF(R187="","",VLOOKUP($E187&amp;$D$118&amp;$D$119,'CCG data'!$A:$AD,'CCG data'!Z$3,FALSE))</f>
        <v>100.95115324170027</v>
      </c>
      <c r="J188" s="96">
        <f>IF(T187="","",VLOOKUP($E187&amp;$D$118&amp;$D$119,'CCG data'!$A:$AD,'CCG data'!AA$3,FALSE))</f>
        <v>7.5863812778989823</v>
      </c>
      <c r="K188" s="96">
        <f>IF(T187="","",VLOOKUP($E187&amp;$D$118&amp;$D$119,'CCG data'!$A:$AD,'CCG data'!AB$3,FALSE))</f>
        <v>12.72616451383605</v>
      </c>
      <c r="L188" s="96">
        <f>IF(V187="","",VLOOKUP($E187&amp;$D$118&amp;$D$119,'CCG data'!$A:$AD,'CCG data'!AC$3,FALSE))</f>
        <v>9.4588272094267563</v>
      </c>
      <c r="M188" s="96">
        <f>IF(V187="","",VLOOKUP($E187&amp;$D$118&amp;$D$119,'CCG data'!$A:$AD,'CCG data'!AD$3,FALSE))</f>
        <v>14.189472368136284</v>
      </c>
      <c r="N188" s="363"/>
      <c r="P188" s="150">
        <f>IF(P187="","",VLOOKUP($E187&amp;$D$118&amp;$D$119,'CCG data'!$A:$AD,'CCG data'!I$3,FALSE))</f>
        <v>0.192</v>
      </c>
      <c r="Q188" s="15">
        <f>IF(P187="","",VLOOKUP($E187&amp;$D$118&amp;$D$119,'CCG data'!$A:$AD,'CCG data'!J$3,FALSE))</f>
        <v>0.23899999999999999</v>
      </c>
      <c r="R188" s="15">
        <f>IF(R187="","",VLOOKUP($E187&amp;$D$118&amp;$D$119,'CCG data'!$A:$AD,'CCG data'!K$3,FALSE))</f>
        <v>0.622</v>
      </c>
      <c r="S188" s="15">
        <f>IF(R187="","",VLOOKUP($E187&amp;$D$118&amp;$D$119,'CCG data'!$A:$AD,'CCG data'!L$3,FALSE))</f>
        <v>0.67700000000000005</v>
      </c>
      <c r="T188" s="15">
        <f>IF(T187="","",VLOOKUP($E187&amp;$D$118&amp;$D$119,'CCG data'!$A:$AD,'CCG data'!M$3,FALSE))</f>
        <v>4.1000000000000002E-2</v>
      </c>
      <c r="U188" s="15">
        <f>IF(T187="","",VLOOKUP($E187&amp;$D$118&amp;$D$119,'CCG data'!$A:$AD,'CCG data'!N$3,FALSE))</f>
        <v>6.6000000000000003E-2</v>
      </c>
      <c r="V188" s="15">
        <f>IF(V187="","",VLOOKUP($E187&amp;$D$118&amp;$D$119,'CCG data'!$A:$AD,'CCG data'!O$3,FALSE))</f>
        <v>6.9000000000000006E-2</v>
      </c>
      <c r="W188" s="135">
        <f>IF(V187="","",VLOOKUP($E187&amp;$D$118&amp;$D$119,'CCG data'!$A:$AD,'CCG data'!P$3,FALSE))</f>
        <v>0.10100000000000001</v>
      </c>
      <c r="Y188" s="163" t="str">
        <f>IFERROR(VLOOKUP($E188&amp;$D$119, Outliers!$A$4:$P$214,2,FALSE),"0")</f>
        <v>0</v>
      </c>
      <c r="Z188" s="163" t="str">
        <f>IFERROR(VLOOKUP($E188&amp;$D$119, Outliers!$A$4:$P$214,3,FALSE),"0")</f>
        <v>0</v>
      </c>
      <c r="AA188" s="163" t="str">
        <f>IFERROR(VLOOKUP($E188&amp;$D$119, Outliers!$A$4:$P$214,4,FALSE),"0")</f>
        <v>0</v>
      </c>
      <c r="AB188" s="163" t="str">
        <f>IFERROR(VLOOKUP($E188&amp;$D$119, Outliers!$A$4:$P$214,5,FALSE),"0")</f>
        <v>0</v>
      </c>
      <c r="AD188" s="78"/>
      <c r="AE188" s="149"/>
      <c r="AF188" s="78"/>
      <c r="AG188" s="78"/>
    </row>
    <row r="189" spans="4:33" ht="15.75" x14ac:dyDescent="0.25">
      <c r="D189" s="318"/>
      <c r="E189" s="104" t="s">
        <v>171</v>
      </c>
      <c r="F189" s="405">
        <f>IF(OR(ISERROR(VLOOKUP($E189&amp;$D$118&amp;$D$119,'CCG data'!$A:$AD,'CCG data'!R$3,FALSE)),ISBLANK(VLOOKUP($E189&amp;$D$118&amp;$D$119,'CCG data'!$A:$AD,'CCG data'!R$3,FALSE))),"",VLOOKUP($E189&amp;$D$118&amp;$D$119,'CCG data'!$A:$AD,'CCG data'!R$3,FALSE))</f>
        <v>51.281294313150738</v>
      </c>
      <c r="G189" s="406"/>
      <c r="H189" s="406">
        <f>IF(OR(ISERROR(VLOOKUP($E189&amp;$D$118&amp;$D$119,'CCG data'!$A:$AD,'CCG data'!S$3,FALSE)),ISBLANK(VLOOKUP($E189&amp;$D$118&amp;$D$119,'CCG data'!$A:$AD,'CCG data'!S$3,FALSE))),"",VLOOKUP($E189&amp;$D$118&amp;$D$119,'CCG data'!$A:$AD,'CCG data'!S$3,FALSE))</f>
        <v>104.11929245464358</v>
      </c>
      <c r="I189" s="406"/>
      <c r="J189" s="406">
        <f>IF(OR(ISERROR(VLOOKUP($E189&amp;$D$118&amp;$D$119,'CCG data'!$A:$AD,'CCG data'!T$3,FALSE)),ISBLANK(VLOOKUP($E189&amp;$D$118&amp;$D$119,'CCG data'!$A:$AD,'CCG data'!T$3,FALSE))),"",VLOOKUP($E189&amp;$D$118&amp;$D$119,'CCG data'!$A:$AD,'CCG data'!T$3,FALSE))</f>
        <v>5.0560849279178193</v>
      </c>
      <c r="K189" s="406"/>
      <c r="L189" s="406">
        <f>IF(OR(ISERROR(VLOOKUP($E189&amp;$D$118&amp;$D$119,'CCG data'!$A:$AD,'CCG data'!U$3,FALSE)),ISBLANK(VLOOKUP($E189&amp;$D$118&amp;$D$119,'CCG data'!$A:$AD,'CCG data'!U$3,FALSE))),"",VLOOKUP($E189&amp;$D$118&amp;$D$119,'CCG data'!$A:$AD,'CCG data'!U$3,FALSE))</f>
        <v>15.191950039464668</v>
      </c>
      <c r="M189" s="407"/>
      <c r="N189" s="362">
        <f>IF(OR(ISERROR(VLOOKUP($E189&amp;$D$118&amp;$D$119,'CCG data'!$A:$AD,'CCG data'!G$3,FALSE)),ISBLANK(VLOOKUP($E189&amp;$D$118&amp;$D$119,'CCG data'!$A:$AD,'CCG data'!G$3,FALSE))),"",VLOOKUP($E189&amp;$D$118&amp;$D$119,'CCG data'!$A:$AD,'CCG data'!G$3,FALSE))</f>
        <v>5145</v>
      </c>
      <c r="P189" s="397">
        <f>IF(OR(ISERROR(VLOOKUP($E189&amp;$D$118&amp;$D$119,'CCG data'!$A:$AD,'CCG data'!B$3,FALSE)),ISBLANK(VLOOKUP($E189&amp;$D$118&amp;$D$119,'CCG data'!$A:$AD,'CCG data'!B$3,FALSE))),"",VLOOKUP($E189&amp;$D$118&amp;$D$119,'CCG data'!$A:$AD,'CCG data'!B$3,FALSE))</f>
        <v>0.27327502429543243</v>
      </c>
      <c r="Q189" s="263"/>
      <c r="R189" s="263">
        <f>IF(OR(ISERROR(VLOOKUP($E189&amp;$D$118&amp;$D$119,'CCG data'!$A:$AD,'CCG data'!C$3,FALSE)),ISBLANK(VLOOKUP($E189&amp;$D$118&amp;$D$119,'CCG data'!$A:$AD,'CCG data'!C$3,FALSE))),"",VLOOKUP($E189&amp;$D$118&amp;$D$119,'CCG data'!$A:$AD,'CCG data'!C$3,FALSE))</f>
        <v>0.60505344995140908</v>
      </c>
      <c r="S189" s="263"/>
      <c r="T189" s="263">
        <f>IF(OR(ISERROR(VLOOKUP($E189&amp;$D$118&amp;$D$119,'CCG data'!$A:$AD,'CCG data'!D$3,FALSE)),ISBLANK(VLOOKUP($E189&amp;$D$118&amp;$D$119,'CCG data'!$A:$AD,'CCG data'!D$3,FALSE))),"",VLOOKUP($E189&amp;$D$118&amp;$D$119,'CCG data'!$A:$AD,'CCG data'!D$3,FALSE))</f>
        <v>3.5762876579203108E-2</v>
      </c>
      <c r="U189" s="263"/>
      <c r="V189" s="263">
        <f>IF(OR(ISERROR(VLOOKUP($E189&amp;$D$118&amp;$D$119,'CCG data'!$A:$AD,'CCG data'!E$3,FALSE)),ISBLANK(VLOOKUP($E189&amp;$D$118&amp;$D$119,'CCG data'!$A:$AD,'CCG data'!E$3,FALSE))),"",VLOOKUP($E189&amp;$D$118&amp;$D$119,'CCG data'!$A:$AD,'CCG data'!E$3,FALSE))</f>
        <v>8.5908649173955298E-2</v>
      </c>
      <c r="W189" s="398"/>
      <c r="Y189" s="163">
        <f>IFERROR(VLOOKUP($E189&amp;$D$119, Outliers!$A$4:$P$214,2,FALSE),"0")</f>
        <v>0</v>
      </c>
      <c r="Z189" s="163">
        <f>IFERROR(VLOOKUP($E189&amp;$D$119, Outliers!$A$4:$P$214,3,FALSE),"0")</f>
        <v>1</v>
      </c>
      <c r="AA189" s="163">
        <f>IFERROR(VLOOKUP($E189&amp;$D$119, Outliers!$A$4:$P$214,4,FALSE),"0")</f>
        <v>1</v>
      </c>
      <c r="AB189" s="163">
        <f>IFERROR(VLOOKUP($E189&amp;$D$119, Outliers!$A$4:$P$214,5,FALSE),"0")</f>
        <v>1</v>
      </c>
      <c r="AD189" s="78"/>
      <c r="AE189" s="149"/>
      <c r="AF189" s="78"/>
      <c r="AG189" s="78"/>
    </row>
    <row r="190" spans="4:33" ht="15.75" x14ac:dyDescent="0.25">
      <c r="D190" s="318"/>
      <c r="E190" s="103" t="s">
        <v>27</v>
      </c>
      <c r="F190" s="95">
        <f>IF(P189="","",VLOOKUP($E189&amp;$D$118&amp;$D$119,'CCG data'!$A:$AD,'CCG data'!W$3,FALSE))</f>
        <v>48.600753716184045</v>
      </c>
      <c r="G190" s="96">
        <f>IF(P189="","",VLOOKUP($E189&amp;$D$118&amp;$D$119,'CCG data'!$A:$AD,'CCG data'!X$3,FALSE))</f>
        <v>53.961834910117432</v>
      </c>
      <c r="H190" s="96">
        <f>IF(R189="","",VLOOKUP($E189&amp;$D$118&amp;$D$119,'CCG data'!$A:$AD,'CCG data'!Y$3,FALSE))</f>
        <v>100.46167973339084</v>
      </c>
      <c r="I190" s="96">
        <f>IF(R189="","",VLOOKUP($E189&amp;$D$118&amp;$D$119,'CCG data'!$A:$AD,'CCG data'!Z$3,FALSE))</f>
        <v>107.77690517589633</v>
      </c>
      <c r="J190" s="96">
        <f>IF(T189="","",VLOOKUP($E189&amp;$D$118&amp;$D$119,'CCG data'!$A:$AD,'CCG data'!AA$3,FALSE))</f>
        <v>4.3255154567054737</v>
      </c>
      <c r="K190" s="96">
        <f>IF(T189="","",VLOOKUP($E189&amp;$D$118&amp;$D$119,'CCG data'!$A:$AD,'CCG data'!AB$3,FALSE))</f>
        <v>5.7866543991301649</v>
      </c>
      <c r="L190" s="96">
        <f>IF(V189="","",VLOOKUP($E189&amp;$D$118&amp;$D$119,'CCG data'!$A:$AD,'CCG data'!AC$3,FALSE))</f>
        <v>13.775639587327877</v>
      </c>
      <c r="M190" s="96">
        <f>IF(V189="","",VLOOKUP($E189&amp;$D$118&amp;$D$119,'CCG data'!$A:$AD,'CCG data'!AD$3,FALSE))</f>
        <v>16.60826049160146</v>
      </c>
      <c r="N190" s="363"/>
      <c r="P190" s="150">
        <f>IF(P189="","",VLOOKUP($E189&amp;$D$118&amp;$D$119,'CCG data'!$A:$AD,'CCG data'!I$3,FALSE))</f>
        <v>0.26100000000000001</v>
      </c>
      <c r="Q190" s="15">
        <f>IF(P189="","",VLOOKUP($E189&amp;$D$118&amp;$D$119,'CCG data'!$A:$AD,'CCG data'!J$3,FALSE))</f>
        <v>0.28599999999999998</v>
      </c>
      <c r="R190" s="15">
        <f>IF(R189="","",VLOOKUP($E189&amp;$D$118&amp;$D$119,'CCG data'!$A:$AD,'CCG data'!K$3,FALSE))</f>
        <v>0.59199999999999997</v>
      </c>
      <c r="S190" s="15">
        <f>IF(R189="","",VLOOKUP($E189&amp;$D$118&amp;$D$119,'CCG data'!$A:$AD,'CCG data'!L$3,FALSE))</f>
        <v>0.61799999999999999</v>
      </c>
      <c r="T190" s="15">
        <f>IF(T189="","",VLOOKUP($E189&amp;$D$118&amp;$D$119,'CCG data'!$A:$AD,'CCG data'!M$3,FALSE))</f>
        <v>3.1E-2</v>
      </c>
      <c r="U190" s="15">
        <f>IF(T189="","",VLOOKUP($E189&amp;$D$118&amp;$D$119,'CCG data'!$A:$AD,'CCG data'!N$3,FALSE))</f>
        <v>4.1000000000000002E-2</v>
      </c>
      <c r="V190" s="15">
        <f>IF(V189="","",VLOOKUP($E189&amp;$D$118&amp;$D$119,'CCG data'!$A:$AD,'CCG data'!O$3,FALSE))</f>
        <v>7.9000000000000001E-2</v>
      </c>
      <c r="W190" s="135">
        <f>IF(V189="","",VLOOKUP($E189&amp;$D$118&amp;$D$119,'CCG data'!$A:$AD,'CCG data'!P$3,FALSE))</f>
        <v>9.4E-2</v>
      </c>
      <c r="Y190" s="163" t="str">
        <f>IFERROR(VLOOKUP($E190&amp;$D$119, Outliers!$A$4:$P$214,2,FALSE),"0")</f>
        <v>0</v>
      </c>
      <c r="Z190" s="163" t="str">
        <f>IFERROR(VLOOKUP($E190&amp;$D$119, Outliers!$A$4:$P$214,3,FALSE),"0")</f>
        <v>0</v>
      </c>
      <c r="AA190" s="163" t="str">
        <f>IFERROR(VLOOKUP($E190&amp;$D$119, Outliers!$A$4:$P$214,4,FALSE),"0")</f>
        <v>0</v>
      </c>
      <c r="AB190" s="163" t="str">
        <f>IFERROR(VLOOKUP($E190&amp;$D$119, Outliers!$A$4:$P$214,5,FALSE),"0")</f>
        <v>0</v>
      </c>
      <c r="AD190" s="78"/>
      <c r="AE190" s="149"/>
      <c r="AF190" s="78"/>
      <c r="AG190" s="78"/>
    </row>
    <row r="191" spans="4:33" ht="15.75" x14ac:dyDescent="0.25">
      <c r="D191" s="318"/>
      <c r="E191" s="104" t="s">
        <v>172</v>
      </c>
      <c r="F191" s="405">
        <f>IF(OR(ISERROR(VLOOKUP($E191&amp;$D$118&amp;$D$119,'CCG data'!$A:$AD,'CCG data'!R$3,FALSE)),ISBLANK(VLOOKUP($E191&amp;$D$118&amp;$D$119,'CCG data'!$A:$AD,'CCG data'!R$3,FALSE))),"",VLOOKUP($E191&amp;$D$118&amp;$D$119,'CCG data'!$A:$AD,'CCG data'!R$3,FALSE))</f>
        <v>51.194564299494218</v>
      </c>
      <c r="G191" s="406"/>
      <c r="H191" s="406">
        <f>IF(OR(ISERROR(VLOOKUP($E191&amp;$D$118&amp;$D$119,'CCG data'!$A:$AD,'CCG data'!S$3,FALSE)),ISBLANK(VLOOKUP($E191&amp;$D$118&amp;$D$119,'CCG data'!$A:$AD,'CCG data'!S$3,FALSE))),"",VLOOKUP($E191&amp;$D$118&amp;$D$119,'CCG data'!$A:$AD,'CCG data'!S$3,FALSE))</f>
        <v>91.861566560598689</v>
      </c>
      <c r="I191" s="406"/>
      <c r="J191" s="406">
        <f>IF(OR(ISERROR(VLOOKUP($E191&amp;$D$118&amp;$D$119,'CCG data'!$A:$AD,'CCG data'!T$3,FALSE)),ISBLANK(VLOOKUP($E191&amp;$D$118&amp;$D$119,'CCG data'!$A:$AD,'CCG data'!T$3,FALSE))),"",VLOOKUP($E191&amp;$D$118&amp;$D$119,'CCG data'!$A:$AD,'CCG data'!T$3,FALSE))</f>
        <v>4.1699579424781499</v>
      </c>
      <c r="K191" s="406"/>
      <c r="L191" s="406">
        <f>IF(OR(ISERROR(VLOOKUP($E191&amp;$D$118&amp;$D$119,'CCG data'!$A:$AD,'CCG data'!U$3,FALSE)),ISBLANK(VLOOKUP($E191&amp;$D$118&amp;$D$119,'CCG data'!$A:$AD,'CCG data'!U$3,FALSE))),"",VLOOKUP($E191&amp;$D$118&amp;$D$119,'CCG data'!$A:$AD,'CCG data'!U$3,FALSE))</f>
        <v>9.3331057461653746</v>
      </c>
      <c r="M191" s="407"/>
      <c r="N191" s="362">
        <f>IF(OR(ISERROR(VLOOKUP($E191&amp;$D$118&amp;$D$119,'CCG data'!$A:$AD,'CCG data'!G$3,FALSE)),ISBLANK(VLOOKUP($E191&amp;$D$118&amp;$D$119,'CCG data'!$A:$AD,'CCG data'!G$3,FALSE))),"",VLOOKUP($E191&amp;$D$118&amp;$D$119,'CCG data'!$A:$AD,'CCG data'!G$3,FALSE))</f>
        <v>426</v>
      </c>
      <c r="P191" s="397">
        <f>IF(OR(ISERROR(VLOOKUP($E191&amp;$D$118&amp;$D$119,'CCG data'!$A:$AD,'CCG data'!B$3,FALSE)),ISBLANK(VLOOKUP($E191&amp;$D$118&amp;$D$119,'CCG data'!$A:$AD,'CCG data'!B$3,FALSE))),"",VLOOKUP($E191&amp;$D$118&amp;$D$119,'CCG data'!$A:$AD,'CCG data'!B$3,FALSE))</f>
        <v>0.32159624413145538</v>
      </c>
      <c r="Q191" s="263"/>
      <c r="R191" s="263">
        <f>IF(OR(ISERROR(VLOOKUP($E191&amp;$D$118&amp;$D$119,'CCG data'!$A:$AD,'CCG data'!C$3,FALSE)),ISBLANK(VLOOKUP($E191&amp;$D$118&amp;$D$119,'CCG data'!$A:$AD,'CCG data'!C$3,FALSE))),"",VLOOKUP($E191&amp;$D$118&amp;$D$119,'CCG data'!$A:$AD,'CCG data'!C$3,FALSE))</f>
        <v>0.5938967136150235</v>
      </c>
      <c r="S191" s="263"/>
      <c r="T191" s="263">
        <f>IF(OR(ISERROR(VLOOKUP($E191&amp;$D$118&amp;$D$119,'CCG data'!$A:$AD,'CCG data'!D$3,FALSE)),ISBLANK(VLOOKUP($E191&amp;$D$118&amp;$D$119,'CCG data'!$A:$AD,'CCG data'!D$3,FALSE))),"",VLOOKUP($E191&amp;$D$118&amp;$D$119,'CCG data'!$A:$AD,'CCG data'!D$3,FALSE))</f>
        <v>2.3474178403755867E-2</v>
      </c>
      <c r="U191" s="263"/>
      <c r="V191" s="263">
        <f>IF(OR(ISERROR(VLOOKUP($E191&amp;$D$118&amp;$D$119,'CCG data'!$A:$AD,'CCG data'!E$3,FALSE)),ISBLANK(VLOOKUP($E191&amp;$D$118&amp;$D$119,'CCG data'!$A:$AD,'CCG data'!E$3,FALSE))),"",VLOOKUP($E191&amp;$D$118&amp;$D$119,'CCG data'!$A:$AD,'CCG data'!E$3,FALSE))</f>
        <v>6.1032863849765258E-2</v>
      </c>
      <c r="W191" s="398"/>
      <c r="Y191" s="163">
        <f>IFERROR(VLOOKUP($E191&amp;$D$119, Outliers!$A$4:$P$214,2,FALSE),"0")</f>
        <v>0</v>
      </c>
      <c r="Z191" s="163">
        <f>IFERROR(VLOOKUP($E191&amp;$D$119, Outliers!$A$4:$P$214,3,FALSE),"0")</f>
        <v>0</v>
      </c>
      <c r="AA191" s="163">
        <f>IFERROR(VLOOKUP($E191&amp;$D$119, Outliers!$A$4:$P$214,4,FALSE),"0")</f>
        <v>0</v>
      </c>
      <c r="AB191" s="163">
        <f>IFERROR(VLOOKUP($E191&amp;$D$119, Outliers!$A$4:$P$214,5,FALSE),"0")</f>
        <v>0</v>
      </c>
      <c r="AD191" s="78"/>
      <c r="AE191" s="149"/>
      <c r="AF191" s="78"/>
      <c r="AG191" s="78"/>
    </row>
    <row r="192" spans="4:33" ht="15.75" x14ac:dyDescent="0.25">
      <c r="D192" s="318"/>
      <c r="E192" s="103" t="s">
        <v>27</v>
      </c>
      <c r="F192" s="95">
        <f>IF(P191="","",VLOOKUP($E191&amp;$D$118&amp;$D$119,'CCG data'!$A:$AD,'CCG data'!W$3,FALSE))</f>
        <v>42.621824563116007</v>
      </c>
      <c r="G192" s="96">
        <f>IF(P191="","",VLOOKUP($E191&amp;$D$118&amp;$D$119,'CCG data'!$A:$AD,'CCG data'!X$3,FALSE))</f>
        <v>59.767304035872428</v>
      </c>
      <c r="H192" s="96">
        <f>IF(R191="","",VLOOKUP($E191&amp;$D$118&amp;$D$119,'CCG data'!$A:$AD,'CCG data'!Y$3,FALSE))</f>
        <v>80.542003632757371</v>
      </c>
      <c r="I192" s="96">
        <f>IF(R191="","",VLOOKUP($E191&amp;$D$118&amp;$D$119,'CCG data'!$A:$AD,'CCG data'!Z$3,FALSE))</f>
        <v>103.18112948844001</v>
      </c>
      <c r="J192" s="96">
        <f>IF(T191="","",VLOOKUP($E191&amp;$D$118&amp;$D$119,'CCG data'!$A:$AD,'CCG data'!AA$3,FALSE))</f>
        <v>1.5853912327914408</v>
      </c>
      <c r="K192" s="96">
        <f>IF(T191="","",VLOOKUP($E191&amp;$D$118&amp;$D$119,'CCG data'!$A:$AD,'CCG data'!AB$3,FALSE))</f>
        <v>6.754524652164859</v>
      </c>
      <c r="L192" s="96">
        <f>IF(V191="","",VLOOKUP($E191&amp;$D$118&amp;$D$119,'CCG data'!$A:$AD,'CCG data'!AC$3,FALSE))</f>
        <v>5.745575395728471</v>
      </c>
      <c r="M192" s="96">
        <f>IF(V191="","",VLOOKUP($E191&amp;$D$118&amp;$D$119,'CCG data'!$A:$AD,'CCG data'!AD$3,FALSE))</f>
        <v>12.920636096602278</v>
      </c>
      <c r="N192" s="363"/>
      <c r="P192" s="150">
        <f>IF(P191="","",VLOOKUP($E191&amp;$D$118&amp;$D$119,'CCG data'!$A:$AD,'CCG data'!I$3,FALSE))</f>
        <v>0.27900000000000003</v>
      </c>
      <c r="Q192" s="15">
        <f>IF(P191="","",VLOOKUP($E191&amp;$D$118&amp;$D$119,'CCG data'!$A:$AD,'CCG data'!J$3,FALSE))</f>
        <v>0.36699999999999999</v>
      </c>
      <c r="R192" s="15">
        <f>IF(R191="","",VLOOKUP($E191&amp;$D$118&amp;$D$119,'CCG data'!$A:$AD,'CCG data'!K$3,FALSE))</f>
        <v>0.54700000000000004</v>
      </c>
      <c r="S192" s="15">
        <f>IF(R191="","",VLOOKUP($E191&amp;$D$118&amp;$D$119,'CCG data'!$A:$AD,'CCG data'!L$3,FALSE))</f>
        <v>0.63900000000000001</v>
      </c>
      <c r="T192" s="15">
        <f>IF(T191="","",VLOOKUP($E191&amp;$D$118&amp;$D$119,'CCG data'!$A:$AD,'CCG data'!M$3,FALSE))</f>
        <v>1.2999999999999999E-2</v>
      </c>
      <c r="U192" s="15">
        <f>IF(T191="","",VLOOKUP($E191&amp;$D$118&amp;$D$119,'CCG data'!$A:$AD,'CCG data'!N$3,FALSE))</f>
        <v>4.2999999999999997E-2</v>
      </c>
      <c r="V192" s="15">
        <f>IF(V191="","",VLOOKUP($E191&amp;$D$118&amp;$D$119,'CCG data'!$A:$AD,'CCG data'!O$3,FALSE))</f>
        <v>4.2000000000000003E-2</v>
      </c>
      <c r="W192" s="135">
        <f>IF(V191="","",VLOOKUP($E191&amp;$D$118&amp;$D$119,'CCG data'!$A:$AD,'CCG data'!P$3,FALSE))</f>
        <v>8.7999999999999995E-2</v>
      </c>
      <c r="Y192" s="163" t="str">
        <f>IFERROR(VLOOKUP($E192&amp;$D$119, Outliers!$A$4:$P$214,2,FALSE),"0")</f>
        <v>0</v>
      </c>
      <c r="Z192" s="163" t="str">
        <f>IFERROR(VLOOKUP($E192&amp;$D$119, Outliers!$A$4:$P$214,3,FALSE),"0")</f>
        <v>0</v>
      </c>
      <c r="AA192" s="163" t="str">
        <f>IFERROR(VLOOKUP($E192&amp;$D$119, Outliers!$A$4:$P$214,4,FALSE),"0")</f>
        <v>0</v>
      </c>
      <c r="AB192" s="163" t="str">
        <f>IFERROR(VLOOKUP($E192&amp;$D$119, Outliers!$A$4:$P$214,5,FALSE),"0")</f>
        <v>0</v>
      </c>
      <c r="AD192" s="78"/>
      <c r="AE192" s="149"/>
      <c r="AF192" s="78"/>
      <c r="AG192" s="78"/>
    </row>
    <row r="193" spans="4:33" ht="15.75" x14ac:dyDescent="0.25">
      <c r="D193" s="318"/>
      <c r="E193" s="104" t="s">
        <v>399</v>
      </c>
      <c r="F193" s="405">
        <f>IF(OR(ISERROR(VLOOKUP($E193&amp;$D$118&amp;$D$119,'CCG data'!$A:$AD,'CCG data'!R$3,FALSE)),ISBLANK(VLOOKUP($E193&amp;$D$118&amp;$D$119,'CCG data'!$A:$AD,'CCG data'!R$3,FALSE))),"",VLOOKUP($E193&amp;$D$118&amp;$D$119,'CCG data'!$A:$AD,'CCG data'!R$3,FALSE))</f>
        <v>46.906224852583101</v>
      </c>
      <c r="G193" s="406"/>
      <c r="H193" s="406">
        <f>IF(OR(ISERROR(VLOOKUP($E193&amp;$D$118&amp;$D$119,'CCG data'!$A:$AD,'CCG data'!S$3,FALSE)),ISBLANK(VLOOKUP($E193&amp;$D$118&amp;$D$119,'CCG data'!$A:$AD,'CCG data'!S$3,FALSE))),"",VLOOKUP($E193&amp;$D$118&amp;$D$119,'CCG data'!$A:$AD,'CCG data'!S$3,FALSE))</f>
        <v>102.41030915973856</v>
      </c>
      <c r="I193" s="406"/>
      <c r="J193" s="406">
        <f>IF(OR(ISERROR(VLOOKUP($E193&amp;$D$118&amp;$D$119,'CCG data'!$A:$AD,'CCG data'!T$3,FALSE)),ISBLANK(VLOOKUP($E193&amp;$D$118&amp;$D$119,'CCG data'!$A:$AD,'CCG data'!T$3,FALSE))),"",VLOOKUP($E193&amp;$D$118&amp;$D$119,'CCG data'!$A:$AD,'CCG data'!T$3,FALSE))</f>
        <v>5.9656572298114154</v>
      </c>
      <c r="K193" s="406"/>
      <c r="L193" s="406">
        <f>IF(OR(ISERROR(VLOOKUP($E193&amp;$D$118&amp;$D$119,'CCG data'!$A:$AD,'CCG data'!U$3,FALSE)),ISBLANK(VLOOKUP($E193&amp;$D$118&amp;$D$119,'CCG data'!$A:$AD,'CCG data'!U$3,FALSE))),"",VLOOKUP($E193&amp;$D$118&amp;$D$119,'CCG data'!$A:$AD,'CCG data'!U$3,FALSE))</f>
        <v>12.539911510299419</v>
      </c>
      <c r="M193" s="407"/>
      <c r="N193" s="362">
        <f>IF(OR(ISERROR(VLOOKUP($E193&amp;$D$118&amp;$D$119,'CCG data'!$A:$AD,'CCG data'!G$3,FALSE)),ISBLANK(VLOOKUP($E193&amp;$D$118&amp;$D$119,'CCG data'!$A:$AD,'CCG data'!G$3,FALSE))),"",VLOOKUP($E193&amp;$D$118&amp;$D$119,'CCG data'!$A:$AD,'CCG data'!G$3,FALSE))</f>
        <v>3062</v>
      </c>
      <c r="P193" s="397">
        <f>IF(OR(ISERROR(VLOOKUP($E193&amp;$D$118&amp;$D$119,'CCG data'!$A:$AD,'CCG data'!B$3,FALSE)),ISBLANK(VLOOKUP($E193&amp;$D$118&amp;$D$119,'CCG data'!$A:$AD,'CCG data'!B$3,FALSE))),"",VLOOKUP($E193&amp;$D$118&amp;$D$119,'CCG data'!$A:$AD,'CCG data'!B$3,FALSE))</f>
        <v>0.26257348138471587</v>
      </c>
      <c r="Q193" s="263"/>
      <c r="R193" s="263">
        <f>IF(OR(ISERROR(VLOOKUP($E193&amp;$D$118&amp;$D$119,'CCG data'!$A:$AD,'CCG data'!C$3,FALSE)),ISBLANK(VLOOKUP($E193&amp;$D$118&amp;$D$119,'CCG data'!$A:$AD,'CCG data'!C$3,FALSE))),"",VLOOKUP($E193&amp;$D$118&amp;$D$119,'CCG data'!$A:$AD,'CCG data'!C$3,FALSE))</f>
        <v>0.62410189418680606</v>
      </c>
      <c r="S193" s="263"/>
      <c r="T193" s="263">
        <f>IF(OR(ISERROR(VLOOKUP($E193&amp;$D$118&amp;$D$119,'CCG data'!$A:$AD,'CCG data'!D$3,FALSE)),ISBLANK(VLOOKUP($E193&amp;$D$118&amp;$D$119,'CCG data'!$A:$AD,'CCG data'!D$3,FALSE))),"",VLOOKUP($E193&amp;$D$118&amp;$D$119,'CCG data'!$A:$AD,'CCG data'!D$3,FALSE))</f>
        <v>3.8863487916394511E-2</v>
      </c>
      <c r="U193" s="263"/>
      <c r="V193" s="263">
        <f>IF(OR(ISERROR(VLOOKUP($E193&amp;$D$118&amp;$D$119,'CCG data'!$A:$AD,'CCG data'!E$3,FALSE)),ISBLANK(VLOOKUP($E193&amp;$D$118&amp;$D$119,'CCG data'!$A:$AD,'CCG data'!E$3,FALSE))),"",VLOOKUP($E193&amp;$D$118&amp;$D$119,'CCG data'!$A:$AD,'CCG data'!E$3,FALSE))</f>
        <v>7.4461136512083609E-2</v>
      </c>
      <c r="W193" s="398"/>
      <c r="Y193" s="163">
        <f>IFERROR(VLOOKUP($E193&amp;$D$119, Outliers!$A$4:$P$214,2,FALSE),"0")</f>
        <v>0</v>
      </c>
      <c r="Z193" s="163">
        <f>IFERROR(VLOOKUP($E193&amp;$D$119, Outliers!$A$4:$P$214,3,FALSE),"0")</f>
        <v>0</v>
      </c>
      <c r="AA193" s="163">
        <f>IFERROR(VLOOKUP($E193&amp;$D$119, Outliers!$A$4:$P$214,4,FALSE),"0")</f>
        <v>0</v>
      </c>
      <c r="AB193" s="163">
        <f>IFERROR(VLOOKUP($E193&amp;$D$119, Outliers!$A$4:$P$214,5,FALSE),"0")</f>
        <v>0</v>
      </c>
      <c r="AD193" s="78"/>
      <c r="AE193" s="149"/>
      <c r="AF193" s="78"/>
      <c r="AG193" s="78"/>
    </row>
    <row r="194" spans="4:33" ht="15.75" x14ac:dyDescent="0.25">
      <c r="D194" s="318"/>
      <c r="E194" s="103" t="s">
        <v>27</v>
      </c>
      <c r="F194" s="95">
        <f>IF(P193="","",VLOOKUP($E193&amp;$D$118&amp;$D$119,'CCG data'!$A:$AD,'CCG data'!W$3,FALSE))</f>
        <v>43.663885047070885</v>
      </c>
      <c r="G194" s="96">
        <f>IF(P193="","",VLOOKUP($E193&amp;$D$118&amp;$D$119,'CCG data'!$A:$AD,'CCG data'!X$3,FALSE))</f>
        <v>50.148564658095317</v>
      </c>
      <c r="H194" s="96">
        <f>IF(R193="","",VLOOKUP($E193&amp;$D$118&amp;$D$119,'CCG data'!$A:$AD,'CCG data'!Y$3,FALSE))</f>
        <v>97.818652513558561</v>
      </c>
      <c r="I194" s="96">
        <f>IF(R193="","",VLOOKUP($E193&amp;$D$118&amp;$D$119,'CCG data'!$A:$AD,'CCG data'!Z$3,FALSE))</f>
        <v>107.00196580591856</v>
      </c>
      <c r="J194" s="96">
        <f>IF(T193="","",VLOOKUP($E193&amp;$D$118&amp;$D$119,'CCG data'!$A:$AD,'CCG data'!AA$3,FALSE))</f>
        <v>4.8937902626061085</v>
      </c>
      <c r="K194" s="96">
        <f>IF(T193="","",VLOOKUP($E193&amp;$D$118&amp;$D$119,'CCG data'!$A:$AD,'CCG data'!AB$3,FALSE))</f>
        <v>7.0375241970167224</v>
      </c>
      <c r="L194" s="96">
        <f>IF(V193="","",VLOOKUP($E193&amp;$D$118&amp;$D$119,'CCG data'!$A:$AD,'CCG data'!AC$3,FALSE))</f>
        <v>10.91217869238727</v>
      </c>
      <c r="M194" s="96">
        <f>IF(V193="","",VLOOKUP($E193&amp;$D$118&amp;$D$119,'CCG data'!$A:$AD,'CCG data'!AD$3,FALSE))</f>
        <v>14.167644328211567</v>
      </c>
      <c r="N194" s="363"/>
      <c r="P194" s="150">
        <f>IF(P193="","",VLOOKUP($E193&amp;$D$118&amp;$D$119,'CCG data'!$A:$AD,'CCG data'!I$3,FALSE))</f>
        <v>0.247</v>
      </c>
      <c r="Q194" s="15">
        <f>IF(P193="","",VLOOKUP($E193&amp;$D$118&amp;$D$119,'CCG data'!$A:$AD,'CCG data'!J$3,FALSE))</f>
        <v>0.27800000000000002</v>
      </c>
      <c r="R194" s="15">
        <f>IF(R193="","",VLOOKUP($E193&amp;$D$118&amp;$D$119,'CCG data'!$A:$AD,'CCG data'!K$3,FALSE))</f>
        <v>0.60699999999999998</v>
      </c>
      <c r="S194" s="15">
        <f>IF(R193="","",VLOOKUP($E193&amp;$D$118&amp;$D$119,'CCG data'!$A:$AD,'CCG data'!L$3,FALSE))</f>
        <v>0.64100000000000001</v>
      </c>
      <c r="T194" s="15">
        <f>IF(T193="","",VLOOKUP($E193&amp;$D$118&amp;$D$119,'CCG data'!$A:$AD,'CCG data'!M$3,FALSE))</f>
        <v>3.3000000000000002E-2</v>
      </c>
      <c r="U194" s="15">
        <f>IF(T193="","",VLOOKUP($E193&amp;$D$118&amp;$D$119,'CCG data'!$A:$AD,'CCG data'!N$3,FALSE))</f>
        <v>4.5999999999999999E-2</v>
      </c>
      <c r="V194" s="15">
        <f>IF(V193="","",VLOOKUP($E193&amp;$D$118&amp;$D$119,'CCG data'!$A:$AD,'CCG data'!O$3,FALSE))</f>
        <v>6.6000000000000003E-2</v>
      </c>
      <c r="W194" s="135">
        <f>IF(V193="","",VLOOKUP($E193&amp;$D$118&amp;$D$119,'CCG data'!$A:$AD,'CCG data'!P$3,FALSE))</f>
        <v>8.4000000000000005E-2</v>
      </c>
      <c r="Y194" s="163" t="str">
        <f>IFERROR(VLOOKUP($E194&amp;$D$119, Outliers!$A$4:$P$214,2,FALSE),"0")</f>
        <v>0</v>
      </c>
      <c r="Z194" s="163" t="str">
        <f>IFERROR(VLOOKUP($E194&amp;$D$119, Outliers!$A$4:$P$214,3,FALSE),"0")</f>
        <v>0</v>
      </c>
      <c r="AA194" s="163" t="str">
        <f>IFERROR(VLOOKUP($E194&amp;$D$119, Outliers!$A$4:$P$214,4,FALSE),"0")</f>
        <v>0</v>
      </c>
      <c r="AB194" s="163" t="str">
        <f>IFERROR(VLOOKUP($E194&amp;$D$119, Outliers!$A$4:$P$214,5,FALSE),"0")</f>
        <v>0</v>
      </c>
      <c r="AD194" s="78"/>
      <c r="AE194" s="149"/>
      <c r="AF194" s="78"/>
      <c r="AG194" s="78"/>
    </row>
    <row r="195" spans="4:33" ht="15.75" x14ac:dyDescent="0.25">
      <c r="D195" s="318"/>
      <c r="E195" s="104" t="s">
        <v>173</v>
      </c>
      <c r="F195" s="405">
        <f>IF(OR(ISERROR(VLOOKUP($E195&amp;$D$118&amp;$D$119,'CCG data'!$A:$AD,'CCG data'!R$3,FALSE)),ISBLANK(VLOOKUP($E195&amp;$D$118&amp;$D$119,'CCG data'!$A:$AD,'CCG data'!R$3,FALSE))),"",VLOOKUP($E195&amp;$D$118&amp;$D$119,'CCG data'!$A:$AD,'CCG data'!R$3,FALSE))</f>
        <v>51.961762918225467</v>
      </c>
      <c r="G195" s="406"/>
      <c r="H195" s="406">
        <f>IF(OR(ISERROR(VLOOKUP($E195&amp;$D$118&amp;$D$119,'CCG data'!$A:$AD,'CCG data'!S$3,FALSE)),ISBLANK(VLOOKUP($E195&amp;$D$118&amp;$D$119,'CCG data'!$A:$AD,'CCG data'!S$3,FALSE))),"",VLOOKUP($E195&amp;$D$118&amp;$D$119,'CCG data'!$A:$AD,'CCG data'!S$3,FALSE))</f>
        <v>98.885508821764404</v>
      </c>
      <c r="I195" s="406"/>
      <c r="J195" s="406">
        <f>IF(OR(ISERROR(VLOOKUP($E195&amp;$D$118&amp;$D$119,'CCG data'!$A:$AD,'CCG data'!T$3,FALSE)),ISBLANK(VLOOKUP($E195&amp;$D$118&amp;$D$119,'CCG data'!$A:$AD,'CCG data'!T$3,FALSE))),"",VLOOKUP($E195&amp;$D$118&amp;$D$119,'CCG data'!$A:$AD,'CCG data'!T$3,FALSE))</f>
        <v>5.648863980231992</v>
      </c>
      <c r="K195" s="406"/>
      <c r="L195" s="406">
        <f>IF(OR(ISERROR(VLOOKUP($E195&amp;$D$118&amp;$D$119,'CCG data'!$A:$AD,'CCG data'!U$3,FALSE)),ISBLANK(VLOOKUP($E195&amp;$D$118&amp;$D$119,'CCG data'!$A:$AD,'CCG data'!U$3,FALSE))),"",VLOOKUP($E195&amp;$D$118&amp;$D$119,'CCG data'!$A:$AD,'CCG data'!U$3,FALSE))</f>
        <v>13.437601971921076</v>
      </c>
      <c r="M195" s="407"/>
      <c r="N195" s="362">
        <f>IF(OR(ISERROR(VLOOKUP($E195&amp;$D$118&amp;$D$119,'CCG data'!$A:$AD,'CCG data'!G$3,FALSE)),ISBLANK(VLOOKUP($E195&amp;$D$118&amp;$D$119,'CCG data'!$A:$AD,'CCG data'!G$3,FALSE))),"",VLOOKUP($E195&amp;$D$118&amp;$D$119,'CCG data'!$A:$AD,'CCG data'!G$3,FALSE))</f>
        <v>763</v>
      </c>
      <c r="P195" s="397">
        <f>IF(OR(ISERROR(VLOOKUP($E195&amp;$D$118&amp;$D$119,'CCG data'!$A:$AD,'CCG data'!B$3,FALSE)),ISBLANK(VLOOKUP($E195&amp;$D$118&amp;$D$119,'CCG data'!$A:$AD,'CCG data'!B$3,FALSE))),"",VLOOKUP($E195&amp;$D$118&amp;$D$119,'CCG data'!$A:$AD,'CCG data'!B$3,FALSE))</f>
        <v>0.27785058977719529</v>
      </c>
      <c r="Q195" s="263"/>
      <c r="R195" s="263">
        <f>IF(OR(ISERROR(VLOOKUP($E195&amp;$D$118&amp;$D$119,'CCG data'!$A:$AD,'CCG data'!C$3,FALSE)),ISBLANK(VLOOKUP($E195&amp;$D$118&amp;$D$119,'CCG data'!$A:$AD,'CCG data'!C$3,FALSE))),"",VLOOKUP($E195&amp;$D$118&amp;$D$119,'CCG data'!$A:$AD,'CCG data'!C$3,FALSE))</f>
        <v>0.60550458715596334</v>
      </c>
      <c r="S195" s="263"/>
      <c r="T195" s="263">
        <f>IF(OR(ISERROR(VLOOKUP($E195&amp;$D$118&amp;$D$119,'CCG data'!$A:$AD,'CCG data'!D$3,FALSE)),ISBLANK(VLOOKUP($E195&amp;$D$118&amp;$D$119,'CCG data'!$A:$AD,'CCG data'!D$3,FALSE))),"",VLOOKUP($E195&amp;$D$118&amp;$D$119,'CCG data'!$A:$AD,'CCG data'!D$3,FALSE))</f>
        <v>3.5386631716906945E-2</v>
      </c>
      <c r="U195" s="263"/>
      <c r="V195" s="263">
        <f>IF(OR(ISERROR(VLOOKUP($E195&amp;$D$118&amp;$D$119,'CCG data'!$A:$AD,'CCG data'!E$3,FALSE)),ISBLANK(VLOOKUP($E195&amp;$D$118&amp;$D$119,'CCG data'!$A:$AD,'CCG data'!E$3,FALSE))),"",VLOOKUP($E195&amp;$D$118&amp;$D$119,'CCG data'!$A:$AD,'CCG data'!E$3,FALSE))</f>
        <v>8.1258191349934464E-2</v>
      </c>
      <c r="W195" s="398"/>
      <c r="Y195" s="163">
        <f>IFERROR(VLOOKUP($E195&amp;$D$119, Outliers!$A$4:$P$214,2,FALSE),"0")</f>
        <v>0</v>
      </c>
      <c r="Z195" s="163">
        <f>IFERROR(VLOOKUP($E195&amp;$D$119, Outliers!$A$4:$P$214,3,FALSE),"0")</f>
        <v>0</v>
      </c>
      <c r="AA195" s="163">
        <f>IFERROR(VLOOKUP($E195&amp;$D$119, Outliers!$A$4:$P$214,4,FALSE),"0")</f>
        <v>0</v>
      </c>
      <c r="AB195" s="163">
        <f>IFERROR(VLOOKUP($E195&amp;$D$119, Outliers!$A$4:$P$214,5,FALSE),"0")</f>
        <v>0</v>
      </c>
      <c r="AD195" s="78"/>
      <c r="AE195" s="149"/>
      <c r="AF195" s="78"/>
      <c r="AG195" s="78"/>
    </row>
    <row r="196" spans="4:33" ht="15.75" x14ac:dyDescent="0.25">
      <c r="D196" s="318"/>
      <c r="E196" s="103" t="s">
        <v>27</v>
      </c>
      <c r="F196" s="95">
        <f>IF(P195="","",VLOOKUP($E195&amp;$D$118&amp;$D$119,'CCG data'!$A:$AD,'CCG data'!W$3,FALSE))</f>
        <v>44.967015801174249</v>
      </c>
      <c r="G196" s="96">
        <f>IF(P195="","",VLOOKUP($E195&amp;$D$118&amp;$D$119,'CCG data'!$A:$AD,'CCG data'!X$3,FALSE))</f>
        <v>58.956510035276686</v>
      </c>
      <c r="H196" s="96">
        <f>IF(R195="","",VLOOKUP($E195&amp;$D$118&amp;$D$119,'CCG data'!$A:$AD,'CCG data'!Y$3,FALSE))</f>
        <v>89.868391171369097</v>
      </c>
      <c r="I196" s="96">
        <f>IF(R195="","",VLOOKUP($E195&amp;$D$118&amp;$D$119,'CCG data'!$A:$AD,'CCG data'!Z$3,FALSE))</f>
        <v>107.90262647215971</v>
      </c>
      <c r="J196" s="96">
        <f>IF(T195="","",VLOOKUP($E195&amp;$D$118&amp;$D$119,'CCG data'!$A:$AD,'CCG data'!AA$3,FALSE))</f>
        <v>3.518100195691678</v>
      </c>
      <c r="K196" s="96">
        <f>IF(T195="","",VLOOKUP($E195&amp;$D$118&amp;$D$119,'CCG data'!$A:$AD,'CCG data'!AB$3,FALSE))</f>
        <v>7.7796277647723056</v>
      </c>
      <c r="L196" s="96">
        <f>IF(V195="","",VLOOKUP($E195&amp;$D$118&amp;$D$119,'CCG data'!$A:$AD,'CCG data'!AC$3,FALSE))</f>
        <v>10.092710744177582</v>
      </c>
      <c r="M196" s="96">
        <f>IF(V195="","",VLOOKUP($E195&amp;$D$118&amp;$D$119,'CCG data'!$A:$AD,'CCG data'!AD$3,FALSE))</f>
        <v>16.782493199664572</v>
      </c>
      <c r="N196" s="363"/>
      <c r="P196" s="150">
        <f>IF(P195="","",VLOOKUP($E195&amp;$D$118&amp;$D$119,'CCG data'!$A:$AD,'CCG data'!I$3,FALSE))</f>
        <v>0.247</v>
      </c>
      <c r="Q196" s="15">
        <f>IF(P195="","",VLOOKUP($E195&amp;$D$118&amp;$D$119,'CCG data'!$A:$AD,'CCG data'!J$3,FALSE))</f>
        <v>0.311</v>
      </c>
      <c r="R196" s="15">
        <f>IF(R195="","",VLOOKUP($E195&amp;$D$118&amp;$D$119,'CCG data'!$A:$AD,'CCG data'!K$3,FALSE))</f>
        <v>0.56999999999999995</v>
      </c>
      <c r="S196" s="15">
        <f>IF(R195="","",VLOOKUP($E195&amp;$D$118&amp;$D$119,'CCG data'!$A:$AD,'CCG data'!L$3,FALSE))</f>
        <v>0.64</v>
      </c>
      <c r="T196" s="15">
        <f>IF(T195="","",VLOOKUP($E195&amp;$D$118&amp;$D$119,'CCG data'!$A:$AD,'CCG data'!M$3,FALSE))</f>
        <v>2.4E-2</v>
      </c>
      <c r="U196" s="15">
        <f>IF(T195="","",VLOOKUP($E195&amp;$D$118&amp;$D$119,'CCG data'!$A:$AD,'CCG data'!N$3,FALSE))</f>
        <v>5.0999999999999997E-2</v>
      </c>
      <c r="V196" s="15">
        <f>IF(V195="","",VLOOKUP($E195&amp;$D$118&amp;$D$119,'CCG data'!$A:$AD,'CCG data'!O$3,FALSE))</f>
        <v>6.4000000000000001E-2</v>
      </c>
      <c r="W196" s="135">
        <f>IF(V195="","",VLOOKUP($E195&amp;$D$118&amp;$D$119,'CCG data'!$A:$AD,'CCG data'!P$3,FALSE))</f>
        <v>0.10299999999999999</v>
      </c>
      <c r="Y196" s="163" t="str">
        <f>IFERROR(VLOOKUP($E196&amp;$D$119, Outliers!$A$4:$P$214,2,FALSE),"0")</f>
        <v>0</v>
      </c>
      <c r="Z196" s="163" t="str">
        <f>IFERROR(VLOOKUP($E196&amp;$D$119, Outliers!$A$4:$P$214,3,FALSE),"0")</f>
        <v>0</v>
      </c>
      <c r="AA196" s="163" t="str">
        <f>IFERROR(VLOOKUP($E196&amp;$D$119, Outliers!$A$4:$P$214,4,FALSE),"0")</f>
        <v>0</v>
      </c>
      <c r="AB196" s="163" t="str">
        <f>IFERROR(VLOOKUP($E196&amp;$D$119, Outliers!$A$4:$P$214,5,FALSE),"0")</f>
        <v>0</v>
      </c>
      <c r="AD196" s="78"/>
      <c r="AE196" s="149"/>
      <c r="AF196" s="78"/>
      <c r="AG196" s="78"/>
    </row>
    <row r="197" spans="4:33" ht="15.75" x14ac:dyDescent="0.25">
      <c r="D197" s="318"/>
      <c r="E197" s="104" t="s">
        <v>174</v>
      </c>
      <c r="F197" s="405">
        <f>IF(OR(ISERROR(VLOOKUP($E197&amp;$D$118&amp;$D$119,'CCG data'!$A:$AD,'CCG data'!R$3,FALSE)),ISBLANK(VLOOKUP($E197&amp;$D$118&amp;$D$119,'CCG data'!$A:$AD,'CCG data'!R$3,FALSE))),"",VLOOKUP($E197&amp;$D$118&amp;$D$119,'CCG data'!$A:$AD,'CCG data'!R$3,FALSE))</f>
        <v>44.96062886685894</v>
      </c>
      <c r="G197" s="406"/>
      <c r="H197" s="406">
        <f>IF(OR(ISERROR(VLOOKUP($E197&amp;$D$118&amp;$D$119,'CCG data'!$A:$AD,'CCG data'!S$3,FALSE)),ISBLANK(VLOOKUP($E197&amp;$D$118&amp;$D$119,'CCG data'!$A:$AD,'CCG data'!S$3,FALSE))),"",VLOOKUP($E197&amp;$D$118&amp;$D$119,'CCG data'!$A:$AD,'CCG data'!S$3,FALSE))</f>
        <v>92.914553468083739</v>
      </c>
      <c r="I197" s="406"/>
      <c r="J197" s="406">
        <f>IF(OR(ISERROR(VLOOKUP($E197&amp;$D$118&amp;$D$119,'CCG data'!$A:$AD,'CCG data'!T$3,FALSE)),ISBLANK(VLOOKUP($E197&amp;$D$118&amp;$D$119,'CCG data'!$A:$AD,'CCG data'!T$3,FALSE))),"",VLOOKUP($E197&amp;$D$118&amp;$D$119,'CCG data'!$A:$AD,'CCG data'!T$3,FALSE))</f>
        <v>8.7298735153415841</v>
      </c>
      <c r="K197" s="406"/>
      <c r="L197" s="406">
        <f>IF(OR(ISERROR(VLOOKUP($E197&amp;$D$118&amp;$D$119,'CCG data'!$A:$AD,'CCG data'!U$3,FALSE)),ISBLANK(VLOOKUP($E197&amp;$D$118&amp;$D$119,'CCG data'!$A:$AD,'CCG data'!U$3,FALSE))),"",VLOOKUP($E197&amp;$D$118&amp;$D$119,'CCG data'!$A:$AD,'CCG data'!U$3,FALSE))</f>
        <v>12.961299703446414</v>
      </c>
      <c r="M197" s="407"/>
      <c r="N197" s="362">
        <f>IF(OR(ISERROR(VLOOKUP($E197&amp;$D$118&amp;$D$119,'CCG data'!$A:$AD,'CCG data'!G$3,FALSE)),ISBLANK(VLOOKUP($E197&amp;$D$118&amp;$D$119,'CCG data'!$A:$AD,'CCG data'!G$3,FALSE))),"",VLOOKUP($E197&amp;$D$118&amp;$D$119,'CCG data'!$A:$AD,'CCG data'!G$3,FALSE))</f>
        <v>2434</v>
      </c>
      <c r="P197" s="397">
        <f>IF(OR(ISERROR(VLOOKUP($E197&amp;$D$118&amp;$D$119,'CCG data'!$A:$AD,'CCG data'!B$3,FALSE)),ISBLANK(VLOOKUP($E197&amp;$D$118&amp;$D$119,'CCG data'!$A:$AD,'CCG data'!B$3,FALSE))),"",VLOOKUP($E197&amp;$D$118&amp;$D$119,'CCG data'!$A:$AD,'CCG data'!B$3,FALSE))</f>
        <v>0.26705012325390304</v>
      </c>
      <c r="Q197" s="263"/>
      <c r="R197" s="263">
        <f>IF(OR(ISERROR(VLOOKUP($E197&amp;$D$118&amp;$D$119,'CCG data'!$A:$AD,'CCG data'!C$3,FALSE)),ISBLANK(VLOOKUP($E197&amp;$D$118&amp;$D$119,'CCG data'!$A:$AD,'CCG data'!C$3,FALSE))),"",VLOOKUP($E197&amp;$D$118&amp;$D$119,'CCG data'!$A:$AD,'CCG data'!C$3,FALSE))</f>
        <v>0.5965488907148726</v>
      </c>
      <c r="S197" s="263"/>
      <c r="T197" s="263">
        <f>IF(OR(ISERROR(VLOOKUP($E197&amp;$D$118&amp;$D$119,'CCG data'!$A:$AD,'CCG data'!D$3,FALSE)),ISBLANK(VLOOKUP($E197&amp;$D$118&amp;$D$119,'CCG data'!$A:$AD,'CCG data'!D$3,FALSE))),"",VLOOKUP($E197&amp;$D$118&amp;$D$119,'CCG data'!$A:$AD,'CCG data'!D$3,FALSE))</f>
        <v>5.3820870994248149E-2</v>
      </c>
      <c r="U197" s="263"/>
      <c r="V197" s="263">
        <f>IF(OR(ISERROR(VLOOKUP($E197&amp;$D$118&amp;$D$119,'CCG data'!$A:$AD,'CCG data'!E$3,FALSE)),ISBLANK(VLOOKUP($E197&amp;$D$118&amp;$D$119,'CCG data'!$A:$AD,'CCG data'!E$3,FALSE))),"",VLOOKUP($E197&amp;$D$118&amp;$D$119,'CCG data'!$A:$AD,'CCG data'!E$3,FALSE))</f>
        <v>8.2580115036976168E-2</v>
      </c>
      <c r="W197" s="398"/>
      <c r="Y197" s="163">
        <f>IFERROR(VLOOKUP($E197&amp;$D$119, Outliers!$A$4:$P$214,2,FALSE),"0")</f>
        <v>0</v>
      </c>
      <c r="Z197" s="163">
        <f>IFERROR(VLOOKUP($E197&amp;$D$119, Outliers!$A$4:$P$214,3,FALSE),"0")</f>
        <v>0</v>
      </c>
      <c r="AA197" s="163">
        <f>IFERROR(VLOOKUP($E197&amp;$D$119, Outliers!$A$4:$P$214,4,FALSE),"0")</f>
        <v>0</v>
      </c>
      <c r="AB197" s="163">
        <f>IFERROR(VLOOKUP($E197&amp;$D$119, Outliers!$A$4:$P$214,5,FALSE),"0")</f>
        <v>0</v>
      </c>
      <c r="AD197" s="78"/>
      <c r="AE197" s="149"/>
      <c r="AF197" s="78"/>
      <c r="AG197" s="78"/>
    </row>
    <row r="198" spans="4:33" ht="15.75" x14ac:dyDescent="0.25">
      <c r="D198" s="318"/>
      <c r="E198" s="103" t="s">
        <v>27</v>
      </c>
      <c r="F198" s="95">
        <f>IF(P197="","",VLOOKUP($E197&amp;$D$118&amp;$D$119,'CCG data'!$A:$AD,'CCG data'!W$3,FALSE))</f>
        <v>41.504166998292689</v>
      </c>
      <c r="G198" s="96">
        <f>IF(P197="","",VLOOKUP($E197&amp;$D$118&amp;$D$119,'CCG data'!$A:$AD,'CCG data'!X$3,FALSE))</f>
        <v>48.417090735425191</v>
      </c>
      <c r="H198" s="96">
        <f>IF(R197="","",VLOOKUP($E197&amp;$D$118&amp;$D$119,'CCG data'!$A:$AD,'CCG data'!Y$3,FALSE))</f>
        <v>88.135339140147067</v>
      </c>
      <c r="I198" s="96">
        <f>IF(R197="","",VLOOKUP($E197&amp;$D$118&amp;$D$119,'CCG data'!$A:$AD,'CCG data'!Z$3,FALSE))</f>
        <v>97.69376779602041</v>
      </c>
      <c r="J198" s="96">
        <f>IF(T197="","",VLOOKUP($E197&amp;$D$118&amp;$D$119,'CCG data'!$A:$AD,'CCG data'!AA$3,FALSE))</f>
        <v>7.2349176380612112</v>
      </c>
      <c r="K198" s="96">
        <f>IF(T197="","",VLOOKUP($E197&amp;$D$118&amp;$D$119,'CCG data'!$A:$AD,'CCG data'!AB$3,FALSE))</f>
        <v>10.224829392621956</v>
      </c>
      <c r="L198" s="96">
        <f>IF(V197="","",VLOOKUP($E197&amp;$D$118&amp;$D$119,'CCG data'!$A:$AD,'CCG data'!AC$3,FALSE))</f>
        <v>11.16942930280198</v>
      </c>
      <c r="M198" s="96">
        <f>IF(V197="","",VLOOKUP($E197&amp;$D$118&amp;$D$119,'CCG data'!$A:$AD,'CCG data'!AD$3,FALSE))</f>
        <v>14.753170104090849</v>
      </c>
      <c r="N198" s="363"/>
      <c r="P198" s="150">
        <f>IF(P197="","",VLOOKUP($E197&amp;$D$118&amp;$D$119,'CCG data'!$A:$AD,'CCG data'!I$3,FALSE))</f>
        <v>0.25</v>
      </c>
      <c r="Q198" s="15">
        <f>IF(P197="","",VLOOKUP($E197&amp;$D$118&amp;$D$119,'CCG data'!$A:$AD,'CCG data'!J$3,FALSE))</f>
        <v>0.28499999999999998</v>
      </c>
      <c r="R198" s="15">
        <f>IF(R197="","",VLOOKUP($E197&amp;$D$118&amp;$D$119,'CCG data'!$A:$AD,'CCG data'!K$3,FALSE))</f>
        <v>0.57699999999999996</v>
      </c>
      <c r="S198" s="15">
        <f>IF(R197="","",VLOOKUP($E197&amp;$D$118&amp;$D$119,'CCG data'!$A:$AD,'CCG data'!L$3,FALSE))</f>
        <v>0.61599999999999999</v>
      </c>
      <c r="T198" s="15">
        <f>IF(T197="","",VLOOKUP($E197&amp;$D$118&amp;$D$119,'CCG data'!$A:$AD,'CCG data'!M$3,FALSE))</f>
        <v>4.5999999999999999E-2</v>
      </c>
      <c r="U198" s="15">
        <f>IF(T197="","",VLOOKUP($E197&amp;$D$118&amp;$D$119,'CCG data'!$A:$AD,'CCG data'!N$3,FALSE))</f>
        <v>6.4000000000000001E-2</v>
      </c>
      <c r="V198" s="15">
        <f>IF(V197="","",VLOOKUP($E197&amp;$D$118&amp;$D$119,'CCG data'!$A:$AD,'CCG data'!O$3,FALSE))</f>
        <v>7.1999999999999995E-2</v>
      </c>
      <c r="W198" s="135">
        <f>IF(V197="","",VLOOKUP($E197&amp;$D$118&amp;$D$119,'CCG data'!$A:$AD,'CCG data'!P$3,FALSE))</f>
        <v>9.4E-2</v>
      </c>
      <c r="Y198" s="163" t="str">
        <f>IFERROR(VLOOKUP($E198&amp;$D$119, Outliers!$A$4:$P$214,2,FALSE),"0")</f>
        <v>0</v>
      </c>
      <c r="Z198" s="163" t="str">
        <f>IFERROR(VLOOKUP($E198&amp;$D$119, Outliers!$A$4:$P$214,3,FALSE),"0")</f>
        <v>0</v>
      </c>
      <c r="AA198" s="163" t="str">
        <f>IFERROR(VLOOKUP($E198&amp;$D$119, Outliers!$A$4:$P$214,4,FALSE),"0")</f>
        <v>0</v>
      </c>
      <c r="AB198" s="163" t="str">
        <f>IFERROR(VLOOKUP($E198&amp;$D$119, Outliers!$A$4:$P$214,5,FALSE),"0")</f>
        <v>0</v>
      </c>
      <c r="AD198" s="78"/>
      <c r="AE198" s="149"/>
      <c r="AF198" s="78"/>
      <c r="AG198" s="78"/>
    </row>
    <row r="199" spans="4:33" ht="15.75" x14ac:dyDescent="0.25">
      <c r="D199" s="318"/>
      <c r="E199" s="104" t="s">
        <v>175</v>
      </c>
      <c r="F199" s="405">
        <f>IF(OR(ISERROR(VLOOKUP($E199&amp;$D$118&amp;$D$119,'CCG data'!$A:$AD,'CCG data'!R$3,FALSE)),ISBLANK(VLOOKUP($E199&amp;$D$118&amp;$D$119,'CCG data'!$A:$AD,'CCG data'!R$3,FALSE))),"",VLOOKUP($E199&amp;$D$118&amp;$D$119,'CCG data'!$A:$AD,'CCG data'!R$3,FALSE))</f>
        <v>48.894354582788232</v>
      </c>
      <c r="G199" s="406"/>
      <c r="H199" s="406">
        <f>IF(OR(ISERROR(VLOOKUP($E199&amp;$D$118&amp;$D$119,'CCG data'!$A:$AD,'CCG data'!S$3,FALSE)),ISBLANK(VLOOKUP($E199&amp;$D$118&amp;$D$119,'CCG data'!$A:$AD,'CCG data'!S$3,FALSE))),"",VLOOKUP($E199&amp;$D$118&amp;$D$119,'CCG data'!$A:$AD,'CCG data'!S$3,FALSE))</f>
        <v>101.3329865431724</v>
      </c>
      <c r="I199" s="406"/>
      <c r="J199" s="406">
        <f>IF(OR(ISERROR(VLOOKUP($E199&amp;$D$118&amp;$D$119,'CCG data'!$A:$AD,'CCG data'!T$3,FALSE)),ISBLANK(VLOOKUP($E199&amp;$D$118&amp;$D$119,'CCG data'!$A:$AD,'CCG data'!T$3,FALSE))),"",VLOOKUP($E199&amp;$D$118&amp;$D$119,'CCG data'!$A:$AD,'CCG data'!T$3,FALSE))</f>
        <v>5.0140055373017551</v>
      </c>
      <c r="K199" s="406"/>
      <c r="L199" s="406">
        <f>IF(OR(ISERROR(VLOOKUP($E199&amp;$D$118&amp;$D$119,'CCG data'!$A:$AD,'CCG data'!U$3,FALSE)),ISBLANK(VLOOKUP($E199&amp;$D$118&amp;$D$119,'CCG data'!$A:$AD,'CCG data'!U$3,FALSE))),"",VLOOKUP($E199&amp;$D$118&amp;$D$119,'CCG data'!$A:$AD,'CCG data'!U$3,FALSE))</f>
        <v>7.8821372275322545</v>
      </c>
      <c r="M199" s="407"/>
      <c r="N199" s="362">
        <f>IF(OR(ISERROR(VLOOKUP($E199&amp;$D$118&amp;$D$119,'CCG data'!$A:$AD,'CCG data'!G$3,FALSE)),ISBLANK(VLOOKUP($E199&amp;$D$118&amp;$D$119,'CCG data'!$A:$AD,'CCG data'!G$3,FALSE))),"",VLOOKUP($E199&amp;$D$118&amp;$D$119,'CCG data'!$A:$AD,'CCG data'!G$3,FALSE))</f>
        <v>2854</v>
      </c>
      <c r="P199" s="397">
        <f>IF(OR(ISERROR(VLOOKUP($E199&amp;$D$118&amp;$D$119,'CCG data'!$A:$AD,'CCG data'!B$3,FALSE)),ISBLANK(VLOOKUP($E199&amp;$D$118&amp;$D$119,'CCG data'!$A:$AD,'CCG data'!B$3,FALSE))),"",VLOOKUP($E199&amp;$D$118&amp;$D$119,'CCG data'!$A:$AD,'CCG data'!B$3,FALSE))</f>
        <v>0.295374912403644</v>
      </c>
      <c r="Q199" s="263"/>
      <c r="R199" s="263">
        <f>IF(OR(ISERROR(VLOOKUP($E199&amp;$D$118&amp;$D$119,'CCG data'!$A:$AD,'CCG data'!C$3,FALSE)),ISBLANK(VLOOKUP($E199&amp;$D$118&amp;$D$119,'CCG data'!$A:$AD,'CCG data'!C$3,FALSE))),"",VLOOKUP($E199&amp;$D$118&amp;$D$119,'CCG data'!$A:$AD,'CCG data'!C$3,FALSE))</f>
        <v>0.62228451296426068</v>
      </c>
      <c r="S199" s="263"/>
      <c r="T199" s="263">
        <f>IF(OR(ISERROR(VLOOKUP($E199&amp;$D$118&amp;$D$119,'CCG data'!$A:$AD,'CCG data'!D$3,FALSE)),ISBLANK(VLOOKUP($E199&amp;$D$118&amp;$D$119,'CCG data'!$A:$AD,'CCG data'!D$3,FALSE))),"",VLOOKUP($E199&amp;$D$118&amp;$D$119,'CCG data'!$A:$AD,'CCG data'!D$3,FALSE))</f>
        <v>3.3286615276804488E-2</v>
      </c>
      <c r="U199" s="263"/>
      <c r="V199" s="263">
        <f>IF(OR(ISERROR(VLOOKUP($E199&amp;$D$118&amp;$D$119,'CCG data'!$A:$AD,'CCG data'!E$3,FALSE)),ISBLANK(VLOOKUP($E199&amp;$D$118&amp;$D$119,'CCG data'!$A:$AD,'CCG data'!E$3,FALSE))),"",VLOOKUP($E199&amp;$D$118&amp;$D$119,'CCG data'!$A:$AD,'CCG data'!E$3,FALSE))</f>
        <v>4.9053959355290819E-2</v>
      </c>
      <c r="W199" s="398"/>
      <c r="Y199" s="163">
        <f>IFERROR(VLOOKUP($E199&amp;$D$119, Outliers!$A$4:$P$214,2,FALSE),"0")</f>
        <v>0</v>
      </c>
      <c r="Z199" s="163">
        <f>IFERROR(VLOOKUP($E199&amp;$D$119, Outliers!$A$4:$P$214,3,FALSE),"0")</f>
        <v>0</v>
      </c>
      <c r="AA199" s="163">
        <f>IFERROR(VLOOKUP($E199&amp;$D$119, Outliers!$A$4:$P$214,4,FALSE),"0")</f>
        <v>0</v>
      </c>
      <c r="AB199" s="163">
        <f>IFERROR(VLOOKUP($E199&amp;$D$119, Outliers!$A$4:$P$214,5,FALSE),"0")</f>
        <v>1</v>
      </c>
      <c r="AD199" s="78"/>
      <c r="AE199" s="149"/>
      <c r="AF199" s="78"/>
      <c r="AG199" s="78"/>
    </row>
    <row r="200" spans="4:33" ht="15.75" x14ac:dyDescent="0.25">
      <c r="D200" s="318"/>
      <c r="E200" s="103" t="s">
        <v>27</v>
      </c>
      <c r="F200" s="95">
        <f>IF(P199="","",VLOOKUP($E199&amp;$D$118&amp;$D$119,'CCG data'!$A:$AD,'CCG data'!W$3,FALSE))</f>
        <v>45.593692974119342</v>
      </c>
      <c r="G200" s="96">
        <f>IF(P199="","",VLOOKUP($E199&amp;$D$118&amp;$D$119,'CCG data'!$A:$AD,'CCG data'!X$3,FALSE))</f>
        <v>52.195016191457121</v>
      </c>
      <c r="H200" s="96">
        <f>IF(R199="","",VLOOKUP($E199&amp;$D$118&amp;$D$119,'CCG data'!$A:$AD,'CCG data'!Y$3,FALSE))</f>
        <v>96.620116837036704</v>
      </c>
      <c r="I200" s="96">
        <f>IF(R199="","",VLOOKUP($E199&amp;$D$118&amp;$D$119,'CCG data'!$A:$AD,'CCG data'!Z$3,FALSE))</f>
        <v>106.04585624930809</v>
      </c>
      <c r="J200" s="96">
        <f>IF(T199="","",VLOOKUP($E199&amp;$D$118&amp;$D$119,'CCG data'!$A:$AD,'CCG data'!AA$3,FALSE))</f>
        <v>4.0057303541544433</v>
      </c>
      <c r="K200" s="96">
        <f>IF(T199="","",VLOOKUP($E199&amp;$D$118&amp;$D$119,'CCG data'!$A:$AD,'CCG data'!AB$3,FALSE))</f>
        <v>6.0222807204490669</v>
      </c>
      <c r="L200" s="96">
        <f>IF(V199="","",VLOOKUP($E199&amp;$D$118&amp;$D$119,'CCG data'!$A:$AD,'CCG data'!AC$3,FALSE))</f>
        <v>6.5764593519484826</v>
      </c>
      <c r="M200" s="96">
        <f>IF(V199="","",VLOOKUP($E199&amp;$D$118&amp;$D$119,'CCG data'!$A:$AD,'CCG data'!AD$3,FALSE))</f>
        <v>9.1878151031160264</v>
      </c>
      <c r="N200" s="363"/>
      <c r="P200" s="150">
        <f>IF(P199="","",VLOOKUP($E199&amp;$D$118&amp;$D$119,'CCG data'!$A:$AD,'CCG data'!I$3,FALSE))</f>
        <v>0.27900000000000003</v>
      </c>
      <c r="Q200" s="15">
        <f>IF(P199="","",VLOOKUP($E199&amp;$D$118&amp;$D$119,'CCG data'!$A:$AD,'CCG data'!J$3,FALSE))</f>
        <v>0.312</v>
      </c>
      <c r="R200" s="15">
        <f>IF(R199="","",VLOOKUP($E199&amp;$D$118&amp;$D$119,'CCG data'!$A:$AD,'CCG data'!K$3,FALSE))</f>
        <v>0.60399999999999998</v>
      </c>
      <c r="S200" s="15">
        <f>IF(R199="","",VLOOKUP($E199&amp;$D$118&amp;$D$119,'CCG data'!$A:$AD,'CCG data'!L$3,FALSE))</f>
        <v>0.64</v>
      </c>
      <c r="T200" s="15">
        <f>IF(T199="","",VLOOKUP($E199&amp;$D$118&amp;$D$119,'CCG data'!$A:$AD,'CCG data'!M$3,FALSE))</f>
        <v>2.7E-2</v>
      </c>
      <c r="U200" s="15">
        <f>IF(T199="","",VLOOKUP($E199&amp;$D$118&amp;$D$119,'CCG data'!$A:$AD,'CCG data'!N$3,FALSE))</f>
        <v>4.1000000000000002E-2</v>
      </c>
      <c r="V200" s="15">
        <f>IF(V199="","",VLOOKUP($E199&amp;$D$118&amp;$D$119,'CCG data'!$A:$AD,'CCG data'!O$3,FALSE))</f>
        <v>4.2000000000000003E-2</v>
      </c>
      <c r="W200" s="135">
        <f>IF(V199="","",VLOOKUP($E199&amp;$D$118&amp;$D$119,'CCG data'!$A:$AD,'CCG data'!P$3,FALSE))</f>
        <v>5.8000000000000003E-2</v>
      </c>
      <c r="Y200" s="163" t="str">
        <f>IFERROR(VLOOKUP($E200&amp;$D$119, Outliers!$A$4:$P$214,2,FALSE),"0")</f>
        <v>0</v>
      </c>
      <c r="Z200" s="163" t="str">
        <f>IFERROR(VLOOKUP($E200&amp;$D$119, Outliers!$A$4:$P$214,3,FALSE),"0")</f>
        <v>0</v>
      </c>
      <c r="AA200" s="163" t="str">
        <f>IFERROR(VLOOKUP($E200&amp;$D$119, Outliers!$A$4:$P$214,4,FALSE),"0")</f>
        <v>0</v>
      </c>
      <c r="AB200" s="163" t="str">
        <f>IFERROR(VLOOKUP($E200&amp;$D$119, Outliers!$A$4:$P$214,5,FALSE),"0")</f>
        <v>0</v>
      </c>
      <c r="AD200" s="78"/>
      <c r="AE200" s="149"/>
      <c r="AF200" s="78"/>
      <c r="AG200" s="78"/>
    </row>
    <row r="201" spans="4:33" ht="15.75" x14ac:dyDescent="0.25">
      <c r="D201" s="318"/>
      <c r="E201" s="104" t="s">
        <v>176</v>
      </c>
      <c r="F201" s="405">
        <f>IF(OR(ISERROR(VLOOKUP($E201&amp;$D$118&amp;$D$119,'CCG data'!$A:$AD,'CCG data'!R$3,FALSE)),ISBLANK(VLOOKUP($E201&amp;$D$118&amp;$D$119,'CCG data'!$A:$AD,'CCG data'!R$3,FALSE))),"",VLOOKUP($E201&amp;$D$118&amp;$D$119,'CCG data'!$A:$AD,'CCG data'!R$3,FALSE))</f>
        <v>42.545175344699778</v>
      </c>
      <c r="G201" s="406"/>
      <c r="H201" s="406">
        <f>IF(OR(ISERROR(VLOOKUP($E201&amp;$D$118&amp;$D$119,'CCG data'!$A:$AD,'CCG data'!S$3,FALSE)),ISBLANK(VLOOKUP($E201&amp;$D$118&amp;$D$119,'CCG data'!$A:$AD,'CCG data'!S$3,FALSE))),"",VLOOKUP($E201&amp;$D$118&amp;$D$119,'CCG data'!$A:$AD,'CCG data'!S$3,FALSE))</f>
        <v>95.498190192234389</v>
      </c>
      <c r="I201" s="406"/>
      <c r="J201" s="406">
        <f>IF(OR(ISERROR(VLOOKUP($E201&amp;$D$118&amp;$D$119,'CCG data'!$A:$AD,'CCG data'!T$3,FALSE)),ISBLANK(VLOOKUP($E201&amp;$D$118&amp;$D$119,'CCG data'!$A:$AD,'CCG data'!T$3,FALSE))),"",VLOOKUP($E201&amp;$D$118&amp;$D$119,'CCG data'!$A:$AD,'CCG data'!T$3,FALSE))</f>
        <v>7.0951236979958363</v>
      </c>
      <c r="K201" s="406"/>
      <c r="L201" s="406">
        <f>IF(OR(ISERROR(VLOOKUP($E201&amp;$D$118&amp;$D$119,'CCG data'!$A:$AD,'CCG data'!U$3,FALSE)),ISBLANK(VLOOKUP($E201&amp;$D$118&amp;$D$119,'CCG data'!$A:$AD,'CCG data'!U$3,FALSE))),"",VLOOKUP($E201&amp;$D$118&amp;$D$119,'CCG data'!$A:$AD,'CCG data'!U$3,FALSE))</f>
        <v>10.397396101676232</v>
      </c>
      <c r="M201" s="407"/>
      <c r="N201" s="362">
        <f>IF(OR(ISERROR(VLOOKUP($E201&amp;$D$118&amp;$D$119,'CCG data'!$A:$AD,'CCG data'!G$3,FALSE)),ISBLANK(VLOOKUP($E201&amp;$D$118&amp;$D$119,'CCG data'!$A:$AD,'CCG data'!G$3,FALSE))),"",VLOOKUP($E201&amp;$D$118&amp;$D$119,'CCG data'!$A:$AD,'CCG data'!G$3,FALSE))</f>
        <v>829</v>
      </c>
      <c r="P201" s="397">
        <f>IF(OR(ISERROR(VLOOKUP($E201&amp;$D$118&amp;$D$119,'CCG data'!$A:$AD,'CCG data'!B$3,FALSE)),ISBLANK(VLOOKUP($E201&amp;$D$118&amp;$D$119,'CCG data'!$A:$AD,'CCG data'!B$3,FALSE))),"",VLOOKUP($E201&amp;$D$118&amp;$D$119,'CCG data'!$A:$AD,'CCG data'!B$3,FALSE))</f>
        <v>0.26296743063932448</v>
      </c>
      <c r="Q201" s="263"/>
      <c r="R201" s="263">
        <f>IF(OR(ISERROR(VLOOKUP($E201&amp;$D$118&amp;$D$119,'CCG data'!$A:$AD,'CCG data'!C$3,FALSE)),ISBLANK(VLOOKUP($E201&amp;$D$118&amp;$D$119,'CCG data'!$A:$AD,'CCG data'!C$3,FALSE))),"",VLOOKUP($E201&amp;$D$118&amp;$D$119,'CCG data'!$A:$AD,'CCG data'!C$3,FALSE))</f>
        <v>0.62243667068757536</v>
      </c>
      <c r="S201" s="263"/>
      <c r="T201" s="263">
        <f>IF(OR(ISERROR(VLOOKUP($E201&amp;$D$118&amp;$D$119,'CCG data'!$A:$AD,'CCG data'!D$3,FALSE)),ISBLANK(VLOOKUP($E201&amp;$D$118&amp;$D$119,'CCG data'!$A:$AD,'CCG data'!D$3,FALSE))),"",VLOOKUP($E201&amp;$D$118&amp;$D$119,'CCG data'!$A:$AD,'CCG data'!D$3,FALSE))</f>
        <v>4.8250904704463207E-2</v>
      </c>
      <c r="U201" s="263"/>
      <c r="V201" s="263">
        <f>IF(OR(ISERROR(VLOOKUP($E201&amp;$D$118&amp;$D$119,'CCG data'!$A:$AD,'CCG data'!E$3,FALSE)),ISBLANK(VLOOKUP($E201&amp;$D$118&amp;$D$119,'CCG data'!$A:$AD,'CCG data'!E$3,FALSE))),"",VLOOKUP($E201&amp;$D$118&amp;$D$119,'CCG data'!$A:$AD,'CCG data'!E$3,FALSE))</f>
        <v>6.6344993968636912E-2</v>
      </c>
      <c r="W201" s="398"/>
      <c r="Y201" s="163">
        <f>IFERROR(VLOOKUP($E201&amp;$D$119, Outliers!$A$4:$P$214,2,FALSE),"0")</f>
        <v>0</v>
      </c>
      <c r="Z201" s="163">
        <f>IFERROR(VLOOKUP($E201&amp;$D$119, Outliers!$A$4:$P$214,3,FALSE),"0")</f>
        <v>0</v>
      </c>
      <c r="AA201" s="163">
        <f>IFERROR(VLOOKUP($E201&amp;$D$119, Outliers!$A$4:$P$214,4,FALSE),"0")</f>
        <v>0</v>
      </c>
      <c r="AB201" s="163">
        <f>IFERROR(VLOOKUP($E201&amp;$D$119, Outliers!$A$4:$P$214,5,FALSE),"0")</f>
        <v>0</v>
      </c>
      <c r="AD201" s="78"/>
      <c r="AE201" s="149"/>
      <c r="AF201" s="78"/>
      <c r="AG201" s="78"/>
    </row>
    <row r="202" spans="4:33" ht="15.75" x14ac:dyDescent="0.25">
      <c r="D202" s="318"/>
      <c r="E202" s="103" t="s">
        <v>27</v>
      </c>
      <c r="F202" s="95">
        <f>IF(P201="","",VLOOKUP($E201&amp;$D$118&amp;$D$119,'CCG data'!$A:$AD,'CCG data'!W$3,FALSE))</f>
        <v>36.897390516163313</v>
      </c>
      <c r="G202" s="96">
        <f>IF(P201="","",VLOOKUP($E201&amp;$D$118&amp;$D$119,'CCG data'!$A:$AD,'CCG data'!X$3,FALSE))</f>
        <v>48.192960173236244</v>
      </c>
      <c r="H202" s="96">
        <f>IF(R201="","",VLOOKUP($E201&amp;$D$118&amp;$D$119,'CCG data'!$A:$AD,'CCG data'!Y$3,FALSE))</f>
        <v>87.258206317727854</v>
      </c>
      <c r="I202" s="96">
        <f>IF(R201="","",VLOOKUP($E201&amp;$D$118&amp;$D$119,'CCG data'!$A:$AD,'CCG data'!Z$3,FALSE))</f>
        <v>103.73817406674092</v>
      </c>
      <c r="J202" s="96">
        <f>IF(T201="","",VLOOKUP($E201&amp;$D$118&amp;$D$119,'CCG data'!$A:$AD,'CCG data'!AA$3,FALSE))</f>
        <v>4.8963220836980943</v>
      </c>
      <c r="K202" s="96">
        <f>IF(T201="","",VLOOKUP($E201&amp;$D$118&amp;$D$119,'CCG data'!$A:$AD,'CCG data'!AB$3,FALSE))</f>
        <v>9.2939253122935774</v>
      </c>
      <c r="L202" s="96">
        <f>IF(V201="","",VLOOKUP($E201&amp;$D$118&amp;$D$119,'CCG data'!$A:$AD,'CCG data'!AC$3,FALSE))</f>
        <v>7.649506277159654</v>
      </c>
      <c r="M202" s="96">
        <f>IF(V201="","",VLOOKUP($E201&amp;$D$118&amp;$D$119,'CCG data'!$A:$AD,'CCG data'!AD$3,FALSE))</f>
        <v>13.145285926192811</v>
      </c>
      <c r="N202" s="363"/>
      <c r="P202" s="150">
        <f>IF(P201="","",VLOOKUP($E201&amp;$D$118&amp;$D$119,'CCG data'!$A:$AD,'CCG data'!I$3,FALSE))</f>
        <v>0.23400000000000001</v>
      </c>
      <c r="Q202" s="15">
        <f>IF(P201="","",VLOOKUP($E201&amp;$D$118&amp;$D$119,'CCG data'!$A:$AD,'CCG data'!J$3,FALSE))</f>
        <v>0.29399999999999998</v>
      </c>
      <c r="R202" s="15">
        <f>IF(R201="","",VLOOKUP($E201&amp;$D$118&amp;$D$119,'CCG data'!$A:$AD,'CCG data'!K$3,FALSE))</f>
        <v>0.58899999999999997</v>
      </c>
      <c r="S202" s="15">
        <f>IF(R201="","",VLOOKUP($E201&amp;$D$118&amp;$D$119,'CCG data'!$A:$AD,'CCG data'!L$3,FALSE))</f>
        <v>0.65500000000000003</v>
      </c>
      <c r="T202" s="15">
        <f>IF(T201="","",VLOOKUP($E201&amp;$D$118&amp;$D$119,'CCG data'!$A:$AD,'CCG data'!M$3,FALSE))</f>
        <v>3.5999999999999997E-2</v>
      </c>
      <c r="U202" s="15">
        <f>IF(T201="","",VLOOKUP($E201&amp;$D$118&amp;$D$119,'CCG data'!$A:$AD,'CCG data'!N$3,FALSE))</f>
        <v>6.5000000000000002E-2</v>
      </c>
      <c r="V202" s="15">
        <f>IF(V201="","",VLOOKUP($E201&amp;$D$118&amp;$D$119,'CCG data'!$A:$AD,'CCG data'!O$3,FALSE))</f>
        <v>5.0999999999999997E-2</v>
      </c>
      <c r="W202" s="135">
        <f>IF(V201="","",VLOOKUP($E201&amp;$D$118&amp;$D$119,'CCG data'!$A:$AD,'CCG data'!P$3,FALSE))</f>
        <v>8.5000000000000006E-2</v>
      </c>
      <c r="Y202" s="163" t="str">
        <f>IFERROR(VLOOKUP($E202&amp;$D$119, Outliers!$A$4:$P$214,2,FALSE),"0")</f>
        <v>0</v>
      </c>
      <c r="Z202" s="163" t="str">
        <f>IFERROR(VLOOKUP($E202&amp;$D$119, Outliers!$A$4:$P$214,3,FALSE),"0")</f>
        <v>0</v>
      </c>
      <c r="AA202" s="163" t="str">
        <f>IFERROR(VLOOKUP($E202&amp;$D$119, Outliers!$A$4:$P$214,4,FALSE),"0")</f>
        <v>0</v>
      </c>
      <c r="AB202" s="163" t="str">
        <f>IFERROR(VLOOKUP($E202&amp;$D$119, Outliers!$A$4:$P$214,5,FALSE),"0")</f>
        <v>0</v>
      </c>
      <c r="AD202" s="78"/>
      <c r="AE202" s="149"/>
      <c r="AF202" s="78"/>
      <c r="AG202" s="78"/>
    </row>
    <row r="203" spans="4:33" ht="15.75" x14ac:dyDescent="0.25">
      <c r="D203" s="318"/>
      <c r="E203" s="104" t="s">
        <v>400</v>
      </c>
      <c r="F203" s="405">
        <f>IF(OR(ISERROR(VLOOKUP($E203&amp;$D$118&amp;$D$119,'CCG data'!$A:$AD,'CCG data'!R$3,FALSE)),ISBLANK(VLOOKUP($E203&amp;$D$118&amp;$D$119,'CCG data'!$A:$AD,'CCG data'!R$3,FALSE))),"",VLOOKUP($E203&amp;$D$118&amp;$D$119,'CCG data'!$A:$AD,'CCG data'!R$3,FALSE))</f>
        <v>46.086709538052787</v>
      </c>
      <c r="G203" s="406"/>
      <c r="H203" s="406">
        <f>IF(OR(ISERROR(VLOOKUP($E203&amp;$D$118&amp;$D$119,'CCG data'!$A:$AD,'CCG data'!S$3,FALSE)),ISBLANK(VLOOKUP($E203&amp;$D$118&amp;$D$119,'CCG data'!$A:$AD,'CCG data'!S$3,FALSE))),"",VLOOKUP($E203&amp;$D$118&amp;$D$119,'CCG data'!$A:$AD,'CCG data'!S$3,FALSE))</f>
        <v>100.88391642970855</v>
      </c>
      <c r="I203" s="406"/>
      <c r="J203" s="406">
        <f>IF(OR(ISERROR(VLOOKUP($E203&amp;$D$118&amp;$D$119,'CCG data'!$A:$AD,'CCG data'!T$3,FALSE)),ISBLANK(VLOOKUP($E203&amp;$D$118&amp;$D$119,'CCG data'!$A:$AD,'CCG data'!T$3,FALSE))),"",VLOOKUP($E203&amp;$D$118&amp;$D$119,'CCG data'!$A:$AD,'CCG data'!T$3,FALSE))</f>
        <v>6.1850351784501498</v>
      </c>
      <c r="K203" s="406"/>
      <c r="L203" s="406">
        <f>IF(OR(ISERROR(VLOOKUP($E203&amp;$D$118&amp;$D$119,'CCG data'!$A:$AD,'CCG data'!U$3,FALSE)),ISBLANK(VLOOKUP($E203&amp;$D$118&amp;$D$119,'CCG data'!$A:$AD,'CCG data'!U$3,FALSE))),"",VLOOKUP($E203&amp;$D$118&amp;$D$119,'CCG data'!$A:$AD,'CCG data'!U$3,FALSE))</f>
        <v>15.468927308833916</v>
      </c>
      <c r="M203" s="407"/>
      <c r="N203" s="362">
        <f>IF(OR(ISERROR(VLOOKUP($E203&amp;$D$118&amp;$D$119,'CCG data'!$A:$AD,'CCG data'!G$3,FALSE)),ISBLANK(VLOOKUP($E203&amp;$D$118&amp;$D$119,'CCG data'!$A:$AD,'CCG data'!G$3,FALSE))),"",VLOOKUP($E203&amp;$D$118&amp;$D$119,'CCG data'!$A:$AD,'CCG data'!G$3,FALSE))</f>
        <v>1982</v>
      </c>
      <c r="P203" s="397">
        <f>IF(OR(ISERROR(VLOOKUP($E203&amp;$D$118&amp;$D$119,'CCG data'!$A:$AD,'CCG data'!B$3,FALSE)),ISBLANK(VLOOKUP($E203&amp;$D$118&amp;$D$119,'CCG data'!$A:$AD,'CCG data'!B$3,FALSE))),"",VLOOKUP($E203&amp;$D$118&amp;$D$119,'CCG data'!$A:$AD,'CCG data'!B$3,FALSE))</f>
        <v>0.26437941473259335</v>
      </c>
      <c r="Q203" s="263"/>
      <c r="R203" s="263">
        <f>IF(OR(ISERROR(VLOOKUP($E203&amp;$D$118&amp;$D$119,'CCG data'!$A:$AD,'CCG data'!C$3,FALSE)),ISBLANK(VLOOKUP($E203&amp;$D$118&amp;$D$119,'CCG data'!$A:$AD,'CCG data'!C$3,FALSE))),"",VLOOKUP($E203&amp;$D$118&amp;$D$119,'CCG data'!$A:$AD,'CCG data'!C$3,FALSE))</f>
        <v>0.60595358224016149</v>
      </c>
      <c r="S203" s="263"/>
      <c r="T203" s="263">
        <f>IF(OR(ISERROR(VLOOKUP($E203&amp;$D$118&amp;$D$119,'CCG data'!$A:$AD,'CCG data'!D$3,FALSE)),ISBLANK(VLOOKUP($E203&amp;$D$118&amp;$D$119,'CCG data'!$A:$AD,'CCG data'!D$3,FALSE))),"",VLOOKUP($E203&amp;$D$118&amp;$D$119,'CCG data'!$A:$AD,'CCG data'!D$3,FALSE))</f>
        <v>3.7840565085771945E-2</v>
      </c>
      <c r="U203" s="263"/>
      <c r="V203" s="263">
        <f>IF(OR(ISERROR(VLOOKUP($E203&amp;$D$118&amp;$D$119,'CCG data'!$A:$AD,'CCG data'!E$3,FALSE)),ISBLANK(VLOOKUP($E203&amp;$D$118&amp;$D$119,'CCG data'!$A:$AD,'CCG data'!E$3,FALSE))),"",VLOOKUP($E203&amp;$D$118&amp;$D$119,'CCG data'!$A:$AD,'CCG data'!E$3,FALSE))</f>
        <v>9.1826437941473257E-2</v>
      </c>
      <c r="W203" s="398"/>
      <c r="Y203" s="163">
        <f>IFERROR(VLOOKUP($E203&amp;$D$119, Outliers!$A$4:$P$214,2,FALSE),"0")</f>
        <v>0</v>
      </c>
      <c r="Z203" s="163">
        <f>IFERROR(VLOOKUP($E203&amp;$D$119, Outliers!$A$4:$P$214,3,FALSE),"0")</f>
        <v>0</v>
      </c>
      <c r="AA203" s="163">
        <f>IFERROR(VLOOKUP($E203&amp;$D$119, Outliers!$A$4:$P$214,4,FALSE),"0")</f>
        <v>0</v>
      </c>
      <c r="AB203" s="163">
        <f>IFERROR(VLOOKUP($E203&amp;$D$119, Outliers!$A$4:$P$214,5,FALSE),"0")</f>
        <v>0</v>
      </c>
      <c r="AD203" s="78"/>
      <c r="AE203" s="149"/>
      <c r="AF203" s="78"/>
      <c r="AG203" s="78"/>
    </row>
    <row r="204" spans="4:33" ht="15.75" x14ac:dyDescent="0.25">
      <c r="D204" s="318"/>
      <c r="E204" s="103" t="s">
        <v>27</v>
      </c>
      <c r="F204" s="95">
        <f>IF(P203="","",VLOOKUP($E203&amp;$D$118&amp;$D$119,'CCG data'!$A:$AD,'CCG data'!W$3,FALSE))</f>
        <v>42.140627320060332</v>
      </c>
      <c r="G204" s="96">
        <f>IF(P203="","",VLOOKUP($E203&amp;$D$118&amp;$D$119,'CCG data'!$A:$AD,'CCG data'!X$3,FALSE))</f>
        <v>50.032791756045242</v>
      </c>
      <c r="H204" s="96">
        <f>IF(R203="","",VLOOKUP($E203&amp;$D$118&amp;$D$119,'CCG data'!$A:$AD,'CCG data'!Y$3,FALSE))</f>
        <v>95.178248378174857</v>
      </c>
      <c r="I204" s="96">
        <f>IF(R203="","",VLOOKUP($E203&amp;$D$118&amp;$D$119,'CCG data'!$A:$AD,'CCG data'!Z$3,FALSE))</f>
        <v>106.58958448124224</v>
      </c>
      <c r="J204" s="96">
        <f>IF(T203="","",VLOOKUP($E203&amp;$D$118&amp;$D$119,'CCG data'!$A:$AD,'CCG data'!AA$3,FALSE))</f>
        <v>4.7852299421617541</v>
      </c>
      <c r="K204" s="96">
        <f>IF(T203="","",VLOOKUP($E203&amp;$D$118&amp;$D$119,'CCG data'!$A:$AD,'CCG data'!AB$3,FALSE))</f>
        <v>7.5848404147385455</v>
      </c>
      <c r="L204" s="96">
        <f>IF(V203="","",VLOOKUP($E203&amp;$D$118&amp;$D$119,'CCG data'!$A:$AD,'CCG data'!AC$3,FALSE))</f>
        <v>13.221526276591852</v>
      </c>
      <c r="M204" s="96">
        <f>IF(V203="","",VLOOKUP($E203&amp;$D$118&amp;$D$119,'CCG data'!$A:$AD,'CCG data'!AD$3,FALSE))</f>
        <v>17.716328341075979</v>
      </c>
      <c r="N204" s="363"/>
      <c r="P204" s="150">
        <f>IF(P203="","",VLOOKUP($E203&amp;$D$118&amp;$D$119,'CCG data'!$A:$AD,'CCG data'!I$3,FALSE))</f>
        <v>0.245</v>
      </c>
      <c r="Q204" s="15">
        <f>IF(P203="","",VLOOKUP($E203&amp;$D$118&amp;$D$119,'CCG data'!$A:$AD,'CCG data'!J$3,FALSE))</f>
        <v>0.28399999999999997</v>
      </c>
      <c r="R204" s="15">
        <f>IF(R203="","",VLOOKUP($E203&amp;$D$118&amp;$D$119,'CCG data'!$A:$AD,'CCG data'!K$3,FALSE))</f>
        <v>0.58399999999999996</v>
      </c>
      <c r="S204" s="15">
        <f>IF(R203="","",VLOOKUP($E203&amp;$D$118&amp;$D$119,'CCG data'!$A:$AD,'CCG data'!L$3,FALSE))</f>
        <v>0.627</v>
      </c>
      <c r="T204" s="15">
        <f>IF(T203="","",VLOOKUP($E203&amp;$D$118&amp;$D$119,'CCG data'!$A:$AD,'CCG data'!M$3,FALSE))</f>
        <v>0.03</v>
      </c>
      <c r="U204" s="15">
        <f>IF(T203="","",VLOOKUP($E203&amp;$D$118&amp;$D$119,'CCG data'!$A:$AD,'CCG data'!N$3,FALSE))</f>
        <v>4.7E-2</v>
      </c>
      <c r="V204" s="15">
        <f>IF(V203="","",VLOOKUP($E203&amp;$D$118&amp;$D$119,'CCG data'!$A:$AD,'CCG data'!O$3,FALSE))</f>
        <v>0.08</v>
      </c>
      <c r="W204" s="135">
        <f>IF(V203="","",VLOOKUP($E203&amp;$D$118&amp;$D$119,'CCG data'!$A:$AD,'CCG data'!P$3,FALSE))</f>
        <v>0.105</v>
      </c>
      <c r="Y204" s="163" t="str">
        <f>IFERROR(VLOOKUP($E204&amp;$D$119, Outliers!$A$4:$P$214,2,FALSE),"0")</f>
        <v>0</v>
      </c>
      <c r="Z204" s="163" t="str">
        <f>IFERROR(VLOOKUP($E204&amp;$D$119, Outliers!$A$4:$P$214,3,FALSE),"0")</f>
        <v>0</v>
      </c>
      <c r="AA204" s="163" t="str">
        <f>IFERROR(VLOOKUP($E204&amp;$D$119, Outliers!$A$4:$P$214,4,FALSE),"0")</f>
        <v>0</v>
      </c>
      <c r="AB204" s="163" t="str">
        <f>IFERROR(VLOOKUP($E204&amp;$D$119, Outliers!$A$4:$P$214,5,FALSE),"0")</f>
        <v>0</v>
      </c>
      <c r="AD204" s="78"/>
      <c r="AE204" s="149"/>
      <c r="AF204" s="78"/>
      <c r="AG204" s="78"/>
    </row>
    <row r="205" spans="4:33" ht="15.75" x14ac:dyDescent="0.25">
      <c r="D205" s="318"/>
      <c r="E205" s="104" t="s">
        <v>177</v>
      </c>
      <c r="F205" s="405">
        <f>IF(OR(ISERROR(VLOOKUP($E205&amp;$D$118&amp;$D$119,'CCG data'!$A:$AD,'CCG data'!R$3,FALSE)),ISBLANK(VLOOKUP($E205&amp;$D$118&amp;$D$119,'CCG data'!$A:$AD,'CCG data'!R$3,FALSE))),"",VLOOKUP($E205&amp;$D$118&amp;$D$119,'CCG data'!$A:$AD,'CCG data'!R$3,FALSE))</f>
        <v>46.453464085980606</v>
      </c>
      <c r="G205" s="406"/>
      <c r="H205" s="406">
        <f>IF(OR(ISERROR(VLOOKUP($E205&amp;$D$118&amp;$D$119,'CCG data'!$A:$AD,'CCG data'!S$3,FALSE)),ISBLANK(VLOOKUP($E205&amp;$D$118&amp;$D$119,'CCG data'!$A:$AD,'CCG data'!S$3,FALSE))),"",VLOOKUP($E205&amp;$D$118&amp;$D$119,'CCG data'!$A:$AD,'CCG data'!S$3,FALSE))</f>
        <v>104.0717048215012</v>
      </c>
      <c r="I205" s="406"/>
      <c r="J205" s="406">
        <f>IF(OR(ISERROR(VLOOKUP($E205&amp;$D$118&amp;$D$119,'CCG data'!$A:$AD,'CCG data'!T$3,FALSE)),ISBLANK(VLOOKUP($E205&amp;$D$118&amp;$D$119,'CCG data'!$A:$AD,'CCG data'!T$3,FALSE))),"",VLOOKUP($E205&amp;$D$118&amp;$D$119,'CCG data'!$A:$AD,'CCG data'!T$3,FALSE))</f>
        <v>5.9640025813213775</v>
      </c>
      <c r="K205" s="406"/>
      <c r="L205" s="406">
        <f>IF(OR(ISERROR(VLOOKUP($E205&amp;$D$118&amp;$D$119,'CCG data'!$A:$AD,'CCG data'!U$3,FALSE)),ISBLANK(VLOOKUP($E205&amp;$D$118&amp;$D$119,'CCG data'!$A:$AD,'CCG data'!U$3,FALSE))),"",VLOOKUP($E205&amp;$D$118&amp;$D$119,'CCG data'!$A:$AD,'CCG data'!U$3,FALSE))</f>
        <v>10.384025669820964</v>
      </c>
      <c r="M205" s="407"/>
      <c r="N205" s="362">
        <f>IF(OR(ISERROR(VLOOKUP($E205&amp;$D$118&amp;$D$119,'CCG data'!$A:$AD,'CCG data'!G$3,FALSE)),ISBLANK(VLOOKUP($E205&amp;$D$118&amp;$D$119,'CCG data'!$A:$AD,'CCG data'!G$3,FALSE))),"",VLOOKUP($E205&amp;$D$118&amp;$D$119,'CCG data'!$A:$AD,'CCG data'!G$3,FALSE))</f>
        <v>2493</v>
      </c>
      <c r="P205" s="397">
        <f>IF(OR(ISERROR(VLOOKUP($E205&amp;$D$118&amp;$D$119,'CCG data'!$A:$AD,'CCG data'!B$3,FALSE)),ISBLANK(VLOOKUP($E205&amp;$D$118&amp;$D$119,'CCG data'!$A:$AD,'CCG data'!B$3,FALSE))),"",VLOOKUP($E205&amp;$D$118&amp;$D$119,'CCG data'!$A:$AD,'CCG data'!B$3,FALSE))</f>
        <v>0.27196149217809867</v>
      </c>
      <c r="Q205" s="263"/>
      <c r="R205" s="263">
        <f>IF(OR(ISERROR(VLOOKUP($E205&amp;$D$118&amp;$D$119,'CCG data'!$A:$AD,'CCG data'!C$3,FALSE)),ISBLANK(VLOOKUP($E205&amp;$D$118&amp;$D$119,'CCG data'!$A:$AD,'CCG data'!C$3,FALSE))),"",VLOOKUP($E205&amp;$D$118&amp;$D$119,'CCG data'!$A:$AD,'CCG data'!C$3,FALSE))</f>
        <v>0.627356598475732</v>
      </c>
      <c r="S205" s="263"/>
      <c r="T205" s="263">
        <f>IF(OR(ISERROR(VLOOKUP($E205&amp;$D$118&amp;$D$119,'CCG data'!$A:$AD,'CCG data'!D$3,FALSE)),ISBLANK(VLOOKUP($E205&amp;$D$118&amp;$D$119,'CCG data'!$A:$AD,'CCG data'!D$3,FALSE))),"",VLOOKUP($E205&amp;$D$118&amp;$D$119,'CCG data'!$A:$AD,'CCG data'!D$3,FALSE))</f>
        <v>3.7705575611712797E-2</v>
      </c>
      <c r="U205" s="263"/>
      <c r="V205" s="263">
        <f>IF(OR(ISERROR(VLOOKUP($E205&amp;$D$118&amp;$D$119,'CCG data'!$A:$AD,'CCG data'!E$3,FALSE)),ISBLANK(VLOOKUP($E205&amp;$D$118&amp;$D$119,'CCG data'!$A:$AD,'CCG data'!E$3,FALSE))),"",VLOOKUP($E205&amp;$D$118&amp;$D$119,'CCG data'!$A:$AD,'CCG data'!E$3,FALSE))</f>
        <v>6.2976333734456477E-2</v>
      </c>
      <c r="W205" s="398"/>
      <c r="Y205" s="163">
        <f>IFERROR(VLOOKUP($E205&amp;$D$119, Outliers!$A$4:$P$214,2,FALSE),"0")</f>
        <v>0</v>
      </c>
      <c r="Z205" s="163">
        <f>IFERROR(VLOOKUP($E205&amp;$D$119, Outliers!$A$4:$P$214,3,FALSE),"0")</f>
        <v>0</v>
      </c>
      <c r="AA205" s="163">
        <f>IFERROR(VLOOKUP($E205&amp;$D$119, Outliers!$A$4:$P$214,4,FALSE),"0")</f>
        <v>0</v>
      </c>
      <c r="AB205" s="163">
        <f>IFERROR(VLOOKUP($E205&amp;$D$119, Outliers!$A$4:$P$214,5,FALSE),"0")</f>
        <v>0</v>
      </c>
      <c r="AD205" s="78"/>
      <c r="AE205" s="149"/>
      <c r="AF205" s="78"/>
      <c r="AG205" s="78"/>
    </row>
    <row r="206" spans="4:33" ht="15.75" x14ac:dyDescent="0.25">
      <c r="D206" s="318"/>
      <c r="E206" s="103" t="s">
        <v>27</v>
      </c>
      <c r="F206" s="95">
        <f>IF(P205="","",VLOOKUP($E205&amp;$D$118&amp;$D$119,'CCG data'!$A:$AD,'CCG data'!W$3,FALSE))</f>
        <v>42.95675638682998</v>
      </c>
      <c r="G206" s="96">
        <f>IF(P205="","",VLOOKUP($E205&amp;$D$118&amp;$D$119,'CCG data'!$A:$AD,'CCG data'!X$3,FALSE))</f>
        <v>49.950171785131232</v>
      </c>
      <c r="H206" s="96">
        <f>IF(R205="","",VLOOKUP($E205&amp;$D$118&amp;$D$119,'CCG data'!$A:$AD,'CCG data'!Y$3,FALSE))</f>
        <v>98.913835130356716</v>
      </c>
      <c r="I206" s="96">
        <f>IF(R205="","",VLOOKUP($E205&amp;$D$118&amp;$D$119,'CCG data'!$A:$AD,'CCG data'!Z$3,FALSE))</f>
        <v>109.22957451264568</v>
      </c>
      <c r="J206" s="96">
        <f>IF(T205="","",VLOOKUP($E205&amp;$D$118&amp;$D$119,'CCG data'!$A:$AD,'CCG data'!AA$3,FALSE))</f>
        <v>4.7583283821984148</v>
      </c>
      <c r="K206" s="96">
        <f>IF(T205="","",VLOOKUP($E205&amp;$D$118&amp;$D$119,'CCG data'!$A:$AD,'CCG data'!AB$3,FALSE))</f>
        <v>7.1696767804443402</v>
      </c>
      <c r="L206" s="96">
        <f>IF(V205="","",VLOOKUP($E205&amp;$D$118&amp;$D$119,'CCG data'!$A:$AD,'CCG data'!AC$3,FALSE))</f>
        <v>8.7597041495893553</v>
      </c>
      <c r="M206" s="96">
        <f>IF(V205="","",VLOOKUP($E205&amp;$D$118&amp;$D$119,'CCG data'!$A:$AD,'CCG data'!AD$3,FALSE))</f>
        <v>12.008347190052573</v>
      </c>
      <c r="N206" s="363"/>
      <c r="P206" s="150">
        <f>IF(P205="","",VLOOKUP($E205&amp;$D$118&amp;$D$119,'CCG data'!$A:$AD,'CCG data'!I$3,FALSE))</f>
        <v>0.255</v>
      </c>
      <c r="Q206" s="15">
        <f>IF(P205="","",VLOOKUP($E205&amp;$D$118&amp;$D$119,'CCG data'!$A:$AD,'CCG data'!J$3,FALSE))</f>
        <v>0.28999999999999998</v>
      </c>
      <c r="R206" s="15">
        <f>IF(R205="","",VLOOKUP($E205&amp;$D$118&amp;$D$119,'CCG data'!$A:$AD,'CCG data'!K$3,FALSE))</f>
        <v>0.60799999999999998</v>
      </c>
      <c r="S206" s="15">
        <f>IF(R205="","",VLOOKUP($E205&amp;$D$118&amp;$D$119,'CCG data'!$A:$AD,'CCG data'!L$3,FALSE))</f>
        <v>0.64600000000000002</v>
      </c>
      <c r="T206" s="15">
        <f>IF(T205="","",VLOOKUP($E205&amp;$D$118&amp;$D$119,'CCG data'!$A:$AD,'CCG data'!M$3,FALSE))</f>
        <v>3.1E-2</v>
      </c>
      <c r="U206" s="15">
        <f>IF(T205="","",VLOOKUP($E205&amp;$D$118&amp;$D$119,'CCG data'!$A:$AD,'CCG data'!N$3,FALSE))</f>
        <v>4.5999999999999999E-2</v>
      </c>
      <c r="V206" s="15">
        <f>IF(V205="","",VLOOKUP($E205&amp;$D$118&amp;$D$119,'CCG data'!$A:$AD,'CCG data'!O$3,FALSE))</f>
        <v>5.3999999999999999E-2</v>
      </c>
      <c r="W206" s="135">
        <f>IF(V205="","",VLOOKUP($E205&amp;$D$118&amp;$D$119,'CCG data'!$A:$AD,'CCG data'!P$3,FALSE))</f>
        <v>7.2999999999999995E-2</v>
      </c>
      <c r="Y206" s="163" t="str">
        <f>IFERROR(VLOOKUP($E206&amp;$D$119, Outliers!$A$4:$P$214,2,FALSE),"0")</f>
        <v>0</v>
      </c>
      <c r="Z206" s="163" t="str">
        <f>IFERROR(VLOOKUP($E206&amp;$D$119, Outliers!$A$4:$P$214,3,FALSE),"0")</f>
        <v>0</v>
      </c>
      <c r="AA206" s="163" t="str">
        <f>IFERROR(VLOOKUP($E206&amp;$D$119, Outliers!$A$4:$P$214,4,FALSE),"0")</f>
        <v>0</v>
      </c>
      <c r="AB206" s="163" t="str">
        <f>IFERROR(VLOOKUP($E206&amp;$D$119, Outliers!$A$4:$P$214,5,FALSE),"0")</f>
        <v>0</v>
      </c>
      <c r="AD206" s="78"/>
      <c r="AE206" s="149"/>
      <c r="AF206" s="78"/>
      <c r="AG206" s="78"/>
    </row>
    <row r="207" spans="4:33" ht="15.75" x14ac:dyDescent="0.25">
      <c r="D207" s="318"/>
      <c r="E207" s="104" t="s">
        <v>178</v>
      </c>
      <c r="F207" s="405">
        <f>IF(OR(ISERROR(VLOOKUP($E207&amp;$D$118&amp;$D$119,'CCG data'!$A:$AD,'CCG data'!R$3,FALSE)),ISBLANK(VLOOKUP($E207&amp;$D$118&amp;$D$119,'CCG data'!$A:$AD,'CCG data'!R$3,FALSE))),"",VLOOKUP($E207&amp;$D$118&amp;$D$119,'CCG data'!$A:$AD,'CCG data'!R$3,FALSE))</f>
        <v>57.56776216049299</v>
      </c>
      <c r="G207" s="406"/>
      <c r="H207" s="406">
        <f>IF(OR(ISERROR(VLOOKUP($E207&amp;$D$118&amp;$D$119,'CCG data'!$A:$AD,'CCG data'!S$3,FALSE)),ISBLANK(VLOOKUP($E207&amp;$D$118&amp;$D$119,'CCG data'!$A:$AD,'CCG data'!S$3,FALSE))),"",VLOOKUP($E207&amp;$D$118&amp;$D$119,'CCG data'!$A:$AD,'CCG data'!S$3,FALSE))</f>
        <v>104.49646721614769</v>
      </c>
      <c r="I207" s="406"/>
      <c r="J207" s="406">
        <f>IF(OR(ISERROR(VLOOKUP($E207&amp;$D$118&amp;$D$119,'CCG data'!$A:$AD,'CCG data'!T$3,FALSE)),ISBLANK(VLOOKUP($E207&amp;$D$118&amp;$D$119,'CCG data'!$A:$AD,'CCG data'!T$3,FALSE))),"",VLOOKUP($E207&amp;$D$118&amp;$D$119,'CCG data'!$A:$AD,'CCG data'!T$3,FALSE))</f>
        <v>6.785718742369049</v>
      </c>
      <c r="K207" s="406"/>
      <c r="L207" s="406">
        <f>IF(OR(ISERROR(VLOOKUP($E207&amp;$D$118&amp;$D$119,'CCG data'!$A:$AD,'CCG data'!U$3,FALSE)),ISBLANK(VLOOKUP($E207&amp;$D$118&amp;$D$119,'CCG data'!$A:$AD,'CCG data'!U$3,FALSE))),"",VLOOKUP($E207&amp;$D$118&amp;$D$119,'CCG data'!$A:$AD,'CCG data'!U$3,FALSE))</f>
        <v>11.015398615361482</v>
      </c>
      <c r="M207" s="407"/>
      <c r="N207" s="362">
        <f>IF(OR(ISERROR(VLOOKUP($E207&amp;$D$118&amp;$D$119,'CCG data'!$A:$AD,'CCG data'!G$3,FALSE)),ISBLANK(VLOOKUP($E207&amp;$D$118&amp;$D$119,'CCG data'!$A:$AD,'CCG data'!G$3,FALSE))),"",VLOOKUP($E207&amp;$D$118&amp;$D$119,'CCG data'!$A:$AD,'CCG data'!G$3,FALSE))</f>
        <v>7671</v>
      </c>
      <c r="P207" s="397">
        <f>IF(OR(ISERROR(VLOOKUP($E207&amp;$D$118&amp;$D$119,'CCG data'!$A:$AD,'CCG data'!B$3,FALSE)),ISBLANK(VLOOKUP($E207&amp;$D$118&amp;$D$119,'CCG data'!$A:$AD,'CCG data'!B$3,FALSE))),"",VLOOKUP($E207&amp;$D$118&amp;$D$119,'CCG data'!$A:$AD,'CCG data'!B$3,FALSE))</f>
        <v>0.30178594707339329</v>
      </c>
      <c r="Q207" s="263"/>
      <c r="R207" s="263">
        <f>IF(OR(ISERROR(VLOOKUP($E207&amp;$D$118&amp;$D$119,'CCG data'!$A:$AD,'CCG data'!C$3,FALSE)),ISBLANK(VLOOKUP($E207&amp;$D$118&amp;$D$119,'CCG data'!$A:$AD,'CCG data'!C$3,FALSE))),"",VLOOKUP($E207&amp;$D$118&amp;$D$119,'CCG data'!$A:$AD,'CCG data'!C$3,FALSE))</f>
        <v>0.59040542302177035</v>
      </c>
      <c r="S207" s="263"/>
      <c r="T207" s="263">
        <f>IF(OR(ISERROR(VLOOKUP($E207&amp;$D$118&amp;$D$119,'CCG data'!$A:$AD,'CCG data'!D$3,FALSE)),ISBLANK(VLOOKUP($E207&amp;$D$118&amp;$D$119,'CCG data'!$A:$AD,'CCG data'!D$3,FALSE))),"",VLOOKUP($E207&amp;$D$118&amp;$D$119,'CCG data'!$A:$AD,'CCG data'!D$3,FALSE))</f>
        <v>4.6799634988919307E-2</v>
      </c>
      <c r="U207" s="263"/>
      <c r="V207" s="263">
        <f>IF(OR(ISERROR(VLOOKUP($E207&amp;$D$118&amp;$D$119,'CCG data'!$A:$AD,'CCG data'!E$3,FALSE)),ISBLANK(VLOOKUP($E207&amp;$D$118&amp;$D$119,'CCG data'!$A:$AD,'CCG data'!E$3,FALSE))),"",VLOOKUP($E207&amp;$D$118&amp;$D$119,'CCG data'!$A:$AD,'CCG data'!E$3,FALSE))</f>
        <v>6.1008994915917089E-2</v>
      </c>
      <c r="W207" s="398"/>
      <c r="Y207" s="163">
        <f>IFERROR(VLOOKUP($E207&amp;$D$119, Outliers!$A$4:$P$214,2,FALSE),"0")</f>
        <v>1</v>
      </c>
      <c r="Z207" s="163">
        <f>IFERROR(VLOOKUP($E207&amp;$D$119, Outliers!$A$4:$P$214,3,FALSE),"0")</f>
        <v>1</v>
      </c>
      <c r="AA207" s="163">
        <f>IFERROR(VLOOKUP($E207&amp;$D$119, Outliers!$A$4:$P$214,4,FALSE),"0")</f>
        <v>0</v>
      </c>
      <c r="AB207" s="163">
        <f>IFERROR(VLOOKUP($E207&amp;$D$119, Outliers!$A$4:$P$214,5,FALSE),"0")</f>
        <v>0</v>
      </c>
      <c r="AD207" s="78"/>
      <c r="AE207" s="149"/>
      <c r="AF207" s="78"/>
      <c r="AG207" s="78"/>
    </row>
    <row r="208" spans="4:33" ht="15.75" x14ac:dyDescent="0.25">
      <c r="D208" s="318"/>
      <c r="E208" s="103" t="s">
        <v>27</v>
      </c>
      <c r="F208" s="95">
        <f>IF(P207="","",VLOOKUP($E207&amp;$D$118&amp;$D$119,'CCG data'!$A:$AD,'CCG data'!W$3,FALSE))</f>
        <v>55.222669966435603</v>
      </c>
      <c r="G208" s="96">
        <f>IF(P207="","",VLOOKUP($E207&amp;$D$118&amp;$D$119,'CCG data'!$A:$AD,'CCG data'!X$3,FALSE))</f>
        <v>59.912854354550376</v>
      </c>
      <c r="H208" s="96">
        <f>IF(R207="","",VLOOKUP($E207&amp;$D$118&amp;$D$119,'CCG data'!$A:$AD,'CCG data'!Y$3,FALSE))</f>
        <v>101.4530848548827</v>
      </c>
      <c r="I208" s="96">
        <f>IF(R207="","",VLOOKUP($E207&amp;$D$118&amp;$D$119,'CCG data'!$A:$AD,'CCG data'!Z$3,FALSE))</f>
        <v>107.53984957741268</v>
      </c>
      <c r="J208" s="96">
        <f>IF(T207="","",VLOOKUP($E207&amp;$D$118&amp;$D$119,'CCG data'!$A:$AD,'CCG data'!AA$3,FALSE))</f>
        <v>6.0837711287719793</v>
      </c>
      <c r="K208" s="96">
        <f>IF(T207="","",VLOOKUP($E207&amp;$D$118&amp;$D$119,'CCG data'!$A:$AD,'CCG data'!AB$3,FALSE))</f>
        <v>7.4876663559661187</v>
      </c>
      <c r="L208" s="96">
        <f>IF(V207="","",VLOOKUP($E207&amp;$D$118&amp;$D$119,'CCG data'!$A:$AD,'CCG data'!AC$3,FALSE))</f>
        <v>10.017392132366261</v>
      </c>
      <c r="M208" s="96">
        <f>IF(V207="","",VLOOKUP($E207&amp;$D$118&amp;$D$119,'CCG data'!$A:$AD,'CCG data'!AD$3,FALSE))</f>
        <v>12.013405098356703</v>
      </c>
      <c r="N208" s="363"/>
      <c r="P208" s="150">
        <f>IF(P207="","",VLOOKUP($E207&amp;$D$118&amp;$D$119,'CCG data'!$A:$AD,'CCG data'!I$3,FALSE))</f>
        <v>0.29199999999999998</v>
      </c>
      <c r="Q208" s="15">
        <f>IF(P207="","",VLOOKUP($E207&amp;$D$118&amp;$D$119,'CCG data'!$A:$AD,'CCG data'!J$3,FALSE))</f>
        <v>0.312</v>
      </c>
      <c r="R208" s="15">
        <f>IF(R207="","",VLOOKUP($E207&amp;$D$118&amp;$D$119,'CCG data'!$A:$AD,'CCG data'!K$3,FALSE))</f>
        <v>0.57899999999999996</v>
      </c>
      <c r="S208" s="15">
        <f>IF(R207="","",VLOOKUP($E207&amp;$D$118&amp;$D$119,'CCG data'!$A:$AD,'CCG data'!L$3,FALSE))</f>
        <v>0.60099999999999998</v>
      </c>
      <c r="T208" s="15">
        <f>IF(T207="","",VLOOKUP($E207&amp;$D$118&amp;$D$119,'CCG data'!$A:$AD,'CCG data'!M$3,FALSE))</f>
        <v>4.2000000000000003E-2</v>
      </c>
      <c r="U208" s="15">
        <f>IF(T207="","",VLOOKUP($E207&amp;$D$118&amp;$D$119,'CCG data'!$A:$AD,'CCG data'!N$3,FALSE))</f>
        <v>5.1999999999999998E-2</v>
      </c>
      <c r="V208" s="15">
        <f>IF(V207="","",VLOOKUP($E207&amp;$D$118&amp;$D$119,'CCG data'!$A:$AD,'CCG data'!O$3,FALSE))</f>
        <v>5.6000000000000001E-2</v>
      </c>
      <c r="W208" s="135">
        <f>IF(V207="","",VLOOKUP($E207&amp;$D$118&amp;$D$119,'CCG data'!$A:$AD,'CCG data'!P$3,FALSE))</f>
        <v>6.7000000000000004E-2</v>
      </c>
      <c r="Y208" s="163" t="str">
        <f>IFERROR(VLOOKUP($E208&amp;$D$119, Outliers!$A$4:$P$214,2,FALSE),"0")</f>
        <v>0</v>
      </c>
      <c r="Z208" s="163" t="str">
        <f>IFERROR(VLOOKUP($E208&amp;$D$119, Outliers!$A$4:$P$214,3,FALSE),"0")</f>
        <v>0</v>
      </c>
      <c r="AA208" s="163" t="str">
        <f>IFERROR(VLOOKUP($E208&amp;$D$119, Outliers!$A$4:$P$214,4,FALSE),"0")</f>
        <v>0</v>
      </c>
      <c r="AB208" s="163" t="str">
        <f>IFERROR(VLOOKUP($E208&amp;$D$119, Outliers!$A$4:$P$214,5,FALSE),"0")</f>
        <v>0</v>
      </c>
      <c r="AD208" s="78"/>
      <c r="AE208" s="149"/>
      <c r="AF208" s="78"/>
      <c r="AG208" s="78"/>
    </row>
    <row r="209" spans="4:33" ht="15.75" x14ac:dyDescent="0.25">
      <c r="D209" s="318"/>
      <c r="E209" s="104" t="s">
        <v>179</v>
      </c>
      <c r="F209" s="405">
        <f>IF(OR(ISERROR(VLOOKUP($E209&amp;$D$118&amp;$D$119,'CCG data'!$A:$AD,'CCG data'!R$3,FALSE)),ISBLANK(VLOOKUP($E209&amp;$D$118&amp;$D$119,'CCG data'!$A:$AD,'CCG data'!R$3,FALSE))),"",VLOOKUP($E209&amp;$D$118&amp;$D$119,'CCG data'!$A:$AD,'CCG data'!R$3,FALSE))</f>
        <v>50.913802113157047</v>
      </c>
      <c r="G209" s="406"/>
      <c r="H209" s="406">
        <f>IF(OR(ISERROR(VLOOKUP($E209&amp;$D$118&amp;$D$119,'CCG data'!$A:$AD,'CCG data'!S$3,FALSE)),ISBLANK(VLOOKUP($E209&amp;$D$118&amp;$D$119,'CCG data'!$A:$AD,'CCG data'!S$3,FALSE))),"",VLOOKUP($E209&amp;$D$118&amp;$D$119,'CCG data'!$A:$AD,'CCG data'!S$3,FALSE))</f>
        <v>108.03926108737627</v>
      </c>
      <c r="I209" s="406"/>
      <c r="J209" s="406">
        <f>IF(OR(ISERROR(VLOOKUP($E209&amp;$D$118&amp;$D$119,'CCG data'!$A:$AD,'CCG data'!T$3,FALSE)),ISBLANK(VLOOKUP($E209&amp;$D$118&amp;$D$119,'CCG data'!$A:$AD,'CCG data'!T$3,FALSE))),"",VLOOKUP($E209&amp;$D$118&amp;$D$119,'CCG data'!$A:$AD,'CCG data'!T$3,FALSE))</f>
        <v>6.0853809233803622</v>
      </c>
      <c r="K209" s="406"/>
      <c r="L209" s="406">
        <f>IF(OR(ISERROR(VLOOKUP($E209&amp;$D$118&amp;$D$119,'CCG data'!$A:$AD,'CCG data'!U$3,FALSE)),ISBLANK(VLOOKUP($E209&amp;$D$118&amp;$D$119,'CCG data'!$A:$AD,'CCG data'!U$3,FALSE))),"",VLOOKUP($E209&amp;$D$118&amp;$D$119,'CCG data'!$A:$AD,'CCG data'!U$3,FALSE))</f>
        <v>9.1817008555412869</v>
      </c>
      <c r="M209" s="407"/>
      <c r="N209" s="362">
        <f>IF(OR(ISERROR(VLOOKUP($E209&amp;$D$118&amp;$D$119,'CCG data'!$A:$AD,'CCG data'!G$3,FALSE)),ISBLANK(VLOOKUP($E209&amp;$D$118&amp;$D$119,'CCG data'!$A:$AD,'CCG data'!G$3,FALSE))),"",VLOOKUP($E209&amp;$D$118&amp;$D$119,'CCG data'!$A:$AD,'CCG data'!G$3,FALSE))</f>
        <v>2777</v>
      </c>
      <c r="P209" s="397">
        <f>IF(OR(ISERROR(VLOOKUP($E209&amp;$D$118&amp;$D$119,'CCG data'!$A:$AD,'CCG data'!B$3,FALSE)),ISBLANK(VLOOKUP($E209&amp;$D$118&amp;$D$119,'CCG data'!$A:$AD,'CCG data'!B$3,FALSE))),"",VLOOKUP($E209&amp;$D$118&amp;$D$119,'CCG data'!$A:$AD,'CCG data'!B$3,FALSE))</f>
        <v>0.27979834353619015</v>
      </c>
      <c r="Q209" s="263"/>
      <c r="R209" s="263">
        <f>IF(OR(ISERROR(VLOOKUP($E209&amp;$D$118&amp;$D$119,'CCG data'!$A:$AD,'CCG data'!C$3,FALSE)),ISBLANK(VLOOKUP($E209&amp;$D$118&amp;$D$119,'CCG data'!$A:$AD,'CCG data'!C$3,FALSE))),"",VLOOKUP($E209&amp;$D$118&amp;$D$119,'CCG data'!$A:$AD,'CCG data'!C$3,FALSE))</f>
        <v>0.62981634857760171</v>
      </c>
      <c r="S209" s="263"/>
      <c r="T209" s="263">
        <f>IF(OR(ISERROR(VLOOKUP($E209&amp;$D$118&amp;$D$119,'CCG data'!$A:$AD,'CCG data'!D$3,FALSE)),ISBLANK(VLOOKUP($E209&amp;$D$118&amp;$D$119,'CCG data'!$A:$AD,'CCG data'!D$3,FALSE))),"",VLOOKUP($E209&amp;$D$118&amp;$D$119,'CCG data'!$A:$AD,'CCG data'!D$3,FALSE))</f>
        <v>3.7810586964350017E-2</v>
      </c>
      <c r="U209" s="263"/>
      <c r="V209" s="263">
        <f>IF(OR(ISERROR(VLOOKUP($E209&amp;$D$118&amp;$D$119,'CCG data'!$A:$AD,'CCG data'!E$3,FALSE)),ISBLANK(VLOOKUP($E209&amp;$D$118&amp;$D$119,'CCG data'!$A:$AD,'CCG data'!E$3,FALSE))),"",VLOOKUP($E209&amp;$D$118&amp;$D$119,'CCG data'!$A:$AD,'CCG data'!E$3,FALSE))</f>
        <v>5.2574720921858123E-2</v>
      </c>
      <c r="W209" s="398"/>
      <c r="Y209" s="163">
        <f>IFERROR(VLOOKUP($E209&amp;$D$119, Outliers!$A$4:$P$214,2,FALSE),"0")</f>
        <v>0</v>
      </c>
      <c r="Z209" s="163">
        <f>IFERROR(VLOOKUP($E209&amp;$D$119, Outliers!$A$4:$P$214,3,FALSE),"0")</f>
        <v>1</v>
      </c>
      <c r="AA209" s="163">
        <f>IFERROR(VLOOKUP($E209&amp;$D$119, Outliers!$A$4:$P$214,4,FALSE),"0")</f>
        <v>0</v>
      </c>
      <c r="AB209" s="163">
        <f>IFERROR(VLOOKUP($E209&amp;$D$119, Outliers!$A$4:$P$214,5,FALSE),"0")</f>
        <v>1</v>
      </c>
      <c r="AD209" s="78"/>
      <c r="AE209" s="149"/>
      <c r="AF209" s="78"/>
      <c r="AG209" s="78"/>
    </row>
    <row r="210" spans="4:33" ht="15.75" x14ac:dyDescent="0.25">
      <c r="D210" s="318"/>
      <c r="E210" s="103" t="s">
        <v>27</v>
      </c>
      <c r="F210" s="95">
        <f>IF(P209="","",VLOOKUP($E209&amp;$D$118&amp;$D$119,'CCG data'!$A:$AD,'CCG data'!W$3,FALSE))</f>
        <v>47.333818059144797</v>
      </c>
      <c r="G210" s="96">
        <f>IF(P209="","",VLOOKUP($E209&amp;$D$118&amp;$D$119,'CCG data'!$A:$AD,'CCG data'!X$3,FALSE))</f>
        <v>54.493786167169297</v>
      </c>
      <c r="H210" s="96">
        <f>IF(R209="","",VLOOKUP($E209&amp;$D$118&amp;$D$119,'CCG data'!$A:$AD,'CCG data'!Y$3,FALSE))</f>
        <v>102.97585485445961</v>
      </c>
      <c r="I210" s="96">
        <f>IF(R209="","",VLOOKUP($E209&amp;$D$118&amp;$D$119,'CCG data'!$A:$AD,'CCG data'!Z$3,FALSE))</f>
        <v>113.10266732029294</v>
      </c>
      <c r="J210" s="96">
        <f>IF(T209="","",VLOOKUP($E209&amp;$D$118&amp;$D$119,'CCG data'!$A:$AD,'CCG data'!AA$3,FALSE))</f>
        <v>4.9213910807192462</v>
      </c>
      <c r="K210" s="96">
        <f>IF(T209="","",VLOOKUP($E209&amp;$D$118&amp;$D$119,'CCG data'!$A:$AD,'CCG data'!AB$3,FALSE))</f>
        <v>7.2493707660414781</v>
      </c>
      <c r="L210" s="96">
        <f>IF(V209="","",VLOOKUP($E209&amp;$D$118&amp;$D$119,'CCG data'!$A:$AD,'CCG data'!AC$3,FALSE))</f>
        <v>7.6923302352367386</v>
      </c>
      <c r="M210" s="96">
        <f>IF(V209="","",VLOOKUP($E209&amp;$D$118&amp;$D$119,'CCG data'!$A:$AD,'CCG data'!AD$3,FALSE))</f>
        <v>10.671071475845835</v>
      </c>
      <c r="N210" s="363"/>
      <c r="P210" s="150">
        <f>IF(P209="","",VLOOKUP($E209&amp;$D$118&amp;$D$119,'CCG data'!$A:$AD,'CCG data'!I$3,FALSE))</f>
        <v>0.26300000000000001</v>
      </c>
      <c r="Q210" s="15">
        <f>IF(P209="","",VLOOKUP($E209&amp;$D$118&amp;$D$119,'CCG data'!$A:$AD,'CCG data'!J$3,FALSE))</f>
        <v>0.29699999999999999</v>
      </c>
      <c r="R210" s="15">
        <f>IF(R209="","",VLOOKUP($E209&amp;$D$118&amp;$D$119,'CCG data'!$A:$AD,'CCG data'!K$3,FALSE))</f>
        <v>0.61199999999999999</v>
      </c>
      <c r="S210" s="15">
        <f>IF(R209="","",VLOOKUP($E209&amp;$D$118&amp;$D$119,'CCG data'!$A:$AD,'CCG data'!L$3,FALSE))</f>
        <v>0.64800000000000002</v>
      </c>
      <c r="T210" s="15">
        <f>IF(T209="","",VLOOKUP($E209&amp;$D$118&amp;$D$119,'CCG data'!$A:$AD,'CCG data'!M$3,FALSE))</f>
        <v>3.1E-2</v>
      </c>
      <c r="U210" s="15">
        <f>IF(T209="","",VLOOKUP($E209&amp;$D$118&amp;$D$119,'CCG data'!$A:$AD,'CCG data'!N$3,FALSE))</f>
        <v>4.5999999999999999E-2</v>
      </c>
      <c r="V210" s="15">
        <f>IF(V209="","",VLOOKUP($E209&amp;$D$118&amp;$D$119,'CCG data'!$A:$AD,'CCG data'!O$3,FALSE))</f>
        <v>4.4999999999999998E-2</v>
      </c>
      <c r="W210" s="135">
        <f>IF(V209="","",VLOOKUP($E209&amp;$D$118&amp;$D$119,'CCG data'!$A:$AD,'CCG data'!P$3,FALSE))</f>
        <v>6.2E-2</v>
      </c>
      <c r="Y210" s="163" t="str">
        <f>IFERROR(VLOOKUP($E210&amp;$D$119, Outliers!$A$4:$P$214,2,FALSE),"0")</f>
        <v>0</v>
      </c>
      <c r="Z210" s="163" t="str">
        <f>IFERROR(VLOOKUP($E210&amp;$D$119, Outliers!$A$4:$P$214,3,FALSE),"0")</f>
        <v>0</v>
      </c>
      <c r="AA210" s="163" t="str">
        <f>IFERROR(VLOOKUP($E210&amp;$D$119, Outliers!$A$4:$P$214,4,FALSE),"0")</f>
        <v>0</v>
      </c>
      <c r="AB210" s="163" t="str">
        <f>IFERROR(VLOOKUP($E210&amp;$D$119, Outliers!$A$4:$P$214,5,FALSE),"0")</f>
        <v>0</v>
      </c>
      <c r="AD210" s="78"/>
      <c r="AE210" s="149"/>
      <c r="AF210" s="78"/>
      <c r="AG210" s="78"/>
    </row>
    <row r="211" spans="4:33" ht="15.75" x14ac:dyDescent="0.25">
      <c r="D211" s="318"/>
      <c r="E211" s="104" t="s">
        <v>401</v>
      </c>
      <c r="F211" s="405">
        <f>IF(OR(ISERROR(VLOOKUP($E211&amp;$D$118&amp;$D$119,'CCG data'!$A:$AD,'CCG data'!R$3,FALSE)),ISBLANK(VLOOKUP($E211&amp;$D$118&amp;$D$119,'CCG data'!$A:$AD,'CCG data'!R$3,FALSE))),"",VLOOKUP($E211&amp;$D$118&amp;$D$119,'CCG data'!$A:$AD,'CCG data'!R$3,FALSE))</f>
        <v>50.22635395874525</v>
      </c>
      <c r="G211" s="406"/>
      <c r="H211" s="406">
        <f>IF(OR(ISERROR(VLOOKUP($E211&amp;$D$118&amp;$D$119,'CCG data'!$A:$AD,'CCG data'!S$3,FALSE)),ISBLANK(VLOOKUP($E211&amp;$D$118&amp;$D$119,'CCG data'!$A:$AD,'CCG data'!S$3,FALSE))),"",VLOOKUP($E211&amp;$D$118&amp;$D$119,'CCG data'!$A:$AD,'CCG data'!S$3,FALSE))</f>
        <v>94.771174102862872</v>
      </c>
      <c r="I211" s="406"/>
      <c r="J211" s="406">
        <f>IF(OR(ISERROR(VLOOKUP($E211&amp;$D$118&amp;$D$119,'CCG data'!$A:$AD,'CCG data'!T$3,FALSE)),ISBLANK(VLOOKUP($E211&amp;$D$118&amp;$D$119,'CCG data'!$A:$AD,'CCG data'!T$3,FALSE))),"",VLOOKUP($E211&amp;$D$118&amp;$D$119,'CCG data'!$A:$AD,'CCG data'!T$3,FALSE))</f>
        <v>5.3115555020194716</v>
      </c>
      <c r="K211" s="406"/>
      <c r="L211" s="406">
        <f>IF(OR(ISERROR(VLOOKUP($E211&amp;$D$118&amp;$D$119,'CCG data'!$A:$AD,'CCG data'!U$3,FALSE)),ISBLANK(VLOOKUP($E211&amp;$D$118&amp;$D$119,'CCG data'!$A:$AD,'CCG data'!U$3,FALSE))),"",VLOOKUP($E211&amp;$D$118&amp;$D$119,'CCG data'!$A:$AD,'CCG data'!U$3,FALSE))</f>
        <v>7.580572777659639</v>
      </c>
      <c r="M211" s="407"/>
      <c r="N211" s="362">
        <f>IF(OR(ISERROR(VLOOKUP($E211&amp;$D$118&amp;$D$119,'CCG data'!$A:$AD,'CCG data'!G$3,FALSE)),ISBLANK(VLOOKUP($E211&amp;$D$118&amp;$D$119,'CCG data'!$A:$AD,'CCG data'!G$3,FALSE))),"",VLOOKUP($E211&amp;$D$118&amp;$D$119,'CCG data'!$A:$AD,'CCG data'!G$3,FALSE))</f>
        <v>2296</v>
      </c>
      <c r="P211" s="397">
        <f>IF(OR(ISERROR(VLOOKUP($E211&amp;$D$118&amp;$D$119,'CCG data'!$A:$AD,'CCG data'!B$3,FALSE)),ISBLANK(VLOOKUP($E211&amp;$D$118&amp;$D$119,'CCG data'!$A:$AD,'CCG data'!B$3,FALSE))),"",VLOOKUP($E211&amp;$D$118&amp;$D$119,'CCG data'!$A:$AD,'CCG data'!B$3,FALSE))</f>
        <v>0.3175087108013937</v>
      </c>
      <c r="Q211" s="263"/>
      <c r="R211" s="263">
        <f>IF(OR(ISERROR(VLOOKUP($E211&amp;$D$118&amp;$D$119,'CCG data'!$A:$AD,'CCG data'!C$3,FALSE)),ISBLANK(VLOOKUP($E211&amp;$D$118&amp;$D$119,'CCG data'!$A:$AD,'CCG data'!C$3,FALSE))),"",VLOOKUP($E211&amp;$D$118&amp;$D$119,'CCG data'!$A:$AD,'CCG data'!C$3,FALSE))</f>
        <v>0.59973867595818819</v>
      </c>
      <c r="S211" s="263"/>
      <c r="T211" s="263">
        <f>IF(OR(ISERROR(VLOOKUP($E211&amp;$D$118&amp;$D$119,'CCG data'!$A:$AD,'CCG data'!D$3,FALSE)),ISBLANK(VLOOKUP($E211&amp;$D$118&amp;$D$119,'CCG data'!$A:$AD,'CCG data'!D$3,FALSE))),"",VLOOKUP($E211&amp;$D$118&amp;$D$119,'CCG data'!$A:$AD,'CCG data'!D$3,FALSE))</f>
        <v>3.484320557491289E-2</v>
      </c>
      <c r="U211" s="263"/>
      <c r="V211" s="263">
        <f>IF(OR(ISERROR(VLOOKUP($E211&amp;$D$118&amp;$D$119,'CCG data'!$A:$AD,'CCG data'!E$3,FALSE)),ISBLANK(VLOOKUP($E211&amp;$D$118&amp;$D$119,'CCG data'!$A:$AD,'CCG data'!E$3,FALSE))),"",VLOOKUP($E211&amp;$D$118&amp;$D$119,'CCG data'!$A:$AD,'CCG data'!E$3,FALSE))</f>
        <v>4.7909407665505228E-2</v>
      </c>
      <c r="W211" s="398"/>
      <c r="Y211" s="163">
        <f>IFERROR(VLOOKUP($E211&amp;$D$119, Outliers!$A$4:$P$214,2,FALSE),"0")</f>
        <v>0</v>
      </c>
      <c r="Z211" s="163">
        <f>IFERROR(VLOOKUP($E211&amp;$D$119, Outliers!$A$4:$P$214,3,FALSE),"0")</f>
        <v>0</v>
      </c>
      <c r="AA211" s="163">
        <f>IFERROR(VLOOKUP($E211&amp;$D$119, Outliers!$A$4:$P$214,4,FALSE),"0")</f>
        <v>0</v>
      </c>
      <c r="AB211" s="163">
        <f>IFERROR(VLOOKUP($E211&amp;$D$119, Outliers!$A$4:$P$214,5,FALSE),"0")</f>
        <v>1</v>
      </c>
      <c r="AD211" s="78"/>
      <c r="AE211" s="149"/>
      <c r="AF211" s="78"/>
      <c r="AG211" s="78"/>
    </row>
    <row r="212" spans="4:33" ht="15.75" x14ac:dyDescent="0.25">
      <c r="D212" s="318"/>
      <c r="E212" s="103" t="s">
        <v>27</v>
      </c>
      <c r="F212" s="95">
        <f>IF(P211="","",VLOOKUP($E211&amp;$D$118&amp;$D$119,'CCG data'!$A:$AD,'CCG data'!W$3,FALSE))</f>
        <v>46.580292708406702</v>
      </c>
      <c r="G212" s="96">
        <f>IF(P211="","",VLOOKUP($E211&amp;$D$118&amp;$D$119,'CCG data'!$A:$AD,'CCG data'!X$3,FALSE))</f>
        <v>53.872415209083798</v>
      </c>
      <c r="H212" s="96">
        <f>IF(R211="","",VLOOKUP($E211&amp;$D$118&amp;$D$119,'CCG data'!$A:$AD,'CCG data'!Y$3,FALSE))</f>
        <v>89.765467830077171</v>
      </c>
      <c r="I212" s="96">
        <f>IF(R211="","",VLOOKUP($E211&amp;$D$118&amp;$D$119,'CCG data'!$A:$AD,'CCG data'!Z$3,FALSE))</f>
        <v>99.776880375648574</v>
      </c>
      <c r="J212" s="96">
        <f>IF(T211="","",VLOOKUP($E211&amp;$D$118&amp;$D$119,'CCG data'!$A:$AD,'CCG data'!AA$3,FALSE))</f>
        <v>4.1476095834791726</v>
      </c>
      <c r="K212" s="96">
        <f>IF(T211="","",VLOOKUP($E211&amp;$D$118&amp;$D$119,'CCG data'!$A:$AD,'CCG data'!AB$3,FALSE))</f>
        <v>6.4755014205597705</v>
      </c>
      <c r="L212" s="96">
        <f>IF(V211="","",VLOOKUP($E211&amp;$D$118&amp;$D$119,'CCG data'!$A:$AD,'CCG data'!AC$3,FALSE))</f>
        <v>6.163925438143445</v>
      </c>
      <c r="M212" s="96">
        <f>IF(V211="","",VLOOKUP($E211&amp;$D$118&amp;$D$119,'CCG data'!$A:$AD,'CCG data'!AD$3,FALSE))</f>
        <v>8.9972201171758339</v>
      </c>
      <c r="N212" s="363"/>
      <c r="P212" s="150">
        <f>IF(P211="","",VLOOKUP($E211&amp;$D$118&amp;$D$119,'CCG data'!$A:$AD,'CCG data'!I$3,FALSE))</f>
        <v>0.29899999999999999</v>
      </c>
      <c r="Q212" s="15">
        <f>IF(P211="","",VLOOKUP($E211&amp;$D$118&amp;$D$119,'CCG data'!$A:$AD,'CCG data'!J$3,FALSE))</f>
        <v>0.33700000000000002</v>
      </c>
      <c r="R212" s="15">
        <f>IF(R211="","",VLOOKUP($E211&amp;$D$118&amp;$D$119,'CCG data'!$A:$AD,'CCG data'!K$3,FALSE))</f>
        <v>0.57999999999999996</v>
      </c>
      <c r="S212" s="15">
        <f>IF(R211="","",VLOOKUP($E211&amp;$D$118&amp;$D$119,'CCG data'!$A:$AD,'CCG data'!L$3,FALSE))</f>
        <v>0.62</v>
      </c>
      <c r="T212" s="15">
        <f>IF(T211="","",VLOOKUP($E211&amp;$D$118&amp;$D$119,'CCG data'!$A:$AD,'CCG data'!M$3,FALSE))</f>
        <v>2.8000000000000001E-2</v>
      </c>
      <c r="U212" s="15">
        <f>IF(T211="","",VLOOKUP($E211&amp;$D$118&amp;$D$119,'CCG data'!$A:$AD,'CCG data'!N$3,FALSE))</f>
        <v>4.2999999999999997E-2</v>
      </c>
      <c r="V212" s="15">
        <f>IF(V211="","",VLOOKUP($E211&amp;$D$118&amp;$D$119,'CCG data'!$A:$AD,'CCG data'!O$3,FALSE))</f>
        <v>0.04</v>
      </c>
      <c r="W212" s="135">
        <f>IF(V211="","",VLOOKUP($E211&amp;$D$118&amp;$D$119,'CCG data'!$A:$AD,'CCG data'!P$3,FALSE))</f>
        <v>5.7000000000000002E-2</v>
      </c>
      <c r="Y212" s="163" t="str">
        <f>IFERROR(VLOOKUP($E212&amp;$D$119, Outliers!$A$4:$P$214,2,FALSE),"0")</f>
        <v>0</v>
      </c>
      <c r="Z212" s="163" t="str">
        <f>IFERROR(VLOOKUP($E212&amp;$D$119, Outliers!$A$4:$P$214,3,FALSE),"0")</f>
        <v>0</v>
      </c>
      <c r="AA212" s="163" t="str">
        <f>IFERROR(VLOOKUP($E212&amp;$D$119, Outliers!$A$4:$P$214,4,FALSE),"0")</f>
        <v>0</v>
      </c>
      <c r="AB212" s="163" t="str">
        <f>IFERROR(VLOOKUP($E212&amp;$D$119, Outliers!$A$4:$P$214,5,FALSE),"0")</f>
        <v>0</v>
      </c>
      <c r="AD212" s="78"/>
      <c r="AE212" s="149"/>
      <c r="AF212" s="78"/>
      <c r="AG212" s="78"/>
    </row>
    <row r="213" spans="4:33" ht="15.75" x14ac:dyDescent="0.25">
      <c r="D213" s="318"/>
      <c r="E213" s="104" t="s">
        <v>180</v>
      </c>
      <c r="F213" s="405">
        <f>IF(OR(ISERROR(VLOOKUP($E213&amp;$D$118&amp;$D$119,'CCG data'!$A:$AD,'CCG data'!R$3,FALSE)),ISBLANK(VLOOKUP($E213&amp;$D$118&amp;$D$119,'CCG data'!$A:$AD,'CCG data'!R$3,FALSE))),"",VLOOKUP($E213&amp;$D$118&amp;$D$119,'CCG data'!$A:$AD,'CCG data'!R$3,FALSE))</f>
        <v>37.402125360116457</v>
      </c>
      <c r="G213" s="406"/>
      <c r="H213" s="406">
        <f>IF(OR(ISERROR(VLOOKUP($E213&amp;$D$118&amp;$D$119,'CCG data'!$A:$AD,'CCG data'!S$3,FALSE)),ISBLANK(VLOOKUP($E213&amp;$D$118&amp;$D$119,'CCG data'!$A:$AD,'CCG data'!S$3,FALSE))),"",VLOOKUP($E213&amp;$D$118&amp;$D$119,'CCG data'!$A:$AD,'CCG data'!S$3,FALSE))</f>
        <v>93.733555330833255</v>
      </c>
      <c r="I213" s="406"/>
      <c r="J213" s="406">
        <f>IF(OR(ISERROR(VLOOKUP($E213&amp;$D$118&amp;$D$119,'CCG data'!$A:$AD,'CCG data'!T$3,FALSE)),ISBLANK(VLOOKUP($E213&amp;$D$118&amp;$D$119,'CCG data'!$A:$AD,'CCG data'!T$3,FALSE))),"",VLOOKUP($E213&amp;$D$118&amp;$D$119,'CCG data'!$A:$AD,'CCG data'!T$3,FALSE))</f>
        <v>10.007603363360618</v>
      </c>
      <c r="K213" s="406"/>
      <c r="L213" s="406">
        <f>IF(OR(ISERROR(VLOOKUP($E213&amp;$D$118&amp;$D$119,'CCG data'!$A:$AD,'CCG data'!U$3,FALSE)),ISBLANK(VLOOKUP($E213&amp;$D$118&amp;$D$119,'CCG data'!$A:$AD,'CCG data'!U$3,FALSE))),"",VLOOKUP($E213&amp;$D$118&amp;$D$119,'CCG data'!$A:$AD,'CCG data'!U$3,FALSE))</f>
        <v>17.207338445523352</v>
      </c>
      <c r="M213" s="407"/>
      <c r="N213" s="362">
        <f>IF(OR(ISERROR(VLOOKUP($E213&amp;$D$118&amp;$D$119,'CCG data'!$A:$AD,'CCG data'!G$3,FALSE)),ISBLANK(VLOOKUP($E213&amp;$D$118&amp;$D$119,'CCG data'!$A:$AD,'CCG data'!G$3,FALSE))),"",VLOOKUP($E213&amp;$D$118&amp;$D$119,'CCG data'!$A:$AD,'CCG data'!G$3,FALSE))</f>
        <v>1973</v>
      </c>
      <c r="P213" s="397">
        <f>IF(OR(ISERROR(VLOOKUP($E213&amp;$D$118&amp;$D$119,'CCG data'!$A:$AD,'CCG data'!B$3,FALSE)),ISBLANK(VLOOKUP($E213&amp;$D$118&amp;$D$119,'CCG data'!$A:$AD,'CCG data'!B$3,FALSE))),"",VLOOKUP($E213&amp;$D$118&amp;$D$119,'CCG data'!$A:$AD,'CCG data'!B$3,FALSE))</f>
        <v>0.22503801317790167</v>
      </c>
      <c r="Q213" s="263"/>
      <c r="R213" s="263">
        <f>IF(OR(ISERROR(VLOOKUP($E213&amp;$D$118&amp;$D$119,'CCG data'!$A:$AD,'CCG data'!C$3,FALSE)),ISBLANK(VLOOKUP($E213&amp;$D$118&amp;$D$119,'CCG data'!$A:$AD,'CCG data'!C$3,FALSE))),"",VLOOKUP($E213&amp;$D$118&amp;$D$119,'CCG data'!$A:$AD,'CCG data'!C$3,FALSE))</f>
        <v>0.60466294982260516</v>
      </c>
      <c r="S213" s="263"/>
      <c r="T213" s="263">
        <f>IF(OR(ISERROR(VLOOKUP($E213&amp;$D$118&amp;$D$119,'CCG data'!$A:$AD,'CCG data'!D$3,FALSE)),ISBLANK(VLOOKUP($E213&amp;$D$118&amp;$D$119,'CCG data'!$A:$AD,'CCG data'!D$3,FALSE))),"",VLOOKUP($E213&amp;$D$118&amp;$D$119,'CCG data'!$A:$AD,'CCG data'!D$3,FALSE))</f>
        <v>5.8286872782564621E-2</v>
      </c>
      <c r="U213" s="263"/>
      <c r="V213" s="263">
        <f>IF(OR(ISERROR(VLOOKUP($E213&amp;$D$118&amp;$D$119,'CCG data'!$A:$AD,'CCG data'!E$3,FALSE)),ISBLANK(VLOOKUP($E213&amp;$D$118&amp;$D$119,'CCG data'!$A:$AD,'CCG data'!E$3,FALSE))),"",VLOOKUP($E213&amp;$D$118&amp;$D$119,'CCG data'!$A:$AD,'CCG data'!E$3,FALSE))</f>
        <v>0.11201216421692854</v>
      </c>
      <c r="W213" s="398"/>
      <c r="Y213" s="163">
        <f>IFERROR(VLOOKUP($E213&amp;$D$119, Outliers!$A$4:$P$214,2,FALSE),"0")</f>
        <v>1</v>
      </c>
      <c r="Z213" s="163">
        <f>IFERROR(VLOOKUP($E213&amp;$D$119, Outliers!$A$4:$P$214,3,FALSE),"0")</f>
        <v>0</v>
      </c>
      <c r="AA213" s="163">
        <f>IFERROR(VLOOKUP($E213&amp;$D$119, Outliers!$A$4:$P$214,4,FALSE),"0")</f>
        <v>1</v>
      </c>
      <c r="AB213" s="163">
        <f>IFERROR(VLOOKUP($E213&amp;$D$119, Outliers!$A$4:$P$214,5,FALSE),"0")</f>
        <v>1</v>
      </c>
      <c r="AD213" s="78"/>
      <c r="AE213" s="149"/>
      <c r="AF213" s="78"/>
      <c r="AG213" s="78"/>
    </row>
    <row r="214" spans="4:33" ht="15.75" x14ac:dyDescent="0.25">
      <c r="D214" s="318"/>
      <c r="E214" s="103" t="s">
        <v>27</v>
      </c>
      <c r="F214" s="95">
        <f>IF(P213="","",VLOOKUP($E213&amp;$D$118&amp;$D$119,'CCG data'!$A:$AD,'CCG data'!W$3,FALSE))</f>
        <v>33.923073778434656</v>
      </c>
      <c r="G214" s="96">
        <f>IF(P213="","",VLOOKUP($E213&amp;$D$118&amp;$D$119,'CCG data'!$A:$AD,'CCG data'!X$3,FALSE))</f>
        <v>40.881176941798259</v>
      </c>
      <c r="H214" s="96">
        <f>IF(R213="","",VLOOKUP($E213&amp;$D$118&amp;$D$119,'CCG data'!$A:$AD,'CCG data'!Y$3,FALSE))</f>
        <v>88.414543702990471</v>
      </c>
      <c r="I214" s="96">
        <f>IF(R213="","",VLOOKUP($E213&amp;$D$118&amp;$D$119,'CCG data'!$A:$AD,'CCG data'!Z$3,FALSE))</f>
        <v>99.052566958676039</v>
      </c>
      <c r="J214" s="96">
        <f>IF(T213="","",VLOOKUP($E213&amp;$D$118&amp;$D$119,'CCG data'!$A:$AD,'CCG data'!AA$3,FALSE))</f>
        <v>8.1785042653226583</v>
      </c>
      <c r="K214" s="96">
        <f>IF(T213="","",VLOOKUP($E213&amp;$D$118&amp;$D$119,'CCG data'!$A:$AD,'CCG data'!AB$3,FALSE))</f>
        <v>11.836702461398577</v>
      </c>
      <c r="L214" s="96">
        <f>IF(V213="","",VLOOKUP($E213&amp;$D$118&amp;$D$119,'CCG data'!$A:$AD,'CCG data'!AC$3,FALSE))</f>
        <v>14.938656393362841</v>
      </c>
      <c r="M214" s="96">
        <f>IF(V213="","",VLOOKUP($E213&amp;$D$118&amp;$D$119,'CCG data'!$A:$AD,'CCG data'!AD$3,FALSE))</f>
        <v>19.476020497683862</v>
      </c>
      <c r="N214" s="363"/>
      <c r="P214" s="150">
        <f>IF(P213="","",VLOOKUP($E213&amp;$D$118&amp;$D$119,'CCG data'!$A:$AD,'CCG data'!I$3,FALSE))</f>
        <v>0.20699999999999999</v>
      </c>
      <c r="Q214" s="15">
        <f>IF(P213="","",VLOOKUP($E213&amp;$D$118&amp;$D$119,'CCG data'!$A:$AD,'CCG data'!J$3,FALSE))</f>
        <v>0.24399999999999999</v>
      </c>
      <c r="R214" s="15">
        <f>IF(R213="","",VLOOKUP($E213&amp;$D$118&amp;$D$119,'CCG data'!$A:$AD,'CCG data'!K$3,FALSE))</f>
        <v>0.58299999999999996</v>
      </c>
      <c r="S214" s="15">
        <f>IF(R213="","",VLOOKUP($E213&amp;$D$118&amp;$D$119,'CCG data'!$A:$AD,'CCG data'!L$3,FALSE))</f>
        <v>0.626</v>
      </c>
      <c r="T214" s="15">
        <f>IF(T213="","",VLOOKUP($E213&amp;$D$118&amp;$D$119,'CCG data'!$A:$AD,'CCG data'!M$3,FALSE))</f>
        <v>4.9000000000000002E-2</v>
      </c>
      <c r="U214" s="15">
        <f>IF(T213="","",VLOOKUP($E213&amp;$D$118&amp;$D$119,'CCG data'!$A:$AD,'CCG data'!N$3,FALSE))</f>
        <v>7.0000000000000007E-2</v>
      </c>
      <c r="V214" s="15">
        <f>IF(V213="","",VLOOKUP($E213&amp;$D$118&amp;$D$119,'CCG data'!$A:$AD,'CCG data'!O$3,FALSE))</f>
        <v>9.9000000000000005E-2</v>
      </c>
      <c r="W214" s="135">
        <f>IF(V213="","",VLOOKUP($E213&amp;$D$118&amp;$D$119,'CCG data'!$A:$AD,'CCG data'!P$3,FALSE))</f>
        <v>0.127</v>
      </c>
      <c r="Y214" s="163" t="str">
        <f>IFERROR(VLOOKUP($E214&amp;$D$119, Outliers!$A$4:$P$214,2,FALSE),"0")</f>
        <v>0</v>
      </c>
      <c r="Z214" s="163" t="str">
        <f>IFERROR(VLOOKUP($E214&amp;$D$119, Outliers!$A$4:$P$214,3,FALSE),"0")</f>
        <v>0</v>
      </c>
      <c r="AA214" s="163" t="str">
        <f>IFERROR(VLOOKUP($E214&amp;$D$119, Outliers!$A$4:$P$214,4,FALSE),"0")</f>
        <v>0</v>
      </c>
      <c r="AB214" s="163" t="str">
        <f>IFERROR(VLOOKUP($E214&amp;$D$119, Outliers!$A$4:$P$214,5,FALSE),"0")</f>
        <v>0</v>
      </c>
      <c r="AD214" s="78"/>
      <c r="AE214" s="149"/>
      <c r="AF214" s="78"/>
      <c r="AG214" s="78"/>
    </row>
    <row r="215" spans="4:33" ht="15.75" x14ac:dyDescent="0.25">
      <c r="D215" s="318"/>
      <c r="E215" s="104" t="s">
        <v>402</v>
      </c>
      <c r="F215" s="405">
        <f>IF(OR(ISERROR(VLOOKUP($E215&amp;$D$118&amp;$D$119,'CCG data'!$A:$AD,'CCG data'!R$3,FALSE)),ISBLANK(VLOOKUP($E215&amp;$D$118&amp;$D$119,'CCG data'!$A:$AD,'CCG data'!R$3,FALSE))),"",VLOOKUP($E215&amp;$D$118&amp;$D$119,'CCG data'!$A:$AD,'CCG data'!R$3,FALSE))</f>
        <v>47.6932069534802</v>
      </c>
      <c r="G215" s="406"/>
      <c r="H215" s="406">
        <f>IF(OR(ISERROR(VLOOKUP($E215&amp;$D$118&amp;$D$119,'CCG data'!$A:$AD,'CCG data'!S$3,FALSE)),ISBLANK(VLOOKUP($E215&amp;$D$118&amp;$D$119,'CCG data'!$A:$AD,'CCG data'!S$3,FALSE))),"",VLOOKUP($E215&amp;$D$118&amp;$D$119,'CCG data'!$A:$AD,'CCG data'!S$3,FALSE))</f>
        <v>101.21441449304717</v>
      </c>
      <c r="I215" s="406"/>
      <c r="J215" s="406">
        <f>IF(OR(ISERROR(VLOOKUP($E215&amp;$D$118&amp;$D$119,'CCG data'!$A:$AD,'CCG data'!T$3,FALSE)),ISBLANK(VLOOKUP($E215&amp;$D$118&amp;$D$119,'CCG data'!$A:$AD,'CCG data'!T$3,FALSE))),"",VLOOKUP($E215&amp;$D$118&amp;$D$119,'CCG data'!$A:$AD,'CCG data'!T$3,FALSE))</f>
        <v>5.3532990781811858</v>
      </c>
      <c r="K215" s="406"/>
      <c r="L215" s="406">
        <f>IF(OR(ISERROR(VLOOKUP($E215&amp;$D$118&amp;$D$119,'CCG data'!$A:$AD,'CCG data'!U$3,FALSE)),ISBLANK(VLOOKUP($E215&amp;$D$118&amp;$D$119,'CCG data'!$A:$AD,'CCG data'!U$3,FALSE))),"",VLOOKUP($E215&amp;$D$118&amp;$D$119,'CCG data'!$A:$AD,'CCG data'!U$3,FALSE))</f>
        <v>18.726892092417671</v>
      </c>
      <c r="M215" s="407"/>
      <c r="N215" s="362">
        <f>IF(OR(ISERROR(VLOOKUP($E215&amp;$D$118&amp;$D$119,'CCG data'!$A:$AD,'CCG data'!G$3,FALSE)),ISBLANK(VLOOKUP($E215&amp;$D$118&amp;$D$119,'CCG data'!$A:$AD,'CCG data'!G$3,FALSE))),"",VLOOKUP($E215&amp;$D$118&amp;$D$119,'CCG data'!$A:$AD,'CCG data'!G$3,FALSE))</f>
        <v>4379</v>
      </c>
      <c r="P215" s="397">
        <f>IF(OR(ISERROR(VLOOKUP($E215&amp;$D$118&amp;$D$119,'CCG data'!$A:$AD,'CCG data'!B$3,FALSE)),ISBLANK(VLOOKUP($E215&amp;$D$118&amp;$D$119,'CCG data'!$A:$AD,'CCG data'!B$3,FALSE))),"",VLOOKUP($E215&amp;$D$118&amp;$D$119,'CCG data'!$A:$AD,'CCG data'!B$3,FALSE))</f>
        <v>0.25804978305549214</v>
      </c>
      <c r="Q215" s="263"/>
      <c r="R215" s="263">
        <f>IF(OR(ISERROR(VLOOKUP($E215&amp;$D$118&amp;$D$119,'CCG data'!$A:$AD,'CCG data'!C$3,FALSE)),ISBLANK(VLOOKUP($E215&amp;$D$118&amp;$D$119,'CCG data'!$A:$AD,'CCG data'!C$3,FALSE))),"",VLOOKUP($E215&amp;$D$118&amp;$D$119,'CCG data'!$A:$AD,'CCG data'!C$3,FALSE))</f>
        <v>0.5999086549440511</v>
      </c>
      <c r="S215" s="263"/>
      <c r="T215" s="263">
        <f>IF(OR(ISERROR(VLOOKUP($E215&amp;$D$118&amp;$D$119,'CCG data'!$A:$AD,'CCG data'!D$3,FALSE)),ISBLANK(VLOOKUP($E215&amp;$D$118&amp;$D$119,'CCG data'!$A:$AD,'CCG data'!D$3,FALSE))),"",VLOOKUP($E215&amp;$D$118&amp;$D$119,'CCG data'!$A:$AD,'CCG data'!D$3,FALSE))</f>
        <v>3.24274948618406E-2</v>
      </c>
      <c r="U215" s="263"/>
      <c r="V215" s="263">
        <f>IF(OR(ISERROR(VLOOKUP($E215&amp;$D$118&amp;$D$119,'CCG data'!$A:$AD,'CCG data'!E$3,FALSE)),ISBLANK(VLOOKUP($E215&amp;$D$118&amp;$D$119,'CCG data'!$A:$AD,'CCG data'!E$3,FALSE))),"",VLOOKUP($E215&amp;$D$118&amp;$D$119,'CCG data'!$A:$AD,'CCG data'!E$3,FALSE))</f>
        <v>0.10961406713861613</v>
      </c>
      <c r="W215" s="398"/>
      <c r="Y215" s="163">
        <f>IFERROR(VLOOKUP($E215&amp;$D$119, Outliers!$A$4:$P$214,2,FALSE),"0")</f>
        <v>0</v>
      </c>
      <c r="Z215" s="163">
        <f>IFERROR(VLOOKUP($E215&amp;$D$119, Outliers!$A$4:$P$214,3,FALSE),"0")</f>
        <v>0</v>
      </c>
      <c r="AA215" s="163">
        <f>IFERROR(VLOOKUP($E215&amp;$D$119, Outliers!$A$4:$P$214,4,FALSE),"0")</f>
        <v>0</v>
      </c>
      <c r="AB215" s="163">
        <f>IFERROR(VLOOKUP($E215&amp;$D$119, Outliers!$A$4:$P$214,5,FALSE),"0")</f>
        <v>1</v>
      </c>
      <c r="AD215" s="78"/>
      <c r="AE215" s="149"/>
      <c r="AF215" s="78"/>
      <c r="AG215" s="78"/>
    </row>
    <row r="216" spans="4:33" ht="15.75" x14ac:dyDescent="0.25">
      <c r="D216" s="318"/>
      <c r="E216" s="103" t="s">
        <v>27</v>
      </c>
      <c r="F216" s="95">
        <f>IF(P215="","",VLOOKUP($E215&amp;$D$118&amp;$D$119,'CCG data'!$A:$AD,'CCG data'!W$3,FALSE))</f>
        <v>44.912383769363608</v>
      </c>
      <c r="G216" s="96">
        <f>IF(P215="","",VLOOKUP($E215&amp;$D$118&amp;$D$119,'CCG data'!$A:$AD,'CCG data'!X$3,FALSE))</f>
        <v>50.474030137596792</v>
      </c>
      <c r="H216" s="96">
        <f>IF(R215="","",VLOOKUP($E215&amp;$D$118&amp;$D$119,'CCG data'!$A:$AD,'CCG data'!Y$3,FALSE))</f>
        <v>97.343902637109124</v>
      </c>
      <c r="I216" s="96">
        <f>IF(R215="","",VLOOKUP($E215&amp;$D$118&amp;$D$119,'CCG data'!$A:$AD,'CCG data'!Z$3,FALSE))</f>
        <v>105.08492634898522</v>
      </c>
      <c r="J216" s="96">
        <f>IF(T215="","",VLOOKUP($E215&amp;$D$118&amp;$D$119,'CCG data'!$A:$AD,'CCG data'!AA$3,FALSE))</f>
        <v>4.4727908749890712</v>
      </c>
      <c r="K216" s="96">
        <f>IF(T215="","",VLOOKUP($E215&amp;$D$118&amp;$D$119,'CCG data'!$A:$AD,'CCG data'!AB$3,FALSE))</f>
        <v>6.2338072813733003</v>
      </c>
      <c r="L216" s="96">
        <f>IF(V215="","",VLOOKUP($E215&amp;$D$118&amp;$D$119,'CCG data'!$A:$AD,'CCG data'!AC$3,FALSE))</f>
        <v>17.051559024690565</v>
      </c>
      <c r="M216" s="96">
        <f>IF(V215="","",VLOOKUP($E215&amp;$D$118&amp;$D$119,'CCG data'!$A:$AD,'CCG data'!AD$3,FALSE))</f>
        <v>20.402225160144777</v>
      </c>
      <c r="N216" s="363"/>
      <c r="P216" s="150">
        <f>IF(P215="","",VLOOKUP($E215&amp;$D$118&amp;$D$119,'CCG data'!$A:$AD,'CCG data'!I$3,FALSE))</f>
        <v>0.245</v>
      </c>
      <c r="Q216" s="15">
        <f>IF(P215="","",VLOOKUP($E215&amp;$D$118&amp;$D$119,'CCG data'!$A:$AD,'CCG data'!J$3,FALSE))</f>
        <v>0.27100000000000002</v>
      </c>
      <c r="R216" s="15">
        <f>IF(R215="","",VLOOKUP($E215&amp;$D$118&amp;$D$119,'CCG data'!$A:$AD,'CCG data'!K$3,FALSE))</f>
        <v>0.58499999999999996</v>
      </c>
      <c r="S216" s="15">
        <f>IF(R215="","",VLOOKUP($E215&amp;$D$118&amp;$D$119,'CCG data'!$A:$AD,'CCG data'!L$3,FALSE))</f>
        <v>0.61399999999999999</v>
      </c>
      <c r="T216" s="15">
        <f>IF(T215="","",VLOOKUP($E215&amp;$D$118&amp;$D$119,'CCG data'!$A:$AD,'CCG data'!M$3,FALSE))</f>
        <v>2.8000000000000001E-2</v>
      </c>
      <c r="U216" s="15">
        <f>IF(T215="","",VLOOKUP($E215&amp;$D$118&amp;$D$119,'CCG data'!$A:$AD,'CCG data'!N$3,FALSE))</f>
        <v>3.7999999999999999E-2</v>
      </c>
      <c r="V216" s="15">
        <f>IF(V215="","",VLOOKUP($E215&amp;$D$118&amp;$D$119,'CCG data'!$A:$AD,'CCG data'!O$3,FALSE))</f>
        <v>0.10100000000000001</v>
      </c>
      <c r="W216" s="135">
        <f>IF(V215="","",VLOOKUP($E215&amp;$D$118&amp;$D$119,'CCG data'!$A:$AD,'CCG data'!P$3,FALSE))</f>
        <v>0.11899999999999999</v>
      </c>
      <c r="Y216" s="163" t="str">
        <f>IFERROR(VLOOKUP($E216&amp;$D$119, Outliers!$A$4:$P$214,2,FALSE),"0")</f>
        <v>0</v>
      </c>
      <c r="Z216" s="163" t="str">
        <f>IFERROR(VLOOKUP($E216&amp;$D$119, Outliers!$A$4:$P$214,3,FALSE),"0")</f>
        <v>0</v>
      </c>
      <c r="AA216" s="163" t="str">
        <f>IFERROR(VLOOKUP($E216&amp;$D$119, Outliers!$A$4:$P$214,4,FALSE),"0")</f>
        <v>0</v>
      </c>
      <c r="AB216" s="163" t="str">
        <f>IFERROR(VLOOKUP($E216&amp;$D$119, Outliers!$A$4:$P$214,5,FALSE),"0")</f>
        <v>0</v>
      </c>
      <c r="AD216" s="78"/>
      <c r="AE216" s="149"/>
      <c r="AF216" s="78"/>
      <c r="AG216" s="78"/>
    </row>
    <row r="217" spans="4:33" ht="15.75" x14ac:dyDescent="0.25">
      <c r="D217" s="318"/>
      <c r="E217" s="104" t="s">
        <v>181</v>
      </c>
      <c r="F217" s="405">
        <f>IF(OR(ISERROR(VLOOKUP($E217&amp;$D$118&amp;$D$119,'CCG data'!$A:$AD,'CCG data'!R$3,FALSE)),ISBLANK(VLOOKUP($E217&amp;$D$118&amp;$D$119,'CCG data'!$A:$AD,'CCG data'!R$3,FALSE))),"",VLOOKUP($E217&amp;$D$118&amp;$D$119,'CCG data'!$A:$AD,'CCG data'!R$3,FALSE))</f>
        <v>46.631395197429626</v>
      </c>
      <c r="G217" s="406"/>
      <c r="H217" s="406">
        <f>IF(OR(ISERROR(VLOOKUP($E217&amp;$D$118&amp;$D$119,'CCG data'!$A:$AD,'CCG data'!S$3,FALSE)),ISBLANK(VLOOKUP($E217&amp;$D$118&amp;$D$119,'CCG data'!$A:$AD,'CCG data'!S$3,FALSE))),"",VLOOKUP($E217&amp;$D$118&amp;$D$119,'CCG data'!$A:$AD,'CCG data'!S$3,FALSE))</f>
        <v>94.031327732965806</v>
      </c>
      <c r="I217" s="406"/>
      <c r="J217" s="406">
        <f>IF(OR(ISERROR(VLOOKUP($E217&amp;$D$118&amp;$D$119,'CCG data'!$A:$AD,'CCG data'!T$3,FALSE)),ISBLANK(VLOOKUP($E217&amp;$D$118&amp;$D$119,'CCG data'!$A:$AD,'CCG data'!T$3,FALSE))),"",VLOOKUP($E217&amp;$D$118&amp;$D$119,'CCG data'!$A:$AD,'CCG data'!T$3,FALSE))</f>
        <v>7.6565001956789462</v>
      </c>
      <c r="K217" s="406"/>
      <c r="L217" s="406">
        <f>IF(OR(ISERROR(VLOOKUP($E217&amp;$D$118&amp;$D$119,'CCG data'!$A:$AD,'CCG data'!U$3,FALSE)),ISBLANK(VLOOKUP($E217&amp;$D$118&amp;$D$119,'CCG data'!$A:$AD,'CCG data'!U$3,FALSE))),"",VLOOKUP($E217&amp;$D$118&amp;$D$119,'CCG data'!$A:$AD,'CCG data'!U$3,FALSE))</f>
        <v>9.8989142617094217</v>
      </c>
      <c r="M217" s="407"/>
      <c r="N217" s="362">
        <f>IF(OR(ISERROR(VLOOKUP($E217&amp;$D$118&amp;$D$119,'CCG data'!$A:$AD,'CCG data'!G$3,FALSE)),ISBLANK(VLOOKUP($E217&amp;$D$118&amp;$D$119,'CCG data'!$A:$AD,'CCG data'!G$3,FALSE))),"",VLOOKUP($E217&amp;$D$118&amp;$D$119,'CCG data'!$A:$AD,'CCG data'!G$3,FALSE))</f>
        <v>2892</v>
      </c>
      <c r="P217" s="397">
        <f>IF(OR(ISERROR(VLOOKUP($E217&amp;$D$118&amp;$D$119,'CCG data'!$A:$AD,'CCG data'!B$3,FALSE)),ISBLANK(VLOOKUP($E217&amp;$D$118&amp;$D$119,'CCG data'!$A:$AD,'CCG data'!B$3,FALSE))),"",VLOOKUP($E217&amp;$D$118&amp;$D$119,'CCG data'!$A:$AD,'CCG data'!B$3,FALSE))</f>
        <v>0.29183955739972339</v>
      </c>
      <c r="Q217" s="263"/>
      <c r="R217" s="263">
        <f>IF(OR(ISERROR(VLOOKUP($E217&amp;$D$118&amp;$D$119,'CCG data'!$A:$AD,'CCG data'!C$3,FALSE)),ISBLANK(VLOOKUP($E217&amp;$D$118&amp;$D$119,'CCG data'!$A:$AD,'CCG data'!C$3,FALSE))),"",VLOOKUP($E217&amp;$D$118&amp;$D$119,'CCG data'!$A:$AD,'CCG data'!C$3,FALSE))</f>
        <v>0.5954356846473029</v>
      </c>
      <c r="S217" s="263"/>
      <c r="T217" s="263">
        <f>IF(OR(ISERROR(VLOOKUP($E217&amp;$D$118&amp;$D$119,'CCG data'!$A:$AD,'CCG data'!D$3,FALSE)),ISBLANK(VLOOKUP($E217&amp;$D$118&amp;$D$119,'CCG data'!$A:$AD,'CCG data'!D$3,FALSE))),"",VLOOKUP($E217&amp;$D$118&amp;$D$119,'CCG data'!$A:$AD,'CCG data'!D$3,FALSE))</f>
        <v>4.9792531120331947E-2</v>
      </c>
      <c r="U217" s="263"/>
      <c r="V217" s="263">
        <f>IF(OR(ISERROR(VLOOKUP($E217&amp;$D$118&amp;$D$119,'CCG data'!$A:$AD,'CCG data'!E$3,FALSE)),ISBLANK(VLOOKUP($E217&amp;$D$118&amp;$D$119,'CCG data'!$A:$AD,'CCG data'!E$3,FALSE))),"",VLOOKUP($E217&amp;$D$118&amp;$D$119,'CCG data'!$A:$AD,'CCG data'!E$3,FALSE))</f>
        <v>6.2932226832641769E-2</v>
      </c>
      <c r="W217" s="398"/>
      <c r="Y217" s="163">
        <f>IFERROR(VLOOKUP($E217&amp;$D$119, Outliers!$A$4:$P$214,2,FALSE),"0")</f>
        <v>0</v>
      </c>
      <c r="Z217" s="163">
        <f>IFERROR(VLOOKUP($E217&amp;$D$119, Outliers!$A$4:$P$214,3,FALSE),"0")</f>
        <v>0</v>
      </c>
      <c r="AA217" s="163">
        <f>IFERROR(VLOOKUP($E217&amp;$D$119, Outliers!$A$4:$P$214,4,FALSE),"0")</f>
        <v>0</v>
      </c>
      <c r="AB217" s="163">
        <f>IFERROR(VLOOKUP($E217&amp;$D$119, Outliers!$A$4:$P$214,5,FALSE),"0")</f>
        <v>1</v>
      </c>
      <c r="AD217" s="78"/>
      <c r="AE217" s="149"/>
      <c r="AF217" s="78"/>
      <c r="AG217" s="78"/>
    </row>
    <row r="218" spans="4:33" ht="15.75" x14ac:dyDescent="0.25">
      <c r="D218" s="318"/>
      <c r="E218" s="103" t="s">
        <v>27</v>
      </c>
      <c r="F218" s="95">
        <f>IF(P217="","",VLOOKUP($E217&amp;$D$118&amp;$D$119,'CCG data'!$A:$AD,'CCG data'!W$3,FALSE))</f>
        <v>43.485362314391828</v>
      </c>
      <c r="G218" s="96">
        <f>IF(P217="","",VLOOKUP($E217&amp;$D$118&amp;$D$119,'CCG data'!$A:$AD,'CCG data'!X$3,FALSE))</f>
        <v>49.777428080467423</v>
      </c>
      <c r="H218" s="96">
        <f>IF(R217="","",VLOOKUP($E217&amp;$D$118&amp;$D$119,'CCG data'!$A:$AD,'CCG data'!Y$3,FALSE))</f>
        <v>89.590007725447364</v>
      </c>
      <c r="I218" s="96">
        <f>IF(R217="","",VLOOKUP($E217&amp;$D$118&amp;$D$119,'CCG data'!$A:$AD,'CCG data'!Z$3,FALSE))</f>
        <v>98.472647740484248</v>
      </c>
      <c r="J218" s="96">
        <f>IF(T217="","",VLOOKUP($E217&amp;$D$118&amp;$D$119,'CCG data'!$A:$AD,'CCG data'!AA$3,FALSE))</f>
        <v>6.4059384970513849</v>
      </c>
      <c r="K218" s="96">
        <f>IF(T217="","",VLOOKUP($E217&amp;$D$118&amp;$D$119,'CCG data'!$A:$AD,'CCG data'!AB$3,FALSE))</f>
        <v>8.9070618943065067</v>
      </c>
      <c r="L218" s="96">
        <f>IF(V217="","",VLOOKUP($E217&amp;$D$118&amp;$D$119,'CCG data'!$A:$AD,'CCG data'!AC$3,FALSE))</f>
        <v>8.4607518290023496</v>
      </c>
      <c r="M218" s="96">
        <f>IF(V217="","",VLOOKUP($E217&amp;$D$118&amp;$D$119,'CCG data'!$A:$AD,'CCG data'!AD$3,FALSE))</f>
        <v>11.337076694416494</v>
      </c>
      <c r="N218" s="363"/>
      <c r="P218" s="150">
        <f>IF(P217="","",VLOOKUP($E217&amp;$D$118&amp;$D$119,'CCG data'!$A:$AD,'CCG data'!I$3,FALSE))</f>
        <v>0.27600000000000002</v>
      </c>
      <c r="Q218" s="15">
        <f>IF(P217="","",VLOOKUP($E217&amp;$D$118&amp;$D$119,'CCG data'!$A:$AD,'CCG data'!J$3,FALSE))</f>
        <v>0.309</v>
      </c>
      <c r="R218" s="15">
        <f>IF(R217="","",VLOOKUP($E217&amp;$D$118&amp;$D$119,'CCG data'!$A:$AD,'CCG data'!K$3,FALSE))</f>
        <v>0.57699999999999996</v>
      </c>
      <c r="S218" s="15">
        <f>IF(R217="","",VLOOKUP($E217&amp;$D$118&amp;$D$119,'CCG data'!$A:$AD,'CCG data'!L$3,FALSE))</f>
        <v>0.61299999999999999</v>
      </c>
      <c r="T218" s="15">
        <f>IF(T217="","",VLOOKUP($E217&amp;$D$118&amp;$D$119,'CCG data'!$A:$AD,'CCG data'!M$3,FALSE))</f>
        <v>4.2000000000000003E-2</v>
      </c>
      <c r="U218" s="15">
        <f>IF(T217="","",VLOOKUP($E217&amp;$D$118&amp;$D$119,'CCG data'!$A:$AD,'CCG data'!N$3,FALSE))</f>
        <v>5.8000000000000003E-2</v>
      </c>
      <c r="V218" s="15">
        <f>IF(V217="","",VLOOKUP($E217&amp;$D$118&amp;$D$119,'CCG data'!$A:$AD,'CCG data'!O$3,FALSE))</f>
        <v>5.5E-2</v>
      </c>
      <c r="W218" s="135">
        <f>IF(V217="","",VLOOKUP($E217&amp;$D$118&amp;$D$119,'CCG data'!$A:$AD,'CCG data'!P$3,FALSE))</f>
        <v>7.1999999999999995E-2</v>
      </c>
      <c r="Y218" s="163" t="str">
        <f>IFERROR(VLOOKUP($E218&amp;$D$119, Outliers!$A$4:$P$214,2,FALSE),"0")</f>
        <v>0</v>
      </c>
      <c r="Z218" s="163" t="str">
        <f>IFERROR(VLOOKUP($E218&amp;$D$119, Outliers!$A$4:$P$214,3,FALSE),"0")</f>
        <v>0</v>
      </c>
      <c r="AA218" s="163" t="str">
        <f>IFERROR(VLOOKUP($E218&amp;$D$119, Outliers!$A$4:$P$214,4,FALSE),"0")</f>
        <v>0</v>
      </c>
      <c r="AB218" s="163" t="str">
        <f>IFERROR(VLOOKUP($E218&amp;$D$119, Outliers!$A$4:$P$214,5,FALSE),"0")</f>
        <v>0</v>
      </c>
      <c r="AD218" s="78"/>
      <c r="AE218" s="149"/>
      <c r="AF218" s="78"/>
      <c r="AG218" s="78"/>
    </row>
    <row r="219" spans="4:33" ht="15.75" x14ac:dyDescent="0.25">
      <c r="D219" s="318"/>
      <c r="E219" s="104" t="s">
        <v>403</v>
      </c>
      <c r="F219" s="405">
        <f>IF(OR(ISERROR(VLOOKUP($E219&amp;$D$118&amp;$D$119,'CCG data'!$A:$AD,'CCG data'!R$3,FALSE)),ISBLANK(VLOOKUP($E219&amp;$D$118&amp;$D$119,'CCG data'!$A:$AD,'CCG data'!R$3,FALSE))),"",VLOOKUP($E219&amp;$D$118&amp;$D$119,'CCG data'!$A:$AD,'CCG data'!R$3,FALSE))</f>
        <v>58.729531211445398</v>
      </c>
      <c r="G219" s="406"/>
      <c r="H219" s="406">
        <f>IF(OR(ISERROR(VLOOKUP($E219&amp;$D$118&amp;$D$119,'CCG data'!$A:$AD,'CCG data'!S$3,FALSE)),ISBLANK(VLOOKUP($E219&amp;$D$118&amp;$D$119,'CCG data'!$A:$AD,'CCG data'!S$3,FALSE))),"",VLOOKUP($E219&amp;$D$118&amp;$D$119,'CCG data'!$A:$AD,'CCG data'!S$3,FALSE))</f>
        <v>101.94487368591001</v>
      </c>
      <c r="I219" s="406"/>
      <c r="J219" s="406">
        <f>IF(OR(ISERROR(VLOOKUP($E219&amp;$D$118&amp;$D$119,'CCG data'!$A:$AD,'CCG data'!T$3,FALSE)),ISBLANK(VLOOKUP($E219&amp;$D$118&amp;$D$119,'CCG data'!$A:$AD,'CCG data'!T$3,FALSE))),"",VLOOKUP($E219&amp;$D$118&amp;$D$119,'CCG data'!$A:$AD,'CCG data'!T$3,FALSE))</f>
        <v>4.3643556884574162</v>
      </c>
      <c r="K219" s="406"/>
      <c r="L219" s="406">
        <f>IF(OR(ISERROR(VLOOKUP($E219&amp;$D$118&amp;$D$119,'CCG data'!$A:$AD,'CCG data'!U$3,FALSE)),ISBLANK(VLOOKUP($E219&amp;$D$118&amp;$D$119,'CCG data'!$A:$AD,'CCG data'!U$3,FALSE))),"",VLOOKUP($E219&amp;$D$118&amp;$D$119,'CCG data'!$A:$AD,'CCG data'!U$3,FALSE))</f>
        <v>11.470985313122789</v>
      </c>
      <c r="M219" s="407"/>
      <c r="N219" s="362">
        <f>IF(OR(ISERROR(VLOOKUP($E219&amp;$D$118&amp;$D$119,'CCG data'!$A:$AD,'CCG data'!G$3,FALSE)),ISBLANK(VLOOKUP($E219&amp;$D$118&amp;$D$119,'CCG data'!$A:$AD,'CCG data'!G$3,FALSE))),"",VLOOKUP($E219&amp;$D$118&amp;$D$119,'CCG data'!$A:$AD,'CCG data'!G$3,FALSE))</f>
        <v>2966</v>
      </c>
      <c r="P219" s="397">
        <f>IF(OR(ISERROR(VLOOKUP($E219&amp;$D$118&amp;$D$119,'CCG data'!$A:$AD,'CCG data'!B$3,FALSE)),ISBLANK(VLOOKUP($E219&amp;$D$118&amp;$D$119,'CCG data'!$A:$AD,'CCG data'!B$3,FALSE))),"",VLOOKUP($E219&amp;$D$118&amp;$D$119,'CCG data'!$A:$AD,'CCG data'!B$3,FALSE))</f>
        <v>0.32333108563722185</v>
      </c>
      <c r="Q219" s="263"/>
      <c r="R219" s="263">
        <f>IF(OR(ISERROR(VLOOKUP($E219&amp;$D$118&amp;$D$119,'CCG data'!$A:$AD,'CCG data'!C$3,FALSE)),ISBLANK(VLOOKUP($E219&amp;$D$118&amp;$D$119,'CCG data'!$A:$AD,'CCG data'!C$3,FALSE))),"",VLOOKUP($E219&amp;$D$118&amp;$D$119,'CCG data'!$A:$AD,'CCG data'!C$3,FALSE))</f>
        <v>0.58530006743088336</v>
      </c>
      <c r="S219" s="263"/>
      <c r="T219" s="263">
        <f>IF(OR(ISERROR(VLOOKUP($E219&amp;$D$118&amp;$D$119,'CCG data'!$A:$AD,'CCG data'!D$3,FALSE)),ISBLANK(VLOOKUP($E219&amp;$D$118&amp;$D$119,'CCG data'!$A:$AD,'CCG data'!D$3,FALSE))),"",VLOOKUP($E219&amp;$D$118&amp;$D$119,'CCG data'!$A:$AD,'CCG data'!D$3,FALSE))</f>
        <v>2.6635198921105867E-2</v>
      </c>
      <c r="U219" s="263"/>
      <c r="V219" s="263">
        <f>IF(OR(ISERROR(VLOOKUP($E219&amp;$D$118&amp;$D$119,'CCG data'!$A:$AD,'CCG data'!E$3,FALSE)),ISBLANK(VLOOKUP($E219&amp;$D$118&amp;$D$119,'CCG data'!$A:$AD,'CCG data'!E$3,FALSE))),"",VLOOKUP($E219&amp;$D$118&amp;$D$119,'CCG data'!$A:$AD,'CCG data'!E$3,FALSE))</f>
        <v>6.4733648010788944E-2</v>
      </c>
      <c r="W219" s="398"/>
      <c r="Y219" s="163">
        <f>IFERROR(VLOOKUP($E219&amp;$D$119, Outliers!$A$4:$P$214,2,FALSE),"0")</f>
        <v>1</v>
      </c>
      <c r="Z219" s="163">
        <f>IFERROR(VLOOKUP($E219&amp;$D$119, Outliers!$A$4:$P$214,3,FALSE),"0")</f>
        <v>0</v>
      </c>
      <c r="AA219" s="163">
        <f>IFERROR(VLOOKUP($E219&amp;$D$119, Outliers!$A$4:$P$214,4,FALSE),"0")</f>
        <v>1</v>
      </c>
      <c r="AB219" s="163">
        <f>IFERROR(VLOOKUP($E219&amp;$D$119, Outliers!$A$4:$P$214,5,FALSE),"0")</f>
        <v>0</v>
      </c>
      <c r="AD219" s="78"/>
      <c r="AE219" s="149"/>
      <c r="AF219" s="78"/>
      <c r="AG219" s="78"/>
    </row>
    <row r="220" spans="4:33" ht="15.75" x14ac:dyDescent="0.25">
      <c r="D220" s="318"/>
      <c r="E220" s="103" t="s">
        <v>27</v>
      </c>
      <c r="F220" s="95">
        <f>IF(P219="","",VLOOKUP($E219&amp;$D$118&amp;$D$119,'CCG data'!$A:$AD,'CCG data'!W$3,FALSE))</f>
        <v>55.012439281869014</v>
      </c>
      <c r="G220" s="96">
        <f>IF(P219="","",VLOOKUP($E219&amp;$D$118&amp;$D$119,'CCG data'!$A:$AD,'CCG data'!X$3,FALSE))</f>
        <v>62.446623141021782</v>
      </c>
      <c r="H220" s="96">
        <f>IF(R219="","",VLOOKUP($E219&amp;$D$118&amp;$D$119,'CCG data'!$A:$AD,'CCG data'!Y$3,FALSE))</f>
        <v>97.149233364779079</v>
      </c>
      <c r="I220" s="96">
        <f>IF(R219="","",VLOOKUP($E219&amp;$D$118&amp;$D$119,'CCG data'!$A:$AD,'CCG data'!Z$3,FALSE))</f>
        <v>106.74051400704094</v>
      </c>
      <c r="J220" s="96">
        <f>IF(T219="","",VLOOKUP($E219&amp;$D$118&amp;$D$119,'CCG data'!$A:$AD,'CCG data'!AA$3,FALSE))</f>
        <v>3.4019400674948792</v>
      </c>
      <c r="K220" s="96">
        <f>IF(T219="","",VLOOKUP($E219&amp;$D$118&amp;$D$119,'CCG data'!$A:$AD,'CCG data'!AB$3,FALSE))</f>
        <v>5.3267713094199527</v>
      </c>
      <c r="L220" s="96">
        <f>IF(V219="","",VLOOKUP($E219&amp;$D$118&amp;$D$119,'CCG data'!$A:$AD,'CCG data'!AC$3,FALSE))</f>
        <v>9.8484050808143753</v>
      </c>
      <c r="M220" s="96">
        <f>IF(V219="","",VLOOKUP($E219&amp;$D$118&amp;$D$119,'CCG data'!$A:$AD,'CCG data'!AD$3,FALSE))</f>
        <v>13.093565545431202</v>
      </c>
      <c r="N220" s="363"/>
      <c r="P220" s="150">
        <f>IF(P219="","",VLOOKUP($E219&amp;$D$118&amp;$D$119,'CCG data'!$A:$AD,'CCG data'!I$3,FALSE))</f>
        <v>0.307</v>
      </c>
      <c r="Q220" s="15">
        <f>IF(P219="","",VLOOKUP($E219&amp;$D$118&amp;$D$119,'CCG data'!$A:$AD,'CCG data'!J$3,FALSE))</f>
        <v>0.34</v>
      </c>
      <c r="R220" s="15">
        <f>IF(R219="","",VLOOKUP($E219&amp;$D$118&amp;$D$119,'CCG data'!$A:$AD,'CCG data'!K$3,FALSE))</f>
        <v>0.56699999999999995</v>
      </c>
      <c r="S220" s="15">
        <f>IF(R219="","",VLOOKUP($E219&amp;$D$118&amp;$D$119,'CCG data'!$A:$AD,'CCG data'!L$3,FALSE))</f>
        <v>0.60299999999999998</v>
      </c>
      <c r="T220" s="15">
        <f>IF(T219="","",VLOOKUP($E219&amp;$D$118&amp;$D$119,'CCG data'!$A:$AD,'CCG data'!M$3,FALSE))</f>
        <v>2.1000000000000001E-2</v>
      </c>
      <c r="U220" s="15">
        <f>IF(T219="","",VLOOKUP($E219&amp;$D$118&amp;$D$119,'CCG data'!$A:$AD,'CCG data'!N$3,FALSE))</f>
        <v>3.3000000000000002E-2</v>
      </c>
      <c r="V220" s="15">
        <f>IF(V219="","",VLOOKUP($E219&amp;$D$118&amp;$D$119,'CCG data'!$A:$AD,'CCG data'!O$3,FALSE))</f>
        <v>5.6000000000000001E-2</v>
      </c>
      <c r="W220" s="135">
        <f>IF(V219="","",VLOOKUP($E219&amp;$D$118&amp;$D$119,'CCG data'!$A:$AD,'CCG data'!P$3,FALSE))</f>
        <v>7.3999999999999996E-2</v>
      </c>
      <c r="Y220" s="163" t="str">
        <f>IFERROR(VLOOKUP($E220&amp;$D$119, Outliers!$A$4:$P$214,2,FALSE),"0")</f>
        <v>0</v>
      </c>
      <c r="Z220" s="163" t="str">
        <f>IFERROR(VLOOKUP($E220&amp;$D$119, Outliers!$A$4:$P$214,3,FALSE),"0")</f>
        <v>0</v>
      </c>
      <c r="AA220" s="163" t="str">
        <f>IFERROR(VLOOKUP($E220&amp;$D$119, Outliers!$A$4:$P$214,4,FALSE),"0")</f>
        <v>0</v>
      </c>
      <c r="AB220" s="163" t="str">
        <f>IFERROR(VLOOKUP($E220&amp;$D$119, Outliers!$A$4:$P$214,5,FALSE),"0")</f>
        <v>0</v>
      </c>
      <c r="AD220" s="78"/>
      <c r="AE220" s="149"/>
      <c r="AF220" s="78"/>
      <c r="AG220" s="78"/>
    </row>
    <row r="221" spans="4:33" ht="15.75" x14ac:dyDescent="0.25">
      <c r="D221" s="318"/>
      <c r="E221" s="104" t="s">
        <v>404</v>
      </c>
      <c r="F221" s="405">
        <f>IF(OR(ISERROR(VLOOKUP($E221&amp;$D$118&amp;$D$119,'CCG data'!$A:$AD,'CCG data'!R$3,FALSE)),ISBLANK(VLOOKUP($E221&amp;$D$118&amp;$D$119,'CCG data'!$A:$AD,'CCG data'!R$3,FALSE))),"",VLOOKUP($E221&amp;$D$118&amp;$D$119,'CCG data'!$A:$AD,'CCG data'!R$3,FALSE))</f>
        <v>47.605339434500074</v>
      </c>
      <c r="G221" s="406"/>
      <c r="H221" s="406">
        <f>IF(OR(ISERROR(VLOOKUP($E221&amp;$D$118&amp;$D$119,'CCG data'!$A:$AD,'CCG data'!S$3,FALSE)),ISBLANK(VLOOKUP($E221&amp;$D$118&amp;$D$119,'CCG data'!$A:$AD,'CCG data'!S$3,FALSE))),"",VLOOKUP($E221&amp;$D$118&amp;$D$119,'CCG data'!$A:$AD,'CCG data'!S$3,FALSE))</f>
        <v>104.8463257895076</v>
      </c>
      <c r="I221" s="406"/>
      <c r="J221" s="406">
        <f>IF(OR(ISERROR(VLOOKUP($E221&amp;$D$118&amp;$D$119,'CCG data'!$A:$AD,'CCG data'!T$3,FALSE)),ISBLANK(VLOOKUP($E221&amp;$D$118&amp;$D$119,'CCG data'!$A:$AD,'CCG data'!T$3,FALSE))),"",VLOOKUP($E221&amp;$D$118&amp;$D$119,'CCG data'!$A:$AD,'CCG data'!T$3,FALSE))</f>
        <v>4.6184442622999766</v>
      </c>
      <c r="K221" s="406"/>
      <c r="L221" s="406">
        <f>IF(OR(ISERROR(VLOOKUP($E221&amp;$D$118&amp;$D$119,'CCG data'!$A:$AD,'CCG data'!U$3,FALSE)),ISBLANK(VLOOKUP($E221&amp;$D$118&amp;$D$119,'CCG data'!$A:$AD,'CCG data'!U$3,FALSE))),"",VLOOKUP($E221&amp;$D$118&amp;$D$119,'CCG data'!$A:$AD,'CCG data'!U$3,FALSE))</f>
        <v>9.4898203375366954</v>
      </c>
      <c r="M221" s="407"/>
      <c r="N221" s="362">
        <f>IF(OR(ISERROR(VLOOKUP($E221&amp;$D$118&amp;$D$119,'CCG data'!$A:$AD,'CCG data'!G$3,FALSE)),ISBLANK(VLOOKUP($E221&amp;$D$118&amp;$D$119,'CCG data'!$A:$AD,'CCG data'!G$3,FALSE))),"",VLOOKUP($E221&amp;$D$118&amp;$D$119,'CCG data'!$A:$AD,'CCG data'!G$3,FALSE))</f>
        <v>3015</v>
      </c>
      <c r="P221" s="397">
        <f>IF(OR(ISERROR(VLOOKUP($E221&amp;$D$118&amp;$D$119,'CCG data'!$A:$AD,'CCG data'!B$3,FALSE)),ISBLANK(VLOOKUP($E221&amp;$D$118&amp;$D$119,'CCG data'!$A:$AD,'CCG data'!B$3,FALSE))),"",VLOOKUP($E221&amp;$D$118&amp;$D$119,'CCG data'!$A:$AD,'CCG data'!B$3,FALSE))</f>
        <v>0.28756218905472636</v>
      </c>
      <c r="Q221" s="263"/>
      <c r="R221" s="263">
        <f>IF(OR(ISERROR(VLOOKUP($E221&amp;$D$118&amp;$D$119,'CCG data'!$A:$AD,'CCG data'!C$3,FALSE)),ISBLANK(VLOOKUP($E221&amp;$D$118&amp;$D$119,'CCG data'!$A:$AD,'CCG data'!C$3,FALSE))),"",VLOOKUP($E221&amp;$D$118&amp;$D$119,'CCG data'!$A:$AD,'CCG data'!C$3,FALSE))</f>
        <v>0.6262023217247098</v>
      </c>
      <c r="S221" s="263"/>
      <c r="T221" s="263">
        <f>IF(OR(ISERROR(VLOOKUP($E221&amp;$D$118&amp;$D$119,'CCG data'!$A:$AD,'CCG data'!D$3,FALSE)),ISBLANK(VLOOKUP($E221&amp;$D$118&amp;$D$119,'CCG data'!$A:$AD,'CCG data'!D$3,FALSE))),"",VLOOKUP($E221&amp;$D$118&amp;$D$119,'CCG data'!$A:$AD,'CCG data'!D$3,FALSE))</f>
        <v>2.9850746268656716E-2</v>
      </c>
      <c r="U221" s="263"/>
      <c r="V221" s="263">
        <f>IF(OR(ISERROR(VLOOKUP($E221&amp;$D$118&amp;$D$119,'CCG data'!$A:$AD,'CCG data'!E$3,FALSE)),ISBLANK(VLOOKUP($E221&amp;$D$118&amp;$D$119,'CCG data'!$A:$AD,'CCG data'!E$3,FALSE))),"",VLOOKUP($E221&amp;$D$118&amp;$D$119,'CCG data'!$A:$AD,'CCG data'!E$3,FALSE))</f>
        <v>5.6384742951907131E-2</v>
      </c>
      <c r="W221" s="398"/>
      <c r="Y221" s="163">
        <f>IFERROR(VLOOKUP($E221&amp;$D$119, Outliers!$A$4:$P$214,2,FALSE),"0")</f>
        <v>0</v>
      </c>
      <c r="Z221" s="163">
        <f>IFERROR(VLOOKUP($E221&amp;$D$119, Outliers!$A$4:$P$214,3,FALSE),"0")</f>
        <v>1</v>
      </c>
      <c r="AA221" s="163">
        <f>IFERROR(VLOOKUP($E221&amp;$D$119, Outliers!$A$4:$P$214,4,FALSE),"0")</f>
        <v>1</v>
      </c>
      <c r="AB221" s="163">
        <f>IFERROR(VLOOKUP($E221&amp;$D$119, Outliers!$A$4:$P$214,5,FALSE),"0")</f>
        <v>1</v>
      </c>
      <c r="AD221" s="78"/>
      <c r="AE221" s="149"/>
      <c r="AF221" s="78"/>
      <c r="AG221" s="78"/>
    </row>
    <row r="222" spans="4:33" ht="15.75" x14ac:dyDescent="0.25">
      <c r="D222" s="318"/>
      <c r="E222" s="103" t="s">
        <v>27</v>
      </c>
      <c r="F222" s="95">
        <f>IF(P221="","",VLOOKUP($E221&amp;$D$118&amp;$D$119,'CCG data'!$A:$AD,'CCG data'!W$3,FALSE))</f>
        <v>44.436485737250109</v>
      </c>
      <c r="G222" s="96">
        <f>IF(P221="","",VLOOKUP($E221&amp;$D$118&amp;$D$119,'CCG data'!$A:$AD,'CCG data'!X$3,FALSE))</f>
        <v>50.774193131750039</v>
      </c>
      <c r="H222" s="96">
        <f>IF(R221="","",VLOOKUP($E221&amp;$D$118&amp;$D$119,'CCG data'!$A:$AD,'CCG data'!Y$3,FALSE))</f>
        <v>100.11690134072337</v>
      </c>
      <c r="I222" s="96">
        <f>IF(R221="","",VLOOKUP($E221&amp;$D$118&amp;$D$119,'CCG data'!$A:$AD,'CCG data'!Z$3,FALSE))</f>
        <v>109.57575023829183</v>
      </c>
      <c r="J222" s="96">
        <f>IF(T221="","",VLOOKUP($E221&amp;$D$118&amp;$D$119,'CCG data'!$A:$AD,'CCG data'!AA$3,FALSE))</f>
        <v>3.6642637920935788</v>
      </c>
      <c r="K222" s="96">
        <f>IF(T221="","",VLOOKUP($E221&amp;$D$118&amp;$D$119,'CCG data'!$A:$AD,'CCG data'!AB$3,FALSE))</f>
        <v>5.572624732506374</v>
      </c>
      <c r="L222" s="96">
        <f>IF(V221="","",VLOOKUP($E221&amp;$D$118&amp;$D$119,'CCG data'!$A:$AD,'CCG data'!AC$3,FALSE))</f>
        <v>8.0632617874655885</v>
      </c>
      <c r="M222" s="96">
        <f>IF(V221="","",VLOOKUP($E221&amp;$D$118&amp;$D$119,'CCG data'!$A:$AD,'CCG data'!AD$3,FALSE))</f>
        <v>10.916378887607802</v>
      </c>
      <c r="N222" s="363"/>
      <c r="P222" s="150">
        <f>IF(P221="","",VLOOKUP($E221&amp;$D$118&amp;$D$119,'CCG data'!$A:$AD,'CCG data'!I$3,FALSE))</f>
        <v>0.27200000000000002</v>
      </c>
      <c r="Q222" s="15">
        <f>IF(P221="","",VLOOKUP($E221&amp;$D$118&amp;$D$119,'CCG data'!$A:$AD,'CCG data'!J$3,FALSE))</f>
        <v>0.30399999999999999</v>
      </c>
      <c r="R222" s="15">
        <f>IF(R221="","",VLOOKUP($E221&amp;$D$118&amp;$D$119,'CCG data'!$A:$AD,'CCG data'!K$3,FALSE))</f>
        <v>0.60899999999999999</v>
      </c>
      <c r="S222" s="15">
        <f>IF(R221="","",VLOOKUP($E221&amp;$D$118&amp;$D$119,'CCG data'!$A:$AD,'CCG data'!L$3,FALSE))</f>
        <v>0.64300000000000002</v>
      </c>
      <c r="T222" s="15">
        <f>IF(T221="","",VLOOKUP($E221&amp;$D$118&amp;$D$119,'CCG data'!$A:$AD,'CCG data'!M$3,FALSE))</f>
        <v>2.4E-2</v>
      </c>
      <c r="U222" s="15">
        <f>IF(T221="","",VLOOKUP($E221&amp;$D$118&amp;$D$119,'CCG data'!$A:$AD,'CCG data'!N$3,FALSE))</f>
        <v>3.6999999999999998E-2</v>
      </c>
      <c r="V222" s="15">
        <f>IF(V221="","",VLOOKUP($E221&amp;$D$118&amp;$D$119,'CCG data'!$A:$AD,'CCG data'!O$3,FALSE))</f>
        <v>4.9000000000000002E-2</v>
      </c>
      <c r="W222" s="135">
        <f>IF(V221="","",VLOOKUP($E221&amp;$D$118&amp;$D$119,'CCG data'!$A:$AD,'CCG data'!P$3,FALSE))</f>
        <v>6.5000000000000002E-2</v>
      </c>
      <c r="Y222" s="163" t="str">
        <f>IFERROR(VLOOKUP($E222&amp;$D$119, Outliers!$A$4:$P$214,2,FALSE),"0")</f>
        <v>0</v>
      </c>
      <c r="Z222" s="163" t="str">
        <f>IFERROR(VLOOKUP($E222&amp;$D$119, Outliers!$A$4:$P$214,3,FALSE),"0")</f>
        <v>0</v>
      </c>
      <c r="AA222" s="163" t="str">
        <f>IFERROR(VLOOKUP($E222&amp;$D$119, Outliers!$A$4:$P$214,4,FALSE),"0")</f>
        <v>0</v>
      </c>
      <c r="AB222" s="163" t="str">
        <f>IFERROR(VLOOKUP($E222&amp;$D$119, Outliers!$A$4:$P$214,5,FALSE),"0")</f>
        <v>0</v>
      </c>
      <c r="AD222" s="78"/>
      <c r="AE222" s="149"/>
      <c r="AF222" s="78"/>
      <c r="AG222" s="78"/>
    </row>
    <row r="223" spans="4:33" ht="15.75" x14ac:dyDescent="0.25">
      <c r="D223" s="318"/>
      <c r="E223" s="104" t="s">
        <v>182</v>
      </c>
      <c r="F223" s="405">
        <f>IF(OR(ISERROR(VLOOKUP($E223&amp;$D$118&amp;$D$119,'CCG data'!$A:$AD,'CCG data'!R$3,FALSE)),ISBLANK(VLOOKUP($E223&amp;$D$118&amp;$D$119,'CCG data'!$A:$AD,'CCG data'!R$3,FALSE))),"",VLOOKUP($E223&amp;$D$118&amp;$D$119,'CCG data'!$A:$AD,'CCG data'!R$3,FALSE))</f>
        <v>52.587469651345408</v>
      </c>
      <c r="G223" s="406"/>
      <c r="H223" s="406">
        <f>IF(OR(ISERROR(VLOOKUP($E223&amp;$D$118&amp;$D$119,'CCG data'!$A:$AD,'CCG data'!S$3,FALSE)),ISBLANK(VLOOKUP($E223&amp;$D$118&amp;$D$119,'CCG data'!$A:$AD,'CCG data'!S$3,FALSE))),"",VLOOKUP($E223&amp;$D$118&amp;$D$119,'CCG data'!$A:$AD,'CCG data'!S$3,FALSE))</f>
        <v>97.16184251633527</v>
      </c>
      <c r="I223" s="406"/>
      <c r="J223" s="406">
        <f>IF(OR(ISERROR(VLOOKUP($E223&amp;$D$118&amp;$D$119,'CCG data'!$A:$AD,'CCG data'!T$3,FALSE)),ISBLANK(VLOOKUP($E223&amp;$D$118&amp;$D$119,'CCG data'!$A:$AD,'CCG data'!T$3,FALSE))),"",VLOOKUP($E223&amp;$D$118&amp;$D$119,'CCG data'!$A:$AD,'CCG data'!T$3,FALSE))</f>
        <v>5.9410099507857996</v>
      </c>
      <c r="K223" s="406"/>
      <c r="L223" s="406">
        <f>IF(OR(ISERROR(VLOOKUP($E223&amp;$D$118&amp;$D$119,'CCG data'!$A:$AD,'CCG data'!U$3,FALSE)),ISBLANK(VLOOKUP($E223&amp;$D$118&amp;$D$119,'CCG data'!$A:$AD,'CCG data'!U$3,FALSE))),"",VLOOKUP($E223&amp;$D$118&amp;$D$119,'CCG data'!$A:$AD,'CCG data'!U$3,FALSE))</f>
        <v>8.6504462976516887</v>
      </c>
      <c r="M223" s="407"/>
      <c r="N223" s="362">
        <f>IF(OR(ISERROR(VLOOKUP($E223&amp;$D$118&amp;$D$119,'CCG data'!$A:$AD,'CCG data'!G$3,FALSE)),ISBLANK(VLOOKUP($E223&amp;$D$118&amp;$D$119,'CCG data'!$A:$AD,'CCG data'!G$3,FALSE))),"",VLOOKUP($E223&amp;$D$118&amp;$D$119,'CCG data'!$A:$AD,'CCG data'!G$3,FALSE))</f>
        <v>999</v>
      </c>
      <c r="P223" s="397">
        <f>IF(OR(ISERROR(VLOOKUP($E223&amp;$D$118&amp;$D$119,'CCG data'!$A:$AD,'CCG data'!B$3,FALSE)),ISBLANK(VLOOKUP($E223&amp;$D$118&amp;$D$119,'CCG data'!$A:$AD,'CCG data'!B$3,FALSE))),"",VLOOKUP($E223&amp;$D$118&amp;$D$119,'CCG data'!$A:$AD,'CCG data'!B$3,FALSE))</f>
        <v>0.3133133133133133</v>
      </c>
      <c r="Q223" s="263"/>
      <c r="R223" s="263">
        <f>IF(OR(ISERROR(VLOOKUP($E223&amp;$D$118&amp;$D$119,'CCG data'!$A:$AD,'CCG data'!C$3,FALSE)),ISBLANK(VLOOKUP($E223&amp;$D$118&amp;$D$119,'CCG data'!$A:$AD,'CCG data'!C$3,FALSE))),"",VLOOKUP($E223&amp;$D$118&amp;$D$119,'CCG data'!$A:$AD,'CCG data'!C$3,FALSE))</f>
        <v>0.59559559559559561</v>
      </c>
      <c r="S223" s="263"/>
      <c r="T223" s="263">
        <f>IF(OR(ISERROR(VLOOKUP($E223&amp;$D$118&amp;$D$119,'CCG data'!$A:$AD,'CCG data'!D$3,FALSE)),ISBLANK(VLOOKUP($E223&amp;$D$118&amp;$D$119,'CCG data'!$A:$AD,'CCG data'!D$3,FALSE))),"",VLOOKUP($E223&amp;$D$118&amp;$D$119,'CCG data'!$A:$AD,'CCG data'!D$3,FALSE))</f>
        <v>3.8038038038038041E-2</v>
      </c>
      <c r="U223" s="263"/>
      <c r="V223" s="263">
        <f>IF(OR(ISERROR(VLOOKUP($E223&amp;$D$118&amp;$D$119,'CCG data'!$A:$AD,'CCG data'!E$3,FALSE)),ISBLANK(VLOOKUP($E223&amp;$D$118&amp;$D$119,'CCG data'!$A:$AD,'CCG data'!E$3,FALSE))),"",VLOOKUP($E223&amp;$D$118&amp;$D$119,'CCG data'!$A:$AD,'CCG data'!E$3,FALSE))</f>
        <v>5.3053053053053051E-2</v>
      </c>
      <c r="W223" s="398"/>
      <c r="Y223" s="163">
        <f>IFERROR(VLOOKUP($E223&amp;$D$119, Outliers!$A$4:$P$214,2,FALSE),"0")</f>
        <v>0</v>
      </c>
      <c r="Z223" s="163">
        <f>IFERROR(VLOOKUP($E223&amp;$D$119, Outliers!$A$4:$P$214,3,FALSE),"0")</f>
        <v>0</v>
      </c>
      <c r="AA223" s="163">
        <f>IFERROR(VLOOKUP($E223&amp;$D$119, Outliers!$A$4:$P$214,4,FALSE),"0")</f>
        <v>0</v>
      </c>
      <c r="AB223" s="163">
        <f>IFERROR(VLOOKUP($E223&amp;$D$119, Outliers!$A$4:$P$214,5,FALSE),"0")</f>
        <v>0</v>
      </c>
      <c r="AD223" s="78"/>
      <c r="AE223" s="149"/>
      <c r="AF223" s="78"/>
      <c r="AG223" s="78"/>
    </row>
    <row r="224" spans="4:33" ht="15.75" x14ac:dyDescent="0.25">
      <c r="D224" s="318"/>
      <c r="E224" s="103" t="s">
        <v>27</v>
      </c>
      <c r="F224" s="95">
        <f>IF(P223="","",VLOOKUP($E223&amp;$D$118&amp;$D$119,'CCG data'!$A:$AD,'CCG data'!W$3,FALSE))</f>
        <v>46.761527379472938</v>
      </c>
      <c r="G224" s="96">
        <f>IF(P223="","",VLOOKUP($E223&amp;$D$118&amp;$D$119,'CCG data'!$A:$AD,'CCG data'!X$3,FALSE))</f>
        <v>58.413411923217879</v>
      </c>
      <c r="H224" s="96">
        <f>IF(R223="","",VLOOKUP($E223&amp;$D$118&amp;$D$119,'CCG data'!$A:$AD,'CCG data'!Y$3,FALSE))</f>
        <v>89.354678013156814</v>
      </c>
      <c r="I224" s="96">
        <f>IF(R223="","",VLOOKUP($E223&amp;$D$118&amp;$D$119,'CCG data'!$A:$AD,'CCG data'!Z$3,FALSE))</f>
        <v>104.96900701951373</v>
      </c>
      <c r="J224" s="96">
        <f>IF(T223="","",VLOOKUP($E223&amp;$D$118&amp;$D$119,'CCG data'!$A:$AD,'CCG data'!AA$3,FALSE))</f>
        <v>4.0520421595355902</v>
      </c>
      <c r="K224" s="96">
        <f>IF(T223="","",VLOOKUP($E223&amp;$D$118&amp;$D$119,'CCG data'!$A:$AD,'CCG data'!AB$3,FALSE))</f>
        <v>7.829977742036009</v>
      </c>
      <c r="L224" s="96">
        <f>IF(V223="","",VLOOKUP($E223&amp;$D$118&amp;$D$119,'CCG data'!$A:$AD,'CCG data'!AC$3,FALSE))</f>
        <v>6.3215151412192503</v>
      </c>
      <c r="M224" s="96">
        <f>IF(V223="","",VLOOKUP($E223&amp;$D$118&amp;$D$119,'CCG data'!$A:$AD,'CCG data'!AD$3,FALSE))</f>
        <v>10.979377454084126</v>
      </c>
      <c r="N224" s="363"/>
      <c r="P224" s="150">
        <f>IF(P223="","",VLOOKUP($E223&amp;$D$118&amp;$D$119,'CCG data'!$A:$AD,'CCG data'!I$3,FALSE))</f>
        <v>0.28499999999999998</v>
      </c>
      <c r="Q224" s="15">
        <f>IF(P223="","",VLOOKUP($E223&amp;$D$118&amp;$D$119,'CCG data'!$A:$AD,'CCG data'!J$3,FALSE))</f>
        <v>0.34300000000000003</v>
      </c>
      <c r="R224" s="15">
        <f>IF(R223="","",VLOOKUP($E223&amp;$D$118&amp;$D$119,'CCG data'!$A:$AD,'CCG data'!K$3,FALSE))</f>
        <v>0.56499999999999995</v>
      </c>
      <c r="S224" s="15">
        <f>IF(R223="","",VLOOKUP($E223&amp;$D$118&amp;$D$119,'CCG data'!$A:$AD,'CCG data'!L$3,FALSE))</f>
        <v>0.626</v>
      </c>
      <c r="T224" s="15">
        <f>IF(T223="","",VLOOKUP($E223&amp;$D$118&amp;$D$119,'CCG data'!$A:$AD,'CCG data'!M$3,FALSE))</f>
        <v>2.8000000000000001E-2</v>
      </c>
      <c r="U224" s="15">
        <f>IF(T223="","",VLOOKUP($E223&amp;$D$118&amp;$D$119,'CCG data'!$A:$AD,'CCG data'!N$3,FALSE))</f>
        <v>5.1999999999999998E-2</v>
      </c>
      <c r="V224" s="15">
        <f>IF(V223="","",VLOOKUP($E223&amp;$D$118&amp;$D$119,'CCG data'!$A:$AD,'CCG data'!O$3,FALSE))</f>
        <v>4.1000000000000002E-2</v>
      </c>
      <c r="W224" s="135">
        <f>IF(V223="","",VLOOKUP($E223&amp;$D$118&amp;$D$119,'CCG data'!$A:$AD,'CCG data'!P$3,FALSE))</f>
        <v>6.9000000000000006E-2</v>
      </c>
      <c r="Y224" s="163" t="str">
        <f>IFERROR(VLOOKUP($E224&amp;$D$119, Outliers!$A$4:$P$214,2,FALSE),"0")</f>
        <v>0</v>
      </c>
      <c r="Z224" s="163" t="str">
        <f>IFERROR(VLOOKUP($E224&amp;$D$119, Outliers!$A$4:$P$214,3,FALSE),"0")</f>
        <v>0</v>
      </c>
      <c r="AA224" s="163" t="str">
        <f>IFERROR(VLOOKUP($E224&amp;$D$119, Outliers!$A$4:$P$214,4,FALSE),"0")</f>
        <v>0</v>
      </c>
      <c r="AB224" s="163" t="str">
        <f>IFERROR(VLOOKUP($E224&amp;$D$119, Outliers!$A$4:$P$214,5,FALSE),"0")</f>
        <v>0</v>
      </c>
      <c r="AD224" s="78"/>
      <c r="AE224" s="149"/>
      <c r="AF224" s="78"/>
      <c r="AG224" s="78"/>
    </row>
    <row r="225" spans="4:33" ht="15.75" x14ac:dyDescent="0.25">
      <c r="D225" s="318"/>
      <c r="E225" s="104" t="s">
        <v>183</v>
      </c>
      <c r="F225" s="405">
        <f>IF(OR(ISERROR(VLOOKUP($E225&amp;$D$118&amp;$D$119,'CCG data'!$A:$AD,'CCG data'!R$3,FALSE)),ISBLANK(VLOOKUP($E225&amp;$D$118&amp;$D$119,'CCG data'!$A:$AD,'CCG data'!R$3,FALSE))),"",VLOOKUP($E225&amp;$D$118&amp;$D$119,'CCG data'!$A:$AD,'CCG data'!R$3,FALSE))</f>
        <v>56.00700755530444</v>
      </c>
      <c r="G225" s="406"/>
      <c r="H225" s="406">
        <f>IF(OR(ISERROR(VLOOKUP($E225&amp;$D$118&amp;$D$119,'CCG data'!$A:$AD,'CCG data'!S$3,FALSE)),ISBLANK(VLOOKUP($E225&amp;$D$118&amp;$D$119,'CCG data'!$A:$AD,'CCG data'!S$3,FALSE))),"",VLOOKUP($E225&amp;$D$118&amp;$D$119,'CCG data'!$A:$AD,'CCG data'!S$3,FALSE))</f>
        <v>92.930180004082743</v>
      </c>
      <c r="I225" s="406"/>
      <c r="J225" s="406">
        <f>IF(OR(ISERROR(VLOOKUP($E225&amp;$D$118&amp;$D$119,'CCG data'!$A:$AD,'CCG data'!T$3,FALSE)),ISBLANK(VLOOKUP($E225&amp;$D$118&amp;$D$119,'CCG data'!$A:$AD,'CCG data'!T$3,FALSE))),"",VLOOKUP($E225&amp;$D$118&amp;$D$119,'CCG data'!$A:$AD,'CCG data'!T$3,FALSE))</f>
        <v>5.3215655502177297</v>
      </c>
      <c r="K225" s="406"/>
      <c r="L225" s="406">
        <f>IF(OR(ISERROR(VLOOKUP($E225&amp;$D$118&amp;$D$119,'CCG data'!$A:$AD,'CCG data'!U$3,FALSE)),ISBLANK(VLOOKUP($E225&amp;$D$118&amp;$D$119,'CCG data'!$A:$AD,'CCG data'!U$3,FALSE))),"",VLOOKUP($E225&amp;$D$118&amp;$D$119,'CCG data'!$A:$AD,'CCG data'!U$3,FALSE))</f>
        <v>18.728840195074284</v>
      </c>
      <c r="M225" s="407"/>
      <c r="N225" s="362">
        <f>IF(OR(ISERROR(VLOOKUP($E225&amp;$D$118&amp;$D$119,'CCG data'!$A:$AD,'CCG data'!G$3,FALSE)),ISBLANK(VLOOKUP($E225&amp;$D$118&amp;$D$119,'CCG data'!$A:$AD,'CCG data'!G$3,FALSE))),"",VLOOKUP($E225&amp;$D$118&amp;$D$119,'CCG data'!$A:$AD,'CCG data'!G$3,FALSE))</f>
        <v>1485</v>
      </c>
      <c r="P225" s="397">
        <f>IF(OR(ISERROR(VLOOKUP($E225&amp;$D$118&amp;$D$119,'CCG data'!$A:$AD,'CCG data'!B$3,FALSE)),ISBLANK(VLOOKUP($E225&amp;$D$118&amp;$D$119,'CCG data'!$A:$AD,'CCG data'!B$3,FALSE))),"",VLOOKUP($E225&amp;$D$118&amp;$D$119,'CCG data'!$A:$AD,'CCG data'!B$3,FALSE))</f>
        <v>0.30639730639730639</v>
      </c>
      <c r="Q225" s="263"/>
      <c r="R225" s="263">
        <f>IF(OR(ISERROR(VLOOKUP($E225&amp;$D$118&amp;$D$119,'CCG data'!$A:$AD,'CCG data'!C$3,FALSE)),ISBLANK(VLOOKUP($E225&amp;$D$118&amp;$D$119,'CCG data'!$A:$AD,'CCG data'!C$3,FALSE))),"",VLOOKUP($E225&amp;$D$118&amp;$D$119,'CCG data'!$A:$AD,'CCG data'!C$3,FALSE))</f>
        <v>0.54882154882154888</v>
      </c>
      <c r="S225" s="263"/>
      <c r="T225" s="263">
        <f>IF(OR(ISERROR(VLOOKUP($E225&amp;$D$118&amp;$D$119,'CCG data'!$A:$AD,'CCG data'!D$3,FALSE)),ISBLANK(VLOOKUP($E225&amp;$D$118&amp;$D$119,'CCG data'!$A:$AD,'CCG data'!D$3,FALSE))),"",VLOOKUP($E225&amp;$D$118&amp;$D$119,'CCG data'!$A:$AD,'CCG data'!D$3,FALSE))</f>
        <v>3.4343434343434343E-2</v>
      </c>
      <c r="U225" s="263"/>
      <c r="V225" s="263">
        <f>IF(OR(ISERROR(VLOOKUP($E225&amp;$D$118&amp;$D$119,'CCG data'!$A:$AD,'CCG data'!E$3,FALSE)),ISBLANK(VLOOKUP($E225&amp;$D$118&amp;$D$119,'CCG data'!$A:$AD,'CCG data'!E$3,FALSE))),"",VLOOKUP($E225&amp;$D$118&amp;$D$119,'CCG data'!$A:$AD,'CCG data'!E$3,FALSE))</f>
        <v>0.11043771043771043</v>
      </c>
      <c r="W225" s="398"/>
      <c r="Y225" s="163">
        <f>IFERROR(VLOOKUP($E225&amp;$D$119, Outliers!$A$4:$P$214,2,FALSE),"0")</f>
        <v>0</v>
      </c>
      <c r="Z225" s="163">
        <f>IFERROR(VLOOKUP($E225&amp;$D$119, Outliers!$A$4:$P$214,3,FALSE),"0")</f>
        <v>0</v>
      </c>
      <c r="AA225" s="163">
        <f>IFERROR(VLOOKUP($E225&amp;$D$119, Outliers!$A$4:$P$214,4,FALSE),"0")</f>
        <v>0</v>
      </c>
      <c r="AB225" s="163">
        <f>IFERROR(VLOOKUP($E225&amp;$D$119, Outliers!$A$4:$P$214,5,FALSE),"0")</f>
        <v>1</v>
      </c>
      <c r="AD225" s="78"/>
      <c r="AE225" s="149"/>
      <c r="AF225" s="78"/>
      <c r="AG225" s="78"/>
    </row>
    <row r="226" spans="4:33" ht="15.75" x14ac:dyDescent="0.25">
      <c r="D226" s="318"/>
      <c r="E226" s="103" t="s">
        <v>27</v>
      </c>
      <c r="F226" s="95">
        <f>IF(P225="","",VLOOKUP($E225&amp;$D$118&amp;$D$119,'CCG data'!$A:$AD,'CCG data'!W$3,FALSE))</f>
        <v>50.860735490774324</v>
      </c>
      <c r="G226" s="96">
        <f>IF(P225="","",VLOOKUP($E225&amp;$D$118&amp;$D$119,'CCG data'!$A:$AD,'CCG data'!X$3,FALSE))</f>
        <v>61.153279619834557</v>
      </c>
      <c r="H226" s="96">
        <f>IF(R225="","",VLOOKUP($E225&amp;$D$118&amp;$D$119,'CCG data'!$A:$AD,'CCG data'!Y$3,FALSE))</f>
        <v>86.549983638579604</v>
      </c>
      <c r="I226" s="96">
        <f>IF(R225="","",VLOOKUP($E225&amp;$D$118&amp;$D$119,'CCG data'!$A:$AD,'CCG data'!Z$3,FALSE))</f>
        <v>99.310376369585882</v>
      </c>
      <c r="J226" s="96">
        <f>IF(T225="","",VLOOKUP($E225&amp;$D$118&amp;$D$119,'CCG data'!$A:$AD,'CCG data'!AA$3,FALSE))</f>
        <v>3.8610358280771186</v>
      </c>
      <c r="K226" s="96">
        <f>IF(T225="","",VLOOKUP($E225&amp;$D$118&amp;$D$119,'CCG data'!$A:$AD,'CCG data'!AB$3,FALSE))</f>
        <v>6.7820952723583403</v>
      </c>
      <c r="L226" s="96">
        <f>IF(V225="","",VLOOKUP($E225&amp;$D$118&amp;$D$119,'CCG data'!$A:$AD,'CCG data'!AC$3,FALSE))</f>
        <v>15.862385834580504</v>
      </c>
      <c r="M226" s="96">
        <f>IF(V225="","",VLOOKUP($E225&amp;$D$118&amp;$D$119,'CCG data'!$A:$AD,'CCG data'!AD$3,FALSE))</f>
        <v>21.595294555568064</v>
      </c>
      <c r="N226" s="363"/>
      <c r="P226" s="150">
        <f>IF(P225="","",VLOOKUP($E225&amp;$D$118&amp;$D$119,'CCG data'!$A:$AD,'CCG data'!I$3,FALSE))</f>
        <v>0.28299999999999997</v>
      </c>
      <c r="Q226" s="15">
        <f>IF(P225="","",VLOOKUP($E225&amp;$D$118&amp;$D$119,'CCG data'!$A:$AD,'CCG data'!J$3,FALSE))</f>
        <v>0.33</v>
      </c>
      <c r="R226" s="15">
        <f>IF(R225="","",VLOOKUP($E225&amp;$D$118&amp;$D$119,'CCG data'!$A:$AD,'CCG data'!K$3,FALSE))</f>
        <v>0.52300000000000002</v>
      </c>
      <c r="S226" s="15">
        <f>IF(R225="","",VLOOKUP($E225&amp;$D$118&amp;$D$119,'CCG data'!$A:$AD,'CCG data'!L$3,FALSE))</f>
        <v>0.57399999999999995</v>
      </c>
      <c r="T226" s="15">
        <f>IF(T225="","",VLOOKUP($E225&amp;$D$118&amp;$D$119,'CCG data'!$A:$AD,'CCG data'!M$3,FALSE))</f>
        <v>2.5999999999999999E-2</v>
      </c>
      <c r="U226" s="15">
        <f>IF(T225="","",VLOOKUP($E225&amp;$D$118&amp;$D$119,'CCG data'!$A:$AD,'CCG data'!N$3,FALSE))</f>
        <v>4.4999999999999998E-2</v>
      </c>
      <c r="V226" s="15">
        <f>IF(V225="","",VLOOKUP($E225&amp;$D$118&amp;$D$119,'CCG data'!$A:$AD,'CCG data'!O$3,FALSE))</f>
        <v>9.5000000000000001E-2</v>
      </c>
      <c r="W226" s="135">
        <f>IF(V225="","",VLOOKUP($E225&amp;$D$118&amp;$D$119,'CCG data'!$A:$AD,'CCG data'!P$3,FALSE))</f>
        <v>0.127</v>
      </c>
      <c r="Y226" s="163" t="str">
        <f>IFERROR(VLOOKUP($E226&amp;$D$119, Outliers!$A$4:$P$214,2,FALSE),"0")</f>
        <v>0</v>
      </c>
      <c r="Z226" s="163" t="str">
        <f>IFERROR(VLOOKUP($E226&amp;$D$119, Outliers!$A$4:$P$214,3,FALSE),"0")</f>
        <v>0</v>
      </c>
      <c r="AA226" s="163" t="str">
        <f>IFERROR(VLOOKUP($E226&amp;$D$119, Outliers!$A$4:$P$214,4,FALSE),"0")</f>
        <v>0</v>
      </c>
      <c r="AB226" s="163" t="str">
        <f>IFERROR(VLOOKUP($E226&amp;$D$119, Outliers!$A$4:$P$214,5,FALSE),"0")</f>
        <v>0</v>
      </c>
      <c r="AD226" s="78"/>
      <c r="AE226" s="149"/>
      <c r="AF226" s="78"/>
      <c r="AG226" s="78"/>
    </row>
    <row r="227" spans="4:33" ht="15.75" x14ac:dyDescent="0.25">
      <c r="D227" s="318"/>
      <c r="E227" s="104" t="s">
        <v>405</v>
      </c>
      <c r="F227" s="405">
        <f>IF(OR(ISERROR(VLOOKUP($E227&amp;$D$118&amp;$D$119,'CCG data'!$A:$AD,'CCG data'!R$3,FALSE)),ISBLANK(VLOOKUP($E227&amp;$D$118&amp;$D$119,'CCG data'!$A:$AD,'CCG data'!R$3,FALSE))),"",VLOOKUP($E227&amp;$D$118&amp;$D$119,'CCG data'!$A:$AD,'CCG data'!R$3,FALSE))</f>
        <v>49.567021515051437</v>
      </c>
      <c r="G227" s="406"/>
      <c r="H227" s="406">
        <f>IF(OR(ISERROR(VLOOKUP($E227&amp;$D$118&amp;$D$119,'CCG data'!$A:$AD,'CCG data'!S$3,FALSE)),ISBLANK(VLOOKUP($E227&amp;$D$118&amp;$D$119,'CCG data'!$A:$AD,'CCG data'!S$3,FALSE))),"",VLOOKUP($E227&amp;$D$118&amp;$D$119,'CCG data'!$A:$AD,'CCG data'!S$3,FALSE))</f>
        <v>94.745742080281403</v>
      </c>
      <c r="I227" s="406"/>
      <c r="J227" s="406">
        <f>IF(OR(ISERROR(VLOOKUP($E227&amp;$D$118&amp;$D$119,'CCG data'!$A:$AD,'CCG data'!T$3,FALSE)),ISBLANK(VLOOKUP($E227&amp;$D$118&amp;$D$119,'CCG data'!$A:$AD,'CCG data'!T$3,FALSE))),"",VLOOKUP($E227&amp;$D$118&amp;$D$119,'CCG data'!$A:$AD,'CCG data'!T$3,FALSE))</f>
        <v>6.8014204374774412</v>
      </c>
      <c r="K227" s="406"/>
      <c r="L227" s="406">
        <f>IF(OR(ISERROR(VLOOKUP($E227&amp;$D$118&amp;$D$119,'CCG data'!$A:$AD,'CCG data'!U$3,FALSE)),ISBLANK(VLOOKUP($E227&amp;$D$118&amp;$D$119,'CCG data'!$A:$AD,'CCG data'!U$3,FALSE))),"",VLOOKUP($E227&amp;$D$118&amp;$D$119,'CCG data'!$A:$AD,'CCG data'!U$3,FALSE))</f>
        <v>11.230075929334173</v>
      </c>
      <c r="M227" s="407"/>
      <c r="N227" s="362">
        <f>IF(OR(ISERROR(VLOOKUP($E227&amp;$D$118&amp;$D$119,'CCG data'!$A:$AD,'CCG data'!G$3,FALSE)),ISBLANK(VLOOKUP($E227&amp;$D$118&amp;$D$119,'CCG data'!$A:$AD,'CCG data'!G$3,FALSE))),"",VLOOKUP($E227&amp;$D$118&amp;$D$119,'CCG data'!$A:$AD,'CCG data'!G$3,FALSE))</f>
        <v>1825</v>
      </c>
      <c r="P227" s="397">
        <f>IF(OR(ISERROR(VLOOKUP($E227&amp;$D$118&amp;$D$119,'CCG data'!$A:$AD,'CCG data'!B$3,FALSE)),ISBLANK(VLOOKUP($E227&amp;$D$118&amp;$D$119,'CCG data'!$A:$AD,'CCG data'!B$3,FALSE))),"",VLOOKUP($E227&amp;$D$118&amp;$D$119,'CCG data'!$A:$AD,'CCG data'!B$3,FALSE))</f>
        <v>0.27506849315068493</v>
      </c>
      <c r="Q227" s="263"/>
      <c r="R227" s="263">
        <f>IF(OR(ISERROR(VLOOKUP($E227&amp;$D$118&amp;$D$119,'CCG data'!$A:$AD,'CCG data'!C$3,FALSE)),ISBLANK(VLOOKUP($E227&amp;$D$118&amp;$D$119,'CCG data'!$A:$AD,'CCG data'!C$3,FALSE))),"",VLOOKUP($E227&amp;$D$118&amp;$D$119,'CCG data'!$A:$AD,'CCG data'!C$3,FALSE))</f>
        <v>0.6010958904109589</v>
      </c>
      <c r="S227" s="263"/>
      <c r="T227" s="263">
        <f>IF(OR(ISERROR(VLOOKUP($E227&amp;$D$118&amp;$D$119,'CCG data'!$A:$AD,'CCG data'!D$3,FALSE)),ISBLANK(VLOOKUP($E227&amp;$D$118&amp;$D$119,'CCG data'!$A:$AD,'CCG data'!D$3,FALSE))),"",VLOOKUP($E227&amp;$D$118&amp;$D$119,'CCG data'!$A:$AD,'CCG data'!D$3,FALSE))</f>
        <v>5.4246575342465755E-2</v>
      </c>
      <c r="U227" s="263"/>
      <c r="V227" s="263">
        <f>IF(OR(ISERROR(VLOOKUP($E227&amp;$D$118&amp;$D$119,'CCG data'!$A:$AD,'CCG data'!E$3,FALSE)),ISBLANK(VLOOKUP($E227&amp;$D$118&amp;$D$119,'CCG data'!$A:$AD,'CCG data'!E$3,FALSE))),"",VLOOKUP($E227&amp;$D$118&amp;$D$119,'CCG data'!$A:$AD,'CCG data'!E$3,FALSE))</f>
        <v>6.9589041095890411E-2</v>
      </c>
      <c r="W227" s="398"/>
      <c r="Y227" s="163">
        <f>IFERROR(VLOOKUP($E227&amp;$D$119, Outliers!$A$4:$P$214,2,FALSE),"0")</f>
        <v>0</v>
      </c>
      <c r="Z227" s="163">
        <f>IFERROR(VLOOKUP($E227&amp;$D$119, Outliers!$A$4:$P$214,3,FALSE),"0")</f>
        <v>0</v>
      </c>
      <c r="AA227" s="163">
        <f>IFERROR(VLOOKUP($E227&amp;$D$119, Outliers!$A$4:$P$214,4,FALSE),"0")</f>
        <v>0</v>
      </c>
      <c r="AB227" s="163">
        <f>IFERROR(VLOOKUP($E227&amp;$D$119, Outliers!$A$4:$P$214,5,FALSE),"0")</f>
        <v>0</v>
      </c>
      <c r="AD227" s="78"/>
      <c r="AE227" s="149"/>
      <c r="AF227" s="78"/>
      <c r="AG227" s="78"/>
    </row>
    <row r="228" spans="4:33" ht="15.75" x14ac:dyDescent="0.25">
      <c r="D228" s="318"/>
      <c r="E228" s="103" t="s">
        <v>27</v>
      </c>
      <c r="F228" s="95">
        <f>IF(P227="","",VLOOKUP($E227&amp;$D$118&amp;$D$119,'CCG data'!$A:$AD,'CCG data'!W$3,FALSE))</f>
        <v>45.230944016839828</v>
      </c>
      <c r="G228" s="96">
        <f>IF(P227="","",VLOOKUP($E227&amp;$D$118&amp;$D$119,'CCG data'!$A:$AD,'CCG data'!X$3,FALSE))</f>
        <v>53.903099013263045</v>
      </c>
      <c r="H228" s="96">
        <f>IF(R227="","",VLOOKUP($E227&amp;$D$118&amp;$D$119,'CCG data'!$A:$AD,'CCG data'!Y$3,FALSE))</f>
        <v>89.138975716584042</v>
      </c>
      <c r="I228" s="96">
        <f>IF(R227="","",VLOOKUP($E227&amp;$D$118&amp;$D$119,'CCG data'!$A:$AD,'CCG data'!Z$3,FALSE))</f>
        <v>100.35250844397876</v>
      </c>
      <c r="J228" s="96">
        <f>IF(T227="","",VLOOKUP($E227&amp;$D$118&amp;$D$119,'CCG data'!$A:$AD,'CCG data'!AA$3,FALSE))</f>
        <v>5.4616262289976714</v>
      </c>
      <c r="K228" s="96">
        <f>IF(T227="","",VLOOKUP($E227&amp;$D$118&amp;$D$119,'CCG data'!$A:$AD,'CCG data'!AB$3,FALSE))</f>
        <v>8.141214645957211</v>
      </c>
      <c r="L228" s="96">
        <f>IF(V227="","",VLOOKUP($E227&amp;$D$118&amp;$D$119,'CCG data'!$A:$AD,'CCG data'!AC$3,FALSE))</f>
        <v>9.2769200578163229</v>
      </c>
      <c r="M228" s="96">
        <f>IF(V227="","",VLOOKUP($E227&amp;$D$118&amp;$D$119,'CCG data'!$A:$AD,'CCG data'!AD$3,FALSE))</f>
        <v>13.183231800852024</v>
      </c>
      <c r="N228" s="363"/>
      <c r="P228" s="150">
        <f>IF(P227="","",VLOOKUP($E227&amp;$D$118&amp;$D$119,'CCG data'!$A:$AD,'CCG data'!I$3,FALSE))</f>
        <v>0.255</v>
      </c>
      <c r="Q228" s="15">
        <f>IF(P227="","",VLOOKUP($E227&amp;$D$118&amp;$D$119,'CCG data'!$A:$AD,'CCG data'!J$3,FALSE))</f>
        <v>0.29599999999999999</v>
      </c>
      <c r="R228" s="15">
        <f>IF(R227="","",VLOOKUP($E227&amp;$D$118&amp;$D$119,'CCG data'!$A:$AD,'CCG data'!K$3,FALSE))</f>
        <v>0.57799999999999996</v>
      </c>
      <c r="S228" s="15">
        <f>IF(R227="","",VLOOKUP($E227&amp;$D$118&amp;$D$119,'CCG data'!$A:$AD,'CCG data'!L$3,FALSE))</f>
        <v>0.623</v>
      </c>
      <c r="T228" s="15">
        <f>IF(T227="","",VLOOKUP($E227&amp;$D$118&amp;$D$119,'CCG data'!$A:$AD,'CCG data'!M$3,FALSE))</f>
        <v>4.4999999999999998E-2</v>
      </c>
      <c r="U228" s="15">
        <f>IF(T227="","",VLOOKUP($E227&amp;$D$118&amp;$D$119,'CCG data'!$A:$AD,'CCG data'!N$3,FALSE))</f>
        <v>6.6000000000000003E-2</v>
      </c>
      <c r="V228" s="15">
        <f>IF(V227="","",VLOOKUP($E227&amp;$D$118&amp;$D$119,'CCG data'!$A:$AD,'CCG data'!O$3,FALSE))</f>
        <v>5.8999999999999997E-2</v>
      </c>
      <c r="W228" s="135">
        <f>IF(V227="","",VLOOKUP($E227&amp;$D$118&amp;$D$119,'CCG data'!$A:$AD,'CCG data'!P$3,FALSE))</f>
        <v>8.2000000000000003E-2</v>
      </c>
      <c r="Y228" s="163" t="str">
        <f>IFERROR(VLOOKUP($E228&amp;$D$119, Outliers!$A$4:$P$214,2,FALSE),"0")</f>
        <v>0</v>
      </c>
      <c r="Z228" s="163" t="str">
        <f>IFERROR(VLOOKUP($E228&amp;$D$119, Outliers!$A$4:$P$214,3,FALSE),"0")</f>
        <v>0</v>
      </c>
      <c r="AA228" s="163" t="str">
        <f>IFERROR(VLOOKUP($E228&amp;$D$119, Outliers!$A$4:$P$214,4,FALSE),"0")</f>
        <v>0</v>
      </c>
      <c r="AB228" s="163" t="str">
        <f>IFERROR(VLOOKUP($E228&amp;$D$119, Outliers!$A$4:$P$214,5,FALSE),"0")</f>
        <v>0</v>
      </c>
      <c r="AD228" s="78"/>
      <c r="AE228" s="149"/>
      <c r="AF228" s="78"/>
      <c r="AG228" s="78"/>
    </row>
    <row r="229" spans="4:33" ht="15.75" x14ac:dyDescent="0.25">
      <c r="D229" s="318"/>
      <c r="E229" s="104" t="s">
        <v>184</v>
      </c>
      <c r="F229" s="405">
        <f>IF(OR(ISERROR(VLOOKUP($E229&amp;$D$118&amp;$D$119,'CCG data'!$A:$AD,'CCG data'!R$3,FALSE)),ISBLANK(VLOOKUP($E229&amp;$D$118&amp;$D$119,'CCG data'!$A:$AD,'CCG data'!R$3,FALSE))),"",VLOOKUP($E229&amp;$D$118&amp;$D$119,'CCG data'!$A:$AD,'CCG data'!R$3,FALSE))</f>
        <v>57.539989119635791</v>
      </c>
      <c r="G229" s="406"/>
      <c r="H229" s="406">
        <f>IF(OR(ISERROR(VLOOKUP($E229&amp;$D$118&amp;$D$119,'CCG data'!$A:$AD,'CCG data'!S$3,FALSE)),ISBLANK(VLOOKUP($E229&amp;$D$118&amp;$D$119,'CCG data'!$A:$AD,'CCG data'!S$3,FALSE))),"",VLOOKUP($E229&amp;$D$118&amp;$D$119,'CCG data'!$A:$AD,'CCG data'!S$3,FALSE))</f>
        <v>92.829993320870926</v>
      </c>
      <c r="I229" s="406"/>
      <c r="J229" s="406">
        <f>IF(OR(ISERROR(VLOOKUP($E229&amp;$D$118&amp;$D$119,'CCG data'!$A:$AD,'CCG data'!T$3,FALSE)),ISBLANK(VLOOKUP($E229&amp;$D$118&amp;$D$119,'CCG data'!$A:$AD,'CCG data'!T$3,FALSE))),"",VLOOKUP($E229&amp;$D$118&amp;$D$119,'CCG data'!$A:$AD,'CCG data'!T$3,FALSE))</f>
        <v>7.3208282396022906</v>
      </c>
      <c r="K229" s="406"/>
      <c r="L229" s="406">
        <f>IF(OR(ISERROR(VLOOKUP($E229&amp;$D$118&amp;$D$119,'CCG data'!$A:$AD,'CCG data'!U$3,FALSE)),ISBLANK(VLOOKUP($E229&amp;$D$118&amp;$D$119,'CCG data'!$A:$AD,'CCG data'!U$3,FALSE))),"",VLOOKUP($E229&amp;$D$118&amp;$D$119,'CCG data'!$A:$AD,'CCG data'!U$3,FALSE))</f>
        <v>14.445623882260897</v>
      </c>
      <c r="M229" s="407"/>
      <c r="N229" s="362">
        <f>IF(OR(ISERROR(VLOOKUP($E229&amp;$D$118&amp;$D$119,'CCG data'!$A:$AD,'CCG data'!G$3,FALSE)),ISBLANK(VLOOKUP($E229&amp;$D$118&amp;$D$119,'CCG data'!$A:$AD,'CCG data'!G$3,FALSE))),"",VLOOKUP($E229&amp;$D$118&amp;$D$119,'CCG data'!$A:$AD,'CCG data'!G$3,FALSE))</f>
        <v>1899</v>
      </c>
      <c r="P229" s="397">
        <f>IF(OR(ISERROR(VLOOKUP($E229&amp;$D$118&amp;$D$119,'CCG data'!$A:$AD,'CCG data'!B$3,FALSE)),ISBLANK(VLOOKUP($E229&amp;$D$118&amp;$D$119,'CCG data'!$A:$AD,'CCG data'!B$3,FALSE))),"",VLOOKUP($E229&amp;$D$118&amp;$D$119,'CCG data'!$A:$AD,'CCG data'!B$3,FALSE))</f>
        <v>0.3233280674038968</v>
      </c>
      <c r="Q229" s="263"/>
      <c r="R229" s="263">
        <f>IF(OR(ISERROR(VLOOKUP($E229&amp;$D$118&amp;$D$119,'CCG data'!$A:$AD,'CCG data'!C$3,FALSE)),ISBLANK(VLOOKUP($E229&amp;$D$118&amp;$D$119,'CCG data'!$A:$AD,'CCG data'!C$3,FALSE))),"",VLOOKUP($E229&amp;$D$118&amp;$D$119,'CCG data'!$A:$AD,'CCG data'!C$3,FALSE))</f>
        <v>0.54397051079515535</v>
      </c>
      <c r="S229" s="263"/>
      <c r="T229" s="263">
        <f>IF(OR(ISERROR(VLOOKUP($E229&amp;$D$118&amp;$D$119,'CCG data'!$A:$AD,'CCG data'!D$3,FALSE)),ISBLANK(VLOOKUP($E229&amp;$D$118&amp;$D$119,'CCG data'!$A:$AD,'CCG data'!D$3,FALSE))),"",VLOOKUP($E229&amp;$D$118&amp;$D$119,'CCG data'!$A:$AD,'CCG data'!D$3,FALSE))</f>
        <v>4.8446550816219063E-2</v>
      </c>
      <c r="U229" s="263"/>
      <c r="V229" s="263">
        <f>IF(OR(ISERROR(VLOOKUP($E229&amp;$D$118&amp;$D$119,'CCG data'!$A:$AD,'CCG data'!E$3,FALSE)),ISBLANK(VLOOKUP($E229&amp;$D$118&amp;$D$119,'CCG data'!$A:$AD,'CCG data'!E$3,FALSE))),"",VLOOKUP($E229&amp;$D$118&amp;$D$119,'CCG data'!$A:$AD,'CCG data'!E$3,FALSE))</f>
        <v>8.4254870984728808E-2</v>
      </c>
      <c r="W229" s="398"/>
      <c r="Y229" s="163">
        <f>IFERROR(VLOOKUP($E229&amp;$D$119, Outliers!$A$4:$P$214,2,FALSE),"0")</f>
        <v>1</v>
      </c>
      <c r="Z229" s="163">
        <f>IFERROR(VLOOKUP($E229&amp;$D$119, Outliers!$A$4:$P$214,3,FALSE),"0")</f>
        <v>0</v>
      </c>
      <c r="AA229" s="163">
        <f>IFERROR(VLOOKUP($E229&amp;$D$119, Outliers!$A$4:$P$214,4,FALSE),"0")</f>
        <v>0</v>
      </c>
      <c r="AB229" s="163">
        <f>IFERROR(VLOOKUP($E229&amp;$D$119, Outliers!$A$4:$P$214,5,FALSE),"0")</f>
        <v>0</v>
      </c>
      <c r="AD229" s="78"/>
      <c r="AE229" s="149"/>
      <c r="AF229" s="78"/>
      <c r="AG229" s="78"/>
    </row>
    <row r="230" spans="4:33" ht="15.75" x14ac:dyDescent="0.25">
      <c r="D230" s="318"/>
      <c r="E230" s="103" t="s">
        <v>27</v>
      </c>
      <c r="F230" s="95">
        <f>IF(P229="","",VLOOKUP($E229&amp;$D$118&amp;$D$119,'CCG data'!$A:$AD,'CCG data'!W$3,FALSE))</f>
        <v>52.988624164110824</v>
      </c>
      <c r="G230" s="96">
        <f>IF(P229="","",VLOOKUP($E229&amp;$D$118&amp;$D$119,'CCG data'!$A:$AD,'CCG data'!X$3,FALSE))</f>
        <v>62.091354075160758</v>
      </c>
      <c r="H230" s="96">
        <f>IF(R229="","",VLOOKUP($E229&amp;$D$118&amp;$D$119,'CCG data'!$A:$AD,'CCG data'!Y$3,FALSE))</f>
        <v>87.168979309370187</v>
      </c>
      <c r="I230" s="96">
        <f>IF(R229="","",VLOOKUP($E229&amp;$D$118&amp;$D$119,'CCG data'!$A:$AD,'CCG data'!Z$3,FALSE))</f>
        <v>98.491007332371666</v>
      </c>
      <c r="J230" s="96">
        <f>IF(T229="","",VLOOKUP($E229&amp;$D$118&amp;$D$119,'CCG data'!$A:$AD,'CCG data'!AA$3,FALSE))</f>
        <v>5.8248599930249956</v>
      </c>
      <c r="K230" s="96">
        <f>IF(T229="","",VLOOKUP($E229&amp;$D$118&amp;$D$119,'CCG data'!$A:$AD,'CCG data'!AB$3,FALSE))</f>
        <v>8.8167964861795856</v>
      </c>
      <c r="L230" s="96">
        <f>IF(V229="","",VLOOKUP($E229&amp;$D$118&amp;$D$119,'CCG data'!$A:$AD,'CCG data'!AC$3,FALSE))</f>
        <v>12.207251271447543</v>
      </c>
      <c r="M230" s="96">
        <f>IF(V229="","",VLOOKUP($E229&amp;$D$118&amp;$D$119,'CCG data'!$A:$AD,'CCG data'!AD$3,FALSE))</f>
        <v>16.68399649307425</v>
      </c>
      <c r="N230" s="363"/>
      <c r="P230" s="150">
        <f>IF(P229="","",VLOOKUP($E229&amp;$D$118&amp;$D$119,'CCG data'!$A:$AD,'CCG data'!I$3,FALSE))</f>
        <v>0.30299999999999999</v>
      </c>
      <c r="Q230" s="15">
        <f>IF(P229="","",VLOOKUP($E229&amp;$D$118&amp;$D$119,'CCG data'!$A:$AD,'CCG data'!J$3,FALSE))</f>
        <v>0.34499999999999997</v>
      </c>
      <c r="R230" s="15">
        <f>IF(R229="","",VLOOKUP($E229&amp;$D$118&amp;$D$119,'CCG data'!$A:$AD,'CCG data'!K$3,FALSE))</f>
        <v>0.52200000000000002</v>
      </c>
      <c r="S230" s="15">
        <f>IF(R229="","",VLOOKUP($E229&amp;$D$118&amp;$D$119,'CCG data'!$A:$AD,'CCG data'!L$3,FALSE))</f>
        <v>0.56599999999999995</v>
      </c>
      <c r="T230" s="15">
        <f>IF(T229="","",VLOOKUP($E229&amp;$D$118&amp;$D$119,'CCG data'!$A:$AD,'CCG data'!M$3,FALSE))</f>
        <v>0.04</v>
      </c>
      <c r="U230" s="15">
        <f>IF(T229="","",VLOOKUP($E229&amp;$D$118&amp;$D$119,'CCG data'!$A:$AD,'CCG data'!N$3,FALSE))</f>
        <v>5.8999999999999997E-2</v>
      </c>
      <c r="V230" s="15">
        <f>IF(V229="","",VLOOKUP($E229&amp;$D$118&amp;$D$119,'CCG data'!$A:$AD,'CCG data'!O$3,FALSE))</f>
        <v>7.2999999999999995E-2</v>
      </c>
      <c r="W230" s="135">
        <f>IF(V229="","",VLOOKUP($E229&amp;$D$118&amp;$D$119,'CCG data'!$A:$AD,'CCG data'!P$3,FALSE))</f>
        <v>9.8000000000000004E-2</v>
      </c>
      <c r="Y230" s="163" t="str">
        <f>IFERROR(VLOOKUP($E230&amp;$D$119, Outliers!$A$4:$P$214,2,FALSE),"0")</f>
        <v>0</v>
      </c>
      <c r="Z230" s="163" t="str">
        <f>IFERROR(VLOOKUP($E230&amp;$D$119, Outliers!$A$4:$P$214,3,FALSE),"0")</f>
        <v>0</v>
      </c>
      <c r="AA230" s="163" t="str">
        <f>IFERROR(VLOOKUP($E230&amp;$D$119, Outliers!$A$4:$P$214,4,FALSE),"0")</f>
        <v>0</v>
      </c>
      <c r="AB230" s="163" t="str">
        <f>IFERROR(VLOOKUP($E230&amp;$D$119, Outliers!$A$4:$P$214,5,FALSE),"0")</f>
        <v>0</v>
      </c>
      <c r="AD230" s="78"/>
      <c r="AE230" s="149"/>
      <c r="AF230" s="78"/>
      <c r="AG230" s="78"/>
    </row>
    <row r="231" spans="4:33" ht="15.75" x14ac:dyDescent="0.25">
      <c r="D231" s="318"/>
      <c r="E231" s="104" t="s">
        <v>185</v>
      </c>
      <c r="F231" s="405">
        <f>IF(OR(ISERROR(VLOOKUP($E231&amp;$D$118&amp;$D$119,'CCG data'!$A:$AD,'CCG data'!R$3,FALSE)),ISBLANK(VLOOKUP($E231&amp;$D$118&amp;$D$119,'CCG data'!$A:$AD,'CCG data'!R$3,FALSE))),"",VLOOKUP($E231&amp;$D$118&amp;$D$119,'CCG data'!$A:$AD,'CCG data'!R$3,FALSE))</f>
        <v>43.620564293445334</v>
      </c>
      <c r="G231" s="406"/>
      <c r="H231" s="406">
        <f>IF(OR(ISERROR(VLOOKUP($E231&amp;$D$118&amp;$D$119,'CCG data'!$A:$AD,'CCG data'!S$3,FALSE)),ISBLANK(VLOOKUP($E231&amp;$D$118&amp;$D$119,'CCG data'!$A:$AD,'CCG data'!S$3,FALSE))),"",VLOOKUP($E231&amp;$D$118&amp;$D$119,'CCG data'!$A:$AD,'CCG data'!S$3,FALSE))</f>
        <v>87.627037528886277</v>
      </c>
      <c r="I231" s="406"/>
      <c r="J231" s="406">
        <f>IF(OR(ISERROR(VLOOKUP($E231&amp;$D$118&amp;$D$119,'CCG data'!$A:$AD,'CCG data'!T$3,FALSE)),ISBLANK(VLOOKUP($E231&amp;$D$118&amp;$D$119,'CCG data'!$A:$AD,'CCG data'!T$3,FALSE))),"",VLOOKUP($E231&amp;$D$118&amp;$D$119,'CCG data'!$A:$AD,'CCG data'!T$3,FALSE))</f>
        <v>8.6806398068638977</v>
      </c>
      <c r="K231" s="406"/>
      <c r="L231" s="406">
        <f>IF(OR(ISERROR(VLOOKUP($E231&amp;$D$118&amp;$D$119,'CCG data'!$A:$AD,'CCG data'!U$3,FALSE)),ISBLANK(VLOOKUP($E231&amp;$D$118&amp;$D$119,'CCG data'!$A:$AD,'CCG data'!U$3,FALSE))),"",VLOOKUP($E231&amp;$D$118&amp;$D$119,'CCG data'!$A:$AD,'CCG data'!U$3,FALSE))</f>
        <v>17.352136587665949</v>
      </c>
      <c r="M231" s="407"/>
      <c r="N231" s="362">
        <f>IF(OR(ISERROR(VLOOKUP($E231&amp;$D$118&amp;$D$119,'CCG data'!$A:$AD,'CCG data'!G$3,FALSE)),ISBLANK(VLOOKUP($E231&amp;$D$118&amp;$D$119,'CCG data'!$A:$AD,'CCG data'!G$3,FALSE))),"",VLOOKUP($E231&amp;$D$118&amp;$D$119,'CCG data'!$A:$AD,'CCG data'!G$3,FALSE))</f>
        <v>2011</v>
      </c>
      <c r="P231" s="397">
        <f>IF(OR(ISERROR(VLOOKUP($E231&amp;$D$118&amp;$D$119,'CCG data'!$A:$AD,'CCG data'!B$3,FALSE)),ISBLANK(VLOOKUP($E231&amp;$D$118&amp;$D$119,'CCG data'!$A:$AD,'CCG data'!B$3,FALSE))),"",VLOOKUP($E231&amp;$D$118&amp;$D$119,'CCG data'!$A:$AD,'CCG data'!B$3,FALSE))</f>
        <v>0.25559423172550971</v>
      </c>
      <c r="Q231" s="263"/>
      <c r="R231" s="263">
        <f>IF(OR(ISERROR(VLOOKUP($E231&amp;$D$118&amp;$D$119,'CCG data'!$A:$AD,'CCG data'!C$3,FALSE)),ISBLANK(VLOOKUP($E231&amp;$D$118&amp;$D$119,'CCG data'!$A:$AD,'CCG data'!C$3,FALSE))),"",VLOOKUP($E231&amp;$D$118&amp;$D$119,'CCG data'!$A:$AD,'CCG data'!C$3,FALSE))</f>
        <v>0.57633018398806568</v>
      </c>
      <c r="S231" s="263"/>
      <c r="T231" s="263">
        <f>IF(OR(ISERROR(VLOOKUP($E231&amp;$D$118&amp;$D$119,'CCG data'!$A:$AD,'CCG data'!D$3,FALSE)),ISBLANK(VLOOKUP($E231&amp;$D$118&amp;$D$119,'CCG data'!$A:$AD,'CCG data'!D$3,FALSE))),"",VLOOKUP($E231&amp;$D$118&amp;$D$119,'CCG data'!$A:$AD,'CCG data'!D$3,FALSE))</f>
        <v>5.5196419691695676E-2</v>
      </c>
      <c r="U231" s="263"/>
      <c r="V231" s="263">
        <f>IF(OR(ISERROR(VLOOKUP($E231&amp;$D$118&amp;$D$119,'CCG data'!$A:$AD,'CCG data'!E$3,FALSE)),ISBLANK(VLOOKUP($E231&amp;$D$118&amp;$D$119,'CCG data'!$A:$AD,'CCG data'!E$3,FALSE))),"",VLOOKUP($E231&amp;$D$118&amp;$D$119,'CCG data'!$A:$AD,'CCG data'!E$3,FALSE))</f>
        <v>0.11287916459472899</v>
      </c>
      <c r="W231" s="398"/>
      <c r="Y231" s="163">
        <f>IFERROR(VLOOKUP($E231&amp;$D$119, Outliers!$A$4:$P$214,2,FALSE),"0")</f>
        <v>0</v>
      </c>
      <c r="Z231" s="163">
        <f>IFERROR(VLOOKUP($E231&amp;$D$119, Outliers!$A$4:$P$214,3,FALSE),"0")</f>
        <v>1</v>
      </c>
      <c r="AA231" s="163">
        <f>IFERROR(VLOOKUP($E231&amp;$D$119, Outliers!$A$4:$P$214,4,FALSE),"0")</f>
        <v>0</v>
      </c>
      <c r="AB231" s="163">
        <f>IFERROR(VLOOKUP($E231&amp;$D$119, Outliers!$A$4:$P$214,5,FALSE),"0")</f>
        <v>1</v>
      </c>
      <c r="AD231" s="78"/>
      <c r="AE231" s="149"/>
      <c r="AF231" s="78"/>
      <c r="AG231" s="78"/>
    </row>
    <row r="232" spans="4:33" ht="15.75" x14ac:dyDescent="0.25">
      <c r="D232" s="318"/>
      <c r="E232" s="103" t="s">
        <v>27</v>
      </c>
      <c r="F232" s="95">
        <f>IF(P231="","",VLOOKUP($E231&amp;$D$118&amp;$D$119,'CCG data'!$A:$AD,'CCG data'!W$3,FALSE))</f>
        <v>39.849483896737105</v>
      </c>
      <c r="G232" s="96">
        <f>IF(P231="","",VLOOKUP($E231&amp;$D$118&amp;$D$119,'CCG data'!$A:$AD,'CCG data'!X$3,FALSE))</f>
        <v>47.391644690153562</v>
      </c>
      <c r="H232" s="96">
        <f>IF(R231="","",VLOOKUP($E231&amp;$D$118&amp;$D$119,'CCG data'!$A:$AD,'CCG data'!Y$3,FALSE))</f>
        <v>82.582138449683953</v>
      </c>
      <c r="I232" s="96">
        <f>IF(R231="","",VLOOKUP($E231&amp;$D$118&amp;$D$119,'CCG data'!$A:$AD,'CCG data'!Z$3,FALSE))</f>
        <v>92.6719366080886</v>
      </c>
      <c r="J232" s="96">
        <f>IF(T231="","",VLOOKUP($E231&amp;$D$118&amp;$D$119,'CCG data'!$A:$AD,'CCG data'!AA$3,FALSE))</f>
        <v>7.0657372654011672</v>
      </c>
      <c r="K232" s="96">
        <f>IF(T231="","",VLOOKUP($E231&amp;$D$118&amp;$D$119,'CCG data'!$A:$AD,'CCG data'!AB$3,FALSE))</f>
        <v>10.295542348326627</v>
      </c>
      <c r="L232" s="96">
        <f>IF(V231="","",VLOOKUP($E231&amp;$D$118&amp;$D$119,'CCG data'!$A:$AD,'CCG data'!AC$3,FALSE))</f>
        <v>15.094801146043016</v>
      </c>
      <c r="M232" s="96">
        <f>IF(V231="","",VLOOKUP($E231&amp;$D$118&amp;$D$119,'CCG data'!$A:$AD,'CCG data'!AD$3,FALSE))</f>
        <v>19.609472029288884</v>
      </c>
      <c r="N232" s="363"/>
      <c r="P232" s="150">
        <f>IF(P231="","",VLOOKUP($E231&amp;$D$118&amp;$D$119,'CCG data'!$A:$AD,'CCG data'!I$3,FALSE))</f>
        <v>0.23699999999999999</v>
      </c>
      <c r="Q232" s="15">
        <f>IF(P231="","",VLOOKUP($E231&amp;$D$118&amp;$D$119,'CCG data'!$A:$AD,'CCG data'!J$3,FALSE))</f>
        <v>0.27500000000000002</v>
      </c>
      <c r="R232" s="15">
        <f>IF(R231="","",VLOOKUP($E231&amp;$D$118&amp;$D$119,'CCG data'!$A:$AD,'CCG data'!K$3,FALSE))</f>
        <v>0.55500000000000005</v>
      </c>
      <c r="S232" s="15">
        <f>IF(R231="","",VLOOKUP($E231&amp;$D$118&amp;$D$119,'CCG data'!$A:$AD,'CCG data'!L$3,FALSE))</f>
        <v>0.59799999999999998</v>
      </c>
      <c r="T232" s="15">
        <f>IF(T231="","",VLOOKUP($E231&amp;$D$118&amp;$D$119,'CCG data'!$A:$AD,'CCG data'!M$3,FALSE))</f>
        <v>4.5999999999999999E-2</v>
      </c>
      <c r="U232" s="15">
        <f>IF(T231="","",VLOOKUP($E231&amp;$D$118&amp;$D$119,'CCG data'!$A:$AD,'CCG data'!N$3,FALSE))</f>
        <v>6.6000000000000003E-2</v>
      </c>
      <c r="V232" s="15">
        <f>IF(V231="","",VLOOKUP($E231&amp;$D$118&amp;$D$119,'CCG data'!$A:$AD,'CCG data'!O$3,FALSE))</f>
        <v>0.1</v>
      </c>
      <c r="W232" s="135">
        <f>IF(V231="","",VLOOKUP($E231&amp;$D$118&amp;$D$119,'CCG data'!$A:$AD,'CCG data'!P$3,FALSE))</f>
        <v>0.127</v>
      </c>
      <c r="Y232" s="163" t="str">
        <f>IFERROR(VLOOKUP($E232&amp;$D$119, Outliers!$A$4:$P$214,2,FALSE),"0")</f>
        <v>0</v>
      </c>
      <c r="Z232" s="163" t="str">
        <f>IFERROR(VLOOKUP($E232&amp;$D$119, Outliers!$A$4:$P$214,3,FALSE),"0")</f>
        <v>0</v>
      </c>
      <c r="AA232" s="163" t="str">
        <f>IFERROR(VLOOKUP($E232&amp;$D$119, Outliers!$A$4:$P$214,4,FALSE),"0")</f>
        <v>0</v>
      </c>
      <c r="AB232" s="163" t="str">
        <f>IFERROR(VLOOKUP($E232&amp;$D$119, Outliers!$A$4:$P$214,5,FALSE),"0")</f>
        <v>0</v>
      </c>
      <c r="AD232" s="78"/>
      <c r="AE232" s="149"/>
      <c r="AF232" s="78"/>
      <c r="AG232" s="78"/>
    </row>
    <row r="233" spans="4:33" ht="15.75" x14ac:dyDescent="0.25">
      <c r="D233" s="318"/>
      <c r="E233" s="104" t="s">
        <v>186</v>
      </c>
      <c r="F233" s="405">
        <f>IF(OR(ISERROR(VLOOKUP($E233&amp;$D$118&amp;$D$119,'CCG data'!$A:$AD,'CCG data'!R$3,FALSE)),ISBLANK(VLOOKUP($E233&amp;$D$118&amp;$D$119,'CCG data'!$A:$AD,'CCG data'!R$3,FALSE))),"",VLOOKUP($E233&amp;$D$118&amp;$D$119,'CCG data'!$A:$AD,'CCG data'!R$3,FALSE))</f>
        <v>59.829803000153511</v>
      </c>
      <c r="G233" s="406"/>
      <c r="H233" s="406">
        <f>IF(OR(ISERROR(VLOOKUP($E233&amp;$D$118&amp;$D$119,'CCG data'!$A:$AD,'CCG data'!S$3,FALSE)),ISBLANK(VLOOKUP($E233&amp;$D$118&amp;$D$119,'CCG data'!$A:$AD,'CCG data'!S$3,FALSE))),"",VLOOKUP($E233&amp;$D$118&amp;$D$119,'CCG data'!$A:$AD,'CCG data'!S$3,FALSE))</f>
        <v>93.754465286330884</v>
      </c>
      <c r="I233" s="406"/>
      <c r="J233" s="406">
        <f>IF(OR(ISERROR(VLOOKUP($E233&amp;$D$118&amp;$D$119,'CCG data'!$A:$AD,'CCG data'!T$3,FALSE)),ISBLANK(VLOOKUP($E233&amp;$D$118&amp;$D$119,'CCG data'!$A:$AD,'CCG data'!T$3,FALSE))),"",VLOOKUP($E233&amp;$D$118&amp;$D$119,'CCG data'!$A:$AD,'CCG data'!T$3,FALSE))</f>
        <v>8.8251651499273542</v>
      </c>
      <c r="K233" s="406"/>
      <c r="L233" s="406">
        <f>IF(OR(ISERROR(VLOOKUP($E233&amp;$D$118&amp;$D$119,'CCG data'!$A:$AD,'CCG data'!U$3,FALSE)),ISBLANK(VLOOKUP($E233&amp;$D$118&amp;$D$119,'CCG data'!$A:$AD,'CCG data'!U$3,FALSE))),"",VLOOKUP($E233&amp;$D$118&amp;$D$119,'CCG data'!$A:$AD,'CCG data'!U$3,FALSE))</f>
        <v>7.041732699655471</v>
      </c>
      <c r="M233" s="407"/>
      <c r="N233" s="362">
        <f>IF(OR(ISERROR(VLOOKUP($E233&amp;$D$118&amp;$D$119,'CCG data'!$A:$AD,'CCG data'!G$3,FALSE)),ISBLANK(VLOOKUP($E233&amp;$D$118&amp;$D$119,'CCG data'!$A:$AD,'CCG data'!G$3,FALSE))),"",VLOOKUP($E233&amp;$D$118&amp;$D$119,'CCG data'!$A:$AD,'CCG data'!G$3,FALSE))</f>
        <v>791</v>
      </c>
      <c r="P233" s="397">
        <f>IF(OR(ISERROR(VLOOKUP($E233&amp;$D$118&amp;$D$119,'CCG data'!$A:$AD,'CCG data'!B$3,FALSE)),ISBLANK(VLOOKUP($E233&amp;$D$118&amp;$D$119,'CCG data'!$A:$AD,'CCG data'!B$3,FALSE))),"",VLOOKUP($E233&amp;$D$118&amp;$D$119,'CCG data'!$A:$AD,'CCG data'!B$3,FALSE))</f>
        <v>0.33881163084702909</v>
      </c>
      <c r="Q233" s="263"/>
      <c r="R233" s="263">
        <f>IF(OR(ISERROR(VLOOKUP($E233&amp;$D$118&amp;$D$119,'CCG data'!$A:$AD,'CCG data'!C$3,FALSE)),ISBLANK(VLOOKUP($E233&amp;$D$118&amp;$D$119,'CCG data'!$A:$AD,'CCG data'!C$3,FALSE))),"",VLOOKUP($E233&amp;$D$118&amp;$D$119,'CCG data'!$A:$AD,'CCG data'!C$3,FALSE))</f>
        <v>0.56131479140328699</v>
      </c>
      <c r="S233" s="263"/>
      <c r="T233" s="263">
        <f>IF(OR(ISERROR(VLOOKUP($E233&amp;$D$118&amp;$D$119,'CCG data'!$A:$AD,'CCG data'!D$3,FALSE)),ISBLANK(VLOOKUP($E233&amp;$D$118&amp;$D$119,'CCG data'!$A:$AD,'CCG data'!D$3,FALSE))),"",VLOOKUP($E233&amp;$D$118&amp;$D$119,'CCG data'!$A:$AD,'CCG data'!D$3,FALSE))</f>
        <v>5.6890012642225034E-2</v>
      </c>
      <c r="U233" s="263"/>
      <c r="V233" s="263">
        <f>IF(OR(ISERROR(VLOOKUP($E233&amp;$D$118&amp;$D$119,'CCG data'!$A:$AD,'CCG data'!E$3,FALSE)),ISBLANK(VLOOKUP($E233&amp;$D$118&amp;$D$119,'CCG data'!$A:$AD,'CCG data'!E$3,FALSE))),"",VLOOKUP($E233&amp;$D$118&amp;$D$119,'CCG data'!$A:$AD,'CCG data'!E$3,FALSE))</f>
        <v>4.2983565107458911E-2</v>
      </c>
      <c r="W233" s="398"/>
      <c r="Y233" s="163">
        <f>IFERROR(VLOOKUP($E233&amp;$D$119, Outliers!$A$4:$P$214,2,FALSE),"0")</f>
        <v>1</v>
      </c>
      <c r="Z233" s="163">
        <f>IFERROR(VLOOKUP($E233&amp;$D$119, Outliers!$A$4:$P$214,3,FALSE),"0")</f>
        <v>0</v>
      </c>
      <c r="AA233" s="163">
        <f>IFERROR(VLOOKUP($E233&amp;$D$119, Outliers!$A$4:$P$214,4,FALSE),"0")</f>
        <v>0</v>
      </c>
      <c r="AB233" s="163">
        <f>IFERROR(VLOOKUP($E233&amp;$D$119, Outliers!$A$4:$P$214,5,FALSE),"0")</f>
        <v>1</v>
      </c>
      <c r="AD233" s="78"/>
      <c r="AE233" s="149"/>
      <c r="AF233" s="78"/>
      <c r="AG233" s="78"/>
    </row>
    <row r="234" spans="4:33" ht="15.75" x14ac:dyDescent="0.25">
      <c r="D234" s="318"/>
      <c r="E234" s="103" t="s">
        <v>27</v>
      </c>
      <c r="F234" s="95">
        <f>IF(P233="","",VLOOKUP($E233&amp;$D$118&amp;$D$119,'CCG data'!$A:$AD,'CCG data'!W$3,FALSE))</f>
        <v>52.666616687447075</v>
      </c>
      <c r="G234" s="96">
        <f>IF(P233="","",VLOOKUP($E233&amp;$D$118&amp;$D$119,'CCG data'!$A:$AD,'CCG data'!X$3,FALSE))</f>
        <v>66.992989312859947</v>
      </c>
      <c r="H234" s="96">
        <f>IF(R233="","",VLOOKUP($E233&amp;$D$118&amp;$D$119,'CCG data'!$A:$AD,'CCG data'!Y$3,FALSE))</f>
        <v>85.033660850656815</v>
      </c>
      <c r="I234" s="96">
        <f>IF(R233="","",VLOOKUP($E233&amp;$D$118&amp;$D$119,'CCG data'!$A:$AD,'CCG data'!Z$3,FALSE))</f>
        <v>102.47526972200495</v>
      </c>
      <c r="J234" s="96">
        <f>IF(T233="","",VLOOKUP($E233&amp;$D$118&amp;$D$119,'CCG data'!$A:$AD,'CCG data'!AA$3,FALSE))</f>
        <v>6.246632376041795</v>
      </c>
      <c r="K234" s="96">
        <f>IF(T233="","",VLOOKUP($E233&amp;$D$118&amp;$D$119,'CCG data'!$A:$AD,'CCG data'!AB$3,FALSE))</f>
        <v>11.403697923812913</v>
      </c>
      <c r="L234" s="96">
        <f>IF(V233="","",VLOOKUP($E233&amp;$D$118&amp;$D$119,'CCG data'!$A:$AD,'CCG data'!AC$3,FALSE))</f>
        <v>4.6747441975678719</v>
      </c>
      <c r="M234" s="96">
        <f>IF(V233="","",VLOOKUP($E233&amp;$D$118&amp;$D$119,'CCG data'!$A:$AD,'CCG data'!AD$3,FALSE))</f>
        <v>9.4087212017430701</v>
      </c>
      <c r="N234" s="363"/>
      <c r="P234" s="150">
        <f>IF(P233="","",VLOOKUP($E233&amp;$D$118&amp;$D$119,'CCG data'!$A:$AD,'CCG data'!I$3,FALSE))</f>
        <v>0.307</v>
      </c>
      <c r="Q234" s="15">
        <f>IF(P233="","",VLOOKUP($E233&amp;$D$118&amp;$D$119,'CCG data'!$A:$AD,'CCG data'!J$3,FALSE))</f>
        <v>0.373</v>
      </c>
      <c r="R234" s="15">
        <f>IF(R233="","",VLOOKUP($E233&amp;$D$118&amp;$D$119,'CCG data'!$A:$AD,'CCG data'!K$3,FALSE))</f>
        <v>0.52700000000000002</v>
      </c>
      <c r="S234" s="15">
        <f>IF(R233="","",VLOOKUP($E233&amp;$D$118&amp;$D$119,'CCG data'!$A:$AD,'CCG data'!L$3,FALSE))</f>
        <v>0.59599999999999997</v>
      </c>
      <c r="T234" s="15">
        <f>IF(T233="","",VLOOKUP($E233&amp;$D$118&amp;$D$119,'CCG data'!$A:$AD,'CCG data'!M$3,FALSE))</f>
        <v>4.2999999999999997E-2</v>
      </c>
      <c r="U234" s="15">
        <f>IF(T233="","",VLOOKUP($E233&amp;$D$118&amp;$D$119,'CCG data'!$A:$AD,'CCG data'!N$3,FALSE))</f>
        <v>7.4999999999999997E-2</v>
      </c>
      <c r="V234" s="15">
        <f>IF(V233="","",VLOOKUP($E233&amp;$D$118&amp;$D$119,'CCG data'!$A:$AD,'CCG data'!O$3,FALSE))</f>
        <v>3.1E-2</v>
      </c>
      <c r="W234" s="135">
        <f>IF(V233="","",VLOOKUP($E233&amp;$D$118&amp;$D$119,'CCG data'!$A:$AD,'CCG data'!P$3,FALSE))</f>
        <v>5.8999999999999997E-2</v>
      </c>
      <c r="Y234" s="163" t="str">
        <f>IFERROR(VLOOKUP($E234&amp;$D$119, Outliers!$A$4:$P$214,2,FALSE),"0")</f>
        <v>0</v>
      </c>
      <c r="Z234" s="163" t="str">
        <f>IFERROR(VLOOKUP($E234&amp;$D$119, Outliers!$A$4:$P$214,3,FALSE),"0")</f>
        <v>0</v>
      </c>
      <c r="AA234" s="163" t="str">
        <f>IFERROR(VLOOKUP($E234&amp;$D$119, Outliers!$A$4:$P$214,4,FALSE),"0")</f>
        <v>0</v>
      </c>
      <c r="AB234" s="163" t="str">
        <f>IFERROR(VLOOKUP($E234&amp;$D$119, Outliers!$A$4:$P$214,5,FALSE),"0")</f>
        <v>0</v>
      </c>
      <c r="AD234" s="78"/>
      <c r="AE234" s="149"/>
      <c r="AF234" s="78"/>
      <c r="AG234" s="78"/>
    </row>
    <row r="235" spans="4:33" ht="15.75" x14ac:dyDescent="0.25">
      <c r="D235" s="318"/>
      <c r="E235" s="104" t="s">
        <v>406</v>
      </c>
      <c r="F235" s="405">
        <f>IF(OR(ISERROR(VLOOKUP($E235&amp;$D$118&amp;$D$119,'CCG data'!$A:$AD,'CCG data'!R$3,FALSE)),ISBLANK(VLOOKUP($E235&amp;$D$118&amp;$D$119,'CCG data'!$A:$AD,'CCG data'!R$3,FALSE))),"",VLOOKUP($E235&amp;$D$118&amp;$D$119,'CCG data'!$A:$AD,'CCG data'!R$3,FALSE))</f>
        <v>59.294758510309563</v>
      </c>
      <c r="G235" s="406"/>
      <c r="H235" s="406">
        <f>IF(OR(ISERROR(VLOOKUP($E235&amp;$D$118&amp;$D$119,'CCG data'!$A:$AD,'CCG data'!S$3,FALSE)),ISBLANK(VLOOKUP($E235&amp;$D$118&amp;$D$119,'CCG data'!$A:$AD,'CCG data'!S$3,FALSE))),"",VLOOKUP($E235&amp;$D$118&amp;$D$119,'CCG data'!$A:$AD,'CCG data'!S$3,FALSE))</f>
        <v>105.74572191718183</v>
      </c>
      <c r="I235" s="406"/>
      <c r="J235" s="406">
        <f>IF(OR(ISERROR(VLOOKUP($E235&amp;$D$118&amp;$D$119,'CCG data'!$A:$AD,'CCG data'!T$3,FALSE)),ISBLANK(VLOOKUP($E235&amp;$D$118&amp;$D$119,'CCG data'!$A:$AD,'CCG data'!T$3,FALSE))),"",VLOOKUP($E235&amp;$D$118&amp;$D$119,'CCG data'!$A:$AD,'CCG data'!T$3,FALSE))</f>
        <v>8.1961384707763507</v>
      </c>
      <c r="K235" s="406"/>
      <c r="L235" s="406">
        <f>IF(OR(ISERROR(VLOOKUP($E235&amp;$D$118&amp;$D$119,'CCG data'!$A:$AD,'CCG data'!U$3,FALSE)),ISBLANK(VLOOKUP($E235&amp;$D$118&amp;$D$119,'CCG data'!$A:$AD,'CCG data'!U$3,FALSE))),"",VLOOKUP($E235&amp;$D$118&amp;$D$119,'CCG data'!$A:$AD,'CCG data'!U$3,FALSE))</f>
        <v>17.804677669216183</v>
      </c>
      <c r="M235" s="407"/>
      <c r="N235" s="362">
        <f>IF(OR(ISERROR(VLOOKUP($E235&amp;$D$118&amp;$D$119,'CCG data'!$A:$AD,'CCG data'!G$3,FALSE)),ISBLANK(VLOOKUP($E235&amp;$D$118&amp;$D$119,'CCG data'!$A:$AD,'CCG data'!G$3,FALSE))),"",VLOOKUP($E235&amp;$D$118&amp;$D$119,'CCG data'!$A:$AD,'CCG data'!G$3,FALSE))</f>
        <v>1976</v>
      </c>
      <c r="P235" s="397">
        <f>IF(OR(ISERROR(VLOOKUP($E235&amp;$D$118&amp;$D$119,'CCG data'!$A:$AD,'CCG data'!B$3,FALSE)),ISBLANK(VLOOKUP($E235&amp;$D$118&amp;$D$119,'CCG data'!$A:$AD,'CCG data'!B$3,FALSE))),"",VLOOKUP($E235&amp;$D$118&amp;$D$119,'CCG data'!$A:$AD,'CCG data'!B$3,FALSE))</f>
        <v>0.30111336032388664</v>
      </c>
      <c r="Q235" s="263"/>
      <c r="R235" s="263">
        <f>IF(OR(ISERROR(VLOOKUP($E235&amp;$D$118&amp;$D$119,'CCG data'!$A:$AD,'CCG data'!C$3,FALSE)),ISBLANK(VLOOKUP($E235&amp;$D$118&amp;$D$119,'CCG data'!$A:$AD,'CCG data'!C$3,FALSE))),"",VLOOKUP($E235&amp;$D$118&amp;$D$119,'CCG data'!$A:$AD,'CCG data'!C$3,FALSE))</f>
        <v>0.55921052631578949</v>
      </c>
      <c r="S235" s="263"/>
      <c r="T235" s="263">
        <f>IF(OR(ISERROR(VLOOKUP($E235&amp;$D$118&amp;$D$119,'CCG data'!$A:$AD,'CCG data'!D$3,FALSE)),ISBLANK(VLOOKUP($E235&amp;$D$118&amp;$D$119,'CCG data'!$A:$AD,'CCG data'!D$3,FALSE))),"",VLOOKUP($E235&amp;$D$118&amp;$D$119,'CCG data'!$A:$AD,'CCG data'!D$3,FALSE))</f>
        <v>4.6558704453441298E-2</v>
      </c>
      <c r="U235" s="263"/>
      <c r="V235" s="263">
        <f>IF(OR(ISERROR(VLOOKUP($E235&amp;$D$118&amp;$D$119,'CCG data'!$A:$AD,'CCG data'!E$3,FALSE)),ISBLANK(VLOOKUP($E235&amp;$D$118&amp;$D$119,'CCG data'!$A:$AD,'CCG data'!E$3,FALSE))),"",VLOOKUP($E235&amp;$D$118&amp;$D$119,'CCG data'!$A:$AD,'CCG data'!E$3,FALSE))</f>
        <v>9.3117408906882596E-2</v>
      </c>
      <c r="W235" s="398"/>
      <c r="Y235" s="163">
        <f>IFERROR(VLOOKUP($E235&amp;$D$119, Outliers!$A$4:$P$214,2,FALSE),"0")</f>
        <v>1</v>
      </c>
      <c r="Z235" s="163">
        <f>IFERROR(VLOOKUP($E235&amp;$D$119, Outliers!$A$4:$P$214,3,FALSE),"0")</f>
        <v>0</v>
      </c>
      <c r="AA235" s="163">
        <f>IFERROR(VLOOKUP($E235&amp;$D$119, Outliers!$A$4:$P$214,4,FALSE),"0")</f>
        <v>0</v>
      </c>
      <c r="AB235" s="163">
        <f>IFERROR(VLOOKUP($E235&amp;$D$119, Outliers!$A$4:$P$214,5,FALSE),"0")</f>
        <v>1</v>
      </c>
      <c r="AD235" s="78"/>
      <c r="AE235" s="149"/>
      <c r="AF235" s="78"/>
      <c r="AG235" s="78"/>
    </row>
    <row r="236" spans="4:33" ht="15.75" x14ac:dyDescent="0.25">
      <c r="D236" s="318"/>
      <c r="E236" s="103" t="s">
        <v>27</v>
      </c>
      <c r="F236" s="95">
        <f>IF(P235="","",VLOOKUP($E235&amp;$D$118&amp;$D$119,'CCG data'!$A:$AD,'CCG data'!W$3,FALSE))</f>
        <v>54.53029622884965</v>
      </c>
      <c r="G236" s="96">
        <f>IF(P235="","",VLOOKUP($E235&amp;$D$118&amp;$D$119,'CCG data'!$A:$AD,'CCG data'!X$3,FALSE))</f>
        <v>64.059220791769476</v>
      </c>
      <c r="H236" s="96">
        <f>IF(R235="","",VLOOKUP($E235&amp;$D$118&amp;$D$119,'CCG data'!$A:$AD,'CCG data'!Y$3,FALSE))</f>
        <v>99.510703526656116</v>
      </c>
      <c r="I236" s="96">
        <f>IF(R235="","",VLOOKUP($E235&amp;$D$118&amp;$D$119,'CCG data'!$A:$AD,'CCG data'!Z$3,FALSE))</f>
        <v>111.98074030770753</v>
      </c>
      <c r="J236" s="96">
        <f>IF(T235="","",VLOOKUP($E235&amp;$D$118&amp;$D$119,'CCG data'!$A:$AD,'CCG data'!AA$3,FALSE))</f>
        <v>6.5213057202270628</v>
      </c>
      <c r="K236" s="96">
        <f>IF(T235="","",VLOOKUP($E235&amp;$D$118&amp;$D$119,'CCG data'!$A:$AD,'CCG data'!AB$3,FALSE))</f>
        <v>9.8709712213256395</v>
      </c>
      <c r="L236" s="96">
        <f>IF(V235="","",VLOOKUP($E235&amp;$D$118&amp;$D$119,'CCG data'!$A:$AD,'CCG data'!AC$3,FALSE))</f>
        <v>15.232024295044667</v>
      </c>
      <c r="M236" s="96">
        <f>IF(V235="","",VLOOKUP($E235&amp;$D$118&amp;$D$119,'CCG data'!$A:$AD,'CCG data'!AD$3,FALSE))</f>
        <v>20.377331043387699</v>
      </c>
      <c r="N236" s="363"/>
      <c r="P236" s="150">
        <f>IF(P235="","",VLOOKUP($E235&amp;$D$118&amp;$D$119,'CCG data'!$A:$AD,'CCG data'!I$3,FALSE))</f>
        <v>0.28100000000000003</v>
      </c>
      <c r="Q236" s="15">
        <f>IF(P235="","",VLOOKUP($E235&amp;$D$118&amp;$D$119,'CCG data'!$A:$AD,'CCG data'!J$3,FALSE))</f>
        <v>0.32200000000000001</v>
      </c>
      <c r="R236" s="15">
        <f>IF(R235="","",VLOOKUP($E235&amp;$D$118&amp;$D$119,'CCG data'!$A:$AD,'CCG data'!K$3,FALSE))</f>
        <v>0.53700000000000003</v>
      </c>
      <c r="S236" s="15">
        <f>IF(R235="","",VLOOKUP($E235&amp;$D$118&amp;$D$119,'CCG data'!$A:$AD,'CCG data'!L$3,FALSE))</f>
        <v>0.58099999999999996</v>
      </c>
      <c r="T236" s="15">
        <f>IF(T235="","",VLOOKUP($E235&amp;$D$118&amp;$D$119,'CCG data'!$A:$AD,'CCG data'!M$3,FALSE))</f>
        <v>3.7999999999999999E-2</v>
      </c>
      <c r="U236" s="15">
        <f>IF(T235="","",VLOOKUP($E235&amp;$D$118&amp;$D$119,'CCG data'!$A:$AD,'CCG data'!N$3,FALSE))</f>
        <v>5.7000000000000002E-2</v>
      </c>
      <c r="V236" s="15">
        <f>IF(V235="","",VLOOKUP($E235&amp;$D$118&amp;$D$119,'CCG data'!$A:$AD,'CCG data'!O$3,FALSE))</f>
        <v>8.1000000000000003E-2</v>
      </c>
      <c r="W236" s="135">
        <f>IF(V235="","",VLOOKUP($E235&amp;$D$118&amp;$D$119,'CCG data'!$A:$AD,'CCG data'!P$3,FALSE))</f>
        <v>0.107</v>
      </c>
      <c r="Y236" s="163" t="str">
        <f>IFERROR(VLOOKUP($E236&amp;$D$119, Outliers!$A$4:$P$214,2,FALSE),"0")</f>
        <v>0</v>
      </c>
      <c r="Z236" s="163" t="str">
        <f>IFERROR(VLOOKUP($E236&amp;$D$119, Outliers!$A$4:$P$214,3,FALSE),"0")</f>
        <v>0</v>
      </c>
      <c r="AA236" s="163" t="str">
        <f>IFERROR(VLOOKUP($E236&amp;$D$119, Outliers!$A$4:$P$214,4,FALSE),"0")</f>
        <v>0</v>
      </c>
      <c r="AB236" s="163" t="str">
        <f>IFERROR(VLOOKUP($E236&amp;$D$119, Outliers!$A$4:$P$214,5,FALSE),"0")</f>
        <v>0</v>
      </c>
      <c r="AD236" s="78"/>
      <c r="AE236" s="149"/>
      <c r="AF236" s="78"/>
      <c r="AG236" s="78"/>
    </row>
    <row r="237" spans="4:33" ht="15.75" x14ac:dyDescent="0.25">
      <c r="D237" s="318"/>
      <c r="E237" s="104" t="s">
        <v>187</v>
      </c>
      <c r="F237" s="405">
        <f>IF(OR(ISERROR(VLOOKUP($E237&amp;$D$118&amp;$D$119,'CCG data'!$A:$AD,'CCG data'!R$3,FALSE)),ISBLANK(VLOOKUP($E237&amp;$D$118&amp;$D$119,'CCG data'!$A:$AD,'CCG data'!R$3,FALSE))),"",VLOOKUP($E237&amp;$D$118&amp;$D$119,'CCG data'!$A:$AD,'CCG data'!R$3,FALSE))</f>
        <v>50.438374079385042</v>
      </c>
      <c r="G237" s="406"/>
      <c r="H237" s="406">
        <f>IF(OR(ISERROR(VLOOKUP($E237&amp;$D$118&amp;$D$119,'CCG data'!$A:$AD,'CCG data'!S$3,FALSE)),ISBLANK(VLOOKUP($E237&amp;$D$118&amp;$D$119,'CCG data'!$A:$AD,'CCG data'!S$3,FALSE))),"",VLOOKUP($E237&amp;$D$118&amp;$D$119,'CCG data'!$A:$AD,'CCG data'!S$3,FALSE))</f>
        <v>102.73896820161895</v>
      </c>
      <c r="I237" s="406"/>
      <c r="J237" s="406">
        <f>IF(OR(ISERROR(VLOOKUP($E237&amp;$D$118&amp;$D$119,'CCG data'!$A:$AD,'CCG data'!T$3,FALSE)),ISBLANK(VLOOKUP($E237&amp;$D$118&amp;$D$119,'CCG data'!$A:$AD,'CCG data'!T$3,FALSE))),"",VLOOKUP($E237&amp;$D$118&amp;$D$119,'CCG data'!$A:$AD,'CCG data'!T$3,FALSE))</f>
        <v>7.0148468872674377</v>
      </c>
      <c r="K237" s="406"/>
      <c r="L237" s="406">
        <f>IF(OR(ISERROR(VLOOKUP($E237&amp;$D$118&amp;$D$119,'CCG data'!$A:$AD,'CCG data'!U$3,FALSE)),ISBLANK(VLOOKUP($E237&amp;$D$118&amp;$D$119,'CCG data'!$A:$AD,'CCG data'!U$3,FALSE))),"",VLOOKUP($E237&amp;$D$118&amp;$D$119,'CCG data'!$A:$AD,'CCG data'!U$3,FALSE))</f>
        <v>8.2483272247102821</v>
      </c>
      <c r="M237" s="407"/>
      <c r="N237" s="362">
        <f>IF(OR(ISERROR(VLOOKUP($E237&amp;$D$118&amp;$D$119,'CCG data'!$A:$AD,'CCG data'!G$3,FALSE)),ISBLANK(VLOOKUP($E237&amp;$D$118&amp;$D$119,'CCG data'!$A:$AD,'CCG data'!G$3,FALSE))),"",VLOOKUP($E237&amp;$D$118&amp;$D$119,'CCG data'!$A:$AD,'CCG data'!G$3,FALSE))</f>
        <v>1723</v>
      </c>
      <c r="P237" s="397">
        <f>IF(OR(ISERROR(VLOOKUP($E237&amp;$D$118&amp;$D$119,'CCG data'!$A:$AD,'CCG data'!B$3,FALSE)),ISBLANK(VLOOKUP($E237&amp;$D$118&amp;$D$119,'CCG data'!$A:$AD,'CCG data'!B$3,FALSE))),"",VLOOKUP($E237&amp;$D$118&amp;$D$119,'CCG data'!$A:$AD,'CCG data'!B$3,FALSE))</f>
        <v>0.28380731282646549</v>
      </c>
      <c r="Q237" s="263"/>
      <c r="R237" s="263">
        <f>IF(OR(ISERROR(VLOOKUP($E237&amp;$D$118&amp;$D$119,'CCG data'!$A:$AD,'CCG data'!C$3,FALSE)),ISBLANK(VLOOKUP($E237&amp;$D$118&amp;$D$119,'CCG data'!$A:$AD,'CCG data'!C$3,FALSE))),"",VLOOKUP($E237&amp;$D$118&amp;$D$119,'CCG data'!$A:$AD,'CCG data'!C$3,FALSE))</f>
        <v>0.61984910040626817</v>
      </c>
      <c r="S237" s="263"/>
      <c r="T237" s="263">
        <f>IF(OR(ISERROR(VLOOKUP($E237&amp;$D$118&amp;$D$119,'CCG data'!$A:$AD,'CCG data'!D$3,FALSE)),ISBLANK(VLOOKUP($E237&amp;$D$118&amp;$D$119,'CCG data'!$A:$AD,'CCG data'!D$3,FALSE))),"",VLOOKUP($E237&amp;$D$118&amp;$D$119,'CCG data'!$A:$AD,'CCG data'!D$3,FALSE))</f>
        <v>4.7591410330818339E-2</v>
      </c>
      <c r="U237" s="263"/>
      <c r="V237" s="263">
        <f>IF(OR(ISERROR(VLOOKUP($E237&amp;$D$118&amp;$D$119,'CCG data'!$A:$AD,'CCG data'!E$3,FALSE)),ISBLANK(VLOOKUP($E237&amp;$D$118&amp;$D$119,'CCG data'!$A:$AD,'CCG data'!E$3,FALSE))),"",VLOOKUP($E237&amp;$D$118&amp;$D$119,'CCG data'!$A:$AD,'CCG data'!E$3,FALSE))</f>
        <v>4.8752176436448053E-2</v>
      </c>
      <c r="W237" s="398"/>
      <c r="Y237" s="163">
        <f>IFERROR(VLOOKUP($E237&amp;$D$119, Outliers!$A$4:$P$214,2,FALSE),"0")</f>
        <v>0</v>
      </c>
      <c r="Z237" s="163">
        <f>IFERROR(VLOOKUP($E237&amp;$D$119, Outliers!$A$4:$P$214,3,FALSE),"0")</f>
        <v>0</v>
      </c>
      <c r="AA237" s="163">
        <f>IFERROR(VLOOKUP($E237&amp;$D$119, Outliers!$A$4:$P$214,4,FALSE),"0")</f>
        <v>0</v>
      </c>
      <c r="AB237" s="163">
        <f>IFERROR(VLOOKUP($E237&amp;$D$119, Outliers!$A$4:$P$214,5,FALSE),"0")</f>
        <v>1</v>
      </c>
      <c r="AD237" s="78"/>
      <c r="AE237" s="149"/>
      <c r="AF237" s="78"/>
      <c r="AG237" s="78"/>
    </row>
    <row r="238" spans="4:33" ht="15.75" x14ac:dyDescent="0.25">
      <c r="D238" s="318"/>
      <c r="E238" s="103" t="s">
        <v>27</v>
      </c>
      <c r="F238" s="95">
        <f>IF(P237="","",VLOOKUP($E237&amp;$D$118&amp;$D$119,'CCG data'!$A:$AD,'CCG data'!W$3,FALSE))</f>
        <v>45.967805925456467</v>
      </c>
      <c r="G238" s="96">
        <f>IF(P237="","",VLOOKUP($E237&amp;$D$118&amp;$D$119,'CCG data'!$A:$AD,'CCG data'!X$3,FALSE))</f>
        <v>54.908942233313617</v>
      </c>
      <c r="H238" s="96">
        <f>IF(R237="","",VLOOKUP($E237&amp;$D$118&amp;$D$119,'CCG data'!$A:$AD,'CCG data'!Y$3,FALSE))</f>
        <v>96.577195911128115</v>
      </c>
      <c r="I238" s="96">
        <f>IF(R237="","",VLOOKUP($E237&amp;$D$118&amp;$D$119,'CCG data'!$A:$AD,'CCG data'!Z$3,FALSE))</f>
        <v>108.90074049210978</v>
      </c>
      <c r="J238" s="96">
        <f>IF(T237="","",VLOOKUP($E237&amp;$D$118&amp;$D$119,'CCG data'!$A:$AD,'CCG data'!AA$3,FALSE))</f>
        <v>5.4965128032604706</v>
      </c>
      <c r="K238" s="96">
        <f>IF(T237="","",VLOOKUP($E237&amp;$D$118&amp;$D$119,'CCG data'!$A:$AD,'CCG data'!AB$3,FALSE))</f>
        <v>8.5331809712744047</v>
      </c>
      <c r="L238" s="96">
        <f>IF(V237="","",VLOOKUP($E237&amp;$D$118&amp;$D$119,'CCG data'!$A:$AD,'CCG data'!AC$3,FALSE))</f>
        <v>6.4843933110569534</v>
      </c>
      <c r="M238" s="96">
        <f>IF(V237="","",VLOOKUP($E237&amp;$D$118&amp;$D$119,'CCG data'!$A:$AD,'CCG data'!AD$3,FALSE))</f>
        <v>10.012261138363611</v>
      </c>
      <c r="N238" s="363"/>
      <c r="P238" s="150">
        <f>IF(P237="","",VLOOKUP($E237&amp;$D$118&amp;$D$119,'CCG data'!$A:$AD,'CCG data'!I$3,FALSE))</f>
        <v>0.26300000000000001</v>
      </c>
      <c r="Q238" s="15">
        <f>IF(P237="","",VLOOKUP($E237&amp;$D$118&amp;$D$119,'CCG data'!$A:$AD,'CCG data'!J$3,FALSE))</f>
        <v>0.30599999999999999</v>
      </c>
      <c r="R238" s="15">
        <f>IF(R237="","",VLOOKUP($E237&amp;$D$118&amp;$D$119,'CCG data'!$A:$AD,'CCG data'!K$3,FALSE))</f>
        <v>0.59699999999999998</v>
      </c>
      <c r="S238" s="15">
        <f>IF(R237="","",VLOOKUP($E237&amp;$D$118&amp;$D$119,'CCG data'!$A:$AD,'CCG data'!L$3,FALSE))</f>
        <v>0.64200000000000002</v>
      </c>
      <c r="T238" s="15">
        <f>IF(T237="","",VLOOKUP($E237&amp;$D$118&amp;$D$119,'CCG data'!$A:$AD,'CCG data'!M$3,FALSE))</f>
        <v>3.9E-2</v>
      </c>
      <c r="U238" s="15">
        <f>IF(T237="","",VLOOKUP($E237&amp;$D$118&amp;$D$119,'CCG data'!$A:$AD,'CCG data'!N$3,FALSE))</f>
        <v>5.8999999999999997E-2</v>
      </c>
      <c r="V238" s="15">
        <f>IF(V237="","",VLOOKUP($E237&amp;$D$118&amp;$D$119,'CCG data'!$A:$AD,'CCG data'!O$3,FALSE))</f>
        <v>0.04</v>
      </c>
      <c r="W238" s="135">
        <f>IF(V237="","",VLOOKUP($E237&amp;$D$118&amp;$D$119,'CCG data'!$A:$AD,'CCG data'!P$3,FALSE))</f>
        <v>0.06</v>
      </c>
      <c r="Y238" s="163" t="str">
        <f>IFERROR(VLOOKUP($E238&amp;$D$119, Outliers!$A$4:$P$214,2,FALSE),"0")</f>
        <v>0</v>
      </c>
      <c r="Z238" s="163" t="str">
        <f>IFERROR(VLOOKUP($E238&amp;$D$119, Outliers!$A$4:$P$214,3,FALSE),"0")</f>
        <v>0</v>
      </c>
      <c r="AA238" s="163" t="str">
        <f>IFERROR(VLOOKUP($E238&amp;$D$119, Outliers!$A$4:$P$214,4,FALSE),"0")</f>
        <v>0</v>
      </c>
      <c r="AB238" s="163" t="str">
        <f>IFERROR(VLOOKUP($E238&amp;$D$119, Outliers!$A$4:$P$214,5,FALSE),"0")</f>
        <v>0</v>
      </c>
      <c r="AD238" s="78"/>
      <c r="AE238" s="149"/>
      <c r="AF238" s="78"/>
      <c r="AG238" s="78"/>
    </row>
    <row r="239" spans="4:33" ht="15.75" x14ac:dyDescent="0.25">
      <c r="D239" s="318"/>
      <c r="E239" s="104" t="s">
        <v>188</v>
      </c>
      <c r="F239" s="405">
        <f>IF(OR(ISERROR(VLOOKUP($E239&amp;$D$118&amp;$D$119,'CCG data'!$A:$AD,'CCG data'!R$3,FALSE)),ISBLANK(VLOOKUP($E239&amp;$D$118&amp;$D$119,'CCG data'!$A:$AD,'CCG data'!R$3,FALSE))),"",VLOOKUP($E239&amp;$D$118&amp;$D$119,'CCG data'!$A:$AD,'CCG data'!R$3,FALSE))</f>
        <v>57.689964126510198</v>
      </c>
      <c r="G239" s="406"/>
      <c r="H239" s="406">
        <f>IF(OR(ISERROR(VLOOKUP($E239&amp;$D$118&amp;$D$119,'CCG data'!$A:$AD,'CCG data'!S$3,FALSE)),ISBLANK(VLOOKUP($E239&amp;$D$118&amp;$D$119,'CCG data'!$A:$AD,'CCG data'!S$3,FALSE))),"",VLOOKUP($E239&amp;$D$118&amp;$D$119,'CCG data'!$A:$AD,'CCG data'!S$3,FALSE))</f>
        <v>92.931705528318219</v>
      </c>
      <c r="I239" s="406"/>
      <c r="J239" s="406">
        <f>IF(OR(ISERROR(VLOOKUP($E239&amp;$D$118&amp;$D$119,'CCG data'!$A:$AD,'CCG data'!T$3,FALSE)),ISBLANK(VLOOKUP($E239&amp;$D$118&amp;$D$119,'CCG data'!$A:$AD,'CCG data'!T$3,FALSE))),"",VLOOKUP($E239&amp;$D$118&amp;$D$119,'CCG data'!$A:$AD,'CCG data'!T$3,FALSE))</f>
        <v>5.4960237151017965</v>
      </c>
      <c r="K239" s="406"/>
      <c r="L239" s="406">
        <f>IF(OR(ISERROR(VLOOKUP($E239&amp;$D$118&amp;$D$119,'CCG data'!$A:$AD,'CCG data'!U$3,FALSE)),ISBLANK(VLOOKUP($E239&amp;$D$118&amp;$D$119,'CCG data'!$A:$AD,'CCG data'!U$3,FALSE))),"",VLOOKUP($E239&amp;$D$118&amp;$D$119,'CCG data'!$A:$AD,'CCG data'!U$3,FALSE))</f>
        <v>17.568238397365409</v>
      </c>
      <c r="M239" s="407"/>
      <c r="N239" s="362">
        <f>IF(OR(ISERROR(VLOOKUP($E239&amp;$D$118&amp;$D$119,'CCG data'!$A:$AD,'CCG data'!G$3,FALSE)),ISBLANK(VLOOKUP($E239&amp;$D$118&amp;$D$119,'CCG data'!$A:$AD,'CCG data'!G$3,FALSE))),"",VLOOKUP($E239&amp;$D$118&amp;$D$119,'CCG data'!$A:$AD,'CCG data'!G$3,FALSE))</f>
        <v>5498</v>
      </c>
      <c r="P239" s="397">
        <f>IF(OR(ISERROR(VLOOKUP($E239&amp;$D$118&amp;$D$119,'CCG data'!$A:$AD,'CCG data'!B$3,FALSE)),ISBLANK(VLOOKUP($E239&amp;$D$118&amp;$D$119,'CCG data'!$A:$AD,'CCG data'!B$3,FALSE))),"",VLOOKUP($E239&amp;$D$118&amp;$D$119,'CCG data'!$A:$AD,'CCG data'!B$3,FALSE))</f>
        <v>0.32066205893052019</v>
      </c>
      <c r="Q239" s="263"/>
      <c r="R239" s="263">
        <f>IF(OR(ISERROR(VLOOKUP($E239&amp;$D$118&amp;$D$119,'CCG data'!$A:$AD,'CCG data'!C$3,FALSE)),ISBLANK(VLOOKUP($E239&amp;$D$118&amp;$D$119,'CCG data'!$A:$AD,'CCG data'!C$3,FALSE))),"",VLOOKUP($E239&amp;$D$118&amp;$D$119,'CCG data'!$A:$AD,'CCG data'!C$3,FALSE))</f>
        <v>0.54292469989086944</v>
      </c>
      <c r="S239" s="263"/>
      <c r="T239" s="263">
        <f>IF(OR(ISERROR(VLOOKUP($E239&amp;$D$118&amp;$D$119,'CCG data'!$A:$AD,'CCG data'!D$3,FALSE)),ISBLANK(VLOOKUP($E239&amp;$D$118&amp;$D$119,'CCG data'!$A:$AD,'CCG data'!D$3,FALSE))),"",VLOOKUP($E239&amp;$D$118&amp;$D$119,'CCG data'!$A:$AD,'CCG data'!D$3,FALSE))</f>
        <v>3.492178974172426E-2</v>
      </c>
      <c r="U239" s="263"/>
      <c r="V239" s="263">
        <f>IF(OR(ISERROR(VLOOKUP($E239&amp;$D$118&amp;$D$119,'CCG data'!$A:$AD,'CCG data'!E$3,FALSE)),ISBLANK(VLOOKUP($E239&amp;$D$118&amp;$D$119,'CCG data'!$A:$AD,'CCG data'!E$3,FALSE))),"",VLOOKUP($E239&amp;$D$118&amp;$D$119,'CCG data'!$A:$AD,'CCG data'!E$3,FALSE))</f>
        <v>0.10149145143688613</v>
      </c>
      <c r="W239" s="398"/>
      <c r="Y239" s="163">
        <f>IFERROR(VLOOKUP($E239&amp;$D$119, Outliers!$A$4:$P$214,2,FALSE),"0")</f>
        <v>1</v>
      </c>
      <c r="Z239" s="163">
        <f>IFERROR(VLOOKUP($E239&amp;$D$119, Outliers!$A$4:$P$214,3,FALSE),"0")</f>
        <v>0</v>
      </c>
      <c r="AA239" s="163">
        <f>IFERROR(VLOOKUP($E239&amp;$D$119, Outliers!$A$4:$P$214,4,FALSE),"0")</f>
        <v>0</v>
      </c>
      <c r="AB239" s="163">
        <f>IFERROR(VLOOKUP($E239&amp;$D$119, Outliers!$A$4:$P$214,5,FALSE),"0")</f>
        <v>1</v>
      </c>
      <c r="AD239" s="78"/>
      <c r="AE239" s="149"/>
      <c r="AF239" s="78"/>
      <c r="AG239" s="78"/>
    </row>
    <row r="240" spans="4:33" ht="15.75" x14ac:dyDescent="0.25">
      <c r="D240" s="318"/>
      <c r="E240" s="103" t="s">
        <v>27</v>
      </c>
      <c r="F240" s="95">
        <f>IF(P239="","",VLOOKUP($E239&amp;$D$118&amp;$D$119,'CCG data'!$A:$AD,'CCG data'!W$3,FALSE))</f>
        <v>54.997002381244407</v>
      </c>
      <c r="G240" s="96">
        <f>IF(P239="","",VLOOKUP($E239&amp;$D$118&amp;$D$119,'CCG data'!$A:$AD,'CCG data'!X$3,FALSE))</f>
        <v>60.382925871775988</v>
      </c>
      <c r="H240" s="96">
        <f>IF(R239="","",VLOOKUP($E239&amp;$D$118&amp;$D$119,'CCG data'!$A:$AD,'CCG data'!Y$3,FALSE))</f>
        <v>89.597842052057942</v>
      </c>
      <c r="I240" s="96">
        <f>IF(R239="","",VLOOKUP($E239&amp;$D$118&amp;$D$119,'CCG data'!$A:$AD,'CCG data'!Z$3,FALSE))</f>
        <v>96.265569004578495</v>
      </c>
      <c r="J240" s="96">
        <f>IF(T239="","",VLOOKUP($E239&amp;$D$118&amp;$D$119,'CCG data'!$A:$AD,'CCG data'!AA$3,FALSE))</f>
        <v>4.7186066761120822</v>
      </c>
      <c r="K240" s="96">
        <f>IF(T239="","",VLOOKUP($E239&amp;$D$118&amp;$D$119,'CCG data'!$A:$AD,'CCG data'!AB$3,FALSE))</f>
        <v>6.2734407540915109</v>
      </c>
      <c r="L240" s="96">
        <f>IF(V239="","",VLOOKUP($E239&amp;$D$118&amp;$D$119,'CCG data'!$A:$AD,'CCG data'!AC$3,FALSE))</f>
        <v>16.110541639043856</v>
      </c>
      <c r="M240" s="96">
        <f>IF(V239="","",VLOOKUP($E239&amp;$D$118&amp;$D$119,'CCG data'!$A:$AD,'CCG data'!AD$3,FALSE))</f>
        <v>19.025935155686962</v>
      </c>
      <c r="N240" s="363"/>
      <c r="P240" s="150">
        <f>IF(P239="","",VLOOKUP($E239&amp;$D$118&amp;$D$119,'CCG data'!$A:$AD,'CCG data'!I$3,FALSE))</f>
        <v>0.308</v>
      </c>
      <c r="Q240" s="15">
        <f>IF(P239="","",VLOOKUP($E239&amp;$D$118&amp;$D$119,'CCG data'!$A:$AD,'CCG data'!J$3,FALSE))</f>
        <v>0.33300000000000002</v>
      </c>
      <c r="R240" s="15">
        <f>IF(R239="","",VLOOKUP($E239&amp;$D$118&amp;$D$119,'CCG data'!$A:$AD,'CCG data'!K$3,FALSE))</f>
        <v>0.53</v>
      </c>
      <c r="S240" s="15">
        <f>IF(R239="","",VLOOKUP($E239&amp;$D$118&amp;$D$119,'CCG data'!$A:$AD,'CCG data'!L$3,FALSE))</f>
        <v>0.55600000000000005</v>
      </c>
      <c r="T240" s="15">
        <f>IF(T239="","",VLOOKUP($E239&amp;$D$118&amp;$D$119,'CCG data'!$A:$AD,'CCG data'!M$3,FALSE))</f>
        <v>0.03</v>
      </c>
      <c r="U240" s="15">
        <f>IF(T239="","",VLOOKUP($E239&amp;$D$118&amp;$D$119,'CCG data'!$A:$AD,'CCG data'!N$3,FALSE))</f>
        <v>0.04</v>
      </c>
      <c r="V240" s="15">
        <f>IF(V239="","",VLOOKUP($E239&amp;$D$118&amp;$D$119,'CCG data'!$A:$AD,'CCG data'!O$3,FALSE))</f>
        <v>9.4E-2</v>
      </c>
      <c r="W240" s="135">
        <f>IF(V239="","",VLOOKUP($E239&amp;$D$118&amp;$D$119,'CCG data'!$A:$AD,'CCG data'!P$3,FALSE))</f>
        <v>0.11</v>
      </c>
      <c r="Y240" s="163" t="str">
        <f>IFERROR(VLOOKUP($E240&amp;$D$119, Outliers!$A$4:$P$214,2,FALSE),"0")</f>
        <v>0</v>
      </c>
      <c r="Z240" s="163" t="str">
        <f>IFERROR(VLOOKUP($E240&amp;$D$119, Outliers!$A$4:$P$214,3,FALSE),"0")</f>
        <v>0</v>
      </c>
      <c r="AA240" s="163" t="str">
        <f>IFERROR(VLOOKUP($E240&amp;$D$119, Outliers!$A$4:$P$214,4,FALSE),"0")</f>
        <v>0</v>
      </c>
      <c r="AB240" s="163" t="str">
        <f>IFERROR(VLOOKUP($E240&amp;$D$119, Outliers!$A$4:$P$214,5,FALSE),"0")</f>
        <v>0</v>
      </c>
      <c r="AD240" s="78"/>
      <c r="AE240" s="149"/>
      <c r="AF240" s="78"/>
      <c r="AG240" s="78"/>
    </row>
    <row r="241" spans="4:33" ht="15.75" x14ac:dyDescent="0.25">
      <c r="D241" s="318"/>
      <c r="E241" s="104" t="s">
        <v>483</v>
      </c>
      <c r="F241" s="405">
        <f>IF(OR(ISERROR(VLOOKUP($E241&amp;$D$118&amp;$D$119,'CCG data'!$A:$AD,'CCG data'!R$3,FALSE)),ISBLANK(VLOOKUP($E241&amp;$D$118&amp;$D$119,'CCG data'!$A:$AD,'CCG data'!R$3,FALSE))),"",VLOOKUP($E241&amp;$D$118&amp;$D$119,'CCG data'!$A:$AD,'CCG data'!R$3,FALSE))</f>
        <v>47.055781417387777</v>
      </c>
      <c r="G241" s="406"/>
      <c r="H241" s="406">
        <f>IF(OR(ISERROR(VLOOKUP($E241&amp;$D$118&amp;$D$119,'CCG data'!$A:$AD,'CCG data'!S$3,FALSE)),ISBLANK(VLOOKUP($E241&amp;$D$118&amp;$D$119,'CCG data'!$A:$AD,'CCG data'!S$3,FALSE))),"",VLOOKUP($E241&amp;$D$118&amp;$D$119,'CCG data'!$A:$AD,'CCG data'!S$3,FALSE))</f>
        <v>96.834197941055578</v>
      </c>
      <c r="I241" s="406"/>
      <c r="J241" s="406">
        <f>IF(OR(ISERROR(VLOOKUP($E241&amp;$D$118&amp;$D$119,'CCG data'!$A:$AD,'CCG data'!T$3,FALSE)),ISBLANK(VLOOKUP($E241&amp;$D$118&amp;$D$119,'CCG data'!$A:$AD,'CCG data'!T$3,FALSE))),"",VLOOKUP($E241&amp;$D$118&amp;$D$119,'CCG data'!$A:$AD,'CCG data'!T$3,FALSE))</f>
        <v>7.2441746104661426</v>
      </c>
      <c r="K241" s="406"/>
      <c r="L241" s="406">
        <f>IF(OR(ISERROR(VLOOKUP($E241&amp;$D$118&amp;$D$119,'CCG data'!$A:$AD,'CCG data'!U$3,FALSE)),ISBLANK(VLOOKUP($E241&amp;$D$118&amp;$D$119,'CCG data'!$A:$AD,'CCG data'!U$3,FALSE))),"",VLOOKUP($E241&amp;$D$118&amp;$D$119,'CCG data'!$A:$AD,'CCG data'!U$3,FALSE))</f>
        <v>8.8879555979564415</v>
      </c>
      <c r="M241" s="407"/>
      <c r="N241" s="362">
        <f>IF(OR(ISERROR(VLOOKUP($E241&amp;$D$118&amp;$D$119,'CCG data'!$A:$AD,'CCG data'!G$3,FALSE)),ISBLANK(VLOOKUP($E241&amp;$D$118&amp;$D$119,'CCG data'!$A:$AD,'CCG data'!G$3,FALSE))),"",VLOOKUP($E241&amp;$D$118&amp;$D$119,'CCG data'!$A:$AD,'CCG data'!G$3,FALSE))</f>
        <v>1973</v>
      </c>
      <c r="P241" s="397">
        <f>IF(OR(ISERROR(VLOOKUP($E241&amp;$D$118&amp;$D$119,'CCG data'!$A:$AD,'CCG data'!B$3,FALSE)),ISBLANK(VLOOKUP($E241&amp;$D$118&amp;$D$119,'CCG data'!$A:$AD,'CCG data'!B$3,FALSE))),"",VLOOKUP($E241&amp;$D$118&amp;$D$119,'CCG data'!$A:$AD,'CCG data'!B$3,FALSE))</f>
        <v>0.28180435884439942</v>
      </c>
      <c r="Q241" s="263"/>
      <c r="R241" s="263">
        <f>IF(OR(ISERROR(VLOOKUP($E241&amp;$D$118&amp;$D$119,'CCG data'!$A:$AD,'CCG data'!C$3,FALSE)),ISBLANK(VLOOKUP($E241&amp;$D$118&amp;$D$119,'CCG data'!$A:$AD,'CCG data'!C$3,FALSE))),"",VLOOKUP($E241&amp;$D$118&amp;$D$119,'CCG data'!$A:$AD,'CCG data'!C$3,FALSE))</f>
        <v>0.6102382159148505</v>
      </c>
      <c r="S241" s="263"/>
      <c r="T241" s="263">
        <f>IF(OR(ISERROR(VLOOKUP($E241&amp;$D$118&amp;$D$119,'CCG data'!$A:$AD,'CCG data'!D$3,FALSE)),ISBLANK(VLOOKUP($E241&amp;$D$118&amp;$D$119,'CCG data'!$A:$AD,'CCG data'!D$3,FALSE))),"",VLOOKUP($E241&amp;$D$118&amp;$D$119,'CCG data'!$A:$AD,'CCG data'!D$3,FALSE))</f>
        <v>5.119107957425241E-2</v>
      </c>
      <c r="U241" s="263"/>
      <c r="V241" s="263">
        <f>IF(OR(ISERROR(VLOOKUP($E241&amp;$D$118&amp;$D$119,'CCG data'!$A:$AD,'CCG data'!E$3,FALSE)),ISBLANK(VLOOKUP($E241&amp;$D$118&amp;$D$119,'CCG data'!$A:$AD,'CCG data'!E$3,FALSE))),"",VLOOKUP($E241&amp;$D$118&amp;$D$119,'CCG data'!$A:$AD,'CCG data'!E$3,FALSE))</f>
        <v>5.6766345666497721E-2</v>
      </c>
      <c r="W241" s="398"/>
      <c r="Y241" s="163">
        <f>IFERROR(VLOOKUP($E241&amp;$D$119, Outliers!$A$4:$P$214,2,FALSE),"0")</f>
        <v>0</v>
      </c>
      <c r="Z241" s="163">
        <f>IFERROR(VLOOKUP($E241&amp;$D$119, Outliers!$A$4:$P$214,3,FALSE),"0")</f>
        <v>0</v>
      </c>
      <c r="AA241" s="163">
        <f>IFERROR(VLOOKUP($E241&amp;$D$119, Outliers!$A$4:$P$214,4,FALSE),"0")</f>
        <v>0</v>
      </c>
      <c r="AB241" s="163">
        <f>IFERROR(VLOOKUP($E241&amp;$D$119, Outliers!$A$4:$P$214,5,FALSE),"0")</f>
        <v>1</v>
      </c>
      <c r="AD241" s="78"/>
      <c r="AE241" s="149"/>
      <c r="AF241" s="78"/>
      <c r="AG241" s="78"/>
    </row>
    <row r="242" spans="4:33" ht="15.75" x14ac:dyDescent="0.25">
      <c r="D242" s="318"/>
      <c r="E242" s="103" t="s">
        <v>27</v>
      </c>
      <c r="F242" s="95">
        <f>IF(P241="","",VLOOKUP($E241&amp;$D$118&amp;$D$119,'CCG data'!$A:$AD,'CCG data'!W$3,FALSE))</f>
        <v>43.144386515572236</v>
      </c>
      <c r="G242" s="96">
        <f>IF(P241="","",VLOOKUP($E241&amp;$D$118&amp;$D$119,'CCG data'!$A:$AD,'CCG data'!X$3,FALSE))</f>
        <v>50.967176319203318</v>
      </c>
      <c r="H242" s="96">
        <f>IF(R241="","",VLOOKUP($E241&amp;$D$118&amp;$D$119,'CCG data'!$A:$AD,'CCG data'!Y$3,FALSE))</f>
        <v>91.364396168724213</v>
      </c>
      <c r="I242" s="96">
        <f>IF(R241="","",VLOOKUP($E241&amp;$D$118&amp;$D$119,'CCG data'!$A:$AD,'CCG data'!Z$3,FALSE))</f>
        <v>102.30399971338694</v>
      </c>
      <c r="J242" s="96">
        <f>IF(T241="","",VLOOKUP($E241&amp;$D$118&amp;$D$119,'CCG data'!$A:$AD,'CCG data'!AA$3,FALSE))</f>
        <v>5.8313628731075431</v>
      </c>
      <c r="K242" s="96">
        <f>IF(T241="","",VLOOKUP($E241&amp;$D$118&amp;$D$119,'CCG data'!$A:$AD,'CCG data'!AB$3,FALSE))</f>
        <v>8.6569863478247413</v>
      </c>
      <c r="L242" s="96">
        <f>IF(V241="","",VLOOKUP($E241&amp;$D$118&amp;$D$119,'CCG data'!$A:$AD,'CCG data'!AC$3,FALSE))</f>
        <v>7.2418831856380432</v>
      </c>
      <c r="M242" s="96">
        <f>IF(V241="","",VLOOKUP($E241&amp;$D$118&amp;$D$119,'CCG data'!$A:$AD,'CCG data'!AD$3,FALSE))</f>
        <v>10.53402801027484</v>
      </c>
      <c r="N242" s="363"/>
      <c r="P242" s="150">
        <f>IF(P241="","",VLOOKUP($E241&amp;$D$118&amp;$D$119,'CCG data'!$A:$AD,'CCG data'!I$3,FALSE))</f>
        <v>0.26200000000000001</v>
      </c>
      <c r="Q242" s="15">
        <f>IF(P241="","",VLOOKUP($E241&amp;$D$118&amp;$D$119,'CCG data'!$A:$AD,'CCG data'!J$3,FALSE))</f>
        <v>0.30199999999999999</v>
      </c>
      <c r="R242" s="15">
        <f>IF(R241="","",VLOOKUP($E241&amp;$D$118&amp;$D$119,'CCG data'!$A:$AD,'CCG data'!K$3,FALSE))</f>
        <v>0.58899999999999997</v>
      </c>
      <c r="S242" s="15">
        <f>IF(R241="","",VLOOKUP($E241&amp;$D$118&amp;$D$119,'CCG data'!$A:$AD,'CCG data'!L$3,FALSE))</f>
        <v>0.63200000000000001</v>
      </c>
      <c r="T242" s="15">
        <f>IF(T241="","",VLOOKUP($E241&amp;$D$118&amp;$D$119,'CCG data'!$A:$AD,'CCG data'!M$3,FALSE))</f>
        <v>4.2000000000000003E-2</v>
      </c>
      <c r="U242" s="15">
        <f>IF(T241="","",VLOOKUP($E241&amp;$D$118&amp;$D$119,'CCG data'!$A:$AD,'CCG data'!N$3,FALSE))</f>
        <v>6.2E-2</v>
      </c>
      <c r="V242" s="15">
        <f>IF(V241="","",VLOOKUP($E241&amp;$D$118&amp;$D$119,'CCG data'!$A:$AD,'CCG data'!O$3,FALSE))</f>
        <v>4.7E-2</v>
      </c>
      <c r="W242" s="135">
        <f>IF(V241="","",VLOOKUP($E241&amp;$D$118&amp;$D$119,'CCG data'!$A:$AD,'CCG data'!P$3,FALSE))</f>
        <v>6.8000000000000005E-2</v>
      </c>
      <c r="Y242" s="163" t="str">
        <f>IFERROR(VLOOKUP($E242&amp;$D$119, Outliers!$A$4:$P$214,2,FALSE),"0")</f>
        <v>0</v>
      </c>
      <c r="Z242" s="163" t="str">
        <f>IFERROR(VLOOKUP($E242&amp;$D$119, Outliers!$A$4:$P$214,3,FALSE),"0")</f>
        <v>0</v>
      </c>
      <c r="AA242" s="163" t="str">
        <f>IFERROR(VLOOKUP($E242&amp;$D$119, Outliers!$A$4:$P$214,4,FALSE),"0")</f>
        <v>0</v>
      </c>
      <c r="AB242" s="163" t="str">
        <f>IFERROR(VLOOKUP($E242&amp;$D$119, Outliers!$A$4:$P$214,5,FALSE),"0")</f>
        <v>0</v>
      </c>
      <c r="AD242" s="78"/>
      <c r="AE242" s="149"/>
      <c r="AF242" s="78"/>
      <c r="AG242" s="78"/>
    </row>
    <row r="243" spans="4:33" ht="15.75" x14ac:dyDescent="0.25">
      <c r="D243" s="318"/>
      <c r="E243" s="104" t="s">
        <v>189</v>
      </c>
      <c r="F243" s="405">
        <f>IF(OR(ISERROR(VLOOKUP($E243&amp;$D$118&amp;$D$119,'CCG data'!$A:$AD,'CCG data'!R$3,FALSE)),ISBLANK(VLOOKUP($E243&amp;$D$118&amp;$D$119,'CCG data'!$A:$AD,'CCG data'!R$3,FALSE))),"",VLOOKUP($E243&amp;$D$118&amp;$D$119,'CCG data'!$A:$AD,'CCG data'!R$3,FALSE))</f>
        <v>42.179766393499605</v>
      </c>
      <c r="G243" s="406"/>
      <c r="H243" s="406">
        <f>IF(OR(ISERROR(VLOOKUP($E243&amp;$D$118&amp;$D$119,'CCG data'!$A:$AD,'CCG data'!S$3,FALSE)),ISBLANK(VLOOKUP($E243&amp;$D$118&amp;$D$119,'CCG data'!$A:$AD,'CCG data'!S$3,FALSE))),"",VLOOKUP($E243&amp;$D$118&amp;$D$119,'CCG data'!$A:$AD,'CCG data'!S$3,FALSE))</f>
        <v>94.533217981380858</v>
      </c>
      <c r="I243" s="406"/>
      <c r="J243" s="406">
        <f>IF(OR(ISERROR(VLOOKUP($E243&amp;$D$118&amp;$D$119,'CCG data'!$A:$AD,'CCG data'!T$3,FALSE)),ISBLANK(VLOOKUP($E243&amp;$D$118&amp;$D$119,'CCG data'!$A:$AD,'CCG data'!T$3,FALSE))),"",VLOOKUP($E243&amp;$D$118&amp;$D$119,'CCG data'!$A:$AD,'CCG data'!T$3,FALSE))</f>
        <v>6.4146185578488897</v>
      </c>
      <c r="K243" s="406"/>
      <c r="L243" s="406">
        <f>IF(OR(ISERROR(VLOOKUP($E243&amp;$D$118&amp;$D$119,'CCG data'!$A:$AD,'CCG data'!U$3,FALSE)),ISBLANK(VLOOKUP($E243&amp;$D$118&amp;$D$119,'CCG data'!$A:$AD,'CCG data'!U$3,FALSE))),"",VLOOKUP($E243&amp;$D$118&amp;$D$119,'CCG data'!$A:$AD,'CCG data'!U$3,FALSE))</f>
        <v>9.3323620444398472</v>
      </c>
      <c r="M243" s="407"/>
      <c r="N243" s="362">
        <f>IF(OR(ISERROR(VLOOKUP($E243&amp;$D$118&amp;$D$119,'CCG data'!$A:$AD,'CCG data'!G$3,FALSE)),ISBLANK(VLOOKUP($E243&amp;$D$118&amp;$D$119,'CCG data'!$A:$AD,'CCG data'!G$3,FALSE))),"",VLOOKUP($E243&amp;$D$118&amp;$D$119,'CCG data'!$A:$AD,'CCG data'!G$3,FALSE))</f>
        <v>1722</v>
      </c>
      <c r="P243" s="397">
        <f>IF(OR(ISERROR(VLOOKUP($E243&amp;$D$118&amp;$D$119,'CCG data'!$A:$AD,'CCG data'!B$3,FALSE)),ISBLANK(VLOOKUP($E243&amp;$D$118&amp;$D$119,'CCG data'!$A:$AD,'CCG data'!B$3,FALSE))),"",VLOOKUP($E243&amp;$D$118&amp;$D$119,'CCG data'!$A:$AD,'CCG data'!B$3,FALSE))</f>
        <v>0.27061556329849012</v>
      </c>
      <c r="Q243" s="263"/>
      <c r="R243" s="263">
        <f>IF(OR(ISERROR(VLOOKUP($E243&amp;$D$118&amp;$D$119,'CCG data'!$A:$AD,'CCG data'!C$3,FALSE)),ISBLANK(VLOOKUP($E243&amp;$D$118&amp;$D$119,'CCG data'!$A:$AD,'CCG data'!C$3,FALSE))),"",VLOOKUP($E243&amp;$D$118&amp;$D$119,'CCG data'!$A:$AD,'CCG data'!C$3,FALSE))</f>
        <v>0.62485481997677117</v>
      </c>
      <c r="S243" s="263"/>
      <c r="T243" s="263">
        <f>IF(OR(ISERROR(VLOOKUP($E243&amp;$D$118&amp;$D$119,'CCG data'!$A:$AD,'CCG data'!D$3,FALSE)),ISBLANK(VLOOKUP($E243&amp;$D$118&amp;$D$119,'CCG data'!$A:$AD,'CCG data'!D$3,FALSE))),"",VLOOKUP($E243&amp;$D$118&amp;$D$119,'CCG data'!$A:$AD,'CCG data'!D$3,FALSE))</f>
        <v>4.2973286875725901E-2</v>
      </c>
      <c r="U243" s="263"/>
      <c r="V243" s="263">
        <f>IF(OR(ISERROR(VLOOKUP($E243&amp;$D$118&amp;$D$119,'CCG data'!$A:$AD,'CCG data'!E$3,FALSE)),ISBLANK(VLOOKUP($E243&amp;$D$118&amp;$D$119,'CCG data'!$A:$AD,'CCG data'!E$3,FALSE))),"",VLOOKUP($E243&amp;$D$118&amp;$D$119,'CCG data'!$A:$AD,'CCG data'!E$3,FALSE))</f>
        <v>6.1556329849012777E-2</v>
      </c>
      <c r="W243" s="398"/>
      <c r="Y243" s="163">
        <f>IFERROR(VLOOKUP($E243&amp;$D$119, Outliers!$A$4:$P$214,2,FALSE),"0")</f>
        <v>1</v>
      </c>
      <c r="Z243" s="163">
        <f>IFERROR(VLOOKUP($E243&amp;$D$119, Outliers!$A$4:$P$214,3,FALSE),"0")</f>
        <v>0</v>
      </c>
      <c r="AA243" s="163">
        <f>IFERROR(VLOOKUP($E243&amp;$D$119, Outliers!$A$4:$P$214,4,FALSE),"0")</f>
        <v>0</v>
      </c>
      <c r="AB243" s="163">
        <f>IFERROR(VLOOKUP($E243&amp;$D$119, Outliers!$A$4:$P$214,5,FALSE),"0")</f>
        <v>0</v>
      </c>
      <c r="AD243" s="78"/>
      <c r="AE243" s="149"/>
      <c r="AF243" s="78"/>
      <c r="AG243" s="78"/>
    </row>
    <row r="244" spans="4:33" ht="15.75" x14ac:dyDescent="0.25">
      <c r="D244" s="318"/>
      <c r="E244" s="103" t="s">
        <v>27</v>
      </c>
      <c r="F244" s="95">
        <f>IF(P243="","",VLOOKUP($E243&amp;$D$118&amp;$D$119,'CCG data'!$A:$AD,'CCG data'!W$3,FALSE))</f>
        <v>38.350044097886091</v>
      </c>
      <c r="G244" s="96">
        <f>IF(P243="","",VLOOKUP($E243&amp;$D$118&amp;$D$119,'CCG data'!$A:$AD,'CCG data'!X$3,FALSE))</f>
        <v>46.00948868911312</v>
      </c>
      <c r="H244" s="96">
        <f>IF(R243="","",VLOOKUP($E243&amp;$D$118&amp;$D$119,'CCG data'!$A:$AD,'CCG data'!Y$3,FALSE))</f>
        <v>88.884701795803096</v>
      </c>
      <c r="I244" s="96">
        <f>IF(R243="","",VLOOKUP($E243&amp;$D$118&amp;$D$119,'CCG data'!$A:$AD,'CCG data'!Z$3,FALSE))</f>
        <v>100.18173416695862</v>
      </c>
      <c r="J244" s="96">
        <f>IF(T243="","",VLOOKUP($E243&amp;$D$118&amp;$D$119,'CCG data'!$A:$AD,'CCG data'!AA$3,FALSE))</f>
        <v>4.9530774066961447</v>
      </c>
      <c r="K244" s="96">
        <f>IF(T243="","",VLOOKUP($E243&amp;$D$118&amp;$D$119,'CCG data'!$A:$AD,'CCG data'!AB$3,FALSE))</f>
        <v>7.8761597090016346</v>
      </c>
      <c r="L244" s="96">
        <f>IF(V243="","",VLOOKUP($E243&amp;$D$118&amp;$D$119,'CCG data'!$A:$AD,'CCG data'!AC$3,FALSE))</f>
        <v>7.5557413464717111</v>
      </c>
      <c r="M244" s="96">
        <f>IF(V243="","",VLOOKUP($E243&amp;$D$118&amp;$D$119,'CCG data'!$A:$AD,'CCG data'!AD$3,FALSE))</f>
        <v>11.108982742407983</v>
      </c>
      <c r="N244" s="363"/>
      <c r="P244" s="150">
        <f>IF(P243="","",VLOOKUP($E243&amp;$D$118&amp;$D$119,'CCG data'!$A:$AD,'CCG data'!I$3,FALSE))</f>
        <v>0.25</v>
      </c>
      <c r="Q244" s="15">
        <f>IF(P243="","",VLOOKUP($E243&amp;$D$118&amp;$D$119,'CCG data'!$A:$AD,'CCG data'!J$3,FALSE))</f>
        <v>0.29199999999999998</v>
      </c>
      <c r="R244" s="15">
        <f>IF(R243="","",VLOOKUP($E243&amp;$D$118&amp;$D$119,'CCG data'!$A:$AD,'CCG data'!K$3,FALSE))</f>
        <v>0.60199999999999998</v>
      </c>
      <c r="S244" s="15">
        <f>IF(R243="","",VLOOKUP($E243&amp;$D$118&amp;$D$119,'CCG data'!$A:$AD,'CCG data'!L$3,FALSE))</f>
        <v>0.64700000000000002</v>
      </c>
      <c r="T244" s="15">
        <f>IF(T243="","",VLOOKUP($E243&amp;$D$118&amp;$D$119,'CCG data'!$A:$AD,'CCG data'!M$3,FALSE))</f>
        <v>3.4000000000000002E-2</v>
      </c>
      <c r="U244" s="15">
        <f>IF(T243="","",VLOOKUP($E243&amp;$D$118&amp;$D$119,'CCG data'!$A:$AD,'CCG data'!N$3,FALSE))</f>
        <v>5.3999999999999999E-2</v>
      </c>
      <c r="V244" s="15">
        <f>IF(V243="","",VLOOKUP($E243&amp;$D$118&amp;$D$119,'CCG data'!$A:$AD,'CCG data'!O$3,FALSE))</f>
        <v>5.0999999999999997E-2</v>
      </c>
      <c r="W244" s="135">
        <f>IF(V243="","",VLOOKUP($E243&amp;$D$118&amp;$D$119,'CCG data'!$A:$AD,'CCG data'!P$3,FALSE))</f>
        <v>7.3999999999999996E-2</v>
      </c>
      <c r="Y244" s="163" t="str">
        <f>IFERROR(VLOOKUP($E244&amp;$D$119, Outliers!$A$4:$P$214,2,FALSE),"0")</f>
        <v>0</v>
      </c>
      <c r="Z244" s="163" t="str">
        <f>IFERROR(VLOOKUP($E244&amp;$D$119, Outliers!$A$4:$P$214,3,FALSE),"0")</f>
        <v>0</v>
      </c>
      <c r="AA244" s="163" t="str">
        <f>IFERROR(VLOOKUP($E244&amp;$D$119, Outliers!$A$4:$P$214,4,FALSE),"0")</f>
        <v>0</v>
      </c>
      <c r="AB244" s="163" t="str">
        <f>IFERROR(VLOOKUP($E244&amp;$D$119, Outliers!$A$4:$P$214,5,FALSE),"0")</f>
        <v>0</v>
      </c>
      <c r="AD244" s="78"/>
      <c r="AE244" s="149"/>
      <c r="AF244" s="78"/>
      <c r="AG244" s="78"/>
    </row>
    <row r="245" spans="4:33" ht="15.75" x14ac:dyDescent="0.25">
      <c r="D245" s="318"/>
      <c r="E245" s="104" t="s">
        <v>190</v>
      </c>
      <c r="F245" s="405">
        <f>IF(OR(ISERROR(VLOOKUP($E245&amp;$D$118&amp;$D$119,'CCG data'!$A:$AD,'CCG data'!R$3,FALSE)),ISBLANK(VLOOKUP($E245&amp;$D$118&amp;$D$119,'CCG data'!$A:$AD,'CCG data'!R$3,FALSE))),"",VLOOKUP($E245&amp;$D$118&amp;$D$119,'CCG data'!$A:$AD,'CCG data'!R$3,FALSE))</f>
        <v>43.408781204748983</v>
      </c>
      <c r="G245" s="406"/>
      <c r="H245" s="406">
        <f>IF(OR(ISERROR(VLOOKUP($E245&amp;$D$118&amp;$D$119,'CCG data'!$A:$AD,'CCG data'!S$3,FALSE)),ISBLANK(VLOOKUP($E245&amp;$D$118&amp;$D$119,'CCG data'!$A:$AD,'CCG data'!S$3,FALSE))),"",VLOOKUP($E245&amp;$D$118&amp;$D$119,'CCG data'!$A:$AD,'CCG data'!S$3,FALSE))</f>
        <v>101.60279971314019</v>
      </c>
      <c r="I245" s="406"/>
      <c r="J245" s="406">
        <f>IF(OR(ISERROR(VLOOKUP($E245&amp;$D$118&amp;$D$119,'CCG data'!$A:$AD,'CCG data'!T$3,FALSE)),ISBLANK(VLOOKUP($E245&amp;$D$118&amp;$D$119,'CCG data'!$A:$AD,'CCG data'!T$3,FALSE))),"",VLOOKUP($E245&amp;$D$118&amp;$D$119,'CCG data'!$A:$AD,'CCG data'!T$3,FALSE))</f>
        <v>5.4275968329090745</v>
      </c>
      <c r="K245" s="406"/>
      <c r="L245" s="406">
        <f>IF(OR(ISERROR(VLOOKUP($E245&amp;$D$118&amp;$D$119,'CCG data'!$A:$AD,'CCG data'!U$3,FALSE)),ISBLANK(VLOOKUP($E245&amp;$D$118&amp;$D$119,'CCG data'!$A:$AD,'CCG data'!U$3,FALSE))),"",VLOOKUP($E245&amp;$D$118&amp;$D$119,'CCG data'!$A:$AD,'CCG data'!U$3,FALSE))</f>
        <v>9.7200459865571123</v>
      </c>
      <c r="M245" s="407"/>
      <c r="N245" s="362">
        <f>IF(OR(ISERROR(VLOOKUP($E245&amp;$D$118&amp;$D$119,'CCG data'!$A:$AD,'CCG data'!G$3,FALSE)),ISBLANK(VLOOKUP($E245&amp;$D$118&amp;$D$119,'CCG data'!$A:$AD,'CCG data'!G$3,FALSE))),"",VLOOKUP($E245&amp;$D$118&amp;$D$119,'CCG data'!$A:$AD,'CCG data'!G$3,FALSE))</f>
        <v>1472</v>
      </c>
      <c r="P245" s="397">
        <f>IF(OR(ISERROR(VLOOKUP($E245&amp;$D$118&amp;$D$119,'CCG data'!$A:$AD,'CCG data'!B$3,FALSE)),ISBLANK(VLOOKUP($E245&amp;$D$118&amp;$D$119,'CCG data'!$A:$AD,'CCG data'!B$3,FALSE))),"",VLOOKUP($E245&amp;$D$118&amp;$D$119,'CCG data'!$A:$AD,'CCG data'!B$3,FALSE))</f>
        <v>0.2608695652173913</v>
      </c>
      <c r="Q245" s="263"/>
      <c r="R245" s="263">
        <f>IF(OR(ISERROR(VLOOKUP($E245&amp;$D$118&amp;$D$119,'CCG data'!$A:$AD,'CCG data'!C$3,FALSE)),ISBLANK(VLOOKUP($E245&amp;$D$118&amp;$D$119,'CCG data'!$A:$AD,'CCG data'!C$3,FALSE))),"",VLOOKUP($E245&amp;$D$118&amp;$D$119,'CCG data'!$A:$AD,'CCG data'!C$3,FALSE))</f>
        <v>0.64198369565217395</v>
      </c>
      <c r="S245" s="263"/>
      <c r="T245" s="263">
        <f>IF(OR(ISERROR(VLOOKUP($E245&amp;$D$118&amp;$D$119,'CCG data'!$A:$AD,'CCG data'!D$3,FALSE)),ISBLANK(VLOOKUP($E245&amp;$D$118&amp;$D$119,'CCG data'!$A:$AD,'CCG data'!D$3,FALSE))),"",VLOOKUP($E245&amp;$D$118&amp;$D$119,'CCG data'!$A:$AD,'CCG data'!D$3,FALSE))</f>
        <v>3.5326086956521736E-2</v>
      </c>
      <c r="U245" s="263"/>
      <c r="V245" s="263">
        <f>IF(OR(ISERROR(VLOOKUP($E245&amp;$D$118&amp;$D$119,'CCG data'!$A:$AD,'CCG data'!E$3,FALSE)),ISBLANK(VLOOKUP($E245&amp;$D$118&amp;$D$119,'CCG data'!$A:$AD,'CCG data'!E$3,FALSE))),"",VLOOKUP($E245&amp;$D$118&amp;$D$119,'CCG data'!$A:$AD,'CCG data'!E$3,FALSE))</f>
        <v>6.182065217391304E-2</v>
      </c>
      <c r="W245" s="398"/>
      <c r="Y245" s="163">
        <f>IFERROR(VLOOKUP($E245&amp;$D$119, Outliers!$A$4:$P$214,2,FALSE),"0")</f>
        <v>0</v>
      </c>
      <c r="Z245" s="163">
        <f>IFERROR(VLOOKUP($E245&amp;$D$119, Outliers!$A$4:$P$214,3,FALSE),"0")</f>
        <v>0</v>
      </c>
      <c r="AA245" s="163">
        <f>IFERROR(VLOOKUP($E245&amp;$D$119, Outliers!$A$4:$P$214,4,FALSE),"0")</f>
        <v>0</v>
      </c>
      <c r="AB245" s="163">
        <f>IFERROR(VLOOKUP($E245&amp;$D$119, Outliers!$A$4:$P$214,5,FALSE),"0")</f>
        <v>0</v>
      </c>
      <c r="AD245" s="78"/>
      <c r="AE245" s="149"/>
      <c r="AF245" s="78"/>
      <c r="AG245" s="78"/>
    </row>
    <row r="246" spans="4:33" ht="15.75" x14ac:dyDescent="0.25">
      <c r="D246" s="318"/>
      <c r="E246" s="103" t="s">
        <v>27</v>
      </c>
      <c r="F246" s="95">
        <f>IF(P245="","",VLOOKUP($E245&amp;$D$118&amp;$D$119,'CCG data'!$A:$AD,'CCG data'!W$3,FALSE))</f>
        <v>39.066998828849115</v>
      </c>
      <c r="G246" s="96">
        <f>IF(P245="","",VLOOKUP($E245&amp;$D$118&amp;$D$119,'CCG data'!$A:$AD,'CCG data'!X$3,FALSE))</f>
        <v>47.750563580648851</v>
      </c>
      <c r="H246" s="96">
        <f>IF(R245="","",VLOOKUP($E245&amp;$D$118&amp;$D$119,'CCG data'!$A:$AD,'CCG data'!Y$3,FALSE))</f>
        <v>95.124726642554037</v>
      </c>
      <c r="I246" s="96">
        <f>IF(R245="","",VLOOKUP($E245&amp;$D$118&amp;$D$119,'CCG data'!$A:$AD,'CCG data'!Z$3,FALSE))</f>
        <v>108.08087278372633</v>
      </c>
      <c r="J246" s="96">
        <f>IF(T245="","",VLOOKUP($E245&amp;$D$118&amp;$D$119,'CCG data'!$A:$AD,'CCG data'!AA$3,FALSE))</f>
        <v>3.9523592090684874</v>
      </c>
      <c r="K246" s="96">
        <f>IF(T245="","",VLOOKUP($E245&amp;$D$118&amp;$D$119,'CCG data'!$A:$AD,'CCG data'!AB$3,FALSE))</f>
        <v>6.9028344567496616</v>
      </c>
      <c r="L246" s="96">
        <f>IF(V245="","",VLOOKUP($E245&amp;$D$118&amp;$D$119,'CCG data'!$A:$AD,'CCG data'!AC$3,FALSE))</f>
        <v>7.7229281298473911</v>
      </c>
      <c r="M246" s="96">
        <f>IF(V245="","",VLOOKUP($E245&amp;$D$118&amp;$D$119,'CCG data'!$A:$AD,'CCG data'!AD$3,FALSE))</f>
        <v>11.717163843266833</v>
      </c>
      <c r="N246" s="363"/>
      <c r="P246" s="150">
        <f>IF(P245="","",VLOOKUP($E245&amp;$D$118&amp;$D$119,'CCG data'!$A:$AD,'CCG data'!I$3,FALSE))</f>
        <v>0.23899999999999999</v>
      </c>
      <c r="Q246" s="15">
        <f>IF(P245="","",VLOOKUP($E245&amp;$D$118&amp;$D$119,'CCG data'!$A:$AD,'CCG data'!J$3,FALSE))</f>
        <v>0.28399999999999997</v>
      </c>
      <c r="R246" s="15">
        <f>IF(R245="","",VLOOKUP($E245&amp;$D$118&amp;$D$119,'CCG data'!$A:$AD,'CCG data'!K$3,FALSE))</f>
        <v>0.61699999999999999</v>
      </c>
      <c r="S246" s="15">
        <f>IF(R245="","",VLOOKUP($E245&amp;$D$118&amp;$D$119,'CCG data'!$A:$AD,'CCG data'!L$3,FALSE))</f>
        <v>0.66600000000000004</v>
      </c>
      <c r="T246" s="15">
        <f>IF(T245="","",VLOOKUP($E245&amp;$D$118&amp;$D$119,'CCG data'!$A:$AD,'CCG data'!M$3,FALSE))</f>
        <v>2.7E-2</v>
      </c>
      <c r="U246" s="15">
        <f>IF(T245="","",VLOOKUP($E245&amp;$D$118&amp;$D$119,'CCG data'!$A:$AD,'CCG data'!N$3,FALSE))</f>
        <v>4.5999999999999999E-2</v>
      </c>
      <c r="V246" s="15">
        <f>IF(V245="","",VLOOKUP($E245&amp;$D$118&amp;$D$119,'CCG data'!$A:$AD,'CCG data'!O$3,FALSE))</f>
        <v>5.0999999999999997E-2</v>
      </c>
      <c r="W246" s="135">
        <f>IF(V245="","",VLOOKUP($E245&amp;$D$118&amp;$D$119,'CCG data'!$A:$AD,'CCG data'!P$3,FALSE))</f>
        <v>7.4999999999999997E-2</v>
      </c>
      <c r="Y246" s="163" t="str">
        <f>IFERROR(VLOOKUP($E246&amp;$D$119, Outliers!$A$4:$P$214,2,FALSE),"0")</f>
        <v>0</v>
      </c>
      <c r="Z246" s="163" t="str">
        <f>IFERROR(VLOOKUP($E246&amp;$D$119, Outliers!$A$4:$P$214,3,FALSE),"0")</f>
        <v>0</v>
      </c>
      <c r="AA246" s="163" t="str">
        <f>IFERROR(VLOOKUP($E246&amp;$D$119, Outliers!$A$4:$P$214,4,FALSE),"0")</f>
        <v>0</v>
      </c>
      <c r="AB246" s="163" t="str">
        <f>IFERROR(VLOOKUP($E246&amp;$D$119, Outliers!$A$4:$P$214,5,FALSE),"0")</f>
        <v>0</v>
      </c>
      <c r="AD246" s="78"/>
      <c r="AE246" s="149"/>
      <c r="AF246" s="78"/>
      <c r="AG246" s="78"/>
    </row>
    <row r="247" spans="4:33" ht="15.75" x14ac:dyDescent="0.25">
      <c r="D247" s="318"/>
      <c r="E247" s="104" t="s">
        <v>191</v>
      </c>
      <c r="F247" s="405">
        <f>IF(OR(ISERROR(VLOOKUP($E247&amp;$D$118&amp;$D$119,'CCG data'!$A:$AD,'CCG data'!R$3,FALSE)),ISBLANK(VLOOKUP($E247&amp;$D$118&amp;$D$119,'CCG data'!$A:$AD,'CCG data'!R$3,FALSE))),"",VLOOKUP($E247&amp;$D$118&amp;$D$119,'CCG data'!$A:$AD,'CCG data'!R$3,FALSE))</f>
        <v>40.24341160966987</v>
      </c>
      <c r="G247" s="406"/>
      <c r="H247" s="406">
        <f>IF(OR(ISERROR(VLOOKUP($E247&amp;$D$118&amp;$D$119,'CCG data'!$A:$AD,'CCG data'!S$3,FALSE)),ISBLANK(VLOOKUP($E247&amp;$D$118&amp;$D$119,'CCG data'!$A:$AD,'CCG data'!S$3,FALSE))),"",VLOOKUP($E247&amp;$D$118&amp;$D$119,'CCG data'!$A:$AD,'CCG data'!S$3,FALSE))</f>
        <v>86.641426992386258</v>
      </c>
      <c r="I247" s="406"/>
      <c r="J247" s="406">
        <f>IF(OR(ISERROR(VLOOKUP($E247&amp;$D$118&amp;$D$119,'CCG data'!$A:$AD,'CCG data'!T$3,FALSE)),ISBLANK(VLOOKUP($E247&amp;$D$118&amp;$D$119,'CCG data'!$A:$AD,'CCG data'!T$3,FALSE))),"",VLOOKUP($E247&amp;$D$118&amp;$D$119,'CCG data'!$A:$AD,'CCG data'!T$3,FALSE))</f>
        <v>8.7759277023866353</v>
      </c>
      <c r="K247" s="406"/>
      <c r="L247" s="406">
        <f>IF(OR(ISERROR(VLOOKUP($E247&amp;$D$118&amp;$D$119,'CCG data'!$A:$AD,'CCG data'!U$3,FALSE)),ISBLANK(VLOOKUP($E247&amp;$D$118&amp;$D$119,'CCG data'!$A:$AD,'CCG data'!U$3,FALSE))),"",VLOOKUP($E247&amp;$D$118&amp;$D$119,'CCG data'!$A:$AD,'CCG data'!U$3,FALSE))</f>
        <v>19.409858499734995</v>
      </c>
      <c r="M247" s="407"/>
      <c r="N247" s="362">
        <f>IF(OR(ISERROR(VLOOKUP($E247&amp;$D$118&amp;$D$119,'CCG data'!$A:$AD,'CCG data'!G$3,FALSE)),ISBLANK(VLOOKUP($E247&amp;$D$118&amp;$D$119,'CCG data'!$A:$AD,'CCG data'!G$3,FALSE))),"",VLOOKUP($E247&amp;$D$118&amp;$D$119,'CCG data'!$A:$AD,'CCG data'!G$3,FALSE))</f>
        <v>1429</v>
      </c>
      <c r="P247" s="397">
        <f>IF(OR(ISERROR(VLOOKUP($E247&amp;$D$118&amp;$D$119,'CCG data'!$A:$AD,'CCG data'!B$3,FALSE)),ISBLANK(VLOOKUP($E247&amp;$D$118&amp;$D$119,'CCG data'!$A:$AD,'CCG data'!B$3,FALSE))),"",VLOOKUP($E247&amp;$D$118&amp;$D$119,'CCG data'!$A:$AD,'CCG data'!B$3,FALSE))</f>
        <v>0.23512946116165151</v>
      </c>
      <c r="Q247" s="263"/>
      <c r="R247" s="263">
        <f>IF(OR(ISERROR(VLOOKUP($E247&amp;$D$118&amp;$D$119,'CCG data'!$A:$AD,'CCG data'!C$3,FALSE)),ISBLANK(VLOOKUP($E247&amp;$D$118&amp;$D$119,'CCG data'!$A:$AD,'CCG data'!C$3,FALSE))),"",VLOOKUP($E247&amp;$D$118&amp;$D$119,'CCG data'!$A:$AD,'CCG data'!C$3,FALSE))</f>
        <v>0.57802659202239326</v>
      </c>
      <c r="S247" s="263"/>
      <c r="T247" s="263">
        <f>IF(OR(ISERROR(VLOOKUP($E247&amp;$D$118&amp;$D$119,'CCG data'!$A:$AD,'CCG data'!D$3,FALSE)),ISBLANK(VLOOKUP($E247&amp;$D$118&amp;$D$119,'CCG data'!$A:$AD,'CCG data'!D$3,FALSE))),"",VLOOKUP($E247&amp;$D$118&amp;$D$119,'CCG data'!$A:$AD,'CCG data'!D$3,FALSE))</f>
        <v>5.5283414975507345E-2</v>
      </c>
      <c r="U247" s="263"/>
      <c r="V247" s="263">
        <f>IF(OR(ISERROR(VLOOKUP($E247&amp;$D$118&amp;$D$119,'CCG data'!$A:$AD,'CCG data'!E$3,FALSE)),ISBLANK(VLOOKUP($E247&amp;$D$118&amp;$D$119,'CCG data'!$A:$AD,'CCG data'!E$3,FALSE))),"",VLOOKUP($E247&amp;$D$118&amp;$D$119,'CCG data'!$A:$AD,'CCG data'!E$3,FALSE))</f>
        <v>0.13156053184044786</v>
      </c>
      <c r="W247" s="398"/>
      <c r="Y247" s="163">
        <f>IFERROR(VLOOKUP($E247&amp;$D$119, Outliers!$A$4:$P$214,2,FALSE),"0")</f>
        <v>1</v>
      </c>
      <c r="Z247" s="163">
        <f>IFERROR(VLOOKUP($E247&amp;$D$119, Outliers!$A$4:$P$214,3,FALSE),"0")</f>
        <v>1</v>
      </c>
      <c r="AA247" s="163">
        <f>IFERROR(VLOOKUP($E247&amp;$D$119, Outliers!$A$4:$P$214,4,FALSE),"0")</f>
        <v>0</v>
      </c>
      <c r="AB247" s="163">
        <f>IFERROR(VLOOKUP($E247&amp;$D$119, Outliers!$A$4:$P$214,5,FALSE),"0")</f>
        <v>1</v>
      </c>
      <c r="AD247" s="78"/>
      <c r="AE247" s="149"/>
      <c r="AF247" s="78"/>
      <c r="AG247" s="78"/>
    </row>
    <row r="248" spans="4:33" ht="15.75" x14ac:dyDescent="0.25">
      <c r="D248" s="318"/>
      <c r="E248" s="103" t="s">
        <v>27</v>
      </c>
      <c r="F248" s="95">
        <f>IF(P247="","",VLOOKUP($E247&amp;$D$118&amp;$D$119,'CCG data'!$A:$AD,'CCG data'!W$3,FALSE))</f>
        <v>35.940313744763074</v>
      </c>
      <c r="G248" s="96">
        <f>IF(P247="","",VLOOKUP($E247&amp;$D$118&amp;$D$119,'CCG data'!$A:$AD,'CCG data'!X$3,FALSE))</f>
        <v>44.546509474576666</v>
      </c>
      <c r="H248" s="96">
        <f>IF(R247="","",VLOOKUP($E247&amp;$D$118&amp;$D$119,'CCG data'!$A:$AD,'CCG data'!Y$3,FALSE))</f>
        <v>80.732731020104865</v>
      </c>
      <c r="I248" s="96">
        <f>IF(R247="","",VLOOKUP($E247&amp;$D$118&amp;$D$119,'CCG data'!$A:$AD,'CCG data'!Z$3,FALSE))</f>
        <v>92.550122964667651</v>
      </c>
      <c r="J248" s="96">
        <f>IF(T247="","",VLOOKUP($E247&amp;$D$118&amp;$D$119,'CCG data'!$A:$AD,'CCG data'!AA$3,FALSE))</f>
        <v>6.8406844472247172</v>
      </c>
      <c r="K248" s="96">
        <f>IF(T247="","",VLOOKUP($E247&amp;$D$118&amp;$D$119,'CCG data'!$A:$AD,'CCG data'!AB$3,FALSE))</f>
        <v>10.711170957548553</v>
      </c>
      <c r="L248" s="96">
        <f>IF(V247="","",VLOOKUP($E247&amp;$D$118&amp;$D$119,'CCG data'!$A:$AD,'CCG data'!AC$3,FALSE))</f>
        <v>16.635264031596598</v>
      </c>
      <c r="M248" s="96">
        <f>IF(V247="","",VLOOKUP($E247&amp;$D$118&amp;$D$119,'CCG data'!$A:$AD,'CCG data'!AD$3,FALSE))</f>
        <v>22.184452967873391</v>
      </c>
      <c r="N248" s="363"/>
      <c r="P248" s="150">
        <f>IF(P247="","",VLOOKUP($E247&amp;$D$118&amp;$D$119,'CCG data'!$A:$AD,'CCG data'!I$3,FALSE))</f>
        <v>0.214</v>
      </c>
      <c r="Q248" s="15">
        <f>IF(P247="","",VLOOKUP($E247&amp;$D$118&amp;$D$119,'CCG data'!$A:$AD,'CCG data'!J$3,FALSE))</f>
        <v>0.25800000000000001</v>
      </c>
      <c r="R248" s="15">
        <f>IF(R247="","",VLOOKUP($E247&amp;$D$118&amp;$D$119,'CCG data'!$A:$AD,'CCG data'!K$3,FALSE))</f>
        <v>0.55200000000000005</v>
      </c>
      <c r="S248" s="15">
        <f>IF(R247="","",VLOOKUP($E247&amp;$D$118&amp;$D$119,'CCG data'!$A:$AD,'CCG data'!L$3,FALSE))</f>
        <v>0.60299999999999998</v>
      </c>
      <c r="T248" s="15">
        <f>IF(T247="","",VLOOKUP($E247&amp;$D$118&amp;$D$119,'CCG data'!$A:$AD,'CCG data'!M$3,FALSE))</f>
        <v>4.4999999999999998E-2</v>
      </c>
      <c r="U248" s="15">
        <f>IF(T247="","",VLOOKUP($E247&amp;$D$118&amp;$D$119,'CCG data'!$A:$AD,'CCG data'!N$3,FALSE))</f>
        <v>6.8000000000000005E-2</v>
      </c>
      <c r="V248" s="15">
        <f>IF(V247="","",VLOOKUP($E247&amp;$D$118&amp;$D$119,'CCG data'!$A:$AD,'CCG data'!O$3,FALSE))</f>
        <v>0.115</v>
      </c>
      <c r="W248" s="135">
        <f>IF(V247="","",VLOOKUP($E247&amp;$D$118&amp;$D$119,'CCG data'!$A:$AD,'CCG data'!P$3,FALSE))</f>
        <v>0.15</v>
      </c>
      <c r="Y248" s="163" t="str">
        <f>IFERROR(VLOOKUP($E248&amp;$D$119, Outliers!$A$4:$P$214,2,FALSE),"0")</f>
        <v>0</v>
      </c>
      <c r="Z248" s="163" t="str">
        <f>IFERROR(VLOOKUP($E248&amp;$D$119, Outliers!$A$4:$P$214,3,FALSE),"0")</f>
        <v>0</v>
      </c>
      <c r="AA248" s="163" t="str">
        <f>IFERROR(VLOOKUP($E248&amp;$D$119, Outliers!$A$4:$P$214,4,FALSE),"0")</f>
        <v>0</v>
      </c>
      <c r="AB248" s="163" t="str">
        <f>IFERROR(VLOOKUP($E248&amp;$D$119, Outliers!$A$4:$P$214,5,FALSE),"0")</f>
        <v>0</v>
      </c>
      <c r="AD248" s="78"/>
      <c r="AE248" s="149"/>
      <c r="AF248" s="78"/>
      <c r="AG248" s="78"/>
    </row>
    <row r="249" spans="4:33" ht="15.75" x14ac:dyDescent="0.25">
      <c r="D249" s="318"/>
      <c r="E249" s="104" t="s">
        <v>407</v>
      </c>
      <c r="F249" s="405">
        <f>IF(OR(ISERROR(VLOOKUP($E249&amp;$D$118&amp;$D$119,'CCG data'!$A:$AD,'CCG data'!R$3,FALSE)),ISBLANK(VLOOKUP($E249&amp;$D$118&amp;$D$119,'CCG data'!$A:$AD,'CCG data'!R$3,FALSE))),"",VLOOKUP($E249&amp;$D$118&amp;$D$119,'CCG data'!$A:$AD,'CCG data'!R$3,FALSE))</f>
        <v>57.551094384705031</v>
      </c>
      <c r="G249" s="406"/>
      <c r="H249" s="406">
        <f>IF(OR(ISERROR(VLOOKUP($E249&amp;$D$118&amp;$D$119,'CCG data'!$A:$AD,'CCG data'!S$3,FALSE)),ISBLANK(VLOOKUP($E249&amp;$D$118&amp;$D$119,'CCG data'!$A:$AD,'CCG data'!S$3,FALSE))),"",VLOOKUP($E249&amp;$D$118&amp;$D$119,'CCG data'!$A:$AD,'CCG data'!S$3,FALSE))</f>
        <v>86.785690294891225</v>
      </c>
      <c r="I249" s="406"/>
      <c r="J249" s="406">
        <f>IF(OR(ISERROR(VLOOKUP($E249&amp;$D$118&amp;$D$119,'CCG data'!$A:$AD,'CCG data'!T$3,FALSE)),ISBLANK(VLOOKUP($E249&amp;$D$118&amp;$D$119,'CCG data'!$A:$AD,'CCG data'!T$3,FALSE))),"",VLOOKUP($E249&amp;$D$118&amp;$D$119,'CCG data'!$A:$AD,'CCG data'!T$3,FALSE))</f>
        <v>7.6222581060776022</v>
      </c>
      <c r="K249" s="406"/>
      <c r="L249" s="406">
        <f>IF(OR(ISERROR(VLOOKUP($E249&amp;$D$118&amp;$D$119,'CCG data'!$A:$AD,'CCG data'!U$3,FALSE)),ISBLANK(VLOOKUP($E249&amp;$D$118&amp;$D$119,'CCG data'!$A:$AD,'CCG data'!U$3,FALSE))),"",VLOOKUP($E249&amp;$D$118&amp;$D$119,'CCG data'!$A:$AD,'CCG data'!U$3,FALSE))</f>
        <v>29.642319915179542</v>
      </c>
      <c r="M249" s="407"/>
      <c r="N249" s="362">
        <f>IF(OR(ISERROR(VLOOKUP($E249&amp;$D$118&amp;$D$119,'CCG data'!$A:$AD,'CCG data'!G$3,FALSE)),ISBLANK(VLOOKUP($E249&amp;$D$118&amp;$D$119,'CCG data'!$A:$AD,'CCG data'!G$3,FALSE))),"",VLOOKUP($E249&amp;$D$118&amp;$D$119,'CCG data'!$A:$AD,'CCG data'!G$3,FALSE))</f>
        <v>1777</v>
      </c>
      <c r="P249" s="397">
        <f>IF(OR(ISERROR(VLOOKUP($E249&amp;$D$118&amp;$D$119,'CCG data'!$A:$AD,'CCG data'!B$3,FALSE)),ISBLANK(VLOOKUP($E249&amp;$D$118&amp;$D$119,'CCG data'!$A:$AD,'CCG data'!B$3,FALSE))),"",VLOOKUP($E249&amp;$D$118&amp;$D$119,'CCG data'!$A:$AD,'CCG data'!B$3,FALSE))</f>
        <v>0.29938097917839057</v>
      </c>
      <c r="Q249" s="263"/>
      <c r="R249" s="263">
        <f>IF(OR(ISERROR(VLOOKUP($E249&amp;$D$118&amp;$D$119,'CCG data'!$A:$AD,'CCG data'!C$3,FALSE)),ISBLANK(VLOOKUP($E249&amp;$D$118&amp;$D$119,'CCG data'!$A:$AD,'CCG data'!C$3,FALSE))),"",VLOOKUP($E249&amp;$D$118&amp;$D$119,'CCG data'!$A:$AD,'CCG data'!C$3,FALSE))</f>
        <v>0.48958919527293193</v>
      </c>
      <c r="S249" s="263"/>
      <c r="T249" s="263">
        <f>IF(OR(ISERROR(VLOOKUP($E249&amp;$D$118&amp;$D$119,'CCG data'!$A:$AD,'CCG data'!D$3,FALSE)),ISBLANK(VLOOKUP($E249&amp;$D$118&amp;$D$119,'CCG data'!$A:$AD,'CCG data'!D$3,FALSE))),"",VLOOKUP($E249&amp;$D$118&amp;$D$119,'CCG data'!$A:$AD,'CCG data'!D$3,FALSE))</f>
        <v>4.6707934721440629E-2</v>
      </c>
      <c r="U249" s="263"/>
      <c r="V249" s="263">
        <f>IF(OR(ISERROR(VLOOKUP($E249&amp;$D$118&amp;$D$119,'CCG data'!$A:$AD,'CCG data'!E$3,FALSE)),ISBLANK(VLOOKUP($E249&amp;$D$118&amp;$D$119,'CCG data'!$A:$AD,'CCG data'!E$3,FALSE))),"",VLOOKUP($E249&amp;$D$118&amp;$D$119,'CCG data'!$A:$AD,'CCG data'!E$3,FALSE))</f>
        <v>0.16432189082723692</v>
      </c>
      <c r="W249" s="398"/>
      <c r="Y249" s="163">
        <f>IFERROR(VLOOKUP($E249&amp;$D$119, Outliers!$A$4:$P$214,2,FALSE),"0")</f>
        <v>1</v>
      </c>
      <c r="Z249" s="163">
        <f>IFERROR(VLOOKUP($E249&amp;$D$119, Outliers!$A$4:$P$214,3,FALSE),"0")</f>
        <v>1</v>
      </c>
      <c r="AA249" s="163">
        <f>IFERROR(VLOOKUP($E249&amp;$D$119, Outliers!$A$4:$P$214,4,FALSE),"0")</f>
        <v>0</v>
      </c>
      <c r="AB249" s="163">
        <f>IFERROR(VLOOKUP($E249&amp;$D$119, Outliers!$A$4:$P$214,5,FALSE),"0")</f>
        <v>1</v>
      </c>
      <c r="AD249" s="78"/>
      <c r="AE249" s="149"/>
      <c r="AF249" s="78"/>
      <c r="AG249" s="78"/>
    </row>
    <row r="250" spans="4:33" ht="15.75" x14ac:dyDescent="0.25">
      <c r="D250" s="318"/>
      <c r="E250" s="103" t="s">
        <v>27</v>
      </c>
      <c r="F250" s="95">
        <f>IF(P249="","",VLOOKUP($E249&amp;$D$118&amp;$D$119,'CCG data'!$A:$AD,'CCG data'!W$3,FALSE))</f>
        <v>52.660587870300901</v>
      </c>
      <c r="G250" s="96">
        <f>IF(P249="","",VLOOKUP($E249&amp;$D$118&amp;$D$119,'CCG data'!$A:$AD,'CCG data'!X$3,FALSE))</f>
        <v>62.441600899109162</v>
      </c>
      <c r="H250" s="96">
        <f>IF(R249="","",VLOOKUP($E249&amp;$D$118&amp;$D$119,'CCG data'!$A:$AD,'CCG data'!Y$3,FALSE))</f>
        <v>81.018761790791785</v>
      </c>
      <c r="I250" s="96">
        <f>IF(R249="","",VLOOKUP($E249&amp;$D$118&amp;$D$119,'CCG data'!$A:$AD,'CCG data'!Z$3,FALSE))</f>
        <v>92.552618798990665</v>
      </c>
      <c r="J250" s="96">
        <f>IF(T249="","",VLOOKUP($E249&amp;$D$118&amp;$D$119,'CCG data'!$A:$AD,'CCG data'!AA$3,FALSE))</f>
        <v>5.9824211259681102</v>
      </c>
      <c r="K250" s="96">
        <f>IF(T249="","",VLOOKUP($E249&amp;$D$118&amp;$D$119,'CCG data'!$A:$AD,'CCG data'!AB$3,FALSE))</f>
        <v>9.2620950861870952</v>
      </c>
      <c r="L250" s="96">
        <f>IF(V249="","",VLOOKUP($E249&amp;$D$118&amp;$D$119,'CCG data'!$A:$AD,'CCG data'!AC$3,FALSE))</f>
        <v>26.242336209320769</v>
      </c>
      <c r="M250" s="96">
        <f>IF(V249="","",VLOOKUP($E249&amp;$D$118&amp;$D$119,'CCG data'!$A:$AD,'CCG data'!AD$3,FALSE))</f>
        <v>33.042303621038315</v>
      </c>
      <c r="N250" s="363"/>
      <c r="P250" s="150">
        <f>IF(P249="","",VLOOKUP($E249&amp;$D$118&amp;$D$119,'CCG data'!$A:$AD,'CCG data'!I$3,FALSE))</f>
        <v>0.27900000000000003</v>
      </c>
      <c r="Q250" s="15">
        <f>IF(P249="","",VLOOKUP($E249&amp;$D$118&amp;$D$119,'CCG data'!$A:$AD,'CCG data'!J$3,FALSE))</f>
        <v>0.32100000000000001</v>
      </c>
      <c r="R250" s="15">
        <f>IF(R249="","",VLOOKUP($E249&amp;$D$118&amp;$D$119,'CCG data'!$A:$AD,'CCG data'!K$3,FALSE))</f>
        <v>0.46600000000000003</v>
      </c>
      <c r="S250" s="15">
        <f>IF(R249="","",VLOOKUP($E249&amp;$D$118&amp;$D$119,'CCG data'!$A:$AD,'CCG data'!L$3,FALSE))</f>
        <v>0.51300000000000001</v>
      </c>
      <c r="T250" s="15">
        <f>IF(T249="","",VLOOKUP($E249&amp;$D$118&amp;$D$119,'CCG data'!$A:$AD,'CCG data'!M$3,FALSE))</f>
        <v>3.7999999999999999E-2</v>
      </c>
      <c r="U250" s="15">
        <f>IF(T249="","",VLOOKUP($E249&amp;$D$118&amp;$D$119,'CCG data'!$A:$AD,'CCG data'!N$3,FALSE))</f>
        <v>5.8000000000000003E-2</v>
      </c>
      <c r="V250" s="15">
        <f>IF(V249="","",VLOOKUP($E249&amp;$D$118&amp;$D$119,'CCG data'!$A:$AD,'CCG data'!O$3,FALSE))</f>
        <v>0.14799999999999999</v>
      </c>
      <c r="W250" s="135">
        <f>IF(V249="","",VLOOKUP($E249&amp;$D$118&amp;$D$119,'CCG data'!$A:$AD,'CCG data'!P$3,FALSE))</f>
        <v>0.182</v>
      </c>
      <c r="Y250" s="163" t="str">
        <f>IFERROR(VLOOKUP($E250&amp;$D$119, Outliers!$A$4:$P$214,2,FALSE),"0")</f>
        <v>0</v>
      </c>
      <c r="Z250" s="163" t="str">
        <f>IFERROR(VLOOKUP($E250&amp;$D$119, Outliers!$A$4:$P$214,3,FALSE),"0")</f>
        <v>0</v>
      </c>
      <c r="AA250" s="163" t="str">
        <f>IFERROR(VLOOKUP($E250&amp;$D$119, Outliers!$A$4:$P$214,4,FALSE),"0")</f>
        <v>0</v>
      </c>
      <c r="AB250" s="163" t="str">
        <f>IFERROR(VLOOKUP($E250&amp;$D$119, Outliers!$A$4:$P$214,5,FALSE),"0")</f>
        <v>0</v>
      </c>
      <c r="AD250" s="78"/>
      <c r="AE250" s="149"/>
      <c r="AF250" s="78"/>
      <c r="AG250" s="78"/>
    </row>
    <row r="251" spans="4:33" ht="15.75" x14ac:dyDescent="0.25">
      <c r="D251" s="318"/>
      <c r="E251" s="104" t="s">
        <v>192</v>
      </c>
      <c r="F251" s="405">
        <f>IF(OR(ISERROR(VLOOKUP($E251&amp;$D$118&amp;$D$119,'CCG data'!$A:$AD,'CCG data'!R$3,FALSE)),ISBLANK(VLOOKUP($E251&amp;$D$118&amp;$D$119,'CCG data'!$A:$AD,'CCG data'!R$3,FALSE))),"",VLOOKUP($E251&amp;$D$118&amp;$D$119,'CCG data'!$A:$AD,'CCG data'!R$3,FALSE))</f>
        <v>49.380833911766281</v>
      </c>
      <c r="G251" s="406"/>
      <c r="H251" s="406">
        <f>IF(OR(ISERROR(VLOOKUP($E251&amp;$D$118&amp;$D$119,'CCG data'!$A:$AD,'CCG data'!S$3,FALSE)),ISBLANK(VLOOKUP($E251&amp;$D$118&amp;$D$119,'CCG data'!$A:$AD,'CCG data'!S$3,FALSE))),"",VLOOKUP($E251&amp;$D$118&amp;$D$119,'CCG data'!$A:$AD,'CCG data'!S$3,FALSE))</f>
        <v>98.547844244940961</v>
      </c>
      <c r="I251" s="406"/>
      <c r="J251" s="406">
        <f>IF(OR(ISERROR(VLOOKUP($E251&amp;$D$118&amp;$D$119,'CCG data'!$A:$AD,'CCG data'!T$3,FALSE)),ISBLANK(VLOOKUP($E251&amp;$D$118&amp;$D$119,'CCG data'!$A:$AD,'CCG data'!T$3,FALSE))),"",VLOOKUP($E251&amp;$D$118&amp;$D$119,'CCG data'!$A:$AD,'CCG data'!T$3,FALSE))</f>
        <v>7.5995926450744857</v>
      </c>
      <c r="K251" s="406"/>
      <c r="L251" s="406">
        <f>IF(OR(ISERROR(VLOOKUP($E251&amp;$D$118&amp;$D$119,'CCG data'!$A:$AD,'CCG data'!U$3,FALSE)),ISBLANK(VLOOKUP($E251&amp;$D$118&amp;$D$119,'CCG data'!$A:$AD,'CCG data'!U$3,FALSE))),"",VLOOKUP($E251&amp;$D$118&amp;$D$119,'CCG data'!$A:$AD,'CCG data'!U$3,FALSE))</f>
        <v>8.783238944876846</v>
      </c>
      <c r="M251" s="407"/>
      <c r="N251" s="362">
        <f>IF(OR(ISERROR(VLOOKUP($E251&amp;$D$118&amp;$D$119,'CCG data'!$A:$AD,'CCG data'!G$3,FALSE)),ISBLANK(VLOOKUP($E251&amp;$D$118&amp;$D$119,'CCG data'!$A:$AD,'CCG data'!G$3,FALSE))),"",VLOOKUP($E251&amp;$D$118&amp;$D$119,'CCG data'!$A:$AD,'CCG data'!G$3,FALSE))</f>
        <v>977</v>
      </c>
      <c r="P251" s="397">
        <f>IF(OR(ISERROR(VLOOKUP($E251&amp;$D$118&amp;$D$119,'CCG data'!$A:$AD,'CCG data'!B$3,FALSE)),ISBLANK(VLOOKUP($E251&amp;$D$118&amp;$D$119,'CCG data'!$A:$AD,'CCG data'!B$3,FALSE))),"",VLOOKUP($E251&amp;$D$118&amp;$D$119,'CCG data'!$A:$AD,'CCG data'!B$3,FALSE))</f>
        <v>0.30808597748208805</v>
      </c>
      <c r="Q251" s="263"/>
      <c r="R251" s="263">
        <f>IF(OR(ISERROR(VLOOKUP($E251&amp;$D$118&amp;$D$119,'CCG data'!$A:$AD,'CCG data'!C$3,FALSE)),ISBLANK(VLOOKUP($E251&amp;$D$118&amp;$D$119,'CCG data'!$A:$AD,'CCG data'!C$3,FALSE))),"",VLOOKUP($E251&amp;$D$118&amp;$D$119,'CCG data'!$A:$AD,'CCG data'!C$3,FALSE))</f>
        <v>0.59467758444216989</v>
      </c>
      <c r="S251" s="263"/>
      <c r="T251" s="263">
        <f>IF(OR(ISERROR(VLOOKUP($E251&amp;$D$118&amp;$D$119,'CCG data'!$A:$AD,'CCG data'!D$3,FALSE)),ISBLANK(VLOOKUP($E251&amp;$D$118&amp;$D$119,'CCG data'!$A:$AD,'CCG data'!D$3,FALSE))),"",VLOOKUP($E251&amp;$D$118&amp;$D$119,'CCG data'!$A:$AD,'CCG data'!D$3,FALSE))</f>
        <v>4.2988741044012284E-2</v>
      </c>
      <c r="U251" s="263"/>
      <c r="V251" s="263">
        <f>IF(OR(ISERROR(VLOOKUP($E251&amp;$D$118&amp;$D$119,'CCG data'!$A:$AD,'CCG data'!E$3,FALSE)),ISBLANK(VLOOKUP($E251&amp;$D$118&amp;$D$119,'CCG data'!$A:$AD,'CCG data'!E$3,FALSE))),"",VLOOKUP($E251&amp;$D$118&amp;$D$119,'CCG data'!$A:$AD,'CCG data'!E$3,FALSE))</f>
        <v>5.4247697031729783E-2</v>
      </c>
      <c r="W251" s="398"/>
      <c r="Y251" s="163">
        <f>IFERROR(VLOOKUP($E251&amp;$D$119, Outliers!$A$4:$P$214,2,FALSE),"0")</f>
        <v>0</v>
      </c>
      <c r="Z251" s="163">
        <f>IFERROR(VLOOKUP($E251&amp;$D$119, Outliers!$A$4:$P$214,3,FALSE),"0")</f>
        <v>0</v>
      </c>
      <c r="AA251" s="163">
        <f>IFERROR(VLOOKUP($E251&amp;$D$119, Outliers!$A$4:$P$214,4,FALSE),"0")</f>
        <v>0</v>
      </c>
      <c r="AB251" s="163">
        <f>IFERROR(VLOOKUP($E251&amp;$D$119, Outliers!$A$4:$P$214,5,FALSE),"0")</f>
        <v>0</v>
      </c>
      <c r="AD251" s="78"/>
      <c r="AE251" s="149"/>
      <c r="AF251" s="78"/>
      <c r="AG251" s="78"/>
    </row>
    <row r="252" spans="4:33" ht="15.75" x14ac:dyDescent="0.25">
      <c r="D252" s="318"/>
      <c r="E252" s="103" t="s">
        <v>27</v>
      </c>
      <c r="F252" s="95">
        <f>IF(P251="","",VLOOKUP($E251&amp;$D$118&amp;$D$119,'CCG data'!$A:$AD,'CCG data'!W$3,FALSE))</f>
        <v>43.802156572708945</v>
      </c>
      <c r="G252" s="96">
        <f>IF(P251="","",VLOOKUP($E251&amp;$D$118&amp;$D$119,'CCG data'!$A:$AD,'CCG data'!X$3,FALSE))</f>
        <v>54.959511250823617</v>
      </c>
      <c r="H252" s="96">
        <f>IF(R251="","",VLOOKUP($E251&amp;$D$118&amp;$D$119,'CCG data'!$A:$AD,'CCG data'!Y$3,FALSE))</f>
        <v>90.534475392887202</v>
      </c>
      <c r="I252" s="96">
        <f>IF(R251="","",VLOOKUP($E251&amp;$D$118&amp;$D$119,'CCG data'!$A:$AD,'CCG data'!Z$3,FALSE))</f>
        <v>106.56121309699472</v>
      </c>
      <c r="J252" s="96">
        <f>IF(T251="","",VLOOKUP($E251&amp;$D$118&amp;$D$119,'CCG data'!$A:$AD,'CCG data'!AA$3,FALSE))</f>
        <v>5.3012131422492406</v>
      </c>
      <c r="K252" s="96">
        <f>IF(T251="","",VLOOKUP($E251&amp;$D$118&amp;$D$119,'CCG data'!$A:$AD,'CCG data'!AB$3,FALSE))</f>
        <v>9.8979721478997309</v>
      </c>
      <c r="L252" s="96">
        <f>IF(V251="","",VLOOKUP($E251&amp;$D$118&amp;$D$119,'CCG data'!$A:$AD,'CCG data'!AC$3,FALSE))</f>
        <v>6.4185564615386763</v>
      </c>
      <c r="M252" s="96">
        <f>IF(V251="","",VLOOKUP($E251&amp;$D$118&amp;$D$119,'CCG data'!$A:$AD,'CCG data'!AD$3,FALSE))</f>
        <v>11.147921428215016</v>
      </c>
      <c r="N252" s="363"/>
      <c r="P252" s="150">
        <f>IF(P251="","",VLOOKUP($E251&amp;$D$118&amp;$D$119,'CCG data'!$A:$AD,'CCG data'!I$3,FALSE))</f>
        <v>0.28000000000000003</v>
      </c>
      <c r="Q252" s="15">
        <f>IF(P251="","",VLOOKUP($E251&amp;$D$118&amp;$D$119,'CCG data'!$A:$AD,'CCG data'!J$3,FALSE))</f>
        <v>0.33800000000000002</v>
      </c>
      <c r="R252" s="15">
        <f>IF(R251="","",VLOOKUP($E251&amp;$D$118&amp;$D$119,'CCG data'!$A:$AD,'CCG data'!K$3,FALSE))</f>
        <v>0.56399999999999995</v>
      </c>
      <c r="S252" s="15">
        <f>IF(R251="","",VLOOKUP($E251&amp;$D$118&amp;$D$119,'CCG data'!$A:$AD,'CCG data'!L$3,FALSE))</f>
        <v>0.625</v>
      </c>
      <c r="T252" s="15">
        <f>IF(T251="","",VLOOKUP($E251&amp;$D$118&amp;$D$119,'CCG data'!$A:$AD,'CCG data'!M$3,FALSE))</f>
        <v>3.2000000000000001E-2</v>
      </c>
      <c r="U252" s="15">
        <f>IF(T251="","",VLOOKUP($E251&amp;$D$118&amp;$D$119,'CCG data'!$A:$AD,'CCG data'!N$3,FALSE))</f>
        <v>5.8000000000000003E-2</v>
      </c>
      <c r="V252" s="15">
        <f>IF(V251="","",VLOOKUP($E251&amp;$D$118&amp;$D$119,'CCG data'!$A:$AD,'CCG data'!O$3,FALSE))</f>
        <v>4.2000000000000003E-2</v>
      </c>
      <c r="W252" s="135">
        <f>IF(V251="","",VLOOKUP($E251&amp;$D$118&amp;$D$119,'CCG data'!$A:$AD,'CCG data'!P$3,FALSE))</f>
        <v>7.0000000000000007E-2</v>
      </c>
      <c r="Y252" s="163" t="str">
        <f>IFERROR(VLOOKUP($E252&amp;$D$119, Outliers!$A$4:$P$214,2,FALSE),"0")</f>
        <v>0</v>
      </c>
      <c r="Z252" s="163" t="str">
        <f>IFERROR(VLOOKUP($E252&amp;$D$119, Outliers!$A$4:$P$214,3,FALSE),"0")</f>
        <v>0</v>
      </c>
      <c r="AA252" s="163" t="str">
        <f>IFERROR(VLOOKUP($E252&amp;$D$119, Outliers!$A$4:$P$214,4,FALSE),"0")</f>
        <v>0</v>
      </c>
      <c r="AB252" s="163" t="str">
        <f>IFERROR(VLOOKUP($E252&amp;$D$119, Outliers!$A$4:$P$214,5,FALSE),"0")</f>
        <v>0</v>
      </c>
      <c r="AD252" s="78"/>
      <c r="AE252" s="149"/>
      <c r="AF252" s="78"/>
      <c r="AG252" s="78"/>
    </row>
    <row r="253" spans="4:33" ht="15.75" x14ac:dyDescent="0.25">
      <c r="D253" s="318"/>
      <c r="E253" s="104" t="s">
        <v>408</v>
      </c>
      <c r="F253" s="405">
        <f>IF(OR(ISERROR(VLOOKUP($E253&amp;$D$118&amp;$D$119,'CCG data'!$A:$AD,'CCG data'!R$3,FALSE)),ISBLANK(VLOOKUP($E253&amp;$D$118&amp;$D$119,'CCG data'!$A:$AD,'CCG data'!R$3,FALSE))),"",VLOOKUP($E253&amp;$D$118&amp;$D$119,'CCG data'!$A:$AD,'CCG data'!R$3,FALSE))</f>
        <v>44.773839309552628</v>
      </c>
      <c r="G253" s="406"/>
      <c r="H253" s="406">
        <f>IF(OR(ISERROR(VLOOKUP($E253&amp;$D$118&amp;$D$119,'CCG data'!$A:$AD,'CCG data'!S$3,FALSE)),ISBLANK(VLOOKUP($E253&amp;$D$118&amp;$D$119,'CCG data'!$A:$AD,'CCG data'!S$3,FALSE))),"",VLOOKUP($E253&amp;$D$118&amp;$D$119,'CCG data'!$A:$AD,'CCG data'!S$3,FALSE))</f>
        <v>92.311316594292862</v>
      </c>
      <c r="I253" s="406"/>
      <c r="J253" s="406">
        <f>IF(OR(ISERROR(VLOOKUP($E253&amp;$D$118&amp;$D$119,'CCG data'!$A:$AD,'CCG data'!T$3,FALSE)),ISBLANK(VLOOKUP($E253&amp;$D$118&amp;$D$119,'CCG data'!$A:$AD,'CCG data'!T$3,FALSE))),"",VLOOKUP($E253&amp;$D$118&amp;$D$119,'CCG data'!$A:$AD,'CCG data'!T$3,FALSE))</f>
        <v>5.7444600736768816</v>
      </c>
      <c r="K253" s="406"/>
      <c r="L253" s="406">
        <f>IF(OR(ISERROR(VLOOKUP($E253&amp;$D$118&amp;$D$119,'CCG data'!$A:$AD,'CCG data'!U$3,FALSE)),ISBLANK(VLOOKUP($E253&amp;$D$118&amp;$D$119,'CCG data'!$A:$AD,'CCG data'!U$3,FALSE))),"",VLOOKUP($E253&amp;$D$118&amp;$D$119,'CCG data'!$A:$AD,'CCG data'!U$3,FALSE))</f>
        <v>6.2859362157671477</v>
      </c>
      <c r="M253" s="407"/>
      <c r="N253" s="362">
        <f>IF(OR(ISERROR(VLOOKUP($E253&amp;$D$118&amp;$D$119,'CCG data'!$A:$AD,'CCG data'!G$3,FALSE)),ISBLANK(VLOOKUP($E253&amp;$D$118&amp;$D$119,'CCG data'!$A:$AD,'CCG data'!G$3,FALSE))),"",VLOOKUP($E253&amp;$D$118&amp;$D$119,'CCG data'!$A:$AD,'CCG data'!G$3,FALSE))</f>
        <v>1264</v>
      </c>
      <c r="P253" s="397">
        <f>IF(OR(ISERROR(VLOOKUP($E253&amp;$D$118&amp;$D$119,'CCG data'!$A:$AD,'CCG data'!B$3,FALSE)),ISBLANK(VLOOKUP($E253&amp;$D$118&amp;$D$119,'CCG data'!$A:$AD,'CCG data'!B$3,FALSE))),"",VLOOKUP($E253&amp;$D$118&amp;$D$119,'CCG data'!$A:$AD,'CCG data'!B$3,FALSE))</f>
        <v>0.30300632911392406</v>
      </c>
      <c r="Q253" s="263"/>
      <c r="R253" s="263">
        <f>IF(OR(ISERROR(VLOOKUP($E253&amp;$D$118&amp;$D$119,'CCG data'!$A:$AD,'CCG data'!C$3,FALSE)),ISBLANK(VLOOKUP($E253&amp;$D$118&amp;$D$119,'CCG data'!$A:$AD,'CCG data'!C$3,FALSE))),"",VLOOKUP($E253&amp;$D$118&amp;$D$119,'CCG data'!$A:$AD,'CCG data'!C$3,FALSE))</f>
        <v>0.61392405063291144</v>
      </c>
      <c r="S253" s="263"/>
      <c r="T253" s="263">
        <f>IF(OR(ISERROR(VLOOKUP($E253&amp;$D$118&amp;$D$119,'CCG data'!$A:$AD,'CCG data'!D$3,FALSE)),ISBLANK(VLOOKUP($E253&amp;$D$118&amp;$D$119,'CCG data'!$A:$AD,'CCG data'!D$3,FALSE))),"",VLOOKUP($E253&amp;$D$118&amp;$D$119,'CCG data'!$A:$AD,'CCG data'!D$3,FALSE))</f>
        <v>4.1139240506329111E-2</v>
      </c>
      <c r="U253" s="263"/>
      <c r="V253" s="263">
        <f>IF(OR(ISERROR(VLOOKUP($E253&amp;$D$118&amp;$D$119,'CCG data'!$A:$AD,'CCG data'!E$3,FALSE)),ISBLANK(VLOOKUP($E253&amp;$D$118&amp;$D$119,'CCG data'!$A:$AD,'CCG data'!E$3,FALSE))),"",VLOOKUP($E253&amp;$D$118&amp;$D$119,'CCG data'!$A:$AD,'CCG data'!E$3,FALSE))</f>
        <v>4.1930379746835444E-2</v>
      </c>
      <c r="W253" s="398"/>
      <c r="Y253" s="163">
        <f>IFERROR(VLOOKUP($E253&amp;$D$119, Outliers!$A$4:$P$214,2,FALSE),"0")</f>
        <v>0</v>
      </c>
      <c r="Z253" s="163">
        <f>IFERROR(VLOOKUP($E253&amp;$D$119, Outliers!$A$4:$P$214,3,FALSE),"0")</f>
        <v>0</v>
      </c>
      <c r="AA253" s="163">
        <f>IFERROR(VLOOKUP($E253&amp;$D$119, Outliers!$A$4:$P$214,4,FALSE),"0")</f>
        <v>0</v>
      </c>
      <c r="AB253" s="163">
        <f>IFERROR(VLOOKUP($E253&amp;$D$119, Outliers!$A$4:$P$214,5,FALSE),"0")</f>
        <v>1</v>
      </c>
      <c r="AD253" s="78"/>
      <c r="AE253" s="149"/>
      <c r="AF253" s="78"/>
      <c r="AG253" s="78"/>
    </row>
    <row r="254" spans="4:33" ht="15.75" x14ac:dyDescent="0.25">
      <c r="D254" s="318"/>
      <c r="E254" s="103" t="s">
        <v>27</v>
      </c>
      <c r="F254" s="95">
        <f>IF(P253="","",VLOOKUP($E253&amp;$D$118&amp;$D$119,'CCG data'!$A:$AD,'CCG data'!W$3,FALSE))</f>
        <v>40.289680132268401</v>
      </c>
      <c r="G254" s="96">
        <f>IF(P253="","",VLOOKUP($E253&amp;$D$118&amp;$D$119,'CCG data'!$A:$AD,'CCG data'!X$3,FALSE))</f>
        <v>49.257998486836854</v>
      </c>
      <c r="H254" s="96">
        <f>IF(R253="","",VLOOKUP($E253&amp;$D$118&amp;$D$119,'CCG data'!$A:$AD,'CCG data'!Y$3,FALSE))</f>
        <v>85.816301631894348</v>
      </c>
      <c r="I254" s="96">
        <f>IF(R253="","",VLOOKUP($E253&amp;$D$118&amp;$D$119,'CCG data'!$A:$AD,'CCG data'!Z$3,FALSE))</f>
        <v>98.806331556691376</v>
      </c>
      <c r="J254" s="96">
        <f>IF(T253="","",VLOOKUP($E253&amp;$D$118&amp;$D$119,'CCG data'!$A:$AD,'CCG data'!AA$3,FALSE))</f>
        <v>4.1830980399393667</v>
      </c>
      <c r="K254" s="96">
        <f>IF(T253="","",VLOOKUP($E253&amp;$D$118&amp;$D$119,'CCG data'!$A:$AD,'CCG data'!AB$3,FALSE))</f>
        <v>7.3058221074143965</v>
      </c>
      <c r="L254" s="96">
        <f>IF(V253="","",VLOOKUP($E253&amp;$D$118&amp;$D$119,'CCG data'!$A:$AD,'CCG data'!AC$3,FALSE))</f>
        <v>4.5935943184223511</v>
      </c>
      <c r="M254" s="96">
        <f>IF(V253="","",VLOOKUP($E253&amp;$D$118&amp;$D$119,'CCG data'!$A:$AD,'CCG data'!AD$3,FALSE))</f>
        <v>7.9782781131119442</v>
      </c>
      <c r="N254" s="363"/>
      <c r="P254" s="150">
        <f>IF(P253="","",VLOOKUP($E253&amp;$D$118&amp;$D$119,'CCG data'!$A:$AD,'CCG data'!I$3,FALSE))</f>
        <v>0.27800000000000002</v>
      </c>
      <c r="Q254" s="15">
        <f>IF(P253="","",VLOOKUP($E253&amp;$D$118&amp;$D$119,'CCG data'!$A:$AD,'CCG data'!J$3,FALSE))</f>
        <v>0.32900000000000001</v>
      </c>
      <c r="R254" s="15">
        <f>IF(R253="","",VLOOKUP($E253&amp;$D$118&amp;$D$119,'CCG data'!$A:$AD,'CCG data'!K$3,FALSE))</f>
        <v>0.58699999999999997</v>
      </c>
      <c r="S254" s="15">
        <f>IF(R253="","",VLOOKUP($E253&amp;$D$118&amp;$D$119,'CCG data'!$A:$AD,'CCG data'!L$3,FALSE))</f>
        <v>0.64</v>
      </c>
      <c r="T254" s="15">
        <f>IF(T253="","",VLOOKUP($E253&amp;$D$118&amp;$D$119,'CCG data'!$A:$AD,'CCG data'!M$3,FALSE))</f>
        <v>3.2000000000000001E-2</v>
      </c>
      <c r="U254" s="15">
        <f>IF(T253="","",VLOOKUP($E253&amp;$D$118&amp;$D$119,'CCG data'!$A:$AD,'CCG data'!N$3,FALSE))</f>
        <v>5.3999999999999999E-2</v>
      </c>
      <c r="V254" s="15">
        <f>IF(V253="","",VLOOKUP($E253&amp;$D$118&amp;$D$119,'CCG data'!$A:$AD,'CCG data'!O$3,FALSE))</f>
        <v>3.2000000000000001E-2</v>
      </c>
      <c r="W254" s="135">
        <f>IF(V253="","",VLOOKUP($E253&amp;$D$118&amp;$D$119,'CCG data'!$A:$AD,'CCG data'!P$3,FALSE))</f>
        <v>5.3999999999999999E-2</v>
      </c>
      <c r="Y254" s="163" t="str">
        <f>IFERROR(VLOOKUP($E254&amp;$D$119, Outliers!$A$4:$P$214,2,FALSE),"0")</f>
        <v>0</v>
      </c>
      <c r="Z254" s="163" t="str">
        <f>IFERROR(VLOOKUP($E254&amp;$D$119, Outliers!$A$4:$P$214,3,FALSE),"0")</f>
        <v>0</v>
      </c>
      <c r="AA254" s="163" t="str">
        <f>IFERROR(VLOOKUP($E254&amp;$D$119, Outliers!$A$4:$P$214,4,FALSE),"0")</f>
        <v>0</v>
      </c>
      <c r="AB254" s="163" t="str">
        <f>IFERROR(VLOOKUP($E254&amp;$D$119, Outliers!$A$4:$P$214,5,FALSE),"0")</f>
        <v>0</v>
      </c>
      <c r="AD254" s="78"/>
      <c r="AE254" s="149"/>
      <c r="AF254" s="78"/>
      <c r="AG254" s="78"/>
    </row>
    <row r="255" spans="4:33" ht="15.75" x14ac:dyDescent="0.25">
      <c r="D255" s="318"/>
      <c r="E255" s="104" t="s">
        <v>409</v>
      </c>
      <c r="F255" s="405">
        <f>IF(OR(ISERROR(VLOOKUP($E255&amp;$D$118&amp;$D$119,'CCG data'!$A:$AD,'CCG data'!R$3,FALSE)),ISBLANK(VLOOKUP($E255&amp;$D$118&amp;$D$119,'CCG data'!$A:$AD,'CCG data'!R$3,FALSE))),"",VLOOKUP($E255&amp;$D$118&amp;$D$119,'CCG data'!$A:$AD,'CCG data'!R$3,FALSE))</f>
        <v>37.1130487990267</v>
      </c>
      <c r="G255" s="406"/>
      <c r="H255" s="406">
        <f>IF(OR(ISERROR(VLOOKUP($E255&amp;$D$118&amp;$D$119,'CCG data'!$A:$AD,'CCG data'!S$3,FALSE)),ISBLANK(VLOOKUP($E255&amp;$D$118&amp;$D$119,'CCG data'!$A:$AD,'CCG data'!S$3,FALSE))),"",VLOOKUP($E255&amp;$D$118&amp;$D$119,'CCG data'!$A:$AD,'CCG data'!S$3,FALSE))</f>
        <v>89.216935561157825</v>
      </c>
      <c r="I255" s="406"/>
      <c r="J255" s="406">
        <f>IF(OR(ISERROR(VLOOKUP($E255&amp;$D$118&amp;$D$119,'CCG data'!$A:$AD,'CCG data'!T$3,FALSE)),ISBLANK(VLOOKUP($E255&amp;$D$118&amp;$D$119,'CCG data'!$A:$AD,'CCG data'!T$3,FALSE))),"",VLOOKUP($E255&amp;$D$118&amp;$D$119,'CCG data'!$A:$AD,'CCG data'!T$3,FALSE))</f>
        <v>6.7806743387713917</v>
      </c>
      <c r="K255" s="406"/>
      <c r="L255" s="406">
        <f>IF(OR(ISERROR(VLOOKUP($E255&amp;$D$118&amp;$D$119,'CCG data'!$A:$AD,'CCG data'!U$3,FALSE)),ISBLANK(VLOOKUP($E255&amp;$D$118&amp;$D$119,'CCG data'!$A:$AD,'CCG data'!U$3,FALSE))),"",VLOOKUP($E255&amp;$D$118&amp;$D$119,'CCG data'!$A:$AD,'CCG data'!U$3,FALSE))</f>
        <v>23.532207796658469</v>
      </c>
      <c r="M255" s="407"/>
      <c r="N255" s="362">
        <f>IF(OR(ISERROR(VLOOKUP($E255&amp;$D$118&amp;$D$119,'CCG data'!$A:$AD,'CCG data'!G$3,FALSE)),ISBLANK(VLOOKUP($E255&amp;$D$118&amp;$D$119,'CCG data'!$A:$AD,'CCG data'!G$3,FALSE))),"",VLOOKUP($E255&amp;$D$118&amp;$D$119,'CCG data'!$A:$AD,'CCG data'!G$3,FALSE))</f>
        <v>979</v>
      </c>
      <c r="P255" s="397">
        <f>IF(OR(ISERROR(VLOOKUP($E255&amp;$D$118&amp;$D$119,'CCG data'!$A:$AD,'CCG data'!B$3,FALSE)),ISBLANK(VLOOKUP($E255&amp;$D$118&amp;$D$119,'CCG data'!$A:$AD,'CCG data'!B$3,FALSE))),"",VLOOKUP($E255&amp;$D$118&amp;$D$119,'CCG data'!$A:$AD,'CCG data'!B$3,FALSE))</f>
        <v>0.21246169560776301</v>
      </c>
      <c r="Q255" s="263"/>
      <c r="R255" s="263">
        <f>IF(OR(ISERROR(VLOOKUP($E255&amp;$D$118&amp;$D$119,'CCG data'!$A:$AD,'CCG data'!C$3,FALSE)),ISBLANK(VLOOKUP($E255&amp;$D$118&amp;$D$119,'CCG data'!$A:$AD,'CCG data'!C$3,FALSE))),"",VLOOKUP($E255&amp;$D$118&amp;$D$119,'CCG data'!$A:$AD,'CCG data'!C$3,FALSE))</f>
        <v>0.58324821246169556</v>
      </c>
      <c r="S255" s="263"/>
      <c r="T255" s="263">
        <f>IF(OR(ISERROR(VLOOKUP($E255&amp;$D$118&amp;$D$119,'CCG data'!$A:$AD,'CCG data'!D$3,FALSE)),ISBLANK(VLOOKUP($E255&amp;$D$118&amp;$D$119,'CCG data'!$A:$AD,'CCG data'!D$3,FALSE))),"",VLOOKUP($E255&amp;$D$118&amp;$D$119,'CCG data'!$A:$AD,'CCG data'!D$3,FALSE))</f>
        <v>4.0858018386108273E-2</v>
      </c>
      <c r="U255" s="263"/>
      <c r="V255" s="263">
        <f>IF(OR(ISERROR(VLOOKUP($E255&amp;$D$118&amp;$D$119,'CCG data'!$A:$AD,'CCG data'!E$3,FALSE)),ISBLANK(VLOOKUP($E255&amp;$D$118&amp;$D$119,'CCG data'!$A:$AD,'CCG data'!E$3,FALSE))),"",VLOOKUP($E255&amp;$D$118&amp;$D$119,'CCG data'!$A:$AD,'CCG data'!E$3,FALSE))</f>
        <v>0.16343207354443309</v>
      </c>
      <c r="W255" s="398"/>
      <c r="Y255" s="163">
        <f>IFERROR(VLOOKUP($E255&amp;$D$119, Outliers!$A$4:$P$214,2,FALSE),"0")</f>
        <v>1</v>
      </c>
      <c r="Z255" s="163">
        <f>IFERROR(VLOOKUP($E255&amp;$D$119, Outliers!$A$4:$P$214,3,FALSE),"0")</f>
        <v>0</v>
      </c>
      <c r="AA255" s="163">
        <f>IFERROR(VLOOKUP($E255&amp;$D$119, Outliers!$A$4:$P$214,4,FALSE),"0")</f>
        <v>0</v>
      </c>
      <c r="AB255" s="163">
        <f>IFERROR(VLOOKUP($E255&amp;$D$119, Outliers!$A$4:$P$214,5,FALSE),"0")</f>
        <v>1</v>
      </c>
      <c r="AD255" s="78"/>
      <c r="AE255" s="149"/>
      <c r="AF255" s="78"/>
      <c r="AG255" s="78"/>
    </row>
    <row r="256" spans="4:33" ht="15.75" x14ac:dyDescent="0.25">
      <c r="D256" s="318"/>
      <c r="E256" s="103" t="s">
        <v>27</v>
      </c>
      <c r="F256" s="95">
        <f>IF(P255="","",VLOOKUP($E255&amp;$D$118&amp;$D$119,'CCG data'!$A:$AD,'CCG data'!W$3,FALSE))</f>
        <v>32.06932801344923</v>
      </c>
      <c r="G256" s="96">
        <f>IF(P255="","",VLOOKUP($E255&amp;$D$118&amp;$D$119,'CCG data'!$A:$AD,'CCG data'!X$3,FALSE))</f>
        <v>42.15676958460417</v>
      </c>
      <c r="H256" s="96">
        <f>IF(R255="","",VLOOKUP($E255&amp;$D$118&amp;$D$119,'CCG data'!$A:$AD,'CCG data'!Y$3,FALSE))</f>
        <v>81.89905496116036</v>
      </c>
      <c r="I256" s="96">
        <f>IF(R255="","",VLOOKUP($E255&amp;$D$118&amp;$D$119,'CCG data'!$A:$AD,'CCG data'!Z$3,FALSE))</f>
        <v>96.534816161155291</v>
      </c>
      <c r="J256" s="96">
        <f>IF(T255="","",VLOOKUP($E255&amp;$D$118&amp;$D$119,'CCG data'!$A:$AD,'CCG data'!AA$3,FALSE))</f>
        <v>4.6793215904987626</v>
      </c>
      <c r="K256" s="96">
        <f>IF(T255="","",VLOOKUP($E255&amp;$D$118&amp;$D$119,'CCG data'!$A:$AD,'CCG data'!AB$3,FALSE))</f>
        <v>8.8820270870440208</v>
      </c>
      <c r="L256" s="96">
        <f>IF(V255="","",VLOOKUP($E255&amp;$D$118&amp;$D$119,'CCG data'!$A:$AD,'CCG data'!AC$3,FALSE))</f>
        <v>19.885854421177619</v>
      </c>
      <c r="M256" s="96">
        <f>IF(V255="","",VLOOKUP($E255&amp;$D$118&amp;$D$119,'CCG data'!$A:$AD,'CCG data'!AD$3,FALSE))</f>
        <v>27.178561172139318</v>
      </c>
      <c r="N256" s="363"/>
      <c r="P256" s="150">
        <f>IF(P255="","",VLOOKUP($E255&amp;$D$118&amp;$D$119,'CCG data'!$A:$AD,'CCG data'!I$3,FALSE))</f>
        <v>0.188</v>
      </c>
      <c r="Q256" s="15">
        <f>IF(P255="","",VLOOKUP($E255&amp;$D$118&amp;$D$119,'CCG data'!$A:$AD,'CCG data'!J$3,FALSE))</f>
        <v>0.23899999999999999</v>
      </c>
      <c r="R256" s="15">
        <f>IF(R255="","",VLOOKUP($E255&amp;$D$118&amp;$D$119,'CCG data'!$A:$AD,'CCG data'!K$3,FALSE))</f>
        <v>0.55200000000000005</v>
      </c>
      <c r="S256" s="15">
        <f>IF(R255="","",VLOOKUP($E255&amp;$D$118&amp;$D$119,'CCG data'!$A:$AD,'CCG data'!L$3,FALSE))</f>
        <v>0.61399999999999999</v>
      </c>
      <c r="T256" s="15">
        <f>IF(T255="","",VLOOKUP($E255&amp;$D$118&amp;$D$119,'CCG data'!$A:$AD,'CCG data'!M$3,FALSE))</f>
        <v>0.03</v>
      </c>
      <c r="U256" s="15">
        <f>IF(T255="","",VLOOKUP($E255&amp;$D$118&amp;$D$119,'CCG data'!$A:$AD,'CCG data'!N$3,FALSE))</f>
        <v>5.5E-2</v>
      </c>
      <c r="V256" s="15">
        <f>IF(V255="","",VLOOKUP($E255&amp;$D$118&amp;$D$119,'CCG data'!$A:$AD,'CCG data'!O$3,FALSE))</f>
        <v>0.14199999999999999</v>
      </c>
      <c r="W256" s="135">
        <f>IF(V255="","",VLOOKUP($E255&amp;$D$118&amp;$D$119,'CCG data'!$A:$AD,'CCG data'!P$3,FALSE))</f>
        <v>0.188</v>
      </c>
      <c r="Y256" s="163" t="str">
        <f>IFERROR(VLOOKUP($E256&amp;$D$119, Outliers!$A$4:$P$214,2,FALSE),"0")</f>
        <v>0</v>
      </c>
      <c r="Z256" s="163" t="str">
        <f>IFERROR(VLOOKUP($E256&amp;$D$119, Outliers!$A$4:$P$214,3,FALSE),"0")</f>
        <v>0</v>
      </c>
      <c r="AA256" s="163" t="str">
        <f>IFERROR(VLOOKUP($E256&amp;$D$119, Outliers!$A$4:$P$214,4,FALSE),"0")</f>
        <v>0</v>
      </c>
      <c r="AB256" s="163" t="str">
        <f>IFERROR(VLOOKUP($E256&amp;$D$119, Outliers!$A$4:$P$214,5,FALSE),"0")</f>
        <v>0</v>
      </c>
      <c r="AD256" s="78"/>
      <c r="AE256" s="149"/>
      <c r="AF256" s="78"/>
      <c r="AG256" s="78"/>
    </row>
    <row r="257" spans="4:33" ht="15.75" x14ac:dyDescent="0.25">
      <c r="D257" s="318"/>
      <c r="E257" s="104" t="s">
        <v>193</v>
      </c>
      <c r="F257" s="405">
        <f>IF(OR(ISERROR(VLOOKUP($E257&amp;$D$118&amp;$D$119,'CCG data'!$A:$AD,'CCG data'!R$3,FALSE)),ISBLANK(VLOOKUP($E257&amp;$D$118&amp;$D$119,'CCG data'!$A:$AD,'CCG data'!R$3,FALSE))),"",VLOOKUP($E257&amp;$D$118&amp;$D$119,'CCG data'!$A:$AD,'CCG data'!R$3,FALSE))</f>
        <v>48.334306781952698</v>
      </c>
      <c r="G257" s="406"/>
      <c r="H257" s="406">
        <f>IF(OR(ISERROR(VLOOKUP($E257&amp;$D$118&amp;$D$119,'CCG data'!$A:$AD,'CCG data'!S$3,FALSE)),ISBLANK(VLOOKUP($E257&amp;$D$118&amp;$D$119,'CCG data'!$A:$AD,'CCG data'!S$3,FALSE))),"",VLOOKUP($E257&amp;$D$118&amp;$D$119,'CCG data'!$A:$AD,'CCG data'!S$3,FALSE))</f>
        <v>94.735915220370075</v>
      </c>
      <c r="I257" s="406"/>
      <c r="J257" s="406">
        <f>IF(OR(ISERROR(VLOOKUP($E257&amp;$D$118&amp;$D$119,'CCG data'!$A:$AD,'CCG data'!T$3,FALSE)),ISBLANK(VLOOKUP($E257&amp;$D$118&amp;$D$119,'CCG data'!$A:$AD,'CCG data'!T$3,FALSE))),"",VLOOKUP($E257&amp;$D$118&amp;$D$119,'CCG data'!$A:$AD,'CCG data'!T$3,FALSE))</f>
        <v>9.8662724711861411</v>
      </c>
      <c r="K257" s="406"/>
      <c r="L257" s="406">
        <f>IF(OR(ISERROR(VLOOKUP($E257&amp;$D$118&amp;$D$119,'CCG data'!$A:$AD,'CCG data'!U$3,FALSE)),ISBLANK(VLOOKUP($E257&amp;$D$118&amp;$D$119,'CCG data'!$A:$AD,'CCG data'!U$3,FALSE))),"",VLOOKUP($E257&amp;$D$118&amp;$D$119,'CCG data'!$A:$AD,'CCG data'!U$3,FALSE))</f>
        <v>11.322501907357177</v>
      </c>
      <c r="M257" s="407"/>
      <c r="N257" s="362">
        <f>IF(OR(ISERROR(VLOOKUP($E257&amp;$D$118&amp;$D$119,'CCG data'!$A:$AD,'CCG data'!G$3,FALSE)),ISBLANK(VLOOKUP($E257&amp;$D$118&amp;$D$119,'CCG data'!$A:$AD,'CCG data'!G$3,FALSE))),"",VLOOKUP($E257&amp;$D$118&amp;$D$119,'CCG data'!$A:$AD,'CCG data'!G$3,FALSE))</f>
        <v>947</v>
      </c>
      <c r="P257" s="397">
        <f>IF(OR(ISERROR(VLOOKUP($E257&amp;$D$118&amp;$D$119,'CCG data'!$A:$AD,'CCG data'!B$3,FALSE)),ISBLANK(VLOOKUP($E257&amp;$D$118&amp;$D$119,'CCG data'!$A:$AD,'CCG data'!B$3,FALSE))),"",VLOOKUP($E257&amp;$D$118&amp;$D$119,'CCG data'!$A:$AD,'CCG data'!B$3,FALSE))</f>
        <v>0.28722280887011614</v>
      </c>
      <c r="Q257" s="263"/>
      <c r="R257" s="263">
        <f>IF(OR(ISERROR(VLOOKUP($E257&amp;$D$118&amp;$D$119,'CCG data'!$A:$AD,'CCG data'!C$3,FALSE)),ISBLANK(VLOOKUP($E257&amp;$D$118&amp;$D$119,'CCG data'!$A:$AD,'CCG data'!C$3,FALSE))),"",VLOOKUP($E257&amp;$D$118&amp;$D$119,'CCG data'!$A:$AD,'CCG data'!C$3,FALSE))</f>
        <v>0.57972544878563881</v>
      </c>
      <c r="S257" s="263"/>
      <c r="T257" s="263">
        <f>IF(OR(ISERROR(VLOOKUP($E257&amp;$D$118&amp;$D$119,'CCG data'!$A:$AD,'CCG data'!D$3,FALSE)),ISBLANK(VLOOKUP($E257&amp;$D$118&amp;$D$119,'CCG data'!$A:$AD,'CCG data'!D$3,FALSE))),"",VLOOKUP($E257&amp;$D$118&amp;$D$119,'CCG data'!$A:$AD,'CCG data'!D$3,FALSE))</f>
        <v>6.4413938753959871E-2</v>
      </c>
      <c r="U257" s="263"/>
      <c r="V257" s="263">
        <f>IF(OR(ISERROR(VLOOKUP($E257&amp;$D$118&amp;$D$119,'CCG data'!$A:$AD,'CCG data'!E$3,FALSE)),ISBLANK(VLOOKUP($E257&amp;$D$118&amp;$D$119,'CCG data'!$A:$AD,'CCG data'!E$3,FALSE))),"",VLOOKUP($E257&amp;$D$118&amp;$D$119,'CCG data'!$A:$AD,'CCG data'!E$3,FALSE))</f>
        <v>6.863780359028511E-2</v>
      </c>
      <c r="W257" s="398"/>
      <c r="Y257" s="163">
        <f>IFERROR(VLOOKUP($E257&amp;$D$119, Outliers!$A$4:$P$214,2,FALSE),"0")</f>
        <v>0</v>
      </c>
      <c r="Z257" s="163">
        <f>IFERROR(VLOOKUP($E257&amp;$D$119, Outliers!$A$4:$P$214,3,FALSE),"0")</f>
        <v>0</v>
      </c>
      <c r="AA257" s="163">
        <f>IFERROR(VLOOKUP($E257&amp;$D$119, Outliers!$A$4:$P$214,4,FALSE),"0")</f>
        <v>0</v>
      </c>
      <c r="AB257" s="163">
        <f>IFERROR(VLOOKUP($E257&amp;$D$119, Outliers!$A$4:$P$214,5,FALSE),"0")</f>
        <v>0</v>
      </c>
      <c r="AD257" s="78"/>
      <c r="AE257" s="149"/>
      <c r="AF257" s="78"/>
      <c r="AG257" s="78"/>
    </row>
    <row r="258" spans="4:33" ht="15.75" x14ac:dyDescent="0.25">
      <c r="D258" s="318"/>
      <c r="E258" s="103" t="s">
        <v>27</v>
      </c>
      <c r="F258" s="95">
        <f>IF(P257="","",VLOOKUP($E257&amp;$D$118&amp;$D$119,'CCG data'!$A:$AD,'CCG data'!W$3,FALSE))</f>
        <v>42.590139041983903</v>
      </c>
      <c r="G258" s="96">
        <f>IF(P257="","",VLOOKUP($E257&amp;$D$118&amp;$D$119,'CCG data'!$A:$AD,'CCG data'!X$3,FALSE))</f>
        <v>54.078474521921493</v>
      </c>
      <c r="H258" s="96">
        <f>IF(R257="","",VLOOKUP($E257&amp;$D$118&amp;$D$119,'CCG data'!$A:$AD,'CCG data'!Y$3,FALSE))</f>
        <v>86.811183765466424</v>
      </c>
      <c r="I258" s="96">
        <f>IF(R257="","",VLOOKUP($E257&amp;$D$118&amp;$D$119,'CCG data'!$A:$AD,'CCG data'!Z$3,FALSE))</f>
        <v>102.66064667527372</v>
      </c>
      <c r="J258" s="96">
        <f>IF(T257="","",VLOOKUP($E257&amp;$D$118&amp;$D$119,'CCG data'!$A:$AD,'CCG data'!AA$3,FALSE))</f>
        <v>7.3903088533802874</v>
      </c>
      <c r="K258" s="96">
        <f>IF(T257="","",VLOOKUP($E257&amp;$D$118&amp;$D$119,'CCG data'!$A:$AD,'CCG data'!AB$3,FALSE))</f>
        <v>12.342236088991996</v>
      </c>
      <c r="L258" s="96">
        <f>IF(V257="","",VLOOKUP($E257&amp;$D$118&amp;$D$119,'CCG data'!$A:$AD,'CCG data'!AC$3,FALSE))</f>
        <v>8.5699102101860625</v>
      </c>
      <c r="M258" s="96">
        <f>IF(V257="","",VLOOKUP($E257&amp;$D$118&amp;$D$119,'CCG data'!$A:$AD,'CCG data'!AD$3,FALSE))</f>
        <v>14.075093604528291</v>
      </c>
      <c r="N258" s="363"/>
      <c r="P258" s="150">
        <f>IF(P257="","",VLOOKUP($E257&amp;$D$118&amp;$D$119,'CCG data'!$A:$AD,'CCG data'!I$3,FALSE))</f>
        <v>0.25900000000000001</v>
      </c>
      <c r="Q258" s="15">
        <f>IF(P257="","",VLOOKUP($E257&amp;$D$118&amp;$D$119,'CCG data'!$A:$AD,'CCG data'!J$3,FALSE))</f>
        <v>0.317</v>
      </c>
      <c r="R258" s="15">
        <f>IF(R257="","",VLOOKUP($E257&amp;$D$118&amp;$D$119,'CCG data'!$A:$AD,'CCG data'!K$3,FALSE))</f>
        <v>0.54800000000000004</v>
      </c>
      <c r="S258" s="15">
        <f>IF(R257="","",VLOOKUP($E257&amp;$D$118&amp;$D$119,'CCG data'!$A:$AD,'CCG data'!L$3,FALSE))</f>
        <v>0.61099999999999999</v>
      </c>
      <c r="T258" s="15">
        <f>IF(T257="","",VLOOKUP($E257&amp;$D$118&amp;$D$119,'CCG data'!$A:$AD,'CCG data'!M$3,FALSE))</f>
        <v>0.05</v>
      </c>
      <c r="U258" s="15">
        <f>IF(T257="","",VLOOKUP($E257&amp;$D$118&amp;$D$119,'CCG data'!$A:$AD,'CCG data'!N$3,FALSE))</f>
        <v>8.2000000000000003E-2</v>
      </c>
      <c r="V258" s="15">
        <f>IF(V257="","",VLOOKUP($E257&amp;$D$118&amp;$D$119,'CCG data'!$A:$AD,'CCG data'!O$3,FALSE))</f>
        <v>5.3999999999999999E-2</v>
      </c>
      <c r="W258" s="135">
        <f>IF(V257="","",VLOOKUP($E257&amp;$D$118&amp;$D$119,'CCG data'!$A:$AD,'CCG data'!P$3,FALSE))</f>
        <v>8.6999999999999994E-2</v>
      </c>
      <c r="Y258" s="163" t="str">
        <f>IFERROR(VLOOKUP($E258&amp;$D$119, Outliers!$A$4:$P$214,2,FALSE),"0")</f>
        <v>0</v>
      </c>
      <c r="Z258" s="163" t="str">
        <f>IFERROR(VLOOKUP($E258&amp;$D$119, Outliers!$A$4:$P$214,3,FALSE),"0")</f>
        <v>0</v>
      </c>
      <c r="AA258" s="163" t="str">
        <f>IFERROR(VLOOKUP($E258&amp;$D$119, Outliers!$A$4:$P$214,4,FALSE),"0")</f>
        <v>0</v>
      </c>
      <c r="AB258" s="163" t="str">
        <f>IFERROR(VLOOKUP($E258&amp;$D$119, Outliers!$A$4:$P$214,5,FALSE),"0")</f>
        <v>0</v>
      </c>
      <c r="AD258" s="78"/>
      <c r="AE258" s="149"/>
      <c r="AF258" s="78"/>
      <c r="AG258" s="78"/>
    </row>
    <row r="259" spans="4:33" ht="15.75" x14ac:dyDescent="0.25">
      <c r="D259" s="318"/>
      <c r="E259" s="104" t="s">
        <v>194</v>
      </c>
      <c r="F259" s="405">
        <f>IF(OR(ISERROR(VLOOKUP($E259&amp;$D$118&amp;$D$119,'CCG data'!$A:$AD,'CCG data'!R$3,FALSE)),ISBLANK(VLOOKUP($E259&amp;$D$118&amp;$D$119,'CCG data'!$A:$AD,'CCG data'!R$3,FALSE))),"",VLOOKUP($E259&amp;$D$118&amp;$D$119,'CCG data'!$A:$AD,'CCG data'!R$3,FALSE))</f>
        <v>38.873332289413355</v>
      </c>
      <c r="G259" s="406"/>
      <c r="H259" s="406">
        <f>IF(OR(ISERROR(VLOOKUP($E259&amp;$D$118&amp;$D$119,'CCG data'!$A:$AD,'CCG data'!S$3,FALSE)),ISBLANK(VLOOKUP($E259&amp;$D$118&amp;$D$119,'CCG data'!$A:$AD,'CCG data'!S$3,FALSE))),"",VLOOKUP($E259&amp;$D$118&amp;$D$119,'CCG data'!$A:$AD,'CCG data'!S$3,FALSE))</f>
        <v>95.318023169518426</v>
      </c>
      <c r="I259" s="406"/>
      <c r="J259" s="406">
        <f>IF(OR(ISERROR(VLOOKUP($E259&amp;$D$118&amp;$D$119,'CCG data'!$A:$AD,'CCG data'!T$3,FALSE)),ISBLANK(VLOOKUP($E259&amp;$D$118&amp;$D$119,'CCG data'!$A:$AD,'CCG data'!T$3,FALSE))),"",VLOOKUP($E259&amp;$D$118&amp;$D$119,'CCG data'!$A:$AD,'CCG data'!T$3,FALSE))</f>
        <v>9.7276243850851056</v>
      </c>
      <c r="K259" s="406"/>
      <c r="L259" s="406">
        <f>IF(OR(ISERROR(VLOOKUP($E259&amp;$D$118&amp;$D$119,'CCG data'!$A:$AD,'CCG data'!U$3,FALSE)),ISBLANK(VLOOKUP($E259&amp;$D$118&amp;$D$119,'CCG data'!$A:$AD,'CCG data'!U$3,FALSE))),"",VLOOKUP($E259&amp;$D$118&amp;$D$119,'CCG data'!$A:$AD,'CCG data'!U$3,FALSE))</f>
        <v>16.026160864866238</v>
      </c>
      <c r="M259" s="407"/>
      <c r="N259" s="362">
        <f>IF(OR(ISERROR(VLOOKUP($E259&amp;$D$118&amp;$D$119,'CCG data'!$A:$AD,'CCG data'!G$3,FALSE)),ISBLANK(VLOOKUP($E259&amp;$D$118&amp;$D$119,'CCG data'!$A:$AD,'CCG data'!G$3,FALSE))),"",VLOOKUP($E259&amp;$D$118&amp;$D$119,'CCG data'!$A:$AD,'CCG data'!G$3,FALSE))</f>
        <v>1407</v>
      </c>
      <c r="P259" s="397">
        <f>IF(OR(ISERROR(VLOOKUP($E259&amp;$D$118&amp;$D$119,'CCG data'!$A:$AD,'CCG data'!B$3,FALSE)),ISBLANK(VLOOKUP($E259&amp;$D$118&amp;$D$119,'CCG data'!$A:$AD,'CCG data'!B$3,FALSE))),"",VLOOKUP($E259&amp;$D$118&amp;$D$119,'CCG data'!$A:$AD,'CCG data'!B$3,FALSE))</f>
        <v>0.22743425728500355</v>
      </c>
      <c r="Q259" s="263"/>
      <c r="R259" s="263">
        <f>IF(OR(ISERROR(VLOOKUP($E259&amp;$D$118&amp;$D$119,'CCG data'!$A:$AD,'CCG data'!C$3,FALSE)),ISBLANK(VLOOKUP($E259&amp;$D$118&amp;$D$119,'CCG data'!$A:$AD,'CCG data'!C$3,FALSE))),"",VLOOKUP($E259&amp;$D$118&amp;$D$119,'CCG data'!$A:$AD,'CCG data'!C$3,FALSE))</f>
        <v>0.61407249466950964</v>
      </c>
      <c r="S259" s="263"/>
      <c r="T259" s="263">
        <f>IF(OR(ISERROR(VLOOKUP($E259&amp;$D$118&amp;$D$119,'CCG data'!$A:$AD,'CCG data'!D$3,FALSE)),ISBLANK(VLOOKUP($E259&amp;$D$118&amp;$D$119,'CCG data'!$A:$AD,'CCG data'!D$3,FALSE))),"",VLOOKUP($E259&amp;$D$118&amp;$D$119,'CCG data'!$A:$AD,'CCG data'!D$3,FALSE))</f>
        <v>5.2594171997157074E-2</v>
      </c>
      <c r="U259" s="263"/>
      <c r="V259" s="263">
        <f>IF(OR(ISERROR(VLOOKUP($E259&amp;$D$118&amp;$D$119,'CCG data'!$A:$AD,'CCG data'!E$3,FALSE)),ISBLANK(VLOOKUP($E259&amp;$D$118&amp;$D$119,'CCG data'!$A:$AD,'CCG data'!E$3,FALSE))),"",VLOOKUP($E259&amp;$D$118&amp;$D$119,'CCG data'!$A:$AD,'CCG data'!E$3,FALSE))</f>
        <v>0.10589907604832978</v>
      </c>
      <c r="W259" s="398"/>
      <c r="Y259" s="163">
        <f>IFERROR(VLOOKUP($E259&amp;$D$119, Outliers!$A$4:$P$214,2,FALSE),"0")</f>
        <v>1</v>
      </c>
      <c r="Z259" s="163">
        <f>IFERROR(VLOOKUP($E259&amp;$D$119, Outliers!$A$4:$P$214,3,FALSE),"0")</f>
        <v>0</v>
      </c>
      <c r="AA259" s="163">
        <f>IFERROR(VLOOKUP($E259&amp;$D$119, Outliers!$A$4:$P$214,4,FALSE),"0")</f>
        <v>1</v>
      </c>
      <c r="AB259" s="163">
        <f>IFERROR(VLOOKUP($E259&amp;$D$119, Outliers!$A$4:$P$214,5,FALSE),"0")</f>
        <v>0</v>
      </c>
      <c r="AD259" s="78"/>
      <c r="AE259" s="149"/>
      <c r="AF259" s="78"/>
      <c r="AG259" s="78"/>
    </row>
    <row r="260" spans="4:33" ht="15.75" x14ac:dyDescent="0.25">
      <c r="D260" s="318"/>
      <c r="E260" s="103" t="s">
        <v>27</v>
      </c>
      <c r="F260" s="95">
        <f>IF(P259="","",VLOOKUP($E259&amp;$D$118&amp;$D$119,'CCG data'!$A:$AD,'CCG data'!W$3,FALSE))</f>
        <v>34.614085027371132</v>
      </c>
      <c r="G260" s="96">
        <f>IF(P259="","",VLOOKUP($E259&amp;$D$118&amp;$D$119,'CCG data'!$A:$AD,'CCG data'!X$3,FALSE))</f>
        <v>43.132579551455578</v>
      </c>
      <c r="H260" s="96">
        <f>IF(R259="","",VLOOKUP($E259&amp;$D$118&amp;$D$119,'CCG data'!$A:$AD,'CCG data'!Y$3,FALSE))</f>
        <v>88.962164567991138</v>
      </c>
      <c r="I260" s="96">
        <f>IF(R259="","",VLOOKUP($E259&amp;$D$118&amp;$D$119,'CCG data'!$A:$AD,'CCG data'!Z$3,FALSE))</f>
        <v>101.67388177104571</v>
      </c>
      <c r="J260" s="96">
        <f>IF(T259="","",VLOOKUP($E259&amp;$D$118&amp;$D$119,'CCG data'!$A:$AD,'CCG data'!AA$3,FALSE))</f>
        <v>7.5112301889933422</v>
      </c>
      <c r="K260" s="96">
        <f>IF(T259="","",VLOOKUP($E259&amp;$D$118&amp;$D$119,'CCG data'!$A:$AD,'CCG data'!AB$3,FALSE))</f>
        <v>11.94401858117687</v>
      </c>
      <c r="L260" s="96">
        <f>IF(V259="","",VLOOKUP($E259&amp;$D$118&amp;$D$119,'CCG data'!$A:$AD,'CCG data'!AC$3,FALSE))</f>
        <v>13.452848926267432</v>
      </c>
      <c r="M260" s="96">
        <f>IF(V259="","",VLOOKUP($E259&amp;$D$118&amp;$D$119,'CCG data'!$A:$AD,'CCG data'!AD$3,FALSE))</f>
        <v>18.599472803465044</v>
      </c>
      <c r="N260" s="363"/>
      <c r="P260" s="150">
        <f>IF(P259="","",VLOOKUP($E259&amp;$D$118&amp;$D$119,'CCG data'!$A:$AD,'CCG data'!I$3,FALSE))</f>
        <v>0.20599999999999999</v>
      </c>
      <c r="Q260" s="15">
        <f>IF(P259="","",VLOOKUP($E259&amp;$D$118&amp;$D$119,'CCG data'!$A:$AD,'CCG data'!J$3,FALSE))</f>
        <v>0.25</v>
      </c>
      <c r="R260" s="15">
        <f>IF(R259="","",VLOOKUP($E259&amp;$D$118&amp;$D$119,'CCG data'!$A:$AD,'CCG data'!K$3,FALSE))</f>
        <v>0.58799999999999997</v>
      </c>
      <c r="S260" s="15">
        <f>IF(R259="","",VLOOKUP($E259&amp;$D$118&amp;$D$119,'CCG data'!$A:$AD,'CCG data'!L$3,FALSE))</f>
        <v>0.63900000000000001</v>
      </c>
      <c r="T260" s="15">
        <f>IF(T259="","",VLOOKUP($E259&amp;$D$118&amp;$D$119,'CCG data'!$A:$AD,'CCG data'!M$3,FALSE))</f>
        <v>4.2000000000000003E-2</v>
      </c>
      <c r="U260" s="15">
        <f>IF(T259="","",VLOOKUP($E259&amp;$D$118&amp;$D$119,'CCG data'!$A:$AD,'CCG data'!N$3,FALSE))</f>
        <v>6.6000000000000003E-2</v>
      </c>
      <c r="V260" s="15">
        <f>IF(V259="","",VLOOKUP($E259&amp;$D$118&amp;$D$119,'CCG data'!$A:$AD,'CCG data'!O$3,FALSE))</f>
        <v>9.0999999999999998E-2</v>
      </c>
      <c r="W260" s="135">
        <f>IF(V259="","",VLOOKUP($E259&amp;$D$118&amp;$D$119,'CCG data'!$A:$AD,'CCG data'!P$3,FALSE))</f>
        <v>0.123</v>
      </c>
      <c r="Y260" s="163" t="str">
        <f>IFERROR(VLOOKUP($E260&amp;$D$119, Outliers!$A$4:$P$214,2,FALSE),"0")</f>
        <v>0</v>
      </c>
      <c r="Z260" s="163" t="str">
        <f>IFERROR(VLOOKUP($E260&amp;$D$119, Outliers!$A$4:$P$214,3,FALSE),"0")</f>
        <v>0</v>
      </c>
      <c r="AA260" s="163" t="str">
        <f>IFERROR(VLOOKUP($E260&amp;$D$119, Outliers!$A$4:$P$214,4,FALSE),"0")</f>
        <v>0</v>
      </c>
      <c r="AB260" s="163" t="str">
        <f>IFERROR(VLOOKUP($E260&amp;$D$119, Outliers!$A$4:$P$214,5,FALSE),"0")</f>
        <v>0</v>
      </c>
      <c r="AD260" s="78"/>
      <c r="AE260" s="149"/>
      <c r="AF260" s="78"/>
      <c r="AG260" s="78"/>
    </row>
    <row r="261" spans="4:33" ht="15.75" x14ac:dyDescent="0.25">
      <c r="D261" s="318"/>
      <c r="E261" s="104" t="s">
        <v>410</v>
      </c>
      <c r="F261" s="405">
        <f>IF(OR(ISERROR(VLOOKUP($E261&amp;$D$118&amp;$D$119,'CCG data'!$A:$AD,'CCG data'!R$3,FALSE)),ISBLANK(VLOOKUP($E261&amp;$D$118&amp;$D$119,'CCG data'!$A:$AD,'CCG data'!R$3,FALSE))),"",VLOOKUP($E261&amp;$D$118&amp;$D$119,'CCG data'!$A:$AD,'CCG data'!R$3,FALSE))</f>
        <v>50.51130136299092</v>
      </c>
      <c r="G261" s="406"/>
      <c r="H261" s="406">
        <f>IF(OR(ISERROR(VLOOKUP($E261&amp;$D$118&amp;$D$119,'CCG data'!$A:$AD,'CCG data'!S$3,FALSE)),ISBLANK(VLOOKUP($E261&amp;$D$118&amp;$D$119,'CCG data'!$A:$AD,'CCG data'!S$3,FALSE))),"",VLOOKUP($E261&amp;$D$118&amp;$D$119,'CCG data'!$A:$AD,'CCG data'!S$3,FALSE))</f>
        <v>105.88629746954177</v>
      </c>
      <c r="I261" s="406"/>
      <c r="J261" s="406">
        <f>IF(OR(ISERROR(VLOOKUP($E261&amp;$D$118&amp;$D$119,'CCG data'!$A:$AD,'CCG data'!T$3,FALSE)),ISBLANK(VLOOKUP($E261&amp;$D$118&amp;$D$119,'CCG data'!$A:$AD,'CCG data'!T$3,FALSE))),"",VLOOKUP($E261&amp;$D$118&amp;$D$119,'CCG data'!$A:$AD,'CCG data'!T$3,FALSE))</f>
        <v>5.2119208028501394</v>
      </c>
      <c r="K261" s="406"/>
      <c r="L261" s="406">
        <f>IF(OR(ISERROR(VLOOKUP($E261&amp;$D$118&amp;$D$119,'CCG data'!$A:$AD,'CCG data'!U$3,FALSE)),ISBLANK(VLOOKUP($E261&amp;$D$118&amp;$D$119,'CCG data'!$A:$AD,'CCG data'!U$3,FALSE))),"",VLOOKUP($E261&amp;$D$118&amp;$D$119,'CCG data'!$A:$AD,'CCG data'!U$3,FALSE))</f>
        <v>9.4826584377604952</v>
      </c>
      <c r="M261" s="407"/>
      <c r="N261" s="362">
        <f>IF(OR(ISERROR(VLOOKUP($E261&amp;$D$118&amp;$D$119,'CCG data'!$A:$AD,'CCG data'!G$3,FALSE)),ISBLANK(VLOOKUP($E261&amp;$D$118&amp;$D$119,'CCG data'!$A:$AD,'CCG data'!G$3,FALSE))),"",VLOOKUP($E261&amp;$D$118&amp;$D$119,'CCG data'!$A:$AD,'CCG data'!G$3,FALSE))</f>
        <v>1495</v>
      </c>
      <c r="P261" s="397">
        <f>IF(OR(ISERROR(VLOOKUP($E261&amp;$D$118&amp;$D$119,'CCG data'!$A:$AD,'CCG data'!B$3,FALSE)),ISBLANK(VLOOKUP($E261&amp;$D$118&amp;$D$119,'CCG data'!$A:$AD,'CCG data'!B$3,FALSE))),"",VLOOKUP($E261&amp;$D$118&amp;$D$119,'CCG data'!$A:$AD,'CCG data'!B$3,FALSE))</f>
        <v>0.27959866220735785</v>
      </c>
      <c r="Q261" s="263"/>
      <c r="R261" s="263">
        <f>IF(OR(ISERROR(VLOOKUP($E261&amp;$D$118&amp;$D$119,'CCG data'!$A:$AD,'CCG data'!C$3,FALSE)),ISBLANK(VLOOKUP($E261&amp;$D$118&amp;$D$119,'CCG data'!$A:$AD,'CCG data'!C$3,FALSE))),"",VLOOKUP($E261&amp;$D$118&amp;$D$119,'CCG data'!$A:$AD,'CCG data'!C$3,FALSE))</f>
        <v>0.63076923076923075</v>
      </c>
      <c r="S261" s="263"/>
      <c r="T261" s="263">
        <f>IF(OR(ISERROR(VLOOKUP($E261&amp;$D$118&amp;$D$119,'CCG data'!$A:$AD,'CCG data'!D$3,FALSE)),ISBLANK(VLOOKUP($E261&amp;$D$118&amp;$D$119,'CCG data'!$A:$AD,'CCG data'!D$3,FALSE))),"",VLOOKUP($E261&amp;$D$118&amp;$D$119,'CCG data'!$A:$AD,'CCG data'!D$3,FALSE))</f>
        <v>3.3444816053511704E-2</v>
      </c>
      <c r="U261" s="263"/>
      <c r="V261" s="263">
        <f>IF(OR(ISERROR(VLOOKUP($E261&amp;$D$118&amp;$D$119,'CCG data'!$A:$AD,'CCG data'!E$3,FALSE)),ISBLANK(VLOOKUP($E261&amp;$D$118&amp;$D$119,'CCG data'!$A:$AD,'CCG data'!E$3,FALSE))),"",VLOOKUP($E261&amp;$D$118&amp;$D$119,'CCG data'!$A:$AD,'CCG data'!E$3,FALSE))</f>
        <v>5.6187290969899668E-2</v>
      </c>
      <c r="W261" s="398"/>
      <c r="Y261" s="163">
        <f>IFERROR(VLOOKUP($E261&amp;$D$119, Outliers!$A$4:$P$214,2,FALSE),"0")</f>
        <v>0</v>
      </c>
      <c r="Z261" s="163">
        <f>IFERROR(VLOOKUP($E261&amp;$D$119, Outliers!$A$4:$P$214,3,FALSE),"0")</f>
        <v>0</v>
      </c>
      <c r="AA261" s="163">
        <f>IFERROR(VLOOKUP($E261&amp;$D$119, Outliers!$A$4:$P$214,4,FALSE),"0")</f>
        <v>0</v>
      </c>
      <c r="AB261" s="163">
        <f>IFERROR(VLOOKUP($E261&amp;$D$119, Outliers!$A$4:$P$214,5,FALSE),"0")</f>
        <v>0</v>
      </c>
      <c r="AD261" s="78"/>
      <c r="AE261" s="149"/>
      <c r="AF261" s="78"/>
      <c r="AG261" s="78"/>
    </row>
    <row r="262" spans="4:33" ht="15.75" x14ac:dyDescent="0.25">
      <c r="D262" s="318"/>
      <c r="E262" s="103" t="s">
        <v>27</v>
      </c>
      <c r="F262" s="95">
        <f>IF(P261="","",VLOOKUP($E261&amp;$D$118&amp;$D$119,'CCG data'!$A:$AD,'CCG data'!W$3,FALSE))</f>
        <v>45.668947888570472</v>
      </c>
      <c r="G262" s="96">
        <f>IF(P261="","",VLOOKUP($E261&amp;$D$118&amp;$D$119,'CCG data'!$A:$AD,'CCG data'!X$3,FALSE))</f>
        <v>55.353654837411369</v>
      </c>
      <c r="H262" s="96">
        <f>IF(R261="","",VLOOKUP($E261&amp;$D$118&amp;$D$119,'CCG data'!$A:$AD,'CCG data'!Y$3,FALSE))</f>
        <v>99.127958232088915</v>
      </c>
      <c r="I262" s="96">
        <f>IF(R261="","",VLOOKUP($E261&amp;$D$118&amp;$D$119,'CCG data'!$A:$AD,'CCG data'!Z$3,FALSE))</f>
        <v>112.64463670699463</v>
      </c>
      <c r="J262" s="96">
        <f>IF(T261="","",VLOOKUP($E261&amp;$D$118&amp;$D$119,'CCG data'!$A:$AD,'CCG data'!AA$3,FALSE))</f>
        <v>3.7672500621107323</v>
      </c>
      <c r="K262" s="96">
        <f>IF(T261="","",VLOOKUP($E261&amp;$D$118&amp;$D$119,'CCG data'!$A:$AD,'CCG data'!AB$3,FALSE))</f>
        <v>6.6565915435895464</v>
      </c>
      <c r="L262" s="96">
        <f>IF(V261="","",VLOOKUP($E261&amp;$D$118&amp;$D$119,'CCG data'!$A:$AD,'CCG data'!AC$3,FALSE))</f>
        <v>7.4547584340062008</v>
      </c>
      <c r="M262" s="96">
        <f>IF(V261="","",VLOOKUP($E261&amp;$D$118&amp;$D$119,'CCG data'!$A:$AD,'CCG data'!AD$3,FALSE))</f>
        <v>11.510558441514789</v>
      </c>
      <c r="N262" s="363"/>
      <c r="P262" s="150">
        <f>IF(P261="","",VLOOKUP($E261&amp;$D$118&amp;$D$119,'CCG data'!$A:$AD,'CCG data'!I$3,FALSE))</f>
        <v>0.25700000000000001</v>
      </c>
      <c r="Q262" s="15">
        <f>IF(P261="","",VLOOKUP($E261&amp;$D$118&amp;$D$119,'CCG data'!$A:$AD,'CCG data'!J$3,FALSE))</f>
        <v>0.30299999999999999</v>
      </c>
      <c r="R262" s="15">
        <f>IF(R261="","",VLOOKUP($E261&amp;$D$118&amp;$D$119,'CCG data'!$A:$AD,'CCG data'!K$3,FALSE))</f>
        <v>0.60599999999999998</v>
      </c>
      <c r="S262" s="15">
        <f>IF(R261="","",VLOOKUP($E261&amp;$D$118&amp;$D$119,'CCG data'!$A:$AD,'CCG data'!L$3,FALSE))</f>
        <v>0.65500000000000003</v>
      </c>
      <c r="T262" s="15">
        <f>IF(T261="","",VLOOKUP($E261&amp;$D$118&amp;$D$119,'CCG data'!$A:$AD,'CCG data'!M$3,FALSE))</f>
        <v>2.5000000000000001E-2</v>
      </c>
      <c r="U262" s="15">
        <f>IF(T261="","",VLOOKUP($E261&amp;$D$118&amp;$D$119,'CCG data'!$A:$AD,'CCG data'!N$3,FALSE))</f>
        <v>4.3999999999999997E-2</v>
      </c>
      <c r="V262" s="15">
        <f>IF(V261="","",VLOOKUP($E261&amp;$D$118&amp;$D$119,'CCG data'!$A:$AD,'CCG data'!O$3,FALSE))</f>
        <v>4.5999999999999999E-2</v>
      </c>
      <c r="W262" s="135">
        <f>IF(V261="","",VLOOKUP($E261&amp;$D$118&amp;$D$119,'CCG data'!$A:$AD,'CCG data'!P$3,FALSE))</f>
        <v>6.9000000000000006E-2</v>
      </c>
      <c r="Y262" s="163" t="str">
        <f>IFERROR(VLOOKUP($E262&amp;$D$119, Outliers!$A$4:$P$214,2,FALSE),"0")</f>
        <v>0</v>
      </c>
      <c r="Z262" s="163" t="str">
        <f>IFERROR(VLOOKUP($E262&amp;$D$119, Outliers!$A$4:$P$214,3,FALSE),"0")</f>
        <v>0</v>
      </c>
      <c r="AA262" s="163" t="str">
        <f>IFERROR(VLOOKUP($E262&amp;$D$119, Outliers!$A$4:$P$214,4,FALSE),"0")</f>
        <v>0</v>
      </c>
      <c r="AB262" s="163" t="str">
        <f>IFERROR(VLOOKUP($E262&amp;$D$119, Outliers!$A$4:$P$214,5,FALSE),"0")</f>
        <v>0</v>
      </c>
      <c r="AD262" s="78"/>
      <c r="AE262" s="149"/>
      <c r="AF262" s="78"/>
      <c r="AG262" s="78"/>
    </row>
    <row r="263" spans="4:33" ht="15.75" x14ac:dyDescent="0.25">
      <c r="D263" s="318"/>
      <c r="E263" s="104" t="s">
        <v>195</v>
      </c>
      <c r="F263" s="405">
        <f>IF(OR(ISERROR(VLOOKUP($E263&amp;$D$118&amp;$D$119,'CCG data'!$A:$AD,'CCG data'!R$3,FALSE)),ISBLANK(VLOOKUP($E263&amp;$D$118&amp;$D$119,'CCG data'!$A:$AD,'CCG data'!R$3,FALSE))),"",VLOOKUP($E263&amp;$D$118&amp;$D$119,'CCG data'!$A:$AD,'CCG data'!R$3,FALSE))</f>
        <v>43.154625319278999</v>
      </c>
      <c r="G263" s="406"/>
      <c r="H263" s="406">
        <f>IF(OR(ISERROR(VLOOKUP($E263&amp;$D$118&amp;$D$119,'CCG data'!$A:$AD,'CCG data'!S$3,FALSE)),ISBLANK(VLOOKUP($E263&amp;$D$118&amp;$D$119,'CCG data'!$A:$AD,'CCG data'!S$3,FALSE))),"",VLOOKUP($E263&amp;$D$118&amp;$D$119,'CCG data'!$A:$AD,'CCG data'!S$3,FALSE))</f>
        <v>85.112799448406832</v>
      </c>
      <c r="I263" s="406"/>
      <c r="J263" s="406">
        <f>IF(OR(ISERROR(VLOOKUP($E263&amp;$D$118&amp;$D$119,'CCG data'!$A:$AD,'CCG data'!T$3,FALSE)),ISBLANK(VLOOKUP($E263&amp;$D$118&amp;$D$119,'CCG data'!$A:$AD,'CCG data'!T$3,FALSE))),"",VLOOKUP($E263&amp;$D$118&amp;$D$119,'CCG data'!$A:$AD,'CCG data'!T$3,FALSE))</f>
        <v>5.4560971848204645</v>
      </c>
      <c r="K263" s="406"/>
      <c r="L263" s="406">
        <f>IF(OR(ISERROR(VLOOKUP($E263&amp;$D$118&amp;$D$119,'CCG data'!$A:$AD,'CCG data'!U$3,FALSE)),ISBLANK(VLOOKUP($E263&amp;$D$118&amp;$D$119,'CCG data'!$A:$AD,'CCG data'!U$3,FALSE))),"",VLOOKUP($E263&amp;$D$118&amp;$D$119,'CCG data'!$A:$AD,'CCG data'!U$3,FALSE))</f>
        <v>20.523205066413301</v>
      </c>
      <c r="M263" s="407"/>
      <c r="N263" s="362">
        <f>IF(OR(ISERROR(VLOOKUP($E263&amp;$D$118&amp;$D$119,'CCG data'!$A:$AD,'CCG data'!G$3,FALSE)),ISBLANK(VLOOKUP($E263&amp;$D$118&amp;$D$119,'CCG data'!$A:$AD,'CCG data'!G$3,FALSE))),"",VLOOKUP($E263&amp;$D$118&amp;$D$119,'CCG data'!$A:$AD,'CCG data'!G$3,FALSE))</f>
        <v>1602</v>
      </c>
      <c r="P263" s="397">
        <f>IF(OR(ISERROR(VLOOKUP($E263&amp;$D$118&amp;$D$119,'CCG data'!$A:$AD,'CCG data'!B$3,FALSE)),ISBLANK(VLOOKUP($E263&amp;$D$118&amp;$D$119,'CCG data'!$A:$AD,'CCG data'!B$3,FALSE))),"",VLOOKUP($E263&amp;$D$118&amp;$D$119,'CCG data'!$A:$AD,'CCG data'!B$3,FALSE))</f>
        <v>0.26654182272159799</v>
      </c>
      <c r="Q263" s="263"/>
      <c r="R263" s="263">
        <f>IF(OR(ISERROR(VLOOKUP($E263&amp;$D$118&amp;$D$119,'CCG data'!$A:$AD,'CCG data'!C$3,FALSE)),ISBLANK(VLOOKUP($E263&amp;$D$118&amp;$D$119,'CCG data'!$A:$AD,'CCG data'!C$3,FALSE))),"",VLOOKUP($E263&amp;$D$118&amp;$D$119,'CCG data'!$A:$AD,'CCG data'!C$3,FALSE))</f>
        <v>0.56367041198501877</v>
      </c>
      <c r="S263" s="263"/>
      <c r="T263" s="263">
        <f>IF(OR(ISERROR(VLOOKUP($E263&amp;$D$118&amp;$D$119,'CCG data'!$A:$AD,'CCG data'!D$3,FALSE)),ISBLANK(VLOOKUP($E263&amp;$D$118&amp;$D$119,'CCG data'!$A:$AD,'CCG data'!D$3,FALSE))),"",VLOOKUP($E263&amp;$D$118&amp;$D$119,'CCG data'!$A:$AD,'CCG data'!D$3,FALSE))</f>
        <v>3.6204744069912607E-2</v>
      </c>
      <c r="U263" s="263"/>
      <c r="V263" s="263">
        <f>IF(OR(ISERROR(VLOOKUP($E263&amp;$D$118&amp;$D$119,'CCG data'!$A:$AD,'CCG data'!E$3,FALSE)),ISBLANK(VLOOKUP($E263&amp;$D$118&amp;$D$119,'CCG data'!$A:$AD,'CCG data'!E$3,FALSE))),"",VLOOKUP($E263&amp;$D$118&amp;$D$119,'CCG data'!$A:$AD,'CCG data'!E$3,FALSE))</f>
        <v>0.13358302122347065</v>
      </c>
      <c r="W263" s="398"/>
      <c r="Y263" s="163">
        <f>IFERROR(VLOOKUP($E263&amp;$D$119, Outliers!$A$4:$P$214,2,FALSE),"0")</f>
        <v>0</v>
      </c>
      <c r="Z263" s="163">
        <f>IFERROR(VLOOKUP($E263&amp;$D$119, Outliers!$A$4:$P$214,3,FALSE),"0")</f>
        <v>1</v>
      </c>
      <c r="AA263" s="163">
        <f>IFERROR(VLOOKUP($E263&amp;$D$119, Outliers!$A$4:$P$214,4,FALSE),"0")</f>
        <v>0</v>
      </c>
      <c r="AB263" s="163">
        <f>IFERROR(VLOOKUP($E263&amp;$D$119, Outliers!$A$4:$P$214,5,FALSE),"0")</f>
        <v>1</v>
      </c>
      <c r="AD263" s="78"/>
      <c r="AE263" s="149"/>
      <c r="AF263" s="78"/>
      <c r="AG263" s="78"/>
    </row>
    <row r="264" spans="4:33" ht="15.75" x14ac:dyDescent="0.25">
      <c r="D264" s="318"/>
      <c r="E264" s="103" t="s">
        <v>27</v>
      </c>
      <c r="F264" s="95">
        <f>IF(P263="","",VLOOKUP($E263&amp;$D$118&amp;$D$119,'CCG data'!$A:$AD,'CCG data'!W$3,FALSE))</f>
        <v>39.061363880611324</v>
      </c>
      <c r="G264" s="96">
        <f>IF(P263="","",VLOOKUP($E263&amp;$D$118&amp;$D$119,'CCG data'!$A:$AD,'CCG data'!X$3,FALSE))</f>
        <v>47.247886757946674</v>
      </c>
      <c r="H264" s="96">
        <f>IF(R263="","",VLOOKUP($E263&amp;$D$118&amp;$D$119,'CCG data'!$A:$AD,'CCG data'!Y$3,FALSE))</f>
        <v>79.56134128385051</v>
      </c>
      <c r="I264" s="96">
        <f>IF(R263="","",VLOOKUP($E263&amp;$D$118&amp;$D$119,'CCG data'!$A:$AD,'CCG data'!Z$3,FALSE))</f>
        <v>90.664257612963155</v>
      </c>
      <c r="J264" s="96">
        <f>IF(T263="","",VLOOKUP($E263&amp;$D$118&amp;$D$119,'CCG data'!$A:$AD,'CCG data'!AA$3,FALSE))</f>
        <v>4.0519126938179557</v>
      </c>
      <c r="K264" s="96">
        <f>IF(T263="","",VLOOKUP($E263&amp;$D$118&amp;$D$119,'CCG data'!$A:$AD,'CCG data'!AB$3,FALSE))</f>
        <v>6.8602816758229732</v>
      </c>
      <c r="L264" s="96">
        <f>IF(V263="","",VLOOKUP($E263&amp;$D$118&amp;$D$119,'CCG data'!$A:$AD,'CCG data'!AC$3,FALSE))</f>
        <v>17.773447730888385</v>
      </c>
      <c r="M264" s="96">
        <f>IF(V263="","",VLOOKUP($E263&amp;$D$118&amp;$D$119,'CCG data'!$A:$AD,'CCG data'!AD$3,FALSE))</f>
        <v>23.272962401938216</v>
      </c>
      <c r="N264" s="363"/>
      <c r="P264" s="150">
        <f>IF(P263="","",VLOOKUP($E263&amp;$D$118&amp;$D$119,'CCG data'!$A:$AD,'CCG data'!I$3,FALSE))</f>
        <v>0.245</v>
      </c>
      <c r="Q264" s="15">
        <f>IF(P263="","",VLOOKUP($E263&amp;$D$118&amp;$D$119,'CCG data'!$A:$AD,'CCG data'!J$3,FALSE))</f>
        <v>0.28899999999999998</v>
      </c>
      <c r="R264" s="15">
        <f>IF(R263="","",VLOOKUP($E263&amp;$D$118&amp;$D$119,'CCG data'!$A:$AD,'CCG data'!K$3,FALSE))</f>
        <v>0.53900000000000003</v>
      </c>
      <c r="S264" s="15">
        <f>IF(R263="","",VLOOKUP($E263&amp;$D$118&amp;$D$119,'CCG data'!$A:$AD,'CCG data'!L$3,FALSE))</f>
        <v>0.58799999999999997</v>
      </c>
      <c r="T264" s="15">
        <f>IF(T263="","",VLOOKUP($E263&amp;$D$118&amp;$D$119,'CCG data'!$A:$AD,'CCG data'!M$3,FALSE))</f>
        <v>2.8000000000000001E-2</v>
      </c>
      <c r="U264" s="15">
        <f>IF(T263="","",VLOOKUP($E263&amp;$D$118&amp;$D$119,'CCG data'!$A:$AD,'CCG data'!N$3,FALSE))</f>
        <v>4.7E-2</v>
      </c>
      <c r="V264" s="15">
        <f>IF(V263="","",VLOOKUP($E263&amp;$D$118&amp;$D$119,'CCG data'!$A:$AD,'CCG data'!O$3,FALSE))</f>
        <v>0.11799999999999999</v>
      </c>
      <c r="W264" s="135">
        <f>IF(V263="","",VLOOKUP($E263&amp;$D$118&amp;$D$119,'CCG data'!$A:$AD,'CCG data'!P$3,FALSE))</f>
        <v>0.151</v>
      </c>
      <c r="Y264" s="163" t="str">
        <f>IFERROR(VLOOKUP($E264&amp;$D$119, Outliers!$A$4:$P$214,2,FALSE),"0")</f>
        <v>0</v>
      </c>
      <c r="Z264" s="163" t="str">
        <f>IFERROR(VLOOKUP($E264&amp;$D$119, Outliers!$A$4:$P$214,3,FALSE),"0")</f>
        <v>0</v>
      </c>
      <c r="AA264" s="163" t="str">
        <f>IFERROR(VLOOKUP($E264&amp;$D$119, Outliers!$A$4:$P$214,4,FALSE),"0")</f>
        <v>0</v>
      </c>
      <c r="AB264" s="163" t="str">
        <f>IFERROR(VLOOKUP($E264&amp;$D$119, Outliers!$A$4:$P$214,5,FALSE),"0")</f>
        <v>0</v>
      </c>
      <c r="AD264" s="78"/>
      <c r="AE264" s="149"/>
      <c r="AF264" s="78"/>
      <c r="AG264" s="78"/>
    </row>
    <row r="265" spans="4:33" ht="15.75" x14ac:dyDescent="0.25">
      <c r="D265" s="318"/>
      <c r="E265" s="104" t="s">
        <v>411</v>
      </c>
      <c r="F265" s="405">
        <f>IF(OR(ISERROR(VLOOKUP($E265&amp;$D$118&amp;$D$119,'CCG data'!$A:$AD,'CCG data'!R$3,FALSE)),ISBLANK(VLOOKUP($E265&amp;$D$118&amp;$D$119,'CCG data'!$A:$AD,'CCG data'!R$3,FALSE))),"",VLOOKUP($E265&amp;$D$118&amp;$D$119,'CCG data'!$A:$AD,'CCG data'!R$3,FALSE))</f>
        <v>45.308573562457106</v>
      </c>
      <c r="G265" s="406"/>
      <c r="H265" s="406">
        <f>IF(OR(ISERROR(VLOOKUP($E265&amp;$D$118&amp;$D$119,'CCG data'!$A:$AD,'CCG data'!S$3,FALSE)),ISBLANK(VLOOKUP($E265&amp;$D$118&amp;$D$119,'CCG data'!$A:$AD,'CCG data'!S$3,FALSE))),"",VLOOKUP($E265&amp;$D$118&amp;$D$119,'CCG data'!$A:$AD,'CCG data'!S$3,FALSE))</f>
        <v>96.259736140749169</v>
      </c>
      <c r="I265" s="406"/>
      <c r="J265" s="406">
        <f>IF(OR(ISERROR(VLOOKUP($E265&amp;$D$118&amp;$D$119,'CCG data'!$A:$AD,'CCG data'!T$3,FALSE)),ISBLANK(VLOOKUP($E265&amp;$D$118&amp;$D$119,'CCG data'!$A:$AD,'CCG data'!T$3,FALSE))),"",VLOOKUP($E265&amp;$D$118&amp;$D$119,'CCG data'!$A:$AD,'CCG data'!T$3,FALSE))</f>
        <v>4.4850767577387218</v>
      </c>
      <c r="K265" s="406"/>
      <c r="L265" s="406">
        <f>IF(OR(ISERROR(VLOOKUP($E265&amp;$D$118&amp;$D$119,'CCG data'!$A:$AD,'CCG data'!U$3,FALSE)),ISBLANK(VLOOKUP($E265&amp;$D$118&amp;$D$119,'CCG data'!$A:$AD,'CCG data'!U$3,FALSE))),"",VLOOKUP($E265&amp;$D$118&amp;$D$119,'CCG data'!$A:$AD,'CCG data'!U$3,FALSE))</f>
        <v>5.9800495627126269</v>
      </c>
      <c r="M265" s="407"/>
      <c r="N265" s="362">
        <f>IF(OR(ISERROR(VLOOKUP($E265&amp;$D$118&amp;$D$119,'CCG data'!$A:$AD,'CCG data'!G$3,FALSE)),ISBLANK(VLOOKUP($E265&amp;$D$118&amp;$D$119,'CCG data'!$A:$AD,'CCG data'!G$3,FALSE))),"",VLOOKUP($E265&amp;$D$118&amp;$D$119,'CCG data'!$A:$AD,'CCG data'!G$3,FALSE))</f>
        <v>2099</v>
      </c>
      <c r="P265" s="397">
        <f>IF(OR(ISERROR(VLOOKUP($E265&amp;$D$118&amp;$D$119,'CCG data'!$A:$AD,'CCG data'!B$3,FALSE)),ISBLANK(VLOOKUP($E265&amp;$D$118&amp;$D$119,'CCG data'!$A:$AD,'CCG data'!B$3,FALSE))),"",VLOOKUP($E265&amp;$D$118&amp;$D$119,'CCG data'!$A:$AD,'CCG data'!B$3,FALSE))</f>
        <v>0.28966174368747022</v>
      </c>
      <c r="Q265" s="263"/>
      <c r="R265" s="263">
        <f>IF(OR(ISERROR(VLOOKUP($E265&amp;$D$118&amp;$D$119,'CCG data'!$A:$AD,'CCG data'!C$3,FALSE)),ISBLANK(VLOOKUP($E265&amp;$D$118&amp;$D$119,'CCG data'!$A:$AD,'CCG data'!C$3,FALSE))),"",VLOOKUP($E265&amp;$D$118&amp;$D$119,'CCG data'!$A:$AD,'CCG data'!C$3,FALSE))</f>
        <v>0.64125774178180084</v>
      </c>
      <c r="S265" s="263"/>
      <c r="T265" s="263">
        <f>IF(OR(ISERROR(VLOOKUP($E265&amp;$D$118&amp;$D$119,'CCG data'!$A:$AD,'CCG data'!D$3,FALSE)),ISBLANK(VLOOKUP($E265&amp;$D$118&amp;$D$119,'CCG data'!$A:$AD,'CCG data'!D$3,FALSE))),"",VLOOKUP($E265&amp;$D$118&amp;$D$119,'CCG data'!$A:$AD,'CCG data'!D$3,FALSE))</f>
        <v>2.9537875178656504E-2</v>
      </c>
      <c r="U265" s="263"/>
      <c r="V265" s="263">
        <f>IF(OR(ISERROR(VLOOKUP($E265&amp;$D$118&amp;$D$119,'CCG data'!$A:$AD,'CCG data'!E$3,FALSE)),ISBLANK(VLOOKUP($E265&amp;$D$118&amp;$D$119,'CCG data'!$A:$AD,'CCG data'!E$3,FALSE))),"",VLOOKUP($E265&amp;$D$118&amp;$D$119,'CCG data'!$A:$AD,'CCG data'!E$3,FALSE))</f>
        <v>3.9542639352072417E-2</v>
      </c>
      <c r="W265" s="398"/>
      <c r="Y265" s="163">
        <f>IFERROR(VLOOKUP($E265&amp;$D$119, Outliers!$A$4:$P$214,2,FALSE),"0")</f>
        <v>0</v>
      </c>
      <c r="Z265" s="163">
        <f>IFERROR(VLOOKUP($E265&amp;$D$119, Outliers!$A$4:$P$214,3,FALSE),"0")</f>
        <v>0</v>
      </c>
      <c r="AA265" s="163">
        <f>IFERROR(VLOOKUP($E265&amp;$D$119, Outliers!$A$4:$P$214,4,FALSE),"0")</f>
        <v>1</v>
      </c>
      <c r="AB265" s="163">
        <f>IFERROR(VLOOKUP($E265&amp;$D$119, Outliers!$A$4:$P$214,5,FALSE),"0")</f>
        <v>1</v>
      </c>
      <c r="AD265" s="78"/>
      <c r="AE265" s="149"/>
      <c r="AF265" s="78"/>
      <c r="AG265" s="78"/>
    </row>
    <row r="266" spans="4:33" ht="15.75" x14ac:dyDescent="0.25">
      <c r="D266" s="318"/>
      <c r="E266" s="103" t="s">
        <v>27</v>
      </c>
      <c r="F266" s="95">
        <f>IF(P265="","",VLOOKUP($E265&amp;$D$118&amp;$D$119,'CCG data'!$A:$AD,'CCG data'!W$3,FALSE))</f>
        <v>41.707063178029458</v>
      </c>
      <c r="G266" s="96">
        <f>IF(P265="","",VLOOKUP($E265&amp;$D$118&amp;$D$119,'CCG data'!$A:$AD,'CCG data'!X$3,FALSE))</f>
        <v>48.910083946884754</v>
      </c>
      <c r="H266" s="96">
        <f>IF(R265="","",VLOOKUP($E265&amp;$D$118&amp;$D$119,'CCG data'!$A:$AD,'CCG data'!Y$3,FALSE))</f>
        <v>91.117189866493717</v>
      </c>
      <c r="I266" s="96">
        <f>IF(R265="","",VLOOKUP($E265&amp;$D$118&amp;$D$119,'CCG data'!$A:$AD,'CCG data'!Z$3,FALSE))</f>
        <v>101.40228241500462</v>
      </c>
      <c r="J266" s="96">
        <f>IF(T265="","",VLOOKUP($E265&amp;$D$118&amp;$D$119,'CCG data'!$A:$AD,'CCG data'!AA$3,FALSE))</f>
        <v>3.3686503347754182</v>
      </c>
      <c r="K266" s="96">
        <f>IF(T265="","",VLOOKUP($E265&amp;$D$118&amp;$D$119,'CCG data'!$A:$AD,'CCG data'!AB$3,FALSE))</f>
        <v>5.601503180702025</v>
      </c>
      <c r="L266" s="96">
        <f>IF(V265="","",VLOOKUP($E265&amp;$D$118&amp;$D$119,'CCG data'!$A:$AD,'CCG data'!AC$3,FALSE))</f>
        <v>4.6935139614050945</v>
      </c>
      <c r="M266" s="96">
        <f>IF(V265="","",VLOOKUP($E265&amp;$D$118&amp;$D$119,'CCG data'!$A:$AD,'CCG data'!AD$3,FALSE))</f>
        <v>7.2665851640201593</v>
      </c>
      <c r="N266" s="363"/>
      <c r="P266" s="150">
        <f>IF(P265="","",VLOOKUP($E265&amp;$D$118&amp;$D$119,'CCG data'!$A:$AD,'CCG data'!I$3,FALSE))</f>
        <v>0.27100000000000002</v>
      </c>
      <c r="Q266" s="15">
        <f>IF(P265="","",VLOOKUP($E265&amp;$D$118&amp;$D$119,'CCG data'!$A:$AD,'CCG data'!J$3,FALSE))</f>
        <v>0.309</v>
      </c>
      <c r="R266" s="15">
        <f>IF(R265="","",VLOOKUP($E265&amp;$D$118&amp;$D$119,'CCG data'!$A:$AD,'CCG data'!K$3,FALSE))</f>
        <v>0.62</v>
      </c>
      <c r="S266" s="15">
        <f>IF(R265="","",VLOOKUP($E265&amp;$D$118&amp;$D$119,'CCG data'!$A:$AD,'CCG data'!L$3,FALSE))</f>
        <v>0.66200000000000003</v>
      </c>
      <c r="T266" s="15">
        <f>IF(T265="","",VLOOKUP($E265&amp;$D$118&amp;$D$119,'CCG data'!$A:$AD,'CCG data'!M$3,FALSE))</f>
        <v>2.3E-2</v>
      </c>
      <c r="U266" s="15">
        <f>IF(T265="","",VLOOKUP($E265&amp;$D$118&amp;$D$119,'CCG data'!$A:$AD,'CCG data'!N$3,FALSE))</f>
        <v>3.7999999999999999E-2</v>
      </c>
      <c r="V266" s="15">
        <f>IF(V265="","",VLOOKUP($E265&amp;$D$118&amp;$D$119,'CCG data'!$A:$AD,'CCG data'!O$3,FALSE))</f>
        <v>3.2000000000000001E-2</v>
      </c>
      <c r="W266" s="135">
        <f>IF(V265="","",VLOOKUP($E265&amp;$D$118&amp;$D$119,'CCG data'!$A:$AD,'CCG data'!P$3,FALSE))</f>
        <v>4.9000000000000002E-2</v>
      </c>
      <c r="Y266" s="163" t="str">
        <f>IFERROR(VLOOKUP($E266&amp;$D$119, Outliers!$A$4:$P$214,2,FALSE),"0")</f>
        <v>0</v>
      </c>
      <c r="Z266" s="163" t="str">
        <f>IFERROR(VLOOKUP($E266&amp;$D$119, Outliers!$A$4:$P$214,3,FALSE),"0")</f>
        <v>0</v>
      </c>
      <c r="AA266" s="163" t="str">
        <f>IFERROR(VLOOKUP($E266&amp;$D$119, Outliers!$A$4:$P$214,4,FALSE),"0")</f>
        <v>0</v>
      </c>
      <c r="AB266" s="163" t="str">
        <f>IFERROR(VLOOKUP($E266&amp;$D$119, Outliers!$A$4:$P$214,5,FALSE),"0")</f>
        <v>0</v>
      </c>
      <c r="AD266" s="78"/>
      <c r="AE266" s="149"/>
      <c r="AF266" s="78"/>
      <c r="AG266" s="78"/>
    </row>
    <row r="267" spans="4:33" ht="15.75" x14ac:dyDescent="0.25">
      <c r="D267" s="318"/>
      <c r="E267" s="104" t="s">
        <v>484</v>
      </c>
      <c r="F267" s="405">
        <f>IF(OR(ISERROR(VLOOKUP($E267&amp;$D$118&amp;$D$119,'CCG data'!$A:$AD,'CCG data'!R$3,FALSE)),ISBLANK(VLOOKUP($E267&amp;$D$118&amp;$D$119,'CCG data'!$A:$AD,'CCG data'!R$3,FALSE))),"",VLOOKUP($E267&amp;$D$118&amp;$D$119,'CCG data'!$A:$AD,'CCG data'!R$3,FALSE))</f>
        <v>46.744899267011341</v>
      </c>
      <c r="G267" s="406"/>
      <c r="H267" s="406">
        <f>IF(OR(ISERROR(VLOOKUP($E267&amp;$D$118&amp;$D$119,'CCG data'!$A:$AD,'CCG data'!S$3,FALSE)),ISBLANK(VLOOKUP($E267&amp;$D$118&amp;$D$119,'CCG data'!$A:$AD,'CCG data'!S$3,FALSE))),"",VLOOKUP($E267&amp;$D$118&amp;$D$119,'CCG data'!$A:$AD,'CCG data'!S$3,FALSE))</f>
        <v>103.77136301057419</v>
      </c>
      <c r="I267" s="406"/>
      <c r="J267" s="406">
        <f>IF(OR(ISERROR(VLOOKUP($E267&amp;$D$118&amp;$D$119,'CCG data'!$A:$AD,'CCG data'!T$3,FALSE)),ISBLANK(VLOOKUP($E267&amp;$D$118&amp;$D$119,'CCG data'!$A:$AD,'CCG data'!T$3,FALSE))),"",VLOOKUP($E267&amp;$D$118&amp;$D$119,'CCG data'!$A:$AD,'CCG data'!T$3,FALSE))</f>
        <v>6.430710549765644</v>
      </c>
      <c r="K267" s="406"/>
      <c r="L267" s="406">
        <f>IF(OR(ISERROR(VLOOKUP($E267&amp;$D$118&amp;$D$119,'CCG data'!$A:$AD,'CCG data'!U$3,FALSE)),ISBLANK(VLOOKUP($E267&amp;$D$118&amp;$D$119,'CCG data'!$A:$AD,'CCG data'!U$3,FALSE))),"",VLOOKUP($E267&amp;$D$118&amp;$D$119,'CCG data'!$A:$AD,'CCG data'!U$3,FALSE))</f>
        <v>8.7347730865642355</v>
      </c>
      <c r="M267" s="407"/>
      <c r="N267" s="362">
        <f>IF(OR(ISERROR(VLOOKUP($E267&amp;$D$118&amp;$D$119,'CCG data'!$A:$AD,'CCG data'!G$3,FALSE)),ISBLANK(VLOOKUP($E267&amp;$D$118&amp;$D$119,'CCG data'!$A:$AD,'CCG data'!G$3,FALSE))),"",VLOOKUP($E267&amp;$D$118&amp;$D$119,'CCG data'!$A:$AD,'CCG data'!G$3,FALSE))</f>
        <v>1803</v>
      </c>
      <c r="P267" s="397">
        <f>IF(OR(ISERROR(VLOOKUP($E267&amp;$D$118&amp;$D$119,'CCG data'!$A:$AD,'CCG data'!B$3,FALSE)),ISBLANK(VLOOKUP($E267&amp;$D$118&amp;$D$119,'CCG data'!$A:$AD,'CCG data'!B$3,FALSE))),"",VLOOKUP($E267&amp;$D$118&amp;$D$119,'CCG data'!$A:$AD,'CCG data'!B$3,FALSE))</f>
        <v>0.26677759290072101</v>
      </c>
      <c r="Q267" s="263"/>
      <c r="R267" s="263">
        <f>IF(OR(ISERROR(VLOOKUP($E267&amp;$D$118&amp;$D$119,'CCG data'!$A:$AD,'CCG data'!C$3,FALSE)),ISBLANK(VLOOKUP($E267&amp;$D$118&amp;$D$119,'CCG data'!$A:$AD,'CCG data'!C$3,FALSE))),"",VLOOKUP($E267&amp;$D$118&amp;$D$119,'CCG data'!$A:$AD,'CCG data'!C$3,FALSE))</f>
        <v>0.6333887964503605</v>
      </c>
      <c r="S267" s="263"/>
      <c r="T267" s="263">
        <f>IF(OR(ISERROR(VLOOKUP($E267&amp;$D$118&amp;$D$119,'CCG data'!$A:$AD,'CCG data'!D$3,FALSE)),ISBLANK(VLOOKUP($E267&amp;$D$118&amp;$D$119,'CCG data'!$A:$AD,'CCG data'!D$3,FALSE))),"",VLOOKUP($E267&amp;$D$118&amp;$D$119,'CCG data'!$A:$AD,'CCG data'!D$3,FALSE))</f>
        <v>4.7698280643372157E-2</v>
      </c>
      <c r="U267" s="263"/>
      <c r="V267" s="263">
        <f>IF(OR(ISERROR(VLOOKUP($E267&amp;$D$118&amp;$D$119,'CCG data'!$A:$AD,'CCG data'!E$3,FALSE)),ISBLANK(VLOOKUP($E267&amp;$D$118&amp;$D$119,'CCG data'!$A:$AD,'CCG data'!E$3,FALSE))),"",VLOOKUP($E267&amp;$D$118&amp;$D$119,'CCG data'!$A:$AD,'CCG data'!E$3,FALSE))</f>
        <v>5.2135330005546314E-2</v>
      </c>
      <c r="W267" s="398"/>
      <c r="Y267" s="163">
        <f>IFERROR(VLOOKUP($E267&amp;$D$119, Outliers!$A$4:$P$214,2,FALSE),"0")</f>
        <v>0</v>
      </c>
      <c r="Z267" s="163">
        <f>IFERROR(VLOOKUP($E267&amp;$D$119, Outliers!$A$4:$P$214,3,FALSE),"0")</f>
        <v>0</v>
      </c>
      <c r="AA267" s="163">
        <f>IFERROR(VLOOKUP($E267&amp;$D$119, Outliers!$A$4:$P$214,4,FALSE),"0")</f>
        <v>0</v>
      </c>
      <c r="AB267" s="163">
        <f>IFERROR(VLOOKUP($E267&amp;$D$119, Outliers!$A$4:$P$214,5,FALSE),"0")</f>
        <v>1</v>
      </c>
      <c r="AD267" s="78"/>
      <c r="AE267" s="149"/>
      <c r="AF267" s="78"/>
      <c r="AG267" s="78"/>
    </row>
    <row r="268" spans="4:33" ht="15.75" x14ac:dyDescent="0.25">
      <c r="D268" s="318"/>
      <c r="E268" s="103" t="s">
        <v>27</v>
      </c>
      <c r="F268" s="95">
        <f>IF(P267="","",VLOOKUP($E267&amp;$D$118&amp;$D$119,'CCG data'!$A:$AD,'CCG data'!W$3,FALSE))</f>
        <v>42.567386734925833</v>
      </c>
      <c r="G268" s="96">
        <f>IF(P267="","",VLOOKUP($E267&amp;$D$118&amp;$D$119,'CCG data'!$A:$AD,'CCG data'!X$3,FALSE))</f>
        <v>50.922411799096849</v>
      </c>
      <c r="H268" s="96">
        <f>IF(R267="","",VLOOKUP($E267&amp;$D$118&amp;$D$119,'CCG data'!$A:$AD,'CCG data'!Y$3,FALSE))</f>
        <v>97.75269289077157</v>
      </c>
      <c r="I268" s="96">
        <f>IF(R267="","",VLOOKUP($E267&amp;$D$118&amp;$D$119,'CCG data'!$A:$AD,'CCG data'!Z$3,FALSE))</f>
        <v>109.79003313037681</v>
      </c>
      <c r="J268" s="96">
        <f>IF(T267="","",VLOOKUP($E267&amp;$D$118&amp;$D$119,'CCG data'!$A:$AD,'CCG data'!AA$3,FALSE))</f>
        <v>5.0715654993559625</v>
      </c>
      <c r="K268" s="96">
        <f>IF(T267="","",VLOOKUP($E267&amp;$D$118&amp;$D$119,'CCG data'!$A:$AD,'CCG data'!AB$3,FALSE))</f>
        <v>7.7898556001753256</v>
      </c>
      <c r="L268" s="96">
        <f>IF(V267="","",VLOOKUP($E267&amp;$D$118&amp;$D$119,'CCG data'!$A:$AD,'CCG data'!AC$3,FALSE))</f>
        <v>6.9689639001887924</v>
      </c>
      <c r="M268" s="96">
        <f>IF(V267="","",VLOOKUP($E267&amp;$D$118&amp;$D$119,'CCG data'!$A:$AD,'CCG data'!AD$3,FALSE))</f>
        <v>10.500582272939678</v>
      </c>
      <c r="N268" s="363"/>
      <c r="P268" s="150">
        <f>IF(P267="","",VLOOKUP($E267&amp;$D$118&amp;$D$119,'CCG data'!$A:$AD,'CCG data'!I$3,FALSE))</f>
        <v>0.247</v>
      </c>
      <c r="Q268" s="15">
        <f>IF(P267="","",VLOOKUP($E267&amp;$D$118&amp;$D$119,'CCG data'!$A:$AD,'CCG data'!J$3,FALSE))</f>
        <v>0.28799999999999998</v>
      </c>
      <c r="R268" s="15">
        <f>IF(R267="","",VLOOKUP($E267&amp;$D$118&amp;$D$119,'CCG data'!$A:$AD,'CCG data'!K$3,FALSE))</f>
        <v>0.61099999999999999</v>
      </c>
      <c r="S268" s="15">
        <f>IF(R267="","",VLOOKUP($E267&amp;$D$118&amp;$D$119,'CCG data'!$A:$AD,'CCG data'!L$3,FALSE))</f>
        <v>0.65500000000000003</v>
      </c>
      <c r="T268" s="15">
        <f>IF(T267="","",VLOOKUP($E267&amp;$D$118&amp;$D$119,'CCG data'!$A:$AD,'CCG data'!M$3,FALSE))</f>
        <v>3.9E-2</v>
      </c>
      <c r="U268" s="15">
        <f>IF(T267="","",VLOOKUP($E267&amp;$D$118&amp;$D$119,'CCG data'!$A:$AD,'CCG data'!N$3,FALSE))</f>
        <v>5.8999999999999997E-2</v>
      </c>
      <c r="V268" s="15">
        <f>IF(V267="","",VLOOKUP($E267&amp;$D$118&amp;$D$119,'CCG data'!$A:$AD,'CCG data'!O$3,FALSE))</f>
        <v>4.2999999999999997E-2</v>
      </c>
      <c r="W268" s="135">
        <f>IF(V267="","",VLOOKUP($E267&amp;$D$118&amp;$D$119,'CCG data'!$A:$AD,'CCG data'!P$3,FALSE))</f>
        <v>6.3E-2</v>
      </c>
      <c r="Y268" s="163" t="str">
        <f>IFERROR(VLOOKUP($E268&amp;$D$119, Outliers!$A$4:$P$214,2,FALSE),"0")</f>
        <v>0</v>
      </c>
      <c r="Z268" s="163" t="str">
        <f>IFERROR(VLOOKUP($E268&amp;$D$119, Outliers!$A$4:$P$214,3,FALSE),"0")</f>
        <v>0</v>
      </c>
      <c r="AA268" s="163" t="str">
        <f>IFERROR(VLOOKUP($E268&amp;$D$119, Outliers!$A$4:$P$214,4,FALSE),"0")</f>
        <v>0</v>
      </c>
      <c r="AB268" s="163" t="str">
        <f>IFERROR(VLOOKUP($E268&amp;$D$119, Outliers!$A$4:$P$214,5,FALSE),"0")</f>
        <v>0</v>
      </c>
      <c r="AD268" s="78"/>
      <c r="AE268" s="149"/>
      <c r="AF268" s="78"/>
      <c r="AG268" s="78"/>
    </row>
    <row r="269" spans="4:33" ht="15.75" x14ac:dyDescent="0.25">
      <c r="D269" s="318"/>
      <c r="E269" s="104" t="s">
        <v>196</v>
      </c>
      <c r="F269" s="405">
        <f>IF(OR(ISERROR(VLOOKUP($E269&amp;$D$118&amp;$D$119,'CCG data'!$A:$AD,'CCG data'!R$3,FALSE)),ISBLANK(VLOOKUP($E269&amp;$D$118&amp;$D$119,'CCG data'!$A:$AD,'CCG data'!R$3,FALSE))),"",VLOOKUP($E269&amp;$D$118&amp;$D$119,'CCG data'!$A:$AD,'CCG data'!R$3,FALSE))</f>
        <v>47.984059252365938</v>
      </c>
      <c r="G269" s="406"/>
      <c r="H269" s="406">
        <f>IF(OR(ISERROR(VLOOKUP($E269&amp;$D$118&amp;$D$119,'CCG data'!$A:$AD,'CCG data'!S$3,FALSE)),ISBLANK(VLOOKUP($E269&amp;$D$118&amp;$D$119,'CCG data'!$A:$AD,'CCG data'!S$3,FALSE))),"",VLOOKUP($E269&amp;$D$118&amp;$D$119,'CCG data'!$A:$AD,'CCG data'!S$3,FALSE))</f>
        <v>94.798432229937021</v>
      </c>
      <c r="I269" s="406"/>
      <c r="J269" s="406">
        <f>IF(OR(ISERROR(VLOOKUP($E269&amp;$D$118&amp;$D$119,'CCG data'!$A:$AD,'CCG data'!T$3,FALSE)),ISBLANK(VLOOKUP($E269&amp;$D$118&amp;$D$119,'CCG data'!$A:$AD,'CCG data'!T$3,FALSE))),"",VLOOKUP($E269&amp;$D$118&amp;$D$119,'CCG data'!$A:$AD,'CCG data'!T$3,FALSE))</f>
        <v>6.5982701923750344</v>
      </c>
      <c r="K269" s="406"/>
      <c r="L269" s="406">
        <f>IF(OR(ISERROR(VLOOKUP($E269&amp;$D$118&amp;$D$119,'CCG data'!$A:$AD,'CCG data'!U$3,FALSE)),ISBLANK(VLOOKUP($E269&amp;$D$118&amp;$D$119,'CCG data'!$A:$AD,'CCG data'!U$3,FALSE))),"",VLOOKUP($E269&amp;$D$118&amp;$D$119,'CCG data'!$A:$AD,'CCG data'!U$3,FALSE))</f>
        <v>12.919877965881563</v>
      </c>
      <c r="M269" s="407"/>
      <c r="N269" s="362">
        <f>IF(OR(ISERROR(VLOOKUP($E269&amp;$D$118&amp;$D$119,'CCG data'!$A:$AD,'CCG data'!G$3,FALSE)),ISBLANK(VLOOKUP($E269&amp;$D$118&amp;$D$119,'CCG data'!$A:$AD,'CCG data'!G$3,FALSE))),"",VLOOKUP($E269&amp;$D$118&amp;$D$119,'CCG data'!$A:$AD,'CCG data'!G$3,FALSE))</f>
        <v>1991</v>
      </c>
      <c r="P269" s="397">
        <f>IF(OR(ISERROR(VLOOKUP($E269&amp;$D$118&amp;$D$119,'CCG data'!$A:$AD,'CCG data'!B$3,FALSE)),ISBLANK(VLOOKUP($E269&amp;$D$118&amp;$D$119,'CCG data'!$A:$AD,'CCG data'!B$3,FALSE))),"",VLOOKUP($E269&amp;$D$118&amp;$D$119,'CCG data'!$A:$AD,'CCG data'!B$3,FALSE))</f>
        <v>0.27523857358111503</v>
      </c>
      <c r="Q269" s="263"/>
      <c r="R269" s="263">
        <f>IF(OR(ISERROR(VLOOKUP($E269&amp;$D$118&amp;$D$119,'CCG data'!$A:$AD,'CCG data'!C$3,FALSE)),ISBLANK(VLOOKUP($E269&amp;$D$118&amp;$D$119,'CCG data'!$A:$AD,'CCG data'!C$3,FALSE))),"",VLOOKUP($E269&amp;$D$118&amp;$D$119,'CCG data'!$A:$AD,'CCG data'!C$3,FALSE))</f>
        <v>0.59969864389753891</v>
      </c>
      <c r="S269" s="263"/>
      <c r="T269" s="263">
        <f>IF(OR(ISERROR(VLOOKUP($E269&amp;$D$118&amp;$D$119,'CCG data'!$A:$AD,'CCG data'!D$3,FALSE)),ISBLANK(VLOOKUP($E269&amp;$D$118&amp;$D$119,'CCG data'!$A:$AD,'CCG data'!D$3,FALSE))),"",VLOOKUP($E269&amp;$D$118&amp;$D$119,'CCG data'!$A:$AD,'CCG data'!D$3,FALSE))</f>
        <v>4.6207935710698145E-2</v>
      </c>
      <c r="U269" s="263"/>
      <c r="V269" s="263">
        <f>IF(OR(ISERROR(VLOOKUP($E269&amp;$D$118&amp;$D$119,'CCG data'!$A:$AD,'CCG data'!E$3,FALSE)),ISBLANK(VLOOKUP($E269&amp;$D$118&amp;$D$119,'CCG data'!$A:$AD,'CCG data'!E$3,FALSE))),"",VLOOKUP($E269&amp;$D$118&amp;$D$119,'CCG data'!$A:$AD,'CCG data'!E$3,FALSE))</f>
        <v>7.8854846810647916E-2</v>
      </c>
      <c r="W269" s="398"/>
      <c r="Y269" s="163">
        <f>IFERROR(VLOOKUP($E269&amp;$D$119, Outliers!$A$4:$P$214,2,FALSE),"0")</f>
        <v>0</v>
      </c>
      <c r="Z269" s="163">
        <f>IFERROR(VLOOKUP($E269&amp;$D$119, Outliers!$A$4:$P$214,3,FALSE),"0")</f>
        <v>0</v>
      </c>
      <c r="AA269" s="163">
        <f>IFERROR(VLOOKUP($E269&amp;$D$119, Outliers!$A$4:$P$214,4,FALSE),"0")</f>
        <v>0</v>
      </c>
      <c r="AB269" s="163">
        <f>IFERROR(VLOOKUP($E269&amp;$D$119, Outliers!$A$4:$P$214,5,FALSE),"0")</f>
        <v>0</v>
      </c>
      <c r="AD269" s="78"/>
      <c r="AE269" s="149"/>
      <c r="AF269" s="78"/>
      <c r="AG269" s="78"/>
    </row>
    <row r="270" spans="4:33" ht="15.75" x14ac:dyDescent="0.25">
      <c r="D270" s="318"/>
      <c r="E270" s="103" t="s">
        <v>27</v>
      </c>
      <c r="F270" s="95">
        <f>IF(P269="","",VLOOKUP($E269&amp;$D$118&amp;$D$119,'CCG data'!$A:$AD,'CCG data'!W$3,FALSE))</f>
        <v>43.96649550224776</v>
      </c>
      <c r="G270" s="96">
        <f>IF(P269="","",VLOOKUP($E269&amp;$D$118&amp;$D$119,'CCG data'!$A:$AD,'CCG data'!X$3,FALSE))</f>
        <v>52.001623002484116</v>
      </c>
      <c r="H270" s="96">
        <f>IF(R269="","",VLOOKUP($E269&amp;$D$118&amp;$D$119,'CCG data'!$A:$AD,'CCG data'!Y$3,FALSE))</f>
        <v>89.42124618303491</v>
      </c>
      <c r="I270" s="96">
        <f>IF(R269="","",VLOOKUP($E269&amp;$D$118&amp;$D$119,'CCG data'!$A:$AD,'CCG data'!Z$3,FALSE))</f>
        <v>100.17561827683913</v>
      </c>
      <c r="J270" s="96">
        <f>IF(T269="","",VLOOKUP($E269&amp;$D$118&amp;$D$119,'CCG data'!$A:$AD,'CCG data'!AA$3,FALSE))</f>
        <v>5.2499524382807587</v>
      </c>
      <c r="K270" s="96">
        <f>IF(T269="","",VLOOKUP($E269&amp;$D$118&amp;$D$119,'CCG data'!$A:$AD,'CCG data'!AB$3,FALSE))</f>
        <v>7.9465879464693101</v>
      </c>
      <c r="L270" s="96">
        <f>IF(V269="","",VLOOKUP($E269&amp;$D$118&amp;$D$119,'CCG data'!$A:$AD,'CCG data'!AC$3,FALSE))</f>
        <v>10.898885675797073</v>
      </c>
      <c r="M270" s="96">
        <f>IF(V269="","",VLOOKUP($E269&amp;$D$118&amp;$D$119,'CCG data'!$A:$AD,'CCG data'!AD$3,FALSE))</f>
        <v>14.940870255966052</v>
      </c>
      <c r="N270" s="363"/>
      <c r="P270" s="150">
        <f>IF(P269="","",VLOOKUP($E269&amp;$D$118&amp;$D$119,'CCG data'!$A:$AD,'CCG data'!I$3,FALSE))</f>
        <v>0.25600000000000001</v>
      </c>
      <c r="Q270" s="15">
        <f>IF(P269="","",VLOOKUP($E269&amp;$D$118&amp;$D$119,'CCG data'!$A:$AD,'CCG data'!J$3,FALSE))</f>
        <v>0.29499999999999998</v>
      </c>
      <c r="R270" s="15">
        <f>IF(R269="","",VLOOKUP($E269&amp;$D$118&amp;$D$119,'CCG data'!$A:$AD,'CCG data'!K$3,FALSE))</f>
        <v>0.57799999999999996</v>
      </c>
      <c r="S270" s="15">
        <f>IF(R269="","",VLOOKUP($E269&amp;$D$118&amp;$D$119,'CCG data'!$A:$AD,'CCG data'!L$3,FALSE))</f>
        <v>0.621</v>
      </c>
      <c r="T270" s="15">
        <f>IF(T269="","",VLOOKUP($E269&amp;$D$118&amp;$D$119,'CCG data'!$A:$AD,'CCG data'!M$3,FALSE))</f>
        <v>3.7999999999999999E-2</v>
      </c>
      <c r="U270" s="15">
        <f>IF(T269="","",VLOOKUP($E269&amp;$D$118&amp;$D$119,'CCG data'!$A:$AD,'CCG data'!N$3,FALSE))</f>
        <v>5.6000000000000001E-2</v>
      </c>
      <c r="V270" s="15">
        <f>IF(V269="","",VLOOKUP($E269&amp;$D$118&amp;$D$119,'CCG data'!$A:$AD,'CCG data'!O$3,FALSE))</f>
        <v>6.8000000000000005E-2</v>
      </c>
      <c r="W270" s="135">
        <f>IF(V269="","",VLOOKUP($E269&amp;$D$118&amp;$D$119,'CCG data'!$A:$AD,'CCG data'!P$3,FALSE))</f>
        <v>9.1999999999999998E-2</v>
      </c>
      <c r="Y270" s="163" t="str">
        <f>IFERROR(VLOOKUP($E270&amp;$D$119, Outliers!$A$4:$P$214,2,FALSE),"0")</f>
        <v>0</v>
      </c>
      <c r="Z270" s="163" t="str">
        <f>IFERROR(VLOOKUP($E270&amp;$D$119, Outliers!$A$4:$P$214,3,FALSE),"0")</f>
        <v>0</v>
      </c>
      <c r="AA270" s="163" t="str">
        <f>IFERROR(VLOOKUP($E270&amp;$D$119, Outliers!$A$4:$P$214,4,FALSE),"0")</f>
        <v>0</v>
      </c>
      <c r="AB270" s="163" t="str">
        <f>IFERROR(VLOOKUP($E270&amp;$D$119, Outliers!$A$4:$P$214,5,FALSE),"0")</f>
        <v>0</v>
      </c>
      <c r="AD270" s="78"/>
      <c r="AE270" s="149"/>
      <c r="AF270" s="78"/>
      <c r="AG270" s="78"/>
    </row>
    <row r="271" spans="4:33" ht="15.75" x14ac:dyDescent="0.25">
      <c r="D271" s="318"/>
      <c r="E271" s="104" t="s">
        <v>197</v>
      </c>
      <c r="F271" s="405">
        <f>IF(OR(ISERROR(VLOOKUP($E271&amp;$D$118&amp;$D$119,'CCG data'!$A:$AD,'CCG data'!R$3,FALSE)),ISBLANK(VLOOKUP($E271&amp;$D$118&amp;$D$119,'CCG data'!$A:$AD,'CCG data'!R$3,FALSE))),"",VLOOKUP($E271&amp;$D$118&amp;$D$119,'CCG data'!$A:$AD,'CCG data'!R$3,FALSE))</f>
        <v>52.852520019637076</v>
      </c>
      <c r="G271" s="406"/>
      <c r="H271" s="406">
        <f>IF(OR(ISERROR(VLOOKUP($E271&amp;$D$118&amp;$D$119,'CCG data'!$A:$AD,'CCG data'!S$3,FALSE)),ISBLANK(VLOOKUP($E271&amp;$D$118&amp;$D$119,'CCG data'!$A:$AD,'CCG data'!S$3,FALSE))),"",VLOOKUP($E271&amp;$D$118&amp;$D$119,'CCG data'!$A:$AD,'CCG data'!S$3,FALSE))</f>
        <v>101.76439676075474</v>
      </c>
      <c r="I271" s="406"/>
      <c r="J271" s="406">
        <f>IF(OR(ISERROR(VLOOKUP($E271&amp;$D$118&amp;$D$119,'CCG data'!$A:$AD,'CCG data'!T$3,FALSE)),ISBLANK(VLOOKUP($E271&amp;$D$118&amp;$D$119,'CCG data'!$A:$AD,'CCG data'!T$3,FALSE))),"",VLOOKUP($E271&amp;$D$118&amp;$D$119,'CCG data'!$A:$AD,'CCG data'!T$3,FALSE))</f>
        <v>4.453092887259622</v>
      </c>
      <c r="K271" s="406"/>
      <c r="L271" s="406">
        <f>IF(OR(ISERROR(VLOOKUP($E271&amp;$D$118&amp;$D$119,'CCG data'!$A:$AD,'CCG data'!U$3,FALSE)),ISBLANK(VLOOKUP($E271&amp;$D$118&amp;$D$119,'CCG data'!$A:$AD,'CCG data'!U$3,FALSE))),"",VLOOKUP($E271&amp;$D$118&amp;$D$119,'CCG data'!$A:$AD,'CCG data'!U$3,FALSE))</f>
        <v>10.647710614874507</v>
      </c>
      <c r="M271" s="407"/>
      <c r="N271" s="362">
        <f>IF(OR(ISERROR(VLOOKUP($E271&amp;$D$118&amp;$D$119,'CCG data'!$A:$AD,'CCG data'!G$3,FALSE)),ISBLANK(VLOOKUP($E271&amp;$D$118&amp;$D$119,'CCG data'!$A:$AD,'CCG data'!G$3,FALSE))),"",VLOOKUP($E271&amp;$D$118&amp;$D$119,'CCG data'!$A:$AD,'CCG data'!G$3,FALSE))</f>
        <v>1777</v>
      </c>
      <c r="P271" s="397">
        <f>IF(OR(ISERROR(VLOOKUP($E271&amp;$D$118&amp;$D$119,'CCG data'!$A:$AD,'CCG data'!B$3,FALSE)),ISBLANK(VLOOKUP($E271&amp;$D$118&amp;$D$119,'CCG data'!$A:$AD,'CCG data'!B$3,FALSE))),"",VLOOKUP($E271&amp;$D$118&amp;$D$119,'CCG data'!$A:$AD,'CCG data'!B$3,FALSE))</f>
        <v>0.3061339335959482</v>
      </c>
      <c r="Q271" s="263"/>
      <c r="R271" s="263">
        <f>IF(OR(ISERROR(VLOOKUP($E271&amp;$D$118&amp;$D$119,'CCG data'!$A:$AD,'CCG data'!C$3,FALSE)),ISBLANK(VLOOKUP($E271&amp;$D$118&amp;$D$119,'CCG data'!$A:$AD,'CCG data'!C$3,FALSE))),"",VLOOKUP($E271&amp;$D$118&amp;$D$119,'CCG data'!$A:$AD,'CCG data'!C$3,FALSE))</f>
        <v>0.60101294316263365</v>
      </c>
      <c r="S271" s="263"/>
      <c r="T271" s="263">
        <f>IF(OR(ISERROR(VLOOKUP($E271&amp;$D$118&amp;$D$119,'CCG data'!$A:$AD,'CCG data'!D$3,FALSE)),ISBLANK(VLOOKUP($E271&amp;$D$118&amp;$D$119,'CCG data'!$A:$AD,'CCG data'!D$3,FALSE))),"",VLOOKUP($E271&amp;$D$118&amp;$D$119,'CCG data'!$A:$AD,'CCG data'!D$3,FALSE))</f>
        <v>2.9825548677546426E-2</v>
      </c>
      <c r="U271" s="263"/>
      <c r="V271" s="263">
        <f>IF(OR(ISERROR(VLOOKUP($E271&amp;$D$118&amp;$D$119,'CCG data'!$A:$AD,'CCG data'!E$3,FALSE)),ISBLANK(VLOOKUP($E271&amp;$D$118&amp;$D$119,'CCG data'!$A:$AD,'CCG data'!E$3,FALSE))),"",VLOOKUP($E271&amp;$D$118&amp;$D$119,'CCG data'!$A:$AD,'CCG data'!E$3,FALSE))</f>
        <v>6.3027574563871688E-2</v>
      </c>
      <c r="W271" s="398"/>
      <c r="Y271" s="163">
        <f>IFERROR(VLOOKUP($E271&amp;$D$119, Outliers!$A$4:$P$214,2,FALSE),"0")</f>
        <v>0</v>
      </c>
      <c r="Z271" s="163">
        <f>IFERROR(VLOOKUP($E271&amp;$D$119, Outliers!$A$4:$P$214,3,FALSE),"0")</f>
        <v>0</v>
      </c>
      <c r="AA271" s="163">
        <f>IFERROR(VLOOKUP($E271&amp;$D$119, Outliers!$A$4:$P$214,4,FALSE),"0")</f>
        <v>0</v>
      </c>
      <c r="AB271" s="163">
        <f>IFERROR(VLOOKUP($E271&amp;$D$119, Outliers!$A$4:$P$214,5,FALSE),"0")</f>
        <v>0</v>
      </c>
      <c r="AD271" s="78"/>
      <c r="AE271" s="149"/>
      <c r="AF271" s="78"/>
      <c r="AG271" s="78"/>
    </row>
    <row r="272" spans="4:33" ht="15.75" x14ac:dyDescent="0.25">
      <c r="D272" s="318"/>
      <c r="E272" s="103" t="s">
        <v>27</v>
      </c>
      <c r="F272" s="95">
        <f>IF(P271="","",VLOOKUP($E271&amp;$D$118&amp;$D$119,'CCG data'!$A:$AD,'CCG data'!W$3,FALSE))</f>
        <v>48.411095141390973</v>
      </c>
      <c r="G272" s="96">
        <f>IF(P271="","",VLOOKUP($E271&amp;$D$118&amp;$D$119,'CCG data'!$A:$AD,'CCG data'!X$3,FALSE))</f>
        <v>57.293944897883179</v>
      </c>
      <c r="H272" s="96">
        <f>IF(R271="","",VLOOKUP($E271&amp;$D$118&amp;$D$119,'CCG data'!$A:$AD,'CCG data'!Y$3,FALSE))</f>
        <v>95.661074417781734</v>
      </c>
      <c r="I272" s="96">
        <f>IF(R271="","",VLOOKUP($E271&amp;$D$118&amp;$D$119,'CCG data'!$A:$AD,'CCG data'!Z$3,FALSE))</f>
        <v>107.86771910372774</v>
      </c>
      <c r="J272" s="96">
        <f>IF(T271="","",VLOOKUP($E271&amp;$D$118&amp;$D$119,'CCG data'!$A:$AD,'CCG data'!AA$3,FALSE))</f>
        <v>3.254201360652262</v>
      </c>
      <c r="K272" s="96">
        <f>IF(T271="","",VLOOKUP($E271&amp;$D$118&amp;$D$119,'CCG data'!$A:$AD,'CCG data'!AB$3,FALSE))</f>
        <v>5.6519844138669821</v>
      </c>
      <c r="L272" s="96">
        <f>IF(V271="","",VLOOKUP($E271&amp;$D$118&amp;$D$119,'CCG data'!$A:$AD,'CCG data'!AC$3,FALSE))</f>
        <v>8.6757270125346651</v>
      </c>
      <c r="M272" s="96">
        <f>IF(V271="","",VLOOKUP($E271&amp;$D$118&amp;$D$119,'CCG data'!$A:$AD,'CCG data'!AD$3,FALSE))</f>
        <v>12.619694217214349</v>
      </c>
      <c r="N272" s="363"/>
      <c r="P272" s="150">
        <f>IF(P271="","",VLOOKUP($E271&amp;$D$118&amp;$D$119,'CCG data'!$A:$AD,'CCG data'!I$3,FALSE))</f>
        <v>0.28499999999999998</v>
      </c>
      <c r="Q272" s="15">
        <f>IF(P271="","",VLOOKUP($E271&amp;$D$118&amp;$D$119,'CCG data'!$A:$AD,'CCG data'!J$3,FALSE))</f>
        <v>0.32800000000000001</v>
      </c>
      <c r="R272" s="15">
        <f>IF(R271="","",VLOOKUP($E271&amp;$D$118&amp;$D$119,'CCG data'!$A:$AD,'CCG data'!K$3,FALSE))</f>
        <v>0.57799999999999996</v>
      </c>
      <c r="S272" s="15">
        <f>IF(R271="","",VLOOKUP($E271&amp;$D$118&amp;$D$119,'CCG data'!$A:$AD,'CCG data'!L$3,FALSE))</f>
        <v>0.624</v>
      </c>
      <c r="T272" s="15">
        <f>IF(T271="","",VLOOKUP($E271&amp;$D$118&amp;$D$119,'CCG data'!$A:$AD,'CCG data'!M$3,FALSE))</f>
        <v>2.3E-2</v>
      </c>
      <c r="U272" s="15">
        <f>IF(T271="","",VLOOKUP($E271&amp;$D$118&amp;$D$119,'CCG data'!$A:$AD,'CCG data'!N$3,FALSE))</f>
        <v>3.9E-2</v>
      </c>
      <c r="V272" s="15">
        <f>IF(V271="","",VLOOKUP($E271&amp;$D$118&amp;$D$119,'CCG data'!$A:$AD,'CCG data'!O$3,FALSE))</f>
        <v>5.2999999999999999E-2</v>
      </c>
      <c r="W272" s="135">
        <f>IF(V271="","",VLOOKUP($E271&amp;$D$118&amp;$D$119,'CCG data'!$A:$AD,'CCG data'!P$3,FALSE))</f>
        <v>7.4999999999999997E-2</v>
      </c>
      <c r="Y272" s="163" t="str">
        <f>IFERROR(VLOOKUP($E272&amp;$D$119, Outliers!$A$4:$P$214,2,FALSE),"0")</f>
        <v>0</v>
      </c>
      <c r="Z272" s="163" t="str">
        <f>IFERROR(VLOOKUP($E272&amp;$D$119, Outliers!$A$4:$P$214,3,FALSE),"0")</f>
        <v>0</v>
      </c>
      <c r="AA272" s="163" t="str">
        <f>IFERROR(VLOOKUP($E272&amp;$D$119, Outliers!$A$4:$P$214,4,FALSE),"0")</f>
        <v>0</v>
      </c>
      <c r="AB272" s="163" t="str">
        <f>IFERROR(VLOOKUP($E272&amp;$D$119, Outliers!$A$4:$P$214,5,FALSE),"0")</f>
        <v>0</v>
      </c>
      <c r="AD272" s="78"/>
      <c r="AE272" s="149"/>
      <c r="AF272" s="78"/>
      <c r="AG272" s="78"/>
    </row>
    <row r="273" spans="4:33" ht="15.75" x14ac:dyDescent="0.25">
      <c r="D273" s="318"/>
      <c r="E273" s="104" t="s">
        <v>198</v>
      </c>
      <c r="F273" s="405">
        <f>IF(OR(ISERROR(VLOOKUP($E273&amp;$D$118&amp;$D$119,'CCG data'!$A:$AD,'CCG data'!R$3,FALSE)),ISBLANK(VLOOKUP($E273&amp;$D$118&amp;$D$119,'CCG data'!$A:$AD,'CCG data'!R$3,FALSE))),"",VLOOKUP($E273&amp;$D$118&amp;$D$119,'CCG data'!$A:$AD,'CCG data'!R$3,FALSE))</f>
        <v>39.700595268774549</v>
      </c>
      <c r="G273" s="406"/>
      <c r="H273" s="406">
        <f>IF(OR(ISERROR(VLOOKUP($E273&amp;$D$118&amp;$D$119,'CCG data'!$A:$AD,'CCG data'!S$3,FALSE)),ISBLANK(VLOOKUP($E273&amp;$D$118&amp;$D$119,'CCG data'!$A:$AD,'CCG data'!S$3,FALSE))),"",VLOOKUP($E273&amp;$D$118&amp;$D$119,'CCG data'!$A:$AD,'CCG data'!S$3,FALSE))</f>
        <v>100.22442890022225</v>
      </c>
      <c r="I273" s="406"/>
      <c r="J273" s="406">
        <f>IF(OR(ISERROR(VLOOKUP($E273&amp;$D$118&amp;$D$119,'CCG data'!$A:$AD,'CCG data'!T$3,FALSE)),ISBLANK(VLOOKUP($E273&amp;$D$118&amp;$D$119,'CCG data'!$A:$AD,'CCG data'!T$3,FALSE))),"",VLOOKUP($E273&amp;$D$118&amp;$D$119,'CCG data'!$A:$AD,'CCG data'!T$3,FALSE))</f>
        <v>5.0035342371148284</v>
      </c>
      <c r="K273" s="406"/>
      <c r="L273" s="406">
        <f>IF(OR(ISERROR(VLOOKUP($E273&amp;$D$118&amp;$D$119,'CCG data'!$A:$AD,'CCG data'!U$3,FALSE)),ISBLANK(VLOOKUP($E273&amp;$D$118&amp;$D$119,'CCG data'!$A:$AD,'CCG data'!U$3,FALSE))),"",VLOOKUP($E273&amp;$D$118&amp;$D$119,'CCG data'!$A:$AD,'CCG data'!U$3,FALSE))</f>
        <v>20.152711972315718</v>
      </c>
      <c r="M273" s="407"/>
      <c r="N273" s="362">
        <f>IF(OR(ISERROR(VLOOKUP($E273&amp;$D$118&amp;$D$119,'CCG data'!$A:$AD,'CCG data'!G$3,FALSE)),ISBLANK(VLOOKUP($E273&amp;$D$118&amp;$D$119,'CCG data'!$A:$AD,'CCG data'!G$3,FALSE))),"",VLOOKUP($E273&amp;$D$118&amp;$D$119,'CCG data'!$A:$AD,'CCG data'!G$3,FALSE))</f>
        <v>4394</v>
      </c>
      <c r="P273" s="397">
        <f>IF(OR(ISERROR(VLOOKUP($E273&amp;$D$118&amp;$D$119,'CCG data'!$A:$AD,'CCG data'!B$3,FALSE)),ISBLANK(VLOOKUP($E273&amp;$D$118&amp;$D$119,'CCG data'!$A:$AD,'CCG data'!B$3,FALSE))),"",VLOOKUP($E273&amp;$D$118&amp;$D$119,'CCG data'!$A:$AD,'CCG data'!B$3,FALSE))</f>
        <v>0.22348657259899862</v>
      </c>
      <c r="Q273" s="263"/>
      <c r="R273" s="263">
        <f>IF(OR(ISERROR(VLOOKUP($E273&amp;$D$118&amp;$D$119,'CCG data'!$A:$AD,'CCG data'!C$3,FALSE)),ISBLANK(VLOOKUP($E273&amp;$D$118&amp;$D$119,'CCG data'!$A:$AD,'CCG data'!C$3,FALSE))),"",VLOOKUP($E273&amp;$D$118&amp;$D$119,'CCG data'!$A:$AD,'CCG data'!C$3,FALSE))</f>
        <v>0.62221210741920796</v>
      </c>
      <c r="S273" s="263"/>
      <c r="T273" s="263">
        <f>IF(OR(ISERROR(VLOOKUP($E273&amp;$D$118&amp;$D$119,'CCG data'!$A:$AD,'CCG data'!D$3,FALSE)),ISBLANK(VLOOKUP($E273&amp;$D$118&amp;$D$119,'CCG data'!$A:$AD,'CCG data'!D$3,FALSE))),"",VLOOKUP($E273&amp;$D$118&amp;$D$119,'CCG data'!$A:$AD,'CCG data'!D$3,FALSE))</f>
        <v>3.2544378698224852E-2</v>
      </c>
      <c r="U273" s="263"/>
      <c r="V273" s="263">
        <f>IF(OR(ISERROR(VLOOKUP($E273&amp;$D$118&amp;$D$119,'CCG data'!$A:$AD,'CCG data'!E$3,FALSE)),ISBLANK(VLOOKUP($E273&amp;$D$118&amp;$D$119,'CCG data'!$A:$AD,'CCG data'!E$3,FALSE))),"",VLOOKUP($E273&amp;$D$118&amp;$D$119,'CCG data'!$A:$AD,'CCG data'!E$3,FALSE))</f>
        <v>0.12175694128356851</v>
      </c>
      <c r="W273" s="398"/>
      <c r="Y273" s="163">
        <f>IFERROR(VLOOKUP($E273&amp;$D$119, Outliers!$A$4:$P$214,2,FALSE),"0")</f>
        <v>1</v>
      </c>
      <c r="Z273" s="163">
        <f>IFERROR(VLOOKUP($E273&amp;$D$119, Outliers!$A$4:$P$214,3,FALSE),"0")</f>
        <v>0</v>
      </c>
      <c r="AA273" s="163">
        <f>IFERROR(VLOOKUP($E273&amp;$D$119, Outliers!$A$4:$P$214,4,FALSE),"0")</f>
        <v>1</v>
      </c>
      <c r="AB273" s="163">
        <f>IFERROR(VLOOKUP($E273&amp;$D$119, Outliers!$A$4:$P$214,5,FALSE),"0")</f>
        <v>1</v>
      </c>
      <c r="AD273" s="78"/>
      <c r="AE273" s="149"/>
      <c r="AF273" s="78"/>
      <c r="AG273" s="78"/>
    </row>
    <row r="274" spans="4:33" ht="15.75" x14ac:dyDescent="0.25">
      <c r="D274" s="318"/>
      <c r="E274" s="103" t="s">
        <v>27</v>
      </c>
      <c r="F274" s="95">
        <f>IF(P273="","",VLOOKUP($E273&amp;$D$118&amp;$D$119,'CCG data'!$A:$AD,'CCG data'!W$3,FALSE))</f>
        <v>37.217477337638122</v>
      </c>
      <c r="G274" s="96">
        <f>IF(P273="","",VLOOKUP($E273&amp;$D$118&amp;$D$119,'CCG data'!$A:$AD,'CCG data'!X$3,FALSE))</f>
        <v>42.183713199910976</v>
      </c>
      <c r="H274" s="96">
        <f>IF(R273="","",VLOOKUP($E273&amp;$D$118&amp;$D$119,'CCG data'!$A:$AD,'CCG data'!Y$3,FALSE))</f>
        <v>96.467522229164231</v>
      </c>
      <c r="I274" s="96">
        <f>IF(R273="","",VLOOKUP($E273&amp;$D$118&amp;$D$119,'CCG data'!$A:$AD,'CCG data'!Z$3,FALSE))</f>
        <v>103.98133557128027</v>
      </c>
      <c r="J274" s="96">
        <f>IF(T273="","",VLOOKUP($E273&amp;$D$118&amp;$D$119,'CCG data'!$A:$AD,'CCG data'!AA$3,FALSE))</f>
        <v>4.1834377937083254</v>
      </c>
      <c r="K274" s="96">
        <f>IF(T273="","",VLOOKUP($E273&amp;$D$118&amp;$D$119,'CCG data'!$A:$AD,'CCG data'!AB$3,FALSE))</f>
        <v>5.8236306805213314</v>
      </c>
      <c r="L274" s="96">
        <f>IF(V273="","",VLOOKUP($E273&amp;$D$118&amp;$D$119,'CCG data'!$A:$AD,'CCG data'!AC$3,FALSE))</f>
        <v>18.445007647702493</v>
      </c>
      <c r="M274" s="96">
        <f>IF(V273="","",VLOOKUP($E273&amp;$D$118&amp;$D$119,'CCG data'!$A:$AD,'CCG data'!AD$3,FALSE))</f>
        <v>21.860416296928943</v>
      </c>
      <c r="N274" s="363"/>
      <c r="P274" s="150">
        <f>IF(P273="","",VLOOKUP($E273&amp;$D$118&amp;$D$119,'CCG data'!$A:$AD,'CCG data'!I$3,FALSE))</f>
        <v>0.21099999999999999</v>
      </c>
      <c r="Q274" s="15">
        <f>IF(P273="","",VLOOKUP($E273&amp;$D$118&amp;$D$119,'CCG data'!$A:$AD,'CCG data'!J$3,FALSE))</f>
        <v>0.23599999999999999</v>
      </c>
      <c r="R274" s="15">
        <f>IF(R273="","",VLOOKUP($E273&amp;$D$118&amp;$D$119,'CCG data'!$A:$AD,'CCG data'!K$3,FALSE))</f>
        <v>0.60799999999999998</v>
      </c>
      <c r="S274" s="15">
        <f>IF(R273="","",VLOOKUP($E273&amp;$D$118&amp;$D$119,'CCG data'!$A:$AD,'CCG data'!L$3,FALSE))</f>
        <v>0.63600000000000001</v>
      </c>
      <c r="T274" s="15">
        <f>IF(T273="","",VLOOKUP($E273&amp;$D$118&amp;$D$119,'CCG data'!$A:$AD,'CCG data'!M$3,FALSE))</f>
        <v>2.8000000000000001E-2</v>
      </c>
      <c r="U274" s="15">
        <f>IF(T273="","",VLOOKUP($E273&amp;$D$118&amp;$D$119,'CCG data'!$A:$AD,'CCG data'!N$3,FALSE))</f>
        <v>3.7999999999999999E-2</v>
      </c>
      <c r="V274" s="15">
        <f>IF(V273="","",VLOOKUP($E273&amp;$D$118&amp;$D$119,'CCG data'!$A:$AD,'CCG data'!O$3,FALSE))</f>
        <v>0.112</v>
      </c>
      <c r="W274" s="135">
        <f>IF(V273="","",VLOOKUP($E273&amp;$D$118&amp;$D$119,'CCG data'!$A:$AD,'CCG data'!P$3,FALSE))</f>
        <v>0.13200000000000001</v>
      </c>
      <c r="Y274" s="163" t="str">
        <f>IFERROR(VLOOKUP($E274&amp;$D$119, Outliers!$A$4:$P$214,2,FALSE),"0")</f>
        <v>0</v>
      </c>
      <c r="Z274" s="163" t="str">
        <f>IFERROR(VLOOKUP($E274&amp;$D$119, Outliers!$A$4:$P$214,3,FALSE),"0")</f>
        <v>0</v>
      </c>
      <c r="AA274" s="163" t="str">
        <f>IFERROR(VLOOKUP($E274&amp;$D$119, Outliers!$A$4:$P$214,4,FALSE),"0")</f>
        <v>0</v>
      </c>
      <c r="AB274" s="163" t="str">
        <f>IFERROR(VLOOKUP($E274&amp;$D$119, Outliers!$A$4:$P$214,5,FALSE),"0")</f>
        <v>0</v>
      </c>
      <c r="AD274" s="78"/>
      <c r="AE274" s="149"/>
      <c r="AF274" s="78"/>
      <c r="AG274" s="78"/>
    </row>
    <row r="275" spans="4:33" ht="15.75" x14ac:dyDescent="0.25">
      <c r="D275" s="318"/>
      <c r="E275" s="104" t="s">
        <v>485</v>
      </c>
      <c r="F275" s="405">
        <f>IF(OR(ISERROR(VLOOKUP($E275&amp;$D$118&amp;$D$119,'CCG data'!$A:$AD,'CCG data'!R$3,FALSE)),ISBLANK(VLOOKUP($E275&amp;$D$118&amp;$D$119,'CCG data'!$A:$AD,'CCG data'!R$3,FALSE))),"",VLOOKUP($E275&amp;$D$118&amp;$D$119,'CCG data'!$A:$AD,'CCG data'!R$3,FALSE))</f>
        <v>51.293709141648655</v>
      </c>
      <c r="G275" s="406"/>
      <c r="H275" s="406">
        <f>IF(OR(ISERROR(VLOOKUP($E275&amp;$D$118&amp;$D$119,'CCG data'!$A:$AD,'CCG data'!S$3,FALSE)),ISBLANK(VLOOKUP($E275&amp;$D$118&amp;$D$119,'CCG data'!$A:$AD,'CCG data'!S$3,FALSE))),"",VLOOKUP($E275&amp;$D$118&amp;$D$119,'CCG data'!$A:$AD,'CCG data'!S$3,FALSE))</f>
        <v>90.52319971145883</v>
      </c>
      <c r="I275" s="406"/>
      <c r="J275" s="406">
        <f>IF(OR(ISERROR(VLOOKUP($E275&amp;$D$118&amp;$D$119,'CCG data'!$A:$AD,'CCG data'!T$3,FALSE)),ISBLANK(VLOOKUP($E275&amp;$D$118&amp;$D$119,'CCG data'!$A:$AD,'CCG data'!T$3,FALSE))),"",VLOOKUP($E275&amp;$D$118&amp;$D$119,'CCG data'!$A:$AD,'CCG data'!T$3,FALSE))</f>
        <v>8.1761424139624683</v>
      </c>
      <c r="K275" s="406"/>
      <c r="L275" s="406">
        <f>IF(OR(ISERROR(VLOOKUP($E275&amp;$D$118&amp;$D$119,'CCG data'!$A:$AD,'CCG data'!U$3,FALSE)),ISBLANK(VLOOKUP($E275&amp;$D$118&amp;$D$119,'CCG data'!$A:$AD,'CCG data'!U$3,FALSE))),"",VLOOKUP($E275&amp;$D$118&amp;$D$119,'CCG data'!$A:$AD,'CCG data'!U$3,FALSE))</f>
        <v>10.619431444885521</v>
      </c>
      <c r="M275" s="407"/>
      <c r="N275" s="362">
        <f>IF(OR(ISERROR(VLOOKUP($E275&amp;$D$118&amp;$D$119,'CCG data'!$A:$AD,'CCG data'!G$3,FALSE)),ISBLANK(VLOOKUP($E275&amp;$D$118&amp;$D$119,'CCG data'!$A:$AD,'CCG data'!G$3,FALSE))),"",VLOOKUP($E275&amp;$D$118&amp;$D$119,'CCG data'!$A:$AD,'CCG data'!G$3,FALSE))</f>
        <v>1551</v>
      </c>
      <c r="P275" s="397">
        <f>IF(OR(ISERROR(VLOOKUP($E275&amp;$D$118&amp;$D$119,'CCG data'!$A:$AD,'CCG data'!B$3,FALSE)),ISBLANK(VLOOKUP($E275&amp;$D$118&amp;$D$119,'CCG data'!$A:$AD,'CCG data'!B$3,FALSE))),"",VLOOKUP($E275&amp;$D$118&amp;$D$119,'CCG data'!$A:$AD,'CCG data'!B$3,FALSE))</f>
        <v>0.31270148291424887</v>
      </c>
      <c r="Q275" s="263"/>
      <c r="R275" s="263">
        <f>IF(OR(ISERROR(VLOOKUP($E275&amp;$D$118&amp;$D$119,'CCG data'!$A:$AD,'CCG data'!C$3,FALSE)),ISBLANK(VLOOKUP($E275&amp;$D$118&amp;$D$119,'CCG data'!$A:$AD,'CCG data'!C$3,FALSE))),"",VLOOKUP($E275&amp;$D$118&amp;$D$119,'CCG data'!$A:$AD,'CCG data'!C$3,FALSE))</f>
        <v>0.56737588652482274</v>
      </c>
      <c r="S275" s="263"/>
      <c r="T275" s="263">
        <f>IF(OR(ISERROR(VLOOKUP($E275&amp;$D$118&amp;$D$119,'CCG data'!$A:$AD,'CCG data'!D$3,FALSE)),ISBLANK(VLOOKUP($E275&amp;$D$118&amp;$D$119,'CCG data'!$A:$AD,'CCG data'!D$3,FALSE))),"",VLOOKUP($E275&amp;$D$118&amp;$D$119,'CCG data'!$A:$AD,'CCG data'!D$3,FALSE))</f>
        <v>5.1579626047711151E-2</v>
      </c>
      <c r="U275" s="263"/>
      <c r="V275" s="263">
        <f>IF(OR(ISERROR(VLOOKUP($E275&amp;$D$118&amp;$D$119,'CCG data'!$A:$AD,'CCG data'!E$3,FALSE)),ISBLANK(VLOOKUP($E275&amp;$D$118&amp;$D$119,'CCG data'!$A:$AD,'CCG data'!E$3,FALSE))),"",VLOOKUP($E275&amp;$D$118&amp;$D$119,'CCG data'!$A:$AD,'CCG data'!E$3,FALSE))</f>
        <v>6.8343004513217273E-2</v>
      </c>
      <c r="W275" s="398"/>
      <c r="Y275" s="163">
        <f>IFERROR(VLOOKUP($E275&amp;$D$119, Outliers!$A$4:$P$214,2,FALSE),"0")</f>
        <v>0</v>
      </c>
      <c r="Z275" s="163">
        <f>IFERROR(VLOOKUP($E275&amp;$D$119, Outliers!$A$4:$P$214,3,FALSE),"0")</f>
        <v>0</v>
      </c>
      <c r="AA275" s="163">
        <f>IFERROR(VLOOKUP($E275&amp;$D$119, Outliers!$A$4:$P$214,4,FALSE),"0")</f>
        <v>0</v>
      </c>
      <c r="AB275" s="163">
        <f>IFERROR(VLOOKUP($E275&amp;$D$119, Outliers!$A$4:$P$214,5,FALSE),"0")</f>
        <v>0</v>
      </c>
      <c r="AD275" s="78"/>
      <c r="AE275" s="149"/>
      <c r="AF275" s="78"/>
      <c r="AG275" s="78"/>
    </row>
    <row r="276" spans="4:33" ht="15.75" x14ac:dyDescent="0.25">
      <c r="D276" s="318"/>
      <c r="E276" s="103" t="s">
        <v>27</v>
      </c>
      <c r="F276" s="95">
        <f>IF(P275="","",VLOOKUP($E275&amp;$D$118&amp;$D$119,'CCG data'!$A:$AD,'CCG data'!W$3,FALSE))</f>
        <v>46.728619531799531</v>
      </c>
      <c r="G276" s="96">
        <f>IF(P275="","",VLOOKUP($E275&amp;$D$118&amp;$D$119,'CCG data'!$A:$AD,'CCG data'!X$3,FALSE))</f>
        <v>55.85879875149778</v>
      </c>
      <c r="H276" s="96">
        <f>IF(R275="","",VLOOKUP($E275&amp;$D$118&amp;$D$119,'CCG data'!$A:$AD,'CCG data'!Y$3,FALSE))</f>
        <v>84.542188289529406</v>
      </c>
      <c r="I276" s="96">
        <f>IF(R275="","",VLOOKUP($E275&amp;$D$118&amp;$D$119,'CCG data'!$A:$AD,'CCG data'!Z$3,FALSE))</f>
        <v>96.504211133388253</v>
      </c>
      <c r="J276" s="96">
        <f>IF(T275="","",VLOOKUP($E275&amp;$D$118&amp;$D$119,'CCG data'!$A:$AD,'CCG data'!AA$3,FALSE))</f>
        <v>6.3844662112912172</v>
      </c>
      <c r="K276" s="96">
        <f>IF(T275="","",VLOOKUP($E275&amp;$D$118&amp;$D$119,'CCG data'!$A:$AD,'CCG data'!AB$3,FALSE))</f>
        <v>9.9678186166337195</v>
      </c>
      <c r="L276" s="96">
        <f>IF(V275="","",VLOOKUP($E275&amp;$D$118&amp;$D$119,'CCG data'!$A:$AD,'CCG data'!AC$3,FALSE))</f>
        <v>8.5977887336623837</v>
      </c>
      <c r="M276" s="96">
        <f>IF(V275="","",VLOOKUP($E275&amp;$D$118&amp;$D$119,'CCG data'!$A:$AD,'CCG data'!AD$3,FALSE))</f>
        <v>12.641074156108658</v>
      </c>
      <c r="N276" s="363"/>
      <c r="P276" s="150">
        <f>IF(P275="","",VLOOKUP($E275&amp;$D$118&amp;$D$119,'CCG data'!$A:$AD,'CCG data'!I$3,FALSE))</f>
        <v>0.28999999999999998</v>
      </c>
      <c r="Q276" s="15">
        <f>IF(P275="","",VLOOKUP($E275&amp;$D$118&amp;$D$119,'CCG data'!$A:$AD,'CCG data'!J$3,FALSE))</f>
        <v>0.33600000000000002</v>
      </c>
      <c r="R276" s="15">
        <f>IF(R275="","",VLOOKUP($E275&amp;$D$118&amp;$D$119,'CCG data'!$A:$AD,'CCG data'!K$3,FALSE))</f>
        <v>0.54300000000000004</v>
      </c>
      <c r="S276" s="15">
        <f>IF(R275="","",VLOOKUP($E275&amp;$D$118&amp;$D$119,'CCG data'!$A:$AD,'CCG data'!L$3,FALSE))</f>
        <v>0.59199999999999997</v>
      </c>
      <c r="T276" s="15">
        <f>IF(T275="","",VLOOKUP($E275&amp;$D$118&amp;$D$119,'CCG data'!$A:$AD,'CCG data'!M$3,FALSE))</f>
        <v>4.2000000000000003E-2</v>
      </c>
      <c r="U276" s="15">
        <f>IF(T275="","",VLOOKUP($E275&amp;$D$118&amp;$D$119,'CCG data'!$A:$AD,'CCG data'!N$3,FALSE))</f>
        <v>6.4000000000000001E-2</v>
      </c>
      <c r="V276" s="15">
        <f>IF(V275="","",VLOOKUP($E275&amp;$D$118&amp;$D$119,'CCG data'!$A:$AD,'CCG data'!O$3,FALSE))</f>
        <v>5.7000000000000002E-2</v>
      </c>
      <c r="W276" s="135">
        <f>IF(V275="","",VLOOKUP($E275&amp;$D$118&amp;$D$119,'CCG data'!$A:$AD,'CCG data'!P$3,FALSE))</f>
        <v>8.2000000000000003E-2</v>
      </c>
      <c r="Y276" s="163" t="str">
        <f>IFERROR(VLOOKUP($E276&amp;$D$119, Outliers!$A$4:$P$214,2,FALSE),"0")</f>
        <v>0</v>
      </c>
      <c r="Z276" s="163" t="str">
        <f>IFERROR(VLOOKUP($E276&amp;$D$119, Outliers!$A$4:$P$214,3,FALSE),"0")</f>
        <v>0</v>
      </c>
      <c r="AA276" s="163" t="str">
        <f>IFERROR(VLOOKUP($E276&amp;$D$119, Outliers!$A$4:$P$214,4,FALSE),"0")</f>
        <v>0</v>
      </c>
      <c r="AB276" s="163" t="str">
        <f>IFERROR(VLOOKUP($E276&amp;$D$119, Outliers!$A$4:$P$214,5,FALSE),"0")</f>
        <v>0</v>
      </c>
      <c r="AD276" s="78"/>
      <c r="AE276" s="149"/>
      <c r="AF276" s="78"/>
      <c r="AG276" s="78"/>
    </row>
    <row r="277" spans="4:33" ht="15.75" x14ac:dyDescent="0.25">
      <c r="D277" s="318"/>
      <c r="E277" s="104" t="s">
        <v>199</v>
      </c>
      <c r="F277" s="405">
        <f>IF(OR(ISERROR(VLOOKUP($E277&amp;$D$118&amp;$D$119,'CCG data'!$A:$AD,'CCG data'!R$3,FALSE)),ISBLANK(VLOOKUP($E277&amp;$D$118&amp;$D$119,'CCG data'!$A:$AD,'CCG data'!R$3,FALSE))),"",VLOOKUP($E277&amp;$D$118&amp;$D$119,'CCG data'!$A:$AD,'CCG data'!R$3,FALSE))</f>
        <v>52.581050938948295</v>
      </c>
      <c r="G277" s="406"/>
      <c r="H277" s="406">
        <f>IF(OR(ISERROR(VLOOKUP($E277&amp;$D$118&amp;$D$119,'CCG data'!$A:$AD,'CCG data'!S$3,FALSE)),ISBLANK(VLOOKUP($E277&amp;$D$118&amp;$D$119,'CCG data'!$A:$AD,'CCG data'!S$3,FALSE))),"",VLOOKUP($E277&amp;$D$118&amp;$D$119,'CCG data'!$A:$AD,'CCG data'!S$3,FALSE))</f>
        <v>100.12227838009453</v>
      </c>
      <c r="I277" s="406"/>
      <c r="J277" s="406">
        <f>IF(OR(ISERROR(VLOOKUP($E277&amp;$D$118&amp;$D$119,'CCG data'!$A:$AD,'CCG data'!T$3,FALSE)),ISBLANK(VLOOKUP($E277&amp;$D$118&amp;$D$119,'CCG data'!$A:$AD,'CCG data'!T$3,FALSE))),"",VLOOKUP($E277&amp;$D$118&amp;$D$119,'CCG data'!$A:$AD,'CCG data'!T$3,FALSE))</f>
        <v>7.0310819346021054</v>
      </c>
      <c r="K277" s="406"/>
      <c r="L277" s="406">
        <f>IF(OR(ISERROR(VLOOKUP($E277&amp;$D$118&amp;$D$119,'CCG data'!$A:$AD,'CCG data'!U$3,FALSE)),ISBLANK(VLOOKUP($E277&amp;$D$118&amp;$D$119,'CCG data'!$A:$AD,'CCG data'!U$3,FALSE))),"",VLOOKUP($E277&amp;$D$118&amp;$D$119,'CCG data'!$A:$AD,'CCG data'!U$3,FALSE))</f>
        <v>16.650092618433977</v>
      </c>
      <c r="M277" s="407"/>
      <c r="N277" s="362">
        <f>IF(OR(ISERROR(VLOOKUP($E277&amp;$D$118&amp;$D$119,'CCG data'!$A:$AD,'CCG data'!G$3,FALSE)),ISBLANK(VLOOKUP($E277&amp;$D$118&amp;$D$119,'CCG data'!$A:$AD,'CCG data'!G$3,FALSE))),"",VLOOKUP($E277&amp;$D$118&amp;$D$119,'CCG data'!$A:$AD,'CCG data'!G$3,FALSE))</f>
        <v>1672</v>
      </c>
      <c r="P277" s="397">
        <f>IF(OR(ISERROR(VLOOKUP($E277&amp;$D$118&amp;$D$119,'CCG data'!$A:$AD,'CCG data'!B$3,FALSE)),ISBLANK(VLOOKUP($E277&amp;$D$118&amp;$D$119,'CCG data'!$A:$AD,'CCG data'!B$3,FALSE))),"",VLOOKUP($E277&amp;$D$118&amp;$D$119,'CCG data'!$A:$AD,'CCG data'!B$3,FALSE))</f>
        <v>0.29246411483253587</v>
      </c>
      <c r="Q277" s="263"/>
      <c r="R277" s="263">
        <f>IF(OR(ISERROR(VLOOKUP($E277&amp;$D$118&amp;$D$119,'CCG data'!$A:$AD,'CCG data'!C$3,FALSE)),ISBLANK(VLOOKUP($E277&amp;$D$118&amp;$D$119,'CCG data'!$A:$AD,'CCG data'!C$3,FALSE))),"",VLOOKUP($E277&amp;$D$118&amp;$D$119,'CCG data'!$A:$AD,'CCG data'!C$3,FALSE))</f>
        <v>0.56997607655502391</v>
      </c>
      <c r="S277" s="263"/>
      <c r="T277" s="263">
        <f>IF(OR(ISERROR(VLOOKUP($E277&amp;$D$118&amp;$D$119,'CCG data'!$A:$AD,'CCG data'!D$3,FALSE)),ISBLANK(VLOOKUP($E277&amp;$D$118&amp;$D$119,'CCG data'!$A:$AD,'CCG data'!D$3,FALSE))),"",VLOOKUP($E277&amp;$D$118&amp;$D$119,'CCG data'!$A:$AD,'CCG data'!D$3,FALSE))</f>
        <v>4.3062200956937802E-2</v>
      </c>
      <c r="U277" s="263"/>
      <c r="V277" s="263">
        <f>IF(OR(ISERROR(VLOOKUP($E277&amp;$D$118&amp;$D$119,'CCG data'!$A:$AD,'CCG data'!E$3,FALSE)),ISBLANK(VLOOKUP($E277&amp;$D$118&amp;$D$119,'CCG data'!$A:$AD,'CCG data'!E$3,FALSE))),"",VLOOKUP($E277&amp;$D$118&amp;$D$119,'CCG data'!$A:$AD,'CCG data'!E$3,FALSE))</f>
        <v>9.4497607655502386E-2</v>
      </c>
      <c r="W277" s="398"/>
      <c r="Y277" s="163">
        <f>IFERROR(VLOOKUP($E277&amp;$D$119, Outliers!$A$4:$P$214,2,FALSE),"0")</f>
        <v>0</v>
      </c>
      <c r="Z277" s="163">
        <f>IFERROR(VLOOKUP($E277&amp;$D$119, Outliers!$A$4:$P$214,3,FALSE),"0")</f>
        <v>0</v>
      </c>
      <c r="AA277" s="163">
        <f>IFERROR(VLOOKUP($E277&amp;$D$119, Outliers!$A$4:$P$214,4,FALSE),"0")</f>
        <v>0</v>
      </c>
      <c r="AB277" s="163">
        <f>IFERROR(VLOOKUP($E277&amp;$D$119, Outliers!$A$4:$P$214,5,FALSE),"0")</f>
        <v>1</v>
      </c>
      <c r="AD277" s="78"/>
      <c r="AE277" s="149"/>
      <c r="AF277" s="78"/>
      <c r="AG277" s="78"/>
    </row>
    <row r="278" spans="4:33" ht="15.75" x14ac:dyDescent="0.25">
      <c r="D278" s="318"/>
      <c r="E278" s="103" t="s">
        <v>27</v>
      </c>
      <c r="F278" s="95">
        <f>IF(P277="","",VLOOKUP($E277&amp;$D$118&amp;$D$119,'CCG data'!$A:$AD,'CCG data'!W$3,FALSE))</f>
        <v>47.920568199005373</v>
      </c>
      <c r="G278" s="96">
        <f>IF(P277="","",VLOOKUP($E277&amp;$D$118&amp;$D$119,'CCG data'!$A:$AD,'CCG data'!X$3,FALSE))</f>
        <v>57.241533678891216</v>
      </c>
      <c r="H278" s="96">
        <f>IF(R277="","",VLOOKUP($E277&amp;$D$118&amp;$D$119,'CCG data'!$A:$AD,'CCG data'!Y$3,FALSE))</f>
        <v>93.765452074743976</v>
      </c>
      <c r="I278" s="96">
        <f>IF(R277="","",VLOOKUP($E277&amp;$D$118&amp;$D$119,'CCG data'!$A:$AD,'CCG data'!Z$3,FALSE))</f>
        <v>106.47910468544508</v>
      </c>
      <c r="J278" s="96">
        <f>IF(T277="","",VLOOKUP($E277&amp;$D$118&amp;$D$119,'CCG data'!$A:$AD,'CCG data'!AA$3,FALSE))</f>
        <v>5.4069848676905483</v>
      </c>
      <c r="K278" s="96">
        <f>IF(T277="","",VLOOKUP($E277&amp;$D$118&amp;$D$119,'CCG data'!$A:$AD,'CCG data'!AB$3,FALSE))</f>
        <v>8.6551790015136625</v>
      </c>
      <c r="L278" s="96">
        <f>IF(V277="","",VLOOKUP($E277&amp;$D$118&amp;$D$119,'CCG data'!$A:$AD,'CCG data'!AC$3,FALSE))</f>
        <v>14.053856535334019</v>
      </c>
      <c r="M278" s="96">
        <f>IF(V277="","",VLOOKUP($E277&amp;$D$118&amp;$D$119,'CCG data'!$A:$AD,'CCG data'!AD$3,FALSE))</f>
        <v>19.246328701533933</v>
      </c>
      <c r="N278" s="363"/>
      <c r="P278" s="150">
        <f>IF(P277="","",VLOOKUP($E277&amp;$D$118&amp;$D$119,'CCG data'!$A:$AD,'CCG data'!I$3,FALSE))</f>
        <v>0.27100000000000002</v>
      </c>
      <c r="Q278" s="15">
        <f>IF(P277="","",VLOOKUP($E277&amp;$D$118&amp;$D$119,'CCG data'!$A:$AD,'CCG data'!J$3,FALSE))</f>
        <v>0.315</v>
      </c>
      <c r="R278" s="15">
        <f>IF(R277="","",VLOOKUP($E277&amp;$D$118&amp;$D$119,'CCG data'!$A:$AD,'CCG data'!K$3,FALSE))</f>
        <v>0.54600000000000004</v>
      </c>
      <c r="S278" s="15">
        <f>IF(R277="","",VLOOKUP($E277&amp;$D$118&amp;$D$119,'CCG data'!$A:$AD,'CCG data'!L$3,FALSE))</f>
        <v>0.59399999999999997</v>
      </c>
      <c r="T278" s="15">
        <f>IF(T277="","",VLOOKUP($E277&amp;$D$118&amp;$D$119,'CCG data'!$A:$AD,'CCG data'!M$3,FALSE))</f>
        <v>3.4000000000000002E-2</v>
      </c>
      <c r="U278" s="15">
        <f>IF(T277="","",VLOOKUP($E277&amp;$D$118&amp;$D$119,'CCG data'!$A:$AD,'CCG data'!N$3,FALSE))</f>
        <v>5.3999999999999999E-2</v>
      </c>
      <c r="V278" s="15">
        <f>IF(V277="","",VLOOKUP($E277&amp;$D$118&amp;$D$119,'CCG data'!$A:$AD,'CCG data'!O$3,FALSE))</f>
        <v>8.1000000000000003E-2</v>
      </c>
      <c r="W278" s="135">
        <f>IF(V277="","",VLOOKUP($E277&amp;$D$118&amp;$D$119,'CCG data'!$A:$AD,'CCG data'!P$3,FALSE))</f>
        <v>0.109</v>
      </c>
      <c r="Y278" s="163" t="str">
        <f>IFERROR(VLOOKUP($E278&amp;$D$119, Outliers!$A$4:$P$214,2,FALSE),"0")</f>
        <v>0</v>
      </c>
      <c r="Z278" s="163" t="str">
        <f>IFERROR(VLOOKUP($E278&amp;$D$119, Outliers!$A$4:$P$214,3,FALSE),"0")</f>
        <v>0</v>
      </c>
      <c r="AA278" s="163" t="str">
        <f>IFERROR(VLOOKUP($E278&amp;$D$119, Outliers!$A$4:$P$214,4,FALSE),"0")</f>
        <v>0</v>
      </c>
      <c r="AB278" s="163" t="str">
        <f>IFERROR(VLOOKUP($E278&amp;$D$119, Outliers!$A$4:$P$214,5,FALSE),"0")</f>
        <v>0</v>
      </c>
      <c r="AD278" s="78"/>
      <c r="AE278" s="149"/>
      <c r="AF278" s="78"/>
      <c r="AG278" s="78"/>
    </row>
    <row r="279" spans="4:33" ht="15.75" x14ac:dyDescent="0.25">
      <c r="D279" s="318"/>
      <c r="E279" s="104" t="s">
        <v>200</v>
      </c>
      <c r="F279" s="405">
        <f>IF(OR(ISERROR(VLOOKUP($E279&amp;$D$118&amp;$D$119,'CCG data'!$A:$AD,'CCG data'!R$3,FALSE)),ISBLANK(VLOOKUP($E279&amp;$D$118&amp;$D$119,'CCG data'!$A:$AD,'CCG data'!R$3,FALSE))),"",VLOOKUP($E279&amp;$D$118&amp;$D$119,'CCG data'!$A:$AD,'CCG data'!R$3,FALSE))</f>
        <v>45.307148434155259</v>
      </c>
      <c r="G279" s="406"/>
      <c r="H279" s="406">
        <f>IF(OR(ISERROR(VLOOKUP($E279&amp;$D$118&amp;$D$119,'CCG data'!$A:$AD,'CCG data'!S$3,FALSE)),ISBLANK(VLOOKUP($E279&amp;$D$118&amp;$D$119,'CCG data'!$A:$AD,'CCG data'!S$3,FALSE))),"",VLOOKUP($E279&amp;$D$118&amp;$D$119,'CCG data'!$A:$AD,'CCG data'!S$3,FALSE))</f>
        <v>92.632727757888674</v>
      </c>
      <c r="I279" s="406"/>
      <c r="J279" s="406">
        <f>IF(OR(ISERROR(VLOOKUP($E279&amp;$D$118&amp;$D$119,'CCG data'!$A:$AD,'CCG data'!T$3,FALSE)),ISBLANK(VLOOKUP($E279&amp;$D$118&amp;$D$119,'CCG data'!$A:$AD,'CCG data'!T$3,FALSE))),"",VLOOKUP($E279&amp;$D$118&amp;$D$119,'CCG data'!$A:$AD,'CCG data'!T$3,FALSE))</f>
        <v>9.2879080012196322</v>
      </c>
      <c r="K279" s="406"/>
      <c r="L279" s="406">
        <f>IF(OR(ISERROR(VLOOKUP($E279&amp;$D$118&amp;$D$119,'CCG data'!$A:$AD,'CCG data'!U$3,FALSE)),ISBLANK(VLOOKUP($E279&amp;$D$118&amp;$D$119,'CCG data'!$A:$AD,'CCG data'!U$3,FALSE))),"",VLOOKUP($E279&amp;$D$118&amp;$D$119,'CCG data'!$A:$AD,'CCG data'!U$3,FALSE))</f>
        <v>13.030931652527684</v>
      </c>
      <c r="M279" s="407"/>
      <c r="N279" s="362">
        <f>IF(OR(ISERROR(VLOOKUP($E279&amp;$D$118&amp;$D$119,'CCG data'!$A:$AD,'CCG data'!G$3,FALSE)),ISBLANK(VLOOKUP($E279&amp;$D$118&amp;$D$119,'CCG data'!$A:$AD,'CCG data'!G$3,FALSE))),"",VLOOKUP($E279&amp;$D$118&amp;$D$119,'CCG data'!$A:$AD,'CCG data'!G$3,FALSE))</f>
        <v>1794</v>
      </c>
      <c r="P279" s="397">
        <f>IF(OR(ISERROR(VLOOKUP($E279&amp;$D$118&amp;$D$119,'CCG data'!$A:$AD,'CCG data'!B$3,FALSE)),ISBLANK(VLOOKUP($E279&amp;$D$118&amp;$D$119,'CCG data'!$A:$AD,'CCG data'!B$3,FALSE))),"",VLOOKUP($E279&amp;$D$118&amp;$D$119,'CCG data'!$A:$AD,'CCG data'!B$3,FALSE))</f>
        <v>0.26365663322185062</v>
      </c>
      <c r="Q279" s="263"/>
      <c r="R279" s="263">
        <f>IF(OR(ISERROR(VLOOKUP($E279&amp;$D$118&amp;$D$119,'CCG data'!$A:$AD,'CCG data'!C$3,FALSE)),ISBLANK(VLOOKUP($E279&amp;$D$118&amp;$D$119,'CCG data'!$A:$AD,'CCG data'!C$3,FALSE))),"",VLOOKUP($E279&amp;$D$118&amp;$D$119,'CCG data'!$A:$AD,'CCG data'!C$3,FALSE))</f>
        <v>0.59308807134894093</v>
      </c>
      <c r="S279" s="263"/>
      <c r="T279" s="263">
        <f>IF(OR(ISERROR(VLOOKUP($E279&amp;$D$118&amp;$D$119,'CCG data'!$A:$AD,'CCG data'!D$3,FALSE)),ISBLANK(VLOOKUP($E279&amp;$D$118&amp;$D$119,'CCG data'!$A:$AD,'CCG data'!D$3,FALSE))),"",VLOOKUP($E279&amp;$D$118&amp;$D$119,'CCG data'!$A:$AD,'CCG data'!D$3,FALSE))</f>
        <v>5.9085841694537344E-2</v>
      </c>
      <c r="U279" s="263"/>
      <c r="V279" s="263">
        <f>IF(OR(ISERROR(VLOOKUP($E279&amp;$D$118&amp;$D$119,'CCG data'!$A:$AD,'CCG data'!E$3,FALSE)),ISBLANK(VLOOKUP($E279&amp;$D$118&amp;$D$119,'CCG data'!$A:$AD,'CCG data'!E$3,FALSE))),"",VLOOKUP($E279&amp;$D$118&amp;$D$119,'CCG data'!$A:$AD,'CCG data'!E$3,FALSE))</f>
        <v>8.4169453734671121E-2</v>
      </c>
      <c r="W279" s="398"/>
      <c r="Y279" s="163">
        <f>IFERROR(VLOOKUP($E279&amp;$D$119, Outliers!$A$4:$P$214,2,FALSE),"0")</f>
        <v>0</v>
      </c>
      <c r="Z279" s="163">
        <f>IFERROR(VLOOKUP($E279&amp;$D$119, Outliers!$A$4:$P$214,3,FALSE),"0")</f>
        <v>0</v>
      </c>
      <c r="AA279" s="163">
        <f>IFERROR(VLOOKUP($E279&amp;$D$119, Outliers!$A$4:$P$214,4,FALSE),"0")</f>
        <v>1</v>
      </c>
      <c r="AB279" s="163">
        <f>IFERROR(VLOOKUP($E279&amp;$D$119, Outliers!$A$4:$P$214,5,FALSE),"0")</f>
        <v>0</v>
      </c>
      <c r="AD279" s="78"/>
      <c r="AE279" s="149"/>
      <c r="AF279" s="78"/>
      <c r="AG279" s="78"/>
    </row>
    <row r="280" spans="4:33" ht="15.75" x14ac:dyDescent="0.25">
      <c r="D280" s="318"/>
      <c r="E280" s="103" t="s">
        <v>27</v>
      </c>
      <c r="F280" s="95">
        <f>IF(P279="","",VLOOKUP($E279&amp;$D$118&amp;$D$119,'CCG data'!$A:$AD,'CCG data'!W$3,FALSE))</f>
        <v>41.224027621391208</v>
      </c>
      <c r="G280" s="96">
        <f>IF(P279="","",VLOOKUP($E279&amp;$D$118&amp;$D$119,'CCG data'!$A:$AD,'CCG data'!X$3,FALSE))</f>
        <v>49.39026924691931</v>
      </c>
      <c r="H280" s="96">
        <f>IF(R279="","",VLOOKUP($E279&amp;$D$118&amp;$D$119,'CCG data'!$A:$AD,'CCG data'!Y$3,FALSE))</f>
        <v>87.066644345696744</v>
      </c>
      <c r="I280" s="96">
        <f>IF(R279="","",VLOOKUP($E279&amp;$D$118&amp;$D$119,'CCG data'!$A:$AD,'CCG data'!Z$3,FALSE))</f>
        <v>98.198811170080603</v>
      </c>
      <c r="J280" s="96">
        <f>IF(T279="","",VLOOKUP($E279&amp;$D$118&amp;$D$119,'CCG data'!$A:$AD,'CCG data'!AA$3,FALSE))</f>
        <v>7.5197501096575614</v>
      </c>
      <c r="K280" s="96">
        <f>IF(T279="","",VLOOKUP($E279&amp;$D$118&amp;$D$119,'CCG data'!$A:$AD,'CCG data'!AB$3,FALSE))</f>
        <v>11.056065892781703</v>
      </c>
      <c r="L280" s="96">
        <f>IF(V279="","",VLOOKUP($E279&amp;$D$118&amp;$D$119,'CCG data'!$A:$AD,'CCG data'!AC$3,FALSE))</f>
        <v>10.952464982498572</v>
      </c>
      <c r="M280" s="96">
        <f>IF(V279="","",VLOOKUP($E279&amp;$D$118&amp;$D$119,'CCG data'!$A:$AD,'CCG data'!AD$3,FALSE))</f>
        <v>15.109398322556796</v>
      </c>
      <c r="N280" s="363"/>
      <c r="P280" s="150">
        <f>IF(P279="","",VLOOKUP($E279&amp;$D$118&amp;$D$119,'CCG data'!$A:$AD,'CCG data'!I$3,FALSE))</f>
        <v>0.24399999999999999</v>
      </c>
      <c r="Q280" s="15">
        <f>IF(P279="","",VLOOKUP($E279&amp;$D$118&amp;$D$119,'CCG data'!$A:$AD,'CCG data'!J$3,FALSE))</f>
        <v>0.28499999999999998</v>
      </c>
      <c r="R280" s="15">
        <f>IF(R279="","",VLOOKUP($E279&amp;$D$118&amp;$D$119,'CCG data'!$A:$AD,'CCG data'!K$3,FALSE))</f>
        <v>0.56999999999999995</v>
      </c>
      <c r="S280" s="15">
        <f>IF(R279="","",VLOOKUP($E279&amp;$D$118&amp;$D$119,'CCG data'!$A:$AD,'CCG data'!L$3,FALSE))</f>
        <v>0.61599999999999999</v>
      </c>
      <c r="T280" s="15">
        <f>IF(T279="","",VLOOKUP($E279&amp;$D$118&amp;$D$119,'CCG data'!$A:$AD,'CCG data'!M$3,FALSE))</f>
        <v>4.9000000000000002E-2</v>
      </c>
      <c r="U280" s="15">
        <f>IF(T279="","",VLOOKUP($E279&amp;$D$118&amp;$D$119,'CCG data'!$A:$AD,'CCG data'!N$3,FALSE))</f>
        <v>7.0999999999999994E-2</v>
      </c>
      <c r="V280" s="15">
        <f>IF(V279="","",VLOOKUP($E279&amp;$D$118&amp;$D$119,'CCG data'!$A:$AD,'CCG data'!O$3,FALSE))</f>
        <v>7.1999999999999995E-2</v>
      </c>
      <c r="W280" s="135">
        <f>IF(V279="","",VLOOKUP($E279&amp;$D$118&amp;$D$119,'CCG data'!$A:$AD,'CCG data'!P$3,FALSE))</f>
        <v>9.8000000000000004E-2</v>
      </c>
      <c r="Y280" s="163" t="str">
        <f>IFERROR(VLOOKUP($E280&amp;$D$119, Outliers!$A$4:$P$214,2,FALSE),"0")</f>
        <v>0</v>
      </c>
      <c r="Z280" s="163" t="str">
        <f>IFERROR(VLOOKUP($E280&amp;$D$119, Outliers!$A$4:$P$214,3,FALSE),"0")</f>
        <v>0</v>
      </c>
      <c r="AA280" s="163" t="str">
        <f>IFERROR(VLOOKUP($E280&amp;$D$119, Outliers!$A$4:$P$214,4,FALSE),"0")</f>
        <v>0</v>
      </c>
      <c r="AB280" s="163" t="str">
        <f>IFERROR(VLOOKUP($E280&amp;$D$119, Outliers!$A$4:$P$214,5,FALSE),"0")</f>
        <v>0</v>
      </c>
      <c r="AD280" s="78"/>
      <c r="AE280" s="149"/>
      <c r="AF280" s="78"/>
      <c r="AG280" s="78"/>
    </row>
    <row r="281" spans="4:33" ht="15.75" x14ac:dyDescent="0.25">
      <c r="D281" s="318"/>
      <c r="E281" s="104" t="s">
        <v>412</v>
      </c>
      <c r="F281" s="405">
        <f>IF(OR(ISERROR(VLOOKUP($E281&amp;$D$118&amp;$D$119,'CCG data'!$A:$AD,'CCG data'!R$3,FALSE)),ISBLANK(VLOOKUP($E281&amp;$D$118&amp;$D$119,'CCG data'!$A:$AD,'CCG data'!R$3,FALSE))),"",VLOOKUP($E281&amp;$D$118&amp;$D$119,'CCG data'!$A:$AD,'CCG data'!R$3,FALSE))</f>
        <v>45.74481275396198</v>
      </c>
      <c r="G281" s="406"/>
      <c r="H281" s="406">
        <f>IF(OR(ISERROR(VLOOKUP($E281&amp;$D$118&amp;$D$119,'CCG data'!$A:$AD,'CCG data'!S$3,FALSE)),ISBLANK(VLOOKUP($E281&amp;$D$118&amp;$D$119,'CCG data'!$A:$AD,'CCG data'!S$3,FALSE))),"",VLOOKUP($E281&amp;$D$118&amp;$D$119,'CCG data'!$A:$AD,'CCG data'!S$3,FALSE))</f>
        <v>98.648872127440598</v>
      </c>
      <c r="I281" s="406"/>
      <c r="J281" s="406">
        <f>IF(OR(ISERROR(VLOOKUP($E281&amp;$D$118&amp;$D$119,'CCG data'!$A:$AD,'CCG data'!T$3,FALSE)),ISBLANK(VLOOKUP($E281&amp;$D$118&amp;$D$119,'CCG data'!$A:$AD,'CCG data'!T$3,FALSE))),"",VLOOKUP($E281&amp;$D$118&amp;$D$119,'CCG data'!$A:$AD,'CCG data'!T$3,FALSE))</f>
        <v>5.8255274061546309</v>
      </c>
      <c r="K281" s="406"/>
      <c r="L281" s="406">
        <f>IF(OR(ISERROR(VLOOKUP($E281&amp;$D$118&amp;$D$119,'CCG data'!$A:$AD,'CCG data'!U$3,FALSE)),ISBLANK(VLOOKUP($E281&amp;$D$118&amp;$D$119,'CCG data'!$A:$AD,'CCG data'!U$3,FALSE))),"",VLOOKUP($E281&amp;$D$118&amp;$D$119,'CCG data'!$A:$AD,'CCG data'!U$3,FALSE))</f>
        <v>17.599789245314817</v>
      </c>
      <c r="M281" s="407"/>
      <c r="N281" s="362">
        <f>IF(OR(ISERROR(VLOOKUP($E281&amp;$D$118&amp;$D$119,'CCG data'!$A:$AD,'CCG data'!G$3,FALSE)),ISBLANK(VLOOKUP($E281&amp;$D$118&amp;$D$119,'CCG data'!$A:$AD,'CCG data'!G$3,FALSE))),"",VLOOKUP($E281&amp;$D$118&amp;$D$119,'CCG data'!$A:$AD,'CCG data'!G$3,FALSE))</f>
        <v>1939</v>
      </c>
      <c r="P281" s="397">
        <f>IF(OR(ISERROR(VLOOKUP($E281&amp;$D$118&amp;$D$119,'CCG data'!$A:$AD,'CCG data'!B$3,FALSE)),ISBLANK(VLOOKUP($E281&amp;$D$118&amp;$D$119,'CCG data'!$A:$AD,'CCG data'!B$3,FALSE))),"",VLOOKUP($E281&amp;$D$118&amp;$D$119,'CCG data'!$A:$AD,'CCG data'!B$3,FALSE))</f>
        <v>0.258380608561114</v>
      </c>
      <c r="Q281" s="263"/>
      <c r="R281" s="263">
        <f>IF(OR(ISERROR(VLOOKUP($E281&amp;$D$118&amp;$D$119,'CCG data'!$A:$AD,'CCG data'!C$3,FALSE)),ISBLANK(VLOOKUP($E281&amp;$D$118&amp;$D$119,'CCG data'!$A:$AD,'CCG data'!C$3,FALSE))),"",VLOOKUP($E281&amp;$D$118&amp;$D$119,'CCG data'!$A:$AD,'CCG data'!C$3,FALSE))</f>
        <v>0.5977307890665291</v>
      </c>
      <c r="S281" s="263"/>
      <c r="T281" s="263">
        <f>IF(OR(ISERROR(VLOOKUP($E281&amp;$D$118&amp;$D$119,'CCG data'!$A:$AD,'CCG data'!D$3,FALSE)),ISBLANK(VLOOKUP($E281&amp;$D$118&amp;$D$119,'CCG data'!$A:$AD,'CCG data'!D$3,FALSE))),"",VLOOKUP($E281&amp;$D$118&amp;$D$119,'CCG data'!$A:$AD,'CCG data'!D$3,FALSE))</f>
        <v>3.8679731820526045E-2</v>
      </c>
      <c r="U281" s="263"/>
      <c r="V281" s="263">
        <f>IF(OR(ISERROR(VLOOKUP($E281&amp;$D$118&amp;$D$119,'CCG data'!$A:$AD,'CCG data'!E$3,FALSE)),ISBLANK(VLOOKUP($E281&amp;$D$118&amp;$D$119,'CCG data'!$A:$AD,'CCG data'!E$3,FALSE))),"",VLOOKUP($E281&amp;$D$118&amp;$D$119,'CCG data'!$A:$AD,'CCG data'!E$3,FALSE))</f>
        <v>0.10520887055183084</v>
      </c>
      <c r="W281" s="398"/>
      <c r="Y281" s="163">
        <f>IFERROR(VLOOKUP($E281&amp;$D$119, Outliers!$A$4:$P$214,2,FALSE),"0")</f>
        <v>0</v>
      </c>
      <c r="Z281" s="163">
        <f>IFERROR(VLOOKUP($E281&amp;$D$119, Outliers!$A$4:$P$214,3,FALSE),"0")</f>
        <v>0</v>
      </c>
      <c r="AA281" s="163">
        <f>IFERROR(VLOOKUP($E281&amp;$D$119, Outliers!$A$4:$P$214,4,FALSE),"0")</f>
        <v>0</v>
      </c>
      <c r="AB281" s="163">
        <f>IFERROR(VLOOKUP($E281&amp;$D$119, Outliers!$A$4:$P$214,5,FALSE),"0")</f>
        <v>1</v>
      </c>
      <c r="AD281" s="78"/>
      <c r="AE281" s="149"/>
      <c r="AF281" s="78"/>
      <c r="AG281" s="78"/>
    </row>
    <row r="282" spans="4:33" ht="15.75" x14ac:dyDescent="0.25">
      <c r="D282" s="318"/>
      <c r="E282" s="103" t="s">
        <v>27</v>
      </c>
      <c r="F282" s="95">
        <f>IF(P281="","",VLOOKUP($E281&amp;$D$118&amp;$D$119,'CCG data'!$A:$AD,'CCG data'!W$3,FALSE))</f>
        <v>41.739106830347339</v>
      </c>
      <c r="G282" s="96">
        <f>IF(P281="","",VLOOKUP($E281&amp;$D$118&amp;$D$119,'CCG data'!$A:$AD,'CCG data'!X$3,FALSE))</f>
        <v>49.750518677576622</v>
      </c>
      <c r="H282" s="96">
        <f>IF(R281="","",VLOOKUP($E281&amp;$D$118&amp;$D$119,'CCG data'!$A:$AD,'CCG data'!Y$3,FALSE))</f>
        <v>92.969419549849874</v>
      </c>
      <c r="I282" s="96">
        <f>IF(R281="","",VLOOKUP($E281&amp;$D$118&amp;$D$119,'CCG data'!$A:$AD,'CCG data'!Z$3,FALSE))</f>
        <v>104.32832470503132</v>
      </c>
      <c r="J282" s="96">
        <f>IF(T281="","",VLOOKUP($E281&amp;$D$118&amp;$D$119,'CCG data'!$A:$AD,'CCG data'!AA$3,FALSE))</f>
        <v>4.5070864382375833</v>
      </c>
      <c r="K282" s="96">
        <f>IF(T281="","",VLOOKUP($E281&amp;$D$118&amp;$D$119,'CCG data'!$A:$AD,'CCG data'!AB$3,FALSE))</f>
        <v>7.1439683740716786</v>
      </c>
      <c r="L282" s="96">
        <f>IF(V281="","",VLOOKUP($E281&amp;$D$118&amp;$D$119,'CCG data'!$A:$AD,'CCG data'!AC$3,FALSE))</f>
        <v>15.184615077710957</v>
      </c>
      <c r="M282" s="96">
        <f>IF(V281="","",VLOOKUP($E281&amp;$D$118&amp;$D$119,'CCG data'!$A:$AD,'CCG data'!AD$3,FALSE))</f>
        <v>20.014963412918675</v>
      </c>
      <c r="N282" s="363"/>
      <c r="P282" s="150">
        <f>IF(P281="","",VLOOKUP($E281&amp;$D$118&amp;$D$119,'CCG data'!$A:$AD,'CCG data'!I$3,FALSE))</f>
        <v>0.23899999999999999</v>
      </c>
      <c r="Q282" s="15">
        <f>IF(P281="","",VLOOKUP($E281&amp;$D$118&amp;$D$119,'CCG data'!$A:$AD,'CCG data'!J$3,FALSE))</f>
        <v>0.27800000000000002</v>
      </c>
      <c r="R282" s="15">
        <f>IF(R281="","",VLOOKUP($E281&amp;$D$118&amp;$D$119,'CCG data'!$A:$AD,'CCG data'!K$3,FALSE))</f>
        <v>0.57599999999999996</v>
      </c>
      <c r="S282" s="15">
        <f>IF(R281="","",VLOOKUP($E281&amp;$D$118&amp;$D$119,'CCG data'!$A:$AD,'CCG data'!L$3,FALSE))</f>
        <v>0.61899999999999999</v>
      </c>
      <c r="T282" s="15">
        <f>IF(T281="","",VLOOKUP($E281&amp;$D$118&amp;$D$119,'CCG data'!$A:$AD,'CCG data'!M$3,FALSE))</f>
        <v>3.1E-2</v>
      </c>
      <c r="U282" s="15">
        <f>IF(T281="","",VLOOKUP($E281&amp;$D$118&amp;$D$119,'CCG data'!$A:$AD,'CCG data'!N$3,FALSE))</f>
        <v>4.8000000000000001E-2</v>
      </c>
      <c r="V282" s="15">
        <f>IF(V281="","",VLOOKUP($E281&amp;$D$118&amp;$D$119,'CCG data'!$A:$AD,'CCG data'!O$3,FALSE))</f>
        <v>9.1999999999999998E-2</v>
      </c>
      <c r="W282" s="135">
        <f>IF(V281="","",VLOOKUP($E281&amp;$D$118&amp;$D$119,'CCG data'!$A:$AD,'CCG data'!P$3,FALSE))</f>
        <v>0.12</v>
      </c>
      <c r="Y282" s="163" t="str">
        <f>IFERROR(VLOOKUP($E282&amp;$D$119, Outliers!$A$4:$P$214,2,FALSE),"0")</f>
        <v>0</v>
      </c>
      <c r="Z282" s="163" t="str">
        <f>IFERROR(VLOOKUP($E282&amp;$D$119, Outliers!$A$4:$P$214,3,FALSE),"0")</f>
        <v>0</v>
      </c>
      <c r="AA282" s="163" t="str">
        <f>IFERROR(VLOOKUP($E282&amp;$D$119, Outliers!$A$4:$P$214,4,FALSE),"0")</f>
        <v>0</v>
      </c>
      <c r="AB282" s="163" t="str">
        <f>IFERROR(VLOOKUP($E282&amp;$D$119, Outliers!$A$4:$P$214,5,FALSE),"0")</f>
        <v>0</v>
      </c>
      <c r="AD282" s="78"/>
      <c r="AE282" s="149"/>
      <c r="AF282" s="78"/>
      <c r="AG282" s="78"/>
    </row>
    <row r="283" spans="4:33" ht="15.75" x14ac:dyDescent="0.25">
      <c r="D283" s="318"/>
      <c r="E283" s="104" t="s">
        <v>201</v>
      </c>
      <c r="F283" s="405">
        <f>IF(OR(ISERROR(VLOOKUP($E283&amp;$D$118&amp;$D$119,'CCG data'!$A:$AD,'CCG data'!R$3,FALSE)),ISBLANK(VLOOKUP($E283&amp;$D$118&amp;$D$119,'CCG data'!$A:$AD,'CCG data'!R$3,FALSE))),"",VLOOKUP($E283&amp;$D$118&amp;$D$119,'CCG data'!$A:$AD,'CCG data'!R$3,FALSE))</f>
        <v>47.101157806212171</v>
      </c>
      <c r="G283" s="406"/>
      <c r="H283" s="406">
        <f>IF(OR(ISERROR(VLOOKUP($E283&amp;$D$118&amp;$D$119,'CCG data'!$A:$AD,'CCG data'!S$3,FALSE)),ISBLANK(VLOOKUP($E283&amp;$D$118&amp;$D$119,'CCG data'!$A:$AD,'CCG data'!S$3,FALSE))),"",VLOOKUP($E283&amp;$D$118&amp;$D$119,'CCG data'!$A:$AD,'CCG data'!S$3,FALSE))</f>
        <v>99.154002870920039</v>
      </c>
      <c r="I283" s="406"/>
      <c r="J283" s="406">
        <f>IF(OR(ISERROR(VLOOKUP($E283&amp;$D$118&amp;$D$119,'CCG data'!$A:$AD,'CCG data'!T$3,FALSE)),ISBLANK(VLOOKUP($E283&amp;$D$118&amp;$D$119,'CCG data'!$A:$AD,'CCG data'!T$3,FALSE))),"",VLOOKUP($E283&amp;$D$118&amp;$D$119,'CCG data'!$A:$AD,'CCG data'!T$3,FALSE))</f>
        <v>8.7536184456103179</v>
      </c>
      <c r="K283" s="406"/>
      <c r="L283" s="406">
        <f>IF(OR(ISERROR(VLOOKUP($E283&amp;$D$118&amp;$D$119,'CCG data'!$A:$AD,'CCG data'!U$3,FALSE)),ISBLANK(VLOOKUP($E283&amp;$D$118&amp;$D$119,'CCG data'!$A:$AD,'CCG data'!U$3,FALSE))),"",VLOOKUP($E283&amp;$D$118&amp;$D$119,'CCG data'!$A:$AD,'CCG data'!U$3,FALSE))</f>
        <v>14.108236329111424</v>
      </c>
      <c r="M283" s="407"/>
      <c r="N283" s="362">
        <f>IF(OR(ISERROR(VLOOKUP($E283&amp;$D$118&amp;$D$119,'CCG data'!$A:$AD,'CCG data'!G$3,FALSE)),ISBLANK(VLOOKUP($E283&amp;$D$118&amp;$D$119,'CCG data'!$A:$AD,'CCG data'!G$3,FALSE))),"",VLOOKUP($E283&amp;$D$118&amp;$D$119,'CCG data'!$A:$AD,'CCG data'!G$3,FALSE))</f>
        <v>1570</v>
      </c>
      <c r="P283" s="397">
        <f>IF(OR(ISERROR(VLOOKUP($E283&amp;$D$118&amp;$D$119,'CCG data'!$A:$AD,'CCG data'!B$3,FALSE)),ISBLANK(VLOOKUP($E283&amp;$D$118&amp;$D$119,'CCG data'!$A:$AD,'CCG data'!B$3,FALSE))),"",VLOOKUP($E283&amp;$D$118&amp;$D$119,'CCG data'!$A:$AD,'CCG data'!B$3,FALSE))</f>
        <v>0.26815286624203821</v>
      </c>
      <c r="Q283" s="263"/>
      <c r="R283" s="263">
        <f>IF(OR(ISERROR(VLOOKUP($E283&amp;$D$118&amp;$D$119,'CCG data'!$A:$AD,'CCG data'!C$3,FALSE)),ISBLANK(VLOOKUP($E283&amp;$D$118&amp;$D$119,'CCG data'!$A:$AD,'CCG data'!C$3,FALSE))),"",VLOOKUP($E283&amp;$D$118&amp;$D$119,'CCG data'!$A:$AD,'CCG data'!C$3,FALSE))</f>
        <v>0.5968152866242038</v>
      </c>
      <c r="S283" s="263"/>
      <c r="T283" s="263">
        <f>IF(OR(ISERROR(VLOOKUP($E283&amp;$D$118&amp;$D$119,'CCG data'!$A:$AD,'CCG data'!D$3,FALSE)),ISBLANK(VLOOKUP($E283&amp;$D$118&amp;$D$119,'CCG data'!$A:$AD,'CCG data'!D$3,FALSE))),"",VLOOKUP($E283&amp;$D$118&amp;$D$119,'CCG data'!$A:$AD,'CCG data'!D$3,FALSE))</f>
        <v>4.7770700636942678E-2</v>
      </c>
      <c r="U283" s="263"/>
      <c r="V283" s="263">
        <f>IF(OR(ISERROR(VLOOKUP($E283&amp;$D$118&amp;$D$119,'CCG data'!$A:$AD,'CCG data'!E$3,FALSE)),ISBLANK(VLOOKUP($E283&amp;$D$118&amp;$D$119,'CCG data'!$A:$AD,'CCG data'!E$3,FALSE))),"",VLOOKUP($E283&amp;$D$118&amp;$D$119,'CCG data'!$A:$AD,'CCG data'!E$3,FALSE))</f>
        <v>8.7261146496815281E-2</v>
      </c>
      <c r="W283" s="398"/>
      <c r="Y283" s="163">
        <f>IFERROR(VLOOKUP($E283&amp;$D$119, Outliers!$A$4:$P$214,2,FALSE),"0")</f>
        <v>0</v>
      </c>
      <c r="Z283" s="163">
        <f>IFERROR(VLOOKUP($E283&amp;$D$119, Outliers!$A$4:$P$214,3,FALSE),"0")</f>
        <v>0</v>
      </c>
      <c r="AA283" s="163">
        <f>IFERROR(VLOOKUP($E283&amp;$D$119, Outliers!$A$4:$P$214,4,FALSE),"0")</f>
        <v>0</v>
      </c>
      <c r="AB283" s="163">
        <f>IFERROR(VLOOKUP($E283&amp;$D$119, Outliers!$A$4:$P$214,5,FALSE),"0")</f>
        <v>0</v>
      </c>
      <c r="AD283" s="78"/>
      <c r="AE283" s="149"/>
      <c r="AF283" s="78"/>
      <c r="AG283" s="78"/>
    </row>
    <row r="284" spans="4:33" ht="15.75" x14ac:dyDescent="0.25">
      <c r="D284" s="318"/>
      <c r="E284" s="103" t="s">
        <v>27</v>
      </c>
      <c r="F284" s="95">
        <f>IF(P283="","",VLOOKUP($E283&amp;$D$118&amp;$D$119,'CCG data'!$A:$AD,'CCG data'!W$3,FALSE))</f>
        <v>42.601840664415008</v>
      </c>
      <c r="G284" s="96">
        <f>IF(P283="","",VLOOKUP($E283&amp;$D$118&amp;$D$119,'CCG data'!$A:$AD,'CCG data'!X$3,FALSE))</f>
        <v>51.600474948009335</v>
      </c>
      <c r="H284" s="96">
        <f>IF(R283="","",VLOOKUP($E283&amp;$D$118&amp;$D$119,'CCG data'!$A:$AD,'CCG data'!Y$3,FALSE))</f>
        <v>92.805131513334871</v>
      </c>
      <c r="I284" s="96">
        <f>IF(R283="","",VLOOKUP($E283&amp;$D$118&amp;$D$119,'CCG data'!$A:$AD,'CCG data'!Z$3,FALSE))</f>
        <v>105.50287422850521</v>
      </c>
      <c r="J284" s="96">
        <f>IF(T283="","",VLOOKUP($E283&amp;$D$118&amp;$D$119,'CCG data'!$A:$AD,'CCG data'!AA$3,FALSE))</f>
        <v>6.772488090955413</v>
      </c>
      <c r="K284" s="96">
        <f>IF(T283="","",VLOOKUP($E283&amp;$D$118&amp;$D$119,'CCG data'!$A:$AD,'CCG data'!AB$3,FALSE))</f>
        <v>10.734748800265223</v>
      </c>
      <c r="L284" s="96">
        <f>IF(V283="","",VLOOKUP($E283&amp;$D$118&amp;$D$119,'CCG data'!$A:$AD,'CCG data'!AC$3,FALSE))</f>
        <v>11.745754299159211</v>
      </c>
      <c r="M284" s="96">
        <f>IF(V283="","",VLOOKUP($E283&amp;$D$118&amp;$D$119,'CCG data'!$A:$AD,'CCG data'!AD$3,FALSE))</f>
        <v>16.470718359063639</v>
      </c>
      <c r="N284" s="363"/>
      <c r="P284" s="150">
        <f>IF(P283="","",VLOOKUP($E283&amp;$D$118&amp;$D$119,'CCG data'!$A:$AD,'CCG data'!I$3,FALSE))</f>
        <v>0.247</v>
      </c>
      <c r="Q284" s="15">
        <f>IF(P283="","",VLOOKUP($E283&amp;$D$118&amp;$D$119,'CCG data'!$A:$AD,'CCG data'!J$3,FALSE))</f>
        <v>0.29099999999999998</v>
      </c>
      <c r="R284" s="15">
        <f>IF(R283="","",VLOOKUP($E283&amp;$D$118&amp;$D$119,'CCG data'!$A:$AD,'CCG data'!K$3,FALSE))</f>
        <v>0.57199999999999995</v>
      </c>
      <c r="S284" s="15">
        <f>IF(R283="","",VLOOKUP($E283&amp;$D$118&amp;$D$119,'CCG data'!$A:$AD,'CCG data'!L$3,FALSE))</f>
        <v>0.621</v>
      </c>
      <c r="T284" s="15">
        <f>IF(T283="","",VLOOKUP($E283&amp;$D$118&amp;$D$119,'CCG data'!$A:$AD,'CCG data'!M$3,FALSE))</f>
        <v>3.7999999999999999E-2</v>
      </c>
      <c r="U284" s="15">
        <f>IF(T283="","",VLOOKUP($E283&amp;$D$118&amp;$D$119,'CCG data'!$A:$AD,'CCG data'!N$3,FALSE))</f>
        <v>5.8999999999999997E-2</v>
      </c>
      <c r="V284" s="15">
        <f>IF(V283="","",VLOOKUP($E283&amp;$D$118&amp;$D$119,'CCG data'!$A:$AD,'CCG data'!O$3,FALSE))</f>
        <v>7.3999999999999996E-2</v>
      </c>
      <c r="W284" s="135">
        <f>IF(V283="","",VLOOKUP($E283&amp;$D$118&amp;$D$119,'CCG data'!$A:$AD,'CCG data'!P$3,FALSE))</f>
        <v>0.10199999999999999</v>
      </c>
      <c r="Y284" s="163" t="str">
        <f>IFERROR(VLOOKUP($E284&amp;$D$119, Outliers!$A$4:$P$214,2,FALSE),"0")</f>
        <v>0</v>
      </c>
      <c r="Z284" s="163" t="str">
        <f>IFERROR(VLOOKUP($E284&amp;$D$119, Outliers!$A$4:$P$214,3,FALSE),"0")</f>
        <v>0</v>
      </c>
      <c r="AA284" s="163" t="str">
        <f>IFERROR(VLOOKUP($E284&amp;$D$119, Outliers!$A$4:$P$214,4,FALSE),"0")</f>
        <v>0</v>
      </c>
      <c r="AB284" s="163" t="str">
        <f>IFERROR(VLOOKUP($E284&amp;$D$119, Outliers!$A$4:$P$214,5,FALSE),"0")</f>
        <v>0</v>
      </c>
      <c r="AD284" s="78"/>
      <c r="AE284" s="149"/>
      <c r="AF284" s="78"/>
      <c r="AG284" s="78"/>
    </row>
    <row r="285" spans="4:33" ht="15.75" x14ac:dyDescent="0.25">
      <c r="D285" s="318"/>
      <c r="E285" s="104" t="s">
        <v>202</v>
      </c>
      <c r="F285" s="405">
        <f>IF(OR(ISERROR(VLOOKUP($E285&amp;$D$118&amp;$D$119,'CCG data'!$A:$AD,'CCG data'!R$3,FALSE)),ISBLANK(VLOOKUP($E285&amp;$D$118&amp;$D$119,'CCG data'!$A:$AD,'CCG data'!R$3,FALSE))),"",VLOOKUP($E285&amp;$D$118&amp;$D$119,'CCG data'!$A:$AD,'CCG data'!R$3,FALSE))</f>
        <v>44.426778974026085</v>
      </c>
      <c r="G285" s="406"/>
      <c r="H285" s="406">
        <f>IF(OR(ISERROR(VLOOKUP($E285&amp;$D$118&amp;$D$119,'CCG data'!$A:$AD,'CCG data'!S$3,FALSE)),ISBLANK(VLOOKUP($E285&amp;$D$118&amp;$D$119,'CCG data'!$A:$AD,'CCG data'!S$3,FALSE))),"",VLOOKUP($E285&amp;$D$118&amp;$D$119,'CCG data'!$A:$AD,'CCG data'!S$3,FALSE))</f>
        <v>93.268696423981069</v>
      </c>
      <c r="I285" s="406"/>
      <c r="J285" s="406">
        <f>IF(OR(ISERROR(VLOOKUP($E285&amp;$D$118&amp;$D$119,'CCG data'!$A:$AD,'CCG data'!T$3,FALSE)),ISBLANK(VLOOKUP($E285&amp;$D$118&amp;$D$119,'CCG data'!$A:$AD,'CCG data'!T$3,FALSE))),"",VLOOKUP($E285&amp;$D$118&amp;$D$119,'CCG data'!$A:$AD,'CCG data'!T$3,FALSE))</f>
        <v>7.8493900591393739</v>
      </c>
      <c r="K285" s="406"/>
      <c r="L285" s="406">
        <f>IF(OR(ISERROR(VLOOKUP($E285&amp;$D$118&amp;$D$119,'CCG data'!$A:$AD,'CCG data'!U$3,FALSE)),ISBLANK(VLOOKUP($E285&amp;$D$118&amp;$D$119,'CCG data'!$A:$AD,'CCG data'!U$3,FALSE))),"",VLOOKUP($E285&amp;$D$118&amp;$D$119,'CCG data'!$A:$AD,'CCG data'!U$3,FALSE))</f>
        <v>5.3457493545574444</v>
      </c>
      <c r="M285" s="407"/>
      <c r="N285" s="362">
        <f>IF(OR(ISERROR(VLOOKUP($E285&amp;$D$118&amp;$D$119,'CCG data'!$A:$AD,'CCG data'!G$3,FALSE)),ISBLANK(VLOOKUP($E285&amp;$D$118&amp;$D$119,'CCG data'!$A:$AD,'CCG data'!G$3,FALSE))),"",VLOOKUP($E285&amp;$D$118&amp;$D$119,'CCG data'!$A:$AD,'CCG data'!G$3,FALSE))</f>
        <v>1659</v>
      </c>
      <c r="P285" s="397">
        <f>IF(OR(ISERROR(VLOOKUP($E285&amp;$D$118&amp;$D$119,'CCG data'!$A:$AD,'CCG data'!B$3,FALSE)),ISBLANK(VLOOKUP($E285&amp;$D$118&amp;$D$119,'CCG data'!$A:$AD,'CCG data'!B$3,FALSE))),"",VLOOKUP($E285&amp;$D$118&amp;$D$119,'CCG data'!$A:$AD,'CCG data'!B$3,FALSE))</f>
        <v>0.28149487643158527</v>
      </c>
      <c r="Q285" s="263"/>
      <c r="R285" s="263">
        <f>IF(OR(ISERROR(VLOOKUP($E285&amp;$D$118&amp;$D$119,'CCG data'!$A:$AD,'CCG data'!C$3,FALSE)),ISBLANK(VLOOKUP($E285&amp;$D$118&amp;$D$119,'CCG data'!$A:$AD,'CCG data'!C$3,FALSE))),"",VLOOKUP($E285&amp;$D$118&amp;$D$119,'CCG data'!$A:$AD,'CCG data'!C$3,FALSE))</f>
        <v>0.62929475587703432</v>
      </c>
      <c r="S285" s="263"/>
      <c r="T285" s="263">
        <f>IF(OR(ISERROR(VLOOKUP($E285&amp;$D$118&amp;$D$119,'CCG data'!$A:$AD,'CCG data'!D$3,FALSE)),ISBLANK(VLOOKUP($E285&amp;$D$118&amp;$D$119,'CCG data'!$A:$AD,'CCG data'!D$3,FALSE))),"",VLOOKUP($E285&amp;$D$118&amp;$D$119,'CCG data'!$A:$AD,'CCG data'!D$3,FALSE))</f>
        <v>5.3044002411091022E-2</v>
      </c>
      <c r="U285" s="263"/>
      <c r="V285" s="263">
        <f>IF(OR(ISERROR(VLOOKUP($E285&amp;$D$118&amp;$D$119,'CCG data'!$A:$AD,'CCG data'!E$3,FALSE)),ISBLANK(VLOOKUP($E285&amp;$D$118&amp;$D$119,'CCG data'!$A:$AD,'CCG data'!E$3,FALSE))),"",VLOOKUP($E285&amp;$D$118&amp;$D$119,'CCG data'!$A:$AD,'CCG data'!E$3,FALSE))</f>
        <v>3.6166365280289332E-2</v>
      </c>
      <c r="W285" s="398"/>
      <c r="Y285" s="163">
        <f>IFERROR(VLOOKUP($E285&amp;$D$119, Outliers!$A$4:$P$214,2,FALSE),"0")</f>
        <v>0</v>
      </c>
      <c r="Z285" s="163">
        <f>IFERROR(VLOOKUP($E285&amp;$D$119, Outliers!$A$4:$P$214,3,FALSE),"0")</f>
        <v>0</v>
      </c>
      <c r="AA285" s="163">
        <f>IFERROR(VLOOKUP($E285&amp;$D$119, Outliers!$A$4:$P$214,4,FALSE),"0")</f>
        <v>0</v>
      </c>
      <c r="AB285" s="163">
        <f>IFERROR(VLOOKUP($E285&amp;$D$119, Outliers!$A$4:$P$214,5,FALSE),"0")</f>
        <v>1</v>
      </c>
      <c r="AD285" s="78"/>
      <c r="AE285" s="149"/>
      <c r="AF285" s="78"/>
      <c r="AG285" s="78"/>
    </row>
    <row r="286" spans="4:33" ht="15.75" x14ac:dyDescent="0.25">
      <c r="D286" s="318"/>
      <c r="E286" s="103" t="s">
        <v>27</v>
      </c>
      <c r="F286" s="95">
        <f>IF(P285="","",VLOOKUP($E285&amp;$D$118&amp;$D$119,'CCG data'!$A:$AD,'CCG data'!W$3,FALSE))</f>
        <v>40.397359711101757</v>
      </c>
      <c r="G286" s="96">
        <f>IF(P285="","",VLOOKUP($E285&amp;$D$118&amp;$D$119,'CCG data'!$A:$AD,'CCG data'!X$3,FALSE))</f>
        <v>48.456198236950414</v>
      </c>
      <c r="H286" s="96">
        <f>IF(R285="","",VLOOKUP($E285&amp;$D$118&amp;$D$119,'CCG data'!$A:$AD,'CCG data'!Y$3,FALSE))</f>
        <v>87.610972796878315</v>
      </c>
      <c r="I286" s="96">
        <f>IF(R285="","",VLOOKUP($E285&amp;$D$118&amp;$D$119,'CCG data'!$A:$AD,'CCG data'!Z$3,FALSE))</f>
        <v>98.926420051083824</v>
      </c>
      <c r="J286" s="96">
        <f>IF(T285="","",VLOOKUP($E285&amp;$D$118&amp;$D$119,'CCG data'!$A:$AD,'CCG data'!AA$3,FALSE))</f>
        <v>6.2093643872475148</v>
      </c>
      <c r="K286" s="96">
        <f>IF(T285="","",VLOOKUP($E285&amp;$D$118&amp;$D$119,'CCG data'!$A:$AD,'CCG data'!AB$3,FALSE))</f>
        <v>9.489415731031233</v>
      </c>
      <c r="L286" s="96">
        <f>IF(V285="","",VLOOKUP($E285&amp;$D$118&amp;$D$119,'CCG data'!$A:$AD,'CCG data'!AC$3,FALSE))</f>
        <v>3.9930881373083755</v>
      </c>
      <c r="M286" s="96">
        <f>IF(V285="","",VLOOKUP($E285&amp;$D$118&amp;$D$119,'CCG data'!$A:$AD,'CCG data'!AD$3,FALSE))</f>
        <v>6.6984105718065132</v>
      </c>
      <c r="N286" s="363"/>
      <c r="P286" s="150">
        <f>IF(P285="","",VLOOKUP($E285&amp;$D$118&amp;$D$119,'CCG data'!$A:$AD,'CCG data'!I$3,FALSE))</f>
        <v>0.26</v>
      </c>
      <c r="Q286" s="15">
        <f>IF(P285="","",VLOOKUP($E285&amp;$D$118&amp;$D$119,'CCG data'!$A:$AD,'CCG data'!J$3,FALSE))</f>
        <v>0.30399999999999999</v>
      </c>
      <c r="R286" s="15">
        <f>IF(R285="","",VLOOKUP($E285&amp;$D$118&amp;$D$119,'CCG data'!$A:$AD,'CCG data'!K$3,FALSE))</f>
        <v>0.60599999999999998</v>
      </c>
      <c r="S286" s="15">
        <f>IF(R285="","",VLOOKUP($E285&amp;$D$118&amp;$D$119,'CCG data'!$A:$AD,'CCG data'!L$3,FALSE))</f>
        <v>0.65200000000000002</v>
      </c>
      <c r="T286" s="15">
        <f>IF(T285="","",VLOOKUP($E285&amp;$D$118&amp;$D$119,'CCG data'!$A:$AD,'CCG data'!M$3,FALSE))</f>
        <v>4.2999999999999997E-2</v>
      </c>
      <c r="U286" s="15">
        <f>IF(T285="","",VLOOKUP($E285&amp;$D$118&amp;$D$119,'CCG data'!$A:$AD,'CCG data'!N$3,FALSE))</f>
        <v>6.5000000000000002E-2</v>
      </c>
      <c r="V286" s="15">
        <f>IF(V285="","",VLOOKUP($E285&amp;$D$118&amp;$D$119,'CCG data'!$A:$AD,'CCG data'!O$3,FALSE))</f>
        <v>2.8000000000000001E-2</v>
      </c>
      <c r="W286" s="135">
        <f>IF(V285="","",VLOOKUP($E285&amp;$D$118&amp;$D$119,'CCG data'!$A:$AD,'CCG data'!P$3,FALSE))</f>
        <v>4.5999999999999999E-2</v>
      </c>
      <c r="Y286" s="163" t="str">
        <f>IFERROR(VLOOKUP($E286&amp;$D$119, Outliers!$A$4:$P$214,2,FALSE),"0")</f>
        <v>0</v>
      </c>
      <c r="Z286" s="163" t="str">
        <f>IFERROR(VLOOKUP($E286&amp;$D$119, Outliers!$A$4:$P$214,3,FALSE),"0")</f>
        <v>0</v>
      </c>
      <c r="AA286" s="163" t="str">
        <f>IFERROR(VLOOKUP($E286&amp;$D$119, Outliers!$A$4:$P$214,4,FALSE),"0")</f>
        <v>0</v>
      </c>
      <c r="AB286" s="163" t="str">
        <f>IFERROR(VLOOKUP($E286&amp;$D$119, Outliers!$A$4:$P$214,5,FALSE),"0")</f>
        <v>0</v>
      </c>
      <c r="AD286" s="78"/>
      <c r="AE286" s="149"/>
      <c r="AF286" s="78"/>
      <c r="AG286" s="78"/>
    </row>
    <row r="287" spans="4:33" ht="15.75" x14ac:dyDescent="0.25">
      <c r="D287" s="318"/>
      <c r="E287" s="104" t="s">
        <v>413</v>
      </c>
      <c r="F287" s="405">
        <f>IF(OR(ISERROR(VLOOKUP($E287&amp;$D$118&amp;$D$119,'CCG data'!$A:$AD,'CCG data'!R$3,FALSE)),ISBLANK(VLOOKUP($E287&amp;$D$118&amp;$D$119,'CCG data'!$A:$AD,'CCG data'!R$3,FALSE))),"",VLOOKUP($E287&amp;$D$118&amp;$D$119,'CCG data'!$A:$AD,'CCG data'!R$3,FALSE))</f>
        <v>50.920911620201956</v>
      </c>
      <c r="G287" s="406"/>
      <c r="H287" s="406">
        <f>IF(OR(ISERROR(VLOOKUP($E287&amp;$D$118&amp;$D$119,'CCG data'!$A:$AD,'CCG data'!S$3,FALSE)),ISBLANK(VLOOKUP($E287&amp;$D$118&amp;$D$119,'CCG data'!$A:$AD,'CCG data'!S$3,FALSE))),"",VLOOKUP($E287&amp;$D$118&amp;$D$119,'CCG data'!$A:$AD,'CCG data'!S$3,FALSE))</f>
        <v>92.44746459531251</v>
      </c>
      <c r="I287" s="406"/>
      <c r="J287" s="406">
        <f>IF(OR(ISERROR(VLOOKUP($E287&amp;$D$118&amp;$D$119,'CCG data'!$A:$AD,'CCG data'!T$3,FALSE)),ISBLANK(VLOOKUP($E287&amp;$D$118&amp;$D$119,'CCG data'!$A:$AD,'CCG data'!T$3,FALSE))),"",VLOOKUP($E287&amp;$D$118&amp;$D$119,'CCG data'!$A:$AD,'CCG data'!T$3,FALSE))</f>
        <v>4.6580353077965633</v>
      </c>
      <c r="K287" s="406"/>
      <c r="L287" s="406">
        <f>IF(OR(ISERROR(VLOOKUP($E287&amp;$D$118&amp;$D$119,'CCG data'!$A:$AD,'CCG data'!U$3,FALSE)),ISBLANK(VLOOKUP($E287&amp;$D$118&amp;$D$119,'CCG data'!$A:$AD,'CCG data'!U$3,FALSE))),"",VLOOKUP($E287&amp;$D$118&amp;$D$119,'CCG data'!$A:$AD,'CCG data'!U$3,FALSE))</f>
        <v>9.8743246665013942</v>
      </c>
      <c r="M287" s="407"/>
      <c r="N287" s="362">
        <f>IF(OR(ISERROR(VLOOKUP($E287&amp;$D$118&amp;$D$119,'CCG data'!$A:$AD,'CCG data'!G$3,FALSE)),ISBLANK(VLOOKUP($E287&amp;$D$118&amp;$D$119,'CCG data'!$A:$AD,'CCG data'!G$3,FALSE))),"",VLOOKUP($E287&amp;$D$118&amp;$D$119,'CCG data'!$A:$AD,'CCG data'!G$3,FALSE))</f>
        <v>3298</v>
      </c>
      <c r="P287" s="397">
        <f>IF(OR(ISERROR(VLOOKUP($E287&amp;$D$118&amp;$D$119,'CCG data'!$A:$AD,'CCG data'!B$3,FALSE)),ISBLANK(VLOOKUP($E287&amp;$D$118&amp;$D$119,'CCG data'!$A:$AD,'CCG data'!B$3,FALSE))),"",VLOOKUP($E287&amp;$D$118&amp;$D$119,'CCG data'!$A:$AD,'CCG data'!B$3,FALSE))</f>
        <v>0.31412977562158884</v>
      </c>
      <c r="Q287" s="263"/>
      <c r="R287" s="263">
        <f>IF(OR(ISERROR(VLOOKUP($E287&amp;$D$118&amp;$D$119,'CCG data'!$A:$AD,'CCG data'!C$3,FALSE)),ISBLANK(VLOOKUP($E287&amp;$D$118&amp;$D$119,'CCG data'!$A:$AD,'CCG data'!C$3,FALSE))),"",VLOOKUP($E287&amp;$D$118&amp;$D$119,'CCG data'!$A:$AD,'CCG data'!C$3,FALSE))</f>
        <v>0.59096422073984234</v>
      </c>
      <c r="S287" s="263"/>
      <c r="T287" s="263">
        <f>IF(OR(ISERROR(VLOOKUP($E287&amp;$D$118&amp;$D$119,'CCG data'!$A:$AD,'CCG data'!D$3,FALSE)),ISBLANK(VLOOKUP($E287&amp;$D$118&amp;$D$119,'CCG data'!$A:$AD,'CCG data'!D$3,FALSE))),"",VLOOKUP($E287&amp;$D$118&amp;$D$119,'CCG data'!$A:$AD,'CCG data'!D$3,FALSE))</f>
        <v>3.2443905397210433E-2</v>
      </c>
      <c r="U287" s="263"/>
      <c r="V287" s="263">
        <f>IF(OR(ISERROR(VLOOKUP($E287&amp;$D$118&amp;$D$119,'CCG data'!$A:$AD,'CCG data'!E$3,FALSE)),ISBLANK(VLOOKUP($E287&amp;$D$118&amp;$D$119,'CCG data'!$A:$AD,'CCG data'!E$3,FALSE))),"",VLOOKUP($E287&amp;$D$118&amp;$D$119,'CCG data'!$A:$AD,'CCG data'!E$3,FALSE))</f>
        <v>6.2462098241358399E-2</v>
      </c>
      <c r="W287" s="398"/>
      <c r="Y287" s="163">
        <f>IFERROR(VLOOKUP($E287&amp;$D$119, Outliers!$A$4:$P$214,2,FALSE),"0")</f>
        <v>0</v>
      </c>
      <c r="Z287" s="163">
        <f>IFERROR(VLOOKUP($E287&amp;$D$119, Outliers!$A$4:$P$214,3,FALSE),"0")</f>
        <v>0</v>
      </c>
      <c r="AA287" s="163">
        <f>IFERROR(VLOOKUP($E287&amp;$D$119, Outliers!$A$4:$P$214,4,FALSE),"0")</f>
        <v>1</v>
      </c>
      <c r="AB287" s="163">
        <f>IFERROR(VLOOKUP($E287&amp;$D$119, Outliers!$A$4:$P$214,5,FALSE),"0")</f>
        <v>1</v>
      </c>
      <c r="AD287" s="78"/>
      <c r="AE287" s="149"/>
      <c r="AF287" s="78"/>
      <c r="AG287" s="78"/>
    </row>
    <row r="288" spans="4:33" ht="15.75" x14ac:dyDescent="0.25">
      <c r="D288" s="318"/>
      <c r="E288" s="103" t="s">
        <v>27</v>
      </c>
      <c r="F288" s="95">
        <f>IF(P287="","",VLOOKUP($E287&amp;$D$118&amp;$D$119,'CCG data'!$A:$AD,'CCG data'!W$3,FALSE))</f>
        <v>47.82012155627671</v>
      </c>
      <c r="G288" s="96">
        <f>IF(P287="","",VLOOKUP($E287&amp;$D$118&amp;$D$119,'CCG data'!$A:$AD,'CCG data'!X$3,FALSE))</f>
        <v>54.021701684127201</v>
      </c>
      <c r="H288" s="96">
        <f>IF(R287="","",VLOOKUP($E287&amp;$D$118&amp;$D$119,'CCG data'!$A:$AD,'CCG data'!Y$3,FALSE))</f>
        <v>88.343107332831067</v>
      </c>
      <c r="I288" s="96">
        <f>IF(R287="","",VLOOKUP($E287&amp;$D$118&amp;$D$119,'CCG data'!$A:$AD,'CCG data'!Z$3,FALSE))</f>
        <v>96.551821857793954</v>
      </c>
      <c r="J288" s="96">
        <f>IF(T287="","",VLOOKUP($E287&amp;$D$118&amp;$D$119,'CCG data'!$A:$AD,'CCG data'!AA$3,FALSE))</f>
        <v>3.775429138731806</v>
      </c>
      <c r="K288" s="96">
        <f>IF(T287="","",VLOOKUP($E287&amp;$D$118&amp;$D$119,'CCG data'!$A:$AD,'CCG data'!AB$3,FALSE))</f>
        <v>5.540641476861321</v>
      </c>
      <c r="L288" s="96">
        <f>IF(V287="","",VLOOKUP($E287&amp;$D$118&amp;$D$119,'CCG data'!$A:$AD,'CCG data'!AC$3,FALSE))</f>
        <v>8.5258901406602181</v>
      </c>
      <c r="M288" s="96">
        <f>IF(V287="","",VLOOKUP($E287&amp;$D$118&amp;$D$119,'CCG data'!$A:$AD,'CCG data'!AD$3,FALSE))</f>
        <v>11.22275919234257</v>
      </c>
      <c r="N288" s="363"/>
      <c r="P288" s="150">
        <f>IF(P287="","",VLOOKUP($E287&amp;$D$118&amp;$D$119,'CCG data'!$A:$AD,'CCG data'!I$3,FALSE))</f>
        <v>0.29899999999999999</v>
      </c>
      <c r="Q288" s="15">
        <f>IF(P287="","",VLOOKUP($E287&amp;$D$118&amp;$D$119,'CCG data'!$A:$AD,'CCG data'!J$3,FALSE))</f>
        <v>0.33</v>
      </c>
      <c r="R288" s="15">
        <f>IF(R287="","",VLOOKUP($E287&amp;$D$118&amp;$D$119,'CCG data'!$A:$AD,'CCG data'!K$3,FALSE))</f>
        <v>0.57399999999999995</v>
      </c>
      <c r="S288" s="15">
        <f>IF(R287="","",VLOOKUP($E287&amp;$D$118&amp;$D$119,'CCG data'!$A:$AD,'CCG data'!L$3,FALSE))</f>
        <v>0.60799999999999998</v>
      </c>
      <c r="T288" s="15">
        <f>IF(T287="","",VLOOKUP($E287&amp;$D$118&amp;$D$119,'CCG data'!$A:$AD,'CCG data'!M$3,FALSE))</f>
        <v>2.7E-2</v>
      </c>
      <c r="U288" s="15">
        <f>IF(T287="","",VLOOKUP($E287&amp;$D$118&amp;$D$119,'CCG data'!$A:$AD,'CCG data'!N$3,FALSE))</f>
        <v>3.9E-2</v>
      </c>
      <c r="V288" s="15">
        <f>IF(V287="","",VLOOKUP($E287&amp;$D$118&amp;$D$119,'CCG data'!$A:$AD,'CCG data'!O$3,FALSE))</f>
        <v>5.5E-2</v>
      </c>
      <c r="W288" s="135">
        <f>IF(V287="","",VLOOKUP($E287&amp;$D$118&amp;$D$119,'CCG data'!$A:$AD,'CCG data'!P$3,FALSE))</f>
        <v>7.0999999999999994E-2</v>
      </c>
      <c r="Y288" s="163" t="str">
        <f>IFERROR(VLOOKUP($E288&amp;$D$119, Outliers!$A$4:$P$214,2,FALSE),"0")</f>
        <v>0</v>
      </c>
      <c r="Z288" s="163" t="str">
        <f>IFERROR(VLOOKUP($E288&amp;$D$119, Outliers!$A$4:$P$214,3,FALSE),"0")</f>
        <v>0</v>
      </c>
      <c r="AA288" s="163" t="str">
        <f>IFERROR(VLOOKUP($E288&amp;$D$119, Outliers!$A$4:$P$214,4,FALSE),"0")</f>
        <v>0</v>
      </c>
      <c r="AB288" s="163" t="str">
        <f>IFERROR(VLOOKUP($E288&amp;$D$119, Outliers!$A$4:$P$214,5,FALSE),"0")</f>
        <v>0</v>
      </c>
      <c r="AD288" s="78"/>
      <c r="AE288" s="149"/>
      <c r="AF288" s="78"/>
      <c r="AG288" s="78"/>
    </row>
    <row r="289" spans="4:33" ht="15.75" x14ac:dyDescent="0.25">
      <c r="D289" s="318"/>
      <c r="E289" s="104" t="s">
        <v>414</v>
      </c>
      <c r="F289" s="405">
        <f>IF(OR(ISERROR(VLOOKUP($E289&amp;$D$118&amp;$D$119,'CCG data'!$A:$AD,'CCG data'!R$3,FALSE)),ISBLANK(VLOOKUP($E289&amp;$D$118&amp;$D$119,'CCG data'!$A:$AD,'CCG data'!R$3,FALSE))),"",VLOOKUP($E289&amp;$D$118&amp;$D$119,'CCG data'!$A:$AD,'CCG data'!R$3,FALSE))</f>
        <v>57.256036684978362</v>
      </c>
      <c r="G289" s="406"/>
      <c r="H289" s="406">
        <f>IF(OR(ISERROR(VLOOKUP($E289&amp;$D$118&amp;$D$119,'CCG data'!$A:$AD,'CCG data'!S$3,FALSE)),ISBLANK(VLOOKUP($E289&amp;$D$118&amp;$D$119,'CCG data'!$A:$AD,'CCG data'!S$3,FALSE))),"",VLOOKUP($E289&amp;$D$118&amp;$D$119,'CCG data'!$A:$AD,'CCG data'!S$3,FALSE))</f>
        <v>100.73137332941387</v>
      </c>
      <c r="I289" s="406"/>
      <c r="J289" s="406">
        <f>IF(OR(ISERROR(VLOOKUP($E289&amp;$D$118&amp;$D$119,'CCG data'!$A:$AD,'CCG data'!T$3,FALSE)),ISBLANK(VLOOKUP($E289&amp;$D$118&amp;$D$119,'CCG data'!$A:$AD,'CCG data'!T$3,FALSE))),"",VLOOKUP($E289&amp;$D$118&amp;$D$119,'CCG data'!$A:$AD,'CCG data'!T$3,FALSE))</f>
        <v>6.5999697545352607</v>
      </c>
      <c r="K289" s="406"/>
      <c r="L289" s="406">
        <f>IF(OR(ISERROR(VLOOKUP($E289&amp;$D$118&amp;$D$119,'CCG data'!$A:$AD,'CCG data'!U$3,FALSE)),ISBLANK(VLOOKUP($E289&amp;$D$118&amp;$D$119,'CCG data'!$A:$AD,'CCG data'!U$3,FALSE))),"",VLOOKUP($E289&amp;$D$118&amp;$D$119,'CCG data'!$A:$AD,'CCG data'!U$3,FALSE))</f>
        <v>13.60113695507517</v>
      </c>
      <c r="M289" s="407"/>
      <c r="N289" s="362">
        <f>IF(OR(ISERROR(VLOOKUP($E289&amp;$D$118&amp;$D$119,'CCG data'!$A:$AD,'CCG data'!G$3,FALSE)),ISBLANK(VLOOKUP($E289&amp;$D$118&amp;$D$119,'CCG data'!$A:$AD,'CCG data'!G$3,FALSE))),"",VLOOKUP($E289&amp;$D$118&amp;$D$119,'CCG data'!$A:$AD,'CCG data'!G$3,FALSE))</f>
        <v>1517</v>
      </c>
      <c r="P289" s="397">
        <f>IF(OR(ISERROR(VLOOKUP($E289&amp;$D$118&amp;$D$119,'CCG data'!$A:$AD,'CCG data'!B$3,FALSE)),ISBLANK(VLOOKUP($E289&amp;$D$118&amp;$D$119,'CCG data'!$A:$AD,'CCG data'!B$3,FALSE))),"",VLOOKUP($E289&amp;$D$118&amp;$D$119,'CCG data'!$A:$AD,'CCG data'!B$3,FALSE))</f>
        <v>0.31245880026367834</v>
      </c>
      <c r="Q289" s="263"/>
      <c r="R289" s="263">
        <f>IF(OR(ISERROR(VLOOKUP($E289&amp;$D$118&amp;$D$119,'CCG data'!$A:$AD,'CCG data'!C$3,FALSE)),ISBLANK(VLOOKUP($E289&amp;$D$118&amp;$D$119,'CCG data'!$A:$AD,'CCG data'!C$3,FALSE))),"",VLOOKUP($E289&amp;$D$118&amp;$D$119,'CCG data'!$A:$AD,'CCG data'!C$3,FALSE))</f>
        <v>0.56690837178642062</v>
      </c>
      <c r="S289" s="263"/>
      <c r="T289" s="263">
        <f>IF(OR(ISERROR(VLOOKUP($E289&amp;$D$118&amp;$D$119,'CCG data'!$A:$AD,'CCG data'!D$3,FALSE)),ISBLANK(VLOOKUP($E289&amp;$D$118&amp;$D$119,'CCG data'!$A:$AD,'CCG data'!D$3,FALSE))),"",VLOOKUP($E289&amp;$D$118&amp;$D$119,'CCG data'!$A:$AD,'CCG data'!D$3,FALSE))</f>
        <v>4.3506921555702044E-2</v>
      </c>
      <c r="U289" s="263"/>
      <c r="V289" s="263">
        <f>IF(OR(ISERROR(VLOOKUP($E289&amp;$D$118&amp;$D$119,'CCG data'!$A:$AD,'CCG data'!E$3,FALSE)),ISBLANK(VLOOKUP($E289&amp;$D$118&amp;$D$119,'CCG data'!$A:$AD,'CCG data'!E$3,FALSE))),"",VLOOKUP($E289&amp;$D$118&amp;$D$119,'CCG data'!$A:$AD,'CCG data'!E$3,FALSE))</f>
        <v>7.712590639419907E-2</v>
      </c>
      <c r="W289" s="398"/>
      <c r="Y289" s="163">
        <f>IFERROR(VLOOKUP($E289&amp;$D$119, Outliers!$A$4:$P$214,2,FALSE),"0")</f>
        <v>1</v>
      </c>
      <c r="Z289" s="163">
        <f>IFERROR(VLOOKUP($E289&amp;$D$119, Outliers!$A$4:$P$214,3,FALSE),"0")</f>
        <v>0</v>
      </c>
      <c r="AA289" s="163">
        <f>IFERROR(VLOOKUP($E289&amp;$D$119, Outliers!$A$4:$P$214,4,FALSE),"0")</f>
        <v>0</v>
      </c>
      <c r="AB289" s="163">
        <f>IFERROR(VLOOKUP($E289&amp;$D$119, Outliers!$A$4:$P$214,5,FALSE),"0")</f>
        <v>0</v>
      </c>
      <c r="AD289" s="78"/>
      <c r="AE289" s="149"/>
      <c r="AF289" s="78"/>
      <c r="AG289" s="78"/>
    </row>
    <row r="290" spans="4:33" ht="15.75" x14ac:dyDescent="0.25">
      <c r="D290" s="318"/>
      <c r="E290" s="103" t="s">
        <v>27</v>
      </c>
      <c r="F290" s="95">
        <f>IF(P289="","",VLOOKUP($E289&amp;$D$118&amp;$D$119,'CCG data'!$A:$AD,'CCG data'!W$3,FALSE))</f>
        <v>52.101517231883527</v>
      </c>
      <c r="G290" s="96">
        <f>IF(P289="","",VLOOKUP($E289&amp;$D$118&amp;$D$119,'CCG data'!$A:$AD,'CCG data'!X$3,FALSE))</f>
        <v>62.410556138073197</v>
      </c>
      <c r="H290" s="96">
        <f>IF(R289="","",VLOOKUP($E289&amp;$D$118&amp;$D$119,'CCG data'!$A:$AD,'CCG data'!Y$3,FALSE))</f>
        <v>93.998947140474641</v>
      </c>
      <c r="I290" s="96">
        <f>IF(R289="","",VLOOKUP($E289&amp;$D$118&amp;$D$119,'CCG data'!$A:$AD,'CCG data'!Z$3,FALSE))</f>
        <v>107.4637995183531</v>
      </c>
      <c r="J290" s="96">
        <f>IF(T289="","",VLOOKUP($E289&amp;$D$118&amp;$D$119,'CCG data'!$A:$AD,'CCG data'!AA$3,FALSE))</f>
        <v>5.0076655242269386</v>
      </c>
      <c r="K290" s="96">
        <f>IF(T289="","",VLOOKUP($E289&amp;$D$118&amp;$D$119,'CCG data'!$A:$AD,'CCG data'!AB$3,FALSE))</f>
        <v>8.1922739848435828</v>
      </c>
      <c r="L290" s="96">
        <f>IF(V289="","",VLOOKUP($E289&amp;$D$118&amp;$D$119,'CCG data'!$A:$AD,'CCG data'!AC$3,FALSE))</f>
        <v>11.136582864705474</v>
      </c>
      <c r="M290" s="96">
        <f>IF(V289="","",VLOOKUP($E289&amp;$D$118&amp;$D$119,'CCG data'!$A:$AD,'CCG data'!AD$3,FALSE))</f>
        <v>16.065691045444865</v>
      </c>
      <c r="N290" s="363"/>
      <c r="P290" s="150">
        <f>IF(P289="","",VLOOKUP($E289&amp;$D$118&amp;$D$119,'CCG data'!$A:$AD,'CCG data'!I$3,FALSE))</f>
        <v>0.28999999999999998</v>
      </c>
      <c r="Q290" s="15">
        <f>IF(P289="","",VLOOKUP($E289&amp;$D$118&amp;$D$119,'CCG data'!$A:$AD,'CCG data'!J$3,FALSE))</f>
        <v>0.33600000000000002</v>
      </c>
      <c r="R290" s="15">
        <f>IF(R289="","",VLOOKUP($E289&amp;$D$118&amp;$D$119,'CCG data'!$A:$AD,'CCG data'!K$3,FALSE))</f>
        <v>0.54200000000000004</v>
      </c>
      <c r="S290" s="15">
        <f>IF(R289="","",VLOOKUP($E289&amp;$D$118&amp;$D$119,'CCG data'!$A:$AD,'CCG data'!L$3,FALSE))</f>
        <v>0.59199999999999997</v>
      </c>
      <c r="T290" s="15">
        <f>IF(T289="","",VLOOKUP($E289&amp;$D$118&amp;$D$119,'CCG data'!$A:$AD,'CCG data'!M$3,FALSE))</f>
        <v>3.4000000000000002E-2</v>
      </c>
      <c r="U290" s="15">
        <f>IF(T289="","",VLOOKUP($E289&amp;$D$118&amp;$D$119,'CCG data'!$A:$AD,'CCG data'!N$3,FALSE))</f>
        <v>5.5E-2</v>
      </c>
      <c r="V290" s="15">
        <f>IF(V289="","",VLOOKUP($E289&amp;$D$118&amp;$D$119,'CCG data'!$A:$AD,'CCG data'!O$3,FALSE))</f>
        <v>6.5000000000000002E-2</v>
      </c>
      <c r="W290" s="135">
        <f>IF(V289="","",VLOOKUP($E289&amp;$D$118&amp;$D$119,'CCG data'!$A:$AD,'CCG data'!P$3,FALSE))</f>
        <v>9.1999999999999998E-2</v>
      </c>
      <c r="Y290" s="163" t="str">
        <f>IFERROR(VLOOKUP($E290&amp;$D$119, Outliers!$A$4:$P$214,2,FALSE),"0")</f>
        <v>0</v>
      </c>
      <c r="Z290" s="163" t="str">
        <f>IFERROR(VLOOKUP($E290&amp;$D$119, Outliers!$A$4:$P$214,3,FALSE),"0")</f>
        <v>0</v>
      </c>
      <c r="AA290" s="163" t="str">
        <f>IFERROR(VLOOKUP($E290&amp;$D$119, Outliers!$A$4:$P$214,4,FALSE),"0")</f>
        <v>0</v>
      </c>
      <c r="AB290" s="163" t="str">
        <f>IFERROR(VLOOKUP($E290&amp;$D$119, Outliers!$A$4:$P$214,5,FALSE),"0")</f>
        <v>0</v>
      </c>
      <c r="AD290" s="78"/>
      <c r="AE290" s="149"/>
      <c r="AF290" s="78"/>
      <c r="AG290" s="78"/>
    </row>
    <row r="291" spans="4:33" ht="15.75" x14ac:dyDescent="0.25">
      <c r="D291" s="318"/>
      <c r="E291" s="104" t="s">
        <v>203</v>
      </c>
      <c r="F291" s="405">
        <f>IF(OR(ISERROR(VLOOKUP($E291&amp;$D$118&amp;$D$119,'CCG data'!$A:$AD,'CCG data'!R$3,FALSE)),ISBLANK(VLOOKUP($E291&amp;$D$118&amp;$D$119,'CCG data'!$A:$AD,'CCG data'!R$3,FALSE))),"",VLOOKUP($E291&amp;$D$118&amp;$D$119,'CCG data'!$A:$AD,'CCG data'!R$3,FALSE))</f>
        <v>37.356456021275456</v>
      </c>
      <c r="G291" s="406"/>
      <c r="H291" s="406">
        <f>IF(OR(ISERROR(VLOOKUP($E291&amp;$D$118&amp;$D$119,'CCG data'!$A:$AD,'CCG data'!S$3,FALSE)),ISBLANK(VLOOKUP($E291&amp;$D$118&amp;$D$119,'CCG data'!$A:$AD,'CCG data'!S$3,FALSE))),"",VLOOKUP($E291&amp;$D$118&amp;$D$119,'CCG data'!$A:$AD,'CCG data'!S$3,FALSE))</f>
        <v>102.40161218781984</v>
      </c>
      <c r="I291" s="406"/>
      <c r="J291" s="406">
        <f>IF(OR(ISERROR(VLOOKUP($E291&amp;$D$118&amp;$D$119,'CCG data'!$A:$AD,'CCG data'!T$3,FALSE)),ISBLANK(VLOOKUP($E291&amp;$D$118&amp;$D$119,'CCG data'!$A:$AD,'CCG data'!T$3,FALSE))),"",VLOOKUP($E291&amp;$D$118&amp;$D$119,'CCG data'!$A:$AD,'CCG data'!T$3,FALSE))</f>
        <v>9.0269454591061233</v>
      </c>
      <c r="K291" s="406"/>
      <c r="L291" s="406">
        <f>IF(OR(ISERROR(VLOOKUP($E291&amp;$D$118&amp;$D$119,'CCG data'!$A:$AD,'CCG data'!U$3,FALSE)),ISBLANK(VLOOKUP($E291&amp;$D$118&amp;$D$119,'CCG data'!$A:$AD,'CCG data'!U$3,FALSE))),"",VLOOKUP($E291&amp;$D$118&amp;$D$119,'CCG data'!$A:$AD,'CCG data'!U$3,FALSE))</f>
        <v>13.063723090923261</v>
      </c>
      <c r="M291" s="407"/>
      <c r="N291" s="362">
        <f>IF(OR(ISERROR(VLOOKUP($E291&amp;$D$118&amp;$D$119,'CCG data'!$A:$AD,'CCG data'!G$3,FALSE)),ISBLANK(VLOOKUP($E291&amp;$D$118&amp;$D$119,'CCG data'!$A:$AD,'CCG data'!G$3,FALSE))),"",VLOOKUP($E291&amp;$D$118&amp;$D$119,'CCG data'!$A:$AD,'CCG data'!G$3,FALSE))</f>
        <v>1095</v>
      </c>
      <c r="P291" s="397">
        <f>IF(OR(ISERROR(VLOOKUP($E291&amp;$D$118&amp;$D$119,'CCG data'!$A:$AD,'CCG data'!B$3,FALSE)),ISBLANK(VLOOKUP($E291&amp;$D$118&amp;$D$119,'CCG data'!$A:$AD,'CCG data'!B$3,FALSE))),"",VLOOKUP($E291&amp;$D$118&amp;$D$119,'CCG data'!$A:$AD,'CCG data'!B$3,FALSE))</f>
        <v>0.21004566210045661</v>
      </c>
      <c r="Q291" s="263"/>
      <c r="R291" s="263">
        <f>IF(OR(ISERROR(VLOOKUP($E291&amp;$D$118&amp;$D$119,'CCG data'!$A:$AD,'CCG data'!C$3,FALSE)),ISBLANK(VLOOKUP($E291&amp;$D$118&amp;$D$119,'CCG data'!$A:$AD,'CCG data'!C$3,FALSE))),"",VLOOKUP($E291&amp;$D$118&amp;$D$119,'CCG data'!$A:$AD,'CCG data'!C$3,FALSE))</f>
        <v>0.65753424657534243</v>
      </c>
      <c r="S291" s="263"/>
      <c r="T291" s="263">
        <f>IF(OR(ISERROR(VLOOKUP($E291&amp;$D$118&amp;$D$119,'CCG data'!$A:$AD,'CCG data'!D$3,FALSE)),ISBLANK(VLOOKUP($E291&amp;$D$118&amp;$D$119,'CCG data'!$A:$AD,'CCG data'!D$3,FALSE))),"",VLOOKUP($E291&amp;$D$118&amp;$D$119,'CCG data'!$A:$AD,'CCG data'!D$3,FALSE))</f>
        <v>4.8401826484018265E-2</v>
      </c>
      <c r="U291" s="263"/>
      <c r="V291" s="263">
        <f>IF(OR(ISERROR(VLOOKUP($E291&amp;$D$118&amp;$D$119,'CCG data'!$A:$AD,'CCG data'!E$3,FALSE)),ISBLANK(VLOOKUP($E291&amp;$D$118&amp;$D$119,'CCG data'!$A:$AD,'CCG data'!E$3,FALSE))),"",VLOOKUP($E291&amp;$D$118&amp;$D$119,'CCG data'!$A:$AD,'CCG data'!E$3,FALSE))</f>
        <v>8.4018264840182655E-2</v>
      </c>
      <c r="W291" s="398"/>
      <c r="Y291" s="163">
        <f>IFERROR(VLOOKUP($E291&amp;$D$119, Outliers!$A$4:$P$214,2,FALSE),"0")</f>
        <v>1</v>
      </c>
      <c r="Z291" s="163">
        <f>IFERROR(VLOOKUP($E291&amp;$D$119, Outliers!$A$4:$P$214,3,FALSE),"0")</f>
        <v>0</v>
      </c>
      <c r="AA291" s="163">
        <f>IFERROR(VLOOKUP($E291&amp;$D$119, Outliers!$A$4:$P$214,4,FALSE),"0")</f>
        <v>0</v>
      </c>
      <c r="AB291" s="163">
        <f>IFERROR(VLOOKUP($E291&amp;$D$119, Outliers!$A$4:$P$214,5,FALSE),"0")</f>
        <v>0</v>
      </c>
      <c r="AD291" s="78"/>
      <c r="AE291" s="149"/>
      <c r="AF291" s="78"/>
      <c r="AG291" s="78"/>
    </row>
    <row r="292" spans="4:33" ht="15.75" x14ac:dyDescent="0.25">
      <c r="D292" s="318"/>
      <c r="E292" s="103" t="s">
        <v>27</v>
      </c>
      <c r="F292" s="95">
        <f>IF(P291="","",VLOOKUP($E291&amp;$D$118&amp;$D$119,'CCG data'!$A:$AD,'CCG data'!W$3,FALSE))</f>
        <v>32.528560960758746</v>
      </c>
      <c r="G292" s="96">
        <f>IF(P291="","",VLOOKUP($E291&amp;$D$118&amp;$D$119,'CCG data'!$A:$AD,'CCG data'!X$3,FALSE))</f>
        <v>42.184351081792165</v>
      </c>
      <c r="H292" s="96">
        <f>IF(R291="","",VLOOKUP($E291&amp;$D$118&amp;$D$119,'CCG data'!$A:$AD,'CCG data'!Y$3,FALSE))</f>
        <v>94.921697969806985</v>
      </c>
      <c r="I292" s="96">
        <f>IF(R291="","",VLOOKUP($E291&amp;$D$118&amp;$D$119,'CCG data'!$A:$AD,'CCG data'!Z$3,FALSE))</f>
        <v>109.88152640583269</v>
      </c>
      <c r="J292" s="96">
        <f>IF(T291="","",VLOOKUP($E291&amp;$D$118&amp;$D$119,'CCG data'!$A:$AD,'CCG data'!AA$3,FALSE))</f>
        <v>6.596650673872249</v>
      </c>
      <c r="K292" s="96">
        <f>IF(T291="","",VLOOKUP($E291&amp;$D$118&amp;$D$119,'CCG data'!$A:$AD,'CCG data'!AB$3,FALSE))</f>
        <v>11.457240244339998</v>
      </c>
      <c r="L292" s="96">
        <f>IF(V291="","",VLOOKUP($E291&amp;$D$118&amp;$D$119,'CCG data'!$A:$AD,'CCG data'!AC$3,FALSE))</f>
        <v>10.394228016529674</v>
      </c>
      <c r="M292" s="96">
        <f>IF(V291="","",VLOOKUP($E291&amp;$D$118&amp;$D$119,'CCG data'!$A:$AD,'CCG data'!AD$3,FALSE))</f>
        <v>15.733218165316849</v>
      </c>
      <c r="N292" s="363"/>
      <c r="P292" s="150">
        <f>IF(P291="","",VLOOKUP($E291&amp;$D$118&amp;$D$119,'CCG data'!$A:$AD,'CCG data'!I$3,FALSE))</f>
        <v>0.187</v>
      </c>
      <c r="Q292" s="15">
        <f>IF(P291="","",VLOOKUP($E291&amp;$D$118&amp;$D$119,'CCG data'!$A:$AD,'CCG data'!J$3,FALSE))</f>
        <v>0.23499999999999999</v>
      </c>
      <c r="R292" s="15">
        <f>IF(R291="","",VLOOKUP($E291&amp;$D$118&amp;$D$119,'CCG data'!$A:$AD,'CCG data'!K$3,FALSE))</f>
        <v>0.629</v>
      </c>
      <c r="S292" s="15">
        <f>IF(R291="","",VLOOKUP($E291&amp;$D$118&amp;$D$119,'CCG data'!$A:$AD,'CCG data'!L$3,FALSE))</f>
        <v>0.68500000000000005</v>
      </c>
      <c r="T292" s="15">
        <f>IF(T291="","",VLOOKUP($E291&amp;$D$118&amp;$D$119,'CCG data'!$A:$AD,'CCG data'!M$3,FALSE))</f>
        <v>3.6999999999999998E-2</v>
      </c>
      <c r="U292" s="15">
        <f>IF(T291="","",VLOOKUP($E291&amp;$D$118&amp;$D$119,'CCG data'!$A:$AD,'CCG data'!N$3,FALSE))</f>
        <v>6.3E-2</v>
      </c>
      <c r="V292" s="15">
        <f>IF(V291="","",VLOOKUP($E291&amp;$D$118&amp;$D$119,'CCG data'!$A:$AD,'CCG data'!O$3,FALSE))</f>
        <v>6.9000000000000006E-2</v>
      </c>
      <c r="W292" s="135">
        <f>IF(V291="","",VLOOKUP($E291&amp;$D$118&amp;$D$119,'CCG data'!$A:$AD,'CCG data'!P$3,FALSE))</f>
        <v>0.10199999999999999</v>
      </c>
      <c r="Y292" s="163" t="str">
        <f>IFERROR(VLOOKUP($E292&amp;$D$119, Outliers!$A$4:$P$214,2,FALSE),"0")</f>
        <v>0</v>
      </c>
      <c r="Z292" s="163" t="str">
        <f>IFERROR(VLOOKUP($E292&amp;$D$119, Outliers!$A$4:$P$214,3,FALSE),"0")</f>
        <v>0</v>
      </c>
      <c r="AA292" s="163" t="str">
        <f>IFERROR(VLOOKUP($E292&amp;$D$119, Outliers!$A$4:$P$214,4,FALSE),"0")</f>
        <v>0</v>
      </c>
      <c r="AB292" s="163" t="str">
        <f>IFERROR(VLOOKUP($E292&amp;$D$119, Outliers!$A$4:$P$214,5,FALSE),"0")</f>
        <v>0</v>
      </c>
      <c r="AD292" s="78"/>
      <c r="AE292" s="149"/>
      <c r="AF292" s="78"/>
      <c r="AG292" s="78"/>
    </row>
    <row r="293" spans="4:33" ht="15.75" x14ac:dyDescent="0.25">
      <c r="D293" s="318"/>
      <c r="E293" s="104" t="s">
        <v>204</v>
      </c>
      <c r="F293" s="405">
        <f>IF(OR(ISERROR(VLOOKUP($E293&amp;$D$118&amp;$D$119,'CCG data'!$A:$AD,'CCG data'!R$3,FALSE)),ISBLANK(VLOOKUP($E293&amp;$D$118&amp;$D$119,'CCG data'!$A:$AD,'CCG data'!R$3,FALSE))),"",VLOOKUP($E293&amp;$D$118&amp;$D$119,'CCG data'!$A:$AD,'CCG data'!R$3,FALSE))</f>
        <v>52.883652429840772</v>
      </c>
      <c r="G293" s="406"/>
      <c r="H293" s="406">
        <f>IF(OR(ISERROR(VLOOKUP($E293&amp;$D$118&amp;$D$119,'CCG data'!$A:$AD,'CCG data'!S$3,FALSE)),ISBLANK(VLOOKUP($E293&amp;$D$118&amp;$D$119,'CCG data'!$A:$AD,'CCG data'!S$3,FALSE))),"",VLOOKUP($E293&amp;$D$118&amp;$D$119,'CCG data'!$A:$AD,'CCG data'!S$3,FALSE))</f>
        <v>98.057789051933696</v>
      </c>
      <c r="I293" s="406"/>
      <c r="J293" s="406">
        <f>IF(OR(ISERROR(VLOOKUP($E293&amp;$D$118&amp;$D$119,'CCG data'!$A:$AD,'CCG data'!T$3,FALSE)),ISBLANK(VLOOKUP($E293&amp;$D$118&amp;$D$119,'CCG data'!$A:$AD,'CCG data'!T$3,FALSE))),"",VLOOKUP($E293&amp;$D$118&amp;$D$119,'CCG data'!$A:$AD,'CCG data'!T$3,FALSE))</f>
        <v>6.4525703989062864</v>
      </c>
      <c r="K293" s="406"/>
      <c r="L293" s="406">
        <f>IF(OR(ISERROR(VLOOKUP($E293&amp;$D$118&amp;$D$119,'CCG data'!$A:$AD,'CCG data'!U$3,FALSE)),ISBLANK(VLOOKUP($E293&amp;$D$118&amp;$D$119,'CCG data'!$A:$AD,'CCG data'!U$3,FALSE))),"",VLOOKUP($E293&amp;$D$118&amp;$D$119,'CCG data'!$A:$AD,'CCG data'!U$3,FALSE))</f>
        <v>10.941920339728595</v>
      </c>
      <c r="M293" s="407"/>
      <c r="N293" s="362">
        <f>IF(OR(ISERROR(VLOOKUP($E293&amp;$D$118&amp;$D$119,'CCG data'!$A:$AD,'CCG data'!G$3,FALSE)),ISBLANK(VLOOKUP($E293&amp;$D$118&amp;$D$119,'CCG data'!$A:$AD,'CCG data'!G$3,FALSE))),"",VLOOKUP($E293&amp;$D$118&amp;$D$119,'CCG data'!$A:$AD,'CCG data'!G$3,FALSE))</f>
        <v>5253</v>
      </c>
      <c r="P293" s="397">
        <f>IF(OR(ISERROR(VLOOKUP($E293&amp;$D$118&amp;$D$119,'CCG data'!$A:$AD,'CCG data'!B$3,FALSE)),ISBLANK(VLOOKUP($E293&amp;$D$118&amp;$D$119,'CCG data'!$A:$AD,'CCG data'!B$3,FALSE))),"",VLOOKUP($E293&amp;$D$118&amp;$D$119,'CCG data'!$A:$AD,'CCG data'!B$3,FALSE))</f>
        <v>0.31372549019607843</v>
      </c>
      <c r="Q293" s="263"/>
      <c r="R293" s="263">
        <f>IF(OR(ISERROR(VLOOKUP($E293&amp;$D$118&amp;$D$119,'CCG data'!$A:$AD,'CCG data'!C$3,FALSE)),ISBLANK(VLOOKUP($E293&amp;$D$118&amp;$D$119,'CCG data'!$A:$AD,'CCG data'!C$3,FALSE))),"",VLOOKUP($E293&amp;$D$118&amp;$D$119,'CCG data'!$A:$AD,'CCG data'!C$3,FALSE))</f>
        <v>0.57643251475347423</v>
      </c>
      <c r="S293" s="263"/>
      <c r="T293" s="263">
        <f>IF(OR(ISERROR(VLOOKUP($E293&amp;$D$118&amp;$D$119,'CCG data'!$A:$AD,'CCG data'!D$3,FALSE)),ISBLANK(VLOOKUP($E293&amp;$D$118&amp;$D$119,'CCG data'!$A:$AD,'CCG data'!D$3,FALSE))),"",VLOOKUP($E293&amp;$D$118&amp;$D$119,'CCG data'!$A:$AD,'CCG data'!D$3,FALSE))</f>
        <v>4.3594136683799731E-2</v>
      </c>
      <c r="U293" s="263"/>
      <c r="V293" s="263">
        <f>IF(OR(ISERROR(VLOOKUP($E293&amp;$D$118&amp;$D$119,'CCG data'!$A:$AD,'CCG data'!E$3,FALSE)),ISBLANK(VLOOKUP($E293&amp;$D$118&amp;$D$119,'CCG data'!$A:$AD,'CCG data'!E$3,FALSE))),"",VLOOKUP($E293&amp;$D$118&amp;$D$119,'CCG data'!$A:$AD,'CCG data'!E$3,FALSE))</f>
        <v>6.6247858366647636E-2</v>
      </c>
      <c r="W293" s="398"/>
      <c r="Y293" s="163">
        <f>IFERROR(VLOOKUP($E293&amp;$D$119, Outliers!$A$4:$P$214,2,FALSE),"0")</f>
        <v>0</v>
      </c>
      <c r="Z293" s="163">
        <f>IFERROR(VLOOKUP($E293&amp;$D$119, Outliers!$A$4:$P$214,3,FALSE),"0")</f>
        <v>0</v>
      </c>
      <c r="AA293" s="163">
        <f>IFERROR(VLOOKUP($E293&amp;$D$119, Outliers!$A$4:$P$214,4,FALSE),"0")</f>
        <v>0</v>
      </c>
      <c r="AB293" s="163">
        <f>IFERROR(VLOOKUP($E293&amp;$D$119, Outliers!$A$4:$P$214,5,FALSE),"0")</f>
        <v>0</v>
      </c>
      <c r="AD293" s="78"/>
      <c r="AE293" s="149"/>
      <c r="AF293" s="78"/>
      <c r="AG293" s="78"/>
    </row>
    <row r="294" spans="4:33" ht="15.75" x14ac:dyDescent="0.25">
      <c r="D294" s="318"/>
      <c r="E294" s="103" t="s">
        <v>27</v>
      </c>
      <c r="F294" s="95">
        <f>IF(P293="","",VLOOKUP($E293&amp;$D$118&amp;$D$119,'CCG data'!$A:$AD,'CCG data'!W$3,FALSE))</f>
        <v>50.330369687146842</v>
      </c>
      <c r="G294" s="96">
        <f>IF(P293="","",VLOOKUP($E293&amp;$D$118&amp;$D$119,'CCG data'!$A:$AD,'CCG data'!X$3,FALSE))</f>
        <v>55.436935172534703</v>
      </c>
      <c r="H294" s="96">
        <f>IF(R293="","",VLOOKUP($E293&amp;$D$118&amp;$D$119,'CCG data'!$A:$AD,'CCG data'!Y$3,FALSE))</f>
        <v>94.565097507876331</v>
      </c>
      <c r="I294" s="96">
        <f>IF(R293="","",VLOOKUP($E293&amp;$D$118&amp;$D$119,'CCG data'!$A:$AD,'CCG data'!Z$3,FALSE))</f>
        <v>101.55048059599106</v>
      </c>
      <c r="J294" s="96">
        <f>IF(T293="","",VLOOKUP($E293&amp;$D$118&amp;$D$119,'CCG data'!$A:$AD,'CCG data'!AA$3,FALSE))</f>
        <v>5.6168306049990209</v>
      </c>
      <c r="K294" s="96">
        <f>IF(T293="","",VLOOKUP($E293&amp;$D$118&amp;$D$119,'CCG data'!$A:$AD,'CCG data'!AB$3,FALSE))</f>
        <v>7.2883101928135519</v>
      </c>
      <c r="L294" s="96">
        <f>IF(V293="","",VLOOKUP($E293&amp;$D$118&amp;$D$119,'CCG data'!$A:$AD,'CCG data'!AC$3,FALSE))</f>
        <v>9.7922852844894699</v>
      </c>
      <c r="M294" s="96">
        <f>IF(V293="","",VLOOKUP($E293&amp;$D$118&amp;$D$119,'CCG data'!$A:$AD,'CCG data'!AD$3,FALSE))</f>
        <v>12.09155539496772</v>
      </c>
      <c r="N294" s="363"/>
      <c r="P294" s="150">
        <f>IF(P293="","",VLOOKUP($E293&amp;$D$118&amp;$D$119,'CCG data'!$A:$AD,'CCG data'!I$3,FALSE))</f>
        <v>0.30099999999999999</v>
      </c>
      <c r="Q294" s="15">
        <f>IF(P293="","",VLOOKUP($E293&amp;$D$118&amp;$D$119,'CCG data'!$A:$AD,'CCG data'!J$3,FALSE))</f>
        <v>0.32600000000000001</v>
      </c>
      <c r="R294" s="15">
        <f>IF(R293="","",VLOOKUP($E293&amp;$D$118&amp;$D$119,'CCG data'!$A:$AD,'CCG data'!K$3,FALSE))</f>
        <v>0.56299999999999994</v>
      </c>
      <c r="S294" s="15">
        <f>IF(R293="","",VLOOKUP($E293&amp;$D$118&amp;$D$119,'CCG data'!$A:$AD,'CCG data'!L$3,FALSE))</f>
        <v>0.59</v>
      </c>
      <c r="T294" s="15">
        <f>IF(T293="","",VLOOKUP($E293&amp;$D$118&amp;$D$119,'CCG data'!$A:$AD,'CCG data'!M$3,FALSE))</f>
        <v>3.7999999999999999E-2</v>
      </c>
      <c r="U294" s="15">
        <f>IF(T293="","",VLOOKUP($E293&amp;$D$118&amp;$D$119,'CCG data'!$A:$AD,'CCG data'!N$3,FALSE))</f>
        <v>4.9000000000000002E-2</v>
      </c>
      <c r="V294" s="15">
        <f>IF(V293="","",VLOOKUP($E293&amp;$D$118&amp;$D$119,'CCG data'!$A:$AD,'CCG data'!O$3,FALSE))</f>
        <v>0.06</v>
      </c>
      <c r="W294" s="135">
        <f>IF(V293="","",VLOOKUP($E293&amp;$D$118&amp;$D$119,'CCG data'!$A:$AD,'CCG data'!P$3,FALSE))</f>
        <v>7.2999999999999995E-2</v>
      </c>
      <c r="Y294" s="163" t="str">
        <f>IFERROR(VLOOKUP($E294&amp;$D$119, Outliers!$A$4:$P$214,2,FALSE),"0")</f>
        <v>0</v>
      </c>
      <c r="Z294" s="163" t="str">
        <f>IFERROR(VLOOKUP($E294&amp;$D$119, Outliers!$A$4:$P$214,3,FALSE),"0")</f>
        <v>0</v>
      </c>
      <c r="AA294" s="163" t="str">
        <f>IFERROR(VLOOKUP($E294&amp;$D$119, Outliers!$A$4:$P$214,4,FALSE),"0")</f>
        <v>0</v>
      </c>
      <c r="AB294" s="163" t="str">
        <f>IFERROR(VLOOKUP($E294&amp;$D$119, Outliers!$A$4:$P$214,5,FALSE),"0")</f>
        <v>0</v>
      </c>
      <c r="AD294" s="78"/>
      <c r="AE294" s="149"/>
      <c r="AF294" s="78"/>
      <c r="AG294" s="78"/>
    </row>
    <row r="295" spans="4:33" ht="15.75" x14ac:dyDescent="0.25">
      <c r="D295" s="318"/>
      <c r="E295" s="104" t="s">
        <v>205</v>
      </c>
      <c r="F295" s="405">
        <f>IF(OR(ISERROR(VLOOKUP($E295&amp;$D$118&amp;$D$119,'CCG data'!$A:$AD,'CCG data'!R$3,FALSE)),ISBLANK(VLOOKUP($E295&amp;$D$118&amp;$D$119,'CCG data'!$A:$AD,'CCG data'!R$3,FALSE))),"",VLOOKUP($E295&amp;$D$118&amp;$D$119,'CCG data'!$A:$AD,'CCG data'!R$3,FALSE))</f>
        <v>46.385620118744264</v>
      </c>
      <c r="G295" s="406"/>
      <c r="H295" s="406">
        <f>IF(OR(ISERROR(VLOOKUP($E295&amp;$D$118&amp;$D$119,'CCG data'!$A:$AD,'CCG data'!S$3,FALSE)),ISBLANK(VLOOKUP($E295&amp;$D$118&amp;$D$119,'CCG data'!$A:$AD,'CCG data'!S$3,FALSE))),"",VLOOKUP($E295&amp;$D$118&amp;$D$119,'CCG data'!$A:$AD,'CCG data'!S$3,FALSE))</f>
        <v>95.083311603310918</v>
      </c>
      <c r="I295" s="406"/>
      <c r="J295" s="406">
        <f>IF(OR(ISERROR(VLOOKUP($E295&amp;$D$118&amp;$D$119,'CCG data'!$A:$AD,'CCG data'!T$3,FALSE)),ISBLANK(VLOOKUP($E295&amp;$D$118&amp;$D$119,'CCG data'!$A:$AD,'CCG data'!T$3,FALSE))),"",VLOOKUP($E295&amp;$D$118&amp;$D$119,'CCG data'!$A:$AD,'CCG data'!T$3,FALSE))</f>
        <v>4.8776134842331658</v>
      </c>
      <c r="K295" s="406"/>
      <c r="L295" s="406">
        <f>IF(OR(ISERROR(VLOOKUP($E295&amp;$D$118&amp;$D$119,'CCG data'!$A:$AD,'CCG data'!U$3,FALSE)),ISBLANK(VLOOKUP($E295&amp;$D$118&amp;$D$119,'CCG data'!$A:$AD,'CCG data'!U$3,FALSE))),"",VLOOKUP($E295&amp;$D$118&amp;$D$119,'CCG data'!$A:$AD,'CCG data'!U$3,FALSE))</f>
        <v>17.717351129058361</v>
      </c>
      <c r="M295" s="407"/>
      <c r="N295" s="362">
        <f>IF(OR(ISERROR(VLOOKUP($E295&amp;$D$118&amp;$D$119,'CCG data'!$A:$AD,'CCG data'!G$3,FALSE)),ISBLANK(VLOOKUP($E295&amp;$D$118&amp;$D$119,'CCG data'!$A:$AD,'CCG data'!G$3,FALSE))),"",VLOOKUP($E295&amp;$D$118&amp;$D$119,'CCG data'!$A:$AD,'CCG data'!G$3,FALSE))</f>
        <v>1112</v>
      </c>
      <c r="P295" s="397">
        <f>IF(OR(ISERROR(VLOOKUP($E295&amp;$D$118&amp;$D$119,'CCG data'!$A:$AD,'CCG data'!B$3,FALSE)),ISBLANK(VLOOKUP($E295&amp;$D$118&amp;$D$119,'CCG data'!$A:$AD,'CCG data'!B$3,FALSE))),"",VLOOKUP($E295&amp;$D$118&amp;$D$119,'CCG data'!$A:$AD,'CCG data'!B$3,FALSE))</f>
        <v>0.25719424460431656</v>
      </c>
      <c r="Q295" s="263"/>
      <c r="R295" s="263">
        <f>IF(OR(ISERROR(VLOOKUP($E295&amp;$D$118&amp;$D$119,'CCG data'!$A:$AD,'CCG data'!C$3,FALSE)),ISBLANK(VLOOKUP($E295&amp;$D$118&amp;$D$119,'CCG data'!$A:$AD,'CCG data'!C$3,FALSE))),"",VLOOKUP($E295&amp;$D$118&amp;$D$119,'CCG data'!$A:$AD,'CCG data'!C$3,FALSE))</f>
        <v>0.59712230215827333</v>
      </c>
      <c r="S295" s="263"/>
      <c r="T295" s="263">
        <f>IF(OR(ISERROR(VLOOKUP($E295&amp;$D$118&amp;$D$119,'CCG data'!$A:$AD,'CCG data'!D$3,FALSE)),ISBLANK(VLOOKUP($E295&amp;$D$118&amp;$D$119,'CCG data'!$A:$AD,'CCG data'!D$3,FALSE))),"",VLOOKUP($E295&amp;$D$118&amp;$D$119,'CCG data'!$A:$AD,'CCG data'!D$3,FALSE))</f>
        <v>3.0575539568345324E-2</v>
      </c>
      <c r="U295" s="263"/>
      <c r="V295" s="263">
        <f>IF(OR(ISERROR(VLOOKUP($E295&amp;$D$118&amp;$D$119,'CCG data'!$A:$AD,'CCG data'!E$3,FALSE)),ISBLANK(VLOOKUP($E295&amp;$D$118&amp;$D$119,'CCG data'!$A:$AD,'CCG data'!E$3,FALSE))),"",VLOOKUP($E295&amp;$D$118&amp;$D$119,'CCG data'!$A:$AD,'CCG data'!E$3,FALSE))</f>
        <v>0.11510791366906475</v>
      </c>
      <c r="W295" s="398"/>
      <c r="Y295" s="163">
        <f>IFERROR(VLOOKUP($E295&amp;$D$119, Outliers!$A$4:$P$214,2,FALSE),"0")</f>
        <v>0</v>
      </c>
      <c r="Z295" s="163">
        <f>IFERROR(VLOOKUP($E295&amp;$D$119, Outliers!$A$4:$P$214,3,FALSE),"0")</f>
        <v>0</v>
      </c>
      <c r="AA295" s="163">
        <f>IFERROR(VLOOKUP($E295&amp;$D$119, Outliers!$A$4:$P$214,4,FALSE),"0")</f>
        <v>0</v>
      </c>
      <c r="AB295" s="163">
        <f>IFERROR(VLOOKUP($E295&amp;$D$119, Outliers!$A$4:$P$214,5,FALSE),"0")</f>
        <v>1</v>
      </c>
      <c r="AD295" s="78"/>
      <c r="AE295" s="149"/>
      <c r="AF295" s="78"/>
      <c r="AG295" s="78"/>
    </row>
    <row r="296" spans="4:33" ht="15.75" x14ac:dyDescent="0.25">
      <c r="D296" s="318"/>
      <c r="E296" s="103" t="s">
        <v>27</v>
      </c>
      <c r="F296" s="95">
        <f>IF(P295="","",VLOOKUP($E295&amp;$D$118&amp;$D$119,'CCG data'!$A:$AD,'CCG data'!W$3,FALSE))</f>
        <v>41.00965525306087</v>
      </c>
      <c r="G296" s="96">
        <f>IF(P295="","",VLOOKUP($E295&amp;$D$118&amp;$D$119,'CCG data'!$A:$AD,'CCG data'!X$3,FALSE))</f>
        <v>51.761584984427657</v>
      </c>
      <c r="H296" s="96">
        <f>IF(R295="","",VLOOKUP($E295&amp;$D$118&amp;$D$119,'CCG data'!$A:$AD,'CCG data'!Y$3,FALSE))</f>
        <v>87.851013299203657</v>
      </c>
      <c r="I296" s="96">
        <f>IF(R295="","",VLOOKUP($E295&amp;$D$118&amp;$D$119,'CCG data'!$A:$AD,'CCG data'!Z$3,FALSE))</f>
        <v>102.31560990741818</v>
      </c>
      <c r="J296" s="96">
        <f>IF(T295="","",VLOOKUP($E295&amp;$D$118&amp;$D$119,'CCG data'!$A:$AD,'CCG data'!AA$3,FALSE))</f>
        <v>3.2380660138538646</v>
      </c>
      <c r="K296" s="96">
        <f>IF(T295="","",VLOOKUP($E295&amp;$D$118&amp;$D$119,'CCG data'!$A:$AD,'CCG data'!AB$3,FALSE))</f>
        <v>6.5171609546124669</v>
      </c>
      <c r="L296" s="96">
        <f>IF(V295="","",VLOOKUP($E295&amp;$D$118&amp;$D$119,'CCG data'!$A:$AD,'CCG data'!AC$3,FALSE))</f>
        <v>14.647976642693388</v>
      </c>
      <c r="M296" s="96">
        <f>IF(V295="","",VLOOKUP($E295&amp;$D$118&amp;$D$119,'CCG data'!$A:$AD,'CCG data'!AD$3,FALSE))</f>
        <v>20.786725615423336</v>
      </c>
      <c r="N296" s="363"/>
      <c r="P296" s="150">
        <f>IF(P295="","",VLOOKUP($E295&amp;$D$118&amp;$D$119,'CCG data'!$A:$AD,'CCG data'!I$3,FALSE))</f>
        <v>0.23200000000000001</v>
      </c>
      <c r="Q296" s="15">
        <f>IF(P295="","",VLOOKUP($E295&amp;$D$118&amp;$D$119,'CCG data'!$A:$AD,'CCG data'!J$3,FALSE))</f>
        <v>0.28399999999999997</v>
      </c>
      <c r="R296" s="15">
        <f>IF(R295="","",VLOOKUP($E295&amp;$D$118&amp;$D$119,'CCG data'!$A:$AD,'CCG data'!K$3,FALSE))</f>
        <v>0.56799999999999995</v>
      </c>
      <c r="S296" s="15">
        <f>IF(R295="","",VLOOKUP($E295&amp;$D$118&amp;$D$119,'CCG data'!$A:$AD,'CCG data'!L$3,FALSE))</f>
        <v>0.626</v>
      </c>
      <c r="T296" s="15">
        <f>IF(T295="","",VLOOKUP($E295&amp;$D$118&amp;$D$119,'CCG data'!$A:$AD,'CCG data'!M$3,FALSE))</f>
        <v>2.1999999999999999E-2</v>
      </c>
      <c r="U296" s="15">
        <f>IF(T295="","",VLOOKUP($E295&amp;$D$118&amp;$D$119,'CCG data'!$A:$AD,'CCG data'!N$3,FALSE))</f>
        <v>4.2000000000000003E-2</v>
      </c>
      <c r="V296" s="15">
        <f>IF(V295="","",VLOOKUP($E295&amp;$D$118&amp;$D$119,'CCG data'!$A:$AD,'CCG data'!O$3,FALSE))</f>
        <v>9.8000000000000004E-2</v>
      </c>
      <c r="W296" s="135">
        <f>IF(V295="","",VLOOKUP($E295&amp;$D$118&amp;$D$119,'CCG data'!$A:$AD,'CCG data'!P$3,FALSE))</f>
        <v>0.13500000000000001</v>
      </c>
      <c r="Y296" s="163" t="str">
        <f>IFERROR(VLOOKUP($E296&amp;$D$119, Outliers!$A$4:$P$214,2,FALSE),"0")</f>
        <v>0</v>
      </c>
      <c r="Z296" s="163" t="str">
        <f>IFERROR(VLOOKUP($E296&amp;$D$119, Outliers!$A$4:$P$214,3,FALSE),"0")</f>
        <v>0</v>
      </c>
      <c r="AA296" s="163" t="str">
        <f>IFERROR(VLOOKUP($E296&amp;$D$119, Outliers!$A$4:$P$214,4,FALSE),"0")</f>
        <v>0</v>
      </c>
      <c r="AB296" s="163" t="str">
        <f>IFERROR(VLOOKUP($E296&amp;$D$119, Outliers!$A$4:$P$214,5,FALSE),"0")</f>
        <v>0</v>
      </c>
      <c r="AD296" s="78"/>
      <c r="AE296" s="149"/>
      <c r="AF296" s="78"/>
      <c r="AG296" s="78"/>
    </row>
    <row r="297" spans="4:33" ht="15.75" x14ac:dyDescent="0.25">
      <c r="D297" s="318"/>
      <c r="E297" s="104" t="s">
        <v>206</v>
      </c>
      <c r="F297" s="405">
        <f>IF(OR(ISERROR(VLOOKUP($E297&amp;$D$118&amp;$D$119,'CCG data'!$A:$AD,'CCG data'!R$3,FALSE)),ISBLANK(VLOOKUP($E297&amp;$D$118&amp;$D$119,'CCG data'!$A:$AD,'CCG data'!R$3,FALSE))),"",VLOOKUP($E297&amp;$D$118&amp;$D$119,'CCG data'!$A:$AD,'CCG data'!R$3,FALSE))</f>
        <v>44.704816758973905</v>
      </c>
      <c r="G297" s="406"/>
      <c r="H297" s="406">
        <f>IF(OR(ISERROR(VLOOKUP($E297&amp;$D$118&amp;$D$119,'CCG data'!$A:$AD,'CCG data'!S$3,FALSE)),ISBLANK(VLOOKUP($E297&amp;$D$118&amp;$D$119,'CCG data'!$A:$AD,'CCG data'!S$3,FALSE))),"",VLOOKUP($E297&amp;$D$118&amp;$D$119,'CCG data'!$A:$AD,'CCG data'!S$3,FALSE))</f>
        <v>102.74674249118243</v>
      </c>
      <c r="I297" s="406"/>
      <c r="J297" s="406">
        <f>IF(OR(ISERROR(VLOOKUP($E297&amp;$D$118&amp;$D$119,'CCG data'!$A:$AD,'CCG data'!T$3,FALSE)),ISBLANK(VLOOKUP($E297&amp;$D$118&amp;$D$119,'CCG data'!$A:$AD,'CCG data'!T$3,FALSE))),"",VLOOKUP($E297&amp;$D$118&amp;$D$119,'CCG data'!$A:$AD,'CCG data'!T$3,FALSE))</f>
        <v>8.1031559655083178</v>
      </c>
      <c r="K297" s="406"/>
      <c r="L297" s="406">
        <f>IF(OR(ISERROR(VLOOKUP($E297&amp;$D$118&amp;$D$119,'CCG data'!$A:$AD,'CCG data'!U$3,FALSE)),ISBLANK(VLOOKUP($E297&amp;$D$118&amp;$D$119,'CCG data'!$A:$AD,'CCG data'!U$3,FALSE))),"",VLOOKUP($E297&amp;$D$118&amp;$D$119,'CCG data'!$A:$AD,'CCG data'!U$3,FALSE))</f>
        <v>6.4214440914154407</v>
      </c>
      <c r="M297" s="407"/>
      <c r="N297" s="362">
        <f>IF(OR(ISERROR(VLOOKUP($E297&amp;$D$118&amp;$D$119,'CCG data'!$A:$AD,'CCG data'!G$3,FALSE)),ISBLANK(VLOOKUP($E297&amp;$D$118&amp;$D$119,'CCG data'!$A:$AD,'CCG data'!G$3,FALSE))),"",VLOOKUP($E297&amp;$D$118&amp;$D$119,'CCG data'!$A:$AD,'CCG data'!G$3,FALSE))</f>
        <v>1173</v>
      </c>
      <c r="P297" s="397">
        <f>IF(OR(ISERROR(VLOOKUP($E297&amp;$D$118&amp;$D$119,'CCG data'!$A:$AD,'CCG data'!B$3,FALSE)),ISBLANK(VLOOKUP($E297&amp;$D$118&amp;$D$119,'CCG data'!$A:$AD,'CCG data'!B$3,FALSE))),"",VLOOKUP($E297&amp;$D$118&amp;$D$119,'CCG data'!$A:$AD,'CCG data'!B$3,FALSE))</f>
        <v>0.26598465473145783</v>
      </c>
      <c r="Q297" s="263"/>
      <c r="R297" s="263">
        <f>IF(OR(ISERROR(VLOOKUP($E297&amp;$D$118&amp;$D$119,'CCG data'!$A:$AD,'CCG data'!C$3,FALSE)),ISBLANK(VLOOKUP($E297&amp;$D$118&amp;$D$119,'CCG data'!$A:$AD,'CCG data'!C$3,FALSE))),"",VLOOKUP($E297&amp;$D$118&amp;$D$119,'CCG data'!$A:$AD,'CCG data'!C$3,FALSE))</f>
        <v>0.64450127877237851</v>
      </c>
      <c r="S297" s="263"/>
      <c r="T297" s="263">
        <f>IF(OR(ISERROR(VLOOKUP($E297&amp;$D$118&amp;$D$119,'CCG data'!$A:$AD,'CCG data'!D$3,FALSE)),ISBLANK(VLOOKUP($E297&amp;$D$118&amp;$D$119,'CCG data'!$A:$AD,'CCG data'!D$3,FALSE))),"",VLOOKUP($E297&amp;$D$118&amp;$D$119,'CCG data'!$A:$AD,'CCG data'!D$3,FALSE))</f>
        <v>4.9445865302642798E-2</v>
      </c>
      <c r="U297" s="263"/>
      <c r="V297" s="263">
        <f>IF(OR(ISERROR(VLOOKUP($E297&amp;$D$118&amp;$D$119,'CCG data'!$A:$AD,'CCG data'!E$3,FALSE)),ISBLANK(VLOOKUP($E297&amp;$D$118&amp;$D$119,'CCG data'!$A:$AD,'CCG data'!E$3,FALSE))),"",VLOOKUP($E297&amp;$D$118&amp;$D$119,'CCG data'!$A:$AD,'CCG data'!E$3,FALSE))</f>
        <v>4.0068201193520885E-2</v>
      </c>
      <c r="W297" s="398"/>
      <c r="Y297" s="163">
        <f>IFERROR(VLOOKUP($E297&amp;$D$119, Outliers!$A$4:$P$214,2,FALSE),"0")</f>
        <v>0</v>
      </c>
      <c r="Z297" s="163">
        <f>IFERROR(VLOOKUP($E297&amp;$D$119, Outliers!$A$4:$P$214,3,FALSE),"0")</f>
        <v>0</v>
      </c>
      <c r="AA297" s="163">
        <f>IFERROR(VLOOKUP($E297&amp;$D$119, Outliers!$A$4:$P$214,4,FALSE),"0")</f>
        <v>0</v>
      </c>
      <c r="AB297" s="163">
        <f>IFERROR(VLOOKUP($E297&amp;$D$119, Outliers!$A$4:$P$214,5,FALSE),"0")</f>
        <v>1</v>
      </c>
      <c r="AD297" s="78"/>
      <c r="AE297" s="149"/>
      <c r="AF297" s="78"/>
      <c r="AG297" s="78"/>
    </row>
    <row r="298" spans="4:33" ht="15.75" x14ac:dyDescent="0.25">
      <c r="D298" s="318"/>
      <c r="E298" s="103" t="s">
        <v>27</v>
      </c>
      <c r="F298" s="95">
        <f>IF(P297="","",VLOOKUP($E297&amp;$D$118&amp;$D$119,'CCG data'!$A:$AD,'CCG data'!W$3,FALSE))</f>
        <v>39.744229500454701</v>
      </c>
      <c r="G298" s="96">
        <f>IF(P297="","",VLOOKUP($E297&amp;$D$118&amp;$D$119,'CCG data'!$A:$AD,'CCG data'!X$3,FALSE))</f>
        <v>49.66540401749311</v>
      </c>
      <c r="H298" s="96">
        <f>IF(R297="","",VLOOKUP($E297&amp;$D$118&amp;$D$119,'CCG data'!$A:$AD,'CCG data'!Y$3,FALSE))</f>
        <v>95.422491215333864</v>
      </c>
      <c r="I298" s="96">
        <f>IF(R297="","",VLOOKUP($E297&amp;$D$118&amp;$D$119,'CCG data'!$A:$AD,'CCG data'!Z$3,FALSE))</f>
        <v>110.070993767031</v>
      </c>
      <c r="J298" s="96">
        <f>IF(T297="","",VLOOKUP($E297&amp;$D$118&amp;$D$119,'CCG data'!$A:$AD,'CCG data'!AA$3,FALSE))</f>
        <v>6.0177228162240368</v>
      </c>
      <c r="K298" s="96">
        <f>IF(T297="","",VLOOKUP($E297&amp;$D$118&amp;$D$119,'CCG data'!$A:$AD,'CCG data'!AB$3,FALSE))</f>
        <v>10.188589114792599</v>
      </c>
      <c r="L298" s="96">
        <f>IF(V297="","",VLOOKUP($E297&amp;$D$118&amp;$D$119,'CCG data'!$A:$AD,'CCG data'!AC$3,FALSE))</f>
        <v>4.5855828713303444</v>
      </c>
      <c r="M298" s="96">
        <f>IF(V297="","",VLOOKUP($E297&amp;$D$118&amp;$D$119,'CCG data'!$A:$AD,'CCG data'!AD$3,FALSE))</f>
        <v>8.2573053115005379</v>
      </c>
      <c r="N298" s="363"/>
      <c r="P298" s="150">
        <f>IF(P297="","",VLOOKUP($E297&amp;$D$118&amp;$D$119,'CCG data'!$A:$AD,'CCG data'!I$3,FALSE))</f>
        <v>0.24099999999999999</v>
      </c>
      <c r="Q298" s="15">
        <f>IF(P297="","",VLOOKUP($E297&amp;$D$118&amp;$D$119,'CCG data'!$A:$AD,'CCG data'!J$3,FALSE))</f>
        <v>0.29199999999999998</v>
      </c>
      <c r="R298" s="15">
        <f>IF(R297="","",VLOOKUP($E297&amp;$D$118&amp;$D$119,'CCG data'!$A:$AD,'CCG data'!K$3,FALSE))</f>
        <v>0.61699999999999999</v>
      </c>
      <c r="S298" s="15">
        <f>IF(R297="","",VLOOKUP($E297&amp;$D$118&amp;$D$119,'CCG data'!$A:$AD,'CCG data'!L$3,FALSE))</f>
        <v>0.67100000000000004</v>
      </c>
      <c r="T298" s="15">
        <f>IF(T297="","",VLOOKUP($E297&amp;$D$118&amp;$D$119,'CCG data'!$A:$AD,'CCG data'!M$3,FALSE))</f>
        <v>3.7999999999999999E-2</v>
      </c>
      <c r="U298" s="15">
        <f>IF(T297="","",VLOOKUP($E297&amp;$D$118&amp;$D$119,'CCG data'!$A:$AD,'CCG data'!N$3,FALSE))</f>
        <v>6.3E-2</v>
      </c>
      <c r="V298" s="15">
        <f>IF(V297="","",VLOOKUP($E297&amp;$D$118&amp;$D$119,'CCG data'!$A:$AD,'CCG data'!O$3,FALSE))</f>
        <v>0.03</v>
      </c>
      <c r="W298" s="135">
        <f>IF(V297="","",VLOOKUP($E297&amp;$D$118&amp;$D$119,'CCG data'!$A:$AD,'CCG data'!P$3,FALSE))</f>
        <v>5.2999999999999999E-2</v>
      </c>
      <c r="Y298" s="163" t="str">
        <f>IFERROR(VLOOKUP($E298&amp;$D$119, Outliers!$A$4:$P$214,2,FALSE),"0")</f>
        <v>0</v>
      </c>
      <c r="Z298" s="163" t="str">
        <f>IFERROR(VLOOKUP($E298&amp;$D$119, Outliers!$A$4:$P$214,3,FALSE),"0")</f>
        <v>0</v>
      </c>
      <c r="AA298" s="163" t="str">
        <f>IFERROR(VLOOKUP($E298&amp;$D$119, Outliers!$A$4:$P$214,4,FALSE),"0")</f>
        <v>0</v>
      </c>
      <c r="AB298" s="163" t="str">
        <f>IFERROR(VLOOKUP($E298&amp;$D$119, Outliers!$A$4:$P$214,5,FALSE),"0")</f>
        <v>0</v>
      </c>
      <c r="AD298" s="78"/>
      <c r="AE298" s="149"/>
      <c r="AF298" s="78"/>
      <c r="AG298" s="78"/>
    </row>
    <row r="299" spans="4:33" ht="15.75" x14ac:dyDescent="0.25">
      <c r="D299" s="318"/>
      <c r="E299" s="104" t="s">
        <v>207</v>
      </c>
      <c r="F299" s="405">
        <f>IF(OR(ISERROR(VLOOKUP($E299&amp;$D$118&amp;$D$119,'CCG data'!$A:$AD,'CCG data'!R$3,FALSE)),ISBLANK(VLOOKUP($E299&amp;$D$118&amp;$D$119,'CCG data'!$A:$AD,'CCG data'!R$3,FALSE))),"",VLOOKUP($E299&amp;$D$118&amp;$D$119,'CCG data'!$A:$AD,'CCG data'!R$3,FALSE))</f>
        <v>38.568101496776492</v>
      </c>
      <c r="G299" s="406"/>
      <c r="H299" s="406">
        <f>IF(OR(ISERROR(VLOOKUP($E299&amp;$D$118&amp;$D$119,'CCG data'!$A:$AD,'CCG data'!S$3,FALSE)),ISBLANK(VLOOKUP($E299&amp;$D$118&amp;$D$119,'CCG data'!$A:$AD,'CCG data'!S$3,FALSE))),"",VLOOKUP($E299&amp;$D$118&amp;$D$119,'CCG data'!$A:$AD,'CCG data'!S$3,FALSE))</f>
        <v>95.41684535781269</v>
      </c>
      <c r="I299" s="406"/>
      <c r="J299" s="406">
        <f>IF(OR(ISERROR(VLOOKUP($E299&amp;$D$118&amp;$D$119,'CCG data'!$A:$AD,'CCG data'!T$3,FALSE)),ISBLANK(VLOOKUP($E299&amp;$D$118&amp;$D$119,'CCG data'!$A:$AD,'CCG data'!T$3,FALSE))),"",VLOOKUP($E299&amp;$D$118&amp;$D$119,'CCG data'!$A:$AD,'CCG data'!T$3,FALSE))</f>
        <v>8.5079867187803977</v>
      </c>
      <c r="K299" s="406"/>
      <c r="L299" s="406">
        <f>IF(OR(ISERROR(VLOOKUP($E299&amp;$D$118&amp;$D$119,'CCG data'!$A:$AD,'CCG data'!U$3,FALSE)),ISBLANK(VLOOKUP($E299&amp;$D$118&amp;$D$119,'CCG data'!$A:$AD,'CCG data'!U$3,FALSE))),"",VLOOKUP($E299&amp;$D$118&amp;$D$119,'CCG data'!$A:$AD,'CCG data'!U$3,FALSE))</f>
        <v>10.826200293563906</v>
      </c>
      <c r="M299" s="407"/>
      <c r="N299" s="362">
        <f>IF(OR(ISERROR(VLOOKUP($E299&amp;$D$118&amp;$D$119,'CCG data'!$A:$AD,'CCG data'!G$3,FALSE)),ISBLANK(VLOOKUP($E299&amp;$D$118&amp;$D$119,'CCG data'!$A:$AD,'CCG data'!G$3,FALSE))),"",VLOOKUP($E299&amp;$D$118&amp;$D$119,'CCG data'!$A:$AD,'CCG data'!G$3,FALSE))</f>
        <v>1456</v>
      </c>
      <c r="P299" s="397">
        <f>IF(OR(ISERROR(VLOOKUP($E299&amp;$D$118&amp;$D$119,'CCG data'!$A:$AD,'CCG data'!B$3,FALSE)),ISBLANK(VLOOKUP($E299&amp;$D$118&amp;$D$119,'CCG data'!$A:$AD,'CCG data'!B$3,FALSE))),"",VLOOKUP($E299&amp;$D$118&amp;$D$119,'CCG data'!$A:$AD,'CCG data'!B$3,FALSE))</f>
        <v>0.21840659340659341</v>
      </c>
      <c r="Q299" s="263"/>
      <c r="R299" s="263">
        <f>IF(OR(ISERROR(VLOOKUP($E299&amp;$D$118&amp;$D$119,'CCG data'!$A:$AD,'CCG data'!C$3,FALSE)),ISBLANK(VLOOKUP($E299&amp;$D$118&amp;$D$119,'CCG data'!$A:$AD,'CCG data'!C$3,FALSE))),"",VLOOKUP($E299&amp;$D$118&amp;$D$119,'CCG data'!$A:$AD,'CCG data'!C$3,FALSE))</f>
        <v>0.65865384615384615</v>
      </c>
      <c r="S299" s="263"/>
      <c r="T299" s="263">
        <f>IF(OR(ISERROR(VLOOKUP($E299&amp;$D$118&amp;$D$119,'CCG data'!$A:$AD,'CCG data'!D$3,FALSE)),ISBLANK(VLOOKUP($E299&amp;$D$118&amp;$D$119,'CCG data'!$A:$AD,'CCG data'!D$3,FALSE))),"",VLOOKUP($E299&amp;$D$118&amp;$D$119,'CCG data'!$A:$AD,'CCG data'!D$3,FALSE))</f>
        <v>4.7390109890109888E-2</v>
      </c>
      <c r="U299" s="263"/>
      <c r="V299" s="263">
        <f>IF(OR(ISERROR(VLOOKUP($E299&amp;$D$118&amp;$D$119,'CCG data'!$A:$AD,'CCG data'!E$3,FALSE)),ISBLANK(VLOOKUP($E299&amp;$D$118&amp;$D$119,'CCG data'!$A:$AD,'CCG data'!E$3,FALSE))),"",VLOOKUP($E299&amp;$D$118&amp;$D$119,'CCG data'!$A:$AD,'CCG data'!E$3,FALSE))</f>
        <v>7.5549450549450545E-2</v>
      </c>
      <c r="W299" s="398"/>
      <c r="Y299" s="163">
        <f>IFERROR(VLOOKUP($E299&amp;$D$119, Outliers!$A$4:$P$214,2,FALSE),"0")</f>
        <v>1</v>
      </c>
      <c r="Z299" s="163">
        <f>IFERROR(VLOOKUP($E299&amp;$D$119, Outliers!$A$4:$P$214,3,FALSE),"0")</f>
        <v>0</v>
      </c>
      <c r="AA299" s="163">
        <f>IFERROR(VLOOKUP($E299&amp;$D$119, Outliers!$A$4:$P$214,4,FALSE),"0")</f>
        <v>0</v>
      </c>
      <c r="AB299" s="163">
        <f>IFERROR(VLOOKUP($E299&amp;$D$119, Outliers!$A$4:$P$214,5,FALSE),"0")</f>
        <v>0</v>
      </c>
      <c r="AD299" s="78"/>
      <c r="AE299" s="149"/>
      <c r="AF299" s="78"/>
      <c r="AG299" s="78"/>
    </row>
    <row r="300" spans="4:33" ht="15.75" x14ac:dyDescent="0.25">
      <c r="D300" s="318"/>
      <c r="E300" s="103" t="s">
        <v>27</v>
      </c>
      <c r="F300" s="95">
        <f>IF(P299="","",VLOOKUP($E299&amp;$D$118&amp;$D$119,'CCG data'!$A:$AD,'CCG data'!W$3,FALSE))</f>
        <v>34.329029695081253</v>
      </c>
      <c r="G300" s="96">
        <f>IF(P299="","",VLOOKUP($E299&amp;$D$118&amp;$D$119,'CCG data'!$A:$AD,'CCG data'!X$3,FALSE))</f>
        <v>42.807173298471731</v>
      </c>
      <c r="H300" s="96">
        <f>IF(R299="","",VLOOKUP($E299&amp;$D$118&amp;$D$119,'CCG data'!$A:$AD,'CCG data'!Y$3,FALSE))</f>
        <v>89.377750910621813</v>
      </c>
      <c r="I300" s="96">
        <f>IF(R299="","",VLOOKUP($E299&amp;$D$118&amp;$D$119,'CCG data'!$A:$AD,'CCG data'!Z$3,FALSE))</f>
        <v>101.45593980500357</v>
      </c>
      <c r="J300" s="96">
        <f>IF(T299="","",VLOOKUP($E299&amp;$D$118&amp;$D$119,'CCG data'!$A:$AD,'CCG data'!AA$3,FALSE))</f>
        <v>6.5004738899821639</v>
      </c>
      <c r="K300" s="96">
        <f>IF(T299="","",VLOOKUP($E299&amp;$D$118&amp;$D$119,'CCG data'!$A:$AD,'CCG data'!AB$3,FALSE))</f>
        <v>10.515499547578631</v>
      </c>
      <c r="L300" s="96">
        <f>IF(V299="","",VLOOKUP($E299&amp;$D$118&amp;$D$119,'CCG data'!$A:$AD,'CCG data'!AC$3,FALSE))</f>
        <v>8.8030144086997097</v>
      </c>
      <c r="M300" s="96">
        <f>IF(V299="","",VLOOKUP($E299&amp;$D$118&amp;$D$119,'CCG data'!$A:$AD,'CCG data'!AD$3,FALSE))</f>
        <v>12.849386178428102</v>
      </c>
      <c r="N300" s="363"/>
      <c r="P300" s="150">
        <f>IF(P299="","",VLOOKUP($E299&amp;$D$118&amp;$D$119,'CCG data'!$A:$AD,'CCG data'!I$3,FALSE))</f>
        <v>0.19800000000000001</v>
      </c>
      <c r="Q300" s="15">
        <f>IF(P299="","",VLOOKUP($E299&amp;$D$118&amp;$D$119,'CCG data'!$A:$AD,'CCG data'!J$3,FALSE))</f>
        <v>0.24</v>
      </c>
      <c r="R300" s="15">
        <f>IF(R299="","",VLOOKUP($E299&amp;$D$118&amp;$D$119,'CCG data'!$A:$AD,'CCG data'!K$3,FALSE))</f>
        <v>0.63400000000000001</v>
      </c>
      <c r="S300" s="15">
        <f>IF(R299="","",VLOOKUP($E299&amp;$D$118&amp;$D$119,'CCG data'!$A:$AD,'CCG data'!L$3,FALSE))</f>
        <v>0.68300000000000005</v>
      </c>
      <c r="T300" s="15">
        <f>IF(T299="","",VLOOKUP($E299&amp;$D$118&amp;$D$119,'CCG data'!$A:$AD,'CCG data'!M$3,FALSE))</f>
        <v>3.7999999999999999E-2</v>
      </c>
      <c r="U300" s="15">
        <f>IF(T299="","",VLOOKUP($E299&amp;$D$118&amp;$D$119,'CCG data'!$A:$AD,'CCG data'!N$3,FALSE))</f>
        <v>0.06</v>
      </c>
      <c r="V300" s="15">
        <f>IF(V299="","",VLOOKUP($E299&amp;$D$118&amp;$D$119,'CCG data'!$A:$AD,'CCG data'!O$3,FALSE))</f>
        <v>6.3E-2</v>
      </c>
      <c r="W300" s="135">
        <f>IF(V299="","",VLOOKUP($E299&amp;$D$118&amp;$D$119,'CCG data'!$A:$AD,'CCG data'!P$3,FALSE))</f>
        <v>0.09</v>
      </c>
      <c r="Y300" s="163" t="str">
        <f>IFERROR(VLOOKUP($E300&amp;$D$119, Outliers!$A$4:$P$214,2,FALSE),"0")</f>
        <v>0</v>
      </c>
      <c r="Z300" s="163" t="str">
        <f>IFERROR(VLOOKUP($E300&amp;$D$119, Outliers!$A$4:$P$214,3,FALSE),"0")</f>
        <v>0</v>
      </c>
      <c r="AA300" s="163" t="str">
        <f>IFERROR(VLOOKUP($E300&amp;$D$119, Outliers!$A$4:$P$214,4,FALSE),"0")</f>
        <v>0</v>
      </c>
      <c r="AB300" s="163" t="str">
        <f>IFERROR(VLOOKUP($E300&amp;$D$119, Outliers!$A$4:$P$214,5,FALSE),"0")</f>
        <v>0</v>
      </c>
      <c r="AD300" s="78"/>
      <c r="AE300" s="149"/>
      <c r="AF300" s="78"/>
      <c r="AG300" s="78"/>
    </row>
    <row r="301" spans="4:33" ht="15.75" x14ac:dyDescent="0.25">
      <c r="D301" s="318"/>
      <c r="E301" s="104" t="s">
        <v>208</v>
      </c>
      <c r="F301" s="405">
        <f>IF(OR(ISERROR(VLOOKUP($E301&amp;$D$118&amp;$D$119,'CCG data'!$A:$AD,'CCG data'!R$3,FALSE)),ISBLANK(VLOOKUP($E301&amp;$D$118&amp;$D$119,'CCG data'!$A:$AD,'CCG data'!R$3,FALSE))),"",VLOOKUP($E301&amp;$D$118&amp;$D$119,'CCG data'!$A:$AD,'CCG data'!R$3,FALSE))</f>
        <v>47.838493104671997</v>
      </c>
      <c r="G301" s="406"/>
      <c r="H301" s="406">
        <f>IF(OR(ISERROR(VLOOKUP($E301&amp;$D$118&amp;$D$119,'CCG data'!$A:$AD,'CCG data'!S$3,FALSE)),ISBLANK(VLOOKUP($E301&amp;$D$118&amp;$D$119,'CCG data'!$A:$AD,'CCG data'!S$3,FALSE))),"",VLOOKUP($E301&amp;$D$118&amp;$D$119,'CCG data'!$A:$AD,'CCG data'!S$3,FALSE))</f>
        <v>100.7420873210333</v>
      </c>
      <c r="I301" s="406"/>
      <c r="J301" s="406">
        <f>IF(OR(ISERROR(VLOOKUP($E301&amp;$D$118&amp;$D$119,'CCG data'!$A:$AD,'CCG data'!T$3,FALSE)),ISBLANK(VLOOKUP($E301&amp;$D$118&amp;$D$119,'CCG data'!$A:$AD,'CCG data'!T$3,FALSE))),"",VLOOKUP($E301&amp;$D$118&amp;$D$119,'CCG data'!$A:$AD,'CCG data'!T$3,FALSE))</f>
        <v>6.249692960582844</v>
      </c>
      <c r="K301" s="406"/>
      <c r="L301" s="406">
        <f>IF(OR(ISERROR(VLOOKUP($E301&amp;$D$118&amp;$D$119,'CCG data'!$A:$AD,'CCG data'!U$3,FALSE)),ISBLANK(VLOOKUP($E301&amp;$D$118&amp;$D$119,'CCG data'!$A:$AD,'CCG data'!U$3,FALSE))),"",VLOOKUP($E301&amp;$D$118&amp;$D$119,'CCG data'!$A:$AD,'CCG data'!U$3,FALSE))</f>
        <v>15.256149118809663</v>
      </c>
      <c r="M301" s="407"/>
      <c r="N301" s="362">
        <f>IF(OR(ISERROR(VLOOKUP($E301&amp;$D$118&amp;$D$119,'CCG data'!$A:$AD,'CCG data'!G$3,FALSE)),ISBLANK(VLOOKUP($E301&amp;$D$118&amp;$D$119,'CCG data'!$A:$AD,'CCG data'!G$3,FALSE))),"",VLOOKUP($E301&amp;$D$118&amp;$D$119,'CCG data'!$A:$AD,'CCG data'!G$3,FALSE))</f>
        <v>1743</v>
      </c>
      <c r="P301" s="397">
        <f>IF(OR(ISERROR(VLOOKUP($E301&amp;$D$118&amp;$D$119,'CCG data'!$A:$AD,'CCG data'!B$3,FALSE)),ISBLANK(VLOOKUP($E301&amp;$D$118&amp;$D$119,'CCG data'!$A:$AD,'CCG data'!B$3,FALSE))),"",VLOOKUP($E301&amp;$D$118&amp;$D$119,'CCG data'!$A:$AD,'CCG data'!B$3,FALSE))</f>
        <v>0.26506024096385544</v>
      </c>
      <c r="Q301" s="263"/>
      <c r="R301" s="263">
        <f>IF(OR(ISERROR(VLOOKUP($E301&amp;$D$118&amp;$D$119,'CCG data'!$A:$AD,'CCG data'!C$3,FALSE)),ISBLANK(VLOOKUP($E301&amp;$D$118&amp;$D$119,'CCG data'!$A:$AD,'CCG data'!C$3,FALSE))),"",VLOOKUP($E301&amp;$D$118&amp;$D$119,'CCG data'!$A:$AD,'CCG data'!C$3,FALSE))</f>
        <v>0.60413080895008608</v>
      </c>
      <c r="S301" s="263"/>
      <c r="T301" s="263">
        <f>IF(OR(ISERROR(VLOOKUP($E301&amp;$D$118&amp;$D$119,'CCG data'!$A:$AD,'CCG data'!D$3,FALSE)),ISBLANK(VLOOKUP($E301&amp;$D$118&amp;$D$119,'CCG data'!$A:$AD,'CCG data'!D$3,FALSE))),"",VLOOKUP($E301&amp;$D$118&amp;$D$119,'CCG data'!$A:$AD,'CCG data'!D$3,FALSE))</f>
        <v>4.2455536431440045E-2</v>
      </c>
      <c r="U301" s="263"/>
      <c r="V301" s="263">
        <f>IF(OR(ISERROR(VLOOKUP($E301&amp;$D$118&amp;$D$119,'CCG data'!$A:$AD,'CCG data'!E$3,FALSE)),ISBLANK(VLOOKUP($E301&amp;$D$118&amp;$D$119,'CCG data'!$A:$AD,'CCG data'!E$3,FALSE))),"",VLOOKUP($E301&amp;$D$118&amp;$D$119,'CCG data'!$A:$AD,'CCG data'!E$3,FALSE))</f>
        <v>8.8353413654618476E-2</v>
      </c>
      <c r="W301" s="398"/>
      <c r="Y301" s="163">
        <f>IFERROR(VLOOKUP($E301&amp;$D$119, Outliers!$A$4:$P$214,2,FALSE),"0")</f>
        <v>0</v>
      </c>
      <c r="Z301" s="163">
        <f>IFERROR(VLOOKUP($E301&amp;$D$119, Outliers!$A$4:$P$214,3,FALSE),"0")</f>
        <v>0</v>
      </c>
      <c r="AA301" s="163">
        <f>IFERROR(VLOOKUP($E301&amp;$D$119, Outliers!$A$4:$P$214,4,FALSE),"0")</f>
        <v>0</v>
      </c>
      <c r="AB301" s="163">
        <f>IFERROR(VLOOKUP($E301&amp;$D$119, Outliers!$A$4:$P$214,5,FALSE),"0")</f>
        <v>0</v>
      </c>
      <c r="AD301" s="78"/>
      <c r="AE301" s="149"/>
      <c r="AF301" s="78"/>
      <c r="AG301" s="78"/>
    </row>
    <row r="302" spans="4:33" ht="15.75" x14ac:dyDescent="0.25">
      <c r="D302" s="318"/>
      <c r="E302" s="103" t="s">
        <v>27</v>
      </c>
      <c r="F302" s="95">
        <f>IF(P301="","",VLOOKUP($E301&amp;$D$118&amp;$D$119,'CCG data'!$A:$AD,'CCG data'!W$3,FALSE))</f>
        <v>43.47622278132296</v>
      </c>
      <c r="G302" s="96">
        <f>IF(P301="","",VLOOKUP($E301&amp;$D$118&amp;$D$119,'CCG data'!$A:$AD,'CCG data'!X$3,FALSE))</f>
        <v>52.200763428021034</v>
      </c>
      <c r="H302" s="96">
        <f>IF(R301="","",VLOOKUP($E301&amp;$D$118&amp;$D$119,'CCG data'!$A:$AD,'CCG data'!Y$3,FALSE))</f>
        <v>94.657195932920629</v>
      </c>
      <c r="I302" s="96">
        <f>IF(R301="","",VLOOKUP($E301&amp;$D$118&amp;$D$119,'CCG data'!$A:$AD,'CCG data'!Z$3,FALSE))</f>
        <v>106.82697870914596</v>
      </c>
      <c r="J302" s="96">
        <f>IF(T301="","",VLOOKUP($E301&amp;$D$118&amp;$D$119,'CCG data'!$A:$AD,'CCG data'!AA$3,FALSE))</f>
        <v>4.8257293434812594</v>
      </c>
      <c r="K302" s="96">
        <f>IF(T301="","",VLOOKUP($E301&amp;$D$118&amp;$D$119,'CCG data'!$A:$AD,'CCG data'!AB$3,FALSE))</f>
        <v>7.6736565776844285</v>
      </c>
      <c r="L302" s="96">
        <f>IF(V301="","",VLOOKUP($E301&amp;$D$118&amp;$D$119,'CCG data'!$A:$AD,'CCG data'!AC$3,FALSE))</f>
        <v>12.846573079513313</v>
      </c>
      <c r="M302" s="96">
        <f>IF(V301="","",VLOOKUP($E301&amp;$D$118&amp;$D$119,'CCG data'!$A:$AD,'CCG data'!AD$3,FALSE))</f>
        <v>17.665725158106014</v>
      </c>
      <c r="N302" s="363"/>
      <c r="P302" s="150">
        <f>IF(P301="","",VLOOKUP($E301&amp;$D$118&amp;$D$119,'CCG data'!$A:$AD,'CCG data'!I$3,FALSE))</f>
        <v>0.245</v>
      </c>
      <c r="Q302" s="15">
        <f>IF(P301="","",VLOOKUP($E301&amp;$D$118&amp;$D$119,'CCG data'!$A:$AD,'CCG data'!J$3,FALSE))</f>
        <v>0.28599999999999998</v>
      </c>
      <c r="R302" s="15">
        <f>IF(R301="","",VLOOKUP($E301&amp;$D$118&amp;$D$119,'CCG data'!$A:$AD,'CCG data'!K$3,FALSE))</f>
        <v>0.58099999999999996</v>
      </c>
      <c r="S302" s="15">
        <f>IF(R301="","",VLOOKUP($E301&amp;$D$118&amp;$D$119,'CCG data'!$A:$AD,'CCG data'!L$3,FALSE))</f>
        <v>0.627</v>
      </c>
      <c r="T302" s="15">
        <f>IF(T301="","",VLOOKUP($E301&amp;$D$118&amp;$D$119,'CCG data'!$A:$AD,'CCG data'!M$3,FALSE))</f>
        <v>3.4000000000000002E-2</v>
      </c>
      <c r="U302" s="15">
        <f>IF(T301="","",VLOOKUP($E301&amp;$D$118&amp;$D$119,'CCG data'!$A:$AD,'CCG data'!N$3,FALSE))</f>
        <v>5.2999999999999999E-2</v>
      </c>
      <c r="V302" s="15">
        <f>IF(V301="","",VLOOKUP($E301&amp;$D$118&amp;$D$119,'CCG data'!$A:$AD,'CCG data'!O$3,FALSE))</f>
        <v>7.5999999999999998E-2</v>
      </c>
      <c r="W302" s="135">
        <f>IF(V301="","",VLOOKUP($E301&amp;$D$118&amp;$D$119,'CCG data'!$A:$AD,'CCG data'!P$3,FALSE))</f>
        <v>0.10299999999999999</v>
      </c>
      <c r="Y302" s="163" t="str">
        <f>IFERROR(VLOOKUP($E302&amp;$D$119, Outliers!$A$4:$P$214,2,FALSE),"0")</f>
        <v>0</v>
      </c>
      <c r="Z302" s="163" t="str">
        <f>IFERROR(VLOOKUP($E302&amp;$D$119, Outliers!$A$4:$P$214,3,FALSE),"0")</f>
        <v>0</v>
      </c>
      <c r="AA302" s="163" t="str">
        <f>IFERROR(VLOOKUP($E302&amp;$D$119, Outliers!$A$4:$P$214,4,FALSE),"0")</f>
        <v>0</v>
      </c>
      <c r="AB302" s="163" t="str">
        <f>IFERROR(VLOOKUP($E302&amp;$D$119, Outliers!$A$4:$P$214,5,FALSE),"0")</f>
        <v>0</v>
      </c>
      <c r="AD302" s="78"/>
      <c r="AE302" s="149"/>
      <c r="AF302" s="78"/>
      <c r="AG302" s="78"/>
    </row>
    <row r="303" spans="4:33" ht="15.75" x14ac:dyDescent="0.25">
      <c r="D303" s="318"/>
      <c r="E303" s="104" t="s">
        <v>415</v>
      </c>
      <c r="F303" s="405">
        <f>IF(OR(ISERROR(VLOOKUP($E303&amp;$D$118&amp;$D$119,'CCG data'!$A:$AD,'CCG data'!R$3,FALSE)),ISBLANK(VLOOKUP($E303&amp;$D$118&amp;$D$119,'CCG data'!$A:$AD,'CCG data'!R$3,FALSE))),"",VLOOKUP($E303&amp;$D$118&amp;$D$119,'CCG data'!$A:$AD,'CCG data'!R$3,FALSE))</f>
        <v>46.45054457607727</v>
      </c>
      <c r="G303" s="406"/>
      <c r="H303" s="406">
        <f>IF(OR(ISERROR(VLOOKUP($E303&amp;$D$118&amp;$D$119,'CCG data'!$A:$AD,'CCG data'!S$3,FALSE)),ISBLANK(VLOOKUP($E303&amp;$D$118&amp;$D$119,'CCG data'!$A:$AD,'CCG data'!S$3,FALSE))),"",VLOOKUP($E303&amp;$D$118&amp;$D$119,'CCG data'!$A:$AD,'CCG data'!S$3,FALSE))</f>
        <v>95.097362291838294</v>
      </c>
      <c r="I303" s="406"/>
      <c r="J303" s="406">
        <f>IF(OR(ISERROR(VLOOKUP($E303&amp;$D$118&amp;$D$119,'CCG data'!$A:$AD,'CCG data'!T$3,FALSE)),ISBLANK(VLOOKUP($E303&amp;$D$118&amp;$D$119,'CCG data'!$A:$AD,'CCG data'!T$3,FALSE))),"",VLOOKUP($E303&amp;$D$118&amp;$D$119,'CCG data'!$A:$AD,'CCG data'!T$3,FALSE))</f>
        <v>7.1568677269895247</v>
      </c>
      <c r="K303" s="406"/>
      <c r="L303" s="406">
        <f>IF(OR(ISERROR(VLOOKUP($E303&amp;$D$118&amp;$D$119,'CCG data'!$A:$AD,'CCG data'!U$3,FALSE)),ISBLANK(VLOOKUP($E303&amp;$D$118&amp;$D$119,'CCG data'!$A:$AD,'CCG data'!U$3,FALSE))),"",VLOOKUP($E303&amp;$D$118&amp;$D$119,'CCG data'!$A:$AD,'CCG data'!U$3,FALSE))</f>
        <v>9.605260727413242</v>
      </c>
      <c r="M303" s="407"/>
      <c r="N303" s="362">
        <f>IF(OR(ISERROR(VLOOKUP($E303&amp;$D$118&amp;$D$119,'CCG data'!$A:$AD,'CCG data'!G$3,FALSE)),ISBLANK(VLOOKUP($E303&amp;$D$118&amp;$D$119,'CCG data'!$A:$AD,'CCG data'!G$3,FALSE))),"",VLOOKUP($E303&amp;$D$118&amp;$D$119,'CCG data'!$A:$AD,'CCG data'!G$3,FALSE))</f>
        <v>1571</v>
      </c>
      <c r="P303" s="397">
        <f>IF(OR(ISERROR(VLOOKUP($E303&amp;$D$118&amp;$D$119,'CCG data'!$A:$AD,'CCG data'!B$3,FALSE)),ISBLANK(VLOOKUP($E303&amp;$D$118&amp;$D$119,'CCG data'!$A:$AD,'CCG data'!B$3,FALSE))),"",VLOOKUP($E303&amp;$D$118&amp;$D$119,'CCG data'!$A:$AD,'CCG data'!B$3,FALSE))</f>
        <v>0.27753023551877787</v>
      </c>
      <c r="Q303" s="263"/>
      <c r="R303" s="263">
        <f>IF(OR(ISERROR(VLOOKUP($E303&amp;$D$118&amp;$D$119,'CCG data'!$A:$AD,'CCG data'!C$3,FALSE)),ISBLANK(VLOOKUP($E303&amp;$D$118&amp;$D$119,'CCG data'!$A:$AD,'CCG data'!C$3,FALSE))),"",VLOOKUP($E303&amp;$D$118&amp;$D$119,'CCG data'!$A:$AD,'CCG data'!C$3,FALSE))</f>
        <v>0.61616804583068108</v>
      </c>
      <c r="S303" s="263"/>
      <c r="T303" s="263">
        <f>IF(OR(ISERROR(VLOOKUP($E303&amp;$D$118&amp;$D$119,'CCG data'!$A:$AD,'CCG data'!D$3,FALSE)),ISBLANK(VLOOKUP($E303&amp;$D$118&amp;$D$119,'CCG data'!$A:$AD,'CCG data'!D$3,FALSE))),"",VLOOKUP($E303&amp;$D$118&amp;$D$119,'CCG data'!$A:$AD,'CCG data'!D$3,FALSE))</f>
        <v>4.5830681094844047E-2</v>
      </c>
      <c r="U303" s="263"/>
      <c r="V303" s="263">
        <f>IF(OR(ISERROR(VLOOKUP($E303&amp;$D$118&amp;$D$119,'CCG data'!$A:$AD,'CCG data'!E$3,FALSE)),ISBLANK(VLOOKUP($E303&amp;$D$118&amp;$D$119,'CCG data'!$A:$AD,'CCG data'!E$3,FALSE))),"",VLOOKUP($E303&amp;$D$118&amp;$D$119,'CCG data'!$A:$AD,'CCG data'!E$3,FALSE))</f>
        <v>6.0471037555697008E-2</v>
      </c>
      <c r="W303" s="398"/>
      <c r="Y303" s="163">
        <f>IFERROR(VLOOKUP($E303&amp;$D$119, Outliers!$A$4:$P$214,2,FALSE),"0")</f>
        <v>0</v>
      </c>
      <c r="Z303" s="163">
        <f>IFERROR(VLOOKUP($E303&amp;$D$119, Outliers!$A$4:$P$214,3,FALSE),"0")</f>
        <v>0</v>
      </c>
      <c r="AA303" s="163">
        <f>IFERROR(VLOOKUP($E303&amp;$D$119, Outliers!$A$4:$P$214,4,FALSE),"0")</f>
        <v>0</v>
      </c>
      <c r="AB303" s="163">
        <f>IFERROR(VLOOKUP($E303&amp;$D$119, Outliers!$A$4:$P$214,5,FALSE),"0")</f>
        <v>0</v>
      </c>
      <c r="AD303" s="78"/>
      <c r="AE303" s="149"/>
      <c r="AF303" s="78"/>
      <c r="AG303" s="78"/>
    </row>
    <row r="304" spans="4:33" ht="15.75" x14ac:dyDescent="0.25">
      <c r="D304" s="318"/>
      <c r="E304" s="103" t="s">
        <v>27</v>
      </c>
      <c r="F304" s="95">
        <f>IF(P303="","",VLOOKUP($E303&amp;$D$118&amp;$D$119,'CCG data'!$A:$AD,'CCG data'!W$3,FALSE))</f>
        <v>42.090372425412518</v>
      </c>
      <c r="G304" s="96">
        <f>IF(P303="","",VLOOKUP($E303&amp;$D$118&amp;$D$119,'CCG data'!$A:$AD,'CCG data'!X$3,FALSE))</f>
        <v>50.810716726742022</v>
      </c>
      <c r="H304" s="96">
        <f>IF(R303="","",VLOOKUP($E303&amp;$D$118&amp;$D$119,'CCG data'!$A:$AD,'CCG data'!Y$3,FALSE))</f>
        <v>89.106534114154428</v>
      </c>
      <c r="I304" s="96">
        <f>IF(R303="","",VLOOKUP($E303&amp;$D$118&amp;$D$119,'CCG data'!$A:$AD,'CCG data'!Z$3,FALSE))</f>
        <v>101.08819046952216</v>
      </c>
      <c r="J304" s="96">
        <f>IF(T303="","",VLOOKUP($E303&amp;$D$118&amp;$D$119,'CCG data'!$A:$AD,'CCG data'!AA$3,FALSE))</f>
        <v>5.5037156243984393</v>
      </c>
      <c r="K304" s="96">
        <f>IF(T303="","",VLOOKUP($E303&amp;$D$118&amp;$D$119,'CCG data'!$A:$AD,'CCG data'!AB$3,FALSE))</f>
        <v>8.8100198295806109</v>
      </c>
      <c r="L304" s="96">
        <f>IF(V303="","",VLOOKUP($E303&amp;$D$118&amp;$D$119,'CCG data'!$A:$AD,'CCG data'!AC$3,FALSE))</f>
        <v>7.673721971211144</v>
      </c>
      <c r="M304" s="96">
        <f>IF(V303="","",VLOOKUP($E303&amp;$D$118&amp;$D$119,'CCG data'!$A:$AD,'CCG data'!AD$3,FALSE))</f>
        <v>11.53679948361534</v>
      </c>
      <c r="N304" s="363"/>
      <c r="P304" s="150">
        <f>IF(P303="","",VLOOKUP($E303&amp;$D$118&amp;$D$119,'CCG data'!$A:$AD,'CCG data'!I$3,FALSE))</f>
        <v>0.25600000000000001</v>
      </c>
      <c r="Q304" s="15">
        <f>IF(P303="","",VLOOKUP($E303&amp;$D$118&amp;$D$119,'CCG data'!$A:$AD,'CCG data'!J$3,FALSE))</f>
        <v>0.3</v>
      </c>
      <c r="R304" s="15">
        <f>IF(R303="","",VLOOKUP($E303&amp;$D$118&amp;$D$119,'CCG data'!$A:$AD,'CCG data'!K$3,FALSE))</f>
        <v>0.59199999999999997</v>
      </c>
      <c r="S304" s="15">
        <f>IF(R303="","",VLOOKUP($E303&amp;$D$118&amp;$D$119,'CCG data'!$A:$AD,'CCG data'!L$3,FALSE))</f>
        <v>0.64</v>
      </c>
      <c r="T304" s="15">
        <f>IF(T303="","",VLOOKUP($E303&amp;$D$118&amp;$D$119,'CCG data'!$A:$AD,'CCG data'!M$3,FALSE))</f>
        <v>3.6999999999999998E-2</v>
      </c>
      <c r="U304" s="15">
        <f>IF(T303="","",VLOOKUP($E303&amp;$D$118&amp;$D$119,'CCG data'!$A:$AD,'CCG data'!N$3,FALSE))</f>
        <v>5.7000000000000002E-2</v>
      </c>
      <c r="V304" s="15">
        <f>IF(V303="","",VLOOKUP($E303&amp;$D$118&amp;$D$119,'CCG data'!$A:$AD,'CCG data'!O$3,FALSE))</f>
        <v>0.05</v>
      </c>
      <c r="W304" s="135">
        <f>IF(V303="","",VLOOKUP($E303&amp;$D$118&amp;$D$119,'CCG data'!$A:$AD,'CCG data'!P$3,FALSE))</f>
        <v>7.2999999999999995E-2</v>
      </c>
      <c r="Y304" s="163" t="str">
        <f>IFERROR(VLOOKUP($E304&amp;$D$119, Outliers!$A$4:$P$214,2,FALSE),"0")</f>
        <v>0</v>
      </c>
      <c r="Z304" s="163" t="str">
        <f>IFERROR(VLOOKUP($E304&amp;$D$119, Outliers!$A$4:$P$214,3,FALSE),"0")</f>
        <v>0</v>
      </c>
      <c r="AA304" s="163" t="str">
        <f>IFERROR(VLOOKUP($E304&amp;$D$119, Outliers!$A$4:$P$214,4,FALSE),"0")</f>
        <v>0</v>
      </c>
      <c r="AB304" s="163" t="str">
        <f>IFERROR(VLOOKUP($E304&amp;$D$119, Outliers!$A$4:$P$214,5,FALSE),"0")</f>
        <v>0</v>
      </c>
      <c r="AD304" s="78"/>
      <c r="AE304" s="149"/>
      <c r="AF304" s="78"/>
      <c r="AG304" s="78"/>
    </row>
    <row r="305" spans="4:33" ht="15.75" x14ac:dyDescent="0.25">
      <c r="D305" s="318"/>
      <c r="E305" s="104" t="s">
        <v>209</v>
      </c>
      <c r="F305" s="405">
        <f>IF(OR(ISERROR(VLOOKUP($E305&amp;$D$118&amp;$D$119,'CCG data'!$A:$AD,'CCG data'!R$3,FALSE)),ISBLANK(VLOOKUP($E305&amp;$D$118&amp;$D$119,'CCG data'!$A:$AD,'CCG data'!R$3,FALSE))),"",VLOOKUP($E305&amp;$D$118&amp;$D$119,'CCG data'!$A:$AD,'CCG data'!R$3,FALSE))</f>
        <v>50.460419947932735</v>
      </c>
      <c r="G305" s="406"/>
      <c r="H305" s="406">
        <f>IF(OR(ISERROR(VLOOKUP($E305&amp;$D$118&amp;$D$119,'CCG data'!$A:$AD,'CCG data'!S$3,FALSE)),ISBLANK(VLOOKUP($E305&amp;$D$118&amp;$D$119,'CCG data'!$A:$AD,'CCG data'!S$3,FALSE))),"",VLOOKUP($E305&amp;$D$118&amp;$D$119,'CCG data'!$A:$AD,'CCG data'!S$3,FALSE))</f>
        <v>104.48173965549026</v>
      </c>
      <c r="I305" s="406"/>
      <c r="J305" s="406">
        <f>IF(OR(ISERROR(VLOOKUP($E305&amp;$D$118&amp;$D$119,'CCG data'!$A:$AD,'CCG data'!T$3,FALSE)),ISBLANK(VLOOKUP($E305&amp;$D$118&amp;$D$119,'CCG data'!$A:$AD,'CCG data'!T$3,FALSE))),"",VLOOKUP($E305&amp;$D$118&amp;$D$119,'CCG data'!$A:$AD,'CCG data'!T$3,FALSE))</f>
        <v>7.1369317309354692</v>
      </c>
      <c r="K305" s="406"/>
      <c r="L305" s="406">
        <f>IF(OR(ISERROR(VLOOKUP($E305&amp;$D$118&amp;$D$119,'CCG data'!$A:$AD,'CCG data'!U$3,FALSE)),ISBLANK(VLOOKUP($E305&amp;$D$118&amp;$D$119,'CCG data'!$A:$AD,'CCG data'!U$3,FALSE))),"",VLOOKUP($E305&amp;$D$118&amp;$D$119,'CCG data'!$A:$AD,'CCG data'!U$3,FALSE))</f>
        <v>8.6608180855033297</v>
      </c>
      <c r="M305" s="407"/>
      <c r="N305" s="362">
        <f>IF(OR(ISERROR(VLOOKUP($E305&amp;$D$118&amp;$D$119,'CCG data'!$A:$AD,'CCG data'!G$3,FALSE)),ISBLANK(VLOOKUP($E305&amp;$D$118&amp;$D$119,'CCG data'!$A:$AD,'CCG data'!G$3,FALSE))),"",VLOOKUP($E305&amp;$D$118&amp;$D$119,'CCG data'!$A:$AD,'CCG data'!G$3,FALSE))</f>
        <v>2194</v>
      </c>
      <c r="P305" s="397">
        <f>IF(OR(ISERROR(VLOOKUP($E305&amp;$D$118&amp;$D$119,'CCG data'!$A:$AD,'CCG data'!B$3,FALSE)),ISBLANK(VLOOKUP($E305&amp;$D$118&amp;$D$119,'CCG data'!$A:$AD,'CCG data'!B$3,FALSE))),"",VLOOKUP($E305&amp;$D$118&amp;$D$119,'CCG data'!$A:$AD,'CCG data'!B$3,FALSE))</f>
        <v>0.27711941659070194</v>
      </c>
      <c r="Q305" s="263"/>
      <c r="R305" s="263">
        <f>IF(OR(ISERROR(VLOOKUP($E305&amp;$D$118&amp;$D$119,'CCG data'!$A:$AD,'CCG data'!C$3,FALSE)),ISBLANK(VLOOKUP($E305&amp;$D$118&amp;$D$119,'CCG data'!$A:$AD,'CCG data'!C$3,FALSE))),"",VLOOKUP($E305&amp;$D$118&amp;$D$119,'CCG data'!$A:$AD,'CCG data'!C$3,FALSE))</f>
        <v>0.6271649954421149</v>
      </c>
      <c r="S305" s="263"/>
      <c r="T305" s="263">
        <f>IF(OR(ISERROR(VLOOKUP($E305&amp;$D$118&amp;$D$119,'CCG data'!$A:$AD,'CCG data'!D$3,FALSE)),ISBLANK(VLOOKUP($E305&amp;$D$118&amp;$D$119,'CCG data'!$A:$AD,'CCG data'!D$3,FALSE))),"",VLOOKUP($E305&amp;$D$118&amp;$D$119,'CCG data'!$A:$AD,'CCG data'!D$3,FALSE))</f>
        <v>4.3755697356426621E-2</v>
      </c>
      <c r="U305" s="263"/>
      <c r="V305" s="263">
        <f>IF(OR(ISERROR(VLOOKUP($E305&amp;$D$118&amp;$D$119,'CCG data'!$A:$AD,'CCG data'!E$3,FALSE)),ISBLANK(VLOOKUP($E305&amp;$D$118&amp;$D$119,'CCG data'!$A:$AD,'CCG data'!E$3,FALSE))),"",VLOOKUP($E305&amp;$D$118&amp;$D$119,'CCG data'!$A:$AD,'CCG data'!E$3,FALSE))</f>
        <v>5.1959890610756607E-2</v>
      </c>
      <c r="W305" s="398"/>
      <c r="Y305" s="163">
        <f>IFERROR(VLOOKUP($E305&amp;$D$119, Outliers!$A$4:$P$214,2,FALSE),"0")</f>
        <v>0</v>
      </c>
      <c r="Z305" s="163">
        <f>IFERROR(VLOOKUP($E305&amp;$D$119, Outliers!$A$4:$P$214,3,FALSE),"0")</f>
        <v>0</v>
      </c>
      <c r="AA305" s="163">
        <f>IFERROR(VLOOKUP($E305&amp;$D$119, Outliers!$A$4:$P$214,4,FALSE),"0")</f>
        <v>0</v>
      </c>
      <c r="AB305" s="163">
        <f>IFERROR(VLOOKUP($E305&amp;$D$119, Outliers!$A$4:$P$214,5,FALSE),"0")</f>
        <v>1</v>
      </c>
      <c r="AD305" s="78"/>
      <c r="AE305" s="149"/>
      <c r="AF305" s="78"/>
      <c r="AG305" s="78"/>
    </row>
    <row r="306" spans="4:33" ht="15.75" x14ac:dyDescent="0.25">
      <c r="D306" s="318"/>
      <c r="E306" s="103" t="s">
        <v>27</v>
      </c>
      <c r="F306" s="95">
        <f>IF(P305="","",VLOOKUP($E305&amp;$D$118&amp;$D$119,'CCG data'!$A:$AD,'CCG data'!W$3,FALSE))</f>
        <v>46.449397040876455</v>
      </c>
      <c r="G306" s="96">
        <f>IF(P305="","",VLOOKUP($E305&amp;$D$118&amp;$D$119,'CCG data'!$A:$AD,'CCG data'!X$3,FALSE))</f>
        <v>54.471442854989014</v>
      </c>
      <c r="H306" s="96">
        <f>IF(R305="","",VLOOKUP($E305&amp;$D$118&amp;$D$119,'CCG data'!$A:$AD,'CCG data'!Y$3,FALSE))</f>
        <v>98.961127344766382</v>
      </c>
      <c r="I306" s="96">
        <f>IF(R305="","",VLOOKUP($E305&amp;$D$118&amp;$D$119,'CCG data'!$A:$AD,'CCG data'!Z$3,FALSE))</f>
        <v>110.00235196621414</v>
      </c>
      <c r="J306" s="96">
        <f>IF(T305="","",VLOOKUP($E305&amp;$D$118&amp;$D$119,'CCG data'!$A:$AD,'CCG data'!AA$3,FALSE))</f>
        <v>5.7092480435627344</v>
      </c>
      <c r="K306" s="96">
        <f>IF(T305="","",VLOOKUP($E305&amp;$D$118&amp;$D$119,'CCG data'!$A:$AD,'CCG data'!AB$3,FALSE))</f>
        <v>8.5646154183082039</v>
      </c>
      <c r="L306" s="96">
        <f>IF(V305="","",VLOOKUP($E305&amp;$D$118&amp;$D$119,'CCG data'!$A:$AD,'CCG data'!AC$3,FALSE))</f>
        <v>7.0709446157311096</v>
      </c>
      <c r="M306" s="96">
        <f>IF(V305="","",VLOOKUP($E305&amp;$D$118&amp;$D$119,'CCG data'!$A:$AD,'CCG data'!AD$3,FALSE))</f>
        <v>10.25069155527555</v>
      </c>
      <c r="N306" s="363"/>
      <c r="P306" s="150">
        <f>IF(P305="","",VLOOKUP($E305&amp;$D$118&amp;$D$119,'CCG data'!$A:$AD,'CCG data'!I$3,FALSE))</f>
        <v>0.25900000000000001</v>
      </c>
      <c r="Q306" s="15">
        <f>IF(P305="","",VLOOKUP($E305&amp;$D$118&amp;$D$119,'CCG data'!$A:$AD,'CCG data'!J$3,FALSE))</f>
        <v>0.29599999999999999</v>
      </c>
      <c r="R306" s="15">
        <f>IF(R305="","",VLOOKUP($E305&amp;$D$118&amp;$D$119,'CCG data'!$A:$AD,'CCG data'!K$3,FALSE))</f>
        <v>0.60699999999999998</v>
      </c>
      <c r="S306" s="15">
        <f>IF(R305="","",VLOOKUP($E305&amp;$D$118&amp;$D$119,'CCG data'!$A:$AD,'CCG data'!L$3,FALSE))</f>
        <v>0.64700000000000002</v>
      </c>
      <c r="T306" s="15">
        <f>IF(T305="","",VLOOKUP($E305&amp;$D$118&amp;$D$119,'CCG data'!$A:$AD,'CCG data'!M$3,FALSE))</f>
        <v>3.5999999999999997E-2</v>
      </c>
      <c r="U306" s="15">
        <f>IF(T305="","",VLOOKUP($E305&amp;$D$118&amp;$D$119,'CCG data'!$A:$AD,'CCG data'!N$3,FALSE))</f>
        <v>5.2999999999999999E-2</v>
      </c>
      <c r="V306" s="15">
        <f>IF(V305="","",VLOOKUP($E305&amp;$D$118&amp;$D$119,'CCG data'!$A:$AD,'CCG data'!O$3,FALSE))</f>
        <v>4.2999999999999997E-2</v>
      </c>
      <c r="W306" s="135">
        <f>IF(V305="","",VLOOKUP($E305&amp;$D$118&amp;$D$119,'CCG data'!$A:$AD,'CCG data'!P$3,FALSE))</f>
        <v>6.2E-2</v>
      </c>
      <c r="Y306" s="163" t="str">
        <f>IFERROR(VLOOKUP($E306&amp;$D$119, Outliers!$A$4:$P$214,2,FALSE),"0")</f>
        <v>0</v>
      </c>
      <c r="Z306" s="163" t="str">
        <f>IFERROR(VLOOKUP($E306&amp;$D$119, Outliers!$A$4:$P$214,3,FALSE),"0")</f>
        <v>0</v>
      </c>
      <c r="AA306" s="163" t="str">
        <f>IFERROR(VLOOKUP($E306&amp;$D$119, Outliers!$A$4:$P$214,4,FALSE),"0")</f>
        <v>0</v>
      </c>
      <c r="AB306" s="163" t="str">
        <f>IFERROR(VLOOKUP($E306&amp;$D$119, Outliers!$A$4:$P$214,5,FALSE),"0")</f>
        <v>0</v>
      </c>
      <c r="AD306" s="78"/>
      <c r="AE306" s="149"/>
      <c r="AF306" s="78"/>
      <c r="AG306" s="78"/>
    </row>
    <row r="307" spans="4:33" ht="15.75" x14ac:dyDescent="0.25">
      <c r="D307" s="318"/>
      <c r="E307" s="104" t="s">
        <v>210</v>
      </c>
      <c r="F307" s="405">
        <f>IF(OR(ISERROR(VLOOKUP($E307&amp;$D$118&amp;$D$119,'CCG data'!$A:$AD,'CCG data'!R$3,FALSE)),ISBLANK(VLOOKUP($E307&amp;$D$118&amp;$D$119,'CCG data'!$A:$AD,'CCG data'!R$3,FALSE))),"",VLOOKUP($E307&amp;$D$118&amp;$D$119,'CCG data'!$A:$AD,'CCG data'!R$3,FALSE))</f>
        <v>49.825221501009871</v>
      </c>
      <c r="G307" s="406"/>
      <c r="H307" s="406">
        <f>IF(OR(ISERROR(VLOOKUP($E307&amp;$D$118&amp;$D$119,'CCG data'!$A:$AD,'CCG data'!S$3,FALSE)),ISBLANK(VLOOKUP($E307&amp;$D$118&amp;$D$119,'CCG data'!$A:$AD,'CCG data'!S$3,FALSE))),"",VLOOKUP($E307&amp;$D$118&amp;$D$119,'CCG data'!$A:$AD,'CCG data'!S$3,FALSE))</f>
        <v>89.881508894790144</v>
      </c>
      <c r="I307" s="406"/>
      <c r="J307" s="406">
        <f>IF(OR(ISERROR(VLOOKUP($E307&amp;$D$118&amp;$D$119,'CCG data'!$A:$AD,'CCG data'!T$3,FALSE)),ISBLANK(VLOOKUP($E307&amp;$D$118&amp;$D$119,'CCG data'!$A:$AD,'CCG data'!T$3,FALSE))),"",VLOOKUP($E307&amp;$D$118&amp;$D$119,'CCG data'!$A:$AD,'CCG data'!T$3,FALSE))</f>
        <v>6.4998993100592628</v>
      </c>
      <c r="K307" s="406"/>
      <c r="L307" s="406">
        <f>IF(OR(ISERROR(VLOOKUP($E307&amp;$D$118&amp;$D$119,'CCG data'!$A:$AD,'CCG data'!U$3,FALSE)),ISBLANK(VLOOKUP($E307&amp;$D$118&amp;$D$119,'CCG data'!$A:$AD,'CCG data'!U$3,FALSE))),"",VLOOKUP($E307&amp;$D$118&amp;$D$119,'CCG data'!$A:$AD,'CCG data'!U$3,FALSE))</f>
        <v>6.4260417743651876</v>
      </c>
      <c r="M307" s="407"/>
      <c r="N307" s="362">
        <f>IF(OR(ISERROR(VLOOKUP($E307&amp;$D$118&amp;$D$119,'CCG data'!$A:$AD,'CCG data'!G$3,FALSE)),ISBLANK(VLOOKUP($E307&amp;$D$118&amp;$D$119,'CCG data'!$A:$AD,'CCG data'!G$3,FALSE))),"",VLOOKUP($E307&amp;$D$118&amp;$D$119,'CCG data'!$A:$AD,'CCG data'!G$3,FALSE))</f>
        <v>1849</v>
      </c>
      <c r="P307" s="397">
        <f>IF(OR(ISERROR(VLOOKUP($E307&amp;$D$118&amp;$D$119,'CCG data'!$A:$AD,'CCG data'!B$3,FALSE)),ISBLANK(VLOOKUP($E307&amp;$D$118&amp;$D$119,'CCG data'!$A:$AD,'CCG data'!B$3,FALSE))),"",VLOOKUP($E307&amp;$D$118&amp;$D$119,'CCG data'!$A:$AD,'CCG data'!B$3,FALSE))</f>
        <v>0.30611141157382371</v>
      </c>
      <c r="Q307" s="263"/>
      <c r="R307" s="263">
        <f>IF(OR(ISERROR(VLOOKUP($E307&amp;$D$118&amp;$D$119,'CCG data'!$A:$AD,'CCG data'!C$3,FALSE)),ISBLANK(VLOOKUP($E307&amp;$D$118&amp;$D$119,'CCG data'!$A:$AD,'CCG data'!C$3,FALSE))),"",VLOOKUP($E307&amp;$D$118&amp;$D$119,'CCG data'!$A:$AD,'CCG data'!C$3,FALSE))</f>
        <v>0.60735532720389396</v>
      </c>
      <c r="S307" s="263"/>
      <c r="T307" s="263">
        <f>IF(OR(ISERROR(VLOOKUP($E307&amp;$D$118&amp;$D$119,'CCG data'!$A:$AD,'CCG data'!D$3,FALSE)),ISBLANK(VLOOKUP($E307&amp;$D$118&amp;$D$119,'CCG data'!$A:$AD,'CCG data'!D$3,FALSE))),"",VLOOKUP($E307&amp;$D$118&amp;$D$119,'CCG data'!$A:$AD,'CCG data'!D$3,FALSE))</f>
        <v>4.3807463493780424E-2</v>
      </c>
      <c r="U307" s="263"/>
      <c r="V307" s="263">
        <f>IF(OR(ISERROR(VLOOKUP($E307&amp;$D$118&amp;$D$119,'CCG data'!$A:$AD,'CCG data'!E$3,FALSE)),ISBLANK(VLOOKUP($E307&amp;$D$118&amp;$D$119,'CCG data'!$A:$AD,'CCG data'!E$3,FALSE))),"",VLOOKUP($E307&amp;$D$118&amp;$D$119,'CCG data'!$A:$AD,'CCG data'!E$3,FALSE))</f>
        <v>4.2725797728501894E-2</v>
      </c>
      <c r="W307" s="398"/>
      <c r="Y307" s="163">
        <f>IFERROR(VLOOKUP($E307&amp;$D$119, Outliers!$A$4:$P$214,2,FALSE),"0")</f>
        <v>0</v>
      </c>
      <c r="Z307" s="163">
        <f>IFERROR(VLOOKUP($E307&amp;$D$119, Outliers!$A$4:$P$214,3,FALSE),"0")</f>
        <v>0</v>
      </c>
      <c r="AA307" s="163">
        <f>IFERROR(VLOOKUP($E307&amp;$D$119, Outliers!$A$4:$P$214,4,FALSE),"0")</f>
        <v>0</v>
      </c>
      <c r="AB307" s="163">
        <f>IFERROR(VLOOKUP($E307&amp;$D$119, Outliers!$A$4:$P$214,5,FALSE),"0")</f>
        <v>1</v>
      </c>
      <c r="AD307" s="78"/>
      <c r="AE307" s="149"/>
      <c r="AF307" s="78"/>
      <c r="AG307" s="78"/>
    </row>
    <row r="308" spans="4:33" ht="15.75" x14ac:dyDescent="0.25">
      <c r="D308" s="318"/>
      <c r="E308" s="103" t="s">
        <v>27</v>
      </c>
      <c r="F308" s="95">
        <f>IF(P307="","",VLOOKUP($E307&amp;$D$118&amp;$D$119,'CCG data'!$A:$AD,'CCG data'!W$3,FALSE))</f>
        <v>45.720373371274846</v>
      </c>
      <c r="G308" s="96">
        <f>IF(P307="","",VLOOKUP($E307&amp;$D$118&amp;$D$119,'CCG data'!$A:$AD,'CCG data'!X$3,FALSE))</f>
        <v>53.930069630744896</v>
      </c>
      <c r="H308" s="96">
        <f>IF(R307="","",VLOOKUP($E307&amp;$D$118&amp;$D$119,'CCG data'!$A:$AD,'CCG data'!Y$3,FALSE))</f>
        <v>84.624526195056532</v>
      </c>
      <c r="I308" s="96">
        <f>IF(R307="","",VLOOKUP($E307&amp;$D$118&amp;$D$119,'CCG data'!$A:$AD,'CCG data'!Z$3,FALSE))</f>
        <v>95.138491594523757</v>
      </c>
      <c r="J308" s="96">
        <f>IF(T307="","",VLOOKUP($E307&amp;$D$118&amp;$D$119,'CCG data'!$A:$AD,'CCG data'!AA$3,FALSE))</f>
        <v>5.0843656825352461</v>
      </c>
      <c r="K308" s="96">
        <f>IF(T307="","",VLOOKUP($E307&amp;$D$118&amp;$D$119,'CCG data'!$A:$AD,'CCG data'!AB$3,FALSE))</f>
        <v>7.9154329375832795</v>
      </c>
      <c r="L308" s="96">
        <f>IF(V307="","",VLOOKUP($E307&amp;$D$118&amp;$D$119,'CCG data'!$A:$AD,'CCG data'!AC$3,FALSE))</f>
        <v>5.0089888515332275</v>
      </c>
      <c r="M308" s="96">
        <f>IF(V307="","",VLOOKUP($E307&amp;$D$118&amp;$D$119,'CCG data'!$A:$AD,'CCG data'!AD$3,FALSE))</f>
        <v>7.8430946971971478</v>
      </c>
      <c r="N308" s="363"/>
      <c r="P308" s="150">
        <f>IF(P307="","",VLOOKUP($E307&amp;$D$118&amp;$D$119,'CCG data'!$A:$AD,'CCG data'!I$3,FALSE))</f>
        <v>0.28599999999999998</v>
      </c>
      <c r="Q308" s="15">
        <f>IF(P307="","",VLOOKUP($E307&amp;$D$118&amp;$D$119,'CCG data'!$A:$AD,'CCG data'!J$3,FALSE))</f>
        <v>0.32800000000000001</v>
      </c>
      <c r="R308" s="15">
        <f>IF(R307="","",VLOOKUP($E307&amp;$D$118&amp;$D$119,'CCG data'!$A:$AD,'CCG data'!K$3,FALSE))</f>
        <v>0.58499999999999996</v>
      </c>
      <c r="S308" s="15">
        <f>IF(R307="","",VLOOKUP($E307&amp;$D$118&amp;$D$119,'CCG data'!$A:$AD,'CCG data'!L$3,FALSE))</f>
        <v>0.629</v>
      </c>
      <c r="T308" s="15">
        <f>IF(T307="","",VLOOKUP($E307&amp;$D$118&amp;$D$119,'CCG data'!$A:$AD,'CCG data'!M$3,FALSE))</f>
        <v>3.5000000000000003E-2</v>
      </c>
      <c r="U308" s="15">
        <f>IF(T307="","",VLOOKUP($E307&amp;$D$118&amp;$D$119,'CCG data'!$A:$AD,'CCG data'!N$3,FALSE))</f>
        <v>5.3999999999999999E-2</v>
      </c>
      <c r="V308" s="15">
        <f>IF(V307="","",VLOOKUP($E307&amp;$D$118&amp;$D$119,'CCG data'!$A:$AD,'CCG data'!O$3,FALSE))</f>
        <v>3.4000000000000002E-2</v>
      </c>
      <c r="W308" s="135">
        <f>IF(V307="","",VLOOKUP($E307&amp;$D$118&amp;$D$119,'CCG data'!$A:$AD,'CCG data'!P$3,FALSE))</f>
        <v>5.2999999999999999E-2</v>
      </c>
      <c r="Y308" s="163" t="str">
        <f>IFERROR(VLOOKUP($E308&amp;$D$119, Outliers!$A$4:$P$214,2,FALSE),"0")</f>
        <v>0</v>
      </c>
      <c r="Z308" s="163" t="str">
        <f>IFERROR(VLOOKUP($E308&amp;$D$119, Outliers!$A$4:$P$214,3,FALSE),"0")</f>
        <v>0</v>
      </c>
      <c r="AA308" s="163" t="str">
        <f>IFERROR(VLOOKUP($E308&amp;$D$119, Outliers!$A$4:$P$214,4,FALSE),"0")</f>
        <v>0</v>
      </c>
      <c r="AB308" s="163" t="str">
        <f>IFERROR(VLOOKUP($E308&amp;$D$119, Outliers!$A$4:$P$214,5,FALSE),"0")</f>
        <v>0</v>
      </c>
      <c r="AD308" s="78"/>
      <c r="AE308" s="149"/>
      <c r="AF308" s="78"/>
      <c r="AG308" s="78"/>
    </row>
    <row r="309" spans="4:33" ht="15.75" x14ac:dyDescent="0.25">
      <c r="D309" s="318"/>
      <c r="E309" s="104" t="s">
        <v>211</v>
      </c>
      <c r="F309" s="405">
        <f>IF(OR(ISERROR(VLOOKUP($E309&amp;$D$118&amp;$D$119,'CCG data'!$A:$AD,'CCG data'!R$3,FALSE)),ISBLANK(VLOOKUP($E309&amp;$D$118&amp;$D$119,'CCG data'!$A:$AD,'CCG data'!R$3,FALSE))),"",VLOOKUP($E309&amp;$D$118&amp;$D$119,'CCG data'!$A:$AD,'CCG data'!R$3,FALSE))</f>
        <v>34.540308170752226</v>
      </c>
      <c r="G309" s="406"/>
      <c r="H309" s="406">
        <f>IF(OR(ISERROR(VLOOKUP($E309&amp;$D$118&amp;$D$119,'CCG data'!$A:$AD,'CCG data'!S$3,FALSE)),ISBLANK(VLOOKUP($E309&amp;$D$118&amp;$D$119,'CCG data'!$A:$AD,'CCG data'!S$3,FALSE))),"",VLOOKUP($E309&amp;$D$118&amp;$D$119,'CCG data'!$A:$AD,'CCG data'!S$3,FALSE))</f>
        <v>94.895053462068191</v>
      </c>
      <c r="I309" s="406"/>
      <c r="J309" s="406">
        <f>IF(OR(ISERROR(VLOOKUP($E309&amp;$D$118&amp;$D$119,'CCG data'!$A:$AD,'CCG data'!T$3,FALSE)),ISBLANK(VLOOKUP($E309&amp;$D$118&amp;$D$119,'CCG data'!$A:$AD,'CCG data'!T$3,FALSE))),"",VLOOKUP($E309&amp;$D$118&amp;$D$119,'CCG data'!$A:$AD,'CCG data'!T$3,FALSE))</f>
        <v>6.1271853671177521</v>
      </c>
      <c r="K309" s="406"/>
      <c r="L309" s="406">
        <f>IF(OR(ISERROR(VLOOKUP($E309&amp;$D$118&amp;$D$119,'CCG data'!$A:$AD,'CCG data'!U$3,FALSE)),ISBLANK(VLOOKUP($E309&amp;$D$118&amp;$D$119,'CCG data'!$A:$AD,'CCG data'!U$3,FALSE))),"",VLOOKUP($E309&amp;$D$118&amp;$D$119,'CCG data'!$A:$AD,'CCG data'!U$3,FALSE))</f>
        <v>16.541559966442662</v>
      </c>
      <c r="M309" s="407"/>
      <c r="N309" s="362">
        <f>IF(OR(ISERROR(VLOOKUP($E309&amp;$D$118&amp;$D$119,'CCG data'!$A:$AD,'CCG data'!G$3,FALSE)),ISBLANK(VLOOKUP($E309&amp;$D$118&amp;$D$119,'CCG data'!$A:$AD,'CCG data'!G$3,FALSE))),"",VLOOKUP($E309&amp;$D$118&amp;$D$119,'CCG data'!$A:$AD,'CCG data'!G$3,FALSE))</f>
        <v>1551</v>
      </c>
      <c r="P309" s="397">
        <f>IF(OR(ISERROR(VLOOKUP($E309&amp;$D$118&amp;$D$119,'CCG data'!$A:$AD,'CCG data'!B$3,FALSE)),ISBLANK(VLOOKUP($E309&amp;$D$118&amp;$D$119,'CCG data'!$A:$AD,'CCG data'!B$3,FALSE))),"",VLOOKUP($E309&amp;$D$118&amp;$D$119,'CCG data'!$A:$AD,'CCG data'!B$3,FALSE))</f>
        <v>0.19987105093488072</v>
      </c>
      <c r="Q309" s="263"/>
      <c r="R309" s="263">
        <f>IF(OR(ISERROR(VLOOKUP($E309&amp;$D$118&amp;$D$119,'CCG data'!$A:$AD,'CCG data'!C$3,FALSE)),ISBLANK(VLOOKUP($E309&amp;$D$118&amp;$D$119,'CCG data'!$A:$AD,'CCG data'!C$3,FALSE))),"",VLOOKUP($E309&amp;$D$118&amp;$D$119,'CCG data'!$A:$AD,'CCG data'!C$3,FALSE))</f>
        <v>0.64539007092198586</v>
      </c>
      <c r="S309" s="263"/>
      <c r="T309" s="263">
        <f>IF(OR(ISERROR(VLOOKUP($E309&amp;$D$118&amp;$D$119,'CCG data'!$A:$AD,'CCG data'!D$3,FALSE)),ISBLANK(VLOOKUP($E309&amp;$D$118&amp;$D$119,'CCG data'!$A:$AD,'CCG data'!D$3,FALSE))),"",VLOOKUP($E309&amp;$D$118&amp;$D$119,'CCG data'!$A:$AD,'CCG data'!D$3,FALSE))</f>
        <v>3.7395228884590584E-2</v>
      </c>
      <c r="U309" s="263"/>
      <c r="V309" s="263">
        <f>IF(OR(ISERROR(VLOOKUP($E309&amp;$D$118&amp;$D$119,'CCG data'!$A:$AD,'CCG data'!E$3,FALSE)),ISBLANK(VLOOKUP($E309&amp;$D$118&amp;$D$119,'CCG data'!$A:$AD,'CCG data'!E$3,FALSE))),"",VLOOKUP($E309&amp;$D$118&amp;$D$119,'CCG data'!$A:$AD,'CCG data'!E$3,FALSE))</f>
        <v>0.11734364925854288</v>
      </c>
      <c r="W309" s="398"/>
      <c r="Y309" s="163">
        <f>IFERROR(VLOOKUP($E309&amp;$D$119, Outliers!$A$4:$P$214,2,FALSE),"0")</f>
        <v>1</v>
      </c>
      <c r="Z309" s="163">
        <f>IFERROR(VLOOKUP($E309&amp;$D$119, Outliers!$A$4:$P$214,3,FALSE),"0")</f>
        <v>0</v>
      </c>
      <c r="AA309" s="163">
        <f>IFERROR(VLOOKUP($E309&amp;$D$119, Outliers!$A$4:$P$214,4,FALSE),"0")</f>
        <v>0</v>
      </c>
      <c r="AB309" s="163">
        <f>IFERROR(VLOOKUP($E309&amp;$D$119, Outliers!$A$4:$P$214,5,FALSE),"0")</f>
        <v>1</v>
      </c>
      <c r="AD309" s="78"/>
      <c r="AE309" s="149"/>
      <c r="AF309" s="78"/>
      <c r="AG309" s="78"/>
    </row>
    <row r="310" spans="4:33" ht="15.75" x14ac:dyDescent="0.25">
      <c r="D310" s="318"/>
      <c r="E310" s="103" t="s">
        <v>27</v>
      </c>
      <c r="F310" s="95">
        <f>IF(P309="","",VLOOKUP($E309&amp;$D$118&amp;$D$119,'CCG data'!$A:$AD,'CCG data'!W$3,FALSE))</f>
        <v>30.695263121064841</v>
      </c>
      <c r="G310" s="96">
        <f>IF(P309="","",VLOOKUP($E309&amp;$D$118&amp;$D$119,'CCG data'!$A:$AD,'CCG data'!X$3,FALSE))</f>
        <v>38.385353220439612</v>
      </c>
      <c r="H310" s="96">
        <f>IF(R309="","",VLOOKUP($E309&amp;$D$118&amp;$D$119,'CCG data'!$A:$AD,'CCG data'!Y$3,FALSE))</f>
        <v>89.016335737035973</v>
      </c>
      <c r="I310" s="96">
        <f>IF(R309="","",VLOOKUP($E309&amp;$D$118&amp;$D$119,'CCG data'!$A:$AD,'CCG data'!Z$3,FALSE))</f>
        <v>100.77377118710041</v>
      </c>
      <c r="J310" s="96">
        <f>IF(T309="","",VLOOKUP($E309&amp;$D$118&amp;$D$119,'CCG data'!$A:$AD,'CCG data'!AA$3,FALSE))</f>
        <v>4.5502892132257697</v>
      </c>
      <c r="K310" s="96">
        <f>IF(T309="","",VLOOKUP($E309&amp;$D$118&amp;$D$119,'CCG data'!$A:$AD,'CCG data'!AB$3,FALSE))</f>
        <v>7.7040815210097344</v>
      </c>
      <c r="L310" s="96">
        <f>IF(V309="","",VLOOKUP($E309&amp;$D$118&amp;$D$119,'CCG data'!$A:$AD,'CCG data'!AC$3,FALSE))</f>
        <v>14.138321642202349</v>
      </c>
      <c r="M310" s="96">
        <f>IF(V309="","",VLOOKUP($E309&amp;$D$118&amp;$D$119,'CCG data'!$A:$AD,'CCG data'!AD$3,FALSE))</f>
        <v>18.944798290682975</v>
      </c>
      <c r="N310" s="363"/>
      <c r="P310" s="150">
        <f>IF(P309="","",VLOOKUP($E309&amp;$D$118&amp;$D$119,'CCG data'!$A:$AD,'CCG data'!I$3,FALSE))</f>
        <v>0.18099999999999999</v>
      </c>
      <c r="Q310" s="15">
        <f>IF(P309="","",VLOOKUP($E309&amp;$D$118&amp;$D$119,'CCG data'!$A:$AD,'CCG data'!J$3,FALSE))</f>
        <v>0.221</v>
      </c>
      <c r="R310" s="15">
        <f>IF(R309="","",VLOOKUP($E309&amp;$D$118&amp;$D$119,'CCG data'!$A:$AD,'CCG data'!K$3,FALSE))</f>
        <v>0.621</v>
      </c>
      <c r="S310" s="15">
        <f>IF(R309="","",VLOOKUP($E309&amp;$D$118&amp;$D$119,'CCG data'!$A:$AD,'CCG data'!L$3,FALSE))</f>
        <v>0.66900000000000004</v>
      </c>
      <c r="T310" s="15">
        <f>IF(T309="","",VLOOKUP($E309&amp;$D$118&amp;$D$119,'CCG data'!$A:$AD,'CCG data'!M$3,FALSE))</f>
        <v>2.9000000000000001E-2</v>
      </c>
      <c r="U310" s="15">
        <f>IF(T309="","",VLOOKUP($E309&amp;$D$118&amp;$D$119,'CCG data'!$A:$AD,'CCG data'!N$3,FALSE))</f>
        <v>4.8000000000000001E-2</v>
      </c>
      <c r="V310" s="15">
        <f>IF(V309="","",VLOOKUP($E309&amp;$D$118&amp;$D$119,'CCG data'!$A:$AD,'CCG data'!O$3,FALSE))</f>
        <v>0.10199999999999999</v>
      </c>
      <c r="W310" s="135">
        <f>IF(V309="","",VLOOKUP($E309&amp;$D$118&amp;$D$119,'CCG data'!$A:$AD,'CCG data'!P$3,FALSE))</f>
        <v>0.13400000000000001</v>
      </c>
      <c r="Y310" s="163" t="str">
        <f>IFERROR(VLOOKUP($E310&amp;$D$119, Outliers!$A$4:$P$214,2,FALSE),"0")</f>
        <v>0</v>
      </c>
      <c r="Z310" s="163" t="str">
        <f>IFERROR(VLOOKUP($E310&amp;$D$119, Outliers!$A$4:$P$214,3,FALSE),"0")</f>
        <v>0</v>
      </c>
      <c r="AA310" s="163" t="str">
        <f>IFERROR(VLOOKUP($E310&amp;$D$119, Outliers!$A$4:$P$214,4,FALSE),"0")</f>
        <v>0</v>
      </c>
      <c r="AB310" s="163" t="str">
        <f>IFERROR(VLOOKUP($E310&amp;$D$119, Outliers!$A$4:$P$214,5,FALSE),"0")</f>
        <v>0</v>
      </c>
      <c r="AD310" s="78"/>
      <c r="AE310" s="149"/>
      <c r="AF310" s="78"/>
      <c r="AG310" s="78"/>
    </row>
    <row r="311" spans="4:33" ht="15.75" x14ac:dyDescent="0.25">
      <c r="D311" s="318"/>
      <c r="E311" s="104" t="s">
        <v>212</v>
      </c>
      <c r="F311" s="405">
        <f>IF(OR(ISERROR(VLOOKUP($E311&amp;$D$118&amp;$D$119,'CCG data'!$A:$AD,'CCG data'!R$3,FALSE)),ISBLANK(VLOOKUP($E311&amp;$D$118&amp;$D$119,'CCG data'!$A:$AD,'CCG data'!R$3,FALSE))),"",VLOOKUP($E311&amp;$D$118&amp;$D$119,'CCG data'!$A:$AD,'CCG data'!R$3,FALSE))</f>
        <v>51.461311988091012</v>
      </c>
      <c r="G311" s="406"/>
      <c r="H311" s="406">
        <f>IF(OR(ISERROR(VLOOKUP($E311&amp;$D$118&amp;$D$119,'CCG data'!$A:$AD,'CCG data'!S$3,FALSE)),ISBLANK(VLOOKUP($E311&amp;$D$118&amp;$D$119,'CCG data'!$A:$AD,'CCG data'!S$3,FALSE))),"",VLOOKUP($E311&amp;$D$118&amp;$D$119,'CCG data'!$A:$AD,'CCG data'!S$3,FALSE))</f>
        <v>97.80068827442048</v>
      </c>
      <c r="I311" s="406"/>
      <c r="J311" s="406">
        <f>IF(OR(ISERROR(VLOOKUP($E311&amp;$D$118&amp;$D$119,'CCG data'!$A:$AD,'CCG data'!T$3,FALSE)),ISBLANK(VLOOKUP($E311&amp;$D$118&amp;$D$119,'CCG data'!$A:$AD,'CCG data'!T$3,FALSE))),"",VLOOKUP($E311&amp;$D$118&amp;$D$119,'CCG data'!$A:$AD,'CCG data'!T$3,FALSE))</f>
        <v>6.0875526272659828</v>
      </c>
      <c r="K311" s="406"/>
      <c r="L311" s="406">
        <f>IF(OR(ISERROR(VLOOKUP($E311&amp;$D$118&amp;$D$119,'CCG data'!$A:$AD,'CCG data'!U$3,FALSE)),ISBLANK(VLOOKUP($E311&amp;$D$118&amp;$D$119,'CCG data'!$A:$AD,'CCG data'!U$3,FALSE))),"",VLOOKUP($E311&amp;$D$118&amp;$D$119,'CCG data'!$A:$AD,'CCG data'!U$3,FALSE))</f>
        <v>7.3645197285588795</v>
      </c>
      <c r="M311" s="407"/>
      <c r="N311" s="362">
        <f>IF(OR(ISERROR(VLOOKUP($E311&amp;$D$118&amp;$D$119,'CCG data'!$A:$AD,'CCG data'!G$3,FALSE)),ISBLANK(VLOOKUP($E311&amp;$D$118&amp;$D$119,'CCG data'!$A:$AD,'CCG data'!G$3,FALSE))),"",VLOOKUP($E311&amp;$D$118&amp;$D$119,'CCG data'!$A:$AD,'CCG data'!G$3,FALSE))</f>
        <v>2210</v>
      </c>
      <c r="P311" s="397">
        <f>IF(OR(ISERROR(VLOOKUP($E311&amp;$D$118&amp;$D$119,'CCG data'!$A:$AD,'CCG data'!B$3,FALSE)),ISBLANK(VLOOKUP($E311&amp;$D$118&amp;$D$119,'CCG data'!$A:$AD,'CCG data'!B$3,FALSE))),"",VLOOKUP($E311&amp;$D$118&amp;$D$119,'CCG data'!$A:$AD,'CCG data'!B$3,FALSE))</f>
        <v>0.32217194570135749</v>
      </c>
      <c r="Q311" s="263"/>
      <c r="R311" s="263">
        <f>IF(OR(ISERROR(VLOOKUP($E311&amp;$D$118&amp;$D$119,'CCG data'!$A:$AD,'CCG data'!C$3,FALSE)),ISBLANK(VLOOKUP($E311&amp;$D$118&amp;$D$119,'CCG data'!$A:$AD,'CCG data'!C$3,FALSE))),"",VLOOKUP($E311&amp;$D$118&amp;$D$119,'CCG data'!$A:$AD,'CCG data'!C$3,FALSE))</f>
        <v>0.59321266968325792</v>
      </c>
      <c r="S311" s="263"/>
      <c r="T311" s="263">
        <f>IF(OR(ISERROR(VLOOKUP($E311&amp;$D$118&amp;$D$119,'CCG data'!$A:$AD,'CCG data'!D$3,FALSE)),ISBLANK(VLOOKUP($E311&amp;$D$118&amp;$D$119,'CCG data'!$A:$AD,'CCG data'!D$3,FALSE))),"",VLOOKUP($E311&amp;$D$118&amp;$D$119,'CCG data'!$A:$AD,'CCG data'!D$3,FALSE))</f>
        <v>3.9819004524886875E-2</v>
      </c>
      <c r="U311" s="263"/>
      <c r="V311" s="263">
        <f>IF(OR(ISERROR(VLOOKUP($E311&amp;$D$118&amp;$D$119,'CCG data'!$A:$AD,'CCG data'!E$3,FALSE)),ISBLANK(VLOOKUP($E311&amp;$D$118&amp;$D$119,'CCG data'!$A:$AD,'CCG data'!E$3,FALSE))),"",VLOOKUP($E311&amp;$D$118&amp;$D$119,'CCG data'!$A:$AD,'CCG data'!E$3,FALSE))</f>
        <v>4.4796380090497738E-2</v>
      </c>
      <c r="W311" s="398"/>
      <c r="Y311" s="163">
        <f>IFERROR(VLOOKUP($E311&amp;$D$119, Outliers!$A$4:$P$214,2,FALSE),"0")</f>
        <v>0</v>
      </c>
      <c r="Z311" s="163">
        <f>IFERROR(VLOOKUP($E311&amp;$D$119, Outliers!$A$4:$P$214,3,FALSE),"0")</f>
        <v>0</v>
      </c>
      <c r="AA311" s="163">
        <f>IFERROR(VLOOKUP($E311&amp;$D$119, Outliers!$A$4:$P$214,4,FALSE),"0")</f>
        <v>0</v>
      </c>
      <c r="AB311" s="163">
        <f>IFERROR(VLOOKUP($E311&amp;$D$119, Outliers!$A$4:$P$214,5,FALSE),"0")</f>
        <v>1</v>
      </c>
      <c r="AD311" s="78"/>
      <c r="AE311" s="149"/>
      <c r="AF311" s="78"/>
      <c r="AG311" s="78"/>
    </row>
    <row r="312" spans="4:33" ht="15.75" x14ac:dyDescent="0.25">
      <c r="D312" s="318"/>
      <c r="E312" s="103" t="s">
        <v>27</v>
      </c>
      <c r="F312" s="95">
        <f>IF(P311="","",VLOOKUP($E311&amp;$D$118&amp;$D$119,'CCG data'!$A:$AD,'CCG data'!W$3,FALSE))</f>
        <v>47.68126734703808</v>
      </c>
      <c r="G312" s="96">
        <f>IF(P311="","",VLOOKUP($E311&amp;$D$118&amp;$D$119,'CCG data'!$A:$AD,'CCG data'!X$3,FALSE))</f>
        <v>55.241356629143944</v>
      </c>
      <c r="H312" s="96">
        <f>IF(R311="","",VLOOKUP($E311&amp;$D$118&amp;$D$119,'CCG data'!$A:$AD,'CCG data'!Y$3,FALSE))</f>
        <v>92.506533464254943</v>
      </c>
      <c r="I312" s="96">
        <f>IF(R311="","",VLOOKUP($E311&amp;$D$118&amp;$D$119,'CCG data'!$A:$AD,'CCG data'!Z$3,FALSE))</f>
        <v>103.09484308458602</v>
      </c>
      <c r="J312" s="96">
        <f>IF(T311="","",VLOOKUP($E311&amp;$D$118&amp;$D$119,'CCG data'!$A:$AD,'CCG data'!AA$3,FALSE))</f>
        <v>4.8156394579001081</v>
      </c>
      <c r="K312" s="96">
        <f>IF(T311="","",VLOOKUP($E311&amp;$D$118&amp;$D$119,'CCG data'!$A:$AD,'CCG data'!AB$3,FALSE))</f>
        <v>7.3594657966318575</v>
      </c>
      <c r="L312" s="96">
        <f>IF(V311="","",VLOOKUP($E311&amp;$D$118&amp;$D$119,'CCG data'!$A:$AD,'CCG data'!AC$3,FALSE))</f>
        <v>5.9138020481477405</v>
      </c>
      <c r="M312" s="96">
        <f>IF(V311="","",VLOOKUP($E311&amp;$D$118&amp;$D$119,'CCG data'!$A:$AD,'CCG data'!AD$3,FALSE))</f>
        <v>8.8152374089700185</v>
      </c>
      <c r="N312" s="363"/>
      <c r="P312" s="150">
        <f>IF(P311="","",VLOOKUP($E311&amp;$D$118&amp;$D$119,'CCG data'!$A:$AD,'CCG data'!I$3,FALSE))</f>
        <v>0.30299999999999999</v>
      </c>
      <c r="Q312" s="15">
        <f>IF(P311="","",VLOOKUP($E311&amp;$D$118&amp;$D$119,'CCG data'!$A:$AD,'CCG data'!J$3,FALSE))</f>
        <v>0.34200000000000003</v>
      </c>
      <c r="R312" s="15">
        <f>IF(R311="","",VLOOKUP($E311&amp;$D$118&amp;$D$119,'CCG data'!$A:$AD,'CCG data'!K$3,FALSE))</f>
        <v>0.57299999999999995</v>
      </c>
      <c r="S312" s="15">
        <f>IF(R311="","",VLOOKUP($E311&amp;$D$118&amp;$D$119,'CCG data'!$A:$AD,'CCG data'!L$3,FALSE))</f>
        <v>0.61399999999999999</v>
      </c>
      <c r="T312" s="15">
        <f>IF(T311="","",VLOOKUP($E311&amp;$D$118&amp;$D$119,'CCG data'!$A:$AD,'CCG data'!M$3,FALSE))</f>
        <v>3.2000000000000001E-2</v>
      </c>
      <c r="U312" s="15">
        <f>IF(T311="","",VLOOKUP($E311&amp;$D$118&amp;$D$119,'CCG data'!$A:$AD,'CCG data'!N$3,FALSE))</f>
        <v>4.9000000000000002E-2</v>
      </c>
      <c r="V312" s="15">
        <f>IF(V311="","",VLOOKUP($E311&amp;$D$118&amp;$D$119,'CCG data'!$A:$AD,'CCG data'!O$3,FALSE))</f>
        <v>3.6999999999999998E-2</v>
      </c>
      <c r="W312" s="135">
        <f>IF(V311="","",VLOOKUP($E311&amp;$D$118&amp;$D$119,'CCG data'!$A:$AD,'CCG data'!P$3,FALSE))</f>
        <v>5.3999999999999999E-2</v>
      </c>
      <c r="Y312" s="163" t="str">
        <f>IFERROR(VLOOKUP($E312&amp;$D$119, Outliers!$A$4:$P$214,2,FALSE),"0")</f>
        <v>0</v>
      </c>
      <c r="Z312" s="163" t="str">
        <f>IFERROR(VLOOKUP($E312&amp;$D$119, Outliers!$A$4:$P$214,3,FALSE),"0")</f>
        <v>0</v>
      </c>
      <c r="AA312" s="163" t="str">
        <f>IFERROR(VLOOKUP($E312&amp;$D$119, Outliers!$A$4:$P$214,4,FALSE),"0")</f>
        <v>0</v>
      </c>
      <c r="AB312" s="163" t="str">
        <f>IFERROR(VLOOKUP($E312&amp;$D$119, Outliers!$A$4:$P$214,5,FALSE),"0")</f>
        <v>0</v>
      </c>
      <c r="AD312" s="78"/>
      <c r="AE312" s="149"/>
      <c r="AF312" s="78"/>
      <c r="AG312" s="78"/>
    </row>
    <row r="313" spans="4:33" ht="15.75" x14ac:dyDescent="0.25">
      <c r="D313" s="318"/>
      <c r="E313" s="104" t="s">
        <v>213</v>
      </c>
      <c r="F313" s="405">
        <f>IF(OR(ISERROR(VLOOKUP($E313&amp;$D$118&amp;$D$119,'CCG data'!$A:$AD,'CCG data'!R$3,FALSE)),ISBLANK(VLOOKUP($E313&amp;$D$118&amp;$D$119,'CCG data'!$A:$AD,'CCG data'!R$3,FALSE))),"",VLOOKUP($E313&amp;$D$118&amp;$D$119,'CCG data'!$A:$AD,'CCG data'!R$3,FALSE))</f>
        <v>55.742171394958774</v>
      </c>
      <c r="G313" s="406"/>
      <c r="H313" s="406">
        <f>IF(OR(ISERROR(VLOOKUP($E313&amp;$D$118&amp;$D$119,'CCG data'!$A:$AD,'CCG data'!S$3,FALSE)),ISBLANK(VLOOKUP($E313&amp;$D$118&amp;$D$119,'CCG data'!$A:$AD,'CCG data'!S$3,FALSE))),"",VLOOKUP($E313&amp;$D$118&amp;$D$119,'CCG data'!$A:$AD,'CCG data'!S$3,FALSE))</f>
        <v>101.0690568567574</v>
      </c>
      <c r="I313" s="406"/>
      <c r="J313" s="406">
        <f>IF(OR(ISERROR(VLOOKUP($E313&amp;$D$118&amp;$D$119,'CCG data'!$A:$AD,'CCG data'!T$3,FALSE)),ISBLANK(VLOOKUP($E313&amp;$D$118&amp;$D$119,'CCG data'!$A:$AD,'CCG data'!T$3,FALSE))),"",VLOOKUP($E313&amp;$D$118&amp;$D$119,'CCG data'!$A:$AD,'CCG data'!T$3,FALSE))</f>
        <v>5.9761046491618011</v>
      </c>
      <c r="K313" s="406"/>
      <c r="L313" s="406">
        <f>IF(OR(ISERROR(VLOOKUP($E313&amp;$D$118&amp;$D$119,'CCG data'!$A:$AD,'CCG data'!U$3,FALSE)),ISBLANK(VLOOKUP($E313&amp;$D$118&amp;$D$119,'CCG data'!$A:$AD,'CCG data'!U$3,FALSE))),"",VLOOKUP($E313&amp;$D$118&amp;$D$119,'CCG data'!$A:$AD,'CCG data'!U$3,FALSE))</f>
        <v>9.531645097703489</v>
      </c>
      <c r="M313" s="407"/>
      <c r="N313" s="362">
        <f>IF(OR(ISERROR(VLOOKUP($E313&amp;$D$118&amp;$D$119,'CCG data'!$A:$AD,'CCG data'!G$3,FALSE)),ISBLANK(VLOOKUP($E313&amp;$D$118&amp;$D$119,'CCG data'!$A:$AD,'CCG data'!G$3,FALSE))),"",VLOOKUP($E313&amp;$D$118&amp;$D$119,'CCG data'!$A:$AD,'CCG data'!G$3,FALSE))</f>
        <v>1968</v>
      </c>
      <c r="P313" s="397">
        <f>IF(OR(ISERROR(VLOOKUP($E313&amp;$D$118&amp;$D$119,'CCG data'!$A:$AD,'CCG data'!B$3,FALSE)),ISBLANK(VLOOKUP($E313&amp;$D$118&amp;$D$119,'CCG data'!$A:$AD,'CCG data'!B$3,FALSE))),"",VLOOKUP($E313&amp;$D$118&amp;$D$119,'CCG data'!$A:$AD,'CCG data'!B$3,FALSE))</f>
        <v>0.31656504065040653</v>
      </c>
      <c r="Q313" s="263"/>
      <c r="R313" s="263">
        <f>IF(OR(ISERROR(VLOOKUP($E313&amp;$D$118&amp;$D$119,'CCG data'!$A:$AD,'CCG data'!C$3,FALSE)),ISBLANK(VLOOKUP($E313&amp;$D$118&amp;$D$119,'CCG data'!$A:$AD,'CCG data'!C$3,FALSE))),"",VLOOKUP($E313&amp;$D$118&amp;$D$119,'CCG data'!$A:$AD,'CCG data'!C$3,FALSE))</f>
        <v>0.59095528455284552</v>
      </c>
      <c r="S313" s="263"/>
      <c r="T313" s="263">
        <f>IF(OR(ISERROR(VLOOKUP($E313&amp;$D$118&amp;$D$119,'CCG data'!$A:$AD,'CCG data'!D$3,FALSE)),ISBLANK(VLOOKUP($E313&amp;$D$118&amp;$D$119,'CCG data'!$A:$AD,'CCG data'!D$3,FALSE))),"",VLOOKUP($E313&amp;$D$118&amp;$D$119,'CCG data'!$A:$AD,'CCG data'!D$3,FALSE))</f>
        <v>3.6585365853658534E-2</v>
      </c>
      <c r="U313" s="263"/>
      <c r="V313" s="263">
        <f>IF(OR(ISERROR(VLOOKUP($E313&amp;$D$118&amp;$D$119,'CCG data'!$A:$AD,'CCG data'!E$3,FALSE)),ISBLANK(VLOOKUP($E313&amp;$D$118&amp;$D$119,'CCG data'!$A:$AD,'CCG data'!E$3,FALSE))),"",VLOOKUP($E313&amp;$D$118&amp;$D$119,'CCG data'!$A:$AD,'CCG data'!E$3,FALSE))</f>
        <v>5.589430894308943E-2</v>
      </c>
      <c r="W313" s="398"/>
      <c r="Y313" s="163">
        <f>IFERROR(VLOOKUP($E313&amp;$D$119, Outliers!$A$4:$P$214,2,FALSE),"0")</f>
        <v>0</v>
      </c>
      <c r="Z313" s="163">
        <f>IFERROR(VLOOKUP($E313&amp;$D$119, Outliers!$A$4:$P$214,3,FALSE),"0")</f>
        <v>0</v>
      </c>
      <c r="AA313" s="163">
        <f>IFERROR(VLOOKUP($E313&amp;$D$119, Outliers!$A$4:$P$214,4,FALSE),"0")</f>
        <v>0</v>
      </c>
      <c r="AB313" s="163">
        <f>IFERROR(VLOOKUP($E313&amp;$D$119, Outliers!$A$4:$P$214,5,FALSE),"0")</f>
        <v>0</v>
      </c>
      <c r="AD313" s="78"/>
      <c r="AE313" s="149"/>
      <c r="AF313" s="78"/>
      <c r="AG313" s="78"/>
    </row>
    <row r="314" spans="4:33" ht="15.75" x14ac:dyDescent="0.25">
      <c r="D314" s="318"/>
      <c r="E314" s="103" t="s">
        <v>27</v>
      </c>
      <c r="F314" s="95">
        <f>IF(P313="","",VLOOKUP($E313&amp;$D$118&amp;$D$119,'CCG data'!$A:$AD,'CCG data'!W$3,FALSE))</f>
        <v>51.364976033222703</v>
      </c>
      <c r="G314" s="96">
        <f>IF(P313="","",VLOOKUP($E313&amp;$D$118&amp;$D$119,'CCG data'!$A:$AD,'CCG data'!X$3,FALSE))</f>
        <v>60.119366756694845</v>
      </c>
      <c r="H314" s="96">
        <f>IF(R313="","",VLOOKUP($E313&amp;$D$118&amp;$D$119,'CCG data'!$A:$AD,'CCG data'!Y$3,FALSE))</f>
        <v>95.260283563480286</v>
      </c>
      <c r="I314" s="96">
        <f>IF(R313="","",VLOOKUP($E313&amp;$D$118&amp;$D$119,'CCG data'!$A:$AD,'CCG data'!Z$3,FALSE))</f>
        <v>106.87783015003451</v>
      </c>
      <c r="J314" s="96">
        <f>IF(T313="","",VLOOKUP($E313&amp;$D$118&amp;$D$119,'CCG data'!$A:$AD,'CCG data'!AA$3,FALSE))</f>
        <v>4.5956949024775646</v>
      </c>
      <c r="K314" s="96">
        <f>IF(T313="","",VLOOKUP($E313&amp;$D$118&amp;$D$119,'CCG data'!$A:$AD,'CCG data'!AB$3,FALSE))</f>
        <v>7.3565143958460375</v>
      </c>
      <c r="L314" s="96">
        <f>IF(V313="","",VLOOKUP($E313&amp;$D$118&amp;$D$119,'CCG data'!$A:$AD,'CCG data'!AC$3,FALSE))</f>
        <v>7.7503839628367093</v>
      </c>
      <c r="M314" s="96">
        <f>IF(V313="","",VLOOKUP($E313&amp;$D$118&amp;$D$119,'CCG data'!$A:$AD,'CCG data'!AD$3,FALSE))</f>
        <v>11.312906232570269</v>
      </c>
      <c r="N314" s="363"/>
      <c r="P314" s="150">
        <f>IF(P313="","",VLOOKUP($E313&amp;$D$118&amp;$D$119,'CCG data'!$A:$AD,'CCG data'!I$3,FALSE))</f>
        <v>0.29599999999999999</v>
      </c>
      <c r="Q314" s="15">
        <f>IF(P313="","",VLOOKUP($E313&amp;$D$118&amp;$D$119,'CCG data'!$A:$AD,'CCG data'!J$3,FALSE))</f>
        <v>0.33700000000000002</v>
      </c>
      <c r="R314" s="15">
        <f>IF(R313="","",VLOOKUP($E313&amp;$D$118&amp;$D$119,'CCG data'!$A:$AD,'CCG data'!K$3,FALSE))</f>
        <v>0.56899999999999995</v>
      </c>
      <c r="S314" s="15">
        <f>IF(R313="","",VLOOKUP($E313&amp;$D$118&amp;$D$119,'CCG data'!$A:$AD,'CCG data'!L$3,FALSE))</f>
        <v>0.61199999999999999</v>
      </c>
      <c r="T314" s="15">
        <f>IF(T313="","",VLOOKUP($E313&amp;$D$118&amp;$D$119,'CCG data'!$A:$AD,'CCG data'!M$3,FALSE))</f>
        <v>2.9000000000000001E-2</v>
      </c>
      <c r="U314" s="15">
        <f>IF(T313="","",VLOOKUP($E313&amp;$D$118&amp;$D$119,'CCG data'!$A:$AD,'CCG data'!N$3,FALSE))</f>
        <v>4.5999999999999999E-2</v>
      </c>
      <c r="V314" s="15">
        <f>IF(V313="","",VLOOKUP($E313&amp;$D$118&amp;$D$119,'CCG data'!$A:$AD,'CCG data'!O$3,FALSE))</f>
        <v>4.7E-2</v>
      </c>
      <c r="W314" s="135">
        <f>IF(V313="","",VLOOKUP($E313&amp;$D$118&amp;$D$119,'CCG data'!$A:$AD,'CCG data'!P$3,FALSE))</f>
        <v>6.7000000000000004E-2</v>
      </c>
      <c r="Y314" s="163" t="str">
        <f>IFERROR(VLOOKUP($E314&amp;$D$119, Outliers!$A$4:$P$214,2,FALSE),"0")</f>
        <v>0</v>
      </c>
      <c r="Z314" s="163" t="str">
        <f>IFERROR(VLOOKUP($E314&amp;$D$119, Outliers!$A$4:$P$214,3,FALSE),"0")</f>
        <v>0</v>
      </c>
      <c r="AA314" s="163" t="str">
        <f>IFERROR(VLOOKUP($E314&amp;$D$119, Outliers!$A$4:$P$214,4,FALSE),"0")</f>
        <v>0</v>
      </c>
      <c r="AB314" s="163" t="str">
        <f>IFERROR(VLOOKUP($E314&amp;$D$119, Outliers!$A$4:$P$214,5,FALSE),"0")</f>
        <v>0</v>
      </c>
      <c r="AD314" s="78"/>
      <c r="AE314" s="149"/>
      <c r="AF314" s="78"/>
      <c r="AG314" s="78"/>
    </row>
    <row r="315" spans="4:33" ht="15.75" x14ac:dyDescent="0.25">
      <c r="D315" s="318"/>
      <c r="E315" s="104" t="s">
        <v>214</v>
      </c>
      <c r="F315" s="405">
        <f>IF(OR(ISERROR(VLOOKUP($E315&amp;$D$118&amp;$D$119,'CCG data'!$A:$AD,'CCG data'!R$3,FALSE)),ISBLANK(VLOOKUP($E315&amp;$D$118&amp;$D$119,'CCG data'!$A:$AD,'CCG data'!R$3,FALSE))),"",VLOOKUP($E315&amp;$D$118&amp;$D$119,'CCG data'!$A:$AD,'CCG data'!R$3,FALSE))</f>
        <v>45.351533440896212</v>
      </c>
      <c r="G315" s="406"/>
      <c r="H315" s="406">
        <f>IF(OR(ISERROR(VLOOKUP($E315&amp;$D$118&amp;$D$119,'CCG data'!$A:$AD,'CCG data'!S$3,FALSE)),ISBLANK(VLOOKUP($E315&amp;$D$118&amp;$D$119,'CCG data'!$A:$AD,'CCG data'!S$3,FALSE))),"",VLOOKUP($E315&amp;$D$118&amp;$D$119,'CCG data'!$A:$AD,'CCG data'!S$3,FALSE))</f>
        <v>100.16431608701153</v>
      </c>
      <c r="I315" s="406"/>
      <c r="J315" s="406">
        <f>IF(OR(ISERROR(VLOOKUP($E315&amp;$D$118&amp;$D$119,'CCG data'!$A:$AD,'CCG data'!T$3,FALSE)),ISBLANK(VLOOKUP($E315&amp;$D$118&amp;$D$119,'CCG data'!$A:$AD,'CCG data'!T$3,FALSE))),"",VLOOKUP($E315&amp;$D$118&amp;$D$119,'CCG data'!$A:$AD,'CCG data'!T$3,FALSE))</f>
        <v>7.6510643278581139</v>
      </c>
      <c r="K315" s="406"/>
      <c r="L315" s="406">
        <f>IF(OR(ISERROR(VLOOKUP($E315&amp;$D$118&amp;$D$119,'CCG data'!$A:$AD,'CCG data'!U$3,FALSE)),ISBLANK(VLOOKUP($E315&amp;$D$118&amp;$D$119,'CCG data'!$A:$AD,'CCG data'!U$3,FALSE))),"",VLOOKUP($E315&amp;$D$118&amp;$D$119,'CCG data'!$A:$AD,'CCG data'!U$3,FALSE))</f>
        <v>8.9056271509986544</v>
      </c>
      <c r="M315" s="407"/>
      <c r="N315" s="362">
        <f>IF(OR(ISERROR(VLOOKUP($E315&amp;$D$118&amp;$D$119,'CCG data'!$A:$AD,'CCG data'!G$3,FALSE)),ISBLANK(VLOOKUP($E315&amp;$D$118&amp;$D$119,'CCG data'!$A:$AD,'CCG data'!G$3,FALSE))),"",VLOOKUP($E315&amp;$D$118&amp;$D$119,'CCG data'!$A:$AD,'CCG data'!G$3,FALSE))</f>
        <v>3266</v>
      </c>
      <c r="P315" s="397">
        <f>IF(OR(ISERROR(VLOOKUP($E315&amp;$D$118&amp;$D$119,'CCG data'!$A:$AD,'CCG data'!B$3,FALSE)),ISBLANK(VLOOKUP($E315&amp;$D$118&amp;$D$119,'CCG data'!$A:$AD,'CCG data'!B$3,FALSE))),"",VLOOKUP($E315&amp;$D$118&amp;$D$119,'CCG data'!$A:$AD,'CCG data'!B$3,FALSE))</f>
        <v>0.26852418860992039</v>
      </c>
      <c r="Q315" s="263"/>
      <c r="R315" s="263">
        <f>IF(OR(ISERROR(VLOOKUP($E315&amp;$D$118&amp;$D$119,'CCG data'!$A:$AD,'CCG data'!C$3,FALSE)),ISBLANK(VLOOKUP($E315&amp;$D$118&amp;$D$119,'CCG data'!$A:$AD,'CCG data'!C$3,FALSE))),"",VLOOKUP($E315&amp;$D$118&amp;$D$119,'CCG data'!$A:$AD,'CCG data'!C$3,FALSE))</f>
        <v>0.6276791181873852</v>
      </c>
      <c r="S315" s="263"/>
      <c r="T315" s="263">
        <f>IF(OR(ISERROR(VLOOKUP($E315&amp;$D$118&amp;$D$119,'CCG data'!$A:$AD,'CCG data'!D$3,FALSE)),ISBLANK(VLOOKUP($E315&amp;$D$118&amp;$D$119,'CCG data'!$A:$AD,'CCG data'!D$3,FALSE))),"",VLOOKUP($E315&amp;$D$118&amp;$D$119,'CCG data'!$A:$AD,'CCG data'!D$3,FALSE))</f>
        <v>4.8071034905082667E-2</v>
      </c>
      <c r="U315" s="263"/>
      <c r="V315" s="263">
        <f>IF(OR(ISERROR(VLOOKUP($E315&amp;$D$118&amp;$D$119,'CCG data'!$A:$AD,'CCG data'!E$3,FALSE)),ISBLANK(VLOOKUP($E315&amp;$D$118&amp;$D$119,'CCG data'!$A:$AD,'CCG data'!E$3,FALSE))),"",VLOOKUP($E315&amp;$D$118&amp;$D$119,'CCG data'!$A:$AD,'CCG data'!E$3,FALSE))</f>
        <v>5.5725658297611759E-2</v>
      </c>
      <c r="W315" s="398"/>
      <c r="Y315" s="163">
        <f>IFERROR(VLOOKUP($E315&amp;$D$119, Outliers!$A$4:$P$214,2,FALSE),"0")</f>
        <v>0</v>
      </c>
      <c r="Z315" s="163">
        <f>IFERROR(VLOOKUP($E315&amp;$D$119, Outliers!$A$4:$P$214,3,FALSE),"0")</f>
        <v>0</v>
      </c>
      <c r="AA315" s="163">
        <f>IFERROR(VLOOKUP($E315&amp;$D$119, Outliers!$A$4:$P$214,4,FALSE),"0")</f>
        <v>0</v>
      </c>
      <c r="AB315" s="163">
        <f>IFERROR(VLOOKUP($E315&amp;$D$119, Outliers!$A$4:$P$214,5,FALSE),"0")</f>
        <v>1</v>
      </c>
      <c r="AD315" s="78"/>
      <c r="AE315" s="149"/>
      <c r="AF315" s="78"/>
      <c r="AG315" s="78"/>
    </row>
    <row r="316" spans="4:33" ht="15.75" x14ac:dyDescent="0.25">
      <c r="D316" s="318"/>
      <c r="E316" s="103" t="s">
        <v>27</v>
      </c>
      <c r="F316" s="95">
        <f>IF(P315="","",VLOOKUP($E315&amp;$D$118&amp;$D$119,'CCG data'!$A:$AD,'CCG data'!W$3,FALSE))</f>
        <v>42.349964997491384</v>
      </c>
      <c r="G316" s="96">
        <f>IF(P315="","",VLOOKUP($E315&amp;$D$118&amp;$D$119,'CCG data'!$A:$AD,'CCG data'!X$3,FALSE))</f>
        <v>48.35310188430104</v>
      </c>
      <c r="H316" s="96">
        <f>IF(R315="","",VLOOKUP($E315&amp;$D$118&amp;$D$119,'CCG data'!$A:$AD,'CCG data'!Y$3,FALSE))</f>
        <v>95.828287159788587</v>
      </c>
      <c r="I316" s="96">
        <f>IF(R315="","",VLOOKUP($E315&amp;$D$118&amp;$D$119,'CCG data'!$A:$AD,'CCG data'!Z$3,FALSE))</f>
        <v>104.50034501423447</v>
      </c>
      <c r="J316" s="96">
        <f>IF(T315="","",VLOOKUP($E315&amp;$D$118&amp;$D$119,'CCG data'!$A:$AD,'CCG data'!AA$3,FALSE))</f>
        <v>6.4542463657709117</v>
      </c>
      <c r="K316" s="96">
        <f>IF(T315="","",VLOOKUP($E315&amp;$D$118&amp;$D$119,'CCG data'!$A:$AD,'CCG data'!AB$3,FALSE))</f>
        <v>8.847882289945316</v>
      </c>
      <c r="L316" s="96">
        <f>IF(V315="","",VLOOKUP($E315&amp;$D$118&amp;$D$119,'CCG data'!$A:$AD,'CCG data'!AC$3,FALSE))</f>
        <v>7.6117743031358591</v>
      </c>
      <c r="M316" s="96">
        <f>IF(V315="","",VLOOKUP($E315&amp;$D$118&amp;$D$119,'CCG data'!$A:$AD,'CCG data'!AD$3,FALSE))</f>
        <v>10.199479998861449</v>
      </c>
      <c r="N316" s="363"/>
      <c r="P316" s="150">
        <f>IF(P315="","",VLOOKUP($E315&amp;$D$118&amp;$D$119,'CCG data'!$A:$AD,'CCG data'!I$3,FALSE))</f>
        <v>0.254</v>
      </c>
      <c r="Q316" s="15">
        <f>IF(P315="","",VLOOKUP($E315&amp;$D$118&amp;$D$119,'CCG data'!$A:$AD,'CCG data'!J$3,FALSE))</f>
        <v>0.28399999999999997</v>
      </c>
      <c r="R316" s="15">
        <f>IF(R315="","",VLOOKUP($E315&amp;$D$118&amp;$D$119,'CCG data'!$A:$AD,'CCG data'!K$3,FALSE))</f>
        <v>0.61099999999999999</v>
      </c>
      <c r="S316" s="15">
        <f>IF(R315="","",VLOOKUP($E315&amp;$D$118&amp;$D$119,'CCG data'!$A:$AD,'CCG data'!L$3,FALSE))</f>
        <v>0.64400000000000002</v>
      </c>
      <c r="T316" s="15">
        <f>IF(T315="","",VLOOKUP($E315&amp;$D$118&amp;$D$119,'CCG data'!$A:$AD,'CCG data'!M$3,FALSE))</f>
        <v>4.1000000000000002E-2</v>
      </c>
      <c r="U316" s="15">
        <f>IF(T315="","",VLOOKUP($E315&amp;$D$118&amp;$D$119,'CCG data'!$A:$AD,'CCG data'!N$3,FALSE))</f>
        <v>5.6000000000000001E-2</v>
      </c>
      <c r="V316" s="15">
        <f>IF(V315="","",VLOOKUP($E315&amp;$D$118&amp;$D$119,'CCG data'!$A:$AD,'CCG data'!O$3,FALSE))</f>
        <v>4.8000000000000001E-2</v>
      </c>
      <c r="W316" s="135">
        <f>IF(V315="","",VLOOKUP($E315&amp;$D$118&amp;$D$119,'CCG data'!$A:$AD,'CCG data'!P$3,FALSE))</f>
        <v>6.4000000000000001E-2</v>
      </c>
      <c r="Y316" s="163" t="str">
        <f>IFERROR(VLOOKUP($E316&amp;$D$119, Outliers!$A$4:$P$214,2,FALSE),"0")</f>
        <v>0</v>
      </c>
      <c r="Z316" s="163" t="str">
        <f>IFERROR(VLOOKUP($E316&amp;$D$119, Outliers!$A$4:$P$214,3,FALSE),"0")</f>
        <v>0</v>
      </c>
      <c r="AA316" s="163" t="str">
        <f>IFERROR(VLOOKUP($E316&amp;$D$119, Outliers!$A$4:$P$214,4,FALSE),"0")</f>
        <v>0</v>
      </c>
      <c r="AB316" s="163" t="str">
        <f>IFERROR(VLOOKUP($E316&amp;$D$119, Outliers!$A$4:$P$214,5,FALSE),"0")</f>
        <v>0</v>
      </c>
      <c r="AD316" s="78"/>
      <c r="AE316" s="149"/>
      <c r="AF316" s="78"/>
      <c r="AG316" s="78"/>
    </row>
    <row r="317" spans="4:33" ht="15.75" x14ac:dyDescent="0.25">
      <c r="D317" s="318"/>
      <c r="E317" s="104" t="s">
        <v>215</v>
      </c>
      <c r="F317" s="405">
        <f>IF(OR(ISERROR(VLOOKUP($E317&amp;$D$118&amp;$D$119,'CCG data'!$A:$AD,'CCG data'!R$3,FALSE)),ISBLANK(VLOOKUP($E317&amp;$D$118&amp;$D$119,'CCG data'!$A:$AD,'CCG data'!R$3,FALSE))),"",VLOOKUP($E317&amp;$D$118&amp;$D$119,'CCG data'!$A:$AD,'CCG data'!R$3,FALSE))</f>
        <v>45.68857243013499</v>
      </c>
      <c r="G317" s="406"/>
      <c r="H317" s="406">
        <f>IF(OR(ISERROR(VLOOKUP($E317&amp;$D$118&amp;$D$119,'CCG data'!$A:$AD,'CCG data'!S$3,FALSE)),ISBLANK(VLOOKUP($E317&amp;$D$118&amp;$D$119,'CCG data'!$A:$AD,'CCG data'!S$3,FALSE))),"",VLOOKUP($E317&amp;$D$118&amp;$D$119,'CCG data'!$A:$AD,'CCG data'!S$3,FALSE))</f>
        <v>93.066819401315669</v>
      </c>
      <c r="I317" s="406"/>
      <c r="J317" s="406">
        <f>IF(OR(ISERROR(VLOOKUP($E317&amp;$D$118&amp;$D$119,'CCG data'!$A:$AD,'CCG data'!T$3,FALSE)),ISBLANK(VLOOKUP($E317&amp;$D$118&amp;$D$119,'CCG data'!$A:$AD,'CCG data'!T$3,FALSE))),"",VLOOKUP($E317&amp;$D$118&amp;$D$119,'CCG data'!$A:$AD,'CCG data'!T$3,FALSE))</f>
        <v>8.1671540362737858</v>
      </c>
      <c r="K317" s="406"/>
      <c r="L317" s="406">
        <f>IF(OR(ISERROR(VLOOKUP($E317&amp;$D$118&amp;$D$119,'CCG data'!$A:$AD,'CCG data'!U$3,FALSE)),ISBLANK(VLOOKUP($E317&amp;$D$118&amp;$D$119,'CCG data'!$A:$AD,'CCG data'!U$3,FALSE))),"",VLOOKUP($E317&amp;$D$118&amp;$D$119,'CCG data'!$A:$AD,'CCG data'!U$3,FALSE))</f>
        <v>7.7194534363864804</v>
      </c>
      <c r="M317" s="407"/>
      <c r="N317" s="362">
        <f>IF(OR(ISERROR(VLOOKUP($E317&amp;$D$118&amp;$D$119,'CCG data'!$A:$AD,'CCG data'!G$3,FALSE)),ISBLANK(VLOOKUP($E317&amp;$D$118&amp;$D$119,'CCG data'!$A:$AD,'CCG data'!G$3,FALSE))),"",VLOOKUP($E317&amp;$D$118&amp;$D$119,'CCG data'!$A:$AD,'CCG data'!G$3,FALSE))</f>
        <v>1167</v>
      </c>
      <c r="P317" s="397">
        <f>IF(OR(ISERROR(VLOOKUP($E317&amp;$D$118&amp;$D$119,'CCG data'!$A:$AD,'CCG data'!B$3,FALSE)),ISBLANK(VLOOKUP($E317&amp;$D$118&amp;$D$119,'CCG data'!$A:$AD,'CCG data'!B$3,FALSE))),"",VLOOKUP($E317&amp;$D$118&amp;$D$119,'CCG data'!$A:$AD,'CCG data'!B$3,FALSE))</f>
        <v>0.27506426735218509</v>
      </c>
      <c r="Q317" s="263"/>
      <c r="R317" s="263">
        <f>IF(OR(ISERROR(VLOOKUP($E317&amp;$D$118&amp;$D$119,'CCG data'!$A:$AD,'CCG data'!C$3,FALSE)),ISBLANK(VLOOKUP($E317&amp;$D$118&amp;$D$119,'CCG data'!$A:$AD,'CCG data'!C$3,FALSE))),"",VLOOKUP($E317&amp;$D$118&amp;$D$119,'CCG data'!$A:$AD,'CCG data'!C$3,FALSE))</f>
        <v>0.62210796915167099</v>
      </c>
      <c r="S317" s="263"/>
      <c r="T317" s="263">
        <f>IF(OR(ISERROR(VLOOKUP($E317&amp;$D$118&amp;$D$119,'CCG data'!$A:$AD,'CCG data'!D$3,FALSE)),ISBLANK(VLOOKUP($E317&amp;$D$118&amp;$D$119,'CCG data'!$A:$AD,'CCG data'!D$3,FALSE))),"",VLOOKUP($E317&amp;$D$118&amp;$D$119,'CCG data'!$A:$AD,'CCG data'!D$3,FALSE))</f>
        <v>5.0556983718937444E-2</v>
      </c>
      <c r="U317" s="263"/>
      <c r="V317" s="263">
        <f>IF(OR(ISERROR(VLOOKUP($E317&amp;$D$118&amp;$D$119,'CCG data'!$A:$AD,'CCG data'!E$3,FALSE)),ISBLANK(VLOOKUP($E317&amp;$D$118&amp;$D$119,'CCG data'!$A:$AD,'CCG data'!E$3,FALSE))),"",VLOOKUP($E317&amp;$D$118&amp;$D$119,'CCG data'!$A:$AD,'CCG data'!E$3,FALSE))</f>
        <v>5.2270779777206511E-2</v>
      </c>
      <c r="W317" s="398"/>
      <c r="Y317" s="163">
        <f>IFERROR(VLOOKUP($E317&amp;$D$119, Outliers!$A$4:$P$214,2,FALSE),"0")</f>
        <v>0</v>
      </c>
      <c r="Z317" s="163">
        <f>IFERROR(VLOOKUP($E317&amp;$D$119, Outliers!$A$4:$P$214,3,FALSE),"0")</f>
        <v>0</v>
      </c>
      <c r="AA317" s="163">
        <f>IFERROR(VLOOKUP($E317&amp;$D$119, Outliers!$A$4:$P$214,4,FALSE),"0")</f>
        <v>0</v>
      </c>
      <c r="AB317" s="163">
        <f>IFERROR(VLOOKUP($E317&amp;$D$119, Outliers!$A$4:$P$214,5,FALSE),"0")</f>
        <v>1</v>
      </c>
      <c r="AD317" s="78"/>
      <c r="AE317" s="149"/>
      <c r="AF317" s="78"/>
      <c r="AG317" s="78"/>
    </row>
    <row r="318" spans="4:33" ht="15.75" x14ac:dyDescent="0.25">
      <c r="D318" s="318"/>
      <c r="E318" s="103" t="s">
        <v>27</v>
      </c>
      <c r="F318" s="95">
        <f>IF(P317="","",VLOOKUP($E317&amp;$D$118&amp;$D$119,'CCG data'!$A:$AD,'CCG data'!W$3,FALSE))</f>
        <v>40.690401047465137</v>
      </c>
      <c r="G318" s="96">
        <f>IF(P317="","",VLOOKUP($E317&amp;$D$118&amp;$D$119,'CCG data'!$A:$AD,'CCG data'!X$3,FALSE))</f>
        <v>50.686743812804842</v>
      </c>
      <c r="H318" s="96">
        <f>IF(R317="","",VLOOKUP($E317&amp;$D$118&amp;$D$119,'CCG data'!$A:$AD,'CCG data'!Y$3,FALSE))</f>
        <v>86.296913488387261</v>
      </c>
      <c r="I318" s="96">
        <f>IF(R317="","",VLOOKUP($E317&amp;$D$118&amp;$D$119,'CCG data'!$A:$AD,'CCG data'!Z$3,FALSE))</f>
        <v>99.836725314244077</v>
      </c>
      <c r="J318" s="96">
        <f>IF(T317="","",VLOOKUP($E317&amp;$D$118&amp;$D$119,'CCG data'!$A:$AD,'CCG data'!AA$3,FALSE))</f>
        <v>6.0831391722753425</v>
      </c>
      <c r="K318" s="96">
        <f>IF(T317="","",VLOOKUP($E317&amp;$D$118&amp;$D$119,'CCG data'!$A:$AD,'CCG data'!AB$3,FALSE))</f>
        <v>10.25116890027223</v>
      </c>
      <c r="L318" s="96">
        <f>IF(V317="","",VLOOKUP($E317&amp;$D$118&amp;$D$119,'CCG data'!$A:$AD,'CCG data'!AC$3,FALSE))</f>
        <v>5.7822389601333741</v>
      </c>
      <c r="M318" s="96">
        <f>IF(V317="","",VLOOKUP($E317&amp;$D$118&amp;$D$119,'CCG data'!$A:$AD,'CCG data'!AD$3,FALSE))</f>
        <v>9.6566679126395876</v>
      </c>
      <c r="N318" s="363"/>
      <c r="P318" s="150">
        <f>IF(P317="","",VLOOKUP($E317&amp;$D$118&amp;$D$119,'CCG data'!$A:$AD,'CCG data'!I$3,FALSE))</f>
        <v>0.25</v>
      </c>
      <c r="Q318" s="15">
        <f>IF(P317="","",VLOOKUP($E317&amp;$D$118&amp;$D$119,'CCG data'!$A:$AD,'CCG data'!J$3,FALSE))</f>
        <v>0.30099999999999999</v>
      </c>
      <c r="R318" s="15">
        <f>IF(R317="","",VLOOKUP($E317&amp;$D$118&amp;$D$119,'CCG data'!$A:$AD,'CCG data'!K$3,FALSE))</f>
        <v>0.59399999999999997</v>
      </c>
      <c r="S318" s="15">
        <f>IF(R317="","",VLOOKUP($E317&amp;$D$118&amp;$D$119,'CCG data'!$A:$AD,'CCG data'!L$3,FALSE))</f>
        <v>0.64900000000000002</v>
      </c>
      <c r="T318" s="15">
        <f>IF(T317="","",VLOOKUP($E317&amp;$D$118&amp;$D$119,'CCG data'!$A:$AD,'CCG data'!M$3,FALSE))</f>
        <v>3.9E-2</v>
      </c>
      <c r="U318" s="15">
        <f>IF(T317="","",VLOOKUP($E317&amp;$D$118&amp;$D$119,'CCG data'!$A:$AD,'CCG data'!N$3,FALSE))</f>
        <v>6.5000000000000002E-2</v>
      </c>
      <c r="V318" s="15">
        <f>IF(V317="","",VLOOKUP($E317&amp;$D$118&amp;$D$119,'CCG data'!$A:$AD,'CCG data'!O$3,FALSE))</f>
        <v>4.1000000000000002E-2</v>
      </c>
      <c r="W318" s="135">
        <f>IF(V317="","",VLOOKUP($E317&amp;$D$118&amp;$D$119,'CCG data'!$A:$AD,'CCG data'!P$3,FALSE))</f>
        <v>6.7000000000000004E-2</v>
      </c>
      <c r="Y318" s="163" t="str">
        <f>IFERROR(VLOOKUP($E318&amp;$D$119, Outliers!$A$4:$P$214,2,FALSE),"0")</f>
        <v>0</v>
      </c>
      <c r="Z318" s="163" t="str">
        <f>IFERROR(VLOOKUP($E318&amp;$D$119, Outliers!$A$4:$P$214,3,FALSE),"0")</f>
        <v>0</v>
      </c>
      <c r="AA318" s="163" t="str">
        <f>IFERROR(VLOOKUP($E318&amp;$D$119, Outliers!$A$4:$P$214,4,FALSE),"0")</f>
        <v>0</v>
      </c>
      <c r="AB318" s="163" t="str">
        <f>IFERROR(VLOOKUP($E318&amp;$D$119, Outliers!$A$4:$P$214,5,FALSE),"0")</f>
        <v>0</v>
      </c>
      <c r="AD318" s="78"/>
      <c r="AE318" s="149"/>
      <c r="AF318" s="78"/>
      <c r="AG318" s="78"/>
    </row>
    <row r="319" spans="4:33" ht="15.75" x14ac:dyDescent="0.25">
      <c r="D319" s="318"/>
      <c r="E319" s="104" t="s">
        <v>486</v>
      </c>
      <c r="F319" s="405">
        <f>IF(OR(ISERROR(VLOOKUP($E319&amp;$D$118&amp;$D$119,'CCG data'!$A:$AD,'CCG data'!R$3,FALSE)),ISBLANK(VLOOKUP($E319&amp;$D$118&amp;$D$119,'CCG data'!$A:$AD,'CCG data'!R$3,FALSE))),"",VLOOKUP($E319&amp;$D$118&amp;$D$119,'CCG data'!$A:$AD,'CCG data'!R$3,FALSE))</f>
        <v>45.920018024725138</v>
      </c>
      <c r="G319" s="406"/>
      <c r="H319" s="406">
        <f>IF(OR(ISERROR(VLOOKUP($E319&amp;$D$118&amp;$D$119,'CCG data'!$A:$AD,'CCG data'!S$3,FALSE)),ISBLANK(VLOOKUP($E319&amp;$D$118&amp;$D$119,'CCG data'!$A:$AD,'CCG data'!S$3,FALSE))),"",VLOOKUP($E319&amp;$D$118&amp;$D$119,'CCG data'!$A:$AD,'CCG data'!S$3,FALSE))</f>
        <v>105.68321272867702</v>
      </c>
      <c r="I319" s="406"/>
      <c r="J319" s="406">
        <f>IF(OR(ISERROR(VLOOKUP($E319&amp;$D$118&amp;$D$119,'CCG data'!$A:$AD,'CCG data'!T$3,FALSE)),ISBLANK(VLOOKUP($E319&amp;$D$118&amp;$D$119,'CCG data'!$A:$AD,'CCG data'!T$3,FALSE))),"",VLOOKUP($E319&amp;$D$118&amp;$D$119,'CCG data'!$A:$AD,'CCG data'!T$3,FALSE))</f>
        <v>8.3660747490102043</v>
      </c>
      <c r="K319" s="406"/>
      <c r="L319" s="406">
        <f>IF(OR(ISERROR(VLOOKUP($E319&amp;$D$118&amp;$D$119,'CCG data'!$A:$AD,'CCG data'!U$3,FALSE)),ISBLANK(VLOOKUP($E319&amp;$D$118&amp;$D$119,'CCG data'!$A:$AD,'CCG data'!U$3,FALSE))),"",VLOOKUP($E319&amp;$D$118&amp;$D$119,'CCG data'!$A:$AD,'CCG data'!U$3,FALSE))</f>
        <v>8.3262245241143589</v>
      </c>
      <c r="M319" s="407"/>
      <c r="N319" s="362">
        <f>IF(OR(ISERROR(VLOOKUP($E319&amp;$D$118&amp;$D$119,'CCG data'!$A:$AD,'CCG data'!G$3,FALSE)),ISBLANK(VLOOKUP($E319&amp;$D$118&amp;$D$119,'CCG data'!$A:$AD,'CCG data'!G$3,FALSE))),"",VLOOKUP($E319&amp;$D$118&amp;$D$119,'CCG data'!$A:$AD,'CCG data'!G$3,FALSE))</f>
        <v>2696</v>
      </c>
      <c r="P319" s="397">
        <f>IF(OR(ISERROR(VLOOKUP($E319&amp;$D$118&amp;$D$119,'CCG data'!$A:$AD,'CCG data'!B$3,FALSE)),ISBLANK(VLOOKUP($E319&amp;$D$118&amp;$D$119,'CCG data'!$A:$AD,'CCG data'!B$3,FALSE))),"",VLOOKUP($E319&amp;$D$118&amp;$D$119,'CCG data'!$A:$AD,'CCG data'!B$3,FALSE))</f>
        <v>0.24925816023738873</v>
      </c>
      <c r="Q319" s="263"/>
      <c r="R319" s="263">
        <f>IF(OR(ISERROR(VLOOKUP($E319&amp;$D$118&amp;$D$119,'CCG data'!$A:$AD,'CCG data'!C$3,FALSE)),ISBLANK(VLOOKUP($E319&amp;$D$118&amp;$D$119,'CCG data'!$A:$AD,'CCG data'!C$3,FALSE))),"",VLOOKUP($E319&amp;$D$118&amp;$D$119,'CCG data'!$A:$AD,'CCG data'!C$3,FALSE))</f>
        <v>0.65096439169139464</v>
      </c>
      <c r="S319" s="263"/>
      <c r="T319" s="263">
        <f>IF(OR(ISERROR(VLOOKUP($E319&amp;$D$118&amp;$D$119,'CCG data'!$A:$AD,'CCG data'!D$3,FALSE)),ISBLANK(VLOOKUP($E319&amp;$D$118&amp;$D$119,'CCG data'!$A:$AD,'CCG data'!D$3,FALSE))),"",VLOOKUP($E319&amp;$D$118&amp;$D$119,'CCG data'!$A:$AD,'CCG data'!D$3,FALSE))</f>
        <v>4.9332344213649855E-2</v>
      </c>
      <c r="U319" s="263"/>
      <c r="V319" s="263">
        <f>IF(OR(ISERROR(VLOOKUP($E319&amp;$D$118&amp;$D$119,'CCG data'!$A:$AD,'CCG data'!E$3,FALSE)),ISBLANK(VLOOKUP($E319&amp;$D$118&amp;$D$119,'CCG data'!$A:$AD,'CCG data'!E$3,FALSE))),"",VLOOKUP($E319&amp;$D$118&amp;$D$119,'CCG data'!$A:$AD,'CCG data'!E$3,FALSE))</f>
        <v>5.0445103857566766E-2</v>
      </c>
      <c r="W319" s="398"/>
      <c r="Y319" s="163">
        <f>IFERROR(VLOOKUP($E319&amp;$D$119, Outliers!$A$4:$P$214,2,FALSE),"0")</f>
        <v>0</v>
      </c>
      <c r="Z319" s="163">
        <f>IFERROR(VLOOKUP($E319&amp;$D$119, Outliers!$A$4:$P$214,3,FALSE),"0")</f>
        <v>1</v>
      </c>
      <c r="AA319" s="163">
        <f>IFERROR(VLOOKUP($E319&amp;$D$119, Outliers!$A$4:$P$214,4,FALSE),"0")</f>
        <v>0</v>
      </c>
      <c r="AB319" s="163">
        <f>IFERROR(VLOOKUP($E319&amp;$D$119, Outliers!$A$4:$P$214,5,FALSE),"0")</f>
        <v>1</v>
      </c>
      <c r="AD319" s="78"/>
      <c r="AE319" s="149"/>
      <c r="AF319" s="78"/>
      <c r="AG319" s="78"/>
    </row>
    <row r="320" spans="4:33" ht="15.75" x14ac:dyDescent="0.25">
      <c r="D320" s="318"/>
      <c r="E320" s="103" t="s">
        <v>27</v>
      </c>
      <c r="F320" s="95">
        <f>IF(P319="","",VLOOKUP($E319&amp;$D$118&amp;$D$119,'CCG data'!$A:$AD,'CCG data'!W$3,FALSE))</f>
        <v>42.448067845073119</v>
      </c>
      <c r="G320" s="96">
        <f>IF(P319="","",VLOOKUP($E319&amp;$D$118&amp;$D$119,'CCG data'!$A:$AD,'CCG data'!X$3,FALSE))</f>
        <v>49.391968204377157</v>
      </c>
      <c r="H320" s="96">
        <f>IF(R319="","",VLOOKUP($E319&amp;$D$118&amp;$D$119,'CCG data'!$A:$AD,'CCG data'!Y$3,FALSE))</f>
        <v>100.73869978468679</v>
      </c>
      <c r="I320" s="96">
        <f>IF(R319="","",VLOOKUP($E319&amp;$D$118&amp;$D$119,'CCG data'!$A:$AD,'CCG data'!Z$3,FALSE))</f>
        <v>110.62772567266725</v>
      </c>
      <c r="J320" s="96">
        <f>IF(T319="","",VLOOKUP($E319&amp;$D$118&amp;$D$119,'CCG data'!$A:$AD,'CCG data'!AA$3,FALSE))</f>
        <v>6.9442306121626576</v>
      </c>
      <c r="K320" s="96">
        <f>IF(T319="","",VLOOKUP($E319&amp;$D$118&amp;$D$119,'CCG data'!$A:$AD,'CCG data'!AB$3,FALSE))</f>
        <v>9.7879188858577511</v>
      </c>
      <c r="L320" s="96">
        <f>IF(V319="","",VLOOKUP($E319&amp;$D$118&amp;$D$119,'CCG data'!$A:$AD,'CCG data'!AC$3,FALSE))</f>
        <v>6.9268475131591769</v>
      </c>
      <c r="M320" s="96">
        <f>IF(V319="","",VLOOKUP($E319&amp;$D$118&amp;$D$119,'CCG data'!$A:$AD,'CCG data'!AD$3,FALSE))</f>
        <v>9.7256015350695399</v>
      </c>
      <c r="N320" s="363"/>
      <c r="P320" s="150">
        <f>IF(P319="","",VLOOKUP($E319&amp;$D$118&amp;$D$119,'CCG data'!$A:$AD,'CCG data'!I$3,FALSE))</f>
        <v>0.23300000000000001</v>
      </c>
      <c r="Q320" s="15">
        <f>IF(P319="","",VLOOKUP($E319&amp;$D$118&amp;$D$119,'CCG data'!$A:$AD,'CCG data'!J$3,FALSE))</f>
        <v>0.26600000000000001</v>
      </c>
      <c r="R320" s="15">
        <f>IF(R319="","",VLOOKUP($E319&amp;$D$118&amp;$D$119,'CCG data'!$A:$AD,'CCG data'!K$3,FALSE))</f>
        <v>0.63300000000000001</v>
      </c>
      <c r="S320" s="15">
        <f>IF(R319="","",VLOOKUP($E319&amp;$D$118&amp;$D$119,'CCG data'!$A:$AD,'CCG data'!L$3,FALSE))</f>
        <v>0.66900000000000004</v>
      </c>
      <c r="T320" s="15">
        <f>IF(T319="","",VLOOKUP($E319&amp;$D$118&amp;$D$119,'CCG data'!$A:$AD,'CCG data'!M$3,FALSE))</f>
        <v>4.2000000000000003E-2</v>
      </c>
      <c r="U320" s="15">
        <f>IF(T319="","",VLOOKUP($E319&amp;$D$118&amp;$D$119,'CCG data'!$A:$AD,'CCG data'!N$3,FALSE))</f>
        <v>5.8000000000000003E-2</v>
      </c>
      <c r="V320" s="15">
        <f>IF(V319="","",VLOOKUP($E319&amp;$D$118&amp;$D$119,'CCG data'!$A:$AD,'CCG data'!O$3,FALSE))</f>
        <v>4.2999999999999997E-2</v>
      </c>
      <c r="W320" s="135">
        <f>IF(V319="","",VLOOKUP($E319&amp;$D$118&amp;$D$119,'CCG data'!$A:$AD,'CCG data'!P$3,FALSE))</f>
        <v>5.8999999999999997E-2</v>
      </c>
      <c r="Y320" s="163" t="str">
        <f>IFERROR(VLOOKUP($E320&amp;$D$119, Outliers!$A$4:$P$214,2,FALSE),"0")</f>
        <v>0</v>
      </c>
      <c r="Z320" s="163" t="str">
        <f>IFERROR(VLOOKUP($E320&amp;$D$119, Outliers!$A$4:$P$214,3,FALSE),"0")</f>
        <v>0</v>
      </c>
      <c r="AA320" s="163" t="str">
        <f>IFERROR(VLOOKUP($E320&amp;$D$119, Outliers!$A$4:$P$214,4,FALSE),"0")</f>
        <v>0</v>
      </c>
      <c r="AB320" s="163" t="str">
        <f>IFERROR(VLOOKUP($E320&amp;$D$119, Outliers!$A$4:$P$214,5,FALSE),"0")</f>
        <v>0</v>
      </c>
      <c r="AD320" s="78"/>
      <c r="AE320" s="149"/>
      <c r="AF320" s="78"/>
      <c r="AG320" s="78"/>
    </row>
    <row r="321" spans="4:33" ht="15.75" x14ac:dyDescent="0.25">
      <c r="D321" s="318"/>
      <c r="E321" s="104" t="s">
        <v>487</v>
      </c>
      <c r="F321" s="405">
        <f>IF(OR(ISERROR(VLOOKUP($E321&amp;$D$118&amp;$D$119,'CCG data'!$A:$AD,'CCG data'!R$3,FALSE)),ISBLANK(VLOOKUP($E321&amp;$D$118&amp;$D$119,'CCG data'!$A:$AD,'CCG data'!R$3,FALSE))),"",VLOOKUP($E321&amp;$D$118&amp;$D$119,'CCG data'!$A:$AD,'CCG data'!R$3,FALSE))</f>
        <v>52.522489716219951</v>
      </c>
      <c r="G321" s="406"/>
      <c r="H321" s="406">
        <f>IF(OR(ISERROR(VLOOKUP($E321&amp;$D$118&amp;$D$119,'CCG data'!$A:$AD,'CCG data'!S$3,FALSE)),ISBLANK(VLOOKUP($E321&amp;$D$118&amp;$D$119,'CCG data'!$A:$AD,'CCG data'!S$3,FALSE))),"",VLOOKUP($E321&amp;$D$118&amp;$D$119,'CCG data'!$A:$AD,'CCG data'!S$3,FALSE))</f>
        <v>91.961160236453182</v>
      </c>
      <c r="I321" s="406"/>
      <c r="J321" s="406">
        <f>IF(OR(ISERROR(VLOOKUP($E321&amp;$D$118&amp;$D$119,'CCG data'!$A:$AD,'CCG data'!T$3,FALSE)),ISBLANK(VLOOKUP($E321&amp;$D$118&amp;$D$119,'CCG data'!$A:$AD,'CCG data'!T$3,FALSE))),"",VLOOKUP($E321&amp;$D$118&amp;$D$119,'CCG data'!$A:$AD,'CCG data'!T$3,FALSE))</f>
        <v>10.112605277825359</v>
      </c>
      <c r="K321" s="406"/>
      <c r="L321" s="406">
        <f>IF(OR(ISERROR(VLOOKUP($E321&amp;$D$118&amp;$D$119,'CCG data'!$A:$AD,'CCG data'!U$3,FALSE)),ISBLANK(VLOOKUP($E321&amp;$D$118&amp;$D$119,'CCG data'!$A:$AD,'CCG data'!U$3,FALSE))),"",VLOOKUP($E321&amp;$D$118&amp;$D$119,'CCG data'!$A:$AD,'CCG data'!U$3,FALSE))</f>
        <v>9.5556835366728041</v>
      </c>
      <c r="M321" s="407"/>
      <c r="N321" s="362">
        <f>IF(OR(ISERROR(VLOOKUP($E321&amp;$D$118&amp;$D$119,'CCG data'!$A:$AD,'CCG data'!G$3,FALSE)),ISBLANK(VLOOKUP($E321&amp;$D$118&amp;$D$119,'CCG data'!$A:$AD,'CCG data'!G$3,FALSE))),"",VLOOKUP($E321&amp;$D$118&amp;$D$119,'CCG data'!$A:$AD,'CCG data'!G$3,FALSE))</f>
        <v>1577</v>
      </c>
      <c r="P321" s="397">
        <f>IF(OR(ISERROR(VLOOKUP($E321&amp;$D$118&amp;$D$119,'CCG data'!$A:$AD,'CCG data'!B$3,FALSE)),ISBLANK(VLOOKUP($E321&amp;$D$118&amp;$D$119,'CCG data'!$A:$AD,'CCG data'!B$3,FALSE))),"",VLOOKUP($E321&amp;$D$118&amp;$D$119,'CCG data'!$A:$AD,'CCG data'!B$3,FALSE))</f>
        <v>0.31325301204819278</v>
      </c>
      <c r="Q321" s="263"/>
      <c r="R321" s="263">
        <f>IF(OR(ISERROR(VLOOKUP($E321&amp;$D$118&amp;$D$119,'CCG data'!$A:$AD,'CCG data'!C$3,FALSE)),ISBLANK(VLOOKUP($E321&amp;$D$118&amp;$D$119,'CCG data'!$A:$AD,'CCG data'!C$3,FALSE))),"",VLOOKUP($E321&amp;$D$118&amp;$D$119,'CCG data'!$A:$AD,'CCG data'!C$3,FALSE))</f>
        <v>0.56436271401395055</v>
      </c>
      <c r="S321" s="263"/>
      <c r="T321" s="263">
        <f>IF(OR(ISERROR(VLOOKUP($E321&amp;$D$118&amp;$D$119,'CCG data'!$A:$AD,'CCG data'!D$3,FALSE)),ISBLANK(VLOOKUP($E321&amp;$D$118&amp;$D$119,'CCG data'!$A:$AD,'CCG data'!D$3,FALSE))),"",VLOOKUP($E321&amp;$D$118&amp;$D$119,'CCG data'!$A:$AD,'CCG data'!D$3,FALSE))</f>
        <v>6.3411540900443875E-2</v>
      </c>
      <c r="U321" s="263"/>
      <c r="V321" s="263">
        <f>IF(OR(ISERROR(VLOOKUP($E321&amp;$D$118&amp;$D$119,'CCG data'!$A:$AD,'CCG data'!E$3,FALSE)),ISBLANK(VLOOKUP($E321&amp;$D$118&amp;$D$119,'CCG data'!$A:$AD,'CCG data'!E$3,FALSE))),"",VLOOKUP($E321&amp;$D$118&amp;$D$119,'CCG data'!$A:$AD,'CCG data'!E$3,FALSE))</f>
        <v>5.8972733037412808E-2</v>
      </c>
      <c r="W321" s="398"/>
      <c r="Y321" s="163">
        <f>IFERROR(VLOOKUP($E321&amp;$D$119, Outliers!$A$4:$P$214,2,FALSE),"0")</f>
        <v>0</v>
      </c>
      <c r="Z321" s="163">
        <f>IFERROR(VLOOKUP($E321&amp;$D$119, Outliers!$A$4:$P$214,3,FALSE),"0")</f>
        <v>0</v>
      </c>
      <c r="AA321" s="163">
        <f>IFERROR(VLOOKUP($E321&amp;$D$119, Outliers!$A$4:$P$214,4,FALSE),"0")</f>
        <v>1</v>
      </c>
      <c r="AB321" s="163">
        <f>IFERROR(VLOOKUP($E321&amp;$D$119, Outliers!$A$4:$P$214,5,FALSE),"0")</f>
        <v>0</v>
      </c>
      <c r="AD321" s="78"/>
      <c r="AE321" s="149"/>
      <c r="AF321" s="78"/>
      <c r="AG321" s="78"/>
    </row>
    <row r="322" spans="4:33" ht="15.75" x14ac:dyDescent="0.25">
      <c r="D322" s="318"/>
      <c r="E322" s="103" t="s">
        <v>27</v>
      </c>
      <c r="F322" s="95">
        <f>IF(P321="","",VLOOKUP($E321&amp;$D$118&amp;$D$119,'CCG data'!$A:$AD,'CCG data'!W$3,FALSE))</f>
        <v>47.890816595135455</v>
      </c>
      <c r="G322" s="96">
        <f>IF(P321="","",VLOOKUP($E321&amp;$D$118&amp;$D$119,'CCG data'!$A:$AD,'CCG data'!X$3,FALSE))</f>
        <v>57.154162837304447</v>
      </c>
      <c r="H322" s="96">
        <f>IF(R321="","",VLOOKUP($E321&amp;$D$118&amp;$D$119,'CCG data'!$A:$AD,'CCG data'!Y$3,FALSE))</f>
        <v>85.919371850887586</v>
      </c>
      <c r="I322" s="96">
        <f>IF(R321="","",VLOOKUP($E321&amp;$D$118&amp;$D$119,'CCG data'!$A:$AD,'CCG data'!Z$3,FALSE))</f>
        <v>98.002948622018778</v>
      </c>
      <c r="J322" s="96">
        <f>IF(T321="","",VLOOKUP($E321&amp;$D$118&amp;$D$119,'CCG data'!$A:$AD,'CCG data'!AA$3,FALSE))</f>
        <v>8.1305346433715897</v>
      </c>
      <c r="K322" s="96">
        <f>IF(T321="","",VLOOKUP($E321&amp;$D$118&amp;$D$119,'CCG data'!$A:$AD,'CCG data'!AB$3,FALSE))</f>
        <v>12.094675912279129</v>
      </c>
      <c r="L322" s="96">
        <f>IF(V321="","",VLOOKUP($E321&amp;$D$118&amp;$D$119,'CCG data'!$A:$AD,'CCG data'!AC$3,FALSE))</f>
        <v>7.6135622180913485</v>
      </c>
      <c r="M322" s="96">
        <f>IF(V321="","",VLOOKUP($E321&amp;$D$118&amp;$D$119,'CCG data'!$A:$AD,'CCG data'!AD$3,FALSE))</f>
        <v>11.497804855254259</v>
      </c>
      <c r="N322" s="363"/>
      <c r="P322" s="150">
        <f>IF(P321="","",VLOOKUP($E321&amp;$D$118&amp;$D$119,'CCG data'!$A:$AD,'CCG data'!I$3,FALSE))</f>
        <v>0.29099999999999998</v>
      </c>
      <c r="Q322" s="15">
        <f>IF(P321="","",VLOOKUP($E321&amp;$D$118&amp;$D$119,'CCG data'!$A:$AD,'CCG data'!J$3,FALSE))</f>
        <v>0.33700000000000002</v>
      </c>
      <c r="R322" s="15">
        <f>IF(R321="","",VLOOKUP($E321&amp;$D$118&amp;$D$119,'CCG data'!$A:$AD,'CCG data'!K$3,FALSE))</f>
        <v>0.54</v>
      </c>
      <c r="S322" s="15">
        <f>IF(R321="","",VLOOKUP($E321&amp;$D$118&amp;$D$119,'CCG data'!$A:$AD,'CCG data'!L$3,FALSE))</f>
        <v>0.58899999999999997</v>
      </c>
      <c r="T322" s="15">
        <f>IF(T321="","",VLOOKUP($E321&amp;$D$118&amp;$D$119,'CCG data'!$A:$AD,'CCG data'!M$3,FALSE))</f>
        <v>5.1999999999999998E-2</v>
      </c>
      <c r="U322" s="15">
        <f>IF(T321="","",VLOOKUP($E321&amp;$D$118&amp;$D$119,'CCG data'!$A:$AD,'CCG data'!N$3,FALSE))</f>
        <v>7.6999999999999999E-2</v>
      </c>
      <c r="V322" s="15">
        <f>IF(V321="","",VLOOKUP($E321&amp;$D$118&amp;$D$119,'CCG data'!$A:$AD,'CCG data'!O$3,FALSE))</f>
        <v>4.8000000000000001E-2</v>
      </c>
      <c r="W322" s="135">
        <f>IF(V321="","",VLOOKUP($E321&amp;$D$118&amp;$D$119,'CCG data'!$A:$AD,'CCG data'!P$3,FALSE))</f>
        <v>7.1999999999999995E-2</v>
      </c>
      <c r="Y322" s="163" t="str">
        <f>IFERROR(VLOOKUP($E322&amp;$D$119, Outliers!$A$4:$P$214,2,FALSE),"0")</f>
        <v>0</v>
      </c>
      <c r="Z322" s="163" t="str">
        <f>IFERROR(VLOOKUP($E322&amp;$D$119, Outliers!$A$4:$P$214,3,FALSE),"0")</f>
        <v>0</v>
      </c>
      <c r="AA322" s="163" t="str">
        <f>IFERROR(VLOOKUP($E322&amp;$D$119, Outliers!$A$4:$P$214,4,FALSE),"0")</f>
        <v>0</v>
      </c>
      <c r="AB322" s="163" t="str">
        <f>IFERROR(VLOOKUP($E322&amp;$D$119, Outliers!$A$4:$P$214,5,FALSE),"0")</f>
        <v>0</v>
      </c>
      <c r="AD322" s="78"/>
      <c r="AE322" s="149"/>
      <c r="AF322" s="78"/>
      <c r="AG322" s="78"/>
    </row>
    <row r="323" spans="4:33" ht="15.75" x14ac:dyDescent="0.25">
      <c r="D323" s="318"/>
      <c r="E323" s="104" t="s">
        <v>216</v>
      </c>
      <c r="F323" s="405">
        <f>IF(OR(ISERROR(VLOOKUP($E323&amp;$D$118&amp;$D$119,'CCG data'!$A:$AD,'CCG data'!R$3,FALSE)),ISBLANK(VLOOKUP($E323&amp;$D$118&amp;$D$119,'CCG data'!$A:$AD,'CCG data'!R$3,FALSE))),"",VLOOKUP($E323&amp;$D$118&amp;$D$119,'CCG data'!$A:$AD,'CCG data'!R$3,FALSE))</f>
        <v>50.36992702520746</v>
      </c>
      <c r="G323" s="406"/>
      <c r="H323" s="406">
        <f>IF(OR(ISERROR(VLOOKUP($E323&amp;$D$118&amp;$D$119,'CCG data'!$A:$AD,'CCG data'!S$3,FALSE)),ISBLANK(VLOOKUP($E323&amp;$D$118&amp;$D$119,'CCG data'!$A:$AD,'CCG data'!S$3,FALSE))),"",VLOOKUP($E323&amp;$D$118&amp;$D$119,'CCG data'!$A:$AD,'CCG data'!S$3,FALSE))</f>
        <v>96.280207454836457</v>
      </c>
      <c r="I323" s="406"/>
      <c r="J323" s="406">
        <f>IF(OR(ISERROR(VLOOKUP($E323&amp;$D$118&amp;$D$119,'CCG data'!$A:$AD,'CCG data'!T$3,FALSE)),ISBLANK(VLOOKUP($E323&amp;$D$118&amp;$D$119,'CCG data'!$A:$AD,'CCG data'!T$3,FALSE))),"",VLOOKUP($E323&amp;$D$118&amp;$D$119,'CCG data'!$A:$AD,'CCG data'!T$3,FALSE))</f>
        <v>6.9905484761267864</v>
      </c>
      <c r="K323" s="406"/>
      <c r="L323" s="406">
        <f>IF(OR(ISERROR(VLOOKUP($E323&amp;$D$118&amp;$D$119,'CCG data'!$A:$AD,'CCG data'!U$3,FALSE)),ISBLANK(VLOOKUP($E323&amp;$D$118&amp;$D$119,'CCG data'!$A:$AD,'CCG data'!U$3,FALSE))),"",VLOOKUP($E323&amp;$D$118&amp;$D$119,'CCG data'!$A:$AD,'CCG data'!U$3,FALSE))</f>
        <v>11.266994863363916</v>
      </c>
      <c r="M323" s="407"/>
      <c r="N323" s="362">
        <f>IF(OR(ISERROR(VLOOKUP($E323&amp;$D$118&amp;$D$119,'CCG data'!$A:$AD,'CCG data'!G$3,FALSE)),ISBLANK(VLOOKUP($E323&amp;$D$118&amp;$D$119,'CCG data'!$A:$AD,'CCG data'!G$3,FALSE))),"",VLOOKUP($E323&amp;$D$118&amp;$D$119,'CCG data'!$A:$AD,'CCG data'!G$3,FALSE))</f>
        <v>1933</v>
      </c>
      <c r="P323" s="397">
        <f>IF(OR(ISERROR(VLOOKUP($E323&amp;$D$118&amp;$D$119,'CCG data'!$A:$AD,'CCG data'!B$3,FALSE)),ISBLANK(VLOOKUP($E323&amp;$D$118&amp;$D$119,'CCG data'!$A:$AD,'CCG data'!B$3,FALSE))),"",VLOOKUP($E323&amp;$D$118&amp;$D$119,'CCG data'!$A:$AD,'CCG data'!B$3,FALSE))</f>
        <v>0.30108639420589756</v>
      </c>
      <c r="Q323" s="263"/>
      <c r="R323" s="263">
        <f>IF(OR(ISERROR(VLOOKUP($E323&amp;$D$118&amp;$D$119,'CCG data'!$A:$AD,'CCG data'!C$3,FALSE)),ISBLANK(VLOOKUP($E323&amp;$D$118&amp;$D$119,'CCG data'!$A:$AD,'CCG data'!C$3,FALSE))),"",VLOOKUP($E323&amp;$D$118&amp;$D$119,'CCG data'!$A:$AD,'CCG data'!C$3,FALSE))</f>
        <v>0.58820486290739782</v>
      </c>
      <c r="S323" s="263"/>
      <c r="T323" s="263">
        <f>IF(OR(ISERROR(VLOOKUP($E323&amp;$D$118&amp;$D$119,'CCG data'!$A:$AD,'CCG data'!D$3,FALSE)),ISBLANK(VLOOKUP($E323&amp;$D$118&amp;$D$119,'CCG data'!$A:$AD,'CCG data'!D$3,FALSE))),"",VLOOKUP($E323&amp;$D$118&amp;$D$119,'CCG data'!$A:$AD,'CCG data'!D$3,FALSE))</f>
        <v>4.1386445938954991E-2</v>
      </c>
      <c r="U323" s="263"/>
      <c r="V323" s="263">
        <f>IF(OR(ISERROR(VLOOKUP($E323&amp;$D$118&amp;$D$119,'CCG data'!$A:$AD,'CCG data'!E$3,FALSE)),ISBLANK(VLOOKUP($E323&amp;$D$118&amp;$D$119,'CCG data'!$A:$AD,'CCG data'!E$3,FALSE))),"",VLOOKUP($E323&amp;$D$118&amp;$D$119,'CCG data'!$A:$AD,'CCG data'!E$3,FALSE))</f>
        <v>6.9322296947749606E-2</v>
      </c>
      <c r="W323" s="398"/>
      <c r="Y323" s="163">
        <f>IFERROR(VLOOKUP($E323&amp;$D$119, Outliers!$A$4:$P$214,2,FALSE),"0")</f>
        <v>0</v>
      </c>
      <c r="Z323" s="163">
        <f>IFERROR(VLOOKUP($E323&amp;$D$119, Outliers!$A$4:$P$214,3,FALSE),"0")</f>
        <v>0</v>
      </c>
      <c r="AA323" s="163">
        <f>IFERROR(VLOOKUP($E323&amp;$D$119, Outliers!$A$4:$P$214,4,FALSE),"0")</f>
        <v>0</v>
      </c>
      <c r="AB323" s="163">
        <f>IFERROR(VLOOKUP($E323&amp;$D$119, Outliers!$A$4:$P$214,5,FALSE),"0")</f>
        <v>0</v>
      </c>
      <c r="AD323" s="78"/>
      <c r="AE323" s="149"/>
      <c r="AF323" s="78"/>
      <c r="AG323" s="78"/>
    </row>
    <row r="324" spans="4:33" ht="15.75" x14ac:dyDescent="0.25">
      <c r="D324" s="318"/>
      <c r="E324" s="103" t="s">
        <v>27</v>
      </c>
      <c r="F324" s="95">
        <f>IF(P323="","",VLOOKUP($E323&amp;$D$118&amp;$D$119,'CCG data'!$A:$AD,'CCG data'!W$3,FALSE))</f>
        <v>46.277641752659655</v>
      </c>
      <c r="G324" s="96">
        <f>IF(P323="","",VLOOKUP($E323&amp;$D$118&amp;$D$119,'CCG data'!$A:$AD,'CCG data'!X$3,FALSE))</f>
        <v>54.462212297755265</v>
      </c>
      <c r="H324" s="96">
        <f>IF(R323="","",VLOOKUP($E323&amp;$D$118&amp;$D$119,'CCG data'!$A:$AD,'CCG data'!Y$3,FALSE))</f>
        <v>90.68375451204858</v>
      </c>
      <c r="I324" s="96">
        <f>IF(R323="","",VLOOKUP($E323&amp;$D$118&amp;$D$119,'CCG data'!$A:$AD,'CCG data'!Z$3,FALSE))</f>
        <v>101.87666039762433</v>
      </c>
      <c r="J324" s="96">
        <f>IF(T323="","",VLOOKUP($E323&amp;$D$118&amp;$D$119,'CCG data'!$A:$AD,'CCG data'!AA$3,FALSE))</f>
        <v>5.4586770000493345</v>
      </c>
      <c r="K324" s="96">
        <f>IF(T323="","",VLOOKUP($E323&amp;$D$118&amp;$D$119,'CCG data'!$A:$AD,'CCG data'!AB$3,FALSE))</f>
        <v>8.5224199522042383</v>
      </c>
      <c r="L324" s="96">
        <f>IF(V323="","",VLOOKUP($E323&amp;$D$118&amp;$D$119,'CCG data'!$A:$AD,'CCG data'!AC$3,FALSE))</f>
        <v>9.3592874450890147</v>
      </c>
      <c r="M324" s="96">
        <f>IF(V323="","",VLOOKUP($E323&amp;$D$118&amp;$D$119,'CCG data'!$A:$AD,'CCG data'!AD$3,FALSE))</f>
        <v>13.174702281638817</v>
      </c>
      <c r="N324" s="363"/>
      <c r="P324" s="150">
        <f>IF(P323="","",VLOOKUP($E323&amp;$D$118&amp;$D$119,'CCG data'!$A:$AD,'CCG data'!I$3,FALSE))</f>
        <v>0.28100000000000003</v>
      </c>
      <c r="Q324" s="15">
        <f>IF(P323="","",VLOOKUP($E323&amp;$D$118&amp;$D$119,'CCG data'!$A:$AD,'CCG data'!J$3,FALSE))</f>
        <v>0.32200000000000001</v>
      </c>
      <c r="R324" s="15">
        <f>IF(R323="","",VLOOKUP($E323&amp;$D$118&amp;$D$119,'CCG data'!$A:$AD,'CCG data'!K$3,FALSE))</f>
        <v>0.56599999999999995</v>
      </c>
      <c r="S324" s="15">
        <f>IF(R323="","",VLOOKUP($E323&amp;$D$118&amp;$D$119,'CCG data'!$A:$AD,'CCG data'!L$3,FALSE))</f>
        <v>0.61</v>
      </c>
      <c r="T324" s="15">
        <f>IF(T323="","",VLOOKUP($E323&amp;$D$118&amp;$D$119,'CCG data'!$A:$AD,'CCG data'!M$3,FALSE))</f>
        <v>3.3000000000000002E-2</v>
      </c>
      <c r="U324" s="15">
        <f>IF(T323="","",VLOOKUP($E323&amp;$D$118&amp;$D$119,'CCG data'!$A:$AD,'CCG data'!N$3,FALSE))</f>
        <v>5.0999999999999997E-2</v>
      </c>
      <c r="V324" s="15">
        <f>IF(V323="","",VLOOKUP($E323&amp;$D$118&amp;$D$119,'CCG data'!$A:$AD,'CCG data'!O$3,FALSE))</f>
        <v>5.8999999999999997E-2</v>
      </c>
      <c r="W324" s="135">
        <f>IF(V323="","",VLOOKUP($E323&amp;$D$118&amp;$D$119,'CCG data'!$A:$AD,'CCG data'!P$3,FALSE))</f>
        <v>8.2000000000000003E-2</v>
      </c>
      <c r="Y324" s="163" t="str">
        <f>IFERROR(VLOOKUP($E324&amp;$D$119, Outliers!$A$4:$P$214,2,FALSE),"0")</f>
        <v>0</v>
      </c>
      <c r="Z324" s="163" t="str">
        <f>IFERROR(VLOOKUP($E324&amp;$D$119, Outliers!$A$4:$P$214,3,FALSE),"0")</f>
        <v>0</v>
      </c>
      <c r="AA324" s="163" t="str">
        <f>IFERROR(VLOOKUP($E324&amp;$D$119, Outliers!$A$4:$P$214,4,FALSE),"0")</f>
        <v>0</v>
      </c>
      <c r="AB324" s="163" t="str">
        <f>IFERROR(VLOOKUP($E324&amp;$D$119, Outliers!$A$4:$P$214,5,FALSE),"0")</f>
        <v>0</v>
      </c>
      <c r="AD324" s="78"/>
      <c r="AE324" s="149"/>
      <c r="AF324" s="78"/>
      <c r="AG324" s="78"/>
    </row>
    <row r="325" spans="4:33" ht="15.75" x14ac:dyDescent="0.25">
      <c r="D325" s="318"/>
      <c r="E325" s="104" t="s">
        <v>217</v>
      </c>
      <c r="F325" s="405">
        <f>IF(OR(ISERROR(VLOOKUP($E325&amp;$D$118&amp;$D$119,'CCG data'!$A:$AD,'CCG data'!R$3,FALSE)),ISBLANK(VLOOKUP($E325&amp;$D$118&amp;$D$119,'CCG data'!$A:$AD,'CCG data'!R$3,FALSE))),"",VLOOKUP($E325&amp;$D$118&amp;$D$119,'CCG data'!$A:$AD,'CCG data'!R$3,FALSE))</f>
        <v>41.258766022570782</v>
      </c>
      <c r="G325" s="406"/>
      <c r="H325" s="406">
        <f>IF(OR(ISERROR(VLOOKUP($E325&amp;$D$118&amp;$D$119,'CCG data'!$A:$AD,'CCG data'!S$3,FALSE)),ISBLANK(VLOOKUP($E325&amp;$D$118&amp;$D$119,'CCG data'!$A:$AD,'CCG data'!S$3,FALSE))),"",VLOOKUP($E325&amp;$D$118&amp;$D$119,'CCG data'!$A:$AD,'CCG data'!S$3,FALSE))</f>
        <v>95.326757531620501</v>
      </c>
      <c r="I325" s="406"/>
      <c r="J325" s="406">
        <f>IF(OR(ISERROR(VLOOKUP($E325&amp;$D$118&amp;$D$119,'CCG data'!$A:$AD,'CCG data'!T$3,FALSE)),ISBLANK(VLOOKUP($E325&amp;$D$118&amp;$D$119,'CCG data'!$A:$AD,'CCG data'!T$3,FALSE))),"",VLOOKUP($E325&amp;$D$118&amp;$D$119,'CCG data'!$A:$AD,'CCG data'!T$3,FALSE))</f>
        <v>8.2685049669269688</v>
      </c>
      <c r="K325" s="406"/>
      <c r="L325" s="406">
        <f>IF(OR(ISERROR(VLOOKUP($E325&amp;$D$118&amp;$D$119,'CCG data'!$A:$AD,'CCG data'!U$3,FALSE)),ISBLANK(VLOOKUP($E325&amp;$D$118&amp;$D$119,'CCG data'!$A:$AD,'CCG data'!U$3,FALSE))),"",VLOOKUP($E325&amp;$D$118&amp;$D$119,'CCG data'!$A:$AD,'CCG data'!U$3,FALSE))</f>
        <v>15.550799170701282</v>
      </c>
      <c r="M325" s="407"/>
      <c r="N325" s="362">
        <f>IF(OR(ISERROR(VLOOKUP($E325&amp;$D$118&amp;$D$119,'CCG data'!$A:$AD,'CCG data'!G$3,FALSE)),ISBLANK(VLOOKUP($E325&amp;$D$118&amp;$D$119,'CCG data'!$A:$AD,'CCG data'!G$3,FALSE))),"",VLOOKUP($E325&amp;$D$118&amp;$D$119,'CCG data'!$A:$AD,'CCG data'!G$3,FALSE))</f>
        <v>1274</v>
      </c>
      <c r="P325" s="397">
        <f>IF(OR(ISERROR(VLOOKUP($E325&amp;$D$118&amp;$D$119,'CCG data'!$A:$AD,'CCG data'!B$3,FALSE)),ISBLANK(VLOOKUP($E325&amp;$D$118&amp;$D$119,'CCG data'!$A:$AD,'CCG data'!B$3,FALSE))),"",VLOOKUP($E325&amp;$D$118&amp;$D$119,'CCG data'!$A:$AD,'CCG data'!B$3,FALSE))</f>
        <v>0.23547880690737832</v>
      </c>
      <c r="Q325" s="263"/>
      <c r="R325" s="263">
        <f>IF(OR(ISERROR(VLOOKUP($E325&amp;$D$118&amp;$D$119,'CCG data'!$A:$AD,'CCG data'!C$3,FALSE)),ISBLANK(VLOOKUP($E325&amp;$D$118&amp;$D$119,'CCG data'!$A:$AD,'CCG data'!C$3,FALSE))),"",VLOOKUP($E325&amp;$D$118&amp;$D$119,'CCG data'!$A:$AD,'CCG data'!C$3,FALSE))</f>
        <v>0.61538461538461542</v>
      </c>
      <c r="S325" s="263"/>
      <c r="T325" s="263">
        <f>IF(OR(ISERROR(VLOOKUP($E325&amp;$D$118&amp;$D$119,'CCG data'!$A:$AD,'CCG data'!D$3,FALSE)),ISBLANK(VLOOKUP($E325&amp;$D$118&amp;$D$119,'CCG data'!$A:$AD,'CCG data'!D$3,FALSE))),"",VLOOKUP($E325&amp;$D$118&amp;$D$119,'CCG data'!$A:$AD,'CCG data'!D$3,FALSE))</f>
        <v>5.0235478806907381E-2</v>
      </c>
      <c r="U325" s="263"/>
      <c r="V325" s="263">
        <f>IF(OR(ISERROR(VLOOKUP($E325&amp;$D$118&amp;$D$119,'CCG data'!$A:$AD,'CCG data'!E$3,FALSE)),ISBLANK(VLOOKUP($E325&amp;$D$118&amp;$D$119,'CCG data'!$A:$AD,'CCG data'!E$3,FALSE))),"",VLOOKUP($E325&amp;$D$118&amp;$D$119,'CCG data'!$A:$AD,'CCG data'!E$3,FALSE))</f>
        <v>9.8901098901098897E-2</v>
      </c>
      <c r="W325" s="398"/>
      <c r="Y325" s="163">
        <f>IFERROR(VLOOKUP($E325&amp;$D$119, Outliers!$A$4:$P$214,2,FALSE),"0")</f>
        <v>1</v>
      </c>
      <c r="Z325" s="163">
        <f>IFERROR(VLOOKUP($E325&amp;$D$119, Outliers!$A$4:$P$214,3,FALSE),"0")</f>
        <v>0</v>
      </c>
      <c r="AA325" s="163">
        <f>IFERROR(VLOOKUP($E325&amp;$D$119, Outliers!$A$4:$P$214,4,FALSE),"0")</f>
        <v>0</v>
      </c>
      <c r="AB325" s="163">
        <f>IFERROR(VLOOKUP($E325&amp;$D$119, Outliers!$A$4:$P$214,5,FALSE),"0")</f>
        <v>0</v>
      </c>
      <c r="AD325" s="78"/>
      <c r="AE325" s="149"/>
      <c r="AF325" s="78"/>
      <c r="AG325" s="78"/>
    </row>
    <row r="326" spans="4:33" ht="15.75" x14ac:dyDescent="0.25">
      <c r="D326" s="318"/>
      <c r="E326" s="103" t="s">
        <v>27</v>
      </c>
      <c r="F326" s="95">
        <f>IF(P325="","",VLOOKUP($E325&amp;$D$118&amp;$D$119,'CCG data'!$A:$AD,'CCG data'!W$3,FALSE))</f>
        <v>36.589897127336428</v>
      </c>
      <c r="G326" s="96">
        <f>IF(P325="","",VLOOKUP($E325&amp;$D$118&amp;$D$119,'CCG data'!$A:$AD,'CCG data'!X$3,FALSE))</f>
        <v>45.927634917805136</v>
      </c>
      <c r="H326" s="96">
        <f>IF(R325="","",VLOOKUP($E325&amp;$D$118&amp;$D$119,'CCG data'!$A:$AD,'CCG data'!Y$3,FALSE))</f>
        <v>88.65388450440706</v>
      </c>
      <c r="I326" s="96">
        <f>IF(R325="","",VLOOKUP($E325&amp;$D$118&amp;$D$119,'CCG data'!$A:$AD,'CCG data'!Z$3,FALSE))</f>
        <v>101.99963055883394</v>
      </c>
      <c r="J326" s="96">
        <f>IF(T325="","",VLOOKUP($E325&amp;$D$118&amp;$D$119,'CCG data'!$A:$AD,'CCG data'!AA$3,FALSE))</f>
        <v>6.2427212500298612</v>
      </c>
      <c r="K326" s="96">
        <f>IF(T325="","",VLOOKUP($E325&amp;$D$118&amp;$D$119,'CCG data'!$A:$AD,'CCG data'!AB$3,FALSE))</f>
        <v>10.294288683824076</v>
      </c>
      <c r="L326" s="96">
        <f>IF(V325="","",VLOOKUP($E325&amp;$D$118&amp;$D$119,'CCG data'!$A:$AD,'CCG data'!AC$3,FALSE))</f>
        <v>12.835463583294297</v>
      </c>
      <c r="M326" s="96">
        <f>IF(V325="","",VLOOKUP($E325&amp;$D$118&amp;$D$119,'CCG data'!$A:$AD,'CCG data'!AD$3,FALSE))</f>
        <v>18.266134758108265</v>
      </c>
      <c r="N326" s="363"/>
      <c r="P326" s="150">
        <f>IF(P325="","",VLOOKUP($E325&amp;$D$118&amp;$D$119,'CCG data'!$A:$AD,'CCG data'!I$3,FALSE))</f>
        <v>0.21299999999999999</v>
      </c>
      <c r="Q326" s="15">
        <f>IF(P325="","",VLOOKUP($E325&amp;$D$118&amp;$D$119,'CCG data'!$A:$AD,'CCG data'!J$3,FALSE))</f>
        <v>0.26</v>
      </c>
      <c r="R326" s="15">
        <f>IF(R325="","",VLOOKUP($E325&amp;$D$118&amp;$D$119,'CCG data'!$A:$AD,'CCG data'!K$3,FALSE))</f>
        <v>0.58799999999999997</v>
      </c>
      <c r="S326" s="15">
        <f>IF(R325="","",VLOOKUP($E325&amp;$D$118&amp;$D$119,'CCG data'!$A:$AD,'CCG data'!L$3,FALSE))</f>
        <v>0.64200000000000002</v>
      </c>
      <c r="T326" s="15">
        <f>IF(T325="","",VLOOKUP($E325&amp;$D$118&amp;$D$119,'CCG data'!$A:$AD,'CCG data'!M$3,FALSE))</f>
        <v>0.04</v>
      </c>
      <c r="U326" s="15">
        <f>IF(T325="","",VLOOKUP($E325&amp;$D$118&amp;$D$119,'CCG data'!$A:$AD,'CCG data'!N$3,FALSE))</f>
        <v>6.4000000000000001E-2</v>
      </c>
      <c r="V326" s="15">
        <f>IF(V325="","",VLOOKUP($E325&amp;$D$118&amp;$D$119,'CCG data'!$A:$AD,'CCG data'!O$3,FALSE))</f>
        <v>8.4000000000000005E-2</v>
      </c>
      <c r="W326" s="135">
        <f>IF(V325="","",VLOOKUP($E325&amp;$D$118&amp;$D$119,'CCG data'!$A:$AD,'CCG data'!P$3,FALSE))</f>
        <v>0.11700000000000001</v>
      </c>
      <c r="Y326" s="163" t="str">
        <f>IFERROR(VLOOKUP($E326&amp;$D$119, Outliers!$A$4:$P$214,2,FALSE),"0")</f>
        <v>0</v>
      </c>
      <c r="Z326" s="163" t="str">
        <f>IFERROR(VLOOKUP($E326&amp;$D$119, Outliers!$A$4:$P$214,3,FALSE),"0")</f>
        <v>0</v>
      </c>
      <c r="AA326" s="163" t="str">
        <f>IFERROR(VLOOKUP($E326&amp;$D$119, Outliers!$A$4:$P$214,4,FALSE),"0")</f>
        <v>0</v>
      </c>
      <c r="AB326" s="163" t="str">
        <f>IFERROR(VLOOKUP($E326&amp;$D$119, Outliers!$A$4:$P$214,5,FALSE),"0")</f>
        <v>0</v>
      </c>
      <c r="AD326" s="78"/>
      <c r="AE326" s="149"/>
      <c r="AF326" s="78"/>
      <c r="AG326" s="78"/>
    </row>
    <row r="327" spans="4:33" ht="15.75" x14ac:dyDescent="0.25">
      <c r="D327" s="318"/>
      <c r="E327" s="104" t="s">
        <v>218</v>
      </c>
      <c r="F327" s="405">
        <f>IF(OR(ISERROR(VLOOKUP($E327&amp;$D$118&amp;$D$119,'CCG data'!$A:$AD,'CCG data'!R$3,FALSE)),ISBLANK(VLOOKUP($E327&amp;$D$118&amp;$D$119,'CCG data'!$A:$AD,'CCG data'!R$3,FALSE))),"",VLOOKUP($E327&amp;$D$118&amp;$D$119,'CCG data'!$A:$AD,'CCG data'!R$3,FALSE))</f>
        <v>56.171582082496464</v>
      </c>
      <c r="G327" s="406"/>
      <c r="H327" s="406">
        <f>IF(OR(ISERROR(VLOOKUP($E327&amp;$D$118&amp;$D$119,'CCG data'!$A:$AD,'CCG data'!S$3,FALSE)),ISBLANK(VLOOKUP($E327&amp;$D$118&amp;$D$119,'CCG data'!$A:$AD,'CCG data'!S$3,FALSE))),"",VLOOKUP($E327&amp;$D$118&amp;$D$119,'CCG data'!$A:$AD,'CCG data'!S$3,FALSE))</f>
        <v>98.033874601005209</v>
      </c>
      <c r="I327" s="406"/>
      <c r="J327" s="406">
        <f>IF(OR(ISERROR(VLOOKUP($E327&amp;$D$118&amp;$D$119,'CCG data'!$A:$AD,'CCG data'!T$3,FALSE)),ISBLANK(VLOOKUP($E327&amp;$D$118&amp;$D$119,'CCG data'!$A:$AD,'CCG data'!T$3,FALSE))),"",VLOOKUP($E327&amp;$D$118&amp;$D$119,'CCG data'!$A:$AD,'CCG data'!T$3,FALSE))</f>
        <v>3.8432986059668268</v>
      </c>
      <c r="K327" s="406"/>
      <c r="L327" s="406">
        <f>IF(OR(ISERROR(VLOOKUP($E327&amp;$D$118&amp;$D$119,'CCG data'!$A:$AD,'CCG data'!U$3,FALSE)),ISBLANK(VLOOKUP($E327&amp;$D$118&amp;$D$119,'CCG data'!$A:$AD,'CCG data'!U$3,FALSE))),"",VLOOKUP($E327&amp;$D$118&amp;$D$119,'CCG data'!$A:$AD,'CCG data'!U$3,FALSE))</f>
        <v>13.303007532383177</v>
      </c>
      <c r="M327" s="407"/>
      <c r="N327" s="362">
        <f>IF(OR(ISERROR(VLOOKUP($E327&amp;$D$118&amp;$D$119,'CCG data'!$A:$AD,'CCG data'!G$3,FALSE)),ISBLANK(VLOOKUP($E327&amp;$D$118&amp;$D$119,'CCG data'!$A:$AD,'CCG data'!G$3,FALSE))),"",VLOOKUP($E327&amp;$D$118&amp;$D$119,'CCG data'!$A:$AD,'CCG data'!G$3,FALSE))</f>
        <v>3293</v>
      </c>
      <c r="P327" s="397">
        <f>IF(OR(ISERROR(VLOOKUP($E327&amp;$D$118&amp;$D$119,'CCG data'!$A:$AD,'CCG data'!B$3,FALSE)),ISBLANK(VLOOKUP($E327&amp;$D$118&amp;$D$119,'CCG data'!$A:$AD,'CCG data'!B$3,FALSE))),"",VLOOKUP($E327&amp;$D$118&amp;$D$119,'CCG data'!$A:$AD,'CCG data'!B$3,FALSE))</f>
        <v>0.32098390525356818</v>
      </c>
      <c r="Q327" s="263"/>
      <c r="R327" s="263">
        <f>IF(OR(ISERROR(VLOOKUP($E327&amp;$D$118&amp;$D$119,'CCG data'!$A:$AD,'CCG data'!C$3,FALSE)),ISBLANK(VLOOKUP($E327&amp;$D$118&amp;$D$119,'CCG data'!$A:$AD,'CCG data'!C$3,FALSE))),"",VLOOKUP($E327&amp;$D$118&amp;$D$119,'CCG data'!$A:$AD,'CCG data'!C$3,FALSE))</f>
        <v>0.57758882477983597</v>
      </c>
      <c r="S327" s="263"/>
      <c r="T327" s="263">
        <f>IF(OR(ISERROR(VLOOKUP($E327&amp;$D$118&amp;$D$119,'CCG data'!$A:$AD,'CCG data'!D$3,FALSE)),ISBLANK(VLOOKUP($E327&amp;$D$118&amp;$D$119,'CCG data'!$A:$AD,'CCG data'!D$3,FALSE))),"",VLOOKUP($E327&amp;$D$118&amp;$D$119,'CCG data'!$A:$AD,'CCG data'!D$3,FALSE))</f>
        <v>2.2775584573337383E-2</v>
      </c>
      <c r="U327" s="263"/>
      <c r="V327" s="263">
        <f>IF(OR(ISERROR(VLOOKUP($E327&amp;$D$118&amp;$D$119,'CCG data'!$A:$AD,'CCG data'!E$3,FALSE)),ISBLANK(VLOOKUP($E327&amp;$D$118&amp;$D$119,'CCG data'!$A:$AD,'CCG data'!E$3,FALSE))),"",VLOOKUP($E327&amp;$D$118&amp;$D$119,'CCG data'!$A:$AD,'CCG data'!E$3,FALSE))</f>
        <v>7.8651685393258425E-2</v>
      </c>
      <c r="W327" s="398"/>
      <c r="Y327" s="163">
        <f>IFERROR(VLOOKUP($E327&amp;$D$119, Outliers!$A$4:$P$214,2,FALSE),"0")</f>
        <v>1</v>
      </c>
      <c r="Z327" s="163">
        <f>IFERROR(VLOOKUP($E327&amp;$D$119, Outliers!$A$4:$P$214,3,FALSE),"0")</f>
        <v>0</v>
      </c>
      <c r="AA327" s="163">
        <f>IFERROR(VLOOKUP($E327&amp;$D$119, Outliers!$A$4:$P$214,4,FALSE),"0")</f>
        <v>1</v>
      </c>
      <c r="AB327" s="163">
        <f>IFERROR(VLOOKUP($E327&amp;$D$119, Outliers!$A$4:$P$214,5,FALSE),"0")</f>
        <v>0</v>
      </c>
      <c r="AD327" s="78"/>
      <c r="AE327" s="149"/>
      <c r="AF327" s="78"/>
      <c r="AG327" s="78"/>
    </row>
    <row r="328" spans="4:33" ht="15.75" x14ac:dyDescent="0.25">
      <c r="D328" s="318"/>
      <c r="E328" s="103" t="s">
        <v>27</v>
      </c>
      <c r="F328" s="95">
        <f>IF(P327="","",VLOOKUP($E327&amp;$D$118&amp;$D$119,'CCG data'!$A:$AD,'CCG data'!W$3,FALSE))</f>
        <v>52.785205644309315</v>
      </c>
      <c r="G328" s="96">
        <f>IF(P327="","",VLOOKUP($E327&amp;$D$118&amp;$D$119,'CCG data'!$A:$AD,'CCG data'!X$3,FALSE))</f>
        <v>59.557958520683613</v>
      </c>
      <c r="H328" s="96">
        <f>IF(R327="","",VLOOKUP($E327&amp;$D$118&amp;$D$119,'CCG data'!$A:$AD,'CCG data'!Y$3,FALSE))</f>
        <v>93.628052240965374</v>
      </c>
      <c r="I328" s="96">
        <f>IF(R327="","",VLOOKUP($E327&amp;$D$118&amp;$D$119,'CCG data'!$A:$AD,'CCG data'!Z$3,FALSE))</f>
        <v>102.43969696104504</v>
      </c>
      <c r="J328" s="96">
        <f>IF(T327="","",VLOOKUP($E327&amp;$D$118&amp;$D$119,'CCG data'!$A:$AD,'CCG data'!AA$3,FALSE))</f>
        <v>2.9734782479522512</v>
      </c>
      <c r="K328" s="96">
        <f>IF(T327="","",VLOOKUP($E327&amp;$D$118&amp;$D$119,'CCG data'!$A:$AD,'CCG data'!AB$3,FALSE))</f>
        <v>4.7131189639814028</v>
      </c>
      <c r="L328" s="96">
        <f>IF(V327="","",VLOOKUP($E327&amp;$D$118&amp;$D$119,'CCG data'!$A:$AD,'CCG data'!AC$3,FALSE))</f>
        <v>11.682854543591386</v>
      </c>
      <c r="M328" s="96">
        <f>IF(V327="","",VLOOKUP($E327&amp;$D$118&amp;$D$119,'CCG data'!$A:$AD,'CCG data'!AD$3,FALSE))</f>
        <v>14.923160521174967</v>
      </c>
      <c r="N328" s="363"/>
      <c r="P328" s="150">
        <f>IF(P327="","",VLOOKUP($E327&amp;$D$118&amp;$D$119,'CCG data'!$A:$AD,'CCG data'!I$3,FALSE))</f>
        <v>0.30499999999999999</v>
      </c>
      <c r="Q328" s="15">
        <f>IF(P327="","",VLOOKUP($E327&amp;$D$118&amp;$D$119,'CCG data'!$A:$AD,'CCG data'!J$3,FALSE))</f>
        <v>0.33700000000000002</v>
      </c>
      <c r="R328" s="15">
        <f>IF(R327="","",VLOOKUP($E327&amp;$D$118&amp;$D$119,'CCG data'!$A:$AD,'CCG data'!K$3,FALSE))</f>
        <v>0.56100000000000005</v>
      </c>
      <c r="S328" s="15">
        <f>IF(R327="","",VLOOKUP($E327&amp;$D$118&amp;$D$119,'CCG data'!$A:$AD,'CCG data'!L$3,FALSE))</f>
        <v>0.59399999999999997</v>
      </c>
      <c r="T328" s="15">
        <f>IF(T327="","",VLOOKUP($E327&amp;$D$118&amp;$D$119,'CCG data'!$A:$AD,'CCG data'!M$3,FALSE))</f>
        <v>1.7999999999999999E-2</v>
      </c>
      <c r="U328" s="15">
        <f>IF(T327="","",VLOOKUP($E327&amp;$D$118&amp;$D$119,'CCG data'!$A:$AD,'CCG data'!N$3,FALSE))</f>
        <v>2.8000000000000001E-2</v>
      </c>
      <c r="V328" s="15">
        <f>IF(V327="","",VLOOKUP($E327&amp;$D$118&amp;$D$119,'CCG data'!$A:$AD,'CCG data'!O$3,FALSE))</f>
        <v>7.0000000000000007E-2</v>
      </c>
      <c r="W328" s="135">
        <f>IF(V327="","",VLOOKUP($E327&amp;$D$118&amp;$D$119,'CCG data'!$A:$AD,'CCG data'!P$3,FALSE))</f>
        <v>8.7999999999999995E-2</v>
      </c>
      <c r="Y328" s="163" t="str">
        <f>IFERROR(VLOOKUP($E328&amp;$D$119, Outliers!$A$4:$P$214,2,FALSE),"0")</f>
        <v>0</v>
      </c>
      <c r="Z328" s="163" t="str">
        <f>IFERROR(VLOOKUP($E328&amp;$D$119, Outliers!$A$4:$P$214,3,FALSE),"0")</f>
        <v>0</v>
      </c>
      <c r="AA328" s="163" t="str">
        <f>IFERROR(VLOOKUP($E328&amp;$D$119, Outliers!$A$4:$P$214,4,FALSE),"0")</f>
        <v>0</v>
      </c>
      <c r="AB328" s="163" t="str">
        <f>IFERROR(VLOOKUP($E328&amp;$D$119, Outliers!$A$4:$P$214,5,FALSE),"0")</f>
        <v>0</v>
      </c>
      <c r="AD328" s="78"/>
      <c r="AE328" s="149"/>
      <c r="AF328" s="78"/>
      <c r="AG328" s="78"/>
    </row>
    <row r="329" spans="4:33" ht="15.75" x14ac:dyDescent="0.25">
      <c r="D329" s="318"/>
      <c r="E329" s="104" t="s">
        <v>219</v>
      </c>
      <c r="F329" s="405">
        <f>IF(OR(ISERROR(VLOOKUP($E329&amp;$D$118&amp;$D$119,'CCG data'!$A:$AD,'CCG data'!R$3,FALSE)),ISBLANK(VLOOKUP($E329&amp;$D$118&amp;$D$119,'CCG data'!$A:$AD,'CCG data'!R$3,FALSE))),"",VLOOKUP($E329&amp;$D$118&amp;$D$119,'CCG data'!$A:$AD,'CCG data'!R$3,FALSE))</f>
        <v>50.875124119662161</v>
      </c>
      <c r="G329" s="406"/>
      <c r="H329" s="406">
        <f>IF(OR(ISERROR(VLOOKUP($E329&amp;$D$118&amp;$D$119,'CCG data'!$A:$AD,'CCG data'!S$3,FALSE)),ISBLANK(VLOOKUP($E329&amp;$D$118&amp;$D$119,'CCG data'!$A:$AD,'CCG data'!S$3,FALSE))),"",VLOOKUP($E329&amp;$D$118&amp;$D$119,'CCG data'!$A:$AD,'CCG data'!S$3,FALSE))</f>
        <v>101.23353795405053</v>
      </c>
      <c r="I329" s="406"/>
      <c r="J329" s="406">
        <f>IF(OR(ISERROR(VLOOKUP($E329&amp;$D$118&amp;$D$119,'CCG data'!$A:$AD,'CCG data'!T$3,FALSE)),ISBLANK(VLOOKUP($E329&amp;$D$118&amp;$D$119,'CCG data'!$A:$AD,'CCG data'!T$3,FALSE))),"",VLOOKUP($E329&amp;$D$118&amp;$D$119,'CCG data'!$A:$AD,'CCG data'!T$3,FALSE))</f>
        <v>6.4203351238464004</v>
      </c>
      <c r="K329" s="406"/>
      <c r="L329" s="406">
        <f>IF(OR(ISERROR(VLOOKUP($E329&amp;$D$118&amp;$D$119,'CCG data'!$A:$AD,'CCG data'!U$3,FALSE)),ISBLANK(VLOOKUP($E329&amp;$D$118&amp;$D$119,'CCG data'!$A:$AD,'CCG data'!U$3,FALSE))),"",VLOOKUP($E329&amp;$D$118&amp;$D$119,'CCG data'!$A:$AD,'CCG data'!U$3,FALSE))</f>
        <v>12.882411306891033</v>
      </c>
      <c r="M329" s="407"/>
      <c r="N329" s="362">
        <f>IF(OR(ISERROR(VLOOKUP($E329&amp;$D$118&amp;$D$119,'CCG data'!$A:$AD,'CCG data'!G$3,FALSE)),ISBLANK(VLOOKUP($E329&amp;$D$118&amp;$D$119,'CCG data'!$A:$AD,'CCG data'!G$3,FALSE))),"",VLOOKUP($E329&amp;$D$118&amp;$D$119,'CCG data'!$A:$AD,'CCG data'!G$3,FALSE))</f>
        <v>1783</v>
      </c>
      <c r="P329" s="397">
        <f>IF(OR(ISERROR(VLOOKUP($E329&amp;$D$118&amp;$D$119,'CCG data'!$A:$AD,'CCG data'!B$3,FALSE)),ISBLANK(VLOOKUP($E329&amp;$D$118&amp;$D$119,'CCG data'!$A:$AD,'CCG data'!B$3,FALSE))),"",VLOOKUP($E329&amp;$D$118&amp;$D$119,'CCG data'!$A:$AD,'CCG data'!B$3,FALSE))</f>
        <v>0.29444756029164332</v>
      </c>
      <c r="Q329" s="263"/>
      <c r="R329" s="263">
        <f>IF(OR(ISERROR(VLOOKUP($E329&amp;$D$118&amp;$D$119,'CCG data'!$A:$AD,'CCG data'!C$3,FALSE)),ISBLANK(VLOOKUP($E329&amp;$D$118&amp;$D$119,'CCG data'!$A:$AD,'CCG data'!C$3,FALSE))),"",VLOOKUP($E329&amp;$D$118&amp;$D$119,'CCG data'!$A:$AD,'CCG data'!C$3,FALSE))</f>
        <v>0.59226023555804819</v>
      </c>
      <c r="S329" s="263"/>
      <c r="T329" s="263">
        <f>IF(OR(ISERROR(VLOOKUP($E329&amp;$D$118&amp;$D$119,'CCG data'!$A:$AD,'CCG data'!D$3,FALSE)),ISBLANK(VLOOKUP($E329&amp;$D$118&amp;$D$119,'CCG data'!$A:$AD,'CCG data'!D$3,FALSE))),"",VLOOKUP($E329&amp;$D$118&amp;$D$119,'CCG data'!$A:$AD,'CCG data'!D$3,FALSE))</f>
        <v>3.4212002243409985E-2</v>
      </c>
      <c r="U329" s="263"/>
      <c r="V329" s="263">
        <f>IF(OR(ISERROR(VLOOKUP($E329&amp;$D$118&amp;$D$119,'CCG data'!$A:$AD,'CCG data'!E$3,FALSE)),ISBLANK(VLOOKUP($E329&amp;$D$118&amp;$D$119,'CCG data'!$A:$AD,'CCG data'!E$3,FALSE))),"",VLOOKUP($E329&amp;$D$118&amp;$D$119,'CCG data'!$A:$AD,'CCG data'!E$3,FALSE))</f>
        <v>7.908020190689849E-2</v>
      </c>
      <c r="W329" s="398"/>
      <c r="Y329" s="163">
        <f>IFERROR(VLOOKUP($E329&amp;$D$119, Outliers!$A$4:$P$214,2,FALSE),"0")</f>
        <v>0</v>
      </c>
      <c r="Z329" s="163">
        <f>IFERROR(VLOOKUP($E329&amp;$D$119, Outliers!$A$4:$P$214,3,FALSE),"0")</f>
        <v>0</v>
      </c>
      <c r="AA329" s="163">
        <f>IFERROR(VLOOKUP($E329&amp;$D$119, Outliers!$A$4:$P$214,4,FALSE),"0")</f>
        <v>0</v>
      </c>
      <c r="AB329" s="163">
        <f>IFERROR(VLOOKUP($E329&amp;$D$119, Outliers!$A$4:$P$214,5,FALSE),"0")</f>
        <v>0</v>
      </c>
      <c r="AD329" s="78"/>
      <c r="AE329" s="149"/>
      <c r="AF329" s="78"/>
      <c r="AG329" s="78"/>
    </row>
    <row r="330" spans="4:33" x14ac:dyDescent="0.25">
      <c r="D330" s="318"/>
      <c r="E330" s="103" t="s">
        <v>27</v>
      </c>
      <c r="F330" s="95">
        <f>IF(P329="","",VLOOKUP($E329&amp;$D$118&amp;$D$119,'CCG data'!$A:$AD,'CCG data'!W$3,FALSE))</f>
        <v>46.523194117314489</v>
      </c>
      <c r="G330" s="96">
        <f>IF(P329="","",VLOOKUP($E329&amp;$D$118&amp;$D$119,'CCG data'!$A:$AD,'CCG data'!X$3,FALSE))</f>
        <v>55.227054122009832</v>
      </c>
      <c r="H330" s="96">
        <f>IF(R329="","",VLOOKUP($E329&amp;$D$118&amp;$D$119,'CCG data'!$A:$AD,'CCG data'!Y$3,FALSE))</f>
        <v>95.127654263350834</v>
      </c>
      <c r="I330" s="96">
        <f>IF(R329="","",VLOOKUP($E329&amp;$D$118&amp;$D$119,'CCG data'!$A:$AD,'CCG data'!Z$3,FALSE))</f>
        <v>107.33942164475023</v>
      </c>
      <c r="J330" s="96">
        <f>IF(T329="","",VLOOKUP($E329&amp;$D$118&amp;$D$119,'CCG data'!$A:$AD,'CCG data'!AA$3,FALSE))</f>
        <v>4.8091373561798827</v>
      </c>
      <c r="K330" s="96">
        <f>IF(T329="","",VLOOKUP($E329&amp;$D$118&amp;$D$119,'CCG data'!$A:$AD,'CCG data'!AB$3,FALSE))</f>
        <v>8.0315328915129172</v>
      </c>
      <c r="L330" s="96">
        <f>IF(V329="","",VLOOKUP($E329&amp;$D$118&amp;$D$119,'CCG data'!$A:$AD,'CCG data'!AC$3,FALSE))</f>
        <v>10.756017610597837</v>
      </c>
      <c r="M330" s="96">
        <f>IF(V329="","",VLOOKUP($E329&amp;$D$118&amp;$D$119,'CCG data'!$A:$AD,'CCG data'!AD$3,FALSE))</f>
        <v>15.008805003184229</v>
      </c>
      <c r="N330" s="363"/>
      <c r="P330" s="150">
        <f>IF(P329="","",VLOOKUP($E329&amp;$D$118&amp;$D$119,'CCG data'!$A:$AD,'CCG data'!I$3,FALSE))</f>
        <v>0.27400000000000002</v>
      </c>
      <c r="Q330" s="15">
        <f>IF(P329="","",VLOOKUP($E329&amp;$D$118&amp;$D$119,'CCG data'!$A:$AD,'CCG data'!J$3,FALSE))</f>
        <v>0.316</v>
      </c>
      <c r="R330" s="15">
        <f>IF(R329="","",VLOOKUP($E329&amp;$D$118&amp;$D$119,'CCG data'!$A:$AD,'CCG data'!K$3,FALSE))</f>
        <v>0.56899999999999995</v>
      </c>
      <c r="S330" s="15">
        <f>IF(R329="","",VLOOKUP($E329&amp;$D$118&amp;$D$119,'CCG data'!$A:$AD,'CCG data'!L$3,FALSE))</f>
        <v>0.61499999999999999</v>
      </c>
      <c r="T330" s="15">
        <f>IF(T329="","",VLOOKUP($E329&amp;$D$118&amp;$D$119,'CCG data'!$A:$AD,'CCG data'!M$3,FALSE))</f>
        <v>2.7E-2</v>
      </c>
      <c r="U330" s="15">
        <f>IF(T329="","",VLOOKUP($E329&amp;$D$118&amp;$D$119,'CCG data'!$A:$AD,'CCG data'!N$3,FALSE))</f>
        <v>4.3999999999999997E-2</v>
      </c>
      <c r="V330" s="15">
        <f>IF(V329="","",VLOOKUP($E329&amp;$D$118&amp;$D$119,'CCG data'!$A:$AD,'CCG data'!O$3,FALSE))</f>
        <v>6.7000000000000004E-2</v>
      </c>
      <c r="W330" s="135">
        <f>IF(V329="","",VLOOKUP($E329&amp;$D$118&amp;$D$119,'CCG data'!$A:$AD,'CCG data'!P$3,FALSE))</f>
        <v>9.2999999999999999E-2</v>
      </c>
      <c r="Y330" s="163" t="str">
        <f>IFERROR(VLOOKUP($E330&amp;$D$119, Outliers!$A$4:$P$214,2,FALSE),"0")</f>
        <v>0</v>
      </c>
      <c r="Z330" s="163" t="str">
        <f>IFERROR(VLOOKUP($E330&amp;$D$119, Outliers!$A$4:$P$214,3,FALSE),"0")</f>
        <v>0</v>
      </c>
      <c r="AA330" s="163" t="str">
        <f>IFERROR(VLOOKUP($E330&amp;$D$119, Outliers!$A$4:$P$214,4,FALSE),"0")</f>
        <v>0</v>
      </c>
      <c r="AB330" s="163" t="str">
        <f>IFERROR(VLOOKUP($E330&amp;$D$119, Outliers!$A$4:$P$214,5,FALSE),"0")</f>
        <v>0</v>
      </c>
      <c r="AD330" s="78"/>
      <c r="AE330" s="78"/>
      <c r="AF330" s="78"/>
      <c r="AG330" s="78"/>
    </row>
    <row r="331" spans="4:33" ht="15.75" x14ac:dyDescent="0.25">
      <c r="D331" s="318"/>
      <c r="E331" s="104" t="s">
        <v>488</v>
      </c>
      <c r="F331" s="405">
        <f>IF(OR(ISERROR(VLOOKUP($E331&amp;$D$118&amp;$D$119,'CCG data'!$A:$AD,'CCG data'!R$3,FALSE)),ISBLANK(VLOOKUP($E331&amp;$D$118&amp;$D$119,'CCG data'!$A:$AD,'CCG data'!R$3,FALSE))),"",VLOOKUP($E331&amp;$D$118&amp;$D$119,'CCG data'!$A:$AD,'CCG data'!R$3,FALSE))</f>
        <v>53.083507010423176</v>
      </c>
      <c r="G331" s="406"/>
      <c r="H331" s="406">
        <f>IF(OR(ISERROR(VLOOKUP($E331&amp;$D$118&amp;$D$119,'CCG data'!$A:$AD,'CCG data'!S$3,FALSE)),ISBLANK(VLOOKUP($E331&amp;$D$118&amp;$D$119,'CCG data'!$A:$AD,'CCG data'!S$3,FALSE))),"",VLOOKUP($E331&amp;$D$118&amp;$D$119,'CCG data'!$A:$AD,'CCG data'!S$3,FALSE))</f>
        <v>99.744047942941407</v>
      </c>
      <c r="I331" s="406"/>
      <c r="J331" s="406">
        <f>IF(OR(ISERROR(VLOOKUP($E331&amp;$D$118&amp;$D$119,'CCG data'!$A:$AD,'CCG data'!T$3,FALSE)),ISBLANK(VLOOKUP($E331&amp;$D$118&amp;$D$119,'CCG data'!$A:$AD,'CCG data'!T$3,FALSE))),"",VLOOKUP($E331&amp;$D$118&amp;$D$119,'CCG data'!$A:$AD,'CCG data'!T$3,FALSE))</f>
        <v>5.9164373274588806</v>
      </c>
      <c r="K331" s="406"/>
      <c r="L331" s="406">
        <f>IF(OR(ISERROR(VLOOKUP($E331&amp;$D$118&amp;$D$119,'CCG data'!$A:$AD,'CCG data'!U$3,FALSE)),ISBLANK(VLOOKUP($E331&amp;$D$118&amp;$D$119,'CCG data'!$A:$AD,'CCG data'!U$3,FALSE))),"",VLOOKUP($E331&amp;$D$118&amp;$D$119,'CCG data'!$A:$AD,'CCG data'!U$3,FALSE))</f>
        <v>9.5946098024722151</v>
      </c>
      <c r="M331" s="407"/>
      <c r="N331" s="362">
        <f>IF(OR(ISERROR(VLOOKUP($E331&amp;$D$118&amp;$D$119,'CCG data'!$A:$AD,'CCG data'!G$3,FALSE)),ISBLANK(VLOOKUP($E331&amp;$D$118&amp;$D$119,'CCG data'!$A:$AD,'CCG data'!G$3,FALSE))),"",VLOOKUP($E331&amp;$D$118&amp;$D$119,'CCG data'!$A:$AD,'CCG data'!G$3,FALSE))</f>
        <v>3219</v>
      </c>
      <c r="P331" s="397">
        <f>IF(OR(ISERROR(VLOOKUP($E331&amp;$D$118&amp;$D$119,'CCG data'!$A:$AD,'CCG data'!B$3,FALSE)),ISBLANK(VLOOKUP($E331&amp;$D$118&amp;$D$119,'CCG data'!$A:$AD,'CCG data'!B$3,FALSE))),"",VLOOKUP($E331&amp;$D$118&amp;$D$119,'CCG data'!$A:$AD,'CCG data'!B$3,FALSE))</f>
        <v>0.30848089468779122</v>
      </c>
      <c r="Q331" s="263"/>
      <c r="R331" s="263">
        <f>IF(OR(ISERROR(VLOOKUP($E331&amp;$D$118&amp;$D$119,'CCG data'!$A:$AD,'CCG data'!C$3,FALSE)),ISBLANK(VLOOKUP($E331&amp;$D$118&amp;$D$119,'CCG data'!$A:$AD,'CCG data'!C$3,FALSE))),"",VLOOKUP($E331&amp;$D$118&amp;$D$119,'CCG data'!$A:$AD,'CCG data'!C$3,FALSE))</f>
        <v>0.59552656104380242</v>
      </c>
      <c r="S331" s="263"/>
      <c r="T331" s="263">
        <f>IF(OR(ISERROR(VLOOKUP($E331&amp;$D$118&amp;$D$119,'CCG data'!$A:$AD,'CCG data'!D$3,FALSE)),ISBLANK(VLOOKUP($E331&amp;$D$118&amp;$D$119,'CCG data'!$A:$AD,'CCG data'!D$3,FALSE))),"",VLOOKUP($E331&amp;$D$118&amp;$D$119,'CCG data'!$A:$AD,'CCG data'!D$3,FALSE))</f>
        <v>3.8831935383659519E-2</v>
      </c>
      <c r="U331" s="263"/>
      <c r="V331" s="263">
        <f>IF(OR(ISERROR(VLOOKUP($E331&amp;$D$118&amp;$D$119,'CCG data'!$A:$AD,'CCG data'!E$3,FALSE)),ISBLANK(VLOOKUP($E331&amp;$D$118&amp;$D$119,'CCG data'!$A:$AD,'CCG data'!E$3,FALSE))),"",VLOOKUP($E331&amp;$D$118&amp;$D$119,'CCG data'!$A:$AD,'CCG data'!E$3,FALSE))</f>
        <v>5.7160608884746819E-2</v>
      </c>
      <c r="W331" s="398"/>
      <c r="Y331" s="163">
        <f>IFERROR(VLOOKUP($E331&amp;$D$119, Outliers!$A$4:$P$214,2,FALSE),"0")</f>
        <v>0</v>
      </c>
      <c r="Z331" s="163">
        <f>IFERROR(VLOOKUP($E331&amp;$D$119, Outliers!$A$4:$P$214,3,FALSE),"0")</f>
        <v>0</v>
      </c>
      <c r="AA331" s="163">
        <f>IFERROR(VLOOKUP($E331&amp;$D$119, Outliers!$A$4:$P$214,4,FALSE),"0")</f>
        <v>0</v>
      </c>
      <c r="AB331" s="163">
        <f>IFERROR(VLOOKUP($E331&amp;$D$119, Outliers!$A$4:$P$214,5,FALSE),"0")</f>
        <v>1</v>
      </c>
      <c r="AD331" s="78"/>
      <c r="AE331" s="78"/>
      <c r="AF331" s="78"/>
      <c r="AG331" s="78"/>
    </row>
    <row r="332" spans="4:33" x14ac:dyDescent="0.25">
      <c r="D332" s="318"/>
      <c r="E332" s="103" t="s">
        <v>27</v>
      </c>
      <c r="F332" s="95">
        <f>IF(P331="","",VLOOKUP($E331&amp;$D$118&amp;$D$119,'CCG data'!$A:$AD,'CCG data'!W$3,FALSE))</f>
        <v>49.781780823090592</v>
      </c>
      <c r="G332" s="96">
        <f>IF(P331="","",VLOOKUP($E331&amp;$D$118&amp;$D$119,'CCG data'!$A:$AD,'CCG data'!X$3,FALSE))</f>
        <v>56.38523319775576</v>
      </c>
      <c r="H332" s="96">
        <f>IF(R331="","",VLOOKUP($E331&amp;$D$118&amp;$D$119,'CCG data'!$A:$AD,'CCG data'!Y$3,FALSE))</f>
        <v>95.278939568772103</v>
      </c>
      <c r="I332" s="96">
        <f>IF(R331="","",VLOOKUP($E331&amp;$D$118&amp;$D$119,'CCG data'!$A:$AD,'CCG data'!Z$3,FALSE))</f>
        <v>104.20915631711071</v>
      </c>
      <c r="J332" s="96">
        <f>IF(T331="","",VLOOKUP($E331&amp;$D$118&amp;$D$119,'CCG data'!$A:$AD,'CCG data'!AA$3,FALSE))</f>
        <v>4.8792401332317663</v>
      </c>
      <c r="K332" s="96">
        <f>IF(T331="","",VLOOKUP($E331&amp;$D$118&amp;$D$119,'CCG data'!$A:$AD,'CCG data'!AB$3,FALSE))</f>
        <v>6.9536345216859949</v>
      </c>
      <c r="L332" s="96">
        <f>IF(V331="","",VLOOKUP($E331&amp;$D$118&amp;$D$119,'CCG data'!$A:$AD,'CCG data'!AC$3,FALSE))</f>
        <v>8.2082547254091498</v>
      </c>
      <c r="M332" s="96">
        <f>IF(V331="","",VLOOKUP($E331&amp;$D$118&amp;$D$119,'CCG data'!$A:$AD,'CCG data'!AD$3,FALSE))</f>
        <v>10.98096487953528</v>
      </c>
      <c r="N332" s="363"/>
      <c r="P332" s="150">
        <f>IF(P331="","",VLOOKUP($E331&amp;$D$118&amp;$D$119,'CCG data'!$A:$AD,'CCG data'!I$3,FALSE))</f>
        <v>0.29299999999999998</v>
      </c>
      <c r="Q332" s="15">
        <f>IF(P331="","",VLOOKUP($E331&amp;$D$118&amp;$D$119,'CCG data'!$A:$AD,'CCG data'!J$3,FALSE))</f>
        <v>0.32500000000000001</v>
      </c>
      <c r="R332" s="15">
        <f>IF(R331="","",VLOOKUP($E331&amp;$D$118&amp;$D$119,'CCG data'!$A:$AD,'CCG data'!K$3,FALSE))</f>
        <v>0.57799999999999996</v>
      </c>
      <c r="S332" s="15">
        <f>IF(R331="","",VLOOKUP($E331&amp;$D$118&amp;$D$119,'CCG data'!$A:$AD,'CCG data'!L$3,FALSE))</f>
        <v>0.61199999999999999</v>
      </c>
      <c r="T332" s="15">
        <f>IF(T331="","",VLOOKUP($E331&amp;$D$118&amp;$D$119,'CCG data'!$A:$AD,'CCG data'!M$3,FALSE))</f>
        <v>3.3000000000000002E-2</v>
      </c>
      <c r="U332" s="15">
        <f>IF(T331="","",VLOOKUP($E331&amp;$D$118&amp;$D$119,'CCG data'!$A:$AD,'CCG data'!N$3,FALSE))</f>
        <v>4.5999999999999999E-2</v>
      </c>
      <c r="V332" s="15">
        <f>IF(V331="","",VLOOKUP($E331&amp;$D$118&amp;$D$119,'CCG data'!$A:$AD,'CCG data'!O$3,FALSE))</f>
        <v>0.05</v>
      </c>
      <c r="W332" s="135">
        <f>IF(V331="","",VLOOKUP($E331&amp;$D$118&amp;$D$119,'CCG data'!$A:$AD,'CCG data'!P$3,FALSE))</f>
        <v>6.6000000000000003E-2</v>
      </c>
      <c r="Y332" s="163" t="str">
        <f>IFERROR(VLOOKUP($E332&amp;$D$119, Outliers!$A$4:$P$214,2,FALSE),"0")</f>
        <v>0</v>
      </c>
      <c r="Z332" s="163" t="str">
        <f>IFERROR(VLOOKUP($E332&amp;$D$119, Outliers!$A$4:$P$214,3,FALSE),"0")</f>
        <v>0</v>
      </c>
      <c r="AA332" s="163" t="str">
        <f>IFERROR(VLOOKUP($E332&amp;$D$119, Outliers!$A$4:$P$214,4,FALSE),"0")</f>
        <v>0</v>
      </c>
      <c r="AB332" s="163" t="str">
        <f>IFERROR(VLOOKUP($E332&amp;$D$119, Outliers!$A$4:$P$214,5,FALSE),"0")</f>
        <v>0</v>
      </c>
      <c r="AD332" s="78"/>
      <c r="AE332" s="78"/>
      <c r="AF332" s="78"/>
      <c r="AG332" s="78"/>
    </row>
    <row r="333" spans="4:33" ht="15.75" x14ac:dyDescent="0.25">
      <c r="D333" s="318"/>
      <c r="E333" s="104" t="s">
        <v>220</v>
      </c>
      <c r="F333" s="405">
        <f>IF(OR(ISERROR(VLOOKUP($E333&amp;$D$118&amp;$D$119,'CCG data'!$A:$AD,'CCG data'!R$3,FALSE)),ISBLANK(VLOOKUP($E333&amp;$D$118&amp;$D$119,'CCG data'!$A:$AD,'CCG data'!R$3,FALSE))),"",VLOOKUP($E333&amp;$D$118&amp;$D$119,'CCG data'!$A:$AD,'CCG data'!R$3,FALSE))</f>
        <v>55.116936793456688</v>
      </c>
      <c r="G333" s="406"/>
      <c r="H333" s="406">
        <f>IF(OR(ISERROR(VLOOKUP($E333&amp;$D$118&amp;$D$119,'CCG data'!$A:$AD,'CCG data'!S$3,FALSE)),ISBLANK(VLOOKUP($E333&amp;$D$118&amp;$D$119,'CCG data'!$A:$AD,'CCG data'!S$3,FALSE))),"",VLOOKUP($E333&amp;$D$118&amp;$D$119,'CCG data'!$A:$AD,'CCG data'!S$3,FALSE))</f>
        <v>95.030640543836114</v>
      </c>
      <c r="I333" s="406"/>
      <c r="J333" s="406">
        <f>IF(OR(ISERROR(VLOOKUP($E333&amp;$D$118&amp;$D$119,'CCG data'!$A:$AD,'CCG data'!T$3,FALSE)),ISBLANK(VLOOKUP($E333&amp;$D$118&amp;$D$119,'CCG data'!$A:$AD,'CCG data'!T$3,FALSE))),"",VLOOKUP($E333&amp;$D$118&amp;$D$119,'CCG data'!$A:$AD,'CCG data'!T$3,FALSE))</f>
        <v>6.3861468705072566</v>
      </c>
      <c r="K333" s="406"/>
      <c r="L333" s="406">
        <f>IF(OR(ISERROR(VLOOKUP($E333&amp;$D$118&amp;$D$119,'CCG data'!$A:$AD,'CCG data'!U$3,FALSE)),ISBLANK(VLOOKUP($E333&amp;$D$118&amp;$D$119,'CCG data'!$A:$AD,'CCG data'!U$3,FALSE))),"",VLOOKUP($E333&amp;$D$118&amp;$D$119,'CCG data'!$A:$AD,'CCG data'!U$3,FALSE))</f>
        <v>13.330990340786986</v>
      </c>
      <c r="M333" s="407"/>
      <c r="N333" s="362">
        <f>IF(OR(ISERROR(VLOOKUP($E333&amp;$D$118&amp;$D$119,'CCG data'!$A:$AD,'CCG data'!G$3,FALSE)),ISBLANK(VLOOKUP($E333&amp;$D$118&amp;$D$119,'CCG data'!$A:$AD,'CCG data'!G$3,FALSE))),"",VLOOKUP($E333&amp;$D$118&amp;$D$119,'CCG data'!$A:$AD,'CCG data'!G$3,FALSE))</f>
        <v>4969</v>
      </c>
      <c r="P333" s="397">
        <f>IF(OR(ISERROR(VLOOKUP($E333&amp;$D$118&amp;$D$119,'CCG data'!$A:$AD,'CCG data'!B$3,FALSE)),ISBLANK(VLOOKUP($E333&amp;$D$118&amp;$D$119,'CCG data'!$A:$AD,'CCG data'!B$3,FALSE))),"",VLOOKUP($E333&amp;$D$118&amp;$D$119,'CCG data'!$A:$AD,'CCG data'!B$3,FALSE))</f>
        <v>0.31797142282149327</v>
      </c>
      <c r="Q333" s="263"/>
      <c r="R333" s="263">
        <f>IF(OR(ISERROR(VLOOKUP($E333&amp;$D$118&amp;$D$119,'CCG data'!$A:$AD,'CCG data'!C$3,FALSE)),ISBLANK(VLOOKUP($E333&amp;$D$118&amp;$D$119,'CCG data'!$A:$AD,'CCG data'!C$3,FALSE))),"",VLOOKUP($E333&amp;$D$118&amp;$D$119,'CCG data'!$A:$AD,'CCG data'!C$3,FALSE))</f>
        <v>0.56449989937613199</v>
      </c>
      <c r="S333" s="263"/>
      <c r="T333" s="263">
        <f>IF(OR(ISERROR(VLOOKUP($E333&amp;$D$118&amp;$D$119,'CCG data'!$A:$AD,'CCG data'!D$3,FALSE)),ISBLANK(VLOOKUP($E333&amp;$D$118&amp;$D$119,'CCG data'!$A:$AD,'CCG data'!D$3,FALSE))),"",VLOOKUP($E333&amp;$D$118&amp;$D$119,'CCG data'!$A:$AD,'CCG data'!D$3,FALSE))</f>
        <v>3.7633326625075465E-2</v>
      </c>
      <c r="U333" s="263"/>
      <c r="V333" s="263">
        <f>IF(OR(ISERROR(VLOOKUP($E333&amp;$D$118&amp;$D$119,'CCG data'!$A:$AD,'CCG data'!E$3,FALSE)),ISBLANK(VLOOKUP($E333&amp;$D$118&amp;$D$119,'CCG data'!$A:$AD,'CCG data'!E$3,FALSE))),"",VLOOKUP($E333&amp;$D$118&amp;$D$119,'CCG data'!$A:$AD,'CCG data'!E$3,FALSE))</f>
        <v>7.9895351177299262E-2</v>
      </c>
      <c r="W333" s="398"/>
      <c r="Y333" s="163">
        <f>IFERROR(VLOOKUP($E333&amp;$D$119, Outliers!$A$4:$P$214,2,FALSE),"0")</f>
        <v>1</v>
      </c>
      <c r="Z333" s="163">
        <f>IFERROR(VLOOKUP($E333&amp;$D$119, Outliers!$A$4:$P$214,3,FALSE),"0")</f>
        <v>0</v>
      </c>
      <c r="AA333" s="163">
        <f>IFERROR(VLOOKUP($E333&amp;$D$119, Outliers!$A$4:$P$214,4,FALSE),"0")</f>
        <v>0</v>
      </c>
      <c r="AB333" s="163">
        <f>IFERROR(VLOOKUP($E333&amp;$D$119, Outliers!$A$4:$P$214,5,FALSE),"0")</f>
        <v>0</v>
      </c>
      <c r="AD333" s="78"/>
      <c r="AE333" s="78"/>
      <c r="AF333" s="78"/>
      <c r="AG333" s="78"/>
    </row>
    <row r="334" spans="4:33" x14ac:dyDescent="0.25">
      <c r="D334" s="318"/>
      <c r="E334" s="103" t="s">
        <v>27</v>
      </c>
      <c r="F334" s="95">
        <f>IF(P333="","",VLOOKUP($E333&amp;$D$118&amp;$D$119,'CCG data'!$A:$AD,'CCG data'!W$3,FALSE))</f>
        <v>52.399167416162356</v>
      </c>
      <c r="G334" s="96">
        <f>IF(P333="","",VLOOKUP($E333&amp;$D$118&amp;$D$119,'CCG data'!$A:$AD,'CCG data'!X$3,FALSE))</f>
        <v>57.834706170751019</v>
      </c>
      <c r="H334" s="96">
        <f>IF(R333="","",VLOOKUP($E333&amp;$D$118&amp;$D$119,'CCG data'!$A:$AD,'CCG data'!Y$3,FALSE))</f>
        <v>91.513794998605576</v>
      </c>
      <c r="I334" s="96">
        <f>IF(R333="","",VLOOKUP($E333&amp;$D$118&amp;$D$119,'CCG data'!$A:$AD,'CCG data'!Z$3,FALSE))</f>
        <v>98.547486089066652</v>
      </c>
      <c r="J334" s="96">
        <f>IF(T333="","",VLOOKUP($E333&amp;$D$118&amp;$D$119,'CCG data'!$A:$AD,'CCG data'!AA$3,FALSE))</f>
        <v>5.4708243023530212</v>
      </c>
      <c r="K334" s="96">
        <f>IF(T333="","",VLOOKUP($E333&amp;$D$118&amp;$D$119,'CCG data'!$A:$AD,'CCG data'!AB$3,FALSE))</f>
        <v>7.301469438661492</v>
      </c>
      <c r="L334" s="96">
        <f>IF(V333="","",VLOOKUP($E333&amp;$D$118&amp;$D$119,'CCG data'!$A:$AD,'CCG data'!AC$3,FALSE))</f>
        <v>12.019626417409697</v>
      </c>
      <c r="M334" s="96">
        <f>IF(V333="","",VLOOKUP($E333&amp;$D$118&amp;$D$119,'CCG data'!$A:$AD,'CCG data'!AD$3,FALSE))</f>
        <v>14.642354264164275</v>
      </c>
      <c r="N334" s="363"/>
      <c r="P334" s="150">
        <f>IF(P333="","",VLOOKUP($E333&amp;$D$118&amp;$D$119,'CCG data'!$A:$AD,'CCG data'!I$3,FALSE))</f>
        <v>0.30499999999999999</v>
      </c>
      <c r="Q334" s="15">
        <f>IF(P333="","",VLOOKUP($E333&amp;$D$118&amp;$D$119,'CCG data'!$A:$AD,'CCG data'!J$3,FALSE))</f>
        <v>0.33100000000000002</v>
      </c>
      <c r="R334" s="15">
        <f>IF(R333="","",VLOOKUP($E333&amp;$D$118&amp;$D$119,'CCG data'!$A:$AD,'CCG data'!K$3,FALSE))</f>
        <v>0.55100000000000005</v>
      </c>
      <c r="S334" s="15">
        <f>IF(R333="","",VLOOKUP($E333&amp;$D$118&amp;$D$119,'CCG data'!$A:$AD,'CCG data'!L$3,FALSE))</f>
        <v>0.57799999999999996</v>
      </c>
      <c r="T334" s="15">
        <f>IF(T333="","",VLOOKUP($E333&amp;$D$118&amp;$D$119,'CCG data'!$A:$AD,'CCG data'!M$3,FALSE))</f>
        <v>3.3000000000000002E-2</v>
      </c>
      <c r="U334" s="15">
        <f>IF(T333="","",VLOOKUP($E333&amp;$D$118&amp;$D$119,'CCG data'!$A:$AD,'CCG data'!N$3,FALSE))</f>
        <v>4.2999999999999997E-2</v>
      </c>
      <c r="V334" s="15">
        <f>IF(V333="","",VLOOKUP($E333&amp;$D$118&amp;$D$119,'CCG data'!$A:$AD,'CCG data'!O$3,FALSE))</f>
        <v>7.2999999999999995E-2</v>
      </c>
      <c r="W334" s="135">
        <f>IF(V333="","",VLOOKUP($E333&amp;$D$118&amp;$D$119,'CCG data'!$A:$AD,'CCG data'!P$3,FALSE))</f>
        <v>8.7999999999999995E-2</v>
      </c>
      <c r="Y334" s="163" t="str">
        <f>IFERROR(VLOOKUP($E334&amp;$D$119, Outliers!$A$4:$P$214,2,FALSE),"0")</f>
        <v>0</v>
      </c>
      <c r="Z334" s="163" t="str">
        <f>IFERROR(VLOOKUP($E334&amp;$D$119, Outliers!$A$4:$P$214,3,FALSE),"0")</f>
        <v>0</v>
      </c>
      <c r="AA334" s="163" t="str">
        <f>IFERROR(VLOOKUP($E334&amp;$D$119, Outliers!$A$4:$P$214,4,FALSE),"0")</f>
        <v>0</v>
      </c>
      <c r="AB334" s="163" t="str">
        <f>IFERROR(VLOOKUP($E334&amp;$D$119, Outliers!$A$4:$P$214,5,FALSE),"0")</f>
        <v>0</v>
      </c>
      <c r="AD334" s="78"/>
      <c r="AE334" s="78"/>
      <c r="AF334" s="78"/>
      <c r="AG334" s="78"/>
    </row>
    <row r="335" spans="4:33" ht="15.75" x14ac:dyDescent="0.25">
      <c r="D335" s="318"/>
      <c r="E335" s="104" t="s">
        <v>221</v>
      </c>
      <c r="F335" s="405">
        <f>IF(OR(ISERROR(VLOOKUP($E335&amp;$D$118&amp;$D$119,'CCG data'!$A:$AD,'CCG data'!R$3,FALSE)),ISBLANK(VLOOKUP($E335&amp;$D$118&amp;$D$119,'CCG data'!$A:$AD,'CCG data'!R$3,FALSE))),"",VLOOKUP($E335&amp;$D$118&amp;$D$119,'CCG data'!$A:$AD,'CCG data'!R$3,FALSE))</f>
        <v>50.519140120955363</v>
      </c>
      <c r="G335" s="406"/>
      <c r="H335" s="406">
        <f>IF(OR(ISERROR(VLOOKUP($E335&amp;$D$118&amp;$D$119,'CCG data'!$A:$AD,'CCG data'!S$3,FALSE)),ISBLANK(VLOOKUP($E335&amp;$D$118&amp;$D$119,'CCG data'!$A:$AD,'CCG data'!S$3,FALSE))),"",VLOOKUP($E335&amp;$D$118&amp;$D$119,'CCG data'!$A:$AD,'CCG data'!S$3,FALSE))</f>
        <v>96.32446971159905</v>
      </c>
      <c r="I335" s="406"/>
      <c r="J335" s="406">
        <f>IF(OR(ISERROR(VLOOKUP($E335&amp;$D$118&amp;$D$119,'CCG data'!$A:$AD,'CCG data'!T$3,FALSE)),ISBLANK(VLOOKUP($E335&amp;$D$118&amp;$D$119,'CCG data'!$A:$AD,'CCG data'!T$3,FALSE))),"",VLOOKUP($E335&amp;$D$118&amp;$D$119,'CCG data'!$A:$AD,'CCG data'!T$3,FALSE))</f>
        <v>6.1253956250483679</v>
      </c>
      <c r="K335" s="406"/>
      <c r="L335" s="406">
        <f>IF(OR(ISERROR(VLOOKUP($E335&amp;$D$118&amp;$D$119,'CCG data'!$A:$AD,'CCG data'!U$3,FALSE)),ISBLANK(VLOOKUP($E335&amp;$D$118&amp;$D$119,'CCG data'!$A:$AD,'CCG data'!U$3,FALSE))),"",VLOOKUP($E335&amp;$D$118&amp;$D$119,'CCG data'!$A:$AD,'CCG data'!U$3,FALSE))</f>
        <v>12.299024800540769</v>
      </c>
      <c r="M335" s="407"/>
      <c r="N335" s="362">
        <f>IF(OR(ISERROR(VLOOKUP($E335&amp;$D$118&amp;$D$119,'CCG data'!$A:$AD,'CCG data'!G$3,FALSE)),ISBLANK(VLOOKUP($E335&amp;$D$118&amp;$D$119,'CCG data'!$A:$AD,'CCG data'!G$3,FALSE))),"",VLOOKUP($E335&amp;$D$118&amp;$D$119,'CCG data'!$A:$AD,'CCG data'!G$3,FALSE))</f>
        <v>1037</v>
      </c>
      <c r="P335" s="397">
        <f>IF(OR(ISERROR(VLOOKUP($E335&amp;$D$118&amp;$D$119,'CCG data'!$A:$AD,'CCG data'!B$3,FALSE)),ISBLANK(VLOOKUP($E335&amp;$D$118&amp;$D$119,'CCG data'!$A:$AD,'CCG data'!B$3,FALSE))),"",VLOOKUP($E335&amp;$D$118&amp;$D$119,'CCG data'!$A:$AD,'CCG data'!B$3,FALSE))</f>
        <v>0.30183220829315333</v>
      </c>
      <c r="Q335" s="263"/>
      <c r="R335" s="263">
        <f>IF(OR(ISERROR(VLOOKUP($E335&amp;$D$118&amp;$D$119,'CCG data'!$A:$AD,'CCG data'!C$3,FALSE)),ISBLANK(VLOOKUP($E335&amp;$D$118&amp;$D$119,'CCG data'!$A:$AD,'CCG data'!C$3,FALSE))),"",VLOOKUP($E335&amp;$D$118&amp;$D$119,'CCG data'!$A:$AD,'CCG data'!C$3,FALSE))</f>
        <v>0.58244937319189971</v>
      </c>
      <c r="S335" s="263"/>
      <c r="T335" s="263">
        <f>IF(OR(ISERROR(VLOOKUP($E335&amp;$D$118&amp;$D$119,'CCG data'!$A:$AD,'CCG data'!D$3,FALSE)),ISBLANK(VLOOKUP($E335&amp;$D$118&amp;$D$119,'CCG data'!$A:$AD,'CCG data'!D$3,FALSE))),"",VLOOKUP($E335&amp;$D$118&amp;$D$119,'CCG data'!$A:$AD,'CCG data'!D$3,FALSE))</f>
        <v>4.0501446480231434E-2</v>
      </c>
      <c r="U335" s="263"/>
      <c r="V335" s="263">
        <f>IF(OR(ISERROR(VLOOKUP($E335&amp;$D$118&amp;$D$119,'CCG data'!$A:$AD,'CCG data'!E$3,FALSE)),ISBLANK(VLOOKUP($E335&amp;$D$118&amp;$D$119,'CCG data'!$A:$AD,'CCG data'!E$3,FALSE))),"",VLOOKUP($E335&amp;$D$118&amp;$D$119,'CCG data'!$A:$AD,'CCG data'!E$3,FALSE))</f>
        <v>7.5216972034715529E-2</v>
      </c>
      <c r="W335" s="398"/>
      <c r="Y335" s="163">
        <f>IFERROR(VLOOKUP($E335&amp;$D$119, Outliers!$A$4:$P$214,2,FALSE),"0")</f>
        <v>0</v>
      </c>
      <c r="Z335" s="163">
        <f>IFERROR(VLOOKUP($E335&amp;$D$119, Outliers!$A$4:$P$214,3,FALSE),"0")</f>
        <v>0</v>
      </c>
      <c r="AA335" s="163">
        <f>IFERROR(VLOOKUP($E335&amp;$D$119, Outliers!$A$4:$P$214,4,FALSE),"0")</f>
        <v>0</v>
      </c>
      <c r="AB335" s="163">
        <f>IFERROR(VLOOKUP($E335&amp;$D$119, Outliers!$A$4:$P$214,5,FALSE),"0")</f>
        <v>0</v>
      </c>
      <c r="AD335" s="78"/>
      <c r="AE335" s="78"/>
      <c r="AF335" s="78"/>
      <c r="AG335" s="78"/>
    </row>
    <row r="336" spans="4:33" x14ac:dyDescent="0.25">
      <c r="D336" s="318"/>
      <c r="E336" s="103" t="s">
        <v>27</v>
      </c>
      <c r="F336" s="95">
        <f>IF(P335="","",VLOOKUP($E335&amp;$D$118&amp;$D$119,'CCG data'!$A:$AD,'CCG data'!W$3,FALSE))</f>
        <v>44.922339287588166</v>
      </c>
      <c r="G336" s="96">
        <f>IF(P335="","",VLOOKUP($E335&amp;$D$118&amp;$D$119,'CCG data'!$A:$AD,'CCG data'!X$3,FALSE))</f>
        <v>56.115940954322561</v>
      </c>
      <c r="H336" s="96">
        <f>IF(R335="","",VLOOKUP($E335&amp;$D$118&amp;$D$119,'CCG data'!$A:$AD,'CCG data'!Y$3,FALSE))</f>
        <v>88.642471020241018</v>
      </c>
      <c r="I336" s="96">
        <f>IF(R335="","",VLOOKUP($E335&amp;$D$118&amp;$D$119,'CCG data'!$A:$AD,'CCG data'!Z$3,FALSE))</f>
        <v>104.00646840295708</v>
      </c>
      <c r="J336" s="96">
        <f>IF(T335="","",VLOOKUP($E335&amp;$D$118&amp;$D$119,'CCG data'!$A:$AD,'CCG data'!AA$3,FALSE))</f>
        <v>4.2728642580636818</v>
      </c>
      <c r="K336" s="96">
        <f>IF(T335="","",VLOOKUP($E335&amp;$D$118&amp;$D$119,'CCG data'!$A:$AD,'CCG data'!AB$3,FALSE))</f>
        <v>7.977926992033054</v>
      </c>
      <c r="L336" s="96">
        <f>IF(V335="","",VLOOKUP($E335&amp;$D$118&amp;$D$119,'CCG data'!$A:$AD,'CCG data'!AC$3,FALSE))</f>
        <v>9.569547749031452</v>
      </c>
      <c r="M336" s="96">
        <f>IF(V335="","",VLOOKUP($E335&amp;$D$118&amp;$D$119,'CCG data'!$A:$AD,'CCG data'!AD$3,FALSE))</f>
        <v>15.028501852050086</v>
      </c>
      <c r="N336" s="363"/>
      <c r="P336" s="150">
        <f>IF(P335="","",VLOOKUP($E335&amp;$D$118&amp;$D$119,'CCG data'!$A:$AD,'CCG data'!I$3,FALSE))</f>
        <v>0.27500000000000002</v>
      </c>
      <c r="Q336" s="15">
        <f>IF(P335="","",VLOOKUP($E335&amp;$D$118&amp;$D$119,'CCG data'!$A:$AD,'CCG data'!J$3,FALSE))</f>
        <v>0.33</v>
      </c>
      <c r="R336" s="15">
        <f>IF(R335="","",VLOOKUP($E335&amp;$D$118&amp;$D$119,'CCG data'!$A:$AD,'CCG data'!K$3,FALSE))</f>
        <v>0.55200000000000005</v>
      </c>
      <c r="S336" s="15">
        <f>IF(R335="","",VLOOKUP($E335&amp;$D$118&amp;$D$119,'CCG data'!$A:$AD,'CCG data'!L$3,FALSE))</f>
        <v>0.61199999999999999</v>
      </c>
      <c r="T336" s="15">
        <f>IF(T335="","",VLOOKUP($E335&amp;$D$118&amp;$D$119,'CCG data'!$A:$AD,'CCG data'!M$3,FALSE))</f>
        <v>0.03</v>
      </c>
      <c r="U336" s="15">
        <f>IF(T335="","",VLOOKUP($E335&amp;$D$118&amp;$D$119,'CCG data'!$A:$AD,'CCG data'!N$3,FALSE))</f>
        <v>5.3999999999999999E-2</v>
      </c>
      <c r="V336" s="15">
        <f>IF(V335="","",VLOOKUP($E335&amp;$D$118&amp;$D$119,'CCG data'!$A:$AD,'CCG data'!O$3,FALSE))</f>
        <v>6.0999999999999999E-2</v>
      </c>
      <c r="W336" s="135">
        <f>IF(V335="","",VLOOKUP($E335&amp;$D$118&amp;$D$119,'CCG data'!$A:$AD,'CCG data'!P$3,FALSE))</f>
        <v>9.2999999999999999E-2</v>
      </c>
      <c r="Y336" s="163" t="str">
        <f>IFERROR(VLOOKUP($E336&amp;$D$119, Outliers!$A$4:$P$214,2,FALSE),"0")</f>
        <v>0</v>
      </c>
      <c r="Z336" s="163" t="str">
        <f>IFERROR(VLOOKUP($E336&amp;$D$119, Outliers!$A$4:$P$214,3,FALSE),"0")</f>
        <v>0</v>
      </c>
      <c r="AA336" s="163" t="str">
        <f>IFERROR(VLOOKUP($E336&amp;$D$119, Outliers!$A$4:$P$214,4,FALSE),"0")</f>
        <v>0</v>
      </c>
      <c r="AB336" s="163" t="str">
        <f>IFERROR(VLOOKUP($E336&amp;$D$119, Outliers!$A$4:$P$214,5,FALSE),"0")</f>
        <v>0</v>
      </c>
      <c r="AD336" s="78"/>
      <c r="AE336" s="78"/>
      <c r="AF336" s="78"/>
      <c r="AG336" s="78"/>
    </row>
    <row r="337" spans="4:33" ht="15.75" x14ac:dyDescent="0.25">
      <c r="D337" s="318"/>
      <c r="E337" s="104" t="s">
        <v>416</v>
      </c>
      <c r="F337" s="405">
        <f>IF(OR(ISERROR(VLOOKUP($E337&amp;$D$118&amp;$D$119,'CCG data'!$A:$AD,'CCG data'!R$3,FALSE)),ISBLANK(VLOOKUP($E337&amp;$D$118&amp;$D$119,'CCG data'!$A:$AD,'CCG data'!R$3,FALSE))),"",VLOOKUP($E337&amp;$D$118&amp;$D$119,'CCG data'!$A:$AD,'CCG data'!R$3,FALSE))</f>
        <v>61.327211250272605</v>
      </c>
      <c r="G337" s="406"/>
      <c r="H337" s="406">
        <f>IF(OR(ISERROR(VLOOKUP($E337&amp;$D$118&amp;$D$119,'CCG data'!$A:$AD,'CCG data'!S$3,FALSE)),ISBLANK(VLOOKUP($E337&amp;$D$118&amp;$D$119,'CCG data'!$A:$AD,'CCG data'!S$3,FALSE))),"",VLOOKUP($E337&amp;$D$118&amp;$D$119,'CCG data'!$A:$AD,'CCG data'!S$3,FALSE))</f>
        <v>99.857957208165018</v>
      </c>
      <c r="I337" s="406"/>
      <c r="J337" s="406">
        <f>IF(OR(ISERROR(VLOOKUP($E337&amp;$D$118&amp;$D$119,'CCG data'!$A:$AD,'CCG data'!T$3,FALSE)),ISBLANK(VLOOKUP($E337&amp;$D$118&amp;$D$119,'CCG data'!$A:$AD,'CCG data'!T$3,FALSE))),"",VLOOKUP($E337&amp;$D$118&amp;$D$119,'CCG data'!$A:$AD,'CCG data'!T$3,FALSE))</f>
        <v>6.2010735010276932</v>
      </c>
      <c r="K337" s="406"/>
      <c r="L337" s="406">
        <f>IF(OR(ISERROR(VLOOKUP($E337&amp;$D$118&amp;$D$119,'CCG data'!$A:$AD,'CCG data'!U$3,FALSE)),ISBLANK(VLOOKUP($E337&amp;$D$118&amp;$D$119,'CCG data'!$A:$AD,'CCG data'!U$3,FALSE))),"",VLOOKUP($E337&amp;$D$118&amp;$D$119,'CCG data'!$A:$AD,'CCG data'!U$3,FALSE))</f>
        <v>23.119603937131224</v>
      </c>
      <c r="M337" s="407"/>
      <c r="N337" s="362">
        <f>IF(OR(ISERROR(VLOOKUP($E337&amp;$D$118&amp;$D$119,'CCG data'!$A:$AD,'CCG data'!G$3,FALSE)),ISBLANK(VLOOKUP($E337&amp;$D$118&amp;$D$119,'CCG data'!$A:$AD,'CCG data'!G$3,FALSE))),"",VLOOKUP($E337&amp;$D$118&amp;$D$119,'CCG data'!$A:$AD,'CCG data'!G$3,FALSE))</f>
        <v>933</v>
      </c>
      <c r="P337" s="397">
        <f>IF(OR(ISERROR(VLOOKUP($E337&amp;$D$118&amp;$D$119,'CCG data'!$A:$AD,'CCG data'!B$3,FALSE)),ISBLANK(VLOOKUP($E337&amp;$D$118&amp;$D$119,'CCG data'!$A:$AD,'CCG data'!B$3,FALSE))),"",VLOOKUP($E337&amp;$D$118&amp;$D$119,'CCG data'!$A:$AD,'CCG data'!B$3,FALSE))</f>
        <v>0.30975348338692388</v>
      </c>
      <c r="Q337" s="263"/>
      <c r="R337" s="263">
        <f>IF(OR(ISERROR(VLOOKUP($E337&amp;$D$118&amp;$D$119,'CCG data'!$A:$AD,'CCG data'!C$3,FALSE)),ISBLANK(VLOOKUP($E337&amp;$D$118&amp;$D$119,'CCG data'!$A:$AD,'CCG data'!C$3,FALSE))),"",VLOOKUP($E337&amp;$D$118&amp;$D$119,'CCG data'!$A:$AD,'CCG data'!C$3,FALSE))</f>
        <v>0.53269024651661312</v>
      </c>
      <c r="S337" s="263"/>
      <c r="T337" s="263">
        <f>IF(OR(ISERROR(VLOOKUP($E337&amp;$D$118&amp;$D$119,'CCG data'!$A:$AD,'CCG data'!D$3,FALSE)),ISBLANK(VLOOKUP($E337&amp;$D$118&amp;$D$119,'CCG data'!$A:$AD,'CCG data'!D$3,FALSE))),"",VLOOKUP($E337&amp;$D$118&amp;$D$119,'CCG data'!$A:$AD,'CCG data'!D$3,FALSE))</f>
        <v>3.3226152197213289E-2</v>
      </c>
      <c r="U337" s="263"/>
      <c r="V337" s="263">
        <f>IF(OR(ISERROR(VLOOKUP($E337&amp;$D$118&amp;$D$119,'CCG data'!$A:$AD,'CCG data'!E$3,FALSE)),ISBLANK(VLOOKUP($E337&amp;$D$118&amp;$D$119,'CCG data'!$A:$AD,'CCG data'!E$3,FALSE))),"",VLOOKUP($E337&amp;$D$118&amp;$D$119,'CCG data'!$A:$AD,'CCG data'!E$3,FALSE))</f>
        <v>0.12433011789924973</v>
      </c>
      <c r="W337" s="398"/>
      <c r="Y337" s="163">
        <f>IFERROR(VLOOKUP($E337&amp;$D$119, Outliers!$A$4:$P$214,2,FALSE),"0")</f>
        <v>1</v>
      </c>
      <c r="Z337" s="163">
        <f>IFERROR(VLOOKUP($E337&amp;$D$119, Outliers!$A$4:$P$214,3,FALSE),"0")</f>
        <v>0</v>
      </c>
      <c r="AA337" s="163">
        <f>IFERROR(VLOOKUP($E337&amp;$D$119, Outliers!$A$4:$P$214,4,FALSE),"0")</f>
        <v>0</v>
      </c>
      <c r="AB337" s="163">
        <f>IFERROR(VLOOKUP($E337&amp;$D$119, Outliers!$A$4:$P$214,5,FALSE),"0")</f>
        <v>1</v>
      </c>
      <c r="AD337" s="78"/>
      <c r="AE337" s="78"/>
      <c r="AF337" s="78"/>
      <c r="AG337" s="78"/>
    </row>
    <row r="338" spans="4:33" x14ac:dyDescent="0.25">
      <c r="D338" s="318"/>
      <c r="E338" s="103" t="s">
        <v>27</v>
      </c>
      <c r="F338" s="95">
        <f>IF(P337="","",VLOOKUP($E337&amp;$D$118&amp;$D$119,'CCG data'!$A:$AD,'CCG data'!W$3,FALSE))</f>
        <v>54.256544541417647</v>
      </c>
      <c r="G338" s="96">
        <f>IF(P337="","",VLOOKUP($E337&amp;$D$118&amp;$D$119,'CCG data'!$A:$AD,'CCG data'!X$3,FALSE))</f>
        <v>68.39787795912757</v>
      </c>
      <c r="H338" s="96">
        <f>IF(R337="","",VLOOKUP($E337&amp;$D$118&amp;$D$119,'CCG data'!$A:$AD,'CCG data'!Y$3,FALSE))</f>
        <v>91.078643769832979</v>
      </c>
      <c r="I338" s="96">
        <f>IF(R337="","",VLOOKUP($E337&amp;$D$118&amp;$D$119,'CCG data'!$A:$AD,'CCG data'!Z$3,FALSE))</f>
        <v>108.63727064649706</v>
      </c>
      <c r="J338" s="96">
        <f>IF(T337="","",VLOOKUP($E337&amp;$D$118&amp;$D$119,'CCG data'!$A:$AD,'CCG data'!AA$3,FALSE))</f>
        <v>4.0181319701047666</v>
      </c>
      <c r="K338" s="96">
        <f>IF(T337="","",VLOOKUP($E337&amp;$D$118&amp;$D$119,'CCG data'!$A:$AD,'CCG data'!AB$3,FALSE))</f>
        <v>8.3840150319506197</v>
      </c>
      <c r="L338" s="96">
        <f>IF(V337="","",VLOOKUP($E337&amp;$D$118&amp;$D$119,'CCG data'!$A:$AD,'CCG data'!AC$3,FALSE))</f>
        <v>18.912265318938644</v>
      </c>
      <c r="M338" s="96">
        <f>IF(V337="","",VLOOKUP($E337&amp;$D$118&amp;$D$119,'CCG data'!$A:$AD,'CCG data'!AD$3,FALSE))</f>
        <v>27.326942555323804</v>
      </c>
      <c r="N338" s="363"/>
      <c r="P338" s="150">
        <f>IF(P337="","",VLOOKUP($E337&amp;$D$118&amp;$D$119,'CCG data'!$A:$AD,'CCG data'!I$3,FALSE))</f>
        <v>0.28100000000000003</v>
      </c>
      <c r="Q338" s="15">
        <f>IF(P337="","",VLOOKUP($E337&amp;$D$118&amp;$D$119,'CCG data'!$A:$AD,'CCG data'!J$3,FALSE))</f>
        <v>0.34</v>
      </c>
      <c r="R338" s="15">
        <f>IF(R337="","",VLOOKUP($E337&amp;$D$118&amp;$D$119,'CCG data'!$A:$AD,'CCG data'!K$3,FALSE))</f>
        <v>0.501</v>
      </c>
      <c r="S338" s="15">
        <f>IF(R337="","",VLOOKUP($E337&amp;$D$118&amp;$D$119,'CCG data'!$A:$AD,'CCG data'!L$3,FALSE))</f>
        <v>0.56499999999999995</v>
      </c>
      <c r="T338" s="15">
        <f>IF(T337="","",VLOOKUP($E337&amp;$D$118&amp;$D$119,'CCG data'!$A:$AD,'CCG data'!M$3,FALSE))</f>
        <v>2.4E-2</v>
      </c>
      <c r="U338" s="15">
        <f>IF(T337="","",VLOOKUP($E337&amp;$D$118&amp;$D$119,'CCG data'!$A:$AD,'CCG data'!N$3,FALSE))</f>
        <v>4.7E-2</v>
      </c>
      <c r="V338" s="15">
        <f>IF(V337="","",VLOOKUP($E337&amp;$D$118&amp;$D$119,'CCG data'!$A:$AD,'CCG data'!O$3,FALSE))</f>
        <v>0.105</v>
      </c>
      <c r="W338" s="135">
        <f>IF(V337="","",VLOOKUP($E337&amp;$D$118&amp;$D$119,'CCG data'!$A:$AD,'CCG data'!P$3,FALSE))</f>
        <v>0.14699999999999999</v>
      </c>
      <c r="Y338" s="163" t="str">
        <f>IFERROR(VLOOKUP($E338&amp;$D$119, Outliers!$A$4:$P$214,2,FALSE),"0")</f>
        <v>0</v>
      </c>
      <c r="Z338" s="163" t="str">
        <f>IFERROR(VLOOKUP($E338&amp;$D$119, Outliers!$A$4:$P$214,3,FALSE),"0")</f>
        <v>0</v>
      </c>
      <c r="AA338" s="163" t="str">
        <f>IFERROR(VLOOKUP($E338&amp;$D$119, Outliers!$A$4:$P$214,4,FALSE),"0")</f>
        <v>0</v>
      </c>
      <c r="AB338" s="163" t="str">
        <f>IFERROR(VLOOKUP($E338&amp;$D$119, Outliers!$A$4:$P$214,5,FALSE),"0")</f>
        <v>0</v>
      </c>
      <c r="AD338" s="78"/>
      <c r="AE338" s="78"/>
      <c r="AF338" s="78"/>
      <c r="AG338" s="78"/>
    </row>
    <row r="339" spans="4:33" ht="15.75" x14ac:dyDescent="0.25">
      <c r="D339" s="318"/>
      <c r="E339" s="104" t="s">
        <v>489</v>
      </c>
      <c r="F339" s="405">
        <f>IF(OR(ISERROR(VLOOKUP($E339&amp;$D$118&amp;$D$119,'CCG data'!$A:$AD,'CCG data'!R$3,FALSE)),ISBLANK(VLOOKUP($E339&amp;$D$118&amp;$D$119,'CCG data'!$A:$AD,'CCG data'!R$3,FALSE))),"",VLOOKUP($E339&amp;$D$118&amp;$D$119,'CCG data'!$A:$AD,'CCG data'!R$3,FALSE))</f>
        <v>47.694328003286735</v>
      </c>
      <c r="G339" s="406"/>
      <c r="H339" s="406">
        <f>IF(OR(ISERROR(VLOOKUP($E339&amp;$D$118&amp;$D$119,'CCG data'!$A:$AD,'CCG data'!S$3,FALSE)),ISBLANK(VLOOKUP($E339&amp;$D$118&amp;$D$119,'CCG data'!$A:$AD,'CCG data'!S$3,FALSE))),"",VLOOKUP($E339&amp;$D$118&amp;$D$119,'CCG data'!$A:$AD,'CCG data'!S$3,FALSE))</f>
        <v>96.08605624309557</v>
      </c>
      <c r="I339" s="406"/>
      <c r="J339" s="406">
        <f>IF(OR(ISERROR(VLOOKUP($E339&amp;$D$118&amp;$D$119,'CCG data'!$A:$AD,'CCG data'!T$3,FALSE)),ISBLANK(VLOOKUP($E339&amp;$D$118&amp;$D$119,'CCG data'!$A:$AD,'CCG data'!T$3,FALSE))),"",VLOOKUP($E339&amp;$D$118&amp;$D$119,'CCG data'!$A:$AD,'CCG data'!T$3,FALSE))</f>
        <v>6.7675081517367595</v>
      </c>
      <c r="K339" s="406"/>
      <c r="L339" s="406">
        <f>IF(OR(ISERROR(VLOOKUP($E339&amp;$D$118&amp;$D$119,'CCG data'!$A:$AD,'CCG data'!U$3,FALSE)),ISBLANK(VLOOKUP($E339&amp;$D$118&amp;$D$119,'CCG data'!$A:$AD,'CCG data'!U$3,FALSE))),"",VLOOKUP($E339&amp;$D$118&amp;$D$119,'CCG data'!$A:$AD,'CCG data'!U$3,FALSE))</f>
        <v>8.5986416193479815</v>
      </c>
      <c r="M339" s="407"/>
      <c r="N339" s="362">
        <f>IF(OR(ISERROR(VLOOKUP($E339&amp;$D$118&amp;$D$119,'CCG data'!$A:$AD,'CCG data'!G$3,FALSE)),ISBLANK(VLOOKUP($E339&amp;$D$118&amp;$D$119,'CCG data'!$A:$AD,'CCG data'!G$3,FALSE))),"",VLOOKUP($E339&amp;$D$118&amp;$D$119,'CCG data'!$A:$AD,'CCG data'!G$3,FALSE))</f>
        <v>3477</v>
      </c>
      <c r="P339" s="397">
        <f>IF(OR(ISERROR(VLOOKUP($E339&amp;$D$118&amp;$D$119,'CCG data'!$A:$AD,'CCG data'!B$3,FALSE)),ISBLANK(VLOOKUP($E339&amp;$D$118&amp;$D$119,'CCG data'!$A:$AD,'CCG data'!B$3,FALSE))),"",VLOOKUP($E339&amp;$D$118&amp;$D$119,'CCG data'!$A:$AD,'CCG data'!B$3,FALSE))</f>
        <v>0.28386540120793785</v>
      </c>
      <c r="Q339" s="263"/>
      <c r="R339" s="263">
        <f>IF(OR(ISERROR(VLOOKUP($E339&amp;$D$118&amp;$D$119,'CCG data'!$A:$AD,'CCG data'!C$3,FALSE)),ISBLANK(VLOOKUP($E339&amp;$D$118&amp;$D$119,'CCG data'!$A:$AD,'CCG data'!C$3,FALSE))),"",VLOOKUP($E339&amp;$D$118&amp;$D$119,'CCG data'!$A:$AD,'CCG data'!C$3,FALSE))</f>
        <v>0.61576071325855619</v>
      </c>
      <c r="S339" s="263"/>
      <c r="T339" s="263">
        <f>IF(OR(ISERROR(VLOOKUP($E339&amp;$D$118&amp;$D$119,'CCG data'!$A:$AD,'CCG data'!D$3,FALSE)),ISBLANK(VLOOKUP($E339&amp;$D$118&amp;$D$119,'CCG data'!$A:$AD,'CCG data'!D$3,FALSE))),"",VLOOKUP($E339&amp;$D$118&amp;$D$119,'CCG data'!$A:$AD,'CCG data'!D$3,FALSE))</f>
        <v>4.5729076790336498E-2</v>
      </c>
      <c r="U339" s="263"/>
      <c r="V339" s="263">
        <f>IF(OR(ISERROR(VLOOKUP($E339&amp;$D$118&amp;$D$119,'CCG data'!$A:$AD,'CCG data'!E$3,FALSE)),ISBLANK(VLOOKUP($E339&amp;$D$118&amp;$D$119,'CCG data'!$A:$AD,'CCG data'!E$3,FALSE))),"",VLOOKUP($E339&amp;$D$118&amp;$D$119,'CCG data'!$A:$AD,'CCG data'!E$3,FALSE))</f>
        <v>5.4644808743169397E-2</v>
      </c>
      <c r="W339" s="398"/>
      <c r="Y339" s="163">
        <f>IFERROR(VLOOKUP($E339&amp;$D$119, Outliers!$A$4:$P$214,2,FALSE),"0")</f>
        <v>0</v>
      </c>
      <c r="Z339" s="163">
        <f>IFERROR(VLOOKUP($E339&amp;$D$119, Outliers!$A$4:$P$214,3,FALSE),"0")</f>
        <v>0</v>
      </c>
      <c r="AA339" s="163">
        <f>IFERROR(VLOOKUP($E339&amp;$D$119, Outliers!$A$4:$P$214,4,FALSE),"0")</f>
        <v>0</v>
      </c>
      <c r="AB339" s="163">
        <f>IFERROR(VLOOKUP($E339&amp;$D$119, Outliers!$A$4:$P$214,5,FALSE),"0")</f>
        <v>1</v>
      </c>
      <c r="AD339" s="78"/>
      <c r="AE339" s="78"/>
      <c r="AF339" s="78"/>
      <c r="AG339" s="78"/>
    </row>
    <row r="340" spans="4:33" x14ac:dyDescent="0.25">
      <c r="D340" s="318"/>
      <c r="E340" s="103" t="s">
        <v>27</v>
      </c>
      <c r="F340" s="95">
        <f>IF(P339="","",VLOOKUP($E339&amp;$D$118&amp;$D$119,'CCG data'!$A:$AD,'CCG data'!W$3,FALSE))</f>
        <v>44.718798716895336</v>
      </c>
      <c r="G340" s="96">
        <f>IF(P339="","",VLOOKUP($E339&amp;$D$118&amp;$D$119,'CCG data'!$A:$AD,'CCG data'!X$3,FALSE))</f>
        <v>50.669857289678134</v>
      </c>
      <c r="H340" s="96">
        <f>IF(R339="","",VLOOKUP($E339&amp;$D$118&amp;$D$119,'CCG data'!$A:$AD,'CCG data'!Y$3,FALSE))</f>
        <v>92.015927878903881</v>
      </c>
      <c r="I340" s="96">
        <f>IF(R339="","",VLOOKUP($E339&amp;$D$118&amp;$D$119,'CCG data'!$A:$AD,'CCG data'!Z$3,FALSE))</f>
        <v>100.15618460728726</v>
      </c>
      <c r="J340" s="96">
        <f>IF(T339="","",VLOOKUP($E339&amp;$D$118&amp;$D$119,'CCG data'!$A:$AD,'CCG data'!AA$3,FALSE))</f>
        <v>5.7155794698020799</v>
      </c>
      <c r="K340" s="96">
        <f>IF(T339="","",VLOOKUP($E339&amp;$D$118&amp;$D$119,'CCG data'!$A:$AD,'CCG data'!AB$3,FALSE))</f>
        <v>7.819436833671439</v>
      </c>
      <c r="L340" s="96">
        <f>IF(V339="","",VLOOKUP($E339&amp;$D$118&amp;$D$119,'CCG data'!$A:$AD,'CCG data'!AC$3,FALSE))</f>
        <v>7.3759720048512687</v>
      </c>
      <c r="M340" s="96">
        <f>IF(V339="","",VLOOKUP($E339&amp;$D$118&amp;$D$119,'CCG data'!$A:$AD,'CCG data'!AD$3,FALSE))</f>
        <v>9.8213112338446944</v>
      </c>
      <c r="N340" s="363"/>
      <c r="P340" s="150">
        <f>IF(P339="","",VLOOKUP($E339&amp;$D$118&amp;$D$119,'CCG data'!$A:$AD,'CCG data'!I$3,FALSE))</f>
        <v>0.26900000000000002</v>
      </c>
      <c r="Q340" s="15">
        <f>IF(P339="","",VLOOKUP($E339&amp;$D$118&amp;$D$119,'CCG data'!$A:$AD,'CCG data'!J$3,FALSE))</f>
        <v>0.29899999999999999</v>
      </c>
      <c r="R340" s="15">
        <f>IF(R339="","",VLOOKUP($E339&amp;$D$118&amp;$D$119,'CCG data'!$A:$AD,'CCG data'!K$3,FALSE))</f>
        <v>0.59899999999999998</v>
      </c>
      <c r="S340" s="15">
        <f>IF(R339="","",VLOOKUP($E339&amp;$D$118&amp;$D$119,'CCG data'!$A:$AD,'CCG data'!L$3,FALSE))</f>
        <v>0.63200000000000001</v>
      </c>
      <c r="T340" s="15">
        <f>IF(T339="","",VLOOKUP($E339&amp;$D$118&amp;$D$119,'CCG data'!$A:$AD,'CCG data'!M$3,FALSE))</f>
        <v>3.9E-2</v>
      </c>
      <c r="U340" s="15">
        <f>IF(T339="","",VLOOKUP($E339&amp;$D$118&amp;$D$119,'CCG data'!$A:$AD,'CCG data'!N$3,FALSE))</f>
        <v>5.2999999999999999E-2</v>
      </c>
      <c r="V340" s="15">
        <f>IF(V339="","",VLOOKUP($E339&amp;$D$118&amp;$D$119,'CCG data'!$A:$AD,'CCG data'!O$3,FALSE))</f>
        <v>4.8000000000000001E-2</v>
      </c>
      <c r="W340" s="135">
        <f>IF(V339="","",VLOOKUP($E339&amp;$D$118&amp;$D$119,'CCG data'!$A:$AD,'CCG data'!P$3,FALSE))</f>
        <v>6.3E-2</v>
      </c>
      <c r="Y340" s="163" t="str">
        <f>IFERROR(VLOOKUP($E340&amp;$D$119, Outliers!$A$4:$P$214,2,FALSE),"0")</f>
        <v>0</v>
      </c>
      <c r="Z340" s="163" t="str">
        <f>IFERROR(VLOOKUP($E340&amp;$D$119, Outliers!$A$4:$P$214,3,FALSE),"0")</f>
        <v>0</v>
      </c>
      <c r="AA340" s="163" t="str">
        <f>IFERROR(VLOOKUP($E340&amp;$D$119, Outliers!$A$4:$P$214,4,FALSE),"0")</f>
        <v>0</v>
      </c>
      <c r="AB340" s="163" t="str">
        <f>IFERROR(VLOOKUP($E340&amp;$D$119, Outliers!$A$4:$P$214,5,FALSE),"0")</f>
        <v>0</v>
      </c>
      <c r="AD340" s="78"/>
      <c r="AE340" s="78"/>
      <c r="AF340" s="78"/>
      <c r="AG340" s="78"/>
    </row>
    <row r="341" spans="4:33" ht="15.75" x14ac:dyDescent="0.25">
      <c r="D341" s="318"/>
      <c r="E341" s="104" t="s">
        <v>222</v>
      </c>
      <c r="F341" s="405">
        <f>IF(OR(ISERROR(VLOOKUP($E341&amp;$D$118&amp;$D$119,'CCG data'!$A:$AD,'CCG data'!R$3,FALSE)),ISBLANK(VLOOKUP($E341&amp;$D$118&amp;$D$119,'CCG data'!$A:$AD,'CCG data'!R$3,FALSE))),"",VLOOKUP($E341&amp;$D$118&amp;$D$119,'CCG data'!$A:$AD,'CCG data'!R$3,FALSE))</f>
        <v>30.289234346241329</v>
      </c>
      <c r="G341" s="406"/>
      <c r="H341" s="406">
        <f>IF(OR(ISERROR(VLOOKUP($E341&amp;$D$118&amp;$D$119,'CCG data'!$A:$AD,'CCG data'!S$3,FALSE)),ISBLANK(VLOOKUP($E341&amp;$D$118&amp;$D$119,'CCG data'!$A:$AD,'CCG data'!S$3,FALSE))),"",VLOOKUP($E341&amp;$D$118&amp;$D$119,'CCG data'!$A:$AD,'CCG data'!S$3,FALSE))</f>
        <v>85.819334945560357</v>
      </c>
      <c r="I341" s="406"/>
      <c r="J341" s="406">
        <f>IF(OR(ISERROR(VLOOKUP($E341&amp;$D$118&amp;$D$119,'CCG data'!$A:$AD,'CCG data'!T$3,FALSE)),ISBLANK(VLOOKUP($E341&amp;$D$118&amp;$D$119,'CCG data'!$A:$AD,'CCG data'!T$3,FALSE))),"",VLOOKUP($E341&amp;$D$118&amp;$D$119,'CCG data'!$A:$AD,'CCG data'!T$3,FALSE))</f>
        <v>10.612784813636427</v>
      </c>
      <c r="K341" s="406"/>
      <c r="L341" s="406">
        <f>IF(OR(ISERROR(VLOOKUP($E341&amp;$D$118&amp;$D$119,'CCG data'!$A:$AD,'CCG data'!U$3,FALSE)),ISBLANK(VLOOKUP($E341&amp;$D$118&amp;$D$119,'CCG data'!$A:$AD,'CCG data'!U$3,FALSE))),"",VLOOKUP($E341&amp;$D$118&amp;$D$119,'CCG data'!$A:$AD,'CCG data'!U$3,FALSE))</f>
        <v>9.6567843037467398</v>
      </c>
      <c r="M341" s="407"/>
      <c r="N341" s="362">
        <f>IF(OR(ISERROR(VLOOKUP($E341&amp;$D$118&amp;$D$119,'CCG data'!$A:$AD,'CCG data'!G$3,FALSE)),ISBLANK(VLOOKUP($E341&amp;$D$118&amp;$D$119,'CCG data'!$A:$AD,'CCG data'!G$3,FALSE))),"",VLOOKUP($E341&amp;$D$118&amp;$D$119,'CCG data'!$A:$AD,'CCG data'!G$3,FALSE))</f>
        <v>1157</v>
      </c>
      <c r="P341" s="397">
        <f>IF(OR(ISERROR(VLOOKUP($E341&amp;$D$118&amp;$D$119,'CCG data'!$A:$AD,'CCG data'!B$3,FALSE)),ISBLANK(VLOOKUP($E341&amp;$D$118&amp;$D$119,'CCG data'!$A:$AD,'CCG data'!B$3,FALSE))),"",VLOOKUP($E341&amp;$D$118&amp;$D$119,'CCG data'!$A:$AD,'CCG data'!B$3,FALSE))</f>
        <v>0.20916162489196197</v>
      </c>
      <c r="Q341" s="263"/>
      <c r="R341" s="263">
        <f>IF(OR(ISERROR(VLOOKUP($E341&amp;$D$118&amp;$D$119,'CCG data'!$A:$AD,'CCG data'!C$3,FALSE)),ISBLANK(VLOOKUP($E341&amp;$D$118&amp;$D$119,'CCG data'!$A:$AD,'CCG data'!C$3,FALSE))),"",VLOOKUP($E341&amp;$D$118&amp;$D$119,'CCG data'!$A:$AD,'CCG data'!C$3,FALSE))</f>
        <v>0.64909248055315472</v>
      </c>
      <c r="S341" s="263"/>
      <c r="T341" s="263">
        <f>IF(OR(ISERROR(VLOOKUP($E341&amp;$D$118&amp;$D$119,'CCG data'!$A:$AD,'CCG data'!D$3,FALSE)),ISBLANK(VLOOKUP($E341&amp;$D$118&amp;$D$119,'CCG data'!$A:$AD,'CCG data'!D$3,FALSE))),"",VLOOKUP($E341&amp;$D$118&amp;$D$119,'CCG data'!$A:$AD,'CCG data'!D$3,FALSE))</f>
        <v>6.9144338807260161E-2</v>
      </c>
      <c r="U341" s="263"/>
      <c r="V341" s="263">
        <f>IF(OR(ISERROR(VLOOKUP($E341&amp;$D$118&amp;$D$119,'CCG data'!$A:$AD,'CCG data'!E$3,FALSE)),ISBLANK(VLOOKUP($E341&amp;$D$118&amp;$D$119,'CCG data'!$A:$AD,'CCG data'!E$3,FALSE))),"",VLOOKUP($E341&amp;$D$118&amp;$D$119,'CCG data'!$A:$AD,'CCG data'!E$3,FALSE))</f>
        <v>7.260155574762317E-2</v>
      </c>
      <c r="W341" s="398"/>
      <c r="Y341" s="163">
        <f>IFERROR(VLOOKUP($E341&amp;$D$119, Outliers!$A$4:$P$214,2,FALSE),"0")</f>
        <v>1</v>
      </c>
      <c r="Z341" s="163">
        <f>IFERROR(VLOOKUP($E341&amp;$D$119, Outliers!$A$4:$P$214,3,FALSE),"0")</f>
        <v>1</v>
      </c>
      <c r="AA341" s="163">
        <f>IFERROR(VLOOKUP($E341&amp;$D$119, Outliers!$A$4:$P$214,4,FALSE),"0")</f>
        <v>1</v>
      </c>
      <c r="AB341" s="163">
        <f>IFERROR(VLOOKUP($E341&amp;$D$119, Outliers!$A$4:$P$214,5,FALSE),"0")</f>
        <v>0</v>
      </c>
      <c r="AD341" s="78"/>
      <c r="AE341" s="78"/>
      <c r="AF341" s="78"/>
      <c r="AG341" s="78"/>
    </row>
    <row r="342" spans="4:33" x14ac:dyDescent="0.25">
      <c r="D342" s="318"/>
      <c r="E342" s="103" t="s">
        <v>27</v>
      </c>
      <c r="F342" s="95">
        <f>IF(P341="","",VLOOKUP($E341&amp;$D$118&amp;$D$119,'CCG data'!$A:$AD,'CCG data'!W$3,FALSE))</f>
        <v>26.472985520220927</v>
      </c>
      <c r="G342" s="96">
        <f>IF(P341="","",VLOOKUP($E341&amp;$D$118&amp;$D$119,'CCG data'!$A:$AD,'CCG data'!X$3,FALSE))</f>
        <v>34.105483172261728</v>
      </c>
      <c r="H342" s="96">
        <f>IF(R341="","",VLOOKUP($E341&amp;$D$118&amp;$D$119,'CCG data'!$A:$AD,'CCG data'!Y$3,FALSE))</f>
        <v>79.681414608394164</v>
      </c>
      <c r="I342" s="96">
        <f>IF(R341="","",VLOOKUP($E341&amp;$D$118&amp;$D$119,'CCG data'!$A:$AD,'CCG data'!Z$3,FALSE))</f>
        <v>91.95725528272655</v>
      </c>
      <c r="J342" s="96">
        <f>IF(T341="","",VLOOKUP($E341&amp;$D$118&amp;$D$119,'CCG data'!$A:$AD,'CCG data'!AA$3,FALSE))</f>
        <v>8.2871558027973151</v>
      </c>
      <c r="K342" s="96">
        <f>IF(T341="","",VLOOKUP($E341&amp;$D$118&amp;$D$119,'CCG data'!$A:$AD,'CCG data'!AB$3,FALSE))</f>
        <v>12.938413824475539</v>
      </c>
      <c r="L342" s="96">
        <f>IF(V341="","",VLOOKUP($E341&amp;$D$118&amp;$D$119,'CCG data'!$A:$AD,'CCG data'!AC$3,FALSE))</f>
        <v>7.5916468684636325</v>
      </c>
      <c r="M342" s="96">
        <f>IF(V341="","",VLOOKUP($E341&amp;$D$118&amp;$D$119,'CCG data'!$A:$AD,'CCG data'!AD$3,FALSE))</f>
        <v>11.721921739029847</v>
      </c>
      <c r="N342" s="363"/>
      <c r="P342" s="150">
        <f>IF(P341="","",VLOOKUP($E341&amp;$D$118&amp;$D$119,'CCG data'!$A:$AD,'CCG data'!I$3,FALSE))</f>
        <v>0.187</v>
      </c>
      <c r="Q342" s="15">
        <f>IF(P341="","",VLOOKUP($E341&amp;$D$118&amp;$D$119,'CCG data'!$A:$AD,'CCG data'!J$3,FALSE))</f>
        <v>0.23400000000000001</v>
      </c>
      <c r="R342" s="15">
        <f>IF(R341="","",VLOOKUP($E341&amp;$D$118&amp;$D$119,'CCG data'!$A:$AD,'CCG data'!K$3,FALSE))</f>
        <v>0.621</v>
      </c>
      <c r="S342" s="15">
        <f>IF(R341="","",VLOOKUP($E341&amp;$D$118&amp;$D$119,'CCG data'!$A:$AD,'CCG data'!L$3,FALSE))</f>
        <v>0.67600000000000005</v>
      </c>
      <c r="T342" s="15">
        <f>IF(T341="","",VLOOKUP($E341&amp;$D$118&amp;$D$119,'CCG data'!$A:$AD,'CCG data'!M$3,FALSE))</f>
        <v>5.6000000000000001E-2</v>
      </c>
      <c r="U342" s="15">
        <f>IF(T341="","",VLOOKUP($E341&amp;$D$118&amp;$D$119,'CCG data'!$A:$AD,'CCG data'!N$3,FALSE))</f>
        <v>8.5000000000000006E-2</v>
      </c>
      <c r="V342" s="15">
        <f>IF(V341="","",VLOOKUP($E341&amp;$D$118&amp;$D$119,'CCG data'!$A:$AD,'CCG data'!O$3,FALSE))</f>
        <v>5.8999999999999997E-2</v>
      </c>
      <c r="W342" s="135">
        <f>IF(V341="","",VLOOKUP($E341&amp;$D$118&amp;$D$119,'CCG data'!$A:$AD,'CCG data'!P$3,FALSE))</f>
        <v>8.8999999999999996E-2</v>
      </c>
      <c r="Y342" s="163" t="str">
        <f>IFERROR(VLOOKUP($E342&amp;$D$119, Outliers!$A$4:$P$214,2,FALSE),"0")</f>
        <v>0</v>
      </c>
      <c r="Z342" s="163" t="str">
        <f>IFERROR(VLOOKUP($E342&amp;$D$119, Outliers!$A$4:$P$214,3,FALSE),"0")</f>
        <v>0</v>
      </c>
      <c r="AA342" s="163" t="str">
        <f>IFERROR(VLOOKUP($E342&amp;$D$119, Outliers!$A$4:$P$214,4,FALSE),"0")</f>
        <v>0</v>
      </c>
      <c r="AB342" s="163" t="str">
        <f>IFERROR(VLOOKUP($E342&amp;$D$119, Outliers!$A$4:$P$214,5,FALSE),"0")</f>
        <v>0</v>
      </c>
      <c r="AD342" s="78"/>
      <c r="AE342" s="78"/>
      <c r="AF342" s="78"/>
      <c r="AG342" s="78"/>
    </row>
    <row r="343" spans="4:33" ht="15.75" x14ac:dyDescent="0.25">
      <c r="D343" s="318"/>
      <c r="E343" s="104" t="s">
        <v>223</v>
      </c>
      <c r="F343" s="405">
        <f>IF(OR(ISERROR(VLOOKUP($E343&amp;$D$118&amp;$D$119,'CCG data'!$A:$AD,'CCG data'!R$3,FALSE)),ISBLANK(VLOOKUP($E343&amp;$D$118&amp;$D$119,'CCG data'!$A:$AD,'CCG data'!R$3,FALSE))),"",VLOOKUP($E343&amp;$D$118&amp;$D$119,'CCG data'!$A:$AD,'CCG data'!R$3,FALSE))</f>
        <v>49.390482466408415</v>
      </c>
      <c r="G343" s="406"/>
      <c r="H343" s="406">
        <f>IF(OR(ISERROR(VLOOKUP($E343&amp;$D$118&amp;$D$119,'CCG data'!$A:$AD,'CCG data'!S$3,FALSE)),ISBLANK(VLOOKUP($E343&amp;$D$118&amp;$D$119,'CCG data'!$A:$AD,'CCG data'!S$3,FALSE))),"",VLOOKUP($E343&amp;$D$118&amp;$D$119,'CCG data'!$A:$AD,'CCG data'!S$3,FALSE))</f>
        <v>96.010114453970374</v>
      </c>
      <c r="I343" s="406"/>
      <c r="J343" s="406">
        <f>IF(OR(ISERROR(VLOOKUP($E343&amp;$D$118&amp;$D$119,'CCG data'!$A:$AD,'CCG data'!T$3,FALSE)),ISBLANK(VLOOKUP($E343&amp;$D$118&amp;$D$119,'CCG data'!$A:$AD,'CCG data'!T$3,FALSE))),"",VLOOKUP($E343&amp;$D$118&amp;$D$119,'CCG data'!$A:$AD,'CCG data'!T$3,FALSE))</f>
        <v>5.0604139337776113</v>
      </c>
      <c r="K343" s="406"/>
      <c r="L343" s="406">
        <f>IF(OR(ISERROR(VLOOKUP($E343&amp;$D$118&amp;$D$119,'CCG data'!$A:$AD,'CCG data'!U$3,FALSE)),ISBLANK(VLOOKUP($E343&amp;$D$118&amp;$D$119,'CCG data'!$A:$AD,'CCG data'!U$3,FALSE))),"",VLOOKUP($E343&amp;$D$118&amp;$D$119,'CCG data'!$A:$AD,'CCG data'!U$3,FALSE))</f>
        <v>20.865298946676283</v>
      </c>
      <c r="M343" s="407"/>
      <c r="N343" s="362">
        <f>IF(OR(ISERROR(VLOOKUP($E343&amp;$D$118&amp;$D$119,'CCG data'!$A:$AD,'CCG data'!G$3,FALSE)),ISBLANK(VLOOKUP($E343&amp;$D$118&amp;$D$119,'CCG data'!$A:$AD,'CCG data'!G$3,FALSE))),"",VLOOKUP($E343&amp;$D$118&amp;$D$119,'CCG data'!$A:$AD,'CCG data'!G$3,FALSE))</f>
        <v>822</v>
      </c>
      <c r="P343" s="397">
        <f>IF(OR(ISERROR(VLOOKUP($E343&amp;$D$118&amp;$D$119,'CCG data'!$A:$AD,'CCG data'!B$3,FALSE)),ISBLANK(VLOOKUP($E343&amp;$D$118&amp;$D$119,'CCG data'!$A:$AD,'CCG data'!B$3,FALSE))),"",VLOOKUP($E343&amp;$D$118&amp;$D$119,'CCG data'!$A:$AD,'CCG data'!B$3,FALSE))</f>
        <v>0.27737226277372262</v>
      </c>
      <c r="Q343" s="263"/>
      <c r="R343" s="263">
        <f>IF(OR(ISERROR(VLOOKUP($E343&amp;$D$118&amp;$D$119,'CCG data'!$A:$AD,'CCG data'!C$3,FALSE)),ISBLANK(VLOOKUP($E343&amp;$D$118&amp;$D$119,'CCG data'!$A:$AD,'CCG data'!C$3,FALSE))),"",VLOOKUP($E343&amp;$D$118&amp;$D$119,'CCG data'!$A:$AD,'CCG data'!C$3,FALSE))</f>
        <v>0.56934306569343063</v>
      </c>
      <c r="S343" s="263"/>
      <c r="T343" s="263">
        <f>IF(OR(ISERROR(VLOOKUP($E343&amp;$D$118&amp;$D$119,'CCG data'!$A:$AD,'CCG data'!D$3,FALSE)),ISBLANK(VLOOKUP($E343&amp;$D$118&amp;$D$119,'CCG data'!$A:$AD,'CCG data'!D$3,FALSE))),"",VLOOKUP($E343&amp;$D$118&amp;$D$119,'CCG data'!$A:$AD,'CCG data'!D$3,FALSE))</f>
        <v>2.9197080291970802E-2</v>
      </c>
      <c r="U343" s="263"/>
      <c r="V343" s="263">
        <f>IF(OR(ISERROR(VLOOKUP($E343&amp;$D$118&amp;$D$119,'CCG data'!$A:$AD,'CCG data'!E$3,FALSE)),ISBLANK(VLOOKUP($E343&amp;$D$118&amp;$D$119,'CCG data'!$A:$AD,'CCG data'!E$3,FALSE))),"",VLOOKUP($E343&amp;$D$118&amp;$D$119,'CCG data'!$A:$AD,'CCG data'!E$3,FALSE))</f>
        <v>0.12408759124087591</v>
      </c>
      <c r="W343" s="398"/>
      <c r="Y343" s="163">
        <f>IFERROR(VLOOKUP($E343&amp;$D$119, Outliers!$A$4:$P$214,2,FALSE),"0")</f>
        <v>0</v>
      </c>
      <c r="Z343" s="163">
        <f>IFERROR(VLOOKUP($E343&amp;$D$119, Outliers!$A$4:$P$214,3,FALSE),"0")</f>
        <v>0</v>
      </c>
      <c r="AA343" s="163">
        <f>IFERROR(VLOOKUP($E343&amp;$D$119, Outliers!$A$4:$P$214,4,FALSE),"0")</f>
        <v>0</v>
      </c>
      <c r="AB343" s="163">
        <f>IFERROR(VLOOKUP($E343&amp;$D$119, Outliers!$A$4:$P$214,5,FALSE),"0")</f>
        <v>1</v>
      </c>
      <c r="AD343" s="78"/>
      <c r="AE343" s="78"/>
      <c r="AF343" s="78"/>
      <c r="AG343" s="78"/>
    </row>
    <row r="344" spans="4:33" x14ac:dyDescent="0.25">
      <c r="D344" s="318"/>
      <c r="E344" s="103" t="s">
        <v>27</v>
      </c>
      <c r="F344" s="95">
        <f>IF(P343="","",VLOOKUP($E343&amp;$D$118&amp;$D$119,'CCG data'!$A:$AD,'CCG data'!W$3,FALSE))</f>
        <v>42.979391834942874</v>
      </c>
      <c r="G344" s="96">
        <f>IF(P343="","",VLOOKUP($E343&amp;$D$118&amp;$D$119,'CCG data'!$A:$AD,'CCG data'!X$3,FALSE))</f>
        <v>55.801573097873955</v>
      </c>
      <c r="H344" s="96">
        <f>IF(R343="","",VLOOKUP($E343&amp;$D$118&amp;$D$119,'CCG data'!$A:$AD,'CCG data'!Y$3,FALSE))</f>
        <v>87.311498997190441</v>
      </c>
      <c r="I344" s="96">
        <f>IF(R343="","",VLOOKUP($E343&amp;$D$118&amp;$D$119,'CCG data'!$A:$AD,'CCG data'!Z$3,FALSE))</f>
        <v>104.70872991075031</v>
      </c>
      <c r="J344" s="96">
        <f>IF(T343="","",VLOOKUP($E343&amp;$D$118&amp;$D$119,'CCG data'!$A:$AD,'CCG data'!AA$3,FALSE))</f>
        <v>3.0358267030234733</v>
      </c>
      <c r="K344" s="96">
        <f>IF(T343="","",VLOOKUP($E343&amp;$D$118&amp;$D$119,'CCG data'!$A:$AD,'CCG data'!AB$3,FALSE))</f>
        <v>7.0850011645317492</v>
      </c>
      <c r="L344" s="96">
        <f>IF(V343="","",VLOOKUP($E343&amp;$D$118&amp;$D$119,'CCG data'!$A:$AD,'CCG data'!AC$3,FALSE))</f>
        <v>16.815992947513323</v>
      </c>
      <c r="M344" s="96">
        <f>IF(V343="","",VLOOKUP($E343&amp;$D$118&amp;$D$119,'CCG data'!$A:$AD,'CCG data'!AD$3,FALSE))</f>
        <v>24.914604945839244</v>
      </c>
      <c r="N344" s="363"/>
      <c r="P344" s="150">
        <f>IF(P343="","",VLOOKUP($E343&amp;$D$118&amp;$D$119,'CCG data'!$A:$AD,'CCG data'!I$3,FALSE))</f>
        <v>0.248</v>
      </c>
      <c r="Q344" s="15">
        <f>IF(P343="","",VLOOKUP($E343&amp;$D$118&amp;$D$119,'CCG data'!$A:$AD,'CCG data'!J$3,FALSE))</f>
        <v>0.309</v>
      </c>
      <c r="R344" s="15">
        <f>IF(R343="","",VLOOKUP($E343&amp;$D$118&amp;$D$119,'CCG data'!$A:$AD,'CCG data'!K$3,FALSE))</f>
        <v>0.53500000000000003</v>
      </c>
      <c r="S344" s="15">
        <f>IF(R343="","",VLOOKUP($E343&amp;$D$118&amp;$D$119,'CCG data'!$A:$AD,'CCG data'!L$3,FALSE))</f>
        <v>0.60299999999999998</v>
      </c>
      <c r="T344" s="15">
        <f>IF(T343="","",VLOOKUP($E343&amp;$D$118&amp;$D$119,'CCG data'!$A:$AD,'CCG data'!M$3,FALSE))</f>
        <v>0.02</v>
      </c>
      <c r="U344" s="15">
        <f>IF(T343="","",VLOOKUP($E343&amp;$D$118&amp;$D$119,'CCG data'!$A:$AD,'CCG data'!N$3,FALSE))</f>
        <v>4.2999999999999997E-2</v>
      </c>
      <c r="V344" s="15">
        <f>IF(V343="","",VLOOKUP($E343&amp;$D$118&amp;$D$119,'CCG data'!$A:$AD,'CCG data'!O$3,FALSE))</f>
        <v>0.10299999999999999</v>
      </c>
      <c r="W344" s="135">
        <f>IF(V343="","",VLOOKUP($E343&amp;$D$118&amp;$D$119,'CCG data'!$A:$AD,'CCG data'!P$3,FALSE))</f>
        <v>0.14799999999999999</v>
      </c>
      <c r="Y344" s="163" t="str">
        <f>IFERROR(VLOOKUP($E344&amp;$D$119, Outliers!$A$4:$P$214,2,FALSE),"0")</f>
        <v>0</v>
      </c>
      <c r="Z344" s="163" t="str">
        <f>IFERROR(VLOOKUP($E344&amp;$D$119, Outliers!$A$4:$P$214,3,FALSE),"0")</f>
        <v>0</v>
      </c>
      <c r="AA344" s="163" t="str">
        <f>IFERROR(VLOOKUP($E344&amp;$D$119, Outliers!$A$4:$P$214,4,FALSE),"0")</f>
        <v>0</v>
      </c>
      <c r="AB344" s="163" t="str">
        <f>IFERROR(VLOOKUP($E344&amp;$D$119, Outliers!$A$4:$P$214,5,FALSE),"0")</f>
        <v>0</v>
      </c>
      <c r="AD344" s="78"/>
      <c r="AE344" s="78"/>
      <c r="AF344" s="78"/>
      <c r="AG344" s="78"/>
    </row>
    <row r="345" spans="4:33" ht="15.75" x14ac:dyDescent="0.25">
      <c r="D345" s="318"/>
      <c r="E345" s="104" t="s">
        <v>224</v>
      </c>
      <c r="F345" s="405">
        <f>IF(OR(ISERROR(VLOOKUP($E345&amp;$D$118&amp;$D$119,'CCG data'!$A:$AD,'CCG data'!R$3,FALSE)),ISBLANK(VLOOKUP($E345&amp;$D$118&amp;$D$119,'CCG data'!$A:$AD,'CCG data'!R$3,FALSE))),"",VLOOKUP($E345&amp;$D$118&amp;$D$119,'CCG data'!$A:$AD,'CCG data'!R$3,FALSE))</f>
        <v>48.515633545480021</v>
      </c>
      <c r="G345" s="406"/>
      <c r="H345" s="406">
        <f>IF(OR(ISERROR(VLOOKUP($E345&amp;$D$118&amp;$D$119,'CCG data'!$A:$AD,'CCG data'!S$3,FALSE)),ISBLANK(VLOOKUP($E345&amp;$D$118&amp;$D$119,'CCG data'!$A:$AD,'CCG data'!S$3,FALSE))),"",VLOOKUP($E345&amp;$D$118&amp;$D$119,'CCG data'!$A:$AD,'CCG data'!S$3,FALSE))</f>
        <v>101.4629848922084</v>
      </c>
      <c r="I345" s="406"/>
      <c r="J345" s="406">
        <f>IF(OR(ISERROR(VLOOKUP($E345&amp;$D$118&amp;$D$119,'CCG data'!$A:$AD,'CCG data'!T$3,FALSE)),ISBLANK(VLOOKUP($E345&amp;$D$118&amp;$D$119,'CCG data'!$A:$AD,'CCG data'!T$3,FALSE))),"",VLOOKUP($E345&amp;$D$118&amp;$D$119,'CCG data'!$A:$AD,'CCG data'!T$3,FALSE))</f>
        <v>6.5440905468104873</v>
      </c>
      <c r="K345" s="406"/>
      <c r="L345" s="406">
        <f>IF(OR(ISERROR(VLOOKUP($E345&amp;$D$118&amp;$D$119,'CCG data'!$A:$AD,'CCG data'!U$3,FALSE)),ISBLANK(VLOOKUP($E345&amp;$D$118&amp;$D$119,'CCG data'!$A:$AD,'CCG data'!U$3,FALSE))),"",VLOOKUP($E345&amp;$D$118&amp;$D$119,'CCG data'!$A:$AD,'CCG data'!U$3,FALSE))</f>
        <v>11.498585126830424</v>
      </c>
      <c r="M345" s="407"/>
      <c r="N345" s="362">
        <f>IF(OR(ISERROR(VLOOKUP($E345&amp;$D$118&amp;$D$119,'CCG data'!$A:$AD,'CCG data'!G$3,FALSE)),ISBLANK(VLOOKUP($E345&amp;$D$118&amp;$D$119,'CCG data'!$A:$AD,'CCG data'!G$3,FALSE))),"",VLOOKUP($E345&amp;$D$118&amp;$D$119,'CCG data'!$A:$AD,'CCG data'!G$3,FALSE))</f>
        <v>2549</v>
      </c>
      <c r="P345" s="397">
        <f>IF(OR(ISERROR(VLOOKUP($E345&amp;$D$118&amp;$D$119,'CCG data'!$A:$AD,'CCG data'!B$3,FALSE)),ISBLANK(VLOOKUP($E345&amp;$D$118&amp;$D$119,'CCG data'!$A:$AD,'CCG data'!B$3,FALSE))),"",VLOOKUP($E345&amp;$D$118&amp;$D$119,'CCG data'!$A:$AD,'CCG data'!B$3,FALSE))</f>
        <v>0.28403295409964691</v>
      </c>
      <c r="Q345" s="263"/>
      <c r="R345" s="263">
        <f>IF(OR(ISERROR(VLOOKUP($E345&amp;$D$118&amp;$D$119,'CCG data'!$A:$AD,'CCG data'!C$3,FALSE)),ISBLANK(VLOOKUP($E345&amp;$D$118&amp;$D$119,'CCG data'!$A:$AD,'CCG data'!C$3,FALSE))),"",VLOOKUP($E345&amp;$D$118&amp;$D$119,'CCG data'!$A:$AD,'CCG data'!C$3,FALSE))</f>
        <v>0.60455080423695562</v>
      </c>
      <c r="S345" s="263"/>
      <c r="T345" s="263">
        <f>IF(OR(ISERROR(VLOOKUP($E345&amp;$D$118&amp;$D$119,'CCG data'!$A:$AD,'CCG data'!D$3,FALSE)),ISBLANK(VLOOKUP($E345&amp;$D$118&amp;$D$119,'CCG data'!$A:$AD,'CCG data'!D$3,FALSE))),"",VLOOKUP($E345&amp;$D$118&amp;$D$119,'CCG data'!$A:$AD,'CCG data'!D$3,FALSE))</f>
        <v>4.2369556688897608E-2</v>
      </c>
      <c r="U345" s="263"/>
      <c r="V345" s="263">
        <f>IF(OR(ISERROR(VLOOKUP($E345&amp;$D$118&amp;$D$119,'CCG data'!$A:$AD,'CCG data'!E$3,FALSE)),ISBLANK(VLOOKUP($E345&amp;$D$118&amp;$D$119,'CCG data'!$A:$AD,'CCG data'!E$3,FALSE))),"",VLOOKUP($E345&amp;$D$118&amp;$D$119,'CCG data'!$A:$AD,'CCG data'!E$3,FALSE))</f>
        <v>6.9046684974499797E-2</v>
      </c>
      <c r="W345" s="398"/>
      <c r="Y345" s="163">
        <f>IFERROR(VLOOKUP($E345&amp;$D$119, Outliers!$A$4:$P$214,2,FALSE),"0")</f>
        <v>0</v>
      </c>
      <c r="Z345" s="163">
        <f>IFERROR(VLOOKUP($E345&amp;$D$119, Outliers!$A$4:$P$214,3,FALSE),"0")</f>
        <v>0</v>
      </c>
      <c r="AA345" s="163">
        <f>IFERROR(VLOOKUP($E345&amp;$D$119, Outliers!$A$4:$P$214,4,FALSE),"0")</f>
        <v>0</v>
      </c>
      <c r="AB345" s="163">
        <f>IFERROR(VLOOKUP($E345&amp;$D$119, Outliers!$A$4:$P$214,5,FALSE),"0")</f>
        <v>0</v>
      </c>
      <c r="AD345" s="78"/>
      <c r="AE345" s="78"/>
      <c r="AF345" s="78"/>
      <c r="AG345" s="78"/>
    </row>
    <row r="346" spans="4:33" x14ac:dyDescent="0.25">
      <c r="D346" s="318"/>
      <c r="E346" s="103" t="s">
        <v>27</v>
      </c>
      <c r="F346" s="95">
        <f>IF(P345="","",VLOOKUP($E345&amp;$D$118&amp;$D$119,'CCG data'!$A:$AD,'CCG data'!W$3,FALSE))</f>
        <v>44.981617676728881</v>
      </c>
      <c r="G346" s="96">
        <f>IF(P345="","",VLOOKUP($E345&amp;$D$118&amp;$D$119,'CCG data'!$A:$AD,'CCG data'!X$3,FALSE))</f>
        <v>52.049649414231162</v>
      </c>
      <c r="H346" s="96">
        <f>IF(R345="","",VLOOKUP($E345&amp;$D$118&amp;$D$119,'CCG data'!$A:$AD,'CCG data'!Y$3,FALSE))</f>
        <v>96.397017541928349</v>
      </c>
      <c r="I346" s="96">
        <f>IF(R345="","",VLOOKUP($E345&amp;$D$118&amp;$D$119,'CCG data'!$A:$AD,'CCG data'!Z$3,FALSE))</f>
        <v>106.52895224248844</v>
      </c>
      <c r="J346" s="96">
        <f>IF(T345="","",VLOOKUP($E345&amp;$D$118&amp;$D$119,'CCG data'!$A:$AD,'CCG data'!AA$3,FALSE))</f>
        <v>5.3098679501350627</v>
      </c>
      <c r="K346" s="96">
        <f>IF(T345="","",VLOOKUP($E345&amp;$D$118&amp;$D$119,'CCG data'!$A:$AD,'CCG data'!AB$3,FALSE))</f>
        <v>7.7783131434859119</v>
      </c>
      <c r="L346" s="96">
        <f>IF(V345="","",VLOOKUP($E345&amp;$D$118&amp;$D$119,'CCG data'!$A:$AD,'CCG data'!AC$3,FALSE))</f>
        <v>9.7997777342874919</v>
      </c>
      <c r="M346" s="96">
        <f>IF(V345="","",VLOOKUP($E345&amp;$D$118&amp;$D$119,'CCG data'!$A:$AD,'CCG data'!AD$3,FALSE))</f>
        <v>13.197392519373356</v>
      </c>
      <c r="N346" s="363"/>
      <c r="P346" s="150">
        <f>IF(P345="","",VLOOKUP($E345&amp;$D$118&amp;$D$119,'CCG data'!$A:$AD,'CCG data'!I$3,FALSE))</f>
        <v>0.26700000000000002</v>
      </c>
      <c r="Q346" s="15">
        <f>IF(P345="","",VLOOKUP($E345&amp;$D$118&amp;$D$119,'CCG data'!$A:$AD,'CCG data'!J$3,FALSE))</f>
        <v>0.30199999999999999</v>
      </c>
      <c r="R346" s="15">
        <f>IF(R345="","",VLOOKUP($E345&amp;$D$118&amp;$D$119,'CCG data'!$A:$AD,'CCG data'!K$3,FALSE))</f>
        <v>0.58499999999999996</v>
      </c>
      <c r="S346" s="15">
        <f>IF(R345="","",VLOOKUP($E345&amp;$D$118&amp;$D$119,'CCG data'!$A:$AD,'CCG data'!L$3,FALSE))</f>
        <v>0.623</v>
      </c>
      <c r="T346" s="15">
        <f>IF(T345="","",VLOOKUP($E345&amp;$D$118&amp;$D$119,'CCG data'!$A:$AD,'CCG data'!M$3,FALSE))</f>
        <v>3.5000000000000003E-2</v>
      </c>
      <c r="U346" s="15">
        <f>IF(T345="","",VLOOKUP($E345&amp;$D$118&amp;$D$119,'CCG data'!$A:$AD,'CCG data'!N$3,FALSE))</f>
        <v>5.0999999999999997E-2</v>
      </c>
      <c r="V346" s="15">
        <f>IF(V345="","",VLOOKUP($E345&amp;$D$118&amp;$D$119,'CCG data'!$A:$AD,'CCG data'!O$3,FALSE))</f>
        <v>0.06</v>
      </c>
      <c r="W346" s="135">
        <f>IF(V345="","",VLOOKUP($E345&amp;$D$118&amp;$D$119,'CCG data'!$A:$AD,'CCG data'!P$3,FALSE))</f>
        <v>0.08</v>
      </c>
      <c r="Y346" s="163" t="str">
        <f>IFERROR(VLOOKUP($E346&amp;$D$119, Outliers!$A$4:$P$214,2,FALSE),"0")</f>
        <v>0</v>
      </c>
      <c r="Z346" s="163" t="str">
        <f>IFERROR(VLOOKUP($E346&amp;$D$119, Outliers!$A$4:$P$214,3,FALSE),"0")</f>
        <v>0</v>
      </c>
      <c r="AA346" s="163" t="str">
        <f>IFERROR(VLOOKUP($E346&amp;$D$119, Outliers!$A$4:$P$214,4,FALSE),"0")</f>
        <v>0</v>
      </c>
      <c r="AB346" s="163" t="str">
        <f>IFERROR(VLOOKUP($E346&amp;$D$119, Outliers!$A$4:$P$214,5,FALSE),"0")</f>
        <v>0</v>
      </c>
      <c r="AD346" s="78"/>
      <c r="AE346" s="78"/>
      <c r="AF346" s="78"/>
      <c r="AG346" s="78"/>
    </row>
    <row r="347" spans="4:33" ht="15.75" x14ac:dyDescent="0.25">
      <c r="D347" s="318"/>
      <c r="E347" s="104" t="s">
        <v>225</v>
      </c>
      <c r="F347" s="405">
        <f>IF(OR(ISERROR(VLOOKUP($E347&amp;$D$118&amp;$D$119,'CCG data'!$A:$AD,'CCG data'!R$3,FALSE)),ISBLANK(VLOOKUP($E347&amp;$D$118&amp;$D$119,'CCG data'!$A:$AD,'CCG data'!R$3,FALSE))),"",VLOOKUP($E347&amp;$D$118&amp;$D$119,'CCG data'!$A:$AD,'CCG data'!R$3,FALSE))</f>
        <v>50.355585510158804</v>
      </c>
      <c r="G347" s="406"/>
      <c r="H347" s="406">
        <f>IF(OR(ISERROR(VLOOKUP($E347&amp;$D$118&amp;$D$119,'CCG data'!$A:$AD,'CCG data'!S$3,FALSE)),ISBLANK(VLOOKUP($E347&amp;$D$118&amp;$D$119,'CCG data'!$A:$AD,'CCG data'!S$3,FALSE))),"",VLOOKUP($E347&amp;$D$118&amp;$D$119,'CCG data'!$A:$AD,'CCG data'!S$3,FALSE))</f>
        <v>94.020519542034975</v>
      </c>
      <c r="I347" s="406"/>
      <c r="J347" s="406">
        <f>IF(OR(ISERROR(VLOOKUP($E347&amp;$D$118&amp;$D$119,'CCG data'!$A:$AD,'CCG data'!T$3,FALSE)),ISBLANK(VLOOKUP($E347&amp;$D$118&amp;$D$119,'CCG data'!$A:$AD,'CCG data'!T$3,FALSE))),"",VLOOKUP($E347&amp;$D$118&amp;$D$119,'CCG data'!$A:$AD,'CCG data'!T$3,FALSE))</f>
        <v>7.0833672546755899</v>
      </c>
      <c r="K347" s="406"/>
      <c r="L347" s="406">
        <f>IF(OR(ISERROR(VLOOKUP($E347&amp;$D$118&amp;$D$119,'CCG data'!$A:$AD,'CCG data'!U$3,FALSE)),ISBLANK(VLOOKUP($E347&amp;$D$118&amp;$D$119,'CCG data'!$A:$AD,'CCG data'!U$3,FALSE))),"",VLOOKUP($E347&amp;$D$118&amp;$D$119,'CCG data'!$A:$AD,'CCG data'!U$3,FALSE))</f>
        <v>11.079650174285781</v>
      </c>
      <c r="M347" s="407"/>
      <c r="N347" s="362">
        <f>IF(OR(ISERROR(VLOOKUP($E347&amp;$D$118&amp;$D$119,'CCG data'!$A:$AD,'CCG data'!G$3,FALSE)),ISBLANK(VLOOKUP($E347&amp;$D$118&amp;$D$119,'CCG data'!$A:$AD,'CCG data'!G$3,FALSE))),"",VLOOKUP($E347&amp;$D$118&amp;$D$119,'CCG data'!$A:$AD,'CCG data'!G$3,FALSE))</f>
        <v>1969</v>
      </c>
      <c r="P347" s="397">
        <f>IF(OR(ISERROR(VLOOKUP($E347&amp;$D$118&amp;$D$119,'CCG data'!$A:$AD,'CCG data'!B$3,FALSE)),ISBLANK(VLOOKUP($E347&amp;$D$118&amp;$D$119,'CCG data'!$A:$AD,'CCG data'!B$3,FALSE))),"",VLOOKUP($E347&amp;$D$118&amp;$D$119,'CCG data'!$A:$AD,'CCG data'!B$3,FALSE))</f>
        <v>0.31030980192991364</v>
      </c>
      <c r="Q347" s="263"/>
      <c r="R347" s="263">
        <f>IF(OR(ISERROR(VLOOKUP($E347&amp;$D$118&amp;$D$119,'CCG data'!$A:$AD,'CCG data'!C$3,FALSE)),ISBLANK(VLOOKUP($E347&amp;$D$118&amp;$D$119,'CCG data'!$A:$AD,'CCG data'!C$3,FALSE))),"",VLOOKUP($E347&amp;$D$118&amp;$D$119,'CCG data'!$A:$AD,'CCG data'!C$3,FALSE))</f>
        <v>0.57745048247841546</v>
      </c>
      <c r="S347" s="263"/>
      <c r="T347" s="263">
        <f>IF(OR(ISERROR(VLOOKUP($E347&amp;$D$118&amp;$D$119,'CCG data'!$A:$AD,'CCG data'!D$3,FALSE)),ISBLANK(VLOOKUP($E347&amp;$D$118&amp;$D$119,'CCG data'!$A:$AD,'CCG data'!D$3,FALSE))),"",VLOOKUP($E347&amp;$D$118&amp;$D$119,'CCG data'!$A:$AD,'CCG data'!D$3,FALSE))</f>
        <v>4.418486541391569E-2</v>
      </c>
      <c r="U347" s="263"/>
      <c r="V347" s="263">
        <f>IF(OR(ISERROR(VLOOKUP($E347&amp;$D$118&amp;$D$119,'CCG data'!$A:$AD,'CCG data'!E$3,FALSE)),ISBLANK(VLOOKUP($E347&amp;$D$118&amp;$D$119,'CCG data'!$A:$AD,'CCG data'!E$3,FALSE))),"",VLOOKUP($E347&amp;$D$118&amp;$D$119,'CCG data'!$A:$AD,'CCG data'!E$3,FALSE))</f>
        <v>6.80548501777552E-2</v>
      </c>
      <c r="W347" s="398"/>
      <c r="Y347" s="163">
        <f>IFERROR(VLOOKUP($E347&amp;$D$119, Outliers!$A$4:$P$214,2,FALSE),"0")</f>
        <v>0</v>
      </c>
      <c r="Z347" s="163">
        <f>IFERROR(VLOOKUP($E347&amp;$D$119, Outliers!$A$4:$P$214,3,FALSE),"0")</f>
        <v>0</v>
      </c>
      <c r="AA347" s="163">
        <f>IFERROR(VLOOKUP($E347&amp;$D$119, Outliers!$A$4:$P$214,4,FALSE),"0")</f>
        <v>0</v>
      </c>
      <c r="AB347" s="163">
        <f>IFERROR(VLOOKUP($E347&amp;$D$119, Outliers!$A$4:$P$214,5,FALSE),"0")</f>
        <v>0</v>
      </c>
      <c r="AD347" s="78"/>
      <c r="AE347" s="78"/>
      <c r="AF347" s="78"/>
      <c r="AG347" s="78"/>
    </row>
    <row r="348" spans="4:33" x14ac:dyDescent="0.25">
      <c r="D348" s="318"/>
      <c r="E348" s="103" t="s">
        <v>27</v>
      </c>
      <c r="F348" s="95">
        <f>IF(P347="","",VLOOKUP($E347&amp;$D$118&amp;$D$119,'CCG data'!$A:$AD,'CCG data'!W$3,FALSE))</f>
        <v>46.362734397349001</v>
      </c>
      <c r="G348" s="96">
        <f>IF(P347="","",VLOOKUP($E347&amp;$D$118&amp;$D$119,'CCG data'!$A:$AD,'CCG data'!X$3,FALSE))</f>
        <v>54.348436622968606</v>
      </c>
      <c r="H348" s="96">
        <f>IF(R347="","",VLOOKUP($E347&amp;$D$118&amp;$D$119,'CCG data'!$A:$AD,'CCG data'!Y$3,FALSE))</f>
        <v>88.55541485247258</v>
      </c>
      <c r="I348" s="96">
        <f>IF(R347="","",VLOOKUP($E347&amp;$D$118&amp;$D$119,'CCG data'!$A:$AD,'CCG data'!Z$3,FALSE))</f>
        <v>99.48562423159737</v>
      </c>
      <c r="J348" s="96">
        <f>IF(T347="","",VLOOKUP($E347&amp;$D$118&amp;$D$119,'CCG data'!$A:$AD,'CCG data'!AA$3,FALSE))</f>
        <v>5.5949105574465232</v>
      </c>
      <c r="K348" s="96">
        <f>IF(T347="","",VLOOKUP($E347&amp;$D$118&amp;$D$119,'CCG data'!$A:$AD,'CCG data'!AB$3,FALSE))</f>
        <v>8.5718239519046566</v>
      </c>
      <c r="L348" s="96">
        <f>IF(V347="","",VLOOKUP($E347&amp;$D$118&amp;$D$119,'CCG data'!$A:$AD,'CCG data'!AC$3,FALSE))</f>
        <v>9.2036636236834912</v>
      </c>
      <c r="M348" s="96">
        <f>IF(V347="","",VLOOKUP($E347&amp;$D$118&amp;$D$119,'CCG data'!$A:$AD,'CCG data'!AD$3,FALSE))</f>
        <v>12.955636724888071</v>
      </c>
      <c r="N348" s="363"/>
      <c r="P348" s="150">
        <f>IF(P347="","",VLOOKUP($E347&amp;$D$118&amp;$D$119,'CCG data'!$A:$AD,'CCG data'!I$3,FALSE))</f>
        <v>0.28999999999999998</v>
      </c>
      <c r="Q348" s="15">
        <f>IF(P347="","",VLOOKUP($E347&amp;$D$118&amp;$D$119,'CCG data'!$A:$AD,'CCG data'!J$3,FALSE))</f>
        <v>0.33100000000000002</v>
      </c>
      <c r="R348" s="15">
        <f>IF(R347="","",VLOOKUP($E347&amp;$D$118&amp;$D$119,'CCG data'!$A:$AD,'CCG data'!K$3,FALSE))</f>
        <v>0.55600000000000005</v>
      </c>
      <c r="S348" s="15">
        <f>IF(R347="","",VLOOKUP($E347&amp;$D$118&amp;$D$119,'CCG data'!$A:$AD,'CCG data'!L$3,FALSE))</f>
        <v>0.59899999999999998</v>
      </c>
      <c r="T348" s="15">
        <f>IF(T347="","",VLOOKUP($E347&amp;$D$118&amp;$D$119,'CCG data'!$A:$AD,'CCG data'!M$3,FALSE))</f>
        <v>3.5999999999999997E-2</v>
      </c>
      <c r="U348" s="15">
        <f>IF(T347="","",VLOOKUP($E347&amp;$D$118&amp;$D$119,'CCG data'!$A:$AD,'CCG data'!N$3,FALSE))</f>
        <v>5.3999999999999999E-2</v>
      </c>
      <c r="V348" s="15">
        <f>IF(V347="","",VLOOKUP($E347&amp;$D$118&amp;$D$119,'CCG data'!$A:$AD,'CCG data'!O$3,FALSE))</f>
        <v>5.8000000000000003E-2</v>
      </c>
      <c r="W348" s="135">
        <f>IF(V347="","",VLOOKUP($E347&amp;$D$118&amp;$D$119,'CCG data'!$A:$AD,'CCG data'!P$3,FALSE))</f>
        <v>0.08</v>
      </c>
      <c r="Y348" s="163" t="str">
        <f>IFERROR(VLOOKUP($E348&amp;$D$119, Outliers!$A$4:$P$214,2,FALSE),"0")</f>
        <v>0</v>
      </c>
      <c r="Z348" s="163" t="str">
        <f>IFERROR(VLOOKUP($E348&amp;$D$119, Outliers!$A$4:$P$214,3,FALSE),"0")</f>
        <v>0</v>
      </c>
      <c r="AA348" s="163" t="str">
        <f>IFERROR(VLOOKUP($E348&amp;$D$119, Outliers!$A$4:$P$214,4,FALSE),"0")</f>
        <v>0</v>
      </c>
      <c r="AB348" s="163" t="str">
        <f>IFERROR(VLOOKUP($E348&amp;$D$119, Outliers!$A$4:$P$214,5,FALSE),"0")</f>
        <v>0</v>
      </c>
      <c r="AD348" s="78"/>
      <c r="AE348" s="78"/>
      <c r="AF348" s="78"/>
      <c r="AG348" s="78"/>
    </row>
    <row r="349" spans="4:33" ht="15.75" x14ac:dyDescent="0.25">
      <c r="D349" s="318"/>
      <c r="E349" s="104" t="s">
        <v>226</v>
      </c>
      <c r="F349" s="405">
        <f>IF(OR(ISERROR(VLOOKUP($E349&amp;$D$118&amp;$D$119,'CCG data'!$A:$AD,'CCG data'!R$3,FALSE)),ISBLANK(VLOOKUP($E349&amp;$D$118&amp;$D$119,'CCG data'!$A:$AD,'CCG data'!R$3,FALSE))),"",VLOOKUP($E349&amp;$D$118&amp;$D$119,'CCG data'!$A:$AD,'CCG data'!R$3,FALSE))</f>
        <v>53.546976386942745</v>
      </c>
      <c r="G349" s="406"/>
      <c r="H349" s="406">
        <f>IF(OR(ISERROR(VLOOKUP($E349&amp;$D$118&amp;$D$119,'CCG data'!$A:$AD,'CCG data'!S$3,FALSE)),ISBLANK(VLOOKUP($E349&amp;$D$118&amp;$D$119,'CCG data'!$A:$AD,'CCG data'!S$3,FALSE))),"",VLOOKUP($E349&amp;$D$118&amp;$D$119,'CCG data'!$A:$AD,'CCG data'!S$3,FALSE))</f>
        <v>97.978570967217252</v>
      </c>
      <c r="I349" s="406"/>
      <c r="J349" s="406">
        <f>IF(OR(ISERROR(VLOOKUP($E349&amp;$D$118&amp;$D$119,'CCG data'!$A:$AD,'CCG data'!T$3,FALSE)),ISBLANK(VLOOKUP($E349&amp;$D$118&amp;$D$119,'CCG data'!$A:$AD,'CCG data'!T$3,FALSE))),"",VLOOKUP($E349&amp;$D$118&amp;$D$119,'CCG data'!$A:$AD,'CCG data'!T$3,FALSE))</f>
        <v>3.8834131872908051</v>
      </c>
      <c r="K349" s="406"/>
      <c r="L349" s="406">
        <f>IF(OR(ISERROR(VLOOKUP($E349&amp;$D$118&amp;$D$119,'CCG data'!$A:$AD,'CCG data'!U$3,FALSE)),ISBLANK(VLOOKUP($E349&amp;$D$118&amp;$D$119,'CCG data'!$A:$AD,'CCG data'!U$3,FALSE))),"",VLOOKUP($E349&amp;$D$118&amp;$D$119,'CCG data'!$A:$AD,'CCG data'!U$3,FALSE))</f>
        <v>10.171552138182809</v>
      </c>
      <c r="M349" s="407"/>
      <c r="N349" s="362">
        <f>IF(OR(ISERROR(VLOOKUP($E349&amp;$D$118&amp;$D$119,'CCG data'!$A:$AD,'CCG data'!G$3,FALSE)),ISBLANK(VLOOKUP($E349&amp;$D$118&amp;$D$119,'CCG data'!$A:$AD,'CCG data'!G$3,FALSE))),"",VLOOKUP($E349&amp;$D$118&amp;$D$119,'CCG data'!$A:$AD,'CCG data'!G$3,FALSE))</f>
        <v>2860</v>
      </c>
      <c r="P349" s="397">
        <f>IF(OR(ISERROR(VLOOKUP($E349&amp;$D$118&amp;$D$119,'CCG data'!$A:$AD,'CCG data'!B$3,FALSE)),ISBLANK(VLOOKUP($E349&amp;$D$118&amp;$D$119,'CCG data'!$A:$AD,'CCG data'!B$3,FALSE))),"",VLOOKUP($E349&amp;$D$118&amp;$D$119,'CCG data'!$A:$AD,'CCG data'!B$3,FALSE))</f>
        <v>0.31258741258741257</v>
      </c>
      <c r="Q349" s="263"/>
      <c r="R349" s="263">
        <f>IF(OR(ISERROR(VLOOKUP($E349&amp;$D$118&amp;$D$119,'CCG data'!$A:$AD,'CCG data'!C$3,FALSE)),ISBLANK(VLOOKUP($E349&amp;$D$118&amp;$D$119,'CCG data'!$A:$AD,'CCG data'!C$3,FALSE))),"",VLOOKUP($E349&amp;$D$118&amp;$D$119,'CCG data'!$A:$AD,'CCG data'!C$3,FALSE))</f>
        <v>0.59930069930069929</v>
      </c>
      <c r="S349" s="263"/>
      <c r="T349" s="263">
        <f>IF(OR(ISERROR(VLOOKUP($E349&amp;$D$118&amp;$D$119,'CCG data'!$A:$AD,'CCG data'!D$3,FALSE)),ISBLANK(VLOOKUP($E349&amp;$D$118&amp;$D$119,'CCG data'!$A:$AD,'CCG data'!D$3,FALSE))),"",VLOOKUP($E349&amp;$D$118&amp;$D$119,'CCG data'!$A:$AD,'CCG data'!D$3,FALSE))</f>
        <v>2.7272727272727271E-2</v>
      </c>
      <c r="U349" s="263"/>
      <c r="V349" s="263">
        <f>IF(OR(ISERROR(VLOOKUP($E349&amp;$D$118&amp;$D$119,'CCG data'!$A:$AD,'CCG data'!E$3,FALSE)),ISBLANK(VLOOKUP($E349&amp;$D$118&amp;$D$119,'CCG data'!$A:$AD,'CCG data'!E$3,FALSE))),"",VLOOKUP($E349&amp;$D$118&amp;$D$119,'CCG data'!$A:$AD,'CCG data'!E$3,FALSE))</f>
        <v>6.0839160839160841E-2</v>
      </c>
      <c r="W349" s="398"/>
      <c r="Y349" s="163">
        <f>IFERROR(VLOOKUP($E349&amp;$D$119, Outliers!$A$4:$P$214,2,FALSE),"0")</f>
        <v>0</v>
      </c>
      <c r="Z349" s="163">
        <f>IFERROR(VLOOKUP($E349&amp;$D$119, Outliers!$A$4:$P$214,3,FALSE),"0")</f>
        <v>0</v>
      </c>
      <c r="AA349" s="163">
        <f>IFERROR(VLOOKUP($E349&amp;$D$119, Outliers!$A$4:$P$214,4,FALSE),"0")</f>
        <v>1</v>
      </c>
      <c r="AB349" s="163">
        <f>IFERROR(VLOOKUP($E349&amp;$D$119, Outliers!$A$4:$P$214,5,FALSE),"0")</f>
        <v>0</v>
      </c>
      <c r="AD349" s="78"/>
      <c r="AE349" s="78"/>
      <c r="AF349" s="78"/>
      <c r="AG349" s="78"/>
    </row>
    <row r="350" spans="4:33" x14ac:dyDescent="0.25">
      <c r="D350" s="318"/>
      <c r="E350" s="103" t="s">
        <v>27</v>
      </c>
      <c r="F350" s="95">
        <f>IF(P349="","",VLOOKUP($E349&amp;$D$118&amp;$D$119,'CCG data'!$A:$AD,'CCG data'!W$3,FALSE))</f>
        <v>50.036853955603469</v>
      </c>
      <c r="G350" s="96">
        <f>IF(P349="","",VLOOKUP($E349&amp;$D$118&amp;$D$119,'CCG data'!$A:$AD,'CCG data'!X$3,FALSE))</f>
        <v>57.057098818282022</v>
      </c>
      <c r="H350" s="96">
        <f>IF(R349="","",VLOOKUP($E349&amp;$D$118&amp;$D$119,'CCG data'!$A:$AD,'CCG data'!Y$3,FALSE))</f>
        <v>93.340026081567984</v>
      </c>
      <c r="I350" s="96">
        <f>IF(R349="","",VLOOKUP($E349&amp;$D$118&amp;$D$119,'CCG data'!$A:$AD,'CCG data'!Z$3,FALSE))</f>
        <v>102.61711585286652</v>
      </c>
      <c r="J350" s="96">
        <f>IF(T349="","",VLOOKUP($E349&amp;$D$118&amp;$D$119,'CCG data'!$A:$AD,'CCG data'!AA$3,FALSE))</f>
        <v>3.021581672342331</v>
      </c>
      <c r="K350" s="96">
        <f>IF(T349="","",VLOOKUP($E349&amp;$D$118&amp;$D$119,'CCG data'!$A:$AD,'CCG data'!AB$3,FALSE))</f>
        <v>4.7452447022392796</v>
      </c>
      <c r="L350" s="96">
        <f>IF(V349="","",VLOOKUP($E349&amp;$D$118&amp;$D$119,'CCG data'!$A:$AD,'CCG data'!AC$3,FALSE))</f>
        <v>8.660189518063838</v>
      </c>
      <c r="M350" s="96">
        <f>IF(V349="","",VLOOKUP($E349&amp;$D$118&amp;$D$119,'CCG data'!$A:$AD,'CCG data'!AD$3,FALSE))</f>
        <v>11.682914758301781</v>
      </c>
      <c r="N350" s="363"/>
      <c r="P350" s="150">
        <f>IF(P349="","",VLOOKUP($E349&amp;$D$118&amp;$D$119,'CCG data'!$A:$AD,'CCG data'!I$3,FALSE))</f>
        <v>0.29599999999999999</v>
      </c>
      <c r="Q350" s="15">
        <f>IF(P349="","",VLOOKUP($E349&amp;$D$118&amp;$D$119,'CCG data'!$A:$AD,'CCG data'!J$3,FALSE))</f>
        <v>0.33</v>
      </c>
      <c r="R350" s="15">
        <f>IF(R349="","",VLOOKUP($E349&amp;$D$118&amp;$D$119,'CCG data'!$A:$AD,'CCG data'!K$3,FALSE))</f>
        <v>0.58099999999999996</v>
      </c>
      <c r="S350" s="15">
        <f>IF(R349="","",VLOOKUP($E349&amp;$D$118&amp;$D$119,'CCG data'!$A:$AD,'CCG data'!L$3,FALSE))</f>
        <v>0.61699999999999999</v>
      </c>
      <c r="T350" s="15">
        <f>IF(T349="","",VLOOKUP($E349&amp;$D$118&amp;$D$119,'CCG data'!$A:$AD,'CCG data'!M$3,FALSE))</f>
        <v>2.1999999999999999E-2</v>
      </c>
      <c r="U350" s="15">
        <f>IF(T349="","",VLOOKUP($E349&amp;$D$118&amp;$D$119,'CCG data'!$A:$AD,'CCG data'!N$3,FALSE))</f>
        <v>3.4000000000000002E-2</v>
      </c>
      <c r="V350" s="15">
        <f>IF(V349="","",VLOOKUP($E349&amp;$D$118&amp;$D$119,'CCG data'!$A:$AD,'CCG data'!O$3,FALSE))</f>
        <v>5.2999999999999999E-2</v>
      </c>
      <c r="W350" s="135">
        <f>IF(V349="","",VLOOKUP($E349&amp;$D$118&amp;$D$119,'CCG data'!$A:$AD,'CCG data'!P$3,FALSE))</f>
        <v>7.0000000000000007E-2</v>
      </c>
      <c r="Y350" s="163" t="str">
        <f>IFERROR(VLOOKUP($E350&amp;$D$119, Outliers!$A$4:$P$214,2,FALSE),"0")</f>
        <v>0</v>
      </c>
      <c r="Z350" s="163" t="str">
        <f>IFERROR(VLOOKUP($E350&amp;$D$119, Outliers!$A$4:$P$214,3,FALSE),"0")</f>
        <v>0</v>
      </c>
      <c r="AA350" s="163" t="str">
        <f>IFERROR(VLOOKUP($E350&amp;$D$119, Outliers!$A$4:$P$214,4,FALSE),"0")</f>
        <v>0</v>
      </c>
      <c r="AB350" s="163" t="str">
        <f>IFERROR(VLOOKUP($E350&amp;$D$119, Outliers!$A$4:$P$214,5,FALSE),"0")</f>
        <v>0</v>
      </c>
      <c r="AD350" s="78"/>
      <c r="AE350" s="78"/>
      <c r="AF350" s="78"/>
      <c r="AG350" s="78"/>
    </row>
    <row r="351" spans="4:33" ht="15.75" x14ac:dyDescent="0.25">
      <c r="D351" s="318"/>
      <c r="E351" s="104" t="s">
        <v>417</v>
      </c>
      <c r="F351" s="405">
        <f>IF(OR(ISERROR(VLOOKUP($E351&amp;$D$118&amp;$D$119,'CCG data'!$A:$AD,'CCG data'!R$3,FALSE)),ISBLANK(VLOOKUP($E351&amp;$D$118&amp;$D$119,'CCG data'!$A:$AD,'CCG data'!R$3,FALSE))),"",VLOOKUP($E351&amp;$D$118&amp;$D$119,'CCG data'!$A:$AD,'CCG data'!R$3,FALSE))</f>
        <v>41.392886107696327</v>
      </c>
      <c r="G351" s="406"/>
      <c r="H351" s="406">
        <f>IF(OR(ISERROR(VLOOKUP($E351&amp;$D$118&amp;$D$119,'CCG data'!$A:$AD,'CCG data'!S$3,FALSE)),ISBLANK(VLOOKUP($E351&amp;$D$118&amp;$D$119,'CCG data'!$A:$AD,'CCG data'!S$3,FALSE))),"",VLOOKUP($E351&amp;$D$118&amp;$D$119,'CCG data'!$A:$AD,'CCG data'!S$3,FALSE))</f>
        <v>86.707280850421469</v>
      </c>
      <c r="I351" s="406"/>
      <c r="J351" s="406">
        <f>IF(OR(ISERROR(VLOOKUP($E351&amp;$D$118&amp;$D$119,'CCG data'!$A:$AD,'CCG data'!T$3,FALSE)),ISBLANK(VLOOKUP($E351&amp;$D$118&amp;$D$119,'CCG data'!$A:$AD,'CCG data'!T$3,FALSE))),"",VLOOKUP($E351&amp;$D$118&amp;$D$119,'CCG data'!$A:$AD,'CCG data'!T$3,FALSE))</f>
        <v>6.0663947147795954</v>
      </c>
      <c r="K351" s="406"/>
      <c r="L351" s="406">
        <f>IF(OR(ISERROR(VLOOKUP($E351&amp;$D$118&amp;$D$119,'CCG data'!$A:$AD,'CCG data'!U$3,FALSE)),ISBLANK(VLOOKUP($E351&amp;$D$118&amp;$D$119,'CCG data'!$A:$AD,'CCG data'!U$3,FALSE))),"",VLOOKUP($E351&amp;$D$118&amp;$D$119,'CCG data'!$A:$AD,'CCG data'!U$3,FALSE))</f>
        <v>30.419150216436126</v>
      </c>
      <c r="M351" s="407"/>
      <c r="N351" s="362">
        <f>IF(OR(ISERROR(VLOOKUP($E351&amp;$D$118&amp;$D$119,'CCG data'!$A:$AD,'CCG data'!G$3,FALSE)),ISBLANK(VLOOKUP($E351&amp;$D$118&amp;$D$119,'CCG data'!$A:$AD,'CCG data'!G$3,FALSE))),"",VLOOKUP($E351&amp;$D$118&amp;$D$119,'CCG data'!$A:$AD,'CCG data'!G$3,FALSE))</f>
        <v>1565</v>
      </c>
      <c r="P351" s="397">
        <f>IF(OR(ISERROR(VLOOKUP($E351&amp;$D$118&amp;$D$119,'CCG data'!$A:$AD,'CCG data'!B$3,FALSE)),ISBLANK(VLOOKUP($E351&amp;$D$118&amp;$D$119,'CCG data'!$A:$AD,'CCG data'!B$3,FALSE))),"",VLOOKUP($E351&amp;$D$118&amp;$D$119,'CCG data'!$A:$AD,'CCG data'!B$3,FALSE))</f>
        <v>0.23897763578274761</v>
      </c>
      <c r="Q351" s="263"/>
      <c r="R351" s="263">
        <f>IF(OR(ISERROR(VLOOKUP($E351&amp;$D$118&amp;$D$119,'CCG data'!$A:$AD,'CCG data'!C$3,FALSE)),ISBLANK(VLOOKUP($E351&amp;$D$118&amp;$D$119,'CCG data'!$A:$AD,'CCG data'!C$3,FALSE))),"",VLOOKUP($E351&amp;$D$118&amp;$D$119,'CCG data'!$A:$AD,'CCG data'!C$3,FALSE))</f>
        <v>0.53546325878594248</v>
      </c>
      <c r="S351" s="263"/>
      <c r="T351" s="263">
        <f>IF(OR(ISERROR(VLOOKUP($E351&amp;$D$118&amp;$D$119,'CCG data'!$A:$AD,'CCG data'!D$3,FALSE)),ISBLANK(VLOOKUP($E351&amp;$D$118&amp;$D$119,'CCG data'!$A:$AD,'CCG data'!D$3,FALSE))),"",VLOOKUP($E351&amp;$D$118&amp;$D$119,'CCG data'!$A:$AD,'CCG data'!D$3,FALSE))</f>
        <v>3.769968051118211E-2</v>
      </c>
      <c r="U351" s="263"/>
      <c r="V351" s="263">
        <f>IF(OR(ISERROR(VLOOKUP($E351&amp;$D$118&amp;$D$119,'CCG data'!$A:$AD,'CCG data'!E$3,FALSE)),ISBLANK(VLOOKUP($E351&amp;$D$118&amp;$D$119,'CCG data'!$A:$AD,'CCG data'!E$3,FALSE))),"",VLOOKUP($E351&amp;$D$118&amp;$D$119,'CCG data'!$A:$AD,'CCG data'!E$3,FALSE))</f>
        <v>0.1878594249201278</v>
      </c>
      <c r="W351" s="398"/>
      <c r="Y351" s="163">
        <f>IFERROR(VLOOKUP($E351&amp;$D$119, Outliers!$A$4:$P$214,2,FALSE),"0")</f>
        <v>1</v>
      </c>
      <c r="Z351" s="163">
        <f>IFERROR(VLOOKUP($E351&amp;$D$119, Outliers!$A$4:$P$214,3,FALSE),"0")</f>
        <v>1</v>
      </c>
      <c r="AA351" s="163">
        <f>IFERROR(VLOOKUP($E351&amp;$D$119, Outliers!$A$4:$P$214,4,FALSE),"0")</f>
        <v>0</v>
      </c>
      <c r="AB351" s="163">
        <f>IFERROR(VLOOKUP($E351&amp;$D$119, Outliers!$A$4:$P$214,5,FALSE),"0")</f>
        <v>1</v>
      </c>
      <c r="AD351" s="78"/>
      <c r="AE351" s="78"/>
      <c r="AF351" s="78"/>
      <c r="AG351" s="78"/>
    </row>
    <row r="352" spans="4:33" x14ac:dyDescent="0.25">
      <c r="D352" s="318"/>
      <c r="E352" s="103" t="s">
        <v>27</v>
      </c>
      <c r="F352" s="95">
        <f>IF(P351="","",VLOOKUP($E351&amp;$D$118&amp;$D$119,'CCG data'!$A:$AD,'CCG data'!W$3,FALSE))</f>
        <v>37.197750743203827</v>
      </c>
      <c r="G352" s="96">
        <f>IF(P351="","",VLOOKUP($E351&amp;$D$118&amp;$D$119,'CCG data'!$A:$AD,'CCG data'!X$3,FALSE))</f>
        <v>45.588021472188828</v>
      </c>
      <c r="H352" s="96">
        <f>IF(R351="","",VLOOKUP($E351&amp;$D$118&amp;$D$119,'CCG data'!$A:$AD,'CCG data'!Y$3,FALSE))</f>
        <v>80.836584351592336</v>
      </c>
      <c r="I352" s="96">
        <f>IF(R351="","",VLOOKUP($E351&amp;$D$118&amp;$D$119,'CCG data'!$A:$AD,'CCG data'!Z$3,FALSE))</f>
        <v>92.577977349250602</v>
      </c>
      <c r="J352" s="96">
        <f>IF(T351="","",VLOOKUP($E351&amp;$D$118&amp;$D$119,'CCG data'!$A:$AD,'CCG data'!AA$3,FALSE))</f>
        <v>4.518431164645512</v>
      </c>
      <c r="K352" s="96">
        <f>IF(T351="","",VLOOKUP($E351&amp;$D$118&amp;$D$119,'CCG data'!$A:$AD,'CCG data'!AB$3,FALSE))</f>
        <v>7.6143582649136787</v>
      </c>
      <c r="L352" s="96">
        <f>IF(V351="","",VLOOKUP($E351&amp;$D$118&amp;$D$119,'CCG data'!$A:$AD,'CCG data'!AC$3,FALSE))</f>
        <v>26.941951715933548</v>
      </c>
      <c r="M352" s="96">
        <f>IF(V351="","",VLOOKUP($E351&amp;$D$118&amp;$D$119,'CCG data'!$A:$AD,'CCG data'!AD$3,FALSE))</f>
        <v>33.896348716938704</v>
      </c>
      <c r="N352" s="363"/>
      <c r="P352" s="150">
        <f>IF(P351="","",VLOOKUP($E351&amp;$D$118&amp;$D$119,'CCG data'!$A:$AD,'CCG data'!I$3,FALSE))</f>
        <v>0.219</v>
      </c>
      <c r="Q352" s="15">
        <f>IF(P351="","",VLOOKUP($E351&amp;$D$118&amp;$D$119,'CCG data'!$A:$AD,'CCG data'!J$3,FALSE))</f>
        <v>0.26100000000000001</v>
      </c>
      <c r="R352" s="15">
        <f>IF(R351="","",VLOOKUP($E351&amp;$D$118&amp;$D$119,'CCG data'!$A:$AD,'CCG data'!K$3,FALSE))</f>
        <v>0.51100000000000001</v>
      </c>
      <c r="S352" s="15">
        <f>IF(R351="","",VLOOKUP($E351&amp;$D$118&amp;$D$119,'CCG data'!$A:$AD,'CCG data'!L$3,FALSE))</f>
        <v>0.56000000000000005</v>
      </c>
      <c r="T352" s="15">
        <f>IF(T351="","",VLOOKUP($E351&amp;$D$118&amp;$D$119,'CCG data'!$A:$AD,'CCG data'!M$3,FALSE))</f>
        <v>2.9000000000000001E-2</v>
      </c>
      <c r="U352" s="15">
        <f>IF(T351="","",VLOOKUP($E351&amp;$D$118&amp;$D$119,'CCG data'!$A:$AD,'CCG data'!N$3,FALSE))</f>
        <v>4.8000000000000001E-2</v>
      </c>
      <c r="V352" s="15">
        <f>IF(V351="","",VLOOKUP($E351&amp;$D$118&amp;$D$119,'CCG data'!$A:$AD,'CCG data'!O$3,FALSE))</f>
        <v>0.16900000000000001</v>
      </c>
      <c r="W352" s="135">
        <f>IF(V351="","",VLOOKUP($E351&amp;$D$118&amp;$D$119,'CCG data'!$A:$AD,'CCG data'!P$3,FALSE))</f>
        <v>0.20799999999999999</v>
      </c>
      <c r="Y352" s="163" t="str">
        <f>IFERROR(VLOOKUP($E352&amp;$D$119, Outliers!$A$4:$P$214,2,FALSE),"0")</f>
        <v>0</v>
      </c>
      <c r="Z352" s="163" t="str">
        <f>IFERROR(VLOOKUP($E352&amp;$D$119, Outliers!$A$4:$P$214,3,FALSE),"0")</f>
        <v>0</v>
      </c>
      <c r="AA352" s="163" t="str">
        <f>IFERROR(VLOOKUP($E352&amp;$D$119, Outliers!$A$4:$P$214,4,FALSE),"0")</f>
        <v>0</v>
      </c>
      <c r="AB352" s="163" t="str">
        <f>IFERROR(VLOOKUP($E352&amp;$D$119, Outliers!$A$4:$P$214,5,FALSE),"0")</f>
        <v>0</v>
      </c>
      <c r="AD352" s="78"/>
      <c r="AE352" s="78"/>
      <c r="AF352" s="78"/>
      <c r="AG352" s="78"/>
    </row>
    <row r="353" spans="4:33" ht="15.75" x14ac:dyDescent="0.25">
      <c r="D353" s="318"/>
      <c r="E353" s="104" t="s">
        <v>227</v>
      </c>
      <c r="F353" s="405">
        <f>IF(OR(ISERROR(VLOOKUP($E353&amp;$D$118&amp;$D$119,'CCG data'!$A:$AD,'CCG data'!R$3,FALSE)),ISBLANK(VLOOKUP($E353&amp;$D$118&amp;$D$119,'CCG data'!$A:$AD,'CCG data'!R$3,FALSE))),"",VLOOKUP($E353&amp;$D$118&amp;$D$119,'CCG data'!$A:$AD,'CCG data'!R$3,FALSE))</f>
        <v>46.59594301701474</v>
      </c>
      <c r="G353" s="406"/>
      <c r="H353" s="406">
        <f>IF(OR(ISERROR(VLOOKUP($E353&amp;$D$118&amp;$D$119,'CCG data'!$A:$AD,'CCG data'!S$3,FALSE)),ISBLANK(VLOOKUP($E353&amp;$D$118&amp;$D$119,'CCG data'!$A:$AD,'CCG data'!S$3,FALSE))),"",VLOOKUP($E353&amp;$D$118&amp;$D$119,'CCG data'!$A:$AD,'CCG data'!S$3,FALSE))</f>
        <v>94.966985236031235</v>
      </c>
      <c r="I353" s="406"/>
      <c r="J353" s="406">
        <f>IF(OR(ISERROR(VLOOKUP($E353&amp;$D$118&amp;$D$119,'CCG data'!$A:$AD,'CCG data'!T$3,FALSE)),ISBLANK(VLOOKUP($E353&amp;$D$118&amp;$D$119,'CCG data'!$A:$AD,'CCG data'!T$3,FALSE))),"",VLOOKUP($E353&amp;$D$118&amp;$D$119,'CCG data'!$A:$AD,'CCG data'!T$3,FALSE))</f>
        <v>6.4545883854310073</v>
      </c>
      <c r="K353" s="406"/>
      <c r="L353" s="406">
        <f>IF(OR(ISERROR(VLOOKUP($E353&amp;$D$118&amp;$D$119,'CCG data'!$A:$AD,'CCG data'!U$3,FALSE)),ISBLANK(VLOOKUP($E353&amp;$D$118&amp;$D$119,'CCG data'!$A:$AD,'CCG data'!U$3,FALSE))),"",VLOOKUP($E353&amp;$D$118&amp;$D$119,'CCG data'!$A:$AD,'CCG data'!U$3,FALSE))</f>
        <v>6.9406333881549962</v>
      </c>
      <c r="M353" s="407"/>
      <c r="N353" s="362">
        <f>IF(OR(ISERROR(VLOOKUP($E353&amp;$D$118&amp;$D$119,'CCG data'!$A:$AD,'CCG data'!G$3,FALSE)),ISBLANK(VLOOKUP($E353&amp;$D$118&amp;$D$119,'CCG data'!$A:$AD,'CCG data'!G$3,FALSE))),"",VLOOKUP($E353&amp;$D$118&amp;$D$119,'CCG data'!$A:$AD,'CCG data'!G$3,FALSE))</f>
        <v>1249</v>
      </c>
      <c r="P353" s="397">
        <f>IF(OR(ISERROR(VLOOKUP($E353&amp;$D$118&amp;$D$119,'CCG data'!$A:$AD,'CCG data'!B$3,FALSE)),ISBLANK(VLOOKUP($E353&amp;$D$118&amp;$D$119,'CCG data'!$A:$AD,'CCG data'!B$3,FALSE))),"",VLOOKUP($E353&amp;$D$118&amp;$D$119,'CCG data'!$A:$AD,'CCG data'!B$3,FALSE))</f>
        <v>0.28903122497998401</v>
      </c>
      <c r="Q353" s="263"/>
      <c r="R353" s="263">
        <f>IF(OR(ISERROR(VLOOKUP($E353&amp;$D$118&amp;$D$119,'CCG data'!$A:$AD,'CCG data'!C$3,FALSE)),ISBLANK(VLOOKUP($E353&amp;$D$118&amp;$D$119,'CCG data'!$A:$AD,'CCG data'!C$3,FALSE))),"",VLOOKUP($E353&amp;$D$118&amp;$D$119,'CCG data'!$A:$AD,'CCG data'!C$3,FALSE))</f>
        <v>0.62049639711769411</v>
      </c>
      <c r="S353" s="263"/>
      <c r="T353" s="263">
        <f>IF(OR(ISERROR(VLOOKUP($E353&amp;$D$118&amp;$D$119,'CCG data'!$A:$AD,'CCG data'!D$3,FALSE)),ISBLANK(VLOOKUP($E353&amp;$D$118&amp;$D$119,'CCG data'!$A:$AD,'CCG data'!D$3,FALSE))),"",VLOOKUP($E353&amp;$D$118&amp;$D$119,'CCG data'!$A:$AD,'CCG data'!D$3,FALSE))</f>
        <v>4.5636509207365894E-2</v>
      </c>
      <c r="U353" s="263"/>
      <c r="V353" s="263">
        <f>IF(OR(ISERROR(VLOOKUP($E353&amp;$D$118&amp;$D$119,'CCG data'!$A:$AD,'CCG data'!E$3,FALSE)),ISBLANK(VLOOKUP($E353&amp;$D$118&amp;$D$119,'CCG data'!$A:$AD,'CCG data'!E$3,FALSE))),"",VLOOKUP($E353&amp;$D$118&amp;$D$119,'CCG data'!$A:$AD,'CCG data'!E$3,FALSE))</f>
        <v>4.4835868694955962E-2</v>
      </c>
      <c r="W353" s="398"/>
      <c r="Y353" s="163">
        <f>IFERROR(VLOOKUP($E353&amp;$D$119, Outliers!$A$4:$P$214,2,FALSE),"0")</f>
        <v>0</v>
      </c>
      <c r="Z353" s="163">
        <f>IFERROR(VLOOKUP($E353&amp;$D$119, Outliers!$A$4:$P$214,3,FALSE),"0")</f>
        <v>0</v>
      </c>
      <c r="AA353" s="163">
        <f>IFERROR(VLOOKUP($E353&amp;$D$119, Outliers!$A$4:$P$214,4,FALSE),"0")</f>
        <v>0</v>
      </c>
      <c r="AB353" s="163">
        <f>IFERROR(VLOOKUP($E353&amp;$D$119, Outliers!$A$4:$P$214,5,FALSE),"0")</f>
        <v>1</v>
      </c>
      <c r="AD353" s="78"/>
      <c r="AE353" s="78"/>
      <c r="AF353" s="78"/>
      <c r="AG353" s="78"/>
    </row>
    <row r="354" spans="4:33" x14ac:dyDescent="0.25">
      <c r="D354" s="318"/>
      <c r="E354" s="103" t="s">
        <v>27</v>
      </c>
      <c r="F354" s="95">
        <f>IF(P353="","",VLOOKUP($E353&amp;$D$118&amp;$D$119,'CCG data'!$A:$AD,'CCG data'!W$3,FALSE))</f>
        <v>41.789203632101639</v>
      </c>
      <c r="G354" s="96">
        <f>IF(P353="","",VLOOKUP($E353&amp;$D$118&amp;$D$119,'CCG data'!$A:$AD,'CCG data'!X$3,FALSE))</f>
        <v>51.402682401927841</v>
      </c>
      <c r="H354" s="96">
        <f>IF(R353="","",VLOOKUP($E353&amp;$D$118&amp;$D$119,'CCG data'!$A:$AD,'CCG data'!Y$3,FALSE))</f>
        <v>88.280808202202493</v>
      </c>
      <c r="I354" s="96">
        <f>IF(R353="","",VLOOKUP($E353&amp;$D$118&amp;$D$119,'CCG data'!$A:$AD,'CCG data'!Z$3,FALSE))</f>
        <v>101.65316226985998</v>
      </c>
      <c r="J354" s="96">
        <f>IF(T353="","",VLOOKUP($E353&amp;$D$118&amp;$D$119,'CCG data'!$A:$AD,'CCG data'!AA$3,FALSE))</f>
        <v>4.778923396495248</v>
      </c>
      <c r="K354" s="96">
        <f>IF(T353="","",VLOOKUP($E353&amp;$D$118&amp;$D$119,'CCG data'!$A:$AD,'CCG data'!AB$3,FALSE))</f>
        <v>8.1302533743667666</v>
      </c>
      <c r="L354" s="96">
        <f>IF(V353="","",VLOOKUP($E353&amp;$D$118&amp;$D$119,'CCG data'!$A:$AD,'CCG data'!AC$3,FALSE))</f>
        <v>5.122770335157397</v>
      </c>
      <c r="M354" s="96">
        <f>IF(V353="","",VLOOKUP($E353&amp;$D$118&amp;$D$119,'CCG data'!$A:$AD,'CCG data'!AD$3,FALSE))</f>
        <v>8.7584964411525945</v>
      </c>
      <c r="N354" s="363"/>
      <c r="P354" s="150">
        <f>IF(P353="","",VLOOKUP($E353&amp;$D$118&amp;$D$119,'CCG data'!$A:$AD,'CCG data'!I$3,FALSE))</f>
        <v>0.26500000000000001</v>
      </c>
      <c r="Q354" s="15">
        <f>IF(P353="","",VLOOKUP($E353&amp;$D$118&amp;$D$119,'CCG data'!$A:$AD,'CCG data'!J$3,FALSE))</f>
        <v>0.315</v>
      </c>
      <c r="R354" s="15">
        <f>IF(R353="","",VLOOKUP($E353&amp;$D$118&amp;$D$119,'CCG data'!$A:$AD,'CCG data'!K$3,FALSE))</f>
        <v>0.59299999999999997</v>
      </c>
      <c r="S354" s="15">
        <f>IF(R353="","",VLOOKUP($E353&amp;$D$118&amp;$D$119,'CCG data'!$A:$AD,'CCG data'!L$3,FALSE))</f>
        <v>0.64700000000000002</v>
      </c>
      <c r="T354" s="15">
        <f>IF(T353="","",VLOOKUP($E353&amp;$D$118&amp;$D$119,'CCG data'!$A:$AD,'CCG data'!M$3,FALSE))</f>
        <v>3.5000000000000003E-2</v>
      </c>
      <c r="U354" s="15">
        <f>IF(T353="","",VLOOKUP($E353&amp;$D$118&amp;$D$119,'CCG data'!$A:$AD,'CCG data'!N$3,FALSE))</f>
        <v>5.8999999999999997E-2</v>
      </c>
      <c r="V354" s="15">
        <f>IF(V353="","",VLOOKUP($E353&amp;$D$118&amp;$D$119,'CCG data'!$A:$AD,'CCG data'!O$3,FALSE))</f>
        <v>3.5000000000000003E-2</v>
      </c>
      <c r="W354" s="135">
        <f>IF(V353="","",VLOOKUP($E353&amp;$D$118&amp;$D$119,'CCG data'!$A:$AD,'CCG data'!P$3,FALSE))</f>
        <v>5.8000000000000003E-2</v>
      </c>
      <c r="Y354" s="163" t="str">
        <f>IFERROR(VLOOKUP($E354&amp;$D$119, Outliers!$A$4:$P$214,2,FALSE),"0")</f>
        <v>0</v>
      </c>
      <c r="Z354" s="163" t="str">
        <f>IFERROR(VLOOKUP($E354&amp;$D$119, Outliers!$A$4:$P$214,3,FALSE),"0")</f>
        <v>0</v>
      </c>
      <c r="AA354" s="163" t="str">
        <f>IFERROR(VLOOKUP($E354&amp;$D$119, Outliers!$A$4:$P$214,4,FALSE),"0")</f>
        <v>0</v>
      </c>
      <c r="AB354" s="163" t="str">
        <f>IFERROR(VLOOKUP($E354&amp;$D$119, Outliers!$A$4:$P$214,5,FALSE),"0")</f>
        <v>0</v>
      </c>
      <c r="AD354" s="78"/>
      <c r="AE354" s="78"/>
      <c r="AF354" s="78"/>
      <c r="AG354" s="78"/>
    </row>
    <row r="355" spans="4:33" ht="15.75" x14ac:dyDescent="0.25">
      <c r="D355" s="318"/>
      <c r="E355" s="104" t="s">
        <v>228</v>
      </c>
      <c r="F355" s="405">
        <f>IF(OR(ISERROR(VLOOKUP($E355&amp;$D$118&amp;$D$119,'CCG data'!$A:$AD,'CCG data'!R$3,FALSE)),ISBLANK(VLOOKUP($E355&amp;$D$118&amp;$D$119,'CCG data'!$A:$AD,'CCG data'!R$3,FALSE))),"",VLOOKUP($E355&amp;$D$118&amp;$D$119,'CCG data'!$A:$AD,'CCG data'!R$3,FALSE))</f>
        <v>50.953421242222653</v>
      </c>
      <c r="G355" s="406"/>
      <c r="H355" s="406">
        <f>IF(OR(ISERROR(VLOOKUP($E355&amp;$D$118&amp;$D$119,'CCG data'!$A:$AD,'CCG data'!S$3,FALSE)),ISBLANK(VLOOKUP($E355&amp;$D$118&amp;$D$119,'CCG data'!$A:$AD,'CCG data'!S$3,FALSE))),"",VLOOKUP($E355&amp;$D$118&amp;$D$119,'CCG data'!$A:$AD,'CCG data'!S$3,FALSE))</f>
        <v>94.421551964583614</v>
      </c>
      <c r="I355" s="406"/>
      <c r="J355" s="406">
        <f>IF(OR(ISERROR(VLOOKUP($E355&amp;$D$118&amp;$D$119,'CCG data'!$A:$AD,'CCG data'!T$3,FALSE)),ISBLANK(VLOOKUP($E355&amp;$D$118&amp;$D$119,'CCG data'!$A:$AD,'CCG data'!T$3,FALSE))),"",VLOOKUP($E355&amp;$D$118&amp;$D$119,'CCG data'!$A:$AD,'CCG data'!T$3,FALSE))</f>
        <v>5.7111281925700546</v>
      </c>
      <c r="K355" s="406"/>
      <c r="L355" s="406">
        <f>IF(OR(ISERROR(VLOOKUP($E355&amp;$D$118&amp;$D$119,'CCG data'!$A:$AD,'CCG data'!U$3,FALSE)),ISBLANK(VLOOKUP($E355&amp;$D$118&amp;$D$119,'CCG data'!$A:$AD,'CCG data'!U$3,FALSE))),"",VLOOKUP($E355&amp;$D$118&amp;$D$119,'CCG data'!$A:$AD,'CCG data'!U$3,FALSE))</f>
        <v>23.884336067648242</v>
      </c>
      <c r="M355" s="407"/>
      <c r="N355" s="362">
        <f>IF(OR(ISERROR(VLOOKUP($E355&amp;$D$118&amp;$D$119,'CCG data'!$A:$AD,'CCG data'!G$3,FALSE)),ISBLANK(VLOOKUP($E355&amp;$D$118&amp;$D$119,'CCG data'!$A:$AD,'CCG data'!G$3,FALSE))),"",VLOOKUP($E355&amp;$D$118&amp;$D$119,'CCG data'!$A:$AD,'CCG data'!G$3,FALSE))</f>
        <v>1776</v>
      </c>
      <c r="P355" s="397">
        <f>IF(OR(ISERROR(VLOOKUP($E355&amp;$D$118&amp;$D$119,'CCG data'!$A:$AD,'CCG data'!B$3,FALSE)),ISBLANK(VLOOKUP($E355&amp;$D$118&amp;$D$119,'CCG data'!$A:$AD,'CCG data'!B$3,FALSE))),"",VLOOKUP($E355&amp;$D$118&amp;$D$119,'CCG data'!$A:$AD,'CCG data'!B$3,FALSE))</f>
        <v>0.28490990990990989</v>
      </c>
      <c r="Q355" s="263"/>
      <c r="R355" s="263">
        <f>IF(OR(ISERROR(VLOOKUP($E355&amp;$D$118&amp;$D$119,'CCG data'!$A:$AD,'CCG data'!C$3,FALSE)),ISBLANK(VLOOKUP($E355&amp;$D$118&amp;$D$119,'CCG data'!$A:$AD,'CCG data'!C$3,FALSE))),"",VLOOKUP($E355&amp;$D$118&amp;$D$119,'CCG data'!$A:$AD,'CCG data'!C$3,FALSE))</f>
        <v>0.5427927927927928</v>
      </c>
      <c r="S355" s="263"/>
      <c r="T355" s="263">
        <f>IF(OR(ISERROR(VLOOKUP($E355&amp;$D$118&amp;$D$119,'CCG data'!$A:$AD,'CCG data'!D$3,FALSE)),ISBLANK(VLOOKUP($E355&amp;$D$118&amp;$D$119,'CCG data'!$A:$AD,'CCG data'!D$3,FALSE))),"",VLOOKUP($E355&amp;$D$118&amp;$D$119,'CCG data'!$A:$AD,'CCG data'!D$3,FALSE))</f>
        <v>3.2094594594594593E-2</v>
      </c>
      <c r="U355" s="263"/>
      <c r="V355" s="263">
        <f>IF(OR(ISERROR(VLOOKUP($E355&amp;$D$118&amp;$D$119,'CCG data'!$A:$AD,'CCG data'!E$3,FALSE)),ISBLANK(VLOOKUP($E355&amp;$D$118&amp;$D$119,'CCG data'!$A:$AD,'CCG data'!E$3,FALSE))),"",VLOOKUP($E355&amp;$D$118&amp;$D$119,'CCG data'!$A:$AD,'CCG data'!E$3,FALSE))</f>
        <v>0.14020270270270271</v>
      </c>
      <c r="W355" s="398"/>
      <c r="Y355" s="163">
        <f>IFERROR(VLOOKUP($E355&amp;$D$119, Outliers!$A$4:$P$214,2,FALSE),"0")</f>
        <v>0</v>
      </c>
      <c r="Z355" s="163">
        <f>IFERROR(VLOOKUP($E355&amp;$D$119, Outliers!$A$4:$P$214,3,FALSE),"0")</f>
        <v>0</v>
      </c>
      <c r="AA355" s="163">
        <f>IFERROR(VLOOKUP($E355&amp;$D$119, Outliers!$A$4:$P$214,4,FALSE),"0")</f>
        <v>0</v>
      </c>
      <c r="AB355" s="163">
        <f>IFERROR(VLOOKUP($E355&amp;$D$119, Outliers!$A$4:$P$214,5,FALSE),"0")</f>
        <v>1</v>
      </c>
      <c r="AD355" s="78"/>
      <c r="AE355" s="78"/>
      <c r="AF355" s="78"/>
      <c r="AG355" s="78"/>
    </row>
    <row r="356" spans="4:33" x14ac:dyDescent="0.25">
      <c r="D356" s="318"/>
      <c r="E356" s="103" t="s">
        <v>27</v>
      </c>
      <c r="F356" s="95">
        <f>IF(P355="","",VLOOKUP($E355&amp;$D$118&amp;$D$119,'CCG data'!$A:$AD,'CCG data'!W$3,FALSE))</f>
        <v>46.513715743950655</v>
      </c>
      <c r="G356" s="96">
        <f>IF(P355="","",VLOOKUP($E355&amp;$D$118&amp;$D$119,'CCG data'!$A:$AD,'CCG data'!X$3,FALSE))</f>
        <v>55.393126740494651</v>
      </c>
      <c r="H356" s="96">
        <f>IF(R355="","",VLOOKUP($E355&amp;$D$118&amp;$D$119,'CCG data'!$A:$AD,'CCG data'!Y$3,FALSE))</f>
        <v>88.460969664025995</v>
      </c>
      <c r="I356" s="96">
        <f>IF(R355="","",VLOOKUP($E355&amp;$D$118&amp;$D$119,'CCG data'!$A:$AD,'CCG data'!Z$3,FALSE))</f>
        <v>100.38213426514123</v>
      </c>
      <c r="J356" s="96">
        <f>IF(T355="","",VLOOKUP($E355&amp;$D$118&amp;$D$119,'CCG data'!$A:$AD,'CCG data'!AA$3,FALSE))</f>
        <v>4.2284716716345887</v>
      </c>
      <c r="K356" s="96">
        <f>IF(T355="","",VLOOKUP($E355&amp;$D$118&amp;$D$119,'CCG data'!$A:$AD,'CCG data'!AB$3,FALSE))</f>
        <v>7.1937847135055204</v>
      </c>
      <c r="L356" s="96">
        <f>IF(V355="","",VLOOKUP($E355&amp;$D$118&amp;$D$119,'CCG data'!$A:$AD,'CCG data'!AC$3,FALSE))</f>
        <v>20.917663804794195</v>
      </c>
      <c r="M356" s="96">
        <f>IF(V355="","",VLOOKUP($E355&amp;$D$118&amp;$D$119,'CCG data'!$A:$AD,'CCG data'!AD$3,FALSE))</f>
        <v>26.851008330502289</v>
      </c>
      <c r="N356" s="363"/>
      <c r="P356" s="150">
        <f>IF(P355="","",VLOOKUP($E355&amp;$D$118&amp;$D$119,'CCG data'!$A:$AD,'CCG data'!I$3,FALSE))</f>
        <v>0.26400000000000001</v>
      </c>
      <c r="Q356" s="15">
        <f>IF(P355="","",VLOOKUP($E355&amp;$D$118&amp;$D$119,'CCG data'!$A:$AD,'CCG data'!J$3,FALSE))</f>
        <v>0.30599999999999999</v>
      </c>
      <c r="R356" s="15">
        <f>IF(R355="","",VLOOKUP($E355&amp;$D$118&amp;$D$119,'CCG data'!$A:$AD,'CCG data'!K$3,FALSE))</f>
        <v>0.52</v>
      </c>
      <c r="S356" s="15">
        <f>IF(R355="","",VLOOKUP($E355&amp;$D$118&amp;$D$119,'CCG data'!$A:$AD,'CCG data'!L$3,FALSE))</f>
        <v>0.56599999999999995</v>
      </c>
      <c r="T356" s="15">
        <f>IF(T355="","",VLOOKUP($E355&amp;$D$118&amp;$D$119,'CCG data'!$A:$AD,'CCG data'!M$3,FALSE))</f>
        <v>2.5000000000000001E-2</v>
      </c>
      <c r="U356" s="15">
        <f>IF(T355="","",VLOOKUP($E355&amp;$D$118&amp;$D$119,'CCG data'!$A:$AD,'CCG data'!N$3,FALSE))</f>
        <v>4.1000000000000002E-2</v>
      </c>
      <c r="V356" s="15">
        <f>IF(V355="","",VLOOKUP($E355&amp;$D$118&amp;$D$119,'CCG data'!$A:$AD,'CCG data'!O$3,FALSE))</f>
        <v>0.125</v>
      </c>
      <c r="W356" s="135">
        <f>IF(V355="","",VLOOKUP($E355&amp;$D$118&amp;$D$119,'CCG data'!$A:$AD,'CCG data'!P$3,FALSE))</f>
        <v>0.157</v>
      </c>
      <c r="Y356" s="163" t="str">
        <f>IFERROR(VLOOKUP($E356&amp;$D$119, Outliers!$A$4:$P$214,2,FALSE),"0")</f>
        <v>0</v>
      </c>
      <c r="Z356" s="163" t="str">
        <f>IFERROR(VLOOKUP($E356&amp;$D$119, Outliers!$A$4:$P$214,3,FALSE),"0")</f>
        <v>0</v>
      </c>
      <c r="AA356" s="163" t="str">
        <f>IFERROR(VLOOKUP($E356&amp;$D$119, Outliers!$A$4:$P$214,4,FALSE),"0")</f>
        <v>0</v>
      </c>
      <c r="AB356" s="163" t="str">
        <f>IFERROR(VLOOKUP($E356&amp;$D$119, Outliers!$A$4:$P$214,5,FALSE),"0")</f>
        <v>0</v>
      </c>
      <c r="AD356" s="78"/>
      <c r="AE356" s="78"/>
      <c r="AF356" s="78"/>
      <c r="AG356" s="78"/>
    </row>
    <row r="357" spans="4:33" ht="15.75" x14ac:dyDescent="0.25">
      <c r="D357" s="318"/>
      <c r="E357" s="104" t="s">
        <v>229</v>
      </c>
      <c r="F357" s="405">
        <f>IF(OR(ISERROR(VLOOKUP($E357&amp;$D$118&amp;$D$119,'CCG data'!$A:$AD,'CCG data'!R$3,FALSE)),ISBLANK(VLOOKUP($E357&amp;$D$118&amp;$D$119,'CCG data'!$A:$AD,'CCG data'!R$3,FALSE))),"",VLOOKUP($E357&amp;$D$118&amp;$D$119,'CCG data'!$A:$AD,'CCG data'!R$3,FALSE))</f>
        <v>48.960070758906163</v>
      </c>
      <c r="G357" s="406"/>
      <c r="H357" s="406">
        <f>IF(OR(ISERROR(VLOOKUP($E357&amp;$D$118&amp;$D$119,'CCG data'!$A:$AD,'CCG data'!S$3,FALSE)),ISBLANK(VLOOKUP($E357&amp;$D$118&amp;$D$119,'CCG data'!$A:$AD,'CCG data'!S$3,FALSE))),"",VLOOKUP($E357&amp;$D$118&amp;$D$119,'CCG data'!$A:$AD,'CCG data'!S$3,FALSE))</f>
        <v>84.200795507354016</v>
      </c>
      <c r="I357" s="406"/>
      <c r="J357" s="406">
        <f>IF(OR(ISERROR(VLOOKUP($E357&amp;$D$118&amp;$D$119,'CCG data'!$A:$AD,'CCG data'!T$3,FALSE)),ISBLANK(VLOOKUP($E357&amp;$D$118&amp;$D$119,'CCG data'!$A:$AD,'CCG data'!T$3,FALSE))),"",VLOOKUP($E357&amp;$D$118&amp;$D$119,'CCG data'!$A:$AD,'CCG data'!T$3,FALSE))</f>
        <v>11.316980246478019</v>
      </c>
      <c r="K357" s="406"/>
      <c r="L357" s="406">
        <f>IF(OR(ISERROR(VLOOKUP($E357&amp;$D$118&amp;$D$119,'CCG data'!$A:$AD,'CCG data'!U$3,FALSE)),ISBLANK(VLOOKUP($E357&amp;$D$118&amp;$D$119,'CCG data'!$A:$AD,'CCG data'!U$3,FALSE))),"",VLOOKUP($E357&amp;$D$118&amp;$D$119,'CCG data'!$A:$AD,'CCG data'!U$3,FALSE))</f>
        <v>5.4788308772725323</v>
      </c>
      <c r="M357" s="407"/>
      <c r="N357" s="362">
        <f>IF(OR(ISERROR(VLOOKUP($E357&amp;$D$118&amp;$D$119,'CCG data'!$A:$AD,'CCG data'!G$3,FALSE)),ISBLANK(VLOOKUP($E357&amp;$D$118&amp;$D$119,'CCG data'!$A:$AD,'CCG data'!G$3,FALSE))),"",VLOOKUP($E357&amp;$D$118&amp;$D$119,'CCG data'!$A:$AD,'CCG data'!G$3,FALSE))</f>
        <v>1231</v>
      </c>
      <c r="P357" s="397">
        <f>IF(OR(ISERROR(VLOOKUP($E357&amp;$D$118&amp;$D$119,'CCG data'!$A:$AD,'CCG data'!B$3,FALSE)),ISBLANK(VLOOKUP($E357&amp;$D$118&amp;$D$119,'CCG data'!$A:$AD,'CCG data'!B$3,FALSE))),"",VLOOKUP($E357&amp;$D$118&amp;$D$119,'CCG data'!$A:$AD,'CCG data'!B$3,FALSE))</f>
        <v>0.31762794476035744</v>
      </c>
      <c r="Q357" s="263"/>
      <c r="R357" s="263">
        <f>IF(OR(ISERROR(VLOOKUP($E357&amp;$D$118&amp;$D$119,'CCG data'!$A:$AD,'CCG data'!C$3,FALSE)),ISBLANK(VLOOKUP($E357&amp;$D$118&amp;$D$119,'CCG data'!$A:$AD,'CCG data'!C$3,FALSE))),"",VLOOKUP($E357&amp;$D$118&amp;$D$119,'CCG data'!$A:$AD,'CCG data'!C$3,FALSE))</f>
        <v>0.56945572705117786</v>
      </c>
      <c r="S357" s="263"/>
      <c r="T357" s="263">
        <f>IF(OR(ISERROR(VLOOKUP($E357&amp;$D$118&amp;$D$119,'CCG data'!$A:$AD,'CCG data'!D$3,FALSE)),ISBLANK(VLOOKUP($E357&amp;$D$118&amp;$D$119,'CCG data'!$A:$AD,'CCG data'!D$3,FALSE))),"",VLOOKUP($E357&amp;$D$118&amp;$D$119,'CCG data'!$A:$AD,'CCG data'!D$3,FALSE))</f>
        <v>7.5548334687246144E-2</v>
      </c>
      <c r="U357" s="263"/>
      <c r="V357" s="263">
        <f>IF(OR(ISERROR(VLOOKUP($E357&amp;$D$118&amp;$D$119,'CCG data'!$A:$AD,'CCG data'!E$3,FALSE)),ISBLANK(VLOOKUP($E357&amp;$D$118&amp;$D$119,'CCG data'!$A:$AD,'CCG data'!E$3,FALSE))),"",VLOOKUP($E357&amp;$D$118&amp;$D$119,'CCG data'!$A:$AD,'CCG data'!E$3,FALSE))</f>
        <v>3.736799350121852E-2</v>
      </c>
      <c r="W357" s="398"/>
      <c r="Y357" s="163">
        <f>IFERROR(VLOOKUP($E357&amp;$D$119, Outliers!$A$4:$P$214,2,FALSE),"0")</f>
        <v>0</v>
      </c>
      <c r="Z357" s="163">
        <f>IFERROR(VLOOKUP($E357&amp;$D$119, Outliers!$A$4:$P$214,3,FALSE),"0")</f>
        <v>1</v>
      </c>
      <c r="AA357" s="163">
        <f>IFERROR(VLOOKUP($E357&amp;$D$119, Outliers!$A$4:$P$214,4,FALSE),"0")</f>
        <v>1</v>
      </c>
      <c r="AB357" s="163">
        <f>IFERROR(VLOOKUP($E357&amp;$D$119, Outliers!$A$4:$P$214,5,FALSE),"0")</f>
        <v>1</v>
      </c>
      <c r="AD357" s="78"/>
      <c r="AE357" s="78"/>
      <c r="AF357" s="78"/>
      <c r="AG357" s="78"/>
    </row>
    <row r="358" spans="4:33" x14ac:dyDescent="0.25">
      <c r="D358" s="318"/>
      <c r="E358" s="103" t="s">
        <v>27</v>
      </c>
      <c r="F358" s="95">
        <f>IF(P357="","",VLOOKUP($E357&amp;$D$118&amp;$D$119,'CCG data'!$A:$AD,'CCG data'!W$3,FALSE))</f>
        <v>44.107077037379682</v>
      </c>
      <c r="G358" s="96">
        <f>IF(P357="","",VLOOKUP($E357&amp;$D$118&amp;$D$119,'CCG data'!$A:$AD,'CCG data'!X$3,FALSE))</f>
        <v>53.813064480432644</v>
      </c>
      <c r="H358" s="96">
        <f>IF(R357="","",VLOOKUP($E357&amp;$D$118&amp;$D$119,'CCG data'!$A:$AD,'CCG data'!Y$3,FALSE))</f>
        <v>77.967564003620296</v>
      </c>
      <c r="I358" s="96">
        <f>IF(R357="","",VLOOKUP($E357&amp;$D$118&amp;$D$119,'CCG data'!$A:$AD,'CCG data'!Z$3,FALSE))</f>
        <v>90.434027011087736</v>
      </c>
      <c r="J358" s="96">
        <f>IF(T357="","",VLOOKUP($E357&amp;$D$118&amp;$D$119,'CCG data'!$A:$AD,'CCG data'!AA$3,FALSE))</f>
        <v>9.0168885246980572</v>
      </c>
      <c r="K358" s="96">
        <f>IF(T357="","",VLOOKUP($E357&amp;$D$118&amp;$D$119,'CCG data'!$A:$AD,'CCG data'!AB$3,FALSE))</f>
        <v>13.617071968257981</v>
      </c>
      <c r="L358" s="96">
        <f>IF(V357="","",VLOOKUP($E357&amp;$D$118&amp;$D$119,'CCG data'!$A:$AD,'CCG data'!AC$3,FALSE))</f>
        <v>3.8955241749781822</v>
      </c>
      <c r="M358" s="96">
        <f>IF(V357="","",VLOOKUP($E357&amp;$D$118&amp;$D$119,'CCG data'!$A:$AD,'CCG data'!AD$3,FALSE))</f>
        <v>7.0621375795668824</v>
      </c>
      <c r="N358" s="363"/>
      <c r="P358" s="150">
        <f>IF(P357="","",VLOOKUP($E357&amp;$D$118&amp;$D$119,'CCG data'!$A:$AD,'CCG data'!I$3,FALSE))</f>
        <v>0.29199999999999998</v>
      </c>
      <c r="Q358" s="15">
        <f>IF(P357="","",VLOOKUP($E357&amp;$D$118&amp;$D$119,'CCG data'!$A:$AD,'CCG data'!J$3,FALSE))</f>
        <v>0.34399999999999997</v>
      </c>
      <c r="R358" s="15">
        <f>IF(R357="","",VLOOKUP($E357&amp;$D$118&amp;$D$119,'CCG data'!$A:$AD,'CCG data'!K$3,FALSE))</f>
        <v>0.54200000000000004</v>
      </c>
      <c r="S358" s="15">
        <f>IF(R357="","",VLOOKUP($E357&amp;$D$118&amp;$D$119,'CCG data'!$A:$AD,'CCG data'!L$3,FALSE))</f>
        <v>0.59699999999999998</v>
      </c>
      <c r="T358" s="15">
        <f>IF(T357="","",VLOOKUP($E357&amp;$D$118&amp;$D$119,'CCG data'!$A:$AD,'CCG data'!M$3,FALSE))</f>
        <v>6.2E-2</v>
      </c>
      <c r="U358" s="15">
        <f>IF(T357="","",VLOOKUP($E357&amp;$D$118&amp;$D$119,'CCG data'!$A:$AD,'CCG data'!N$3,FALSE))</f>
        <v>9.1999999999999998E-2</v>
      </c>
      <c r="V358" s="15">
        <f>IF(V357="","",VLOOKUP($E357&amp;$D$118&amp;$D$119,'CCG data'!$A:$AD,'CCG data'!O$3,FALSE))</f>
        <v>2.8000000000000001E-2</v>
      </c>
      <c r="W358" s="135">
        <f>IF(V357="","",VLOOKUP($E357&amp;$D$118&amp;$D$119,'CCG data'!$A:$AD,'CCG data'!P$3,FALSE))</f>
        <v>4.9000000000000002E-2</v>
      </c>
      <c r="Y358" s="163" t="str">
        <f>IFERROR(VLOOKUP($E358&amp;$D$119, Outliers!$A$4:$P$214,2,FALSE),"0")</f>
        <v>0</v>
      </c>
      <c r="Z358" s="163" t="str">
        <f>IFERROR(VLOOKUP($E358&amp;$D$119, Outliers!$A$4:$P$214,3,FALSE),"0")</f>
        <v>0</v>
      </c>
      <c r="AA358" s="163" t="str">
        <f>IFERROR(VLOOKUP($E358&amp;$D$119, Outliers!$A$4:$P$214,4,FALSE),"0")</f>
        <v>0</v>
      </c>
      <c r="AB358" s="163" t="str">
        <f>IFERROR(VLOOKUP($E358&amp;$D$119, Outliers!$A$4:$P$214,5,FALSE),"0")</f>
        <v>0</v>
      </c>
      <c r="AD358" s="78"/>
      <c r="AE358" s="78"/>
      <c r="AF358" s="78"/>
      <c r="AG358" s="78"/>
    </row>
    <row r="359" spans="4:33" ht="15.75" x14ac:dyDescent="0.25">
      <c r="D359" s="318"/>
      <c r="E359" s="104" t="s">
        <v>230</v>
      </c>
      <c r="F359" s="405">
        <f>IF(OR(ISERROR(VLOOKUP($E359&amp;$D$118&amp;$D$119,'CCG data'!$A:$AD,'CCG data'!R$3,FALSE)),ISBLANK(VLOOKUP($E359&amp;$D$118&amp;$D$119,'CCG data'!$A:$AD,'CCG data'!R$3,FALSE))),"",VLOOKUP($E359&amp;$D$118&amp;$D$119,'CCG data'!$A:$AD,'CCG data'!R$3,FALSE))</f>
        <v>45.442100972024612</v>
      </c>
      <c r="G359" s="406"/>
      <c r="H359" s="406">
        <f>IF(OR(ISERROR(VLOOKUP($E359&amp;$D$118&amp;$D$119,'CCG data'!$A:$AD,'CCG data'!S$3,FALSE)),ISBLANK(VLOOKUP($E359&amp;$D$118&amp;$D$119,'CCG data'!$A:$AD,'CCG data'!S$3,FALSE))),"",VLOOKUP($E359&amp;$D$118&amp;$D$119,'CCG data'!$A:$AD,'CCG data'!S$3,FALSE))</f>
        <v>98.176437177841763</v>
      </c>
      <c r="I359" s="406"/>
      <c r="J359" s="406">
        <f>IF(OR(ISERROR(VLOOKUP($E359&amp;$D$118&amp;$D$119,'CCG data'!$A:$AD,'CCG data'!T$3,FALSE)),ISBLANK(VLOOKUP($E359&amp;$D$118&amp;$D$119,'CCG data'!$A:$AD,'CCG data'!T$3,FALSE))),"",VLOOKUP($E359&amp;$D$118&amp;$D$119,'CCG data'!$A:$AD,'CCG data'!T$3,FALSE))</f>
        <v>7.8722046141266073</v>
      </c>
      <c r="K359" s="406"/>
      <c r="L359" s="406">
        <f>IF(OR(ISERROR(VLOOKUP($E359&amp;$D$118&amp;$D$119,'CCG data'!$A:$AD,'CCG data'!U$3,FALSE)),ISBLANK(VLOOKUP($E359&amp;$D$118&amp;$D$119,'CCG data'!$A:$AD,'CCG data'!U$3,FALSE))),"",VLOOKUP($E359&amp;$D$118&amp;$D$119,'CCG data'!$A:$AD,'CCG data'!U$3,FALSE))</f>
        <v>6.2147790457495793</v>
      </c>
      <c r="M359" s="407"/>
      <c r="N359" s="362">
        <f>IF(OR(ISERROR(VLOOKUP($E359&amp;$D$118&amp;$D$119,'CCG data'!$A:$AD,'CCG data'!G$3,FALSE)),ISBLANK(VLOOKUP($E359&amp;$D$118&amp;$D$119,'CCG data'!$A:$AD,'CCG data'!G$3,FALSE))),"",VLOOKUP($E359&amp;$D$118&amp;$D$119,'CCG data'!$A:$AD,'CCG data'!G$3,FALSE))</f>
        <v>1358</v>
      </c>
      <c r="P359" s="397">
        <f>IF(OR(ISERROR(VLOOKUP($E359&amp;$D$118&amp;$D$119,'CCG data'!$A:$AD,'CCG data'!B$3,FALSE)),ISBLANK(VLOOKUP($E359&amp;$D$118&amp;$D$119,'CCG data'!$A:$AD,'CCG data'!B$3,FALSE))),"",VLOOKUP($E359&amp;$D$118&amp;$D$119,'CCG data'!$A:$AD,'CCG data'!B$3,FALSE))</f>
        <v>0.28645066273932251</v>
      </c>
      <c r="Q359" s="263"/>
      <c r="R359" s="263">
        <f>IF(OR(ISERROR(VLOOKUP($E359&amp;$D$118&amp;$D$119,'CCG data'!$A:$AD,'CCG data'!C$3,FALSE)),ISBLANK(VLOOKUP($E359&amp;$D$118&amp;$D$119,'CCG data'!$A:$AD,'CCG data'!C$3,FALSE))),"",VLOOKUP($E359&amp;$D$118&amp;$D$119,'CCG data'!$A:$AD,'CCG data'!C$3,FALSE))</f>
        <v>0.62150220913107512</v>
      </c>
      <c r="S359" s="263"/>
      <c r="T359" s="263">
        <f>IF(OR(ISERROR(VLOOKUP($E359&amp;$D$118&amp;$D$119,'CCG data'!$A:$AD,'CCG data'!D$3,FALSE)),ISBLANK(VLOOKUP($E359&amp;$D$118&amp;$D$119,'CCG data'!$A:$AD,'CCG data'!D$3,FALSE))),"",VLOOKUP($E359&amp;$D$118&amp;$D$119,'CCG data'!$A:$AD,'CCG data'!D$3,FALSE))</f>
        <v>5.228276877761414E-2</v>
      </c>
      <c r="U359" s="263"/>
      <c r="V359" s="263">
        <f>IF(OR(ISERROR(VLOOKUP($E359&amp;$D$118&amp;$D$119,'CCG data'!$A:$AD,'CCG data'!E$3,FALSE)),ISBLANK(VLOOKUP($E359&amp;$D$118&amp;$D$119,'CCG data'!$A:$AD,'CCG data'!E$3,FALSE))),"",VLOOKUP($E359&amp;$D$118&amp;$D$119,'CCG data'!$A:$AD,'CCG data'!E$3,FALSE))</f>
        <v>3.9764359351988215E-2</v>
      </c>
      <c r="W359" s="398"/>
      <c r="Y359" s="163">
        <f>IFERROR(VLOOKUP($E359&amp;$D$119, Outliers!$A$4:$P$214,2,FALSE),"0")</f>
        <v>0</v>
      </c>
      <c r="Z359" s="163">
        <f>IFERROR(VLOOKUP($E359&amp;$D$119, Outliers!$A$4:$P$214,3,FALSE),"0")</f>
        <v>0</v>
      </c>
      <c r="AA359" s="163">
        <f>IFERROR(VLOOKUP($E359&amp;$D$119, Outliers!$A$4:$P$214,4,FALSE),"0")</f>
        <v>0</v>
      </c>
      <c r="AB359" s="163">
        <f>IFERROR(VLOOKUP($E359&amp;$D$119, Outliers!$A$4:$P$214,5,FALSE),"0")</f>
        <v>1</v>
      </c>
      <c r="AD359" s="78"/>
      <c r="AE359" s="78"/>
      <c r="AF359" s="78"/>
      <c r="AG359" s="78"/>
    </row>
    <row r="360" spans="4:33" x14ac:dyDescent="0.25">
      <c r="D360" s="318"/>
      <c r="E360" s="103" t="s">
        <v>27</v>
      </c>
      <c r="F360" s="95">
        <f>IF(P359="","",VLOOKUP($E359&amp;$D$118&amp;$D$119,'CCG data'!$A:$AD,'CCG data'!W$3,FALSE))</f>
        <v>40.926249253940696</v>
      </c>
      <c r="G360" s="96">
        <f>IF(P359="","",VLOOKUP($E359&amp;$D$118&amp;$D$119,'CCG data'!$A:$AD,'CCG data'!X$3,FALSE))</f>
        <v>49.957952690108527</v>
      </c>
      <c r="H360" s="96">
        <f>IF(R359="","",VLOOKUP($E359&amp;$D$118&amp;$D$119,'CCG data'!$A:$AD,'CCG data'!Y$3,FALSE))</f>
        <v>91.552867404874519</v>
      </c>
      <c r="I360" s="96">
        <f>IF(R359="","",VLOOKUP($E359&amp;$D$118&amp;$D$119,'CCG data'!$A:$AD,'CCG data'!Z$3,FALSE))</f>
        <v>104.80000695080901</v>
      </c>
      <c r="J360" s="96">
        <f>IF(T359="","",VLOOKUP($E359&amp;$D$118&amp;$D$119,'CCG data'!$A:$AD,'CCG data'!AA$3,FALSE))</f>
        <v>6.0410573571900894</v>
      </c>
      <c r="K360" s="96">
        <f>IF(T359="","",VLOOKUP($E359&amp;$D$118&amp;$D$119,'CCG data'!$A:$AD,'CCG data'!AB$3,FALSE))</f>
        <v>9.7033518710631252</v>
      </c>
      <c r="L360" s="96">
        <f>IF(V359="","",VLOOKUP($E359&amp;$D$118&amp;$D$119,'CCG data'!$A:$AD,'CCG data'!AC$3,FALSE))</f>
        <v>4.5571594040048158</v>
      </c>
      <c r="M360" s="96">
        <f>IF(V359="","",VLOOKUP($E359&amp;$D$118&amp;$D$119,'CCG data'!$A:$AD,'CCG data'!AD$3,FALSE))</f>
        <v>7.8723986874943428</v>
      </c>
      <c r="N360" s="363"/>
      <c r="P360" s="150">
        <f>IF(P359="","",VLOOKUP($E359&amp;$D$118&amp;$D$119,'CCG data'!$A:$AD,'CCG data'!I$3,FALSE))</f>
        <v>0.26300000000000001</v>
      </c>
      <c r="Q360" s="15">
        <f>IF(P359="","",VLOOKUP($E359&amp;$D$118&amp;$D$119,'CCG data'!$A:$AD,'CCG data'!J$3,FALSE))</f>
        <v>0.311</v>
      </c>
      <c r="R360" s="15">
        <f>IF(R359="","",VLOOKUP($E359&amp;$D$118&amp;$D$119,'CCG data'!$A:$AD,'CCG data'!K$3,FALSE))</f>
        <v>0.59499999999999997</v>
      </c>
      <c r="S360" s="15">
        <f>IF(R359="","",VLOOKUP($E359&amp;$D$118&amp;$D$119,'CCG data'!$A:$AD,'CCG data'!L$3,FALSE))</f>
        <v>0.64700000000000002</v>
      </c>
      <c r="T360" s="15">
        <f>IF(T359="","",VLOOKUP($E359&amp;$D$118&amp;$D$119,'CCG data'!$A:$AD,'CCG data'!M$3,FALSE))</f>
        <v>4.2000000000000003E-2</v>
      </c>
      <c r="U360" s="15">
        <f>IF(T359="","",VLOOKUP($E359&amp;$D$118&amp;$D$119,'CCG data'!$A:$AD,'CCG data'!N$3,FALSE))</f>
        <v>6.5000000000000002E-2</v>
      </c>
      <c r="V360" s="15">
        <f>IF(V359="","",VLOOKUP($E359&amp;$D$118&amp;$D$119,'CCG data'!$A:$AD,'CCG data'!O$3,FALSE))</f>
        <v>3.1E-2</v>
      </c>
      <c r="W360" s="135">
        <f>IF(V359="","",VLOOKUP($E359&amp;$D$118&amp;$D$119,'CCG data'!$A:$AD,'CCG data'!P$3,FALSE))</f>
        <v>5.1999999999999998E-2</v>
      </c>
      <c r="Y360" s="163" t="str">
        <f>IFERROR(VLOOKUP($E360&amp;$D$119, Outliers!$A$4:$P$214,2,FALSE),"0")</f>
        <v>0</v>
      </c>
      <c r="Z360" s="163" t="str">
        <f>IFERROR(VLOOKUP($E360&amp;$D$119, Outliers!$A$4:$P$214,3,FALSE),"0")</f>
        <v>0</v>
      </c>
      <c r="AA360" s="163" t="str">
        <f>IFERROR(VLOOKUP($E360&amp;$D$119, Outliers!$A$4:$P$214,4,FALSE),"0")</f>
        <v>0</v>
      </c>
      <c r="AB360" s="163" t="str">
        <f>IFERROR(VLOOKUP($E360&amp;$D$119, Outliers!$A$4:$P$214,5,FALSE),"0")</f>
        <v>0</v>
      </c>
      <c r="AD360" s="78"/>
      <c r="AE360" s="78"/>
      <c r="AF360" s="78"/>
      <c r="AG360" s="78"/>
    </row>
    <row r="361" spans="4:33" ht="15.75" x14ac:dyDescent="0.25">
      <c r="D361" s="318"/>
      <c r="E361" s="104" t="s">
        <v>231</v>
      </c>
      <c r="F361" s="405">
        <f>IF(OR(ISERROR(VLOOKUP($E361&amp;$D$118&amp;$D$119,'CCG data'!$A:$AD,'CCG data'!R$3,FALSE)),ISBLANK(VLOOKUP($E361&amp;$D$118&amp;$D$119,'CCG data'!$A:$AD,'CCG data'!R$3,FALSE))),"",VLOOKUP($E361&amp;$D$118&amp;$D$119,'CCG data'!$A:$AD,'CCG data'!R$3,FALSE))</f>
        <v>52.120078207274709</v>
      </c>
      <c r="G361" s="406"/>
      <c r="H361" s="406">
        <f>IF(OR(ISERROR(VLOOKUP($E361&amp;$D$118&amp;$D$119,'CCG data'!$A:$AD,'CCG data'!S$3,FALSE)),ISBLANK(VLOOKUP($E361&amp;$D$118&amp;$D$119,'CCG data'!$A:$AD,'CCG data'!S$3,FALSE))),"",VLOOKUP($E361&amp;$D$118&amp;$D$119,'CCG data'!$A:$AD,'CCG data'!S$3,FALSE))</f>
        <v>108.52575255378019</v>
      </c>
      <c r="I361" s="406"/>
      <c r="J361" s="406">
        <f>IF(OR(ISERROR(VLOOKUP($E361&amp;$D$118&amp;$D$119,'CCG data'!$A:$AD,'CCG data'!T$3,FALSE)),ISBLANK(VLOOKUP($E361&amp;$D$118&amp;$D$119,'CCG data'!$A:$AD,'CCG data'!T$3,FALSE))),"",VLOOKUP($E361&amp;$D$118&amp;$D$119,'CCG data'!$A:$AD,'CCG data'!T$3,FALSE))</f>
        <v>5.5783651806205548</v>
      </c>
      <c r="K361" s="406"/>
      <c r="L361" s="406">
        <f>IF(OR(ISERROR(VLOOKUP($E361&amp;$D$118&amp;$D$119,'CCG data'!$A:$AD,'CCG data'!U$3,FALSE)),ISBLANK(VLOOKUP($E361&amp;$D$118&amp;$D$119,'CCG data'!$A:$AD,'CCG data'!U$3,FALSE))),"",VLOOKUP($E361&amp;$D$118&amp;$D$119,'CCG data'!$A:$AD,'CCG data'!U$3,FALSE))</f>
        <v>7.5633601034919815</v>
      </c>
      <c r="M361" s="407"/>
      <c r="N361" s="362">
        <f>IF(OR(ISERROR(VLOOKUP($E361&amp;$D$118&amp;$D$119,'CCG data'!$A:$AD,'CCG data'!G$3,FALSE)),ISBLANK(VLOOKUP($E361&amp;$D$118&amp;$D$119,'CCG data'!$A:$AD,'CCG data'!G$3,FALSE))),"",VLOOKUP($E361&amp;$D$118&amp;$D$119,'CCG data'!$A:$AD,'CCG data'!G$3,FALSE))</f>
        <v>1850</v>
      </c>
      <c r="P361" s="397">
        <f>IF(OR(ISERROR(VLOOKUP($E361&amp;$D$118&amp;$D$119,'CCG data'!$A:$AD,'CCG data'!B$3,FALSE)),ISBLANK(VLOOKUP($E361&amp;$D$118&amp;$D$119,'CCG data'!$A:$AD,'CCG data'!B$3,FALSE))),"",VLOOKUP($E361&amp;$D$118&amp;$D$119,'CCG data'!$A:$AD,'CCG data'!B$3,FALSE))</f>
        <v>0.29783783783783785</v>
      </c>
      <c r="Q361" s="263"/>
      <c r="R361" s="263">
        <f>IF(OR(ISERROR(VLOOKUP($E361&amp;$D$118&amp;$D$119,'CCG data'!$A:$AD,'CCG data'!C$3,FALSE)),ISBLANK(VLOOKUP($E361&amp;$D$118&amp;$D$119,'CCG data'!$A:$AD,'CCG data'!C$3,FALSE))),"",VLOOKUP($E361&amp;$D$118&amp;$D$119,'CCG data'!$A:$AD,'CCG data'!C$3,FALSE))</f>
        <v>0.61621621621621625</v>
      </c>
      <c r="S361" s="263"/>
      <c r="T361" s="263">
        <f>IF(OR(ISERROR(VLOOKUP($E361&amp;$D$118&amp;$D$119,'CCG data'!$A:$AD,'CCG data'!D$3,FALSE)),ISBLANK(VLOOKUP($E361&amp;$D$118&amp;$D$119,'CCG data'!$A:$AD,'CCG data'!D$3,FALSE))),"",VLOOKUP($E361&amp;$D$118&amp;$D$119,'CCG data'!$A:$AD,'CCG data'!D$3,FALSE))</f>
        <v>0.04</v>
      </c>
      <c r="U361" s="263"/>
      <c r="V361" s="263">
        <f>IF(OR(ISERROR(VLOOKUP($E361&amp;$D$118&amp;$D$119,'CCG data'!$A:$AD,'CCG data'!E$3,FALSE)),ISBLANK(VLOOKUP($E361&amp;$D$118&amp;$D$119,'CCG data'!$A:$AD,'CCG data'!E$3,FALSE))),"",VLOOKUP($E361&amp;$D$118&amp;$D$119,'CCG data'!$A:$AD,'CCG data'!E$3,FALSE))</f>
        <v>4.5945945945945948E-2</v>
      </c>
      <c r="W361" s="398"/>
      <c r="Y361" s="163">
        <f>IFERROR(VLOOKUP($E361&amp;$D$119, Outliers!$A$4:$P$214,2,FALSE),"0")</f>
        <v>0</v>
      </c>
      <c r="Z361" s="163">
        <f>IFERROR(VLOOKUP($E361&amp;$D$119, Outliers!$A$4:$P$214,3,FALSE),"0")</f>
        <v>1</v>
      </c>
      <c r="AA361" s="163">
        <f>IFERROR(VLOOKUP($E361&amp;$D$119, Outliers!$A$4:$P$214,4,FALSE),"0")</f>
        <v>0</v>
      </c>
      <c r="AB361" s="163">
        <f>IFERROR(VLOOKUP($E361&amp;$D$119, Outliers!$A$4:$P$214,5,FALSE),"0")</f>
        <v>1</v>
      </c>
      <c r="AD361" s="78"/>
      <c r="AE361" s="78"/>
      <c r="AF361" s="78"/>
      <c r="AG361" s="78"/>
    </row>
    <row r="362" spans="4:33" x14ac:dyDescent="0.25">
      <c r="D362" s="318"/>
      <c r="E362" s="103" t="s">
        <v>27</v>
      </c>
      <c r="F362" s="95">
        <f>IF(P361="","",VLOOKUP($E361&amp;$D$118&amp;$D$119,'CCG data'!$A:$AD,'CCG data'!W$3,FALSE))</f>
        <v>47.768113841778529</v>
      </c>
      <c r="G362" s="96">
        <f>IF(P361="","",VLOOKUP($E361&amp;$D$118&amp;$D$119,'CCG data'!$A:$AD,'CCG data'!X$3,FALSE))</f>
        <v>56.472042572770889</v>
      </c>
      <c r="H362" s="96">
        <f>IF(R361="","",VLOOKUP($E361&amp;$D$118&amp;$D$119,'CCG data'!$A:$AD,'CCG data'!Y$3,FALSE))</f>
        <v>102.22581199592732</v>
      </c>
      <c r="I362" s="96">
        <f>IF(R361="","",VLOOKUP($E361&amp;$D$118&amp;$D$119,'CCG data'!$A:$AD,'CCG data'!Z$3,FALSE))</f>
        <v>114.82569311163307</v>
      </c>
      <c r="J362" s="96">
        <f>IF(T361="","",VLOOKUP($E361&amp;$D$118&amp;$D$119,'CCG data'!$A:$AD,'CCG data'!AA$3,FALSE))</f>
        <v>4.3073604912367127</v>
      </c>
      <c r="K362" s="96">
        <f>IF(T361="","",VLOOKUP($E361&amp;$D$118&amp;$D$119,'CCG data'!$A:$AD,'CCG data'!AB$3,FALSE))</f>
        <v>6.8493698700043968</v>
      </c>
      <c r="L362" s="96">
        <f>IF(V361="","",VLOOKUP($E361&amp;$D$118&amp;$D$119,'CCG data'!$A:$AD,'CCG data'!AC$3,FALSE))</f>
        <v>5.9554513969920642</v>
      </c>
      <c r="M362" s="96">
        <f>IF(V361="","",VLOOKUP($E361&amp;$D$118&amp;$D$119,'CCG data'!$A:$AD,'CCG data'!AD$3,FALSE))</f>
        <v>9.1712688099918989</v>
      </c>
      <c r="N362" s="363"/>
      <c r="P362" s="150">
        <f>IF(P361="","",VLOOKUP($E361&amp;$D$118&amp;$D$119,'CCG data'!$A:$AD,'CCG data'!I$3,FALSE))</f>
        <v>0.27700000000000002</v>
      </c>
      <c r="Q362" s="15">
        <f>IF(P361="","",VLOOKUP($E361&amp;$D$118&amp;$D$119,'CCG data'!$A:$AD,'CCG data'!J$3,FALSE))</f>
        <v>0.31900000000000001</v>
      </c>
      <c r="R362" s="15">
        <f>IF(R361="","",VLOOKUP($E361&amp;$D$118&amp;$D$119,'CCG data'!$A:$AD,'CCG data'!K$3,FALSE))</f>
        <v>0.59399999999999997</v>
      </c>
      <c r="S362" s="15">
        <f>IF(R361="","",VLOOKUP($E361&amp;$D$118&amp;$D$119,'CCG data'!$A:$AD,'CCG data'!L$3,FALSE))</f>
        <v>0.63800000000000001</v>
      </c>
      <c r="T362" s="15">
        <f>IF(T361="","",VLOOKUP($E361&amp;$D$118&amp;$D$119,'CCG data'!$A:$AD,'CCG data'!M$3,FALSE))</f>
        <v>3.2000000000000001E-2</v>
      </c>
      <c r="U362" s="15">
        <f>IF(T361="","",VLOOKUP($E361&amp;$D$118&amp;$D$119,'CCG data'!$A:$AD,'CCG data'!N$3,FALSE))</f>
        <v>0.05</v>
      </c>
      <c r="V362" s="15">
        <f>IF(V361="","",VLOOKUP($E361&amp;$D$118&amp;$D$119,'CCG data'!$A:$AD,'CCG data'!O$3,FALSE))</f>
        <v>3.6999999999999998E-2</v>
      </c>
      <c r="W362" s="135">
        <f>IF(V361="","",VLOOKUP($E361&amp;$D$118&amp;$D$119,'CCG data'!$A:$AD,'CCG data'!P$3,FALSE))</f>
        <v>5.6000000000000001E-2</v>
      </c>
      <c r="Y362" s="163" t="str">
        <f>IFERROR(VLOOKUP($E362&amp;$D$119, Outliers!$A$4:$P$214,2,FALSE),"0")</f>
        <v>0</v>
      </c>
      <c r="Z362" s="163" t="str">
        <f>IFERROR(VLOOKUP($E362&amp;$D$119, Outliers!$A$4:$P$214,3,FALSE),"0")</f>
        <v>0</v>
      </c>
      <c r="AA362" s="163" t="str">
        <f>IFERROR(VLOOKUP($E362&amp;$D$119, Outliers!$A$4:$P$214,4,FALSE),"0")</f>
        <v>0</v>
      </c>
      <c r="AB362" s="163" t="str">
        <f>IFERROR(VLOOKUP($E362&amp;$D$119, Outliers!$A$4:$P$214,5,FALSE),"0")</f>
        <v>0</v>
      </c>
      <c r="AD362" s="78"/>
      <c r="AE362" s="78"/>
      <c r="AF362" s="78"/>
      <c r="AG362" s="78"/>
    </row>
    <row r="363" spans="4:33" ht="15.75" x14ac:dyDescent="0.25">
      <c r="D363" s="318"/>
      <c r="E363" s="104" t="s">
        <v>232</v>
      </c>
      <c r="F363" s="405">
        <f>IF(OR(ISERROR(VLOOKUP($E363&amp;$D$118&amp;$D$119,'CCG data'!$A:$AD,'CCG data'!R$3,FALSE)),ISBLANK(VLOOKUP($E363&amp;$D$118&amp;$D$119,'CCG data'!$A:$AD,'CCG data'!R$3,FALSE))),"",VLOOKUP($E363&amp;$D$118&amp;$D$119,'CCG data'!$A:$AD,'CCG data'!R$3,FALSE))</f>
        <v>53.636867596887974</v>
      </c>
      <c r="G363" s="406"/>
      <c r="H363" s="406">
        <f>IF(OR(ISERROR(VLOOKUP($E363&amp;$D$118&amp;$D$119,'CCG data'!$A:$AD,'CCG data'!S$3,FALSE)),ISBLANK(VLOOKUP($E363&amp;$D$118&amp;$D$119,'CCG data'!$A:$AD,'CCG data'!S$3,FALSE))),"",VLOOKUP($E363&amp;$D$118&amp;$D$119,'CCG data'!$A:$AD,'CCG data'!S$3,FALSE))</f>
        <v>101.59773441192132</v>
      </c>
      <c r="I363" s="406"/>
      <c r="J363" s="406">
        <f>IF(OR(ISERROR(VLOOKUP($E363&amp;$D$118&amp;$D$119,'CCG data'!$A:$AD,'CCG data'!T$3,FALSE)),ISBLANK(VLOOKUP($E363&amp;$D$118&amp;$D$119,'CCG data'!$A:$AD,'CCG data'!T$3,FALSE))),"",VLOOKUP($E363&amp;$D$118&amp;$D$119,'CCG data'!$A:$AD,'CCG data'!T$3,FALSE))</f>
        <v>5.6547486301767327</v>
      </c>
      <c r="K363" s="406"/>
      <c r="L363" s="406">
        <f>IF(OR(ISERROR(VLOOKUP($E363&amp;$D$118&amp;$D$119,'CCG data'!$A:$AD,'CCG data'!U$3,FALSE)),ISBLANK(VLOOKUP($E363&amp;$D$118&amp;$D$119,'CCG data'!$A:$AD,'CCG data'!U$3,FALSE))),"",VLOOKUP($E363&amp;$D$118&amp;$D$119,'CCG data'!$A:$AD,'CCG data'!U$3,FALSE))</f>
        <v>13.10224830435434</v>
      </c>
      <c r="M363" s="407"/>
      <c r="N363" s="362">
        <f>IF(OR(ISERROR(VLOOKUP($E363&amp;$D$118&amp;$D$119,'CCG data'!$A:$AD,'CCG data'!G$3,FALSE)),ISBLANK(VLOOKUP($E363&amp;$D$118&amp;$D$119,'CCG data'!$A:$AD,'CCG data'!G$3,FALSE))),"",VLOOKUP($E363&amp;$D$118&amp;$D$119,'CCG data'!$A:$AD,'CCG data'!G$3,FALSE))</f>
        <v>1997</v>
      </c>
      <c r="P363" s="397">
        <f>IF(OR(ISERROR(VLOOKUP($E363&amp;$D$118&amp;$D$119,'CCG data'!$A:$AD,'CCG data'!B$3,FALSE)),ISBLANK(VLOOKUP($E363&amp;$D$118&amp;$D$119,'CCG data'!$A:$AD,'CCG data'!B$3,FALSE))),"",VLOOKUP($E363&amp;$D$118&amp;$D$119,'CCG data'!$A:$AD,'CCG data'!B$3,FALSE))</f>
        <v>0.29694541812719077</v>
      </c>
      <c r="Q363" s="263"/>
      <c r="R363" s="263">
        <f>IF(OR(ISERROR(VLOOKUP($E363&amp;$D$118&amp;$D$119,'CCG data'!$A:$AD,'CCG data'!C$3,FALSE)),ISBLANK(VLOOKUP($E363&amp;$D$118&amp;$D$119,'CCG data'!$A:$AD,'CCG data'!C$3,FALSE))),"",VLOOKUP($E363&amp;$D$118&amp;$D$119,'CCG data'!$A:$AD,'CCG data'!C$3,FALSE))</f>
        <v>0.58888332498748119</v>
      </c>
      <c r="S363" s="263"/>
      <c r="T363" s="263">
        <f>IF(OR(ISERROR(VLOOKUP($E363&amp;$D$118&amp;$D$119,'CCG data'!$A:$AD,'CCG data'!D$3,FALSE)),ISBLANK(VLOOKUP($E363&amp;$D$118&amp;$D$119,'CCG data'!$A:$AD,'CCG data'!D$3,FALSE))),"",VLOOKUP($E363&amp;$D$118&amp;$D$119,'CCG data'!$A:$AD,'CCG data'!D$3,FALSE))</f>
        <v>3.8557836755132698E-2</v>
      </c>
      <c r="U363" s="263"/>
      <c r="V363" s="263">
        <f>IF(OR(ISERROR(VLOOKUP($E363&amp;$D$118&amp;$D$119,'CCG data'!$A:$AD,'CCG data'!E$3,FALSE)),ISBLANK(VLOOKUP($E363&amp;$D$118&amp;$D$119,'CCG data'!$A:$AD,'CCG data'!E$3,FALSE))),"",VLOOKUP($E363&amp;$D$118&amp;$D$119,'CCG data'!$A:$AD,'CCG data'!E$3,FALSE))</f>
        <v>7.56134201301953E-2</v>
      </c>
      <c r="W363" s="398"/>
      <c r="Y363" s="163">
        <f>IFERROR(VLOOKUP($E363&amp;$D$119, Outliers!$A$4:$P$214,2,FALSE),"0")</f>
        <v>0</v>
      </c>
      <c r="Z363" s="163">
        <f>IFERROR(VLOOKUP($E363&amp;$D$119, Outliers!$A$4:$P$214,3,FALSE),"0")</f>
        <v>0</v>
      </c>
      <c r="AA363" s="163">
        <f>IFERROR(VLOOKUP($E363&amp;$D$119, Outliers!$A$4:$P$214,4,FALSE),"0")</f>
        <v>0</v>
      </c>
      <c r="AB363" s="163">
        <f>IFERROR(VLOOKUP($E363&amp;$D$119, Outliers!$A$4:$P$214,5,FALSE),"0")</f>
        <v>0</v>
      </c>
      <c r="AD363" s="78"/>
      <c r="AE363" s="78"/>
      <c r="AF363" s="78"/>
      <c r="AG363" s="78"/>
    </row>
    <row r="364" spans="4:33" x14ac:dyDescent="0.25">
      <c r="D364" s="318"/>
      <c r="E364" s="103" t="s">
        <v>27</v>
      </c>
      <c r="F364" s="95">
        <f>IF(P363="","",VLOOKUP($E363&amp;$D$118&amp;$D$119,'CCG data'!$A:$AD,'CCG data'!W$3,FALSE))</f>
        <v>49.319767367496603</v>
      </c>
      <c r="G364" s="96">
        <f>IF(P363="","",VLOOKUP($E363&amp;$D$118&amp;$D$119,'CCG data'!$A:$AD,'CCG data'!X$3,FALSE))</f>
        <v>57.953967826279346</v>
      </c>
      <c r="H364" s="96">
        <f>IF(R363="","",VLOOKUP($E363&amp;$D$118&amp;$D$119,'CCG data'!$A:$AD,'CCG data'!Y$3,FALSE))</f>
        <v>95.790940217507739</v>
      </c>
      <c r="I364" s="96">
        <f>IF(R363="","",VLOOKUP($E363&amp;$D$118&amp;$D$119,'CCG data'!$A:$AD,'CCG data'!Z$3,FALSE))</f>
        <v>107.40452860633491</v>
      </c>
      <c r="J364" s="96">
        <f>IF(T363="","",VLOOKUP($E363&amp;$D$118&amp;$D$119,'CCG data'!$A:$AD,'CCG data'!AA$3,FALSE))</f>
        <v>4.3916885394633276</v>
      </c>
      <c r="K364" s="96">
        <f>IF(T363="","",VLOOKUP($E363&amp;$D$118&amp;$D$119,'CCG data'!$A:$AD,'CCG data'!AB$3,FALSE))</f>
        <v>6.9178087208901378</v>
      </c>
      <c r="L364" s="96">
        <f>IF(V363="","",VLOOKUP($E363&amp;$D$118&amp;$D$119,'CCG data'!$A:$AD,'CCG data'!AC$3,FALSE))</f>
        <v>11.012406447362979</v>
      </c>
      <c r="M364" s="96">
        <f>IF(V363="","",VLOOKUP($E363&amp;$D$118&amp;$D$119,'CCG data'!$A:$AD,'CCG data'!AD$3,FALSE))</f>
        <v>15.192090161345702</v>
      </c>
      <c r="N364" s="363"/>
      <c r="P364" s="150">
        <f>IF(P363="","",VLOOKUP($E363&amp;$D$118&amp;$D$119,'CCG data'!$A:$AD,'CCG data'!I$3,FALSE))</f>
        <v>0.27700000000000002</v>
      </c>
      <c r="Q364" s="15">
        <f>IF(P363="","",VLOOKUP($E363&amp;$D$118&amp;$D$119,'CCG data'!$A:$AD,'CCG data'!J$3,FALSE))</f>
        <v>0.317</v>
      </c>
      <c r="R364" s="15">
        <f>IF(R363="","",VLOOKUP($E363&amp;$D$118&amp;$D$119,'CCG data'!$A:$AD,'CCG data'!K$3,FALSE))</f>
        <v>0.56699999999999995</v>
      </c>
      <c r="S364" s="15">
        <f>IF(R363="","",VLOOKUP($E363&amp;$D$118&amp;$D$119,'CCG data'!$A:$AD,'CCG data'!L$3,FALSE))</f>
        <v>0.61</v>
      </c>
      <c r="T364" s="15">
        <f>IF(T363="","",VLOOKUP($E363&amp;$D$118&amp;$D$119,'CCG data'!$A:$AD,'CCG data'!M$3,FALSE))</f>
        <v>3.1E-2</v>
      </c>
      <c r="U364" s="15">
        <f>IF(T363="","",VLOOKUP($E363&amp;$D$118&amp;$D$119,'CCG data'!$A:$AD,'CCG data'!N$3,FALSE))</f>
        <v>4.8000000000000001E-2</v>
      </c>
      <c r="V364" s="15">
        <f>IF(V363="","",VLOOKUP($E363&amp;$D$118&amp;$D$119,'CCG data'!$A:$AD,'CCG data'!O$3,FALSE))</f>
        <v>6.5000000000000002E-2</v>
      </c>
      <c r="W364" s="135">
        <f>IF(V363="","",VLOOKUP($E363&amp;$D$118&amp;$D$119,'CCG data'!$A:$AD,'CCG data'!P$3,FALSE))</f>
        <v>8.7999999999999995E-2</v>
      </c>
      <c r="Y364" s="163" t="str">
        <f>IFERROR(VLOOKUP($E364&amp;$D$119, Outliers!$A$4:$P$214,2,FALSE),"0")</f>
        <v>0</v>
      </c>
      <c r="Z364" s="163" t="str">
        <f>IFERROR(VLOOKUP($E364&amp;$D$119, Outliers!$A$4:$P$214,3,FALSE),"0")</f>
        <v>0</v>
      </c>
      <c r="AA364" s="163" t="str">
        <f>IFERROR(VLOOKUP($E364&amp;$D$119, Outliers!$A$4:$P$214,4,FALSE),"0")</f>
        <v>0</v>
      </c>
      <c r="AB364" s="163" t="str">
        <f>IFERROR(VLOOKUP($E364&amp;$D$119, Outliers!$A$4:$P$214,5,FALSE),"0")</f>
        <v>0</v>
      </c>
      <c r="AD364" s="78"/>
      <c r="AE364" s="78"/>
      <c r="AF364" s="78"/>
      <c r="AG364" s="78"/>
    </row>
    <row r="365" spans="4:33" ht="15.75" x14ac:dyDescent="0.25">
      <c r="D365" s="318"/>
      <c r="E365" s="104" t="s">
        <v>233</v>
      </c>
      <c r="F365" s="405">
        <f>IF(OR(ISERROR(VLOOKUP($E365&amp;$D$118&amp;$D$119,'CCG data'!$A:$AD,'CCG data'!R$3,FALSE)),ISBLANK(VLOOKUP($E365&amp;$D$118&amp;$D$119,'CCG data'!$A:$AD,'CCG data'!R$3,FALSE))),"",VLOOKUP($E365&amp;$D$118&amp;$D$119,'CCG data'!$A:$AD,'CCG data'!R$3,FALSE))</f>
        <v>50.661830980963884</v>
      </c>
      <c r="G365" s="406"/>
      <c r="H365" s="406">
        <f>IF(OR(ISERROR(VLOOKUP($E365&amp;$D$118&amp;$D$119,'CCG data'!$A:$AD,'CCG data'!S$3,FALSE)),ISBLANK(VLOOKUP($E365&amp;$D$118&amp;$D$119,'CCG data'!$A:$AD,'CCG data'!S$3,FALSE))),"",VLOOKUP($E365&amp;$D$118&amp;$D$119,'CCG data'!$A:$AD,'CCG data'!S$3,FALSE))</f>
        <v>90.22623698045453</v>
      </c>
      <c r="I365" s="406"/>
      <c r="J365" s="406">
        <f>IF(OR(ISERROR(VLOOKUP($E365&amp;$D$118&amp;$D$119,'CCG data'!$A:$AD,'CCG data'!T$3,FALSE)),ISBLANK(VLOOKUP($E365&amp;$D$118&amp;$D$119,'CCG data'!$A:$AD,'CCG data'!T$3,FALSE))),"",VLOOKUP($E365&amp;$D$118&amp;$D$119,'CCG data'!$A:$AD,'CCG data'!T$3,FALSE))</f>
        <v>6.5259123757156097</v>
      </c>
      <c r="K365" s="406"/>
      <c r="L365" s="406">
        <f>IF(OR(ISERROR(VLOOKUP($E365&amp;$D$118&amp;$D$119,'CCG data'!$A:$AD,'CCG data'!U$3,FALSE)),ISBLANK(VLOOKUP($E365&amp;$D$118&amp;$D$119,'CCG data'!$A:$AD,'CCG data'!U$3,FALSE))),"",VLOOKUP($E365&amp;$D$118&amp;$D$119,'CCG data'!$A:$AD,'CCG data'!U$3,FALSE))</f>
        <v>7.1714897217496469</v>
      </c>
      <c r="M365" s="407"/>
      <c r="N365" s="362">
        <f>IF(OR(ISERROR(VLOOKUP($E365&amp;$D$118&amp;$D$119,'CCG data'!$A:$AD,'CCG data'!G$3,FALSE)),ISBLANK(VLOOKUP($E365&amp;$D$118&amp;$D$119,'CCG data'!$A:$AD,'CCG data'!G$3,FALSE))),"",VLOOKUP($E365&amp;$D$118&amp;$D$119,'CCG data'!$A:$AD,'CCG data'!G$3,FALSE))</f>
        <v>1775</v>
      </c>
      <c r="P365" s="397">
        <f>IF(OR(ISERROR(VLOOKUP($E365&amp;$D$118&amp;$D$119,'CCG data'!$A:$AD,'CCG data'!B$3,FALSE)),ISBLANK(VLOOKUP($E365&amp;$D$118&amp;$D$119,'CCG data'!$A:$AD,'CCG data'!B$3,FALSE))),"",VLOOKUP($E365&amp;$D$118&amp;$D$119,'CCG data'!$A:$AD,'CCG data'!B$3,FALSE))</f>
        <v>0.32169014084507042</v>
      </c>
      <c r="Q365" s="263"/>
      <c r="R365" s="263">
        <f>IF(OR(ISERROR(VLOOKUP($E365&amp;$D$118&amp;$D$119,'CCG data'!$A:$AD,'CCG data'!C$3,FALSE)),ISBLANK(VLOOKUP($E365&amp;$D$118&amp;$D$119,'CCG data'!$A:$AD,'CCG data'!C$3,FALSE))),"",VLOOKUP($E365&amp;$D$118&amp;$D$119,'CCG data'!$A:$AD,'CCG data'!C$3,FALSE))</f>
        <v>0.58535211267605636</v>
      </c>
      <c r="S365" s="263"/>
      <c r="T365" s="263">
        <f>IF(OR(ISERROR(VLOOKUP($E365&amp;$D$118&amp;$D$119,'CCG data'!$A:$AD,'CCG data'!D$3,FALSE)),ISBLANK(VLOOKUP($E365&amp;$D$118&amp;$D$119,'CCG data'!$A:$AD,'CCG data'!D$3,FALSE))),"",VLOOKUP($E365&amp;$D$118&amp;$D$119,'CCG data'!$A:$AD,'CCG data'!D$3,FALSE))</f>
        <v>4.5633802816901409E-2</v>
      </c>
      <c r="U365" s="263"/>
      <c r="V365" s="263">
        <f>IF(OR(ISERROR(VLOOKUP($E365&amp;$D$118&amp;$D$119,'CCG data'!$A:$AD,'CCG data'!E$3,FALSE)),ISBLANK(VLOOKUP($E365&amp;$D$118&amp;$D$119,'CCG data'!$A:$AD,'CCG data'!E$3,FALSE))),"",VLOOKUP($E365&amp;$D$118&amp;$D$119,'CCG data'!$A:$AD,'CCG data'!E$3,FALSE))</f>
        <v>4.7323943661971832E-2</v>
      </c>
      <c r="W365" s="398"/>
      <c r="Y365" s="163">
        <f>IFERROR(VLOOKUP($E365&amp;$D$119, Outliers!$A$4:$P$214,2,FALSE),"0")</f>
        <v>0</v>
      </c>
      <c r="Z365" s="163">
        <f>IFERROR(VLOOKUP($E365&amp;$D$119, Outliers!$A$4:$P$214,3,FALSE),"0")</f>
        <v>0</v>
      </c>
      <c r="AA365" s="163">
        <f>IFERROR(VLOOKUP($E365&amp;$D$119, Outliers!$A$4:$P$214,4,FALSE),"0")</f>
        <v>0</v>
      </c>
      <c r="AB365" s="163">
        <f>IFERROR(VLOOKUP($E365&amp;$D$119, Outliers!$A$4:$P$214,5,FALSE),"0")</f>
        <v>1</v>
      </c>
      <c r="AD365" s="78"/>
      <c r="AE365" s="78"/>
      <c r="AF365" s="78"/>
      <c r="AG365" s="78"/>
    </row>
    <row r="366" spans="4:33" x14ac:dyDescent="0.25">
      <c r="D366" s="318"/>
      <c r="E366" s="103" t="s">
        <v>27</v>
      </c>
      <c r="F366" s="95">
        <f>IF(P365="","",VLOOKUP($E365&amp;$D$118&amp;$D$119,'CCG data'!$A:$AD,'CCG data'!W$3,FALSE))</f>
        <v>46.506372964343178</v>
      </c>
      <c r="G366" s="96">
        <f>IF(P365="","",VLOOKUP($E365&amp;$D$118&amp;$D$119,'CCG data'!$A:$AD,'CCG data'!X$3,FALSE))</f>
        <v>54.817288997584591</v>
      </c>
      <c r="H366" s="96">
        <f>IF(R365="","",VLOOKUP($E365&amp;$D$118&amp;$D$119,'CCG data'!$A:$AD,'CCG data'!Y$3,FALSE))</f>
        <v>84.739916887348869</v>
      </c>
      <c r="I366" s="96">
        <f>IF(R365="","",VLOOKUP($E365&amp;$D$118&amp;$D$119,'CCG data'!$A:$AD,'CCG data'!Z$3,FALSE))</f>
        <v>95.712557073560191</v>
      </c>
      <c r="J366" s="96">
        <f>IF(T365="","",VLOOKUP($E365&amp;$D$118&amp;$D$119,'CCG data'!$A:$AD,'CCG data'!AA$3,FALSE))</f>
        <v>5.1047136805597653</v>
      </c>
      <c r="K366" s="96">
        <f>IF(T365="","",VLOOKUP($E365&amp;$D$118&amp;$D$119,'CCG data'!$A:$AD,'CCG data'!AB$3,FALSE))</f>
        <v>7.9471110708714541</v>
      </c>
      <c r="L366" s="96">
        <f>IF(V365="","",VLOOKUP($E365&amp;$D$118&amp;$D$119,'CCG data'!$A:$AD,'CCG data'!AC$3,FALSE))</f>
        <v>5.6378413119589208</v>
      </c>
      <c r="M366" s="96">
        <f>IF(V365="","",VLOOKUP($E365&amp;$D$118&amp;$D$119,'CCG data'!$A:$AD,'CCG data'!AD$3,FALSE))</f>
        <v>8.7051381315403731</v>
      </c>
      <c r="N366" s="363"/>
      <c r="P366" s="150">
        <f>IF(P365="","",VLOOKUP($E365&amp;$D$118&amp;$D$119,'CCG data'!$A:$AD,'CCG data'!I$3,FALSE))</f>
        <v>0.3</v>
      </c>
      <c r="Q366" s="15">
        <f>IF(P365="","",VLOOKUP($E365&amp;$D$118&amp;$D$119,'CCG data'!$A:$AD,'CCG data'!J$3,FALSE))</f>
        <v>0.34399999999999997</v>
      </c>
      <c r="R366" s="15">
        <f>IF(R365="","",VLOOKUP($E365&amp;$D$118&amp;$D$119,'CCG data'!$A:$AD,'CCG data'!K$3,FALSE))</f>
        <v>0.56200000000000006</v>
      </c>
      <c r="S366" s="15">
        <f>IF(R365="","",VLOOKUP($E365&amp;$D$118&amp;$D$119,'CCG data'!$A:$AD,'CCG data'!L$3,FALSE))</f>
        <v>0.60799999999999998</v>
      </c>
      <c r="T366" s="15">
        <f>IF(T365="","",VLOOKUP($E365&amp;$D$118&amp;$D$119,'CCG data'!$A:$AD,'CCG data'!M$3,FALSE))</f>
        <v>3.6999999999999998E-2</v>
      </c>
      <c r="U366" s="15">
        <f>IF(T365="","",VLOOKUP($E365&amp;$D$118&amp;$D$119,'CCG data'!$A:$AD,'CCG data'!N$3,FALSE))</f>
        <v>5.6000000000000001E-2</v>
      </c>
      <c r="V366" s="15">
        <f>IF(V365="","",VLOOKUP($E365&amp;$D$118&amp;$D$119,'CCG data'!$A:$AD,'CCG data'!O$3,FALSE))</f>
        <v>3.7999999999999999E-2</v>
      </c>
      <c r="W366" s="135">
        <f>IF(V365="","",VLOOKUP($E365&amp;$D$118&amp;$D$119,'CCG data'!$A:$AD,'CCG data'!P$3,FALSE))</f>
        <v>5.8000000000000003E-2</v>
      </c>
      <c r="Y366" s="163" t="str">
        <f>IFERROR(VLOOKUP($E366&amp;$D$119, Outliers!$A$4:$P$214,2,FALSE),"0")</f>
        <v>0</v>
      </c>
      <c r="Z366" s="163" t="str">
        <f>IFERROR(VLOOKUP($E366&amp;$D$119, Outliers!$A$4:$P$214,3,FALSE),"0")</f>
        <v>0</v>
      </c>
      <c r="AA366" s="163" t="str">
        <f>IFERROR(VLOOKUP($E366&amp;$D$119, Outliers!$A$4:$P$214,4,FALSE),"0")</f>
        <v>0</v>
      </c>
      <c r="AB366" s="163" t="str">
        <f>IFERROR(VLOOKUP($E366&amp;$D$119, Outliers!$A$4:$P$214,5,FALSE),"0")</f>
        <v>0</v>
      </c>
      <c r="AD366" s="78"/>
      <c r="AE366" s="78"/>
      <c r="AF366" s="78"/>
      <c r="AG366" s="78"/>
    </row>
    <row r="367" spans="4:33" ht="15.75" x14ac:dyDescent="0.25">
      <c r="D367" s="318"/>
      <c r="E367" s="104" t="s">
        <v>234</v>
      </c>
      <c r="F367" s="405">
        <f>IF(OR(ISERROR(VLOOKUP($E367&amp;$D$118&amp;$D$119,'CCG data'!$A:$AD,'CCG data'!R$3,FALSE)),ISBLANK(VLOOKUP($E367&amp;$D$118&amp;$D$119,'CCG data'!$A:$AD,'CCG data'!R$3,FALSE))),"",VLOOKUP($E367&amp;$D$118&amp;$D$119,'CCG data'!$A:$AD,'CCG data'!R$3,FALSE))</f>
        <v>47.936170972144168</v>
      </c>
      <c r="G367" s="406"/>
      <c r="H367" s="406">
        <f>IF(OR(ISERROR(VLOOKUP($E367&amp;$D$118&amp;$D$119,'CCG data'!$A:$AD,'CCG data'!S$3,FALSE)),ISBLANK(VLOOKUP($E367&amp;$D$118&amp;$D$119,'CCG data'!$A:$AD,'CCG data'!S$3,FALSE))),"",VLOOKUP($E367&amp;$D$118&amp;$D$119,'CCG data'!$A:$AD,'CCG data'!S$3,FALSE))</f>
        <v>96.82495952503281</v>
      </c>
      <c r="I367" s="406"/>
      <c r="J367" s="406">
        <f>IF(OR(ISERROR(VLOOKUP($E367&amp;$D$118&amp;$D$119,'CCG data'!$A:$AD,'CCG data'!T$3,FALSE)),ISBLANK(VLOOKUP($E367&amp;$D$118&amp;$D$119,'CCG data'!$A:$AD,'CCG data'!T$3,FALSE))),"",VLOOKUP($E367&amp;$D$118&amp;$D$119,'CCG data'!$A:$AD,'CCG data'!T$3,FALSE))</f>
        <v>5.0015669061954444</v>
      </c>
      <c r="K367" s="406"/>
      <c r="L367" s="406">
        <f>IF(OR(ISERROR(VLOOKUP($E367&amp;$D$118&amp;$D$119,'CCG data'!$A:$AD,'CCG data'!U$3,FALSE)),ISBLANK(VLOOKUP($E367&amp;$D$118&amp;$D$119,'CCG data'!$A:$AD,'CCG data'!U$3,FALSE))),"",VLOOKUP($E367&amp;$D$118&amp;$D$119,'CCG data'!$A:$AD,'CCG data'!U$3,FALSE))</f>
        <v>7.6714022697642097</v>
      </c>
      <c r="M367" s="407"/>
      <c r="N367" s="362">
        <f>IF(OR(ISERROR(VLOOKUP($E367&amp;$D$118&amp;$D$119,'CCG data'!$A:$AD,'CCG data'!G$3,FALSE)),ISBLANK(VLOOKUP($E367&amp;$D$118&amp;$D$119,'CCG data'!$A:$AD,'CCG data'!G$3,FALSE))),"",VLOOKUP($E367&amp;$D$118&amp;$D$119,'CCG data'!$A:$AD,'CCG data'!G$3,FALSE))</f>
        <v>1670</v>
      </c>
      <c r="P367" s="397">
        <f>IF(OR(ISERROR(VLOOKUP($E367&amp;$D$118&amp;$D$119,'CCG data'!$A:$AD,'CCG data'!B$3,FALSE)),ISBLANK(VLOOKUP($E367&amp;$D$118&amp;$D$119,'CCG data'!$A:$AD,'CCG data'!B$3,FALSE))),"",VLOOKUP($E367&amp;$D$118&amp;$D$119,'CCG data'!$A:$AD,'CCG data'!B$3,FALSE))</f>
        <v>0.29101796407185626</v>
      </c>
      <c r="Q367" s="263"/>
      <c r="R367" s="263">
        <f>IF(OR(ISERROR(VLOOKUP($E367&amp;$D$118&amp;$D$119,'CCG data'!$A:$AD,'CCG data'!C$3,FALSE)),ISBLANK(VLOOKUP($E367&amp;$D$118&amp;$D$119,'CCG data'!$A:$AD,'CCG data'!C$3,FALSE))),"",VLOOKUP($E367&amp;$D$118&amp;$D$119,'CCG data'!$A:$AD,'CCG data'!C$3,FALSE))</f>
        <v>0.62574850299401197</v>
      </c>
      <c r="S367" s="263"/>
      <c r="T367" s="263">
        <f>IF(OR(ISERROR(VLOOKUP($E367&amp;$D$118&amp;$D$119,'CCG data'!$A:$AD,'CCG data'!D$3,FALSE)),ISBLANK(VLOOKUP($E367&amp;$D$118&amp;$D$119,'CCG data'!$A:$AD,'CCG data'!D$3,FALSE))),"",VLOOKUP($E367&amp;$D$118&amp;$D$119,'CCG data'!$A:$AD,'CCG data'!D$3,FALSE))</f>
        <v>3.4131736526946108E-2</v>
      </c>
      <c r="U367" s="263"/>
      <c r="V367" s="263">
        <f>IF(OR(ISERROR(VLOOKUP($E367&amp;$D$118&amp;$D$119,'CCG data'!$A:$AD,'CCG data'!E$3,FALSE)),ISBLANK(VLOOKUP($E367&amp;$D$118&amp;$D$119,'CCG data'!$A:$AD,'CCG data'!E$3,FALSE))),"",VLOOKUP($E367&amp;$D$118&amp;$D$119,'CCG data'!$A:$AD,'CCG data'!E$3,FALSE))</f>
        <v>4.9101796407185629E-2</v>
      </c>
      <c r="W367" s="398"/>
      <c r="Y367" s="163">
        <f>IFERROR(VLOOKUP($E367&amp;$D$119, Outliers!$A$4:$P$214,2,FALSE),"0")</f>
        <v>0</v>
      </c>
      <c r="Z367" s="163">
        <f>IFERROR(VLOOKUP($E367&amp;$D$119, Outliers!$A$4:$P$214,3,FALSE),"0")</f>
        <v>0</v>
      </c>
      <c r="AA367" s="163">
        <f>IFERROR(VLOOKUP($E367&amp;$D$119, Outliers!$A$4:$P$214,4,FALSE),"0")</f>
        <v>0</v>
      </c>
      <c r="AB367" s="163">
        <f>IFERROR(VLOOKUP($E367&amp;$D$119, Outliers!$A$4:$P$214,5,FALSE),"0")</f>
        <v>1</v>
      </c>
      <c r="AD367" s="78"/>
      <c r="AE367" s="78"/>
      <c r="AF367" s="78"/>
      <c r="AG367" s="78"/>
    </row>
    <row r="368" spans="4:33" x14ac:dyDescent="0.25">
      <c r="D368" s="318"/>
      <c r="E368" s="103" t="s">
        <v>27</v>
      </c>
      <c r="F368" s="95">
        <f>IF(P367="","",VLOOKUP($E367&amp;$D$118&amp;$D$119,'CCG data'!$A:$AD,'CCG data'!W$3,FALSE))</f>
        <v>43.674290382422818</v>
      </c>
      <c r="G368" s="96">
        <f>IF(P367="","",VLOOKUP($E367&amp;$D$118&amp;$D$119,'CCG data'!$A:$AD,'CCG data'!X$3,FALSE))</f>
        <v>52.198051561865519</v>
      </c>
      <c r="H368" s="96">
        <f>IF(R367="","",VLOOKUP($E367&amp;$D$118&amp;$D$119,'CCG data'!$A:$AD,'CCG data'!Y$3,FALSE))</f>
        <v>90.954322216343527</v>
      </c>
      <c r="I368" s="96">
        <f>IF(R367="","",VLOOKUP($E367&amp;$D$118&amp;$D$119,'CCG data'!$A:$AD,'CCG data'!Z$3,FALSE))</f>
        <v>102.69559683372209</v>
      </c>
      <c r="J368" s="96">
        <f>IF(T367="","",VLOOKUP($E367&amp;$D$118&amp;$D$119,'CCG data'!$A:$AD,'CCG data'!AA$3,FALSE))</f>
        <v>3.7031184143522564</v>
      </c>
      <c r="K368" s="96">
        <f>IF(T367="","",VLOOKUP($E367&amp;$D$118&amp;$D$119,'CCG data'!$A:$AD,'CCG data'!AB$3,FALSE))</f>
        <v>6.3000153980386324</v>
      </c>
      <c r="L368" s="96">
        <f>IF(V367="","",VLOOKUP($E367&amp;$D$118&amp;$D$119,'CCG data'!$A:$AD,'CCG data'!AC$3,FALSE))</f>
        <v>6.0109595365873671</v>
      </c>
      <c r="M368" s="96">
        <f>IF(V367="","",VLOOKUP($E367&amp;$D$118&amp;$D$119,'CCG data'!$A:$AD,'CCG data'!AD$3,FALSE))</f>
        <v>9.3318450029410513</v>
      </c>
      <c r="N368" s="363"/>
      <c r="P368" s="150">
        <f>IF(P367="","",VLOOKUP($E367&amp;$D$118&amp;$D$119,'CCG data'!$A:$AD,'CCG data'!I$3,FALSE))</f>
        <v>0.27</v>
      </c>
      <c r="Q368" s="15">
        <f>IF(P367="","",VLOOKUP($E367&amp;$D$118&amp;$D$119,'CCG data'!$A:$AD,'CCG data'!J$3,FALSE))</f>
        <v>0.313</v>
      </c>
      <c r="R368" s="15">
        <f>IF(R367="","",VLOOKUP($E367&amp;$D$118&amp;$D$119,'CCG data'!$A:$AD,'CCG data'!K$3,FALSE))</f>
        <v>0.60199999999999998</v>
      </c>
      <c r="S368" s="15">
        <f>IF(R367="","",VLOOKUP($E367&amp;$D$118&amp;$D$119,'CCG data'!$A:$AD,'CCG data'!L$3,FALSE))</f>
        <v>0.64900000000000002</v>
      </c>
      <c r="T368" s="15">
        <f>IF(T367="","",VLOOKUP($E367&amp;$D$118&amp;$D$119,'CCG data'!$A:$AD,'CCG data'!M$3,FALSE))</f>
        <v>2.5999999999999999E-2</v>
      </c>
      <c r="U368" s="15">
        <f>IF(T367="","",VLOOKUP($E367&amp;$D$118&amp;$D$119,'CCG data'!$A:$AD,'CCG data'!N$3,FALSE))</f>
        <v>4.3999999999999997E-2</v>
      </c>
      <c r="V368" s="15">
        <f>IF(V367="","",VLOOKUP($E367&amp;$D$118&amp;$D$119,'CCG data'!$A:$AD,'CCG data'!O$3,FALSE))</f>
        <v>0.04</v>
      </c>
      <c r="W368" s="135">
        <f>IF(V367="","",VLOOKUP($E367&amp;$D$118&amp;$D$119,'CCG data'!$A:$AD,'CCG data'!P$3,FALSE))</f>
        <v>6.0999999999999999E-2</v>
      </c>
      <c r="Y368" s="163" t="str">
        <f>IFERROR(VLOOKUP($E368&amp;$D$119, Outliers!$A$4:$P$214,2,FALSE),"0")</f>
        <v>0</v>
      </c>
      <c r="Z368" s="163" t="str">
        <f>IFERROR(VLOOKUP($E368&amp;$D$119, Outliers!$A$4:$P$214,3,FALSE),"0")</f>
        <v>0</v>
      </c>
      <c r="AA368" s="163" t="str">
        <f>IFERROR(VLOOKUP($E368&amp;$D$119, Outliers!$A$4:$P$214,4,FALSE),"0")</f>
        <v>0</v>
      </c>
      <c r="AB368" s="163" t="str">
        <f>IFERROR(VLOOKUP($E368&amp;$D$119, Outliers!$A$4:$P$214,5,FALSE),"0")</f>
        <v>0</v>
      </c>
      <c r="AD368" s="78"/>
      <c r="AE368" s="78"/>
      <c r="AF368" s="78"/>
      <c r="AG368" s="78"/>
    </row>
    <row r="369" spans="4:33" ht="15.75" x14ac:dyDescent="0.25">
      <c r="D369" s="318"/>
      <c r="E369" s="104" t="s">
        <v>235</v>
      </c>
      <c r="F369" s="405">
        <f>IF(OR(ISERROR(VLOOKUP($E369&amp;$D$118&amp;$D$119,'CCG data'!$A:$AD,'CCG data'!R$3,FALSE)),ISBLANK(VLOOKUP($E369&amp;$D$118&amp;$D$119,'CCG data'!$A:$AD,'CCG data'!R$3,FALSE))),"",VLOOKUP($E369&amp;$D$118&amp;$D$119,'CCG data'!$A:$AD,'CCG data'!R$3,FALSE))</f>
        <v>51.374644265358896</v>
      </c>
      <c r="G369" s="406"/>
      <c r="H369" s="406">
        <f>IF(OR(ISERROR(VLOOKUP($E369&amp;$D$118&amp;$D$119,'CCG data'!$A:$AD,'CCG data'!S$3,FALSE)),ISBLANK(VLOOKUP($E369&amp;$D$118&amp;$D$119,'CCG data'!$A:$AD,'CCG data'!S$3,FALSE))),"",VLOOKUP($E369&amp;$D$118&amp;$D$119,'CCG data'!$A:$AD,'CCG data'!S$3,FALSE))</f>
        <v>92.768910423467347</v>
      </c>
      <c r="I369" s="406"/>
      <c r="J369" s="406">
        <f>IF(OR(ISERROR(VLOOKUP($E369&amp;$D$118&amp;$D$119,'CCG data'!$A:$AD,'CCG data'!T$3,FALSE)),ISBLANK(VLOOKUP($E369&amp;$D$118&amp;$D$119,'CCG data'!$A:$AD,'CCG data'!T$3,FALSE))),"",VLOOKUP($E369&amp;$D$118&amp;$D$119,'CCG data'!$A:$AD,'CCG data'!T$3,FALSE))</f>
        <v>6.3723578725629224</v>
      </c>
      <c r="K369" s="406"/>
      <c r="L369" s="406">
        <f>IF(OR(ISERROR(VLOOKUP($E369&amp;$D$118&amp;$D$119,'CCG data'!$A:$AD,'CCG data'!U$3,FALSE)),ISBLANK(VLOOKUP($E369&amp;$D$118&amp;$D$119,'CCG data'!$A:$AD,'CCG data'!U$3,FALSE))),"",VLOOKUP($E369&amp;$D$118&amp;$D$119,'CCG data'!$A:$AD,'CCG data'!U$3,FALSE))</f>
        <v>21.210409570867633</v>
      </c>
      <c r="M369" s="407"/>
      <c r="N369" s="362">
        <f>IF(OR(ISERROR(VLOOKUP($E369&amp;$D$118&amp;$D$119,'CCG data'!$A:$AD,'CCG data'!G$3,FALSE)),ISBLANK(VLOOKUP($E369&amp;$D$118&amp;$D$119,'CCG data'!$A:$AD,'CCG data'!G$3,FALSE))),"",VLOOKUP($E369&amp;$D$118&amp;$D$119,'CCG data'!$A:$AD,'CCG data'!G$3,FALSE))</f>
        <v>2791</v>
      </c>
      <c r="P369" s="397">
        <f>IF(OR(ISERROR(VLOOKUP($E369&amp;$D$118&amp;$D$119,'CCG data'!$A:$AD,'CCG data'!B$3,FALSE)),ISBLANK(VLOOKUP($E369&amp;$D$118&amp;$D$119,'CCG data'!$A:$AD,'CCG data'!B$3,FALSE))),"",VLOOKUP($E369&amp;$D$118&amp;$D$119,'CCG data'!$A:$AD,'CCG data'!B$3,FALSE))</f>
        <v>0.27767825152275172</v>
      </c>
      <c r="Q369" s="263"/>
      <c r="R369" s="263">
        <f>IF(OR(ISERROR(VLOOKUP($E369&amp;$D$118&amp;$D$119,'CCG data'!$A:$AD,'CCG data'!C$3,FALSE)),ISBLANK(VLOOKUP($E369&amp;$D$118&amp;$D$119,'CCG data'!$A:$AD,'CCG data'!C$3,FALSE))),"",VLOOKUP($E369&amp;$D$118&amp;$D$119,'CCG data'!$A:$AD,'CCG data'!C$3,FALSE))</f>
        <v>0.55571479756359732</v>
      </c>
      <c r="S369" s="263"/>
      <c r="T369" s="263">
        <f>IF(OR(ISERROR(VLOOKUP($E369&amp;$D$118&amp;$D$119,'CCG data'!$A:$AD,'CCG data'!D$3,FALSE)),ISBLANK(VLOOKUP($E369&amp;$D$118&amp;$D$119,'CCG data'!$A:$AD,'CCG data'!D$3,FALSE))),"",VLOOKUP($E369&amp;$D$118&amp;$D$119,'CCG data'!$A:$AD,'CCG data'!D$3,FALSE))</f>
        <v>4.084557506270154E-2</v>
      </c>
      <c r="U369" s="263"/>
      <c r="V369" s="263">
        <f>IF(OR(ISERROR(VLOOKUP($E369&amp;$D$118&amp;$D$119,'CCG data'!$A:$AD,'CCG data'!E$3,FALSE)),ISBLANK(VLOOKUP($E369&amp;$D$118&amp;$D$119,'CCG data'!$A:$AD,'CCG data'!E$3,FALSE))),"",VLOOKUP($E369&amp;$D$118&amp;$D$119,'CCG data'!$A:$AD,'CCG data'!E$3,FALSE))</f>
        <v>0.12576137585094949</v>
      </c>
      <c r="W369" s="398"/>
      <c r="Y369" s="163">
        <f>IFERROR(VLOOKUP($E369&amp;$D$119, Outliers!$A$4:$P$214,2,FALSE),"0")</f>
        <v>0</v>
      </c>
      <c r="Z369" s="163">
        <f>IFERROR(VLOOKUP($E369&amp;$D$119, Outliers!$A$4:$P$214,3,FALSE),"0")</f>
        <v>0</v>
      </c>
      <c r="AA369" s="163">
        <f>IFERROR(VLOOKUP($E369&amp;$D$119, Outliers!$A$4:$P$214,4,FALSE),"0")</f>
        <v>0</v>
      </c>
      <c r="AB369" s="163">
        <f>IFERROR(VLOOKUP($E369&amp;$D$119, Outliers!$A$4:$P$214,5,FALSE),"0")</f>
        <v>1</v>
      </c>
      <c r="AD369" s="78"/>
      <c r="AE369" s="78"/>
      <c r="AF369" s="78"/>
      <c r="AG369" s="78"/>
    </row>
    <row r="370" spans="4:33" x14ac:dyDescent="0.25">
      <c r="D370" s="318"/>
      <c r="E370" s="103" t="s">
        <v>27</v>
      </c>
      <c r="F370" s="95">
        <f>IF(P369="","",VLOOKUP($E369&amp;$D$118&amp;$D$119,'CCG data'!$A:$AD,'CCG data'!W$3,FALSE))</f>
        <v>47.757598133438115</v>
      </c>
      <c r="G370" s="96">
        <f>IF(P369="","",VLOOKUP($E369&amp;$D$118&amp;$D$119,'CCG data'!$A:$AD,'CCG data'!X$3,FALSE))</f>
        <v>54.991690397279676</v>
      </c>
      <c r="H370" s="96">
        <f>IF(R369="","",VLOOKUP($E369&amp;$D$118&amp;$D$119,'CCG data'!$A:$AD,'CCG data'!Y$3,FALSE))</f>
        <v>88.151987458382763</v>
      </c>
      <c r="I370" s="96">
        <f>IF(R369="","",VLOOKUP($E369&amp;$D$118&amp;$D$119,'CCG data'!$A:$AD,'CCG data'!Z$3,FALSE))</f>
        <v>97.38583338855193</v>
      </c>
      <c r="J370" s="96">
        <f>IF(T369="","",VLOOKUP($E369&amp;$D$118&amp;$D$119,'CCG data'!$A:$AD,'CCG data'!AA$3,FALSE))</f>
        <v>5.2025789184893076</v>
      </c>
      <c r="K370" s="96">
        <f>IF(T369="","",VLOOKUP($E369&amp;$D$118&amp;$D$119,'CCG data'!$A:$AD,'CCG data'!AB$3,FALSE))</f>
        <v>7.5421368266365372</v>
      </c>
      <c r="L370" s="96">
        <f>IF(V369="","",VLOOKUP($E369&amp;$D$118&amp;$D$119,'CCG data'!$A:$AD,'CCG data'!AC$3,FALSE))</f>
        <v>18.991438869859547</v>
      </c>
      <c r="M370" s="96">
        <f>IF(V369="","",VLOOKUP($E369&amp;$D$118&amp;$D$119,'CCG data'!$A:$AD,'CCG data'!AD$3,FALSE))</f>
        <v>23.429380271875718</v>
      </c>
      <c r="N370" s="363"/>
      <c r="P370" s="150">
        <f>IF(P369="","",VLOOKUP($E369&amp;$D$118&amp;$D$119,'CCG data'!$A:$AD,'CCG data'!I$3,FALSE))</f>
        <v>0.26100000000000001</v>
      </c>
      <c r="Q370" s="15">
        <f>IF(P369="","",VLOOKUP($E369&amp;$D$118&amp;$D$119,'CCG data'!$A:$AD,'CCG data'!J$3,FALSE))</f>
        <v>0.29499999999999998</v>
      </c>
      <c r="R370" s="15">
        <f>IF(R369="","",VLOOKUP($E369&amp;$D$118&amp;$D$119,'CCG data'!$A:$AD,'CCG data'!K$3,FALSE))</f>
        <v>0.53700000000000003</v>
      </c>
      <c r="S370" s="15">
        <f>IF(R369="","",VLOOKUP($E369&amp;$D$118&amp;$D$119,'CCG data'!$A:$AD,'CCG data'!L$3,FALSE))</f>
        <v>0.57399999999999995</v>
      </c>
      <c r="T370" s="15">
        <f>IF(T369="","",VLOOKUP($E369&amp;$D$118&amp;$D$119,'CCG data'!$A:$AD,'CCG data'!M$3,FALSE))</f>
        <v>3.4000000000000002E-2</v>
      </c>
      <c r="U370" s="15">
        <f>IF(T369="","",VLOOKUP($E369&amp;$D$118&amp;$D$119,'CCG data'!$A:$AD,'CCG data'!N$3,FALSE))</f>
        <v>4.9000000000000002E-2</v>
      </c>
      <c r="V370" s="15">
        <f>IF(V369="","",VLOOKUP($E369&amp;$D$118&amp;$D$119,'CCG data'!$A:$AD,'CCG data'!O$3,FALSE))</f>
        <v>0.114</v>
      </c>
      <c r="W370" s="135">
        <f>IF(V369="","",VLOOKUP($E369&amp;$D$118&amp;$D$119,'CCG data'!$A:$AD,'CCG data'!P$3,FALSE))</f>
        <v>0.13900000000000001</v>
      </c>
      <c r="Y370" s="163" t="str">
        <f>IFERROR(VLOOKUP($E370&amp;$D$119, Outliers!$A$4:$P$214,2,FALSE),"0")</f>
        <v>0</v>
      </c>
      <c r="Z370" s="163" t="str">
        <f>IFERROR(VLOOKUP($E370&amp;$D$119, Outliers!$A$4:$P$214,3,FALSE),"0")</f>
        <v>0</v>
      </c>
      <c r="AA370" s="163" t="str">
        <f>IFERROR(VLOOKUP($E370&amp;$D$119, Outliers!$A$4:$P$214,4,FALSE),"0")</f>
        <v>0</v>
      </c>
      <c r="AB370" s="163" t="str">
        <f>IFERROR(VLOOKUP($E370&amp;$D$119, Outliers!$A$4:$P$214,5,FALSE),"0")</f>
        <v>0</v>
      </c>
      <c r="AD370" s="78"/>
      <c r="AE370" s="78"/>
      <c r="AF370" s="78"/>
      <c r="AG370" s="78"/>
    </row>
    <row r="371" spans="4:33" ht="15.75" x14ac:dyDescent="0.25">
      <c r="D371" s="318"/>
      <c r="E371" s="104" t="s">
        <v>490</v>
      </c>
      <c r="F371" s="405">
        <f>IF(OR(ISERROR(VLOOKUP($E371&amp;$D$118&amp;$D$119,'CCG data'!$A:$AD,'CCG data'!R$3,FALSE)),ISBLANK(VLOOKUP($E371&amp;$D$118&amp;$D$119,'CCG data'!$A:$AD,'CCG data'!R$3,FALSE))),"",VLOOKUP($E371&amp;$D$118&amp;$D$119,'CCG data'!$A:$AD,'CCG data'!R$3,FALSE))</f>
        <v>49.782908647864417</v>
      </c>
      <c r="G371" s="406"/>
      <c r="H371" s="406">
        <f>IF(OR(ISERROR(VLOOKUP($E371&amp;$D$118&amp;$D$119,'CCG data'!$A:$AD,'CCG data'!S$3,FALSE)),ISBLANK(VLOOKUP($E371&amp;$D$118&amp;$D$119,'CCG data'!$A:$AD,'CCG data'!S$3,FALSE))),"",VLOOKUP($E371&amp;$D$118&amp;$D$119,'CCG data'!$A:$AD,'CCG data'!S$3,FALSE))</f>
        <v>102.32221932896618</v>
      </c>
      <c r="I371" s="406"/>
      <c r="J371" s="406">
        <f>IF(OR(ISERROR(VLOOKUP($E371&amp;$D$118&amp;$D$119,'CCG data'!$A:$AD,'CCG data'!T$3,FALSE)),ISBLANK(VLOOKUP($E371&amp;$D$118&amp;$D$119,'CCG data'!$A:$AD,'CCG data'!T$3,FALSE))),"",VLOOKUP($E371&amp;$D$118&amp;$D$119,'CCG data'!$A:$AD,'CCG data'!T$3,FALSE))</f>
        <v>6.8225641750770496</v>
      </c>
      <c r="K371" s="406"/>
      <c r="L371" s="406">
        <f>IF(OR(ISERROR(VLOOKUP($E371&amp;$D$118&amp;$D$119,'CCG data'!$A:$AD,'CCG data'!U$3,FALSE)),ISBLANK(VLOOKUP($E371&amp;$D$118&amp;$D$119,'CCG data'!$A:$AD,'CCG data'!U$3,FALSE))),"",VLOOKUP($E371&amp;$D$118&amp;$D$119,'CCG data'!$A:$AD,'CCG data'!U$3,FALSE))</f>
        <v>11.059217596400872</v>
      </c>
      <c r="M371" s="407"/>
      <c r="N371" s="362">
        <f>IF(OR(ISERROR(VLOOKUP($E371&amp;$D$118&amp;$D$119,'CCG data'!$A:$AD,'CCG data'!G$3,FALSE)),ISBLANK(VLOOKUP($E371&amp;$D$118&amp;$D$119,'CCG data'!$A:$AD,'CCG data'!G$3,FALSE))),"",VLOOKUP($E371&amp;$D$118&amp;$D$119,'CCG data'!$A:$AD,'CCG data'!G$3,FALSE))</f>
        <v>8100</v>
      </c>
      <c r="P371" s="397">
        <f>IF(OR(ISERROR(VLOOKUP($E371&amp;$D$118&amp;$D$119,'CCG data'!$A:$AD,'CCG data'!B$3,FALSE)),ISBLANK(VLOOKUP($E371&amp;$D$118&amp;$D$119,'CCG data'!$A:$AD,'CCG data'!B$3,FALSE))),"",VLOOKUP($E371&amp;$D$118&amp;$D$119,'CCG data'!$A:$AD,'CCG data'!B$3,FALSE))</f>
        <v>0.28222222222222221</v>
      </c>
      <c r="Q371" s="263"/>
      <c r="R371" s="263">
        <f>IF(OR(ISERROR(VLOOKUP($E371&amp;$D$118&amp;$D$119,'CCG data'!$A:$AD,'CCG data'!C$3,FALSE)),ISBLANK(VLOOKUP($E371&amp;$D$118&amp;$D$119,'CCG data'!$A:$AD,'CCG data'!C$3,FALSE))),"",VLOOKUP($E371&amp;$D$118&amp;$D$119,'CCG data'!$A:$AD,'CCG data'!C$3,FALSE))</f>
        <v>0.60518518518518516</v>
      </c>
      <c r="S371" s="263"/>
      <c r="T371" s="263">
        <f>IF(OR(ISERROR(VLOOKUP($E371&amp;$D$118&amp;$D$119,'CCG data'!$A:$AD,'CCG data'!D$3,FALSE)),ISBLANK(VLOOKUP($E371&amp;$D$118&amp;$D$119,'CCG data'!$A:$AD,'CCG data'!D$3,FALSE))),"",VLOOKUP($E371&amp;$D$118&amp;$D$119,'CCG data'!$A:$AD,'CCG data'!D$3,FALSE))</f>
        <v>4.6790123456790123E-2</v>
      </c>
      <c r="U371" s="263"/>
      <c r="V371" s="263">
        <f>IF(OR(ISERROR(VLOOKUP($E371&amp;$D$118&amp;$D$119,'CCG data'!$A:$AD,'CCG data'!E$3,FALSE)),ISBLANK(VLOOKUP($E371&amp;$D$118&amp;$D$119,'CCG data'!$A:$AD,'CCG data'!E$3,FALSE))),"",VLOOKUP($E371&amp;$D$118&amp;$D$119,'CCG data'!$A:$AD,'CCG data'!E$3,FALSE))</f>
        <v>6.5802469135802469E-2</v>
      </c>
      <c r="W371" s="398"/>
      <c r="Y371" s="163">
        <f>IFERROR(VLOOKUP($E371&amp;$D$119, Outliers!$A$4:$P$214,2,FALSE),"0")</f>
        <v>0</v>
      </c>
      <c r="Z371" s="163">
        <f>IFERROR(VLOOKUP($E371&amp;$D$119, Outliers!$A$4:$P$214,3,FALSE),"0")</f>
        <v>1</v>
      </c>
      <c r="AA371" s="163">
        <f>IFERROR(VLOOKUP($E371&amp;$D$119, Outliers!$A$4:$P$214,4,FALSE),"0")</f>
        <v>0</v>
      </c>
      <c r="AB371" s="163">
        <f>IFERROR(VLOOKUP($E371&amp;$D$119, Outliers!$A$4:$P$214,5,FALSE),"0")</f>
        <v>0</v>
      </c>
      <c r="AD371" s="78"/>
      <c r="AE371" s="78"/>
      <c r="AF371" s="78"/>
      <c r="AG371" s="78"/>
    </row>
    <row r="372" spans="4:33" x14ac:dyDescent="0.25">
      <c r="D372" s="318"/>
      <c r="E372" s="103" t="s">
        <v>27</v>
      </c>
      <c r="F372" s="95">
        <f>IF(P371="","",VLOOKUP($E371&amp;$D$118&amp;$D$119,'CCG data'!$A:$AD,'CCG data'!W$3,FALSE))</f>
        <v>47.742119079383762</v>
      </c>
      <c r="G372" s="96">
        <f>IF(P371="","",VLOOKUP($E371&amp;$D$118&amp;$D$119,'CCG data'!$A:$AD,'CCG data'!X$3,FALSE))</f>
        <v>51.823698216345072</v>
      </c>
      <c r="H372" s="96">
        <f>IF(R371="","",VLOOKUP($E371&amp;$D$118&amp;$D$119,'CCG data'!$A:$AD,'CCG data'!Y$3,FALSE))</f>
        <v>99.45778170722285</v>
      </c>
      <c r="I372" s="96">
        <f>IF(R371="","",VLOOKUP($E371&amp;$D$118&amp;$D$119,'CCG data'!$A:$AD,'CCG data'!Z$3,FALSE))</f>
        <v>105.18665695070952</v>
      </c>
      <c r="J372" s="96">
        <f>IF(T371="","",VLOOKUP($E371&amp;$D$118&amp;$D$119,'CCG data'!$A:$AD,'CCG data'!AA$3,FALSE))</f>
        <v>6.135679074870759</v>
      </c>
      <c r="K372" s="96">
        <f>IF(T371="","",VLOOKUP($E371&amp;$D$118&amp;$D$119,'CCG data'!$A:$AD,'CCG data'!AB$3,FALSE))</f>
        <v>7.5094492752833402</v>
      </c>
      <c r="L372" s="96">
        <f>IF(V371="","",VLOOKUP($E371&amp;$D$118&amp;$D$119,'CCG data'!$A:$AD,'CCG data'!AC$3,FALSE))</f>
        <v>10.120322934282784</v>
      </c>
      <c r="M372" s="96">
        <f>IF(V371="","",VLOOKUP($E371&amp;$D$118&amp;$D$119,'CCG data'!$A:$AD,'CCG data'!AD$3,FALSE))</f>
        <v>11.99811225851896</v>
      </c>
      <c r="N372" s="363"/>
      <c r="P372" s="150">
        <f>IF(P371="","",VLOOKUP($E371&amp;$D$118&amp;$D$119,'CCG data'!$A:$AD,'CCG data'!I$3,FALSE))</f>
        <v>0.27300000000000002</v>
      </c>
      <c r="Q372" s="15">
        <f>IF(P371="","",VLOOKUP($E371&amp;$D$118&amp;$D$119,'CCG data'!$A:$AD,'CCG data'!J$3,FALSE))</f>
        <v>0.29199999999999998</v>
      </c>
      <c r="R372" s="15">
        <f>IF(R371="","",VLOOKUP($E371&amp;$D$118&amp;$D$119,'CCG data'!$A:$AD,'CCG data'!K$3,FALSE))</f>
        <v>0.59399999999999997</v>
      </c>
      <c r="S372" s="15">
        <f>IF(R371="","",VLOOKUP($E371&amp;$D$118&amp;$D$119,'CCG data'!$A:$AD,'CCG data'!L$3,FALSE))</f>
        <v>0.61599999999999999</v>
      </c>
      <c r="T372" s="15">
        <f>IF(T371="","",VLOOKUP($E371&amp;$D$118&amp;$D$119,'CCG data'!$A:$AD,'CCG data'!M$3,FALSE))</f>
        <v>4.2000000000000003E-2</v>
      </c>
      <c r="U372" s="15">
        <f>IF(T371="","",VLOOKUP($E371&amp;$D$118&amp;$D$119,'CCG data'!$A:$AD,'CCG data'!N$3,FALSE))</f>
        <v>5.1999999999999998E-2</v>
      </c>
      <c r="V372" s="15">
        <f>IF(V371="","",VLOOKUP($E371&amp;$D$118&amp;$D$119,'CCG data'!$A:$AD,'CCG data'!O$3,FALSE))</f>
        <v>6.0999999999999999E-2</v>
      </c>
      <c r="W372" s="135">
        <f>IF(V371="","",VLOOKUP($E371&amp;$D$118&amp;$D$119,'CCG data'!$A:$AD,'CCG data'!P$3,FALSE))</f>
        <v>7.0999999999999994E-2</v>
      </c>
      <c r="Y372" s="163" t="str">
        <f>IFERROR(VLOOKUP($E372&amp;$D$119, Outliers!$A$4:$P$214,2,FALSE),"0")</f>
        <v>0</v>
      </c>
      <c r="Z372" s="163" t="str">
        <f>IFERROR(VLOOKUP($E372&amp;$D$119, Outliers!$A$4:$P$214,3,FALSE),"0")</f>
        <v>0</v>
      </c>
      <c r="AA372" s="163" t="str">
        <f>IFERROR(VLOOKUP($E372&amp;$D$119, Outliers!$A$4:$P$214,4,FALSE),"0")</f>
        <v>0</v>
      </c>
      <c r="AB372" s="163" t="str">
        <f>IFERROR(VLOOKUP($E372&amp;$D$119, Outliers!$A$4:$P$214,5,FALSE),"0")</f>
        <v>0</v>
      </c>
      <c r="AD372" s="78"/>
      <c r="AE372" s="78"/>
      <c r="AF372" s="78"/>
      <c r="AG372" s="78"/>
    </row>
    <row r="373" spans="4:33" ht="15.75" x14ac:dyDescent="0.25">
      <c r="D373" s="318"/>
      <c r="E373" s="104" t="s">
        <v>236</v>
      </c>
      <c r="F373" s="405">
        <f>IF(OR(ISERROR(VLOOKUP($E373&amp;$D$118&amp;$D$119,'CCG data'!$A:$AD,'CCG data'!R$3,FALSE)),ISBLANK(VLOOKUP($E373&amp;$D$118&amp;$D$119,'CCG data'!$A:$AD,'CCG data'!R$3,FALSE))),"",VLOOKUP($E373&amp;$D$118&amp;$D$119,'CCG data'!$A:$AD,'CCG data'!R$3,FALSE))</f>
        <v>50.584853586788981</v>
      </c>
      <c r="G373" s="406"/>
      <c r="H373" s="406">
        <f>IF(OR(ISERROR(VLOOKUP($E373&amp;$D$118&amp;$D$119,'CCG data'!$A:$AD,'CCG data'!S$3,FALSE)),ISBLANK(VLOOKUP($E373&amp;$D$118&amp;$D$119,'CCG data'!$A:$AD,'CCG data'!S$3,FALSE))),"",VLOOKUP($E373&amp;$D$118&amp;$D$119,'CCG data'!$A:$AD,'CCG data'!S$3,FALSE))</f>
        <v>98.056457919163506</v>
      </c>
      <c r="I373" s="406"/>
      <c r="J373" s="406">
        <f>IF(OR(ISERROR(VLOOKUP($E373&amp;$D$118&amp;$D$119,'CCG data'!$A:$AD,'CCG data'!T$3,FALSE)),ISBLANK(VLOOKUP($E373&amp;$D$118&amp;$D$119,'CCG data'!$A:$AD,'CCG data'!T$3,FALSE))),"",VLOOKUP($E373&amp;$D$118&amp;$D$119,'CCG data'!$A:$AD,'CCG data'!T$3,FALSE))</f>
        <v>5.1047143507749446</v>
      </c>
      <c r="K373" s="406"/>
      <c r="L373" s="406">
        <f>IF(OR(ISERROR(VLOOKUP($E373&amp;$D$118&amp;$D$119,'CCG data'!$A:$AD,'CCG data'!U$3,FALSE)),ISBLANK(VLOOKUP($E373&amp;$D$118&amp;$D$119,'CCG data'!$A:$AD,'CCG data'!U$3,FALSE))),"",VLOOKUP($E373&amp;$D$118&amp;$D$119,'CCG data'!$A:$AD,'CCG data'!U$3,FALSE))</f>
        <v>9.4284001741460965</v>
      </c>
      <c r="M373" s="407"/>
      <c r="N373" s="362">
        <f>IF(OR(ISERROR(VLOOKUP($E373&amp;$D$118&amp;$D$119,'CCG data'!$A:$AD,'CCG data'!G$3,FALSE)),ISBLANK(VLOOKUP($E373&amp;$D$118&amp;$D$119,'CCG data'!$A:$AD,'CCG data'!G$3,FALSE))),"",VLOOKUP($E373&amp;$D$118&amp;$D$119,'CCG data'!$A:$AD,'CCG data'!G$3,FALSE))</f>
        <v>2929</v>
      </c>
      <c r="P373" s="397">
        <f>IF(OR(ISERROR(VLOOKUP($E373&amp;$D$118&amp;$D$119,'CCG data'!$A:$AD,'CCG data'!B$3,FALSE)),ISBLANK(VLOOKUP($E373&amp;$D$118&amp;$D$119,'CCG data'!$A:$AD,'CCG data'!B$3,FALSE))),"",VLOOKUP($E373&amp;$D$118&amp;$D$119,'CCG data'!$A:$AD,'CCG data'!B$3,FALSE))</f>
        <v>0.31444178900648684</v>
      </c>
      <c r="Q373" s="263"/>
      <c r="R373" s="263">
        <f>IF(OR(ISERROR(VLOOKUP($E373&amp;$D$118&amp;$D$119,'CCG data'!$A:$AD,'CCG data'!C$3,FALSE)),ISBLANK(VLOOKUP($E373&amp;$D$118&amp;$D$119,'CCG data'!$A:$AD,'CCG data'!C$3,FALSE))),"",VLOOKUP($E373&amp;$D$118&amp;$D$119,'CCG data'!$A:$AD,'CCG data'!C$3,FALSE))</f>
        <v>0.59405940594059403</v>
      </c>
      <c r="S373" s="263"/>
      <c r="T373" s="263">
        <f>IF(OR(ISERROR(VLOOKUP($E373&amp;$D$118&amp;$D$119,'CCG data'!$A:$AD,'CCG data'!D$3,FALSE)),ISBLANK(VLOOKUP($E373&amp;$D$118&amp;$D$119,'CCG data'!$A:$AD,'CCG data'!D$3,FALSE))),"",VLOOKUP($E373&amp;$D$118&amp;$D$119,'CCG data'!$A:$AD,'CCG data'!D$3,FALSE))</f>
        <v>3.3117104813929668E-2</v>
      </c>
      <c r="U373" s="263"/>
      <c r="V373" s="263">
        <f>IF(OR(ISERROR(VLOOKUP($E373&amp;$D$118&amp;$D$119,'CCG data'!$A:$AD,'CCG data'!E$3,FALSE)),ISBLANK(VLOOKUP($E373&amp;$D$118&amp;$D$119,'CCG data'!$A:$AD,'CCG data'!E$3,FALSE))),"",VLOOKUP($E373&amp;$D$118&amp;$D$119,'CCG data'!$A:$AD,'CCG data'!E$3,FALSE))</f>
        <v>5.8381700238989413E-2</v>
      </c>
      <c r="W373" s="398"/>
      <c r="Y373" s="163">
        <f>IFERROR(VLOOKUP($E373&amp;$D$119, Outliers!$A$4:$P$214,2,FALSE),"0")</f>
        <v>0</v>
      </c>
      <c r="Z373" s="163">
        <f>IFERROR(VLOOKUP($E373&amp;$D$119, Outliers!$A$4:$P$214,3,FALSE),"0")</f>
        <v>0</v>
      </c>
      <c r="AA373" s="163">
        <f>IFERROR(VLOOKUP($E373&amp;$D$119, Outliers!$A$4:$P$214,4,FALSE),"0")</f>
        <v>0</v>
      </c>
      <c r="AB373" s="163">
        <f>IFERROR(VLOOKUP($E373&amp;$D$119, Outliers!$A$4:$P$214,5,FALSE),"0")</f>
        <v>1</v>
      </c>
      <c r="AD373" s="78"/>
      <c r="AE373" s="78"/>
      <c r="AF373" s="78"/>
      <c r="AG373" s="78"/>
    </row>
    <row r="374" spans="4:33" x14ac:dyDescent="0.25">
      <c r="D374" s="318"/>
      <c r="E374" s="103" t="s">
        <v>27</v>
      </c>
      <c r="F374" s="95">
        <f>IF(P373="","",VLOOKUP($E373&amp;$D$118&amp;$D$119,'CCG data'!$A:$AD,'CCG data'!W$3,FALSE))</f>
        <v>47.317871497251417</v>
      </c>
      <c r="G374" s="96">
        <f>IF(P373="","",VLOOKUP($E373&amp;$D$118&amp;$D$119,'CCG data'!$A:$AD,'CCG data'!X$3,FALSE))</f>
        <v>53.851835676326544</v>
      </c>
      <c r="H374" s="96">
        <f>IF(R373="","",VLOOKUP($E373&amp;$D$118&amp;$D$119,'CCG data'!$A:$AD,'CCG data'!Y$3,FALSE))</f>
        <v>93.449039560666805</v>
      </c>
      <c r="I374" s="96">
        <f>IF(R373="","",VLOOKUP($E373&amp;$D$118&amp;$D$119,'CCG data'!$A:$AD,'CCG data'!Z$3,FALSE))</f>
        <v>102.66387627766021</v>
      </c>
      <c r="J374" s="96">
        <f>IF(T373="","",VLOOKUP($E373&amp;$D$118&amp;$D$119,'CCG data'!$A:$AD,'CCG data'!AA$3,FALSE))</f>
        <v>4.0888361313032142</v>
      </c>
      <c r="K374" s="96">
        <f>IF(T373="","",VLOOKUP($E373&amp;$D$118&amp;$D$119,'CCG data'!$A:$AD,'CCG data'!AB$3,FALSE))</f>
        <v>6.120592570246675</v>
      </c>
      <c r="L374" s="96">
        <f>IF(V373="","",VLOOKUP($E373&amp;$D$118&amp;$D$119,'CCG data'!$A:$AD,'CCG data'!AC$3,FALSE))</f>
        <v>8.0152249219637515</v>
      </c>
      <c r="M374" s="96">
        <f>IF(V373="","",VLOOKUP($E373&amp;$D$118&amp;$D$119,'CCG data'!$A:$AD,'CCG data'!AD$3,FALSE))</f>
        <v>10.841575426328442</v>
      </c>
      <c r="N374" s="363"/>
      <c r="P374" s="150">
        <f>IF(P373="","",VLOOKUP($E373&amp;$D$118&amp;$D$119,'CCG data'!$A:$AD,'CCG data'!I$3,FALSE))</f>
        <v>0.29799999999999999</v>
      </c>
      <c r="Q374" s="15">
        <f>IF(P373="","",VLOOKUP($E373&amp;$D$118&amp;$D$119,'CCG data'!$A:$AD,'CCG data'!J$3,FALSE))</f>
        <v>0.33100000000000002</v>
      </c>
      <c r="R374" s="15">
        <f>IF(R373="","",VLOOKUP($E373&amp;$D$118&amp;$D$119,'CCG data'!$A:$AD,'CCG data'!K$3,FALSE))</f>
        <v>0.57599999999999996</v>
      </c>
      <c r="S374" s="15">
        <f>IF(R373="","",VLOOKUP($E373&amp;$D$118&amp;$D$119,'CCG data'!$A:$AD,'CCG data'!L$3,FALSE))</f>
        <v>0.61199999999999999</v>
      </c>
      <c r="T374" s="15">
        <f>IF(T373="","",VLOOKUP($E373&amp;$D$118&amp;$D$119,'CCG data'!$A:$AD,'CCG data'!M$3,FALSE))</f>
        <v>2.7E-2</v>
      </c>
      <c r="U374" s="15">
        <f>IF(T373="","",VLOOKUP($E373&amp;$D$118&amp;$D$119,'CCG data'!$A:$AD,'CCG data'!N$3,FALSE))</f>
        <v>0.04</v>
      </c>
      <c r="V374" s="15">
        <f>IF(V373="","",VLOOKUP($E373&amp;$D$118&amp;$D$119,'CCG data'!$A:$AD,'CCG data'!O$3,FALSE))</f>
        <v>0.05</v>
      </c>
      <c r="W374" s="135">
        <f>IF(V373="","",VLOOKUP($E373&amp;$D$118&amp;$D$119,'CCG data'!$A:$AD,'CCG data'!P$3,FALSE))</f>
        <v>6.7000000000000004E-2</v>
      </c>
      <c r="Y374" s="163" t="str">
        <f>IFERROR(VLOOKUP($E374&amp;$D$119, Outliers!$A$4:$P$214,2,FALSE),"0")</f>
        <v>0</v>
      </c>
      <c r="Z374" s="163" t="str">
        <f>IFERROR(VLOOKUP($E374&amp;$D$119, Outliers!$A$4:$P$214,3,FALSE),"0")</f>
        <v>0</v>
      </c>
      <c r="AA374" s="163" t="str">
        <f>IFERROR(VLOOKUP($E374&amp;$D$119, Outliers!$A$4:$P$214,4,FALSE),"0")</f>
        <v>0</v>
      </c>
      <c r="AB374" s="163" t="str">
        <f>IFERROR(VLOOKUP($E374&amp;$D$119, Outliers!$A$4:$P$214,5,FALSE),"0")</f>
        <v>0</v>
      </c>
      <c r="AD374" s="78"/>
      <c r="AE374" s="78"/>
      <c r="AF374" s="78"/>
      <c r="AG374" s="78"/>
    </row>
    <row r="375" spans="4:33" ht="15.75" x14ac:dyDescent="0.25">
      <c r="D375" s="318"/>
      <c r="E375" s="104" t="s">
        <v>237</v>
      </c>
      <c r="F375" s="405">
        <f>IF(OR(ISERROR(VLOOKUP($E375&amp;$D$118&amp;$D$119,'CCG data'!$A:$AD,'CCG data'!R$3,FALSE)),ISBLANK(VLOOKUP($E375&amp;$D$118&amp;$D$119,'CCG data'!$A:$AD,'CCG data'!R$3,FALSE))),"",VLOOKUP($E375&amp;$D$118&amp;$D$119,'CCG data'!$A:$AD,'CCG data'!R$3,FALSE))</f>
        <v>53.00574650554632</v>
      </c>
      <c r="G375" s="406"/>
      <c r="H375" s="406">
        <f>IF(OR(ISERROR(VLOOKUP($E375&amp;$D$118&amp;$D$119,'CCG data'!$A:$AD,'CCG data'!S$3,FALSE)),ISBLANK(VLOOKUP($E375&amp;$D$118&amp;$D$119,'CCG data'!$A:$AD,'CCG data'!S$3,FALSE))),"",VLOOKUP($E375&amp;$D$118&amp;$D$119,'CCG data'!$A:$AD,'CCG data'!S$3,FALSE))</f>
        <v>91.527458028784039</v>
      </c>
      <c r="I375" s="406"/>
      <c r="J375" s="406">
        <f>IF(OR(ISERROR(VLOOKUP($E375&amp;$D$118&amp;$D$119,'CCG data'!$A:$AD,'CCG data'!T$3,FALSE)),ISBLANK(VLOOKUP($E375&amp;$D$118&amp;$D$119,'CCG data'!$A:$AD,'CCG data'!T$3,FALSE))),"",VLOOKUP($E375&amp;$D$118&amp;$D$119,'CCG data'!$A:$AD,'CCG data'!T$3,FALSE))</f>
        <v>5.9867545821197385</v>
      </c>
      <c r="K375" s="406"/>
      <c r="L375" s="406">
        <f>IF(OR(ISERROR(VLOOKUP($E375&amp;$D$118&amp;$D$119,'CCG data'!$A:$AD,'CCG data'!U$3,FALSE)),ISBLANK(VLOOKUP($E375&amp;$D$118&amp;$D$119,'CCG data'!$A:$AD,'CCG data'!U$3,FALSE))),"",VLOOKUP($E375&amp;$D$118&amp;$D$119,'CCG data'!$A:$AD,'CCG data'!U$3,FALSE))</f>
        <v>7.2890056949446027</v>
      </c>
      <c r="M375" s="407"/>
      <c r="N375" s="362">
        <f>IF(OR(ISERROR(VLOOKUP($E375&amp;$D$118&amp;$D$119,'CCG data'!$A:$AD,'CCG data'!G$3,FALSE)),ISBLANK(VLOOKUP($E375&amp;$D$118&amp;$D$119,'CCG data'!$A:$AD,'CCG data'!G$3,FALSE))),"",VLOOKUP($E375&amp;$D$118&amp;$D$119,'CCG data'!$A:$AD,'CCG data'!G$3,FALSE))</f>
        <v>1428</v>
      </c>
      <c r="P375" s="397">
        <f>IF(OR(ISERROR(VLOOKUP($E375&amp;$D$118&amp;$D$119,'CCG data'!$A:$AD,'CCG data'!B$3,FALSE)),ISBLANK(VLOOKUP($E375&amp;$D$118&amp;$D$119,'CCG data'!$A:$AD,'CCG data'!B$3,FALSE))),"",VLOOKUP($E375&amp;$D$118&amp;$D$119,'CCG data'!$A:$AD,'CCG data'!B$3,FALSE))</f>
        <v>0.31022408963585435</v>
      </c>
      <c r="Q375" s="263"/>
      <c r="R375" s="263">
        <f>IF(OR(ISERROR(VLOOKUP($E375&amp;$D$118&amp;$D$119,'CCG data'!$A:$AD,'CCG data'!C$3,FALSE)),ISBLANK(VLOOKUP($E375&amp;$D$118&amp;$D$119,'CCG data'!$A:$AD,'CCG data'!C$3,FALSE))),"",VLOOKUP($E375&amp;$D$118&amp;$D$119,'CCG data'!$A:$AD,'CCG data'!C$3,FALSE))</f>
        <v>0.60014005602240894</v>
      </c>
      <c r="S375" s="263"/>
      <c r="T375" s="263">
        <f>IF(OR(ISERROR(VLOOKUP($E375&amp;$D$118&amp;$D$119,'CCG data'!$A:$AD,'CCG data'!D$3,FALSE)),ISBLANK(VLOOKUP($E375&amp;$D$118&amp;$D$119,'CCG data'!$A:$AD,'CCG data'!D$3,FALSE))),"",VLOOKUP($E375&amp;$D$118&amp;$D$119,'CCG data'!$A:$AD,'CCG data'!D$3,FALSE))</f>
        <v>4.4117647058823532E-2</v>
      </c>
      <c r="U375" s="263"/>
      <c r="V375" s="263">
        <f>IF(OR(ISERROR(VLOOKUP($E375&amp;$D$118&amp;$D$119,'CCG data'!$A:$AD,'CCG data'!E$3,FALSE)),ISBLANK(VLOOKUP($E375&amp;$D$118&amp;$D$119,'CCG data'!$A:$AD,'CCG data'!E$3,FALSE))),"",VLOOKUP($E375&amp;$D$118&amp;$D$119,'CCG data'!$A:$AD,'CCG data'!E$3,FALSE))</f>
        <v>4.5518207282913163E-2</v>
      </c>
      <c r="W375" s="398"/>
      <c r="Y375" s="163">
        <f>IFERROR(VLOOKUP($E375&amp;$D$119, Outliers!$A$4:$P$214,2,FALSE),"0")</f>
        <v>0</v>
      </c>
      <c r="Z375" s="163">
        <f>IFERROR(VLOOKUP($E375&amp;$D$119, Outliers!$A$4:$P$214,3,FALSE),"0")</f>
        <v>0</v>
      </c>
      <c r="AA375" s="163">
        <f>IFERROR(VLOOKUP($E375&amp;$D$119, Outliers!$A$4:$P$214,4,FALSE),"0")</f>
        <v>0</v>
      </c>
      <c r="AB375" s="163">
        <f>IFERROR(VLOOKUP($E375&amp;$D$119, Outliers!$A$4:$P$214,5,FALSE),"0")</f>
        <v>1</v>
      </c>
      <c r="AD375" s="78"/>
      <c r="AE375" s="78"/>
      <c r="AF375" s="78"/>
      <c r="AG375" s="78"/>
    </row>
    <row r="376" spans="4:33" x14ac:dyDescent="0.25">
      <c r="D376" s="318"/>
      <c r="E376" s="103" t="s">
        <v>27</v>
      </c>
      <c r="F376" s="95">
        <f>IF(P375="","",VLOOKUP($E375&amp;$D$118&amp;$D$119,'CCG data'!$A:$AD,'CCG data'!W$3,FALSE))</f>
        <v>48.069723632442894</v>
      </c>
      <c r="G376" s="96">
        <f>IF(P375="","",VLOOKUP($E375&amp;$D$118&amp;$D$119,'CCG data'!$A:$AD,'CCG data'!X$3,FALSE))</f>
        <v>57.941769378649745</v>
      </c>
      <c r="H376" s="96">
        <f>IF(R375="","",VLOOKUP($E375&amp;$D$118&amp;$D$119,'CCG data'!$A:$AD,'CCG data'!Y$3,FALSE))</f>
        <v>85.39948194928931</v>
      </c>
      <c r="I376" s="96">
        <f>IF(R375="","",VLOOKUP($E375&amp;$D$118&amp;$D$119,'CCG data'!$A:$AD,'CCG data'!Z$3,FALSE))</f>
        <v>97.655434108278769</v>
      </c>
      <c r="J376" s="96">
        <f>IF(T375="","",VLOOKUP($E375&amp;$D$118&amp;$D$119,'CCG data'!$A:$AD,'CCG data'!AA$3,FALSE))</f>
        <v>4.5084046288843158</v>
      </c>
      <c r="K376" s="96">
        <f>IF(T375="","",VLOOKUP($E375&amp;$D$118&amp;$D$119,'CCG data'!$A:$AD,'CCG data'!AB$3,FALSE))</f>
        <v>7.4651045353551613</v>
      </c>
      <c r="L376" s="96">
        <f>IF(V375="","",VLOOKUP($E375&amp;$D$118&amp;$D$119,'CCG data'!$A:$AD,'CCG data'!AC$3,FALSE))</f>
        <v>5.5169895168329042</v>
      </c>
      <c r="M376" s="96">
        <f>IF(V375="","",VLOOKUP($E375&amp;$D$118&amp;$D$119,'CCG data'!$A:$AD,'CCG data'!AD$3,FALSE))</f>
        <v>9.0610218730563012</v>
      </c>
      <c r="N376" s="363"/>
      <c r="P376" s="150">
        <f>IF(P375="","",VLOOKUP($E375&amp;$D$118&amp;$D$119,'CCG data'!$A:$AD,'CCG data'!I$3,FALSE))</f>
        <v>0.28699999999999998</v>
      </c>
      <c r="Q376" s="15">
        <f>IF(P375="","",VLOOKUP($E375&amp;$D$118&amp;$D$119,'CCG data'!$A:$AD,'CCG data'!J$3,FALSE))</f>
        <v>0.33500000000000002</v>
      </c>
      <c r="R376" s="15">
        <f>IF(R375="","",VLOOKUP($E375&amp;$D$118&amp;$D$119,'CCG data'!$A:$AD,'CCG data'!K$3,FALSE))</f>
        <v>0.57399999999999995</v>
      </c>
      <c r="S376" s="15">
        <f>IF(R375="","",VLOOKUP($E375&amp;$D$118&amp;$D$119,'CCG data'!$A:$AD,'CCG data'!L$3,FALSE))</f>
        <v>0.625</v>
      </c>
      <c r="T376" s="15">
        <f>IF(T375="","",VLOOKUP($E375&amp;$D$118&amp;$D$119,'CCG data'!$A:$AD,'CCG data'!M$3,FALSE))</f>
        <v>3.5000000000000003E-2</v>
      </c>
      <c r="U376" s="15">
        <f>IF(T375="","",VLOOKUP($E375&amp;$D$118&amp;$D$119,'CCG data'!$A:$AD,'CCG data'!N$3,FALSE))</f>
        <v>5.6000000000000001E-2</v>
      </c>
      <c r="V376" s="15">
        <f>IF(V375="","",VLOOKUP($E375&amp;$D$118&amp;$D$119,'CCG data'!$A:$AD,'CCG data'!O$3,FALSE))</f>
        <v>3.5999999999999997E-2</v>
      </c>
      <c r="W376" s="135">
        <f>IF(V375="","",VLOOKUP($E375&amp;$D$118&amp;$D$119,'CCG data'!$A:$AD,'CCG data'!P$3,FALSE))</f>
        <v>5.8000000000000003E-2</v>
      </c>
      <c r="Y376" s="163" t="str">
        <f>IFERROR(VLOOKUP($E376&amp;$D$119, Outliers!$A$4:$P$214,2,FALSE),"0")</f>
        <v>0</v>
      </c>
      <c r="Z376" s="163" t="str">
        <f>IFERROR(VLOOKUP($E376&amp;$D$119, Outliers!$A$4:$P$214,3,FALSE),"0")</f>
        <v>0</v>
      </c>
      <c r="AA376" s="163" t="str">
        <f>IFERROR(VLOOKUP($E376&amp;$D$119, Outliers!$A$4:$P$214,4,FALSE),"0")</f>
        <v>0</v>
      </c>
      <c r="AB376" s="163" t="str">
        <f>IFERROR(VLOOKUP($E376&amp;$D$119, Outliers!$A$4:$P$214,5,FALSE),"0")</f>
        <v>0</v>
      </c>
      <c r="AD376" s="78"/>
      <c r="AE376" s="78"/>
      <c r="AF376" s="78"/>
      <c r="AG376" s="78"/>
    </row>
    <row r="377" spans="4:33" ht="15.75" x14ac:dyDescent="0.25">
      <c r="D377" s="318"/>
      <c r="E377" s="104" t="s">
        <v>238</v>
      </c>
      <c r="F377" s="405">
        <f>IF(OR(ISERROR(VLOOKUP($E377&amp;$D$118&amp;$D$119,'CCG data'!$A:$AD,'CCG data'!R$3,FALSE)),ISBLANK(VLOOKUP($E377&amp;$D$118&amp;$D$119,'CCG data'!$A:$AD,'CCG data'!R$3,FALSE))),"",VLOOKUP($E377&amp;$D$118&amp;$D$119,'CCG data'!$A:$AD,'CCG data'!R$3,FALSE))</f>
        <v>49.367462531654574</v>
      </c>
      <c r="G377" s="406"/>
      <c r="H377" s="406">
        <f>IF(OR(ISERROR(VLOOKUP($E377&amp;$D$118&amp;$D$119,'CCG data'!$A:$AD,'CCG data'!S$3,FALSE)),ISBLANK(VLOOKUP($E377&amp;$D$118&amp;$D$119,'CCG data'!$A:$AD,'CCG data'!S$3,FALSE))),"",VLOOKUP($E377&amp;$D$118&amp;$D$119,'CCG data'!$A:$AD,'CCG data'!S$3,FALSE))</f>
        <v>93.687229935302739</v>
      </c>
      <c r="I377" s="406"/>
      <c r="J377" s="406">
        <f>IF(OR(ISERROR(VLOOKUP($E377&amp;$D$118&amp;$D$119,'CCG data'!$A:$AD,'CCG data'!T$3,FALSE)),ISBLANK(VLOOKUP($E377&amp;$D$118&amp;$D$119,'CCG data'!$A:$AD,'CCG data'!T$3,FALSE))),"",VLOOKUP($E377&amp;$D$118&amp;$D$119,'CCG data'!$A:$AD,'CCG data'!T$3,FALSE))</f>
        <v>6.0918981694616035</v>
      </c>
      <c r="K377" s="406"/>
      <c r="L377" s="406">
        <f>IF(OR(ISERROR(VLOOKUP($E377&amp;$D$118&amp;$D$119,'CCG data'!$A:$AD,'CCG data'!U$3,FALSE)),ISBLANK(VLOOKUP($E377&amp;$D$118&amp;$D$119,'CCG data'!$A:$AD,'CCG data'!U$3,FALSE))),"",VLOOKUP($E377&amp;$D$118&amp;$D$119,'CCG data'!$A:$AD,'CCG data'!U$3,FALSE))</f>
        <v>7.7553017305050327</v>
      </c>
      <c r="M377" s="407"/>
      <c r="N377" s="362">
        <f>IF(OR(ISERROR(VLOOKUP($E377&amp;$D$118&amp;$D$119,'CCG data'!$A:$AD,'CCG data'!G$3,FALSE)),ISBLANK(VLOOKUP($E377&amp;$D$118&amp;$D$119,'CCG data'!$A:$AD,'CCG data'!G$3,FALSE))),"",VLOOKUP($E377&amp;$D$118&amp;$D$119,'CCG data'!$A:$AD,'CCG data'!G$3,FALSE))</f>
        <v>1717</v>
      </c>
      <c r="P377" s="397">
        <f>IF(OR(ISERROR(VLOOKUP($E377&amp;$D$118&amp;$D$119,'CCG data'!$A:$AD,'CCG data'!B$3,FALSE)),ISBLANK(VLOOKUP($E377&amp;$D$118&amp;$D$119,'CCG data'!$A:$AD,'CCG data'!B$3,FALSE))),"",VLOOKUP($E377&amp;$D$118&amp;$D$119,'CCG data'!$A:$AD,'CCG data'!B$3,FALSE))</f>
        <v>0.28246942341292952</v>
      </c>
      <c r="Q377" s="263"/>
      <c r="R377" s="263">
        <f>IF(OR(ISERROR(VLOOKUP($E377&amp;$D$118&amp;$D$119,'CCG data'!$A:$AD,'CCG data'!C$3,FALSE)),ISBLANK(VLOOKUP($E377&amp;$D$118&amp;$D$119,'CCG data'!$A:$AD,'CCG data'!C$3,FALSE))),"",VLOOKUP($E377&amp;$D$118&amp;$D$119,'CCG data'!$A:$AD,'CCG data'!C$3,FALSE))</f>
        <v>0.62609202096680261</v>
      </c>
      <c r="S377" s="263"/>
      <c r="T377" s="263">
        <f>IF(OR(ISERROR(VLOOKUP($E377&amp;$D$118&amp;$D$119,'CCG data'!$A:$AD,'CCG data'!D$3,FALSE)),ISBLANK(VLOOKUP($E377&amp;$D$118&amp;$D$119,'CCG data'!$A:$AD,'CCG data'!D$3,FALSE))),"",VLOOKUP($E377&amp;$D$118&amp;$D$119,'CCG data'!$A:$AD,'CCG data'!D$3,FALSE))</f>
        <v>4.0186371578334303E-2</v>
      </c>
      <c r="U377" s="263"/>
      <c r="V377" s="263">
        <f>IF(OR(ISERROR(VLOOKUP($E377&amp;$D$118&amp;$D$119,'CCG data'!$A:$AD,'CCG data'!E$3,FALSE)),ISBLANK(VLOOKUP($E377&amp;$D$118&amp;$D$119,'CCG data'!$A:$AD,'CCG data'!E$3,FALSE))),"",VLOOKUP($E377&amp;$D$118&amp;$D$119,'CCG data'!$A:$AD,'CCG data'!E$3,FALSE))</f>
        <v>5.1252184041933602E-2</v>
      </c>
      <c r="W377" s="398"/>
      <c r="Y377" s="163">
        <f>IFERROR(VLOOKUP($E377&amp;$D$119, Outliers!$A$4:$P$214,2,FALSE),"0")</f>
        <v>0</v>
      </c>
      <c r="Z377" s="163">
        <f>IFERROR(VLOOKUP($E377&amp;$D$119, Outliers!$A$4:$P$214,3,FALSE),"0")</f>
        <v>0</v>
      </c>
      <c r="AA377" s="163">
        <f>IFERROR(VLOOKUP($E377&amp;$D$119, Outliers!$A$4:$P$214,4,FALSE),"0")</f>
        <v>0</v>
      </c>
      <c r="AB377" s="163">
        <f>IFERROR(VLOOKUP($E377&amp;$D$119, Outliers!$A$4:$P$214,5,FALSE),"0")</f>
        <v>1</v>
      </c>
      <c r="AD377" s="78"/>
      <c r="AE377" s="78"/>
      <c r="AF377" s="78"/>
      <c r="AG377" s="78"/>
    </row>
    <row r="378" spans="4:33" x14ac:dyDescent="0.25">
      <c r="D378" s="318"/>
      <c r="E378" s="103" t="s">
        <v>27</v>
      </c>
      <c r="F378" s="95">
        <f>IF(P377="","",VLOOKUP($E377&amp;$D$118&amp;$D$119,'CCG data'!$A:$AD,'CCG data'!W$3,FALSE))</f>
        <v>44.973806973513575</v>
      </c>
      <c r="G378" s="96">
        <f>IF(P377="","",VLOOKUP($E377&amp;$D$118&amp;$D$119,'CCG data'!$A:$AD,'CCG data'!X$3,FALSE))</f>
        <v>53.761118089795573</v>
      </c>
      <c r="H378" s="96">
        <f>IF(R377="","",VLOOKUP($E377&amp;$D$118&amp;$D$119,'CCG data'!$A:$AD,'CCG data'!Y$3,FALSE))</f>
        <v>88.086659834868911</v>
      </c>
      <c r="I378" s="96">
        <f>IF(R377="","",VLOOKUP($E377&amp;$D$118&amp;$D$119,'CCG data'!$A:$AD,'CCG data'!Z$3,FALSE))</f>
        <v>99.287800035736566</v>
      </c>
      <c r="J378" s="96">
        <f>IF(T377="","",VLOOKUP($E377&amp;$D$118&amp;$D$119,'CCG data'!$A:$AD,'CCG data'!AA$3,FALSE))</f>
        <v>4.6544765876987526</v>
      </c>
      <c r="K378" s="96">
        <f>IF(T377="","",VLOOKUP($E377&amp;$D$118&amp;$D$119,'CCG data'!$A:$AD,'CCG data'!AB$3,FALSE))</f>
        <v>7.5293197512244543</v>
      </c>
      <c r="L378" s="96">
        <f>IF(V377="","",VLOOKUP($E377&amp;$D$118&amp;$D$119,'CCG data'!$A:$AD,'CCG data'!AC$3,FALSE))</f>
        <v>6.1349345636974064</v>
      </c>
      <c r="M378" s="96">
        <f>IF(V377="","",VLOOKUP($E377&amp;$D$118&amp;$D$119,'CCG data'!$A:$AD,'CCG data'!AD$3,FALSE))</f>
        <v>9.375668897312659</v>
      </c>
      <c r="N378" s="363"/>
      <c r="P378" s="150">
        <f>IF(P377="","",VLOOKUP($E377&amp;$D$118&amp;$D$119,'CCG data'!$A:$AD,'CCG data'!I$3,FALSE))</f>
        <v>0.26200000000000001</v>
      </c>
      <c r="Q378" s="15">
        <f>IF(P377="","",VLOOKUP($E377&amp;$D$118&amp;$D$119,'CCG data'!$A:$AD,'CCG data'!J$3,FALSE))</f>
        <v>0.30399999999999999</v>
      </c>
      <c r="R378" s="15">
        <f>IF(R377="","",VLOOKUP($E377&amp;$D$118&amp;$D$119,'CCG data'!$A:$AD,'CCG data'!K$3,FALSE))</f>
        <v>0.60299999999999998</v>
      </c>
      <c r="S378" s="15">
        <f>IF(R377="","",VLOOKUP($E377&amp;$D$118&amp;$D$119,'CCG data'!$A:$AD,'CCG data'!L$3,FALSE))</f>
        <v>0.64900000000000002</v>
      </c>
      <c r="T378" s="15">
        <f>IF(T377="","",VLOOKUP($E377&amp;$D$118&amp;$D$119,'CCG data'!$A:$AD,'CCG data'!M$3,FALSE))</f>
        <v>3.2000000000000001E-2</v>
      </c>
      <c r="U378" s="15">
        <f>IF(T377="","",VLOOKUP($E377&amp;$D$118&amp;$D$119,'CCG data'!$A:$AD,'CCG data'!N$3,FALSE))</f>
        <v>5.0999999999999997E-2</v>
      </c>
      <c r="V378" s="15">
        <f>IF(V377="","",VLOOKUP($E377&amp;$D$118&amp;$D$119,'CCG data'!$A:$AD,'CCG data'!O$3,FALSE))</f>
        <v>4.2000000000000003E-2</v>
      </c>
      <c r="W378" s="135">
        <f>IF(V377="","",VLOOKUP($E377&amp;$D$118&amp;$D$119,'CCG data'!$A:$AD,'CCG data'!P$3,FALSE))</f>
        <v>6.3E-2</v>
      </c>
      <c r="Y378" s="163" t="str">
        <f>IFERROR(VLOOKUP($E378&amp;$D$119, Outliers!$A$4:$P$214,2,FALSE),"0")</f>
        <v>0</v>
      </c>
      <c r="Z378" s="163" t="str">
        <f>IFERROR(VLOOKUP($E378&amp;$D$119, Outliers!$A$4:$P$214,3,FALSE),"0")</f>
        <v>0</v>
      </c>
      <c r="AA378" s="163" t="str">
        <f>IFERROR(VLOOKUP($E378&amp;$D$119, Outliers!$A$4:$P$214,4,FALSE),"0")</f>
        <v>0</v>
      </c>
      <c r="AB378" s="163" t="str">
        <f>IFERROR(VLOOKUP($E378&amp;$D$119, Outliers!$A$4:$P$214,5,FALSE),"0")</f>
        <v>0</v>
      </c>
      <c r="AD378" s="78"/>
      <c r="AE378" s="78"/>
      <c r="AF378" s="78"/>
      <c r="AG378" s="78"/>
    </row>
    <row r="379" spans="4:33" ht="15.75" x14ac:dyDescent="0.25">
      <c r="D379" s="318"/>
      <c r="E379" s="104" t="s">
        <v>491</v>
      </c>
      <c r="F379" s="405">
        <f>IF(OR(ISERROR(VLOOKUP($E379&amp;$D$118&amp;$D$119,'CCG data'!$A:$AD,'CCG data'!R$3,FALSE)),ISBLANK(VLOOKUP($E379&amp;$D$118&amp;$D$119,'CCG data'!$A:$AD,'CCG data'!R$3,FALSE))),"",VLOOKUP($E379&amp;$D$118&amp;$D$119,'CCG data'!$A:$AD,'CCG data'!R$3,FALSE))</f>
        <v>53.140963098605688</v>
      </c>
      <c r="G379" s="406"/>
      <c r="H379" s="406">
        <f>IF(OR(ISERROR(VLOOKUP($E379&amp;$D$118&amp;$D$119,'CCG data'!$A:$AD,'CCG data'!S$3,FALSE)),ISBLANK(VLOOKUP($E379&amp;$D$118&amp;$D$119,'CCG data'!$A:$AD,'CCG data'!S$3,FALSE))),"",VLOOKUP($E379&amp;$D$118&amp;$D$119,'CCG data'!$A:$AD,'CCG data'!S$3,FALSE))</f>
        <v>99.693313823628898</v>
      </c>
      <c r="I379" s="406"/>
      <c r="J379" s="406">
        <f>IF(OR(ISERROR(VLOOKUP($E379&amp;$D$118&amp;$D$119,'CCG data'!$A:$AD,'CCG data'!T$3,FALSE)),ISBLANK(VLOOKUP($E379&amp;$D$118&amp;$D$119,'CCG data'!$A:$AD,'CCG data'!T$3,FALSE))),"",VLOOKUP($E379&amp;$D$118&amp;$D$119,'CCG data'!$A:$AD,'CCG data'!T$3,FALSE))</f>
        <v>7.2567303646009655</v>
      </c>
      <c r="K379" s="406"/>
      <c r="L379" s="406">
        <f>IF(OR(ISERROR(VLOOKUP($E379&amp;$D$118&amp;$D$119,'CCG data'!$A:$AD,'CCG data'!U$3,FALSE)),ISBLANK(VLOOKUP($E379&amp;$D$118&amp;$D$119,'CCG data'!$A:$AD,'CCG data'!U$3,FALSE))),"",VLOOKUP($E379&amp;$D$118&amp;$D$119,'CCG data'!$A:$AD,'CCG data'!U$3,FALSE))</f>
        <v>10.566928704761052</v>
      </c>
      <c r="M379" s="407"/>
      <c r="N379" s="362">
        <f>IF(OR(ISERROR(VLOOKUP($E379&amp;$D$118&amp;$D$119,'CCG data'!$A:$AD,'CCG data'!G$3,FALSE)),ISBLANK(VLOOKUP($E379&amp;$D$118&amp;$D$119,'CCG data'!$A:$AD,'CCG data'!G$3,FALSE))),"",VLOOKUP($E379&amp;$D$118&amp;$D$119,'CCG data'!$A:$AD,'CCG data'!G$3,FALSE))</f>
        <v>1290</v>
      </c>
      <c r="P379" s="397">
        <f>IF(OR(ISERROR(VLOOKUP($E379&amp;$D$118&amp;$D$119,'CCG data'!$A:$AD,'CCG data'!B$3,FALSE)),ISBLANK(VLOOKUP($E379&amp;$D$118&amp;$D$119,'CCG data'!$A:$AD,'CCG data'!B$3,FALSE))),"",VLOOKUP($E379&amp;$D$118&amp;$D$119,'CCG data'!$A:$AD,'CCG data'!B$3,FALSE))</f>
        <v>0.30155038759689923</v>
      </c>
      <c r="Q379" s="263"/>
      <c r="R379" s="263">
        <f>IF(OR(ISERROR(VLOOKUP($E379&amp;$D$118&amp;$D$119,'CCG data'!$A:$AD,'CCG data'!C$3,FALSE)),ISBLANK(VLOOKUP($E379&amp;$D$118&amp;$D$119,'CCG data'!$A:$AD,'CCG data'!C$3,FALSE))),"",VLOOKUP($E379&amp;$D$118&amp;$D$119,'CCG data'!$A:$AD,'CCG data'!C$3,FALSE))</f>
        <v>0.59147286821705425</v>
      </c>
      <c r="S379" s="263"/>
      <c r="T379" s="263">
        <f>IF(OR(ISERROR(VLOOKUP($E379&amp;$D$118&amp;$D$119,'CCG data'!$A:$AD,'CCG data'!D$3,FALSE)),ISBLANK(VLOOKUP($E379&amp;$D$118&amp;$D$119,'CCG data'!$A:$AD,'CCG data'!D$3,FALSE))),"",VLOOKUP($E379&amp;$D$118&amp;$D$119,'CCG data'!$A:$AD,'CCG data'!D$3,FALSE))</f>
        <v>4.4961240310077519E-2</v>
      </c>
      <c r="U379" s="263"/>
      <c r="V379" s="263">
        <f>IF(OR(ISERROR(VLOOKUP($E379&amp;$D$118&amp;$D$119,'CCG data'!$A:$AD,'CCG data'!E$3,FALSE)),ISBLANK(VLOOKUP($E379&amp;$D$118&amp;$D$119,'CCG data'!$A:$AD,'CCG data'!E$3,FALSE))),"",VLOOKUP($E379&amp;$D$118&amp;$D$119,'CCG data'!$A:$AD,'CCG data'!E$3,FALSE))</f>
        <v>6.2015503875968991E-2</v>
      </c>
      <c r="W379" s="398"/>
      <c r="Y379" s="163">
        <f>IFERROR(VLOOKUP($E379&amp;$D$119, Outliers!$A$4:$P$214,2,FALSE),"0")</f>
        <v>0</v>
      </c>
      <c r="Z379" s="163">
        <f>IFERROR(VLOOKUP($E379&amp;$D$119, Outliers!$A$4:$P$214,3,FALSE),"0")</f>
        <v>0</v>
      </c>
      <c r="AA379" s="163">
        <f>IFERROR(VLOOKUP($E379&amp;$D$119, Outliers!$A$4:$P$214,4,FALSE),"0")</f>
        <v>0</v>
      </c>
      <c r="AB379" s="163">
        <f>IFERROR(VLOOKUP($E379&amp;$D$119, Outliers!$A$4:$P$214,5,FALSE),"0")</f>
        <v>0</v>
      </c>
      <c r="AD379" s="78"/>
      <c r="AE379" s="78"/>
      <c r="AF379" s="78"/>
      <c r="AG379" s="78"/>
    </row>
    <row r="380" spans="4:33" x14ac:dyDescent="0.25">
      <c r="D380" s="318"/>
      <c r="E380" s="103" t="s">
        <v>27</v>
      </c>
      <c r="F380" s="95">
        <f>IF(P379="","",VLOOKUP($E379&amp;$D$118&amp;$D$119,'CCG data'!$A:$AD,'CCG data'!W$3,FALSE))</f>
        <v>47.860029682758373</v>
      </c>
      <c r="G380" s="96">
        <f>IF(P379="","",VLOOKUP($E379&amp;$D$118&amp;$D$119,'CCG data'!$A:$AD,'CCG data'!X$3,FALSE))</f>
        <v>58.421896514453003</v>
      </c>
      <c r="H380" s="96">
        <f>IF(R379="","",VLOOKUP($E379&amp;$D$118&amp;$D$119,'CCG data'!$A:$AD,'CCG data'!Y$3,FALSE))</f>
        <v>92.619398862619406</v>
      </c>
      <c r="I380" s="96">
        <f>IF(R379="","",VLOOKUP($E379&amp;$D$118&amp;$D$119,'CCG data'!$A:$AD,'CCG data'!Z$3,FALSE))</f>
        <v>106.76722878463839</v>
      </c>
      <c r="J380" s="96">
        <f>IF(T379="","",VLOOKUP($E379&amp;$D$118&amp;$D$119,'CCG data'!$A:$AD,'CCG data'!AA$3,FALSE))</f>
        <v>5.3891338229358157</v>
      </c>
      <c r="K380" s="96">
        <f>IF(T379="","",VLOOKUP($E379&amp;$D$118&amp;$D$119,'CCG data'!$A:$AD,'CCG data'!AB$3,FALSE))</f>
        <v>9.1243269062661163</v>
      </c>
      <c r="L380" s="96">
        <f>IF(V379="","",VLOOKUP($E379&amp;$D$118&amp;$D$119,'CCG data'!$A:$AD,'CCG data'!AC$3,FALSE))</f>
        <v>8.2513483568315795</v>
      </c>
      <c r="M380" s="96">
        <f>IF(V379="","",VLOOKUP($E379&amp;$D$118&amp;$D$119,'CCG data'!$A:$AD,'CCG data'!AD$3,FALSE))</f>
        <v>12.882509052690525</v>
      </c>
      <c r="N380" s="363"/>
      <c r="P380" s="150">
        <f>IF(P379="","",VLOOKUP($E379&amp;$D$118&amp;$D$119,'CCG data'!$A:$AD,'CCG data'!I$3,FALSE))</f>
        <v>0.27700000000000002</v>
      </c>
      <c r="Q380" s="15">
        <f>IF(P379="","",VLOOKUP($E379&amp;$D$118&amp;$D$119,'CCG data'!$A:$AD,'CCG data'!J$3,FALSE))</f>
        <v>0.32700000000000001</v>
      </c>
      <c r="R380" s="15">
        <f>IF(R379="","",VLOOKUP($E379&amp;$D$118&amp;$D$119,'CCG data'!$A:$AD,'CCG data'!K$3,FALSE))</f>
        <v>0.56399999999999995</v>
      </c>
      <c r="S380" s="15">
        <f>IF(R379="","",VLOOKUP($E379&amp;$D$118&amp;$D$119,'CCG data'!$A:$AD,'CCG data'!L$3,FALSE))</f>
        <v>0.61799999999999999</v>
      </c>
      <c r="T380" s="15">
        <f>IF(T379="","",VLOOKUP($E379&amp;$D$118&amp;$D$119,'CCG data'!$A:$AD,'CCG data'!M$3,FALSE))</f>
        <v>3.5000000000000003E-2</v>
      </c>
      <c r="U380" s="15">
        <f>IF(T379="","",VLOOKUP($E379&amp;$D$118&amp;$D$119,'CCG data'!$A:$AD,'CCG data'!N$3,FALSE))</f>
        <v>5.8000000000000003E-2</v>
      </c>
      <c r="V380" s="15">
        <f>IF(V379="","",VLOOKUP($E379&amp;$D$118&amp;$D$119,'CCG data'!$A:$AD,'CCG data'!O$3,FALSE))</f>
        <v>0.05</v>
      </c>
      <c r="W380" s="135">
        <f>IF(V379="","",VLOOKUP($E379&amp;$D$118&amp;$D$119,'CCG data'!$A:$AD,'CCG data'!P$3,FALSE))</f>
        <v>7.6999999999999999E-2</v>
      </c>
      <c r="Y380" s="163" t="str">
        <f>IFERROR(VLOOKUP($E380&amp;$D$119, Outliers!$A$4:$P$214,2,FALSE),"0")</f>
        <v>0</v>
      </c>
      <c r="Z380" s="163" t="str">
        <f>IFERROR(VLOOKUP($E380&amp;$D$119, Outliers!$A$4:$P$214,3,FALSE),"0")</f>
        <v>0</v>
      </c>
      <c r="AA380" s="163" t="str">
        <f>IFERROR(VLOOKUP($E380&amp;$D$119, Outliers!$A$4:$P$214,4,FALSE),"0")</f>
        <v>0</v>
      </c>
      <c r="AB380" s="163" t="str">
        <f>IFERROR(VLOOKUP($E380&amp;$D$119, Outliers!$A$4:$P$214,5,FALSE),"0")</f>
        <v>0</v>
      </c>
      <c r="AD380" s="78"/>
      <c r="AE380" s="78"/>
      <c r="AF380" s="78"/>
      <c r="AG380" s="78"/>
    </row>
    <row r="381" spans="4:33" ht="15.75" x14ac:dyDescent="0.25">
      <c r="D381" s="318"/>
      <c r="E381" s="104" t="s">
        <v>239</v>
      </c>
      <c r="F381" s="405">
        <f>IF(OR(ISERROR(VLOOKUP($E381&amp;$D$118&amp;$D$119,'CCG data'!$A:$AD,'CCG data'!R$3,FALSE)),ISBLANK(VLOOKUP($E381&amp;$D$118&amp;$D$119,'CCG data'!$A:$AD,'CCG data'!R$3,FALSE))),"",VLOOKUP($E381&amp;$D$118&amp;$D$119,'CCG data'!$A:$AD,'CCG data'!R$3,FALSE))</f>
        <v>61.467324040629137</v>
      </c>
      <c r="G381" s="406"/>
      <c r="H381" s="406">
        <f>IF(OR(ISERROR(VLOOKUP($E381&amp;$D$118&amp;$D$119,'CCG data'!$A:$AD,'CCG data'!S$3,FALSE)),ISBLANK(VLOOKUP($E381&amp;$D$118&amp;$D$119,'CCG data'!$A:$AD,'CCG data'!S$3,FALSE))),"",VLOOKUP($E381&amp;$D$118&amp;$D$119,'CCG data'!$A:$AD,'CCG data'!S$3,FALSE))</f>
        <v>99.401603745558248</v>
      </c>
      <c r="I381" s="406"/>
      <c r="J381" s="406">
        <f>IF(OR(ISERROR(VLOOKUP($E381&amp;$D$118&amp;$D$119,'CCG data'!$A:$AD,'CCG data'!T$3,FALSE)),ISBLANK(VLOOKUP($E381&amp;$D$118&amp;$D$119,'CCG data'!$A:$AD,'CCG data'!T$3,FALSE))),"",VLOOKUP($E381&amp;$D$118&amp;$D$119,'CCG data'!$A:$AD,'CCG data'!T$3,FALSE))</f>
        <v>8.1155904050928314</v>
      </c>
      <c r="K381" s="406"/>
      <c r="L381" s="406">
        <f>IF(OR(ISERROR(VLOOKUP($E381&amp;$D$118&amp;$D$119,'CCG data'!$A:$AD,'CCG data'!U$3,FALSE)),ISBLANK(VLOOKUP($E381&amp;$D$118&amp;$D$119,'CCG data'!$A:$AD,'CCG data'!U$3,FALSE))),"",VLOOKUP($E381&amp;$D$118&amp;$D$119,'CCG data'!$A:$AD,'CCG data'!U$3,FALSE))</f>
        <v>11.44955994843107</v>
      </c>
      <c r="M381" s="407"/>
      <c r="N381" s="362">
        <f>IF(OR(ISERROR(VLOOKUP($E381&amp;$D$118&amp;$D$119,'CCG data'!$A:$AD,'CCG data'!G$3,FALSE)),ISBLANK(VLOOKUP($E381&amp;$D$118&amp;$D$119,'CCG data'!$A:$AD,'CCG data'!G$3,FALSE))),"",VLOOKUP($E381&amp;$D$118&amp;$D$119,'CCG data'!$A:$AD,'CCG data'!G$3,FALSE))</f>
        <v>1034</v>
      </c>
      <c r="P381" s="397">
        <f>IF(OR(ISERROR(VLOOKUP($E381&amp;$D$118&amp;$D$119,'CCG data'!$A:$AD,'CCG data'!B$3,FALSE)),ISBLANK(VLOOKUP($E381&amp;$D$118&amp;$D$119,'CCG data'!$A:$AD,'CCG data'!B$3,FALSE))),"",VLOOKUP($E381&amp;$D$118&amp;$D$119,'CCG data'!$A:$AD,'CCG data'!B$3,FALSE))</f>
        <v>0.33268858800773693</v>
      </c>
      <c r="Q381" s="263"/>
      <c r="R381" s="263">
        <f>IF(OR(ISERROR(VLOOKUP($E381&amp;$D$118&amp;$D$119,'CCG data'!$A:$AD,'CCG data'!C$3,FALSE)),ISBLANK(VLOOKUP($E381&amp;$D$118&amp;$D$119,'CCG data'!$A:$AD,'CCG data'!C$3,FALSE))),"",VLOOKUP($E381&amp;$D$118&amp;$D$119,'CCG data'!$A:$AD,'CCG data'!C$3,FALSE))</f>
        <v>0.55609284332688591</v>
      </c>
      <c r="S381" s="263"/>
      <c r="T381" s="263">
        <f>IF(OR(ISERROR(VLOOKUP($E381&amp;$D$118&amp;$D$119,'CCG data'!$A:$AD,'CCG data'!D$3,FALSE)),ISBLANK(VLOOKUP($E381&amp;$D$118&amp;$D$119,'CCG data'!$A:$AD,'CCG data'!D$3,FALSE))),"",VLOOKUP($E381&amp;$D$118&amp;$D$119,'CCG data'!$A:$AD,'CCG data'!D$3,FALSE))</f>
        <v>4.8355899419729204E-2</v>
      </c>
      <c r="U381" s="263"/>
      <c r="V381" s="263">
        <f>IF(OR(ISERROR(VLOOKUP($E381&amp;$D$118&amp;$D$119,'CCG data'!$A:$AD,'CCG data'!E$3,FALSE)),ISBLANK(VLOOKUP($E381&amp;$D$118&amp;$D$119,'CCG data'!$A:$AD,'CCG data'!E$3,FALSE))),"",VLOOKUP($E381&amp;$D$118&amp;$D$119,'CCG data'!$A:$AD,'CCG data'!E$3,FALSE))</f>
        <v>6.286266924564797E-2</v>
      </c>
      <c r="W381" s="398"/>
      <c r="Y381" s="163">
        <f>IFERROR(VLOOKUP($E381&amp;$D$119, Outliers!$A$4:$P$214,2,FALSE),"0")</f>
        <v>1</v>
      </c>
      <c r="Z381" s="163">
        <f>IFERROR(VLOOKUP($E381&amp;$D$119, Outliers!$A$4:$P$214,3,FALSE),"0")</f>
        <v>0</v>
      </c>
      <c r="AA381" s="163">
        <f>IFERROR(VLOOKUP($E381&amp;$D$119, Outliers!$A$4:$P$214,4,FALSE),"0")</f>
        <v>0</v>
      </c>
      <c r="AB381" s="163">
        <f>IFERROR(VLOOKUP($E381&amp;$D$119, Outliers!$A$4:$P$214,5,FALSE),"0")</f>
        <v>0</v>
      </c>
      <c r="AD381" s="78"/>
      <c r="AE381" s="78"/>
      <c r="AF381" s="78"/>
      <c r="AG381" s="78"/>
    </row>
    <row r="382" spans="4:33" x14ac:dyDescent="0.25">
      <c r="D382" s="318"/>
      <c r="E382" s="103" t="s">
        <v>27</v>
      </c>
      <c r="F382" s="95">
        <f>IF(P381="","",VLOOKUP($E381&amp;$D$118&amp;$D$119,'CCG data'!$A:$AD,'CCG data'!W$3,FALSE))</f>
        <v>54.971695868187624</v>
      </c>
      <c r="G382" s="96">
        <f>IF(P381="","",VLOOKUP($E381&amp;$D$118&amp;$D$119,'CCG data'!$A:$AD,'CCG data'!X$3,FALSE))</f>
        <v>67.96295221307065</v>
      </c>
      <c r="H382" s="96">
        <f>IF(R381="","",VLOOKUP($E381&amp;$D$118&amp;$D$119,'CCG data'!$A:$AD,'CCG data'!Y$3,FALSE))</f>
        <v>91.276750218313509</v>
      </c>
      <c r="I382" s="96">
        <f>IF(R381="","",VLOOKUP($E381&amp;$D$118&amp;$D$119,'CCG data'!$A:$AD,'CCG data'!Z$3,FALSE))</f>
        <v>107.52645727280299</v>
      </c>
      <c r="J382" s="96">
        <f>IF(T381="","",VLOOKUP($E381&amp;$D$118&amp;$D$119,'CCG data'!$A:$AD,'CCG data'!AA$3,FALSE))</f>
        <v>5.8660635136535717</v>
      </c>
      <c r="K382" s="96">
        <f>IF(T381="","",VLOOKUP($E381&amp;$D$118&amp;$D$119,'CCG data'!$A:$AD,'CCG data'!AB$3,FALSE))</f>
        <v>10.365117296532091</v>
      </c>
      <c r="L382" s="96">
        <f>IF(V381="","",VLOOKUP($E381&amp;$D$118&amp;$D$119,'CCG data'!$A:$AD,'CCG data'!AC$3,FALSE))</f>
        <v>8.6660794148719873</v>
      </c>
      <c r="M382" s="96">
        <f>IF(V381="","",VLOOKUP($E381&amp;$D$118&amp;$D$119,'CCG data'!$A:$AD,'CCG data'!AD$3,FALSE))</f>
        <v>14.233040481990152</v>
      </c>
      <c r="N382" s="363"/>
      <c r="P382" s="150">
        <f>IF(P381="","",VLOOKUP($E381&amp;$D$118&amp;$D$119,'CCG data'!$A:$AD,'CCG data'!I$3,FALSE))</f>
        <v>0.30499999999999999</v>
      </c>
      <c r="Q382" s="15">
        <f>IF(P381="","",VLOOKUP($E381&amp;$D$118&amp;$D$119,'CCG data'!$A:$AD,'CCG data'!J$3,FALSE))</f>
        <v>0.36199999999999999</v>
      </c>
      <c r="R382" s="15">
        <f>IF(R381="","",VLOOKUP($E381&amp;$D$118&amp;$D$119,'CCG data'!$A:$AD,'CCG data'!K$3,FALSE))</f>
        <v>0.52600000000000002</v>
      </c>
      <c r="S382" s="15">
        <f>IF(R381="","",VLOOKUP($E381&amp;$D$118&amp;$D$119,'CCG data'!$A:$AD,'CCG data'!L$3,FALSE))</f>
        <v>0.58599999999999997</v>
      </c>
      <c r="T382" s="15">
        <f>IF(T381="","",VLOOKUP($E381&amp;$D$118&amp;$D$119,'CCG data'!$A:$AD,'CCG data'!M$3,FALSE))</f>
        <v>3.6999999999999998E-2</v>
      </c>
      <c r="U382" s="15">
        <f>IF(T381="","",VLOOKUP($E381&amp;$D$118&amp;$D$119,'CCG data'!$A:$AD,'CCG data'!N$3,FALSE))</f>
        <v>6.3E-2</v>
      </c>
      <c r="V382" s="15">
        <f>IF(V381="","",VLOOKUP($E381&amp;$D$118&amp;$D$119,'CCG data'!$A:$AD,'CCG data'!O$3,FALSE))</f>
        <v>0.05</v>
      </c>
      <c r="W382" s="135">
        <f>IF(V381="","",VLOOKUP($E381&amp;$D$118&amp;$D$119,'CCG data'!$A:$AD,'CCG data'!P$3,FALSE))</f>
        <v>7.9000000000000001E-2</v>
      </c>
      <c r="Y382" s="163" t="str">
        <f>IFERROR(VLOOKUP($E382&amp;$D$119, Outliers!$A$4:$P$214,2,FALSE),"0")</f>
        <v>0</v>
      </c>
      <c r="Z382" s="163" t="str">
        <f>IFERROR(VLOOKUP($E382&amp;$D$119, Outliers!$A$4:$P$214,3,FALSE),"0")</f>
        <v>0</v>
      </c>
      <c r="AA382" s="163" t="str">
        <f>IFERROR(VLOOKUP($E382&amp;$D$119, Outliers!$A$4:$P$214,4,FALSE),"0")</f>
        <v>0</v>
      </c>
      <c r="AB382" s="163" t="str">
        <f>IFERROR(VLOOKUP($E382&amp;$D$119, Outliers!$A$4:$P$214,5,FALSE),"0")</f>
        <v>0</v>
      </c>
      <c r="AD382" s="78"/>
      <c r="AE382" s="78"/>
      <c r="AF382" s="78"/>
      <c r="AG382" s="78"/>
    </row>
    <row r="383" spans="4:33" ht="15.75" x14ac:dyDescent="0.25">
      <c r="D383" s="318"/>
      <c r="E383" s="104" t="s">
        <v>240</v>
      </c>
      <c r="F383" s="405">
        <f>IF(OR(ISERROR(VLOOKUP($E383&amp;$D$118&amp;$D$119,'CCG data'!$A:$AD,'CCG data'!R$3,FALSE)),ISBLANK(VLOOKUP($E383&amp;$D$118&amp;$D$119,'CCG data'!$A:$AD,'CCG data'!R$3,FALSE))),"",VLOOKUP($E383&amp;$D$118&amp;$D$119,'CCG data'!$A:$AD,'CCG data'!R$3,FALSE))</f>
        <v>47.365699518273992</v>
      </c>
      <c r="G383" s="406"/>
      <c r="H383" s="406">
        <f>IF(OR(ISERROR(VLOOKUP($E383&amp;$D$118&amp;$D$119,'CCG data'!$A:$AD,'CCG data'!S$3,FALSE)),ISBLANK(VLOOKUP($E383&amp;$D$118&amp;$D$119,'CCG data'!$A:$AD,'CCG data'!S$3,FALSE))),"",VLOOKUP($E383&amp;$D$118&amp;$D$119,'CCG data'!$A:$AD,'CCG data'!S$3,FALSE))</f>
        <v>93.810011986747583</v>
      </c>
      <c r="I383" s="406"/>
      <c r="J383" s="406">
        <f>IF(OR(ISERROR(VLOOKUP($E383&amp;$D$118&amp;$D$119,'CCG data'!$A:$AD,'CCG data'!T$3,FALSE)),ISBLANK(VLOOKUP($E383&amp;$D$118&amp;$D$119,'CCG data'!$A:$AD,'CCG data'!T$3,FALSE))),"",VLOOKUP($E383&amp;$D$118&amp;$D$119,'CCG data'!$A:$AD,'CCG data'!T$3,FALSE))</f>
        <v>7.2687531243025258</v>
      </c>
      <c r="K383" s="406"/>
      <c r="L383" s="406">
        <f>IF(OR(ISERROR(VLOOKUP($E383&amp;$D$118&amp;$D$119,'CCG data'!$A:$AD,'CCG data'!U$3,FALSE)),ISBLANK(VLOOKUP($E383&amp;$D$118&amp;$D$119,'CCG data'!$A:$AD,'CCG data'!U$3,FALSE))),"",VLOOKUP($E383&amp;$D$118&amp;$D$119,'CCG data'!$A:$AD,'CCG data'!U$3,FALSE))</f>
        <v>9.2024109082775691</v>
      </c>
      <c r="M383" s="407"/>
      <c r="N383" s="362">
        <f>IF(OR(ISERROR(VLOOKUP($E383&amp;$D$118&amp;$D$119,'CCG data'!$A:$AD,'CCG data'!G$3,FALSE)),ISBLANK(VLOOKUP($E383&amp;$D$118&amp;$D$119,'CCG data'!$A:$AD,'CCG data'!G$3,FALSE))),"",VLOOKUP($E383&amp;$D$118&amp;$D$119,'CCG data'!$A:$AD,'CCG data'!G$3,FALSE))</f>
        <v>1611</v>
      </c>
      <c r="P383" s="397">
        <f>IF(OR(ISERROR(VLOOKUP($E383&amp;$D$118&amp;$D$119,'CCG data'!$A:$AD,'CCG data'!B$3,FALSE)),ISBLANK(VLOOKUP($E383&amp;$D$118&amp;$D$119,'CCG data'!$A:$AD,'CCG data'!B$3,FALSE))),"",VLOOKUP($E383&amp;$D$118&amp;$D$119,'CCG data'!$A:$AD,'CCG data'!B$3,FALSE))</f>
        <v>0.29174425822470518</v>
      </c>
      <c r="Q383" s="263"/>
      <c r="R383" s="263">
        <f>IF(OR(ISERROR(VLOOKUP($E383&amp;$D$118&amp;$D$119,'CCG data'!$A:$AD,'CCG data'!C$3,FALSE)),ISBLANK(VLOOKUP($E383&amp;$D$118&amp;$D$119,'CCG data'!$A:$AD,'CCG data'!C$3,FALSE))),"",VLOOKUP($E383&amp;$D$118&amp;$D$119,'CCG data'!$A:$AD,'CCG data'!C$3,FALSE))</f>
        <v>0.60211049037864683</v>
      </c>
      <c r="S383" s="263"/>
      <c r="T383" s="263">
        <f>IF(OR(ISERROR(VLOOKUP($E383&amp;$D$118&amp;$D$119,'CCG data'!$A:$AD,'CCG data'!D$3,FALSE)),ISBLANK(VLOOKUP($E383&amp;$D$118&amp;$D$119,'CCG data'!$A:$AD,'CCG data'!D$3,FALSE))),"",VLOOKUP($E383&amp;$D$118&amp;$D$119,'CCG data'!$A:$AD,'CCG data'!D$3,FALSE))</f>
        <v>4.717566728739913E-2</v>
      </c>
      <c r="U383" s="263"/>
      <c r="V383" s="263">
        <f>IF(OR(ISERROR(VLOOKUP($E383&amp;$D$118&amp;$D$119,'CCG data'!$A:$AD,'CCG data'!E$3,FALSE)),ISBLANK(VLOOKUP($E383&amp;$D$118&amp;$D$119,'CCG data'!$A:$AD,'CCG data'!E$3,FALSE))),"",VLOOKUP($E383&amp;$D$118&amp;$D$119,'CCG data'!$A:$AD,'CCG data'!E$3,FALSE))</f>
        <v>5.8969584109248914E-2</v>
      </c>
      <c r="W383" s="398"/>
      <c r="Y383" s="163">
        <f>IFERROR(VLOOKUP($E383&amp;$D$119, Outliers!$A$4:$P$214,2,FALSE),"0")</f>
        <v>0</v>
      </c>
      <c r="Z383" s="163">
        <f>IFERROR(VLOOKUP($E383&amp;$D$119, Outliers!$A$4:$P$214,3,FALSE),"0")</f>
        <v>0</v>
      </c>
      <c r="AA383" s="163">
        <f>IFERROR(VLOOKUP($E383&amp;$D$119, Outliers!$A$4:$P$214,4,FALSE),"0")</f>
        <v>0</v>
      </c>
      <c r="AB383" s="163">
        <f>IFERROR(VLOOKUP($E383&amp;$D$119, Outliers!$A$4:$P$214,5,FALSE),"0")</f>
        <v>0</v>
      </c>
      <c r="AD383" s="78"/>
      <c r="AE383" s="78"/>
      <c r="AF383" s="78"/>
      <c r="AG383" s="78"/>
    </row>
    <row r="384" spans="4:33" x14ac:dyDescent="0.25">
      <c r="D384" s="318"/>
      <c r="E384" s="103" t="s">
        <v>27</v>
      </c>
      <c r="F384" s="95">
        <f>IF(P383="","",VLOOKUP($E383&amp;$D$118&amp;$D$119,'CCG data'!$A:$AD,'CCG data'!W$3,FALSE))</f>
        <v>43.0834585906928</v>
      </c>
      <c r="G384" s="96">
        <f>IF(P383="","",VLOOKUP($E383&amp;$D$118&amp;$D$119,'CCG data'!$A:$AD,'CCG data'!X$3,FALSE))</f>
        <v>51.647940445855184</v>
      </c>
      <c r="H384" s="96">
        <f>IF(R383="","",VLOOKUP($E383&amp;$D$118&amp;$D$119,'CCG data'!$A:$AD,'CCG data'!Y$3,FALSE))</f>
        <v>87.906378388774712</v>
      </c>
      <c r="I384" s="96">
        <f>IF(R383="","",VLOOKUP($E383&amp;$D$118&amp;$D$119,'CCG data'!$A:$AD,'CCG data'!Z$3,FALSE))</f>
        <v>99.713645584720453</v>
      </c>
      <c r="J384" s="96">
        <f>IF(T383="","",VLOOKUP($E383&amp;$D$118&amp;$D$119,'CCG data'!$A:$AD,'CCG data'!AA$3,FALSE))</f>
        <v>5.6345381186134391</v>
      </c>
      <c r="K384" s="96">
        <f>IF(T383="","",VLOOKUP($E383&amp;$D$118&amp;$D$119,'CCG data'!$A:$AD,'CCG data'!AB$3,FALSE))</f>
        <v>8.9029681299916117</v>
      </c>
      <c r="L384" s="96">
        <f>IF(V383="","",VLOOKUP($E383&amp;$D$118&amp;$D$119,'CCG data'!$A:$AD,'CCG data'!AC$3,FALSE))</f>
        <v>7.3518819300160958</v>
      </c>
      <c r="M384" s="96">
        <f>IF(V383="","",VLOOKUP($E383&amp;$D$118&amp;$D$119,'CCG data'!$A:$AD,'CCG data'!AD$3,FALSE))</f>
        <v>11.052939886539042</v>
      </c>
      <c r="N384" s="363"/>
      <c r="P384" s="150">
        <f>IF(P383="","",VLOOKUP($E383&amp;$D$118&amp;$D$119,'CCG data'!$A:$AD,'CCG data'!I$3,FALSE))</f>
        <v>0.27</v>
      </c>
      <c r="Q384" s="15">
        <f>IF(P383="","",VLOOKUP($E383&amp;$D$118&amp;$D$119,'CCG data'!$A:$AD,'CCG data'!J$3,FALSE))</f>
        <v>0.314</v>
      </c>
      <c r="R384" s="15">
        <f>IF(R383="","",VLOOKUP($E383&amp;$D$118&amp;$D$119,'CCG data'!$A:$AD,'CCG data'!K$3,FALSE))</f>
        <v>0.57799999999999996</v>
      </c>
      <c r="S384" s="15">
        <f>IF(R383="","",VLOOKUP($E383&amp;$D$118&amp;$D$119,'CCG data'!$A:$AD,'CCG data'!L$3,FALSE))</f>
        <v>0.626</v>
      </c>
      <c r="T384" s="15">
        <f>IF(T383="","",VLOOKUP($E383&amp;$D$118&amp;$D$119,'CCG data'!$A:$AD,'CCG data'!M$3,FALSE))</f>
        <v>3.7999999999999999E-2</v>
      </c>
      <c r="U384" s="15">
        <f>IF(T383="","",VLOOKUP($E383&amp;$D$118&amp;$D$119,'CCG data'!$A:$AD,'CCG data'!N$3,FALSE))</f>
        <v>5.8999999999999997E-2</v>
      </c>
      <c r="V384" s="15">
        <f>IF(V383="","",VLOOKUP($E383&amp;$D$118&amp;$D$119,'CCG data'!$A:$AD,'CCG data'!O$3,FALSE))</f>
        <v>4.8000000000000001E-2</v>
      </c>
      <c r="W384" s="135">
        <f>IF(V383="","",VLOOKUP($E383&amp;$D$118&amp;$D$119,'CCG data'!$A:$AD,'CCG data'!P$3,FALSE))</f>
        <v>7.1999999999999995E-2</v>
      </c>
      <c r="Y384" s="163" t="str">
        <f>IFERROR(VLOOKUP($E384&amp;$D$119, Outliers!$A$4:$P$214,2,FALSE),"0")</f>
        <v>0</v>
      </c>
      <c r="Z384" s="163" t="str">
        <f>IFERROR(VLOOKUP($E384&amp;$D$119, Outliers!$A$4:$P$214,3,FALSE),"0")</f>
        <v>0</v>
      </c>
      <c r="AA384" s="163" t="str">
        <f>IFERROR(VLOOKUP($E384&amp;$D$119, Outliers!$A$4:$P$214,4,FALSE),"0")</f>
        <v>0</v>
      </c>
      <c r="AB384" s="163" t="str">
        <f>IFERROR(VLOOKUP($E384&amp;$D$119, Outliers!$A$4:$P$214,5,FALSE),"0")</f>
        <v>0</v>
      </c>
      <c r="AD384" s="78"/>
      <c r="AE384" s="78"/>
      <c r="AF384" s="78"/>
      <c r="AG384" s="78"/>
    </row>
    <row r="385" spans="4:33" ht="15.75" x14ac:dyDescent="0.25">
      <c r="D385" s="318"/>
      <c r="E385" s="104" t="s">
        <v>241</v>
      </c>
      <c r="F385" s="405">
        <f>IF(OR(ISERROR(VLOOKUP($E385&amp;$D$118&amp;$D$119,'CCG data'!$A:$AD,'CCG data'!R$3,FALSE)),ISBLANK(VLOOKUP($E385&amp;$D$118&amp;$D$119,'CCG data'!$A:$AD,'CCG data'!R$3,FALSE))),"",VLOOKUP($E385&amp;$D$118&amp;$D$119,'CCG data'!$A:$AD,'CCG data'!R$3,FALSE))</f>
        <v>55.513221191739625</v>
      </c>
      <c r="G385" s="406"/>
      <c r="H385" s="406">
        <f>IF(OR(ISERROR(VLOOKUP($E385&amp;$D$118&amp;$D$119,'CCG data'!$A:$AD,'CCG data'!S$3,FALSE)),ISBLANK(VLOOKUP($E385&amp;$D$118&amp;$D$119,'CCG data'!$A:$AD,'CCG data'!S$3,FALSE))),"",VLOOKUP($E385&amp;$D$118&amp;$D$119,'CCG data'!$A:$AD,'CCG data'!S$3,FALSE))</f>
        <v>104.6534624181119</v>
      </c>
      <c r="I385" s="406"/>
      <c r="J385" s="406">
        <f>IF(OR(ISERROR(VLOOKUP($E385&amp;$D$118&amp;$D$119,'CCG data'!$A:$AD,'CCG data'!T$3,FALSE)),ISBLANK(VLOOKUP($E385&amp;$D$118&amp;$D$119,'CCG data'!$A:$AD,'CCG data'!T$3,FALSE))),"",VLOOKUP($E385&amp;$D$118&amp;$D$119,'CCG data'!$A:$AD,'CCG data'!T$3,FALSE))</f>
        <v>5.6227470055548388</v>
      </c>
      <c r="K385" s="406"/>
      <c r="L385" s="406">
        <f>IF(OR(ISERROR(VLOOKUP($E385&amp;$D$118&amp;$D$119,'CCG data'!$A:$AD,'CCG data'!U$3,FALSE)),ISBLANK(VLOOKUP($E385&amp;$D$118&amp;$D$119,'CCG data'!$A:$AD,'CCG data'!U$3,FALSE))),"",VLOOKUP($E385&amp;$D$118&amp;$D$119,'CCG data'!$A:$AD,'CCG data'!U$3,FALSE))</f>
        <v>15.491197040888441</v>
      </c>
      <c r="M385" s="407"/>
      <c r="N385" s="362">
        <f>IF(OR(ISERROR(VLOOKUP($E385&amp;$D$118&amp;$D$119,'CCG data'!$A:$AD,'CCG data'!G$3,FALSE)),ISBLANK(VLOOKUP($E385&amp;$D$118&amp;$D$119,'CCG data'!$A:$AD,'CCG data'!G$3,FALSE))),"",VLOOKUP($E385&amp;$D$118&amp;$D$119,'CCG data'!$A:$AD,'CCG data'!G$3,FALSE))</f>
        <v>5402</v>
      </c>
      <c r="P385" s="397">
        <f>IF(OR(ISERROR(VLOOKUP($E385&amp;$D$118&amp;$D$119,'CCG data'!$A:$AD,'CCG data'!B$3,FALSE)),ISBLANK(VLOOKUP($E385&amp;$D$118&amp;$D$119,'CCG data'!$A:$AD,'CCG data'!B$3,FALSE))),"",VLOOKUP($E385&amp;$D$118&amp;$D$119,'CCG data'!$A:$AD,'CCG data'!B$3,FALSE))</f>
        <v>0.29192891521658643</v>
      </c>
      <c r="Q385" s="263"/>
      <c r="R385" s="263">
        <f>IF(OR(ISERROR(VLOOKUP($E385&amp;$D$118&amp;$D$119,'CCG data'!$A:$AD,'CCG data'!C$3,FALSE)),ISBLANK(VLOOKUP($E385&amp;$D$118&amp;$D$119,'CCG data'!$A:$AD,'CCG data'!C$3,FALSE))),"",VLOOKUP($E385&amp;$D$118&amp;$D$119,'CCG data'!$A:$AD,'CCG data'!C$3,FALSE))</f>
        <v>0.58737504627915582</v>
      </c>
      <c r="S385" s="263"/>
      <c r="T385" s="263">
        <f>IF(OR(ISERROR(VLOOKUP($E385&amp;$D$118&amp;$D$119,'CCG data'!$A:$AD,'CCG data'!D$3,FALSE)),ISBLANK(VLOOKUP($E385&amp;$D$118&amp;$D$119,'CCG data'!$A:$AD,'CCG data'!D$3,FALSE))),"",VLOOKUP($E385&amp;$D$118&amp;$D$119,'CCG data'!$A:$AD,'CCG data'!D$3,FALSE))</f>
        <v>3.3135875601629027E-2</v>
      </c>
      <c r="U385" s="263"/>
      <c r="V385" s="263">
        <f>IF(OR(ISERROR(VLOOKUP($E385&amp;$D$118&amp;$D$119,'CCG data'!$A:$AD,'CCG data'!E$3,FALSE)),ISBLANK(VLOOKUP($E385&amp;$D$118&amp;$D$119,'CCG data'!$A:$AD,'CCG data'!E$3,FALSE))),"",VLOOKUP($E385&amp;$D$118&amp;$D$119,'CCG data'!$A:$AD,'CCG data'!E$3,FALSE))</f>
        <v>8.7560162902628649E-2</v>
      </c>
      <c r="W385" s="398"/>
      <c r="Y385" s="163">
        <f>IFERROR(VLOOKUP($E385&amp;$D$119, Outliers!$A$4:$P$214,2,FALSE),"0")</f>
        <v>1</v>
      </c>
      <c r="Z385" s="163">
        <f>IFERROR(VLOOKUP($E385&amp;$D$119, Outliers!$A$4:$P$214,3,FALSE),"0")</f>
        <v>1</v>
      </c>
      <c r="AA385" s="163">
        <f>IFERROR(VLOOKUP($E385&amp;$D$119, Outliers!$A$4:$P$214,4,FALSE),"0")</f>
        <v>0</v>
      </c>
      <c r="AB385" s="163">
        <f>IFERROR(VLOOKUP($E385&amp;$D$119, Outliers!$A$4:$P$214,5,FALSE),"0")</f>
        <v>1</v>
      </c>
      <c r="AD385" s="78"/>
      <c r="AE385" s="78"/>
      <c r="AF385" s="78"/>
      <c r="AG385" s="78"/>
    </row>
    <row r="386" spans="4:33" x14ac:dyDescent="0.25">
      <c r="D386" s="318"/>
      <c r="E386" s="103" t="s">
        <v>27</v>
      </c>
      <c r="F386" s="95">
        <f>IF(P385="","",VLOOKUP($E385&amp;$D$118&amp;$D$119,'CCG data'!$A:$AD,'CCG data'!W$3,FALSE))</f>
        <v>52.773308948658524</v>
      </c>
      <c r="G386" s="96">
        <f>IF(P385="","",VLOOKUP($E385&amp;$D$118&amp;$D$119,'CCG data'!$A:$AD,'CCG data'!X$3,FALSE))</f>
        <v>58.253133434820725</v>
      </c>
      <c r="H386" s="96">
        <f>IF(R385="","",VLOOKUP($E385&amp;$D$118&amp;$D$119,'CCG data'!$A:$AD,'CCG data'!Y$3,FALSE))</f>
        <v>101.01201002380051</v>
      </c>
      <c r="I386" s="96">
        <f>IF(R385="","",VLOOKUP($E385&amp;$D$118&amp;$D$119,'CCG data'!$A:$AD,'CCG data'!Z$3,FALSE))</f>
        <v>108.29491481242329</v>
      </c>
      <c r="J386" s="96">
        <f>IF(T385="","",VLOOKUP($E385&amp;$D$118&amp;$D$119,'CCG data'!$A:$AD,'CCG data'!AA$3,FALSE))</f>
        <v>4.7990298733497987</v>
      </c>
      <c r="K386" s="96">
        <f>IF(T385="","",VLOOKUP($E385&amp;$D$118&amp;$D$119,'CCG data'!$A:$AD,'CCG data'!AB$3,FALSE))</f>
        <v>6.4464641377598788</v>
      </c>
      <c r="L386" s="96">
        <f>IF(V385="","",VLOOKUP($E385&amp;$D$118&amp;$D$119,'CCG data'!$A:$AD,'CCG data'!AC$3,FALSE))</f>
        <v>14.095116483220924</v>
      </c>
      <c r="M386" s="96">
        <f>IF(V385="","",VLOOKUP($E385&amp;$D$118&amp;$D$119,'CCG data'!$A:$AD,'CCG data'!AD$3,FALSE))</f>
        <v>16.887277598555958</v>
      </c>
      <c r="N386" s="363"/>
      <c r="P386" s="150">
        <f>IF(P385="","",VLOOKUP($E385&amp;$D$118&amp;$D$119,'CCG data'!$A:$AD,'CCG data'!I$3,FALSE))</f>
        <v>0.28000000000000003</v>
      </c>
      <c r="Q386" s="15">
        <f>IF(P385="","",VLOOKUP($E385&amp;$D$118&amp;$D$119,'CCG data'!$A:$AD,'CCG data'!J$3,FALSE))</f>
        <v>0.30399999999999999</v>
      </c>
      <c r="R386" s="15">
        <f>IF(R385="","",VLOOKUP($E385&amp;$D$118&amp;$D$119,'CCG data'!$A:$AD,'CCG data'!K$3,FALSE))</f>
        <v>0.57399999999999995</v>
      </c>
      <c r="S386" s="15">
        <f>IF(R385="","",VLOOKUP($E385&amp;$D$118&amp;$D$119,'CCG data'!$A:$AD,'CCG data'!L$3,FALSE))</f>
        <v>0.6</v>
      </c>
      <c r="T386" s="15">
        <f>IF(T385="","",VLOOKUP($E385&amp;$D$118&amp;$D$119,'CCG data'!$A:$AD,'CCG data'!M$3,FALSE))</f>
        <v>2.9000000000000001E-2</v>
      </c>
      <c r="U386" s="15">
        <f>IF(T385="","",VLOOKUP($E385&amp;$D$118&amp;$D$119,'CCG data'!$A:$AD,'CCG data'!N$3,FALSE))</f>
        <v>3.7999999999999999E-2</v>
      </c>
      <c r="V386" s="15">
        <f>IF(V385="","",VLOOKUP($E385&amp;$D$118&amp;$D$119,'CCG data'!$A:$AD,'CCG data'!O$3,FALSE))</f>
        <v>0.08</v>
      </c>
      <c r="W386" s="135">
        <f>IF(V385="","",VLOOKUP($E385&amp;$D$118&amp;$D$119,'CCG data'!$A:$AD,'CCG data'!P$3,FALSE))</f>
        <v>9.5000000000000001E-2</v>
      </c>
      <c r="Y386" s="163" t="str">
        <f>IFERROR(VLOOKUP($E386&amp;$D$119, Outliers!$A$4:$P$214,2,FALSE),"0")</f>
        <v>0</v>
      </c>
      <c r="Z386" s="163" t="str">
        <f>IFERROR(VLOOKUP($E386&amp;$D$119, Outliers!$A$4:$P$214,3,FALSE),"0")</f>
        <v>0</v>
      </c>
      <c r="AA386" s="163" t="str">
        <f>IFERROR(VLOOKUP($E386&amp;$D$119, Outliers!$A$4:$P$214,4,FALSE),"0")</f>
        <v>0</v>
      </c>
      <c r="AB386" s="163" t="str">
        <f>IFERROR(VLOOKUP($E386&amp;$D$119, Outliers!$A$4:$P$214,5,FALSE),"0")</f>
        <v>0</v>
      </c>
      <c r="AD386" s="78"/>
      <c r="AE386" s="78"/>
      <c r="AF386" s="78"/>
      <c r="AG386" s="78"/>
    </row>
    <row r="387" spans="4:33" ht="15.75" x14ac:dyDescent="0.25">
      <c r="D387" s="318"/>
      <c r="E387" s="104" t="s">
        <v>242</v>
      </c>
      <c r="F387" s="405">
        <f>IF(OR(ISERROR(VLOOKUP($E387&amp;$D$118&amp;$D$119,'CCG data'!$A:$AD,'CCG data'!R$3,FALSE)),ISBLANK(VLOOKUP($E387&amp;$D$118&amp;$D$119,'CCG data'!$A:$AD,'CCG data'!R$3,FALSE))),"",VLOOKUP($E387&amp;$D$118&amp;$D$119,'CCG data'!$A:$AD,'CCG data'!R$3,FALSE))</f>
        <v>51.057506413090771</v>
      </c>
      <c r="G387" s="406"/>
      <c r="H387" s="406">
        <f>IF(OR(ISERROR(VLOOKUP($E387&amp;$D$118&amp;$D$119,'CCG data'!$A:$AD,'CCG data'!S$3,FALSE)),ISBLANK(VLOOKUP($E387&amp;$D$118&amp;$D$119,'CCG data'!$A:$AD,'CCG data'!S$3,FALSE))),"",VLOOKUP($E387&amp;$D$118&amp;$D$119,'CCG data'!$A:$AD,'CCG data'!S$3,FALSE))</f>
        <v>104.62011930586647</v>
      </c>
      <c r="I387" s="406"/>
      <c r="J387" s="406">
        <f>IF(OR(ISERROR(VLOOKUP($E387&amp;$D$118&amp;$D$119,'CCG data'!$A:$AD,'CCG data'!T$3,FALSE)),ISBLANK(VLOOKUP($E387&amp;$D$118&amp;$D$119,'CCG data'!$A:$AD,'CCG data'!T$3,FALSE))),"",VLOOKUP($E387&amp;$D$118&amp;$D$119,'CCG data'!$A:$AD,'CCG data'!T$3,FALSE))</f>
        <v>6.2080501315081014</v>
      </c>
      <c r="K387" s="406"/>
      <c r="L387" s="406">
        <f>IF(OR(ISERROR(VLOOKUP($E387&amp;$D$118&amp;$D$119,'CCG data'!$A:$AD,'CCG data'!U$3,FALSE)),ISBLANK(VLOOKUP($E387&amp;$D$118&amp;$D$119,'CCG data'!$A:$AD,'CCG data'!U$3,FALSE))),"",VLOOKUP($E387&amp;$D$118&amp;$D$119,'CCG data'!$A:$AD,'CCG data'!U$3,FALSE))</f>
        <v>12.07151151720868</v>
      </c>
      <c r="M387" s="407"/>
      <c r="N387" s="362">
        <f>IF(OR(ISERROR(VLOOKUP($E387&amp;$D$118&amp;$D$119,'CCG data'!$A:$AD,'CCG data'!G$3,FALSE)),ISBLANK(VLOOKUP($E387&amp;$D$118&amp;$D$119,'CCG data'!$A:$AD,'CCG data'!G$3,FALSE))),"",VLOOKUP($E387&amp;$D$118&amp;$D$119,'CCG data'!$A:$AD,'CCG data'!G$3,FALSE))</f>
        <v>1458</v>
      </c>
      <c r="P387" s="397">
        <f>IF(OR(ISERROR(VLOOKUP($E387&amp;$D$118&amp;$D$119,'CCG data'!$A:$AD,'CCG data'!B$3,FALSE)),ISBLANK(VLOOKUP($E387&amp;$D$118&amp;$D$119,'CCG data'!$A:$AD,'CCG data'!B$3,FALSE))),"",VLOOKUP($E387&amp;$D$118&amp;$D$119,'CCG data'!$A:$AD,'CCG data'!B$3,FALSE))</f>
        <v>0.26680384087791498</v>
      </c>
      <c r="Q387" s="263"/>
      <c r="R387" s="263">
        <f>IF(OR(ISERROR(VLOOKUP($E387&amp;$D$118&amp;$D$119,'CCG data'!$A:$AD,'CCG data'!C$3,FALSE)),ISBLANK(VLOOKUP($E387&amp;$D$118&amp;$D$119,'CCG data'!$A:$AD,'CCG data'!C$3,FALSE))),"",VLOOKUP($E387&amp;$D$118&amp;$D$119,'CCG data'!$A:$AD,'CCG data'!C$3,FALSE))</f>
        <v>0.62345679012345678</v>
      </c>
      <c r="S387" s="263"/>
      <c r="T387" s="263">
        <f>IF(OR(ISERROR(VLOOKUP($E387&amp;$D$118&amp;$D$119,'CCG data'!$A:$AD,'CCG data'!D$3,FALSE)),ISBLANK(VLOOKUP($E387&amp;$D$118&amp;$D$119,'CCG data'!$A:$AD,'CCG data'!D$3,FALSE))),"",VLOOKUP($E387&amp;$D$118&amp;$D$119,'CCG data'!$A:$AD,'CCG data'!D$3,FALSE))</f>
        <v>3.9094650205761319E-2</v>
      </c>
      <c r="U387" s="263"/>
      <c r="V387" s="263">
        <f>IF(OR(ISERROR(VLOOKUP($E387&amp;$D$118&amp;$D$119,'CCG data'!$A:$AD,'CCG data'!E$3,FALSE)),ISBLANK(VLOOKUP($E387&amp;$D$118&amp;$D$119,'CCG data'!$A:$AD,'CCG data'!E$3,FALSE))),"",VLOOKUP($E387&amp;$D$118&amp;$D$119,'CCG data'!$A:$AD,'CCG data'!E$3,FALSE))</f>
        <v>7.0644718792866948E-2</v>
      </c>
      <c r="W387" s="398"/>
      <c r="Y387" s="163">
        <f>IFERROR(VLOOKUP($E387&amp;$D$119, Outliers!$A$4:$P$214,2,FALSE),"0")</f>
        <v>0</v>
      </c>
      <c r="Z387" s="163">
        <f>IFERROR(VLOOKUP($E387&amp;$D$119, Outliers!$A$4:$P$214,3,FALSE),"0")</f>
        <v>0</v>
      </c>
      <c r="AA387" s="163">
        <f>IFERROR(VLOOKUP($E387&amp;$D$119, Outliers!$A$4:$P$214,4,FALSE),"0")</f>
        <v>0</v>
      </c>
      <c r="AB387" s="163">
        <f>IFERROR(VLOOKUP($E387&amp;$D$119, Outliers!$A$4:$P$214,5,FALSE),"0")</f>
        <v>0</v>
      </c>
      <c r="AD387" s="78"/>
      <c r="AE387" s="78"/>
      <c r="AF387" s="78"/>
      <c r="AG387" s="78"/>
    </row>
    <row r="388" spans="4:33" x14ac:dyDescent="0.25">
      <c r="D388" s="318"/>
      <c r="E388" s="103" t="s">
        <v>27</v>
      </c>
      <c r="F388" s="95">
        <f>IF(P387="","",VLOOKUP($E387&amp;$D$118&amp;$D$119,'CCG data'!$A:$AD,'CCG data'!W$3,FALSE))</f>
        <v>45.983618473829765</v>
      </c>
      <c r="G388" s="96">
        <f>IF(P387="","",VLOOKUP($E387&amp;$D$118&amp;$D$119,'CCG data'!$A:$AD,'CCG data'!X$3,FALSE))</f>
        <v>56.131394352351776</v>
      </c>
      <c r="H388" s="96">
        <f>IF(R387="","",VLOOKUP($E387&amp;$D$118&amp;$D$119,'CCG data'!$A:$AD,'CCG data'!Y$3,FALSE))</f>
        <v>97.818859881701641</v>
      </c>
      <c r="I388" s="96">
        <f>IF(R387="","",VLOOKUP($E387&amp;$D$118&amp;$D$119,'CCG data'!$A:$AD,'CCG data'!Z$3,FALSE))</f>
        <v>111.42137873003129</v>
      </c>
      <c r="J388" s="96">
        <f>IF(T387="","",VLOOKUP($E387&amp;$D$118&amp;$D$119,'CCG data'!$A:$AD,'CCG data'!AA$3,FALSE))</f>
        <v>4.596388529909083</v>
      </c>
      <c r="K388" s="96">
        <f>IF(T387="","",VLOOKUP($E387&amp;$D$118&amp;$D$119,'CCG data'!$A:$AD,'CCG data'!AB$3,FALSE))</f>
        <v>7.8197117331071198</v>
      </c>
      <c r="L388" s="96">
        <f>IF(V387="","",VLOOKUP($E387&amp;$D$118&amp;$D$119,'CCG data'!$A:$AD,'CCG data'!AC$3,FALSE))</f>
        <v>9.7402064262064574</v>
      </c>
      <c r="M388" s="96">
        <f>IF(V387="","",VLOOKUP($E387&amp;$D$118&amp;$D$119,'CCG data'!$A:$AD,'CCG data'!AD$3,FALSE))</f>
        <v>14.402816608210903</v>
      </c>
      <c r="N388" s="363"/>
      <c r="P388" s="150">
        <f>IF(P387="","",VLOOKUP($E387&amp;$D$118&amp;$D$119,'CCG data'!$A:$AD,'CCG data'!I$3,FALSE))</f>
        <v>0.245</v>
      </c>
      <c r="Q388" s="15">
        <f>IF(P387="","",VLOOKUP($E387&amp;$D$118&amp;$D$119,'CCG data'!$A:$AD,'CCG data'!J$3,FALSE))</f>
        <v>0.28999999999999998</v>
      </c>
      <c r="R388" s="15">
        <f>IF(R387="","",VLOOKUP($E387&amp;$D$118&amp;$D$119,'CCG data'!$A:$AD,'CCG data'!K$3,FALSE))</f>
        <v>0.59799999999999998</v>
      </c>
      <c r="S388" s="15">
        <f>IF(R387="","",VLOOKUP($E387&amp;$D$118&amp;$D$119,'CCG data'!$A:$AD,'CCG data'!L$3,FALSE))</f>
        <v>0.64800000000000002</v>
      </c>
      <c r="T388" s="15">
        <f>IF(T387="","",VLOOKUP($E387&amp;$D$118&amp;$D$119,'CCG data'!$A:$AD,'CCG data'!M$3,FALSE))</f>
        <v>0.03</v>
      </c>
      <c r="U388" s="15">
        <f>IF(T387="","",VLOOKUP($E387&amp;$D$118&amp;$D$119,'CCG data'!$A:$AD,'CCG data'!N$3,FALSE))</f>
        <v>0.05</v>
      </c>
      <c r="V388" s="15">
        <f>IF(V387="","",VLOOKUP($E387&amp;$D$118&amp;$D$119,'CCG data'!$A:$AD,'CCG data'!O$3,FALSE))</f>
        <v>5.8999999999999997E-2</v>
      </c>
      <c r="W388" s="135">
        <f>IF(V387="","",VLOOKUP($E387&amp;$D$118&amp;$D$119,'CCG data'!$A:$AD,'CCG data'!P$3,FALSE))</f>
        <v>8.5000000000000006E-2</v>
      </c>
      <c r="Y388" s="163" t="str">
        <f>IFERROR(VLOOKUP($E388&amp;$D$119, Outliers!$A$4:$P$214,2,FALSE),"0")</f>
        <v>0</v>
      </c>
      <c r="Z388" s="163" t="str">
        <f>IFERROR(VLOOKUP($E388&amp;$D$119, Outliers!$A$4:$P$214,3,FALSE),"0")</f>
        <v>0</v>
      </c>
      <c r="AA388" s="163" t="str">
        <f>IFERROR(VLOOKUP($E388&amp;$D$119, Outliers!$A$4:$P$214,4,FALSE),"0")</f>
        <v>0</v>
      </c>
      <c r="AB388" s="163" t="str">
        <f>IFERROR(VLOOKUP($E388&amp;$D$119, Outliers!$A$4:$P$214,5,FALSE),"0")</f>
        <v>0</v>
      </c>
      <c r="AD388" s="78"/>
      <c r="AE388" s="78"/>
      <c r="AF388" s="78"/>
      <c r="AG388" s="78"/>
    </row>
    <row r="389" spans="4:33" ht="15.75" x14ac:dyDescent="0.25">
      <c r="D389" s="318"/>
      <c r="E389" s="104" t="s">
        <v>243</v>
      </c>
      <c r="F389" s="405">
        <f>IF(OR(ISERROR(VLOOKUP($E389&amp;$D$118&amp;$D$119,'CCG data'!$A:$AD,'CCG data'!R$3,FALSE)),ISBLANK(VLOOKUP($E389&amp;$D$118&amp;$D$119,'CCG data'!$A:$AD,'CCG data'!R$3,FALSE))),"",VLOOKUP($E389&amp;$D$118&amp;$D$119,'CCG data'!$A:$AD,'CCG data'!R$3,FALSE))</f>
        <v>44.203810341940681</v>
      </c>
      <c r="G389" s="406"/>
      <c r="H389" s="406">
        <f>IF(OR(ISERROR(VLOOKUP($E389&amp;$D$118&amp;$D$119,'CCG data'!$A:$AD,'CCG data'!S$3,FALSE)),ISBLANK(VLOOKUP($E389&amp;$D$118&amp;$D$119,'CCG data'!$A:$AD,'CCG data'!S$3,FALSE))),"",VLOOKUP($E389&amp;$D$118&amp;$D$119,'CCG data'!$A:$AD,'CCG data'!S$3,FALSE))</f>
        <v>90.560725151668137</v>
      </c>
      <c r="I389" s="406"/>
      <c r="J389" s="406">
        <f>IF(OR(ISERROR(VLOOKUP($E389&amp;$D$118&amp;$D$119,'CCG data'!$A:$AD,'CCG data'!T$3,FALSE)),ISBLANK(VLOOKUP($E389&amp;$D$118&amp;$D$119,'CCG data'!$A:$AD,'CCG data'!T$3,FALSE))),"",VLOOKUP($E389&amp;$D$118&amp;$D$119,'CCG data'!$A:$AD,'CCG data'!T$3,FALSE))</f>
        <v>8.0361262685423345</v>
      </c>
      <c r="K389" s="406"/>
      <c r="L389" s="406">
        <f>IF(OR(ISERROR(VLOOKUP($E389&amp;$D$118&amp;$D$119,'CCG data'!$A:$AD,'CCG data'!U$3,FALSE)),ISBLANK(VLOOKUP($E389&amp;$D$118&amp;$D$119,'CCG data'!$A:$AD,'CCG data'!U$3,FALSE))),"",VLOOKUP($E389&amp;$D$118&amp;$D$119,'CCG data'!$A:$AD,'CCG data'!U$3,FALSE))</f>
        <v>16.851357606232689</v>
      </c>
      <c r="M389" s="407"/>
      <c r="N389" s="362">
        <f>IF(OR(ISERROR(VLOOKUP($E389&amp;$D$118&amp;$D$119,'CCG data'!$A:$AD,'CCG data'!G$3,FALSE)),ISBLANK(VLOOKUP($E389&amp;$D$118&amp;$D$119,'CCG data'!$A:$AD,'CCG data'!G$3,FALSE))),"",VLOOKUP($E389&amp;$D$118&amp;$D$119,'CCG data'!$A:$AD,'CCG data'!G$3,FALSE))</f>
        <v>1768</v>
      </c>
      <c r="P389" s="397">
        <f>IF(OR(ISERROR(VLOOKUP($E389&amp;$D$118&amp;$D$119,'CCG data'!$A:$AD,'CCG data'!B$3,FALSE)),ISBLANK(VLOOKUP($E389&amp;$D$118&amp;$D$119,'CCG data'!$A:$AD,'CCG data'!B$3,FALSE))),"",VLOOKUP($E389&amp;$D$118&amp;$D$119,'CCG data'!$A:$AD,'CCG data'!B$3,FALSE))</f>
        <v>0.25622171945701355</v>
      </c>
      <c r="Q389" s="263"/>
      <c r="R389" s="263">
        <f>IF(OR(ISERROR(VLOOKUP($E389&amp;$D$118&amp;$D$119,'CCG data'!$A:$AD,'CCG data'!C$3,FALSE)),ISBLANK(VLOOKUP($E389&amp;$D$118&amp;$D$119,'CCG data'!$A:$AD,'CCG data'!C$3,FALSE))),"",VLOOKUP($E389&amp;$D$118&amp;$D$119,'CCG data'!$A:$AD,'CCG data'!C$3,FALSE))</f>
        <v>0.58144796380090502</v>
      </c>
      <c r="S389" s="263"/>
      <c r="T389" s="263">
        <f>IF(OR(ISERROR(VLOOKUP($E389&amp;$D$118&amp;$D$119,'CCG data'!$A:$AD,'CCG data'!D$3,FALSE)),ISBLANK(VLOOKUP($E389&amp;$D$118&amp;$D$119,'CCG data'!$A:$AD,'CCG data'!D$3,FALSE))),"",VLOOKUP($E389&amp;$D$118&amp;$D$119,'CCG data'!$A:$AD,'CCG data'!D$3,FALSE))</f>
        <v>5.2036199095022627E-2</v>
      </c>
      <c r="U389" s="263"/>
      <c r="V389" s="263">
        <f>IF(OR(ISERROR(VLOOKUP($E389&amp;$D$118&amp;$D$119,'CCG data'!$A:$AD,'CCG data'!E$3,FALSE)),ISBLANK(VLOOKUP($E389&amp;$D$118&amp;$D$119,'CCG data'!$A:$AD,'CCG data'!E$3,FALSE))),"",VLOOKUP($E389&amp;$D$118&amp;$D$119,'CCG data'!$A:$AD,'CCG data'!E$3,FALSE))</f>
        <v>0.11029411764705882</v>
      </c>
      <c r="W389" s="398"/>
      <c r="Y389" s="163">
        <f>IFERROR(VLOOKUP($E389&amp;$D$119, Outliers!$A$4:$P$214,2,FALSE),"0")</f>
        <v>0</v>
      </c>
      <c r="Z389" s="163">
        <f>IFERROR(VLOOKUP($E389&amp;$D$119, Outliers!$A$4:$P$214,3,FALSE),"0")</f>
        <v>0</v>
      </c>
      <c r="AA389" s="163">
        <f>IFERROR(VLOOKUP($E389&amp;$D$119, Outliers!$A$4:$P$214,4,FALSE),"0")</f>
        <v>0</v>
      </c>
      <c r="AB389" s="163">
        <f>IFERROR(VLOOKUP($E389&amp;$D$119, Outliers!$A$4:$P$214,5,FALSE),"0")</f>
        <v>1</v>
      </c>
      <c r="AD389" s="78"/>
      <c r="AE389" s="78"/>
      <c r="AF389" s="78"/>
      <c r="AG389" s="78"/>
    </row>
    <row r="390" spans="4:33" x14ac:dyDescent="0.25">
      <c r="D390" s="318"/>
      <c r="E390" s="103" t="s">
        <v>27</v>
      </c>
      <c r="F390" s="95">
        <f>IF(P389="","",VLOOKUP($E389&amp;$D$118&amp;$D$119,'CCG data'!$A:$AD,'CCG data'!W$3,FALSE))</f>
        <v>40.133133024378324</v>
      </c>
      <c r="G390" s="96">
        <f>IF(P389="","",VLOOKUP($E389&amp;$D$118&amp;$D$119,'CCG data'!$A:$AD,'CCG data'!X$3,FALSE))</f>
        <v>48.274487659503038</v>
      </c>
      <c r="H390" s="96">
        <f>IF(R389="","",VLOOKUP($E389&amp;$D$118&amp;$D$119,'CCG data'!$A:$AD,'CCG data'!Y$3,FALSE))</f>
        <v>85.02468278029535</v>
      </c>
      <c r="I390" s="96">
        <f>IF(R389="","",VLOOKUP($E389&amp;$D$118&amp;$D$119,'CCG data'!$A:$AD,'CCG data'!Z$3,FALSE))</f>
        <v>96.096767523040924</v>
      </c>
      <c r="J390" s="96">
        <f>IF(T389="","",VLOOKUP($E389&amp;$D$118&amp;$D$119,'CCG data'!$A:$AD,'CCG data'!AA$3,FALSE))</f>
        <v>6.3939910715720387</v>
      </c>
      <c r="K390" s="96">
        <f>IF(T389="","",VLOOKUP($E389&amp;$D$118&amp;$D$119,'CCG data'!$A:$AD,'CCG data'!AB$3,FALSE))</f>
        <v>9.6782614655126302</v>
      </c>
      <c r="L390" s="96">
        <f>IF(V389="","",VLOOKUP($E389&amp;$D$118&amp;$D$119,'CCG data'!$A:$AD,'CCG data'!AC$3,FALSE))</f>
        <v>14.48612607163486</v>
      </c>
      <c r="M390" s="96">
        <f>IF(V389="","",VLOOKUP($E389&amp;$D$118&amp;$D$119,'CCG data'!$A:$AD,'CCG data'!AD$3,FALSE))</f>
        <v>19.216589140830518</v>
      </c>
      <c r="N390" s="363"/>
      <c r="P390" s="150">
        <f>IF(P389="","",VLOOKUP($E389&amp;$D$118&amp;$D$119,'CCG data'!$A:$AD,'CCG data'!I$3,FALSE))</f>
        <v>0.23599999999999999</v>
      </c>
      <c r="Q390" s="15">
        <f>IF(P389="","",VLOOKUP($E389&amp;$D$118&amp;$D$119,'CCG data'!$A:$AD,'CCG data'!J$3,FALSE))</f>
        <v>0.27700000000000002</v>
      </c>
      <c r="R390" s="15">
        <f>IF(R389="","",VLOOKUP($E389&amp;$D$118&amp;$D$119,'CCG data'!$A:$AD,'CCG data'!K$3,FALSE))</f>
        <v>0.55800000000000005</v>
      </c>
      <c r="S390" s="15">
        <f>IF(R389="","",VLOOKUP($E389&amp;$D$118&amp;$D$119,'CCG data'!$A:$AD,'CCG data'!L$3,FALSE))</f>
        <v>0.60399999999999998</v>
      </c>
      <c r="T390" s="15">
        <f>IF(T389="","",VLOOKUP($E389&amp;$D$118&amp;$D$119,'CCG data'!$A:$AD,'CCG data'!M$3,FALSE))</f>
        <v>4.2999999999999997E-2</v>
      </c>
      <c r="U390" s="15">
        <f>IF(T389="","",VLOOKUP($E389&amp;$D$118&amp;$D$119,'CCG data'!$A:$AD,'CCG data'!N$3,FALSE))</f>
        <v>6.3E-2</v>
      </c>
      <c r="V390" s="15">
        <f>IF(V389="","",VLOOKUP($E389&amp;$D$118&amp;$D$119,'CCG data'!$A:$AD,'CCG data'!O$3,FALSE))</f>
        <v>9.7000000000000003E-2</v>
      </c>
      <c r="W390" s="135">
        <f>IF(V389="","",VLOOKUP($E389&amp;$D$118&amp;$D$119,'CCG data'!$A:$AD,'CCG data'!P$3,FALSE))</f>
        <v>0.126</v>
      </c>
      <c r="Y390" s="163" t="str">
        <f>IFERROR(VLOOKUP($E390&amp;$D$119, Outliers!$A$4:$P$214,2,FALSE),"0")</f>
        <v>0</v>
      </c>
      <c r="Z390" s="163" t="str">
        <f>IFERROR(VLOOKUP($E390&amp;$D$119, Outliers!$A$4:$P$214,3,FALSE),"0")</f>
        <v>0</v>
      </c>
      <c r="AA390" s="163" t="str">
        <f>IFERROR(VLOOKUP($E390&amp;$D$119, Outliers!$A$4:$P$214,4,FALSE),"0")</f>
        <v>0</v>
      </c>
      <c r="AB390" s="163" t="str">
        <f>IFERROR(VLOOKUP($E390&amp;$D$119, Outliers!$A$4:$P$214,5,FALSE),"0")</f>
        <v>0</v>
      </c>
      <c r="AD390" s="78"/>
      <c r="AE390" s="78"/>
      <c r="AF390" s="78"/>
      <c r="AG390" s="78"/>
    </row>
    <row r="391" spans="4:33" ht="15.75" x14ac:dyDescent="0.25">
      <c r="D391" s="318"/>
      <c r="E391" s="104" t="s">
        <v>418</v>
      </c>
      <c r="F391" s="405">
        <f>IF(OR(ISERROR(VLOOKUP($E391&amp;$D$118&amp;$D$119,'CCG data'!$A:$AD,'CCG data'!R$3,FALSE)),ISBLANK(VLOOKUP($E391&amp;$D$118&amp;$D$119,'CCG data'!$A:$AD,'CCG data'!R$3,FALSE))),"",VLOOKUP($E391&amp;$D$118&amp;$D$119,'CCG data'!$A:$AD,'CCG data'!R$3,FALSE))</f>
        <v>54.322343694349122</v>
      </c>
      <c r="G391" s="406"/>
      <c r="H391" s="406">
        <f>IF(OR(ISERROR(VLOOKUP($E391&amp;$D$118&amp;$D$119,'CCG data'!$A:$AD,'CCG data'!S$3,FALSE)),ISBLANK(VLOOKUP($E391&amp;$D$118&amp;$D$119,'CCG data'!$A:$AD,'CCG data'!S$3,FALSE))),"",VLOOKUP($E391&amp;$D$118&amp;$D$119,'CCG data'!$A:$AD,'CCG data'!S$3,FALSE))</f>
        <v>107.71811893818645</v>
      </c>
      <c r="I391" s="406"/>
      <c r="J391" s="406">
        <f>IF(OR(ISERROR(VLOOKUP($E391&amp;$D$118&amp;$D$119,'CCG data'!$A:$AD,'CCG data'!T$3,FALSE)),ISBLANK(VLOOKUP($E391&amp;$D$118&amp;$D$119,'CCG data'!$A:$AD,'CCG data'!T$3,FALSE))),"",VLOOKUP($E391&amp;$D$118&amp;$D$119,'CCG data'!$A:$AD,'CCG data'!T$3,FALSE))</f>
        <v>5.7645099107714275</v>
      </c>
      <c r="K391" s="406"/>
      <c r="L391" s="406">
        <f>IF(OR(ISERROR(VLOOKUP($E391&amp;$D$118&amp;$D$119,'CCG data'!$A:$AD,'CCG data'!U$3,FALSE)),ISBLANK(VLOOKUP($E391&amp;$D$118&amp;$D$119,'CCG data'!$A:$AD,'CCG data'!U$3,FALSE))),"",VLOOKUP($E391&amp;$D$118&amp;$D$119,'CCG data'!$A:$AD,'CCG data'!U$3,FALSE))</f>
        <v>10.67519498743326</v>
      </c>
      <c r="M391" s="407"/>
      <c r="N391" s="362">
        <f>IF(OR(ISERROR(VLOOKUP($E391&amp;$D$118&amp;$D$119,'CCG data'!$A:$AD,'CCG data'!G$3,FALSE)),ISBLANK(VLOOKUP($E391&amp;$D$118&amp;$D$119,'CCG data'!$A:$AD,'CCG data'!G$3,FALSE))),"",VLOOKUP($E391&amp;$D$118&amp;$D$119,'CCG data'!$A:$AD,'CCG data'!G$3,FALSE))</f>
        <v>1601</v>
      </c>
      <c r="P391" s="397">
        <f>IF(OR(ISERROR(VLOOKUP($E391&amp;$D$118&amp;$D$119,'CCG data'!$A:$AD,'CCG data'!B$3,FALSE)),ISBLANK(VLOOKUP($E391&amp;$D$118&amp;$D$119,'CCG data'!$A:$AD,'CCG data'!B$3,FALSE))),"",VLOOKUP($E391&amp;$D$118&amp;$D$119,'CCG data'!$A:$AD,'CCG data'!B$3,FALSE))</f>
        <v>0.30043722673329171</v>
      </c>
      <c r="Q391" s="263"/>
      <c r="R391" s="263">
        <f>IF(OR(ISERROR(VLOOKUP($E391&amp;$D$118&amp;$D$119,'CCG data'!$A:$AD,'CCG data'!C$3,FALSE)),ISBLANK(VLOOKUP($E391&amp;$D$118&amp;$D$119,'CCG data'!$A:$AD,'CCG data'!C$3,FALSE))),"",VLOOKUP($E391&amp;$D$118&amp;$D$119,'CCG data'!$A:$AD,'CCG data'!C$3,FALSE))</f>
        <v>0.6058713304184884</v>
      </c>
      <c r="S391" s="263"/>
      <c r="T391" s="263">
        <f>IF(OR(ISERROR(VLOOKUP($E391&amp;$D$118&amp;$D$119,'CCG data'!$A:$AD,'CCG data'!D$3,FALSE)),ISBLANK(VLOOKUP($E391&amp;$D$118&amp;$D$119,'CCG data'!$A:$AD,'CCG data'!D$3,FALSE))),"",VLOOKUP($E391&amp;$D$118&amp;$D$119,'CCG data'!$A:$AD,'CCG data'!D$3,FALSE))</f>
        <v>3.4353529044347283E-2</v>
      </c>
      <c r="U391" s="263"/>
      <c r="V391" s="263">
        <f>IF(OR(ISERROR(VLOOKUP($E391&amp;$D$118&amp;$D$119,'CCG data'!$A:$AD,'CCG data'!E$3,FALSE)),ISBLANK(VLOOKUP($E391&amp;$D$118&amp;$D$119,'CCG data'!$A:$AD,'CCG data'!E$3,FALSE))),"",VLOOKUP($E391&amp;$D$118&amp;$D$119,'CCG data'!$A:$AD,'CCG data'!E$3,FALSE))</f>
        <v>5.9337913803872579E-2</v>
      </c>
      <c r="W391" s="398"/>
      <c r="Y391" s="163">
        <f>IFERROR(VLOOKUP($E391&amp;$D$119, Outliers!$A$4:$P$214,2,FALSE),"0")</f>
        <v>0</v>
      </c>
      <c r="Z391" s="163">
        <f>IFERROR(VLOOKUP($E391&amp;$D$119, Outliers!$A$4:$P$214,3,FALSE),"0")</f>
        <v>0</v>
      </c>
      <c r="AA391" s="163">
        <f>IFERROR(VLOOKUP($E391&amp;$D$119, Outliers!$A$4:$P$214,4,FALSE),"0")</f>
        <v>0</v>
      </c>
      <c r="AB391" s="163">
        <f>IFERROR(VLOOKUP($E391&amp;$D$119, Outliers!$A$4:$P$214,5,FALSE),"0")</f>
        <v>0</v>
      </c>
      <c r="AD391" s="78"/>
      <c r="AE391" s="78"/>
      <c r="AF391" s="78"/>
      <c r="AG391" s="78"/>
    </row>
    <row r="392" spans="4:33" x14ac:dyDescent="0.25">
      <c r="D392" s="318"/>
      <c r="E392" s="103" t="s">
        <v>27</v>
      </c>
      <c r="F392" s="95">
        <f>IF(P391="","",VLOOKUP($E391&amp;$D$118&amp;$D$119,'CCG data'!$A:$AD,'CCG data'!W$3,FALSE))</f>
        <v>49.467647778562871</v>
      </c>
      <c r="G392" s="96">
        <f>IF(P391="","",VLOOKUP($E391&amp;$D$118&amp;$D$119,'CCG data'!$A:$AD,'CCG data'!X$3,FALSE))</f>
        <v>59.177039610135374</v>
      </c>
      <c r="H392" s="96">
        <f>IF(R391="","",VLOOKUP($E391&amp;$D$118&amp;$D$119,'CCG data'!$A:$AD,'CCG data'!Y$3,FALSE))</f>
        <v>100.93922303351744</v>
      </c>
      <c r="I392" s="96">
        <f>IF(R391="","",VLOOKUP($E391&amp;$D$118&amp;$D$119,'CCG data'!$A:$AD,'CCG data'!Z$3,FALSE))</f>
        <v>114.49701484285546</v>
      </c>
      <c r="J392" s="96">
        <f>IF(T391="","",VLOOKUP($E391&amp;$D$118&amp;$D$119,'CCG data'!$A:$AD,'CCG data'!AA$3,FALSE))</f>
        <v>4.2410286494794711</v>
      </c>
      <c r="K392" s="96">
        <f>IF(T391="","",VLOOKUP($E391&amp;$D$118&amp;$D$119,'CCG data'!$A:$AD,'CCG data'!AB$3,FALSE))</f>
        <v>7.2879911720633839</v>
      </c>
      <c r="L392" s="96">
        <f>IF(V391="","",VLOOKUP($E391&amp;$D$118&amp;$D$119,'CCG data'!$A:$AD,'CCG data'!AC$3,FALSE))</f>
        <v>8.5285012709999428</v>
      </c>
      <c r="M392" s="96">
        <f>IF(V391="","",VLOOKUP($E391&amp;$D$118&amp;$D$119,'CCG data'!$A:$AD,'CCG data'!AD$3,FALSE))</f>
        <v>12.821888703866577</v>
      </c>
      <c r="N392" s="363"/>
      <c r="P392" s="150">
        <f>IF(P391="","",VLOOKUP($E391&amp;$D$118&amp;$D$119,'CCG data'!$A:$AD,'CCG data'!I$3,FALSE))</f>
        <v>0.27800000000000002</v>
      </c>
      <c r="Q392" s="15">
        <f>IF(P391="","",VLOOKUP($E391&amp;$D$118&amp;$D$119,'CCG data'!$A:$AD,'CCG data'!J$3,FALSE))</f>
        <v>0.32300000000000001</v>
      </c>
      <c r="R392" s="15">
        <f>IF(R391="","",VLOOKUP($E391&amp;$D$118&amp;$D$119,'CCG data'!$A:$AD,'CCG data'!K$3,FALSE))</f>
        <v>0.58199999999999996</v>
      </c>
      <c r="S392" s="15">
        <f>IF(R391="","",VLOOKUP($E391&amp;$D$118&amp;$D$119,'CCG data'!$A:$AD,'CCG data'!L$3,FALSE))</f>
        <v>0.63</v>
      </c>
      <c r="T392" s="15">
        <f>IF(T391="","",VLOOKUP($E391&amp;$D$118&amp;$D$119,'CCG data'!$A:$AD,'CCG data'!M$3,FALSE))</f>
        <v>2.5999999999999999E-2</v>
      </c>
      <c r="U392" s="15">
        <f>IF(T391="","",VLOOKUP($E391&amp;$D$118&amp;$D$119,'CCG data'!$A:$AD,'CCG data'!N$3,FALSE))</f>
        <v>4.3999999999999997E-2</v>
      </c>
      <c r="V392" s="15">
        <f>IF(V391="","",VLOOKUP($E391&amp;$D$118&amp;$D$119,'CCG data'!$A:$AD,'CCG data'!O$3,FALSE))</f>
        <v>4.9000000000000002E-2</v>
      </c>
      <c r="W392" s="135">
        <f>IF(V391="","",VLOOKUP($E391&amp;$D$118&amp;$D$119,'CCG data'!$A:$AD,'CCG data'!P$3,FALSE))</f>
        <v>7.1999999999999995E-2</v>
      </c>
      <c r="Y392" s="163" t="str">
        <f>IFERROR(VLOOKUP($E392&amp;$D$119, Outliers!$A$4:$P$214,2,FALSE),"0")</f>
        <v>0</v>
      </c>
      <c r="Z392" s="163" t="str">
        <f>IFERROR(VLOOKUP($E392&amp;$D$119, Outliers!$A$4:$P$214,3,FALSE),"0")</f>
        <v>0</v>
      </c>
      <c r="AA392" s="163" t="str">
        <f>IFERROR(VLOOKUP($E392&amp;$D$119, Outliers!$A$4:$P$214,4,FALSE),"0")</f>
        <v>0</v>
      </c>
      <c r="AB392" s="163" t="str">
        <f>IFERROR(VLOOKUP($E392&amp;$D$119, Outliers!$A$4:$P$214,5,FALSE),"0")</f>
        <v>0</v>
      </c>
      <c r="AD392" s="78"/>
      <c r="AE392" s="78"/>
      <c r="AF392" s="78"/>
      <c r="AG392" s="78"/>
    </row>
    <row r="393" spans="4:33" ht="15.75" x14ac:dyDescent="0.25">
      <c r="D393" s="318"/>
      <c r="E393" s="104" t="s">
        <v>244</v>
      </c>
      <c r="F393" s="405">
        <f>IF(OR(ISERROR(VLOOKUP($E393&amp;$D$118&amp;$D$119,'CCG data'!$A:$AD,'CCG data'!R$3,FALSE)),ISBLANK(VLOOKUP($E393&amp;$D$118&amp;$D$119,'CCG data'!$A:$AD,'CCG data'!R$3,FALSE))),"",VLOOKUP($E393&amp;$D$118&amp;$D$119,'CCG data'!$A:$AD,'CCG data'!R$3,FALSE))</f>
        <v>49.447725228629295</v>
      </c>
      <c r="G393" s="406"/>
      <c r="H393" s="406">
        <f>IF(OR(ISERROR(VLOOKUP($E393&amp;$D$118&amp;$D$119,'CCG data'!$A:$AD,'CCG data'!S$3,FALSE)),ISBLANK(VLOOKUP($E393&amp;$D$118&amp;$D$119,'CCG data'!$A:$AD,'CCG data'!S$3,FALSE))),"",VLOOKUP($E393&amp;$D$118&amp;$D$119,'CCG data'!$A:$AD,'CCG data'!S$3,FALSE))</f>
        <v>101.99433258336985</v>
      </c>
      <c r="I393" s="406"/>
      <c r="J393" s="406">
        <f>IF(OR(ISERROR(VLOOKUP($E393&amp;$D$118&amp;$D$119,'CCG data'!$A:$AD,'CCG data'!T$3,FALSE)),ISBLANK(VLOOKUP($E393&amp;$D$118&amp;$D$119,'CCG data'!$A:$AD,'CCG data'!T$3,FALSE))),"",VLOOKUP($E393&amp;$D$118&amp;$D$119,'CCG data'!$A:$AD,'CCG data'!T$3,FALSE))</f>
        <v>6.8643485259008195</v>
      </c>
      <c r="K393" s="406"/>
      <c r="L393" s="406">
        <f>IF(OR(ISERROR(VLOOKUP($E393&amp;$D$118&amp;$D$119,'CCG data'!$A:$AD,'CCG data'!U$3,FALSE)),ISBLANK(VLOOKUP($E393&amp;$D$118&amp;$D$119,'CCG data'!$A:$AD,'CCG data'!U$3,FALSE))),"",VLOOKUP($E393&amp;$D$118&amp;$D$119,'CCG data'!$A:$AD,'CCG data'!U$3,FALSE))</f>
        <v>22.409945788269738</v>
      </c>
      <c r="M393" s="407"/>
      <c r="N393" s="362">
        <f>IF(OR(ISERROR(VLOOKUP($E393&amp;$D$118&amp;$D$119,'CCG data'!$A:$AD,'CCG data'!G$3,FALSE)),ISBLANK(VLOOKUP($E393&amp;$D$118&amp;$D$119,'CCG data'!$A:$AD,'CCG data'!G$3,FALSE))),"",VLOOKUP($E393&amp;$D$118&amp;$D$119,'CCG data'!$A:$AD,'CCG data'!G$3,FALSE))</f>
        <v>1536</v>
      </c>
      <c r="P393" s="397">
        <f>IF(OR(ISERROR(VLOOKUP($E393&amp;$D$118&amp;$D$119,'CCG data'!$A:$AD,'CCG data'!B$3,FALSE)),ISBLANK(VLOOKUP($E393&amp;$D$118&amp;$D$119,'CCG data'!$A:$AD,'CCG data'!B$3,FALSE))),"",VLOOKUP($E393&amp;$D$118&amp;$D$119,'CCG data'!$A:$AD,'CCG data'!B$3,FALSE))</f>
        <v>0.25325520833333331</v>
      </c>
      <c r="Q393" s="263"/>
      <c r="R393" s="263">
        <f>IF(OR(ISERROR(VLOOKUP($E393&amp;$D$118&amp;$D$119,'CCG data'!$A:$AD,'CCG data'!C$3,FALSE)),ISBLANK(VLOOKUP($E393&amp;$D$118&amp;$D$119,'CCG data'!$A:$AD,'CCG data'!C$3,FALSE))),"",VLOOKUP($E393&amp;$D$118&amp;$D$119,'CCG data'!$A:$AD,'CCG data'!C$3,FALSE))</f>
        <v>0.57747395833333337</v>
      </c>
      <c r="S393" s="263"/>
      <c r="T393" s="263">
        <f>IF(OR(ISERROR(VLOOKUP($E393&amp;$D$118&amp;$D$119,'CCG data'!$A:$AD,'CCG data'!D$3,FALSE)),ISBLANK(VLOOKUP($E393&amp;$D$118&amp;$D$119,'CCG data'!$A:$AD,'CCG data'!D$3,FALSE))),"",VLOOKUP($E393&amp;$D$118&amp;$D$119,'CCG data'!$A:$AD,'CCG data'!D$3,FALSE))</f>
        <v>3.9713541666666664E-2</v>
      </c>
      <c r="U393" s="263"/>
      <c r="V393" s="263">
        <f>IF(OR(ISERROR(VLOOKUP($E393&amp;$D$118&amp;$D$119,'CCG data'!$A:$AD,'CCG data'!E$3,FALSE)),ISBLANK(VLOOKUP($E393&amp;$D$118&amp;$D$119,'CCG data'!$A:$AD,'CCG data'!E$3,FALSE))),"",VLOOKUP($E393&amp;$D$118&amp;$D$119,'CCG data'!$A:$AD,'CCG data'!E$3,FALSE))</f>
        <v>0.12955729166666666</v>
      </c>
      <c r="W393" s="398"/>
      <c r="Y393" s="163">
        <f>IFERROR(VLOOKUP($E393&amp;$D$119, Outliers!$A$4:$P$214,2,FALSE),"0")</f>
        <v>0</v>
      </c>
      <c r="Z393" s="163">
        <f>IFERROR(VLOOKUP($E393&amp;$D$119, Outliers!$A$4:$P$214,3,FALSE),"0")</f>
        <v>0</v>
      </c>
      <c r="AA393" s="163">
        <f>IFERROR(VLOOKUP($E393&amp;$D$119, Outliers!$A$4:$P$214,4,FALSE),"0")</f>
        <v>0</v>
      </c>
      <c r="AB393" s="163">
        <f>IFERROR(VLOOKUP($E393&amp;$D$119, Outliers!$A$4:$P$214,5,FALSE),"0")</f>
        <v>1</v>
      </c>
      <c r="AD393" s="78"/>
      <c r="AE393" s="78"/>
      <c r="AF393" s="78"/>
      <c r="AG393" s="78"/>
    </row>
    <row r="394" spans="4:33" x14ac:dyDescent="0.25">
      <c r="D394" s="318"/>
      <c r="E394" s="103" t="s">
        <v>27</v>
      </c>
      <c r="F394" s="95">
        <f>IF(P393="","",VLOOKUP($E393&amp;$D$118&amp;$D$119,'CCG data'!$A:$AD,'CCG data'!W$3,FALSE))</f>
        <v>44.533810815505753</v>
      </c>
      <c r="G394" s="96">
        <f>IF(P393="","",VLOOKUP($E393&amp;$D$118&amp;$D$119,'CCG data'!$A:$AD,'CCG data'!X$3,FALSE))</f>
        <v>54.361639641752838</v>
      </c>
      <c r="H394" s="96">
        <f>IF(R393="","",VLOOKUP($E393&amp;$D$118&amp;$D$119,'CCG data'!$A:$AD,'CCG data'!Y$3,FALSE))</f>
        <v>95.282048916474949</v>
      </c>
      <c r="I394" s="96">
        <f>IF(R393="","",VLOOKUP($E393&amp;$D$118&amp;$D$119,'CCG data'!$A:$AD,'CCG data'!Z$3,FALSE))</f>
        <v>108.70661625026476</v>
      </c>
      <c r="J394" s="96">
        <f>IF(T393="","",VLOOKUP($E393&amp;$D$118&amp;$D$119,'CCG data'!$A:$AD,'CCG data'!AA$3,FALSE))</f>
        <v>5.1417245805653229</v>
      </c>
      <c r="K394" s="96">
        <f>IF(T393="","",VLOOKUP($E393&amp;$D$118&amp;$D$119,'CCG data'!$A:$AD,'CCG data'!AB$3,FALSE))</f>
        <v>8.5869724712363169</v>
      </c>
      <c r="L394" s="96">
        <f>IF(V393="","",VLOOKUP($E393&amp;$D$118&amp;$D$119,'CCG data'!$A:$AD,'CCG data'!AC$3,FALSE))</f>
        <v>19.296291870855953</v>
      </c>
      <c r="M394" s="96">
        <f>IF(V393="","",VLOOKUP($E393&amp;$D$118&amp;$D$119,'CCG data'!$A:$AD,'CCG data'!AD$3,FALSE))</f>
        <v>25.523599705683523</v>
      </c>
      <c r="N394" s="363"/>
      <c r="P394" s="150">
        <f>IF(P393="","",VLOOKUP($E393&amp;$D$118&amp;$D$119,'CCG data'!$A:$AD,'CCG data'!I$3,FALSE))</f>
        <v>0.23200000000000001</v>
      </c>
      <c r="Q394" s="15">
        <f>IF(P393="","",VLOOKUP($E393&amp;$D$118&amp;$D$119,'CCG data'!$A:$AD,'CCG data'!J$3,FALSE))</f>
        <v>0.27600000000000002</v>
      </c>
      <c r="R394" s="15">
        <f>IF(R393="","",VLOOKUP($E393&amp;$D$118&amp;$D$119,'CCG data'!$A:$AD,'CCG data'!K$3,FALSE))</f>
        <v>0.55300000000000005</v>
      </c>
      <c r="S394" s="15">
        <f>IF(R393="","",VLOOKUP($E393&amp;$D$118&amp;$D$119,'CCG data'!$A:$AD,'CCG data'!L$3,FALSE))</f>
        <v>0.60199999999999998</v>
      </c>
      <c r="T394" s="15">
        <f>IF(T393="","",VLOOKUP($E393&amp;$D$118&amp;$D$119,'CCG data'!$A:$AD,'CCG data'!M$3,FALSE))</f>
        <v>3.1E-2</v>
      </c>
      <c r="U394" s="15">
        <f>IF(T393="","",VLOOKUP($E393&amp;$D$118&amp;$D$119,'CCG data'!$A:$AD,'CCG data'!N$3,FALSE))</f>
        <v>5.0999999999999997E-2</v>
      </c>
      <c r="V394" s="15">
        <f>IF(V393="","",VLOOKUP($E393&amp;$D$118&amp;$D$119,'CCG data'!$A:$AD,'CCG data'!O$3,FALSE))</f>
        <v>0.114</v>
      </c>
      <c r="W394" s="135">
        <f>IF(V393="","",VLOOKUP($E393&amp;$D$118&amp;$D$119,'CCG data'!$A:$AD,'CCG data'!P$3,FALSE))</f>
        <v>0.14699999999999999</v>
      </c>
      <c r="Y394" s="163" t="str">
        <f>IFERROR(VLOOKUP($E394&amp;$D$119, Outliers!$A$4:$P$214,2,FALSE),"0")</f>
        <v>0</v>
      </c>
      <c r="Z394" s="163" t="str">
        <f>IFERROR(VLOOKUP($E394&amp;$D$119, Outliers!$A$4:$P$214,3,FALSE),"0")</f>
        <v>0</v>
      </c>
      <c r="AA394" s="163" t="str">
        <f>IFERROR(VLOOKUP($E394&amp;$D$119, Outliers!$A$4:$P$214,4,FALSE),"0")</f>
        <v>0</v>
      </c>
      <c r="AB394" s="163" t="str">
        <f>IFERROR(VLOOKUP($E394&amp;$D$119, Outliers!$A$4:$P$214,5,FALSE),"0")</f>
        <v>0</v>
      </c>
      <c r="AD394" s="78"/>
      <c r="AE394" s="78"/>
      <c r="AF394" s="78"/>
      <c r="AG394" s="78"/>
    </row>
    <row r="395" spans="4:33" ht="15.75" x14ac:dyDescent="0.25">
      <c r="D395" s="318"/>
      <c r="E395" s="104" t="s">
        <v>245</v>
      </c>
      <c r="F395" s="405">
        <f>IF(OR(ISERROR(VLOOKUP($E395&amp;$D$118&amp;$D$119,'CCG data'!$A:$AD,'CCG data'!R$3,FALSE)),ISBLANK(VLOOKUP($E395&amp;$D$118&amp;$D$119,'CCG data'!$A:$AD,'CCG data'!R$3,FALSE))),"",VLOOKUP($E395&amp;$D$118&amp;$D$119,'CCG data'!$A:$AD,'CCG data'!R$3,FALSE))</f>
        <v>46.087388409025039</v>
      </c>
      <c r="G395" s="406"/>
      <c r="H395" s="406">
        <f>IF(OR(ISERROR(VLOOKUP($E395&amp;$D$118&amp;$D$119,'CCG data'!$A:$AD,'CCG data'!S$3,FALSE)),ISBLANK(VLOOKUP($E395&amp;$D$118&amp;$D$119,'CCG data'!$A:$AD,'CCG data'!S$3,FALSE))),"",VLOOKUP($E395&amp;$D$118&amp;$D$119,'CCG data'!$A:$AD,'CCG data'!S$3,FALSE))</f>
        <v>96.037482224701733</v>
      </c>
      <c r="I395" s="406"/>
      <c r="J395" s="406">
        <f>IF(OR(ISERROR(VLOOKUP($E395&amp;$D$118&amp;$D$119,'CCG data'!$A:$AD,'CCG data'!T$3,FALSE)),ISBLANK(VLOOKUP($E395&amp;$D$118&amp;$D$119,'CCG data'!$A:$AD,'CCG data'!T$3,FALSE))),"",VLOOKUP($E395&amp;$D$118&amp;$D$119,'CCG data'!$A:$AD,'CCG data'!T$3,FALSE))</f>
        <v>8.0658885511292748</v>
      </c>
      <c r="K395" s="406"/>
      <c r="L395" s="406">
        <f>IF(OR(ISERROR(VLOOKUP($E395&amp;$D$118&amp;$D$119,'CCG data'!$A:$AD,'CCG data'!U$3,FALSE)),ISBLANK(VLOOKUP($E395&amp;$D$118&amp;$D$119,'CCG data'!$A:$AD,'CCG data'!U$3,FALSE))),"",VLOOKUP($E395&amp;$D$118&amp;$D$119,'CCG data'!$A:$AD,'CCG data'!U$3,FALSE))</f>
        <v>8.9711414545907893</v>
      </c>
      <c r="M395" s="407"/>
      <c r="N395" s="362">
        <f>IF(OR(ISERROR(VLOOKUP($E395&amp;$D$118&amp;$D$119,'CCG data'!$A:$AD,'CCG data'!G$3,FALSE)),ISBLANK(VLOOKUP($E395&amp;$D$118&amp;$D$119,'CCG data'!$A:$AD,'CCG data'!G$3,FALSE))),"",VLOOKUP($E395&amp;$D$118&amp;$D$119,'CCG data'!$A:$AD,'CCG data'!G$3,FALSE))</f>
        <v>2061</v>
      </c>
      <c r="P395" s="397">
        <f>IF(OR(ISERROR(VLOOKUP($E395&amp;$D$118&amp;$D$119,'CCG data'!$A:$AD,'CCG data'!B$3,FALSE)),ISBLANK(VLOOKUP($E395&amp;$D$118&amp;$D$119,'CCG data'!$A:$AD,'CCG data'!B$3,FALSE))),"",VLOOKUP($E395&amp;$D$118&amp;$D$119,'CCG data'!$A:$AD,'CCG data'!B$3,FALSE))</f>
        <v>0.28529839883551672</v>
      </c>
      <c r="Q395" s="263"/>
      <c r="R395" s="263">
        <f>IF(OR(ISERROR(VLOOKUP($E395&amp;$D$118&amp;$D$119,'CCG data'!$A:$AD,'CCG data'!C$3,FALSE)),ISBLANK(VLOOKUP($E395&amp;$D$118&amp;$D$119,'CCG data'!$A:$AD,'CCG data'!C$3,FALSE))),"",VLOOKUP($E395&amp;$D$118&amp;$D$119,'CCG data'!$A:$AD,'CCG data'!C$3,FALSE))</f>
        <v>0.60650169820475497</v>
      </c>
      <c r="S395" s="263"/>
      <c r="T395" s="263">
        <f>IF(OR(ISERROR(VLOOKUP($E395&amp;$D$118&amp;$D$119,'CCG data'!$A:$AD,'CCG data'!D$3,FALSE)),ISBLANK(VLOOKUP($E395&amp;$D$118&amp;$D$119,'CCG data'!$A:$AD,'CCG data'!D$3,FALSE))),"",VLOOKUP($E395&amp;$D$118&amp;$D$119,'CCG data'!$A:$AD,'CCG data'!D$3,FALSE))</f>
        <v>5.1916545366327026E-2</v>
      </c>
      <c r="U395" s="263"/>
      <c r="V395" s="263">
        <f>IF(OR(ISERROR(VLOOKUP($E395&amp;$D$118&amp;$D$119,'CCG data'!$A:$AD,'CCG data'!E$3,FALSE)),ISBLANK(VLOOKUP($E395&amp;$D$118&amp;$D$119,'CCG data'!$A:$AD,'CCG data'!E$3,FALSE))),"",VLOOKUP($E395&amp;$D$118&amp;$D$119,'CCG data'!$A:$AD,'CCG data'!E$3,FALSE))</f>
        <v>5.6283357593401265E-2</v>
      </c>
      <c r="W395" s="398"/>
      <c r="Y395" s="163">
        <f>IFERROR(VLOOKUP($E395&amp;$D$119, Outliers!$A$4:$P$214,2,FALSE),"0")</f>
        <v>0</v>
      </c>
      <c r="Z395" s="163">
        <f>IFERROR(VLOOKUP($E395&amp;$D$119, Outliers!$A$4:$P$214,3,FALSE),"0")</f>
        <v>0</v>
      </c>
      <c r="AA395" s="163">
        <f>IFERROR(VLOOKUP($E395&amp;$D$119, Outliers!$A$4:$P$214,4,FALSE),"0")</f>
        <v>0</v>
      </c>
      <c r="AB395" s="163">
        <f>IFERROR(VLOOKUP($E395&amp;$D$119, Outliers!$A$4:$P$214,5,FALSE),"0")</f>
        <v>1</v>
      </c>
      <c r="AD395" s="78"/>
      <c r="AE395" s="78"/>
      <c r="AF395" s="78"/>
      <c r="AG395" s="78"/>
    </row>
    <row r="396" spans="4:33" x14ac:dyDescent="0.25">
      <c r="D396" s="318"/>
      <c r="E396" s="103" t="s">
        <v>27</v>
      </c>
      <c r="F396" s="95">
        <f>IF(P395="","",VLOOKUP($E395&amp;$D$118&amp;$D$119,'CCG data'!$A:$AD,'CCG data'!W$3,FALSE))</f>
        <v>42.362189154437395</v>
      </c>
      <c r="G396" s="96">
        <f>IF(P395="","",VLOOKUP($E395&amp;$D$118&amp;$D$119,'CCG data'!$A:$AD,'CCG data'!X$3,FALSE))</f>
        <v>49.812587663612682</v>
      </c>
      <c r="H396" s="96">
        <f>IF(R395="","",VLOOKUP($E395&amp;$D$118&amp;$D$119,'CCG data'!$A:$AD,'CCG data'!Y$3,FALSE))</f>
        <v>90.713435838254881</v>
      </c>
      <c r="I396" s="96">
        <f>IF(R395="","",VLOOKUP($E395&amp;$D$118&amp;$D$119,'CCG data'!$A:$AD,'CCG data'!Z$3,FALSE))</f>
        <v>101.36152861114859</v>
      </c>
      <c r="J396" s="96">
        <f>IF(T395="","",VLOOKUP($E395&amp;$D$118&amp;$D$119,'CCG data'!$A:$AD,'CCG data'!AA$3,FALSE))</f>
        <v>6.5375611504546178</v>
      </c>
      <c r="K396" s="96">
        <f>IF(T395="","",VLOOKUP($E395&amp;$D$118&amp;$D$119,'CCG data'!$A:$AD,'CCG data'!AB$3,FALSE))</f>
        <v>9.5942159518039318</v>
      </c>
      <c r="L396" s="96">
        <f>IF(V395="","",VLOOKUP($E395&amp;$D$118&amp;$D$119,'CCG data'!$A:$AD,'CCG data'!AC$3,FALSE))</f>
        <v>7.3385602912712713</v>
      </c>
      <c r="M396" s="96">
        <f>IF(V395="","",VLOOKUP($E395&amp;$D$118&amp;$D$119,'CCG data'!$A:$AD,'CCG data'!AD$3,FALSE))</f>
        <v>10.603722617910307</v>
      </c>
      <c r="N396" s="363"/>
      <c r="P396" s="150">
        <f>IF(P395="","",VLOOKUP($E395&amp;$D$118&amp;$D$119,'CCG data'!$A:$AD,'CCG data'!I$3,FALSE))</f>
        <v>0.26600000000000001</v>
      </c>
      <c r="Q396" s="15">
        <f>IF(P395="","",VLOOKUP($E395&amp;$D$118&amp;$D$119,'CCG data'!$A:$AD,'CCG data'!J$3,FALSE))</f>
        <v>0.30499999999999999</v>
      </c>
      <c r="R396" s="15">
        <f>IF(R395="","",VLOOKUP($E395&amp;$D$118&amp;$D$119,'CCG data'!$A:$AD,'CCG data'!K$3,FALSE))</f>
        <v>0.58499999999999996</v>
      </c>
      <c r="S396" s="15">
        <f>IF(R395="","",VLOOKUP($E395&amp;$D$118&amp;$D$119,'CCG data'!$A:$AD,'CCG data'!L$3,FALSE))</f>
        <v>0.627</v>
      </c>
      <c r="T396" s="15">
        <f>IF(T395="","",VLOOKUP($E395&amp;$D$118&amp;$D$119,'CCG data'!$A:$AD,'CCG data'!M$3,FALSE))</f>
        <v>4.2999999999999997E-2</v>
      </c>
      <c r="U396" s="15">
        <f>IF(T395="","",VLOOKUP($E395&amp;$D$118&amp;$D$119,'CCG data'!$A:$AD,'CCG data'!N$3,FALSE))</f>
        <v>6.2E-2</v>
      </c>
      <c r="V396" s="15">
        <f>IF(V395="","",VLOOKUP($E395&amp;$D$118&amp;$D$119,'CCG data'!$A:$AD,'CCG data'!O$3,FALSE))</f>
        <v>4.7E-2</v>
      </c>
      <c r="W396" s="135">
        <f>IF(V395="","",VLOOKUP($E395&amp;$D$118&amp;$D$119,'CCG data'!$A:$AD,'CCG data'!P$3,FALSE))</f>
        <v>6.7000000000000004E-2</v>
      </c>
      <c r="Y396" s="163" t="str">
        <f>IFERROR(VLOOKUP($E396&amp;$D$119, Outliers!$A$4:$P$214,2,FALSE),"0")</f>
        <v>0</v>
      </c>
      <c r="Z396" s="163" t="str">
        <f>IFERROR(VLOOKUP($E396&amp;$D$119, Outliers!$A$4:$P$214,3,FALSE),"0")</f>
        <v>0</v>
      </c>
      <c r="AA396" s="163" t="str">
        <f>IFERROR(VLOOKUP($E396&amp;$D$119, Outliers!$A$4:$P$214,4,FALSE),"0")</f>
        <v>0</v>
      </c>
      <c r="AB396" s="163" t="str">
        <f>IFERROR(VLOOKUP($E396&amp;$D$119, Outliers!$A$4:$P$214,5,FALSE),"0")</f>
        <v>0</v>
      </c>
      <c r="AD396" s="78"/>
      <c r="AE396" s="78"/>
      <c r="AF396" s="78"/>
      <c r="AG396" s="78"/>
    </row>
    <row r="397" spans="4:33" ht="15.75" x14ac:dyDescent="0.25">
      <c r="D397" s="318"/>
      <c r="E397" s="104" t="s">
        <v>246</v>
      </c>
      <c r="F397" s="405">
        <f>IF(OR(ISERROR(VLOOKUP($E397&amp;$D$118&amp;$D$119,'CCG data'!$A:$AD,'CCG data'!R$3,FALSE)),ISBLANK(VLOOKUP($E397&amp;$D$118&amp;$D$119,'CCG data'!$A:$AD,'CCG data'!R$3,FALSE))),"",VLOOKUP($E397&amp;$D$118&amp;$D$119,'CCG data'!$A:$AD,'CCG data'!R$3,FALSE))</f>
        <v>51.386642230355392</v>
      </c>
      <c r="G397" s="406"/>
      <c r="H397" s="406">
        <f>IF(OR(ISERROR(VLOOKUP($E397&amp;$D$118&amp;$D$119,'CCG data'!$A:$AD,'CCG data'!S$3,FALSE)),ISBLANK(VLOOKUP($E397&amp;$D$118&amp;$D$119,'CCG data'!$A:$AD,'CCG data'!S$3,FALSE))),"",VLOOKUP($E397&amp;$D$118&amp;$D$119,'CCG data'!$A:$AD,'CCG data'!S$3,FALSE))</f>
        <v>107.25309079303969</v>
      </c>
      <c r="I397" s="406"/>
      <c r="J397" s="406">
        <f>IF(OR(ISERROR(VLOOKUP($E397&amp;$D$118&amp;$D$119,'CCG data'!$A:$AD,'CCG data'!T$3,FALSE)),ISBLANK(VLOOKUP($E397&amp;$D$118&amp;$D$119,'CCG data'!$A:$AD,'CCG data'!T$3,FALSE))),"",VLOOKUP($E397&amp;$D$118&amp;$D$119,'CCG data'!$A:$AD,'CCG data'!T$3,FALSE))</f>
        <v>5.2621101002068933</v>
      </c>
      <c r="K397" s="406"/>
      <c r="L397" s="406">
        <f>IF(OR(ISERROR(VLOOKUP($E397&amp;$D$118&amp;$D$119,'CCG data'!$A:$AD,'CCG data'!U$3,FALSE)),ISBLANK(VLOOKUP($E397&amp;$D$118&amp;$D$119,'CCG data'!$A:$AD,'CCG data'!U$3,FALSE))),"",VLOOKUP($E397&amp;$D$118&amp;$D$119,'CCG data'!$A:$AD,'CCG data'!U$3,FALSE))</f>
        <v>12.834877909184184</v>
      </c>
      <c r="M397" s="407"/>
      <c r="N397" s="362">
        <f>IF(OR(ISERROR(VLOOKUP($E397&amp;$D$118&amp;$D$119,'CCG data'!$A:$AD,'CCG data'!G$3,FALSE)),ISBLANK(VLOOKUP($E397&amp;$D$118&amp;$D$119,'CCG data'!$A:$AD,'CCG data'!G$3,FALSE))),"",VLOOKUP($E397&amp;$D$118&amp;$D$119,'CCG data'!$A:$AD,'CCG data'!G$3,FALSE))</f>
        <v>1039</v>
      </c>
      <c r="P397" s="397">
        <f>IF(OR(ISERROR(VLOOKUP($E397&amp;$D$118&amp;$D$119,'CCG data'!$A:$AD,'CCG data'!B$3,FALSE)),ISBLANK(VLOOKUP($E397&amp;$D$118&amp;$D$119,'CCG data'!$A:$AD,'CCG data'!B$3,FALSE))),"",VLOOKUP($E397&amp;$D$118&amp;$D$119,'CCG data'!$A:$AD,'CCG data'!B$3,FALSE))</f>
        <v>0.27718960538979787</v>
      </c>
      <c r="Q397" s="263"/>
      <c r="R397" s="263">
        <f>IF(OR(ISERROR(VLOOKUP($E397&amp;$D$118&amp;$D$119,'CCG data'!$A:$AD,'CCG data'!C$3,FALSE)),ISBLANK(VLOOKUP($E397&amp;$D$118&amp;$D$119,'CCG data'!$A:$AD,'CCG data'!C$3,FALSE))),"",VLOOKUP($E397&amp;$D$118&amp;$D$119,'CCG data'!$A:$AD,'CCG data'!C$3,FALSE))</f>
        <v>0.61693936477382094</v>
      </c>
      <c r="S397" s="263"/>
      <c r="T397" s="263">
        <f>IF(OR(ISERROR(VLOOKUP($E397&amp;$D$118&amp;$D$119,'CCG data'!$A:$AD,'CCG data'!D$3,FALSE)),ISBLANK(VLOOKUP($E397&amp;$D$118&amp;$D$119,'CCG data'!$A:$AD,'CCG data'!D$3,FALSE))),"",VLOOKUP($E397&amp;$D$118&amp;$D$119,'CCG data'!$A:$AD,'CCG data'!D$3,FALSE))</f>
        <v>3.2723772858517804E-2</v>
      </c>
      <c r="U397" s="263"/>
      <c r="V397" s="263">
        <f>IF(OR(ISERROR(VLOOKUP($E397&amp;$D$118&amp;$D$119,'CCG data'!$A:$AD,'CCG data'!E$3,FALSE)),ISBLANK(VLOOKUP($E397&amp;$D$118&amp;$D$119,'CCG data'!$A:$AD,'CCG data'!E$3,FALSE))),"",VLOOKUP($E397&amp;$D$118&amp;$D$119,'CCG data'!$A:$AD,'CCG data'!E$3,FALSE))</f>
        <v>7.3147256977863326E-2</v>
      </c>
      <c r="W397" s="398"/>
      <c r="Y397" s="163">
        <f>IFERROR(VLOOKUP($E397&amp;$D$119, Outliers!$A$4:$P$214,2,FALSE),"0")</f>
        <v>0</v>
      </c>
      <c r="Z397" s="163">
        <f>IFERROR(VLOOKUP($E397&amp;$D$119, Outliers!$A$4:$P$214,3,FALSE),"0")</f>
        <v>0</v>
      </c>
      <c r="AA397" s="163">
        <f>IFERROR(VLOOKUP($E397&amp;$D$119, Outliers!$A$4:$P$214,4,FALSE),"0")</f>
        <v>0</v>
      </c>
      <c r="AB397" s="163">
        <f>IFERROR(VLOOKUP($E397&amp;$D$119, Outliers!$A$4:$P$214,5,FALSE),"0")</f>
        <v>0</v>
      </c>
      <c r="AD397" s="78"/>
      <c r="AE397" s="78"/>
      <c r="AF397" s="78"/>
      <c r="AG397" s="78"/>
    </row>
    <row r="398" spans="4:33" x14ac:dyDescent="0.25">
      <c r="D398" s="318"/>
      <c r="E398" s="103" t="s">
        <v>27</v>
      </c>
      <c r="F398" s="95">
        <f>IF(P397="","",VLOOKUP($E397&amp;$D$118&amp;$D$119,'CCG data'!$A:$AD,'CCG data'!W$3,FALSE))</f>
        <v>45.451787843718478</v>
      </c>
      <c r="G398" s="96">
        <f>IF(P397="","",VLOOKUP($E397&amp;$D$118&amp;$D$119,'CCG data'!$A:$AD,'CCG data'!X$3,FALSE))</f>
        <v>57.321496616992306</v>
      </c>
      <c r="H398" s="96">
        <f>IF(R397="","",VLOOKUP($E397&amp;$D$118&amp;$D$119,'CCG data'!$A:$AD,'CCG data'!Y$3,FALSE))</f>
        <v>98.950055708820102</v>
      </c>
      <c r="I398" s="96">
        <f>IF(R397="","",VLOOKUP($E397&amp;$D$118&amp;$D$119,'CCG data'!$A:$AD,'CCG data'!Z$3,FALSE))</f>
        <v>115.55612587725928</v>
      </c>
      <c r="J398" s="96">
        <f>IF(T397="","",VLOOKUP($E397&amp;$D$118&amp;$D$119,'CCG data'!$A:$AD,'CCG data'!AA$3,FALSE))</f>
        <v>3.4933190035897015</v>
      </c>
      <c r="K398" s="96">
        <f>IF(T397="","",VLOOKUP($E397&amp;$D$118&amp;$D$119,'CCG data'!$A:$AD,'CCG data'!AB$3,FALSE))</f>
        <v>7.0309011968240851</v>
      </c>
      <c r="L398" s="96">
        <f>IF(V397="","",VLOOKUP($E397&amp;$D$118&amp;$D$119,'CCG data'!$A:$AD,'CCG data'!AC$3,FALSE))</f>
        <v>9.9492454332031244</v>
      </c>
      <c r="M398" s="96">
        <f>IF(V397="","",VLOOKUP($E397&amp;$D$118&amp;$D$119,'CCG data'!$A:$AD,'CCG data'!AD$3,FALSE))</f>
        <v>15.720510385165245</v>
      </c>
      <c r="N398" s="363"/>
      <c r="P398" s="150">
        <f>IF(P397="","",VLOOKUP($E397&amp;$D$118&amp;$D$119,'CCG data'!$A:$AD,'CCG data'!I$3,FALSE))</f>
        <v>0.251</v>
      </c>
      <c r="Q398" s="15">
        <f>IF(P397="","",VLOOKUP($E397&amp;$D$118&amp;$D$119,'CCG data'!$A:$AD,'CCG data'!J$3,FALSE))</f>
        <v>0.30499999999999999</v>
      </c>
      <c r="R398" s="15">
        <f>IF(R397="","",VLOOKUP($E397&amp;$D$118&amp;$D$119,'CCG data'!$A:$AD,'CCG data'!K$3,FALSE))</f>
        <v>0.58699999999999997</v>
      </c>
      <c r="S398" s="15">
        <f>IF(R397="","",VLOOKUP($E397&amp;$D$118&amp;$D$119,'CCG data'!$A:$AD,'CCG data'!L$3,FALSE))</f>
        <v>0.64600000000000002</v>
      </c>
      <c r="T398" s="15">
        <f>IF(T397="","",VLOOKUP($E397&amp;$D$118&amp;$D$119,'CCG data'!$A:$AD,'CCG data'!M$3,FALSE))</f>
        <v>2.4E-2</v>
      </c>
      <c r="U398" s="15">
        <f>IF(T397="","",VLOOKUP($E397&amp;$D$118&amp;$D$119,'CCG data'!$A:$AD,'CCG data'!N$3,FALSE))</f>
        <v>4.4999999999999998E-2</v>
      </c>
      <c r="V398" s="15">
        <f>IF(V397="","",VLOOKUP($E397&amp;$D$118&amp;$D$119,'CCG data'!$A:$AD,'CCG data'!O$3,FALSE))</f>
        <v>5.8999999999999997E-2</v>
      </c>
      <c r="W398" s="135">
        <f>IF(V397="","",VLOOKUP($E397&amp;$D$118&amp;$D$119,'CCG data'!$A:$AD,'CCG data'!P$3,FALSE))</f>
        <v>9.0999999999999998E-2</v>
      </c>
      <c r="Y398" s="163" t="str">
        <f>IFERROR(VLOOKUP($E398&amp;$D$119, Outliers!$A$4:$P$214,2,FALSE),"0")</f>
        <v>0</v>
      </c>
      <c r="Z398" s="163" t="str">
        <f>IFERROR(VLOOKUP($E398&amp;$D$119, Outliers!$A$4:$P$214,3,FALSE),"0")</f>
        <v>0</v>
      </c>
      <c r="AA398" s="163" t="str">
        <f>IFERROR(VLOOKUP($E398&amp;$D$119, Outliers!$A$4:$P$214,4,FALSE),"0")</f>
        <v>0</v>
      </c>
      <c r="AB398" s="163" t="str">
        <f>IFERROR(VLOOKUP($E398&amp;$D$119, Outliers!$A$4:$P$214,5,FALSE),"0")</f>
        <v>0</v>
      </c>
      <c r="AD398" s="78"/>
      <c r="AE398" s="78"/>
      <c r="AF398" s="78"/>
      <c r="AG398" s="78"/>
    </row>
    <row r="399" spans="4:33" ht="15.75" x14ac:dyDescent="0.25">
      <c r="D399" s="318"/>
      <c r="E399" s="104" t="s">
        <v>247</v>
      </c>
      <c r="F399" s="405">
        <f>IF(OR(ISERROR(VLOOKUP($E399&amp;$D$118&amp;$D$119,'CCG data'!$A:$AD,'CCG data'!R$3,FALSE)),ISBLANK(VLOOKUP($E399&amp;$D$118&amp;$D$119,'CCG data'!$A:$AD,'CCG data'!R$3,FALSE))),"",VLOOKUP($E399&amp;$D$118&amp;$D$119,'CCG data'!$A:$AD,'CCG data'!R$3,FALSE))</f>
        <v>52.20612617110983</v>
      </c>
      <c r="G399" s="406"/>
      <c r="H399" s="406">
        <f>IF(OR(ISERROR(VLOOKUP($E399&amp;$D$118&amp;$D$119,'CCG data'!$A:$AD,'CCG data'!S$3,FALSE)),ISBLANK(VLOOKUP($E399&amp;$D$118&amp;$D$119,'CCG data'!$A:$AD,'CCG data'!S$3,FALSE))),"",VLOOKUP($E399&amp;$D$118&amp;$D$119,'CCG data'!$A:$AD,'CCG data'!S$3,FALSE))</f>
        <v>101.15230862078189</v>
      </c>
      <c r="I399" s="406"/>
      <c r="J399" s="406">
        <f>IF(OR(ISERROR(VLOOKUP($E399&amp;$D$118&amp;$D$119,'CCG data'!$A:$AD,'CCG data'!T$3,FALSE)),ISBLANK(VLOOKUP($E399&amp;$D$118&amp;$D$119,'CCG data'!$A:$AD,'CCG data'!T$3,FALSE))),"",VLOOKUP($E399&amp;$D$118&amp;$D$119,'CCG data'!$A:$AD,'CCG data'!T$3,FALSE))</f>
        <v>7.327459332593353</v>
      </c>
      <c r="K399" s="406"/>
      <c r="L399" s="406">
        <f>IF(OR(ISERROR(VLOOKUP($E399&amp;$D$118&amp;$D$119,'CCG data'!$A:$AD,'CCG data'!U$3,FALSE)),ISBLANK(VLOOKUP($E399&amp;$D$118&amp;$D$119,'CCG data'!$A:$AD,'CCG data'!U$3,FALSE))),"",VLOOKUP($E399&amp;$D$118&amp;$D$119,'CCG data'!$A:$AD,'CCG data'!U$3,FALSE))</f>
        <v>8.6838507032450956</v>
      </c>
      <c r="M399" s="407"/>
      <c r="N399" s="362">
        <f>IF(OR(ISERROR(VLOOKUP($E399&amp;$D$118&amp;$D$119,'CCG data'!$A:$AD,'CCG data'!G$3,FALSE)),ISBLANK(VLOOKUP($E399&amp;$D$118&amp;$D$119,'CCG data'!$A:$AD,'CCG data'!G$3,FALSE))),"",VLOOKUP($E399&amp;$D$118&amp;$D$119,'CCG data'!$A:$AD,'CCG data'!G$3,FALSE))</f>
        <v>1689</v>
      </c>
      <c r="P399" s="397">
        <f>IF(OR(ISERROR(VLOOKUP($E399&amp;$D$118&amp;$D$119,'CCG data'!$A:$AD,'CCG data'!B$3,FALSE)),ISBLANK(VLOOKUP($E399&amp;$D$118&amp;$D$119,'CCG data'!$A:$AD,'CCG data'!B$3,FALSE))),"",VLOOKUP($E399&amp;$D$118&amp;$D$119,'CCG data'!$A:$AD,'CCG data'!B$3,FALSE))</f>
        <v>0.28892835997631733</v>
      </c>
      <c r="Q399" s="263"/>
      <c r="R399" s="263">
        <f>IF(OR(ISERROR(VLOOKUP($E399&amp;$D$118&amp;$D$119,'CCG data'!$A:$AD,'CCG data'!C$3,FALSE)),ISBLANK(VLOOKUP($E399&amp;$D$118&amp;$D$119,'CCG data'!$A:$AD,'CCG data'!C$3,FALSE))),"",VLOOKUP($E399&amp;$D$118&amp;$D$119,'CCG data'!$A:$AD,'CCG data'!C$3,FALSE))</f>
        <v>0.6116044997039668</v>
      </c>
      <c r="S399" s="263"/>
      <c r="T399" s="263">
        <f>IF(OR(ISERROR(VLOOKUP($E399&amp;$D$118&amp;$D$119,'CCG data'!$A:$AD,'CCG data'!D$3,FALSE)),ISBLANK(VLOOKUP($E399&amp;$D$118&amp;$D$119,'CCG data'!$A:$AD,'CCG data'!D$3,FALSE))),"",VLOOKUP($E399&amp;$D$118&amp;$D$119,'CCG data'!$A:$AD,'CCG data'!D$3,FALSE))</f>
        <v>4.6181172291296625E-2</v>
      </c>
      <c r="U399" s="263"/>
      <c r="V399" s="263">
        <f>IF(OR(ISERROR(VLOOKUP($E399&amp;$D$118&amp;$D$119,'CCG data'!$A:$AD,'CCG data'!E$3,FALSE)),ISBLANK(VLOOKUP($E399&amp;$D$118&amp;$D$119,'CCG data'!$A:$AD,'CCG data'!E$3,FALSE))),"",VLOOKUP($E399&amp;$D$118&amp;$D$119,'CCG data'!$A:$AD,'CCG data'!E$3,FALSE))</f>
        <v>5.328596802841918E-2</v>
      </c>
      <c r="W399" s="398"/>
      <c r="Y399" s="163">
        <f>IFERROR(VLOOKUP($E399&amp;$D$119, Outliers!$A$4:$P$214,2,FALSE),"0")</f>
        <v>0</v>
      </c>
      <c r="Z399" s="163">
        <f>IFERROR(VLOOKUP($E399&amp;$D$119, Outliers!$A$4:$P$214,3,FALSE),"0")</f>
        <v>0</v>
      </c>
      <c r="AA399" s="163">
        <f>IFERROR(VLOOKUP($E399&amp;$D$119, Outliers!$A$4:$P$214,4,FALSE),"0")</f>
        <v>0</v>
      </c>
      <c r="AB399" s="163">
        <f>IFERROR(VLOOKUP($E399&amp;$D$119, Outliers!$A$4:$P$214,5,FALSE),"0")</f>
        <v>1</v>
      </c>
      <c r="AD399" s="78"/>
      <c r="AE399" s="78"/>
      <c r="AF399" s="78"/>
      <c r="AG399" s="78"/>
    </row>
    <row r="400" spans="4:33" x14ac:dyDescent="0.25">
      <c r="D400" s="318"/>
      <c r="E400" s="103" t="s">
        <v>27</v>
      </c>
      <c r="F400" s="95">
        <f>IF(P399="","",VLOOKUP($E399&amp;$D$118&amp;$D$119,'CCG data'!$A:$AD,'CCG data'!W$3,FALSE))</f>
        <v>47.574136001836379</v>
      </c>
      <c r="G400" s="96">
        <f>IF(P399="","",VLOOKUP($E399&amp;$D$118&amp;$D$119,'CCG data'!$A:$AD,'CCG data'!X$3,FALSE))</f>
        <v>56.83811634038328</v>
      </c>
      <c r="H400" s="96">
        <f>IF(R399="","",VLOOKUP($E399&amp;$D$118&amp;$D$119,'CCG data'!$A:$AD,'CCG data'!Y$3,FALSE))</f>
        <v>94.98377821468145</v>
      </c>
      <c r="I400" s="96">
        <f>IF(R399="","",VLOOKUP($E399&amp;$D$118&amp;$D$119,'CCG data'!$A:$AD,'CCG data'!Z$3,FALSE))</f>
        <v>107.32083902688234</v>
      </c>
      <c r="J400" s="96">
        <f>IF(T399="","",VLOOKUP($E399&amp;$D$118&amp;$D$119,'CCG data'!$A:$AD,'CCG data'!AA$3,FALSE))</f>
        <v>5.7013034040922612</v>
      </c>
      <c r="K400" s="96">
        <f>IF(T399="","",VLOOKUP($E399&amp;$D$118&amp;$D$119,'CCG data'!$A:$AD,'CCG data'!AB$3,FALSE))</f>
        <v>8.9536152610944448</v>
      </c>
      <c r="L400" s="96">
        <f>IF(V399="","",VLOOKUP($E399&amp;$D$118&amp;$D$119,'CCG data'!$A:$AD,'CCG data'!AC$3,FALSE))</f>
        <v>6.8897485604819462</v>
      </c>
      <c r="M400" s="96">
        <f>IF(V399="","",VLOOKUP($E399&amp;$D$118&amp;$D$119,'CCG data'!$A:$AD,'CCG data'!AD$3,FALSE))</f>
        <v>10.477952846008245</v>
      </c>
      <c r="N400" s="363"/>
      <c r="P400" s="150">
        <f>IF(P399="","",VLOOKUP($E399&amp;$D$118&amp;$D$119,'CCG data'!$A:$AD,'CCG data'!I$3,FALSE))</f>
        <v>0.26800000000000002</v>
      </c>
      <c r="Q400" s="15">
        <f>IF(P399="","",VLOOKUP($E399&amp;$D$118&amp;$D$119,'CCG data'!$A:$AD,'CCG data'!J$3,FALSE))</f>
        <v>0.311</v>
      </c>
      <c r="R400" s="15">
        <f>IF(R399="","",VLOOKUP($E399&amp;$D$118&amp;$D$119,'CCG data'!$A:$AD,'CCG data'!K$3,FALSE))</f>
        <v>0.58799999999999997</v>
      </c>
      <c r="S400" s="15">
        <f>IF(R399="","",VLOOKUP($E399&amp;$D$118&amp;$D$119,'CCG data'!$A:$AD,'CCG data'!L$3,FALSE))</f>
        <v>0.63500000000000001</v>
      </c>
      <c r="T400" s="15">
        <f>IF(T399="","",VLOOKUP($E399&amp;$D$118&amp;$D$119,'CCG data'!$A:$AD,'CCG data'!M$3,FALSE))</f>
        <v>3.6999999999999998E-2</v>
      </c>
      <c r="U400" s="15">
        <f>IF(T399="","",VLOOKUP($E399&amp;$D$118&amp;$D$119,'CCG data'!$A:$AD,'CCG data'!N$3,FALSE))</f>
        <v>5.7000000000000002E-2</v>
      </c>
      <c r="V400" s="15">
        <f>IF(V399="","",VLOOKUP($E399&amp;$D$118&amp;$D$119,'CCG data'!$A:$AD,'CCG data'!O$3,FALSE))</f>
        <v>4.3999999999999997E-2</v>
      </c>
      <c r="W400" s="135">
        <f>IF(V399="","",VLOOKUP($E399&amp;$D$118&amp;$D$119,'CCG data'!$A:$AD,'CCG data'!P$3,FALSE))</f>
        <v>6.5000000000000002E-2</v>
      </c>
      <c r="Y400" s="163" t="str">
        <f>IFERROR(VLOOKUP($E400&amp;$D$119, Outliers!$A$4:$P$214,2,FALSE),"0")</f>
        <v>0</v>
      </c>
      <c r="Z400" s="163" t="str">
        <f>IFERROR(VLOOKUP($E400&amp;$D$119, Outliers!$A$4:$P$214,3,FALSE),"0")</f>
        <v>0</v>
      </c>
      <c r="AA400" s="163" t="str">
        <f>IFERROR(VLOOKUP($E400&amp;$D$119, Outliers!$A$4:$P$214,4,FALSE),"0")</f>
        <v>0</v>
      </c>
      <c r="AB400" s="163" t="str">
        <f>IFERROR(VLOOKUP($E400&amp;$D$119, Outliers!$A$4:$P$214,5,FALSE),"0")</f>
        <v>0</v>
      </c>
      <c r="AD400" s="78"/>
      <c r="AE400" s="78"/>
      <c r="AF400" s="78"/>
      <c r="AG400" s="78"/>
    </row>
    <row r="401" spans="4:33" ht="15.75" x14ac:dyDescent="0.25">
      <c r="D401" s="318"/>
      <c r="E401" s="104" t="s">
        <v>419</v>
      </c>
      <c r="F401" s="405">
        <f>IF(OR(ISERROR(VLOOKUP($E401&amp;$D$118&amp;$D$119,'CCG data'!$A:$AD,'CCG data'!R$3,FALSE)),ISBLANK(VLOOKUP($E401&amp;$D$118&amp;$D$119,'CCG data'!$A:$AD,'CCG data'!R$3,FALSE))),"",VLOOKUP($E401&amp;$D$118&amp;$D$119,'CCG data'!$A:$AD,'CCG data'!R$3,FALSE))</f>
        <v>44.539862861902321</v>
      </c>
      <c r="G401" s="406"/>
      <c r="H401" s="406">
        <f>IF(OR(ISERROR(VLOOKUP($E401&amp;$D$118&amp;$D$119,'CCG data'!$A:$AD,'CCG data'!S$3,FALSE)),ISBLANK(VLOOKUP($E401&amp;$D$118&amp;$D$119,'CCG data'!$A:$AD,'CCG data'!S$3,FALSE))),"",VLOOKUP($E401&amp;$D$118&amp;$D$119,'CCG data'!$A:$AD,'CCG data'!S$3,FALSE))</f>
        <v>92.796057537937102</v>
      </c>
      <c r="I401" s="406"/>
      <c r="J401" s="406">
        <f>IF(OR(ISERROR(VLOOKUP($E401&amp;$D$118&amp;$D$119,'CCG data'!$A:$AD,'CCG data'!T$3,FALSE)),ISBLANK(VLOOKUP($E401&amp;$D$118&amp;$D$119,'CCG data'!$A:$AD,'CCG data'!T$3,FALSE))),"",VLOOKUP($E401&amp;$D$118&amp;$D$119,'CCG data'!$A:$AD,'CCG data'!T$3,FALSE))</f>
        <v>7.6905192377564768</v>
      </c>
      <c r="K401" s="406"/>
      <c r="L401" s="406">
        <f>IF(OR(ISERROR(VLOOKUP($E401&amp;$D$118&amp;$D$119,'CCG data'!$A:$AD,'CCG data'!U$3,FALSE)),ISBLANK(VLOOKUP($E401&amp;$D$118&amp;$D$119,'CCG data'!$A:$AD,'CCG data'!U$3,FALSE))),"",VLOOKUP($E401&amp;$D$118&amp;$D$119,'CCG data'!$A:$AD,'CCG data'!U$3,FALSE))</f>
        <v>5.8133886715628549</v>
      </c>
      <c r="M401" s="407"/>
      <c r="N401" s="362">
        <f>IF(OR(ISERROR(VLOOKUP($E401&amp;$D$118&amp;$D$119,'CCG data'!$A:$AD,'CCG data'!G$3,FALSE)),ISBLANK(VLOOKUP($E401&amp;$D$118&amp;$D$119,'CCG data'!$A:$AD,'CCG data'!G$3,FALSE))),"",VLOOKUP($E401&amp;$D$118&amp;$D$119,'CCG data'!$A:$AD,'CCG data'!G$3,FALSE))</f>
        <v>2800</v>
      </c>
      <c r="P401" s="397">
        <f>IF(OR(ISERROR(VLOOKUP($E401&amp;$D$118&amp;$D$119,'CCG data'!$A:$AD,'CCG data'!B$3,FALSE)),ISBLANK(VLOOKUP($E401&amp;$D$118&amp;$D$119,'CCG data'!$A:$AD,'CCG data'!B$3,FALSE))),"",VLOOKUP($E401&amp;$D$118&amp;$D$119,'CCG data'!$A:$AD,'CCG data'!B$3,FALSE))</f>
        <v>0.27142857142857141</v>
      </c>
      <c r="Q401" s="263"/>
      <c r="R401" s="263">
        <f>IF(OR(ISERROR(VLOOKUP($E401&amp;$D$118&amp;$D$119,'CCG data'!$A:$AD,'CCG data'!C$3,FALSE)),ISBLANK(VLOOKUP($E401&amp;$D$118&amp;$D$119,'CCG data'!$A:$AD,'CCG data'!C$3,FALSE))),"",VLOOKUP($E401&amp;$D$118&amp;$D$119,'CCG data'!$A:$AD,'CCG data'!C$3,FALSE))</f>
        <v>0.63571428571428568</v>
      </c>
      <c r="S401" s="263"/>
      <c r="T401" s="263">
        <f>IF(OR(ISERROR(VLOOKUP($E401&amp;$D$118&amp;$D$119,'CCG data'!$A:$AD,'CCG data'!D$3,FALSE)),ISBLANK(VLOOKUP($E401&amp;$D$118&amp;$D$119,'CCG data'!$A:$AD,'CCG data'!D$3,FALSE))),"",VLOOKUP($E401&amp;$D$118&amp;$D$119,'CCG data'!$A:$AD,'CCG data'!D$3,FALSE))</f>
        <v>5.3571428571428568E-2</v>
      </c>
      <c r="U401" s="263"/>
      <c r="V401" s="263">
        <f>IF(OR(ISERROR(VLOOKUP($E401&amp;$D$118&amp;$D$119,'CCG data'!$A:$AD,'CCG data'!E$3,FALSE)),ISBLANK(VLOOKUP($E401&amp;$D$118&amp;$D$119,'CCG data'!$A:$AD,'CCG data'!E$3,FALSE))),"",VLOOKUP($E401&amp;$D$118&amp;$D$119,'CCG data'!$A:$AD,'CCG data'!E$3,FALSE))</f>
        <v>3.9285714285714285E-2</v>
      </c>
      <c r="W401" s="398"/>
      <c r="Y401" s="163">
        <f>IFERROR(VLOOKUP($E401&amp;$D$119, Outliers!$A$4:$P$214,2,FALSE),"0")</f>
        <v>0</v>
      </c>
      <c r="Z401" s="163">
        <f>IFERROR(VLOOKUP($E401&amp;$D$119, Outliers!$A$4:$P$214,3,FALSE),"0")</f>
        <v>0</v>
      </c>
      <c r="AA401" s="163">
        <f>IFERROR(VLOOKUP($E401&amp;$D$119, Outliers!$A$4:$P$214,4,FALSE),"0")</f>
        <v>0</v>
      </c>
      <c r="AB401" s="163">
        <f>IFERROR(VLOOKUP($E401&amp;$D$119, Outliers!$A$4:$P$214,5,FALSE),"0")</f>
        <v>1</v>
      </c>
      <c r="AD401" s="78"/>
      <c r="AE401" s="78"/>
      <c r="AF401" s="78"/>
      <c r="AG401" s="78"/>
    </row>
    <row r="402" spans="4:33" x14ac:dyDescent="0.25">
      <c r="D402" s="318"/>
      <c r="E402" s="103" t="s">
        <v>27</v>
      </c>
      <c r="F402" s="95">
        <f>IF(P401="","",VLOOKUP($E401&amp;$D$118&amp;$D$119,'CCG data'!$A:$AD,'CCG data'!W$3,FALSE))</f>
        <v>41.373226818334551</v>
      </c>
      <c r="G402" s="96">
        <f>IF(P401="","",VLOOKUP($E401&amp;$D$118&amp;$D$119,'CCG data'!$A:$AD,'CCG data'!X$3,FALSE))</f>
        <v>47.706498905470092</v>
      </c>
      <c r="H402" s="96">
        <f>IF(R401="","",VLOOKUP($E401&amp;$D$118&amp;$D$119,'CCG data'!$A:$AD,'CCG data'!Y$3,FALSE))</f>
        <v>88.485081630769841</v>
      </c>
      <c r="I402" s="96">
        <f>IF(R401="","",VLOOKUP($E401&amp;$D$118&amp;$D$119,'CCG data'!$A:$AD,'CCG data'!Z$3,FALSE))</f>
        <v>97.107033445104364</v>
      </c>
      <c r="J402" s="96">
        <f>IF(T401="","",VLOOKUP($E401&amp;$D$118&amp;$D$119,'CCG data'!$A:$AD,'CCG data'!AA$3,FALSE))</f>
        <v>6.4597798357718119</v>
      </c>
      <c r="K402" s="96">
        <f>IF(T401="","",VLOOKUP($E401&amp;$D$118&amp;$D$119,'CCG data'!$A:$AD,'CCG data'!AB$3,FALSE))</f>
        <v>8.9212586397411417</v>
      </c>
      <c r="L402" s="96">
        <f>IF(V401="","",VLOOKUP($E401&amp;$D$118&amp;$D$119,'CCG data'!$A:$AD,'CCG data'!AC$3,FALSE))</f>
        <v>4.7269903430073095</v>
      </c>
      <c r="M402" s="96">
        <f>IF(V401="","",VLOOKUP($E401&amp;$D$118&amp;$D$119,'CCG data'!$A:$AD,'CCG data'!AD$3,FALSE))</f>
        <v>6.8997870001184003</v>
      </c>
      <c r="N402" s="363"/>
      <c r="P402" s="150">
        <f>IF(P401="","",VLOOKUP($E401&amp;$D$118&amp;$D$119,'CCG data'!$A:$AD,'CCG data'!I$3,FALSE))</f>
        <v>0.255</v>
      </c>
      <c r="Q402" s="15">
        <f>IF(P401="","",VLOOKUP($E401&amp;$D$118&amp;$D$119,'CCG data'!$A:$AD,'CCG data'!J$3,FALSE))</f>
        <v>0.28799999999999998</v>
      </c>
      <c r="R402" s="15">
        <f>IF(R401="","",VLOOKUP($E401&amp;$D$118&amp;$D$119,'CCG data'!$A:$AD,'CCG data'!K$3,FALSE))</f>
        <v>0.61799999999999999</v>
      </c>
      <c r="S402" s="15">
        <f>IF(R401="","",VLOOKUP($E401&amp;$D$118&amp;$D$119,'CCG data'!$A:$AD,'CCG data'!L$3,FALSE))</f>
        <v>0.65300000000000002</v>
      </c>
      <c r="T402" s="15">
        <f>IF(T401="","",VLOOKUP($E401&amp;$D$118&amp;$D$119,'CCG data'!$A:$AD,'CCG data'!M$3,FALSE))</f>
        <v>4.5999999999999999E-2</v>
      </c>
      <c r="U402" s="15">
        <f>IF(T401="","",VLOOKUP($E401&amp;$D$118&amp;$D$119,'CCG data'!$A:$AD,'CCG data'!N$3,FALSE))</f>
        <v>6.3E-2</v>
      </c>
      <c r="V402" s="15">
        <f>IF(V401="","",VLOOKUP($E401&amp;$D$118&amp;$D$119,'CCG data'!$A:$AD,'CCG data'!O$3,FALSE))</f>
        <v>3.3000000000000002E-2</v>
      </c>
      <c r="W402" s="135">
        <f>IF(V401="","",VLOOKUP($E401&amp;$D$118&amp;$D$119,'CCG data'!$A:$AD,'CCG data'!P$3,FALSE))</f>
        <v>4.7E-2</v>
      </c>
      <c r="Y402" s="163" t="str">
        <f>IFERROR(VLOOKUP($E402&amp;$D$119, Outliers!$A$4:$P$214,2,FALSE),"0")</f>
        <v>0</v>
      </c>
      <c r="Z402" s="163" t="str">
        <f>IFERROR(VLOOKUP($E402&amp;$D$119, Outliers!$A$4:$P$214,3,FALSE),"0")</f>
        <v>0</v>
      </c>
      <c r="AA402" s="163" t="str">
        <f>IFERROR(VLOOKUP($E402&amp;$D$119, Outliers!$A$4:$P$214,4,FALSE),"0")</f>
        <v>0</v>
      </c>
      <c r="AB402" s="163" t="str">
        <f>IFERROR(VLOOKUP($E402&amp;$D$119, Outliers!$A$4:$P$214,5,FALSE),"0")</f>
        <v>0</v>
      </c>
      <c r="AD402" s="78"/>
      <c r="AE402" s="78"/>
      <c r="AF402" s="78"/>
      <c r="AG402" s="78"/>
    </row>
    <row r="403" spans="4:33" ht="15.75" x14ac:dyDescent="0.25">
      <c r="D403" s="318"/>
      <c r="E403" s="104" t="s">
        <v>420</v>
      </c>
      <c r="F403" s="405">
        <f>IF(OR(ISERROR(VLOOKUP($E403&amp;$D$118&amp;$D$119,'CCG data'!$A:$AD,'CCG data'!R$3,FALSE)),ISBLANK(VLOOKUP($E403&amp;$D$118&amp;$D$119,'CCG data'!$A:$AD,'CCG data'!R$3,FALSE))),"",VLOOKUP($E403&amp;$D$118&amp;$D$119,'CCG data'!$A:$AD,'CCG data'!R$3,FALSE))</f>
        <v>57.65685851245604</v>
      </c>
      <c r="G403" s="406"/>
      <c r="H403" s="406">
        <f>IF(OR(ISERROR(VLOOKUP($E403&amp;$D$118&amp;$D$119,'CCG data'!$A:$AD,'CCG data'!S$3,FALSE)),ISBLANK(VLOOKUP($E403&amp;$D$118&amp;$D$119,'CCG data'!$A:$AD,'CCG data'!S$3,FALSE))),"",VLOOKUP($E403&amp;$D$118&amp;$D$119,'CCG data'!$A:$AD,'CCG data'!S$3,FALSE))</f>
        <v>97.254242767053256</v>
      </c>
      <c r="I403" s="406"/>
      <c r="J403" s="406">
        <f>IF(OR(ISERROR(VLOOKUP($E403&amp;$D$118&amp;$D$119,'CCG data'!$A:$AD,'CCG data'!T$3,FALSE)),ISBLANK(VLOOKUP($E403&amp;$D$118&amp;$D$119,'CCG data'!$A:$AD,'CCG data'!T$3,FALSE))),"",VLOOKUP($E403&amp;$D$118&amp;$D$119,'CCG data'!$A:$AD,'CCG data'!T$3,FALSE))</f>
        <v>6.005292511632879</v>
      </c>
      <c r="K403" s="406"/>
      <c r="L403" s="406">
        <f>IF(OR(ISERROR(VLOOKUP($E403&amp;$D$118&amp;$D$119,'CCG data'!$A:$AD,'CCG data'!U$3,FALSE)),ISBLANK(VLOOKUP($E403&amp;$D$118&amp;$D$119,'CCG data'!$A:$AD,'CCG data'!U$3,FALSE))),"",VLOOKUP($E403&amp;$D$118&amp;$D$119,'CCG data'!$A:$AD,'CCG data'!U$3,FALSE))</f>
        <v>6.3076117403890466</v>
      </c>
      <c r="M403" s="407"/>
      <c r="N403" s="362">
        <f>IF(OR(ISERROR(VLOOKUP($E403&amp;$D$118&amp;$D$119,'CCG data'!$A:$AD,'CCG data'!G$3,FALSE)),ISBLANK(VLOOKUP($E403&amp;$D$118&amp;$D$119,'CCG data'!$A:$AD,'CCG data'!G$3,FALSE))),"",VLOOKUP($E403&amp;$D$118&amp;$D$119,'CCG data'!$A:$AD,'CCG data'!G$3,FALSE))</f>
        <v>1096</v>
      </c>
      <c r="P403" s="397">
        <f>IF(OR(ISERROR(VLOOKUP($E403&amp;$D$118&amp;$D$119,'CCG data'!$A:$AD,'CCG data'!B$3,FALSE)),ISBLANK(VLOOKUP($E403&amp;$D$118&amp;$D$119,'CCG data'!$A:$AD,'CCG data'!B$3,FALSE))),"",VLOOKUP($E403&amp;$D$118&amp;$D$119,'CCG data'!$A:$AD,'CCG data'!B$3,FALSE))</f>
        <v>0.33485401459854014</v>
      </c>
      <c r="Q403" s="263"/>
      <c r="R403" s="263">
        <f>IF(OR(ISERROR(VLOOKUP($E403&amp;$D$118&amp;$D$119,'CCG data'!$A:$AD,'CCG data'!C$3,FALSE)),ISBLANK(VLOOKUP($E403&amp;$D$118&amp;$D$119,'CCG data'!$A:$AD,'CCG data'!C$3,FALSE))),"",VLOOKUP($E403&amp;$D$118&amp;$D$119,'CCG data'!$A:$AD,'CCG data'!C$3,FALSE))</f>
        <v>0.58394160583941601</v>
      </c>
      <c r="S403" s="263"/>
      <c r="T403" s="263">
        <f>IF(OR(ISERROR(VLOOKUP($E403&amp;$D$118&amp;$D$119,'CCG data'!$A:$AD,'CCG data'!D$3,FALSE)),ISBLANK(VLOOKUP($E403&amp;$D$118&amp;$D$119,'CCG data'!$A:$AD,'CCG data'!D$3,FALSE))),"",VLOOKUP($E403&amp;$D$118&amp;$D$119,'CCG data'!$A:$AD,'CCG data'!D$3,FALSE))</f>
        <v>4.1970802919708027E-2</v>
      </c>
      <c r="U403" s="263"/>
      <c r="V403" s="263">
        <f>IF(OR(ISERROR(VLOOKUP($E403&amp;$D$118&amp;$D$119,'CCG data'!$A:$AD,'CCG data'!E$3,FALSE)),ISBLANK(VLOOKUP($E403&amp;$D$118&amp;$D$119,'CCG data'!$A:$AD,'CCG data'!E$3,FALSE))),"",VLOOKUP($E403&amp;$D$118&amp;$D$119,'CCG data'!$A:$AD,'CCG data'!E$3,FALSE))</f>
        <v>3.9233576642335767E-2</v>
      </c>
      <c r="W403" s="398"/>
      <c r="Y403" s="163">
        <f>IFERROR(VLOOKUP($E403&amp;$D$119, Outliers!$A$4:$P$214,2,FALSE),"0")</f>
        <v>0</v>
      </c>
      <c r="Z403" s="163">
        <f>IFERROR(VLOOKUP($E403&amp;$D$119, Outliers!$A$4:$P$214,3,FALSE),"0")</f>
        <v>0</v>
      </c>
      <c r="AA403" s="163">
        <f>IFERROR(VLOOKUP($E403&amp;$D$119, Outliers!$A$4:$P$214,4,FALSE),"0")</f>
        <v>0</v>
      </c>
      <c r="AB403" s="163">
        <f>IFERROR(VLOOKUP($E403&amp;$D$119, Outliers!$A$4:$P$214,5,FALSE),"0")</f>
        <v>1</v>
      </c>
      <c r="AD403" s="78"/>
      <c r="AE403" s="78"/>
      <c r="AF403" s="78"/>
      <c r="AG403" s="78"/>
    </row>
    <row r="404" spans="4:33" x14ac:dyDescent="0.25">
      <c r="D404" s="318"/>
      <c r="E404" s="103" t="s">
        <v>27</v>
      </c>
      <c r="F404" s="95">
        <f>IF(P403="","",VLOOKUP($E403&amp;$D$118&amp;$D$119,'CCG data'!$A:$AD,'CCG data'!W$3,FALSE))</f>
        <v>51.757918021509809</v>
      </c>
      <c r="G404" s="96">
        <f>IF(P403="","",VLOOKUP($E403&amp;$D$118&amp;$D$119,'CCG data'!$A:$AD,'CCG data'!X$3,FALSE))</f>
        <v>63.555799003402271</v>
      </c>
      <c r="H404" s="96">
        <f>IF(R403="","",VLOOKUP($E403&amp;$D$118&amp;$D$119,'CCG data'!$A:$AD,'CCG data'!Y$3,FALSE))</f>
        <v>89.719392245211566</v>
      </c>
      <c r="I404" s="96">
        <f>IF(R403="","",VLOOKUP($E403&amp;$D$118&amp;$D$119,'CCG data'!$A:$AD,'CCG data'!Z$3,FALSE))</f>
        <v>104.78909328889495</v>
      </c>
      <c r="J404" s="96">
        <f>IF(T403="","",VLOOKUP($E403&amp;$D$118&amp;$D$119,'CCG data'!$A:$AD,'CCG data'!AA$3,FALSE))</f>
        <v>4.2698456442457653</v>
      </c>
      <c r="K404" s="96">
        <f>IF(T403="","",VLOOKUP($E403&amp;$D$118&amp;$D$119,'CCG data'!$A:$AD,'CCG data'!AB$3,FALSE))</f>
        <v>7.7407393790199928</v>
      </c>
      <c r="L404" s="96">
        <f>IF(V403="","",VLOOKUP($E403&amp;$D$118&amp;$D$119,'CCG data'!$A:$AD,'CCG data'!AC$3,FALSE))</f>
        <v>4.4222842660489814</v>
      </c>
      <c r="M404" s="96">
        <f>IF(V403="","",VLOOKUP($E403&amp;$D$118&amp;$D$119,'CCG data'!$A:$AD,'CCG data'!AD$3,FALSE))</f>
        <v>8.1929392147291118</v>
      </c>
      <c r="N404" s="363"/>
      <c r="P404" s="150">
        <f>IF(P403="","",VLOOKUP($E403&amp;$D$118&amp;$D$119,'CCG data'!$A:$AD,'CCG data'!I$3,FALSE))</f>
        <v>0.308</v>
      </c>
      <c r="Q404" s="15">
        <f>IF(P403="","",VLOOKUP($E403&amp;$D$118&amp;$D$119,'CCG data'!$A:$AD,'CCG data'!J$3,FALSE))</f>
        <v>0.36299999999999999</v>
      </c>
      <c r="R404" s="15">
        <f>IF(R403="","",VLOOKUP($E403&amp;$D$118&amp;$D$119,'CCG data'!$A:$AD,'CCG data'!K$3,FALSE))</f>
        <v>0.55500000000000005</v>
      </c>
      <c r="S404" s="15">
        <f>IF(R403="","",VLOOKUP($E403&amp;$D$118&amp;$D$119,'CCG data'!$A:$AD,'CCG data'!L$3,FALSE))</f>
        <v>0.61299999999999999</v>
      </c>
      <c r="T404" s="15">
        <f>IF(T403="","",VLOOKUP($E403&amp;$D$118&amp;$D$119,'CCG data'!$A:$AD,'CCG data'!M$3,FALSE))</f>
        <v>3.2000000000000001E-2</v>
      </c>
      <c r="U404" s="15">
        <f>IF(T403="","",VLOOKUP($E403&amp;$D$118&amp;$D$119,'CCG data'!$A:$AD,'CCG data'!N$3,FALSE))</f>
        <v>5.6000000000000001E-2</v>
      </c>
      <c r="V404" s="15">
        <f>IF(V403="","",VLOOKUP($E403&amp;$D$118&amp;$D$119,'CCG data'!$A:$AD,'CCG data'!O$3,FALSE))</f>
        <v>2.9000000000000001E-2</v>
      </c>
      <c r="W404" s="135">
        <f>IF(V403="","",VLOOKUP($E403&amp;$D$118&amp;$D$119,'CCG data'!$A:$AD,'CCG data'!P$3,FALSE))</f>
        <v>5.1999999999999998E-2</v>
      </c>
      <c r="Y404" s="163" t="str">
        <f>IFERROR(VLOOKUP($E404&amp;$D$119, Outliers!$A$4:$P$214,2,FALSE),"0")</f>
        <v>0</v>
      </c>
      <c r="Z404" s="163" t="str">
        <f>IFERROR(VLOOKUP($E404&amp;$D$119, Outliers!$A$4:$P$214,3,FALSE),"0")</f>
        <v>0</v>
      </c>
      <c r="AA404" s="163" t="str">
        <f>IFERROR(VLOOKUP($E404&amp;$D$119, Outliers!$A$4:$P$214,4,FALSE),"0")</f>
        <v>0</v>
      </c>
      <c r="AB404" s="163" t="str">
        <f>IFERROR(VLOOKUP($E404&amp;$D$119, Outliers!$A$4:$P$214,5,FALSE),"0")</f>
        <v>0</v>
      </c>
      <c r="AD404" s="78"/>
      <c r="AE404" s="78"/>
      <c r="AF404" s="78"/>
      <c r="AG404" s="78"/>
    </row>
    <row r="405" spans="4:33" ht="15.75" x14ac:dyDescent="0.25">
      <c r="D405" s="318"/>
      <c r="E405" s="104" t="s">
        <v>248</v>
      </c>
      <c r="F405" s="405">
        <f>IF(OR(ISERROR(VLOOKUP($E405&amp;$D$118&amp;$D$119,'CCG data'!$A:$AD,'CCG data'!R$3,FALSE)),ISBLANK(VLOOKUP($E405&amp;$D$118&amp;$D$119,'CCG data'!$A:$AD,'CCG data'!R$3,FALSE))),"",VLOOKUP($E405&amp;$D$118&amp;$D$119,'CCG data'!$A:$AD,'CCG data'!R$3,FALSE))</f>
        <v>48.993979706073866</v>
      </c>
      <c r="G405" s="406"/>
      <c r="H405" s="406">
        <f>IF(OR(ISERROR(VLOOKUP($E405&amp;$D$118&amp;$D$119,'CCG data'!$A:$AD,'CCG data'!S$3,FALSE)),ISBLANK(VLOOKUP($E405&amp;$D$118&amp;$D$119,'CCG data'!$A:$AD,'CCG data'!S$3,FALSE))),"",VLOOKUP($E405&amp;$D$118&amp;$D$119,'CCG data'!$A:$AD,'CCG data'!S$3,FALSE))</f>
        <v>101.88470570257437</v>
      </c>
      <c r="I405" s="406"/>
      <c r="J405" s="406">
        <f>IF(OR(ISERROR(VLOOKUP($E405&amp;$D$118&amp;$D$119,'CCG data'!$A:$AD,'CCG data'!T$3,FALSE)),ISBLANK(VLOOKUP($E405&amp;$D$118&amp;$D$119,'CCG data'!$A:$AD,'CCG data'!T$3,FALSE))),"",VLOOKUP($E405&amp;$D$118&amp;$D$119,'CCG data'!$A:$AD,'CCG data'!T$3,FALSE))</f>
        <v>8.7055789180411089</v>
      </c>
      <c r="K405" s="406"/>
      <c r="L405" s="406">
        <f>IF(OR(ISERROR(VLOOKUP($E405&amp;$D$118&amp;$D$119,'CCG data'!$A:$AD,'CCG data'!U$3,FALSE)),ISBLANK(VLOOKUP($E405&amp;$D$118&amp;$D$119,'CCG data'!$A:$AD,'CCG data'!U$3,FALSE))),"",VLOOKUP($E405&amp;$D$118&amp;$D$119,'CCG data'!$A:$AD,'CCG data'!U$3,FALSE))</f>
        <v>10.86335011985966</v>
      </c>
      <c r="M405" s="407"/>
      <c r="N405" s="362">
        <f>IF(OR(ISERROR(VLOOKUP($E405&amp;$D$118&amp;$D$119,'CCG data'!$A:$AD,'CCG data'!G$3,FALSE)),ISBLANK(VLOOKUP($E405&amp;$D$118&amp;$D$119,'CCG data'!$A:$AD,'CCG data'!G$3,FALSE))),"",VLOOKUP($E405&amp;$D$118&amp;$D$119,'CCG data'!$A:$AD,'CCG data'!G$3,FALSE))</f>
        <v>4201</v>
      </c>
      <c r="P405" s="397">
        <f>IF(OR(ISERROR(VLOOKUP($E405&amp;$D$118&amp;$D$119,'CCG data'!$A:$AD,'CCG data'!B$3,FALSE)),ISBLANK(VLOOKUP($E405&amp;$D$118&amp;$D$119,'CCG data'!$A:$AD,'CCG data'!B$3,FALSE))),"",VLOOKUP($E405&amp;$D$118&amp;$D$119,'CCG data'!$A:$AD,'CCG data'!B$3,FALSE))</f>
        <v>0.26755534396572245</v>
      </c>
      <c r="Q405" s="263"/>
      <c r="R405" s="263">
        <f>IF(OR(ISERROR(VLOOKUP($E405&amp;$D$118&amp;$D$119,'CCG data'!$A:$AD,'CCG data'!C$3,FALSE)),ISBLANK(VLOOKUP($E405&amp;$D$118&amp;$D$119,'CCG data'!$A:$AD,'CCG data'!C$3,FALSE))),"",VLOOKUP($E405&amp;$D$118&amp;$D$119,'CCG data'!$A:$AD,'CCG data'!C$3,FALSE))</f>
        <v>0.61175910497500596</v>
      </c>
      <c r="S405" s="263"/>
      <c r="T405" s="263">
        <f>IF(OR(ISERROR(VLOOKUP($E405&amp;$D$118&amp;$D$119,'CCG data'!$A:$AD,'CCG data'!D$3,FALSE)),ISBLANK(VLOOKUP($E405&amp;$D$118&amp;$D$119,'CCG data'!$A:$AD,'CCG data'!D$3,FALSE))),"",VLOOKUP($E405&amp;$D$118&amp;$D$119,'CCG data'!$A:$AD,'CCG data'!D$3,FALSE))</f>
        <v>5.5462985003570581E-2</v>
      </c>
      <c r="U405" s="263"/>
      <c r="V405" s="263">
        <f>IF(OR(ISERROR(VLOOKUP($E405&amp;$D$118&amp;$D$119,'CCG data'!$A:$AD,'CCG data'!E$3,FALSE)),ISBLANK(VLOOKUP($E405&amp;$D$118&amp;$D$119,'CCG data'!$A:$AD,'CCG data'!E$3,FALSE))),"",VLOOKUP($E405&amp;$D$118&amp;$D$119,'CCG data'!$A:$AD,'CCG data'!E$3,FALSE))</f>
        <v>6.5222566055701023E-2</v>
      </c>
      <c r="W405" s="398"/>
      <c r="Y405" s="163">
        <f>IFERROR(VLOOKUP($E405&amp;$D$119, Outliers!$A$4:$P$214,2,FALSE),"0")</f>
        <v>0</v>
      </c>
      <c r="Z405" s="163">
        <f>IFERROR(VLOOKUP($E405&amp;$D$119, Outliers!$A$4:$P$214,3,FALSE),"0")</f>
        <v>0</v>
      </c>
      <c r="AA405" s="163">
        <f>IFERROR(VLOOKUP($E405&amp;$D$119, Outliers!$A$4:$P$214,4,FALSE),"0")</f>
        <v>1</v>
      </c>
      <c r="AB405" s="163">
        <f>IFERROR(VLOOKUP($E405&amp;$D$119, Outliers!$A$4:$P$214,5,FALSE),"0")</f>
        <v>0</v>
      </c>
      <c r="AD405" s="78"/>
      <c r="AE405" s="78"/>
      <c r="AF405" s="78"/>
      <c r="AG405" s="78"/>
    </row>
    <row r="406" spans="4:33" x14ac:dyDescent="0.25">
      <c r="D406" s="318"/>
      <c r="E406" s="103" t="s">
        <v>27</v>
      </c>
      <c r="F406" s="95">
        <f>IF(P405="","",VLOOKUP($E405&amp;$D$118&amp;$D$119,'CCG data'!$A:$AD,'CCG data'!W$3,FALSE))</f>
        <v>46.12969862980961</v>
      </c>
      <c r="G406" s="96">
        <f>IF(P405="","",VLOOKUP($E405&amp;$D$118&amp;$D$119,'CCG data'!$A:$AD,'CCG data'!X$3,FALSE))</f>
        <v>51.858260782338121</v>
      </c>
      <c r="H406" s="96">
        <f>IF(R405="","",VLOOKUP($E405&amp;$D$118&amp;$D$119,'CCG data'!$A:$AD,'CCG data'!Y$3,FALSE))</f>
        <v>97.94559210792761</v>
      </c>
      <c r="I406" s="96">
        <f>IF(R405="","",VLOOKUP($E405&amp;$D$118&amp;$D$119,'CCG data'!$A:$AD,'CCG data'!Z$3,FALSE))</f>
        <v>105.82381929722112</v>
      </c>
      <c r="J406" s="96">
        <f>IF(T405="","",VLOOKUP($E405&amp;$D$118&amp;$D$119,'CCG data'!$A:$AD,'CCG data'!AA$3,FALSE))</f>
        <v>7.5877489005746614</v>
      </c>
      <c r="K406" s="96">
        <f>IF(T405="","",VLOOKUP($E405&amp;$D$118&amp;$D$119,'CCG data'!$A:$AD,'CCG data'!AB$3,FALSE))</f>
        <v>9.8234089355075564</v>
      </c>
      <c r="L406" s="96">
        <f>IF(V405="","",VLOOKUP($E405&amp;$D$118&amp;$D$119,'CCG data'!$A:$AD,'CCG data'!AC$3,FALSE))</f>
        <v>9.5770433161219639</v>
      </c>
      <c r="M406" s="96">
        <f>IF(V405="","",VLOOKUP($E405&amp;$D$118&amp;$D$119,'CCG data'!$A:$AD,'CCG data'!AD$3,FALSE))</f>
        <v>12.149656923597357</v>
      </c>
      <c r="N406" s="363"/>
      <c r="P406" s="150">
        <f>IF(P405="","",VLOOKUP($E405&amp;$D$118&amp;$D$119,'CCG data'!$A:$AD,'CCG data'!I$3,FALSE))</f>
        <v>0.254</v>
      </c>
      <c r="Q406" s="15">
        <f>IF(P405="","",VLOOKUP($E405&amp;$D$118&amp;$D$119,'CCG data'!$A:$AD,'CCG data'!J$3,FALSE))</f>
        <v>0.28100000000000003</v>
      </c>
      <c r="R406" s="15">
        <f>IF(R405="","",VLOOKUP($E405&amp;$D$118&amp;$D$119,'CCG data'!$A:$AD,'CCG data'!K$3,FALSE))</f>
        <v>0.59699999999999998</v>
      </c>
      <c r="S406" s="15">
        <f>IF(R405="","",VLOOKUP($E405&amp;$D$118&amp;$D$119,'CCG data'!$A:$AD,'CCG data'!L$3,FALSE))</f>
        <v>0.626</v>
      </c>
      <c r="T406" s="15">
        <f>IF(T405="","",VLOOKUP($E405&amp;$D$118&amp;$D$119,'CCG data'!$A:$AD,'CCG data'!M$3,FALSE))</f>
        <v>4.9000000000000002E-2</v>
      </c>
      <c r="U406" s="15">
        <f>IF(T405="","",VLOOKUP($E405&amp;$D$118&amp;$D$119,'CCG data'!$A:$AD,'CCG data'!N$3,FALSE))</f>
        <v>6.3E-2</v>
      </c>
      <c r="V406" s="15">
        <f>IF(V405="","",VLOOKUP($E405&amp;$D$118&amp;$D$119,'CCG data'!$A:$AD,'CCG data'!O$3,FALSE))</f>
        <v>5.8000000000000003E-2</v>
      </c>
      <c r="W406" s="135">
        <f>IF(V405="","",VLOOKUP($E405&amp;$D$118&amp;$D$119,'CCG data'!$A:$AD,'CCG data'!P$3,FALSE))</f>
        <v>7.2999999999999995E-2</v>
      </c>
      <c r="Y406" s="163" t="str">
        <f>IFERROR(VLOOKUP($E406&amp;$D$119, Outliers!$A$4:$P$214,2,FALSE),"0")</f>
        <v>0</v>
      </c>
      <c r="Z406" s="163" t="str">
        <f>IFERROR(VLOOKUP($E406&amp;$D$119, Outliers!$A$4:$P$214,3,FALSE),"0")</f>
        <v>0</v>
      </c>
      <c r="AA406" s="163" t="str">
        <f>IFERROR(VLOOKUP($E406&amp;$D$119, Outliers!$A$4:$P$214,4,FALSE),"0")</f>
        <v>0</v>
      </c>
      <c r="AB406" s="163" t="str">
        <f>IFERROR(VLOOKUP($E406&amp;$D$119, Outliers!$A$4:$P$214,5,FALSE),"0")</f>
        <v>0</v>
      </c>
      <c r="AD406" s="78"/>
      <c r="AE406" s="78"/>
      <c r="AF406" s="78"/>
      <c r="AG406" s="78"/>
    </row>
    <row r="407" spans="4:33" ht="15.75" x14ac:dyDescent="0.25">
      <c r="D407" s="318"/>
      <c r="E407" s="104" t="s">
        <v>249</v>
      </c>
      <c r="F407" s="405">
        <f>IF(OR(ISERROR(VLOOKUP($E407&amp;$D$118&amp;$D$119,'CCG data'!$A:$AD,'CCG data'!R$3,FALSE)),ISBLANK(VLOOKUP($E407&amp;$D$118&amp;$D$119,'CCG data'!$A:$AD,'CCG data'!R$3,FALSE))),"",VLOOKUP($E407&amp;$D$118&amp;$D$119,'CCG data'!$A:$AD,'CCG data'!R$3,FALSE))</f>
        <v>53.535995562430649</v>
      </c>
      <c r="G407" s="406"/>
      <c r="H407" s="406">
        <f>IF(OR(ISERROR(VLOOKUP($E407&amp;$D$118&amp;$D$119,'CCG data'!$A:$AD,'CCG data'!S$3,FALSE)),ISBLANK(VLOOKUP($E407&amp;$D$118&amp;$D$119,'CCG data'!$A:$AD,'CCG data'!S$3,FALSE))),"",VLOOKUP($E407&amp;$D$118&amp;$D$119,'CCG data'!$A:$AD,'CCG data'!S$3,FALSE))</f>
        <v>101.54447913161756</v>
      </c>
      <c r="I407" s="406"/>
      <c r="J407" s="406">
        <f>IF(OR(ISERROR(VLOOKUP($E407&amp;$D$118&amp;$D$119,'CCG data'!$A:$AD,'CCG data'!T$3,FALSE)),ISBLANK(VLOOKUP($E407&amp;$D$118&amp;$D$119,'CCG data'!$A:$AD,'CCG data'!T$3,FALSE))),"",VLOOKUP($E407&amp;$D$118&amp;$D$119,'CCG data'!$A:$AD,'CCG data'!T$3,FALSE))</f>
        <v>4.5711624083948852</v>
      </c>
      <c r="K407" s="406"/>
      <c r="L407" s="406">
        <f>IF(OR(ISERROR(VLOOKUP($E407&amp;$D$118&amp;$D$119,'CCG data'!$A:$AD,'CCG data'!U$3,FALSE)),ISBLANK(VLOOKUP($E407&amp;$D$118&amp;$D$119,'CCG data'!$A:$AD,'CCG data'!U$3,FALSE))),"",VLOOKUP($E407&amp;$D$118&amp;$D$119,'CCG data'!$A:$AD,'CCG data'!U$3,FALSE))</f>
        <v>13.71498624461168</v>
      </c>
      <c r="M407" s="407"/>
      <c r="N407" s="362">
        <f>IF(OR(ISERROR(VLOOKUP($E407&amp;$D$118&amp;$D$119,'CCG data'!$A:$AD,'CCG data'!G$3,FALSE)),ISBLANK(VLOOKUP($E407&amp;$D$118&amp;$D$119,'CCG data'!$A:$AD,'CCG data'!G$3,FALSE))),"",VLOOKUP($E407&amp;$D$118&amp;$D$119,'CCG data'!$A:$AD,'CCG data'!G$3,FALSE))</f>
        <v>2950</v>
      </c>
      <c r="P407" s="397">
        <f>IF(OR(ISERROR(VLOOKUP($E407&amp;$D$118&amp;$D$119,'CCG data'!$A:$AD,'CCG data'!B$3,FALSE)),ISBLANK(VLOOKUP($E407&amp;$D$118&amp;$D$119,'CCG data'!$A:$AD,'CCG data'!B$3,FALSE))),"",VLOOKUP($E407&amp;$D$118&amp;$D$119,'CCG data'!$A:$AD,'CCG data'!B$3,FALSE))</f>
        <v>0.30610169491525424</v>
      </c>
      <c r="Q407" s="263"/>
      <c r="R407" s="263">
        <f>IF(OR(ISERROR(VLOOKUP($E407&amp;$D$118&amp;$D$119,'CCG data'!$A:$AD,'CCG data'!C$3,FALSE)),ISBLANK(VLOOKUP($E407&amp;$D$118&amp;$D$119,'CCG data'!$A:$AD,'CCG data'!C$3,FALSE))),"",VLOOKUP($E407&amp;$D$118&amp;$D$119,'CCG data'!$A:$AD,'CCG data'!C$3,FALSE))</f>
        <v>0.58576271186440676</v>
      </c>
      <c r="S407" s="263"/>
      <c r="T407" s="263">
        <f>IF(OR(ISERROR(VLOOKUP($E407&amp;$D$118&amp;$D$119,'CCG data'!$A:$AD,'CCG data'!D$3,FALSE)),ISBLANK(VLOOKUP($E407&amp;$D$118&amp;$D$119,'CCG data'!$A:$AD,'CCG data'!D$3,FALSE))),"",VLOOKUP($E407&amp;$D$118&amp;$D$119,'CCG data'!$A:$AD,'CCG data'!D$3,FALSE))</f>
        <v>2.9152542372881354E-2</v>
      </c>
      <c r="U407" s="263"/>
      <c r="V407" s="263">
        <f>IF(OR(ISERROR(VLOOKUP($E407&amp;$D$118&amp;$D$119,'CCG data'!$A:$AD,'CCG data'!E$3,FALSE)),ISBLANK(VLOOKUP($E407&amp;$D$118&amp;$D$119,'CCG data'!$A:$AD,'CCG data'!E$3,FALSE))),"",VLOOKUP($E407&amp;$D$118&amp;$D$119,'CCG data'!$A:$AD,'CCG data'!E$3,FALSE))</f>
        <v>7.8983050847457631E-2</v>
      </c>
      <c r="W407" s="398"/>
      <c r="Y407" s="163">
        <f>IFERROR(VLOOKUP($E407&amp;$D$119, Outliers!$A$4:$P$214,2,FALSE),"0")</f>
        <v>0</v>
      </c>
      <c r="Z407" s="163">
        <f>IFERROR(VLOOKUP($E407&amp;$D$119, Outliers!$A$4:$P$214,3,FALSE),"0")</f>
        <v>0</v>
      </c>
      <c r="AA407" s="163">
        <f>IFERROR(VLOOKUP($E407&amp;$D$119, Outliers!$A$4:$P$214,4,FALSE),"0")</f>
        <v>1</v>
      </c>
      <c r="AB407" s="163">
        <f>IFERROR(VLOOKUP($E407&amp;$D$119, Outliers!$A$4:$P$214,5,FALSE),"0")</f>
        <v>0</v>
      </c>
      <c r="AD407" s="78"/>
      <c r="AE407" s="78"/>
      <c r="AF407" s="78"/>
      <c r="AG407" s="78"/>
    </row>
    <row r="408" spans="4:33" x14ac:dyDescent="0.25">
      <c r="D408" s="318"/>
      <c r="E408" s="103" t="s">
        <v>27</v>
      </c>
      <c r="F408" s="95">
        <f>IF(P407="","",VLOOKUP($E407&amp;$D$118&amp;$D$119,'CCG data'!$A:$AD,'CCG data'!W$3,FALSE))</f>
        <v>50.04412546076793</v>
      </c>
      <c r="G408" s="96">
        <f>IF(P407="","",VLOOKUP($E407&amp;$D$118&amp;$D$119,'CCG data'!$A:$AD,'CCG data'!X$3,FALSE))</f>
        <v>57.027865664093369</v>
      </c>
      <c r="H408" s="96">
        <f>IF(R407="","",VLOOKUP($E407&amp;$D$118&amp;$D$119,'CCG data'!$A:$AD,'CCG data'!Y$3,FALSE))</f>
        <v>96.756629322106519</v>
      </c>
      <c r="I408" s="96">
        <f>IF(R407="","",VLOOKUP($E407&amp;$D$118&amp;$D$119,'CCG data'!$A:$AD,'CCG data'!Z$3,FALSE))</f>
        <v>106.33232894112861</v>
      </c>
      <c r="J408" s="96">
        <f>IF(T407="","",VLOOKUP($E407&amp;$D$118&amp;$D$119,'CCG data'!$A:$AD,'CCG data'!AA$3,FALSE))</f>
        <v>3.6050370146442483</v>
      </c>
      <c r="K408" s="96">
        <f>IF(T407="","",VLOOKUP($E407&amp;$D$118&amp;$D$119,'CCG data'!$A:$AD,'CCG data'!AB$3,FALSE))</f>
        <v>5.5372878021455216</v>
      </c>
      <c r="L408" s="96">
        <f>IF(V407="","",VLOOKUP($E407&amp;$D$118&amp;$D$119,'CCG data'!$A:$AD,'CCG data'!AC$3,FALSE))</f>
        <v>11.953928943575107</v>
      </c>
      <c r="M408" s="96">
        <f>IF(V407="","",VLOOKUP($E407&amp;$D$118&amp;$D$119,'CCG data'!$A:$AD,'CCG data'!AD$3,FALSE))</f>
        <v>15.476043545648253</v>
      </c>
      <c r="N408" s="363"/>
      <c r="P408" s="150">
        <f>IF(P407="","",VLOOKUP($E407&amp;$D$118&amp;$D$119,'CCG data'!$A:$AD,'CCG data'!I$3,FALSE))</f>
        <v>0.28999999999999998</v>
      </c>
      <c r="Q408" s="15">
        <f>IF(P407="","",VLOOKUP($E407&amp;$D$118&amp;$D$119,'CCG data'!$A:$AD,'CCG data'!J$3,FALSE))</f>
        <v>0.32300000000000001</v>
      </c>
      <c r="R408" s="15">
        <f>IF(R407="","",VLOOKUP($E407&amp;$D$118&amp;$D$119,'CCG data'!$A:$AD,'CCG data'!K$3,FALSE))</f>
        <v>0.56799999999999995</v>
      </c>
      <c r="S408" s="15">
        <f>IF(R407="","",VLOOKUP($E407&amp;$D$118&amp;$D$119,'CCG data'!$A:$AD,'CCG data'!L$3,FALSE))</f>
        <v>0.60299999999999998</v>
      </c>
      <c r="T408" s="15">
        <f>IF(T407="","",VLOOKUP($E407&amp;$D$118&amp;$D$119,'CCG data'!$A:$AD,'CCG data'!M$3,FALSE))</f>
        <v>2.4E-2</v>
      </c>
      <c r="U408" s="15">
        <f>IF(T407="","",VLOOKUP($E407&amp;$D$118&amp;$D$119,'CCG data'!$A:$AD,'CCG data'!N$3,FALSE))</f>
        <v>3.5999999999999997E-2</v>
      </c>
      <c r="V408" s="15">
        <f>IF(V407="","",VLOOKUP($E407&amp;$D$118&amp;$D$119,'CCG data'!$A:$AD,'CCG data'!O$3,FALSE))</f>
        <v>7.0000000000000007E-2</v>
      </c>
      <c r="W408" s="135">
        <f>IF(V407="","",VLOOKUP($E407&amp;$D$118&amp;$D$119,'CCG data'!$A:$AD,'CCG data'!P$3,FALSE))</f>
        <v>8.8999999999999996E-2</v>
      </c>
      <c r="Y408" s="163" t="str">
        <f>IFERROR(VLOOKUP($E408&amp;$D$119, Outliers!$A$4:$P$214,2,FALSE),"0")</f>
        <v>0</v>
      </c>
      <c r="Z408" s="163" t="str">
        <f>IFERROR(VLOOKUP($E408&amp;$D$119, Outliers!$A$4:$P$214,3,FALSE),"0")</f>
        <v>0</v>
      </c>
      <c r="AA408" s="163" t="str">
        <f>IFERROR(VLOOKUP($E408&amp;$D$119, Outliers!$A$4:$P$214,4,FALSE),"0")</f>
        <v>0</v>
      </c>
      <c r="AB408" s="163" t="str">
        <f>IFERROR(VLOOKUP($E408&amp;$D$119, Outliers!$A$4:$P$214,5,FALSE),"0")</f>
        <v>0</v>
      </c>
      <c r="AD408" s="78"/>
      <c r="AE408" s="78"/>
      <c r="AF408" s="78"/>
      <c r="AG408" s="78"/>
    </row>
    <row r="409" spans="4:33" ht="15.75" x14ac:dyDescent="0.25">
      <c r="D409" s="318"/>
      <c r="E409" s="104" t="s">
        <v>250</v>
      </c>
      <c r="F409" s="405">
        <f>IF(OR(ISERROR(VLOOKUP($E409&amp;$D$118&amp;$D$119,'CCG data'!$A:$AD,'CCG data'!R$3,FALSE)),ISBLANK(VLOOKUP($E409&amp;$D$118&amp;$D$119,'CCG data'!$A:$AD,'CCG data'!R$3,FALSE))),"",VLOOKUP($E409&amp;$D$118&amp;$D$119,'CCG data'!$A:$AD,'CCG data'!R$3,FALSE))</f>
        <v>47.062686888337126</v>
      </c>
      <c r="G409" s="406"/>
      <c r="H409" s="406">
        <f>IF(OR(ISERROR(VLOOKUP($E409&amp;$D$118&amp;$D$119,'CCG data'!$A:$AD,'CCG data'!S$3,FALSE)),ISBLANK(VLOOKUP($E409&amp;$D$118&amp;$D$119,'CCG data'!$A:$AD,'CCG data'!S$3,FALSE))),"",VLOOKUP($E409&amp;$D$118&amp;$D$119,'CCG data'!$A:$AD,'CCG data'!S$3,FALSE))</f>
        <v>90.778453787657085</v>
      </c>
      <c r="I409" s="406"/>
      <c r="J409" s="406">
        <f>IF(OR(ISERROR(VLOOKUP($E409&amp;$D$118&amp;$D$119,'CCG data'!$A:$AD,'CCG data'!T$3,FALSE)),ISBLANK(VLOOKUP($E409&amp;$D$118&amp;$D$119,'CCG data'!$A:$AD,'CCG data'!T$3,FALSE))),"",VLOOKUP($E409&amp;$D$118&amp;$D$119,'CCG data'!$A:$AD,'CCG data'!T$3,FALSE))</f>
        <v>6.1110918531171912</v>
      </c>
      <c r="K409" s="406"/>
      <c r="L409" s="406">
        <f>IF(OR(ISERROR(VLOOKUP($E409&amp;$D$118&amp;$D$119,'CCG data'!$A:$AD,'CCG data'!U$3,FALSE)),ISBLANK(VLOOKUP($E409&amp;$D$118&amp;$D$119,'CCG data'!$A:$AD,'CCG data'!U$3,FALSE))),"",VLOOKUP($E409&amp;$D$118&amp;$D$119,'CCG data'!$A:$AD,'CCG data'!U$3,FALSE))</f>
        <v>10.34320069341878</v>
      </c>
      <c r="M409" s="407"/>
      <c r="N409" s="362">
        <f>IF(OR(ISERROR(VLOOKUP($E409&amp;$D$118&amp;$D$119,'CCG data'!$A:$AD,'CCG data'!G$3,FALSE)),ISBLANK(VLOOKUP($E409&amp;$D$118&amp;$D$119,'CCG data'!$A:$AD,'CCG data'!G$3,FALSE))),"",VLOOKUP($E409&amp;$D$118&amp;$D$119,'CCG data'!$A:$AD,'CCG data'!G$3,FALSE))</f>
        <v>713</v>
      </c>
      <c r="P409" s="397">
        <f>IF(OR(ISERROR(VLOOKUP($E409&amp;$D$118&amp;$D$119,'CCG data'!$A:$AD,'CCG data'!B$3,FALSE)),ISBLANK(VLOOKUP($E409&amp;$D$118&amp;$D$119,'CCG data'!$A:$AD,'CCG data'!B$3,FALSE))),"",VLOOKUP($E409&amp;$D$118&amp;$D$119,'CCG data'!$A:$AD,'CCG data'!B$3,FALSE))</f>
        <v>0.28330995792426367</v>
      </c>
      <c r="Q409" s="263"/>
      <c r="R409" s="263">
        <f>IF(OR(ISERROR(VLOOKUP($E409&amp;$D$118&amp;$D$119,'CCG data'!$A:$AD,'CCG data'!C$3,FALSE)),ISBLANK(VLOOKUP($E409&amp;$D$118&amp;$D$119,'CCG data'!$A:$AD,'CCG data'!C$3,FALSE))),"",VLOOKUP($E409&amp;$D$118&amp;$D$119,'CCG data'!$A:$AD,'CCG data'!C$3,FALSE))</f>
        <v>0.61150070126227207</v>
      </c>
      <c r="S409" s="263"/>
      <c r="T409" s="263">
        <f>IF(OR(ISERROR(VLOOKUP($E409&amp;$D$118&amp;$D$119,'CCG data'!$A:$AD,'CCG data'!D$3,FALSE)),ISBLANK(VLOOKUP($E409&amp;$D$118&amp;$D$119,'CCG data'!$A:$AD,'CCG data'!D$3,FALSE))),"",VLOOKUP($E409&amp;$D$118&amp;$D$119,'CCG data'!$A:$AD,'CCG data'!D$3,FALSE))</f>
        <v>3.7868162692847124E-2</v>
      </c>
      <c r="U409" s="263"/>
      <c r="V409" s="263">
        <f>IF(OR(ISERROR(VLOOKUP($E409&amp;$D$118&amp;$D$119,'CCG data'!$A:$AD,'CCG data'!E$3,FALSE)),ISBLANK(VLOOKUP($E409&amp;$D$118&amp;$D$119,'CCG data'!$A:$AD,'CCG data'!E$3,FALSE))),"",VLOOKUP($E409&amp;$D$118&amp;$D$119,'CCG data'!$A:$AD,'CCG data'!E$3,FALSE))</f>
        <v>6.7321178120617109E-2</v>
      </c>
      <c r="W409" s="398"/>
      <c r="Y409" s="163">
        <f>IFERROR(VLOOKUP($E409&amp;$D$119, Outliers!$A$4:$P$214,2,FALSE),"0")</f>
        <v>0</v>
      </c>
      <c r="Z409" s="163">
        <f>IFERROR(VLOOKUP($E409&amp;$D$119, Outliers!$A$4:$P$214,3,FALSE),"0")</f>
        <v>0</v>
      </c>
      <c r="AA409" s="163">
        <f>IFERROR(VLOOKUP($E409&amp;$D$119, Outliers!$A$4:$P$214,4,FALSE),"0")</f>
        <v>0</v>
      </c>
      <c r="AB409" s="163">
        <f>IFERROR(VLOOKUP($E409&amp;$D$119, Outliers!$A$4:$P$214,5,FALSE),"0")</f>
        <v>0</v>
      </c>
      <c r="AD409" s="78"/>
      <c r="AE409" s="78"/>
      <c r="AF409" s="78"/>
      <c r="AG409" s="78"/>
    </row>
    <row r="410" spans="4:33" x14ac:dyDescent="0.25">
      <c r="D410" s="318"/>
      <c r="E410" s="103" t="s">
        <v>27</v>
      </c>
      <c r="F410" s="95">
        <f>IF(P409="","",VLOOKUP($E409&amp;$D$118&amp;$D$119,'CCG data'!$A:$AD,'CCG data'!W$3,FALSE))</f>
        <v>40.572501463500402</v>
      </c>
      <c r="G410" s="96">
        <f>IF(P409="","",VLOOKUP($E409&amp;$D$118&amp;$D$119,'CCG data'!$A:$AD,'CCG data'!X$3,FALSE))</f>
        <v>53.55287231317385</v>
      </c>
      <c r="H410" s="96">
        <f>IF(R409="","",VLOOKUP($E409&amp;$D$118&amp;$D$119,'CCG data'!$A:$AD,'CCG data'!Y$3,FALSE))</f>
        <v>82.257354849041036</v>
      </c>
      <c r="I410" s="96">
        <f>IF(R409="","",VLOOKUP($E409&amp;$D$118&amp;$D$119,'CCG data'!$A:$AD,'CCG data'!Z$3,FALSE))</f>
        <v>99.299552726273134</v>
      </c>
      <c r="J410" s="96">
        <f>IF(T409="","",VLOOKUP($E409&amp;$D$118&amp;$D$119,'CCG data'!$A:$AD,'CCG data'!AA$3,FALSE))</f>
        <v>3.8059747091765614</v>
      </c>
      <c r="K410" s="96">
        <f>IF(T409="","",VLOOKUP($E409&amp;$D$118&amp;$D$119,'CCG data'!$A:$AD,'CCG data'!AB$3,FALSE))</f>
        <v>8.4162089970578204</v>
      </c>
      <c r="L410" s="96">
        <f>IF(V409="","",VLOOKUP($E409&amp;$D$118&amp;$D$119,'CCG data'!$A:$AD,'CCG data'!AC$3,FALSE))</f>
        <v>7.4170923381512281</v>
      </c>
      <c r="M410" s="96">
        <f>IF(V409="","",VLOOKUP($E409&amp;$D$118&amp;$D$119,'CCG data'!$A:$AD,'CCG data'!AD$3,FALSE))</f>
        <v>13.269309048686331</v>
      </c>
      <c r="N410" s="363"/>
      <c r="P410" s="150">
        <f>IF(P409="","",VLOOKUP($E409&amp;$D$118&amp;$D$119,'CCG data'!$A:$AD,'CCG data'!I$3,FALSE))</f>
        <v>0.251</v>
      </c>
      <c r="Q410" s="15">
        <f>IF(P409="","",VLOOKUP($E409&amp;$D$118&amp;$D$119,'CCG data'!$A:$AD,'CCG data'!J$3,FALSE))</f>
        <v>0.317</v>
      </c>
      <c r="R410" s="15">
        <f>IF(R409="","",VLOOKUP($E409&amp;$D$118&amp;$D$119,'CCG data'!$A:$AD,'CCG data'!K$3,FALSE))</f>
        <v>0.57499999999999996</v>
      </c>
      <c r="S410" s="15">
        <f>IF(R409="","",VLOOKUP($E409&amp;$D$118&amp;$D$119,'CCG data'!$A:$AD,'CCG data'!L$3,FALSE))</f>
        <v>0.64700000000000002</v>
      </c>
      <c r="T410" s="15">
        <f>IF(T409="","",VLOOKUP($E409&amp;$D$118&amp;$D$119,'CCG data'!$A:$AD,'CCG data'!M$3,FALSE))</f>
        <v>2.5999999999999999E-2</v>
      </c>
      <c r="U410" s="15">
        <f>IF(T409="","",VLOOKUP($E409&amp;$D$118&amp;$D$119,'CCG data'!$A:$AD,'CCG data'!N$3,FALSE))</f>
        <v>5.5E-2</v>
      </c>
      <c r="V410" s="15">
        <f>IF(V409="","",VLOOKUP($E409&amp;$D$118&amp;$D$119,'CCG data'!$A:$AD,'CCG data'!O$3,FALSE))</f>
        <v>5.0999999999999997E-2</v>
      </c>
      <c r="W410" s="135">
        <f>IF(V409="","",VLOOKUP($E409&amp;$D$118&amp;$D$119,'CCG data'!$A:$AD,'CCG data'!P$3,FALSE))</f>
        <v>8.7999999999999995E-2</v>
      </c>
      <c r="Y410" s="163" t="str">
        <f>IFERROR(VLOOKUP($E410&amp;$D$119, Outliers!$A$4:$P$214,2,FALSE),"0")</f>
        <v>0</v>
      </c>
      <c r="Z410" s="163" t="str">
        <f>IFERROR(VLOOKUP($E410&amp;$D$119, Outliers!$A$4:$P$214,3,FALSE),"0")</f>
        <v>0</v>
      </c>
      <c r="AA410" s="163" t="str">
        <f>IFERROR(VLOOKUP($E410&amp;$D$119, Outliers!$A$4:$P$214,4,FALSE),"0")</f>
        <v>0</v>
      </c>
      <c r="AB410" s="163" t="str">
        <f>IFERROR(VLOOKUP($E410&amp;$D$119, Outliers!$A$4:$P$214,5,FALSE),"0")</f>
        <v>0</v>
      </c>
      <c r="AD410" s="78"/>
      <c r="AE410" s="78"/>
      <c r="AF410" s="78"/>
      <c r="AG410" s="78"/>
    </row>
    <row r="411" spans="4:33" ht="15.75" x14ac:dyDescent="0.25">
      <c r="D411" s="318"/>
      <c r="E411" s="104" t="s">
        <v>251</v>
      </c>
      <c r="F411" s="405">
        <f>IF(OR(ISERROR(VLOOKUP($E411&amp;$D$118&amp;$D$119,'CCG data'!$A:$AD,'CCG data'!R$3,FALSE)),ISBLANK(VLOOKUP($E411&amp;$D$118&amp;$D$119,'CCG data'!$A:$AD,'CCG data'!R$3,FALSE))),"",VLOOKUP($E411&amp;$D$118&amp;$D$119,'CCG data'!$A:$AD,'CCG data'!R$3,FALSE))</f>
        <v>48.732356453715035</v>
      </c>
      <c r="G411" s="406"/>
      <c r="H411" s="406">
        <f>IF(OR(ISERROR(VLOOKUP($E411&amp;$D$118&amp;$D$119,'CCG data'!$A:$AD,'CCG data'!S$3,FALSE)),ISBLANK(VLOOKUP($E411&amp;$D$118&amp;$D$119,'CCG data'!$A:$AD,'CCG data'!S$3,FALSE))),"",VLOOKUP($E411&amp;$D$118&amp;$D$119,'CCG data'!$A:$AD,'CCG data'!S$3,FALSE))</f>
        <v>105.84414502305673</v>
      </c>
      <c r="I411" s="406"/>
      <c r="J411" s="406">
        <f>IF(OR(ISERROR(VLOOKUP($E411&amp;$D$118&amp;$D$119,'CCG data'!$A:$AD,'CCG data'!T$3,FALSE)),ISBLANK(VLOOKUP($E411&amp;$D$118&amp;$D$119,'CCG data'!$A:$AD,'CCG data'!T$3,FALSE))),"",VLOOKUP($E411&amp;$D$118&amp;$D$119,'CCG data'!$A:$AD,'CCG data'!T$3,FALSE))</f>
        <v>4.7460663261843123</v>
      </c>
      <c r="K411" s="406"/>
      <c r="L411" s="406">
        <f>IF(OR(ISERROR(VLOOKUP($E411&amp;$D$118&amp;$D$119,'CCG data'!$A:$AD,'CCG data'!U$3,FALSE)),ISBLANK(VLOOKUP($E411&amp;$D$118&amp;$D$119,'CCG data'!$A:$AD,'CCG data'!U$3,FALSE))),"",VLOOKUP($E411&amp;$D$118&amp;$D$119,'CCG data'!$A:$AD,'CCG data'!U$3,FALSE))</f>
        <v>12.855076082575035</v>
      </c>
      <c r="M411" s="407"/>
      <c r="N411" s="362">
        <f>IF(OR(ISERROR(VLOOKUP($E411&amp;$D$118&amp;$D$119,'CCG data'!$A:$AD,'CCG data'!G$3,FALSE)),ISBLANK(VLOOKUP($E411&amp;$D$118&amp;$D$119,'CCG data'!$A:$AD,'CCG data'!G$3,FALSE))),"",VLOOKUP($E411&amp;$D$118&amp;$D$119,'CCG data'!$A:$AD,'CCG data'!G$3,FALSE))</f>
        <v>1910</v>
      </c>
      <c r="P411" s="397">
        <f>IF(OR(ISERROR(VLOOKUP($E411&amp;$D$118&amp;$D$119,'CCG data'!$A:$AD,'CCG data'!B$3,FALSE)),ISBLANK(VLOOKUP($E411&amp;$D$118&amp;$D$119,'CCG data'!$A:$AD,'CCG data'!B$3,FALSE))),"",VLOOKUP($E411&amp;$D$118&amp;$D$119,'CCG data'!$A:$AD,'CCG data'!B$3,FALSE))</f>
        <v>0.26963350785340312</v>
      </c>
      <c r="Q411" s="263"/>
      <c r="R411" s="263">
        <f>IF(OR(ISERROR(VLOOKUP($E411&amp;$D$118&amp;$D$119,'CCG data'!$A:$AD,'CCG data'!C$3,FALSE)),ISBLANK(VLOOKUP($E411&amp;$D$118&amp;$D$119,'CCG data'!$A:$AD,'CCG data'!C$3,FALSE))),"",VLOOKUP($E411&amp;$D$118&amp;$D$119,'CCG data'!$A:$AD,'CCG data'!C$3,FALSE))</f>
        <v>0.62460732984293199</v>
      </c>
      <c r="S411" s="263"/>
      <c r="T411" s="263">
        <f>IF(OR(ISERROR(VLOOKUP($E411&amp;$D$118&amp;$D$119,'CCG data'!$A:$AD,'CCG data'!D$3,FALSE)),ISBLANK(VLOOKUP($E411&amp;$D$118&amp;$D$119,'CCG data'!$A:$AD,'CCG data'!D$3,FALSE))),"",VLOOKUP($E411&amp;$D$118&amp;$D$119,'CCG data'!$A:$AD,'CCG data'!D$3,FALSE))</f>
        <v>3.0890052356020943E-2</v>
      </c>
      <c r="U411" s="263"/>
      <c r="V411" s="263">
        <f>IF(OR(ISERROR(VLOOKUP($E411&amp;$D$118&amp;$D$119,'CCG data'!$A:$AD,'CCG data'!E$3,FALSE)),ISBLANK(VLOOKUP($E411&amp;$D$118&amp;$D$119,'CCG data'!$A:$AD,'CCG data'!E$3,FALSE))),"",VLOOKUP($E411&amp;$D$118&amp;$D$119,'CCG data'!$A:$AD,'CCG data'!E$3,FALSE))</f>
        <v>7.486910994764398E-2</v>
      </c>
      <c r="W411" s="398"/>
      <c r="Y411" s="163">
        <f>IFERROR(VLOOKUP($E411&amp;$D$119, Outliers!$A$4:$P$214,2,FALSE),"0")</f>
        <v>0</v>
      </c>
      <c r="Z411" s="163">
        <f>IFERROR(VLOOKUP($E411&amp;$D$119, Outliers!$A$4:$P$214,3,FALSE),"0")</f>
        <v>0</v>
      </c>
      <c r="AA411" s="163">
        <f>IFERROR(VLOOKUP($E411&amp;$D$119, Outliers!$A$4:$P$214,4,FALSE),"0")</f>
        <v>0</v>
      </c>
      <c r="AB411" s="163">
        <f>IFERROR(VLOOKUP($E411&amp;$D$119, Outliers!$A$4:$P$214,5,FALSE),"0")</f>
        <v>0</v>
      </c>
      <c r="AD411" s="78"/>
      <c r="AE411" s="78"/>
      <c r="AF411" s="78"/>
      <c r="AG411" s="78"/>
    </row>
    <row r="412" spans="4:33" x14ac:dyDescent="0.25">
      <c r="D412" s="318"/>
      <c r="E412" s="103" t="s">
        <v>27</v>
      </c>
      <c r="F412" s="95">
        <f>IF(P411="","",VLOOKUP($E411&amp;$D$118&amp;$D$119,'CCG data'!$A:$AD,'CCG data'!W$3,FALSE))</f>
        <v>44.523444226615013</v>
      </c>
      <c r="G412" s="96">
        <f>IF(P411="","",VLOOKUP($E411&amp;$D$118&amp;$D$119,'CCG data'!$A:$AD,'CCG data'!X$3,FALSE))</f>
        <v>52.941268680815057</v>
      </c>
      <c r="H412" s="96">
        <f>IF(R411="","",VLOOKUP($E411&amp;$D$118&amp;$D$119,'CCG data'!$A:$AD,'CCG data'!Y$3,FALSE))</f>
        <v>99.837904929744866</v>
      </c>
      <c r="I412" s="96">
        <f>IF(R411="","",VLOOKUP($E411&amp;$D$118&amp;$D$119,'CCG data'!$A:$AD,'CCG data'!Z$3,FALSE))</f>
        <v>111.85038511636859</v>
      </c>
      <c r="J412" s="96">
        <f>IF(T411="","",VLOOKUP($E411&amp;$D$118&amp;$D$119,'CCG data'!$A:$AD,'CCG data'!AA$3,FALSE))</f>
        <v>3.5350113215448697</v>
      </c>
      <c r="K412" s="96">
        <f>IF(T411="","",VLOOKUP($E411&amp;$D$118&amp;$D$119,'CCG data'!$A:$AD,'CCG data'!AB$3,FALSE))</f>
        <v>5.9571213308237549</v>
      </c>
      <c r="L412" s="96">
        <f>IF(V411="","",VLOOKUP($E411&amp;$D$118&amp;$D$119,'CCG data'!$A:$AD,'CCG data'!AC$3,FALSE))</f>
        <v>10.748084968806056</v>
      </c>
      <c r="M412" s="96">
        <f>IF(V411="","",VLOOKUP($E411&amp;$D$118&amp;$D$119,'CCG data'!$A:$AD,'CCG data'!AD$3,FALSE))</f>
        <v>14.962067196344014</v>
      </c>
      <c r="N412" s="363"/>
      <c r="P412" s="150">
        <f>IF(P411="","",VLOOKUP($E411&amp;$D$118&amp;$D$119,'CCG data'!$A:$AD,'CCG data'!I$3,FALSE))</f>
        <v>0.25</v>
      </c>
      <c r="Q412" s="15">
        <f>IF(P411="","",VLOOKUP($E411&amp;$D$118&amp;$D$119,'CCG data'!$A:$AD,'CCG data'!J$3,FALSE))</f>
        <v>0.28999999999999998</v>
      </c>
      <c r="R412" s="15">
        <f>IF(R411="","",VLOOKUP($E411&amp;$D$118&amp;$D$119,'CCG data'!$A:$AD,'CCG data'!K$3,FALSE))</f>
        <v>0.60299999999999998</v>
      </c>
      <c r="S412" s="15">
        <f>IF(R411="","",VLOOKUP($E411&amp;$D$118&amp;$D$119,'CCG data'!$A:$AD,'CCG data'!L$3,FALSE))</f>
        <v>0.64600000000000002</v>
      </c>
      <c r="T412" s="15">
        <f>IF(T411="","",VLOOKUP($E411&amp;$D$118&amp;$D$119,'CCG data'!$A:$AD,'CCG data'!M$3,FALSE))</f>
        <v>2.4E-2</v>
      </c>
      <c r="U412" s="15">
        <f>IF(T411="","",VLOOKUP($E411&amp;$D$118&amp;$D$119,'CCG data'!$A:$AD,'CCG data'!N$3,FALSE))</f>
        <v>0.04</v>
      </c>
      <c r="V412" s="15">
        <f>IF(V411="","",VLOOKUP($E411&amp;$D$118&amp;$D$119,'CCG data'!$A:$AD,'CCG data'!O$3,FALSE))</f>
        <v>6.4000000000000001E-2</v>
      </c>
      <c r="W412" s="135">
        <f>IF(V411="","",VLOOKUP($E411&amp;$D$118&amp;$D$119,'CCG data'!$A:$AD,'CCG data'!P$3,FALSE))</f>
        <v>8.7999999999999995E-2</v>
      </c>
      <c r="Y412" s="163" t="str">
        <f>IFERROR(VLOOKUP($E412&amp;$D$119, Outliers!$A$4:$P$214,2,FALSE),"0")</f>
        <v>0</v>
      </c>
      <c r="Z412" s="163" t="str">
        <f>IFERROR(VLOOKUP($E412&amp;$D$119, Outliers!$A$4:$P$214,3,FALSE),"0")</f>
        <v>0</v>
      </c>
      <c r="AA412" s="163" t="str">
        <f>IFERROR(VLOOKUP($E412&amp;$D$119, Outliers!$A$4:$P$214,4,FALSE),"0")</f>
        <v>0</v>
      </c>
      <c r="AB412" s="163" t="str">
        <f>IFERROR(VLOOKUP($E412&amp;$D$119, Outliers!$A$4:$P$214,5,FALSE),"0")</f>
        <v>0</v>
      </c>
      <c r="AD412" s="78"/>
      <c r="AE412" s="78"/>
      <c r="AF412" s="78"/>
      <c r="AG412" s="78"/>
    </row>
    <row r="413" spans="4:33" ht="15.75" x14ac:dyDescent="0.25">
      <c r="D413" s="318"/>
      <c r="E413" s="104" t="s">
        <v>252</v>
      </c>
      <c r="F413" s="405">
        <f>IF(OR(ISERROR(VLOOKUP($E413&amp;$D$118&amp;$D$119,'CCG data'!$A:$AD,'CCG data'!R$3,FALSE)),ISBLANK(VLOOKUP($E413&amp;$D$118&amp;$D$119,'CCG data'!$A:$AD,'CCG data'!R$3,FALSE))),"",VLOOKUP($E413&amp;$D$118&amp;$D$119,'CCG data'!$A:$AD,'CCG data'!R$3,FALSE))</f>
        <v>52.444663717520541</v>
      </c>
      <c r="G413" s="406"/>
      <c r="H413" s="406">
        <f>IF(OR(ISERROR(VLOOKUP($E413&amp;$D$118&amp;$D$119,'CCG data'!$A:$AD,'CCG data'!S$3,FALSE)),ISBLANK(VLOOKUP($E413&amp;$D$118&amp;$D$119,'CCG data'!$A:$AD,'CCG data'!S$3,FALSE))),"",VLOOKUP($E413&amp;$D$118&amp;$D$119,'CCG data'!$A:$AD,'CCG data'!S$3,FALSE))</f>
        <v>102.99367008086466</v>
      </c>
      <c r="I413" s="406"/>
      <c r="J413" s="406">
        <f>IF(OR(ISERROR(VLOOKUP($E413&amp;$D$118&amp;$D$119,'CCG data'!$A:$AD,'CCG data'!T$3,FALSE)),ISBLANK(VLOOKUP($E413&amp;$D$118&amp;$D$119,'CCG data'!$A:$AD,'CCG data'!T$3,FALSE))),"",VLOOKUP($E413&amp;$D$118&amp;$D$119,'CCG data'!$A:$AD,'CCG data'!T$3,FALSE))</f>
        <v>7.5225644709352917</v>
      </c>
      <c r="K413" s="406"/>
      <c r="L413" s="406">
        <f>IF(OR(ISERROR(VLOOKUP($E413&amp;$D$118&amp;$D$119,'CCG data'!$A:$AD,'CCG data'!U$3,FALSE)),ISBLANK(VLOOKUP($E413&amp;$D$118&amp;$D$119,'CCG data'!$A:$AD,'CCG data'!U$3,FALSE))),"",VLOOKUP($E413&amp;$D$118&amp;$D$119,'CCG data'!$A:$AD,'CCG data'!U$3,FALSE))</f>
        <v>10.774611417334251</v>
      </c>
      <c r="M413" s="407"/>
      <c r="N413" s="362">
        <f>IF(OR(ISERROR(VLOOKUP($E413&amp;$D$118&amp;$D$119,'CCG data'!$A:$AD,'CCG data'!G$3,FALSE)),ISBLANK(VLOOKUP($E413&amp;$D$118&amp;$D$119,'CCG data'!$A:$AD,'CCG data'!G$3,FALSE))),"",VLOOKUP($E413&amp;$D$118&amp;$D$119,'CCG data'!$A:$AD,'CCG data'!G$3,FALSE))</f>
        <v>5234</v>
      </c>
      <c r="P413" s="397">
        <f>IF(OR(ISERROR(VLOOKUP($E413&amp;$D$118&amp;$D$119,'CCG data'!$A:$AD,'CCG data'!B$3,FALSE)),ISBLANK(VLOOKUP($E413&amp;$D$118&amp;$D$119,'CCG data'!$A:$AD,'CCG data'!B$3,FALSE))),"",VLOOKUP($E413&amp;$D$118&amp;$D$119,'CCG data'!$A:$AD,'CCG data'!B$3,FALSE))</f>
        <v>0.2919373328238441</v>
      </c>
      <c r="Q413" s="263"/>
      <c r="R413" s="263">
        <f>IF(OR(ISERROR(VLOOKUP($E413&amp;$D$118&amp;$D$119,'CCG data'!$A:$AD,'CCG data'!C$3,FALSE)),ISBLANK(VLOOKUP($E413&amp;$D$118&amp;$D$119,'CCG data'!$A:$AD,'CCG data'!C$3,FALSE))),"",VLOOKUP($E413&amp;$D$118&amp;$D$119,'CCG data'!$A:$AD,'CCG data'!C$3,FALSE))</f>
        <v>0.5953381734810852</v>
      </c>
      <c r="S413" s="263"/>
      <c r="T413" s="263">
        <f>IF(OR(ISERROR(VLOOKUP($E413&amp;$D$118&amp;$D$119,'CCG data'!$A:$AD,'CCG data'!D$3,FALSE)),ISBLANK(VLOOKUP($E413&amp;$D$118&amp;$D$119,'CCG data'!$A:$AD,'CCG data'!D$3,FALSE))),"",VLOOKUP($E413&amp;$D$118&amp;$D$119,'CCG data'!$A:$AD,'CCG data'!D$3,FALSE))</f>
        <v>5.0821551394726786E-2</v>
      </c>
      <c r="U413" s="263"/>
      <c r="V413" s="263">
        <f>IF(OR(ISERROR(VLOOKUP($E413&amp;$D$118&amp;$D$119,'CCG data'!$A:$AD,'CCG data'!E$3,FALSE)),ISBLANK(VLOOKUP($E413&amp;$D$118&amp;$D$119,'CCG data'!$A:$AD,'CCG data'!E$3,FALSE))),"",VLOOKUP($E413&amp;$D$118&amp;$D$119,'CCG data'!$A:$AD,'CCG data'!E$3,FALSE))</f>
        <v>6.1902942300343905E-2</v>
      </c>
      <c r="W413" s="398"/>
      <c r="Y413" s="163">
        <f>IFERROR(VLOOKUP($E413&amp;$D$119, Outliers!$A$4:$P$214,2,FALSE),"0")</f>
        <v>0</v>
      </c>
      <c r="Z413" s="163">
        <f>IFERROR(VLOOKUP($E413&amp;$D$119, Outliers!$A$4:$P$214,3,FALSE),"0")</f>
        <v>0</v>
      </c>
      <c r="AA413" s="163">
        <f>IFERROR(VLOOKUP($E413&amp;$D$119, Outliers!$A$4:$P$214,4,FALSE),"0")</f>
        <v>0</v>
      </c>
      <c r="AB413" s="163">
        <f>IFERROR(VLOOKUP($E413&amp;$D$119, Outliers!$A$4:$P$214,5,FALSE),"0")</f>
        <v>0</v>
      </c>
      <c r="AD413" s="78"/>
      <c r="AE413" s="78"/>
      <c r="AF413" s="78"/>
      <c r="AG413" s="78"/>
    </row>
    <row r="414" spans="4:33" x14ac:dyDescent="0.25">
      <c r="D414" s="318"/>
      <c r="E414" s="103" t="s">
        <v>27</v>
      </c>
      <c r="F414" s="95">
        <f>IF(P413="","",VLOOKUP($E413&amp;$D$118&amp;$D$119,'CCG data'!$A:$AD,'CCG data'!W$3,FALSE))</f>
        <v>49.815027338576968</v>
      </c>
      <c r="G414" s="96">
        <f>IF(P413="","",VLOOKUP($E413&amp;$D$118&amp;$D$119,'CCG data'!$A:$AD,'CCG data'!X$3,FALSE))</f>
        <v>55.074300096464114</v>
      </c>
      <c r="H414" s="96">
        <f>IF(R413="","",VLOOKUP($E413&amp;$D$118&amp;$D$119,'CCG data'!$A:$AD,'CCG data'!Y$3,FALSE))</f>
        <v>99.377341523292387</v>
      </c>
      <c r="I414" s="96">
        <f>IF(R413="","",VLOOKUP($E413&amp;$D$118&amp;$D$119,'CCG data'!$A:$AD,'CCG data'!Z$3,FALSE))</f>
        <v>106.60999863843693</v>
      </c>
      <c r="J414" s="96">
        <f>IF(T413="","",VLOOKUP($E413&amp;$D$118&amp;$D$119,'CCG data'!$A:$AD,'CCG data'!AA$3,FALSE))</f>
        <v>6.6185379495905936</v>
      </c>
      <c r="K414" s="96">
        <f>IF(T413="","",VLOOKUP($E413&amp;$D$118&amp;$D$119,'CCG data'!$A:$AD,'CCG data'!AB$3,FALSE))</f>
        <v>8.4265909922799889</v>
      </c>
      <c r="L414" s="96">
        <f>IF(V413="","",VLOOKUP($E413&amp;$D$118&amp;$D$119,'CCG data'!$A:$AD,'CCG data'!AC$3,FALSE))</f>
        <v>9.601375951891189</v>
      </c>
      <c r="M414" s="96">
        <f>IF(V413="","",VLOOKUP($E413&amp;$D$118&amp;$D$119,'CCG data'!$A:$AD,'CCG data'!AD$3,FALSE))</f>
        <v>11.947846882777313</v>
      </c>
      <c r="N414" s="363"/>
      <c r="P414" s="150">
        <f>IF(P413="","",VLOOKUP($E413&amp;$D$118&amp;$D$119,'CCG data'!$A:$AD,'CCG data'!I$3,FALSE))</f>
        <v>0.28000000000000003</v>
      </c>
      <c r="Q414" s="15">
        <f>IF(P413="","",VLOOKUP($E413&amp;$D$118&amp;$D$119,'CCG data'!$A:$AD,'CCG data'!J$3,FALSE))</f>
        <v>0.30399999999999999</v>
      </c>
      <c r="R414" s="15">
        <f>IF(R413="","",VLOOKUP($E413&amp;$D$118&amp;$D$119,'CCG data'!$A:$AD,'CCG data'!K$3,FALSE))</f>
        <v>0.58199999999999996</v>
      </c>
      <c r="S414" s="15">
        <f>IF(R413="","",VLOOKUP($E413&amp;$D$118&amp;$D$119,'CCG data'!$A:$AD,'CCG data'!L$3,FALSE))</f>
        <v>0.60899999999999999</v>
      </c>
      <c r="T414" s="15">
        <f>IF(T413="","",VLOOKUP($E413&amp;$D$118&amp;$D$119,'CCG data'!$A:$AD,'CCG data'!M$3,FALSE))</f>
        <v>4.4999999999999998E-2</v>
      </c>
      <c r="U414" s="15">
        <f>IF(T413="","",VLOOKUP($E413&amp;$D$118&amp;$D$119,'CCG data'!$A:$AD,'CCG data'!N$3,FALSE))</f>
        <v>5.7000000000000002E-2</v>
      </c>
      <c r="V414" s="15">
        <f>IF(V413="","",VLOOKUP($E413&amp;$D$118&amp;$D$119,'CCG data'!$A:$AD,'CCG data'!O$3,FALSE))</f>
        <v>5.6000000000000001E-2</v>
      </c>
      <c r="W414" s="135">
        <f>IF(V413="","",VLOOKUP($E413&amp;$D$118&amp;$D$119,'CCG data'!$A:$AD,'CCG data'!P$3,FALSE))</f>
        <v>6.9000000000000006E-2</v>
      </c>
      <c r="Y414" s="163" t="str">
        <f>IFERROR(VLOOKUP($E414&amp;$D$119, Outliers!$A$4:$P$214,2,FALSE),"0")</f>
        <v>0</v>
      </c>
      <c r="Z414" s="163" t="str">
        <f>IFERROR(VLOOKUP($E414&amp;$D$119, Outliers!$A$4:$P$214,3,FALSE),"0")</f>
        <v>0</v>
      </c>
      <c r="AA414" s="163" t="str">
        <f>IFERROR(VLOOKUP($E414&amp;$D$119, Outliers!$A$4:$P$214,4,FALSE),"0")</f>
        <v>0</v>
      </c>
      <c r="AB414" s="163" t="str">
        <f>IFERROR(VLOOKUP($E414&amp;$D$119, Outliers!$A$4:$P$214,5,FALSE),"0")</f>
        <v>0</v>
      </c>
      <c r="AD414" s="78"/>
      <c r="AE414" s="78"/>
      <c r="AF414" s="78"/>
      <c r="AG414" s="78"/>
    </row>
    <row r="415" spans="4:33" ht="15.75" x14ac:dyDescent="0.25">
      <c r="D415" s="318"/>
      <c r="E415" s="104" t="s">
        <v>253</v>
      </c>
      <c r="F415" s="405">
        <f>IF(OR(ISERROR(VLOOKUP($E415&amp;$D$118&amp;$D$119,'CCG data'!$A:$AD,'CCG data'!R$3,FALSE)),ISBLANK(VLOOKUP($E415&amp;$D$118&amp;$D$119,'CCG data'!$A:$AD,'CCG data'!R$3,FALSE))),"",VLOOKUP($E415&amp;$D$118&amp;$D$119,'CCG data'!$A:$AD,'CCG data'!R$3,FALSE))</f>
        <v>45.370446896038395</v>
      </c>
      <c r="G415" s="406"/>
      <c r="H415" s="406">
        <f>IF(OR(ISERROR(VLOOKUP($E415&amp;$D$118&amp;$D$119,'CCG data'!$A:$AD,'CCG data'!S$3,FALSE)),ISBLANK(VLOOKUP($E415&amp;$D$118&amp;$D$119,'CCG data'!$A:$AD,'CCG data'!S$3,FALSE))),"",VLOOKUP($E415&amp;$D$118&amp;$D$119,'CCG data'!$A:$AD,'CCG data'!S$3,FALSE))</f>
        <v>95.060145396069629</v>
      </c>
      <c r="I415" s="406"/>
      <c r="J415" s="406">
        <f>IF(OR(ISERROR(VLOOKUP($E415&amp;$D$118&amp;$D$119,'CCG data'!$A:$AD,'CCG data'!T$3,FALSE)),ISBLANK(VLOOKUP($E415&amp;$D$118&amp;$D$119,'CCG data'!$A:$AD,'CCG data'!T$3,FALSE))),"",VLOOKUP($E415&amp;$D$118&amp;$D$119,'CCG data'!$A:$AD,'CCG data'!T$3,FALSE))</f>
        <v>7.1184380306933797</v>
      </c>
      <c r="K415" s="406"/>
      <c r="L415" s="406">
        <f>IF(OR(ISERROR(VLOOKUP($E415&amp;$D$118&amp;$D$119,'CCG data'!$A:$AD,'CCG data'!U$3,FALSE)),ISBLANK(VLOOKUP($E415&amp;$D$118&amp;$D$119,'CCG data'!$A:$AD,'CCG data'!U$3,FALSE))),"",VLOOKUP($E415&amp;$D$118&amp;$D$119,'CCG data'!$A:$AD,'CCG data'!U$3,FALSE))</f>
        <v>11.405762984206362</v>
      </c>
      <c r="M415" s="407"/>
      <c r="N415" s="362">
        <f>IF(OR(ISERROR(VLOOKUP($E415&amp;$D$118&amp;$D$119,'CCG data'!$A:$AD,'CCG data'!G$3,FALSE)),ISBLANK(VLOOKUP($E415&amp;$D$118&amp;$D$119,'CCG data'!$A:$AD,'CCG data'!G$3,FALSE))),"",VLOOKUP($E415&amp;$D$118&amp;$D$119,'CCG data'!$A:$AD,'CCG data'!G$3,FALSE))</f>
        <v>1445</v>
      </c>
      <c r="P415" s="397">
        <f>IF(OR(ISERROR(VLOOKUP($E415&amp;$D$118&amp;$D$119,'CCG data'!$A:$AD,'CCG data'!B$3,FALSE)),ISBLANK(VLOOKUP($E415&amp;$D$118&amp;$D$119,'CCG data'!$A:$AD,'CCG data'!B$3,FALSE))),"",VLOOKUP($E415&amp;$D$118&amp;$D$119,'CCG data'!$A:$AD,'CCG data'!B$3,FALSE))</f>
        <v>0.27750865051903112</v>
      </c>
      <c r="Q415" s="263"/>
      <c r="R415" s="263">
        <f>IF(OR(ISERROR(VLOOKUP($E415&amp;$D$118&amp;$D$119,'CCG data'!$A:$AD,'CCG data'!C$3,FALSE)),ISBLANK(VLOOKUP($E415&amp;$D$118&amp;$D$119,'CCG data'!$A:$AD,'CCG data'!C$3,FALSE))),"",VLOOKUP($E415&amp;$D$118&amp;$D$119,'CCG data'!$A:$AD,'CCG data'!C$3,FALSE))</f>
        <v>0.60346020761245678</v>
      </c>
      <c r="S415" s="263"/>
      <c r="T415" s="263">
        <f>IF(OR(ISERROR(VLOOKUP($E415&amp;$D$118&amp;$D$119,'CCG data'!$A:$AD,'CCG data'!D$3,FALSE)),ISBLANK(VLOOKUP($E415&amp;$D$118&amp;$D$119,'CCG data'!$A:$AD,'CCG data'!D$3,FALSE))),"",VLOOKUP($E415&amp;$D$118&amp;$D$119,'CCG data'!$A:$AD,'CCG data'!D$3,FALSE))</f>
        <v>4.7058823529411764E-2</v>
      </c>
      <c r="U415" s="263"/>
      <c r="V415" s="263">
        <f>IF(OR(ISERROR(VLOOKUP($E415&amp;$D$118&amp;$D$119,'CCG data'!$A:$AD,'CCG data'!E$3,FALSE)),ISBLANK(VLOOKUP($E415&amp;$D$118&amp;$D$119,'CCG data'!$A:$AD,'CCG data'!E$3,FALSE))),"",VLOOKUP($E415&amp;$D$118&amp;$D$119,'CCG data'!$A:$AD,'CCG data'!E$3,FALSE))</f>
        <v>7.1972318339100352E-2</v>
      </c>
      <c r="W415" s="398"/>
      <c r="Y415" s="163">
        <f>IFERROR(VLOOKUP($E415&amp;$D$119, Outliers!$A$4:$P$214,2,FALSE),"0")</f>
        <v>0</v>
      </c>
      <c r="Z415" s="163">
        <f>IFERROR(VLOOKUP($E415&amp;$D$119, Outliers!$A$4:$P$214,3,FALSE),"0")</f>
        <v>0</v>
      </c>
      <c r="AA415" s="163">
        <f>IFERROR(VLOOKUP($E415&amp;$D$119, Outliers!$A$4:$P$214,4,FALSE),"0")</f>
        <v>0</v>
      </c>
      <c r="AB415" s="163">
        <f>IFERROR(VLOOKUP($E415&amp;$D$119, Outliers!$A$4:$P$214,5,FALSE),"0")</f>
        <v>0</v>
      </c>
      <c r="AD415" s="78"/>
      <c r="AE415" s="78"/>
      <c r="AF415" s="78"/>
      <c r="AG415" s="78"/>
    </row>
    <row r="416" spans="4:33" x14ac:dyDescent="0.25">
      <c r="D416" s="318"/>
      <c r="E416" s="103" t="s">
        <v>27</v>
      </c>
      <c r="F416" s="95">
        <f>IF(P415="","",VLOOKUP($E415&amp;$D$118&amp;$D$119,'CCG data'!$A:$AD,'CCG data'!W$3,FALSE))</f>
        <v>40.929690580609957</v>
      </c>
      <c r="G416" s="96">
        <f>IF(P415="","",VLOOKUP($E415&amp;$D$118&amp;$D$119,'CCG data'!$A:$AD,'CCG data'!X$3,FALSE))</f>
        <v>49.811203211466832</v>
      </c>
      <c r="H416" s="96">
        <f>IF(R415="","",VLOOKUP($E415&amp;$D$118&amp;$D$119,'CCG data'!$A:$AD,'CCG data'!Y$3,FALSE))</f>
        <v>88.750625660675283</v>
      </c>
      <c r="I416" s="96">
        <f>IF(R415="","",VLOOKUP($E415&amp;$D$118&amp;$D$119,'CCG data'!$A:$AD,'CCG data'!Z$3,FALSE))</f>
        <v>101.36966513146398</v>
      </c>
      <c r="J416" s="96">
        <f>IF(T415="","",VLOOKUP($E415&amp;$D$118&amp;$D$119,'CCG data'!$A:$AD,'CCG data'!AA$3,FALSE))</f>
        <v>5.4264927099778903</v>
      </c>
      <c r="K416" s="96">
        <f>IF(T415="","",VLOOKUP($E415&amp;$D$118&amp;$D$119,'CCG data'!$A:$AD,'CCG data'!AB$3,FALSE))</f>
        <v>8.8103833514088699</v>
      </c>
      <c r="L416" s="96">
        <f>IF(V415="","",VLOOKUP($E415&amp;$D$118&amp;$D$119,'CCG data'!$A:$AD,'CCG data'!AC$3,FALSE))</f>
        <v>9.2136459125369434</v>
      </c>
      <c r="M416" s="96">
        <f>IF(V415="","",VLOOKUP($E415&amp;$D$118&amp;$D$119,'CCG data'!$A:$AD,'CCG data'!AD$3,FALSE))</f>
        <v>13.59788005587578</v>
      </c>
      <c r="N416" s="363"/>
      <c r="P416" s="150">
        <f>IF(P415="","",VLOOKUP($E415&amp;$D$118&amp;$D$119,'CCG data'!$A:$AD,'CCG data'!I$3,FALSE))</f>
        <v>0.255</v>
      </c>
      <c r="Q416" s="15">
        <f>IF(P415="","",VLOOKUP($E415&amp;$D$118&amp;$D$119,'CCG data'!$A:$AD,'CCG data'!J$3,FALSE))</f>
        <v>0.30099999999999999</v>
      </c>
      <c r="R416" s="15">
        <f>IF(R415="","",VLOOKUP($E415&amp;$D$118&amp;$D$119,'CCG data'!$A:$AD,'CCG data'!K$3,FALSE))</f>
        <v>0.57799999999999996</v>
      </c>
      <c r="S416" s="15">
        <f>IF(R415="","",VLOOKUP($E415&amp;$D$118&amp;$D$119,'CCG data'!$A:$AD,'CCG data'!L$3,FALSE))</f>
        <v>0.628</v>
      </c>
      <c r="T416" s="15">
        <f>IF(T415="","",VLOOKUP($E415&amp;$D$118&amp;$D$119,'CCG data'!$A:$AD,'CCG data'!M$3,FALSE))</f>
        <v>3.6999999999999998E-2</v>
      </c>
      <c r="U416" s="15">
        <f>IF(T415="","",VLOOKUP($E415&amp;$D$118&amp;$D$119,'CCG data'!$A:$AD,'CCG data'!N$3,FALSE))</f>
        <v>5.8999999999999997E-2</v>
      </c>
      <c r="V416" s="15">
        <f>IF(V415="","",VLOOKUP($E415&amp;$D$118&amp;$D$119,'CCG data'!$A:$AD,'CCG data'!O$3,FALSE))</f>
        <v>0.06</v>
      </c>
      <c r="W416" s="135">
        <f>IF(V415="","",VLOOKUP($E415&amp;$D$118&amp;$D$119,'CCG data'!$A:$AD,'CCG data'!P$3,FALSE))</f>
        <v>8.5999999999999993E-2</v>
      </c>
      <c r="Y416" s="163" t="str">
        <f>IFERROR(VLOOKUP($E416&amp;$D$119, Outliers!$A$4:$P$214,2,FALSE),"0")</f>
        <v>0</v>
      </c>
      <c r="Z416" s="163" t="str">
        <f>IFERROR(VLOOKUP($E416&amp;$D$119, Outliers!$A$4:$P$214,3,FALSE),"0")</f>
        <v>0</v>
      </c>
      <c r="AA416" s="163" t="str">
        <f>IFERROR(VLOOKUP($E416&amp;$D$119, Outliers!$A$4:$P$214,4,FALSE),"0")</f>
        <v>0</v>
      </c>
      <c r="AB416" s="163" t="str">
        <f>IFERROR(VLOOKUP($E416&amp;$D$119, Outliers!$A$4:$P$214,5,FALSE),"0")</f>
        <v>0</v>
      </c>
      <c r="AD416" s="78"/>
      <c r="AE416" s="78"/>
      <c r="AF416" s="78"/>
      <c r="AG416" s="78"/>
    </row>
    <row r="417" spans="4:33" ht="15.75" x14ac:dyDescent="0.25">
      <c r="D417" s="318"/>
      <c r="E417" s="104" t="s">
        <v>421</v>
      </c>
      <c r="F417" s="405">
        <f>IF(OR(ISERROR(VLOOKUP($E417&amp;$D$118&amp;$D$119,'CCG data'!$A:$AD,'CCG data'!R$3,FALSE)),ISBLANK(VLOOKUP($E417&amp;$D$118&amp;$D$119,'CCG data'!$A:$AD,'CCG data'!R$3,FALSE))),"",VLOOKUP($E417&amp;$D$118&amp;$D$119,'CCG data'!$A:$AD,'CCG data'!R$3,FALSE))</f>
        <v>45.261281240933243</v>
      </c>
      <c r="G417" s="406"/>
      <c r="H417" s="406">
        <f>IF(OR(ISERROR(VLOOKUP($E417&amp;$D$118&amp;$D$119,'CCG data'!$A:$AD,'CCG data'!S$3,FALSE)),ISBLANK(VLOOKUP($E417&amp;$D$118&amp;$D$119,'CCG data'!$A:$AD,'CCG data'!S$3,FALSE))),"",VLOOKUP($E417&amp;$D$118&amp;$D$119,'CCG data'!$A:$AD,'CCG data'!S$3,FALSE))</f>
        <v>106.77473913432816</v>
      </c>
      <c r="I417" s="406"/>
      <c r="J417" s="406">
        <f>IF(OR(ISERROR(VLOOKUP($E417&amp;$D$118&amp;$D$119,'CCG data'!$A:$AD,'CCG data'!T$3,FALSE)),ISBLANK(VLOOKUP($E417&amp;$D$118&amp;$D$119,'CCG data'!$A:$AD,'CCG data'!T$3,FALSE))),"",VLOOKUP($E417&amp;$D$118&amp;$D$119,'CCG data'!$A:$AD,'CCG data'!T$3,FALSE))</f>
        <v>6.1456354228353502</v>
      </c>
      <c r="K417" s="406"/>
      <c r="L417" s="406">
        <f>IF(OR(ISERROR(VLOOKUP($E417&amp;$D$118&amp;$D$119,'CCG data'!$A:$AD,'CCG data'!U$3,FALSE)),ISBLANK(VLOOKUP($E417&amp;$D$118&amp;$D$119,'CCG data'!$A:$AD,'CCG data'!U$3,FALSE))),"",VLOOKUP($E417&amp;$D$118&amp;$D$119,'CCG data'!$A:$AD,'CCG data'!U$3,FALSE))</f>
        <v>10.287470934708887</v>
      </c>
      <c r="M417" s="407"/>
      <c r="N417" s="362">
        <f>IF(OR(ISERROR(VLOOKUP($E417&amp;$D$118&amp;$D$119,'CCG data'!$A:$AD,'CCG data'!G$3,FALSE)),ISBLANK(VLOOKUP($E417&amp;$D$118&amp;$D$119,'CCG data'!$A:$AD,'CCG data'!G$3,FALSE))),"",VLOOKUP($E417&amp;$D$118&amp;$D$119,'CCG data'!$A:$AD,'CCG data'!G$3,FALSE))</f>
        <v>2861</v>
      </c>
      <c r="P417" s="397">
        <f>IF(OR(ISERROR(VLOOKUP($E417&amp;$D$118&amp;$D$119,'CCG data'!$A:$AD,'CCG data'!B$3,FALSE)),ISBLANK(VLOOKUP($E417&amp;$D$118&amp;$D$119,'CCG data'!$A:$AD,'CCG data'!B$3,FALSE))),"",VLOOKUP($E417&amp;$D$118&amp;$D$119,'CCG data'!$A:$AD,'CCG data'!B$3,FALSE))</f>
        <v>0.25760223698007689</v>
      </c>
      <c r="Q417" s="263"/>
      <c r="R417" s="263">
        <f>IF(OR(ISERROR(VLOOKUP($E417&amp;$D$118&amp;$D$119,'CCG data'!$A:$AD,'CCG data'!C$3,FALSE)),ISBLANK(VLOOKUP($E417&amp;$D$118&amp;$D$119,'CCG data'!$A:$AD,'CCG data'!C$3,FALSE))),"",VLOOKUP($E417&amp;$D$118&amp;$D$119,'CCG data'!$A:$AD,'CCG data'!C$3,FALSE))</f>
        <v>0.63509262495630903</v>
      </c>
      <c r="S417" s="263"/>
      <c r="T417" s="263">
        <f>IF(OR(ISERROR(VLOOKUP($E417&amp;$D$118&amp;$D$119,'CCG data'!$A:$AD,'CCG data'!D$3,FALSE)),ISBLANK(VLOOKUP($E417&amp;$D$118&amp;$D$119,'CCG data'!$A:$AD,'CCG data'!D$3,FALSE))),"",VLOOKUP($E417&amp;$D$118&amp;$D$119,'CCG data'!$A:$AD,'CCG data'!D$3,FALSE))</f>
        <v>4.47396015379238E-2</v>
      </c>
      <c r="U417" s="263"/>
      <c r="V417" s="263">
        <f>IF(OR(ISERROR(VLOOKUP($E417&amp;$D$118&amp;$D$119,'CCG data'!$A:$AD,'CCG data'!E$3,FALSE)),ISBLANK(VLOOKUP($E417&amp;$D$118&amp;$D$119,'CCG data'!$A:$AD,'CCG data'!E$3,FALSE))),"",VLOOKUP($E417&amp;$D$118&amp;$D$119,'CCG data'!$A:$AD,'CCG data'!E$3,FALSE))</f>
        <v>6.2565536525690316E-2</v>
      </c>
      <c r="W417" s="398"/>
      <c r="Y417" s="163">
        <f>IFERROR(VLOOKUP($E417&amp;$D$119, Outliers!$A$4:$P$214,2,FALSE),"0")</f>
        <v>0</v>
      </c>
      <c r="Z417" s="163">
        <f>IFERROR(VLOOKUP($E417&amp;$D$119, Outliers!$A$4:$P$214,3,FALSE),"0")</f>
        <v>1</v>
      </c>
      <c r="AA417" s="163">
        <f>IFERROR(VLOOKUP($E417&amp;$D$119, Outliers!$A$4:$P$214,4,FALSE),"0")</f>
        <v>0</v>
      </c>
      <c r="AB417" s="163">
        <f>IFERROR(VLOOKUP($E417&amp;$D$119, Outliers!$A$4:$P$214,5,FALSE),"0")</f>
        <v>0</v>
      </c>
      <c r="AD417" s="78"/>
      <c r="AE417" s="78"/>
      <c r="AF417" s="78"/>
      <c r="AG417" s="78"/>
    </row>
    <row r="418" spans="4:33" x14ac:dyDescent="0.25">
      <c r="D418" s="318"/>
      <c r="E418" s="103" t="s">
        <v>27</v>
      </c>
      <c r="F418" s="95">
        <f>IF(P417="","",VLOOKUP($E417&amp;$D$118&amp;$D$119,'CCG data'!$A:$AD,'CCG data'!W$3,FALSE))</f>
        <v>41.993528624347746</v>
      </c>
      <c r="G418" s="96">
        <f>IF(P417="","",VLOOKUP($E417&amp;$D$118&amp;$D$119,'CCG data'!$A:$AD,'CCG data'!X$3,FALSE))</f>
        <v>48.529033857518741</v>
      </c>
      <c r="H418" s="96">
        <f>IF(R417="","",VLOOKUP($E417&amp;$D$118&amp;$D$119,'CCG data'!$A:$AD,'CCG data'!Y$3,FALSE))</f>
        <v>101.86512764319083</v>
      </c>
      <c r="I418" s="96">
        <f>IF(R417="","",VLOOKUP($E417&amp;$D$118&amp;$D$119,'CCG data'!$A:$AD,'CCG data'!Z$3,FALSE))</f>
        <v>111.68435062546548</v>
      </c>
      <c r="J418" s="96">
        <f>IF(T417="","",VLOOKUP($E417&amp;$D$118&amp;$D$119,'CCG data'!$A:$AD,'CCG data'!AA$3,FALSE))</f>
        <v>5.0809584046995031</v>
      </c>
      <c r="K418" s="96">
        <f>IF(T417="","",VLOOKUP($E417&amp;$D$118&amp;$D$119,'CCG data'!$A:$AD,'CCG data'!AB$3,FALSE))</f>
        <v>7.2103124409711974</v>
      </c>
      <c r="L418" s="96">
        <f>IF(V417="","",VLOOKUP($E417&amp;$D$118&amp;$D$119,'CCG data'!$A:$AD,'CCG data'!AC$3,FALSE))</f>
        <v>8.780384443424559</v>
      </c>
      <c r="M418" s="96">
        <f>IF(V417="","",VLOOKUP($E417&amp;$D$118&amp;$D$119,'CCG data'!$A:$AD,'CCG data'!AD$3,FALSE))</f>
        <v>11.794557425993215</v>
      </c>
      <c r="N418" s="363"/>
      <c r="P418" s="150">
        <f>IF(P417="","",VLOOKUP($E417&amp;$D$118&amp;$D$119,'CCG data'!$A:$AD,'CCG data'!I$3,FALSE))</f>
        <v>0.24199999999999999</v>
      </c>
      <c r="Q418" s="15">
        <f>IF(P417="","",VLOOKUP($E417&amp;$D$118&amp;$D$119,'CCG data'!$A:$AD,'CCG data'!J$3,FALSE))</f>
        <v>0.27400000000000002</v>
      </c>
      <c r="R418" s="15">
        <f>IF(R417="","",VLOOKUP($E417&amp;$D$118&amp;$D$119,'CCG data'!$A:$AD,'CCG data'!K$3,FALSE))</f>
        <v>0.61699999999999999</v>
      </c>
      <c r="S418" s="15">
        <f>IF(R417="","",VLOOKUP($E417&amp;$D$118&amp;$D$119,'CCG data'!$A:$AD,'CCG data'!L$3,FALSE))</f>
        <v>0.65300000000000002</v>
      </c>
      <c r="T418" s="15">
        <f>IF(T417="","",VLOOKUP($E417&amp;$D$118&amp;$D$119,'CCG data'!$A:$AD,'CCG data'!M$3,FALSE))</f>
        <v>3.7999999999999999E-2</v>
      </c>
      <c r="U418" s="15">
        <f>IF(T417="","",VLOOKUP($E417&amp;$D$118&amp;$D$119,'CCG data'!$A:$AD,'CCG data'!N$3,FALSE))</f>
        <v>5.2999999999999999E-2</v>
      </c>
      <c r="V418" s="15">
        <f>IF(V417="","",VLOOKUP($E417&amp;$D$118&amp;$D$119,'CCG data'!$A:$AD,'CCG data'!O$3,FALSE))</f>
        <v>5.3999999999999999E-2</v>
      </c>
      <c r="W418" s="135">
        <f>IF(V417="","",VLOOKUP($E417&amp;$D$118&amp;$D$119,'CCG data'!$A:$AD,'CCG data'!P$3,FALSE))</f>
        <v>7.1999999999999995E-2</v>
      </c>
      <c r="Y418" s="163" t="str">
        <f>IFERROR(VLOOKUP($E418&amp;$D$119, Outliers!$A$4:$P$214,2,FALSE),"0")</f>
        <v>0</v>
      </c>
      <c r="Z418" s="163" t="str">
        <f>IFERROR(VLOOKUP($E418&amp;$D$119, Outliers!$A$4:$P$214,3,FALSE),"0")</f>
        <v>0</v>
      </c>
      <c r="AA418" s="163" t="str">
        <f>IFERROR(VLOOKUP($E418&amp;$D$119, Outliers!$A$4:$P$214,4,FALSE),"0")</f>
        <v>0</v>
      </c>
      <c r="AB418" s="163" t="str">
        <f>IFERROR(VLOOKUP($E418&amp;$D$119, Outliers!$A$4:$P$214,5,FALSE),"0")</f>
        <v>0</v>
      </c>
      <c r="AD418" s="78"/>
      <c r="AE418" s="78"/>
      <c r="AF418" s="78"/>
      <c r="AG418" s="78"/>
    </row>
    <row r="419" spans="4:33" ht="15.75" x14ac:dyDescent="0.25">
      <c r="D419" s="318"/>
      <c r="E419" s="104" t="s">
        <v>492</v>
      </c>
      <c r="F419" s="405">
        <f>IF(OR(ISERROR(VLOOKUP($E419&amp;$D$118&amp;$D$119,'CCG data'!$A:$AD,'CCG data'!R$3,FALSE)),ISBLANK(VLOOKUP($E419&amp;$D$118&amp;$D$119,'CCG data'!$A:$AD,'CCG data'!R$3,FALSE))),"",VLOOKUP($E419&amp;$D$118&amp;$D$119,'CCG data'!$A:$AD,'CCG data'!R$3,FALSE))</f>
        <v>47.98271171750806</v>
      </c>
      <c r="G419" s="406"/>
      <c r="H419" s="406">
        <f>IF(OR(ISERROR(VLOOKUP($E419&amp;$D$118&amp;$D$119,'CCG data'!$A:$AD,'CCG data'!S$3,FALSE)),ISBLANK(VLOOKUP($E419&amp;$D$118&amp;$D$119,'CCG data'!$A:$AD,'CCG data'!S$3,FALSE))),"",VLOOKUP($E419&amp;$D$118&amp;$D$119,'CCG data'!$A:$AD,'CCG data'!S$3,FALSE))</f>
        <v>107.46415259227452</v>
      </c>
      <c r="I419" s="406"/>
      <c r="J419" s="406">
        <f>IF(OR(ISERROR(VLOOKUP($E419&amp;$D$118&amp;$D$119,'CCG data'!$A:$AD,'CCG data'!T$3,FALSE)),ISBLANK(VLOOKUP($E419&amp;$D$118&amp;$D$119,'CCG data'!$A:$AD,'CCG data'!T$3,FALSE))),"",VLOOKUP($E419&amp;$D$118&amp;$D$119,'CCG data'!$A:$AD,'CCG data'!T$3,FALSE))</f>
        <v>5.425070701414155</v>
      </c>
      <c r="K419" s="406"/>
      <c r="L419" s="406">
        <f>IF(OR(ISERROR(VLOOKUP($E419&amp;$D$118&amp;$D$119,'CCG data'!$A:$AD,'CCG data'!U$3,FALSE)),ISBLANK(VLOOKUP($E419&amp;$D$118&amp;$D$119,'CCG data'!$A:$AD,'CCG data'!U$3,FALSE))),"",VLOOKUP($E419&amp;$D$118&amp;$D$119,'CCG data'!$A:$AD,'CCG data'!U$3,FALSE))</f>
        <v>13.143977725666469</v>
      </c>
      <c r="M419" s="407"/>
      <c r="N419" s="362">
        <f>IF(OR(ISERROR(VLOOKUP($E419&amp;$D$118&amp;$D$119,'CCG data'!$A:$AD,'CCG data'!G$3,FALSE)),ISBLANK(VLOOKUP($E419&amp;$D$118&amp;$D$119,'CCG data'!$A:$AD,'CCG data'!G$3,FALSE))),"",VLOOKUP($E419&amp;$D$118&amp;$D$119,'CCG data'!$A:$AD,'CCG data'!G$3,FALSE))</f>
        <v>2038</v>
      </c>
      <c r="P419" s="397">
        <f>IF(OR(ISERROR(VLOOKUP($E419&amp;$D$118&amp;$D$119,'CCG data'!$A:$AD,'CCG data'!B$3,FALSE)),ISBLANK(VLOOKUP($E419&amp;$D$118&amp;$D$119,'CCG data'!$A:$AD,'CCG data'!B$3,FALSE))),"",VLOOKUP($E419&amp;$D$118&amp;$D$119,'CCG data'!$A:$AD,'CCG data'!B$3,FALSE))</f>
        <v>0.2801766437684004</v>
      </c>
      <c r="Q419" s="263"/>
      <c r="R419" s="263">
        <f>IF(OR(ISERROR(VLOOKUP($E419&amp;$D$118&amp;$D$119,'CCG data'!$A:$AD,'CCG data'!C$3,FALSE)),ISBLANK(VLOOKUP($E419&amp;$D$118&amp;$D$119,'CCG data'!$A:$AD,'CCG data'!C$3,FALSE))),"",VLOOKUP($E419&amp;$D$118&amp;$D$119,'CCG data'!$A:$AD,'CCG data'!C$3,FALSE))</f>
        <v>0.61236506378802746</v>
      </c>
      <c r="S419" s="263"/>
      <c r="T419" s="263">
        <f>IF(OR(ISERROR(VLOOKUP($E419&amp;$D$118&amp;$D$119,'CCG data'!$A:$AD,'CCG data'!D$3,FALSE)),ISBLANK(VLOOKUP($E419&amp;$D$118&amp;$D$119,'CCG data'!$A:$AD,'CCG data'!D$3,FALSE))),"",VLOOKUP($E419&amp;$D$118&amp;$D$119,'CCG data'!$A:$AD,'CCG data'!D$3,FALSE))</f>
        <v>3.23846908734053E-2</v>
      </c>
      <c r="U419" s="263"/>
      <c r="V419" s="263">
        <f>IF(OR(ISERROR(VLOOKUP($E419&amp;$D$118&amp;$D$119,'CCG data'!$A:$AD,'CCG data'!E$3,FALSE)),ISBLANK(VLOOKUP($E419&amp;$D$118&amp;$D$119,'CCG data'!$A:$AD,'CCG data'!E$3,FALSE))),"",VLOOKUP($E419&amp;$D$118&amp;$D$119,'CCG data'!$A:$AD,'CCG data'!E$3,FALSE))</f>
        <v>7.5073601570166834E-2</v>
      </c>
      <c r="W419" s="398"/>
      <c r="Y419" s="163">
        <f>IFERROR(VLOOKUP($E419&amp;$D$119, Outliers!$A$4:$P$214,2,FALSE),"0")</f>
        <v>0</v>
      </c>
      <c r="Z419" s="163">
        <f>IFERROR(VLOOKUP($E419&amp;$D$119, Outliers!$A$4:$P$214,3,FALSE),"0")</f>
        <v>1</v>
      </c>
      <c r="AA419" s="163">
        <f>IFERROR(VLOOKUP($E419&amp;$D$119, Outliers!$A$4:$P$214,4,FALSE),"0")</f>
        <v>0</v>
      </c>
      <c r="AB419" s="163">
        <f>IFERROR(VLOOKUP($E419&amp;$D$119, Outliers!$A$4:$P$214,5,FALSE),"0")</f>
        <v>0</v>
      </c>
      <c r="AD419" s="78"/>
      <c r="AE419" s="78"/>
      <c r="AF419" s="78"/>
      <c r="AG419" s="78"/>
    </row>
    <row r="420" spans="4:33" x14ac:dyDescent="0.25">
      <c r="D420" s="318"/>
      <c r="E420" s="103" t="s">
        <v>27</v>
      </c>
      <c r="F420" s="95">
        <f>IF(P419="","",VLOOKUP($E419&amp;$D$118&amp;$D$119,'CCG data'!$A:$AD,'CCG data'!W$3,FALSE))</f>
        <v>44.047004298235358</v>
      </c>
      <c r="G420" s="96">
        <f>IF(P419="","",VLOOKUP($E419&amp;$D$118&amp;$D$119,'CCG data'!$A:$AD,'CCG data'!X$3,FALSE))</f>
        <v>51.918419136780763</v>
      </c>
      <c r="H420" s="96">
        <f>IF(R419="","",VLOOKUP($E419&amp;$D$118&amp;$D$119,'CCG data'!$A:$AD,'CCG data'!Y$3,FALSE))</f>
        <v>101.50187218554642</v>
      </c>
      <c r="I420" s="96">
        <f>IF(R419="","",VLOOKUP($E419&amp;$D$118&amp;$D$119,'CCG data'!$A:$AD,'CCG data'!Z$3,FALSE))</f>
        <v>113.42643299900261</v>
      </c>
      <c r="J420" s="96">
        <f>IF(T419="","",VLOOKUP($E419&amp;$D$118&amp;$D$119,'CCG data'!$A:$AD,'CCG data'!AA$3,FALSE))</f>
        <v>4.1162218204556442</v>
      </c>
      <c r="K420" s="96">
        <f>IF(T419="","",VLOOKUP($E419&amp;$D$118&amp;$D$119,'CCG data'!$A:$AD,'CCG data'!AB$3,FALSE))</f>
        <v>6.7339195823726659</v>
      </c>
      <c r="L420" s="96">
        <f>IF(V419="","",VLOOKUP($E419&amp;$D$118&amp;$D$119,'CCG data'!$A:$AD,'CCG data'!AC$3,FALSE))</f>
        <v>11.061227594936474</v>
      </c>
      <c r="M420" s="96">
        <f>IF(V419="","",VLOOKUP($E419&amp;$D$118&amp;$D$119,'CCG data'!$A:$AD,'CCG data'!AD$3,FALSE))</f>
        <v>15.226727856396463</v>
      </c>
      <c r="N420" s="363"/>
      <c r="P420" s="150">
        <f>IF(P419="","",VLOOKUP($E419&amp;$D$118&amp;$D$119,'CCG data'!$A:$AD,'CCG data'!I$3,FALSE))</f>
        <v>0.26100000000000001</v>
      </c>
      <c r="Q420" s="15">
        <f>IF(P419="","",VLOOKUP($E419&amp;$D$118&amp;$D$119,'CCG data'!$A:$AD,'CCG data'!J$3,FALSE))</f>
        <v>0.3</v>
      </c>
      <c r="R420" s="15">
        <f>IF(R419="","",VLOOKUP($E419&amp;$D$118&amp;$D$119,'CCG data'!$A:$AD,'CCG data'!K$3,FALSE))</f>
        <v>0.59099999999999997</v>
      </c>
      <c r="S420" s="15">
        <f>IF(R419="","",VLOOKUP($E419&amp;$D$118&amp;$D$119,'CCG data'!$A:$AD,'CCG data'!L$3,FALSE))</f>
        <v>0.63300000000000001</v>
      </c>
      <c r="T420" s="15">
        <f>IF(T419="","",VLOOKUP($E419&amp;$D$118&amp;$D$119,'CCG data'!$A:$AD,'CCG data'!M$3,FALSE))</f>
        <v>2.5999999999999999E-2</v>
      </c>
      <c r="U420" s="15">
        <f>IF(T419="","",VLOOKUP($E419&amp;$D$118&amp;$D$119,'CCG data'!$A:$AD,'CCG data'!N$3,FALSE))</f>
        <v>4.1000000000000002E-2</v>
      </c>
      <c r="V420" s="15">
        <f>IF(V419="","",VLOOKUP($E419&amp;$D$118&amp;$D$119,'CCG data'!$A:$AD,'CCG data'!O$3,FALSE))</f>
        <v>6.4000000000000001E-2</v>
      </c>
      <c r="W420" s="135">
        <f>IF(V419="","",VLOOKUP($E419&amp;$D$118&amp;$D$119,'CCG data'!$A:$AD,'CCG data'!P$3,FALSE))</f>
        <v>8.6999999999999994E-2</v>
      </c>
      <c r="Y420" s="163" t="str">
        <f>IFERROR(VLOOKUP($E420&amp;$D$119, Outliers!$A$4:$P$214,2,FALSE),"0")</f>
        <v>0</v>
      </c>
      <c r="Z420" s="163" t="str">
        <f>IFERROR(VLOOKUP($E420&amp;$D$119, Outliers!$A$4:$P$214,3,FALSE),"0")</f>
        <v>0</v>
      </c>
      <c r="AA420" s="163" t="str">
        <f>IFERROR(VLOOKUP($E420&amp;$D$119, Outliers!$A$4:$P$214,4,FALSE),"0")</f>
        <v>0</v>
      </c>
      <c r="AB420" s="163" t="str">
        <f>IFERROR(VLOOKUP($E420&amp;$D$119, Outliers!$A$4:$P$214,5,FALSE),"0")</f>
        <v>0</v>
      </c>
      <c r="AD420" s="78"/>
      <c r="AE420" s="78"/>
      <c r="AF420" s="78"/>
      <c r="AG420" s="78"/>
    </row>
    <row r="421" spans="4:33" ht="15.75" x14ac:dyDescent="0.25">
      <c r="D421" s="318"/>
      <c r="E421" s="104" t="s">
        <v>254</v>
      </c>
      <c r="F421" s="405">
        <f>IF(OR(ISERROR(VLOOKUP($E421&amp;$D$118&amp;$D$119,'CCG data'!$A:$AD,'CCG data'!R$3,FALSE)),ISBLANK(VLOOKUP($E421&amp;$D$118&amp;$D$119,'CCG data'!$A:$AD,'CCG data'!R$3,FALSE))),"",VLOOKUP($E421&amp;$D$118&amp;$D$119,'CCG data'!$A:$AD,'CCG data'!R$3,FALSE))</f>
        <v>54.00633445622092</v>
      </c>
      <c r="G421" s="406"/>
      <c r="H421" s="406">
        <f>IF(OR(ISERROR(VLOOKUP($E421&amp;$D$118&amp;$D$119,'CCG data'!$A:$AD,'CCG data'!S$3,FALSE)),ISBLANK(VLOOKUP($E421&amp;$D$118&amp;$D$119,'CCG data'!$A:$AD,'CCG data'!S$3,FALSE))),"",VLOOKUP($E421&amp;$D$118&amp;$D$119,'CCG data'!$A:$AD,'CCG data'!S$3,FALSE))</f>
        <v>98.108712106665777</v>
      </c>
      <c r="I421" s="406"/>
      <c r="J421" s="406">
        <f>IF(OR(ISERROR(VLOOKUP($E421&amp;$D$118&amp;$D$119,'CCG data'!$A:$AD,'CCG data'!T$3,FALSE)),ISBLANK(VLOOKUP($E421&amp;$D$118&amp;$D$119,'CCG data'!$A:$AD,'CCG data'!T$3,FALSE))),"",VLOOKUP($E421&amp;$D$118&amp;$D$119,'CCG data'!$A:$AD,'CCG data'!T$3,FALSE))</f>
        <v>5.7381095837126841</v>
      </c>
      <c r="K421" s="406"/>
      <c r="L421" s="406">
        <f>IF(OR(ISERROR(VLOOKUP($E421&amp;$D$118&amp;$D$119,'CCG data'!$A:$AD,'CCG data'!U$3,FALSE)),ISBLANK(VLOOKUP($E421&amp;$D$118&amp;$D$119,'CCG data'!$A:$AD,'CCG data'!U$3,FALSE))),"",VLOOKUP($E421&amp;$D$118&amp;$D$119,'CCG data'!$A:$AD,'CCG data'!U$3,FALSE))</f>
        <v>16.366044970179345</v>
      </c>
      <c r="M421" s="407"/>
      <c r="N421" s="362">
        <f>IF(OR(ISERROR(VLOOKUP($E421&amp;$D$118&amp;$D$119,'CCG data'!$A:$AD,'CCG data'!G$3,FALSE)),ISBLANK(VLOOKUP($E421&amp;$D$118&amp;$D$119,'CCG data'!$A:$AD,'CCG data'!G$3,FALSE))),"",VLOOKUP($E421&amp;$D$118&amp;$D$119,'CCG data'!$A:$AD,'CCG data'!G$3,FALSE))</f>
        <v>2008</v>
      </c>
      <c r="P421" s="397">
        <f>IF(OR(ISERROR(VLOOKUP($E421&amp;$D$118&amp;$D$119,'CCG data'!$A:$AD,'CCG data'!B$3,FALSE)),ISBLANK(VLOOKUP($E421&amp;$D$118&amp;$D$119,'CCG data'!$A:$AD,'CCG data'!B$3,FALSE))),"",VLOOKUP($E421&amp;$D$118&amp;$D$119,'CCG data'!$A:$AD,'CCG data'!B$3,FALSE))</f>
        <v>0.30179282868525897</v>
      </c>
      <c r="Q421" s="263"/>
      <c r="R421" s="263">
        <f>IF(OR(ISERROR(VLOOKUP($E421&amp;$D$118&amp;$D$119,'CCG data'!$A:$AD,'CCG data'!C$3,FALSE)),ISBLANK(VLOOKUP($E421&amp;$D$118&amp;$D$119,'CCG data'!$A:$AD,'CCG data'!C$3,FALSE))),"",VLOOKUP($E421&amp;$D$118&amp;$D$119,'CCG data'!$A:$AD,'CCG data'!C$3,FALSE))</f>
        <v>0.56822709163346619</v>
      </c>
      <c r="S421" s="263"/>
      <c r="T421" s="263">
        <f>IF(OR(ISERROR(VLOOKUP($E421&amp;$D$118&amp;$D$119,'CCG data'!$A:$AD,'CCG data'!D$3,FALSE)),ISBLANK(VLOOKUP($E421&amp;$D$118&amp;$D$119,'CCG data'!$A:$AD,'CCG data'!D$3,FALSE))),"",VLOOKUP($E421&amp;$D$118&amp;$D$119,'CCG data'!$A:$AD,'CCG data'!D$3,FALSE))</f>
        <v>3.6354581673306775E-2</v>
      </c>
      <c r="U421" s="263"/>
      <c r="V421" s="263">
        <f>IF(OR(ISERROR(VLOOKUP($E421&amp;$D$118&amp;$D$119,'CCG data'!$A:$AD,'CCG data'!E$3,FALSE)),ISBLANK(VLOOKUP($E421&amp;$D$118&amp;$D$119,'CCG data'!$A:$AD,'CCG data'!E$3,FALSE))),"",VLOOKUP($E421&amp;$D$118&amp;$D$119,'CCG data'!$A:$AD,'CCG data'!E$3,FALSE))</f>
        <v>9.3625498007968128E-2</v>
      </c>
      <c r="W421" s="398"/>
      <c r="Y421" s="163">
        <f>IFERROR(VLOOKUP($E421&amp;$D$119, Outliers!$A$4:$P$214,2,FALSE),"0")</f>
        <v>0</v>
      </c>
      <c r="Z421" s="163">
        <f>IFERROR(VLOOKUP($E421&amp;$D$119, Outliers!$A$4:$P$214,3,FALSE),"0")</f>
        <v>0</v>
      </c>
      <c r="AA421" s="163">
        <f>IFERROR(VLOOKUP($E421&amp;$D$119, Outliers!$A$4:$P$214,4,FALSE),"0")</f>
        <v>0</v>
      </c>
      <c r="AB421" s="163">
        <f>IFERROR(VLOOKUP($E421&amp;$D$119, Outliers!$A$4:$P$214,5,FALSE),"0")</f>
        <v>1</v>
      </c>
      <c r="AD421" s="78"/>
      <c r="AE421" s="78"/>
      <c r="AF421" s="78"/>
      <c r="AG421" s="78"/>
    </row>
    <row r="422" spans="4:33" x14ac:dyDescent="0.25">
      <c r="D422" s="318"/>
      <c r="E422" s="103" t="s">
        <v>27</v>
      </c>
      <c r="F422" s="95">
        <f>IF(P421="","",VLOOKUP($E421&amp;$D$118&amp;$D$119,'CCG data'!$A:$AD,'CCG data'!W$3,FALSE))</f>
        <v>49.706374007706934</v>
      </c>
      <c r="G422" s="96">
        <f>IF(P421="","",VLOOKUP($E421&amp;$D$118&amp;$D$119,'CCG data'!$A:$AD,'CCG data'!X$3,FALSE))</f>
        <v>58.306294904734905</v>
      </c>
      <c r="H422" s="96">
        <f>IF(R421="","",VLOOKUP($E421&amp;$D$118&amp;$D$119,'CCG data'!$A:$AD,'CCG data'!Y$3,FALSE))</f>
        <v>92.415978991681072</v>
      </c>
      <c r="I422" s="96">
        <f>IF(R421="","",VLOOKUP($E421&amp;$D$118&amp;$D$119,'CCG data'!$A:$AD,'CCG data'!Z$3,FALSE))</f>
        <v>103.80144522165048</v>
      </c>
      <c r="J422" s="96">
        <f>IF(T421="","",VLOOKUP($E421&amp;$D$118&amp;$D$119,'CCG data'!$A:$AD,'CCG data'!AA$3,FALSE))</f>
        <v>4.42178352401959</v>
      </c>
      <c r="K422" s="96">
        <f>IF(T421="","",VLOOKUP($E421&amp;$D$118&amp;$D$119,'CCG data'!$A:$AD,'CCG data'!AB$3,FALSE))</f>
        <v>7.0544356434057782</v>
      </c>
      <c r="L422" s="96">
        <f>IF(V421="","",VLOOKUP($E421&amp;$D$118&amp;$D$119,'CCG data'!$A:$AD,'CCG data'!AC$3,FALSE))</f>
        <v>14.026556619958562</v>
      </c>
      <c r="M422" s="96">
        <f>IF(V421="","",VLOOKUP($E421&amp;$D$118&amp;$D$119,'CCG data'!$A:$AD,'CCG data'!AD$3,FALSE))</f>
        <v>18.705533320400129</v>
      </c>
      <c r="N422" s="363"/>
      <c r="P422" s="150">
        <f>IF(P421="","",VLOOKUP($E421&amp;$D$118&amp;$D$119,'CCG data'!$A:$AD,'CCG data'!I$3,FALSE))</f>
        <v>0.28199999999999997</v>
      </c>
      <c r="Q422" s="15">
        <f>IF(P421="","",VLOOKUP($E421&amp;$D$118&amp;$D$119,'CCG data'!$A:$AD,'CCG data'!J$3,FALSE))</f>
        <v>0.32200000000000001</v>
      </c>
      <c r="R422" s="15">
        <f>IF(R421="","",VLOOKUP($E421&amp;$D$118&amp;$D$119,'CCG data'!$A:$AD,'CCG data'!K$3,FALSE))</f>
        <v>0.54600000000000004</v>
      </c>
      <c r="S422" s="15">
        <f>IF(R421="","",VLOOKUP($E421&amp;$D$118&amp;$D$119,'CCG data'!$A:$AD,'CCG data'!L$3,FALSE))</f>
        <v>0.59</v>
      </c>
      <c r="T422" s="15">
        <f>IF(T421="","",VLOOKUP($E421&amp;$D$118&amp;$D$119,'CCG data'!$A:$AD,'CCG data'!M$3,FALSE))</f>
        <v>2.9000000000000001E-2</v>
      </c>
      <c r="U422" s="15">
        <f>IF(T421="","",VLOOKUP($E421&amp;$D$118&amp;$D$119,'CCG data'!$A:$AD,'CCG data'!N$3,FALSE))</f>
        <v>4.4999999999999998E-2</v>
      </c>
      <c r="V422" s="15">
        <f>IF(V421="","",VLOOKUP($E421&amp;$D$118&amp;$D$119,'CCG data'!$A:$AD,'CCG data'!O$3,FALSE))</f>
        <v>8.2000000000000003E-2</v>
      </c>
      <c r="W422" s="135">
        <f>IF(V421="","",VLOOKUP($E421&amp;$D$118&amp;$D$119,'CCG data'!$A:$AD,'CCG data'!P$3,FALSE))</f>
        <v>0.107</v>
      </c>
      <c r="Y422" s="163" t="str">
        <f>IFERROR(VLOOKUP($E422&amp;$D$119, Outliers!$A$4:$P$214,2,FALSE),"0")</f>
        <v>0</v>
      </c>
      <c r="Z422" s="163" t="str">
        <f>IFERROR(VLOOKUP($E422&amp;$D$119, Outliers!$A$4:$P$214,3,FALSE),"0")</f>
        <v>0</v>
      </c>
      <c r="AA422" s="163" t="str">
        <f>IFERROR(VLOOKUP($E422&amp;$D$119, Outliers!$A$4:$P$214,4,FALSE),"0")</f>
        <v>0</v>
      </c>
      <c r="AB422" s="163" t="str">
        <f>IFERROR(VLOOKUP($E422&amp;$D$119, Outliers!$A$4:$P$214,5,FALSE),"0")</f>
        <v>0</v>
      </c>
      <c r="AD422" s="78"/>
      <c r="AE422" s="78"/>
      <c r="AF422" s="78"/>
      <c r="AG422" s="78"/>
    </row>
    <row r="423" spans="4:33" ht="15.75" x14ac:dyDescent="0.25">
      <c r="D423" s="318"/>
      <c r="E423" s="104" t="s">
        <v>255</v>
      </c>
      <c r="F423" s="405">
        <f>IF(OR(ISERROR(VLOOKUP($E423&amp;$D$118&amp;$D$119,'CCG data'!$A:$AD,'CCG data'!R$3,FALSE)),ISBLANK(VLOOKUP($E423&amp;$D$118&amp;$D$119,'CCG data'!$A:$AD,'CCG data'!R$3,FALSE))),"",VLOOKUP($E423&amp;$D$118&amp;$D$119,'CCG data'!$A:$AD,'CCG data'!R$3,FALSE))</f>
        <v>55.038074646362894</v>
      </c>
      <c r="G423" s="406"/>
      <c r="H423" s="406">
        <f>IF(OR(ISERROR(VLOOKUP($E423&amp;$D$118&amp;$D$119,'CCG data'!$A:$AD,'CCG data'!S$3,FALSE)),ISBLANK(VLOOKUP($E423&amp;$D$118&amp;$D$119,'CCG data'!$A:$AD,'CCG data'!S$3,FALSE))),"",VLOOKUP($E423&amp;$D$118&amp;$D$119,'CCG data'!$A:$AD,'CCG data'!S$3,FALSE))</f>
        <v>103.53597437417011</v>
      </c>
      <c r="I423" s="406"/>
      <c r="J423" s="406">
        <f>IF(OR(ISERROR(VLOOKUP($E423&amp;$D$118&amp;$D$119,'CCG data'!$A:$AD,'CCG data'!T$3,FALSE)),ISBLANK(VLOOKUP($E423&amp;$D$118&amp;$D$119,'CCG data'!$A:$AD,'CCG data'!T$3,FALSE))),"",VLOOKUP($E423&amp;$D$118&amp;$D$119,'CCG data'!$A:$AD,'CCG data'!T$3,FALSE))</f>
        <v>5.94710989462921</v>
      </c>
      <c r="K423" s="406"/>
      <c r="L423" s="406">
        <f>IF(OR(ISERROR(VLOOKUP($E423&amp;$D$118&amp;$D$119,'CCG data'!$A:$AD,'CCG data'!U$3,FALSE)),ISBLANK(VLOOKUP($E423&amp;$D$118&amp;$D$119,'CCG data'!$A:$AD,'CCG data'!U$3,FALSE))),"",VLOOKUP($E423&amp;$D$118&amp;$D$119,'CCG data'!$A:$AD,'CCG data'!U$3,FALSE))</f>
        <v>12.735760655329495</v>
      </c>
      <c r="M423" s="407"/>
      <c r="N423" s="362">
        <f>IF(OR(ISERROR(VLOOKUP($E423&amp;$D$118&amp;$D$119,'CCG data'!$A:$AD,'CCG data'!G$3,FALSE)),ISBLANK(VLOOKUP($E423&amp;$D$118&amp;$D$119,'CCG data'!$A:$AD,'CCG data'!G$3,FALSE))),"",VLOOKUP($E423&amp;$D$118&amp;$D$119,'CCG data'!$A:$AD,'CCG data'!G$3,FALSE))</f>
        <v>2276</v>
      </c>
      <c r="P423" s="397">
        <f>IF(OR(ISERROR(VLOOKUP($E423&amp;$D$118&amp;$D$119,'CCG data'!$A:$AD,'CCG data'!B$3,FALSE)),ISBLANK(VLOOKUP($E423&amp;$D$118&amp;$D$119,'CCG data'!$A:$AD,'CCG data'!B$3,FALSE))),"",VLOOKUP($E423&amp;$D$118&amp;$D$119,'CCG data'!$A:$AD,'CCG data'!B$3,FALSE))</f>
        <v>0.30008787346221444</v>
      </c>
      <c r="Q423" s="263"/>
      <c r="R423" s="263">
        <f>IF(OR(ISERROR(VLOOKUP($E423&amp;$D$118&amp;$D$119,'CCG data'!$A:$AD,'CCG data'!C$3,FALSE)),ISBLANK(VLOOKUP($E423&amp;$D$118&amp;$D$119,'CCG data'!$A:$AD,'CCG data'!C$3,FALSE))),"",VLOOKUP($E423&amp;$D$118&amp;$D$119,'CCG data'!$A:$AD,'CCG data'!C$3,FALSE))</f>
        <v>0.59314586994727592</v>
      </c>
      <c r="S423" s="263"/>
      <c r="T423" s="263">
        <f>IF(OR(ISERROR(VLOOKUP($E423&amp;$D$118&amp;$D$119,'CCG data'!$A:$AD,'CCG data'!D$3,FALSE)),ISBLANK(VLOOKUP($E423&amp;$D$118&amp;$D$119,'CCG data'!$A:$AD,'CCG data'!D$3,FALSE))),"",VLOOKUP($E423&amp;$D$118&amp;$D$119,'CCG data'!$A:$AD,'CCG data'!D$3,FALSE))</f>
        <v>3.4710017574692442E-2</v>
      </c>
      <c r="U423" s="263"/>
      <c r="V423" s="263">
        <f>IF(OR(ISERROR(VLOOKUP($E423&amp;$D$118&amp;$D$119,'CCG data'!$A:$AD,'CCG data'!E$3,FALSE)),ISBLANK(VLOOKUP($E423&amp;$D$118&amp;$D$119,'CCG data'!$A:$AD,'CCG data'!E$3,FALSE))),"",VLOOKUP($E423&amp;$D$118&amp;$D$119,'CCG data'!$A:$AD,'CCG data'!E$3,FALSE))</f>
        <v>7.2056239015817217E-2</v>
      </c>
      <c r="W423" s="398"/>
      <c r="Y423" s="163">
        <f>IFERROR(VLOOKUP($E423&amp;$D$119, Outliers!$A$4:$P$214,2,FALSE),"0")</f>
        <v>0</v>
      </c>
      <c r="Z423" s="163">
        <f>IFERROR(VLOOKUP($E423&amp;$D$119, Outliers!$A$4:$P$214,3,FALSE),"0")</f>
        <v>0</v>
      </c>
      <c r="AA423" s="163">
        <f>IFERROR(VLOOKUP($E423&amp;$D$119, Outliers!$A$4:$P$214,4,FALSE),"0")</f>
        <v>0</v>
      </c>
      <c r="AB423" s="163">
        <f>IFERROR(VLOOKUP($E423&amp;$D$119, Outliers!$A$4:$P$214,5,FALSE),"0")</f>
        <v>0</v>
      </c>
      <c r="AD423" s="78"/>
      <c r="AE423" s="78"/>
      <c r="AF423" s="78"/>
      <c r="AG423" s="78"/>
    </row>
    <row r="424" spans="4:33" x14ac:dyDescent="0.25">
      <c r="D424" s="318"/>
      <c r="E424" s="103" t="s">
        <v>27</v>
      </c>
      <c r="F424" s="95">
        <f>IF(P423="","",VLOOKUP($E423&amp;$D$118&amp;$D$119,'CCG data'!$A:$AD,'CCG data'!W$3,FALSE))</f>
        <v>50.91036678572253</v>
      </c>
      <c r="G424" s="96">
        <f>IF(P423="","",VLOOKUP($E423&amp;$D$118&amp;$D$119,'CCG data'!$A:$AD,'CCG data'!X$3,FALSE))</f>
        <v>59.165782507003257</v>
      </c>
      <c r="H424" s="96">
        <f>IF(R423="","",VLOOKUP($E423&amp;$D$118&amp;$D$119,'CCG data'!$A:$AD,'CCG data'!Y$3,FALSE))</f>
        <v>98.01290546097411</v>
      </c>
      <c r="I424" s="96">
        <f>IF(R423="","",VLOOKUP($E423&amp;$D$118&amp;$D$119,'CCG data'!$A:$AD,'CCG data'!Z$3,FALSE))</f>
        <v>109.05904328736611</v>
      </c>
      <c r="J424" s="96">
        <f>IF(T423="","",VLOOKUP($E423&amp;$D$118&amp;$D$119,'CCG data'!$A:$AD,'CCG data'!AA$3,FALSE))</f>
        <v>4.6356697025959566</v>
      </c>
      <c r="K424" s="96">
        <f>IF(T423="","",VLOOKUP($E423&amp;$D$118&amp;$D$119,'CCG data'!$A:$AD,'CCG data'!AB$3,FALSE))</f>
        <v>7.2585500866624635</v>
      </c>
      <c r="L424" s="96">
        <f>IF(V423="","",VLOOKUP($E423&amp;$D$118&amp;$D$119,'CCG data'!$A:$AD,'CCG data'!AC$3,FALSE))</f>
        <v>10.786548836314903</v>
      </c>
      <c r="M424" s="96">
        <f>IF(V423="","",VLOOKUP($E423&amp;$D$118&amp;$D$119,'CCG data'!$A:$AD,'CCG data'!AD$3,FALSE))</f>
        <v>14.684972474344086</v>
      </c>
      <c r="N424" s="363"/>
      <c r="P424" s="150">
        <f>IF(P423="","",VLOOKUP($E423&amp;$D$118&amp;$D$119,'CCG data'!$A:$AD,'CCG data'!I$3,FALSE))</f>
        <v>0.28199999999999997</v>
      </c>
      <c r="Q424" s="15">
        <f>IF(P423="","",VLOOKUP($E423&amp;$D$118&amp;$D$119,'CCG data'!$A:$AD,'CCG data'!J$3,FALSE))</f>
        <v>0.31900000000000001</v>
      </c>
      <c r="R424" s="15">
        <f>IF(R423="","",VLOOKUP($E423&amp;$D$118&amp;$D$119,'CCG data'!$A:$AD,'CCG data'!K$3,FALSE))</f>
        <v>0.57299999999999995</v>
      </c>
      <c r="S424" s="15">
        <f>IF(R423="","",VLOOKUP($E423&amp;$D$118&amp;$D$119,'CCG data'!$A:$AD,'CCG data'!L$3,FALSE))</f>
        <v>0.61299999999999999</v>
      </c>
      <c r="T424" s="15">
        <f>IF(T423="","",VLOOKUP($E423&amp;$D$118&amp;$D$119,'CCG data'!$A:$AD,'CCG data'!M$3,FALSE))</f>
        <v>2.8000000000000001E-2</v>
      </c>
      <c r="U424" s="15">
        <f>IF(T423="","",VLOOKUP($E423&amp;$D$118&amp;$D$119,'CCG data'!$A:$AD,'CCG data'!N$3,FALSE))</f>
        <v>4.2999999999999997E-2</v>
      </c>
      <c r="V424" s="15">
        <f>IF(V423="","",VLOOKUP($E423&amp;$D$118&amp;$D$119,'CCG data'!$A:$AD,'CCG data'!O$3,FALSE))</f>
        <v>6.2E-2</v>
      </c>
      <c r="W424" s="135">
        <f>IF(V423="","",VLOOKUP($E423&amp;$D$118&amp;$D$119,'CCG data'!$A:$AD,'CCG data'!P$3,FALSE))</f>
        <v>8.3000000000000004E-2</v>
      </c>
      <c r="Y424" s="163" t="str">
        <f>IFERROR(VLOOKUP($E424&amp;$D$119, Outliers!$A$4:$P$214,2,FALSE),"0")</f>
        <v>0</v>
      </c>
      <c r="Z424" s="163" t="str">
        <f>IFERROR(VLOOKUP($E424&amp;$D$119, Outliers!$A$4:$P$214,3,FALSE),"0")</f>
        <v>0</v>
      </c>
      <c r="AA424" s="163" t="str">
        <f>IFERROR(VLOOKUP($E424&amp;$D$119, Outliers!$A$4:$P$214,4,FALSE),"0")</f>
        <v>0</v>
      </c>
      <c r="AB424" s="163" t="str">
        <f>IFERROR(VLOOKUP($E424&amp;$D$119, Outliers!$A$4:$P$214,5,FALSE),"0")</f>
        <v>0</v>
      </c>
      <c r="AD424" s="78"/>
      <c r="AE424" s="78"/>
      <c r="AF424" s="78"/>
      <c r="AG424" s="78"/>
    </row>
    <row r="425" spans="4:33" ht="15.75" x14ac:dyDescent="0.25">
      <c r="D425" s="318"/>
      <c r="E425" s="104" t="s">
        <v>256</v>
      </c>
      <c r="F425" s="405">
        <f>IF(OR(ISERROR(VLOOKUP($E425&amp;$D$118&amp;$D$119,'CCG data'!$A:$AD,'CCG data'!R$3,FALSE)),ISBLANK(VLOOKUP($E425&amp;$D$118&amp;$D$119,'CCG data'!$A:$AD,'CCG data'!R$3,FALSE))),"",VLOOKUP($E425&amp;$D$118&amp;$D$119,'CCG data'!$A:$AD,'CCG data'!R$3,FALSE))</f>
        <v>46.586221204108369</v>
      </c>
      <c r="G425" s="406"/>
      <c r="H425" s="406">
        <f>IF(OR(ISERROR(VLOOKUP($E425&amp;$D$118&amp;$D$119,'CCG data'!$A:$AD,'CCG data'!S$3,FALSE)),ISBLANK(VLOOKUP($E425&amp;$D$118&amp;$D$119,'CCG data'!$A:$AD,'CCG data'!S$3,FALSE))),"",VLOOKUP($E425&amp;$D$118&amp;$D$119,'CCG data'!$A:$AD,'CCG data'!S$3,FALSE))</f>
        <v>97.020579112427512</v>
      </c>
      <c r="I425" s="406"/>
      <c r="J425" s="406">
        <f>IF(OR(ISERROR(VLOOKUP($E425&amp;$D$118&amp;$D$119,'CCG data'!$A:$AD,'CCG data'!T$3,FALSE)),ISBLANK(VLOOKUP($E425&amp;$D$118&amp;$D$119,'CCG data'!$A:$AD,'CCG data'!T$3,FALSE))),"",VLOOKUP($E425&amp;$D$118&amp;$D$119,'CCG data'!$A:$AD,'CCG data'!T$3,FALSE))</f>
        <v>6.6025676832073534</v>
      </c>
      <c r="K425" s="406"/>
      <c r="L425" s="406">
        <f>IF(OR(ISERROR(VLOOKUP($E425&amp;$D$118&amp;$D$119,'CCG data'!$A:$AD,'CCG data'!U$3,FALSE)),ISBLANK(VLOOKUP($E425&amp;$D$118&amp;$D$119,'CCG data'!$A:$AD,'CCG data'!U$3,FALSE))),"",VLOOKUP($E425&amp;$D$118&amp;$D$119,'CCG data'!$A:$AD,'CCG data'!U$3,FALSE))</f>
        <v>9.685548144549859</v>
      </c>
      <c r="M425" s="407"/>
      <c r="N425" s="362">
        <f>IF(OR(ISERROR(VLOOKUP($E425&amp;$D$118&amp;$D$119,'CCG data'!$A:$AD,'CCG data'!G$3,FALSE)),ISBLANK(VLOOKUP($E425&amp;$D$118&amp;$D$119,'CCG data'!$A:$AD,'CCG data'!G$3,FALSE))),"",VLOOKUP($E425&amp;$D$118&amp;$D$119,'CCG data'!$A:$AD,'CCG data'!G$3,FALSE))</f>
        <v>1765</v>
      </c>
      <c r="P425" s="397">
        <f>IF(OR(ISERROR(VLOOKUP($E425&amp;$D$118&amp;$D$119,'CCG data'!$A:$AD,'CCG data'!B$3,FALSE)),ISBLANK(VLOOKUP($E425&amp;$D$118&amp;$D$119,'CCG data'!$A:$AD,'CCG data'!B$3,FALSE))),"",VLOOKUP($E425&amp;$D$118&amp;$D$119,'CCG data'!$A:$AD,'CCG data'!B$3,FALSE))</f>
        <v>0.284985835694051</v>
      </c>
      <c r="Q425" s="263"/>
      <c r="R425" s="263">
        <f>IF(OR(ISERROR(VLOOKUP($E425&amp;$D$118&amp;$D$119,'CCG data'!$A:$AD,'CCG data'!C$3,FALSE)),ISBLANK(VLOOKUP($E425&amp;$D$118&amp;$D$119,'CCG data'!$A:$AD,'CCG data'!C$3,FALSE))),"",VLOOKUP($E425&amp;$D$118&amp;$D$119,'CCG data'!$A:$AD,'CCG data'!C$3,FALSE))</f>
        <v>0.60566572237960337</v>
      </c>
      <c r="S425" s="263"/>
      <c r="T425" s="263">
        <f>IF(OR(ISERROR(VLOOKUP($E425&amp;$D$118&amp;$D$119,'CCG data'!$A:$AD,'CCG data'!D$3,FALSE)),ISBLANK(VLOOKUP($E425&amp;$D$118&amp;$D$119,'CCG data'!$A:$AD,'CCG data'!D$3,FALSE))),"",VLOOKUP($E425&amp;$D$118&amp;$D$119,'CCG data'!$A:$AD,'CCG data'!D$3,FALSE))</f>
        <v>4.7592067988668559E-2</v>
      </c>
      <c r="U425" s="263"/>
      <c r="V425" s="263">
        <f>IF(OR(ISERROR(VLOOKUP($E425&amp;$D$118&amp;$D$119,'CCG data'!$A:$AD,'CCG data'!E$3,FALSE)),ISBLANK(VLOOKUP($E425&amp;$D$118&amp;$D$119,'CCG data'!$A:$AD,'CCG data'!E$3,FALSE))),"",VLOOKUP($E425&amp;$D$118&amp;$D$119,'CCG data'!$A:$AD,'CCG data'!E$3,FALSE))</f>
        <v>6.175637393767705E-2</v>
      </c>
      <c r="W425" s="398"/>
      <c r="Y425" s="163">
        <f>IFERROR(VLOOKUP($E425&amp;$D$119, Outliers!$A$4:$P$214,2,FALSE),"0")</f>
        <v>0</v>
      </c>
      <c r="Z425" s="163">
        <f>IFERROR(VLOOKUP($E425&amp;$D$119, Outliers!$A$4:$P$214,3,FALSE),"0")</f>
        <v>0</v>
      </c>
      <c r="AA425" s="163">
        <f>IFERROR(VLOOKUP($E425&amp;$D$119, Outliers!$A$4:$P$214,4,FALSE),"0")</f>
        <v>0</v>
      </c>
      <c r="AB425" s="163">
        <f>IFERROR(VLOOKUP($E425&amp;$D$119, Outliers!$A$4:$P$214,5,FALSE),"0")</f>
        <v>0</v>
      </c>
      <c r="AD425" s="78"/>
      <c r="AE425" s="78"/>
      <c r="AF425" s="78"/>
      <c r="AG425" s="78"/>
    </row>
    <row r="426" spans="4:33" x14ac:dyDescent="0.25">
      <c r="D426" s="318"/>
      <c r="E426" s="103" t="s">
        <v>27</v>
      </c>
      <c r="F426" s="95">
        <f>IF(P425="","",VLOOKUP($E425&amp;$D$118&amp;$D$119,'CCG data'!$A:$AD,'CCG data'!W$3,FALSE))</f>
        <v>42.514954407407387</v>
      </c>
      <c r="G426" s="96">
        <f>IF(P425="","",VLOOKUP($E425&amp;$D$118&amp;$D$119,'CCG data'!$A:$AD,'CCG data'!X$3,FALSE))</f>
        <v>50.657488000809352</v>
      </c>
      <c r="H426" s="96">
        <f>IF(R425="","",VLOOKUP($E425&amp;$D$118&amp;$D$119,'CCG data'!$A:$AD,'CCG data'!Y$3,FALSE))</f>
        <v>91.204489607579134</v>
      </c>
      <c r="I426" s="96">
        <f>IF(R425="","",VLOOKUP($E425&amp;$D$118&amp;$D$119,'CCG data'!$A:$AD,'CCG data'!Z$3,FALSE))</f>
        <v>102.83666861727589</v>
      </c>
      <c r="J426" s="96">
        <f>IF(T425="","",VLOOKUP($E425&amp;$D$118&amp;$D$119,'CCG data'!$A:$AD,'CCG data'!AA$3,FALSE))</f>
        <v>5.1905852610368974</v>
      </c>
      <c r="K426" s="96">
        <f>IF(T425="","",VLOOKUP($E425&amp;$D$118&amp;$D$119,'CCG data'!$A:$AD,'CCG data'!AB$3,FALSE))</f>
        <v>8.0145501053778094</v>
      </c>
      <c r="L426" s="96">
        <f>IF(V425="","",VLOOKUP($E425&amp;$D$118&amp;$D$119,'CCG data'!$A:$AD,'CCG data'!AC$3,FALSE))</f>
        <v>7.8672419150233974</v>
      </c>
      <c r="M426" s="96">
        <f>IF(V425="","",VLOOKUP($E425&amp;$D$118&amp;$D$119,'CCG data'!$A:$AD,'CCG data'!AD$3,FALSE))</f>
        <v>11.503854374076321</v>
      </c>
      <c r="N426" s="363"/>
      <c r="P426" s="150">
        <f>IF(P425="","",VLOOKUP($E425&amp;$D$118&amp;$D$119,'CCG data'!$A:$AD,'CCG data'!I$3,FALSE))</f>
        <v>0.26400000000000001</v>
      </c>
      <c r="Q426" s="15">
        <f>IF(P425="","",VLOOKUP($E425&amp;$D$118&amp;$D$119,'CCG data'!$A:$AD,'CCG data'!J$3,FALSE))</f>
        <v>0.30599999999999999</v>
      </c>
      <c r="R426" s="15">
        <f>IF(R425="","",VLOOKUP($E425&amp;$D$118&amp;$D$119,'CCG data'!$A:$AD,'CCG data'!K$3,FALSE))</f>
        <v>0.58299999999999996</v>
      </c>
      <c r="S426" s="15">
        <f>IF(R425="","",VLOOKUP($E425&amp;$D$118&amp;$D$119,'CCG data'!$A:$AD,'CCG data'!L$3,FALSE))</f>
        <v>0.628</v>
      </c>
      <c r="T426" s="15">
        <f>IF(T425="","",VLOOKUP($E425&amp;$D$118&amp;$D$119,'CCG data'!$A:$AD,'CCG data'!M$3,FALSE))</f>
        <v>3.9E-2</v>
      </c>
      <c r="U426" s="15">
        <f>IF(T425="","",VLOOKUP($E425&amp;$D$118&amp;$D$119,'CCG data'!$A:$AD,'CCG data'!N$3,FALSE))</f>
        <v>5.8999999999999997E-2</v>
      </c>
      <c r="V426" s="15">
        <f>IF(V425="","",VLOOKUP($E425&amp;$D$118&amp;$D$119,'CCG data'!$A:$AD,'CCG data'!O$3,FALSE))</f>
        <v>5.0999999999999997E-2</v>
      </c>
      <c r="W426" s="135">
        <f>IF(V425="","",VLOOKUP($E425&amp;$D$118&amp;$D$119,'CCG data'!$A:$AD,'CCG data'!P$3,FALSE))</f>
        <v>7.3999999999999996E-2</v>
      </c>
      <c r="Y426" s="163" t="str">
        <f>IFERROR(VLOOKUP($E426&amp;$D$119, Outliers!$A$4:$P$214,2,FALSE),"0")</f>
        <v>0</v>
      </c>
      <c r="Z426" s="163" t="str">
        <f>IFERROR(VLOOKUP($E426&amp;$D$119, Outliers!$A$4:$P$214,3,FALSE),"0")</f>
        <v>0</v>
      </c>
      <c r="AA426" s="163" t="str">
        <f>IFERROR(VLOOKUP($E426&amp;$D$119, Outliers!$A$4:$P$214,4,FALSE),"0")</f>
        <v>0</v>
      </c>
      <c r="AB426" s="163" t="str">
        <f>IFERROR(VLOOKUP($E426&amp;$D$119, Outliers!$A$4:$P$214,5,FALSE),"0")</f>
        <v>0</v>
      </c>
      <c r="AD426" s="78"/>
      <c r="AE426" s="78"/>
      <c r="AF426" s="78"/>
      <c r="AG426" s="78"/>
    </row>
    <row r="427" spans="4:33" ht="15.75" x14ac:dyDescent="0.25">
      <c r="D427" s="318"/>
      <c r="E427" s="104" t="s">
        <v>257</v>
      </c>
      <c r="F427" s="405">
        <f>IF(OR(ISERROR(VLOOKUP($E427&amp;$D$118&amp;$D$119,'CCG data'!$A:$AD,'CCG data'!R$3,FALSE)),ISBLANK(VLOOKUP($E427&amp;$D$118&amp;$D$119,'CCG data'!$A:$AD,'CCG data'!R$3,FALSE))),"",VLOOKUP($E427&amp;$D$118&amp;$D$119,'CCG data'!$A:$AD,'CCG data'!R$3,FALSE))</f>
        <v>35.746662447560865</v>
      </c>
      <c r="G427" s="406"/>
      <c r="H427" s="406">
        <f>IF(OR(ISERROR(VLOOKUP($E427&amp;$D$118&amp;$D$119,'CCG data'!$A:$AD,'CCG data'!S$3,FALSE)),ISBLANK(VLOOKUP($E427&amp;$D$118&amp;$D$119,'CCG data'!$A:$AD,'CCG data'!S$3,FALSE))),"",VLOOKUP($E427&amp;$D$118&amp;$D$119,'CCG data'!$A:$AD,'CCG data'!S$3,FALSE))</f>
        <v>100.37452248697613</v>
      </c>
      <c r="I427" s="406"/>
      <c r="J427" s="406">
        <f>IF(OR(ISERROR(VLOOKUP($E427&amp;$D$118&amp;$D$119,'CCG data'!$A:$AD,'CCG data'!T$3,FALSE)),ISBLANK(VLOOKUP($E427&amp;$D$118&amp;$D$119,'CCG data'!$A:$AD,'CCG data'!T$3,FALSE))),"",VLOOKUP($E427&amp;$D$118&amp;$D$119,'CCG data'!$A:$AD,'CCG data'!T$3,FALSE))</f>
        <v>5.8154342798395957</v>
      </c>
      <c r="K427" s="406"/>
      <c r="L427" s="406">
        <f>IF(OR(ISERROR(VLOOKUP($E427&amp;$D$118&amp;$D$119,'CCG data'!$A:$AD,'CCG data'!U$3,FALSE)),ISBLANK(VLOOKUP($E427&amp;$D$118&amp;$D$119,'CCG data'!$A:$AD,'CCG data'!U$3,FALSE))),"",VLOOKUP($E427&amp;$D$118&amp;$D$119,'CCG data'!$A:$AD,'CCG data'!U$3,FALSE))</f>
        <v>17.195063663589586</v>
      </c>
      <c r="M427" s="407"/>
      <c r="N427" s="362">
        <f>IF(OR(ISERROR(VLOOKUP($E427&amp;$D$118&amp;$D$119,'CCG data'!$A:$AD,'CCG data'!G$3,FALSE)),ISBLANK(VLOOKUP($E427&amp;$D$118&amp;$D$119,'CCG data'!$A:$AD,'CCG data'!G$3,FALSE))),"",VLOOKUP($E427&amp;$D$118&amp;$D$119,'CCG data'!$A:$AD,'CCG data'!G$3,FALSE))</f>
        <v>1256</v>
      </c>
      <c r="P427" s="397">
        <f>IF(OR(ISERROR(VLOOKUP($E427&amp;$D$118&amp;$D$119,'CCG data'!$A:$AD,'CCG data'!B$3,FALSE)),ISBLANK(VLOOKUP($E427&amp;$D$118&amp;$D$119,'CCG data'!$A:$AD,'CCG data'!B$3,FALSE))),"",VLOOKUP($E427&amp;$D$118&amp;$D$119,'CCG data'!$A:$AD,'CCG data'!B$3,FALSE))</f>
        <v>0.21974522292993631</v>
      </c>
      <c r="Q427" s="263"/>
      <c r="R427" s="263">
        <f>IF(OR(ISERROR(VLOOKUP($E427&amp;$D$118&amp;$D$119,'CCG data'!$A:$AD,'CCG data'!C$3,FALSE)),ISBLANK(VLOOKUP($E427&amp;$D$118&amp;$D$119,'CCG data'!$A:$AD,'CCG data'!C$3,FALSE))),"",VLOOKUP($E427&amp;$D$118&amp;$D$119,'CCG data'!$A:$AD,'CCG data'!C$3,FALSE))</f>
        <v>0.6329617834394905</v>
      </c>
      <c r="S427" s="263"/>
      <c r="T427" s="263">
        <f>IF(OR(ISERROR(VLOOKUP($E427&amp;$D$118&amp;$D$119,'CCG data'!$A:$AD,'CCG data'!D$3,FALSE)),ISBLANK(VLOOKUP($E427&amp;$D$118&amp;$D$119,'CCG data'!$A:$AD,'CCG data'!D$3,FALSE))),"",VLOOKUP($E427&amp;$D$118&amp;$D$119,'CCG data'!$A:$AD,'CCG data'!D$3,FALSE))</f>
        <v>4.0605095541401272E-2</v>
      </c>
      <c r="U427" s="263"/>
      <c r="V427" s="263">
        <f>IF(OR(ISERROR(VLOOKUP($E427&amp;$D$118&amp;$D$119,'CCG data'!$A:$AD,'CCG data'!E$3,FALSE)),ISBLANK(VLOOKUP($E427&amp;$D$118&amp;$D$119,'CCG data'!$A:$AD,'CCG data'!E$3,FALSE))),"",VLOOKUP($E427&amp;$D$118&amp;$D$119,'CCG data'!$A:$AD,'CCG data'!E$3,FALSE))</f>
        <v>0.10668789808917198</v>
      </c>
      <c r="W427" s="398"/>
      <c r="Y427" s="163">
        <f>IFERROR(VLOOKUP($E427&amp;$D$119, Outliers!$A$4:$P$214,2,FALSE),"0")</f>
        <v>1</v>
      </c>
      <c r="Z427" s="163">
        <f>IFERROR(VLOOKUP($E427&amp;$D$119, Outliers!$A$4:$P$214,3,FALSE),"0")</f>
        <v>0</v>
      </c>
      <c r="AA427" s="163">
        <f>IFERROR(VLOOKUP($E427&amp;$D$119, Outliers!$A$4:$P$214,4,FALSE),"0")</f>
        <v>0</v>
      </c>
      <c r="AB427" s="163">
        <f>IFERROR(VLOOKUP($E427&amp;$D$119, Outliers!$A$4:$P$214,5,FALSE),"0")</f>
        <v>1</v>
      </c>
      <c r="AD427" s="78"/>
      <c r="AE427" s="78"/>
      <c r="AF427" s="78"/>
      <c r="AG427" s="78"/>
    </row>
    <row r="428" spans="4:33" x14ac:dyDescent="0.25">
      <c r="D428" s="318"/>
      <c r="E428" s="103" t="s">
        <v>27</v>
      </c>
      <c r="F428" s="95">
        <f>IF(P427="","",VLOOKUP($E427&amp;$D$118&amp;$D$119,'CCG data'!$A:$AD,'CCG data'!W$3,FALSE))</f>
        <v>31.529337842916593</v>
      </c>
      <c r="G428" s="96">
        <f>IF(P427="","",VLOOKUP($E427&amp;$D$118&amp;$D$119,'CCG data'!$A:$AD,'CCG data'!X$3,FALSE))</f>
        <v>39.963987052205141</v>
      </c>
      <c r="H428" s="96">
        <f>IF(R427="","",VLOOKUP($E427&amp;$D$118&amp;$D$119,'CCG data'!$A:$AD,'CCG data'!Y$3,FALSE))</f>
        <v>93.397084276287814</v>
      </c>
      <c r="I428" s="96">
        <f>IF(R427="","",VLOOKUP($E427&amp;$D$118&amp;$D$119,'CCG data'!$A:$AD,'CCG data'!Z$3,FALSE))</f>
        <v>107.35196069766445</v>
      </c>
      <c r="J428" s="96">
        <f>IF(T427="","",VLOOKUP($E427&amp;$D$118&amp;$D$119,'CCG data'!$A:$AD,'CCG data'!AA$3,FALSE))</f>
        <v>4.2193598666410974</v>
      </c>
      <c r="K428" s="96">
        <f>IF(T427="","",VLOOKUP($E427&amp;$D$118&amp;$D$119,'CCG data'!$A:$AD,'CCG data'!AB$3,FALSE))</f>
        <v>7.411508693038094</v>
      </c>
      <c r="L428" s="96">
        <f>IF(V427="","",VLOOKUP($E427&amp;$D$118&amp;$D$119,'CCG data'!$A:$AD,'CCG data'!AC$3,FALSE))</f>
        <v>14.283626238921654</v>
      </c>
      <c r="M428" s="96">
        <f>IF(V427="","",VLOOKUP($E427&amp;$D$118&amp;$D$119,'CCG data'!$A:$AD,'CCG data'!AD$3,FALSE))</f>
        <v>20.106501088257517</v>
      </c>
      <c r="N428" s="363"/>
      <c r="P428" s="150">
        <f>IF(P427="","",VLOOKUP($E427&amp;$D$118&amp;$D$119,'CCG data'!$A:$AD,'CCG data'!I$3,FALSE))</f>
        <v>0.19800000000000001</v>
      </c>
      <c r="Q428" s="15">
        <f>IF(P427="","",VLOOKUP($E427&amp;$D$118&amp;$D$119,'CCG data'!$A:$AD,'CCG data'!J$3,FALSE))</f>
        <v>0.24299999999999999</v>
      </c>
      <c r="R428" s="15">
        <f>IF(R427="","",VLOOKUP($E427&amp;$D$118&amp;$D$119,'CCG data'!$A:$AD,'CCG data'!K$3,FALSE))</f>
        <v>0.60599999999999998</v>
      </c>
      <c r="S428" s="15">
        <f>IF(R427="","",VLOOKUP($E427&amp;$D$118&amp;$D$119,'CCG data'!$A:$AD,'CCG data'!L$3,FALSE))</f>
        <v>0.65900000000000003</v>
      </c>
      <c r="T428" s="15">
        <f>IF(T427="","",VLOOKUP($E427&amp;$D$118&amp;$D$119,'CCG data'!$A:$AD,'CCG data'!M$3,FALSE))</f>
        <v>3.1E-2</v>
      </c>
      <c r="U428" s="15">
        <f>IF(T427="","",VLOOKUP($E427&amp;$D$118&amp;$D$119,'CCG data'!$A:$AD,'CCG data'!N$3,FALSE))</f>
        <v>5.2999999999999999E-2</v>
      </c>
      <c r="V428" s="15">
        <f>IF(V427="","",VLOOKUP($E427&amp;$D$118&amp;$D$119,'CCG data'!$A:$AD,'CCG data'!O$3,FALSE))</f>
        <v>9.0999999999999998E-2</v>
      </c>
      <c r="W428" s="135">
        <f>IF(V427="","",VLOOKUP($E427&amp;$D$118&amp;$D$119,'CCG data'!$A:$AD,'CCG data'!P$3,FALSE))</f>
        <v>0.125</v>
      </c>
      <c r="Y428" s="163" t="str">
        <f>IFERROR(VLOOKUP($E428&amp;$D$119, Outliers!$A$4:$P$214,2,FALSE),"0")</f>
        <v>0</v>
      </c>
      <c r="Z428" s="163" t="str">
        <f>IFERROR(VLOOKUP($E428&amp;$D$119, Outliers!$A$4:$P$214,3,FALSE),"0")</f>
        <v>0</v>
      </c>
      <c r="AA428" s="163" t="str">
        <f>IFERROR(VLOOKUP($E428&amp;$D$119, Outliers!$A$4:$P$214,4,FALSE),"0")</f>
        <v>0</v>
      </c>
      <c r="AB428" s="163" t="str">
        <f>IFERROR(VLOOKUP($E428&amp;$D$119, Outliers!$A$4:$P$214,5,FALSE),"0")</f>
        <v>0</v>
      </c>
      <c r="AD428" s="78"/>
      <c r="AE428" s="78"/>
      <c r="AF428" s="78"/>
      <c r="AG428" s="78"/>
    </row>
    <row r="429" spans="4:33" ht="15.75" x14ac:dyDescent="0.25">
      <c r="D429" s="318"/>
      <c r="E429" s="104" t="s">
        <v>258</v>
      </c>
      <c r="F429" s="405">
        <f>IF(OR(ISERROR(VLOOKUP($E429&amp;$D$118&amp;$D$119,'CCG data'!$A:$AD,'CCG data'!R$3,FALSE)),ISBLANK(VLOOKUP($E429&amp;$D$118&amp;$D$119,'CCG data'!$A:$AD,'CCG data'!R$3,FALSE))),"",VLOOKUP($E429&amp;$D$118&amp;$D$119,'CCG data'!$A:$AD,'CCG data'!R$3,FALSE))</f>
        <v>53.725189528406851</v>
      </c>
      <c r="G429" s="406"/>
      <c r="H429" s="406">
        <f>IF(OR(ISERROR(VLOOKUP($E429&amp;$D$118&amp;$D$119,'CCG data'!$A:$AD,'CCG data'!S$3,FALSE)),ISBLANK(VLOOKUP($E429&amp;$D$118&amp;$D$119,'CCG data'!$A:$AD,'CCG data'!S$3,FALSE))),"",VLOOKUP($E429&amp;$D$118&amp;$D$119,'CCG data'!$A:$AD,'CCG data'!S$3,FALSE))</f>
        <v>95.519891262703766</v>
      </c>
      <c r="I429" s="406"/>
      <c r="J429" s="406">
        <f>IF(OR(ISERROR(VLOOKUP($E429&amp;$D$118&amp;$D$119,'CCG data'!$A:$AD,'CCG data'!T$3,FALSE)),ISBLANK(VLOOKUP($E429&amp;$D$118&amp;$D$119,'CCG data'!$A:$AD,'CCG data'!T$3,FALSE))),"",VLOOKUP($E429&amp;$D$118&amp;$D$119,'CCG data'!$A:$AD,'CCG data'!T$3,FALSE))</f>
        <v>4.6128514543484425</v>
      </c>
      <c r="K429" s="406"/>
      <c r="L429" s="406">
        <f>IF(OR(ISERROR(VLOOKUP($E429&amp;$D$118&amp;$D$119,'CCG data'!$A:$AD,'CCG data'!U$3,FALSE)),ISBLANK(VLOOKUP($E429&amp;$D$118&amp;$D$119,'CCG data'!$A:$AD,'CCG data'!U$3,FALSE))),"",VLOOKUP($E429&amp;$D$118&amp;$D$119,'CCG data'!$A:$AD,'CCG data'!U$3,FALSE))</f>
        <v>10.092535670708539</v>
      </c>
      <c r="M429" s="407"/>
      <c r="N429" s="362">
        <f>IF(OR(ISERROR(VLOOKUP($E429&amp;$D$118&amp;$D$119,'CCG data'!$A:$AD,'CCG data'!G$3,FALSE)),ISBLANK(VLOOKUP($E429&amp;$D$118&amp;$D$119,'CCG data'!$A:$AD,'CCG data'!G$3,FALSE))),"",VLOOKUP($E429&amp;$D$118&amp;$D$119,'CCG data'!$A:$AD,'CCG data'!G$3,FALSE))</f>
        <v>2102</v>
      </c>
      <c r="P429" s="397">
        <f>IF(OR(ISERROR(VLOOKUP($E429&amp;$D$118&amp;$D$119,'CCG data'!$A:$AD,'CCG data'!B$3,FALSE)),ISBLANK(VLOOKUP($E429&amp;$D$118&amp;$D$119,'CCG data'!$A:$AD,'CCG data'!B$3,FALSE))),"",VLOOKUP($E429&amp;$D$118&amp;$D$119,'CCG data'!$A:$AD,'CCG data'!B$3,FALSE))</f>
        <v>0.32302568981921981</v>
      </c>
      <c r="Q429" s="263"/>
      <c r="R429" s="263">
        <f>IF(OR(ISERROR(VLOOKUP($E429&amp;$D$118&amp;$D$119,'CCG data'!$A:$AD,'CCG data'!C$3,FALSE)),ISBLANK(VLOOKUP($E429&amp;$D$118&amp;$D$119,'CCG data'!$A:$AD,'CCG data'!C$3,FALSE))),"",VLOOKUP($E429&amp;$D$118&amp;$D$119,'CCG data'!$A:$AD,'CCG data'!C$3,FALSE))</f>
        <v>0.58230256898192201</v>
      </c>
      <c r="S429" s="263"/>
      <c r="T429" s="263">
        <f>IF(OR(ISERROR(VLOOKUP($E429&amp;$D$118&amp;$D$119,'CCG data'!$A:$AD,'CCG data'!D$3,FALSE)),ISBLANK(VLOOKUP($E429&amp;$D$118&amp;$D$119,'CCG data'!$A:$AD,'CCG data'!D$3,FALSE))),"",VLOOKUP($E429&amp;$D$118&amp;$D$119,'CCG data'!$A:$AD,'CCG data'!D$3,FALSE))</f>
        <v>3.1874405328258804E-2</v>
      </c>
      <c r="U429" s="263"/>
      <c r="V429" s="263">
        <f>IF(OR(ISERROR(VLOOKUP($E429&amp;$D$118&amp;$D$119,'CCG data'!$A:$AD,'CCG data'!E$3,FALSE)),ISBLANK(VLOOKUP($E429&amp;$D$118&amp;$D$119,'CCG data'!$A:$AD,'CCG data'!E$3,FALSE))),"",VLOOKUP($E429&amp;$D$118&amp;$D$119,'CCG data'!$A:$AD,'CCG data'!E$3,FALSE))</f>
        <v>6.2797335870599436E-2</v>
      </c>
      <c r="W429" s="398"/>
      <c r="Y429" s="163">
        <f>IFERROR(VLOOKUP($E429&amp;$D$119, Outliers!$A$4:$P$214,2,FALSE),"0")</f>
        <v>0</v>
      </c>
      <c r="Z429" s="163">
        <f>IFERROR(VLOOKUP($E429&amp;$D$119, Outliers!$A$4:$P$214,3,FALSE),"0")</f>
        <v>0</v>
      </c>
      <c r="AA429" s="163">
        <f>IFERROR(VLOOKUP($E429&amp;$D$119, Outliers!$A$4:$P$214,4,FALSE),"0")</f>
        <v>1</v>
      </c>
      <c r="AB429" s="163">
        <f>IFERROR(VLOOKUP($E429&amp;$D$119, Outliers!$A$4:$P$214,5,FALSE),"0")</f>
        <v>0</v>
      </c>
      <c r="AD429" s="78"/>
      <c r="AE429" s="78"/>
      <c r="AF429" s="78"/>
      <c r="AG429" s="78"/>
    </row>
    <row r="430" spans="4:33" x14ac:dyDescent="0.25">
      <c r="D430" s="318"/>
      <c r="E430" s="103" t="s">
        <v>27</v>
      </c>
      <c r="F430" s="95">
        <f>IF(P429="","",VLOOKUP($E429&amp;$D$118&amp;$D$119,'CCG data'!$A:$AD,'CCG data'!W$3,FALSE))</f>
        <v>49.684093781274115</v>
      </c>
      <c r="G430" s="96">
        <f>IF(P429="","",VLOOKUP($E429&amp;$D$118&amp;$D$119,'CCG data'!$A:$AD,'CCG data'!X$3,FALSE))</f>
        <v>57.766285275539587</v>
      </c>
      <c r="H430" s="96">
        <f>IF(R429="","",VLOOKUP($E429&amp;$D$118&amp;$D$119,'CCG data'!$A:$AD,'CCG data'!Y$3,FALSE))</f>
        <v>90.168592702560574</v>
      </c>
      <c r="I430" s="96">
        <f>IF(R429="","",VLOOKUP($E429&amp;$D$118&amp;$D$119,'CCG data'!$A:$AD,'CCG data'!Z$3,FALSE))</f>
        <v>100.87118982284696</v>
      </c>
      <c r="J430" s="96">
        <f>IF(T429="","",VLOOKUP($E429&amp;$D$118&amp;$D$119,'CCG data'!$A:$AD,'CCG data'!AA$3,FALSE))</f>
        <v>3.5082944361596322</v>
      </c>
      <c r="K430" s="96">
        <f>IF(T429="","",VLOOKUP($E429&amp;$D$118&amp;$D$119,'CCG data'!$A:$AD,'CCG data'!AB$3,FALSE))</f>
        <v>5.7174084725372527</v>
      </c>
      <c r="L430" s="96">
        <f>IF(V429="","",VLOOKUP($E429&amp;$D$118&amp;$D$119,'CCG data'!$A:$AD,'CCG data'!AC$3,FALSE))</f>
        <v>8.3707884175464535</v>
      </c>
      <c r="M430" s="96">
        <f>IF(V429="","",VLOOKUP($E429&amp;$D$118&amp;$D$119,'CCG data'!$A:$AD,'CCG data'!AD$3,FALSE))</f>
        <v>11.814282923870625</v>
      </c>
      <c r="N430" s="363"/>
      <c r="P430" s="150">
        <f>IF(P429="","",VLOOKUP($E429&amp;$D$118&amp;$D$119,'CCG data'!$A:$AD,'CCG data'!I$3,FALSE))</f>
        <v>0.30299999999999999</v>
      </c>
      <c r="Q430" s="15">
        <f>IF(P429="","",VLOOKUP($E429&amp;$D$118&amp;$D$119,'CCG data'!$A:$AD,'CCG data'!J$3,FALSE))</f>
        <v>0.34300000000000003</v>
      </c>
      <c r="R430" s="15">
        <f>IF(R429="","",VLOOKUP($E429&amp;$D$118&amp;$D$119,'CCG data'!$A:$AD,'CCG data'!K$3,FALSE))</f>
        <v>0.56100000000000005</v>
      </c>
      <c r="S430" s="15">
        <f>IF(R429="","",VLOOKUP($E429&amp;$D$118&amp;$D$119,'CCG data'!$A:$AD,'CCG data'!L$3,FALSE))</f>
        <v>0.60299999999999998</v>
      </c>
      <c r="T430" s="15">
        <f>IF(T429="","",VLOOKUP($E429&amp;$D$118&amp;$D$119,'CCG data'!$A:$AD,'CCG data'!M$3,FALSE))</f>
        <v>2.5000000000000001E-2</v>
      </c>
      <c r="U430" s="15">
        <f>IF(T429="","",VLOOKUP($E429&amp;$D$118&amp;$D$119,'CCG data'!$A:$AD,'CCG data'!N$3,FALSE))</f>
        <v>0.04</v>
      </c>
      <c r="V430" s="15">
        <f>IF(V429="","",VLOOKUP($E429&amp;$D$118&amp;$D$119,'CCG data'!$A:$AD,'CCG data'!O$3,FALSE))</f>
        <v>5.2999999999999999E-2</v>
      </c>
      <c r="W430" s="135">
        <f>IF(V429="","",VLOOKUP($E429&amp;$D$118&amp;$D$119,'CCG data'!$A:$AD,'CCG data'!P$3,FALSE))</f>
        <v>7.3999999999999996E-2</v>
      </c>
      <c r="Y430" s="163" t="str">
        <f>IFERROR(VLOOKUP($E430&amp;$D$119, Outliers!$A$4:$P$214,2,FALSE),"0")</f>
        <v>0</v>
      </c>
      <c r="Z430" s="163" t="str">
        <f>IFERROR(VLOOKUP($E430&amp;$D$119, Outliers!$A$4:$P$214,3,FALSE),"0")</f>
        <v>0</v>
      </c>
      <c r="AA430" s="163" t="str">
        <f>IFERROR(VLOOKUP($E430&amp;$D$119, Outliers!$A$4:$P$214,4,FALSE),"0")</f>
        <v>0</v>
      </c>
      <c r="AB430" s="163" t="str">
        <f>IFERROR(VLOOKUP($E430&amp;$D$119, Outliers!$A$4:$P$214,5,FALSE),"0")</f>
        <v>0</v>
      </c>
      <c r="AD430" s="78"/>
      <c r="AE430" s="78"/>
      <c r="AF430" s="78"/>
      <c r="AG430" s="78"/>
    </row>
    <row r="431" spans="4:33" ht="15.75" x14ac:dyDescent="0.25">
      <c r="D431" s="318"/>
      <c r="E431" s="104" t="s">
        <v>259</v>
      </c>
      <c r="F431" s="405">
        <f>IF(OR(ISERROR(VLOOKUP($E431&amp;$D$118&amp;$D$119,'CCG data'!$A:$AD,'CCG data'!R$3,FALSE)),ISBLANK(VLOOKUP($E431&amp;$D$118&amp;$D$119,'CCG data'!$A:$AD,'CCG data'!R$3,FALSE))),"",VLOOKUP($E431&amp;$D$118&amp;$D$119,'CCG data'!$A:$AD,'CCG data'!R$3,FALSE))</f>
        <v>51.809096589965321</v>
      </c>
      <c r="G431" s="406"/>
      <c r="H431" s="406">
        <f>IF(OR(ISERROR(VLOOKUP($E431&amp;$D$118&amp;$D$119,'CCG data'!$A:$AD,'CCG data'!S$3,FALSE)),ISBLANK(VLOOKUP($E431&amp;$D$118&amp;$D$119,'CCG data'!$A:$AD,'CCG data'!S$3,FALSE))),"",VLOOKUP($E431&amp;$D$118&amp;$D$119,'CCG data'!$A:$AD,'CCG data'!S$3,FALSE))</f>
        <v>106.21932810936609</v>
      </c>
      <c r="I431" s="406"/>
      <c r="J431" s="406">
        <f>IF(OR(ISERROR(VLOOKUP($E431&amp;$D$118&amp;$D$119,'CCG data'!$A:$AD,'CCG data'!T$3,FALSE)),ISBLANK(VLOOKUP($E431&amp;$D$118&amp;$D$119,'CCG data'!$A:$AD,'CCG data'!T$3,FALSE))),"",VLOOKUP($E431&amp;$D$118&amp;$D$119,'CCG data'!$A:$AD,'CCG data'!T$3,FALSE))</f>
        <v>8.4498956011096418</v>
      </c>
      <c r="K431" s="406"/>
      <c r="L431" s="406">
        <f>IF(OR(ISERROR(VLOOKUP($E431&amp;$D$118&amp;$D$119,'CCG data'!$A:$AD,'CCG data'!U$3,FALSE)),ISBLANK(VLOOKUP($E431&amp;$D$118&amp;$D$119,'CCG data'!$A:$AD,'CCG data'!U$3,FALSE))),"",VLOOKUP($E431&amp;$D$118&amp;$D$119,'CCG data'!$A:$AD,'CCG data'!U$3,FALSE))</f>
        <v>13.406785610109917</v>
      </c>
      <c r="M431" s="407"/>
      <c r="N431" s="362">
        <f>IF(OR(ISERROR(VLOOKUP($E431&amp;$D$118&amp;$D$119,'CCG data'!$A:$AD,'CCG data'!G$3,FALSE)),ISBLANK(VLOOKUP($E431&amp;$D$118&amp;$D$119,'CCG data'!$A:$AD,'CCG data'!G$3,FALSE))),"",VLOOKUP($E431&amp;$D$118&amp;$D$119,'CCG data'!$A:$AD,'CCG data'!G$3,FALSE))</f>
        <v>604</v>
      </c>
      <c r="P431" s="397">
        <f>IF(OR(ISERROR(VLOOKUP($E431&amp;$D$118&amp;$D$119,'CCG data'!$A:$AD,'CCG data'!B$3,FALSE)),ISBLANK(VLOOKUP($E431&amp;$D$118&amp;$D$119,'CCG data'!$A:$AD,'CCG data'!B$3,FALSE))),"",VLOOKUP($E431&amp;$D$118&amp;$D$119,'CCG data'!$A:$AD,'CCG data'!B$3,FALSE))</f>
        <v>0.25331125827814571</v>
      </c>
      <c r="Q431" s="263"/>
      <c r="R431" s="263">
        <f>IF(OR(ISERROR(VLOOKUP($E431&amp;$D$118&amp;$D$119,'CCG data'!$A:$AD,'CCG data'!C$3,FALSE)),ISBLANK(VLOOKUP($E431&amp;$D$118&amp;$D$119,'CCG data'!$A:$AD,'CCG data'!C$3,FALSE))),"",VLOOKUP($E431&amp;$D$118&amp;$D$119,'CCG data'!$A:$AD,'CCG data'!C$3,FALSE))</f>
        <v>0.62086092715231789</v>
      </c>
      <c r="S431" s="263"/>
      <c r="T431" s="263">
        <f>IF(OR(ISERROR(VLOOKUP($E431&amp;$D$118&amp;$D$119,'CCG data'!$A:$AD,'CCG data'!D$3,FALSE)),ISBLANK(VLOOKUP($E431&amp;$D$118&amp;$D$119,'CCG data'!$A:$AD,'CCG data'!D$3,FALSE))),"",VLOOKUP($E431&amp;$D$118&amp;$D$119,'CCG data'!$A:$AD,'CCG data'!D$3,FALSE))</f>
        <v>4.8013245033112585E-2</v>
      </c>
      <c r="U431" s="263"/>
      <c r="V431" s="263">
        <f>IF(OR(ISERROR(VLOOKUP($E431&amp;$D$118&amp;$D$119,'CCG data'!$A:$AD,'CCG data'!E$3,FALSE)),ISBLANK(VLOOKUP($E431&amp;$D$118&amp;$D$119,'CCG data'!$A:$AD,'CCG data'!E$3,FALSE))),"",VLOOKUP($E431&amp;$D$118&amp;$D$119,'CCG data'!$A:$AD,'CCG data'!E$3,FALSE))</f>
        <v>7.7814569536423836E-2</v>
      </c>
      <c r="W431" s="398"/>
      <c r="Y431" s="163">
        <f>IFERROR(VLOOKUP($E431&amp;$D$119, Outliers!$A$4:$P$214,2,FALSE),"0")</f>
        <v>0</v>
      </c>
      <c r="Z431" s="163">
        <f>IFERROR(VLOOKUP($E431&amp;$D$119, Outliers!$A$4:$P$214,3,FALSE),"0")</f>
        <v>0</v>
      </c>
      <c r="AA431" s="163">
        <f>IFERROR(VLOOKUP($E431&amp;$D$119, Outliers!$A$4:$P$214,4,FALSE),"0")</f>
        <v>0</v>
      </c>
      <c r="AB431" s="163">
        <f>IFERROR(VLOOKUP($E431&amp;$D$119, Outliers!$A$4:$P$214,5,FALSE),"0")</f>
        <v>0</v>
      </c>
      <c r="AD431" s="78"/>
      <c r="AE431" s="78"/>
      <c r="AF431" s="78"/>
      <c r="AG431" s="78"/>
    </row>
    <row r="432" spans="4:33" x14ac:dyDescent="0.25">
      <c r="D432" s="318"/>
      <c r="E432" s="103" t="s">
        <v>27</v>
      </c>
      <c r="F432" s="95">
        <f>IF(P431="","",VLOOKUP($E431&amp;$D$118&amp;$D$119,'CCG data'!$A:$AD,'CCG data'!W$3,FALSE))</f>
        <v>43.599602862275532</v>
      </c>
      <c r="G432" s="96">
        <f>IF(P431="","",VLOOKUP($E431&amp;$D$118&amp;$D$119,'CCG data'!$A:$AD,'CCG data'!X$3,FALSE))</f>
        <v>60.018590317655111</v>
      </c>
      <c r="H432" s="96">
        <f>IF(R431="","",VLOOKUP($E431&amp;$D$118&amp;$D$119,'CCG data'!$A:$AD,'CCG data'!Y$3,FALSE))</f>
        <v>95.468448775055208</v>
      </c>
      <c r="I432" s="96">
        <f>IF(R431="","",VLOOKUP($E431&amp;$D$118&amp;$D$119,'CCG data'!$A:$AD,'CCG data'!Z$3,FALSE))</f>
        <v>116.97020744367697</v>
      </c>
      <c r="J432" s="96">
        <f>IF(T431="","",VLOOKUP($E431&amp;$D$118&amp;$D$119,'CCG data'!$A:$AD,'CCG data'!AA$3,FALSE))</f>
        <v>5.3744474075403197</v>
      </c>
      <c r="K432" s="96">
        <f>IF(T431="","",VLOOKUP($E431&amp;$D$118&amp;$D$119,'CCG data'!$A:$AD,'CCG data'!AB$3,FALSE))</f>
        <v>11.525343794678964</v>
      </c>
      <c r="L432" s="96">
        <f>IF(V431="","",VLOOKUP($E431&amp;$D$118&amp;$D$119,'CCG data'!$A:$AD,'CCG data'!AC$3,FALSE))</f>
        <v>9.573847498805673</v>
      </c>
      <c r="M432" s="96">
        <f>IF(V431="","",VLOOKUP($E431&amp;$D$118&amp;$D$119,'CCG data'!$A:$AD,'CCG data'!AD$3,FALSE))</f>
        <v>17.239723721414162</v>
      </c>
      <c r="N432" s="363"/>
      <c r="P432" s="150">
        <f>IF(P431="","",VLOOKUP($E431&amp;$D$118&amp;$D$119,'CCG data'!$A:$AD,'CCG data'!I$3,FALSE))</f>
        <v>0.22</v>
      </c>
      <c r="Q432" s="15">
        <f>IF(P431="","",VLOOKUP($E431&amp;$D$118&amp;$D$119,'CCG data'!$A:$AD,'CCG data'!J$3,FALSE))</f>
        <v>0.28899999999999998</v>
      </c>
      <c r="R432" s="15">
        <f>IF(R431="","",VLOOKUP($E431&amp;$D$118&amp;$D$119,'CCG data'!$A:$AD,'CCG data'!K$3,FALSE))</f>
        <v>0.58199999999999996</v>
      </c>
      <c r="S432" s="15">
        <f>IF(R431="","",VLOOKUP($E431&amp;$D$118&amp;$D$119,'CCG data'!$A:$AD,'CCG data'!L$3,FALSE))</f>
        <v>0.65900000000000003</v>
      </c>
      <c r="T432" s="15">
        <f>IF(T431="","",VLOOKUP($E431&amp;$D$118&amp;$D$119,'CCG data'!$A:$AD,'CCG data'!M$3,FALSE))</f>
        <v>3.4000000000000002E-2</v>
      </c>
      <c r="U432" s="15">
        <f>IF(T431="","",VLOOKUP($E431&amp;$D$118&amp;$D$119,'CCG data'!$A:$AD,'CCG data'!N$3,FALSE))</f>
        <v>6.8000000000000005E-2</v>
      </c>
      <c r="V432" s="15">
        <f>IF(V431="","",VLOOKUP($E431&amp;$D$118&amp;$D$119,'CCG data'!$A:$AD,'CCG data'!O$3,FALSE))</f>
        <v>5.8999999999999997E-2</v>
      </c>
      <c r="W432" s="135">
        <f>IF(V431="","",VLOOKUP($E431&amp;$D$118&amp;$D$119,'CCG data'!$A:$AD,'CCG data'!P$3,FALSE))</f>
        <v>0.10199999999999999</v>
      </c>
      <c r="Y432" s="163" t="str">
        <f>IFERROR(VLOOKUP($E432&amp;$D$119, Outliers!$A$4:$P$214,2,FALSE),"0")</f>
        <v>0</v>
      </c>
      <c r="Z432" s="163" t="str">
        <f>IFERROR(VLOOKUP($E432&amp;$D$119, Outliers!$A$4:$P$214,3,FALSE),"0")</f>
        <v>0</v>
      </c>
      <c r="AA432" s="163" t="str">
        <f>IFERROR(VLOOKUP($E432&amp;$D$119, Outliers!$A$4:$P$214,4,FALSE),"0")</f>
        <v>0</v>
      </c>
      <c r="AB432" s="163" t="str">
        <f>IFERROR(VLOOKUP($E432&amp;$D$119, Outliers!$A$4:$P$214,5,FALSE),"0")</f>
        <v>0</v>
      </c>
      <c r="AD432" s="78"/>
      <c r="AE432" s="78"/>
      <c r="AF432" s="78"/>
      <c r="AG432" s="78"/>
    </row>
    <row r="433" spans="4:33" ht="15.75" x14ac:dyDescent="0.25">
      <c r="D433" s="318"/>
      <c r="E433" s="104" t="s">
        <v>260</v>
      </c>
      <c r="F433" s="405">
        <f>IF(OR(ISERROR(VLOOKUP($E433&amp;$D$118&amp;$D$119,'CCG data'!$A:$AD,'CCG data'!R$3,FALSE)),ISBLANK(VLOOKUP($E433&amp;$D$118&amp;$D$119,'CCG data'!$A:$AD,'CCG data'!R$3,FALSE))),"",VLOOKUP($E433&amp;$D$118&amp;$D$119,'CCG data'!$A:$AD,'CCG data'!R$3,FALSE))</f>
        <v>43.613174365819106</v>
      </c>
      <c r="G433" s="406"/>
      <c r="H433" s="406">
        <f>IF(OR(ISERROR(VLOOKUP($E433&amp;$D$118&amp;$D$119,'CCG data'!$A:$AD,'CCG data'!S$3,FALSE)),ISBLANK(VLOOKUP($E433&amp;$D$118&amp;$D$119,'CCG data'!$A:$AD,'CCG data'!S$3,FALSE))),"",VLOOKUP($E433&amp;$D$118&amp;$D$119,'CCG data'!$A:$AD,'CCG data'!S$3,FALSE))</f>
        <v>97.922818848261429</v>
      </c>
      <c r="I433" s="406"/>
      <c r="J433" s="406">
        <f>IF(OR(ISERROR(VLOOKUP($E433&amp;$D$118&amp;$D$119,'CCG data'!$A:$AD,'CCG data'!T$3,FALSE)),ISBLANK(VLOOKUP($E433&amp;$D$118&amp;$D$119,'CCG data'!$A:$AD,'CCG data'!T$3,FALSE))),"",VLOOKUP($E433&amp;$D$118&amp;$D$119,'CCG data'!$A:$AD,'CCG data'!T$3,FALSE))</f>
        <v>7.5578698686706289</v>
      </c>
      <c r="K433" s="406"/>
      <c r="L433" s="406">
        <f>IF(OR(ISERROR(VLOOKUP($E433&amp;$D$118&amp;$D$119,'CCG data'!$A:$AD,'CCG data'!U$3,FALSE)),ISBLANK(VLOOKUP($E433&amp;$D$118&amp;$D$119,'CCG data'!$A:$AD,'CCG data'!U$3,FALSE))),"",VLOOKUP($E433&amp;$D$118&amp;$D$119,'CCG data'!$A:$AD,'CCG data'!U$3,FALSE))</f>
        <v>6.3217408914735103</v>
      </c>
      <c r="M433" s="407"/>
      <c r="N433" s="362">
        <f>IF(OR(ISERROR(VLOOKUP($E433&amp;$D$118&amp;$D$119,'CCG data'!$A:$AD,'CCG data'!G$3,FALSE)),ISBLANK(VLOOKUP($E433&amp;$D$118&amp;$D$119,'CCG data'!$A:$AD,'CCG data'!G$3,FALSE))),"",VLOOKUP($E433&amp;$D$118&amp;$D$119,'CCG data'!$A:$AD,'CCG data'!G$3,FALSE))</f>
        <v>1344</v>
      </c>
      <c r="P433" s="397">
        <f>IF(OR(ISERROR(VLOOKUP($E433&amp;$D$118&amp;$D$119,'CCG data'!$A:$AD,'CCG data'!B$3,FALSE)),ISBLANK(VLOOKUP($E433&amp;$D$118&amp;$D$119,'CCG data'!$A:$AD,'CCG data'!B$3,FALSE))),"",VLOOKUP($E433&amp;$D$118&amp;$D$119,'CCG data'!$A:$AD,'CCG data'!B$3,FALSE))</f>
        <v>0.27232142857142855</v>
      </c>
      <c r="Q433" s="263"/>
      <c r="R433" s="263">
        <f>IF(OR(ISERROR(VLOOKUP($E433&amp;$D$118&amp;$D$119,'CCG data'!$A:$AD,'CCG data'!C$3,FALSE)),ISBLANK(VLOOKUP($E433&amp;$D$118&amp;$D$119,'CCG data'!$A:$AD,'CCG data'!C$3,FALSE))),"",VLOOKUP($E433&amp;$D$118&amp;$D$119,'CCG data'!$A:$AD,'CCG data'!C$3,FALSE))</f>
        <v>0.63467261904761907</v>
      </c>
      <c r="S433" s="263"/>
      <c r="T433" s="263">
        <f>IF(OR(ISERROR(VLOOKUP($E433&amp;$D$118&amp;$D$119,'CCG data'!$A:$AD,'CCG data'!D$3,FALSE)),ISBLANK(VLOOKUP($E433&amp;$D$118&amp;$D$119,'CCG data'!$A:$AD,'CCG data'!D$3,FALSE))),"",VLOOKUP($E433&amp;$D$118&amp;$D$119,'CCG data'!$A:$AD,'CCG data'!D$3,FALSE))</f>
        <v>5.1339285714285712E-2</v>
      </c>
      <c r="U433" s="263"/>
      <c r="V433" s="263">
        <f>IF(OR(ISERROR(VLOOKUP($E433&amp;$D$118&amp;$D$119,'CCG data'!$A:$AD,'CCG data'!E$3,FALSE)),ISBLANK(VLOOKUP($E433&amp;$D$118&amp;$D$119,'CCG data'!$A:$AD,'CCG data'!E$3,FALSE))),"",VLOOKUP($E433&amp;$D$118&amp;$D$119,'CCG data'!$A:$AD,'CCG data'!E$3,FALSE))</f>
        <v>4.1666666666666664E-2</v>
      </c>
      <c r="W433" s="398"/>
      <c r="Y433" s="163">
        <f>IFERROR(VLOOKUP($E433&amp;$D$119, Outliers!$A$4:$P$214,2,FALSE),"0")</f>
        <v>0</v>
      </c>
      <c r="Z433" s="163">
        <f>IFERROR(VLOOKUP($E433&amp;$D$119, Outliers!$A$4:$P$214,3,FALSE),"0")</f>
        <v>0</v>
      </c>
      <c r="AA433" s="163">
        <f>IFERROR(VLOOKUP($E433&amp;$D$119, Outliers!$A$4:$P$214,4,FALSE),"0")</f>
        <v>0</v>
      </c>
      <c r="AB433" s="163">
        <f>IFERROR(VLOOKUP($E433&amp;$D$119, Outliers!$A$4:$P$214,5,FALSE),"0")</f>
        <v>1</v>
      </c>
      <c r="AD433" s="78"/>
      <c r="AE433" s="78"/>
      <c r="AF433" s="78"/>
      <c r="AG433" s="78"/>
    </row>
    <row r="434" spans="4:33" x14ac:dyDescent="0.25">
      <c r="D434" s="318"/>
      <c r="E434" s="103" t="s">
        <v>27</v>
      </c>
      <c r="F434" s="95">
        <f>IF(P433="","",VLOOKUP($E433&amp;$D$118&amp;$D$119,'CCG data'!$A:$AD,'CCG data'!W$3,FALSE))</f>
        <v>39.144967964468307</v>
      </c>
      <c r="G434" s="96">
        <f>IF(P433="","",VLOOKUP($E433&amp;$D$118&amp;$D$119,'CCG data'!$A:$AD,'CCG data'!X$3,FALSE))</f>
        <v>48.081380767169904</v>
      </c>
      <c r="H434" s="96">
        <f>IF(R433="","",VLOOKUP($E433&amp;$D$118&amp;$D$119,'CCG data'!$A:$AD,'CCG data'!Y$3,FALSE))</f>
        <v>91.35130446872661</v>
      </c>
      <c r="I434" s="96">
        <f>IF(R433="","",VLOOKUP($E433&amp;$D$118&amp;$D$119,'CCG data'!$A:$AD,'CCG data'!Z$3,FALSE))</f>
        <v>104.49433322779625</v>
      </c>
      <c r="J434" s="96">
        <f>IF(T433="","",VLOOKUP($E433&amp;$D$118&amp;$D$119,'CCG data'!$A:$AD,'CCG data'!AA$3,FALSE))</f>
        <v>5.7745430698343867</v>
      </c>
      <c r="K434" s="96">
        <f>IF(T433="","",VLOOKUP($E433&amp;$D$118&amp;$D$119,'CCG data'!$A:$AD,'CCG data'!AB$3,FALSE))</f>
        <v>9.3411966675068712</v>
      </c>
      <c r="L434" s="96">
        <f>IF(V433="","",VLOOKUP($E433&amp;$D$118&amp;$D$119,'CCG data'!$A:$AD,'CCG data'!AC$3,FALSE))</f>
        <v>4.6659756962038186</v>
      </c>
      <c r="M434" s="96">
        <f>IF(V433="","",VLOOKUP($E433&amp;$D$118&amp;$D$119,'CCG data'!$A:$AD,'CCG data'!AD$3,FALSE))</f>
        <v>7.9775060867432019</v>
      </c>
      <c r="N434" s="363"/>
      <c r="P434" s="150">
        <f>IF(P433="","",VLOOKUP($E433&amp;$D$118&amp;$D$119,'CCG data'!$A:$AD,'CCG data'!I$3,FALSE))</f>
        <v>0.249</v>
      </c>
      <c r="Q434" s="15">
        <f>IF(P433="","",VLOOKUP($E433&amp;$D$118&amp;$D$119,'CCG data'!$A:$AD,'CCG data'!J$3,FALSE))</f>
        <v>0.29699999999999999</v>
      </c>
      <c r="R434" s="15">
        <f>IF(R433="","",VLOOKUP($E433&amp;$D$118&amp;$D$119,'CCG data'!$A:$AD,'CCG data'!K$3,FALSE))</f>
        <v>0.60899999999999999</v>
      </c>
      <c r="S434" s="15">
        <f>IF(R433="","",VLOOKUP($E433&amp;$D$118&amp;$D$119,'CCG data'!$A:$AD,'CCG data'!L$3,FALSE))</f>
        <v>0.66</v>
      </c>
      <c r="T434" s="15">
        <f>IF(T433="","",VLOOKUP($E433&amp;$D$118&amp;$D$119,'CCG data'!$A:$AD,'CCG data'!M$3,FALSE))</f>
        <v>4.1000000000000002E-2</v>
      </c>
      <c r="U434" s="15">
        <f>IF(T433="","",VLOOKUP($E433&amp;$D$118&amp;$D$119,'CCG data'!$A:$AD,'CCG data'!N$3,FALSE))</f>
        <v>6.4000000000000001E-2</v>
      </c>
      <c r="V434" s="15">
        <f>IF(V433="","",VLOOKUP($E433&amp;$D$118&amp;$D$119,'CCG data'!$A:$AD,'CCG data'!O$3,FALSE))</f>
        <v>3.2000000000000001E-2</v>
      </c>
      <c r="W434" s="135">
        <f>IF(V433="","",VLOOKUP($E433&amp;$D$118&amp;$D$119,'CCG data'!$A:$AD,'CCG data'!P$3,FALSE))</f>
        <v>5.3999999999999999E-2</v>
      </c>
      <c r="Y434" s="163" t="str">
        <f>IFERROR(VLOOKUP($E434&amp;$D$119, Outliers!$A$4:$P$214,2,FALSE),"0")</f>
        <v>0</v>
      </c>
      <c r="Z434" s="163" t="str">
        <f>IFERROR(VLOOKUP($E434&amp;$D$119, Outliers!$A$4:$P$214,3,FALSE),"0")</f>
        <v>0</v>
      </c>
      <c r="AA434" s="163" t="str">
        <f>IFERROR(VLOOKUP($E434&amp;$D$119, Outliers!$A$4:$P$214,4,FALSE),"0")</f>
        <v>0</v>
      </c>
      <c r="AB434" s="163" t="str">
        <f>IFERROR(VLOOKUP($E434&amp;$D$119, Outliers!$A$4:$P$214,5,FALSE),"0")</f>
        <v>0</v>
      </c>
      <c r="AD434" s="78"/>
      <c r="AE434" s="78"/>
      <c r="AF434" s="78"/>
      <c r="AG434" s="78"/>
    </row>
    <row r="435" spans="4:33" ht="15.75" x14ac:dyDescent="0.25">
      <c r="D435" s="318"/>
      <c r="E435" s="104" t="s">
        <v>261</v>
      </c>
      <c r="F435" s="405">
        <f>IF(OR(ISERROR(VLOOKUP($E435&amp;$D$118&amp;$D$119,'CCG data'!$A:$AD,'CCG data'!R$3,FALSE)),ISBLANK(VLOOKUP($E435&amp;$D$118&amp;$D$119,'CCG data'!$A:$AD,'CCG data'!R$3,FALSE))),"",VLOOKUP($E435&amp;$D$118&amp;$D$119,'CCG data'!$A:$AD,'CCG data'!R$3,FALSE))</f>
        <v>46.675872897565014</v>
      </c>
      <c r="G435" s="406"/>
      <c r="H435" s="406">
        <f>IF(OR(ISERROR(VLOOKUP($E435&amp;$D$118&amp;$D$119,'CCG data'!$A:$AD,'CCG data'!S$3,FALSE)),ISBLANK(VLOOKUP($E435&amp;$D$118&amp;$D$119,'CCG data'!$A:$AD,'CCG data'!S$3,FALSE))),"",VLOOKUP($E435&amp;$D$118&amp;$D$119,'CCG data'!$A:$AD,'CCG data'!S$3,FALSE))</f>
        <v>104.36656114134468</v>
      </c>
      <c r="I435" s="406"/>
      <c r="J435" s="406">
        <f>IF(OR(ISERROR(VLOOKUP($E435&amp;$D$118&amp;$D$119,'CCG data'!$A:$AD,'CCG data'!T$3,FALSE)),ISBLANK(VLOOKUP($E435&amp;$D$118&amp;$D$119,'CCG data'!$A:$AD,'CCG data'!T$3,FALSE))),"",VLOOKUP($E435&amp;$D$118&amp;$D$119,'CCG data'!$A:$AD,'CCG data'!T$3,FALSE))</f>
        <v>8.3309203652783168</v>
      </c>
      <c r="K435" s="406"/>
      <c r="L435" s="406">
        <f>IF(OR(ISERROR(VLOOKUP($E435&amp;$D$118&amp;$D$119,'CCG data'!$A:$AD,'CCG data'!U$3,FALSE)),ISBLANK(VLOOKUP($E435&amp;$D$118&amp;$D$119,'CCG data'!$A:$AD,'CCG data'!U$3,FALSE))),"",VLOOKUP($E435&amp;$D$118&amp;$D$119,'CCG data'!$A:$AD,'CCG data'!U$3,FALSE))</f>
        <v>5.095257016984144</v>
      </c>
      <c r="M435" s="407"/>
      <c r="N435" s="362">
        <f>IF(OR(ISERROR(VLOOKUP($E435&amp;$D$118&amp;$D$119,'CCG data'!$A:$AD,'CCG data'!G$3,FALSE)),ISBLANK(VLOOKUP($E435&amp;$D$118&amp;$D$119,'CCG data'!$A:$AD,'CCG data'!G$3,FALSE))),"",VLOOKUP($E435&amp;$D$118&amp;$D$119,'CCG data'!$A:$AD,'CCG data'!G$3,FALSE))</f>
        <v>2241</v>
      </c>
      <c r="P435" s="397">
        <f>IF(OR(ISERROR(VLOOKUP($E435&amp;$D$118&amp;$D$119,'CCG data'!$A:$AD,'CCG data'!B$3,FALSE)),ISBLANK(VLOOKUP($E435&amp;$D$118&amp;$D$119,'CCG data'!$A:$AD,'CCG data'!B$3,FALSE))),"",VLOOKUP($E435&amp;$D$118&amp;$D$119,'CCG data'!$A:$AD,'CCG data'!B$3,FALSE))</f>
        <v>0.27800089245872378</v>
      </c>
      <c r="Q435" s="263"/>
      <c r="R435" s="263">
        <f>IF(OR(ISERROR(VLOOKUP($E435&amp;$D$118&amp;$D$119,'CCG data'!$A:$AD,'CCG data'!C$3,FALSE)),ISBLANK(VLOOKUP($E435&amp;$D$118&amp;$D$119,'CCG data'!$A:$AD,'CCG data'!C$3,FALSE))),"",VLOOKUP($E435&amp;$D$118&amp;$D$119,'CCG data'!$A:$AD,'CCG data'!C$3,FALSE))</f>
        <v>0.63810798750557784</v>
      </c>
      <c r="S435" s="263"/>
      <c r="T435" s="263">
        <f>IF(OR(ISERROR(VLOOKUP($E435&amp;$D$118&amp;$D$119,'CCG data'!$A:$AD,'CCG data'!D$3,FALSE)),ISBLANK(VLOOKUP($E435&amp;$D$118&amp;$D$119,'CCG data'!$A:$AD,'CCG data'!D$3,FALSE))),"",VLOOKUP($E435&amp;$D$118&amp;$D$119,'CCG data'!$A:$AD,'CCG data'!D$3,FALSE))</f>
        <v>5.2655064703257475E-2</v>
      </c>
      <c r="U435" s="263"/>
      <c r="V435" s="263">
        <f>IF(OR(ISERROR(VLOOKUP($E435&amp;$D$118&amp;$D$119,'CCG data'!$A:$AD,'CCG data'!E$3,FALSE)),ISBLANK(VLOOKUP($E435&amp;$D$118&amp;$D$119,'CCG data'!$A:$AD,'CCG data'!E$3,FALSE))),"",VLOOKUP($E435&amp;$D$118&amp;$D$119,'CCG data'!$A:$AD,'CCG data'!E$3,FALSE))</f>
        <v>3.1236055332440876E-2</v>
      </c>
      <c r="W435" s="398"/>
      <c r="Y435" s="163">
        <f>IFERROR(VLOOKUP($E435&amp;$D$119, Outliers!$A$4:$P$214,2,FALSE),"0")</f>
        <v>0</v>
      </c>
      <c r="Z435" s="163">
        <f>IFERROR(VLOOKUP($E435&amp;$D$119, Outliers!$A$4:$P$214,3,FALSE),"0")</f>
        <v>0</v>
      </c>
      <c r="AA435" s="163">
        <f>IFERROR(VLOOKUP($E435&amp;$D$119, Outliers!$A$4:$P$214,4,FALSE),"0")</f>
        <v>0</v>
      </c>
      <c r="AB435" s="163">
        <f>IFERROR(VLOOKUP($E435&amp;$D$119, Outliers!$A$4:$P$214,5,FALSE),"0")</f>
        <v>1</v>
      </c>
      <c r="AD435" s="78"/>
      <c r="AE435" s="78"/>
      <c r="AF435" s="78"/>
      <c r="AG435" s="78"/>
    </row>
    <row r="436" spans="4:33" x14ac:dyDescent="0.25">
      <c r="D436" s="318"/>
      <c r="E436" s="103" t="s">
        <v>27</v>
      </c>
      <c r="F436" s="95">
        <f>IF(P435="","",VLOOKUP($E435&amp;$D$118&amp;$D$119,'CCG data'!$A:$AD,'CCG data'!W$3,FALSE))</f>
        <v>43.010615351270694</v>
      </c>
      <c r="G436" s="96">
        <f>IF(P435="","",VLOOKUP($E435&amp;$D$118&amp;$D$119,'CCG data'!$A:$AD,'CCG data'!X$3,FALSE))</f>
        <v>50.341130443859335</v>
      </c>
      <c r="H436" s="96">
        <f>IF(R435="","",VLOOKUP($E435&amp;$D$118&amp;$D$119,'CCG data'!$A:$AD,'CCG data'!Y$3,FALSE))</f>
        <v>98.957157034528549</v>
      </c>
      <c r="I436" s="96">
        <f>IF(R435="","",VLOOKUP($E435&amp;$D$118&amp;$D$119,'CCG data'!$A:$AD,'CCG data'!Z$3,FALSE))</f>
        <v>109.7759652481608</v>
      </c>
      <c r="J436" s="96">
        <f>IF(T435="","",VLOOKUP($E435&amp;$D$118&amp;$D$119,'CCG data'!$A:$AD,'CCG data'!AA$3,FALSE))</f>
        <v>6.8277505342048572</v>
      </c>
      <c r="K436" s="96">
        <f>IF(T435="","",VLOOKUP($E435&amp;$D$118&amp;$D$119,'CCG data'!$A:$AD,'CCG data'!AB$3,FALSE))</f>
        <v>9.8340901963517773</v>
      </c>
      <c r="L436" s="96">
        <f>IF(V435="","",VLOOKUP($E435&amp;$D$118&amp;$D$119,'CCG data'!$A:$AD,'CCG data'!AC$3,FALSE))</f>
        <v>3.9016176130963354</v>
      </c>
      <c r="M436" s="96">
        <f>IF(V435="","",VLOOKUP($E435&amp;$D$118&amp;$D$119,'CCG data'!$A:$AD,'CCG data'!AD$3,FALSE))</f>
        <v>6.2888964208719527</v>
      </c>
      <c r="N436" s="363"/>
      <c r="P436" s="150">
        <f>IF(P435="","",VLOOKUP($E435&amp;$D$118&amp;$D$119,'CCG data'!$A:$AD,'CCG data'!I$3,FALSE))</f>
        <v>0.26</v>
      </c>
      <c r="Q436" s="15">
        <f>IF(P435="","",VLOOKUP($E435&amp;$D$118&amp;$D$119,'CCG data'!$A:$AD,'CCG data'!J$3,FALSE))</f>
        <v>0.29699999999999999</v>
      </c>
      <c r="R436" s="15">
        <f>IF(R435="","",VLOOKUP($E435&amp;$D$118&amp;$D$119,'CCG data'!$A:$AD,'CCG data'!K$3,FALSE))</f>
        <v>0.61799999999999999</v>
      </c>
      <c r="S436" s="15">
        <f>IF(R435="","",VLOOKUP($E435&amp;$D$118&amp;$D$119,'CCG data'!$A:$AD,'CCG data'!L$3,FALSE))</f>
        <v>0.65800000000000003</v>
      </c>
      <c r="T436" s="15">
        <f>IF(T435="","",VLOOKUP($E435&amp;$D$118&amp;$D$119,'CCG data'!$A:$AD,'CCG data'!M$3,FALSE))</f>
        <v>4.3999999999999997E-2</v>
      </c>
      <c r="U436" s="15">
        <f>IF(T435="","",VLOOKUP($E435&amp;$D$118&amp;$D$119,'CCG data'!$A:$AD,'CCG data'!N$3,FALSE))</f>
        <v>6.3E-2</v>
      </c>
      <c r="V436" s="15">
        <f>IF(V435="","",VLOOKUP($E435&amp;$D$118&amp;$D$119,'CCG data'!$A:$AD,'CCG data'!O$3,FALSE))</f>
        <v>2.5000000000000001E-2</v>
      </c>
      <c r="W436" s="135">
        <f>IF(V435="","",VLOOKUP($E435&amp;$D$118&amp;$D$119,'CCG data'!$A:$AD,'CCG data'!P$3,FALSE))</f>
        <v>3.9E-2</v>
      </c>
      <c r="Y436" s="163" t="str">
        <f>IFERROR(VLOOKUP($E436&amp;$D$119, Outliers!$A$4:$P$214,2,FALSE),"0")</f>
        <v>0</v>
      </c>
      <c r="Z436" s="163" t="str">
        <f>IFERROR(VLOOKUP($E436&amp;$D$119, Outliers!$A$4:$P$214,3,FALSE),"0")</f>
        <v>0</v>
      </c>
      <c r="AA436" s="163" t="str">
        <f>IFERROR(VLOOKUP($E436&amp;$D$119, Outliers!$A$4:$P$214,4,FALSE),"0")</f>
        <v>0</v>
      </c>
      <c r="AB436" s="163" t="str">
        <f>IFERROR(VLOOKUP($E436&amp;$D$119, Outliers!$A$4:$P$214,5,FALSE),"0")</f>
        <v>0</v>
      </c>
      <c r="AD436" s="78"/>
      <c r="AE436" s="78"/>
      <c r="AF436" s="78"/>
      <c r="AG436" s="78"/>
    </row>
    <row r="437" spans="4:33" ht="15.75" x14ac:dyDescent="0.25">
      <c r="D437" s="318"/>
      <c r="E437" s="104" t="s">
        <v>262</v>
      </c>
      <c r="F437" s="405">
        <f>IF(OR(ISERROR(VLOOKUP($E437&amp;$D$118&amp;$D$119,'CCG data'!$A:$AD,'CCG data'!R$3,FALSE)),ISBLANK(VLOOKUP($E437&amp;$D$118&amp;$D$119,'CCG data'!$A:$AD,'CCG data'!R$3,FALSE))),"",VLOOKUP($E437&amp;$D$118&amp;$D$119,'CCG data'!$A:$AD,'CCG data'!R$3,FALSE))</f>
        <v>45.243063903259909</v>
      </c>
      <c r="G437" s="406"/>
      <c r="H437" s="406">
        <f>IF(OR(ISERROR(VLOOKUP($E437&amp;$D$118&amp;$D$119,'CCG data'!$A:$AD,'CCG data'!S$3,FALSE)),ISBLANK(VLOOKUP($E437&amp;$D$118&amp;$D$119,'CCG data'!$A:$AD,'CCG data'!S$3,FALSE))),"",VLOOKUP($E437&amp;$D$118&amp;$D$119,'CCG data'!$A:$AD,'CCG data'!S$3,FALSE))</f>
        <v>100.04996068651946</v>
      </c>
      <c r="I437" s="406"/>
      <c r="J437" s="406">
        <f>IF(OR(ISERROR(VLOOKUP($E437&amp;$D$118&amp;$D$119,'CCG data'!$A:$AD,'CCG data'!T$3,FALSE)),ISBLANK(VLOOKUP($E437&amp;$D$118&amp;$D$119,'CCG data'!$A:$AD,'CCG data'!T$3,FALSE))),"",VLOOKUP($E437&amp;$D$118&amp;$D$119,'CCG data'!$A:$AD,'CCG data'!T$3,FALSE))</f>
        <v>9.5119002782286373</v>
      </c>
      <c r="K437" s="406"/>
      <c r="L437" s="406">
        <f>IF(OR(ISERROR(VLOOKUP($E437&amp;$D$118&amp;$D$119,'CCG data'!$A:$AD,'CCG data'!U$3,FALSE)),ISBLANK(VLOOKUP($E437&amp;$D$118&amp;$D$119,'CCG data'!$A:$AD,'CCG data'!U$3,FALSE))),"",VLOOKUP($E437&amp;$D$118&amp;$D$119,'CCG data'!$A:$AD,'CCG data'!U$3,FALSE))</f>
        <v>5.8418849690267685</v>
      </c>
      <c r="M437" s="407"/>
      <c r="N437" s="362">
        <f>IF(OR(ISERROR(VLOOKUP($E437&amp;$D$118&amp;$D$119,'CCG data'!$A:$AD,'CCG data'!G$3,FALSE)),ISBLANK(VLOOKUP($E437&amp;$D$118&amp;$D$119,'CCG data'!$A:$AD,'CCG data'!G$3,FALSE))),"",VLOOKUP($E437&amp;$D$118&amp;$D$119,'CCG data'!$A:$AD,'CCG data'!G$3,FALSE))</f>
        <v>1274</v>
      </c>
      <c r="P437" s="397">
        <f>IF(OR(ISERROR(VLOOKUP($E437&amp;$D$118&amp;$D$119,'CCG data'!$A:$AD,'CCG data'!B$3,FALSE)),ISBLANK(VLOOKUP($E437&amp;$D$118&amp;$D$119,'CCG data'!$A:$AD,'CCG data'!B$3,FALSE))),"",VLOOKUP($E437&amp;$D$118&amp;$D$119,'CCG data'!$A:$AD,'CCG data'!B$3,FALSE))</f>
        <v>0.26923076923076922</v>
      </c>
      <c r="Q437" s="263"/>
      <c r="R437" s="263">
        <f>IF(OR(ISERROR(VLOOKUP($E437&amp;$D$118&amp;$D$119,'CCG data'!$A:$AD,'CCG data'!C$3,FALSE)),ISBLANK(VLOOKUP($E437&amp;$D$118&amp;$D$119,'CCG data'!$A:$AD,'CCG data'!C$3,FALSE))),"",VLOOKUP($E437&amp;$D$118&amp;$D$119,'CCG data'!$A:$AD,'CCG data'!C$3,FALSE))</f>
        <v>0.6295133437990581</v>
      </c>
      <c r="S437" s="263"/>
      <c r="T437" s="263">
        <f>IF(OR(ISERROR(VLOOKUP($E437&amp;$D$118&amp;$D$119,'CCG data'!$A:$AD,'CCG data'!D$3,FALSE)),ISBLANK(VLOOKUP($E437&amp;$D$118&amp;$D$119,'CCG data'!$A:$AD,'CCG data'!D$3,FALSE))),"",VLOOKUP($E437&amp;$D$118&amp;$D$119,'CCG data'!$A:$AD,'CCG data'!D$3,FALSE))</f>
        <v>6.4364207221350084E-2</v>
      </c>
      <c r="U437" s="263"/>
      <c r="V437" s="263">
        <f>IF(OR(ISERROR(VLOOKUP($E437&amp;$D$118&amp;$D$119,'CCG data'!$A:$AD,'CCG data'!E$3,FALSE)),ISBLANK(VLOOKUP($E437&amp;$D$118&amp;$D$119,'CCG data'!$A:$AD,'CCG data'!E$3,FALSE))),"",VLOOKUP($E437&amp;$D$118&amp;$D$119,'CCG data'!$A:$AD,'CCG data'!E$3,FALSE))</f>
        <v>3.6891679748822605E-2</v>
      </c>
      <c r="W437" s="398"/>
      <c r="Y437" s="163">
        <f>IFERROR(VLOOKUP($E437&amp;$D$119, Outliers!$A$4:$P$214,2,FALSE),"0")</f>
        <v>0</v>
      </c>
      <c r="Z437" s="163">
        <f>IFERROR(VLOOKUP($E437&amp;$D$119, Outliers!$A$4:$P$214,3,FALSE),"0")</f>
        <v>0</v>
      </c>
      <c r="AA437" s="163">
        <f>IFERROR(VLOOKUP($E437&amp;$D$119, Outliers!$A$4:$P$214,4,FALSE),"0")</f>
        <v>1</v>
      </c>
      <c r="AB437" s="163">
        <f>IFERROR(VLOOKUP($E437&amp;$D$119, Outliers!$A$4:$P$214,5,FALSE),"0")</f>
        <v>1</v>
      </c>
      <c r="AD437" s="78"/>
      <c r="AE437" s="78"/>
      <c r="AF437" s="78"/>
      <c r="AG437" s="78"/>
    </row>
    <row r="438" spans="4:33" x14ac:dyDescent="0.25">
      <c r="D438" s="318"/>
      <c r="E438" s="103" t="s">
        <v>27</v>
      </c>
      <c r="F438" s="95">
        <f>IF(P437="","",VLOOKUP($E437&amp;$D$118&amp;$D$119,'CCG data'!$A:$AD,'CCG data'!W$3,FALSE))</f>
        <v>40.454988077714752</v>
      </c>
      <c r="G438" s="96">
        <f>IF(P437="","",VLOOKUP($E437&amp;$D$118&amp;$D$119,'CCG data'!$A:$AD,'CCG data'!X$3,FALSE))</f>
        <v>50.031139728805066</v>
      </c>
      <c r="H438" s="96">
        <f>IF(R437="","",VLOOKUP($E437&amp;$D$118&amp;$D$119,'CCG data'!$A:$AD,'CCG data'!Y$3,FALSE))</f>
        <v>93.125502301947904</v>
      </c>
      <c r="I438" s="96">
        <f>IF(R437="","",VLOOKUP($E437&amp;$D$118&amp;$D$119,'CCG data'!$A:$AD,'CCG data'!Z$3,FALSE))</f>
        <v>106.97441907109101</v>
      </c>
      <c r="J438" s="96">
        <f>IF(T437="","",VLOOKUP($E437&amp;$D$118&amp;$D$119,'CCG data'!$A:$AD,'CCG data'!AA$3,FALSE))</f>
        <v>7.4530894975794073</v>
      </c>
      <c r="K438" s="96">
        <f>IF(T437="","",VLOOKUP($E437&amp;$D$118&amp;$D$119,'CCG data'!$A:$AD,'CCG data'!AB$3,FALSE))</f>
        <v>11.570711058877867</v>
      </c>
      <c r="L438" s="96">
        <f>IF(V437="","",VLOOKUP($E437&amp;$D$118&amp;$D$119,'CCG data'!$A:$AD,'CCG data'!AC$3,FALSE))</f>
        <v>4.1717170264027841</v>
      </c>
      <c r="M438" s="96">
        <f>IF(V437="","",VLOOKUP($E437&amp;$D$118&amp;$D$119,'CCG data'!$A:$AD,'CCG data'!AD$3,FALSE))</f>
        <v>7.5120529116507528</v>
      </c>
      <c r="N438" s="363"/>
      <c r="P438" s="150">
        <f>IF(P437="","",VLOOKUP($E437&amp;$D$118&amp;$D$119,'CCG data'!$A:$AD,'CCG data'!I$3,FALSE))</f>
        <v>0.246</v>
      </c>
      <c r="Q438" s="15">
        <f>IF(P437="","",VLOOKUP($E437&amp;$D$118&amp;$D$119,'CCG data'!$A:$AD,'CCG data'!J$3,FALSE))</f>
        <v>0.29399999999999998</v>
      </c>
      <c r="R438" s="15">
        <f>IF(R437="","",VLOOKUP($E437&amp;$D$118&amp;$D$119,'CCG data'!$A:$AD,'CCG data'!K$3,FALSE))</f>
        <v>0.60299999999999998</v>
      </c>
      <c r="S438" s="15">
        <f>IF(R437="","",VLOOKUP($E437&amp;$D$118&amp;$D$119,'CCG data'!$A:$AD,'CCG data'!L$3,FALSE))</f>
        <v>0.65600000000000003</v>
      </c>
      <c r="T438" s="15">
        <f>IF(T437="","",VLOOKUP($E437&amp;$D$118&amp;$D$119,'CCG data'!$A:$AD,'CCG data'!M$3,FALSE))</f>
        <v>5.1999999999999998E-2</v>
      </c>
      <c r="U438" s="15">
        <f>IF(T437="","",VLOOKUP($E437&amp;$D$118&amp;$D$119,'CCG data'!$A:$AD,'CCG data'!N$3,FALSE))</f>
        <v>7.9000000000000001E-2</v>
      </c>
      <c r="V438" s="15">
        <f>IF(V437="","",VLOOKUP($E437&amp;$D$118&amp;$D$119,'CCG data'!$A:$AD,'CCG data'!O$3,FALSE))</f>
        <v>2.8000000000000001E-2</v>
      </c>
      <c r="W438" s="135">
        <f>IF(V437="","",VLOOKUP($E437&amp;$D$118&amp;$D$119,'CCG data'!$A:$AD,'CCG data'!P$3,FALSE))</f>
        <v>4.9000000000000002E-2</v>
      </c>
      <c r="Y438" s="163" t="str">
        <f>IFERROR(VLOOKUP($E438&amp;$D$119, Outliers!$A$4:$P$214,2,FALSE),"0")</f>
        <v>0</v>
      </c>
      <c r="Z438" s="163" t="str">
        <f>IFERROR(VLOOKUP($E438&amp;$D$119, Outliers!$A$4:$P$214,3,FALSE),"0")</f>
        <v>0</v>
      </c>
      <c r="AA438" s="163" t="str">
        <f>IFERROR(VLOOKUP($E438&amp;$D$119, Outliers!$A$4:$P$214,4,FALSE),"0")</f>
        <v>0</v>
      </c>
      <c r="AB438" s="163" t="str">
        <f>IFERROR(VLOOKUP($E438&amp;$D$119, Outliers!$A$4:$P$214,5,FALSE),"0")</f>
        <v>0</v>
      </c>
      <c r="AD438" s="78"/>
      <c r="AE438" s="78"/>
      <c r="AF438" s="78"/>
      <c r="AG438" s="78"/>
    </row>
    <row r="439" spans="4:33" ht="15.75" x14ac:dyDescent="0.25">
      <c r="D439" s="318"/>
      <c r="E439" s="104" t="s">
        <v>263</v>
      </c>
      <c r="F439" s="405">
        <f>IF(OR(ISERROR(VLOOKUP($E439&amp;$D$118&amp;$D$119,'CCG data'!$A:$AD,'CCG data'!R$3,FALSE)),ISBLANK(VLOOKUP($E439&amp;$D$118&amp;$D$119,'CCG data'!$A:$AD,'CCG data'!R$3,FALSE))),"",VLOOKUP($E439&amp;$D$118&amp;$D$119,'CCG data'!$A:$AD,'CCG data'!R$3,FALSE))</f>
        <v>53.230618928138576</v>
      </c>
      <c r="G439" s="406"/>
      <c r="H439" s="406">
        <f>IF(OR(ISERROR(VLOOKUP($E439&amp;$D$118&amp;$D$119,'CCG data'!$A:$AD,'CCG data'!S$3,FALSE)),ISBLANK(VLOOKUP($E439&amp;$D$118&amp;$D$119,'CCG data'!$A:$AD,'CCG data'!S$3,FALSE))),"",VLOOKUP($E439&amp;$D$118&amp;$D$119,'CCG data'!$A:$AD,'CCG data'!S$3,FALSE))</f>
        <v>104.1112987891606</v>
      </c>
      <c r="I439" s="406"/>
      <c r="J439" s="406">
        <f>IF(OR(ISERROR(VLOOKUP($E439&amp;$D$118&amp;$D$119,'CCG data'!$A:$AD,'CCG data'!T$3,FALSE)),ISBLANK(VLOOKUP($E439&amp;$D$118&amp;$D$119,'CCG data'!$A:$AD,'CCG data'!T$3,FALSE))),"",VLOOKUP($E439&amp;$D$118&amp;$D$119,'CCG data'!$A:$AD,'CCG data'!T$3,FALSE))</f>
        <v>5.7940917064108719</v>
      </c>
      <c r="K439" s="406"/>
      <c r="L439" s="406">
        <f>IF(OR(ISERROR(VLOOKUP($E439&amp;$D$118&amp;$D$119,'CCG data'!$A:$AD,'CCG data'!U$3,FALSE)),ISBLANK(VLOOKUP($E439&amp;$D$118&amp;$D$119,'CCG data'!$A:$AD,'CCG data'!U$3,FALSE))),"",VLOOKUP($E439&amp;$D$118&amp;$D$119,'CCG data'!$A:$AD,'CCG data'!U$3,FALSE))</f>
        <v>13.468594524800983</v>
      </c>
      <c r="M439" s="407"/>
      <c r="N439" s="362">
        <f>IF(OR(ISERROR(VLOOKUP($E439&amp;$D$118&amp;$D$119,'CCG data'!$A:$AD,'CCG data'!G$3,FALSE)),ISBLANK(VLOOKUP($E439&amp;$D$118&amp;$D$119,'CCG data'!$A:$AD,'CCG data'!G$3,FALSE))),"",VLOOKUP($E439&amp;$D$118&amp;$D$119,'CCG data'!$A:$AD,'CCG data'!G$3,FALSE))</f>
        <v>2419</v>
      </c>
      <c r="P439" s="397">
        <f>IF(OR(ISERROR(VLOOKUP($E439&amp;$D$118&amp;$D$119,'CCG data'!$A:$AD,'CCG data'!B$3,FALSE)),ISBLANK(VLOOKUP($E439&amp;$D$118&amp;$D$119,'CCG data'!$A:$AD,'CCG data'!B$3,FALSE))),"",VLOOKUP($E439&amp;$D$118&amp;$D$119,'CCG data'!$A:$AD,'CCG data'!B$3,FALSE))</f>
        <v>0.28937577511368334</v>
      </c>
      <c r="Q439" s="263"/>
      <c r="R439" s="263">
        <f>IF(OR(ISERROR(VLOOKUP($E439&amp;$D$118&amp;$D$119,'CCG data'!$A:$AD,'CCG data'!C$3,FALSE)),ISBLANK(VLOOKUP($E439&amp;$D$118&amp;$D$119,'CCG data'!$A:$AD,'CCG data'!C$3,FALSE))),"",VLOOKUP($E439&amp;$D$118&amp;$D$119,'CCG data'!$A:$AD,'CCG data'!C$3,FALSE))</f>
        <v>0.59528730880529146</v>
      </c>
      <c r="S439" s="263"/>
      <c r="T439" s="263">
        <f>IF(OR(ISERROR(VLOOKUP($E439&amp;$D$118&amp;$D$119,'CCG data'!$A:$AD,'CCG data'!D$3,FALSE)),ISBLANK(VLOOKUP($E439&amp;$D$118&amp;$D$119,'CCG data'!$A:$AD,'CCG data'!D$3,FALSE))),"",VLOOKUP($E439&amp;$D$118&amp;$D$119,'CCG data'!$A:$AD,'CCG data'!D$3,FALSE))</f>
        <v>3.885903265812319E-2</v>
      </c>
      <c r="U439" s="263"/>
      <c r="V439" s="263">
        <f>IF(OR(ISERROR(VLOOKUP($E439&amp;$D$118&amp;$D$119,'CCG data'!$A:$AD,'CCG data'!E$3,FALSE)),ISBLANK(VLOOKUP($E439&amp;$D$118&amp;$D$119,'CCG data'!$A:$AD,'CCG data'!E$3,FALSE))),"",VLOOKUP($E439&amp;$D$118&amp;$D$119,'CCG data'!$A:$AD,'CCG data'!E$3,FALSE))</f>
        <v>7.6477883422902029E-2</v>
      </c>
      <c r="W439" s="398"/>
      <c r="Y439" s="163">
        <f>IFERROR(VLOOKUP($E439&amp;$D$119, Outliers!$A$4:$P$214,2,FALSE),"0")</f>
        <v>0</v>
      </c>
      <c r="Z439" s="163">
        <f>IFERROR(VLOOKUP($E439&amp;$D$119, Outliers!$A$4:$P$214,3,FALSE),"0")</f>
        <v>0</v>
      </c>
      <c r="AA439" s="163">
        <f>IFERROR(VLOOKUP($E439&amp;$D$119, Outliers!$A$4:$P$214,4,FALSE),"0")</f>
        <v>0</v>
      </c>
      <c r="AB439" s="163">
        <f>IFERROR(VLOOKUP($E439&amp;$D$119, Outliers!$A$4:$P$214,5,FALSE),"0")</f>
        <v>0</v>
      </c>
      <c r="AD439" s="78"/>
      <c r="AE439" s="78"/>
      <c r="AF439" s="78"/>
      <c r="AG439" s="78"/>
    </row>
    <row r="440" spans="4:33" x14ac:dyDescent="0.25">
      <c r="D440" s="318"/>
      <c r="E440" s="103" t="s">
        <v>27</v>
      </c>
      <c r="F440" s="95">
        <f>IF(P439="","",VLOOKUP($E439&amp;$D$118&amp;$D$119,'CCG data'!$A:$AD,'CCG data'!W$3,FALSE))</f>
        <v>49.287239493237315</v>
      </c>
      <c r="G440" s="96">
        <f>IF(P439="","",VLOOKUP($E439&amp;$D$118&amp;$D$119,'CCG data'!$A:$AD,'CCG data'!X$3,FALSE))</f>
        <v>57.173998363039836</v>
      </c>
      <c r="H440" s="96">
        <f>IF(R439="","",VLOOKUP($E439&amp;$D$118&amp;$D$119,'CCG data'!$A:$AD,'CCG data'!Y$3,FALSE))</f>
        <v>98.73389449506999</v>
      </c>
      <c r="I440" s="96">
        <f>IF(R439="","",VLOOKUP($E439&amp;$D$118&amp;$D$119,'CCG data'!$A:$AD,'CCG data'!Z$3,FALSE))</f>
        <v>109.48870308325121</v>
      </c>
      <c r="J440" s="96">
        <f>IF(T439="","",VLOOKUP($E439&amp;$D$118&amp;$D$119,'CCG data'!$A:$AD,'CCG data'!AA$3,FALSE))</f>
        <v>4.6227664458131201</v>
      </c>
      <c r="K440" s="96">
        <f>IF(T439="","",VLOOKUP($E439&amp;$D$118&amp;$D$119,'CCG data'!$A:$AD,'CCG data'!AB$3,FALSE))</f>
        <v>6.9654169670086237</v>
      </c>
      <c r="L440" s="96">
        <f>IF(V439="","",VLOOKUP($E439&amp;$D$118&amp;$D$119,'CCG data'!$A:$AD,'CCG data'!AC$3,FALSE))</f>
        <v>11.527742228598472</v>
      </c>
      <c r="M440" s="96">
        <f>IF(V439="","",VLOOKUP($E439&amp;$D$118&amp;$D$119,'CCG data'!$A:$AD,'CCG data'!AD$3,FALSE))</f>
        <v>15.409446821003494</v>
      </c>
      <c r="N440" s="363"/>
      <c r="P440" s="150">
        <f>IF(P439="","",VLOOKUP($E439&amp;$D$118&amp;$D$119,'CCG data'!$A:$AD,'CCG data'!I$3,FALSE))</f>
        <v>0.27200000000000002</v>
      </c>
      <c r="Q440" s="15">
        <f>IF(P439="","",VLOOKUP($E439&amp;$D$118&amp;$D$119,'CCG data'!$A:$AD,'CCG data'!J$3,FALSE))</f>
        <v>0.308</v>
      </c>
      <c r="R440" s="15">
        <f>IF(R439="","",VLOOKUP($E439&amp;$D$118&amp;$D$119,'CCG data'!$A:$AD,'CCG data'!K$3,FALSE))</f>
        <v>0.57599999999999996</v>
      </c>
      <c r="S440" s="15">
        <f>IF(R439="","",VLOOKUP($E439&amp;$D$118&amp;$D$119,'CCG data'!$A:$AD,'CCG data'!L$3,FALSE))</f>
        <v>0.61499999999999999</v>
      </c>
      <c r="T440" s="15">
        <f>IF(T439="","",VLOOKUP($E439&amp;$D$118&amp;$D$119,'CCG data'!$A:$AD,'CCG data'!M$3,FALSE))</f>
        <v>3.2000000000000001E-2</v>
      </c>
      <c r="U440" s="15">
        <f>IF(T439="","",VLOOKUP($E439&amp;$D$118&amp;$D$119,'CCG data'!$A:$AD,'CCG data'!N$3,FALSE))</f>
        <v>4.7E-2</v>
      </c>
      <c r="V440" s="15">
        <f>IF(V439="","",VLOOKUP($E439&amp;$D$118&amp;$D$119,'CCG data'!$A:$AD,'CCG data'!O$3,FALSE))</f>
        <v>6.7000000000000004E-2</v>
      </c>
      <c r="W440" s="135">
        <f>IF(V439="","",VLOOKUP($E439&amp;$D$118&amp;$D$119,'CCG data'!$A:$AD,'CCG data'!P$3,FALSE))</f>
        <v>8.7999999999999995E-2</v>
      </c>
      <c r="Y440" s="163" t="str">
        <f>IFERROR(VLOOKUP($E440&amp;$D$119, Outliers!$A$4:$P$214,2,FALSE),"0")</f>
        <v>0</v>
      </c>
      <c r="Z440" s="163" t="str">
        <f>IFERROR(VLOOKUP($E440&amp;$D$119, Outliers!$A$4:$P$214,3,FALSE),"0")</f>
        <v>0</v>
      </c>
      <c r="AA440" s="163" t="str">
        <f>IFERROR(VLOOKUP($E440&amp;$D$119, Outliers!$A$4:$P$214,4,FALSE),"0")</f>
        <v>0</v>
      </c>
      <c r="AB440" s="163" t="str">
        <f>IFERROR(VLOOKUP($E440&amp;$D$119, Outliers!$A$4:$P$214,5,FALSE),"0")</f>
        <v>0</v>
      </c>
      <c r="AD440" s="78"/>
      <c r="AE440" s="78"/>
      <c r="AF440" s="78"/>
      <c r="AG440" s="78"/>
    </row>
    <row r="441" spans="4:33" ht="15.75" x14ac:dyDescent="0.25">
      <c r="D441" s="318"/>
      <c r="E441" s="104" t="s">
        <v>493</v>
      </c>
      <c r="F441" s="405">
        <f>IF(OR(ISERROR(VLOOKUP($E441&amp;$D$118&amp;$D$119,'CCG data'!$A:$AD,'CCG data'!R$3,FALSE)),ISBLANK(VLOOKUP($E441&amp;$D$118&amp;$D$119,'CCG data'!$A:$AD,'CCG data'!R$3,FALSE))),"",VLOOKUP($E441&amp;$D$118&amp;$D$119,'CCG data'!$A:$AD,'CCG data'!R$3,FALSE))</f>
        <v>64.859689842319497</v>
      </c>
      <c r="G441" s="406"/>
      <c r="H441" s="406">
        <f>IF(OR(ISERROR(VLOOKUP($E441&amp;$D$118&amp;$D$119,'CCG data'!$A:$AD,'CCG data'!S$3,FALSE)),ISBLANK(VLOOKUP($E441&amp;$D$118&amp;$D$119,'CCG data'!$A:$AD,'CCG data'!S$3,FALSE))),"",VLOOKUP($E441&amp;$D$118&amp;$D$119,'CCG data'!$A:$AD,'CCG data'!S$3,FALSE))</f>
        <v>101.42665309600184</v>
      </c>
      <c r="I441" s="406"/>
      <c r="J441" s="406">
        <f>IF(OR(ISERROR(VLOOKUP($E441&amp;$D$118&amp;$D$119,'CCG data'!$A:$AD,'CCG data'!T$3,FALSE)),ISBLANK(VLOOKUP($E441&amp;$D$118&amp;$D$119,'CCG data'!$A:$AD,'CCG data'!T$3,FALSE))),"",VLOOKUP($E441&amp;$D$118&amp;$D$119,'CCG data'!$A:$AD,'CCG data'!T$3,FALSE))</f>
        <v>5.9565281068226454</v>
      </c>
      <c r="K441" s="406"/>
      <c r="L441" s="406">
        <f>IF(OR(ISERROR(VLOOKUP($E441&amp;$D$118&amp;$D$119,'CCG data'!$A:$AD,'CCG data'!U$3,FALSE)),ISBLANK(VLOOKUP($E441&amp;$D$118&amp;$D$119,'CCG data'!$A:$AD,'CCG data'!U$3,FALSE))),"",VLOOKUP($E441&amp;$D$118&amp;$D$119,'CCG data'!$A:$AD,'CCG data'!U$3,FALSE))</f>
        <v>9.9877824394005277</v>
      </c>
      <c r="M441" s="407"/>
      <c r="N441" s="362">
        <f>IF(OR(ISERROR(VLOOKUP($E441&amp;$D$118&amp;$D$119,'CCG data'!$A:$AD,'CCG data'!G$3,FALSE)),ISBLANK(VLOOKUP($E441&amp;$D$118&amp;$D$119,'CCG data'!$A:$AD,'CCG data'!G$3,FALSE))),"",VLOOKUP($E441&amp;$D$118&amp;$D$119,'CCG data'!$A:$AD,'CCG data'!G$3,FALSE))</f>
        <v>1195</v>
      </c>
      <c r="P441" s="397">
        <f>IF(OR(ISERROR(VLOOKUP($E441&amp;$D$118&amp;$D$119,'CCG data'!$A:$AD,'CCG data'!B$3,FALSE)),ISBLANK(VLOOKUP($E441&amp;$D$118&amp;$D$119,'CCG data'!$A:$AD,'CCG data'!B$3,FALSE))),"",VLOOKUP($E441&amp;$D$118&amp;$D$119,'CCG data'!$A:$AD,'CCG data'!B$3,FALSE))</f>
        <v>0.35313807531380753</v>
      </c>
      <c r="Q441" s="263"/>
      <c r="R441" s="263">
        <f>IF(OR(ISERROR(VLOOKUP($E441&amp;$D$118&amp;$D$119,'CCG data'!$A:$AD,'CCG data'!C$3,FALSE)),ISBLANK(VLOOKUP($E441&amp;$D$118&amp;$D$119,'CCG data'!$A:$AD,'CCG data'!C$3,FALSE))),"",VLOOKUP($E441&amp;$D$118&amp;$D$119,'CCG data'!$A:$AD,'CCG data'!C$3,FALSE))</f>
        <v>0.55648535564853552</v>
      </c>
      <c r="S441" s="263"/>
      <c r="T441" s="263">
        <f>IF(OR(ISERROR(VLOOKUP($E441&amp;$D$118&amp;$D$119,'CCG data'!$A:$AD,'CCG data'!D$3,FALSE)),ISBLANK(VLOOKUP($E441&amp;$D$118&amp;$D$119,'CCG data'!$A:$AD,'CCG data'!D$3,FALSE))),"",VLOOKUP($E441&amp;$D$118&amp;$D$119,'CCG data'!$A:$AD,'CCG data'!D$3,FALSE))</f>
        <v>3.430962343096234E-2</v>
      </c>
      <c r="U441" s="263"/>
      <c r="V441" s="263">
        <f>IF(OR(ISERROR(VLOOKUP($E441&amp;$D$118&amp;$D$119,'CCG data'!$A:$AD,'CCG data'!E$3,FALSE)),ISBLANK(VLOOKUP($E441&amp;$D$118&amp;$D$119,'CCG data'!$A:$AD,'CCG data'!E$3,FALSE))),"",VLOOKUP($E441&amp;$D$118&amp;$D$119,'CCG data'!$A:$AD,'CCG data'!E$3,FALSE))</f>
        <v>5.6066945606694563E-2</v>
      </c>
      <c r="W441" s="398"/>
      <c r="Y441" s="163">
        <f>IFERROR(VLOOKUP($E441&amp;$D$119, Outliers!$A$4:$P$214,2,FALSE),"0")</f>
        <v>1</v>
      </c>
      <c r="Z441" s="163">
        <f>IFERROR(VLOOKUP($E441&amp;$D$119, Outliers!$A$4:$P$214,3,FALSE),"0")</f>
        <v>0</v>
      </c>
      <c r="AA441" s="163">
        <f>IFERROR(VLOOKUP($E441&amp;$D$119, Outliers!$A$4:$P$214,4,FALSE),"0")</f>
        <v>0</v>
      </c>
      <c r="AB441" s="163">
        <f>IFERROR(VLOOKUP($E441&amp;$D$119, Outliers!$A$4:$P$214,5,FALSE),"0")</f>
        <v>0</v>
      </c>
      <c r="AD441" s="78"/>
      <c r="AE441" s="78"/>
      <c r="AF441" s="78"/>
      <c r="AG441" s="78"/>
    </row>
    <row r="442" spans="4:33" x14ac:dyDescent="0.25">
      <c r="D442" s="318"/>
      <c r="E442" s="103" t="s">
        <v>27</v>
      </c>
      <c r="F442" s="95">
        <f>IF(P441="","",VLOOKUP($E441&amp;$D$118&amp;$D$119,'CCG data'!$A:$AD,'CCG data'!W$3,FALSE))</f>
        <v>58.671342051939632</v>
      </c>
      <c r="G442" s="96">
        <f>IF(P441="","",VLOOKUP($E441&amp;$D$118&amp;$D$119,'CCG data'!$A:$AD,'CCG data'!X$3,FALSE))</f>
        <v>71.048037632699362</v>
      </c>
      <c r="H442" s="96">
        <f>IF(R441="","",VLOOKUP($E441&amp;$D$118&amp;$D$119,'CCG data'!$A:$AD,'CCG data'!Y$3,FALSE))</f>
        <v>93.717665560669587</v>
      </c>
      <c r="I442" s="96">
        <f>IF(R441="","",VLOOKUP($E441&amp;$D$118&amp;$D$119,'CCG data'!$A:$AD,'CCG data'!Z$3,FALSE))</f>
        <v>109.1356406313341</v>
      </c>
      <c r="J442" s="96">
        <f>IF(T441="","",VLOOKUP($E441&amp;$D$118&amp;$D$119,'CCG data'!$A:$AD,'CCG data'!AA$3,FALSE))</f>
        <v>4.1332314384367352</v>
      </c>
      <c r="K442" s="96">
        <f>IF(T441="","",VLOOKUP($E441&amp;$D$118&amp;$D$119,'CCG data'!$A:$AD,'CCG data'!AB$3,FALSE))</f>
        <v>7.7798247752085556</v>
      </c>
      <c r="L442" s="96">
        <f>IF(V441="","",VLOOKUP($E441&amp;$D$118&amp;$D$119,'CCG data'!$A:$AD,'CCG data'!AC$3,FALSE))</f>
        <v>7.5961868506930061</v>
      </c>
      <c r="M442" s="96">
        <f>IF(V441="","",VLOOKUP($E441&amp;$D$118&amp;$D$119,'CCG data'!$A:$AD,'CCG data'!AD$3,FALSE))</f>
        <v>12.37937802810805</v>
      </c>
      <c r="N442" s="363"/>
      <c r="P442" s="150">
        <f>IF(P441="","",VLOOKUP($E441&amp;$D$118&amp;$D$119,'CCG data'!$A:$AD,'CCG data'!I$3,FALSE))</f>
        <v>0.32700000000000001</v>
      </c>
      <c r="Q442" s="15">
        <f>IF(P441="","",VLOOKUP($E441&amp;$D$118&amp;$D$119,'CCG data'!$A:$AD,'CCG data'!J$3,FALSE))</f>
        <v>0.38100000000000001</v>
      </c>
      <c r="R442" s="15">
        <f>IF(R441="","",VLOOKUP($E441&amp;$D$118&amp;$D$119,'CCG data'!$A:$AD,'CCG data'!K$3,FALSE))</f>
        <v>0.52800000000000002</v>
      </c>
      <c r="S442" s="15">
        <f>IF(R441="","",VLOOKUP($E441&amp;$D$118&amp;$D$119,'CCG data'!$A:$AD,'CCG data'!L$3,FALSE))</f>
        <v>0.58399999999999996</v>
      </c>
      <c r="T442" s="15">
        <f>IF(T441="","",VLOOKUP($E441&amp;$D$118&amp;$D$119,'CCG data'!$A:$AD,'CCG data'!M$3,FALSE))</f>
        <v>2.5000000000000001E-2</v>
      </c>
      <c r="U442" s="15">
        <f>IF(T441="","",VLOOKUP($E441&amp;$D$118&amp;$D$119,'CCG data'!$A:$AD,'CCG data'!N$3,FALSE))</f>
        <v>4.5999999999999999E-2</v>
      </c>
      <c r="V442" s="15">
        <f>IF(V441="","",VLOOKUP($E441&amp;$D$118&amp;$D$119,'CCG data'!$A:$AD,'CCG data'!O$3,FALSE))</f>
        <v>4.3999999999999997E-2</v>
      </c>
      <c r="W442" s="135">
        <f>IF(V441="","",VLOOKUP($E441&amp;$D$118&amp;$D$119,'CCG data'!$A:$AD,'CCG data'!P$3,FALSE))</f>
        <v>7.0999999999999994E-2</v>
      </c>
      <c r="Y442" s="163" t="str">
        <f>IFERROR(VLOOKUP($E442&amp;$D$119, Outliers!$A$4:$P$214,2,FALSE),"0")</f>
        <v>0</v>
      </c>
      <c r="Z442" s="163" t="str">
        <f>IFERROR(VLOOKUP($E442&amp;$D$119, Outliers!$A$4:$P$214,3,FALSE),"0")</f>
        <v>0</v>
      </c>
      <c r="AA442" s="163" t="str">
        <f>IFERROR(VLOOKUP($E442&amp;$D$119, Outliers!$A$4:$P$214,4,FALSE),"0")</f>
        <v>0</v>
      </c>
      <c r="AB442" s="163" t="str">
        <f>IFERROR(VLOOKUP($E442&amp;$D$119, Outliers!$A$4:$P$214,5,FALSE),"0")</f>
        <v>0</v>
      </c>
      <c r="AD442" s="78"/>
      <c r="AE442" s="78"/>
      <c r="AF442" s="78"/>
      <c r="AG442" s="78"/>
    </row>
    <row r="443" spans="4:33" ht="15.75" x14ac:dyDescent="0.25">
      <c r="D443" s="318"/>
      <c r="E443" s="104" t="s">
        <v>264</v>
      </c>
      <c r="F443" s="405">
        <f>IF(OR(ISERROR(VLOOKUP($E443&amp;$D$118&amp;$D$119,'CCG data'!$A:$AD,'CCG data'!R$3,FALSE)),ISBLANK(VLOOKUP($E443&amp;$D$118&amp;$D$119,'CCG data'!$A:$AD,'CCG data'!R$3,FALSE))),"",VLOOKUP($E443&amp;$D$118&amp;$D$119,'CCG data'!$A:$AD,'CCG data'!R$3,FALSE))</f>
        <v>50.048351464040771</v>
      </c>
      <c r="G443" s="406"/>
      <c r="H443" s="406">
        <f>IF(OR(ISERROR(VLOOKUP($E443&amp;$D$118&amp;$D$119,'CCG data'!$A:$AD,'CCG data'!S$3,FALSE)),ISBLANK(VLOOKUP($E443&amp;$D$118&amp;$D$119,'CCG data'!$A:$AD,'CCG data'!S$3,FALSE))),"",VLOOKUP($E443&amp;$D$118&amp;$D$119,'CCG data'!$A:$AD,'CCG data'!S$3,FALSE))</f>
        <v>99.351449605957924</v>
      </c>
      <c r="I443" s="406"/>
      <c r="J443" s="406">
        <f>IF(OR(ISERROR(VLOOKUP($E443&amp;$D$118&amp;$D$119,'CCG data'!$A:$AD,'CCG data'!T$3,FALSE)),ISBLANK(VLOOKUP($E443&amp;$D$118&amp;$D$119,'CCG data'!$A:$AD,'CCG data'!T$3,FALSE))),"",VLOOKUP($E443&amp;$D$118&amp;$D$119,'CCG data'!$A:$AD,'CCG data'!T$3,FALSE))</f>
        <v>4.9145337029437979</v>
      </c>
      <c r="K443" s="406"/>
      <c r="L443" s="406">
        <f>IF(OR(ISERROR(VLOOKUP($E443&amp;$D$118&amp;$D$119,'CCG data'!$A:$AD,'CCG data'!U$3,FALSE)),ISBLANK(VLOOKUP($E443&amp;$D$118&amp;$D$119,'CCG data'!$A:$AD,'CCG data'!U$3,FALSE))),"",VLOOKUP($E443&amp;$D$118&amp;$D$119,'CCG data'!$A:$AD,'CCG data'!U$3,FALSE))</f>
        <v>11.190904862665429</v>
      </c>
      <c r="M443" s="407"/>
      <c r="N443" s="362">
        <f>IF(OR(ISERROR(VLOOKUP($E443&amp;$D$118&amp;$D$119,'CCG data'!$A:$AD,'CCG data'!G$3,FALSE)),ISBLANK(VLOOKUP($E443&amp;$D$118&amp;$D$119,'CCG data'!$A:$AD,'CCG data'!G$3,FALSE))),"",VLOOKUP($E443&amp;$D$118&amp;$D$119,'CCG data'!$A:$AD,'CCG data'!G$3,FALSE))</f>
        <v>2609</v>
      </c>
      <c r="P443" s="397">
        <f>IF(OR(ISERROR(VLOOKUP($E443&amp;$D$118&amp;$D$119,'CCG data'!$A:$AD,'CCG data'!B$3,FALSE)),ISBLANK(VLOOKUP($E443&amp;$D$118&amp;$D$119,'CCG data'!$A:$AD,'CCG data'!B$3,FALSE))),"",VLOOKUP($E443&amp;$D$118&amp;$D$119,'CCG data'!$A:$AD,'CCG data'!B$3,FALSE))</f>
        <v>0.29474894595630508</v>
      </c>
      <c r="Q443" s="263"/>
      <c r="R443" s="263">
        <f>IF(OR(ISERROR(VLOOKUP($E443&amp;$D$118&amp;$D$119,'CCG data'!$A:$AD,'CCG data'!C$3,FALSE)),ISBLANK(VLOOKUP($E443&amp;$D$118&amp;$D$119,'CCG data'!$A:$AD,'CCG data'!C$3,FALSE))),"",VLOOKUP($E443&amp;$D$118&amp;$D$119,'CCG data'!$A:$AD,'CCG data'!C$3,FALSE))</f>
        <v>0.60559601379839023</v>
      </c>
      <c r="S443" s="263"/>
      <c r="T443" s="263">
        <f>IF(OR(ISERROR(VLOOKUP($E443&amp;$D$118&amp;$D$119,'CCG data'!$A:$AD,'CCG data'!D$3,FALSE)),ISBLANK(VLOOKUP($E443&amp;$D$118&amp;$D$119,'CCG data'!$A:$AD,'CCG data'!D$3,FALSE))),"",VLOOKUP($E443&amp;$D$118&amp;$D$119,'CCG data'!$A:$AD,'CCG data'!D$3,FALSE))</f>
        <v>3.2579532387888077E-2</v>
      </c>
      <c r="U443" s="263"/>
      <c r="V443" s="263">
        <f>IF(OR(ISERROR(VLOOKUP($E443&amp;$D$118&amp;$D$119,'CCG data'!$A:$AD,'CCG data'!E$3,FALSE)),ISBLANK(VLOOKUP($E443&amp;$D$118&amp;$D$119,'CCG data'!$A:$AD,'CCG data'!E$3,FALSE))),"",VLOOKUP($E443&amp;$D$118&amp;$D$119,'CCG data'!$A:$AD,'CCG data'!E$3,FALSE))</f>
        <v>6.707550785741663E-2</v>
      </c>
      <c r="W443" s="398"/>
      <c r="Y443" s="163">
        <f>IFERROR(VLOOKUP($E443&amp;$D$119, Outliers!$A$4:$P$214,2,FALSE),"0")</f>
        <v>0</v>
      </c>
      <c r="Z443" s="163">
        <f>IFERROR(VLOOKUP($E443&amp;$D$119, Outliers!$A$4:$P$214,3,FALSE),"0")</f>
        <v>0</v>
      </c>
      <c r="AA443" s="163">
        <f>IFERROR(VLOOKUP($E443&amp;$D$119, Outliers!$A$4:$P$214,4,FALSE),"0")</f>
        <v>0</v>
      </c>
      <c r="AB443" s="163">
        <f>IFERROR(VLOOKUP($E443&amp;$D$119, Outliers!$A$4:$P$214,5,FALSE),"0")</f>
        <v>0</v>
      </c>
      <c r="AD443" s="78"/>
      <c r="AE443" s="78"/>
      <c r="AF443" s="78"/>
      <c r="AG443" s="78"/>
    </row>
    <row r="444" spans="4:33" x14ac:dyDescent="0.25">
      <c r="D444" s="318"/>
      <c r="E444" s="103" t="s">
        <v>27</v>
      </c>
      <c r="F444" s="95">
        <f>IF(P443="","",VLOOKUP($E443&amp;$D$118&amp;$D$119,'CCG data'!$A:$AD,'CCG data'!W$3,FALSE))</f>
        <v>46.510963625925044</v>
      </c>
      <c r="G444" s="96">
        <f>IF(P443="","",VLOOKUP($E443&amp;$D$118&amp;$D$119,'CCG data'!$A:$AD,'CCG data'!X$3,FALSE))</f>
        <v>53.585739302156497</v>
      </c>
      <c r="H444" s="96">
        <f>IF(R443="","",VLOOKUP($E443&amp;$D$118&amp;$D$119,'CCG data'!$A:$AD,'CCG data'!Y$3,FALSE))</f>
        <v>94.452513942303099</v>
      </c>
      <c r="I444" s="96">
        <f>IF(R443="","",VLOOKUP($E443&amp;$D$118&amp;$D$119,'CCG data'!$A:$AD,'CCG data'!Z$3,FALSE))</f>
        <v>104.25038526961275</v>
      </c>
      <c r="J444" s="96">
        <f>IF(T443="","",VLOOKUP($E443&amp;$D$118&amp;$D$119,'CCG data'!$A:$AD,'CCG data'!AA$3,FALSE))</f>
        <v>3.8697438977218805</v>
      </c>
      <c r="K444" s="96">
        <f>IF(T443="","",VLOOKUP($E443&amp;$D$118&amp;$D$119,'CCG data'!$A:$AD,'CCG data'!AB$3,FALSE))</f>
        <v>5.9593235081657152</v>
      </c>
      <c r="L444" s="96">
        <f>IF(V443="","",VLOOKUP($E443&amp;$D$118&amp;$D$119,'CCG data'!$A:$AD,'CCG data'!AC$3,FALSE))</f>
        <v>9.5328371947712434</v>
      </c>
      <c r="M444" s="96">
        <f>IF(V443="","",VLOOKUP($E443&amp;$D$118&amp;$D$119,'CCG data'!$A:$AD,'CCG data'!AD$3,FALSE))</f>
        <v>12.848972530559614</v>
      </c>
      <c r="N444" s="363"/>
      <c r="P444" s="150">
        <f>IF(P443="","",VLOOKUP($E443&amp;$D$118&amp;$D$119,'CCG data'!$A:$AD,'CCG data'!I$3,FALSE))</f>
        <v>0.27800000000000002</v>
      </c>
      <c r="Q444" s="15">
        <f>IF(P443="","",VLOOKUP($E443&amp;$D$118&amp;$D$119,'CCG data'!$A:$AD,'CCG data'!J$3,FALSE))</f>
        <v>0.313</v>
      </c>
      <c r="R444" s="15">
        <f>IF(R443="","",VLOOKUP($E443&amp;$D$118&amp;$D$119,'CCG data'!$A:$AD,'CCG data'!K$3,FALSE))</f>
        <v>0.58699999999999997</v>
      </c>
      <c r="S444" s="15">
        <f>IF(R443="","",VLOOKUP($E443&amp;$D$118&amp;$D$119,'CCG data'!$A:$AD,'CCG data'!L$3,FALSE))</f>
        <v>0.624</v>
      </c>
      <c r="T444" s="15">
        <f>IF(T443="","",VLOOKUP($E443&amp;$D$118&amp;$D$119,'CCG data'!$A:$AD,'CCG data'!M$3,FALSE))</f>
        <v>2.5999999999999999E-2</v>
      </c>
      <c r="U444" s="15">
        <f>IF(T443="","",VLOOKUP($E443&amp;$D$118&amp;$D$119,'CCG data'!$A:$AD,'CCG data'!N$3,FALSE))</f>
        <v>0.04</v>
      </c>
      <c r="V444" s="15">
        <f>IF(V443="","",VLOOKUP($E443&amp;$D$118&amp;$D$119,'CCG data'!$A:$AD,'CCG data'!O$3,FALSE))</f>
        <v>5.8000000000000003E-2</v>
      </c>
      <c r="W444" s="135">
        <f>IF(V443="","",VLOOKUP($E443&amp;$D$118&amp;$D$119,'CCG data'!$A:$AD,'CCG data'!P$3,FALSE))</f>
        <v>7.6999999999999999E-2</v>
      </c>
      <c r="Y444" s="163" t="str">
        <f>IFERROR(VLOOKUP($E444&amp;$D$119, Outliers!$A$4:$P$214,2,FALSE),"0")</f>
        <v>0</v>
      </c>
      <c r="Z444" s="163" t="str">
        <f>IFERROR(VLOOKUP($E444&amp;$D$119, Outliers!$A$4:$P$214,3,FALSE),"0")</f>
        <v>0</v>
      </c>
      <c r="AA444" s="163" t="str">
        <f>IFERROR(VLOOKUP($E444&amp;$D$119, Outliers!$A$4:$P$214,4,FALSE),"0")</f>
        <v>0</v>
      </c>
      <c r="AB444" s="163" t="str">
        <f>IFERROR(VLOOKUP($E444&amp;$D$119, Outliers!$A$4:$P$214,5,FALSE),"0")</f>
        <v>0</v>
      </c>
      <c r="AD444" s="78"/>
      <c r="AE444" s="78"/>
      <c r="AF444" s="78"/>
      <c r="AG444" s="78"/>
    </row>
    <row r="445" spans="4:33" ht="15.75" x14ac:dyDescent="0.25">
      <c r="D445" s="318"/>
      <c r="E445" s="104" t="s">
        <v>265</v>
      </c>
      <c r="F445" s="405">
        <f>IF(OR(ISERROR(VLOOKUP($E445&amp;$D$118&amp;$D$119,'CCG data'!$A:$AD,'CCG data'!R$3,FALSE)),ISBLANK(VLOOKUP($E445&amp;$D$118&amp;$D$119,'CCG data'!$A:$AD,'CCG data'!R$3,FALSE))),"",VLOOKUP($E445&amp;$D$118&amp;$D$119,'CCG data'!$A:$AD,'CCG data'!R$3,FALSE))</f>
        <v>48.368607376037708</v>
      </c>
      <c r="G445" s="406"/>
      <c r="H445" s="406">
        <f>IF(OR(ISERROR(VLOOKUP($E445&amp;$D$118&amp;$D$119,'CCG data'!$A:$AD,'CCG data'!S$3,FALSE)),ISBLANK(VLOOKUP($E445&amp;$D$118&amp;$D$119,'CCG data'!$A:$AD,'CCG data'!S$3,FALSE))),"",VLOOKUP($E445&amp;$D$118&amp;$D$119,'CCG data'!$A:$AD,'CCG data'!S$3,FALSE))</f>
        <v>96.769821253100389</v>
      </c>
      <c r="I445" s="406"/>
      <c r="J445" s="406">
        <f>IF(OR(ISERROR(VLOOKUP($E445&amp;$D$118&amp;$D$119,'CCG data'!$A:$AD,'CCG data'!T$3,FALSE)),ISBLANK(VLOOKUP($E445&amp;$D$118&amp;$D$119,'CCG data'!$A:$AD,'CCG data'!T$3,FALSE))),"",VLOOKUP($E445&amp;$D$118&amp;$D$119,'CCG data'!$A:$AD,'CCG data'!T$3,FALSE))</f>
        <v>7.0269346838442281</v>
      </c>
      <c r="K445" s="406"/>
      <c r="L445" s="406">
        <f>IF(OR(ISERROR(VLOOKUP($E445&amp;$D$118&amp;$D$119,'CCG data'!$A:$AD,'CCG data'!U$3,FALSE)),ISBLANK(VLOOKUP($E445&amp;$D$118&amp;$D$119,'CCG data'!$A:$AD,'CCG data'!U$3,FALSE))),"",VLOOKUP($E445&amp;$D$118&amp;$D$119,'CCG data'!$A:$AD,'CCG data'!U$3,FALSE))</f>
        <v>14.495476451591085</v>
      </c>
      <c r="M445" s="407"/>
      <c r="N445" s="362">
        <f>IF(OR(ISERROR(VLOOKUP($E445&amp;$D$118&amp;$D$119,'CCG data'!$A:$AD,'CCG data'!G$3,FALSE)),ISBLANK(VLOOKUP($E445&amp;$D$118&amp;$D$119,'CCG data'!$A:$AD,'CCG data'!G$3,FALSE))),"",VLOOKUP($E445&amp;$D$118&amp;$D$119,'CCG data'!$A:$AD,'CCG data'!G$3,FALSE))</f>
        <v>1543</v>
      </c>
      <c r="P445" s="397">
        <f>IF(OR(ISERROR(VLOOKUP($E445&amp;$D$118&amp;$D$119,'CCG data'!$A:$AD,'CCG data'!B$3,FALSE)),ISBLANK(VLOOKUP($E445&amp;$D$118&amp;$D$119,'CCG data'!$A:$AD,'CCG data'!B$3,FALSE))),"",VLOOKUP($E445&amp;$D$118&amp;$D$119,'CCG data'!$A:$AD,'CCG data'!B$3,FALSE))</f>
        <v>0.26830848995463386</v>
      </c>
      <c r="Q445" s="263"/>
      <c r="R445" s="263">
        <f>IF(OR(ISERROR(VLOOKUP($E445&amp;$D$118&amp;$D$119,'CCG data'!$A:$AD,'CCG data'!C$3,FALSE)),ISBLANK(VLOOKUP($E445&amp;$D$118&amp;$D$119,'CCG data'!$A:$AD,'CCG data'!C$3,FALSE))),"",VLOOKUP($E445&amp;$D$118&amp;$D$119,'CCG data'!$A:$AD,'CCG data'!C$3,FALSE))</f>
        <v>0.59559300064808818</v>
      </c>
      <c r="S445" s="263"/>
      <c r="T445" s="263">
        <f>IF(OR(ISERROR(VLOOKUP($E445&amp;$D$118&amp;$D$119,'CCG data'!$A:$AD,'CCG data'!D$3,FALSE)),ISBLANK(VLOOKUP($E445&amp;$D$118&amp;$D$119,'CCG data'!$A:$AD,'CCG data'!D$3,FALSE))),"",VLOOKUP($E445&amp;$D$118&amp;$D$119,'CCG data'!$A:$AD,'CCG data'!D$3,FALSE))</f>
        <v>4.7310434219053794E-2</v>
      </c>
      <c r="U445" s="263"/>
      <c r="V445" s="263">
        <f>IF(OR(ISERROR(VLOOKUP($E445&amp;$D$118&amp;$D$119,'CCG data'!$A:$AD,'CCG data'!E$3,FALSE)),ISBLANK(VLOOKUP($E445&amp;$D$118&amp;$D$119,'CCG data'!$A:$AD,'CCG data'!E$3,FALSE))),"",VLOOKUP($E445&amp;$D$118&amp;$D$119,'CCG data'!$A:$AD,'CCG data'!E$3,FALSE))</f>
        <v>8.8788075178224235E-2</v>
      </c>
      <c r="W445" s="398"/>
      <c r="Y445" s="163">
        <f>IFERROR(VLOOKUP($E445&amp;$D$119, Outliers!$A$4:$P$214,2,FALSE),"0")</f>
        <v>0</v>
      </c>
      <c r="Z445" s="163">
        <f>IFERROR(VLOOKUP($E445&amp;$D$119, Outliers!$A$4:$P$214,3,FALSE),"0")</f>
        <v>0</v>
      </c>
      <c r="AA445" s="163">
        <f>IFERROR(VLOOKUP($E445&amp;$D$119, Outliers!$A$4:$P$214,4,FALSE),"0")</f>
        <v>0</v>
      </c>
      <c r="AB445" s="163">
        <f>IFERROR(VLOOKUP($E445&amp;$D$119, Outliers!$A$4:$P$214,5,FALSE),"0")</f>
        <v>0</v>
      </c>
      <c r="AD445" s="78"/>
      <c r="AE445" s="78"/>
      <c r="AF445" s="78"/>
      <c r="AG445" s="78"/>
    </row>
    <row r="446" spans="4:33" x14ac:dyDescent="0.25">
      <c r="D446" s="318"/>
      <c r="E446" s="103" t="s">
        <v>27</v>
      </c>
      <c r="F446" s="95">
        <f>IF(P445="","",VLOOKUP($E445&amp;$D$118&amp;$D$119,'CCG data'!$A:$AD,'CCG data'!W$3,FALSE))</f>
        <v>43.709320145203733</v>
      </c>
      <c r="G446" s="96">
        <f>IF(P445="","",VLOOKUP($E445&amp;$D$118&amp;$D$119,'CCG data'!$A:$AD,'CCG data'!X$3,FALSE))</f>
        <v>53.027894606871683</v>
      </c>
      <c r="H446" s="96">
        <f>IF(R445="","",VLOOKUP($E445&amp;$D$118&amp;$D$119,'CCG data'!$A:$AD,'CCG data'!Y$3,FALSE))</f>
        <v>90.513223209840078</v>
      </c>
      <c r="I446" s="96">
        <f>IF(R445="","",VLOOKUP($E445&amp;$D$118&amp;$D$119,'CCG data'!$A:$AD,'CCG data'!Z$3,FALSE))</f>
        <v>103.0264192963607</v>
      </c>
      <c r="J446" s="96">
        <f>IF(T445="","",VLOOKUP($E445&amp;$D$118&amp;$D$119,'CCG data'!$A:$AD,'CCG data'!AA$3,FALSE))</f>
        <v>5.4149513103721896</v>
      </c>
      <c r="K446" s="96">
        <f>IF(T445="","",VLOOKUP($E445&amp;$D$118&amp;$D$119,'CCG data'!$A:$AD,'CCG data'!AB$3,FALSE))</f>
        <v>8.6389180573162676</v>
      </c>
      <c r="L446" s="96">
        <f>IF(V445="","",VLOOKUP($E445&amp;$D$118&amp;$D$119,'CCG data'!$A:$AD,'CCG data'!AC$3,FALSE))</f>
        <v>12.068149475091799</v>
      </c>
      <c r="M446" s="96">
        <f>IF(V445="","",VLOOKUP($E445&amp;$D$118&amp;$D$119,'CCG data'!$A:$AD,'CCG data'!AD$3,FALSE))</f>
        <v>16.922803428090369</v>
      </c>
      <c r="N446" s="363"/>
      <c r="P446" s="150">
        <f>IF(P445="","",VLOOKUP($E445&amp;$D$118&amp;$D$119,'CCG data'!$A:$AD,'CCG data'!I$3,FALSE))</f>
        <v>0.247</v>
      </c>
      <c r="Q446" s="15">
        <f>IF(P445="","",VLOOKUP($E445&amp;$D$118&amp;$D$119,'CCG data'!$A:$AD,'CCG data'!J$3,FALSE))</f>
        <v>0.29099999999999998</v>
      </c>
      <c r="R446" s="15">
        <f>IF(R445="","",VLOOKUP($E445&amp;$D$118&amp;$D$119,'CCG data'!$A:$AD,'CCG data'!K$3,FALSE))</f>
        <v>0.57099999999999995</v>
      </c>
      <c r="S446" s="15">
        <f>IF(R445="","",VLOOKUP($E445&amp;$D$118&amp;$D$119,'CCG data'!$A:$AD,'CCG data'!L$3,FALSE))</f>
        <v>0.62</v>
      </c>
      <c r="T446" s="15">
        <f>IF(T445="","",VLOOKUP($E445&amp;$D$118&amp;$D$119,'CCG data'!$A:$AD,'CCG data'!M$3,FALSE))</f>
        <v>3.7999999999999999E-2</v>
      </c>
      <c r="U446" s="15">
        <f>IF(T445="","",VLOOKUP($E445&amp;$D$118&amp;$D$119,'CCG data'!$A:$AD,'CCG data'!N$3,FALSE))</f>
        <v>5.8999999999999997E-2</v>
      </c>
      <c r="V446" s="15">
        <f>IF(V445="","",VLOOKUP($E445&amp;$D$118&amp;$D$119,'CCG data'!$A:$AD,'CCG data'!O$3,FALSE))</f>
        <v>7.5999999999999998E-2</v>
      </c>
      <c r="W446" s="135">
        <f>IF(V445="","",VLOOKUP($E445&amp;$D$118&amp;$D$119,'CCG data'!$A:$AD,'CCG data'!P$3,FALSE))</f>
        <v>0.104</v>
      </c>
      <c r="Y446" s="163" t="str">
        <f>IFERROR(VLOOKUP($E446&amp;$D$119, Outliers!$A$4:$P$214,2,FALSE),"0")</f>
        <v>0</v>
      </c>
      <c r="Z446" s="163" t="str">
        <f>IFERROR(VLOOKUP($E446&amp;$D$119, Outliers!$A$4:$P$214,3,FALSE),"0")</f>
        <v>0</v>
      </c>
      <c r="AA446" s="163" t="str">
        <f>IFERROR(VLOOKUP($E446&amp;$D$119, Outliers!$A$4:$P$214,4,FALSE),"0")</f>
        <v>0</v>
      </c>
      <c r="AB446" s="163" t="str">
        <f>IFERROR(VLOOKUP($E446&amp;$D$119, Outliers!$A$4:$P$214,5,FALSE),"0")</f>
        <v>0</v>
      </c>
      <c r="AD446" s="78"/>
      <c r="AE446" s="78"/>
      <c r="AF446" s="78"/>
      <c r="AG446" s="78"/>
    </row>
    <row r="447" spans="4:33" ht="15.75" x14ac:dyDescent="0.25">
      <c r="D447" s="318"/>
      <c r="E447" s="104" t="s">
        <v>266</v>
      </c>
      <c r="F447" s="405">
        <f>IF(OR(ISERROR(VLOOKUP($E447&amp;$D$118&amp;$D$119,'CCG data'!$A:$AD,'CCG data'!R$3,FALSE)),ISBLANK(VLOOKUP($E447&amp;$D$118&amp;$D$119,'CCG data'!$A:$AD,'CCG data'!R$3,FALSE))),"",VLOOKUP($E447&amp;$D$118&amp;$D$119,'CCG data'!$A:$AD,'CCG data'!R$3,FALSE))</f>
        <v>37.182800670734778</v>
      </c>
      <c r="G447" s="406"/>
      <c r="H447" s="406">
        <f>IF(OR(ISERROR(VLOOKUP($E447&amp;$D$118&amp;$D$119,'CCG data'!$A:$AD,'CCG data'!S$3,FALSE)),ISBLANK(VLOOKUP($E447&amp;$D$118&amp;$D$119,'CCG data'!$A:$AD,'CCG data'!S$3,FALSE))),"",VLOOKUP($E447&amp;$D$118&amp;$D$119,'CCG data'!$A:$AD,'CCG data'!S$3,FALSE))</f>
        <v>101.5193455515606</v>
      </c>
      <c r="I447" s="406"/>
      <c r="J447" s="406">
        <f>IF(OR(ISERROR(VLOOKUP($E447&amp;$D$118&amp;$D$119,'CCG data'!$A:$AD,'CCG data'!T$3,FALSE)),ISBLANK(VLOOKUP($E447&amp;$D$118&amp;$D$119,'CCG data'!$A:$AD,'CCG data'!T$3,FALSE))),"",VLOOKUP($E447&amp;$D$118&amp;$D$119,'CCG data'!$A:$AD,'CCG data'!T$3,FALSE))</f>
        <v>7.2803078980291289</v>
      </c>
      <c r="K447" s="406"/>
      <c r="L447" s="406">
        <f>IF(OR(ISERROR(VLOOKUP($E447&amp;$D$118&amp;$D$119,'CCG data'!$A:$AD,'CCG data'!U$3,FALSE)),ISBLANK(VLOOKUP($E447&amp;$D$118&amp;$D$119,'CCG data'!$A:$AD,'CCG data'!U$3,FALSE))),"",VLOOKUP($E447&amp;$D$118&amp;$D$119,'CCG data'!$A:$AD,'CCG data'!U$3,FALSE))</f>
        <v>16.556221972047975</v>
      </c>
      <c r="M447" s="407"/>
      <c r="N447" s="362">
        <f>IF(OR(ISERROR(VLOOKUP($E447&amp;$D$118&amp;$D$119,'CCG data'!$A:$AD,'CCG data'!G$3,FALSE)),ISBLANK(VLOOKUP($E447&amp;$D$118&amp;$D$119,'CCG data'!$A:$AD,'CCG data'!G$3,FALSE))),"",VLOOKUP($E447&amp;$D$118&amp;$D$119,'CCG data'!$A:$AD,'CCG data'!G$3,FALSE))</f>
        <v>1436</v>
      </c>
      <c r="P447" s="397">
        <f>IF(OR(ISERROR(VLOOKUP($E447&amp;$D$118&amp;$D$119,'CCG data'!$A:$AD,'CCG data'!B$3,FALSE)),ISBLANK(VLOOKUP($E447&amp;$D$118&amp;$D$119,'CCG data'!$A:$AD,'CCG data'!B$3,FALSE))),"",VLOOKUP($E447&amp;$D$118&amp;$D$119,'CCG data'!$A:$AD,'CCG data'!B$3,FALSE))</f>
        <v>0.20682451253481896</v>
      </c>
      <c r="Q447" s="263"/>
      <c r="R447" s="263">
        <f>IF(OR(ISERROR(VLOOKUP($E447&amp;$D$118&amp;$D$119,'CCG data'!$A:$AD,'CCG data'!C$3,FALSE)),ISBLANK(VLOOKUP($E447&amp;$D$118&amp;$D$119,'CCG data'!$A:$AD,'CCG data'!C$3,FALSE))),"",VLOOKUP($E447&amp;$D$118&amp;$D$119,'CCG data'!$A:$AD,'CCG data'!C$3,FALSE))</f>
        <v>0.64066852367688021</v>
      </c>
      <c r="S447" s="263"/>
      <c r="T447" s="263">
        <f>IF(OR(ISERROR(VLOOKUP($E447&amp;$D$118&amp;$D$119,'CCG data'!$A:$AD,'CCG data'!D$3,FALSE)),ISBLANK(VLOOKUP($E447&amp;$D$118&amp;$D$119,'CCG data'!$A:$AD,'CCG data'!D$3,FALSE))),"",VLOOKUP($E447&amp;$D$118&amp;$D$119,'CCG data'!$A:$AD,'CCG data'!D$3,FALSE))</f>
        <v>5.3621169916434543E-2</v>
      </c>
      <c r="U447" s="263"/>
      <c r="V447" s="263">
        <f>IF(OR(ISERROR(VLOOKUP($E447&amp;$D$118&amp;$D$119,'CCG data'!$A:$AD,'CCG data'!E$3,FALSE)),ISBLANK(VLOOKUP($E447&amp;$D$118&amp;$D$119,'CCG data'!$A:$AD,'CCG data'!E$3,FALSE))),"",VLOOKUP($E447&amp;$D$118&amp;$D$119,'CCG data'!$A:$AD,'CCG data'!E$3,FALSE))</f>
        <v>9.8885793871866301E-2</v>
      </c>
      <c r="W447" s="398"/>
      <c r="Y447" s="163">
        <f>IFERROR(VLOOKUP($E447&amp;$D$119, Outliers!$A$4:$P$214,2,FALSE),"0")</f>
        <v>1</v>
      </c>
      <c r="Z447" s="163">
        <f>IFERROR(VLOOKUP($E447&amp;$D$119, Outliers!$A$4:$P$214,3,FALSE),"0")</f>
        <v>0</v>
      </c>
      <c r="AA447" s="163">
        <f>IFERROR(VLOOKUP($E447&amp;$D$119, Outliers!$A$4:$P$214,4,FALSE),"0")</f>
        <v>0</v>
      </c>
      <c r="AB447" s="163">
        <f>IFERROR(VLOOKUP($E447&amp;$D$119, Outliers!$A$4:$P$214,5,FALSE),"0")</f>
        <v>1</v>
      </c>
      <c r="AD447" s="78"/>
      <c r="AE447" s="78"/>
      <c r="AF447" s="78"/>
      <c r="AG447" s="78"/>
    </row>
    <row r="448" spans="4:33" x14ac:dyDescent="0.25">
      <c r="D448" s="318"/>
      <c r="E448" s="103" t="s">
        <v>27</v>
      </c>
      <c r="F448" s="95">
        <f>IF(P447="","",VLOOKUP($E447&amp;$D$118&amp;$D$119,'CCG data'!$A:$AD,'CCG data'!W$3,FALSE))</f>
        <v>32.953973412750202</v>
      </c>
      <c r="G448" s="96">
        <f>IF(P447="","",VLOOKUP($E447&amp;$D$118&amp;$D$119,'CCG data'!$A:$AD,'CCG data'!X$3,FALSE))</f>
        <v>41.411627928719355</v>
      </c>
      <c r="H448" s="96">
        <f>IF(R447="","",VLOOKUP($E447&amp;$D$118&amp;$D$119,'CCG data'!$A:$AD,'CCG data'!Y$3,FALSE))</f>
        <v>94.959237886955989</v>
      </c>
      <c r="I448" s="96">
        <f>IF(R447="","",VLOOKUP($E447&amp;$D$118&amp;$D$119,'CCG data'!$A:$AD,'CCG data'!Z$3,FALSE))</f>
        <v>108.07945321616522</v>
      </c>
      <c r="J448" s="96">
        <f>IF(T447="","",VLOOKUP($E447&amp;$D$118&amp;$D$119,'CCG data'!$A:$AD,'CCG data'!AA$3,FALSE))</f>
        <v>5.6541584516975423</v>
      </c>
      <c r="K448" s="96">
        <f>IF(T447="","",VLOOKUP($E447&amp;$D$118&amp;$D$119,'CCG data'!$A:$AD,'CCG data'!AB$3,FALSE))</f>
        <v>8.9064573443607156</v>
      </c>
      <c r="L448" s="96">
        <f>IF(V447="","",VLOOKUP($E447&amp;$D$118&amp;$D$119,'CCG data'!$A:$AD,'CCG data'!AC$3,FALSE))</f>
        <v>13.833062094866094</v>
      </c>
      <c r="M448" s="96">
        <f>IF(V447="","",VLOOKUP($E447&amp;$D$118&amp;$D$119,'CCG data'!$A:$AD,'CCG data'!AD$3,FALSE))</f>
        <v>19.279381849229857</v>
      </c>
      <c r="N448" s="363"/>
      <c r="P448" s="150">
        <f>IF(P447="","",VLOOKUP($E447&amp;$D$118&amp;$D$119,'CCG data'!$A:$AD,'CCG data'!I$3,FALSE))</f>
        <v>0.187</v>
      </c>
      <c r="Q448" s="15">
        <f>IF(P447="","",VLOOKUP($E447&amp;$D$118&amp;$D$119,'CCG data'!$A:$AD,'CCG data'!J$3,FALSE))</f>
        <v>0.22900000000000001</v>
      </c>
      <c r="R448" s="15">
        <f>IF(R447="","",VLOOKUP($E447&amp;$D$118&amp;$D$119,'CCG data'!$A:$AD,'CCG data'!K$3,FALSE))</f>
        <v>0.61599999999999999</v>
      </c>
      <c r="S448" s="15">
        <f>IF(R447="","",VLOOKUP($E447&amp;$D$118&amp;$D$119,'CCG data'!$A:$AD,'CCG data'!L$3,FALSE))</f>
        <v>0.66500000000000004</v>
      </c>
      <c r="T448" s="15">
        <f>IF(T447="","",VLOOKUP($E447&amp;$D$118&amp;$D$119,'CCG data'!$A:$AD,'CCG data'!M$3,FALSE))</f>
        <v>4.2999999999999997E-2</v>
      </c>
      <c r="U448" s="15">
        <f>IF(T447="","",VLOOKUP($E447&amp;$D$118&amp;$D$119,'CCG data'!$A:$AD,'CCG data'!N$3,FALSE))</f>
        <v>6.7000000000000004E-2</v>
      </c>
      <c r="V448" s="15">
        <f>IF(V447="","",VLOOKUP($E447&amp;$D$118&amp;$D$119,'CCG data'!$A:$AD,'CCG data'!O$3,FALSE))</f>
        <v>8.4000000000000005E-2</v>
      </c>
      <c r="W448" s="135">
        <f>IF(V447="","",VLOOKUP($E447&amp;$D$118&amp;$D$119,'CCG data'!$A:$AD,'CCG data'!P$3,FALSE))</f>
        <v>0.115</v>
      </c>
      <c r="Y448" s="163" t="str">
        <f>IFERROR(VLOOKUP($E448&amp;$D$119, Outliers!$A$4:$P$214,2,FALSE),"0")</f>
        <v>0</v>
      </c>
      <c r="Z448" s="163" t="str">
        <f>IFERROR(VLOOKUP($E448&amp;$D$119, Outliers!$A$4:$P$214,3,FALSE),"0")</f>
        <v>0</v>
      </c>
      <c r="AA448" s="163" t="str">
        <f>IFERROR(VLOOKUP($E448&amp;$D$119, Outliers!$A$4:$P$214,4,FALSE),"0")</f>
        <v>0</v>
      </c>
      <c r="AB448" s="163" t="str">
        <f>IFERROR(VLOOKUP($E448&amp;$D$119, Outliers!$A$4:$P$214,5,FALSE),"0")</f>
        <v>0</v>
      </c>
      <c r="AD448" s="78"/>
      <c r="AE448" s="78"/>
      <c r="AF448" s="78"/>
      <c r="AG448" s="78"/>
    </row>
    <row r="449" spans="4:33" ht="15.75" x14ac:dyDescent="0.25">
      <c r="D449" s="318"/>
      <c r="E449" s="104" t="s">
        <v>267</v>
      </c>
      <c r="F449" s="405">
        <f>IF(OR(ISERROR(VLOOKUP($E449&amp;$D$118&amp;$D$119,'CCG data'!$A:$AD,'CCG data'!R$3,FALSE)),ISBLANK(VLOOKUP($E449&amp;$D$118&amp;$D$119,'CCG data'!$A:$AD,'CCG data'!R$3,FALSE))),"",VLOOKUP($E449&amp;$D$118&amp;$D$119,'CCG data'!$A:$AD,'CCG data'!R$3,FALSE))</f>
        <v>54.721559537507673</v>
      </c>
      <c r="G449" s="406"/>
      <c r="H449" s="406">
        <f>IF(OR(ISERROR(VLOOKUP($E449&amp;$D$118&amp;$D$119,'CCG data'!$A:$AD,'CCG data'!S$3,FALSE)),ISBLANK(VLOOKUP($E449&amp;$D$118&amp;$D$119,'CCG data'!$A:$AD,'CCG data'!S$3,FALSE))),"",VLOOKUP($E449&amp;$D$118&amp;$D$119,'CCG data'!$A:$AD,'CCG data'!S$3,FALSE))</f>
        <v>93.807404699595722</v>
      </c>
      <c r="I449" s="406"/>
      <c r="J449" s="406">
        <f>IF(OR(ISERROR(VLOOKUP($E449&amp;$D$118&amp;$D$119,'CCG data'!$A:$AD,'CCG data'!T$3,FALSE)),ISBLANK(VLOOKUP($E449&amp;$D$118&amp;$D$119,'CCG data'!$A:$AD,'CCG data'!T$3,FALSE))),"",VLOOKUP($E449&amp;$D$118&amp;$D$119,'CCG data'!$A:$AD,'CCG data'!T$3,FALSE))</f>
        <v>6.8134730610856868</v>
      </c>
      <c r="K449" s="406"/>
      <c r="L449" s="406">
        <f>IF(OR(ISERROR(VLOOKUP($E449&amp;$D$118&amp;$D$119,'CCG data'!$A:$AD,'CCG data'!U$3,FALSE)),ISBLANK(VLOOKUP($E449&amp;$D$118&amp;$D$119,'CCG data'!$A:$AD,'CCG data'!U$3,FALSE))),"",VLOOKUP($E449&amp;$D$118&amp;$D$119,'CCG data'!$A:$AD,'CCG data'!U$3,FALSE))</f>
        <v>9.2836942597993168</v>
      </c>
      <c r="M449" s="407"/>
      <c r="N449" s="362">
        <f>IF(OR(ISERROR(VLOOKUP($E449&amp;$D$118&amp;$D$119,'CCG data'!$A:$AD,'CCG data'!G$3,FALSE)),ISBLANK(VLOOKUP($E449&amp;$D$118&amp;$D$119,'CCG data'!$A:$AD,'CCG data'!G$3,FALSE))),"",VLOOKUP($E449&amp;$D$118&amp;$D$119,'CCG data'!$A:$AD,'CCG data'!G$3,FALSE))</f>
        <v>4083</v>
      </c>
      <c r="P449" s="397">
        <f>IF(OR(ISERROR(VLOOKUP($E449&amp;$D$118&amp;$D$119,'CCG data'!$A:$AD,'CCG data'!B$3,FALSE)),ISBLANK(VLOOKUP($E449&amp;$D$118&amp;$D$119,'CCG data'!$A:$AD,'CCG data'!B$3,FALSE))),"",VLOOKUP($E449&amp;$D$118&amp;$D$119,'CCG data'!$A:$AD,'CCG data'!B$3,FALSE))</f>
        <v>0.31888317413666423</v>
      </c>
      <c r="Q449" s="263"/>
      <c r="R449" s="263">
        <f>IF(OR(ISERROR(VLOOKUP($E449&amp;$D$118&amp;$D$119,'CCG data'!$A:$AD,'CCG data'!C$3,FALSE)),ISBLANK(VLOOKUP($E449&amp;$D$118&amp;$D$119,'CCG data'!$A:$AD,'CCG data'!C$3,FALSE))),"",VLOOKUP($E449&amp;$D$118&amp;$D$119,'CCG data'!$A:$AD,'CCG data'!C$3,FALSE))</f>
        <v>0.57947587558168012</v>
      </c>
      <c r="S449" s="263"/>
      <c r="T449" s="263">
        <f>IF(OR(ISERROR(VLOOKUP($E449&amp;$D$118&amp;$D$119,'CCG data'!$A:$AD,'CCG data'!D$3,FALSE)),ISBLANK(VLOOKUP($E449&amp;$D$118&amp;$D$119,'CCG data'!$A:$AD,'CCG data'!D$3,FALSE))),"",VLOOKUP($E449&amp;$D$118&amp;$D$119,'CCG data'!$A:$AD,'CCG data'!D$3,FALSE))</f>
        <v>4.3840313494979181E-2</v>
      </c>
      <c r="U449" s="263"/>
      <c r="V449" s="263">
        <f>IF(OR(ISERROR(VLOOKUP($E449&amp;$D$118&amp;$D$119,'CCG data'!$A:$AD,'CCG data'!E$3,FALSE)),ISBLANK(VLOOKUP($E449&amp;$D$118&amp;$D$119,'CCG data'!$A:$AD,'CCG data'!E$3,FALSE))),"",VLOOKUP($E449&amp;$D$118&amp;$D$119,'CCG data'!$A:$AD,'CCG data'!E$3,FALSE))</f>
        <v>5.7800636786676463E-2</v>
      </c>
      <c r="W449" s="398"/>
      <c r="Y449" s="163">
        <f>IFERROR(VLOOKUP($E449&amp;$D$119, Outliers!$A$4:$P$214,2,FALSE),"0")</f>
        <v>1</v>
      </c>
      <c r="Z449" s="163">
        <f>IFERROR(VLOOKUP($E449&amp;$D$119, Outliers!$A$4:$P$214,3,FALSE),"0")</f>
        <v>0</v>
      </c>
      <c r="AA449" s="163">
        <f>IFERROR(VLOOKUP($E449&amp;$D$119, Outliers!$A$4:$P$214,4,FALSE),"0")</f>
        <v>0</v>
      </c>
      <c r="AB449" s="163">
        <f>IFERROR(VLOOKUP($E449&amp;$D$119, Outliers!$A$4:$P$214,5,FALSE),"0")</f>
        <v>1</v>
      </c>
      <c r="AD449" s="78"/>
      <c r="AE449" s="78"/>
      <c r="AF449" s="78"/>
      <c r="AG449" s="78"/>
    </row>
    <row r="450" spans="4:33" x14ac:dyDescent="0.25">
      <c r="D450" s="318"/>
      <c r="E450" s="103" t="s">
        <v>27</v>
      </c>
      <c r="F450" s="95">
        <f>IF(P449="","",VLOOKUP($E449&amp;$D$118&amp;$D$119,'CCG data'!$A:$AD,'CCG data'!W$3,FALSE))</f>
        <v>51.749147268053889</v>
      </c>
      <c r="G450" s="96">
        <f>IF(P449="","",VLOOKUP($E449&amp;$D$118&amp;$D$119,'CCG data'!$A:$AD,'CCG data'!X$3,FALSE))</f>
        <v>57.693971806961457</v>
      </c>
      <c r="H450" s="96">
        <f>IF(R449="","",VLOOKUP($E449&amp;$D$118&amp;$D$119,'CCG data'!$A:$AD,'CCG data'!Y$3,FALSE))</f>
        <v>90.02745672867519</v>
      </c>
      <c r="I450" s="96">
        <f>IF(R449="","",VLOOKUP($E449&amp;$D$118&amp;$D$119,'CCG data'!$A:$AD,'CCG data'!Z$3,FALSE))</f>
        <v>97.587352670516253</v>
      </c>
      <c r="J450" s="96">
        <f>IF(T449="","",VLOOKUP($E449&amp;$D$118&amp;$D$119,'CCG data'!$A:$AD,'CCG data'!AA$3,FALSE))</f>
        <v>5.8153178026881092</v>
      </c>
      <c r="K450" s="96">
        <f>IF(T449="","",VLOOKUP($E449&amp;$D$118&amp;$D$119,'CCG data'!$A:$AD,'CCG data'!AB$3,FALSE))</f>
        <v>7.8116283194832645</v>
      </c>
      <c r="L450" s="96">
        <f>IF(V449="","",VLOOKUP($E449&amp;$D$118&amp;$D$119,'CCG data'!$A:$AD,'CCG data'!AC$3,FALSE))</f>
        <v>8.0992328951483614</v>
      </c>
      <c r="M450" s="96">
        <f>IF(V449="","",VLOOKUP($E449&amp;$D$118&amp;$D$119,'CCG data'!$A:$AD,'CCG data'!AD$3,FALSE))</f>
        <v>10.468155624450272</v>
      </c>
      <c r="N450" s="363"/>
      <c r="P450" s="150">
        <f>IF(P449="","",VLOOKUP($E449&amp;$D$118&amp;$D$119,'CCG data'!$A:$AD,'CCG data'!I$3,FALSE))</f>
        <v>0.30499999999999999</v>
      </c>
      <c r="Q450" s="15">
        <f>IF(P449="","",VLOOKUP($E449&amp;$D$118&amp;$D$119,'CCG data'!$A:$AD,'CCG data'!J$3,FALSE))</f>
        <v>0.33300000000000002</v>
      </c>
      <c r="R450" s="15">
        <f>IF(R449="","",VLOOKUP($E449&amp;$D$118&amp;$D$119,'CCG data'!$A:$AD,'CCG data'!K$3,FALSE))</f>
        <v>0.56399999999999995</v>
      </c>
      <c r="S450" s="15">
        <f>IF(R449="","",VLOOKUP($E449&amp;$D$118&amp;$D$119,'CCG data'!$A:$AD,'CCG data'!L$3,FALSE))</f>
        <v>0.59499999999999997</v>
      </c>
      <c r="T450" s="15">
        <f>IF(T449="","",VLOOKUP($E449&amp;$D$118&amp;$D$119,'CCG data'!$A:$AD,'CCG data'!M$3,FALSE))</f>
        <v>3.7999999999999999E-2</v>
      </c>
      <c r="U450" s="15">
        <f>IF(T449="","",VLOOKUP($E449&amp;$D$118&amp;$D$119,'CCG data'!$A:$AD,'CCG data'!N$3,FALSE))</f>
        <v>5.0999999999999997E-2</v>
      </c>
      <c r="V450" s="15">
        <f>IF(V449="","",VLOOKUP($E449&amp;$D$118&amp;$D$119,'CCG data'!$A:$AD,'CCG data'!O$3,FALSE))</f>
        <v>5.0999999999999997E-2</v>
      </c>
      <c r="W450" s="135">
        <f>IF(V449="","",VLOOKUP($E449&amp;$D$118&amp;$D$119,'CCG data'!$A:$AD,'CCG data'!P$3,FALSE))</f>
        <v>6.5000000000000002E-2</v>
      </c>
      <c r="Y450" s="163" t="str">
        <f>IFERROR(VLOOKUP($E450&amp;$D$119, Outliers!$A$4:$P$214,2,FALSE),"0")</f>
        <v>0</v>
      </c>
      <c r="Z450" s="163" t="str">
        <f>IFERROR(VLOOKUP($E450&amp;$D$119, Outliers!$A$4:$P$214,3,FALSE),"0")</f>
        <v>0</v>
      </c>
      <c r="AA450" s="163" t="str">
        <f>IFERROR(VLOOKUP($E450&amp;$D$119, Outliers!$A$4:$P$214,4,FALSE),"0")</f>
        <v>0</v>
      </c>
      <c r="AB450" s="163" t="str">
        <f>IFERROR(VLOOKUP($E450&amp;$D$119, Outliers!$A$4:$P$214,5,FALSE),"0")</f>
        <v>0</v>
      </c>
      <c r="AD450" s="78"/>
      <c r="AE450" s="78"/>
      <c r="AF450" s="78"/>
      <c r="AG450" s="78"/>
    </row>
    <row r="451" spans="4:33" ht="15.75" x14ac:dyDescent="0.25">
      <c r="D451" s="318"/>
      <c r="E451" s="104" t="s">
        <v>422</v>
      </c>
      <c r="F451" s="405">
        <f>IF(OR(ISERROR(VLOOKUP($E451&amp;$D$118&amp;$D$119,'CCG data'!$A:$AD,'CCG data'!R$3,FALSE)),ISBLANK(VLOOKUP($E451&amp;$D$118&amp;$D$119,'CCG data'!$A:$AD,'CCG data'!R$3,FALSE))),"",VLOOKUP($E451&amp;$D$118&amp;$D$119,'CCG data'!$A:$AD,'CCG data'!R$3,FALSE))</f>
        <v>54.160709363658363</v>
      </c>
      <c r="G451" s="406"/>
      <c r="H451" s="406">
        <f>IF(OR(ISERROR(VLOOKUP($E451&amp;$D$118&amp;$D$119,'CCG data'!$A:$AD,'CCG data'!S$3,FALSE)),ISBLANK(VLOOKUP($E451&amp;$D$118&amp;$D$119,'CCG data'!$A:$AD,'CCG data'!S$3,FALSE))),"",VLOOKUP($E451&amp;$D$118&amp;$D$119,'CCG data'!$A:$AD,'CCG data'!S$3,FALSE))</f>
        <v>97.917934549140227</v>
      </c>
      <c r="I451" s="406"/>
      <c r="J451" s="406">
        <f>IF(OR(ISERROR(VLOOKUP($E451&amp;$D$118&amp;$D$119,'CCG data'!$A:$AD,'CCG data'!T$3,FALSE)),ISBLANK(VLOOKUP($E451&amp;$D$118&amp;$D$119,'CCG data'!$A:$AD,'CCG data'!T$3,FALSE))),"",VLOOKUP($E451&amp;$D$118&amp;$D$119,'CCG data'!$A:$AD,'CCG data'!T$3,FALSE))</f>
        <v>5.6293012882752889</v>
      </c>
      <c r="K451" s="406"/>
      <c r="L451" s="406">
        <f>IF(OR(ISERROR(VLOOKUP($E451&amp;$D$118&amp;$D$119,'CCG data'!$A:$AD,'CCG data'!U$3,FALSE)),ISBLANK(VLOOKUP($E451&amp;$D$118&amp;$D$119,'CCG data'!$A:$AD,'CCG data'!U$3,FALSE))),"",VLOOKUP($E451&amp;$D$118&amp;$D$119,'CCG data'!$A:$AD,'CCG data'!U$3,FALSE))</f>
        <v>10.780564930736626</v>
      </c>
      <c r="M451" s="407"/>
      <c r="N451" s="362">
        <f>IF(OR(ISERROR(VLOOKUP($E451&amp;$D$118&amp;$D$119,'CCG data'!$A:$AD,'CCG data'!G$3,FALSE)),ISBLANK(VLOOKUP($E451&amp;$D$118&amp;$D$119,'CCG data'!$A:$AD,'CCG data'!G$3,FALSE))),"",VLOOKUP($E451&amp;$D$118&amp;$D$119,'CCG data'!$A:$AD,'CCG data'!G$3,FALSE))</f>
        <v>1190</v>
      </c>
      <c r="P451" s="397">
        <f>IF(OR(ISERROR(VLOOKUP($E451&amp;$D$118&amp;$D$119,'CCG data'!$A:$AD,'CCG data'!B$3,FALSE)),ISBLANK(VLOOKUP($E451&amp;$D$118&amp;$D$119,'CCG data'!$A:$AD,'CCG data'!B$3,FALSE))),"",VLOOKUP($E451&amp;$D$118&amp;$D$119,'CCG data'!$A:$AD,'CCG data'!B$3,FALSE))</f>
        <v>0.30252100840336132</v>
      </c>
      <c r="Q451" s="263"/>
      <c r="R451" s="263">
        <f>IF(OR(ISERROR(VLOOKUP($E451&amp;$D$118&amp;$D$119,'CCG data'!$A:$AD,'CCG data'!C$3,FALSE)),ISBLANK(VLOOKUP($E451&amp;$D$118&amp;$D$119,'CCG data'!$A:$AD,'CCG data'!C$3,FALSE))),"",VLOOKUP($E451&amp;$D$118&amp;$D$119,'CCG data'!$A:$AD,'CCG data'!C$3,FALSE))</f>
        <v>0.59579831932773109</v>
      </c>
      <c r="S451" s="263"/>
      <c r="T451" s="263">
        <f>IF(OR(ISERROR(VLOOKUP($E451&amp;$D$118&amp;$D$119,'CCG data'!$A:$AD,'CCG data'!D$3,FALSE)),ISBLANK(VLOOKUP($E451&amp;$D$118&amp;$D$119,'CCG data'!$A:$AD,'CCG data'!D$3,FALSE))),"",VLOOKUP($E451&amp;$D$118&amp;$D$119,'CCG data'!$A:$AD,'CCG data'!D$3,FALSE))</f>
        <v>3.949579831932773E-2</v>
      </c>
      <c r="U451" s="263"/>
      <c r="V451" s="263">
        <f>IF(OR(ISERROR(VLOOKUP($E451&amp;$D$118&amp;$D$119,'CCG data'!$A:$AD,'CCG data'!E$3,FALSE)),ISBLANK(VLOOKUP($E451&amp;$D$118&amp;$D$119,'CCG data'!$A:$AD,'CCG data'!E$3,FALSE))),"",VLOOKUP($E451&amp;$D$118&amp;$D$119,'CCG data'!$A:$AD,'CCG data'!E$3,FALSE))</f>
        <v>6.2184873949579833E-2</v>
      </c>
      <c r="W451" s="398"/>
      <c r="Y451" s="163">
        <f>IFERROR(VLOOKUP($E451&amp;$D$119, Outliers!$A$4:$P$214,2,FALSE),"0")</f>
        <v>0</v>
      </c>
      <c r="Z451" s="163">
        <f>IFERROR(VLOOKUP($E451&amp;$D$119, Outliers!$A$4:$P$214,3,FALSE),"0")</f>
        <v>0</v>
      </c>
      <c r="AA451" s="163">
        <f>IFERROR(VLOOKUP($E451&amp;$D$119, Outliers!$A$4:$P$214,4,FALSE),"0")</f>
        <v>0</v>
      </c>
      <c r="AB451" s="163">
        <f>IFERROR(VLOOKUP($E451&amp;$D$119, Outliers!$A$4:$P$214,5,FALSE),"0")</f>
        <v>0</v>
      </c>
      <c r="AD451" s="78"/>
      <c r="AE451" s="78"/>
      <c r="AF451" s="78"/>
      <c r="AG451" s="78"/>
    </row>
    <row r="452" spans="4:33" x14ac:dyDescent="0.25">
      <c r="D452" s="318"/>
      <c r="E452" s="103" t="s">
        <v>27</v>
      </c>
      <c r="F452" s="95">
        <f>IF(P451="","",VLOOKUP($E451&amp;$D$118&amp;$D$119,'CCG data'!$A:$AD,'CCG data'!W$3,FALSE))</f>
        <v>48.5658501218591</v>
      </c>
      <c r="G452" s="96">
        <f>IF(P451="","",VLOOKUP($E451&amp;$D$118&amp;$D$119,'CCG data'!$A:$AD,'CCG data'!X$3,FALSE))</f>
        <v>59.755568605457626</v>
      </c>
      <c r="H452" s="96">
        <f>IF(R451="","",VLOOKUP($E451&amp;$D$118&amp;$D$119,'CCG data'!$A:$AD,'CCG data'!Y$3,FALSE))</f>
        <v>90.71025951475616</v>
      </c>
      <c r="I452" s="96">
        <f>IF(R451="","",VLOOKUP($E451&amp;$D$118&amp;$D$119,'CCG data'!$A:$AD,'CCG data'!Z$3,FALSE))</f>
        <v>105.12560958352429</v>
      </c>
      <c r="J452" s="96">
        <f>IF(T451="","",VLOOKUP($E451&amp;$D$118&amp;$D$119,'CCG data'!$A:$AD,'CCG data'!AA$3,FALSE))</f>
        <v>4.0199100385506998</v>
      </c>
      <c r="K452" s="96">
        <f>IF(T451="","",VLOOKUP($E451&amp;$D$118&amp;$D$119,'CCG data'!$A:$AD,'CCG data'!AB$3,FALSE))</f>
        <v>7.2386925379998779</v>
      </c>
      <c r="L452" s="96">
        <f>IF(V451="","",VLOOKUP($E451&amp;$D$118&amp;$D$119,'CCG data'!$A:$AD,'CCG data'!AC$3,FALSE))</f>
        <v>8.3242631043924113</v>
      </c>
      <c r="M452" s="96">
        <f>IF(V451="","",VLOOKUP($E451&amp;$D$118&amp;$D$119,'CCG data'!$A:$AD,'CCG data'!AD$3,FALSE))</f>
        <v>13.23686675708084</v>
      </c>
      <c r="N452" s="363"/>
      <c r="P452" s="150">
        <f>IF(P451="","",VLOOKUP($E451&amp;$D$118&amp;$D$119,'CCG data'!$A:$AD,'CCG data'!I$3,FALSE))</f>
        <v>0.27700000000000002</v>
      </c>
      <c r="Q452" s="15">
        <f>IF(P451="","",VLOOKUP($E451&amp;$D$118&amp;$D$119,'CCG data'!$A:$AD,'CCG data'!J$3,FALSE))</f>
        <v>0.32900000000000001</v>
      </c>
      <c r="R452" s="15">
        <f>IF(R451="","",VLOOKUP($E451&amp;$D$118&amp;$D$119,'CCG data'!$A:$AD,'CCG data'!K$3,FALSE))</f>
        <v>0.56799999999999995</v>
      </c>
      <c r="S452" s="15">
        <f>IF(R451="","",VLOOKUP($E451&amp;$D$118&amp;$D$119,'CCG data'!$A:$AD,'CCG data'!L$3,FALSE))</f>
        <v>0.623</v>
      </c>
      <c r="T452" s="15">
        <f>IF(T451="","",VLOOKUP($E451&amp;$D$118&amp;$D$119,'CCG data'!$A:$AD,'CCG data'!M$3,FALSE))</f>
        <v>0.03</v>
      </c>
      <c r="U452" s="15">
        <f>IF(T451="","",VLOOKUP($E451&amp;$D$118&amp;$D$119,'CCG data'!$A:$AD,'CCG data'!N$3,FALSE))</f>
        <v>5.1999999999999998E-2</v>
      </c>
      <c r="V452" s="15">
        <f>IF(V451="","",VLOOKUP($E451&amp;$D$118&amp;$D$119,'CCG data'!$A:$AD,'CCG data'!O$3,FALSE))</f>
        <v>0.05</v>
      </c>
      <c r="W452" s="135">
        <f>IF(V451="","",VLOOKUP($E451&amp;$D$118&amp;$D$119,'CCG data'!$A:$AD,'CCG data'!P$3,FALSE))</f>
        <v>7.6999999999999999E-2</v>
      </c>
      <c r="Y452" s="163" t="str">
        <f>IFERROR(VLOOKUP($E452&amp;$D$119, Outliers!$A$4:$P$214,2,FALSE),"0")</f>
        <v>0</v>
      </c>
      <c r="Z452" s="163" t="str">
        <f>IFERROR(VLOOKUP($E452&amp;$D$119, Outliers!$A$4:$P$214,3,FALSE),"0")</f>
        <v>0</v>
      </c>
      <c r="AA452" s="163" t="str">
        <f>IFERROR(VLOOKUP($E452&amp;$D$119, Outliers!$A$4:$P$214,4,FALSE),"0")</f>
        <v>0</v>
      </c>
      <c r="AB452" s="163" t="str">
        <f>IFERROR(VLOOKUP($E452&amp;$D$119, Outliers!$A$4:$P$214,5,FALSE),"0")</f>
        <v>0</v>
      </c>
      <c r="AD452" s="78"/>
      <c r="AE452" s="78"/>
      <c r="AF452" s="78"/>
      <c r="AG452" s="78"/>
    </row>
    <row r="453" spans="4:33" ht="15.75" x14ac:dyDescent="0.25">
      <c r="D453" s="318"/>
      <c r="E453" s="104" t="s">
        <v>268</v>
      </c>
      <c r="F453" s="405">
        <f>IF(OR(ISERROR(VLOOKUP($E453&amp;$D$118&amp;$D$119,'CCG data'!$A:$AD,'CCG data'!R$3,FALSE)),ISBLANK(VLOOKUP($E453&amp;$D$118&amp;$D$119,'CCG data'!$A:$AD,'CCG data'!R$3,FALSE))),"",VLOOKUP($E453&amp;$D$118&amp;$D$119,'CCG data'!$A:$AD,'CCG data'!R$3,FALSE))</f>
        <v>37.715850957484221</v>
      </c>
      <c r="G453" s="406"/>
      <c r="H453" s="406">
        <f>IF(OR(ISERROR(VLOOKUP($E453&amp;$D$118&amp;$D$119,'CCG data'!$A:$AD,'CCG data'!S$3,FALSE)),ISBLANK(VLOOKUP($E453&amp;$D$118&amp;$D$119,'CCG data'!$A:$AD,'CCG data'!S$3,FALSE))),"",VLOOKUP($E453&amp;$D$118&amp;$D$119,'CCG data'!$A:$AD,'CCG data'!S$3,FALSE))</f>
        <v>89.649819751485339</v>
      </c>
      <c r="I453" s="406"/>
      <c r="J453" s="406">
        <f>IF(OR(ISERROR(VLOOKUP($E453&amp;$D$118&amp;$D$119,'CCG data'!$A:$AD,'CCG data'!T$3,FALSE)),ISBLANK(VLOOKUP($E453&amp;$D$118&amp;$D$119,'CCG data'!$A:$AD,'CCG data'!T$3,FALSE))),"",VLOOKUP($E453&amp;$D$118&amp;$D$119,'CCG data'!$A:$AD,'CCG data'!T$3,FALSE))</f>
        <v>8.5172920841150948</v>
      </c>
      <c r="K453" s="406"/>
      <c r="L453" s="406">
        <f>IF(OR(ISERROR(VLOOKUP($E453&amp;$D$118&amp;$D$119,'CCG data'!$A:$AD,'CCG data'!U$3,FALSE)),ISBLANK(VLOOKUP($E453&amp;$D$118&amp;$D$119,'CCG data'!$A:$AD,'CCG data'!U$3,FALSE))),"",VLOOKUP($E453&amp;$D$118&amp;$D$119,'CCG data'!$A:$AD,'CCG data'!U$3,FALSE))</f>
        <v>10.922988784359296</v>
      </c>
      <c r="M453" s="407"/>
      <c r="N453" s="362">
        <f>IF(OR(ISERROR(VLOOKUP($E453&amp;$D$118&amp;$D$119,'CCG data'!$A:$AD,'CCG data'!G$3,FALSE)),ISBLANK(VLOOKUP($E453&amp;$D$118&amp;$D$119,'CCG data'!$A:$AD,'CCG data'!G$3,FALSE))),"",VLOOKUP($E453&amp;$D$118&amp;$D$119,'CCG data'!$A:$AD,'CCG data'!G$3,FALSE))</f>
        <v>1383</v>
      </c>
      <c r="P453" s="397">
        <f>IF(OR(ISERROR(VLOOKUP($E453&amp;$D$118&amp;$D$119,'CCG data'!$A:$AD,'CCG data'!B$3,FALSE)),ISBLANK(VLOOKUP($E453&amp;$D$118&amp;$D$119,'CCG data'!$A:$AD,'CCG data'!B$3,FALSE))),"",VLOOKUP($E453&amp;$D$118&amp;$D$119,'CCG data'!$A:$AD,'CCG data'!B$3,FALSE))</f>
        <v>0.22631959508315258</v>
      </c>
      <c r="Q453" s="263"/>
      <c r="R453" s="263">
        <f>IF(OR(ISERROR(VLOOKUP($E453&amp;$D$118&amp;$D$119,'CCG data'!$A:$AD,'CCG data'!C$3,FALSE)),ISBLANK(VLOOKUP($E453&amp;$D$118&amp;$D$119,'CCG data'!$A:$AD,'CCG data'!C$3,FALSE))),"",VLOOKUP($E453&amp;$D$118&amp;$D$119,'CCG data'!$A:$AD,'CCG data'!C$3,FALSE))</f>
        <v>0.63991323210412143</v>
      </c>
      <c r="S453" s="263"/>
      <c r="T453" s="263">
        <f>IF(OR(ISERROR(VLOOKUP($E453&amp;$D$118&amp;$D$119,'CCG data'!$A:$AD,'CCG data'!D$3,FALSE)),ISBLANK(VLOOKUP($E453&amp;$D$118&amp;$D$119,'CCG data'!$A:$AD,'CCG data'!D$3,FALSE))),"",VLOOKUP($E453&amp;$D$118&amp;$D$119,'CCG data'!$A:$AD,'CCG data'!D$3,FALSE))</f>
        <v>4.9891540130151846E-2</v>
      </c>
      <c r="U453" s="263"/>
      <c r="V453" s="263">
        <f>IF(OR(ISERROR(VLOOKUP($E453&amp;$D$118&amp;$D$119,'CCG data'!$A:$AD,'CCG data'!E$3,FALSE)),ISBLANK(VLOOKUP($E453&amp;$D$118&amp;$D$119,'CCG data'!$A:$AD,'CCG data'!E$3,FALSE))),"",VLOOKUP($E453&amp;$D$118&amp;$D$119,'CCG data'!$A:$AD,'CCG data'!E$3,FALSE))</f>
        <v>8.3875632682574114E-2</v>
      </c>
      <c r="W453" s="398"/>
      <c r="Y453" s="163">
        <f>IFERROR(VLOOKUP($E453&amp;$D$119, Outliers!$A$4:$P$214,2,FALSE),"0")</f>
        <v>1</v>
      </c>
      <c r="Z453" s="163">
        <f>IFERROR(VLOOKUP($E453&amp;$D$119, Outliers!$A$4:$P$214,3,FALSE),"0")</f>
        <v>0</v>
      </c>
      <c r="AA453" s="163">
        <f>IFERROR(VLOOKUP($E453&amp;$D$119, Outliers!$A$4:$P$214,4,FALSE),"0")</f>
        <v>0</v>
      </c>
      <c r="AB453" s="163">
        <f>IFERROR(VLOOKUP($E453&amp;$D$119, Outliers!$A$4:$P$214,5,FALSE),"0")</f>
        <v>0</v>
      </c>
      <c r="AD453" s="78"/>
      <c r="AE453" s="78"/>
      <c r="AF453" s="78"/>
      <c r="AG453" s="78"/>
    </row>
    <row r="454" spans="4:33" x14ac:dyDescent="0.25">
      <c r="D454" s="318"/>
      <c r="E454" s="103" t="s">
        <v>27</v>
      </c>
      <c r="F454" s="95">
        <f>IF(P453="","",VLOOKUP($E453&amp;$D$118&amp;$D$119,'CCG data'!$A:$AD,'CCG data'!W$3,FALSE))</f>
        <v>33.537472118006683</v>
      </c>
      <c r="G454" s="96">
        <f>IF(P453="","",VLOOKUP($E453&amp;$D$118&amp;$D$119,'CCG data'!$A:$AD,'CCG data'!X$3,FALSE))</f>
        <v>41.89422979696176</v>
      </c>
      <c r="H454" s="96">
        <f>IF(R453="","",VLOOKUP($E453&amp;$D$118&amp;$D$119,'CCG data'!$A:$AD,'CCG data'!Y$3,FALSE))</f>
        <v>83.743270131946119</v>
      </c>
      <c r="I454" s="96">
        <f>IF(R453="","",VLOOKUP($E453&amp;$D$118&amp;$D$119,'CCG data'!$A:$AD,'CCG data'!Z$3,FALSE))</f>
        <v>95.556369371024559</v>
      </c>
      <c r="J454" s="96">
        <f>IF(T453="","",VLOOKUP($E453&amp;$D$118&amp;$D$119,'CCG data'!$A:$AD,'CCG data'!AA$3,FALSE))</f>
        <v>6.5075835960024397</v>
      </c>
      <c r="K454" s="96">
        <f>IF(T453="","",VLOOKUP($E453&amp;$D$118&amp;$D$119,'CCG data'!$A:$AD,'CCG data'!AB$3,FALSE))</f>
        <v>10.527000572227749</v>
      </c>
      <c r="L454" s="96">
        <f>IF(V453="","",VLOOKUP($E453&amp;$D$118&amp;$D$119,'CCG data'!$A:$AD,'CCG data'!AC$3,FALSE))</f>
        <v>8.9352076500678663</v>
      </c>
      <c r="M454" s="96">
        <f>IF(V453="","",VLOOKUP($E453&amp;$D$118&amp;$D$119,'CCG data'!$A:$AD,'CCG data'!AD$3,FALSE))</f>
        <v>12.910769918650725</v>
      </c>
      <c r="N454" s="363"/>
      <c r="P454" s="150">
        <f>IF(P453="","",VLOOKUP($E453&amp;$D$118&amp;$D$119,'CCG data'!$A:$AD,'CCG data'!I$3,FALSE))</f>
        <v>0.20499999999999999</v>
      </c>
      <c r="Q454" s="15">
        <f>IF(P453="","",VLOOKUP($E453&amp;$D$118&amp;$D$119,'CCG data'!$A:$AD,'CCG data'!J$3,FALSE))</f>
        <v>0.249</v>
      </c>
      <c r="R454" s="15">
        <f>IF(R453="","",VLOOKUP($E453&amp;$D$118&amp;$D$119,'CCG data'!$A:$AD,'CCG data'!K$3,FALSE))</f>
        <v>0.61399999999999999</v>
      </c>
      <c r="S454" s="15">
        <f>IF(R453="","",VLOOKUP($E453&amp;$D$118&amp;$D$119,'CCG data'!$A:$AD,'CCG data'!L$3,FALSE))</f>
        <v>0.66500000000000004</v>
      </c>
      <c r="T454" s="15">
        <f>IF(T453="","",VLOOKUP($E453&amp;$D$118&amp;$D$119,'CCG data'!$A:$AD,'CCG data'!M$3,FALSE))</f>
        <v>0.04</v>
      </c>
      <c r="U454" s="15">
        <f>IF(T453="","",VLOOKUP($E453&amp;$D$118&amp;$D$119,'CCG data'!$A:$AD,'CCG data'!N$3,FALSE))</f>
        <v>6.3E-2</v>
      </c>
      <c r="V454" s="15">
        <f>IF(V453="","",VLOOKUP($E453&amp;$D$118&amp;$D$119,'CCG data'!$A:$AD,'CCG data'!O$3,FALSE))</f>
        <v>7.0000000000000007E-2</v>
      </c>
      <c r="W454" s="135">
        <f>IF(V453="","",VLOOKUP($E453&amp;$D$118&amp;$D$119,'CCG data'!$A:$AD,'CCG data'!P$3,FALSE))</f>
        <v>0.1</v>
      </c>
      <c r="Y454" s="163" t="str">
        <f>IFERROR(VLOOKUP($E454&amp;$D$119, Outliers!$A$4:$P$214,2,FALSE),"0")</f>
        <v>0</v>
      </c>
      <c r="Z454" s="163" t="str">
        <f>IFERROR(VLOOKUP($E454&amp;$D$119, Outliers!$A$4:$P$214,3,FALSE),"0")</f>
        <v>0</v>
      </c>
      <c r="AA454" s="163" t="str">
        <f>IFERROR(VLOOKUP($E454&amp;$D$119, Outliers!$A$4:$P$214,4,FALSE),"0")</f>
        <v>0</v>
      </c>
      <c r="AB454" s="163" t="str">
        <f>IFERROR(VLOOKUP($E454&amp;$D$119, Outliers!$A$4:$P$214,5,FALSE),"0")</f>
        <v>0</v>
      </c>
      <c r="AD454" s="78"/>
      <c r="AE454" s="78"/>
      <c r="AF454" s="78"/>
      <c r="AG454" s="78"/>
    </row>
    <row r="455" spans="4:33" ht="15.75" x14ac:dyDescent="0.25">
      <c r="D455" s="318"/>
      <c r="E455" s="104" t="s">
        <v>269</v>
      </c>
      <c r="F455" s="405">
        <f>IF(OR(ISERROR(VLOOKUP($E455&amp;$D$118&amp;$D$119,'CCG data'!$A:$AD,'CCG data'!R$3,FALSE)),ISBLANK(VLOOKUP($E455&amp;$D$118&amp;$D$119,'CCG data'!$A:$AD,'CCG data'!R$3,FALSE))),"",VLOOKUP($E455&amp;$D$118&amp;$D$119,'CCG data'!$A:$AD,'CCG data'!R$3,FALSE))</f>
        <v>56.873844315928508</v>
      </c>
      <c r="G455" s="406"/>
      <c r="H455" s="406">
        <f>IF(OR(ISERROR(VLOOKUP($E455&amp;$D$118&amp;$D$119,'CCG data'!$A:$AD,'CCG data'!S$3,FALSE)),ISBLANK(VLOOKUP($E455&amp;$D$118&amp;$D$119,'CCG data'!$A:$AD,'CCG data'!S$3,FALSE))),"",VLOOKUP($E455&amp;$D$118&amp;$D$119,'CCG data'!$A:$AD,'CCG data'!S$3,FALSE))</f>
        <v>90.67199011575984</v>
      </c>
      <c r="I455" s="406"/>
      <c r="J455" s="406">
        <f>IF(OR(ISERROR(VLOOKUP($E455&amp;$D$118&amp;$D$119,'CCG data'!$A:$AD,'CCG data'!T$3,FALSE)),ISBLANK(VLOOKUP($E455&amp;$D$118&amp;$D$119,'CCG data'!$A:$AD,'CCG data'!T$3,FALSE))),"",VLOOKUP($E455&amp;$D$118&amp;$D$119,'CCG data'!$A:$AD,'CCG data'!T$3,FALSE))</f>
        <v>7.5341568340672351</v>
      </c>
      <c r="K455" s="406"/>
      <c r="L455" s="406">
        <f>IF(OR(ISERROR(VLOOKUP($E455&amp;$D$118&amp;$D$119,'CCG data'!$A:$AD,'CCG data'!U$3,FALSE)),ISBLANK(VLOOKUP($E455&amp;$D$118&amp;$D$119,'CCG data'!$A:$AD,'CCG data'!U$3,FALSE))),"",VLOOKUP($E455&amp;$D$118&amp;$D$119,'CCG data'!$A:$AD,'CCG data'!U$3,FALSE))</f>
        <v>8.947433746873104</v>
      </c>
      <c r="M455" s="407"/>
      <c r="N455" s="362">
        <f>IF(OR(ISERROR(VLOOKUP($E455&amp;$D$118&amp;$D$119,'CCG data'!$A:$AD,'CCG data'!G$3,FALSE)),ISBLANK(VLOOKUP($E455&amp;$D$118&amp;$D$119,'CCG data'!$A:$AD,'CCG data'!G$3,FALSE))),"",VLOOKUP($E455&amp;$D$118&amp;$D$119,'CCG data'!$A:$AD,'CCG data'!G$3,FALSE))</f>
        <v>1483</v>
      </c>
      <c r="P455" s="397">
        <f>IF(OR(ISERROR(VLOOKUP($E455&amp;$D$118&amp;$D$119,'CCG data'!$A:$AD,'CCG data'!B$3,FALSE)),ISBLANK(VLOOKUP($E455&amp;$D$118&amp;$D$119,'CCG data'!$A:$AD,'CCG data'!B$3,FALSE))),"",VLOOKUP($E455&amp;$D$118&amp;$D$119,'CCG data'!$A:$AD,'CCG data'!B$3,FALSE))</f>
        <v>0.34524612272420768</v>
      </c>
      <c r="Q455" s="263"/>
      <c r="R455" s="263">
        <f>IF(OR(ISERROR(VLOOKUP($E455&amp;$D$118&amp;$D$119,'CCG data'!$A:$AD,'CCG data'!C$3,FALSE)),ISBLANK(VLOOKUP($E455&amp;$D$118&amp;$D$119,'CCG data'!$A:$AD,'CCG data'!C$3,FALSE))),"",VLOOKUP($E455&amp;$D$118&amp;$D$119,'CCG data'!$A:$AD,'CCG data'!C$3,FALSE))</f>
        <v>0.55293324342548889</v>
      </c>
      <c r="S455" s="263"/>
      <c r="T455" s="263">
        <f>IF(OR(ISERROR(VLOOKUP($E455&amp;$D$118&amp;$D$119,'CCG data'!$A:$AD,'CCG data'!D$3,FALSE)),ISBLANK(VLOOKUP($E455&amp;$D$118&amp;$D$119,'CCG data'!$A:$AD,'CCG data'!D$3,FALSE))),"",VLOOKUP($E455&amp;$D$118&amp;$D$119,'CCG data'!$A:$AD,'CCG data'!D$3,FALSE))</f>
        <v>4.720161834120027E-2</v>
      </c>
      <c r="U455" s="263"/>
      <c r="V455" s="263">
        <f>IF(OR(ISERROR(VLOOKUP($E455&amp;$D$118&amp;$D$119,'CCG data'!$A:$AD,'CCG data'!E$3,FALSE)),ISBLANK(VLOOKUP($E455&amp;$D$118&amp;$D$119,'CCG data'!$A:$AD,'CCG data'!E$3,FALSE))),"",VLOOKUP($E455&amp;$D$118&amp;$D$119,'CCG data'!$A:$AD,'CCG data'!E$3,FALSE))</f>
        <v>5.4619015509103169E-2</v>
      </c>
      <c r="W455" s="398"/>
      <c r="Y455" s="163">
        <f>IFERROR(VLOOKUP($E455&amp;$D$119, Outliers!$A$4:$P$214,2,FALSE),"0")</f>
        <v>1</v>
      </c>
      <c r="Z455" s="163">
        <f>IFERROR(VLOOKUP($E455&amp;$D$119, Outliers!$A$4:$P$214,3,FALSE),"0")</f>
        <v>0</v>
      </c>
      <c r="AA455" s="163">
        <f>IFERROR(VLOOKUP($E455&amp;$D$119, Outliers!$A$4:$P$214,4,FALSE),"0")</f>
        <v>0</v>
      </c>
      <c r="AB455" s="163">
        <f>IFERROR(VLOOKUP($E455&amp;$D$119, Outliers!$A$4:$P$214,5,FALSE),"0")</f>
        <v>1</v>
      </c>
      <c r="AD455" s="78"/>
      <c r="AE455" s="78"/>
      <c r="AF455" s="78"/>
      <c r="AG455" s="78"/>
    </row>
    <row r="456" spans="4:33" x14ac:dyDescent="0.25">
      <c r="D456" s="318"/>
      <c r="E456" s="103" t="s">
        <v>27</v>
      </c>
      <c r="F456" s="95">
        <f>IF(P455="","",VLOOKUP($E455&amp;$D$118&amp;$D$119,'CCG data'!$A:$AD,'CCG data'!W$3,FALSE))</f>
        <v>51.947398894905731</v>
      </c>
      <c r="G456" s="96">
        <f>IF(P455="","",VLOOKUP($E455&amp;$D$118&amp;$D$119,'CCG data'!$A:$AD,'CCG data'!X$3,FALSE))</f>
        <v>61.800289736951285</v>
      </c>
      <c r="H456" s="96">
        <f>IF(R455="","",VLOOKUP($E455&amp;$D$118&amp;$D$119,'CCG data'!$A:$AD,'CCG data'!Y$3,FALSE))</f>
        <v>84.465839758052326</v>
      </c>
      <c r="I456" s="96">
        <f>IF(R455="","",VLOOKUP($E455&amp;$D$118&amp;$D$119,'CCG data'!$A:$AD,'CCG data'!Z$3,FALSE))</f>
        <v>96.878140473467354</v>
      </c>
      <c r="J456" s="96">
        <f>IF(T455="","",VLOOKUP($E455&amp;$D$118&amp;$D$119,'CCG data'!$A:$AD,'CCG data'!AA$3,FALSE))</f>
        <v>5.7691690341905133</v>
      </c>
      <c r="K456" s="96">
        <f>IF(T455="","",VLOOKUP($E455&amp;$D$118&amp;$D$119,'CCG data'!$A:$AD,'CCG data'!AB$3,FALSE))</f>
        <v>9.299144633943957</v>
      </c>
      <c r="L456" s="96">
        <f>IF(V455="","",VLOOKUP($E455&amp;$D$118&amp;$D$119,'CCG data'!$A:$AD,'CCG data'!AC$3,FALSE))</f>
        <v>6.9988815086651837</v>
      </c>
      <c r="M456" s="96">
        <f>IF(V455="","",VLOOKUP($E455&amp;$D$118&amp;$D$119,'CCG data'!$A:$AD,'CCG data'!AD$3,FALSE))</f>
        <v>10.895985985081024</v>
      </c>
      <c r="N456" s="363"/>
      <c r="P456" s="150">
        <f>IF(P455="","",VLOOKUP($E455&amp;$D$118&amp;$D$119,'CCG data'!$A:$AD,'CCG data'!I$3,FALSE))</f>
        <v>0.32100000000000001</v>
      </c>
      <c r="Q456" s="15">
        <f>IF(P455="","",VLOOKUP($E455&amp;$D$118&amp;$D$119,'CCG data'!$A:$AD,'CCG data'!J$3,FALSE))</f>
        <v>0.37</v>
      </c>
      <c r="R456" s="15">
        <f>IF(R455="","",VLOOKUP($E455&amp;$D$118&amp;$D$119,'CCG data'!$A:$AD,'CCG data'!K$3,FALSE))</f>
        <v>0.52800000000000002</v>
      </c>
      <c r="S456" s="15">
        <f>IF(R455="","",VLOOKUP($E455&amp;$D$118&amp;$D$119,'CCG data'!$A:$AD,'CCG data'!L$3,FALSE))</f>
        <v>0.57799999999999996</v>
      </c>
      <c r="T456" s="15">
        <f>IF(T455="","",VLOOKUP($E455&amp;$D$118&amp;$D$119,'CCG data'!$A:$AD,'CCG data'!M$3,FALSE))</f>
        <v>3.7999999999999999E-2</v>
      </c>
      <c r="U456" s="15">
        <f>IF(T455="","",VLOOKUP($E455&amp;$D$118&amp;$D$119,'CCG data'!$A:$AD,'CCG data'!N$3,FALSE))</f>
        <v>5.8999999999999997E-2</v>
      </c>
      <c r="V456" s="15">
        <f>IF(V455="","",VLOOKUP($E455&amp;$D$118&amp;$D$119,'CCG data'!$A:$AD,'CCG data'!O$3,FALSE))</f>
        <v>4.3999999999999997E-2</v>
      </c>
      <c r="W456" s="135">
        <f>IF(V455="","",VLOOKUP($E455&amp;$D$118&amp;$D$119,'CCG data'!$A:$AD,'CCG data'!P$3,FALSE))</f>
        <v>6.7000000000000004E-2</v>
      </c>
      <c r="Y456" s="163" t="str">
        <f>IFERROR(VLOOKUP($E456&amp;$D$119, Outliers!$A$4:$P$214,2,FALSE),"0")</f>
        <v>0</v>
      </c>
      <c r="Z456" s="163" t="str">
        <f>IFERROR(VLOOKUP($E456&amp;$D$119, Outliers!$A$4:$P$214,3,FALSE),"0")</f>
        <v>0</v>
      </c>
      <c r="AA456" s="163" t="str">
        <f>IFERROR(VLOOKUP($E456&amp;$D$119, Outliers!$A$4:$P$214,4,FALSE),"0")</f>
        <v>0</v>
      </c>
      <c r="AB456" s="163" t="str">
        <f>IFERROR(VLOOKUP($E456&amp;$D$119, Outliers!$A$4:$P$214,5,FALSE),"0")</f>
        <v>0</v>
      </c>
      <c r="AD456" s="78"/>
      <c r="AE456" s="78"/>
      <c r="AF456" s="78"/>
      <c r="AG456" s="78"/>
    </row>
    <row r="457" spans="4:33" ht="15.75" x14ac:dyDescent="0.25">
      <c r="D457" s="318"/>
      <c r="E457" s="104" t="s">
        <v>423</v>
      </c>
      <c r="F457" s="405">
        <f>IF(OR(ISERROR(VLOOKUP($E457&amp;$D$118&amp;$D$119,'CCG data'!$A:$AD,'CCG data'!R$3,FALSE)),ISBLANK(VLOOKUP($E457&amp;$D$118&amp;$D$119,'CCG data'!$A:$AD,'CCG data'!R$3,FALSE))),"",VLOOKUP($E457&amp;$D$118&amp;$D$119,'CCG data'!$A:$AD,'CCG data'!R$3,FALSE))</f>
        <v>50.527818330680788</v>
      </c>
      <c r="G457" s="406"/>
      <c r="H457" s="406">
        <f>IF(OR(ISERROR(VLOOKUP($E457&amp;$D$118&amp;$D$119,'CCG data'!$A:$AD,'CCG data'!S$3,FALSE)),ISBLANK(VLOOKUP($E457&amp;$D$118&amp;$D$119,'CCG data'!$A:$AD,'CCG data'!S$3,FALSE))),"",VLOOKUP($E457&amp;$D$118&amp;$D$119,'CCG data'!$A:$AD,'CCG data'!S$3,FALSE))</f>
        <v>104.2144861600176</v>
      </c>
      <c r="I457" s="406"/>
      <c r="J457" s="406">
        <f>IF(OR(ISERROR(VLOOKUP($E457&amp;$D$118&amp;$D$119,'CCG data'!$A:$AD,'CCG data'!T$3,FALSE)),ISBLANK(VLOOKUP($E457&amp;$D$118&amp;$D$119,'CCG data'!$A:$AD,'CCG data'!T$3,FALSE))),"",VLOOKUP($E457&amp;$D$118&amp;$D$119,'CCG data'!$A:$AD,'CCG data'!T$3,FALSE))</f>
        <v>5.8720989637195071</v>
      </c>
      <c r="K457" s="406"/>
      <c r="L457" s="406">
        <f>IF(OR(ISERROR(VLOOKUP($E457&amp;$D$118&amp;$D$119,'CCG data'!$A:$AD,'CCG data'!U$3,FALSE)),ISBLANK(VLOOKUP($E457&amp;$D$118&amp;$D$119,'CCG data'!$A:$AD,'CCG data'!U$3,FALSE))),"",VLOOKUP($E457&amp;$D$118&amp;$D$119,'CCG data'!$A:$AD,'CCG data'!U$3,FALSE))</f>
        <v>11.178413940523761</v>
      </c>
      <c r="M457" s="407"/>
      <c r="N457" s="362">
        <f>IF(OR(ISERROR(VLOOKUP($E457&amp;$D$118&amp;$D$119,'CCG data'!$A:$AD,'CCG data'!G$3,FALSE)),ISBLANK(VLOOKUP($E457&amp;$D$118&amp;$D$119,'CCG data'!$A:$AD,'CCG data'!G$3,FALSE))),"",VLOOKUP($E457&amp;$D$118&amp;$D$119,'CCG data'!$A:$AD,'CCG data'!G$3,FALSE))</f>
        <v>1400</v>
      </c>
      <c r="P457" s="397">
        <f>IF(OR(ISERROR(VLOOKUP($E457&amp;$D$118&amp;$D$119,'CCG data'!$A:$AD,'CCG data'!B$3,FALSE)),ISBLANK(VLOOKUP($E457&amp;$D$118&amp;$D$119,'CCG data'!$A:$AD,'CCG data'!B$3,FALSE))),"",VLOOKUP($E457&amp;$D$118&amp;$D$119,'CCG data'!$A:$AD,'CCG data'!B$3,FALSE))</f>
        <v>0.29285714285714287</v>
      </c>
      <c r="Q457" s="263"/>
      <c r="R457" s="263">
        <f>IF(OR(ISERROR(VLOOKUP($E457&amp;$D$118&amp;$D$119,'CCG data'!$A:$AD,'CCG data'!C$3,FALSE)),ISBLANK(VLOOKUP($E457&amp;$D$118&amp;$D$119,'CCG data'!$A:$AD,'CCG data'!C$3,FALSE))),"",VLOOKUP($E457&amp;$D$118&amp;$D$119,'CCG data'!$A:$AD,'CCG data'!C$3,FALSE))</f>
        <v>0.6071428571428571</v>
      </c>
      <c r="S457" s="263"/>
      <c r="T457" s="263">
        <f>IF(OR(ISERROR(VLOOKUP($E457&amp;$D$118&amp;$D$119,'CCG data'!$A:$AD,'CCG data'!D$3,FALSE)),ISBLANK(VLOOKUP($E457&amp;$D$118&amp;$D$119,'CCG data'!$A:$AD,'CCG data'!D$3,FALSE))),"",VLOOKUP($E457&amp;$D$118&amp;$D$119,'CCG data'!$A:$AD,'CCG data'!D$3,FALSE))</f>
        <v>3.5714285714285712E-2</v>
      </c>
      <c r="U457" s="263"/>
      <c r="V457" s="263">
        <f>IF(OR(ISERROR(VLOOKUP($E457&amp;$D$118&amp;$D$119,'CCG data'!$A:$AD,'CCG data'!E$3,FALSE)),ISBLANK(VLOOKUP($E457&amp;$D$118&amp;$D$119,'CCG data'!$A:$AD,'CCG data'!E$3,FALSE))),"",VLOOKUP($E457&amp;$D$118&amp;$D$119,'CCG data'!$A:$AD,'CCG data'!E$3,FALSE))</f>
        <v>6.4285714285714279E-2</v>
      </c>
      <c r="W457" s="398"/>
      <c r="Y457" s="163">
        <f>IFERROR(VLOOKUP($E457&amp;$D$119, Outliers!$A$4:$P$214,2,FALSE),"0")</f>
        <v>0</v>
      </c>
      <c r="Z457" s="163">
        <f>IFERROR(VLOOKUP($E457&amp;$D$119, Outliers!$A$4:$P$214,3,FALSE),"0")</f>
        <v>0</v>
      </c>
      <c r="AA457" s="163">
        <f>IFERROR(VLOOKUP($E457&amp;$D$119, Outliers!$A$4:$P$214,4,FALSE),"0")</f>
        <v>0</v>
      </c>
      <c r="AB457" s="163">
        <f>IFERROR(VLOOKUP($E457&amp;$D$119, Outliers!$A$4:$P$214,5,FALSE),"0")</f>
        <v>0</v>
      </c>
      <c r="AD457" s="78"/>
      <c r="AE457" s="78"/>
      <c r="AF457" s="78"/>
      <c r="AG457" s="78"/>
    </row>
    <row r="458" spans="4:33" x14ac:dyDescent="0.25">
      <c r="D458" s="318"/>
      <c r="E458" s="103" t="s">
        <v>27</v>
      </c>
      <c r="F458" s="95">
        <f>IF(P457="","",VLOOKUP($E457&amp;$D$118&amp;$D$119,'CCG data'!$A:$AD,'CCG data'!W$3,FALSE))</f>
        <v>45.636851811984776</v>
      </c>
      <c r="G458" s="96">
        <f>IF(P457="","",VLOOKUP($E457&amp;$D$118&amp;$D$119,'CCG data'!$A:$AD,'CCG data'!X$3,FALSE))</f>
        <v>55.418784849376799</v>
      </c>
      <c r="H458" s="96">
        <f>IF(R457="","",VLOOKUP($E457&amp;$D$118&amp;$D$119,'CCG data'!$A:$AD,'CCG data'!Y$3,FALSE))</f>
        <v>97.208412484321343</v>
      </c>
      <c r="I458" s="96">
        <f>IF(R457="","",VLOOKUP($E457&amp;$D$118&amp;$D$119,'CCG data'!$A:$AD,'CCG data'!Z$3,FALSE))</f>
        <v>111.22055983571386</v>
      </c>
      <c r="J458" s="96">
        <f>IF(T457="","",VLOOKUP($E457&amp;$D$118&amp;$D$119,'CCG data'!$A:$AD,'CCG data'!AA$3,FALSE))</f>
        <v>4.2444361728780393</v>
      </c>
      <c r="K458" s="96">
        <f>IF(T457="","",VLOOKUP($E457&amp;$D$118&amp;$D$119,'CCG data'!$A:$AD,'CCG data'!AB$3,FALSE))</f>
        <v>7.4997617545609749</v>
      </c>
      <c r="L458" s="96">
        <f>IF(V457="","",VLOOKUP($E457&amp;$D$118&amp;$D$119,'CCG data'!$A:$AD,'CCG data'!AC$3,FALSE))</f>
        <v>8.8689296934152004</v>
      </c>
      <c r="M458" s="96">
        <f>IF(V457="","",VLOOKUP($E457&amp;$D$118&amp;$D$119,'CCG data'!$A:$AD,'CCG data'!AD$3,FALSE))</f>
        <v>13.487898187632322</v>
      </c>
      <c r="N458" s="363"/>
      <c r="P458" s="150">
        <f>IF(P457="","",VLOOKUP($E457&amp;$D$118&amp;$D$119,'CCG data'!$A:$AD,'CCG data'!I$3,FALSE))</f>
        <v>0.27</v>
      </c>
      <c r="Q458" s="15">
        <f>IF(P457="","",VLOOKUP($E457&amp;$D$118&amp;$D$119,'CCG data'!$A:$AD,'CCG data'!J$3,FALSE))</f>
        <v>0.317</v>
      </c>
      <c r="R458" s="15">
        <f>IF(R457="","",VLOOKUP($E457&amp;$D$118&amp;$D$119,'CCG data'!$A:$AD,'CCG data'!K$3,FALSE))</f>
        <v>0.58099999999999996</v>
      </c>
      <c r="S458" s="15">
        <f>IF(R457="","",VLOOKUP($E457&amp;$D$118&amp;$D$119,'CCG data'!$A:$AD,'CCG data'!L$3,FALSE))</f>
        <v>0.63200000000000001</v>
      </c>
      <c r="T458" s="15">
        <f>IF(T457="","",VLOOKUP($E457&amp;$D$118&amp;$D$119,'CCG data'!$A:$AD,'CCG data'!M$3,FALSE))</f>
        <v>2.7E-2</v>
      </c>
      <c r="U458" s="15">
        <f>IF(T457="","",VLOOKUP($E457&amp;$D$118&amp;$D$119,'CCG data'!$A:$AD,'CCG data'!N$3,FALSE))</f>
        <v>4.7E-2</v>
      </c>
      <c r="V458" s="15">
        <f>IF(V457="","",VLOOKUP($E457&amp;$D$118&amp;$D$119,'CCG data'!$A:$AD,'CCG data'!O$3,FALSE))</f>
        <v>5.2999999999999999E-2</v>
      </c>
      <c r="W458" s="135">
        <f>IF(V457="","",VLOOKUP($E457&amp;$D$118&amp;$D$119,'CCG data'!$A:$AD,'CCG data'!P$3,FALSE))</f>
        <v>7.8E-2</v>
      </c>
      <c r="Y458" s="163" t="str">
        <f>IFERROR(VLOOKUP($E458&amp;$D$119, Outliers!$A$4:$P$214,2,FALSE),"0")</f>
        <v>0</v>
      </c>
      <c r="Z458" s="163" t="str">
        <f>IFERROR(VLOOKUP($E458&amp;$D$119, Outliers!$A$4:$P$214,3,FALSE),"0")</f>
        <v>0</v>
      </c>
      <c r="AA458" s="163" t="str">
        <f>IFERROR(VLOOKUP($E458&amp;$D$119, Outliers!$A$4:$P$214,4,FALSE),"0")</f>
        <v>0</v>
      </c>
      <c r="AB458" s="163" t="str">
        <f>IFERROR(VLOOKUP($E458&amp;$D$119, Outliers!$A$4:$P$214,5,FALSE),"0")</f>
        <v>0</v>
      </c>
      <c r="AD458" s="78"/>
      <c r="AE458" s="78"/>
      <c r="AF458" s="78"/>
      <c r="AG458" s="78"/>
    </row>
    <row r="459" spans="4:33" ht="15.75" x14ac:dyDescent="0.25">
      <c r="D459" s="318"/>
      <c r="E459" s="104" t="s">
        <v>270</v>
      </c>
      <c r="F459" s="405">
        <f>IF(OR(ISERROR(VLOOKUP($E459&amp;$D$118&amp;$D$119,'CCG data'!$A:$AD,'CCG data'!R$3,FALSE)),ISBLANK(VLOOKUP($E459&amp;$D$118&amp;$D$119,'CCG data'!$A:$AD,'CCG data'!R$3,FALSE))),"",VLOOKUP($E459&amp;$D$118&amp;$D$119,'CCG data'!$A:$AD,'CCG data'!R$3,FALSE))</f>
        <v>39.225176985087209</v>
      </c>
      <c r="G459" s="406"/>
      <c r="H459" s="406">
        <f>IF(OR(ISERROR(VLOOKUP($E459&amp;$D$118&amp;$D$119,'CCG data'!$A:$AD,'CCG data'!S$3,FALSE)),ISBLANK(VLOOKUP($E459&amp;$D$118&amp;$D$119,'CCG data'!$A:$AD,'CCG data'!S$3,FALSE))),"",VLOOKUP($E459&amp;$D$118&amp;$D$119,'CCG data'!$A:$AD,'CCG data'!S$3,FALSE))</f>
        <v>100.14065324445043</v>
      </c>
      <c r="I459" s="406"/>
      <c r="J459" s="406">
        <f>IF(OR(ISERROR(VLOOKUP($E459&amp;$D$118&amp;$D$119,'CCG data'!$A:$AD,'CCG data'!T$3,FALSE)),ISBLANK(VLOOKUP($E459&amp;$D$118&amp;$D$119,'CCG data'!$A:$AD,'CCG data'!T$3,FALSE))),"",VLOOKUP($E459&amp;$D$118&amp;$D$119,'CCG data'!$A:$AD,'CCG data'!T$3,FALSE))</f>
        <v>7.6474957834383872</v>
      </c>
      <c r="K459" s="406"/>
      <c r="L459" s="406">
        <f>IF(OR(ISERROR(VLOOKUP($E459&amp;$D$118&amp;$D$119,'CCG data'!$A:$AD,'CCG data'!U$3,FALSE)),ISBLANK(VLOOKUP($E459&amp;$D$118&amp;$D$119,'CCG data'!$A:$AD,'CCG data'!U$3,FALSE))),"",VLOOKUP($E459&amp;$D$118&amp;$D$119,'CCG data'!$A:$AD,'CCG data'!U$3,FALSE))</f>
        <v>16.16450633817033</v>
      </c>
      <c r="M459" s="407"/>
      <c r="N459" s="362">
        <f>IF(OR(ISERROR(VLOOKUP($E459&amp;$D$118&amp;$D$119,'CCG data'!$A:$AD,'CCG data'!G$3,FALSE)),ISBLANK(VLOOKUP($E459&amp;$D$118&amp;$D$119,'CCG data'!$A:$AD,'CCG data'!G$3,FALSE))),"",VLOOKUP($E459&amp;$D$118&amp;$D$119,'CCG data'!$A:$AD,'CCG data'!G$3,FALSE))</f>
        <v>2415</v>
      </c>
      <c r="P459" s="397">
        <f>IF(OR(ISERROR(VLOOKUP($E459&amp;$D$118&amp;$D$119,'CCG data'!$A:$AD,'CCG data'!B$3,FALSE)),ISBLANK(VLOOKUP($E459&amp;$D$118&amp;$D$119,'CCG data'!$A:$AD,'CCG data'!B$3,FALSE))),"",VLOOKUP($E459&amp;$D$118&amp;$D$119,'CCG data'!$A:$AD,'CCG data'!B$3,FALSE))</f>
        <v>0.22732919254658385</v>
      </c>
      <c r="Q459" s="263"/>
      <c r="R459" s="263">
        <f>IF(OR(ISERROR(VLOOKUP($E459&amp;$D$118&amp;$D$119,'CCG data'!$A:$AD,'CCG data'!C$3,FALSE)),ISBLANK(VLOOKUP($E459&amp;$D$118&amp;$D$119,'CCG data'!$A:$AD,'CCG data'!C$3,FALSE))),"",VLOOKUP($E459&amp;$D$118&amp;$D$119,'CCG data'!$A:$AD,'CCG data'!C$3,FALSE))</f>
        <v>0.62070393374741206</v>
      </c>
      <c r="S459" s="263"/>
      <c r="T459" s="263">
        <f>IF(OR(ISERROR(VLOOKUP($E459&amp;$D$118&amp;$D$119,'CCG data'!$A:$AD,'CCG data'!D$3,FALSE)),ISBLANK(VLOOKUP($E459&amp;$D$118&amp;$D$119,'CCG data'!$A:$AD,'CCG data'!D$3,FALSE))),"",VLOOKUP($E459&amp;$D$118&amp;$D$119,'CCG data'!$A:$AD,'CCG data'!D$3,FALSE))</f>
        <v>5.2587991718426499E-2</v>
      </c>
      <c r="U459" s="263"/>
      <c r="V459" s="263">
        <f>IF(OR(ISERROR(VLOOKUP($E459&amp;$D$118&amp;$D$119,'CCG data'!$A:$AD,'CCG data'!E$3,FALSE)),ISBLANK(VLOOKUP($E459&amp;$D$118&amp;$D$119,'CCG data'!$A:$AD,'CCG data'!E$3,FALSE))),"",VLOOKUP($E459&amp;$D$118&amp;$D$119,'CCG data'!$A:$AD,'CCG data'!E$3,FALSE))</f>
        <v>9.9378881987577633E-2</v>
      </c>
      <c r="W459" s="398"/>
      <c r="Y459" s="163">
        <f>IFERROR(VLOOKUP($E459&amp;$D$119, Outliers!$A$4:$P$214,2,FALSE),"0")</f>
        <v>1</v>
      </c>
      <c r="Z459" s="163">
        <f>IFERROR(VLOOKUP($E459&amp;$D$119, Outliers!$A$4:$P$214,3,FALSE),"0")</f>
        <v>0</v>
      </c>
      <c r="AA459" s="163">
        <f>IFERROR(VLOOKUP($E459&amp;$D$119, Outliers!$A$4:$P$214,4,FALSE),"0")</f>
        <v>0</v>
      </c>
      <c r="AB459" s="163">
        <f>IFERROR(VLOOKUP($E459&amp;$D$119, Outliers!$A$4:$P$214,5,FALSE),"0")</f>
        <v>1</v>
      </c>
      <c r="AD459" s="78"/>
      <c r="AE459" s="78"/>
      <c r="AF459" s="78"/>
      <c r="AG459" s="78"/>
    </row>
    <row r="460" spans="4:33" x14ac:dyDescent="0.25">
      <c r="D460" s="318"/>
      <c r="E460" s="103" t="s">
        <v>27</v>
      </c>
      <c r="F460" s="95">
        <f>IF(P459="","",VLOOKUP($E459&amp;$D$118&amp;$D$119,'CCG data'!$A:$AD,'CCG data'!W$3,FALSE))</f>
        <v>35.943961058109558</v>
      </c>
      <c r="G460" s="96">
        <f>IF(P459="","",VLOOKUP($E459&amp;$D$118&amp;$D$119,'CCG data'!$A:$AD,'CCG data'!X$3,FALSE))</f>
        <v>42.506392912064861</v>
      </c>
      <c r="H460" s="96">
        <f>IF(R459="","",VLOOKUP($E459&amp;$D$118&amp;$D$119,'CCG data'!$A:$AD,'CCG data'!Y$3,FALSE))</f>
        <v>95.071146851943681</v>
      </c>
      <c r="I460" s="96">
        <f>IF(R459="","",VLOOKUP($E459&amp;$D$118&amp;$D$119,'CCG data'!$A:$AD,'CCG data'!Z$3,FALSE))</f>
        <v>105.21015963695719</v>
      </c>
      <c r="J460" s="96">
        <f>IF(T459="","",VLOOKUP($E459&amp;$D$118&amp;$D$119,'CCG data'!$A:$AD,'CCG data'!AA$3,FALSE))</f>
        <v>6.3174289712617853</v>
      </c>
      <c r="K460" s="96">
        <f>IF(T459="","",VLOOKUP($E459&amp;$D$118&amp;$D$119,'CCG data'!$A:$AD,'CCG data'!AB$3,FALSE))</f>
        <v>8.9775625956149891</v>
      </c>
      <c r="L460" s="96">
        <f>IF(V459="","",VLOOKUP($E459&amp;$D$118&amp;$D$119,'CCG data'!$A:$AD,'CCG data'!AC$3,FALSE))</f>
        <v>14.119414119155332</v>
      </c>
      <c r="M460" s="96">
        <f>IF(V459="","",VLOOKUP($E459&amp;$D$118&amp;$D$119,'CCG data'!$A:$AD,'CCG data'!AD$3,FALSE))</f>
        <v>18.20959855718533</v>
      </c>
      <c r="N460" s="363"/>
      <c r="P460" s="150">
        <f>IF(P459="","",VLOOKUP($E459&amp;$D$118&amp;$D$119,'CCG data'!$A:$AD,'CCG data'!I$3,FALSE))</f>
        <v>0.21099999999999999</v>
      </c>
      <c r="Q460" s="15">
        <f>IF(P459="","",VLOOKUP($E459&amp;$D$118&amp;$D$119,'CCG data'!$A:$AD,'CCG data'!J$3,FALSE))</f>
        <v>0.24399999999999999</v>
      </c>
      <c r="R460" s="15">
        <f>IF(R459="","",VLOOKUP($E459&amp;$D$118&amp;$D$119,'CCG data'!$A:$AD,'CCG data'!K$3,FALSE))</f>
        <v>0.60099999999999998</v>
      </c>
      <c r="S460" s="15">
        <f>IF(R459="","",VLOOKUP($E459&amp;$D$118&amp;$D$119,'CCG data'!$A:$AD,'CCG data'!L$3,FALSE))</f>
        <v>0.64</v>
      </c>
      <c r="T460" s="15">
        <f>IF(T459="","",VLOOKUP($E459&amp;$D$118&amp;$D$119,'CCG data'!$A:$AD,'CCG data'!M$3,FALSE))</f>
        <v>4.3999999999999997E-2</v>
      </c>
      <c r="U460" s="15">
        <f>IF(T459="","",VLOOKUP($E459&amp;$D$118&amp;$D$119,'CCG data'!$A:$AD,'CCG data'!N$3,FALSE))</f>
        <v>6.2E-2</v>
      </c>
      <c r="V460" s="15">
        <f>IF(V459="","",VLOOKUP($E459&amp;$D$118&amp;$D$119,'CCG data'!$A:$AD,'CCG data'!O$3,FALSE))</f>
        <v>8.7999999999999995E-2</v>
      </c>
      <c r="W460" s="135">
        <f>IF(V459="","",VLOOKUP($E459&amp;$D$118&amp;$D$119,'CCG data'!$A:$AD,'CCG data'!P$3,FALSE))</f>
        <v>0.112</v>
      </c>
      <c r="Y460" s="163" t="str">
        <f>IFERROR(VLOOKUP($E460&amp;$D$119, Outliers!$A$4:$P$214,2,FALSE),"0")</f>
        <v>0</v>
      </c>
      <c r="Z460" s="163" t="str">
        <f>IFERROR(VLOOKUP($E460&amp;$D$119, Outliers!$A$4:$P$214,3,FALSE),"0")</f>
        <v>0</v>
      </c>
      <c r="AA460" s="163" t="str">
        <f>IFERROR(VLOOKUP($E460&amp;$D$119, Outliers!$A$4:$P$214,4,FALSE),"0")</f>
        <v>0</v>
      </c>
      <c r="AB460" s="163" t="str">
        <f>IFERROR(VLOOKUP($E460&amp;$D$119, Outliers!$A$4:$P$214,5,FALSE),"0")</f>
        <v>0</v>
      </c>
      <c r="AD460" s="78"/>
      <c r="AE460" s="78"/>
      <c r="AF460" s="78"/>
      <c r="AG460" s="78"/>
    </row>
    <row r="461" spans="4:33" ht="15.75" x14ac:dyDescent="0.25">
      <c r="D461" s="318"/>
      <c r="E461" s="104" t="s">
        <v>424</v>
      </c>
      <c r="F461" s="405">
        <f>IF(OR(ISERROR(VLOOKUP($E461&amp;$D$118&amp;$D$119,'CCG data'!$A:$AD,'CCG data'!R$3,FALSE)),ISBLANK(VLOOKUP($E461&amp;$D$118&amp;$D$119,'CCG data'!$A:$AD,'CCG data'!R$3,FALSE))),"",VLOOKUP($E461&amp;$D$118&amp;$D$119,'CCG data'!$A:$AD,'CCG data'!R$3,FALSE))</f>
        <v>48.316280375675021</v>
      </c>
      <c r="G461" s="406"/>
      <c r="H461" s="406">
        <f>IF(OR(ISERROR(VLOOKUP($E461&amp;$D$118&amp;$D$119,'CCG data'!$A:$AD,'CCG data'!S$3,FALSE)),ISBLANK(VLOOKUP($E461&amp;$D$118&amp;$D$119,'CCG data'!$A:$AD,'CCG data'!S$3,FALSE))),"",VLOOKUP($E461&amp;$D$118&amp;$D$119,'CCG data'!$A:$AD,'CCG data'!S$3,FALSE))</f>
        <v>103.74107003103158</v>
      </c>
      <c r="I461" s="406"/>
      <c r="J461" s="406">
        <f>IF(OR(ISERROR(VLOOKUP($E461&amp;$D$118&amp;$D$119,'CCG data'!$A:$AD,'CCG data'!T$3,FALSE)),ISBLANK(VLOOKUP($E461&amp;$D$118&amp;$D$119,'CCG data'!$A:$AD,'CCG data'!T$3,FALSE))),"",VLOOKUP($E461&amp;$D$118&amp;$D$119,'CCG data'!$A:$AD,'CCG data'!T$3,FALSE))</f>
        <v>7.4136306262317682</v>
      </c>
      <c r="K461" s="406"/>
      <c r="L461" s="406">
        <f>IF(OR(ISERROR(VLOOKUP($E461&amp;$D$118&amp;$D$119,'CCG data'!$A:$AD,'CCG data'!U$3,FALSE)),ISBLANK(VLOOKUP($E461&amp;$D$118&amp;$D$119,'CCG data'!$A:$AD,'CCG data'!U$3,FALSE))),"",VLOOKUP($E461&amp;$D$118&amp;$D$119,'CCG data'!$A:$AD,'CCG data'!U$3,FALSE))</f>
        <v>6.410406699089469</v>
      </c>
      <c r="M461" s="407"/>
      <c r="N461" s="362">
        <f>IF(OR(ISERROR(VLOOKUP($E461&amp;$D$118&amp;$D$119,'CCG data'!$A:$AD,'CCG data'!G$3,FALSE)),ISBLANK(VLOOKUP($E461&amp;$D$118&amp;$D$119,'CCG data'!$A:$AD,'CCG data'!G$3,FALSE))),"",VLOOKUP($E461&amp;$D$118&amp;$D$119,'CCG data'!$A:$AD,'CCG data'!G$3,FALSE))</f>
        <v>1984</v>
      </c>
      <c r="P461" s="397">
        <f>IF(OR(ISERROR(VLOOKUP($E461&amp;$D$118&amp;$D$119,'CCG data'!$A:$AD,'CCG data'!B$3,FALSE)),ISBLANK(VLOOKUP($E461&amp;$D$118&amp;$D$119,'CCG data'!$A:$AD,'CCG data'!B$3,FALSE))),"",VLOOKUP($E461&amp;$D$118&amp;$D$119,'CCG data'!$A:$AD,'CCG data'!B$3,FALSE))</f>
        <v>0.28225806451612906</v>
      </c>
      <c r="Q461" s="263"/>
      <c r="R461" s="263">
        <f>IF(OR(ISERROR(VLOOKUP($E461&amp;$D$118&amp;$D$119,'CCG data'!$A:$AD,'CCG data'!C$3,FALSE)),ISBLANK(VLOOKUP($E461&amp;$D$118&amp;$D$119,'CCG data'!$A:$AD,'CCG data'!C$3,FALSE))),"",VLOOKUP($E461&amp;$D$118&amp;$D$119,'CCG data'!$A:$AD,'CCG data'!C$3,FALSE))</f>
        <v>0.63205645161290325</v>
      </c>
      <c r="S461" s="263"/>
      <c r="T461" s="263">
        <f>IF(OR(ISERROR(VLOOKUP($E461&amp;$D$118&amp;$D$119,'CCG data'!$A:$AD,'CCG data'!D$3,FALSE)),ISBLANK(VLOOKUP($E461&amp;$D$118&amp;$D$119,'CCG data'!$A:$AD,'CCG data'!D$3,FALSE))),"",VLOOKUP($E461&amp;$D$118&amp;$D$119,'CCG data'!$A:$AD,'CCG data'!D$3,FALSE))</f>
        <v>4.6370967741935484E-2</v>
      </c>
      <c r="U461" s="263"/>
      <c r="V461" s="263">
        <f>IF(OR(ISERROR(VLOOKUP($E461&amp;$D$118&amp;$D$119,'CCG data'!$A:$AD,'CCG data'!E$3,FALSE)),ISBLANK(VLOOKUP($E461&amp;$D$118&amp;$D$119,'CCG data'!$A:$AD,'CCG data'!E$3,FALSE))),"",VLOOKUP($E461&amp;$D$118&amp;$D$119,'CCG data'!$A:$AD,'CCG data'!E$3,FALSE))</f>
        <v>3.9314516129032258E-2</v>
      </c>
      <c r="W461" s="398"/>
      <c r="Y461" s="163">
        <f>IFERROR(VLOOKUP($E461&amp;$D$119, Outliers!$A$4:$P$214,2,FALSE),"0")</f>
        <v>0</v>
      </c>
      <c r="Z461" s="163">
        <f>IFERROR(VLOOKUP($E461&amp;$D$119, Outliers!$A$4:$P$214,3,FALSE),"0")</f>
        <v>0</v>
      </c>
      <c r="AA461" s="163">
        <f>IFERROR(VLOOKUP($E461&amp;$D$119, Outliers!$A$4:$P$214,4,FALSE),"0")</f>
        <v>0</v>
      </c>
      <c r="AB461" s="163">
        <f>IFERROR(VLOOKUP($E461&amp;$D$119, Outliers!$A$4:$P$214,5,FALSE),"0")</f>
        <v>1</v>
      </c>
      <c r="AD461" s="78"/>
      <c r="AE461" s="78"/>
      <c r="AF461" s="78"/>
      <c r="AG461" s="78"/>
    </row>
    <row r="462" spans="4:33" x14ac:dyDescent="0.25">
      <c r="D462" s="318"/>
      <c r="E462" s="103" t="s">
        <v>27</v>
      </c>
      <c r="F462" s="95">
        <f>IF(P461="","",VLOOKUP($E461&amp;$D$118&amp;$D$119,'CCG data'!$A:$AD,'CCG data'!W$3,FALSE))</f>
        <v>44.314478802323571</v>
      </c>
      <c r="G462" s="96">
        <f>IF(P461="","",VLOOKUP($E461&amp;$D$118&amp;$D$119,'CCG data'!$A:$AD,'CCG data'!X$3,FALSE))</f>
        <v>52.318081949026471</v>
      </c>
      <c r="H462" s="96">
        <f>IF(R461="","",VLOOKUP($E461&amp;$D$118&amp;$D$119,'CCG data'!$A:$AD,'CCG data'!Y$3,FALSE))</f>
        <v>97.999138277950991</v>
      </c>
      <c r="I462" s="96">
        <f>IF(R461="","",VLOOKUP($E461&amp;$D$118&amp;$D$119,'CCG data'!$A:$AD,'CCG data'!Z$3,FALSE))</f>
        <v>109.48300178411218</v>
      </c>
      <c r="J462" s="96">
        <f>IF(T461="","",VLOOKUP($E461&amp;$D$118&amp;$D$119,'CCG data'!$A:$AD,'CCG data'!AA$3,FALSE))</f>
        <v>5.8986987570887521</v>
      </c>
      <c r="K462" s="96">
        <f>IF(T461="","",VLOOKUP($E461&amp;$D$118&amp;$D$119,'CCG data'!$A:$AD,'CCG data'!AB$3,FALSE))</f>
        <v>8.9285624953747842</v>
      </c>
      <c r="L462" s="96">
        <f>IF(V461="","",VLOOKUP($E461&amp;$D$118&amp;$D$119,'CCG data'!$A:$AD,'CCG data'!AC$3,FALSE))</f>
        <v>4.9877688672479579</v>
      </c>
      <c r="M462" s="96">
        <f>IF(V461="","",VLOOKUP($E461&amp;$D$118&amp;$D$119,'CCG data'!$A:$AD,'CCG data'!AD$3,FALSE))</f>
        <v>7.8330445309309802</v>
      </c>
      <c r="N462" s="363"/>
      <c r="P462" s="150">
        <f>IF(P461="","",VLOOKUP($E461&amp;$D$118&amp;$D$119,'CCG data'!$A:$AD,'CCG data'!I$3,FALSE))</f>
        <v>0.26300000000000001</v>
      </c>
      <c r="Q462" s="15">
        <f>IF(P461="","",VLOOKUP($E461&amp;$D$118&amp;$D$119,'CCG data'!$A:$AD,'CCG data'!J$3,FALSE))</f>
        <v>0.30199999999999999</v>
      </c>
      <c r="R462" s="15">
        <f>IF(R461="","",VLOOKUP($E461&amp;$D$118&amp;$D$119,'CCG data'!$A:$AD,'CCG data'!K$3,FALSE))</f>
        <v>0.61099999999999999</v>
      </c>
      <c r="S462" s="15">
        <f>IF(R461="","",VLOOKUP($E461&amp;$D$118&amp;$D$119,'CCG data'!$A:$AD,'CCG data'!L$3,FALSE))</f>
        <v>0.65300000000000002</v>
      </c>
      <c r="T462" s="15">
        <f>IF(T461="","",VLOOKUP($E461&amp;$D$118&amp;$D$119,'CCG data'!$A:$AD,'CCG data'!M$3,FALSE))</f>
        <v>3.7999999999999999E-2</v>
      </c>
      <c r="U462" s="15">
        <f>IF(T461="","",VLOOKUP($E461&amp;$D$118&amp;$D$119,'CCG data'!$A:$AD,'CCG data'!N$3,FALSE))</f>
        <v>5.7000000000000002E-2</v>
      </c>
      <c r="V462" s="15">
        <f>IF(V461="","",VLOOKUP($E461&amp;$D$118&amp;$D$119,'CCG data'!$A:$AD,'CCG data'!O$3,FALSE))</f>
        <v>3.2000000000000001E-2</v>
      </c>
      <c r="W462" s="135">
        <f>IF(V461="","",VLOOKUP($E461&amp;$D$118&amp;$D$119,'CCG data'!$A:$AD,'CCG data'!P$3,FALSE))</f>
        <v>4.9000000000000002E-2</v>
      </c>
      <c r="Y462" s="163" t="str">
        <f>IFERROR(VLOOKUP($E462&amp;$D$119, Outliers!$A$4:$P$214,2,FALSE),"0")</f>
        <v>0</v>
      </c>
      <c r="Z462" s="163" t="str">
        <f>IFERROR(VLOOKUP($E462&amp;$D$119, Outliers!$A$4:$P$214,3,FALSE),"0")</f>
        <v>0</v>
      </c>
      <c r="AA462" s="163" t="str">
        <f>IFERROR(VLOOKUP($E462&amp;$D$119, Outliers!$A$4:$P$214,4,FALSE),"0")</f>
        <v>0</v>
      </c>
      <c r="AB462" s="163" t="str">
        <f>IFERROR(VLOOKUP($E462&amp;$D$119, Outliers!$A$4:$P$214,5,FALSE),"0")</f>
        <v>0</v>
      </c>
      <c r="AD462" s="78"/>
      <c r="AE462" s="78"/>
      <c r="AF462" s="78"/>
      <c r="AG462" s="78"/>
    </row>
    <row r="463" spans="4:33" ht="15.75" x14ac:dyDescent="0.25">
      <c r="D463" s="318"/>
      <c r="E463" s="104" t="s">
        <v>271</v>
      </c>
      <c r="F463" s="405">
        <f>IF(OR(ISERROR(VLOOKUP($E463&amp;$D$118&amp;$D$119,'CCG data'!$A:$AD,'CCG data'!R$3,FALSE)),ISBLANK(VLOOKUP($E463&amp;$D$118&amp;$D$119,'CCG data'!$A:$AD,'CCG data'!R$3,FALSE))),"",VLOOKUP($E463&amp;$D$118&amp;$D$119,'CCG data'!$A:$AD,'CCG data'!R$3,FALSE))</f>
        <v>50.864596168862882</v>
      </c>
      <c r="G463" s="406"/>
      <c r="H463" s="406">
        <f>IF(OR(ISERROR(VLOOKUP($E463&amp;$D$118&amp;$D$119,'CCG data'!$A:$AD,'CCG data'!S$3,FALSE)),ISBLANK(VLOOKUP($E463&amp;$D$118&amp;$D$119,'CCG data'!$A:$AD,'CCG data'!S$3,FALSE))),"",VLOOKUP($E463&amp;$D$118&amp;$D$119,'CCG data'!$A:$AD,'CCG data'!S$3,FALSE))</f>
        <v>94.357807418802125</v>
      </c>
      <c r="I463" s="406"/>
      <c r="J463" s="406">
        <f>IF(OR(ISERROR(VLOOKUP($E463&amp;$D$118&amp;$D$119,'CCG data'!$A:$AD,'CCG data'!T$3,FALSE)),ISBLANK(VLOOKUP($E463&amp;$D$118&amp;$D$119,'CCG data'!$A:$AD,'CCG data'!T$3,FALSE))),"",VLOOKUP($E463&amp;$D$118&amp;$D$119,'CCG data'!$A:$AD,'CCG data'!T$3,FALSE))</f>
        <v>8.3503358828773564</v>
      </c>
      <c r="K463" s="406"/>
      <c r="L463" s="406">
        <f>IF(OR(ISERROR(VLOOKUP($E463&amp;$D$118&amp;$D$119,'CCG data'!$A:$AD,'CCG data'!U$3,FALSE)),ISBLANK(VLOOKUP($E463&amp;$D$118&amp;$D$119,'CCG data'!$A:$AD,'CCG data'!U$3,FALSE))),"",VLOOKUP($E463&amp;$D$118&amp;$D$119,'CCG data'!$A:$AD,'CCG data'!U$3,FALSE))</f>
        <v>9.6763125117438467</v>
      </c>
      <c r="M463" s="407"/>
      <c r="N463" s="362">
        <f>IF(OR(ISERROR(VLOOKUP($E463&amp;$D$118&amp;$D$119,'CCG data'!$A:$AD,'CCG data'!G$3,FALSE)),ISBLANK(VLOOKUP($E463&amp;$D$118&amp;$D$119,'CCG data'!$A:$AD,'CCG data'!G$3,FALSE))),"",VLOOKUP($E463&amp;$D$118&amp;$D$119,'CCG data'!$A:$AD,'CCG data'!G$3,FALSE))</f>
        <v>2313</v>
      </c>
      <c r="P463" s="397">
        <f>IF(OR(ISERROR(VLOOKUP($E463&amp;$D$118&amp;$D$119,'CCG data'!$A:$AD,'CCG data'!B$3,FALSE)),ISBLANK(VLOOKUP($E463&amp;$D$118&amp;$D$119,'CCG data'!$A:$AD,'CCG data'!B$3,FALSE))),"",VLOOKUP($E463&amp;$D$118&amp;$D$119,'CCG data'!$A:$AD,'CCG data'!B$3,FALSE))</f>
        <v>0.30912235192390836</v>
      </c>
      <c r="Q463" s="263"/>
      <c r="R463" s="263">
        <f>IF(OR(ISERROR(VLOOKUP($E463&amp;$D$118&amp;$D$119,'CCG data'!$A:$AD,'CCG data'!C$3,FALSE)),ISBLANK(VLOOKUP($E463&amp;$D$118&amp;$D$119,'CCG data'!$A:$AD,'CCG data'!C$3,FALSE))),"",VLOOKUP($E463&amp;$D$118&amp;$D$119,'CCG data'!$A:$AD,'CCG data'!C$3,FALSE))</f>
        <v>0.57976653696498059</v>
      </c>
      <c r="S463" s="263"/>
      <c r="T463" s="263">
        <f>IF(OR(ISERROR(VLOOKUP($E463&amp;$D$118&amp;$D$119,'CCG data'!$A:$AD,'CCG data'!D$3,FALSE)),ISBLANK(VLOOKUP($E463&amp;$D$118&amp;$D$119,'CCG data'!$A:$AD,'CCG data'!D$3,FALSE))),"",VLOOKUP($E463&amp;$D$118&amp;$D$119,'CCG data'!$A:$AD,'CCG data'!D$3,FALSE))</f>
        <v>5.14483354950281E-2</v>
      </c>
      <c r="U463" s="263"/>
      <c r="V463" s="263">
        <f>IF(OR(ISERROR(VLOOKUP($E463&amp;$D$118&amp;$D$119,'CCG data'!$A:$AD,'CCG data'!E$3,FALSE)),ISBLANK(VLOOKUP($E463&amp;$D$118&amp;$D$119,'CCG data'!$A:$AD,'CCG data'!E$3,FALSE))),"",VLOOKUP($E463&amp;$D$118&amp;$D$119,'CCG data'!$A:$AD,'CCG data'!E$3,FALSE))</f>
        <v>5.9662775616083012E-2</v>
      </c>
      <c r="W463" s="398"/>
      <c r="Y463" s="163">
        <f>IFERROR(VLOOKUP($E463&amp;$D$119, Outliers!$A$4:$P$214,2,FALSE),"0")</f>
        <v>0</v>
      </c>
      <c r="Z463" s="163">
        <f>IFERROR(VLOOKUP($E463&amp;$D$119, Outliers!$A$4:$P$214,3,FALSE),"0")</f>
        <v>0</v>
      </c>
      <c r="AA463" s="163">
        <f>IFERROR(VLOOKUP($E463&amp;$D$119, Outliers!$A$4:$P$214,4,FALSE),"0")</f>
        <v>0</v>
      </c>
      <c r="AB463" s="163">
        <f>IFERROR(VLOOKUP($E463&amp;$D$119, Outliers!$A$4:$P$214,5,FALSE),"0")</f>
        <v>0</v>
      </c>
      <c r="AD463" s="78"/>
      <c r="AE463" s="78"/>
      <c r="AF463" s="78"/>
      <c r="AG463" s="78"/>
    </row>
    <row r="464" spans="4:33" x14ac:dyDescent="0.25">
      <c r="D464" s="318"/>
      <c r="E464" s="103" t="s">
        <v>27</v>
      </c>
      <c r="F464" s="95">
        <f>IF(P463="","",VLOOKUP($E463&amp;$D$118&amp;$D$119,'CCG data'!$A:$AD,'CCG data'!W$3,FALSE))</f>
        <v>47.136229203714677</v>
      </c>
      <c r="G464" s="96">
        <f>IF(P463="","",VLOOKUP($E463&amp;$D$118&amp;$D$119,'CCG data'!$A:$AD,'CCG data'!X$3,FALSE))</f>
        <v>54.592963134011086</v>
      </c>
      <c r="H464" s="96">
        <f>IF(R463="","",VLOOKUP($E463&amp;$D$118&amp;$D$119,'CCG data'!$A:$AD,'CCG data'!Y$3,FALSE))</f>
        <v>89.307480136674286</v>
      </c>
      <c r="I464" s="96">
        <f>IF(R463="","",VLOOKUP($E463&amp;$D$118&amp;$D$119,'CCG data'!$A:$AD,'CCG data'!Z$3,FALSE))</f>
        <v>99.408134700929963</v>
      </c>
      <c r="J464" s="96">
        <f>IF(T463="","",VLOOKUP($E463&amp;$D$118&amp;$D$119,'CCG data'!$A:$AD,'CCG data'!AA$3,FALSE))</f>
        <v>6.8500067735885306</v>
      </c>
      <c r="K464" s="96">
        <f>IF(T463="","",VLOOKUP($E463&amp;$D$118&amp;$D$119,'CCG data'!$A:$AD,'CCG data'!AB$3,FALSE))</f>
        <v>9.8506649921661822</v>
      </c>
      <c r="L464" s="96">
        <f>IF(V463="","",VLOOKUP($E463&amp;$D$118&amp;$D$119,'CCG data'!$A:$AD,'CCG data'!AC$3,FALSE))</f>
        <v>8.0618557647640774</v>
      </c>
      <c r="M464" s="96">
        <f>IF(V463="","",VLOOKUP($E463&amp;$D$118&amp;$D$119,'CCG data'!$A:$AD,'CCG data'!AD$3,FALSE))</f>
        <v>11.290769258723616</v>
      </c>
      <c r="N464" s="363"/>
      <c r="P464" s="150">
        <f>IF(P463="","",VLOOKUP($E463&amp;$D$118&amp;$D$119,'CCG data'!$A:$AD,'CCG data'!I$3,FALSE))</f>
        <v>0.29099999999999998</v>
      </c>
      <c r="Q464" s="15">
        <f>IF(P463="","",VLOOKUP($E463&amp;$D$118&amp;$D$119,'CCG data'!$A:$AD,'CCG data'!J$3,FALSE))</f>
        <v>0.32800000000000001</v>
      </c>
      <c r="R464" s="15">
        <f>IF(R463="","",VLOOKUP($E463&amp;$D$118&amp;$D$119,'CCG data'!$A:$AD,'CCG data'!K$3,FALSE))</f>
        <v>0.56000000000000005</v>
      </c>
      <c r="S464" s="15">
        <f>IF(R463="","",VLOOKUP($E463&amp;$D$118&amp;$D$119,'CCG data'!$A:$AD,'CCG data'!L$3,FALSE))</f>
        <v>0.6</v>
      </c>
      <c r="T464" s="15">
        <f>IF(T463="","",VLOOKUP($E463&amp;$D$118&amp;$D$119,'CCG data'!$A:$AD,'CCG data'!M$3,FALSE))</f>
        <v>4.2999999999999997E-2</v>
      </c>
      <c r="U464" s="15">
        <f>IF(T463="","",VLOOKUP($E463&amp;$D$118&amp;$D$119,'CCG data'!$A:$AD,'CCG data'!N$3,FALSE))</f>
        <v>6.0999999999999999E-2</v>
      </c>
      <c r="V464" s="15">
        <f>IF(V463="","",VLOOKUP($E463&amp;$D$118&amp;$D$119,'CCG data'!$A:$AD,'CCG data'!O$3,FALSE))</f>
        <v>5.0999999999999997E-2</v>
      </c>
      <c r="W464" s="135">
        <f>IF(V463="","",VLOOKUP($E463&amp;$D$118&amp;$D$119,'CCG data'!$A:$AD,'CCG data'!P$3,FALSE))</f>
        <v>7.0000000000000007E-2</v>
      </c>
      <c r="Y464" s="163" t="str">
        <f>IFERROR(VLOOKUP($E464&amp;$D$119, Outliers!$A$4:$P$214,2,FALSE),"0")</f>
        <v>0</v>
      </c>
      <c r="Z464" s="163" t="str">
        <f>IFERROR(VLOOKUP($E464&amp;$D$119, Outliers!$A$4:$P$214,3,FALSE),"0")</f>
        <v>0</v>
      </c>
      <c r="AA464" s="163" t="str">
        <f>IFERROR(VLOOKUP($E464&amp;$D$119, Outliers!$A$4:$P$214,4,FALSE),"0")</f>
        <v>0</v>
      </c>
      <c r="AB464" s="163" t="str">
        <f>IFERROR(VLOOKUP($E464&amp;$D$119, Outliers!$A$4:$P$214,5,FALSE),"0")</f>
        <v>0</v>
      </c>
      <c r="AD464" s="78"/>
      <c r="AE464" s="78"/>
      <c r="AF464" s="78"/>
      <c r="AG464" s="78"/>
    </row>
    <row r="465" spans="4:33" ht="15.75" x14ac:dyDescent="0.25">
      <c r="D465" s="318"/>
      <c r="E465" s="104" t="s">
        <v>272</v>
      </c>
      <c r="F465" s="405">
        <f>IF(OR(ISERROR(VLOOKUP($E465&amp;$D$118&amp;$D$119,'CCG data'!$A:$AD,'CCG data'!R$3,FALSE)),ISBLANK(VLOOKUP($E465&amp;$D$118&amp;$D$119,'CCG data'!$A:$AD,'CCG data'!R$3,FALSE))),"",VLOOKUP($E465&amp;$D$118&amp;$D$119,'CCG data'!$A:$AD,'CCG data'!R$3,FALSE))</f>
        <v>55.215028339435023</v>
      </c>
      <c r="G465" s="406"/>
      <c r="H465" s="406">
        <f>IF(OR(ISERROR(VLOOKUP($E465&amp;$D$118&amp;$D$119,'CCG data'!$A:$AD,'CCG data'!S$3,FALSE)),ISBLANK(VLOOKUP($E465&amp;$D$118&amp;$D$119,'CCG data'!$A:$AD,'CCG data'!S$3,FALSE))),"",VLOOKUP($E465&amp;$D$118&amp;$D$119,'CCG data'!$A:$AD,'CCG data'!S$3,FALSE))</f>
        <v>91.744840731941764</v>
      </c>
      <c r="I465" s="406"/>
      <c r="J465" s="406">
        <f>IF(OR(ISERROR(VLOOKUP($E465&amp;$D$118&amp;$D$119,'CCG data'!$A:$AD,'CCG data'!T$3,FALSE)),ISBLANK(VLOOKUP($E465&amp;$D$118&amp;$D$119,'CCG data'!$A:$AD,'CCG data'!T$3,FALSE))),"",VLOOKUP($E465&amp;$D$118&amp;$D$119,'CCG data'!$A:$AD,'CCG data'!T$3,FALSE))</f>
        <v>5.0266529583778503</v>
      </c>
      <c r="K465" s="406"/>
      <c r="L465" s="406">
        <f>IF(OR(ISERROR(VLOOKUP($E465&amp;$D$118&amp;$D$119,'CCG data'!$A:$AD,'CCG data'!U$3,FALSE)),ISBLANK(VLOOKUP($E465&amp;$D$118&amp;$D$119,'CCG data'!$A:$AD,'CCG data'!U$3,FALSE))),"",VLOOKUP($E465&amp;$D$118&amp;$D$119,'CCG data'!$A:$AD,'CCG data'!U$3,FALSE))</f>
        <v>21.730364791068343</v>
      </c>
      <c r="M465" s="407"/>
      <c r="N465" s="362">
        <f>IF(OR(ISERROR(VLOOKUP($E465&amp;$D$118&amp;$D$119,'CCG data'!$A:$AD,'CCG data'!G$3,FALSE)),ISBLANK(VLOOKUP($E465&amp;$D$118&amp;$D$119,'CCG data'!$A:$AD,'CCG data'!G$3,FALSE))),"",VLOOKUP($E465&amp;$D$118&amp;$D$119,'CCG data'!$A:$AD,'CCG data'!G$3,FALSE))</f>
        <v>2594</v>
      </c>
      <c r="P465" s="397">
        <f>IF(OR(ISERROR(VLOOKUP($E465&amp;$D$118&amp;$D$119,'CCG data'!$A:$AD,'CCG data'!B$3,FALSE)),ISBLANK(VLOOKUP($E465&amp;$D$118&amp;$D$119,'CCG data'!$A:$AD,'CCG data'!B$3,FALSE))),"",VLOOKUP($E465&amp;$D$118&amp;$D$119,'CCG data'!$A:$AD,'CCG data'!B$3,FALSE))</f>
        <v>0.30069390902081727</v>
      </c>
      <c r="Q465" s="263"/>
      <c r="R465" s="263">
        <f>IF(OR(ISERROR(VLOOKUP($E465&amp;$D$118&amp;$D$119,'CCG data'!$A:$AD,'CCG data'!C$3,FALSE)),ISBLANK(VLOOKUP($E465&amp;$D$118&amp;$D$119,'CCG data'!$A:$AD,'CCG data'!C$3,FALSE))),"",VLOOKUP($E465&amp;$D$118&amp;$D$119,'CCG data'!$A:$AD,'CCG data'!C$3,FALSE))</f>
        <v>0.5427910562837317</v>
      </c>
      <c r="S465" s="263"/>
      <c r="T465" s="263">
        <f>IF(OR(ISERROR(VLOOKUP($E465&amp;$D$118&amp;$D$119,'CCG data'!$A:$AD,'CCG data'!D$3,FALSE)),ISBLANK(VLOOKUP($E465&amp;$D$118&amp;$D$119,'CCG data'!$A:$AD,'CCG data'!D$3,FALSE))),"",VLOOKUP($E465&amp;$D$118&amp;$D$119,'CCG data'!$A:$AD,'CCG data'!D$3,FALSE))</f>
        <v>3.1996915959907481E-2</v>
      </c>
      <c r="U465" s="263"/>
      <c r="V465" s="263">
        <f>IF(OR(ISERROR(VLOOKUP($E465&amp;$D$118&amp;$D$119,'CCG data'!$A:$AD,'CCG data'!E$3,FALSE)),ISBLANK(VLOOKUP($E465&amp;$D$118&amp;$D$119,'CCG data'!$A:$AD,'CCG data'!E$3,FALSE))),"",VLOOKUP($E465&amp;$D$118&amp;$D$119,'CCG data'!$A:$AD,'CCG data'!E$3,FALSE))</f>
        <v>0.12451811873554357</v>
      </c>
      <c r="W465" s="398"/>
      <c r="Y465" s="163">
        <f>IFERROR(VLOOKUP($E465&amp;$D$119, Outliers!$A$4:$P$214,2,FALSE),"0")</f>
        <v>1</v>
      </c>
      <c r="Z465" s="163">
        <f>IFERROR(VLOOKUP($E465&amp;$D$119, Outliers!$A$4:$P$214,3,FALSE),"0")</f>
        <v>0</v>
      </c>
      <c r="AA465" s="163">
        <f>IFERROR(VLOOKUP($E465&amp;$D$119, Outliers!$A$4:$P$214,4,FALSE),"0")</f>
        <v>0</v>
      </c>
      <c r="AB465" s="163">
        <f>IFERROR(VLOOKUP($E465&amp;$D$119, Outliers!$A$4:$P$214,5,FALSE),"0")</f>
        <v>1</v>
      </c>
      <c r="AD465" s="78"/>
      <c r="AE465" s="78"/>
      <c r="AF465" s="78"/>
      <c r="AG465" s="78"/>
    </row>
    <row r="466" spans="4:33" x14ac:dyDescent="0.25">
      <c r="D466" s="318"/>
      <c r="E466" s="103" t="s">
        <v>27</v>
      </c>
      <c r="F466" s="95">
        <f>IF(P465="","",VLOOKUP($E465&amp;$D$118&amp;$D$119,'CCG data'!$A:$AD,'CCG data'!W$3,FALSE))</f>
        <v>51.340078639125956</v>
      </c>
      <c r="G466" s="96">
        <f>IF(P465="","",VLOOKUP($E465&amp;$D$118&amp;$D$119,'CCG data'!$A:$AD,'CCG data'!X$3,FALSE))</f>
        <v>59.089978039744089</v>
      </c>
      <c r="H466" s="96">
        <f>IF(R465="","",VLOOKUP($E465&amp;$D$118&amp;$D$119,'CCG data'!$A:$AD,'CCG data'!Y$3,FALSE))</f>
        <v>86.952624619276321</v>
      </c>
      <c r="I466" s="96">
        <f>IF(R465="","",VLOOKUP($E465&amp;$D$118&amp;$D$119,'CCG data'!$A:$AD,'CCG data'!Z$3,FALSE))</f>
        <v>96.537056844607207</v>
      </c>
      <c r="J466" s="96">
        <f>IF(T465="","",VLOOKUP($E465&amp;$D$118&amp;$D$119,'CCG data'!$A:$AD,'CCG data'!AA$3,FALSE))</f>
        <v>3.9452291476632384</v>
      </c>
      <c r="K466" s="96">
        <f>IF(T465="","",VLOOKUP($E465&amp;$D$118&amp;$D$119,'CCG data'!$A:$AD,'CCG data'!AB$3,FALSE))</f>
        <v>6.1080767690924622</v>
      </c>
      <c r="L466" s="96">
        <f>IF(V465="","",VLOOKUP($E465&amp;$D$118&amp;$D$119,'CCG data'!$A:$AD,'CCG data'!AC$3,FALSE))</f>
        <v>19.360509503468371</v>
      </c>
      <c r="M466" s="96">
        <f>IF(V465="","",VLOOKUP($E465&amp;$D$118&amp;$D$119,'CCG data'!$A:$AD,'CCG data'!AD$3,FALSE))</f>
        <v>24.100220078668315</v>
      </c>
      <c r="N466" s="363"/>
      <c r="P466" s="150">
        <f>IF(P465="","",VLOOKUP($E465&amp;$D$118&amp;$D$119,'CCG data'!$A:$AD,'CCG data'!I$3,FALSE))</f>
        <v>0.28299999999999997</v>
      </c>
      <c r="Q466" s="15">
        <f>IF(P465="","",VLOOKUP($E465&amp;$D$118&amp;$D$119,'CCG data'!$A:$AD,'CCG data'!J$3,FALSE))</f>
        <v>0.31900000000000001</v>
      </c>
      <c r="R466" s="15">
        <f>IF(R465="","",VLOOKUP($E465&amp;$D$118&amp;$D$119,'CCG data'!$A:$AD,'CCG data'!K$3,FALSE))</f>
        <v>0.52400000000000002</v>
      </c>
      <c r="S466" s="15">
        <f>IF(R465="","",VLOOKUP($E465&amp;$D$118&amp;$D$119,'CCG data'!$A:$AD,'CCG data'!L$3,FALSE))</f>
        <v>0.56200000000000006</v>
      </c>
      <c r="T466" s="15">
        <f>IF(T465="","",VLOOKUP($E465&amp;$D$118&amp;$D$119,'CCG data'!$A:$AD,'CCG data'!M$3,FALSE))</f>
        <v>2.5999999999999999E-2</v>
      </c>
      <c r="U466" s="15">
        <f>IF(T465="","",VLOOKUP($E465&amp;$D$118&amp;$D$119,'CCG data'!$A:$AD,'CCG data'!N$3,FALSE))</f>
        <v>3.9E-2</v>
      </c>
      <c r="V466" s="15">
        <f>IF(V465="","",VLOOKUP($E465&amp;$D$118&amp;$D$119,'CCG data'!$A:$AD,'CCG data'!O$3,FALSE))</f>
        <v>0.112</v>
      </c>
      <c r="W466" s="135">
        <f>IF(V465="","",VLOOKUP($E465&amp;$D$118&amp;$D$119,'CCG data'!$A:$AD,'CCG data'!P$3,FALSE))</f>
        <v>0.13800000000000001</v>
      </c>
      <c r="Y466" s="163" t="str">
        <f>IFERROR(VLOOKUP($E466&amp;$D$119, Outliers!$A$4:$P$214,2,FALSE),"0")</f>
        <v>0</v>
      </c>
      <c r="Z466" s="163" t="str">
        <f>IFERROR(VLOOKUP($E466&amp;$D$119, Outliers!$A$4:$P$214,3,FALSE),"0")</f>
        <v>0</v>
      </c>
      <c r="AA466" s="163" t="str">
        <f>IFERROR(VLOOKUP($E466&amp;$D$119, Outliers!$A$4:$P$214,4,FALSE),"0")</f>
        <v>0</v>
      </c>
      <c r="AB466" s="163" t="str">
        <f>IFERROR(VLOOKUP($E466&amp;$D$119, Outliers!$A$4:$P$214,5,FALSE),"0")</f>
        <v>0</v>
      </c>
      <c r="AD466" s="78"/>
      <c r="AE466" s="78"/>
      <c r="AF466" s="78"/>
      <c r="AG466" s="78"/>
    </row>
    <row r="467" spans="4:33" ht="15.75" x14ac:dyDescent="0.25">
      <c r="D467" s="318"/>
      <c r="E467" s="104" t="s">
        <v>273</v>
      </c>
      <c r="F467" s="405">
        <f>IF(OR(ISERROR(VLOOKUP($E467&amp;$D$118&amp;$D$119,'CCG data'!$A:$AD,'CCG data'!R$3,FALSE)),ISBLANK(VLOOKUP($E467&amp;$D$118&amp;$D$119,'CCG data'!$A:$AD,'CCG data'!R$3,FALSE))),"",VLOOKUP($E467&amp;$D$118&amp;$D$119,'CCG data'!$A:$AD,'CCG data'!R$3,FALSE))</f>
        <v>47.908950369725538</v>
      </c>
      <c r="G467" s="406"/>
      <c r="H467" s="406">
        <f>IF(OR(ISERROR(VLOOKUP($E467&amp;$D$118&amp;$D$119,'CCG data'!$A:$AD,'CCG data'!S$3,FALSE)),ISBLANK(VLOOKUP($E467&amp;$D$118&amp;$D$119,'CCG data'!$A:$AD,'CCG data'!S$3,FALSE))),"",VLOOKUP($E467&amp;$D$118&amp;$D$119,'CCG data'!$A:$AD,'CCG data'!S$3,FALSE))</f>
        <v>92.93096652720314</v>
      </c>
      <c r="I467" s="406"/>
      <c r="J467" s="406">
        <f>IF(OR(ISERROR(VLOOKUP($E467&amp;$D$118&amp;$D$119,'CCG data'!$A:$AD,'CCG data'!T$3,FALSE)),ISBLANK(VLOOKUP($E467&amp;$D$118&amp;$D$119,'CCG data'!$A:$AD,'CCG data'!T$3,FALSE))),"",VLOOKUP($E467&amp;$D$118&amp;$D$119,'CCG data'!$A:$AD,'CCG data'!T$3,FALSE))</f>
        <v>5.6610344180920418</v>
      </c>
      <c r="K467" s="406"/>
      <c r="L467" s="406">
        <f>IF(OR(ISERROR(VLOOKUP($E467&amp;$D$118&amp;$D$119,'CCG data'!$A:$AD,'CCG data'!U$3,FALSE)),ISBLANK(VLOOKUP($E467&amp;$D$118&amp;$D$119,'CCG data'!$A:$AD,'CCG data'!U$3,FALSE))),"",VLOOKUP($E467&amp;$D$118&amp;$D$119,'CCG data'!$A:$AD,'CCG data'!U$3,FALSE))</f>
        <v>24.183667338888913</v>
      </c>
      <c r="M467" s="407"/>
      <c r="N467" s="362">
        <f>IF(OR(ISERROR(VLOOKUP($E467&amp;$D$118&amp;$D$119,'CCG data'!$A:$AD,'CCG data'!G$3,FALSE)),ISBLANK(VLOOKUP($E467&amp;$D$118&amp;$D$119,'CCG data'!$A:$AD,'CCG data'!G$3,FALSE))),"",VLOOKUP($E467&amp;$D$118&amp;$D$119,'CCG data'!$A:$AD,'CCG data'!G$3,FALSE))</f>
        <v>791</v>
      </c>
      <c r="P467" s="397">
        <f>IF(OR(ISERROR(VLOOKUP($E467&amp;$D$118&amp;$D$119,'CCG data'!$A:$AD,'CCG data'!B$3,FALSE)),ISBLANK(VLOOKUP($E467&amp;$D$118&amp;$D$119,'CCG data'!$A:$AD,'CCG data'!B$3,FALSE))),"",VLOOKUP($E467&amp;$D$118&amp;$D$119,'CCG data'!$A:$AD,'CCG data'!B$3,FALSE))</f>
        <v>0.27054361567635904</v>
      </c>
      <c r="Q467" s="263"/>
      <c r="R467" s="263">
        <f>IF(OR(ISERROR(VLOOKUP($E467&amp;$D$118&amp;$D$119,'CCG data'!$A:$AD,'CCG data'!C$3,FALSE)),ISBLANK(VLOOKUP($E467&amp;$D$118&amp;$D$119,'CCG data'!$A:$AD,'CCG data'!C$3,FALSE))),"",VLOOKUP($E467&amp;$D$118&amp;$D$119,'CCG data'!$A:$AD,'CCG data'!C$3,FALSE))</f>
        <v>0.54867256637168138</v>
      </c>
      <c r="S467" s="263"/>
      <c r="T467" s="263">
        <f>IF(OR(ISERROR(VLOOKUP($E467&amp;$D$118&amp;$D$119,'CCG data'!$A:$AD,'CCG data'!D$3,FALSE)),ISBLANK(VLOOKUP($E467&amp;$D$118&amp;$D$119,'CCG data'!$A:$AD,'CCG data'!D$3,FALSE))),"",VLOOKUP($E467&amp;$D$118&amp;$D$119,'CCG data'!$A:$AD,'CCG data'!D$3,FALSE))</f>
        <v>3.4134007585335017E-2</v>
      </c>
      <c r="U467" s="263"/>
      <c r="V467" s="263">
        <f>IF(OR(ISERROR(VLOOKUP($E467&amp;$D$118&amp;$D$119,'CCG data'!$A:$AD,'CCG data'!E$3,FALSE)),ISBLANK(VLOOKUP($E467&amp;$D$118&amp;$D$119,'CCG data'!$A:$AD,'CCG data'!E$3,FALSE))),"",VLOOKUP($E467&amp;$D$118&amp;$D$119,'CCG data'!$A:$AD,'CCG data'!E$3,FALSE))</f>
        <v>0.14664981036662453</v>
      </c>
      <c r="W467" s="398"/>
      <c r="Y467" s="163">
        <f>IFERROR(VLOOKUP($E467&amp;$D$119, Outliers!$A$4:$P$214,2,FALSE),"0")</f>
        <v>0</v>
      </c>
      <c r="Z467" s="163">
        <f>IFERROR(VLOOKUP($E467&amp;$D$119, Outliers!$A$4:$P$214,3,FALSE),"0")</f>
        <v>0</v>
      </c>
      <c r="AA467" s="163">
        <f>IFERROR(VLOOKUP($E467&amp;$D$119, Outliers!$A$4:$P$214,4,FALSE),"0")</f>
        <v>0</v>
      </c>
      <c r="AB467" s="163">
        <f>IFERROR(VLOOKUP($E467&amp;$D$119, Outliers!$A$4:$P$214,5,FALSE),"0")</f>
        <v>1</v>
      </c>
      <c r="AD467" s="78"/>
      <c r="AE467" s="78"/>
      <c r="AF467" s="78"/>
      <c r="AG467" s="78"/>
    </row>
    <row r="468" spans="4:33" x14ac:dyDescent="0.25">
      <c r="D468" s="318"/>
      <c r="E468" s="103" t="s">
        <v>27</v>
      </c>
      <c r="F468" s="95">
        <f>IF(P467="","",VLOOKUP($E467&amp;$D$118&amp;$D$119,'CCG data'!$A:$AD,'CCG data'!W$3,FALSE))</f>
        <v>41.489973056477126</v>
      </c>
      <c r="G468" s="96">
        <f>IF(P467="","",VLOOKUP($E467&amp;$D$118&amp;$D$119,'CCG data'!$A:$AD,'CCG data'!X$3,FALSE))</f>
        <v>54.32792768297395</v>
      </c>
      <c r="H468" s="96">
        <f>IF(R467="","",VLOOKUP($E467&amp;$D$118&amp;$D$119,'CCG data'!$A:$AD,'CCG data'!Y$3,FALSE))</f>
        <v>84.187741408643404</v>
      </c>
      <c r="I468" s="96">
        <f>IF(R467="","",VLOOKUP($E467&amp;$D$118&amp;$D$119,'CCG data'!$A:$AD,'CCG data'!Z$3,FALSE))</f>
        <v>101.67419164576287</v>
      </c>
      <c r="J468" s="96">
        <f>IF(T467="","",VLOOKUP($E467&amp;$D$118&amp;$D$119,'CCG data'!$A:$AD,'CCG data'!AA$3,FALSE))</f>
        <v>3.5256799179096197</v>
      </c>
      <c r="K468" s="96">
        <f>IF(T467="","",VLOOKUP($E467&amp;$D$118&amp;$D$119,'CCG data'!$A:$AD,'CCG data'!AB$3,FALSE))</f>
        <v>7.7963889182744639</v>
      </c>
      <c r="L468" s="96">
        <f>IF(V467="","",VLOOKUP($E467&amp;$D$118&amp;$D$119,'CCG data'!$A:$AD,'CCG data'!AC$3,FALSE))</f>
        <v>19.782688939729738</v>
      </c>
      <c r="M468" s="96">
        <f>IF(V467="","",VLOOKUP($E467&amp;$D$118&amp;$D$119,'CCG data'!$A:$AD,'CCG data'!AD$3,FALSE))</f>
        <v>28.584645738048089</v>
      </c>
      <c r="N468" s="363"/>
      <c r="P468" s="150">
        <f>IF(P467="","",VLOOKUP($E467&amp;$D$118&amp;$D$119,'CCG data'!$A:$AD,'CCG data'!I$3,FALSE))</f>
        <v>0.24099999999999999</v>
      </c>
      <c r="Q468" s="15">
        <f>IF(P467="","",VLOOKUP($E467&amp;$D$118&amp;$D$119,'CCG data'!$A:$AD,'CCG data'!J$3,FALSE))</f>
        <v>0.30299999999999999</v>
      </c>
      <c r="R468" s="15">
        <f>IF(R467="","",VLOOKUP($E467&amp;$D$118&amp;$D$119,'CCG data'!$A:$AD,'CCG data'!K$3,FALSE))</f>
        <v>0.51400000000000001</v>
      </c>
      <c r="S468" s="15">
        <f>IF(R467="","",VLOOKUP($E467&amp;$D$118&amp;$D$119,'CCG data'!$A:$AD,'CCG data'!L$3,FALSE))</f>
        <v>0.58299999999999996</v>
      </c>
      <c r="T468" s="15">
        <f>IF(T467="","",VLOOKUP($E467&amp;$D$118&amp;$D$119,'CCG data'!$A:$AD,'CCG data'!M$3,FALSE))</f>
        <v>2.4E-2</v>
      </c>
      <c r="U468" s="15">
        <f>IF(T467="","",VLOOKUP($E467&amp;$D$118&amp;$D$119,'CCG data'!$A:$AD,'CCG data'!N$3,FALSE))</f>
        <v>4.9000000000000002E-2</v>
      </c>
      <c r="V468" s="15">
        <f>IF(V467="","",VLOOKUP($E467&amp;$D$118&amp;$D$119,'CCG data'!$A:$AD,'CCG data'!O$3,FALSE))</f>
        <v>0.124</v>
      </c>
      <c r="W468" s="135">
        <f>IF(V467="","",VLOOKUP($E467&amp;$D$118&amp;$D$119,'CCG data'!$A:$AD,'CCG data'!P$3,FALSE))</f>
        <v>0.17299999999999999</v>
      </c>
      <c r="Y468" s="163" t="str">
        <f>IFERROR(VLOOKUP($E468&amp;$D$119, Outliers!$A$4:$P$214,2,FALSE),"0")</f>
        <v>0</v>
      </c>
      <c r="Z468" s="163" t="str">
        <f>IFERROR(VLOOKUP($E468&amp;$D$119, Outliers!$A$4:$P$214,3,FALSE),"0")</f>
        <v>0</v>
      </c>
      <c r="AA468" s="163" t="str">
        <f>IFERROR(VLOOKUP($E468&amp;$D$119, Outliers!$A$4:$P$214,4,FALSE),"0")</f>
        <v>0</v>
      </c>
      <c r="AB468" s="163" t="str">
        <f>IFERROR(VLOOKUP($E468&amp;$D$119, Outliers!$A$4:$P$214,5,FALSE),"0")</f>
        <v>0</v>
      </c>
      <c r="AD468" s="78"/>
      <c r="AE468" s="78"/>
      <c r="AF468" s="78"/>
      <c r="AG468" s="78"/>
    </row>
    <row r="469" spans="4:33" ht="15.75" x14ac:dyDescent="0.25">
      <c r="D469" s="318"/>
      <c r="E469" s="104" t="s">
        <v>274</v>
      </c>
      <c r="F469" s="405">
        <f>IF(OR(ISERROR(VLOOKUP($E469&amp;$D$118&amp;$D$119,'CCG data'!$A:$AD,'CCG data'!R$3,FALSE)),ISBLANK(VLOOKUP($E469&amp;$D$118&amp;$D$119,'CCG data'!$A:$AD,'CCG data'!R$3,FALSE))),"",VLOOKUP($E469&amp;$D$118&amp;$D$119,'CCG data'!$A:$AD,'CCG data'!R$3,FALSE))</f>
        <v>52.821023735227413</v>
      </c>
      <c r="G469" s="406"/>
      <c r="H469" s="406">
        <f>IF(OR(ISERROR(VLOOKUP($E469&amp;$D$118&amp;$D$119,'CCG data'!$A:$AD,'CCG data'!S$3,FALSE)),ISBLANK(VLOOKUP($E469&amp;$D$118&amp;$D$119,'CCG data'!$A:$AD,'CCG data'!S$3,FALSE))),"",VLOOKUP($E469&amp;$D$118&amp;$D$119,'CCG data'!$A:$AD,'CCG data'!S$3,FALSE))</f>
        <v>102.81753925014709</v>
      </c>
      <c r="I469" s="406"/>
      <c r="J469" s="406">
        <f>IF(OR(ISERROR(VLOOKUP($E469&amp;$D$118&amp;$D$119,'CCG data'!$A:$AD,'CCG data'!T$3,FALSE)),ISBLANK(VLOOKUP($E469&amp;$D$118&amp;$D$119,'CCG data'!$A:$AD,'CCG data'!T$3,FALSE))),"",VLOOKUP($E469&amp;$D$118&amp;$D$119,'CCG data'!$A:$AD,'CCG data'!T$3,FALSE))</f>
        <v>6.2991874056510344</v>
      </c>
      <c r="K469" s="406"/>
      <c r="L469" s="406">
        <f>IF(OR(ISERROR(VLOOKUP($E469&amp;$D$118&amp;$D$119,'CCG data'!$A:$AD,'CCG data'!U$3,FALSE)),ISBLANK(VLOOKUP($E469&amp;$D$118&amp;$D$119,'CCG data'!$A:$AD,'CCG data'!U$3,FALSE))),"",VLOOKUP($E469&amp;$D$118&amp;$D$119,'CCG data'!$A:$AD,'CCG data'!U$3,FALSE))</f>
        <v>11.977229948621632</v>
      </c>
      <c r="M469" s="407"/>
      <c r="N469" s="362">
        <f>IF(OR(ISERROR(VLOOKUP($E469&amp;$D$118&amp;$D$119,'CCG data'!$A:$AD,'CCG data'!G$3,FALSE)),ISBLANK(VLOOKUP($E469&amp;$D$118&amp;$D$119,'CCG data'!$A:$AD,'CCG data'!G$3,FALSE))),"",VLOOKUP($E469&amp;$D$118&amp;$D$119,'CCG data'!$A:$AD,'CCG data'!G$3,FALSE))</f>
        <v>1514</v>
      </c>
      <c r="P469" s="397">
        <f>IF(OR(ISERROR(VLOOKUP($E469&amp;$D$118&amp;$D$119,'CCG data'!$A:$AD,'CCG data'!B$3,FALSE)),ISBLANK(VLOOKUP($E469&amp;$D$118&amp;$D$119,'CCG data'!$A:$AD,'CCG data'!B$3,FALSE))),"",VLOOKUP($E469&amp;$D$118&amp;$D$119,'CCG data'!$A:$AD,'CCG data'!B$3,FALSE))</f>
        <v>0.28071334214002641</v>
      </c>
      <c r="Q469" s="263"/>
      <c r="R469" s="263">
        <f>IF(OR(ISERROR(VLOOKUP($E469&amp;$D$118&amp;$D$119,'CCG data'!$A:$AD,'CCG data'!C$3,FALSE)),ISBLANK(VLOOKUP($E469&amp;$D$118&amp;$D$119,'CCG data'!$A:$AD,'CCG data'!C$3,FALSE))),"",VLOOKUP($E469&amp;$D$118&amp;$D$119,'CCG data'!$A:$AD,'CCG data'!C$3,FALSE))</f>
        <v>0.61294583883751652</v>
      </c>
      <c r="S469" s="263"/>
      <c r="T469" s="263">
        <f>IF(OR(ISERROR(VLOOKUP($E469&amp;$D$118&amp;$D$119,'CCG data'!$A:$AD,'CCG data'!D$3,FALSE)),ISBLANK(VLOOKUP($E469&amp;$D$118&amp;$D$119,'CCG data'!$A:$AD,'CCG data'!D$3,FALSE))),"",VLOOKUP($E469&amp;$D$118&amp;$D$119,'CCG data'!$A:$AD,'CCG data'!D$3,FALSE))</f>
        <v>3.8309114927344783E-2</v>
      </c>
      <c r="U469" s="263"/>
      <c r="V469" s="263">
        <f>IF(OR(ISERROR(VLOOKUP($E469&amp;$D$118&amp;$D$119,'CCG data'!$A:$AD,'CCG data'!E$3,FALSE)),ISBLANK(VLOOKUP($E469&amp;$D$118&amp;$D$119,'CCG data'!$A:$AD,'CCG data'!E$3,FALSE))),"",VLOOKUP($E469&amp;$D$118&amp;$D$119,'CCG data'!$A:$AD,'CCG data'!E$3,FALSE))</f>
        <v>6.8031704095112291E-2</v>
      </c>
      <c r="W469" s="398"/>
      <c r="Y469" s="163">
        <f>IFERROR(VLOOKUP($E469&amp;$D$119, Outliers!$A$4:$P$214,2,FALSE),"0")</f>
        <v>0</v>
      </c>
      <c r="Z469" s="163">
        <f>IFERROR(VLOOKUP($E469&amp;$D$119, Outliers!$A$4:$P$214,3,FALSE),"0")</f>
        <v>0</v>
      </c>
      <c r="AA469" s="163">
        <f>IFERROR(VLOOKUP($E469&amp;$D$119, Outliers!$A$4:$P$214,4,FALSE),"0")</f>
        <v>0</v>
      </c>
      <c r="AB469" s="163">
        <f>IFERROR(VLOOKUP($E469&amp;$D$119, Outliers!$A$4:$P$214,5,FALSE),"0")</f>
        <v>0</v>
      </c>
      <c r="AD469" s="78"/>
      <c r="AE469" s="78"/>
      <c r="AF469" s="78"/>
      <c r="AG469" s="78"/>
    </row>
    <row r="470" spans="4:33" x14ac:dyDescent="0.25">
      <c r="D470" s="318"/>
      <c r="E470" s="103" t="s">
        <v>27</v>
      </c>
      <c r="F470" s="95">
        <f>IF(P469="","",VLOOKUP($E469&amp;$D$118&amp;$D$119,'CCG data'!$A:$AD,'CCG data'!W$3,FALSE))</f>
        <v>47.799119572607928</v>
      </c>
      <c r="G470" s="96">
        <f>IF(P469="","",VLOOKUP($E469&amp;$D$118&amp;$D$119,'CCG data'!$A:$AD,'CCG data'!X$3,FALSE))</f>
        <v>57.842927897846899</v>
      </c>
      <c r="H470" s="96">
        <f>IF(R469="","",VLOOKUP($E469&amp;$D$118&amp;$D$119,'CCG data'!$A:$AD,'CCG data'!Y$3,FALSE))</f>
        <v>96.202243136114944</v>
      </c>
      <c r="I470" s="96">
        <f>IF(R469="","",VLOOKUP($E469&amp;$D$118&amp;$D$119,'CCG data'!$A:$AD,'CCG data'!Z$3,FALSE))</f>
        <v>109.43283536417924</v>
      </c>
      <c r="J470" s="96">
        <f>IF(T469="","",VLOOKUP($E469&amp;$D$118&amp;$D$119,'CCG data'!$A:$AD,'CCG data'!AA$3,FALSE))</f>
        <v>4.6780247024752164</v>
      </c>
      <c r="K470" s="96">
        <f>IF(T469="","",VLOOKUP($E469&amp;$D$118&amp;$D$119,'CCG data'!$A:$AD,'CCG data'!AB$3,FALSE))</f>
        <v>7.9203501088268524</v>
      </c>
      <c r="L470" s="96">
        <f>IF(V469="","",VLOOKUP($E469&amp;$D$118&amp;$D$119,'CCG data'!$A:$AD,'CCG data'!AC$3,FALSE))</f>
        <v>9.664132942043743</v>
      </c>
      <c r="M470" s="96">
        <f>IF(V469="","",VLOOKUP($E469&amp;$D$118&amp;$D$119,'CCG data'!$A:$AD,'CCG data'!AD$3,FALSE))</f>
        <v>14.290326955199522</v>
      </c>
      <c r="N470" s="363"/>
      <c r="P470" s="150">
        <f>IF(P469="","",VLOOKUP($E469&amp;$D$118&amp;$D$119,'CCG data'!$A:$AD,'CCG data'!I$3,FALSE))</f>
        <v>0.25900000000000001</v>
      </c>
      <c r="Q470" s="15">
        <f>IF(P469="","",VLOOKUP($E469&amp;$D$118&amp;$D$119,'CCG data'!$A:$AD,'CCG data'!J$3,FALSE))</f>
        <v>0.30399999999999999</v>
      </c>
      <c r="R470" s="15">
        <f>IF(R469="","",VLOOKUP($E469&amp;$D$118&amp;$D$119,'CCG data'!$A:$AD,'CCG data'!K$3,FALSE))</f>
        <v>0.58799999999999997</v>
      </c>
      <c r="S470" s="15">
        <f>IF(R469="","",VLOOKUP($E469&amp;$D$118&amp;$D$119,'CCG data'!$A:$AD,'CCG data'!L$3,FALSE))</f>
        <v>0.63700000000000001</v>
      </c>
      <c r="T470" s="15">
        <f>IF(T469="","",VLOOKUP($E469&amp;$D$118&amp;$D$119,'CCG data'!$A:$AD,'CCG data'!M$3,FALSE))</f>
        <v>0.03</v>
      </c>
      <c r="U470" s="15">
        <f>IF(T469="","",VLOOKUP($E469&amp;$D$118&amp;$D$119,'CCG data'!$A:$AD,'CCG data'!N$3,FALSE))</f>
        <v>4.9000000000000002E-2</v>
      </c>
      <c r="V470" s="15">
        <f>IF(V469="","",VLOOKUP($E469&amp;$D$118&amp;$D$119,'CCG data'!$A:$AD,'CCG data'!O$3,FALSE))</f>
        <v>5.6000000000000001E-2</v>
      </c>
      <c r="W470" s="135">
        <f>IF(V469="","",VLOOKUP($E469&amp;$D$118&amp;$D$119,'CCG data'!$A:$AD,'CCG data'!P$3,FALSE))</f>
        <v>8.2000000000000003E-2</v>
      </c>
      <c r="Y470" s="163" t="str">
        <f>IFERROR(VLOOKUP($E470&amp;$D$119, Outliers!$A$4:$P$214,2,FALSE),"0")</f>
        <v>0</v>
      </c>
      <c r="Z470" s="163" t="str">
        <f>IFERROR(VLOOKUP($E470&amp;$D$119, Outliers!$A$4:$P$214,3,FALSE),"0")</f>
        <v>0</v>
      </c>
      <c r="AA470" s="163" t="str">
        <f>IFERROR(VLOOKUP($E470&amp;$D$119, Outliers!$A$4:$P$214,4,FALSE),"0")</f>
        <v>0</v>
      </c>
      <c r="AB470" s="163" t="str">
        <f>IFERROR(VLOOKUP($E470&amp;$D$119, Outliers!$A$4:$P$214,5,FALSE),"0")</f>
        <v>0</v>
      </c>
      <c r="AD470" s="78"/>
      <c r="AE470" s="78"/>
      <c r="AF470" s="78"/>
      <c r="AG470" s="78"/>
    </row>
    <row r="471" spans="4:33" ht="15.75" x14ac:dyDescent="0.25">
      <c r="D471" s="318"/>
      <c r="E471" s="104" t="s">
        <v>275</v>
      </c>
      <c r="F471" s="405">
        <f>IF(OR(ISERROR(VLOOKUP($E471&amp;$D$118&amp;$D$119,'CCG data'!$A:$AD,'CCG data'!R$3,FALSE)),ISBLANK(VLOOKUP($E471&amp;$D$118&amp;$D$119,'CCG data'!$A:$AD,'CCG data'!R$3,FALSE))),"",VLOOKUP($E471&amp;$D$118&amp;$D$119,'CCG data'!$A:$AD,'CCG data'!R$3,FALSE))</f>
        <v>41.003446808582325</v>
      </c>
      <c r="G471" s="406"/>
      <c r="H471" s="406">
        <f>IF(OR(ISERROR(VLOOKUP($E471&amp;$D$118&amp;$D$119,'CCG data'!$A:$AD,'CCG data'!S$3,FALSE)),ISBLANK(VLOOKUP($E471&amp;$D$118&amp;$D$119,'CCG data'!$A:$AD,'CCG data'!S$3,FALSE))),"",VLOOKUP($E471&amp;$D$118&amp;$D$119,'CCG data'!$A:$AD,'CCG data'!S$3,FALSE))</f>
        <v>87.334633929652441</v>
      </c>
      <c r="I471" s="406"/>
      <c r="J471" s="406">
        <f>IF(OR(ISERROR(VLOOKUP($E471&amp;$D$118&amp;$D$119,'CCG data'!$A:$AD,'CCG data'!T$3,FALSE)),ISBLANK(VLOOKUP($E471&amp;$D$118&amp;$D$119,'CCG data'!$A:$AD,'CCG data'!T$3,FALSE))),"",VLOOKUP($E471&amp;$D$118&amp;$D$119,'CCG data'!$A:$AD,'CCG data'!T$3,FALSE))</f>
        <v>5.6322235361068733</v>
      </c>
      <c r="K471" s="406"/>
      <c r="L471" s="406">
        <f>IF(OR(ISERROR(VLOOKUP($E471&amp;$D$118&amp;$D$119,'CCG data'!$A:$AD,'CCG data'!U$3,FALSE)),ISBLANK(VLOOKUP($E471&amp;$D$118&amp;$D$119,'CCG data'!$A:$AD,'CCG data'!U$3,FALSE))),"",VLOOKUP($E471&amp;$D$118&amp;$D$119,'CCG data'!$A:$AD,'CCG data'!U$3,FALSE))</f>
        <v>9.0954481586089972</v>
      </c>
      <c r="M471" s="407"/>
      <c r="N471" s="362">
        <f>IF(OR(ISERROR(VLOOKUP($E471&amp;$D$118&amp;$D$119,'CCG data'!$A:$AD,'CCG data'!G$3,FALSE)),ISBLANK(VLOOKUP($E471&amp;$D$118&amp;$D$119,'CCG data'!$A:$AD,'CCG data'!G$3,FALSE))),"",VLOOKUP($E471&amp;$D$118&amp;$D$119,'CCG data'!$A:$AD,'CCG data'!G$3,FALSE))</f>
        <v>723</v>
      </c>
      <c r="P471" s="397">
        <f>IF(OR(ISERROR(VLOOKUP($E471&amp;$D$118&amp;$D$119,'CCG data'!$A:$AD,'CCG data'!B$3,FALSE)),ISBLANK(VLOOKUP($E471&amp;$D$118&amp;$D$119,'CCG data'!$A:$AD,'CCG data'!B$3,FALSE))),"",VLOOKUP($E471&amp;$D$118&amp;$D$119,'CCG data'!$A:$AD,'CCG data'!B$3,FALSE))</f>
        <v>0.28907330567081607</v>
      </c>
      <c r="Q471" s="263"/>
      <c r="R471" s="263">
        <f>IF(OR(ISERROR(VLOOKUP($E471&amp;$D$118&amp;$D$119,'CCG data'!$A:$AD,'CCG data'!C$3,FALSE)),ISBLANK(VLOOKUP($E471&amp;$D$118&amp;$D$119,'CCG data'!$A:$AD,'CCG data'!C$3,FALSE))),"",VLOOKUP($E471&amp;$D$118&amp;$D$119,'CCG data'!$A:$AD,'CCG data'!C$3,FALSE))</f>
        <v>0.60719225449515901</v>
      </c>
      <c r="S471" s="263"/>
      <c r="T471" s="263">
        <f>IF(OR(ISERROR(VLOOKUP($E471&amp;$D$118&amp;$D$119,'CCG data'!$A:$AD,'CCG data'!D$3,FALSE)),ISBLANK(VLOOKUP($E471&amp;$D$118&amp;$D$119,'CCG data'!$A:$AD,'CCG data'!D$3,FALSE))),"",VLOOKUP($E471&amp;$D$118&amp;$D$119,'CCG data'!$A:$AD,'CCG data'!D$3,FALSE))</f>
        <v>4.0110650069156296E-2</v>
      </c>
      <c r="U471" s="263"/>
      <c r="V471" s="263">
        <f>IF(OR(ISERROR(VLOOKUP($E471&amp;$D$118&amp;$D$119,'CCG data'!$A:$AD,'CCG data'!E$3,FALSE)),ISBLANK(VLOOKUP($E471&amp;$D$118&amp;$D$119,'CCG data'!$A:$AD,'CCG data'!E$3,FALSE))),"",VLOOKUP($E471&amp;$D$118&amp;$D$119,'CCG data'!$A:$AD,'CCG data'!E$3,FALSE))</f>
        <v>6.3623789764868599E-2</v>
      </c>
      <c r="W471" s="398"/>
      <c r="Y471" s="163">
        <f>IFERROR(VLOOKUP($E471&amp;$D$119, Outliers!$A$4:$P$214,2,FALSE),"0")</f>
        <v>0</v>
      </c>
      <c r="Z471" s="163">
        <f>IFERROR(VLOOKUP($E471&amp;$D$119, Outliers!$A$4:$P$214,3,FALSE),"0")</f>
        <v>0</v>
      </c>
      <c r="AA471" s="163">
        <f>IFERROR(VLOOKUP($E471&amp;$D$119, Outliers!$A$4:$P$214,4,FALSE),"0")</f>
        <v>0</v>
      </c>
      <c r="AB471" s="163">
        <f>IFERROR(VLOOKUP($E471&amp;$D$119, Outliers!$A$4:$P$214,5,FALSE),"0")</f>
        <v>0</v>
      </c>
      <c r="AD471" s="78"/>
      <c r="AE471" s="78"/>
      <c r="AF471" s="78"/>
      <c r="AG471" s="78"/>
    </row>
    <row r="472" spans="4:33" x14ac:dyDescent="0.25">
      <c r="D472" s="318"/>
      <c r="E472" s="103" t="s">
        <v>27</v>
      </c>
      <c r="F472" s="95">
        <f>IF(P471="","",VLOOKUP($E471&amp;$D$118&amp;$D$119,'CCG data'!$A:$AD,'CCG data'!W$3,FALSE))</f>
        <v>35.444362072313837</v>
      </c>
      <c r="G472" s="96">
        <f>IF(P471="","",VLOOKUP($E471&amp;$D$118&amp;$D$119,'CCG data'!$A:$AD,'CCG data'!X$3,FALSE))</f>
        <v>46.562531544850813</v>
      </c>
      <c r="H472" s="96">
        <f>IF(R471="","",VLOOKUP($E471&amp;$D$118&amp;$D$119,'CCG data'!$A:$AD,'CCG data'!Y$3,FALSE))</f>
        <v>79.16485480147881</v>
      </c>
      <c r="I472" s="96">
        <f>IF(R471="","",VLOOKUP($E471&amp;$D$118&amp;$D$119,'CCG data'!$A:$AD,'CCG data'!Z$3,FALSE))</f>
        <v>95.504413057826071</v>
      </c>
      <c r="J472" s="96">
        <f>IF(T471="","",VLOOKUP($E471&amp;$D$118&amp;$D$119,'CCG data'!$A:$AD,'CCG data'!AA$3,FALSE))</f>
        <v>3.5823033338236843</v>
      </c>
      <c r="K472" s="96">
        <f>IF(T471="","",VLOOKUP($E471&amp;$D$118&amp;$D$119,'CCG data'!$A:$AD,'CCG data'!AB$3,FALSE))</f>
        <v>7.6821437383900619</v>
      </c>
      <c r="L472" s="96">
        <f>IF(V471="","",VLOOKUP($E471&amp;$D$118&amp;$D$119,'CCG data'!$A:$AD,'CCG data'!AC$3,FALSE))</f>
        <v>6.4669888481318925</v>
      </c>
      <c r="M472" s="96">
        <f>IF(V471="","",VLOOKUP($E471&amp;$D$118&amp;$D$119,'CCG data'!$A:$AD,'CCG data'!AD$3,FALSE))</f>
        <v>11.723907469086102</v>
      </c>
      <c r="N472" s="363"/>
      <c r="P472" s="150">
        <f>IF(P471="","",VLOOKUP($E471&amp;$D$118&amp;$D$119,'CCG data'!$A:$AD,'CCG data'!I$3,FALSE))</f>
        <v>0.25700000000000001</v>
      </c>
      <c r="Q472" s="15">
        <f>IF(P471="","",VLOOKUP($E471&amp;$D$118&amp;$D$119,'CCG data'!$A:$AD,'CCG data'!J$3,FALSE))</f>
        <v>0.32300000000000001</v>
      </c>
      <c r="R472" s="15">
        <f>IF(R471="","",VLOOKUP($E471&amp;$D$118&amp;$D$119,'CCG data'!$A:$AD,'CCG data'!K$3,FALSE))</f>
        <v>0.57099999999999995</v>
      </c>
      <c r="S472" s="15">
        <f>IF(R471="","",VLOOKUP($E471&amp;$D$118&amp;$D$119,'CCG data'!$A:$AD,'CCG data'!L$3,FALSE))</f>
        <v>0.64200000000000002</v>
      </c>
      <c r="T472" s="15">
        <f>IF(T471="","",VLOOKUP($E471&amp;$D$118&amp;$D$119,'CCG data'!$A:$AD,'CCG data'!M$3,FALSE))</f>
        <v>2.8000000000000001E-2</v>
      </c>
      <c r="U472" s="15">
        <f>IF(T471="","",VLOOKUP($E471&amp;$D$118&amp;$D$119,'CCG data'!$A:$AD,'CCG data'!N$3,FALSE))</f>
        <v>5.7000000000000002E-2</v>
      </c>
      <c r="V472" s="15">
        <f>IF(V471="","",VLOOKUP($E471&amp;$D$118&amp;$D$119,'CCG data'!$A:$AD,'CCG data'!O$3,FALSE))</f>
        <v>4.8000000000000001E-2</v>
      </c>
      <c r="W472" s="135">
        <f>IF(V471="","",VLOOKUP($E471&amp;$D$118&amp;$D$119,'CCG data'!$A:$AD,'CCG data'!P$3,FALSE))</f>
        <v>8.4000000000000005E-2</v>
      </c>
      <c r="Y472" s="163" t="str">
        <f>IFERROR(VLOOKUP($E472&amp;$D$119, Outliers!$A$4:$P$214,2,FALSE),"0")</f>
        <v>0</v>
      </c>
      <c r="Z472" s="163" t="str">
        <f>IFERROR(VLOOKUP($E472&amp;$D$119, Outliers!$A$4:$P$214,3,FALSE),"0")</f>
        <v>0</v>
      </c>
      <c r="AA472" s="163" t="str">
        <f>IFERROR(VLOOKUP($E472&amp;$D$119, Outliers!$A$4:$P$214,4,FALSE),"0")</f>
        <v>0</v>
      </c>
      <c r="AB472" s="163" t="str">
        <f>IFERROR(VLOOKUP($E472&amp;$D$119, Outliers!$A$4:$P$214,5,FALSE),"0")</f>
        <v>0</v>
      </c>
      <c r="AD472" s="78"/>
      <c r="AE472" s="78"/>
      <c r="AF472" s="78"/>
      <c r="AG472" s="78"/>
    </row>
    <row r="473" spans="4:33" ht="15.75" x14ac:dyDescent="0.25">
      <c r="D473" s="318"/>
      <c r="E473" s="104" t="s">
        <v>276</v>
      </c>
      <c r="F473" s="405">
        <f>IF(OR(ISERROR(VLOOKUP($E473&amp;$D$118&amp;$D$119,'CCG data'!$A:$AD,'CCG data'!R$3,FALSE)),ISBLANK(VLOOKUP($E473&amp;$D$118&amp;$D$119,'CCG data'!$A:$AD,'CCG data'!R$3,FALSE))),"",VLOOKUP($E473&amp;$D$118&amp;$D$119,'CCG data'!$A:$AD,'CCG data'!R$3,FALSE))</f>
        <v>49.276083577107968</v>
      </c>
      <c r="G473" s="406"/>
      <c r="H473" s="406">
        <f>IF(OR(ISERROR(VLOOKUP($E473&amp;$D$118&amp;$D$119,'CCG data'!$A:$AD,'CCG data'!S$3,FALSE)),ISBLANK(VLOOKUP($E473&amp;$D$118&amp;$D$119,'CCG data'!$A:$AD,'CCG data'!S$3,FALSE))),"",VLOOKUP($E473&amp;$D$118&amp;$D$119,'CCG data'!$A:$AD,'CCG data'!S$3,FALSE))</f>
        <v>101.9555836155899</v>
      </c>
      <c r="I473" s="406"/>
      <c r="J473" s="406">
        <f>IF(OR(ISERROR(VLOOKUP($E473&amp;$D$118&amp;$D$119,'CCG data'!$A:$AD,'CCG data'!T$3,FALSE)),ISBLANK(VLOOKUP($E473&amp;$D$118&amp;$D$119,'CCG data'!$A:$AD,'CCG data'!T$3,FALSE))),"",VLOOKUP($E473&amp;$D$118&amp;$D$119,'CCG data'!$A:$AD,'CCG data'!T$3,FALSE))</f>
        <v>6.9374581480870043</v>
      </c>
      <c r="K473" s="406"/>
      <c r="L473" s="406">
        <f>IF(OR(ISERROR(VLOOKUP($E473&amp;$D$118&amp;$D$119,'CCG data'!$A:$AD,'CCG data'!U$3,FALSE)),ISBLANK(VLOOKUP($E473&amp;$D$118&amp;$D$119,'CCG data'!$A:$AD,'CCG data'!U$3,FALSE))),"",VLOOKUP($E473&amp;$D$118&amp;$D$119,'CCG data'!$A:$AD,'CCG data'!U$3,FALSE))</f>
        <v>12.253857763167577</v>
      </c>
      <c r="M473" s="407"/>
      <c r="N473" s="362">
        <f>IF(OR(ISERROR(VLOOKUP($E473&amp;$D$118&amp;$D$119,'CCG data'!$A:$AD,'CCG data'!G$3,FALSE)),ISBLANK(VLOOKUP($E473&amp;$D$118&amp;$D$119,'CCG data'!$A:$AD,'CCG data'!G$3,FALSE))),"",VLOOKUP($E473&amp;$D$118&amp;$D$119,'CCG data'!$A:$AD,'CCG data'!G$3,FALSE))</f>
        <v>1591</v>
      </c>
      <c r="P473" s="397">
        <f>IF(OR(ISERROR(VLOOKUP($E473&amp;$D$118&amp;$D$119,'CCG data'!$A:$AD,'CCG data'!B$3,FALSE)),ISBLANK(VLOOKUP($E473&amp;$D$118&amp;$D$119,'CCG data'!$A:$AD,'CCG data'!B$3,FALSE))),"",VLOOKUP($E473&amp;$D$118&amp;$D$119,'CCG data'!$A:$AD,'CCG data'!B$3,FALSE))</f>
        <v>0.27655562539283468</v>
      </c>
      <c r="Q473" s="263"/>
      <c r="R473" s="263">
        <f>IF(OR(ISERROR(VLOOKUP($E473&amp;$D$118&amp;$D$119,'CCG data'!$A:$AD,'CCG data'!C$3,FALSE)),ISBLANK(VLOOKUP($E473&amp;$D$118&amp;$D$119,'CCG data'!$A:$AD,'CCG data'!C$3,FALSE))),"",VLOOKUP($E473&amp;$D$118&amp;$D$119,'CCG data'!$A:$AD,'CCG data'!C$3,FALSE))</f>
        <v>0.6096794468887492</v>
      </c>
      <c r="S473" s="263"/>
      <c r="T473" s="263">
        <f>IF(OR(ISERROR(VLOOKUP($E473&amp;$D$118&amp;$D$119,'CCG data'!$A:$AD,'CCG data'!D$3,FALSE)),ISBLANK(VLOOKUP($E473&amp;$D$118&amp;$D$119,'CCG data'!$A:$AD,'CCG data'!D$3,FALSE))),"",VLOOKUP($E473&amp;$D$118&amp;$D$119,'CCG data'!$A:$AD,'CCG data'!D$3,FALSE))</f>
        <v>4.022627278441232E-2</v>
      </c>
      <c r="U473" s="263"/>
      <c r="V473" s="263">
        <f>IF(OR(ISERROR(VLOOKUP($E473&amp;$D$118&amp;$D$119,'CCG data'!$A:$AD,'CCG data'!E$3,FALSE)),ISBLANK(VLOOKUP($E473&amp;$D$118&amp;$D$119,'CCG data'!$A:$AD,'CCG data'!E$3,FALSE))),"",VLOOKUP($E473&amp;$D$118&amp;$D$119,'CCG data'!$A:$AD,'CCG data'!E$3,FALSE))</f>
        <v>7.3538654934003772E-2</v>
      </c>
      <c r="W473" s="398"/>
      <c r="Y473" s="163">
        <f>IFERROR(VLOOKUP($E473&amp;$D$119, Outliers!$A$4:$P$214,2,FALSE),"0")</f>
        <v>0</v>
      </c>
      <c r="Z473" s="163">
        <f>IFERROR(VLOOKUP($E473&amp;$D$119, Outliers!$A$4:$P$214,3,FALSE),"0")</f>
        <v>0</v>
      </c>
      <c r="AA473" s="163">
        <f>IFERROR(VLOOKUP($E473&amp;$D$119, Outliers!$A$4:$P$214,4,FALSE),"0")</f>
        <v>0</v>
      </c>
      <c r="AB473" s="163">
        <f>IFERROR(VLOOKUP($E473&amp;$D$119, Outliers!$A$4:$P$214,5,FALSE),"0")</f>
        <v>0</v>
      </c>
      <c r="AD473" s="78"/>
      <c r="AE473" s="78"/>
      <c r="AF473" s="78"/>
      <c r="AG473" s="78"/>
    </row>
    <row r="474" spans="4:33" x14ac:dyDescent="0.25">
      <c r="D474" s="318"/>
      <c r="E474" s="103" t="s">
        <v>27</v>
      </c>
      <c r="F474" s="95">
        <f>IF(P473="","",VLOOKUP($E473&amp;$D$118&amp;$D$119,'CCG data'!$A:$AD,'CCG data'!W$3,FALSE))</f>
        <v>44.671759158047436</v>
      </c>
      <c r="G474" s="96">
        <f>IF(P473="","",VLOOKUP($E473&amp;$D$118&amp;$D$119,'CCG data'!$A:$AD,'CCG data'!X$3,FALSE))</f>
        <v>53.880407996168501</v>
      </c>
      <c r="H474" s="96">
        <f>IF(R473="","",VLOOKUP($E473&amp;$D$118&amp;$D$119,'CCG data'!$A:$AD,'CCG data'!Y$3,FALSE))</f>
        <v>95.539334473451859</v>
      </c>
      <c r="I474" s="96">
        <f>IF(R473="","",VLOOKUP($E473&amp;$D$118&amp;$D$119,'CCG data'!$A:$AD,'CCG data'!Z$3,FALSE))</f>
        <v>108.37183275772794</v>
      </c>
      <c r="J474" s="96">
        <f>IF(T473="","",VLOOKUP($E473&amp;$D$118&amp;$D$119,'CCG data'!$A:$AD,'CCG data'!AA$3,FALSE))</f>
        <v>5.2377809018056887</v>
      </c>
      <c r="K474" s="96">
        <f>IF(T473="","",VLOOKUP($E473&amp;$D$118&amp;$D$119,'CCG data'!$A:$AD,'CCG data'!AB$3,FALSE))</f>
        <v>8.63713539436832</v>
      </c>
      <c r="L474" s="96">
        <f>IF(V473="","",VLOOKUP($E473&amp;$D$118&amp;$D$119,'CCG data'!$A:$AD,'CCG data'!AC$3,FALSE))</f>
        <v>10.033433443290845</v>
      </c>
      <c r="M474" s="96">
        <f>IF(V473="","",VLOOKUP($E473&amp;$D$118&amp;$D$119,'CCG data'!$A:$AD,'CCG data'!AD$3,FALSE))</f>
        <v>14.47428208304431</v>
      </c>
      <c r="N474" s="363"/>
      <c r="P474" s="150">
        <f>IF(P473="","",VLOOKUP($E473&amp;$D$118&amp;$D$119,'CCG data'!$A:$AD,'CCG data'!I$3,FALSE))</f>
        <v>0.255</v>
      </c>
      <c r="Q474" s="15">
        <f>IF(P473="","",VLOOKUP($E473&amp;$D$118&amp;$D$119,'CCG data'!$A:$AD,'CCG data'!J$3,FALSE))</f>
        <v>0.29899999999999999</v>
      </c>
      <c r="R474" s="15">
        <f>IF(R473="","",VLOOKUP($E473&amp;$D$118&amp;$D$119,'CCG data'!$A:$AD,'CCG data'!K$3,FALSE))</f>
        <v>0.58499999999999996</v>
      </c>
      <c r="S474" s="15">
        <f>IF(R473="","",VLOOKUP($E473&amp;$D$118&amp;$D$119,'CCG data'!$A:$AD,'CCG data'!L$3,FALSE))</f>
        <v>0.63300000000000001</v>
      </c>
      <c r="T474" s="15">
        <f>IF(T473="","",VLOOKUP($E473&amp;$D$118&amp;$D$119,'CCG data'!$A:$AD,'CCG data'!M$3,FALSE))</f>
        <v>3.2000000000000001E-2</v>
      </c>
      <c r="U474" s="15">
        <f>IF(T473="","",VLOOKUP($E473&amp;$D$118&amp;$D$119,'CCG data'!$A:$AD,'CCG data'!N$3,FALSE))</f>
        <v>5.0999999999999997E-2</v>
      </c>
      <c r="V474" s="15">
        <f>IF(V473="","",VLOOKUP($E473&amp;$D$118&amp;$D$119,'CCG data'!$A:$AD,'CCG data'!O$3,FALSE))</f>
        <v>6.2E-2</v>
      </c>
      <c r="W474" s="135">
        <f>IF(V473="","",VLOOKUP($E473&amp;$D$118&amp;$D$119,'CCG data'!$A:$AD,'CCG data'!P$3,FALSE))</f>
        <v>8.6999999999999994E-2</v>
      </c>
      <c r="Y474" s="163" t="str">
        <f>IFERROR(VLOOKUP($E474&amp;$D$119, Outliers!$A$4:$P$214,2,FALSE),"0")</f>
        <v>0</v>
      </c>
      <c r="Z474" s="163" t="str">
        <f>IFERROR(VLOOKUP($E474&amp;$D$119, Outliers!$A$4:$P$214,3,FALSE),"0")</f>
        <v>0</v>
      </c>
      <c r="AA474" s="163" t="str">
        <f>IFERROR(VLOOKUP($E474&amp;$D$119, Outliers!$A$4:$P$214,4,FALSE),"0")</f>
        <v>0</v>
      </c>
      <c r="AB474" s="163" t="str">
        <f>IFERROR(VLOOKUP($E474&amp;$D$119, Outliers!$A$4:$P$214,5,FALSE),"0")</f>
        <v>0</v>
      </c>
      <c r="AD474" s="78"/>
      <c r="AE474" s="78"/>
      <c r="AF474" s="78"/>
      <c r="AG474" s="78"/>
    </row>
    <row r="475" spans="4:33" ht="15.75" x14ac:dyDescent="0.25">
      <c r="D475" s="318"/>
      <c r="E475" s="104" t="s">
        <v>425</v>
      </c>
      <c r="F475" s="405">
        <f>IF(OR(ISERROR(VLOOKUP($E475&amp;$D$118&amp;$D$119,'CCG data'!$A:$AD,'CCG data'!R$3,FALSE)),ISBLANK(VLOOKUP($E475&amp;$D$118&amp;$D$119,'CCG data'!$A:$AD,'CCG data'!R$3,FALSE))),"",VLOOKUP($E475&amp;$D$118&amp;$D$119,'CCG data'!$A:$AD,'CCG data'!R$3,FALSE))</f>
        <v>48.303239269746285</v>
      </c>
      <c r="G475" s="406"/>
      <c r="H475" s="406">
        <f>IF(OR(ISERROR(VLOOKUP($E475&amp;$D$118&amp;$D$119,'CCG data'!$A:$AD,'CCG data'!S$3,FALSE)),ISBLANK(VLOOKUP($E475&amp;$D$118&amp;$D$119,'CCG data'!$A:$AD,'CCG data'!S$3,FALSE))),"",VLOOKUP($E475&amp;$D$118&amp;$D$119,'CCG data'!$A:$AD,'CCG data'!S$3,FALSE))</f>
        <v>100.03022663264153</v>
      </c>
      <c r="I475" s="406"/>
      <c r="J475" s="406">
        <f>IF(OR(ISERROR(VLOOKUP($E475&amp;$D$118&amp;$D$119,'CCG data'!$A:$AD,'CCG data'!T$3,FALSE)),ISBLANK(VLOOKUP($E475&amp;$D$118&amp;$D$119,'CCG data'!$A:$AD,'CCG data'!T$3,FALSE))),"",VLOOKUP($E475&amp;$D$118&amp;$D$119,'CCG data'!$A:$AD,'CCG data'!T$3,FALSE))</f>
        <v>8.5314951785128379</v>
      </c>
      <c r="K475" s="406"/>
      <c r="L475" s="406">
        <f>IF(OR(ISERROR(VLOOKUP($E475&amp;$D$118&amp;$D$119,'CCG data'!$A:$AD,'CCG data'!U$3,FALSE)),ISBLANK(VLOOKUP($E475&amp;$D$118&amp;$D$119,'CCG data'!$A:$AD,'CCG data'!U$3,FALSE))),"",VLOOKUP($E475&amp;$D$118&amp;$D$119,'CCG data'!$A:$AD,'CCG data'!U$3,FALSE))</f>
        <v>10.438092383105065</v>
      </c>
      <c r="M475" s="407"/>
      <c r="N475" s="362">
        <f>IF(OR(ISERROR(VLOOKUP($E475&amp;$D$118&amp;$D$119,'CCG data'!$A:$AD,'CCG data'!G$3,FALSE)),ISBLANK(VLOOKUP($E475&amp;$D$118&amp;$D$119,'CCG data'!$A:$AD,'CCG data'!G$3,FALSE))),"",VLOOKUP($E475&amp;$D$118&amp;$D$119,'CCG data'!$A:$AD,'CCG data'!G$3,FALSE))</f>
        <v>2017</v>
      </c>
      <c r="P475" s="397">
        <f>IF(OR(ISERROR(VLOOKUP($E475&amp;$D$118&amp;$D$119,'CCG data'!$A:$AD,'CCG data'!B$3,FALSE)),ISBLANK(VLOOKUP($E475&amp;$D$118&amp;$D$119,'CCG data'!$A:$AD,'CCG data'!B$3,FALSE))),"",VLOOKUP($E475&amp;$D$118&amp;$D$119,'CCG data'!$A:$AD,'CCG data'!B$3,FALSE))</f>
        <v>0.28259791769955378</v>
      </c>
      <c r="Q475" s="263"/>
      <c r="R475" s="263">
        <f>IF(OR(ISERROR(VLOOKUP($E475&amp;$D$118&amp;$D$119,'CCG data'!$A:$AD,'CCG data'!C$3,FALSE)),ISBLANK(VLOOKUP($E475&amp;$D$118&amp;$D$119,'CCG data'!$A:$AD,'CCG data'!C$3,FALSE))),"",VLOOKUP($E475&amp;$D$118&amp;$D$119,'CCG data'!$A:$AD,'CCG data'!C$3,FALSE))</f>
        <v>0.60386712940009912</v>
      </c>
      <c r="S475" s="263"/>
      <c r="T475" s="263">
        <f>IF(OR(ISERROR(VLOOKUP($E475&amp;$D$118&amp;$D$119,'CCG data'!$A:$AD,'CCG data'!D$3,FALSE)),ISBLANK(VLOOKUP($E475&amp;$D$118&amp;$D$119,'CCG data'!$A:$AD,'CCG data'!D$3,FALSE))),"",VLOOKUP($E475&amp;$D$118&amp;$D$119,'CCG data'!$A:$AD,'CCG data'!D$3,FALSE))</f>
        <v>5.0570153693604361E-2</v>
      </c>
      <c r="U475" s="263"/>
      <c r="V475" s="263">
        <f>IF(OR(ISERROR(VLOOKUP($E475&amp;$D$118&amp;$D$119,'CCG data'!$A:$AD,'CCG data'!E$3,FALSE)),ISBLANK(VLOOKUP($E475&amp;$D$118&amp;$D$119,'CCG data'!$A:$AD,'CCG data'!E$3,FALSE))),"",VLOOKUP($E475&amp;$D$118&amp;$D$119,'CCG data'!$A:$AD,'CCG data'!E$3,FALSE))</f>
        <v>6.296479920674268E-2</v>
      </c>
      <c r="W475" s="398"/>
      <c r="Y475" s="163">
        <f>IFERROR(VLOOKUP($E475&amp;$D$119, Outliers!$A$4:$P$214,2,FALSE),"0")</f>
        <v>0</v>
      </c>
      <c r="Z475" s="163">
        <f>IFERROR(VLOOKUP($E475&amp;$D$119, Outliers!$A$4:$P$214,3,FALSE),"0")</f>
        <v>0</v>
      </c>
      <c r="AA475" s="163">
        <f>IFERROR(VLOOKUP($E475&amp;$D$119, Outliers!$A$4:$P$214,4,FALSE),"0")</f>
        <v>0</v>
      </c>
      <c r="AB475" s="163">
        <f>IFERROR(VLOOKUP($E475&amp;$D$119, Outliers!$A$4:$P$214,5,FALSE),"0")</f>
        <v>0</v>
      </c>
      <c r="AD475" s="78"/>
      <c r="AE475" s="78"/>
      <c r="AF475" s="78"/>
      <c r="AG475" s="78"/>
    </row>
    <row r="476" spans="4:33" x14ac:dyDescent="0.25">
      <c r="D476" s="318"/>
      <c r="E476" s="103" t="s">
        <v>27</v>
      </c>
      <c r="F476" s="95">
        <f>IF(P475="","",VLOOKUP($E475&amp;$D$118&amp;$D$119,'CCG data'!$A:$AD,'CCG data'!W$3,FALSE))</f>
        <v>44.337767161694984</v>
      </c>
      <c r="G476" s="96">
        <f>IF(P475="","",VLOOKUP($E475&amp;$D$118&amp;$D$119,'CCG data'!$A:$AD,'CCG data'!X$3,FALSE))</f>
        <v>52.268711377797587</v>
      </c>
      <c r="H476" s="96">
        <f>IF(R475="","",VLOOKUP($E475&amp;$D$118&amp;$D$119,'CCG data'!$A:$AD,'CCG data'!Y$3,FALSE))</f>
        <v>94.412460184526068</v>
      </c>
      <c r="I476" s="96">
        <f>IF(R475="","",VLOOKUP($E475&amp;$D$118&amp;$D$119,'CCG data'!$A:$AD,'CCG data'!Z$3,FALSE))</f>
        <v>105.64799308075699</v>
      </c>
      <c r="J476" s="96">
        <f>IF(T475="","",VLOOKUP($E475&amp;$D$118&amp;$D$119,'CCG data'!$A:$AD,'CCG data'!AA$3,FALSE))</f>
        <v>6.8757971366841595</v>
      </c>
      <c r="K476" s="96">
        <f>IF(T475="","",VLOOKUP($E475&amp;$D$118&amp;$D$119,'CCG data'!$A:$AD,'CCG data'!AB$3,FALSE))</f>
        <v>10.187193220341516</v>
      </c>
      <c r="L476" s="96">
        <f>IF(V475="","",VLOOKUP($E475&amp;$D$118&amp;$D$119,'CCG data'!$A:$AD,'CCG data'!AC$3,FALSE))</f>
        <v>8.6226797755861977</v>
      </c>
      <c r="M476" s="96">
        <f>IF(V475="","",VLOOKUP($E475&amp;$D$118&amp;$D$119,'CCG data'!$A:$AD,'CCG data'!AD$3,FALSE))</f>
        <v>12.253504990623933</v>
      </c>
      <c r="N476" s="363"/>
      <c r="P476" s="150">
        <f>IF(P475="","",VLOOKUP($E475&amp;$D$118&amp;$D$119,'CCG data'!$A:$AD,'CCG data'!I$3,FALSE))</f>
        <v>0.26300000000000001</v>
      </c>
      <c r="Q476" s="15">
        <f>IF(P475="","",VLOOKUP($E475&amp;$D$118&amp;$D$119,'CCG data'!$A:$AD,'CCG data'!J$3,FALSE))</f>
        <v>0.30299999999999999</v>
      </c>
      <c r="R476" s="15">
        <f>IF(R475="","",VLOOKUP($E475&amp;$D$118&amp;$D$119,'CCG data'!$A:$AD,'CCG data'!K$3,FALSE))</f>
        <v>0.58199999999999996</v>
      </c>
      <c r="S476" s="15">
        <f>IF(R475="","",VLOOKUP($E475&amp;$D$118&amp;$D$119,'CCG data'!$A:$AD,'CCG data'!L$3,FALSE))</f>
        <v>0.625</v>
      </c>
      <c r="T476" s="15">
        <f>IF(T475="","",VLOOKUP($E475&amp;$D$118&amp;$D$119,'CCG data'!$A:$AD,'CCG data'!M$3,FALSE))</f>
        <v>4.2000000000000003E-2</v>
      </c>
      <c r="U476" s="15">
        <f>IF(T475="","",VLOOKUP($E475&amp;$D$118&amp;$D$119,'CCG data'!$A:$AD,'CCG data'!N$3,FALSE))</f>
        <v>6.0999999999999999E-2</v>
      </c>
      <c r="V476" s="15">
        <f>IF(V475="","",VLOOKUP($E475&amp;$D$118&amp;$D$119,'CCG data'!$A:$AD,'CCG data'!O$3,FALSE))</f>
        <v>5.2999999999999999E-2</v>
      </c>
      <c r="W476" s="135">
        <f>IF(V475="","",VLOOKUP($E475&amp;$D$118&amp;$D$119,'CCG data'!$A:$AD,'CCG data'!P$3,FALSE))</f>
        <v>7.3999999999999996E-2</v>
      </c>
      <c r="Y476" s="163" t="str">
        <f>IFERROR(VLOOKUP($E476&amp;$D$119, Outliers!$A$4:$P$214,2,FALSE),"0")</f>
        <v>0</v>
      </c>
      <c r="Z476" s="163" t="str">
        <f>IFERROR(VLOOKUP($E476&amp;$D$119, Outliers!$A$4:$P$214,3,FALSE),"0")</f>
        <v>0</v>
      </c>
      <c r="AA476" s="163" t="str">
        <f>IFERROR(VLOOKUP($E476&amp;$D$119, Outliers!$A$4:$P$214,4,FALSE),"0")</f>
        <v>0</v>
      </c>
      <c r="AB476" s="163" t="str">
        <f>IFERROR(VLOOKUP($E476&amp;$D$119, Outliers!$A$4:$P$214,5,FALSE),"0")</f>
        <v>0</v>
      </c>
      <c r="AD476" s="78"/>
      <c r="AE476" s="78"/>
      <c r="AF476" s="78"/>
      <c r="AG476" s="78"/>
    </row>
    <row r="477" spans="4:33" ht="15.75" x14ac:dyDescent="0.25">
      <c r="D477" s="318"/>
      <c r="E477" s="104" t="s">
        <v>494</v>
      </c>
      <c r="F477" s="405">
        <f>IF(OR(ISERROR(VLOOKUP($E477&amp;$D$118&amp;$D$119,'CCG data'!$A:$AD,'CCG data'!R$3,FALSE)),ISBLANK(VLOOKUP($E477&amp;$D$118&amp;$D$119,'CCG data'!$A:$AD,'CCG data'!R$3,FALSE))),"",VLOOKUP($E477&amp;$D$118&amp;$D$119,'CCG data'!$A:$AD,'CCG data'!R$3,FALSE))</f>
        <v>50.157765338500369</v>
      </c>
      <c r="G477" s="406"/>
      <c r="H477" s="406">
        <f>IF(OR(ISERROR(VLOOKUP($E477&amp;$D$118&amp;$D$119,'CCG data'!$A:$AD,'CCG data'!S$3,FALSE)),ISBLANK(VLOOKUP($E477&amp;$D$118&amp;$D$119,'CCG data'!$A:$AD,'CCG data'!S$3,FALSE))),"",VLOOKUP($E477&amp;$D$118&amp;$D$119,'CCG data'!$A:$AD,'CCG data'!S$3,FALSE))</f>
        <v>106.25570054554962</v>
      </c>
      <c r="I477" s="406"/>
      <c r="J477" s="406">
        <f>IF(OR(ISERROR(VLOOKUP($E477&amp;$D$118&amp;$D$119,'CCG data'!$A:$AD,'CCG data'!T$3,FALSE)),ISBLANK(VLOOKUP($E477&amp;$D$118&amp;$D$119,'CCG data'!$A:$AD,'CCG data'!T$3,FALSE))),"",VLOOKUP($E477&amp;$D$118&amp;$D$119,'CCG data'!$A:$AD,'CCG data'!T$3,FALSE))</f>
        <v>4.9482253716174984</v>
      </c>
      <c r="K477" s="406"/>
      <c r="L477" s="406">
        <f>IF(OR(ISERROR(VLOOKUP($E477&amp;$D$118&amp;$D$119,'CCG data'!$A:$AD,'CCG data'!U$3,FALSE)),ISBLANK(VLOOKUP($E477&amp;$D$118&amp;$D$119,'CCG data'!$A:$AD,'CCG data'!U$3,FALSE))),"",VLOOKUP($E477&amp;$D$118&amp;$D$119,'CCG data'!$A:$AD,'CCG data'!U$3,FALSE))</f>
        <v>10.982080675294053</v>
      </c>
      <c r="M477" s="407"/>
      <c r="N477" s="362">
        <f>IF(OR(ISERROR(VLOOKUP($E477&amp;$D$118&amp;$D$119,'CCG data'!$A:$AD,'CCG data'!G$3,FALSE)),ISBLANK(VLOOKUP($E477&amp;$D$118&amp;$D$119,'CCG data'!$A:$AD,'CCG data'!G$3,FALSE))),"",VLOOKUP($E477&amp;$D$118&amp;$D$119,'CCG data'!$A:$AD,'CCG data'!G$3,FALSE))</f>
        <v>1306</v>
      </c>
      <c r="P477" s="397">
        <f>IF(OR(ISERROR(VLOOKUP($E477&amp;$D$118&amp;$D$119,'CCG data'!$A:$AD,'CCG data'!B$3,FALSE)),ISBLANK(VLOOKUP($E477&amp;$D$118&amp;$D$119,'CCG data'!$A:$AD,'CCG data'!B$3,FALSE))),"",VLOOKUP($E477&amp;$D$118&amp;$D$119,'CCG data'!$A:$AD,'CCG data'!B$3,FALSE))</f>
        <v>0.29402756508422667</v>
      </c>
      <c r="Q477" s="263"/>
      <c r="R477" s="263">
        <f>IF(OR(ISERROR(VLOOKUP($E477&amp;$D$118&amp;$D$119,'CCG data'!$A:$AD,'CCG data'!C$3,FALSE)),ISBLANK(VLOOKUP($E477&amp;$D$118&amp;$D$119,'CCG data'!$A:$AD,'CCG data'!C$3,FALSE))),"",VLOOKUP($E477&amp;$D$118&amp;$D$119,'CCG data'!$A:$AD,'CCG data'!C$3,FALSE))</f>
        <v>0.61485451761102605</v>
      </c>
      <c r="S477" s="263"/>
      <c r="T477" s="263">
        <f>IF(OR(ISERROR(VLOOKUP($E477&amp;$D$118&amp;$D$119,'CCG data'!$A:$AD,'CCG data'!D$3,FALSE)),ISBLANK(VLOOKUP($E477&amp;$D$118&amp;$D$119,'CCG data'!$A:$AD,'CCG data'!D$3,FALSE))),"",VLOOKUP($E477&amp;$D$118&amp;$D$119,'CCG data'!$A:$AD,'CCG data'!D$3,FALSE))</f>
        <v>2.7565084226646247E-2</v>
      </c>
      <c r="U477" s="263"/>
      <c r="V477" s="263">
        <f>IF(OR(ISERROR(VLOOKUP($E477&amp;$D$118&amp;$D$119,'CCG data'!$A:$AD,'CCG data'!E$3,FALSE)),ISBLANK(VLOOKUP($E477&amp;$D$118&amp;$D$119,'CCG data'!$A:$AD,'CCG data'!E$3,FALSE))),"",VLOOKUP($E477&amp;$D$118&amp;$D$119,'CCG data'!$A:$AD,'CCG data'!E$3,FALSE))</f>
        <v>6.355283307810107E-2</v>
      </c>
      <c r="W477" s="398"/>
      <c r="Y477" s="163">
        <f>IFERROR(VLOOKUP($E477&amp;$D$119, Outliers!$A$4:$P$214,2,FALSE),"0")</f>
        <v>0</v>
      </c>
      <c r="Z477" s="163">
        <f>IFERROR(VLOOKUP($E477&amp;$D$119, Outliers!$A$4:$P$214,3,FALSE),"0")</f>
        <v>0</v>
      </c>
      <c r="AA477" s="163">
        <f>IFERROR(VLOOKUP($E477&amp;$D$119, Outliers!$A$4:$P$214,4,FALSE),"0")</f>
        <v>0</v>
      </c>
      <c r="AB477" s="163">
        <f>IFERROR(VLOOKUP($E477&amp;$D$119, Outliers!$A$4:$P$214,5,FALSE),"0")</f>
        <v>0</v>
      </c>
      <c r="AD477" s="78"/>
      <c r="AE477" s="78"/>
      <c r="AF477" s="78"/>
      <c r="AG477" s="78"/>
    </row>
    <row r="478" spans="4:33" x14ac:dyDescent="0.25">
      <c r="D478" s="318"/>
      <c r="E478" s="103" t="s">
        <v>27</v>
      </c>
      <c r="F478" s="95">
        <f>IF(P477="","",VLOOKUP($E477&amp;$D$118&amp;$D$119,'CCG data'!$A:$AD,'CCG data'!W$3,FALSE))</f>
        <v>45.140943960032423</v>
      </c>
      <c r="G478" s="96">
        <f>IF(P477="","",VLOOKUP($E477&amp;$D$118&amp;$D$119,'CCG data'!$A:$AD,'CCG data'!X$3,FALSE))</f>
        <v>55.174586716968314</v>
      </c>
      <c r="H478" s="96">
        <f>IF(R477="","",VLOOKUP($E477&amp;$D$118&amp;$D$119,'CCG data'!$A:$AD,'CCG data'!Y$3,FALSE))</f>
        <v>98.906323346379565</v>
      </c>
      <c r="I478" s="96">
        <f>IF(R477="","",VLOOKUP($E477&amp;$D$118&amp;$D$119,'CCG data'!$A:$AD,'CCG data'!Z$3,FALSE))</f>
        <v>113.60507774471967</v>
      </c>
      <c r="J478" s="96">
        <f>IF(T477="","",VLOOKUP($E477&amp;$D$118&amp;$D$119,'CCG data'!$A:$AD,'CCG data'!AA$3,FALSE))</f>
        <v>3.3318050835557824</v>
      </c>
      <c r="K478" s="96">
        <f>IF(T477="","",VLOOKUP($E477&amp;$D$118&amp;$D$119,'CCG data'!$A:$AD,'CCG data'!AB$3,FALSE))</f>
        <v>6.5646456596792149</v>
      </c>
      <c r="L478" s="96">
        <f>IF(V477="","",VLOOKUP($E477&amp;$D$118&amp;$D$119,'CCG data'!$A:$AD,'CCG data'!AC$3,FALSE))</f>
        <v>8.6194183566914226</v>
      </c>
      <c r="M478" s="96">
        <f>IF(V477="","",VLOOKUP($E477&amp;$D$118&amp;$D$119,'CCG data'!$A:$AD,'CCG data'!AD$3,FALSE))</f>
        <v>13.344742993896684</v>
      </c>
      <c r="N478" s="363"/>
      <c r="P478" s="150">
        <f>IF(P477="","",VLOOKUP($E477&amp;$D$118&amp;$D$119,'CCG data'!$A:$AD,'CCG data'!I$3,FALSE))</f>
        <v>0.27</v>
      </c>
      <c r="Q478" s="15">
        <f>IF(P477="","",VLOOKUP($E477&amp;$D$118&amp;$D$119,'CCG data'!$A:$AD,'CCG data'!J$3,FALSE))</f>
        <v>0.31900000000000001</v>
      </c>
      <c r="R478" s="15">
        <f>IF(R477="","",VLOOKUP($E477&amp;$D$118&amp;$D$119,'CCG data'!$A:$AD,'CCG data'!K$3,FALSE))</f>
        <v>0.58799999999999997</v>
      </c>
      <c r="S478" s="15">
        <f>IF(R477="","",VLOOKUP($E477&amp;$D$118&amp;$D$119,'CCG data'!$A:$AD,'CCG data'!L$3,FALSE))</f>
        <v>0.64100000000000001</v>
      </c>
      <c r="T478" s="15">
        <f>IF(T477="","",VLOOKUP($E477&amp;$D$118&amp;$D$119,'CCG data'!$A:$AD,'CCG data'!M$3,FALSE))</f>
        <v>0.02</v>
      </c>
      <c r="U478" s="15">
        <f>IF(T477="","",VLOOKUP($E477&amp;$D$118&amp;$D$119,'CCG data'!$A:$AD,'CCG data'!N$3,FALSE))</f>
        <v>3.7999999999999999E-2</v>
      </c>
      <c r="V478" s="15">
        <f>IF(V477="","",VLOOKUP($E477&amp;$D$118&amp;$D$119,'CCG data'!$A:$AD,'CCG data'!O$3,FALSE))</f>
        <v>5.1999999999999998E-2</v>
      </c>
      <c r="W478" s="135">
        <f>IF(V477="","",VLOOKUP($E477&amp;$D$118&amp;$D$119,'CCG data'!$A:$AD,'CCG data'!P$3,FALSE))</f>
        <v>7.8E-2</v>
      </c>
      <c r="Y478" s="163" t="str">
        <f>IFERROR(VLOOKUP($E478&amp;$D$119, Outliers!$A$4:$P$214,2,FALSE),"0")</f>
        <v>0</v>
      </c>
      <c r="Z478" s="163" t="str">
        <f>IFERROR(VLOOKUP($E478&amp;$D$119, Outliers!$A$4:$P$214,3,FALSE),"0")</f>
        <v>0</v>
      </c>
      <c r="AA478" s="163" t="str">
        <f>IFERROR(VLOOKUP($E478&amp;$D$119, Outliers!$A$4:$P$214,4,FALSE),"0")</f>
        <v>0</v>
      </c>
      <c r="AB478" s="163" t="str">
        <f>IFERROR(VLOOKUP($E478&amp;$D$119, Outliers!$A$4:$P$214,5,FALSE),"0")</f>
        <v>0</v>
      </c>
      <c r="AD478" s="78"/>
      <c r="AE478" s="78"/>
      <c r="AF478" s="78"/>
      <c r="AG478" s="78"/>
    </row>
    <row r="479" spans="4:33" ht="15.75" x14ac:dyDescent="0.25">
      <c r="D479" s="318"/>
      <c r="E479" s="104" t="s">
        <v>277</v>
      </c>
      <c r="F479" s="405">
        <f>IF(OR(ISERROR(VLOOKUP($E479&amp;$D$118&amp;$D$119,'CCG data'!$A:$AD,'CCG data'!R$3,FALSE)),ISBLANK(VLOOKUP($E479&amp;$D$118&amp;$D$119,'CCG data'!$A:$AD,'CCG data'!R$3,FALSE))),"",VLOOKUP($E479&amp;$D$118&amp;$D$119,'CCG data'!$A:$AD,'CCG data'!R$3,FALSE))</f>
        <v>41.410061136890462</v>
      </c>
      <c r="G479" s="406"/>
      <c r="H479" s="406">
        <f>IF(OR(ISERROR(VLOOKUP($E479&amp;$D$118&amp;$D$119,'CCG data'!$A:$AD,'CCG data'!S$3,FALSE)),ISBLANK(VLOOKUP($E479&amp;$D$118&amp;$D$119,'CCG data'!$A:$AD,'CCG data'!S$3,FALSE))),"",VLOOKUP($E479&amp;$D$118&amp;$D$119,'CCG data'!$A:$AD,'CCG data'!S$3,FALSE))</f>
        <v>89.956734792098771</v>
      </c>
      <c r="I479" s="406"/>
      <c r="J479" s="406">
        <f>IF(OR(ISERROR(VLOOKUP($E479&amp;$D$118&amp;$D$119,'CCG data'!$A:$AD,'CCG data'!T$3,FALSE)),ISBLANK(VLOOKUP($E479&amp;$D$118&amp;$D$119,'CCG data'!$A:$AD,'CCG data'!T$3,FALSE))),"",VLOOKUP($E479&amp;$D$118&amp;$D$119,'CCG data'!$A:$AD,'CCG data'!T$3,FALSE))</f>
        <v>7.0080754724217389</v>
      </c>
      <c r="K479" s="406"/>
      <c r="L479" s="406">
        <f>IF(OR(ISERROR(VLOOKUP($E479&amp;$D$118&amp;$D$119,'CCG data'!$A:$AD,'CCG data'!U$3,FALSE)),ISBLANK(VLOOKUP($E479&amp;$D$118&amp;$D$119,'CCG data'!$A:$AD,'CCG data'!U$3,FALSE))),"",VLOOKUP($E479&amp;$D$118&amp;$D$119,'CCG data'!$A:$AD,'CCG data'!U$3,FALSE))</f>
        <v>11.791468748961101</v>
      </c>
      <c r="M479" s="407"/>
      <c r="N479" s="362">
        <f>IF(OR(ISERROR(VLOOKUP($E479&amp;$D$118&amp;$D$119,'CCG data'!$A:$AD,'CCG data'!G$3,FALSE)),ISBLANK(VLOOKUP($E479&amp;$D$118&amp;$D$119,'CCG data'!$A:$AD,'CCG data'!G$3,FALSE))),"",VLOOKUP($E479&amp;$D$118&amp;$D$119,'CCG data'!$A:$AD,'CCG data'!G$3,FALSE))</f>
        <v>1149</v>
      </c>
      <c r="P479" s="397">
        <f>IF(OR(ISERROR(VLOOKUP($E479&amp;$D$118&amp;$D$119,'CCG data'!$A:$AD,'CCG data'!B$3,FALSE)),ISBLANK(VLOOKUP($E479&amp;$D$118&amp;$D$119,'CCG data'!$A:$AD,'CCG data'!B$3,FALSE))),"",VLOOKUP($E479&amp;$D$118&amp;$D$119,'CCG data'!$A:$AD,'CCG data'!B$3,FALSE))</f>
        <v>0.26196692776327241</v>
      </c>
      <c r="Q479" s="263"/>
      <c r="R479" s="263">
        <f>IF(OR(ISERROR(VLOOKUP($E479&amp;$D$118&amp;$D$119,'CCG data'!$A:$AD,'CCG data'!C$3,FALSE)),ISBLANK(VLOOKUP($E479&amp;$D$118&amp;$D$119,'CCG data'!$A:$AD,'CCG data'!C$3,FALSE))),"",VLOOKUP($E479&amp;$D$118&amp;$D$119,'CCG data'!$A:$AD,'CCG data'!C$3,FALSE))</f>
        <v>0.60487380330722362</v>
      </c>
      <c r="S479" s="263"/>
      <c r="T479" s="263">
        <f>IF(OR(ISERROR(VLOOKUP($E479&amp;$D$118&amp;$D$119,'CCG data'!$A:$AD,'CCG data'!D$3,FALSE)),ISBLANK(VLOOKUP($E479&amp;$D$118&amp;$D$119,'CCG data'!$A:$AD,'CCG data'!D$3,FALSE))),"",VLOOKUP($E479&amp;$D$118&amp;$D$119,'CCG data'!$A:$AD,'CCG data'!D$3,FALSE))</f>
        <v>5.2219321148825062E-2</v>
      </c>
      <c r="U479" s="263"/>
      <c r="V479" s="263">
        <f>IF(OR(ISERROR(VLOOKUP($E479&amp;$D$118&amp;$D$119,'CCG data'!$A:$AD,'CCG data'!E$3,FALSE)),ISBLANK(VLOOKUP($E479&amp;$D$118&amp;$D$119,'CCG data'!$A:$AD,'CCG data'!E$3,FALSE))),"",VLOOKUP($E479&amp;$D$118&amp;$D$119,'CCG data'!$A:$AD,'CCG data'!E$3,FALSE))</f>
        <v>8.0939947780678853E-2</v>
      </c>
      <c r="W479" s="398"/>
      <c r="Y479" s="163">
        <f>IFERROR(VLOOKUP($E479&amp;$D$119, Outliers!$A$4:$P$214,2,FALSE),"0")</f>
        <v>0</v>
      </c>
      <c r="Z479" s="163">
        <f>IFERROR(VLOOKUP($E479&amp;$D$119, Outliers!$A$4:$P$214,3,FALSE),"0")</f>
        <v>0</v>
      </c>
      <c r="AA479" s="163">
        <f>IFERROR(VLOOKUP($E479&amp;$D$119, Outliers!$A$4:$P$214,4,FALSE),"0")</f>
        <v>0</v>
      </c>
      <c r="AB479" s="163">
        <f>IFERROR(VLOOKUP($E479&amp;$D$119, Outliers!$A$4:$P$214,5,FALSE),"0")</f>
        <v>0</v>
      </c>
      <c r="AD479" s="78"/>
      <c r="AE479" s="78"/>
      <c r="AF479" s="78"/>
      <c r="AG479" s="78"/>
    </row>
    <row r="480" spans="4:33" x14ac:dyDescent="0.25">
      <c r="D480" s="318"/>
      <c r="E480" s="103" t="s">
        <v>27</v>
      </c>
      <c r="F480" s="95">
        <f>IF(P479="","",VLOOKUP($E479&amp;$D$118&amp;$D$119,'CCG data'!$A:$AD,'CCG data'!W$3,FALSE))</f>
        <v>36.731862099463825</v>
      </c>
      <c r="G480" s="96">
        <f>IF(P479="","",VLOOKUP($E479&amp;$D$118&amp;$D$119,'CCG data'!$A:$AD,'CCG data'!X$3,FALSE))</f>
        <v>46.088260174317099</v>
      </c>
      <c r="H480" s="96">
        <f>IF(R479="","",VLOOKUP($E479&amp;$D$118&amp;$D$119,'CCG data'!$A:$AD,'CCG data'!Y$3,FALSE))</f>
        <v>83.268718039369617</v>
      </c>
      <c r="I480" s="96">
        <f>IF(R479="","",VLOOKUP($E479&amp;$D$118&amp;$D$119,'CCG data'!$A:$AD,'CCG data'!Z$3,FALSE))</f>
        <v>96.644751544827926</v>
      </c>
      <c r="J480" s="96">
        <f>IF(T479="","",VLOOKUP($E479&amp;$D$118&amp;$D$119,'CCG data'!$A:$AD,'CCG data'!AA$3,FALSE))</f>
        <v>5.2347877123030067</v>
      </c>
      <c r="K480" s="96">
        <f>IF(T479="","",VLOOKUP($E479&amp;$D$118&amp;$D$119,'CCG data'!$A:$AD,'CCG data'!AB$3,FALSE))</f>
        <v>8.7813632325404711</v>
      </c>
      <c r="L480" s="96">
        <f>IF(V479="","",VLOOKUP($E479&amp;$D$118&amp;$D$119,'CCG data'!$A:$AD,'CCG data'!AC$3,FALSE))</f>
        <v>9.3949407824522737</v>
      </c>
      <c r="M480" s="96">
        <f>IF(V479="","",VLOOKUP($E479&amp;$D$118&amp;$D$119,'CCG data'!$A:$AD,'CCG data'!AD$3,FALSE))</f>
        <v>14.187996715469929</v>
      </c>
      <c r="N480" s="363"/>
      <c r="P480" s="150">
        <f>IF(P479="","",VLOOKUP($E479&amp;$D$118&amp;$D$119,'CCG data'!$A:$AD,'CCG data'!I$3,FALSE))</f>
        <v>0.23699999999999999</v>
      </c>
      <c r="Q480" s="15">
        <f>IF(P479="","",VLOOKUP($E479&amp;$D$118&amp;$D$119,'CCG data'!$A:$AD,'CCG data'!J$3,FALSE))</f>
        <v>0.28799999999999998</v>
      </c>
      <c r="R480" s="15">
        <f>IF(R479="","",VLOOKUP($E479&amp;$D$118&amp;$D$119,'CCG data'!$A:$AD,'CCG data'!K$3,FALSE))</f>
        <v>0.57599999999999996</v>
      </c>
      <c r="S480" s="15">
        <f>IF(R479="","",VLOOKUP($E479&amp;$D$118&amp;$D$119,'CCG data'!$A:$AD,'CCG data'!L$3,FALSE))</f>
        <v>0.63300000000000001</v>
      </c>
      <c r="T480" s="15">
        <f>IF(T479="","",VLOOKUP($E479&amp;$D$118&amp;$D$119,'CCG data'!$A:$AD,'CCG data'!M$3,FALSE))</f>
        <v>4.1000000000000002E-2</v>
      </c>
      <c r="U480" s="15">
        <f>IF(T479="","",VLOOKUP($E479&amp;$D$118&amp;$D$119,'CCG data'!$A:$AD,'CCG data'!N$3,FALSE))</f>
        <v>6.7000000000000004E-2</v>
      </c>
      <c r="V480" s="15">
        <f>IF(V479="","",VLOOKUP($E479&amp;$D$118&amp;$D$119,'CCG data'!$A:$AD,'CCG data'!O$3,FALSE))</f>
        <v>6.7000000000000004E-2</v>
      </c>
      <c r="W480" s="135">
        <f>IF(V479="","",VLOOKUP($E479&amp;$D$118&amp;$D$119,'CCG data'!$A:$AD,'CCG data'!P$3,FALSE))</f>
        <v>9.8000000000000004E-2</v>
      </c>
      <c r="Y480" s="163" t="str">
        <f>IFERROR(VLOOKUP($E480&amp;$D$119, Outliers!$A$4:$P$214,2,FALSE),"0")</f>
        <v>0</v>
      </c>
      <c r="Z480" s="163" t="str">
        <f>IFERROR(VLOOKUP($E480&amp;$D$119, Outliers!$A$4:$P$214,3,FALSE),"0")</f>
        <v>0</v>
      </c>
      <c r="AA480" s="163" t="str">
        <f>IFERROR(VLOOKUP($E480&amp;$D$119, Outliers!$A$4:$P$214,4,FALSE),"0")</f>
        <v>0</v>
      </c>
      <c r="AB480" s="163" t="str">
        <f>IFERROR(VLOOKUP($E480&amp;$D$119, Outliers!$A$4:$P$214,5,FALSE),"0")</f>
        <v>0</v>
      </c>
      <c r="AD480" s="78"/>
      <c r="AE480" s="78"/>
      <c r="AF480" s="78"/>
      <c r="AG480" s="78"/>
    </row>
    <row r="481" spans="4:33" ht="15.75" x14ac:dyDescent="0.25">
      <c r="D481" s="318"/>
      <c r="E481" s="104" t="s">
        <v>278</v>
      </c>
      <c r="F481" s="405">
        <f>IF(OR(ISERROR(VLOOKUP($E481&amp;$D$118&amp;$D$119,'CCG data'!$A:$AD,'CCG data'!R$3,FALSE)),ISBLANK(VLOOKUP($E481&amp;$D$118&amp;$D$119,'CCG data'!$A:$AD,'CCG data'!R$3,FALSE))),"",VLOOKUP($E481&amp;$D$118&amp;$D$119,'CCG data'!$A:$AD,'CCG data'!R$3,FALSE))</f>
        <v>42.038189060521717</v>
      </c>
      <c r="G481" s="406"/>
      <c r="H481" s="406">
        <f>IF(OR(ISERROR(VLOOKUP($E481&amp;$D$118&amp;$D$119,'CCG data'!$A:$AD,'CCG data'!S$3,FALSE)),ISBLANK(VLOOKUP($E481&amp;$D$118&amp;$D$119,'CCG data'!$A:$AD,'CCG data'!S$3,FALSE))),"",VLOOKUP($E481&amp;$D$118&amp;$D$119,'CCG data'!$A:$AD,'CCG data'!S$3,FALSE))</f>
        <v>100.50742038845939</v>
      </c>
      <c r="I481" s="406"/>
      <c r="J481" s="406">
        <f>IF(OR(ISERROR(VLOOKUP($E481&amp;$D$118&amp;$D$119,'CCG data'!$A:$AD,'CCG data'!T$3,FALSE)),ISBLANK(VLOOKUP($E481&amp;$D$118&amp;$D$119,'CCG data'!$A:$AD,'CCG data'!T$3,FALSE))),"",VLOOKUP($E481&amp;$D$118&amp;$D$119,'CCG data'!$A:$AD,'CCG data'!T$3,FALSE))</f>
        <v>6.2764442210229046</v>
      </c>
      <c r="K481" s="406"/>
      <c r="L481" s="406">
        <f>IF(OR(ISERROR(VLOOKUP($E481&amp;$D$118&amp;$D$119,'CCG data'!$A:$AD,'CCG data'!U$3,FALSE)),ISBLANK(VLOOKUP($E481&amp;$D$118&amp;$D$119,'CCG data'!$A:$AD,'CCG data'!U$3,FALSE))),"",VLOOKUP($E481&amp;$D$118&amp;$D$119,'CCG data'!$A:$AD,'CCG data'!U$3,FALSE))</f>
        <v>13.699764479579475</v>
      </c>
      <c r="M481" s="407"/>
      <c r="N481" s="362">
        <f>IF(OR(ISERROR(VLOOKUP($E481&amp;$D$118&amp;$D$119,'CCG data'!$A:$AD,'CCG data'!G$3,FALSE)),ISBLANK(VLOOKUP($E481&amp;$D$118&amp;$D$119,'CCG data'!$A:$AD,'CCG data'!G$3,FALSE))),"",VLOOKUP($E481&amp;$D$118&amp;$D$119,'CCG data'!$A:$AD,'CCG data'!G$3,FALSE))</f>
        <v>1084</v>
      </c>
      <c r="P481" s="397">
        <f>IF(OR(ISERROR(VLOOKUP($E481&amp;$D$118&amp;$D$119,'CCG data'!$A:$AD,'CCG data'!B$3,FALSE)),ISBLANK(VLOOKUP($E481&amp;$D$118&amp;$D$119,'CCG data'!$A:$AD,'CCG data'!B$3,FALSE))),"",VLOOKUP($E481&amp;$D$118&amp;$D$119,'CCG data'!$A:$AD,'CCG data'!B$3,FALSE))</f>
        <v>0.24538745387453875</v>
      </c>
      <c r="Q481" s="263"/>
      <c r="R481" s="263">
        <f>IF(OR(ISERROR(VLOOKUP($E481&amp;$D$118&amp;$D$119,'CCG data'!$A:$AD,'CCG data'!C$3,FALSE)),ISBLANK(VLOOKUP($E481&amp;$D$118&amp;$D$119,'CCG data'!$A:$AD,'CCG data'!C$3,FALSE))),"",VLOOKUP($E481&amp;$D$118&amp;$D$119,'CCG data'!$A:$AD,'CCG data'!C$3,FALSE))</f>
        <v>0.62822878228782286</v>
      </c>
      <c r="S481" s="263"/>
      <c r="T481" s="263">
        <f>IF(OR(ISERROR(VLOOKUP($E481&amp;$D$118&amp;$D$119,'CCG data'!$A:$AD,'CCG data'!D$3,FALSE)),ISBLANK(VLOOKUP($E481&amp;$D$118&amp;$D$119,'CCG data'!$A:$AD,'CCG data'!D$3,FALSE))),"",VLOOKUP($E481&amp;$D$118&amp;$D$119,'CCG data'!$A:$AD,'CCG data'!D$3,FALSE))</f>
        <v>3.8745387453874541E-2</v>
      </c>
      <c r="U481" s="263"/>
      <c r="V481" s="263">
        <f>IF(OR(ISERROR(VLOOKUP($E481&amp;$D$118&amp;$D$119,'CCG data'!$A:$AD,'CCG data'!E$3,FALSE)),ISBLANK(VLOOKUP($E481&amp;$D$118&amp;$D$119,'CCG data'!$A:$AD,'CCG data'!E$3,FALSE))),"",VLOOKUP($E481&amp;$D$118&amp;$D$119,'CCG data'!$A:$AD,'CCG data'!E$3,FALSE))</f>
        <v>8.7638376383763844E-2</v>
      </c>
      <c r="W481" s="398"/>
      <c r="Y481" s="163">
        <f>IFERROR(VLOOKUP($E481&amp;$D$119, Outliers!$A$4:$P$214,2,FALSE),"0")</f>
        <v>0</v>
      </c>
      <c r="Z481" s="163">
        <f>IFERROR(VLOOKUP($E481&amp;$D$119, Outliers!$A$4:$P$214,3,FALSE),"0")</f>
        <v>0</v>
      </c>
      <c r="AA481" s="163">
        <f>IFERROR(VLOOKUP($E481&amp;$D$119, Outliers!$A$4:$P$214,4,FALSE),"0")</f>
        <v>0</v>
      </c>
      <c r="AB481" s="163">
        <f>IFERROR(VLOOKUP($E481&amp;$D$119, Outliers!$A$4:$P$214,5,FALSE),"0")</f>
        <v>0</v>
      </c>
      <c r="AD481" s="78"/>
      <c r="AE481" s="78"/>
      <c r="AF481" s="78"/>
      <c r="AG481" s="78"/>
    </row>
    <row r="482" spans="4:33" x14ac:dyDescent="0.25">
      <c r="D482" s="318"/>
      <c r="E482" s="103" t="s">
        <v>27</v>
      </c>
      <c r="F482" s="95">
        <f>IF(P481="","",VLOOKUP($E481&amp;$D$118&amp;$D$119,'CCG data'!$A:$AD,'CCG data'!W$3,FALSE))</f>
        <v>36.986236635674089</v>
      </c>
      <c r="G482" s="96">
        <f>IF(P481="","",VLOOKUP($E481&amp;$D$118&amp;$D$119,'CCG data'!$A:$AD,'CCG data'!X$3,FALSE))</f>
        <v>47.090141485369344</v>
      </c>
      <c r="H482" s="96">
        <f>IF(R481="","",VLOOKUP($E481&amp;$D$118&amp;$D$119,'CCG data'!$A:$AD,'CCG data'!Y$3,FALSE))</f>
        <v>92.958573061706005</v>
      </c>
      <c r="I482" s="96">
        <f>IF(R481="","",VLOOKUP($E481&amp;$D$118&amp;$D$119,'CCG data'!$A:$AD,'CCG data'!Z$3,FALSE))</f>
        <v>108.05626771521278</v>
      </c>
      <c r="J482" s="96">
        <f>IF(T481="","",VLOOKUP($E481&amp;$D$118&amp;$D$119,'CCG data'!$A:$AD,'CCG data'!AA$3,FALSE))</f>
        <v>4.3782305374809738</v>
      </c>
      <c r="K482" s="96">
        <f>IF(T481="","",VLOOKUP($E481&amp;$D$118&amp;$D$119,'CCG data'!$A:$AD,'CCG data'!AB$3,FALSE))</f>
        <v>8.1746579045648353</v>
      </c>
      <c r="L482" s="96">
        <f>IF(V481="","",VLOOKUP($E481&amp;$D$118&amp;$D$119,'CCG data'!$A:$AD,'CCG data'!AC$3,FALSE))</f>
        <v>10.944854769775594</v>
      </c>
      <c r="M482" s="96">
        <f>IF(V481="","",VLOOKUP($E481&amp;$D$118&amp;$D$119,'CCG data'!$A:$AD,'CCG data'!AD$3,FALSE))</f>
        <v>16.454674189383354</v>
      </c>
      <c r="N482" s="363"/>
      <c r="P482" s="150">
        <f>IF(P481="","",VLOOKUP($E481&amp;$D$118&amp;$D$119,'CCG data'!$A:$AD,'CCG data'!I$3,FALSE))</f>
        <v>0.221</v>
      </c>
      <c r="Q482" s="15">
        <f>IF(P481="","",VLOOKUP($E481&amp;$D$118&amp;$D$119,'CCG data'!$A:$AD,'CCG data'!J$3,FALSE))</f>
        <v>0.27200000000000002</v>
      </c>
      <c r="R482" s="15">
        <f>IF(R481="","",VLOOKUP($E481&amp;$D$118&amp;$D$119,'CCG data'!$A:$AD,'CCG data'!K$3,FALSE))</f>
        <v>0.59899999999999998</v>
      </c>
      <c r="S482" s="15">
        <f>IF(R481="","",VLOOKUP($E481&amp;$D$118&amp;$D$119,'CCG data'!$A:$AD,'CCG data'!L$3,FALSE))</f>
        <v>0.65600000000000003</v>
      </c>
      <c r="T482" s="15">
        <f>IF(T481="","",VLOOKUP($E481&amp;$D$118&amp;$D$119,'CCG data'!$A:$AD,'CCG data'!M$3,FALSE))</f>
        <v>2.9000000000000001E-2</v>
      </c>
      <c r="U482" s="15">
        <f>IF(T481="","",VLOOKUP($E481&amp;$D$118&amp;$D$119,'CCG data'!$A:$AD,'CCG data'!N$3,FALSE))</f>
        <v>5.1999999999999998E-2</v>
      </c>
      <c r="V482" s="15">
        <f>IF(V481="","",VLOOKUP($E481&amp;$D$118&amp;$D$119,'CCG data'!$A:$AD,'CCG data'!O$3,FALSE))</f>
        <v>7.1999999999999995E-2</v>
      </c>
      <c r="W482" s="135">
        <f>IF(V481="","",VLOOKUP($E481&amp;$D$118&amp;$D$119,'CCG data'!$A:$AD,'CCG data'!P$3,FALSE))</f>
        <v>0.106</v>
      </c>
      <c r="Y482" s="163" t="str">
        <f>IFERROR(VLOOKUP($E482&amp;$D$119, Outliers!$A$4:$P$214,2,FALSE),"0")</f>
        <v>0</v>
      </c>
      <c r="Z482" s="163" t="str">
        <f>IFERROR(VLOOKUP($E482&amp;$D$119, Outliers!$A$4:$P$214,3,FALSE),"0")</f>
        <v>0</v>
      </c>
      <c r="AA482" s="163" t="str">
        <f>IFERROR(VLOOKUP($E482&amp;$D$119, Outliers!$A$4:$P$214,4,FALSE),"0")</f>
        <v>0</v>
      </c>
      <c r="AB482" s="163" t="str">
        <f>IFERROR(VLOOKUP($E482&amp;$D$119, Outliers!$A$4:$P$214,5,FALSE),"0")</f>
        <v>0</v>
      </c>
      <c r="AD482" s="78"/>
      <c r="AE482" s="78"/>
      <c r="AF482" s="78"/>
      <c r="AG482" s="78"/>
    </row>
    <row r="483" spans="4:33" ht="15.75" x14ac:dyDescent="0.25">
      <c r="D483" s="318"/>
      <c r="E483" s="104" t="s">
        <v>279</v>
      </c>
      <c r="F483" s="405">
        <f>IF(OR(ISERROR(VLOOKUP($E483&amp;$D$118&amp;$D$119,'CCG data'!$A:$AD,'CCG data'!R$3,FALSE)),ISBLANK(VLOOKUP($E483&amp;$D$118&amp;$D$119,'CCG data'!$A:$AD,'CCG data'!R$3,FALSE))),"",VLOOKUP($E483&amp;$D$118&amp;$D$119,'CCG data'!$A:$AD,'CCG data'!R$3,FALSE))</f>
        <v>38.235648521676602</v>
      </c>
      <c r="G483" s="406"/>
      <c r="H483" s="406">
        <f>IF(OR(ISERROR(VLOOKUP($E483&amp;$D$118&amp;$D$119,'CCG data'!$A:$AD,'CCG data'!S$3,FALSE)),ISBLANK(VLOOKUP($E483&amp;$D$118&amp;$D$119,'CCG data'!$A:$AD,'CCG data'!S$3,FALSE))),"",VLOOKUP($E483&amp;$D$118&amp;$D$119,'CCG data'!$A:$AD,'CCG data'!S$3,FALSE))</f>
        <v>77.964289554958526</v>
      </c>
      <c r="I483" s="406"/>
      <c r="J483" s="406">
        <f>IF(OR(ISERROR(VLOOKUP($E483&amp;$D$118&amp;$D$119,'CCG data'!$A:$AD,'CCG data'!T$3,FALSE)),ISBLANK(VLOOKUP($E483&amp;$D$118&amp;$D$119,'CCG data'!$A:$AD,'CCG data'!T$3,FALSE))),"",VLOOKUP($E483&amp;$D$118&amp;$D$119,'CCG data'!$A:$AD,'CCG data'!T$3,FALSE))</f>
        <v>7.9411180939601955</v>
      </c>
      <c r="K483" s="406"/>
      <c r="L483" s="406">
        <f>IF(OR(ISERROR(VLOOKUP($E483&amp;$D$118&amp;$D$119,'CCG data'!$A:$AD,'CCG data'!U$3,FALSE)),ISBLANK(VLOOKUP($E483&amp;$D$118&amp;$D$119,'CCG data'!$A:$AD,'CCG data'!U$3,FALSE))),"",VLOOKUP($E483&amp;$D$118&amp;$D$119,'CCG data'!$A:$AD,'CCG data'!U$3,FALSE))</f>
        <v>9.5678831627297232</v>
      </c>
      <c r="M483" s="407"/>
      <c r="N483" s="362">
        <f>IF(OR(ISERROR(VLOOKUP($E483&amp;$D$118&amp;$D$119,'CCG data'!$A:$AD,'CCG data'!G$3,FALSE)),ISBLANK(VLOOKUP($E483&amp;$D$118&amp;$D$119,'CCG data'!$A:$AD,'CCG data'!G$3,FALSE))),"",VLOOKUP($E483&amp;$D$118&amp;$D$119,'CCG data'!$A:$AD,'CCG data'!G$3,FALSE))</f>
        <v>814</v>
      </c>
      <c r="P483" s="397">
        <f>IF(OR(ISERROR(VLOOKUP($E483&amp;$D$118&amp;$D$119,'CCG data'!$A:$AD,'CCG data'!B$3,FALSE)),ISBLANK(VLOOKUP($E483&amp;$D$118&amp;$D$119,'CCG data'!$A:$AD,'CCG data'!B$3,FALSE))),"",VLOOKUP($E483&amp;$D$118&amp;$D$119,'CCG data'!$A:$AD,'CCG data'!B$3,FALSE))</f>
        <v>0.24938574938574939</v>
      </c>
      <c r="Q483" s="263"/>
      <c r="R483" s="263">
        <f>IF(OR(ISERROR(VLOOKUP($E483&amp;$D$118&amp;$D$119,'CCG data'!$A:$AD,'CCG data'!C$3,FALSE)),ISBLANK(VLOOKUP($E483&amp;$D$118&amp;$D$119,'CCG data'!$A:$AD,'CCG data'!C$3,FALSE))),"",VLOOKUP($E483&amp;$D$118&amp;$D$119,'CCG data'!$A:$AD,'CCG data'!C$3,FALSE))</f>
        <v>0.62407862407862413</v>
      </c>
      <c r="S483" s="263"/>
      <c r="T483" s="263">
        <f>IF(OR(ISERROR(VLOOKUP($E483&amp;$D$118&amp;$D$119,'CCG data'!$A:$AD,'CCG data'!D$3,FALSE)),ISBLANK(VLOOKUP($E483&amp;$D$118&amp;$D$119,'CCG data'!$A:$AD,'CCG data'!D$3,FALSE))),"",VLOOKUP($E483&amp;$D$118&amp;$D$119,'CCG data'!$A:$AD,'CCG data'!D$3,FALSE))</f>
        <v>5.1597051597051594E-2</v>
      </c>
      <c r="U483" s="263"/>
      <c r="V483" s="263">
        <f>IF(OR(ISERROR(VLOOKUP($E483&amp;$D$118&amp;$D$119,'CCG data'!$A:$AD,'CCG data'!E$3,FALSE)),ISBLANK(VLOOKUP($E483&amp;$D$118&amp;$D$119,'CCG data'!$A:$AD,'CCG data'!E$3,FALSE))),"",VLOOKUP($E483&amp;$D$118&amp;$D$119,'CCG data'!$A:$AD,'CCG data'!E$3,FALSE))</f>
        <v>7.4938574938574934E-2</v>
      </c>
      <c r="W483" s="398"/>
      <c r="Y483" s="163">
        <f>IFERROR(VLOOKUP($E483&amp;$D$119, Outliers!$A$4:$P$214,2,FALSE),"0")</f>
        <v>1</v>
      </c>
      <c r="Z483" s="163">
        <f>IFERROR(VLOOKUP($E483&amp;$D$119, Outliers!$A$4:$P$214,3,FALSE),"0")</f>
        <v>1</v>
      </c>
      <c r="AA483" s="163">
        <f>IFERROR(VLOOKUP($E483&amp;$D$119, Outliers!$A$4:$P$214,4,FALSE),"0")</f>
        <v>0</v>
      </c>
      <c r="AB483" s="163">
        <f>IFERROR(VLOOKUP($E483&amp;$D$119, Outliers!$A$4:$P$214,5,FALSE),"0")</f>
        <v>0</v>
      </c>
      <c r="AD483" s="78"/>
      <c r="AE483" s="78"/>
      <c r="AF483" s="78"/>
      <c r="AG483" s="78"/>
    </row>
    <row r="484" spans="4:33" x14ac:dyDescent="0.25">
      <c r="D484" s="318"/>
      <c r="E484" s="103" t="s">
        <v>27</v>
      </c>
      <c r="F484" s="95">
        <f>IF(P483="","",VLOOKUP($E483&amp;$D$118&amp;$D$119,'CCG data'!$A:$AD,'CCG data'!W$3,FALSE))</f>
        <v>32.975760322888348</v>
      </c>
      <c r="G484" s="96">
        <f>IF(P483="","",VLOOKUP($E483&amp;$D$118&amp;$D$119,'CCG data'!$A:$AD,'CCG data'!X$3,FALSE))</f>
        <v>43.495536720464855</v>
      </c>
      <c r="H484" s="96">
        <f>IF(R483="","",VLOOKUP($E483&amp;$D$118&amp;$D$119,'CCG data'!$A:$AD,'CCG data'!Y$3,FALSE))</f>
        <v>71.184441810776192</v>
      </c>
      <c r="I484" s="96">
        <f>IF(R483="","",VLOOKUP($E483&amp;$D$118&amp;$D$119,'CCG data'!$A:$AD,'CCG data'!Z$3,FALSE))</f>
        <v>84.74413729914086</v>
      </c>
      <c r="J484" s="96">
        <f>IF(T483="","",VLOOKUP($E483&amp;$D$118&amp;$D$119,'CCG data'!$A:$AD,'CCG data'!AA$3,FALSE))</f>
        <v>5.5394494902486207</v>
      </c>
      <c r="K484" s="96">
        <f>IF(T483="","",VLOOKUP($E483&amp;$D$118&amp;$D$119,'CCG data'!$A:$AD,'CCG data'!AB$3,FALSE))</f>
        <v>10.34278669767177</v>
      </c>
      <c r="L484" s="96">
        <f>IF(V483="","",VLOOKUP($E483&amp;$D$118&amp;$D$119,'CCG data'!$A:$AD,'CCG data'!AC$3,FALSE))</f>
        <v>7.1668010236016535</v>
      </c>
      <c r="M484" s="96">
        <f>IF(V483="","",VLOOKUP($E483&amp;$D$118&amp;$D$119,'CCG data'!$A:$AD,'CCG data'!AD$3,FALSE))</f>
        <v>11.968965301857793</v>
      </c>
      <c r="N484" s="363"/>
      <c r="P484" s="150">
        <f>IF(P483="","",VLOOKUP($E483&amp;$D$118&amp;$D$119,'CCG data'!$A:$AD,'CCG data'!I$3,FALSE))</f>
        <v>0.221</v>
      </c>
      <c r="Q484" s="15">
        <f>IF(P483="","",VLOOKUP($E483&amp;$D$118&amp;$D$119,'CCG data'!$A:$AD,'CCG data'!J$3,FALSE))</f>
        <v>0.28000000000000003</v>
      </c>
      <c r="R484" s="15">
        <f>IF(R483="","",VLOOKUP($E483&amp;$D$118&amp;$D$119,'CCG data'!$A:$AD,'CCG data'!K$3,FALSE))</f>
        <v>0.59</v>
      </c>
      <c r="S484" s="15">
        <f>IF(R483="","",VLOOKUP($E483&amp;$D$118&amp;$D$119,'CCG data'!$A:$AD,'CCG data'!L$3,FALSE))</f>
        <v>0.65700000000000003</v>
      </c>
      <c r="T484" s="15">
        <f>IF(T483="","",VLOOKUP($E483&amp;$D$118&amp;$D$119,'CCG data'!$A:$AD,'CCG data'!M$3,FALSE))</f>
        <v>3.7999999999999999E-2</v>
      </c>
      <c r="U484" s="15">
        <f>IF(T483="","",VLOOKUP($E483&amp;$D$118&amp;$D$119,'CCG data'!$A:$AD,'CCG data'!N$3,FALSE))</f>
        <v>6.9000000000000006E-2</v>
      </c>
      <c r="V484" s="15">
        <f>IF(V483="","",VLOOKUP($E483&amp;$D$118&amp;$D$119,'CCG data'!$A:$AD,'CCG data'!O$3,FALSE))</f>
        <v>5.8999999999999997E-2</v>
      </c>
      <c r="W484" s="135">
        <f>IF(V483="","",VLOOKUP($E483&amp;$D$118&amp;$D$119,'CCG data'!$A:$AD,'CCG data'!P$3,FALSE))</f>
        <v>9.5000000000000001E-2</v>
      </c>
      <c r="Y484" s="163" t="str">
        <f>IFERROR(VLOOKUP($E484&amp;$D$119, Outliers!$A$4:$P$214,2,FALSE),"0")</f>
        <v>0</v>
      </c>
      <c r="Z484" s="163" t="str">
        <f>IFERROR(VLOOKUP($E484&amp;$D$119, Outliers!$A$4:$P$214,3,FALSE),"0")</f>
        <v>0</v>
      </c>
      <c r="AA484" s="163" t="str">
        <f>IFERROR(VLOOKUP($E484&amp;$D$119, Outliers!$A$4:$P$214,4,FALSE),"0")</f>
        <v>0</v>
      </c>
      <c r="AB484" s="163" t="str">
        <f>IFERROR(VLOOKUP($E484&amp;$D$119, Outliers!$A$4:$P$214,5,FALSE),"0")</f>
        <v>0</v>
      </c>
      <c r="AD484" s="78"/>
      <c r="AE484" s="78"/>
      <c r="AF484" s="78"/>
      <c r="AG484" s="78"/>
    </row>
    <row r="485" spans="4:33" ht="15.75" x14ac:dyDescent="0.25">
      <c r="D485" s="318"/>
      <c r="E485" s="104" t="s">
        <v>280</v>
      </c>
      <c r="F485" s="405">
        <f>IF(OR(ISERROR(VLOOKUP($E485&amp;$D$118&amp;$D$119,'CCG data'!$A:$AD,'CCG data'!R$3,FALSE)),ISBLANK(VLOOKUP($E485&amp;$D$118&amp;$D$119,'CCG data'!$A:$AD,'CCG data'!R$3,FALSE))),"",VLOOKUP($E485&amp;$D$118&amp;$D$119,'CCG data'!$A:$AD,'CCG data'!R$3,FALSE))</f>
        <v>52.500612369203147</v>
      </c>
      <c r="G485" s="406"/>
      <c r="H485" s="406">
        <f>IF(OR(ISERROR(VLOOKUP($E485&amp;$D$118&amp;$D$119,'CCG data'!$A:$AD,'CCG data'!S$3,FALSE)),ISBLANK(VLOOKUP($E485&amp;$D$118&amp;$D$119,'CCG data'!$A:$AD,'CCG data'!S$3,FALSE))),"",VLOOKUP($E485&amp;$D$118&amp;$D$119,'CCG data'!$A:$AD,'CCG data'!S$3,FALSE))</f>
        <v>95.813826350577571</v>
      </c>
      <c r="I485" s="406"/>
      <c r="J485" s="406">
        <f>IF(OR(ISERROR(VLOOKUP($E485&amp;$D$118&amp;$D$119,'CCG data'!$A:$AD,'CCG data'!T$3,FALSE)),ISBLANK(VLOOKUP($E485&amp;$D$118&amp;$D$119,'CCG data'!$A:$AD,'CCG data'!T$3,FALSE))),"",VLOOKUP($E485&amp;$D$118&amp;$D$119,'CCG data'!$A:$AD,'CCG data'!T$3,FALSE))</f>
        <v>6.1510925669603473</v>
      </c>
      <c r="K485" s="406"/>
      <c r="L485" s="406">
        <f>IF(OR(ISERROR(VLOOKUP($E485&amp;$D$118&amp;$D$119,'CCG data'!$A:$AD,'CCG data'!U$3,FALSE)),ISBLANK(VLOOKUP($E485&amp;$D$118&amp;$D$119,'CCG data'!$A:$AD,'CCG data'!U$3,FALSE))),"",VLOOKUP($E485&amp;$D$118&amp;$D$119,'CCG data'!$A:$AD,'CCG data'!U$3,FALSE))</f>
        <v>15.65973688733949</v>
      </c>
      <c r="M485" s="407"/>
      <c r="N485" s="362">
        <f>IF(OR(ISERROR(VLOOKUP($E485&amp;$D$118&amp;$D$119,'CCG data'!$A:$AD,'CCG data'!G$3,FALSE)),ISBLANK(VLOOKUP($E485&amp;$D$118&amp;$D$119,'CCG data'!$A:$AD,'CCG data'!G$3,FALSE))),"",VLOOKUP($E485&amp;$D$118&amp;$D$119,'CCG data'!$A:$AD,'CCG data'!G$3,FALSE))</f>
        <v>1860</v>
      </c>
      <c r="P485" s="397">
        <f>IF(OR(ISERROR(VLOOKUP($E485&amp;$D$118&amp;$D$119,'CCG data'!$A:$AD,'CCG data'!B$3,FALSE)),ISBLANK(VLOOKUP($E485&amp;$D$118&amp;$D$119,'CCG data'!$A:$AD,'CCG data'!B$3,FALSE))),"",VLOOKUP($E485&amp;$D$118&amp;$D$119,'CCG data'!$A:$AD,'CCG data'!B$3,FALSE))</f>
        <v>0.28655913978494624</v>
      </c>
      <c r="Q485" s="263"/>
      <c r="R485" s="263">
        <f>IF(OR(ISERROR(VLOOKUP($E485&amp;$D$118&amp;$D$119,'CCG data'!$A:$AD,'CCG data'!C$3,FALSE)),ISBLANK(VLOOKUP($E485&amp;$D$118&amp;$D$119,'CCG data'!$A:$AD,'CCG data'!C$3,FALSE))),"",VLOOKUP($E485&amp;$D$118&amp;$D$119,'CCG data'!$A:$AD,'CCG data'!C$3,FALSE))</f>
        <v>0.58118279569892473</v>
      </c>
      <c r="S485" s="263"/>
      <c r="T485" s="263">
        <f>IF(OR(ISERROR(VLOOKUP($E485&amp;$D$118&amp;$D$119,'CCG data'!$A:$AD,'CCG data'!D$3,FALSE)),ISBLANK(VLOOKUP($E485&amp;$D$118&amp;$D$119,'CCG data'!$A:$AD,'CCG data'!D$3,FALSE))),"",VLOOKUP($E485&amp;$D$118&amp;$D$119,'CCG data'!$A:$AD,'CCG data'!D$3,FALSE))</f>
        <v>3.870967741935484E-2</v>
      </c>
      <c r="U485" s="263"/>
      <c r="V485" s="263">
        <f>IF(OR(ISERROR(VLOOKUP($E485&amp;$D$118&amp;$D$119,'CCG data'!$A:$AD,'CCG data'!E$3,FALSE)),ISBLANK(VLOOKUP($E485&amp;$D$118&amp;$D$119,'CCG data'!$A:$AD,'CCG data'!E$3,FALSE))),"",VLOOKUP($E485&amp;$D$118&amp;$D$119,'CCG data'!$A:$AD,'CCG data'!E$3,FALSE))</f>
        <v>9.3548387096774197E-2</v>
      </c>
      <c r="W485" s="398"/>
      <c r="Y485" s="163">
        <f>IFERROR(VLOOKUP($E485&amp;$D$119, Outliers!$A$4:$P$214,2,FALSE),"0")</f>
        <v>0</v>
      </c>
      <c r="Z485" s="163">
        <f>IFERROR(VLOOKUP($E485&amp;$D$119, Outliers!$A$4:$P$214,3,FALSE),"0")</f>
        <v>0</v>
      </c>
      <c r="AA485" s="163">
        <f>IFERROR(VLOOKUP($E485&amp;$D$119, Outliers!$A$4:$P$214,4,FALSE),"0")</f>
        <v>0</v>
      </c>
      <c r="AB485" s="163">
        <f>IFERROR(VLOOKUP($E485&amp;$D$119, Outliers!$A$4:$P$214,5,FALSE),"0")</f>
        <v>0</v>
      </c>
      <c r="AD485" s="78"/>
      <c r="AE485" s="78"/>
      <c r="AF485" s="78"/>
      <c r="AG485" s="78"/>
    </row>
    <row r="486" spans="4:33" x14ac:dyDescent="0.25">
      <c r="D486" s="318"/>
      <c r="E486" s="103" t="s">
        <v>27</v>
      </c>
      <c r="F486" s="95">
        <f>IF(P485="","",VLOOKUP($E485&amp;$D$118&amp;$D$119,'CCG data'!$A:$AD,'CCG data'!W$3,FALSE))</f>
        <v>48.043466618909065</v>
      </c>
      <c r="G486" s="96">
        <f>IF(P485="","",VLOOKUP($E485&amp;$D$118&amp;$D$119,'CCG data'!$A:$AD,'CCG data'!X$3,FALSE))</f>
        <v>56.957758119497228</v>
      </c>
      <c r="H486" s="96">
        <f>IF(R485="","",VLOOKUP($E485&amp;$D$118&amp;$D$119,'CCG data'!$A:$AD,'CCG data'!Y$3,FALSE))</f>
        <v>90.102047177306346</v>
      </c>
      <c r="I486" s="96">
        <f>IF(R485="","",VLOOKUP($E485&amp;$D$118&amp;$D$119,'CCG data'!$A:$AD,'CCG data'!Z$3,FALSE))</f>
        <v>101.5256055238488</v>
      </c>
      <c r="J486" s="96">
        <f>IF(T485="","",VLOOKUP($E485&amp;$D$118&amp;$D$119,'CCG data'!$A:$AD,'CCG data'!AA$3,FALSE))</f>
        <v>4.7302626734644297</v>
      </c>
      <c r="K486" s="96">
        <f>IF(T485="","",VLOOKUP($E485&amp;$D$118&amp;$D$119,'CCG data'!$A:$AD,'CCG data'!AB$3,FALSE))</f>
        <v>7.5719224604562649</v>
      </c>
      <c r="L486" s="96">
        <f>IF(V485="","",VLOOKUP($E485&amp;$D$118&amp;$D$119,'CCG data'!$A:$AD,'CCG data'!AC$3,FALSE))</f>
        <v>13.332900171478009</v>
      </c>
      <c r="M486" s="96">
        <f>IF(V485="","",VLOOKUP($E485&amp;$D$118&amp;$D$119,'CCG data'!$A:$AD,'CCG data'!AD$3,FALSE))</f>
        <v>17.98657360320097</v>
      </c>
      <c r="N486" s="363"/>
      <c r="P486" s="150">
        <f>IF(P485="","",VLOOKUP($E485&amp;$D$118&amp;$D$119,'CCG data'!$A:$AD,'CCG data'!I$3,FALSE))</f>
        <v>0.26600000000000001</v>
      </c>
      <c r="Q486" s="15">
        <f>IF(P485="","",VLOOKUP($E485&amp;$D$118&amp;$D$119,'CCG data'!$A:$AD,'CCG data'!J$3,FALSE))</f>
        <v>0.308</v>
      </c>
      <c r="R486" s="15">
        <f>IF(R485="","",VLOOKUP($E485&amp;$D$118&amp;$D$119,'CCG data'!$A:$AD,'CCG data'!K$3,FALSE))</f>
        <v>0.55900000000000005</v>
      </c>
      <c r="S486" s="15">
        <f>IF(R485="","",VLOOKUP($E485&amp;$D$118&amp;$D$119,'CCG data'!$A:$AD,'CCG data'!L$3,FALSE))</f>
        <v>0.60299999999999998</v>
      </c>
      <c r="T486" s="15">
        <f>IF(T485="","",VLOOKUP($E485&amp;$D$118&amp;$D$119,'CCG data'!$A:$AD,'CCG data'!M$3,FALSE))</f>
        <v>3.1E-2</v>
      </c>
      <c r="U486" s="15">
        <f>IF(T485="","",VLOOKUP($E485&amp;$D$118&amp;$D$119,'CCG data'!$A:$AD,'CCG data'!N$3,FALSE))</f>
        <v>4.8000000000000001E-2</v>
      </c>
      <c r="V486" s="15">
        <f>IF(V485="","",VLOOKUP($E485&amp;$D$118&amp;$D$119,'CCG data'!$A:$AD,'CCG data'!O$3,FALSE))</f>
        <v>8.1000000000000003E-2</v>
      </c>
      <c r="W486" s="135">
        <f>IF(V485="","",VLOOKUP($E485&amp;$D$118&amp;$D$119,'CCG data'!$A:$AD,'CCG data'!P$3,FALSE))</f>
        <v>0.108</v>
      </c>
      <c r="Y486" s="163" t="str">
        <f>IFERROR(VLOOKUP($E486&amp;$D$119, Outliers!$A$4:$P$214,2,FALSE),"0")</f>
        <v>0</v>
      </c>
      <c r="Z486" s="163" t="str">
        <f>IFERROR(VLOOKUP($E486&amp;$D$119, Outliers!$A$4:$P$214,3,FALSE),"0")</f>
        <v>0</v>
      </c>
      <c r="AA486" s="163" t="str">
        <f>IFERROR(VLOOKUP($E486&amp;$D$119, Outliers!$A$4:$P$214,4,FALSE),"0")</f>
        <v>0</v>
      </c>
      <c r="AB486" s="163" t="str">
        <f>IFERROR(VLOOKUP($E486&amp;$D$119, Outliers!$A$4:$P$214,5,FALSE),"0")</f>
        <v>0</v>
      </c>
      <c r="AD486" s="78"/>
      <c r="AE486" s="78"/>
      <c r="AF486" s="78"/>
      <c r="AG486" s="78"/>
    </row>
    <row r="487" spans="4:33" ht="15.75" x14ac:dyDescent="0.25">
      <c r="D487" s="318"/>
      <c r="E487" s="104" t="s">
        <v>426</v>
      </c>
      <c r="F487" s="405">
        <f>IF(OR(ISERROR(VLOOKUP($E487&amp;$D$118&amp;$D$119,'CCG data'!$A:$AD,'CCG data'!R$3,FALSE)),ISBLANK(VLOOKUP($E487&amp;$D$118&amp;$D$119,'CCG data'!$A:$AD,'CCG data'!R$3,FALSE))),"",VLOOKUP($E487&amp;$D$118&amp;$D$119,'CCG data'!$A:$AD,'CCG data'!R$3,FALSE))</f>
        <v>53.180685344539157</v>
      </c>
      <c r="G487" s="406"/>
      <c r="H487" s="406">
        <f>IF(OR(ISERROR(VLOOKUP($E487&amp;$D$118&amp;$D$119,'CCG data'!$A:$AD,'CCG data'!S$3,FALSE)),ISBLANK(VLOOKUP($E487&amp;$D$118&amp;$D$119,'CCG data'!$A:$AD,'CCG data'!S$3,FALSE))),"",VLOOKUP($E487&amp;$D$118&amp;$D$119,'CCG data'!$A:$AD,'CCG data'!S$3,FALSE))</f>
        <v>96.915476749972896</v>
      </c>
      <c r="I487" s="406"/>
      <c r="J487" s="406">
        <f>IF(OR(ISERROR(VLOOKUP($E487&amp;$D$118&amp;$D$119,'CCG data'!$A:$AD,'CCG data'!T$3,FALSE)),ISBLANK(VLOOKUP($E487&amp;$D$118&amp;$D$119,'CCG data'!$A:$AD,'CCG data'!T$3,FALSE))),"",VLOOKUP($E487&amp;$D$118&amp;$D$119,'CCG data'!$A:$AD,'CCG data'!T$3,FALSE))</f>
        <v>5.7466910338208166</v>
      </c>
      <c r="K487" s="406"/>
      <c r="L487" s="406">
        <f>IF(OR(ISERROR(VLOOKUP($E487&amp;$D$118&amp;$D$119,'CCG data'!$A:$AD,'CCG data'!U$3,FALSE)),ISBLANK(VLOOKUP($E487&amp;$D$118&amp;$D$119,'CCG data'!$A:$AD,'CCG data'!U$3,FALSE))),"",VLOOKUP($E487&amp;$D$118&amp;$D$119,'CCG data'!$A:$AD,'CCG data'!U$3,FALSE))</f>
        <v>7.1067469073161709</v>
      </c>
      <c r="M487" s="407"/>
      <c r="N487" s="362">
        <f>IF(OR(ISERROR(VLOOKUP($E487&amp;$D$118&amp;$D$119,'CCG data'!$A:$AD,'CCG data'!G$3,FALSE)),ISBLANK(VLOOKUP($E487&amp;$D$118&amp;$D$119,'CCG data'!$A:$AD,'CCG data'!G$3,FALSE))),"",VLOOKUP($E487&amp;$D$118&amp;$D$119,'CCG data'!$A:$AD,'CCG data'!G$3,FALSE))</f>
        <v>2865</v>
      </c>
      <c r="P487" s="397">
        <f>IF(OR(ISERROR(VLOOKUP($E487&amp;$D$118&amp;$D$119,'CCG data'!$A:$AD,'CCG data'!B$3,FALSE)),ISBLANK(VLOOKUP($E487&amp;$D$118&amp;$D$119,'CCG data'!$A:$AD,'CCG data'!B$3,FALSE))),"",VLOOKUP($E487&amp;$D$118&amp;$D$119,'CCG data'!$A:$AD,'CCG data'!B$3,FALSE))</f>
        <v>0.31623036649214659</v>
      </c>
      <c r="Q487" s="263"/>
      <c r="R487" s="263">
        <f>IF(OR(ISERROR(VLOOKUP($E487&amp;$D$118&amp;$D$119,'CCG data'!$A:$AD,'CCG data'!C$3,FALSE)),ISBLANK(VLOOKUP($E487&amp;$D$118&amp;$D$119,'CCG data'!$A:$AD,'CCG data'!C$3,FALSE))),"",VLOOKUP($E487&amp;$D$118&amp;$D$119,'CCG data'!$A:$AD,'CCG data'!C$3,FALSE))</f>
        <v>0.60174520069808024</v>
      </c>
      <c r="S487" s="263"/>
      <c r="T487" s="263">
        <f>IF(OR(ISERROR(VLOOKUP($E487&amp;$D$118&amp;$D$119,'CCG data'!$A:$AD,'CCG data'!D$3,FALSE)),ISBLANK(VLOOKUP($E487&amp;$D$118&amp;$D$119,'CCG data'!$A:$AD,'CCG data'!D$3,FALSE))),"",VLOOKUP($E487&amp;$D$118&amp;$D$119,'CCG data'!$A:$AD,'CCG data'!D$3,FALSE))</f>
        <v>3.8045375218150088E-2</v>
      </c>
      <c r="U487" s="263"/>
      <c r="V487" s="263">
        <f>IF(OR(ISERROR(VLOOKUP($E487&amp;$D$118&amp;$D$119,'CCG data'!$A:$AD,'CCG data'!E$3,FALSE)),ISBLANK(VLOOKUP($E487&amp;$D$118&amp;$D$119,'CCG data'!$A:$AD,'CCG data'!E$3,FALSE))),"",VLOOKUP($E487&amp;$D$118&amp;$D$119,'CCG data'!$A:$AD,'CCG data'!E$3,FALSE))</f>
        <v>4.3979057591623037E-2</v>
      </c>
      <c r="W487" s="398"/>
      <c r="Y487" s="163">
        <f>IFERROR(VLOOKUP($E487&amp;$D$119, Outliers!$A$4:$P$214,2,FALSE),"0")</f>
        <v>0</v>
      </c>
      <c r="Z487" s="163">
        <f>IFERROR(VLOOKUP($E487&amp;$D$119, Outliers!$A$4:$P$214,3,FALSE),"0")</f>
        <v>0</v>
      </c>
      <c r="AA487" s="163">
        <f>IFERROR(VLOOKUP($E487&amp;$D$119, Outliers!$A$4:$P$214,4,FALSE),"0")</f>
        <v>0</v>
      </c>
      <c r="AB487" s="163">
        <f>IFERROR(VLOOKUP($E487&amp;$D$119, Outliers!$A$4:$P$214,5,FALSE),"0")</f>
        <v>1</v>
      </c>
      <c r="AD487" s="78"/>
      <c r="AE487" s="78"/>
      <c r="AF487" s="78"/>
      <c r="AG487" s="78"/>
    </row>
    <row r="488" spans="4:33" x14ac:dyDescent="0.25">
      <c r="D488" s="318"/>
      <c r="E488" s="103" t="s">
        <v>27</v>
      </c>
      <c r="F488" s="95">
        <f>IF(P487="","",VLOOKUP($E487&amp;$D$118&amp;$D$119,'CCG data'!$A:$AD,'CCG data'!W$3,FALSE))</f>
        <v>49.717737885491786</v>
      </c>
      <c r="G488" s="96">
        <f>IF(P487="","",VLOOKUP($E487&amp;$D$118&amp;$D$119,'CCG data'!$A:$AD,'CCG data'!X$3,FALSE))</f>
        <v>56.643632803586527</v>
      </c>
      <c r="H488" s="96">
        <f>IF(R487="","",VLOOKUP($E487&amp;$D$118&amp;$D$119,'CCG data'!$A:$AD,'CCG data'!Y$3,FALSE))</f>
        <v>92.340587583366684</v>
      </c>
      <c r="I488" s="96">
        <f>IF(R487="","",VLOOKUP($E487&amp;$D$118&amp;$D$119,'CCG data'!$A:$AD,'CCG data'!Z$3,FALSE))</f>
        <v>101.49036591657911</v>
      </c>
      <c r="J488" s="96">
        <f>IF(T487="","",VLOOKUP($E487&amp;$D$118&amp;$D$119,'CCG data'!$A:$AD,'CCG data'!AA$3,FALSE))</f>
        <v>4.6678420156741112</v>
      </c>
      <c r="K488" s="96">
        <f>IF(T487="","",VLOOKUP($E487&amp;$D$118&amp;$D$119,'CCG data'!$A:$AD,'CCG data'!AB$3,FALSE))</f>
        <v>6.825540051967522</v>
      </c>
      <c r="L488" s="96">
        <f>IF(V487="","",VLOOKUP($E487&amp;$D$118&amp;$D$119,'CCG data'!$A:$AD,'CCG data'!AC$3,FALSE))</f>
        <v>5.8658330111038586</v>
      </c>
      <c r="M488" s="96">
        <f>IF(V487="","",VLOOKUP($E487&amp;$D$118&amp;$D$119,'CCG data'!$A:$AD,'CCG data'!AD$3,FALSE))</f>
        <v>8.3476608035284841</v>
      </c>
      <c r="N488" s="363"/>
      <c r="P488" s="150">
        <f>IF(P487="","",VLOOKUP($E487&amp;$D$118&amp;$D$119,'CCG data'!$A:$AD,'CCG data'!I$3,FALSE))</f>
        <v>0.29899999999999999</v>
      </c>
      <c r="Q488" s="15">
        <f>IF(P487="","",VLOOKUP($E487&amp;$D$118&amp;$D$119,'CCG data'!$A:$AD,'CCG data'!J$3,FALSE))</f>
        <v>0.33300000000000002</v>
      </c>
      <c r="R488" s="15">
        <f>IF(R487="","",VLOOKUP($E487&amp;$D$118&amp;$D$119,'CCG data'!$A:$AD,'CCG data'!K$3,FALSE))</f>
        <v>0.58399999999999996</v>
      </c>
      <c r="S488" s="15">
        <f>IF(R487="","",VLOOKUP($E487&amp;$D$118&amp;$D$119,'CCG data'!$A:$AD,'CCG data'!L$3,FALSE))</f>
        <v>0.62</v>
      </c>
      <c r="T488" s="15">
        <f>IF(T487="","",VLOOKUP($E487&amp;$D$118&amp;$D$119,'CCG data'!$A:$AD,'CCG data'!M$3,FALSE))</f>
        <v>3.2000000000000001E-2</v>
      </c>
      <c r="U488" s="15">
        <f>IF(T487="","",VLOOKUP($E487&amp;$D$118&amp;$D$119,'CCG data'!$A:$AD,'CCG data'!N$3,FALSE))</f>
        <v>4.5999999999999999E-2</v>
      </c>
      <c r="V488" s="15">
        <f>IF(V487="","",VLOOKUP($E487&amp;$D$118&amp;$D$119,'CCG data'!$A:$AD,'CCG data'!O$3,FALSE))</f>
        <v>3.6999999999999998E-2</v>
      </c>
      <c r="W488" s="135">
        <f>IF(V487="","",VLOOKUP($E487&amp;$D$118&amp;$D$119,'CCG data'!$A:$AD,'CCG data'!P$3,FALSE))</f>
        <v>5.1999999999999998E-2</v>
      </c>
      <c r="Y488" s="163" t="str">
        <f>IFERROR(VLOOKUP($E488&amp;$D$119, Outliers!$A$4:$P$214,2,FALSE),"0")</f>
        <v>0</v>
      </c>
      <c r="Z488" s="163" t="str">
        <f>IFERROR(VLOOKUP($E488&amp;$D$119, Outliers!$A$4:$P$214,3,FALSE),"0")</f>
        <v>0</v>
      </c>
      <c r="AA488" s="163" t="str">
        <f>IFERROR(VLOOKUP($E488&amp;$D$119, Outliers!$A$4:$P$214,4,FALSE),"0")</f>
        <v>0</v>
      </c>
      <c r="AB488" s="163" t="str">
        <f>IFERROR(VLOOKUP($E488&amp;$D$119, Outliers!$A$4:$P$214,5,FALSE),"0")</f>
        <v>0</v>
      </c>
      <c r="AD488" s="78"/>
      <c r="AE488" s="78"/>
      <c r="AF488" s="78"/>
      <c r="AG488" s="78"/>
    </row>
    <row r="489" spans="4:33" ht="15.75" x14ac:dyDescent="0.25">
      <c r="D489" s="318"/>
      <c r="E489" s="104" t="s">
        <v>281</v>
      </c>
      <c r="F489" s="405">
        <f>IF(OR(ISERROR(VLOOKUP($E489&amp;$D$118&amp;$D$119,'CCG data'!$A:$AD,'CCG data'!R$3,FALSE)),ISBLANK(VLOOKUP($E489&amp;$D$118&amp;$D$119,'CCG data'!$A:$AD,'CCG data'!R$3,FALSE))),"",VLOOKUP($E489&amp;$D$118&amp;$D$119,'CCG data'!$A:$AD,'CCG data'!R$3,FALSE))</f>
        <v>51.94889451045141</v>
      </c>
      <c r="G489" s="406"/>
      <c r="H489" s="406">
        <f>IF(OR(ISERROR(VLOOKUP($E489&amp;$D$118&amp;$D$119,'CCG data'!$A:$AD,'CCG data'!S$3,FALSE)),ISBLANK(VLOOKUP($E489&amp;$D$118&amp;$D$119,'CCG data'!$A:$AD,'CCG data'!S$3,FALSE))),"",VLOOKUP($E489&amp;$D$118&amp;$D$119,'CCG data'!$A:$AD,'CCG data'!S$3,FALSE))</f>
        <v>94.624376376623459</v>
      </c>
      <c r="I489" s="406"/>
      <c r="J489" s="406">
        <f>IF(OR(ISERROR(VLOOKUP($E489&amp;$D$118&amp;$D$119,'CCG data'!$A:$AD,'CCG data'!T$3,FALSE)),ISBLANK(VLOOKUP($E489&amp;$D$118&amp;$D$119,'CCG data'!$A:$AD,'CCG data'!T$3,FALSE))),"",VLOOKUP($E489&amp;$D$118&amp;$D$119,'CCG data'!$A:$AD,'CCG data'!T$3,FALSE))</f>
        <v>8.8630603229580558</v>
      </c>
      <c r="K489" s="406"/>
      <c r="L489" s="406">
        <f>IF(OR(ISERROR(VLOOKUP($E489&amp;$D$118&amp;$D$119,'CCG data'!$A:$AD,'CCG data'!U$3,FALSE)),ISBLANK(VLOOKUP($E489&amp;$D$118&amp;$D$119,'CCG data'!$A:$AD,'CCG data'!U$3,FALSE))),"",VLOOKUP($E489&amp;$D$118&amp;$D$119,'CCG data'!$A:$AD,'CCG data'!U$3,FALSE))</f>
        <v>12.403357564909825</v>
      </c>
      <c r="M489" s="407"/>
      <c r="N489" s="362">
        <f>IF(OR(ISERROR(VLOOKUP($E489&amp;$D$118&amp;$D$119,'CCG data'!$A:$AD,'CCG data'!G$3,FALSE)),ISBLANK(VLOOKUP($E489&amp;$D$118&amp;$D$119,'CCG data'!$A:$AD,'CCG data'!G$3,FALSE))),"",VLOOKUP($E489&amp;$D$118&amp;$D$119,'CCG data'!$A:$AD,'CCG data'!G$3,FALSE))</f>
        <v>871</v>
      </c>
      <c r="P489" s="397">
        <f>IF(OR(ISERROR(VLOOKUP($E489&amp;$D$118&amp;$D$119,'CCG data'!$A:$AD,'CCG data'!B$3,FALSE)),ISBLANK(VLOOKUP($E489&amp;$D$118&amp;$D$119,'CCG data'!$A:$AD,'CCG data'!B$3,FALSE))),"",VLOOKUP($E489&amp;$D$118&amp;$D$119,'CCG data'!$A:$AD,'CCG data'!B$3,FALSE))</f>
        <v>0.30424799081515497</v>
      </c>
      <c r="Q489" s="263"/>
      <c r="R489" s="263">
        <f>IF(OR(ISERROR(VLOOKUP($E489&amp;$D$118&amp;$D$119,'CCG data'!$A:$AD,'CCG data'!C$3,FALSE)),ISBLANK(VLOOKUP($E489&amp;$D$118&amp;$D$119,'CCG data'!$A:$AD,'CCG data'!C$3,FALSE))),"",VLOOKUP($E489&amp;$D$118&amp;$D$119,'CCG data'!$A:$AD,'CCG data'!C$3,FALSE))</f>
        <v>0.56831228473019513</v>
      </c>
      <c r="S489" s="263"/>
      <c r="T489" s="263">
        <f>IF(OR(ISERROR(VLOOKUP($E489&amp;$D$118&amp;$D$119,'CCG data'!$A:$AD,'CCG data'!D$3,FALSE)),ISBLANK(VLOOKUP($E489&amp;$D$118&amp;$D$119,'CCG data'!$A:$AD,'CCG data'!D$3,FALSE))),"",VLOOKUP($E489&amp;$D$118&amp;$D$119,'CCG data'!$A:$AD,'CCG data'!D$3,FALSE))</f>
        <v>5.2812858783008038E-2</v>
      </c>
      <c r="U489" s="263"/>
      <c r="V489" s="263">
        <f>IF(OR(ISERROR(VLOOKUP($E489&amp;$D$118&amp;$D$119,'CCG data'!$A:$AD,'CCG data'!E$3,FALSE)),ISBLANK(VLOOKUP($E489&amp;$D$118&amp;$D$119,'CCG data'!$A:$AD,'CCG data'!E$3,FALSE))),"",VLOOKUP($E489&amp;$D$118&amp;$D$119,'CCG data'!$A:$AD,'CCG data'!E$3,FALSE))</f>
        <v>7.4626865671641784E-2</v>
      </c>
      <c r="W489" s="398"/>
      <c r="Y489" s="163">
        <f>IFERROR(VLOOKUP($E489&amp;$D$119, Outliers!$A$4:$P$214,2,FALSE),"0")</f>
        <v>0</v>
      </c>
      <c r="Z489" s="163">
        <f>IFERROR(VLOOKUP($E489&amp;$D$119, Outliers!$A$4:$P$214,3,FALSE),"0")</f>
        <v>0</v>
      </c>
      <c r="AA489" s="163">
        <f>IFERROR(VLOOKUP($E489&amp;$D$119, Outliers!$A$4:$P$214,4,FALSE),"0")</f>
        <v>0</v>
      </c>
      <c r="AB489" s="163">
        <f>IFERROR(VLOOKUP($E489&amp;$D$119, Outliers!$A$4:$P$214,5,FALSE),"0")</f>
        <v>0</v>
      </c>
      <c r="AD489" s="78"/>
      <c r="AE489" s="78"/>
      <c r="AF489" s="78"/>
      <c r="AG489" s="78"/>
    </row>
    <row r="490" spans="4:33" x14ac:dyDescent="0.25">
      <c r="D490" s="318"/>
      <c r="E490" s="103" t="s">
        <v>27</v>
      </c>
      <c r="F490" s="95">
        <f>IF(P489="","",VLOOKUP($E489&amp;$D$118&amp;$D$119,'CCG data'!$A:$AD,'CCG data'!W$3,FALSE))</f>
        <v>45.694151874803708</v>
      </c>
      <c r="G490" s="96">
        <f>IF(P489="","",VLOOKUP($E489&amp;$D$118&amp;$D$119,'CCG data'!$A:$AD,'CCG data'!X$3,FALSE))</f>
        <v>58.203637146099112</v>
      </c>
      <c r="H490" s="96">
        <f>IF(R489="","",VLOOKUP($E489&amp;$D$118&amp;$D$119,'CCG data'!$A:$AD,'CCG data'!Y$3,FALSE))</f>
        <v>86.288399482221621</v>
      </c>
      <c r="I490" s="96">
        <f>IF(R489="","",VLOOKUP($E489&amp;$D$118&amp;$D$119,'CCG data'!$A:$AD,'CCG data'!Z$3,FALSE))</f>
        <v>102.9603532710253</v>
      </c>
      <c r="J490" s="96">
        <f>IF(T489="","",VLOOKUP($E489&amp;$D$118&amp;$D$119,'CCG data'!$A:$AD,'CCG data'!AA$3,FALSE))</f>
        <v>6.3017578979479065</v>
      </c>
      <c r="K490" s="96">
        <f>IF(T489="","",VLOOKUP($E489&amp;$D$118&amp;$D$119,'CCG data'!$A:$AD,'CCG data'!AB$3,FALSE))</f>
        <v>11.424362747968205</v>
      </c>
      <c r="L490" s="96">
        <f>IF(V489="","",VLOOKUP($E489&amp;$D$118&amp;$D$119,'CCG data'!$A:$AD,'CCG data'!AC$3,FALSE))</f>
        <v>9.3880011242956876</v>
      </c>
      <c r="M490" s="96">
        <f>IF(V489="","",VLOOKUP($E489&amp;$D$118&amp;$D$119,'CCG data'!$A:$AD,'CCG data'!AD$3,FALSE))</f>
        <v>15.418714005523963</v>
      </c>
      <c r="N490" s="363"/>
      <c r="P490" s="150">
        <f>IF(P489="","",VLOOKUP($E489&amp;$D$118&amp;$D$119,'CCG data'!$A:$AD,'CCG data'!I$3,FALSE))</f>
        <v>0.27500000000000002</v>
      </c>
      <c r="Q490" s="15">
        <f>IF(P489="","",VLOOKUP($E489&amp;$D$118&amp;$D$119,'CCG data'!$A:$AD,'CCG data'!J$3,FALSE))</f>
        <v>0.33600000000000002</v>
      </c>
      <c r="R490" s="15">
        <f>IF(R489="","",VLOOKUP($E489&amp;$D$118&amp;$D$119,'CCG data'!$A:$AD,'CCG data'!K$3,FALSE))</f>
        <v>0.53500000000000003</v>
      </c>
      <c r="S490" s="15">
        <f>IF(R489="","",VLOOKUP($E489&amp;$D$118&amp;$D$119,'CCG data'!$A:$AD,'CCG data'!L$3,FALSE))</f>
        <v>0.60099999999999998</v>
      </c>
      <c r="T490" s="15">
        <f>IF(T489="","",VLOOKUP($E489&amp;$D$118&amp;$D$119,'CCG data'!$A:$AD,'CCG data'!M$3,FALSE))</f>
        <v>0.04</v>
      </c>
      <c r="U490" s="15">
        <f>IF(T489="","",VLOOKUP($E489&amp;$D$118&amp;$D$119,'CCG data'!$A:$AD,'CCG data'!N$3,FALSE))</f>
        <v>7.0000000000000007E-2</v>
      </c>
      <c r="V490" s="15">
        <f>IF(V489="","",VLOOKUP($E489&amp;$D$118&amp;$D$119,'CCG data'!$A:$AD,'CCG data'!O$3,FALSE))</f>
        <v>5.8999999999999997E-2</v>
      </c>
      <c r="W490" s="135">
        <f>IF(V489="","",VLOOKUP($E489&amp;$D$118&amp;$D$119,'CCG data'!$A:$AD,'CCG data'!P$3,FALSE))</f>
        <v>9.4E-2</v>
      </c>
      <c r="Y490" s="163" t="str">
        <f>IFERROR(VLOOKUP($E490&amp;$D$119, Outliers!$A$4:$P$214,2,FALSE),"0")</f>
        <v>0</v>
      </c>
      <c r="Z490" s="163" t="str">
        <f>IFERROR(VLOOKUP($E490&amp;$D$119, Outliers!$A$4:$P$214,3,FALSE),"0")</f>
        <v>0</v>
      </c>
      <c r="AA490" s="163" t="str">
        <f>IFERROR(VLOOKUP($E490&amp;$D$119, Outliers!$A$4:$P$214,4,FALSE),"0")</f>
        <v>0</v>
      </c>
      <c r="AB490" s="163" t="str">
        <f>IFERROR(VLOOKUP($E490&amp;$D$119, Outliers!$A$4:$P$214,5,FALSE),"0")</f>
        <v>0</v>
      </c>
      <c r="AD490" s="78"/>
      <c r="AE490" s="78"/>
      <c r="AF490" s="78"/>
      <c r="AG490" s="78"/>
    </row>
    <row r="491" spans="4:33" ht="15.75" x14ac:dyDescent="0.25">
      <c r="D491" s="318"/>
      <c r="E491" s="104" t="s">
        <v>495</v>
      </c>
      <c r="F491" s="405">
        <f>IF(OR(ISERROR(VLOOKUP($E491&amp;$D$118&amp;$D$119,'CCG data'!$A:$AD,'CCG data'!R$3,FALSE)),ISBLANK(VLOOKUP($E491&amp;$D$118&amp;$D$119,'CCG data'!$A:$AD,'CCG data'!R$3,FALSE))),"",VLOOKUP($E491&amp;$D$118&amp;$D$119,'CCG data'!$A:$AD,'CCG data'!R$3,FALSE))</f>
        <v>44.951650937386248</v>
      </c>
      <c r="G491" s="406"/>
      <c r="H491" s="406">
        <f>IF(OR(ISERROR(VLOOKUP($E491&amp;$D$118&amp;$D$119,'CCG data'!$A:$AD,'CCG data'!S$3,FALSE)),ISBLANK(VLOOKUP($E491&amp;$D$118&amp;$D$119,'CCG data'!$A:$AD,'CCG data'!S$3,FALSE))),"",VLOOKUP($E491&amp;$D$118&amp;$D$119,'CCG data'!$A:$AD,'CCG data'!S$3,FALSE))</f>
        <v>91.060296583462673</v>
      </c>
      <c r="I491" s="406"/>
      <c r="J491" s="406">
        <f>IF(OR(ISERROR(VLOOKUP($E491&amp;$D$118&amp;$D$119,'CCG data'!$A:$AD,'CCG data'!T$3,FALSE)),ISBLANK(VLOOKUP($E491&amp;$D$118&amp;$D$119,'CCG data'!$A:$AD,'CCG data'!T$3,FALSE))),"",VLOOKUP($E491&amp;$D$118&amp;$D$119,'CCG data'!$A:$AD,'CCG data'!T$3,FALSE))</f>
        <v>11.019961142026538</v>
      </c>
      <c r="K491" s="406"/>
      <c r="L491" s="406">
        <f>IF(OR(ISERROR(VLOOKUP($E491&amp;$D$118&amp;$D$119,'CCG data'!$A:$AD,'CCG data'!U$3,FALSE)),ISBLANK(VLOOKUP($E491&amp;$D$118&amp;$D$119,'CCG data'!$A:$AD,'CCG data'!U$3,FALSE))),"",VLOOKUP($E491&amp;$D$118&amp;$D$119,'CCG data'!$A:$AD,'CCG data'!U$3,FALSE))</f>
        <v>8.5349717149924391</v>
      </c>
      <c r="M491" s="407"/>
      <c r="N491" s="362">
        <f>IF(OR(ISERROR(VLOOKUP($E491&amp;$D$118&amp;$D$119,'CCG data'!$A:$AD,'CCG data'!G$3,FALSE)),ISBLANK(VLOOKUP($E491&amp;$D$118&amp;$D$119,'CCG data'!$A:$AD,'CCG data'!G$3,FALSE))),"",VLOOKUP($E491&amp;$D$118&amp;$D$119,'CCG data'!$A:$AD,'CCG data'!G$3,FALSE))</f>
        <v>2552</v>
      </c>
      <c r="P491" s="397">
        <f>IF(OR(ISERROR(VLOOKUP($E491&amp;$D$118&amp;$D$119,'CCG data'!$A:$AD,'CCG data'!B$3,FALSE)),ISBLANK(VLOOKUP($E491&amp;$D$118&amp;$D$119,'CCG data'!$A:$AD,'CCG data'!B$3,FALSE))),"",VLOOKUP($E491&amp;$D$118&amp;$D$119,'CCG data'!$A:$AD,'CCG data'!B$3,FALSE))</f>
        <v>0.2829153605015674</v>
      </c>
      <c r="Q491" s="263"/>
      <c r="R491" s="263">
        <f>IF(OR(ISERROR(VLOOKUP($E491&amp;$D$118&amp;$D$119,'CCG data'!$A:$AD,'CCG data'!C$3,FALSE)),ISBLANK(VLOOKUP($E491&amp;$D$118&amp;$D$119,'CCG data'!$A:$AD,'CCG data'!C$3,FALSE))),"",VLOOKUP($E491&amp;$D$118&amp;$D$119,'CCG data'!$A:$AD,'CCG data'!C$3,FALSE))</f>
        <v>0.59012539184952983</v>
      </c>
      <c r="S491" s="263"/>
      <c r="T491" s="263">
        <f>IF(OR(ISERROR(VLOOKUP($E491&amp;$D$118&amp;$D$119,'CCG data'!$A:$AD,'CCG data'!D$3,FALSE)),ISBLANK(VLOOKUP($E491&amp;$D$118&amp;$D$119,'CCG data'!$A:$AD,'CCG data'!D$3,FALSE))),"",VLOOKUP($E491&amp;$D$118&amp;$D$119,'CCG data'!$A:$AD,'CCG data'!D$3,FALSE))</f>
        <v>7.170846394984326E-2</v>
      </c>
      <c r="U491" s="263"/>
      <c r="V491" s="263">
        <f>IF(OR(ISERROR(VLOOKUP($E491&amp;$D$118&amp;$D$119,'CCG data'!$A:$AD,'CCG data'!E$3,FALSE)),ISBLANK(VLOOKUP($E491&amp;$D$118&amp;$D$119,'CCG data'!$A:$AD,'CCG data'!E$3,FALSE))),"",VLOOKUP($E491&amp;$D$118&amp;$D$119,'CCG data'!$A:$AD,'CCG data'!E$3,FALSE))</f>
        <v>5.5250783699059558E-2</v>
      </c>
      <c r="W491" s="398"/>
      <c r="Y491" s="163">
        <f>IFERROR(VLOOKUP($E491&amp;$D$119, Outliers!$A$4:$P$214,2,FALSE),"0")</f>
        <v>0</v>
      </c>
      <c r="Z491" s="163">
        <f>IFERROR(VLOOKUP($E491&amp;$D$119, Outliers!$A$4:$P$214,3,FALSE),"0")</f>
        <v>0</v>
      </c>
      <c r="AA491" s="163">
        <f>IFERROR(VLOOKUP($E491&amp;$D$119, Outliers!$A$4:$P$214,4,FALSE),"0")</f>
        <v>1</v>
      </c>
      <c r="AB491" s="163">
        <f>IFERROR(VLOOKUP($E491&amp;$D$119, Outliers!$A$4:$P$214,5,FALSE),"0")</f>
        <v>1</v>
      </c>
      <c r="AD491" s="78"/>
      <c r="AE491" s="78"/>
      <c r="AF491" s="78"/>
      <c r="AG491" s="78"/>
    </row>
    <row r="492" spans="4:33" x14ac:dyDescent="0.25">
      <c r="D492" s="318"/>
      <c r="E492" s="103" t="s">
        <v>27</v>
      </c>
      <c r="F492" s="95">
        <f>IF(P491="","",VLOOKUP($E491&amp;$D$118&amp;$D$119,'CCG data'!$A:$AD,'CCG data'!W$3,FALSE))</f>
        <v>41.672713583776847</v>
      </c>
      <c r="G492" s="96">
        <f>IF(P491="","",VLOOKUP($E491&amp;$D$118&amp;$D$119,'CCG data'!$A:$AD,'CCG data'!X$3,FALSE))</f>
        <v>48.230588290995648</v>
      </c>
      <c r="H492" s="96">
        <f>IF(R491="","",VLOOKUP($E491&amp;$D$118&amp;$D$119,'CCG data'!$A:$AD,'CCG data'!Y$3,FALSE))</f>
        <v>86.461198773569507</v>
      </c>
      <c r="I492" s="96">
        <f>IF(R491="","",VLOOKUP($E491&amp;$D$118&amp;$D$119,'CCG data'!$A:$AD,'CCG data'!Z$3,FALSE))</f>
        <v>95.659394393355839</v>
      </c>
      <c r="J492" s="96">
        <f>IF(T491="","",VLOOKUP($E491&amp;$D$118&amp;$D$119,'CCG data'!$A:$AD,'CCG data'!AA$3,FALSE))</f>
        <v>9.4233079644958817</v>
      </c>
      <c r="K492" s="96">
        <f>IF(T491="","",VLOOKUP($E491&amp;$D$118&amp;$D$119,'CCG data'!$A:$AD,'CCG data'!AB$3,FALSE))</f>
        <v>12.616614319557195</v>
      </c>
      <c r="L492" s="96">
        <f>IF(V491="","",VLOOKUP($E491&amp;$D$118&amp;$D$119,'CCG data'!$A:$AD,'CCG data'!AC$3,FALSE))</f>
        <v>7.126174121090699</v>
      </c>
      <c r="M492" s="96">
        <f>IF(V491="","",VLOOKUP($E491&amp;$D$118&amp;$D$119,'CCG data'!$A:$AD,'CCG data'!AD$3,FALSE))</f>
        <v>9.9437693088941792</v>
      </c>
      <c r="N492" s="363"/>
      <c r="P492" s="150">
        <f>IF(P491="","",VLOOKUP($E491&amp;$D$118&amp;$D$119,'CCG data'!$A:$AD,'CCG data'!I$3,FALSE))</f>
        <v>0.26600000000000001</v>
      </c>
      <c r="Q492" s="15">
        <f>IF(P491="","",VLOOKUP($E491&amp;$D$118&amp;$D$119,'CCG data'!$A:$AD,'CCG data'!J$3,FALSE))</f>
        <v>0.30099999999999999</v>
      </c>
      <c r="R492" s="15">
        <f>IF(R491="","",VLOOKUP($E491&amp;$D$118&amp;$D$119,'CCG data'!$A:$AD,'CCG data'!K$3,FALSE))</f>
        <v>0.57099999999999995</v>
      </c>
      <c r="S492" s="15">
        <f>IF(R491="","",VLOOKUP($E491&amp;$D$118&amp;$D$119,'CCG data'!$A:$AD,'CCG data'!L$3,FALSE))</f>
        <v>0.60899999999999999</v>
      </c>
      <c r="T492" s="15">
        <f>IF(T491="","",VLOOKUP($E491&amp;$D$118&amp;$D$119,'CCG data'!$A:$AD,'CCG data'!M$3,FALSE))</f>
        <v>6.2E-2</v>
      </c>
      <c r="U492" s="15">
        <f>IF(T491="","",VLOOKUP($E491&amp;$D$118&amp;$D$119,'CCG data'!$A:$AD,'CCG data'!N$3,FALSE))</f>
        <v>8.2000000000000003E-2</v>
      </c>
      <c r="V492" s="15">
        <f>IF(V491="","",VLOOKUP($E491&amp;$D$118&amp;$D$119,'CCG data'!$A:$AD,'CCG data'!O$3,FALSE))</f>
        <v>4.7E-2</v>
      </c>
      <c r="W492" s="135">
        <f>IF(V491="","",VLOOKUP($E491&amp;$D$118&amp;$D$119,'CCG data'!$A:$AD,'CCG data'!P$3,FALSE))</f>
        <v>6.5000000000000002E-2</v>
      </c>
      <c r="Y492" s="163" t="str">
        <f>IFERROR(VLOOKUP($E492&amp;$D$119, Outliers!$A$4:$P$214,2,FALSE),"0")</f>
        <v>0</v>
      </c>
      <c r="Z492" s="163" t="str">
        <f>IFERROR(VLOOKUP($E492&amp;$D$119, Outliers!$A$4:$P$214,3,FALSE),"0")</f>
        <v>0</v>
      </c>
      <c r="AA492" s="163" t="str">
        <f>IFERROR(VLOOKUP($E492&amp;$D$119, Outliers!$A$4:$P$214,4,FALSE),"0")</f>
        <v>0</v>
      </c>
      <c r="AB492" s="163" t="str">
        <f>IFERROR(VLOOKUP($E492&amp;$D$119, Outliers!$A$4:$P$214,5,FALSE),"0")</f>
        <v>0</v>
      </c>
      <c r="AD492" s="78"/>
      <c r="AE492" s="78"/>
      <c r="AF492" s="78"/>
      <c r="AG492" s="78"/>
    </row>
    <row r="493" spans="4:33" ht="15.75" x14ac:dyDescent="0.25">
      <c r="D493" s="318"/>
      <c r="E493" s="104" t="s">
        <v>282</v>
      </c>
      <c r="F493" s="405">
        <f>IF(OR(ISERROR(VLOOKUP($E493&amp;$D$118&amp;$D$119,'CCG data'!$A:$AD,'CCG data'!R$3,FALSE)),ISBLANK(VLOOKUP($E493&amp;$D$118&amp;$D$119,'CCG data'!$A:$AD,'CCG data'!R$3,FALSE))),"",VLOOKUP($E493&amp;$D$118&amp;$D$119,'CCG data'!$A:$AD,'CCG data'!R$3,FALSE))</f>
        <v>46.219261462981613</v>
      </c>
      <c r="G493" s="406"/>
      <c r="H493" s="406">
        <f>IF(OR(ISERROR(VLOOKUP($E493&amp;$D$118&amp;$D$119,'CCG data'!$A:$AD,'CCG data'!S$3,FALSE)),ISBLANK(VLOOKUP($E493&amp;$D$118&amp;$D$119,'CCG data'!$A:$AD,'CCG data'!S$3,FALSE))),"",VLOOKUP($E493&amp;$D$118&amp;$D$119,'CCG data'!$A:$AD,'CCG data'!S$3,FALSE))</f>
        <v>101.05023119679014</v>
      </c>
      <c r="I493" s="406"/>
      <c r="J493" s="406">
        <f>IF(OR(ISERROR(VLOOKUP($E493&amp;$D$118&amp;$D$119,'CCG data'!$A:$AD,'CCG data'!T$3,FALSE)),ISBLANK(VLOOKUP($E493&amp;$D$118&amp;$D$119,'CCG data'!$A:$AD,'CCG data'!T$3,FALSE))),"",VLOOKUP($E493&amp;$D$118&amp;$D$119,'CCG data'!$A:$AD,'CCG data'!T$3,FALSE))</f>
        <v>5.0724297933357887</v>
      </c>
      <c r="K493" s="406"/>
      <c r="L493" s="406">
        <f>IF(OR(ISERROR(VLOOKUP($E493&amp;$D$118&amp;$D$119,'CCG data'!$A:$AD,'CCG data'!U$3,FALSE)),ISBLANK(VLOOKUP($E493&amp;$D$118&amp;$D$119,'CCG data'!$A:$AD,'CCG data'!U$3,FALSE))),"",VLOOKUP($E493&amp;$D$118&amp;$D$119,'CCG data'!$A:$AD,'CCG data'!U$3,FALSE))</f>
        <v>10.163287410497272</v>
      </c>
      <c r="M493" s="407"/>
      <c r="N493" s="362">
        <f>IF(OR(ISERROR(VLOOKUP($E493&amp;$D$118&amp;$D$119,'CCG data'!$A:$AD,'CCG data'!G$3,FALSE)),ISBLANK(VLOOKUP($E493&amp;$D$118&amp;$D$119,'CCG data'!$A:$AD,'CCG data'!G$3,FALSE))),"",VLOOKUP($E493&amp;$D$118&amp;$D$119,'CCG data'!$A:$AD,'CCG data'!G$3,FALSE))</f>
        <v>2079</v>
      </c>
      <c r="P493" s="397">
        <f>IF(OR(ISERROR(VLOOKUP($E493&amp;$D$118&amp;$D$119,'CCG data'!$A:$AD,'CCG data'!B$3,FALSE)),ISBLANK(VLOOKUP($E493&amp;$D$118&amp;$D$119,'CCG data'!$A:$AD,'CCG data'!B$3,FALSE))),"",VLOOKUP($E493&amp;$D$118&amp;$D$119,'CCG data'!$A:$AD,'CCG data'!B$3,FALSE))</f>
        <v>0.27128427128427129</v>
      </c>
      <c r="Q493" s="263"/>
      <c r="R493" s="263">
        <f>IF(OR(ISERROR(VLOOKUP($E493&amp;$D$118&amp;$D$119,'CCG data'!$A:$AD,'CCG data'!C$3,FALSE)),ISBLANK(VLOOKUP($E493&amp;$D$118&amp;$D$119,'CCG data'!$A:$AD,'CCG data'!C$3,FALSE))),"",VLOOKUP($E493&amp;$D$118&amp;$D$119,'CCG data'!$A:$AD,'CCG data'!C$3,FALSE))</f>
        <v>0.63251563251563248</v>
      </c>
      <c r="S493" s="263"/>
      <c r="T493" s="263">
        <f>IF(OR(ISERROR(VLOOKUP($E493&amp;$D$118&amp;$D$119,'CCG data'!$A:$AD,'CCG data'!D$3,FALSE)),ISBLANK(VLOOKUP($E493&amp;$D$118&amp;$D$119,'CCG data'!$A:$AD,'CCG data'!D$3,FALSE))),"",VLOOKUP($E493&amp;$D$118&amp;$D$119,'CCG data'!$A:$AD,'CCG data'!D$3,FALSE))</f>
        <v>3.3189033189033192E-2</v>
      </c>
      <c r="U493" s="263"/>
      <c r="V493" s="263">
        <f>IF(OR(ISERROR(VLOOKUP($E493&amp;$D$118&amp;$D$119,'CCG data'!$A:$AD,'CCG data'!E$3,FALSE)),ISBLANK(VLOOKUP($E493&amp;$D$118&amp;$D$119,'CCG data'!$A:$AD,'CCG data'!E$3,FALSE))),"",VLOOKUP($E493&amp;$D$118&amp;$D$119,'CCG data'!$A:$AD,'CCG data'!E$3,FALSE))</f>
        <v>6.3011063011063018E-2</v>
      </c>
      <c r="W493" s="398"/>
      <c r="Y493" s="163">
        <f>IFERROR(VLOOKUP($E493&amp;$D$119, Outliers!$A$4:$P$214,2,FALSE),"0")</f>
        <v>0</v>
      </c>
      <c r="Z493" s="163">
        <f>IFERROR(VLOOKUP($E493&amp;$D$119, Outliers!$A$4:$P$214,3,FALSE),"0")</f>
        <v>0</v>
      </c>
      <c r="AA493" s="163">
        <f>IFERROR(VLOOKUP($E493&amp;$D$119, Outliers!$A$4:$P$214,4,FALSE),"0")</f>
        <v>0</v>
      </c>
      <c r="AB493" s="163">
        <f>IFERROR(VLOOKUP($E493&amp;$D$119, Outliers!$A$4:$P$214,5,FALSE),"0")</f>
        <v>0</v>
      </c>
      <c r="AD493" s="78"/>
      <c r="AE493" s="78"/>
      <c r="AF493" s="78"/>
      <c r="AG493" s="78"/>
    </row>
    <row r="494" spans="4:33" x14ac:dyDescent="0.25">
      <c r="D494" s="318"/>
      <c r="E494" s="103" t="s">
        <v>27</v>
      </c>
      <c r="F494" s="95">
        <f>IF(P493="","",VLOOKUP($E493&amp;$D$118&amp;$D$119,'CCG data'!$A:$AD,'CCG data'!W$3,FALSE))</f>
        <v>42.404744759511694</v>
      </c>
      <c r="G494" s="96">
        <f>IF(P493="","",VLOOKUP($E493&amp;$D$118&amp;$D$119,'CCG data'!$A:$AD,'CCG data'!X$3,FALSE))</f>
        <v>50.033778166451533</v>
      </c>
      <c r="H494" s="96">
        <f>IF(R493="","",VLOOKUP($E493&amp;$D$118&amp;$D$119,'CCG data'!$A:$AD,'CCG data'!Y$3,FALSE))</f>
        <v>95.588497683036195</v>
      </c>
      <c r="I494" s="96">
        <f>IF(R493="","",VLOOKUP($E493&amp;$D$118&amp;$D$119,'CCG data'!$A:$AD,'CCG data'!Z$3,FALSE))</f>
        <v>106.51196471054408</v>
      </c>
      <c r="J494" s="96">
        <f>IF(T493="","",VLOOKUP($E493&amp;$D$118&amp;$D$119,'CCG data'!$A:$AD,'CCG data'!AA$3,FALSE))</f>
        <v>3.8755581690745231</v>
      </c>
      <c r="K494" s="96">
        <f>IF(T493="","",VLOOKUP($E493&amp;$D$118&amp;$D$119,'CCG data'!$A:$AD,'CCG data'!AB$3,FALSE))</f>
        <v>6.2693014175970543</v>
      </c>
      <c r="L494" s="96">
        <f>IF(V493="","",VLOOKUP($E493&amp;$D$118&amp;$D$119,'CCG data'!$A:$AD,'CCG data'!AC$3,FALSE))</f>
        <v>8.422865144342822</v>
      </c>
      <c r="M494" s="96">
        <f>IF(V493="","",VLOOKUP($E493&amp;$D$118&amp;$D$119,'CCG data'!$A:$AD,'CCG data'!AD$3,FALSE))</f>
        <v>11.903709676651722</v>
      </c>
      <c r="N494" s="363"/>
      <c r="P494" s="150">
        <f>IF(P493="","",VLOOKUP($E493&amp;$D$118&amp;$D$119,'CCG data'!$A:$AD,'CCG data'!I$3,FALSE))</f>
        <v>0.253</v>
      </c>
      <c r="Q494" s="15">
        <f>IF(P493="","",VLOOKUP($E493&amp;$D$118&amp;$D$119,'CCG data'!$A:$AD,'CCG data'!J$3,FALSE))</f>
        <v>0.29099999999999998</v>
      </c>
      <c r="R494" s="15">
        <f>IF(R493="","",VLOOKUP($E493&amp;$D$118&amp;$D$119,'CCG data'!$A:$AD,'CCG data'!K$3,FALSE))</f>
        <v>0.61199999999999999</v>
      </c>
      <c r="S494" s="15">
        <f>IF(R493="","",VLOOKUP($E493&amp;$D$118&amp;$D$119,'CCG data'!$A:$AD,'CCG data'!L$3,FALSE))</f>
        <v>0.65300000000000002</v>
      </c>
      <c r="T494" s="15">
        <f>IF(T493="","",VLOOKUP($E493&amp;$D$118&amp;$D$119,'CCG data'!$A:$AD,'CCG data'!M$3,FALSE))</f>
        <v>2.5999999999999999E-2</v>
      </c>
      <c r="U494" s="15">
        <f>IF(T493="","",VLOOKUP($E493&amp;$D$118&amp;$D$119,'CCG data'!$A:$AD,'CCG data'!N$3,FALSE))</f>
        <v>4.2000000000000003E-2</v>
      </c>
      <c r="V494" s="15">
        <f>IF(V493="","",VLOOKUP($E493&amp;$D$118&amp;$D$119,'CCG data'!$A:$AD,'CCG data'!O$3,FALSE))</f>
        <v>5.2999999999999999E-2</v>
      </c>
      <c r="W494" s="135">
        <f>IF(V493="","",VLOOKUP($E493&amp;$D$118&amp;$D$119,'CCG data'!$A:$AD,'CCG data'!P$3,FALSE))</f>
        <v>7.3999999999999996E-2</v>
      </c>
      <c r="Y494" s="163" t="str">
        <f>IFERROR(VLOOKUP($E494&amp;$D$119, Outliers!$A$4:$P$214,2,FALSE),"0")</f>
        <v>0</v>
      </c>
      <c r="Z494" s="163" t="str">
        <f>IFERROR(VLOOKUP($E494&amp;$D$119, Outliers!$A$4:$P$214,3,FALSE),"0")</f>
        <v>0</v>
      </c>
      <c r="AA494" s="163" t="str">
        <f>IFERROR(VLOOKUP($E494&amp;$D$119, Outliers!$A$4:$P$214,4,FALSE),"0")</f>
        <v>0</v>
      </c>
      <c r="AB494" s="163" t="str">
        <f>IFERROR(VLOOKUP($E494&amp;$D$119, Outliers!$A$4:$P$214,5,FALSE),"0")</f>
        <v>0</v>
      </c>
      <c r="AD494" s="78"/>
      <c r="AE494" s="78"/>
      <c r="AF494" s="78"/>
      <c r="AG494" s="78"/>
    </row>
    <row r="495" spans="4:33" ht="15.75" x14ac:dyDescent="0.25">
      <c r="D495" s="318"/>
      <c r="E495" s="104" t="s">
        <v>283</v>
      </c>
      <c r="F495" s="405">
        <f>IF(OR(ISERROR(VLOOKUP($E495&amp;$D$118&amp;$D$119,'CCG data'!$A:$AD,'CCG data'!R$3,FALSE)),ISBLANK(VLOOKUP($E495&amp;$D$118&amp;$D$119,'CCG data'!$A:$AD,'CCG data'!R$3,FALSE))),"",VLOOKUP($E495&amp;$D$118&amp;$D$119,'CCG data'!$A:$AD,'CCG data'!R$3,FALSE))</f>
        <v>39.815043294654515</v>
      </c>
      <c r="G495" s="406"/>
      <c r="H495" s="406">
        <f>IF(OR(ISERROR(VLOOKUP($E495&amp;$D$118&amp;$D$119,'CCG data'!$A:$AD,'CCG data'!S$3,FALSE)),ISBLANK(VLOOKUP($E495&amp;$D$118&amp;$D$119,'CCG data'!$A:$AD,'CCG data'!S$3,FALSE))),"",VLOOKUP($E495&amp;$D$118&amp;$D$119,'CCG data'!$A:$AD,'CCG data'!S$3,FALSE))</f>
        <v>91.210483250445535</v>
      </c>
      <c r="I495" s="406"/>
      <c r="J495" s="406">
        <f>IF(OR(ISERROR(VLOOKUP($E495&amp;$D$118&amp;$D$119,'CCG data'!$A:$AD,'CCG data'!T$3,FALSE)),ISBLANK(VLOOKUP($E495&amp;$D$118&amp;$D$119,'CCG data'!$A:$AD,'CCG data'!T$3,FALSE))),"",VLOOKUP($E495&amp;$D$118&amp;$D$119,'CCG data'!$A:$AD,'CCG data'!T$3,FALSE))</f>
        <v>11.406056943853184</v>
      </c>
      <c r="K495" s="406"/>
      <c r="L495" s="406">
        <f>IF(OR(ISERROR(VLOOKUP($E495&amp;$D$118&amp;$D$119,'CCG data'!$A:$AD,'CCG data'!U$3,FALSE)),ISBLANK(VLOOKUP($E495&amp;$D$118&amp;$D$119,'CCG data'!$A:$AD,'CCG data'!U$3,FALSE))),"",VLOOKUP($E495&amp;$D$118&amp;$D$119,'CCG data'!$A:$AD,'CCG data'!U$3,FALSE))</f>
        <v>12.300816811052909</v>
      </c>
      <c r="M495" s="407"/>
      <c r="N495" s="362">
        <f>IF(OR(ISERROR(VLOOKUP($E495&amp;$D$118&amp;$D$119,'CCG data'!$A:$AD,'CCG data'!G$3,FALSE)),ISBLANK(VLOOKUP($E495&amp;$D$118&amp;$D$119,'CCG data'!$A:$AD,'CCG data'!G$3,FALSE))),"",VLOOKUP($E495&amp;$D$118&amp;$D$119,'CCG data'!$A:$AD,'CCG data'!G$3,FALSE))</f>
        <v>1436</v>
      </c>
      <c r="P495" s="397">
        <f>IF(OR(ISERROR(VLOOKUP($E495&amp;$D$118&amp;$D$119,'CCG data'!$A:$AD,'CCG data'!B$3,FALSE)),ISBLANK(VLOOKUP($E495&amp;$D$118&amp;$D$119,'CCG data'!$A:$AD,'CCG data'!B$3,FALSE))),"",VLOOKUP($E495&amp;$D$118&amp;$D$119,'CCG data'!$A:$AD,'CCG data'!B$3,FALSE))</f>
        <v>0.23676880222841226</v>
      </c>
      <c r="Q495" s="263"/>
      <c r="R495" s="263">
        <f>IF(OR(ISERROR(VLOOKUP($E495&amp;$D$118&amp;$D$119,'CCG data'!$A:$AD,'CCG data'!C$3,FALSE)),ISBLANK(VLOOKUP($E495&amp;$D$118&amp;$D$119,'CCG data'!$A:$AD,'CCG data'!C$3,FALSE))),"",VLOOKUP($E495&amp;$D$118&amp;$D$119,'CCG data'!$A:$AD,'CCG data'!C$3,FALSE))</f>
        <v>0.61211699164345401</v>
      </c>
      <c r="S495" s="263"/>
      <c r="T495" s="263">
        <f>IF(OR(ISERROR(VLOOKUP($E495&amp;$D$118&amp;$D$119,'CCG data'!$A:$AD,'CCG data'!D$3,FALSE)),ISBLANK(VLOOKUP($E495&amp;$D$118&amp;$D$119,'CCG data'!$A:$AD,'CCG data'!D$3,FALSE))),"",VLOOKUP($E495&amp;$D$118&amp;$D$119,'CCG data'!$A:$AD,'CCG data'!D$3,FALSE))</f>
        <v>7.0334261838440118E-2</v>
      </c>
      <c r="U495" s="263"/>
      <c r="V495" s="263">
        <f>IF(OR(ISERROR(VLOOKUP($E495&amp;$D$118&amp;$D$119,'CCG data'!$A:$AD,'CCG data'!E$3,FALSE)),ISBLANK(VLOOKUP($E495&amp;$D$118&amp;$D$119,'CCG data'!$A:$AD,'CCG data'!E$3,FALSE))),"",VLOOKUP($E495&amp;$D$118&amp;$D$119,'CCG data'!$A:$AD,'CCG data'!E$3,FALSE))</f>
        <v>8.0779944289693595E-2</v>
      </c>
      <c r="W495" s="398"/>
      <c r="Y495" s="163">
        <f>IFERROR(VLOOKUP($E495&amp;$D$119, Outliers!$A$4:$P$214,2,FALSE),"0")</f>
        <v>1</v>
      </c>
      <c r="Z495" s="163">
        <f>IFERROR(VLOOKUP($E495&amp;$D$119, Outliers!$A$4:$P$214,3,FALSE),"0")</f>
        <v>0</v>
      </c>
      <c r="AA495" s="163">
        <f>IFERROR(VLOOKUP($E495&amp;$D$119, Outliers!$A$4:$P$214,4,FALSE),"0")</f>
        <v>1</v>
      </c>
      <c r="AB495" s="163">
        <f>IFERROR(VLOOKUP($E495&amp;$D$119, Outliers!$A$4:$P$214,5,FALSE),"0")</f>
        <v>0</v>
      </c>
      <c r="AD495" s="78"/>
      <c r="AE495" s="78"/>
      <c r="AF495" s="78"/>
      <c r="AG495" s="78"/>
    </row>
    <row r="496" spans="4:33" x14ac:dyDescent="0.25">
      <c r="D496" s="318"/>
      <c r="E496" s="103" t="s">
        <v>27</v>
      </c>
      <c r="F496" s="95">
        <f>IF(P495="","",VLOOKUP($E495&amp;$D$118&amp;$D$119,'CCG data'!$A:$AD,'CCG data'!W$3,FALSE))</f>
        <v>35.582866465364795</v>
      </c>
      <c r="G496" s="96">
        <f>IF(P495="","",VLOOKUP($E495&amp;$D$118&amp;$D$119,'CCG data'!$A:$AD,'CCG data'!X$3,FALSE))</f>
        <v>44.047220123944236</v>
      </c>
      <c r="H496" s="96">
        <f>IF(R495="","",VLOOKUP($E495&amp;$D$118&amp;$D$119,'CCG data'!$A:$AD,'CCG data'!Y$3,FALSE))</f>
        <v>85.180634890637663</v>
      </c>
      <c r="I496" s="96">
        <f>IF(R495="","",VLOOKUP($E495&amp;$D$118&amp;$D$119,'CCG data'!$A:$AD,'CCG data'!Z$3,FALSE))</f>
        <v>97.240331610253406</v>
      </c>
      <c r="J496" s="96">
        <f>IF(T495="","",VLOOKUP($E495&amp;$D$118&amp;$D$119,'CCG data'!$A:$AD,'CCG data'!AA$3,FALSE))</f>
        <v>9.1815645767069682</v>
      </c>
      <c r="K496" s="96">
        <f>IF(T495="","",VLOOKUP($E495&amp;$D$118&amp;$D$119,'CCG data'!$A:$AD,'CCG data'!AB$3,FALSE))</f>
        <v>13.630549310999399</v>
      </c>
      <c r="L496" s="96">
        <f>IF(V495="","",VLOOKUP($E495&amp;$D$118&amp;$D$119,'CCG data'!$A:$AD,'CCG data'!AC$3,FALSE))</f>
        <v>10.062296560222123</v>
      </c>
      <c r="M496" s="96">
        <f>IF(V495="","",VLOOKUP($E495&amp;$D$118&amp;$D$119,'CCG data'!$A:$AD,'CCG data'!AD$3,FALSE))</f>
        <v>14.539337061883696</v>
      </c>
      <c r="N496" s="363"/>
      <c r="P496" s="150">
        <f>IF(P495="","",VLOOKUP($E495&amp;$D$118&amp;$D$119,'CCG data'!$A:$AD,'CCG data'!I$3,FALSE))</f>
        <v>0.216</v>
      </c>
      <c r="Q496" s="15">
        <f>IF(P495="","",VLOOKUP($E495&amp;$D$118&amp;$D$119,'CCG data'!$A:$AD,'CCG data'!J$3,FALSE))</f>
        <v>0.25900000000000001</v>
      </c>
      <c r="R496" s="15">
        <f>IF(R495="","",VLOOKUP($E495&amp;$D$118&amp;$D$119,'CCG data'!$A:$AD,'CCG data'!K$3,FALSE))</f>
        <v>0.58699999999999997</v>
      </c>
      <c r="S496" s="15">
        <f>IF(R495="","",VLOOKUP($E495&amp;$D$118&amp;$D$119,'CCG data'!$A:$AD,'CCG data'!L$3,FALSE))</f>
        <v>0.63700000000000001</v>
      </c>
      <c r="T496" s="15">
        <f>IF(T495="","",VLOOKUP($E495&amp;$D$118&amp;$D$119,'CCG data'!$A:$AD,'CCG data'!M$3,FALSE))</f>
        <v>5.8000000000000003E-2</v>
      </c>
      <c r="U496" s="15">
        <f>IF(T495="","",VLOOKUP($E495&amp;$D$118&amp;$D$119,'CCG data'!$A:$AD,'CCG data'!N$3,FALSE))</f>
        <v>8.5000000000000006E-2</v>
      </c>
      <c r="V496" s="15">
        <f>IF(V495="","",VLOOKUP($E495&amp;$D$118&amp;$D$119,'CCG data'!$A:$AD,'CCG data'!O$3,FALSE))</f>
        <v>6.8000000000000005E-2</v>
      </c>
      <c r="W496" s="135">
        <f>IF(V495="","",VLOOKUP($E495&amp;$D$118&amp;$D$119,'CCG data'!$A:$AD,'CCG data'!P$3,FALSE))</f>
        <v>9.6000000000000002E-2</v>
      </c>
      <c r="Y496" s="163" t="str">
        <f>IFERROR(VLOOKUP($E496&amp;$D$119, Outliers!$A$4:$P$214,2,FALSE),"0")</f>
        <v>0</v>
      </c>
      <c r="Z496" s="163" t="str">
        <f>IFERROR(VLOOKUP($E496&amp;$D$119, Outliers!$A$4:$P$214,3,FALSE),"0")</f>
        <v>0</v>
      </c>
      <c r="AA496" s="163" t="str">
        <f>IFERROR(VLOOKUP($E496&amp;$D$119, Outliers!$A$4:$P$214,4,FALSE),"0")</f>
        <v>0</v>
      </c>
      <c r="AB496" s="163" t="str">
        <f>IFERROR(VLOOKUP($E496&amp;$D$119, Outliers!$A$4:$P$214,5,FALSE),"0")</f>
        <v>0</v>
      </c>
      <c r="AD496" s="78"/>
      <c r="AE496" s="78"/>
      <c r="AF496" s="78"/>
      <c r="AG496" s="78"/>
    </row>
    <row r="497" spans="4:33" ht="15.75" x14ac:dyDescent="0.25">
      <c r="D497" s="318"/>
      <c r="E497" s="104" t="s">
        <v>284</v>
      </c>
      <c r="F497" s="405">
        <f>IF(OR(ISERROR(VLOOKUP($E497&amp;$D$118&amp;$D$119,'CCG data'!$A:$AD,'CCG data'!R$3,FALSE)),ISBLANK(VLOOKUP($E497&amp;$D$118&amp;$D$119,'CCG data'!$A:$AD,'CCG data'!R$3,FALSE))),"",VLOOKUP($E497&amp;$D$118&amp;$D$119,'CCG data'!$A:$AD,'CCG data'!R$3,FALSE))</f>
        <v>46.411860962673586</v>
      </c>
      <c r="G497" s="406"/>
      <c r="H497" s="406">
        <f>IF(OR(ISERROR(VLOOKUP($E497&amp;$D$118&amp;$D$119,'CCG data'!$A:$AD,'CCG data'!S$3,FALSE)),ISBLANK(VLOOKUP($E497&amp;$D$118&amp;$D$119,'CCG data'!$A:$AD,'CCG data'!S$3,FALSE))),"",VLOOKUP($E497&amp;$D$118&amp;$D$119,'CCG data'!$A:$AD,'CCG data'!S$3,FALSE))</f>
        <v>95.320011128251465</v>
      </c>
      <c r="I497" s="406"/>
      <c r="J497" s="406">
        <f>IF(OR(ISERROR(VLOOKUP($E497&amp;$D$118&amp;$D$119,'CCG data'!$A:$AD,'CCG data'!T$3,FALSE)),ISBLANK(VLOOKUP($E497&amp;$D$118&amp;$D$119,'CCG data'!$A:$AD,'CCG data'!T$3,FALSE))),"",VLOOKUP($E497&amp;$D$118&amp;$D$119,'CCG data'!$A:$AD,'CCG data'!T$3,FALSE))</f>
        <v>7.9697414253206773</v>
      </c>
      <c r="K497" s="406"/>
      <c r="L497" s="406">
        <f>IF(OR(ISERROR(VLOOKUP($E497&amp;$D$118&amp;$D$119,'CCG data'!$A:$AD,'CCG data'!U$3,FALSE)),ISBLANK(VLOOKUP($E497&amp;$D$118&amp;$D$119,'CCG data'!$A:$AD,'CCG data'!U$3,FALSE))),"",VLOOKUP($E497&amp;$D$118&amp;$D$119,'CCG data'!$A:$AD,'CCG data'!U$3,FALSE))</f>
        <v>17.844351719968941</v>
      </c>
      <c r="M497" s="407"/>
      <c r="N497" s="362">
        <f>IF(OR(ISERROR(VLOOKUP($E497&amp;$D$118&amp;$D$119,'CCG data'!$A:$AD,'CCG data'!G$3,FALSE)),ISBLANK(VLOOKUP($E497&amp;$D$118&amp;$D$119,'CCG data'!$A:$AD,'CCG data'!G$3,FALSE))),"",VLOOKUP($E497&amp;$D$118&amp;$D$119,'CCG data'!$A:$AD,'CCG data'!G$3,FALSE))</f>
        <v>1653</v>
      </c>
      <c r="P497" s="397">
        <f>IF(OR(ISERROR(VLOOKUP($E497&amp;$D$118&amp;$D$119,'CCG data'!$A:$AD,'CCG data'!B$3,FALSE)),ISBLANK(VLOOKUP($E497&amp;$D$118&amp;$D$119,'CCG data'!$A:$AD,'CCG data'!B$3,FALSE))),"",VLOOKUP($E497&amp;$D$118&amp;$D$119,'CCG data'!$A:$AD,'CCG data'!B$3,FALSE))</f>
        <v>0.24379915305505143</v>
      </c>
      <c r="Q497" s="263"/>
      <c r="R497" s="263">
        <f>IF(OR(ISERROR(VLOOKUP($E497&amp;$D$118&amp;$D$119,'CCG data'!$A:$AD,'CCG data'!C$3,FALSE)),ISBLANK(VLOOKUP($E497&amp;$D$118&amp;$D$119,'CCG data'!$A:$AD,'CCG data'!C$3,FALSE))),"",VLOOKUP($E497&amp;$D$118&amp;$D$119,'CCG data'!$A:$AD,'CCG data'!C$3,FALSE))</f>
        <v>0.59225650332728375</v>
      </c>
      <c r="S497" s="263"/>
      <c r="T497" s="263">
        <f>IF(OR(ISERROR(VLOOKUP($E497&amp;$D$118&amp;$D$119,'CCG data'!$A:$AD,'CCG data'!D$3,FALSE)),ISBLANK(VLOOKUP($E497&amp;$D$118&amp;$D$119,'CCG data'!$A:$AD,'CCG data'!D$3,FALSE))),"",VLOOKUP($E497&amp;$D$118&amp;$D$119,'CCG data'!$A:$AD,'CCG data'!D$3,FALSE))</f>
        <v>4.4162129461584994E-2</v>
      </c>
      <c r="U497" s="263"/>
      <c r="V497" s="263">
        <f>IF(OR(ISERROR(VLOOKUP($E497&amp;$D$118&amp;$D$119,'CCG data'!$A:$AD,'CCG data'!E$3,FALSE)),ISBLANK(VLOOKUP($E497&amp;$D$118&amp;$D$119,'CCG data'!$A:$AD,'CCG data'!E$3,FALSE))),"",VLOOKUP($E497&amp;$D$118&amp;$D$119,'CCG data'!$A:$AD,'CCG data'!E$3,FALSE))</f>
        <v>0.11978221415607986</v>
      </c>
      <c r="W497" s="398"/>
      <c r="Y497" s="163">
        <f>IFERROR(VLOOKUP($E497&amp;$D$119, Outliers!$A$4:$P$214,2,FALSE),"0")</f>
        <v>0</v>
      </c>
      <c r="Z497" s="163">
        <f>IFERROR(VLOOKUP($E497&amp;$D$119, Outliers!$A$4:$P$214,3,FALSE),"0")</f>
        <v>0</v>
      </c>
      <c r="AA497" s="163">
        <f>IFERROR(VLOOKUP($E497&amp;$D$119, Outliers!$A$4:$P$214,4,FALSE),"0")</f>
        <v>0</v>
      </c>
      <c r="AB497" s="163">
        <f>IFERROR(VLOOKUP($E497&amp;$D$119, Outliers!$A$4:$P$214,5,FALSE),"0")</f>
        <v>1</v>
      </c>
      <c r="AD497" s="78"/>
      <c r="AE497" s="78"/>
      <c r="AF497" s="78"/>
      <c r="AG497" s="78"/>
    </row>
    <row r="498" spans="4:33" x14ac:dyDescent="0.25">
      <c r="D498" s="318"/>
      <c r="E498" s="103" t="s">
        <v>27</v>
      </c>
      <c r="F498" s="95">
        <f>IF(P497="","",VLOOKUP($E497&amp;$D$118&amp;$D$119,'CCG data'!$A:$AD,'CCG data'!W$3,FALSE))</f>
        <v>41.8804596009454</v>
      </c>
      <c r="G498" s="96">
        <f>IF(P497="","",VLOOKUP($E497&amp;$D$118&amp;$D$119,'CCG data'!$A:$AD,'CCG data'!X$3,FALSE))</f>
        <v>50.943262324401772</v>
      </c>
      <c r="H498" s="96">
        <f>IF(R497="","",VLOOKUP($E497&amp;$D$118&amp;$D$119,'CCG data'!$A:$AD,'CCG data'!Y$3,FALSE))</f>
        <v>89.34898722396737</v>
      </c>
      <c r="I498" s="96">
        <f>IF(R497="","",VLOOKUP($E497&amp;$D$118&amp;$D$119,'CCG data'!$A:$AD,'CCG data'!Z$3,FALSE))</f>
        <v>101.29103503253556</v>
      </c>
      <c r="J498" s="96">
        <f>IF(T497="","",VLOOKUP($E497&amp;$D$118&amp;$D$119,'CCG data'!$A:$AD,'CCG data'!AA$3,FALSE))</f>
        <v>6.1414775739396061</v>
      </c>
      <c r="K498" s="96">
        <f>IF(T497="","",VLOOKUP($E497&amp;$D$118&amp;$D$119,'CCG data'!$A:$AD,'CCG data'!AB$3,FALSE))</f>
        <v>9.7980052767017494</v>
      </c>
      <c r="L498" s="96">
        <f>IF(V497="","",VLOOKUP($E497&amp;$D$118&amp;$D$119,'CCG data'!$A:$AD,'CCG data'!AC$3,FALSE))</f>
        <v>15.35879172116436</v>
      </c>
      <c r="M498" s="96">
        <f>IF(V497="","",VLOOKUP($E497&amp;$D$118&amp;$D$119,'CCG data'!$A:$AD,'CCG data'!AD$3,FALSE))</f>
        <v>20.32991171877352</v>
      </c>
      <c r="N498" s="363"/>
      <c r="P498" s="150">
        <f>IF(P497="","",VLOOKUP($E497&amp;$D$118&amp;$D$119,'CCG data'!$A:$AD,'CCG data'!I$3,FALSE))</f>
        <v>0.224</v>
      </c>
      <c r="Q498" s="15">
        <f>IF(P497="","",VLOOKUP($E497&amp;$D$118&amp;$D$119,'CCG data'!$A:$AD,'CCG data'!J$3,FALSE))</f>
        <v>0.26500000000000001</v>
      </c>
      <c r="R498" s="15">
        <f>IF(R497="","",VLOOKUP($E497&amp;$D$118&amp;$D$119,'CCG data'!$A:$AD,'CCG data'!K$3,FALSE))</f>
        <v>0.56799999999999995</v>
      </c>
      <c r="S498" s="15">
        <f>IF(R497="","",VLOOKUP($E497&amp;$D$118&amp;$D$119,'CCG data'!$A:$AD,'CCG data'!L$3,FALSE))</f>
        <v>0.61599999999999999</v>
      </c>
      <c r="T498" s="15">
        <f>IF(T497="","",VLOOKUP($E497&amp;$D$118&amp;$D$119,'CCG data'!$A:$AD,'CCG data'!M$3,FALSE))</f>
        <v>3.5000000000000003E-2</v>
      </c>
      <c r="U498" s="15">
        <f>IF(T497="","",VLOOKUP($E497&amp;$D$118&amp;$D$119,'CCG data'!$A:$AD,'CCG data'!N$3,FALSE))</f>
        <v>5.5E-2</v>
      </c>
      <c r="V498" s="15">
        <f>IF(V497="","",VLOOKUP($E497&amp;$D$118&amp;$D$119,'CCG data'!$A:$AD,'CCG data'!O$3,FALSE))</f>
        <v>0.105</v>
      </c>
      <c r="W498" s="135">
        <f>IF(V497="","",VLOOKUP($E497&amp;$D$118&amp;$D$119,'CCG data'!$A:$AD,'CCG data'!P$3,FALSE))</f>
        <v>0.13600000000000001</v>
      </c>
      <c r="Y498" s="163" t="str">
        <f>IFERROR(VLOOKUP($E498&amp;$D$119, Outliers!$A$4:$P$214,2,FALSE),"0")</f>
        <v>0</v>
      </c>
      <c r="Z498" s="163" t="str">
        <f>IFERROR(VLOOKUP($E498&amp;$D$119, Outliers!$A$4:$P$214,3,FALSE),"0")</f>
        <v>0</v>
      </c>
      <c r="AA498" s="163" t="str">
        <f>IFERROR(VLOOKUP($E498&amp;$D$119, Outliers!$A$4:$P$214,4,FALSE),"0")</f>
        <v>0</v>
      </c>
      <c r="AB498" s="163" t="str">
        <f>IFERROR(VLOOKUP($E498&amp;$D$119, Outliers!$A$4:$P$214,5,FALSE),"0")</f>
        <v>0</v>
      </c>
      <c r="AD498" s="78"/>
      <c r="AE498" s="78"/>
      <c r="AF498" s="78"/>
      <c r="AG498" s="78"/>
    </row>
    <row r="499" spans="4:33" ht="15.75" x14ac:dyDescent="0.25">
      <c r="D499" s="318"/>
      <c r="E499" s="104" t="s">
        <v>285</v>
      </c>
      <c r="F499" s="405">
        <f>IF(OR(ISERROR(VLOOKUP($E499&amp;$D$118&amp;$D$119,'CCG data'!$A:$AD,'CCG data'!R$3,FALSE)),ISBLANK(VLOOKUP($E499&amp;$D$118&amp;$D$119,'CCG data'!$A:$AD,'CCG data'!R$3,FALSE))),"",VLOOKUP($E499&amp;$D$118&amp;$D$119,'CCG data'!$A:$AD,'CCG data'!R$3,FALSE))</f>
        <v>50.913893700176217</v>
      </c>
      <c r="G499" s="406"/>
      <c r="H499" s="406">
        <f>IF(OR(ISERROR(VLOOKUP($E499&amp;$D$118&amp;$D$119,'CCG data'!$A:$AD,'CCG data'!S$3,FALSE)),ISBLANK(VLOOKUP($E499&amp;$D$118&amp;$D$119,'CCG data'!$A:$AD,'CCG data'!S$3,FALSE))),"",VLOOKUP($E499&amp;$D$118&amp;$D$119,'CCG data'!$A:$AD,'CCG data'!S$3,FALSE))</f>
        <v>98.762016039003157</v>
      </c>
      <c r="I499" s="406"/>
      <c r="J499" s="406">
        <f>IF(OR(ISERROR(VLOOKUP($E499&amp;$D$118&amp;$D$119,'CCG data'!$A:$AD,'CCG data'!T$3,FALSE)),ISBLANK(VLOOKUP($E499&amp;$D$118&amp;$D$119,'CCG data'!$A:$AD,'CCG data'!T$3,FALSE))),"",VLOOKUP($E499&amp;$D$118&amp;$D$119,'CCG data'!$A:$AD,'CCG data'!T$3,FALSE))</f>
        <v>8.1696485852463603</v>
      </c>
      <c r="K499" s="406"/>
      <c r="L499" s="406">
        <f>IF(OR(ISERROR(VLOOKUP($E499&amp;$D$118&amp;$D$119,'CCG data'!$A:$AD,'CCG data'!U$3,FALSE)),ISBLANK(VLOOKUP($E499&amp;$D$118&amp;$D$119,'CCG data'!$A:$AD,'CCG data'!U$3,FALSE))),"",VLOOKUP($E499&amp;$D$118&amp;$D$119,'CCG data'!$A:$AD,'CCG data'!U$3,FALSE))</f>
        <v>13.947806135037528</v>
      </c>
      <c r="M499" s="407"/>
      <c r="N499" s="362">
        <f>IF(OR(ISERROR(VLOOKUP($E499&amp;$D$118&amp;$D$119,'CCG data'!$A:$AD,'CCG data'!G$3,FALSE)),ISBLANK(VLOOKUP($E499&amp;$D$118&amp;$D$119,'CCG data'!$A:$AD,'CCG data'!G$3,FALSE))),"",VLOOKUP($E499&amp;$D$118&amp;$D$119,'CCG data'!$A:$AD,'CCG data'!G$3,FALSE))</f>
        <v>1681</v>
      </c>
      <c r="P499" s="397">
        <f>IF(OR(ISERROR(VLOOKUP($E499&amp;$D$118&amp;$D$119,'CCG data'!$A:$AD,'CCG data'!B$3,FALSE)),ISBLANK(VLOOKUP($E499&amp;$D$118&amp;$D$119,'CCG data'!$A:$AD,'CCG data'!B$3,FALSE))),"",VLOOKUP($E499&amp;$D$118&amp;$D$119,'CCG data'!$A:$AD,'CCG data'!B$3,FALSE))</f>
        <v>0.29030339083878642</v>
      </c>
      <c r="Q499" s="263"/>
      <c r="R499" s="263">
        <f>IF(OR(ISERROR(VLOOKUP($E499&amp;$D$118&amp;$D$119,'CCG data'!$A:$AD,'CCG data'!C$3,FALSE)),ISBLANK(VLOOKUP($E499&amp;$D$118&amp;$D$119,'CCG data'!$A:$AD,'CCG data'!C$3,FALSE))),"",VLOOKUP($E499&amp;$D$118&amp;$D$119,'CCG data'!$A:$AD,'CCG data'!C$3,FALSE))</f>
        <v>0.58060678167757285</v>
      </c>
      <c r="S499" s="263"/>
      <c r="T499" s="263">
        <f>IF(OR(ISERROR(VLOOKUP($E499&amp;$D$118&amp;$D$119,'CCG data'!$A:$AD,'CCG data'!D$3,FALSE)),ISBLANK(VLOOKUP($E499&amp;$D$118&amp;$D$119,'CCG data'!$A:$AD,'CCG data'!D$3,FALSE))),"",VLOOKUP($E499&amp;$D$118&amp;$D$119,'CCG data'!$A:$AD,'CCG data'!D$3,FALSE))</f>
        <v>4.7590719809637118E-2</v>
      </c>
      <c r="U499" s="263"/>
      <c r="V499" s="263">
        <f>IF(OR(ISERROR(VLOOKUP($E499&amp;$D$118&amp;$D$119,'CCG data'!$A:$AD,'CCG data'!E$3,FALSE)),ISBLANK(VLOOKUP($E499&amp;$D$118&amp;$D$119,'CCG data'!$A:$AD,'CCG data'!E$3,FALSE))),"",VLOOKUP($E499&amp;$D$118&amp;$D$119,'CCG data'!$A:$AD,'CCG data'!E$3,FALSE))</f>
        <v>8.1499107674003562E-2</v>
      </c>
      <c r="W499" s="398"/>
      <c r="Y499" s="163">
        <f>IFERROR(VLOOKUP($E499&amp;$D$119, Outliers!$A$4:$P$214,2,FALSE),"0")</f>
        <v>0</v>
      </c>
      <c r="Z499" s="163">
        <f>IFERROR(VLOOKUP($E499&amp;$D$119, Outliers!$A$4:$P$214,3,FALSE),"0")</f>
        <v>0</v>
      </c>
      <c r="AA499" s="163">
        <f>IFERROR(VLOOKUP($E499&amp;$D$119, Outliers!$A$4:$P$214,4,FALSE),"0")</f>
        <v>0</v>
      </c>
      <c r="AB499" s="163">
        <f>IFERROR(VLOOKUP($E499&amp;$D$119, Outliers!$A$4:$P$214,5,FALSE),"0")</f>
        <v>0</v>
      </c>
      <c r="AD499" s="78"/>
      <c r="AE499" s="78"/>
      <c r="AF499" s="78"/>
      <c r="AG499" s="78"/>
    </row>
    <row r="500" spans="4:33" x14ac:dyDescent="0.25">
      <c r="D500" s="318"/>
      <c r="E500" s="103" t="s">
        <v>27</v>
      </c>
      <c r="F500" s="95">
        <f>IF(P499="","",VLOOKUP($E499&amp;$D$118&amp;$D$119,'CCG data'!$A:$AD,'CCG data'!W$3,FALSE))</f>
        <v>46.396556897102776</v>
      </c>
      <c r="G500" s="96">
        <f>IF(P499="","",VLOOKUP($E499&amp;$D$118&amp;$D$119,'CCG data'!$A:$AD,'CCG data'!X$3,FALSE))</f>
        <v>55.431230503249658</v>
      </c>
      <c r="H500" s="96">
        <f>IF(R499="","",VLOOKUP($E499&amp;$D$118&amp;$D$119,'CCG data'!$A:$AD,'CCG data'!Y$3,FALSE))</f>
        <v>92.565877648140031</v>
      </c>
      <c r="I500" s="96">
        <f>IF(R499="","",VLOOKUP($E499&amp;$D$118&amp;$D$119,'CCG data'!$A:$AD,'CCG data'!Z$3,FALSE))</f>
        <v>104.95815442986628</v>
      </c>
      <c r="J500" s="96">
        <f>IF(T499="","",VLOOKUP($E499&amp;$D$118&amp;$D$119,'CCG data'!$A:$AD,'CCG data'!AA$3,FALSE))</f>
        <v>6.3793954055345674</v>
      </c>
      <c r="K500" s="96">
        <f>IF(T499="","",VLOOKUP($E499&amp;$D$118&amp;$D$119,'CCG data'!$A:$AD,'CCG data'!AB$3,FALSE))</f>
        <v>9.959901764958154</v>
      </c>
      <c r="L500" s="96">
        <f>IF(V499="","",VLOOKUP($E499&amp;$D$118&amp;$D$119,'CCG data'!$A:$AD,'CCG data'!AC$3,FALSE))</f>
        <v>11.612188798993174</v>
      </c>
      <c r="M500" s="96">
        <f>IF(V499="","",VLOOKUP($E499&amp;$D$118&amp;$D$119,'CCG data'!$A:$AD,'CCG data'!AD$3,FALSE))</f>
        <v>16.283423471081882</v>
      </c>
      <c r="N500" s="363"/>
      <c r="P500" s="150">
        <f>IF(P499="","",VLOOKUP($E499&amp;$D$118&amp;$D$119,'CCG data'!$A:$AD,'CCG data'!I$3,FALSE))</f>
        <v>0.26900000000000002</v>
      </c>
      <c r="Q500" s="15">
        <f>IF(P499="","",VLOOKUP($E499&amp;$D$118&amp;$D$119,'CCG data'!$A:$AD,'CCG data'!J$3,FALSE))</f>
        <v>0.312</v>
      </c>
      <c r="R500" s="15">
        <f>IF(R499="","",VLOOKUP($E499&amp;$D$118&amp;$D$119,'CCG data'!$A:$AD,'CCG data'!K$3,FALSE))</f>
        <v>0.55700000000000005</v>
      </c>
      <c r="S500" s="15">
        <f>IF(R499="","",VLOOKUP($E499&amp;$D$118&amp;$D$119,'CCG data'!$A:$AD,'CCG data'!L$3,FALSE))</f>
        <v>0.60399999999999998</v>
      </c>
      <c r="T500" s="15">
        <f>IF(T499="","",VLOOKUP($E499&amp;$D$118&amp;$D$119,'CCG data'!$A:$AD,'CCG data'!M$3,FALSE))</f>
        <v>3.7999999999999999E-2</v>
      </c>
      <c r="U500" s="15">
        <f>IF(T499="","",VLOOKUP($E499&amp;$D$118&amp;$D$119,'CCG data'!$A:$AD,'CCG data'!N$3,FALSE))</f>
        <v>5.8999999999999997E-2</v>
      </c>
      <c r="V500" s="15">
        <f>IF(V499="","",VLOOKUP($E499&amp;$D$118&amp;$D$119,'CCG data'!$A:$AD,'CCG data'!O$3,FALSE))</f>
        <v>6.9000000000000006E-2</v>
      </c>
      <c r="W500" s="135">
        <f>IF(V499="","",VLOOKUP($E499&amp;$D$118&amp;$D$119,'CCG data'!$A:$AD,'CCG data'!P$3,FALSE))</f>
        <v>9.6000000000000002E-2</v>
      </c>
      <c r="Y500" s="163" t="str">
        <f>IFERROR(VLOOKUP($E500&amp;$D$119, Outliers!$A$4:$P$214,2,FALSE),"0")</f>
        <v>0</v>
      </c>
      <c r="Z500" s="163" t="str">
        <f>IFERROR(VLOOKUP($E500&amp;$D$119, Outliers!$A$4:$P$214,3,FALSE),"0")</f>
        <v>0</v>
      </c>
      <c r="AA500" s="163" t="str">
        <f>IFERROR(VLOOKUP($E500&amp;$D$119, Outliers!$A$4:$P$214,4,FALSE),"0")</f>
        <v>0</v>
      </c>
      <c r="AB500" s="163" t="str">
        <f>IFERROR(VLOOKUP($E500&amp;$D$119, Outliers!$A$4:$P$214,5,FALSE),"0")</f>
        <v>0</v>
      </c>
      <c r="AD500" s="78"/>
      <c r="AE500" s="78"/>
      <c r="AF500" s="78"/>
      <c r="AG500" s="78"/>
    </row>
    <row r="501" spans="4:33" ht="15.75" x14ac:dyDescent="0.25">
      <c r="D501" s="318"/>
      <c r="E501" s="104" t="s">
        <v>286</v>
      </c>
      <c r="F501" s="405">
        <f>IF(OR(ISERROR(VLOOKUP($E501&amp;$D$118&amp;$D$119,'CCG data'!$A:$AD,'CCG data'!R$3,FALSE)),ISBLANK(VLOOKUP($E501&amp;$D$118&amp;$D$119,'CCG data'!$A:$AD,'CCG data'!R$3,FALSE))),"",VLOOKUP($E501&amp;$D$118&amp;$D$119,'CCG data'!$A:$AD,'CCG data'!R$3,FALSE))</f>
        <v>49.168196910787302</v>
      </c>
      <c r="G501" s="406"/>
      <c r="H501" s="406">
        <f>IF(OR(ISERROR(VLOOKUP($E501&amp;$D$118&amp;$D$119,'CCG data'!$A:$AD,'CCG data'!S$3,FALSE)),ISBLANK(VLOOKUP($E501&amp;$D$118&amp;$D$119,'CCG data'!$A:$AD,'CCG data'!S$3,FALSE))),"",VLOOKUP($E501&amp;$D$118&amp;$D$119,'CCG data'!$A:$AD,'CCG data'!S$3,FALSE))</f>
        <v>95.679780711751491</v>
      </c>
      <c r="I501" s="406"/>
      <c r="J501" s="406">
        <f>IF(OR(ISERROR(VLOOKUP($E501&amp;$D$118&amp;$D$119,'CCG data'!$A:$AD,'CCG data'!T$3,FALSE)),ISBLANK(VLOOKUP($E501&amp;$D$118&amp;$D$119,'CCG data'!$A:$AD,'CCG data'!T$3,FALSE))),"",VLOOKUP($E501&amp;$D$118&amp;$D$119,'CCG data'!$A:$AD,'CCG data'!T$3,FALSE))</f>
        <v>5.3095907143369336</v>
      </c>
      <c r="K501" s="406"/>
      <c r="L501" s="406">
        <f>IF(OR(ISERROR(VLOOKUP($E501&amp;$D$118&amp;$D$119,'CCG data'!$A:$AD,'CCG data'!U$3,FALSE)),ISBLANK(VLOOKUP($E501&amp;$D$118&amp;$D$119,'CCG data'!$A:$AD,'CCG data'!U$3,FALSE))),"",VLOOKUP($E501&amp;$D$118&amp;$D$119,'CCG data'!$A:$AD,'CCG data'!U$3,FALSE))</f>
        <v>8.5280576710056497</v>
      </c>
      <c r="M501" s="407"/>
      <c r="N501" s="362">
        <f>IF(OR(ISERROR(VLOOKUP($E501&amp;$D$118&amp;$D$119,'CCG data'!$A:$AD,'CCG data'!G$3,FALSE)),ISBLANK(VLOOKUP($E501&amp;$D$118&amp;$D$119,'CCG data'!$A:$AD,'CCG data'!G$3,FALSE))),"",VLOOKUP($E501&amp;$D$118&amp;$D$119,'CCG data'!$A:$AD,'CCG data'!G$3,FALSE))</f>
        <v>1503</v>
      </c>
      <c r="P501" s="397">
        <f>IF(OR(ISERROR(VLOOKUP($E501&amp;$D$118&amp;$D$119,'CCG data'!$A:$AD,'CCG data'!B$3,FALSE)),ISBLANK(VLOOKUP($E501&amp;$D$118&amp;$D$119,'CCG data'!$A:$AD,'CCG data'!B$3,FALSE))),"",VLOOKUP($E501&amp;$D$118&amp;$D$119,'CCG data'!$A:$AD,'CCG data'!B$3,FALSE))</f>
        <v>0.31004657351962739</v>
      </c>
      <c r="Q501" s="263"/>
      <c r="R501" s="263">
        <f>IF(OR(ISERROR(VLOOKUP($E501&amp;$D$118&amp;$D$119,'CCG data'!$A:$AD,'CCG data'!C$3,FALSE)),ISBLANK(VLOOKUP($E501&amp;$D$118&amp;$D$119,'CCG data'!$A:$AD,'CCG data'!C$3,FALSE))),"",VLOOKUP($E501&amp;$D$118&amp;$D$119,'CCG data'!$A:$AD,'CCG data'!C$3,FALSE))</f>
        <v>0.60212907518296743</v>
      </c>
      <c r="S501" s="263"/>
      <c r="T501" s="263">
        <f>IF(OR(ISERROR(VLOOKUP($E501&amp;$D$118&amp;$D$119,'CCG data'!$A:$AD,'CCG data'!D$3,FALSE)),ISBLANK(VLOOKUP($E501&amp;$D$118&amp;$D$119,'CCG data'!$A:$AD,'CCG data'!D$3,FALSE))),"",VLOOKUP($E501&amp;$D$118&amp;$D$119,'CCG data'!$A:$AD,'CCG data'!D$3,FALSE))</f>
        <v>3.32667997338656E-2</v>
      </c>
      <c r="U501" s="263"/>
      <c r="V501" s="263">
        <f>IF(OR(ISERROR(VLOOKUP($E501&amp;$D$118&amp;$D$119,'CCG data'!$A:$AD,'CCG data'!E$3,FALSE)),ISBLANK(VLOOKUP($E501&amp;$D$118&amp;$D$119,'CCG data'!$A:$AD,'CCG data'!E$3,FALSE))),"",VLOOKUP($E501&amp;$D$118&amp;$D$119,'CCG data'!$A:$AD,'CCG data'!E$3,FALSE))</f>
        <v>5.4557551563539586E-2</v>
      </c>
      <c r="W501" s="398"/>
      <c r="Y501" s="163">
        <f>IFERROR(VLOOKUP($E501&amp;$D$119, Outliers!$A$4:$P$214,2,FALSE),"0")</f>
        <v>0</v>
      </c>
      <c r="Z501" s="163">
        <f>IFERROR(VLOOKUP($E501&amp;$D$119, Outliers!$A$4:$P$214,3,FALSE),"0")</f>
        <v>0</v>
      </c>
      <c r="AA501" s="163">
        <f>IFERROR(VLOOKUP($E501&amp;$D$119, Outliers!$A$4:$P$214,4,FALSE),"0")</f>
        <v>0</v>
      </c>
      <c r="AB501" s="163">
        <f>IFERROR(VLOOKUP($E501&amp;$D$119, Outliers!$A$4:$P$214,5,FALSE),"0")</f>
        <v>1</v>
      </c>
      <c r="AD501" s="78"/>
      <c r="AE501" s="78"/>
      <c r="AF501" s="78"/>
      <c r="AG501" s="78"/>
    </row>
    <row r="502" spans="4:33" x14ac:dyDescent="0.25">
      <c r="D502" s="318"/>
      <c r="E502" s="103" t="s">
        <v>27</v>
      </c>
      <c r="F502" s="95">
        <f>IF(P501="","",VLOOKUP($E501&amp;$D$118&amp;$D$119,'CCG data'!$A:$AD,'CCG data'!W$3,FALSE))</f>
        <v>44.703958342283109</v>
      </c>
      <c r="G502" s="96">
        <f>IF(P501="","",VLOOKUP($E501&amp;$D$118&amp;$D$119,'CCG data'!$A:$AD,'CCG data'!X$3,FALSE))</f>
        <v>53.632435479291495</v>
      </c>
      <c r="H502" s="96">
        <f>IF(R501="","",VLOOKUP($E501&amp;$D$118&amp;$D$119,'CCG data'!$A:$AD,'CCG data'!Y$3,FALSE))</f>
        <v>89.445993796485965</v>
      </c>
      <c r="I502" s="96">
        <f>IF(R501="","",VLOOKUP($E501&amp;$D$118&amp;$D$119,'CCG data'!$A:$AD,'CCG data'!Z$3,FALSE))</f>
        <v>101.91356762701702</v>
      </c>
      <c r="J502" s="96">
        <f>IF(T501="","",VLOOKUP($E501&amp;$D$118&amp;$D$119,'CCG data'!$A:$AD,'CCG data'!AA$3,FALSE))</f>
        <v>3.8378472553592875</v>
      </c>
      <c r="K502" s="96">
        <f>IF(T501="","",VLOOKUP($E501&amp;$D$118&amp;$D$119,'CCG data'!$A:$AD,'CCG data'!AB$3,FALSE))</f>
        <v>6.7813341733145798</v>
      </c>
      <c r="L502" s="96">
        <f>IF(V501="","",VLOOKUP($E501&amp;$D$118&amp;$D$119,'CCG data'!$A:$AD,'CCG data'!AC$3,FALSE))</f>
        <v>6.6821954818012772</v>
      </c>
      <c r="M502" s="96">
        <f>IF(V501="","",VLOOKUP($E501&amp;$D$118&amp;$D$119,'CCG data'!$A:$AD,'CCG data'!AD$3,FALSE))</f>
        <v>10.373919860210023</v>
      </c>
      <c r="N502" s="363"/>
      <c r="P502" s="150">
        <f>IF(P501="","",VLOOKUP($E501&amp;$D$118&amp;$D$119,'CCG data'!$A:$AD,'CCG data'!I$3,FALSE))</f>
        <v>0.28699999999999998</v>
      </c>
      <c r="Q502" s="15">
        <f>IF(P501="","",VLOOKUP($E501&amp;$D$118&amp;$D$119,'CCG data'!$A:$AD,'CCG data'!J$3,FALSE))</f>
        <v>0.33400000000000002</v>
      </c>
      <c r="R502" s="15">
        <f>IF(R501="","",VLOOKUP($E501&amp;$D$118&amp;$D$119,'CCG data'!$A:$AD,'CCG data'!K$3,FALSE))</f>
        <v>0.57699999999999996</v>
      </c>
      <c r="S502" s="15">
        <f>IF(R501="","",VLOOKUP($E501&amp;$D$118&amp;$D$119,'CCG data'!$A:$AD,'CCG data'!L$3,FALSE))</f>
        <v>0.627</v>
      </c>
      <c r="T502" s="15">
        <f>IF(T501="","",VLOOKUP($E501&amp;$D$118&amp;$D$119,'CCG data'!$A:$AD,'CCG data'!M$3,FALSE))</f>
        <v>2.5000000000000001E-2</v>
      </c>
      <c r="U502" s="15">
        <f>IF(T501="","",VLOOKUP($E501&amp;$D$118&amp;$D$119,'CCG data'!$A:$AD,'CCG data'!N$3,FALSE))</f>
        <v>4.3999999999999997E-2</v>
      </c>
      <c r="V502" s="15">
        <f>IF(V501="","",VLOOKUP($E501&amp;$D$118&amp;$D$119,'CCG data'!$A:$AD,'CCG data'!O$3,FALSE))</f>
        <v>4.3999999999999997E-2</v>
      </c>
      <c r="W502" s="135">
        <f>IF(V501="","",VLOOKUP($E501&amp;$D$118&amp;$D$119,'CCG data'!$A:$AD,'CCG data'!P$3,FALSE))</f>
        <v>6.7000000000000004E-2</v>
      </c>
      <c r="Y502" s="163" t="str">
        <f>IFERROR(VLOOKUP($E502&amp;$D$119, Outliers!$A$4:$P$214,2,FALSE),"0")</f>
        <v>0</v>
      </c>
      <c r="Z502" s="163" t="str">
        <f>IFERROR(VLOOKUP($E502&amp;$D$119, Outliers!$A$4:$P$214,3,FALSE),"0")</f>
        <v>0</v>
      </c>
      <c r="AA502" s="163" t="str">
        <f>IFERROR(VLOOKUP($E502&amp;$D$119, Outliers!$A$4:$P$214,4,FALSE),"0")</f>
        <v>0</v>
      </c>
      <c r="AB502" s="163" t="str">
        <f>IFERROR(VLOOKUP($E502&amp;$D$119, Outliers!$A$4:$P$214,5,FALSE),"0")</f>
        <v>0</v>
      </c>
      <c r="AD502" s="78"/>
      <c r="AE502" s="78"/>
      <c r="AF502" s="78"/>
      <c r="AG502" s="78"/>
    </row>
    <row r="503" spans="4:33" ht="15.75" x14ac:dyDescent="0.25">
      <c r="D503" s="318"/>
      <c r="E503" s="104" t="s">
        <v>287</v>
      </c>
      <c r="F503" s="405">
        <f>IF(OR(ISERROR(VLOOKUP($E503&amp;$D$118&amp;$D$119,'CCG data'!$A:$AD,'CCG data'!R$3,FALSE)),ISBLANK(VLOOKUP($E503&amp;$D$118&amp;$D$119,'CCG data'!$A:$AD,'CCG data'!R$3,FALSE))),"",VLOOKUP($E503&amp;$D$118&amp;$D$119,'CCG data'!$A:$AD,'CCG data'!R$3,FALSE))</f>
        <v>54.054389417228364</v>
      </c>
      <c r="G503" s="406"/>
      <c r="H503" s="406">
        <f>IF(OR(ISERROR(VLOOKUP($E503&amp;$D$118&amp;$D$119,'CCG data'!$A:$AD,'CCG data'!S$3,FALSE)),ISBLANK(VLOOKUP($E503&amp;$D$118&amp;$D$119,'CCG data'!$A:$AD,'CCG data'!S$3,FALSE))),"",VLOOKUP($E503&amp;$D$118&amp;$D$119,'CCG data'!$A:$AD,'CCG data'!S$3,FALSE))</f>
        <v>106.56704299076094</v>
      </c>
      <c r="I503" s="406"/>
      <c r="J503" s="406">
        <f>IF(OR(ISERROR(VLOOKUP($E503&amp;$D$118&amp;$D$119,'CCG data'!$A:$AD,'CCG data'!T$3,FALSE)),ISBLANK(VLOOKUP($E503&amp;$D$118&amp;$D$119,'CCG data'!$A:$AD,'CCG data'!T$3,FALSE))),"",VLOOKUP($E503&amp;$D$118&amp;$D$119,'CCG data'!$A:$AD,'CCG data'!T$3,FALSE))</f>
        <v>7.4214556023193055</v>
      </c>
      <c r="K503" s="406"/>
      <c r="L503" s="406">
        <f>IF(OR(ISERROR(VLOOKUP($E503&amp;$D$118&amp;$D$119,'CCG data'!$A:$AD,'CCG data'!U$3,FALSE)),ISBLANK(VLOOKUP($E503&amp;$D$118&amp;$D$119,'CCG data'!$A:$AD,'CCG data'!U$3,FALSE))),"",VLOOKUP($E503&amp;$D$118&amp;$D$119,'CCG data'!$A:$AD,'CCG data'!U$3,FALSE))</f>
        <v>11.197305261865829</v>
      </c>
      <c r="M503" s="407"/>
      <c r="N503" s="362">
        <f>IF(OR(ISERROR(VLOOKUP($E503&amp;$D$118&amp;$D$119,'CCG data'!$A:$AD,'CCG data'!G$3,FALSE)),ISBLANK(VLOOKUP($E503&amp;$D$118&amp;$D$119,'CCG data'!$A:$AD,'CCG data'!G$3,FALSE))),"",VLOOKUP($E503&amp;$D$118&amp;$D$119,'CCG data'!$A:$AD,'CCG data'!G$3,FALSE))</f>
        <v>2196</v>
      </c>
      <c r="P503" s="397">
        <f>IF(OR(ISERROR(VLOOKUP($E503&amp;$D$118&amp;$D$119,'CCG data'!$A:$AD,'CCG data'!B$3,FALSE)),ISBLANK(VLOOKUP($E503&amp;$D$118&amp;$D$119,'CCG data'!$A:$AD,'CCG data'!B$3,FALSE))),"",VLOOKUP($E503&amp;$D$118&amp;$D$119,'CCG data'!$A:$AD,'CCG data'!B$3,FALSE))</f>
        <v>0.29234972677595628</v>
      </c>
      <c r="Q503" s="263"/>
      <c r="R503" s="263">
        <f>IF(OR(ISERROR(VLOOKUP($E503&amp;$D$118&amp;$D$119,'CCG data'!$A:$AD,'CCG data'!C$3,FALSE)),ISBLANK(VLOOKUP($E503&amp;$D$118&amp;$D$119,'CCG data'!$A:$AD,'CCG data'!C$3,FALSE))),"",VLOOKUP($E503&amp;$D$118&amp;$D$119,'CCG data'!$A:$AD,'CCG data'!C$3,FALSE))</f>
        <v>0.59881602914389798</v>
      </c>
      <c r="S503" s="263"/>
      <c r="T503" s="263">
        <f>IF(OR(ISERROR(VLOOKUP($E503&amp;$D$118&amp;$D$119,'CCG data'!$A:$AD,'CCG data'!D$3,FALSE)),ISBLANK(VLOOKUP($E503&amp;$D$118&amp;$D$119,'CCG data'!$A:$AD,'CCG data'!D$3,FALSE))),"",VLOOKUP($E503&amp;$D$118&amp;$D$119,'CCG data'!$A:$AD,'CCG data'!D$3,FALSE))</f>
        <v>4.5992714025500911E-2</v>
      </c>
      <c r="U503" s="263"/>
      <c r="V503" s="263">
        <f>IF(OR(ISERROR(VLOOKUP($E503&amp;$D$118&amp;$D$119,'CCG data'!$A:$AD,'CCG data'!E$3,FALSE)),ISBLANK(VLOOKUP($E503&amp;$D$118&amp;$D$119,'CCG data'!$A:$AD,'CCG data'!E$3,FALSE))),"",VLOOKUP($E503&amp;$D$118&amp;$D$119,'CCG data'!$A:$AD,'CCG data'!E$3,FALSE))</f>
        <v>6.2841530054644809E-2</v>
      </c>
      <c r="W503" s="398"/>
      <c r="Y503" s="163">
        <f>IFERROR(VLOOKUP($E503&amp;$D$119, Outliers!$A$4:$P$214,2,FALSE),"0")</f>
        <v>0</v>
      </c>
      <c r="Z503" s="163">
        <f>IFERROR(VLOOKUP($E503&amp;$D$119, Outliers!$A$4:$P$214,3,FALSE),"0")</f>
        <v>1</v>
      </c>
      <c r="AA503" s="163">
        <f>IFERROR(VLOOKUP($E503&amp;$D$119, Outliers!$A$4:$P$214,4,FALSE),"0")</f>
        <v>0</v>
      </c>
      <c r="AB503" s="163">
        <f>IFERROR(VLOOKUP($E503&amp;$D$119, Outliers!$A$4:$P$214,5,FALSE),"0")</f>
        <v>0</v>
      </c>
      <c r="AD503" s="78"/>
      <c r="AE503" s="78"/>
      <c r="AF503" s="78"/>
      <c r="AG503" s="78"/>
    </row>
    <row r="504" spans="4:33" x14ac:dyDescent="0.25">
      <c r="D504" s="318"/>
      <c r="E504" s="103" t="s">
        <v>27</v>
      </c>
      <c r="F504" s="95">
        <f>IF(P503="","",VLOOKUP($E503&amp;$D$118&amp;$D$119,'CCG data'!$A:$AD,'CCG data'!W$3,FALSE))</f>
        <v>49.873010517337448</v>
      </c>
      <c r="G504" s="96">
        <f>IF(P503="","",VLOOKUP($E503&amp;$D$118&amp;$D$119,'CCG data'!$A:$AD,'CCG data'!X$3,FALSE))</f>
        <v>58.23576831711928</v>
      </c>
      <c r="H504" s="96">
        <f>IF(R503="","",VLOOKUP($E503&amp;$D$118&amp;$D$119,'CCG data'!$A:$AD,'CCG data'!Y$3,FALSE))</f>
        <v>100.80712751831831</v>
      </c>
      <c r="I504" s="96">
        <f>IF(R503="","",VLOOKUP($E503&amp;$D$118&amp;$D$119,'CCG data'!$A:$AD,'CCG data'!Z$3,FALSE))</f>
        <v>112.32695846320357</v>
      </c>
      <c r="J504" s="96">
        <f>IF(T503="","",VLOOKUP($E503&amp;$D$118&amp;$D$119,'CCG data'!$A:$AD,'CCG data'!AA$3,FALSE))</f>
        <v>5.9740692336785086</v>
      </c>
      <c r="K504" s="96">
        <f>IF(T503="","",VLOOKUP($E503&amp;$D$118&amp;$D$119,'CCG data'!$A:$AD,'CCG data'!AB$3,FALSE))</f>
        <v>8.8688419709601032</v>
      </c>
      <c r="L504" s="96">
        <f>IF(V503="","",VLOOKUP($E503&amp;$D$118&amp;$D$119,'CCG data'!$A:$AD,'CCG data'!AC$3,FALSE))</f>
        <v>9.3290765325775613</v>
      </c>
      <c r="M504" s="96">
        <f>IF(V503="","",VLOOKUP($E503&amp;$D$118&amp;$D$119,'CCG data'!$A:$AD,'CCG data'!AD$3,FALSE))</f>
        <v>13.065533991154096</v>
      </c>
      <c r="N504" s="363"/>
      <c r="P504" s="150">
        <f>IF(P503="","",VLOOKUP($E503&amp;$D$118&amp;$D$119,'CCG data'!$A:$AD,'CCG data'!I$3,FALSE))</f>
        <v>0.27400000000000002</v>
      </c>
      <c r="Q504" s="15">
        <f>IF(P503="","",VLOOKUP($E503&amp;$D$118&amp;$D$119,'CCG data'!$A:$AD,'CCG data'!J$3,FALSE))</f>
        <v>0.312</v>
      </c>
      <c r="R504" s="15">
        <f>IF(R503="","",VLOOKUP($E503&amp;$D$118&amp;$D$119,'CCG data'!$A:$AD,'CCG data'!K$3,FALSE))</f>
        <v>0.57799999999999996</v>
      </c>
      <c r="S504" s="15">
        <f>IF(R503="","",VLOOKUP($E503&amp;$D$118&amp;$D$119,'CCG data'!$A:$AD,'CCG data'!L$3,FALSE))</f>
        <v>0.61899999999999999</v>
      </c>
      <c r="T504" s="15">
        <f>IF(T503="","",VLOOKUP($E503&amp;$D$118&amp;$D$119,'CCG data'!$A:$AD,'CCG data'!M$3,FALSE))</f>
        <v>3.7999999999999999E-2</v>
      </c>
      <c r="U504" s="15">
        <f>IF(T503="","",VLOOKUP($E503&amp;$D$118&amp;$D$119,'CCG data'!$A:$AD,'CCG data'!N$3,FALSE))</f>
        <v>5.6000000000000001E-2</v>
      </c>
      <c r="V504" s="15">
        <f>IF(V503="","",VLOOKUP($E503&amp;$D$118&amp;$D$119,'CCG data'!$A:$AD,'CCG data'!O$3,FALSE))</f>
        <v>5.2999999999999999E-2</v>
      </c>
      <c r="W504" s="135">
        <f>IF(V503="","",VLOOKUP($E503&amp;$D$118&amp;$D$119,'CCG data'!$A:$AD,'CCG data'!P$3,FALSE))</f>
        <v>7.3999999999999996E-2</v>
      </c>
      <c r="Y504" s="163" t="str">
        <f>IFERROR(VLOOKUP($E504&amp;$D$119, Outliers!$A$4:$P$214,2,FALSE),"0")</f>
        <v>0</v>
      </c>
      <c r="Z504" s="163" t="str">
        <f>IFERROR(VLOOKUP($E504&amp;$D$119, Outliers!$A$4:$P$214,3,FALSE),"0")</f>
        <v>0</v>
      </c>
      <c r="AA504" s="163" t="str">
        <f>IFERROR(VLOOKUP($E504&amp;$D$119, Outliers!$A$4:$P$214,4,FALSE),"0")</f>
        <v>0</v>
      </c>
      <c r="AB504" s="163" t="str">
        <f>IFERROR(VLOOKUP($E504&amp;$D$119, Outliers!$A$4:$P$214,5,FALSE),"0")</f>
        <v>0</v>
      </c>
      <c r="AD504" s="78"/>
      <c r="AE504" s="78"/>
      <c r="AF504" s="78"/>
      <c r="AG504" s="78"/>
    </row>
    <row r="505" spans="4:33" ht="15.75" x14ac:dyDescent="0.25">
      <c r="D505" s="318"/>
      <c r="E505" s="104" t="s">
        <v>288</v>
      </c>
      <c r="F505" s="405">
        <f>IF(OR(ISERROR(VLOOKUP($E505&amp;$D$118&amp;$D$119,'CCG data'!$A:$AD,'CCG data'!R$3,FALSE)),ISBLANK(VLOOKUP($E505&amp;$D$118&amp;$D$119,'CCG data'!$A:$AD,'CCG data'!R$3,FALSE))),"",VLOOKUP($E505&amp;$D$118&amp;$D$119,'CCG data'!$A:$AD,'CCG data'!R$3,FALSE))</f>
        <v>52.371002603989623</v>
      </c>
      <c r="G505" s="406"/>
      <c r="H505" s="406">
        <f>IF(OR(ISERROR(VLOOKUP($E505&amp;$D$118&amp;$D$119,'CCG data'!$A:$AD,'CCG data'!S$3,FALSE)),ISBLANK(VLOOKUP($E505&amp;$D$118&amp;$D$119,'CCG data'!$A:$AD,'CCG data'!S$3,FALSE))),"",VLOOKUP($E505&amp;$D$118&amp;$D$119,'CCG data'!$A:$AD,'CCG data'!S$3,FALSE))</f>
        <v>92.42883476048813</v>
      </c>
      <c r="I505" s="406"/>
      <c r="J505" s="406">
        <f>IF(OR(ISERROR(VLOOKUP($E505&amp;$D$118&amp;$D$119,'CCG data'!$A:$AD,'CCG data'!T$3,FALSE)),ISBLANK(VLOOKUP($E505&amp;$D$118&amp;$D$119,'CCG data'!$A:$AD,'CCG data'!T$3,FALSE))),"",VLOOKUP($E505&amp;$D$118&amp;$D$119,'CCG data'!$A:$AD,'CCG data'!T$3,FALSE))</f>
        <v>7.0638457713295688</v>
      </c>
      <c r="K505" s="406"/>
      <c r="L505" s="406">
        <f>IF(OR(ISERROR(VLOOKUP($E505&amp;$D$118&amp;$D$119,'CCG data'!$A:$AD,'CCG data'!U$3,FALSE)),ISBLANK(VLOOKUP($E505&amp;$D$118&amp;$D$119,'CCG data'!$A:$AD,'CCG data'!U$3,FALSE))),"",VLOOKUP($E505&amp;$D$118&amp;$D$119,'CCG data'!$A:$AD,'CCG data'!U$3,FALSE))</f>
        <v>19.517936149137462</v>
      </c>
      <c r="M505" s="407"/>
      <c r="N505" s="362">
        <f>IF(OR(ISERROR(VLOOKUP($E505&amp;$D$118&amp;$D$119,'CCG data'!$A:$AD,'CCG data'!G$3,FALSE)),ISBLANK(VLOOKUP($E505&amp;$D$118&amp;$D$119,'CCG data'!$A:$AD,'CCG data'!G$3,FALSE))),"",VLOOKUP($E505&amp;$D$118&amp;$D$119,'CCG data'!$A:$AD,'CCG data'!G$3,FALSE))</f>
        <v>2482</v>
      </c>
      <c r="P505" s="397">
        <f>IF(OR(ISERROR(VLOOKUP($E505&amp;$D$118&amp;$D$119,'CCG data'!$A:$AD,'CCG data'!B$3,FALSE)),ISBLANK(VLOOKUP($E505&amp;$D$118&amp;$D$119,'CCG data'!$A:$AD,'CCG data'!B$3,FALSE))),"",VLOOKUP($E505&amp;$D$118&amp;$D$119,'CCG data'!$A:$AD,'CCG data'!B$3,FALSE))</f>
        <v>0.29049153908138597</v>
      </c>
      <c r="Q505" s="263"/>
      <c r="R505" s="263">
        <f>IF(OR(ISERROR(VLOOKUP($E505&amp;$D$118&amp;$D$119,'CCG data'!$A:$AD,'CCG data'!C$3,FALSE)),ISBLANK(VLOOKUP($E505&amp;$D$118&amp;$D$119,'CCG data'!$A:$AD,'CCG data'!C$3,FALSE))),"",VLOOKUP($E505&amp;$D$118&amp;$D$119,'CCG data'!$A:$AD,'CCG data'!C$3,FALSE))</f>
        <v>0.55116841257050764</v>
      </c>
      <c r="S505" s="263"/>
      <c r="T505" s="263">
        <f>IF(OR(ISERROR(VLOOKUP($E505&amp;$D$118&amp;$D$119,'CCG data'!$A:$AD,'CCG data'!D$3,FALSE)),ISBLANK(VLOOKUP($E505&amp;$D$118&amp;$D$119,'CCG data'!$A:$AD,'CCG data'!D$3,FALSE))),"",VLOOKUP($E505&amp;$D$118&amp;$D$119,'CCG data'!$A:$AD,'CCG data'!D$3,FALSE))</f>
        <v>4.4721998388396453E-2</v>
      </c>
      <c r="U505" s="263"/>
      <c r="V505" s="263">
        <f>IF(OR(ISERROR(VLOOKUP($E505&amp;$D$118&amp;$D$119,'CCG data'!$A:$AD,'CCG data'!E$3,FALSE)),ISBLANK(VLOOKUP($E505&amp;$D$118&amp;$D$119,'CCG data'!$A:$AD,'CCG data'!E$3,FALSE))),"",VLOOKUP($E505&amp;$D$118&amp;$D$119,'CCG data'!$A:$AD,'CCG data'!E$3,FALSE))</f>
        <v>0.11361804995970991</v>
      </c>
      <c r="W505" s="398"/>
      <c r="Y505" s="163">
        <f>IFERROR(VLOOKUP($E505&amp;$D$119, Outliers!$A$4:$P$214,2,FALSE),"0")</f>
        <v>0</v>
      </c>
      <c r="Z505" s="163">
        <f>IFERROR(VLOOKUP($E505&amp;$D$119, Outliers!$A$4:$P$214,3,FALSE),"0")</f>
        <v>0</v>
      </c>
      <c r="AA505" s="163">
        <f>IFERROR(VLOOKUP($E505&amp;$D$119, Outliers!$A$4:$P$214,4,FALSE),"0")</f>
        <v>0</v>
      </c>
      <c r="AB505" s="163">
        <f>IFERROR(VLOOKUP($E505&amp;$D$119, Outliers!$A$4:$P$214,5,FALSE),"0")</f>
        <v>1</v>
      </c>
      <c r="AD505" s="78"/>
      <c r="AE505" s="78"/>
      <c r="AF505" s="78"/>
      <c r="AG505" s="78"/>
    </row>
    <row r="506" spans="4:33" x14ac:dyDescent="0.25">
      <c r="D506" s="318"/>
      <c r="E506" s="103" t="s">
        <v>27</v>
      </c>
      <c r="F506" s="95">
        <f>IF(P505="","",VLOOKUP($E505&amp;$D$118&amp;$D$119,'CCG data'!$A:$AD,'CCG data'!W$3,FALSE))</f>
        <v>48.548222410160271</v>
      </c>
      <c r="G506" s="96">
        <f>IF(P505="","",VLOOKUP($E505&amp;$D$118&amp;$D$119,'CCG data'!$A:$AD,'CCG data'!X$3,FALSE))</f>
        <v>56.193782797818976</v>
      </c>
      <c r="H506" s="96">
        <f>IF(R505="","",VLOOKUP($E505&amp;$D$118&amp;$D$119,'CCG data'!$A:$AD,'CCG data'!Y$3,FALSE))</f>
        <v>87.530815363907905</v>
      </c>
      <c r="I506" s="96">
        <f>IF(R505="","",VLOOKUP($E505&amp;$D$118&amp;$D$119,'CCG data'!$A:$AD,'CCG data'!Z$3,FALSE))</f>
        <v>97.326854157068354</v>
      </c>
      <c r="J506" s="96">
        <f>IF(T505="","",VLOOKUP($E505&amp;$D$118&amp;$D$119,'CCG data'!$A:$AD,'CCG data'!AA$3,FALSE))</f>
        <v>5.7497234551840606</v>
      </c>
      <c r="K506" s="96">
        <f>IF(T505="","",VLOOKUP($E505&amp;$D$118&amp;$D$119,'CCG data'!$A:$AD,'CCG data'!AB$3,FALSE))</f>
        <v>8.377968087475077</v>
      </c>
      <c r="L506" s="96">
        <f>IF(V505="","",VLOOKUP($E505&amp;$D$118&amp;$D$119,'CCG data'!$A:$AD,'CCG data'!AC$3,FALSE))</f>
        <v>17.239874828928585</v>
      </c>
      <c r="M506" s="96">
        <f>IF(V505="","",VLOOKUP($E505&amp;$D$118&amp;$D$119,'CCG data'!$A:$AD,'CCG data'!AD$3,FALSE))</f>
        <v>21.795997469346339</v>
      </c>
      <c r="N506" s="363"/>
      <c r="P506" s="150">
        <f>IF(P505="","",VLOOKUP($E505&amp;$D$118&amp;$D$119,'CCG data'!$A:$AD,'CCG data'!I$3,FALSE))</f>
        <v>0.27300000000000002</v>
      </c>
      <c r="Q506" s="15">
        <f>IF(P505="","",VLOOKUP($E505&amp;$D$118&amp;$D$119,'CCG data'!$A:$AD,'CCG data'!J$3,FALSE))</f>
        <v>0.309</v>
      </c>
      <c r="R506" s="15">
        <f>IF(R505="","",VLOOKUP($E505&amp;$D$118&amp;$D$119,'CCG data'!$A:$AD,'CCG data'!K$3,FALSE))</f>
        <v>0.53200000000000003</v>
      </c>
      <c r="S506" s="15">
        <f>IF(R505="","",VLOOKUP($E505&amp;$D$118&amp;$D$119,'CCG data'!$A:$AD,'CCG data'!L$3,FALSE))</f>
        <v>0.57099999999999995</v>
      </c>
      <c r="T506" s="15">
        <f>IF(T505="","",VLOOKUP($E505&amp;$D$118&amp;$D$119,'CCG data'!$A:$AD,'CCG data'!M$3,FALSE))</f>
        <v>3.6999999999999998E-2</v>
      </c>
      <c r="U506" s="15">
        <f>IF(T505="","",VLOOKUP($E505&amp;$D$118&amp;$D$119,'CCG data'!$A:$AD,'CCG data'!N$3,FALSE))</f>
        <v>5.3999999999999999E-2</v>
      </c>
      <c r="V506" s="15">
        <f>IF(V505="","",VLOOKUP($E505&amp;$D$118&amp;$D$119,'CCG data'!$A:$AD,'CCG data'!O$3,FALSE))</f>
        <v>0.10199999999999999</v>
      </c>
      <c r="W506" s="135">
        <f>IF(V505="","",VLOOKUP($E505&amp;$D$118&amp;$D$119,'CCG data'!$A:$AD,'CCG data'!P$3,FALSE))</f>
        <v>0.127</v>
      </c>
      <c r="Y506" s="163" t="str">
        <f>IFERROR(VLOOKUP($E506&amp;$D$119, Outliers!$A$4:$P$214,2,FALSE),"0")</f>
        <v>0</v>
      </c>
      <c r="Z506" s="163" t="str">
        <f>IFERROR(VLOOKUP($E506&amp;$D$119, Outliers!$A$4:$P$214,3,FALSE),"0")</f>
        <v>0</v>
      </c>
      <c r="AA506" s="163" t="str">
        <f>IFERROR(VLOOKUP($E506&amp;$D$119, Outliers!$A$4:$P$214,4,FALSE),"0")</f>
        <v>0</v>
      </c>
      <c r="AB506" s="163" t="str">
        <f>IFERROR(VLOOKUP($E506&amp;$D$119, Outliers!$A$4:$P$214,5,FALSE),"0")</f>
        <v>0</v>
      </c>
      <c r="AD506" s="78"/>
      <c r="AE506" s="78"/>
      <c r="AF506" s="78"/>
      <c r="AG506" s="78"/>
    </row>
    <row r="507" spans="4:33" ht="15.75" x14ac:dyDescent="0.25">
      <c r="D507" s="318"/>
      <c r="E507" s="104" t="s">
        <v>289</v>
      </c>
      <c r="F507" s="405">
        <f>IF(OR(ISERROR(VLOOKUP($E507&amp;$D$118&amp;$D$119,'CCG data'!$A:$AD,'CCG data'!R$3,FALSE)),ISBLANK(VLOOKUP($E507&amp;$D$118&amp;$D$119,'CCG data'!$A:$AD,'CCG data'!R$3,FALSE))),"",VLOOKUP($E507&amp;$D$118&amp;$D$119,'CCG data'!$A:$AD,'CCG data'!R$3,FALSE))</f>
        <v>56.354699652829446</v>
      </c>
      <c r="G507" s="406"/>
      <c r="H507" s="406">
        <f>IF(OR(ISERROR(VLOOKUP($E507&amp;$D$118&amp;$D$119,'CCG data'!$A:$AD,'CCG data'!S$3,FALSE)),ISBLANK(VLOOKUP($E507&amp;$D$118&amp;$D$119,'CCG data'!$A:$AD,'CCG data'!S$3,FALSE))),"",VLOOKUP($E507&amp;$D$118&amp;$D$119,'CCG data'!$A:$AD,'CCG data'!S$3,FALSE))</f>
        <v>93.695723331505292</v>
      </c>
      <c r="I507" s="406"/>
      <c r="J507" s="406">
        <f>IF(OR(ISERROR(VLOOKUP($E507&amp;$D$118&amp;$D$119,'CCG data'!$A:$AD,'CCG data'!T$3,FALSE)),ISBLANK(VLOOKUP($E507&amp;$D$118&amp;$D$119,'CCG data'!$A:$AD,'CCG data'!T$3,FALSE))),"",VLOOKUP($E507&amp;$D$118&amp;$D$119,'CCG data'!$A:$AD,'CCG data'!T$3,FALSE))</f>
        <v>5.5485944931585518</v>
      </c>
      <c r="K507" s="406"/>
      <c r="L507" s="406">
        <f>IF(OR(ISERROR(VLOOKUP($E507&amp;$D$118&amp;$D$119,'CCG data'!$A:$AD,'CCG data'!U$3,FALSE)),ISBLANK(VLOOKUP($E507&amp;$D$118&amp;$D$119,'CCG data'!$A:$AD,'CCG data'!U$3,FALSE))),"",VLOOKUP($E507&amp;$D$118&amp;$D$119,'CCG data'!$A:$AD,'CCG data'!U$3,FALSE))</f>
        <v>14.201708462104435</v>
      </c>
      <c r="M507" s="407"/>
      <c r="N507" s="362">
        <f>IF(OR(ISERROR(VLOOKUP($E507&amp;$D$118&amp;$D$119,'CCG data'!$A:$AD,'CCG data'!G$3,FALSE)),ISBLANK(VLOOKUP($E507&amp;$D$118&amp;$D$119,'CCG data'!$A:$AD,'CCG data'!G$3,FALSE))),"",VLOOKUP($E507&amp;$D$118&amp;$D$119,'CCG data'!$A:$AD,'CCG data'!G$3,FALSE))</f>
        <v>5070</v>
      </c>
      <c r="P507" s="397">
        <f>IF(OR(ISERROR(VLOOKUP($E507&amp;$D$118&amp;$D$119,'CCG data'!$A:$AD,'CCG data'!B$3,FALSE)),ISBLANK(VLOOKUP($E507&amp;$D$118&amp;$D$119,'CCG data'!$A:$AD,'CCG data'!B$3,FALSE))),"",VLOOKUP($E507&amp;$D$118&amp;$D$119,'CCG data'!$A:$AD,'CCG data'!B$3,FALSE))</f>
        <v>0.31992110453648914</v>
      </c>
      <c r="Q507" s="263"/>
      <c r="R507" s="263">
        <f>IF(OR(ISERROR(VLOOKUP($E507&amp;$D$118&amp;$D$119,'CCG data'!$A:$AD,'CCG data'!C$3,FALSE)),ISBLANK(VLOOKUP($E507&amp;$D$118&amp;$D$119,'CCG data'!$A:$AD,'CCG data'!C$3,FALSE))),"",VLOOKUP($E507&amp;$D$118&amp;$D$119,'CCG data'!$A:$AD,'CCG data'!C$3,FALSE))</f>
        <v>0.55996055226824459</v>
      </c>
      <c r="S507" s="263"/>
      <c r="T507" s="263">
        <f>IF(OR(ISERROR(VLOOKUP($E507&amp;$D$118&amp;$D$119,'CCG data'!$A:$AD,'CCG data'!D$3,FALSE)),ISBLANK(VLOOKUP($E507&amp;$D$118&amp;$D$119,'CCG data'!$A:$AD,'CCG data'!D$3,FALSE))),"",VLOOKUP($E507&amp;$D$118&amp;$D$119,'CCG data'!$A:$AD,'CCG data'!D$3,FALSE))</f>
        <v>3.6489151873767257E-2</v>
      </c>
      <c r="U507" s="263"/>
      <c r="V507" s="263">
        <f>IF(OR(ISERROR(VLOOKUP($E507&amp;$D$118&amp;$D$119,'CCG data'!$A:$AD,'CCG data'!E$3,FALSE)),ISBLANK(VLOOKUP($E507&amp;$D$118&amp;$D$119,'CCG data'!$A:$AD,'CCG data'!E$3,FALSE))),"",VLOOKUP($E507&amp;$D$118&amp;$D$119,'CCG data'!$A:$AD,'CCG data'!E$3,FALSE))</f>
        <v>8.3629191321499013E-2</v>
      </c>
      <c r="W507" s="398"/>
      <c r="Y507" s="163">
        <f>IFERROR(VLOOKUP($E507&amp;$D$119, Outliers!$A$4:$P$214,2,FALSE),"0")</f>
        <v>1</v>
      </c>
      <c r="Z507" s="163">
        <f>IFERROR(VLOOKUP($E507&amp;$D$119, Outliers!$A$4:$P$214,3,FALSE),"0")</f>
        <v>0</v>
      </c>
      <c r="AA507" s="163">
        <f>IFERROR(VLOOKUP($E507&amp;$D$119, Outliers!$A$4:$P$214,4,FALSE),"0")</f>
        <v>0</v>
      </c>
      <c r="AB507" s="163">
        <f>IFERROR(VLOOKUP($E507&amp;$D$119, Outliers!$A$4:$P$214,5,FALSE),"0")</f>
        <v>0</v>
      </c>
      <c r="AD507" s="78"/>
      <c r="AE507" s="78"/>
      <c r="AF507" s="78"/>
      <c r="AG507" s="78"/>
    </row>
    <row r="508" spans="4:33" x14ac:dyDescent="0.25">
      <c r="D508" s="318"/>
      <c r="E508" s="103" t="s">
        <v>27</v>
      </c>
      <c r="F508" s="95">
        <f>IF(P507="","",VLOOKUP($E507&amp;$D$118&amp;$D$119,'CCG data'!$A:$AD,'CCG data'!W$3,FALSE))</f>
        <v>53.61211029836366</v>
      </c>
      <c r="G508" s="96">
        <f>IF(P507="","",VLOOKUP($E507&amp;$D$118&amp;$D$119,'CCG data'!$A:$AD,'CCG data'!X$3,FALSE))</f>
        <v>59.097289007295231</v>
      </c>
      <c r="H508" s="96">
        <f>IF(R507="","",VLOOKUP($E507&amp;$D$118&amp;$D$119,'CCG data'!$A:$AD,'CCG data'!Y$3,FALSE))</f>
        <v>90.249105398097143</v>
      </c>
      <c r="I508" s="96">
        <f>IF(R507="","",VLOOKUP($E507&amp;$D$118&amp;$D$119,'CCG data'!$A:$AD,'CCG data'!Z$3,FALSE))</f>
        <v>97.142341264913441</v>
      </c>
      <c r="J508" s="96">
        <f>IF(T507="","",VLOOKUP($E507&amp;$D$118&amp;$D$119,'CCG data'!$A:$AD,'CCG data'!AA$3,FALSE))</f>
        <v>4.7490305636844399</v>
      </c>
      <c r="K508" s="96">
        <f>IF(T507="","",VLOOKUP($E507&amp;$D$118&amp;$D$119,'CCG data'!$A:$AD,'CCG data'!AB$3,FALSE))</f>
        <v>6.3481584226326637</v>
      </c>
      <c r="L508" s="96">
        <f>IF(V507="","",VLOOKUP($E507&amp;$D$118&amp;$D$119,'CCG data'!$A:$AD,'CCG data'!AC$3,FALSE))</f>
        <v>12.849904434349401</v>
      </c>
      <c r="M508" s="96">
        <f>IF(V507="","",VLOOKUP($E507&amp;$D$118&amp;$D$119,'CCG data'!$A:$AD,'CCG data'!AD$3,FALSE))</f>
        <v>15.553512489859468</v>
      </c>
      <c r="N508" s="363"/>
      <c r="P508" s="150">
        <f>IF(P507="","",VLOOKUP($E507&amp;$D$118&amp;$D$119,'CCG data'!$A:$AD,'CCG data'!I$3,FALSE))</f>
        <v>0.307</v>
      </c>
      <c r="Q508" s="15">
        <f>IF(P507="","",VLOOKUP($E507&amp;$D$118&amp;$D$119,'CCG data'!$A:$AD,'CCG data'!J$3,FALSE))</f>
        <v>0.33300000000000002</v>
      </c>
      <c r="R508" s="15">
        <f>IF(R507="","",VLOOKUP($E507&amp;$D$118&amp;$D$119,'CCG data'!$A:$AD,'CCG data'!K$3,FALSE))</f>
        <v>0.54600000000000004</v>
      </c>
      <c r="S508" s="15">
        <f>IF(R507="","",VLOOKUP($E507&amp;$D$118&amp;$D$119,'CCG data'!$A:$AD,'CCG data'!L$3,FALSE))</f>
        <v>0.57399999999999995</v>
      </c>
      <c r="T508" s="15">
        <f>IF(T507="","",VLOOKUP($E507&amp;$D$118&amp;$D$119,'CCG data'!$A:$AD,'CCG data'!M$3,FALSE))</f>
        <v>3.2000000000000001E-2</v>
      </c>
      <c r="U508" s="15">
        <f>IF(T507="","",VLOOKUP($E507&amp;$D$118&amp;$D$119,'CCG data'!$A:$AD,'CCG data'!N$3,FALSE))</f>
        <v>4.2000000000000003E-2</v>
      </c>
      <c r="V508" s="15">
        <f>IF(V507="","",VLOOKUP($E507&amp;$D$118&amp;$D$119,'CCG data'!$A:$AD,'CCG data'!O$3,FALSE))</f>
        <v>7.5999999999999998E-2</v>
      </c>
      <c r="W508" s="135">
        <f>IF(V507="","",VLOOKUP($E507&amp;$D$118&amp;$D$119,'CCG data'!$A:$AD,'CCG data'!P$3,FALSE))</f>
        <v>9.1999999999999998E-2</v>
      </c>
      <c r="Y508" s="163" t="str">
        <f>IFERROR(VLOOKUP($E508&amp;$D$119, Outliers!$A$4:$P$214,2,FALSE),"0")</f>
        <v>0</v>
      </c>
      <c r="Z508" s="163" t="str">
        <f>IFERROR(VLOOKUP($E508&amp;$D$119, Outliers!$A$4:$P$214,3,FALSE),"0")</f>
        <v>0</v>
      </c>
      <c r="AA508" s="163" t="str">
        <f>IFERROR(VLOOKUP($E508&amp;$D$119, Outliers!$A$4:$P$214,4,FALSE),"0")</f>
        <v>0</v>
      </c>
      <c r="AB508" s="163" t="str">
        <f>IFERROR(VLOOKUP($E508&amp;$D$119, Outliers!$A$4:$P$214,5,FALSE),"0")</f>
        <v>0</v>
      </c>
      <c r="AD508" s="78"/>
      <c r="AE508" s="78"/>
      <c r="AF508" s="78"/>
      <c r="AG508" s="78"/>
    </row>
    <row r="509" spans="4:33" ht="15.75" x14ac:dyDescent="0.25">
      <c r="D509" s="318"/>
      <c r="E509" s="104" t="s">
        <v>290</v>
      </c>
      <c r="F509" s="405">
        <f>IF(OR(ISERROR(VLOOKUP($E509&amp;$D$118&amp;$D$119,'CCG data'!$A:$AD,'CCG data'!R$3,FALSE)),ISBLANK(VLOOKUP($E509&amp;$D$118&amp;$D$119,'CCG data'!$A:$AD,'CCG data'!R$3,FALSE))),"",VLOOKUP($E509&amp;$D$118&amp;$D$119,'CCG data'!$A:$AD,'CCG data'!R$3,FALSE))</f>
        <v>49.088551626480026</v>
      </c>
      <c r="G509" s="406"/>
      <c r="H509" s="406">
        <f>IF(OR(ISERROR(VLOOKUP($E509&amp;$D$118&amp;$D$119,'CCG data'!$A:$AD,'CCG data'!S$3,FALSE)),ISBLANK(VLOOKUP($E509&amp;$D$118&amp;$D$119,'CCG data'!$A:$AD,'CCG data'!S$3,FALSE))),"",VLOOKUP($E509&amp;$D$118&amp;$D$119,'CCG data'!$A:$AD,'CCG data'!S$3,FALSE))</f>
        <v>95.363428278632256</v>
      </c>
      <c r="I509" s="406"/>
      <c r="J509" s="406">
        <f>IF(OR(ISERROR(VLOOKUP($E509&amp;$D$118&amp;$D$119,'CCG data'!$A:$AD,'CCG data'!T$3,FALSE)),ISBLANK(VLOOKUP($E509&amp;$D$118&amp;$D$119,'CCG data'!$A:$AD,'CCG data'!T$3,FALSE))),"",VLOOKUP($E509&amp;$D$118&amp;$D$119,'CCG data'!$A:$AD,'CCG data'!T$3,FALSE))</f>
        <v>5.7799074741482706</v>
      </c>
      <c r="K509" s="406"/>
      <c r="L509" s="406">
        <f>IF(OR(ISERROR(VLOOKUP($E509&amp;$D$118&amp;$D$119,'CCG data'!$A:$AD,'CCG data'!U$3,FALSE)),ISBLANK(VLOOKUP($E509&amp;$D$118&amp;$D$119,'CCG data'!$A:$AD,'CCG data'!U$3,FALSE))),"",VLOOKUP($E509&amp;$D$118&amp;$D$119,'CCG data'!$A:$AD,'CCG data'!U$3,FALSE))</f>
        <v>18.905271032257982</v>
      </c>
      <c r="M509" s="407"/>
      <c r="N509" s="362">
        <f>IF(OR(ISERROR(VLOOKUP($E509&amp;$D$118&amp;$D$119,'CCG data'!$A:$AD,'CCG data'!G$3,FALSE)),ISBLANK(VLOOKUP($E509&amp;$D$118&amp;$D$119,'CCG data'!$A:$AD,'CCG data'!G$3,FALSE))),"",VLOOKUP($E509&amp;$D$118&amp;$D$119,'CCG data'!$A:$AD,'CCG data'!G$3,FALSE))</f>
        <v>3910</v>
      </c>
      <c r="P509" s="397">
        <f>IF(OR(ISERROR(VLOOKUP($E509&amp;$D$118&amp;$D$119,'CCG data'!$A:$AD,'CCG data'!B$3,FALSE)),ISBLANK(VLOOKUP($E509&amp;$D$118&amp;$D$119,'CCG data'!$A:$AD,'CCG data'!B$3,FALSE))),"",VLOOKUP($E509&amp;$D$118&amp;$D$119,'CCG data'!$A:$AD,'CCG data'!B$3,FALSE))</f>
        <v>0.27749360613810742</v>
      </c>
      <c r="Q509" s="263"/>
      <c r="R509" s="263">
        <f>IF(OR(ISERROR(VLOOKUP($E509&amp;$D$118&amp;$D$119,'CCG data'!$A:$AD,'CCG data'!C$3,FALSE)),ISBLANK(VLOOKUP($E509&amp;$D$118&amp;$D$119,'CCG data'!$A:$AD,'CCG data'!C$3,FALSE))),"",VLOOKUP($E509&amp;$D$118&amp;$D$119,'CCG data'!$A:$AD,'CCG data'!C$3,FALSE))</f>
        <v>0.57365728900255752</v>
      </c>
      <c r="S509" s="263"/>
      <c r="T509" s="263">
        <f>IF(OR(ISERROR(VLOOKUP($E509&amp;$D$118&amp;$D$119,'CCG data'!$A:$AD,'CCG data'!D$3,FALSE)),ISBLANK(VLOOKUP($E509&amp;$D$118&amp;$D$119,'CCG data'!$A:$AD,'CCG data'!D$3,FALSE))),"",VLOOKUP($E509&amp;$D$118&amp;$D$119,'CCG data'!$A:$AD,'CCG data'!D$3,FALSE))</f>
        <v>3.6828644501278769E-2</v>
      </c>
      <c r="U509" s="263"/>
      <c r="V509" s="263">
        <f>IF(OR(ISERROR(VLOOKUP($E509&amp;$D$118&amp;$D$119,'CCG data'!$A:$AD,'CCG data'!E$3,FALSE)),ISBLANK(VLOOKUP($E509&amp;$D$118&amp;$D$119,'CCG data'!$A:$AD,'CCG data'!E$3,FALSE))),"",VLOOKUP($E509&amp;$D$118&amp;$D$119,'CCG data'!$A:$AD,'CCG data'!E$3,FALSE))</f>
        <v>0.11202046035805627</v>
      </c>
      <c r="W509" s="398"/>
      <c r="Y509" s="163">
        <f>IFERROR(VLOOKUP($E509&amp;$D$119, Outliers!$A$4:$P$214,2,FALSE),"0")</f>
        <v>0</v>
      </c>
      <c r="Z509" s="163">
        <f>IFERROR(VLOOKUP($E509&amp;$D$119, Outliers!$A$4:$P$214,3,FALSE),"0")</f>
        <v>0</v>
      </c>
      <c r="AA509" s="163">
        <f>IFERROR(VLOOKUP($E509&amp;$D$119, Outliers!$A$4:$P$214,4,FALSE),"0")</f>
        <v>0</v>
      </c>
      <c r="AB509" s="163">
        <f>IFERROR(VLOOKUP($E509&amp;$D$119, Outliers!$A$4:$P$214,5,FALSE),"0")</f>
        <v>1</v>
      </c>
      <c r="AD509" s="78"/>
      <c r="AE509" s="78"/>
      <c r="AF509" s="78"/>
      <c r="AG509" s="78"/>
    </row>
    <row r="510" spans="4:33" x14ac:dyDescent="0.25">
      <c r="D510" s="318"/>
      <c r="E510" s="103" t="s">
        <v>27</v>
      </c>
      <c r="F510" s="95">
        <f>IF(P509="","",VLOOKUP($E509&amp;$D$118&amp;$D$119,'CCG data'!$A:$AD,'CCG data'!W$3,FALSE))</f>
        <v>46.167619801728542</v>
      </c>
      <c r="G510" s="96">
        <f>IF(P509="","",VLOOKUP($E509&amp;$D$118&amp;$D$119,'CCG data'!$A:$AD,'CCG data'!X$3,FALSE))</f>
        <v>52.00948345123151</v>
      </c>
      <c r="H510" s="96">
        <f>IF(R509="","",VLOOKUP($E509&amp;$D$118&amp;$D$119,'CCG data'!$A:$AD,'CCG data'!Y$3,FALSE))</f>
        <v>91.416826657335378</v>
      </c>
      <c r="I510" s="96">
        <f>IF(R509="","",VLOOKUP($E509&amp;$D$118&amp;$D$119,'CCG data'!$A:$AD,'CCG data'!Z$3,FALSE))</f>
        <v>99.310029899929134</v>
      </c>
      <c r="J510" s="96">
        <f>IF(T509="","",VLOOKUP($E509&amp;$D$118&amp;$D$119,'CCG data'!$A:$AD,'CCG data'!AA$3,FALSE))</f>
        <v>4.8358559200373863</v>
      </c>
      <c r="K510" s="96">
        <f>IF(T509="","",VLOOKUP($E509&amp;$D$118&amp;$D$119,'CCG data'!$A:$AD,'CCG data'!AB$3,FALSE))</f>
        <v>6.7239590282591548</v>
      </c>
      <c r="L510" s="96">
        <f>IF(V509="","",VLOOKUP($E509&amp;$D$118&amp;$D$119,'CCG data'!$A:$AD,'CCG data'!AC$3,FALSE))</f>
        <v>17.134746600494474</v>
      </c>
      <c r="M510" s="96">
        <f>IF(V509="","",VLOOKUP($E509&amp;$D$118&amp;$D$119,'CCG data'!$A:$AD,'CCG data'!AD$3,FALSE))</f>
        <v>20.67579546402149</v>
      </c>
      <c r="N510" s="363"/>
      <c r="P510" s="150">
        <f>IF(P509="","",VLOOKUP($E509&amp;$D$118&amp;$D$119,'CCG data'!$A:$AD,'CCG data'!I$3,FALSE))</f>
        <v>0.26400000000000001</v>
      </c>
      <c r="Q510" s="15">
        <f>IF(P509="","",VLOOKUP($E509&amp;$D$118&amp;$D$119,'CCG data'!$A:$AD,'CCG data'!J$3,FALSE))</f>
        <v>0.29199999999999998</v>
      </c>
      <c r="R510" s="15">
        <f>IF(R509="","",VLOOKUP($E509&amp;$D$118&amp;$D$119,'CCG data'!$A:$AD,'CCG data'!K$3,FALSE))</f>
        <v>0.55800000000000005</v>
      </c>
      <c r="S510" s="15">
        <f>IF(R509="","",VLOOKUP($E509&amp;$D$118&amp;$D$119,'CCG data'!$A:$AD,'CCG data'!L$3,FALSE))</f>
        <v>0.58899999999999997</v>
      </c>
      <c r="T510" s="15">
        <f>IF(T509="","",VLOOKUP($E509&amp;$D$118&amp;$D$119,'CCG data'!$A:$AD,'CCG data'!M$3,FALSE))</f>
        <v>3.1E-2</v>
      </c>
      <c r="U510" s="15">
        <f>IF(T509="","",VLOOKUP($E509&amp;$D$118&amp;$D$119,'CCG data'!$A:$AD,'CCG data'!N$3,FALSE))</f>
        <v>4.2999999999999997E-2</v>
      </c>
      <c r="V510" s="15">
        <f>IF(V509="","",VLOOKUP($E509&amp;$D$118&amp;$D$119,'CCG data'!$A:$AD,'CCG data'!O$3,FALSE))</f>
        <v>0.10299999999999999</v>
      </c>
      <c r="W510" s="135">
        <f>IF(V509="","",VLOOKUP($E509&amp;$D$118&amp;$D$119,'CCG data'!$A:$AD,'CCG data'!P$3,FALSE))</f>
        <v>0.122</v>
      </c>
      <c r="Y510" s="163" t="str">
        <f>IFERROR(VLOOKUP($E510&amp;$D$119, Outliers!$A$4:$P$214,2,FALSE),"0")</f>
        <v>0</v>
      </c>
      <c r="Z510" s="163" t="str">
        <f>IFERROR(VLOOKUP($E510&amp;$D$119, Outliers!$A$4:$P$214,3,FALSE),"0")</f>
        <v>0</v>
      </c>
      <c r="AA510" s="163" t="str">
        <f>IFERROR(VLOOKUP($E510&amp;$D$119, Outliers!$A$4:$P$214,4,FALSE),"0")</f>
        <v>0</v>
      </c>
      <c r="AB510" s="163" t="str">
        <f>IFERROR(VLOOKUP($E510&amp;$D$119, Outliers!$A$4:$P$214,5,FALSE),"0")</f>
        <v>0</v>
      </c>
      <c r="AD510" s="78"/>
      <c r="AE510" s="78"/>
      <c r="AF510" s="78"/>
      <c r="AG510" s="78"/>
    </row>
    <row r="511" spans="4:33" ht="15.75" x14ac:dyDescent="0.25">
      <c r="D511" s="318"/>
      <c r="E511" s="104" t="s">
        <v>291</v>
      </c>
      <c r="F511" s="405">
        <f>IF(OR(ISERROR(VLOOKUP($E511&amp;$D$118&amp;$D$119,'CCG data'!$A:$AD,'CCG data'!R$3,FALSE)),ISBLANK(VLOOKUP($E511&amp;$D$118&amp;$D$119,'CCG data'!$A:$AD,'CCG data'!R$3,FALSE))),"",VLOOKUP($E511&amp;$D$118&amp;$D$119,'CCG data'!$A:$AD,'CCG data'!R$3,FALSE))</f>
        <v>46.405970762402617</v>
      </c>
      <c r="G511" s="406"/>
      <c r="H511" s="406">
        <f>IF(OR(ISERROR(VLOOKUP($E511&amp;$D$118&amp;$D$119,'CCG data'!$A:$AD,'CCG data'!S$3,FALSE)),ISBLANK(VLOOKUP($E511&amp;$D$118&amp;$D$119,'CCG data'!$A:$AD,'CCG data'!S$3,FALSE))),"",VLOOKUP($E511&amp;$D$118&amp;$D$119,'CCG data'!$A:$AD,'CCG data'!S$3,FALSE))</f>
        <v>86.862553817584399</v>
      </c>
      <c r="I511" s="406"/>
      <c r="J511" s="406">
        <f>IF(OR(ISERROR(VLOOKUP($E511&amp;$D$118&amp;$D$119,'CCG data'!$A:$AD,'CCG data'!T$3,FALSE)),ISBLANK(VLOOKUP($E511&amp;$D$118&amp;$D$119,'CCG data'!$A:$AD,'CCG data'!T$3,FALSE))),"",VLOOKUP($E511&amp;$D$118&amp;$D$119,'CCG data'!$A:$AD,'CCG data'!T$3,FALSE))</f>
        <v>4.6991310851404382</v>
      </c>
      <c r="K511" s="406"/>
      <c r="L511" s="406">
        <f>IF(OR(ISERROR(VLOOKUP($E511&amp;$D$118&amp;$D$119,'CCG data'!$A:$AD,'CCG data'!U$3,FALSE)),ISBLANK(VLOOKUP($E511&amp;$D$118&amp;$D$119,'CCG data'!$A:$AD,'CCG data'!U$3,FALSE))),"",VLOOKUP($E511&amp;$D$118&amp;$D$119,'CCG data'!$A:$AD,'CCG data'!U$3,FALSE))</f>
        <v>6.7580981428733837</v>
      </c>
      <c r="M511" s="407"/>
      <c r="N511" s="362">
        <f>IF(OR(ISERROR(VLOOKUP($E511&amp;$D$118&amp;$D$119,'CCG data'!$A:$AD,'CCG data'!G$3,FALSE)),ISBLANK(VLOOKUP($E511&amp;$D$118&amp;$D$119,'CCG data'!$A:$AD,'CCG data'!G$3,FALSE))),"",VLOOKUP($E511&amp;$D$118&amp;$D$119,'CCG data'!$A:$AD,'CCG data'!G$3,FALSE))</f>
        <v>858</v>
      </c>
      <c r="P511" s="397">
        <f>IF(OR(ISERROR(VLOOKUP($E511&amp;$D$118&amp;$D$119,'CCG data'!$A:$AD,'CCG data'!B$3,FALSE)),ISBLANK(VLOOKUP($E511&amp;$D$118&amp;$D$119,'CCG data'!$A:$AD,'CCG data'!B$3,FALSE))),"",VLOOKUP($E511&amp;$D$118&amp;$D$119,'CCG data'!$A:$AD,'CCG data'!B$3,FALSE))</f>
        <v>0.32400932400932403</v>
      </c>
      <c r="Q511" s="263"/>
      <c r="R511" s="263">
        <f>IF(OR(ISERROR(VLOOKUP($E511&amp;$D$118&amp;$D$119,'CCG data'!$A:$AD,'CCG data'!C$3,FALSE)),ISBLANK(VLOOKUP($E511&amp;$D$118&amp;$D$119,'CCG data'!$A:$AD,'CCG data'!C$3,FALSE))),"",VLOOKUP($E511&amp;$D$118&amp;$D$119,'CCG data'!$A:$AD,'CCG data'!C$3,FALSE))</f>
        <v>0.59673659673659674</v>
      </c>
      <c r="S511" s="263"/>
      <c r="T511" s="263">
        <f>IF(OR(ISERROR(VLOOKUP($E511&amp;$D$118&amp;$D$119,'CCG data'!$A:$AD,'CCG data'!D$3,FALSE)),ISBLANK(VLOOKUP($E511&amp;$D$118&amp;$D$119,'CCG data'!$A:$AD,'CCG data'!D$3,FALSE))),"",VLOOKUP($E511&amp;$D$118&amp;$D$119,'CCG data'!$A:$AD,'CCG data'!D$3,FALSE))</f>
        <v>3.2634032634032632E-2</v>
      </c>
      <c r="U511" s="263"/>
      <c r="V511" s="263">
        <f>IF(OR(ISERROR(VLOOKUP($E511&amp;$D$118&amp;$D$119,'CCG data'!$A:$AD,'CCG data'!E$3,FALSE)),ISBLANK(VLOOKUP($E511&amp;$D$118&amp;$D$119,'CCG data'!$A:$AD,'CCG data'!E$3,FALSE))),"",VLOOKUP($E511&amp;$D$118&amp;$D$119,'CCG data'!$A:$AD,'CCG data'!E$3,FALSE))</f>
        <v>4.6620046620046623E-2</v>
      </c>
      <c r="W511" s="398"/>
      <c r="Y511" s="163">
        <f>IFERROR(VLOOKUP($E511&amp;$D$119, Outliers!$A$4:$P$214,2,FALSE),"0")</f>
        <v>0</v>
      </c>
      <c r="Z511" s="163">
        <f>IFERROR(VLOOKUP($E511&amp;$D$119, Outliers!$A$4:$P$214,3,FALSE),"0")</f>
        <v>0</v>
      </c>
      <c r="AA511" s="163">
        <f>IFERROR(VLOOKUP($E511&amp;$D$119, Outliers!$A$4:$P$214,4,FALSE),"0")</f>
        <v>0</v>
      </c>
      <c r="AB511" s="163">
        <f>IFERROR(VLOOKUP($E511&amp;$D$119, Outliers!$A$4:$P$214,5,FALSE),"0")</f>
        <v>1</v>
      </c>
      <c r="AD511" s="78"/>
      <c r="AE511" s="78"/>
      <c r="AF511" s="78"/>
      <c r="AG511" s="78"/>
    </row>
    <row r="512" spans="4:33" x14ac:dyDescent="0.25">
      <c r="D512" s="318"/>
      <c r="E512" s="103" t="s">
        <v>27</v>
      </c>
      <c r="F512" s="95">
        <f>IF(P511="","",VLOOKUP($E511&amp;$D$118&amp;$D$119,'CCG data'!$A:$AD,'CCG data'!W$3,FALSE))</f>
        <v>40.950810228719178</v>
      </c>
      <c r="G512" s="96">
        <f>IF(P511="","",VLOOKUP($E511&amp;$D$118&amp;$D$119,'CCG data'!$A:$AD,'CCG data'!X$3,FALSE))</f>
        <v>51.861131296086057</v>
      </c>
      <c r="H512" s="96">
        <f>IF(R511="","",VLOOKUP($E511&amp;$D$118&amp;$D$119,'CCG data'!$A:$AD,'CCG data'!Y$3,FALSE))</f>
        <v>79.338468965223967</v>
      </c>
      <c r="I512" s="96">
        <f>IF(R511="","",VLOOKUP($E511&amp;$D$118&amp;$D$119,'CCG data'!$A:$AD,'CCG data'!Z$3,FALSE))</f>
        <v>94.38663866994483</v>
      </c>
      <c r="J512" s="96">
        <f>IF(T511="","",VLOOKUP($E511&amp;$D$118&amp;$D$119,'CCG data'!$A:$AD,'CCG data'!AA$3,FALSE))</f>
        <v>2.9585485730279819</v>
      </c>
      <c r="K512" s="96">
        <f>IF(T511="","",VLOOKUP($E511&amp;$D$118&amp;$D$119,'CCG data'!$A:$AD,'CCG data'!AB$3,FALSE))</f>
        <v>6.4397135972528945</v>
      </c>
      <c r="L512" s="96">
        <f>IF(V511="","",VLOOKUP($E511&amp;$D$118&amp;$D$119,'CCG data'!$A:$AD,'CCG data'!AC$3,FALSE))</f>
        <v>4.6637418301948603</v>
      </c>
      <c r="M512" s="96">
        <f>IF(V511="","",VLOOKUP($E511&amp;$D$118&amp;$D$119,'CCG data'!$A:$AD,'CCG data'!AD$3,FALSE))</f>
        <v>8.8524544555519071</v>
      </c>
      <c r="N512" s="363"/>
      <c r="P512" s="150">
        <f>IF(P511="","",VLOOKUP($E511&amp;$D$118&amp;$D$119,'CCG data'!$A:$AD,'CCG data'!I$3,FALSE))</f>
        <v>0.29399999999999998</v>
      </c>
      <c r="Q512" s="15">
        <f>IF(P511="","",VLOOKUP($E511&amp;$D$118&amp;$D$119,'CCG data'!$A:$AD,'CCG data'!J$3,FALSE))</f>
        <v>0.35599999999999998</v>
      </c>
      <c r="R512" s="15">
        <f>IF(R511="","",VLOOKUP($E511&amp;$D$118&amp;$D$119,'CCG data'!$A:$AD,'CCG data'!K$3,FALSE))</f>
        <v>0.56399999999999995</v>
      </c>
      <c r="S512" s="15">
        <f>IF(R511="","",VLOOKUP($E511&amp;$D$118&amp;$D$119,'CCG data'!$A:$AD,'CCG data'!L$3,FALSE))</f>
        <v>0.629</v>
      </c>
      <c r="T512" s="15">
        <f>IF(T511="","",VLOOKUP($E511&amp;$D$118&amp;$D$119,'CCG data'!$A:$AD,'CCG data'!M$3,FALSE))</f>
        <v>2.3E-2</v>
      </c>
      <c r="U512" s="15">
        <f>IF(T511="","",VLOOKUP($E511&amp;$D$118&amp;$D$119,'CCG data'!$A:$AD,'CCG data'!N$3,FALSE))</f>
        <v>4.7E-2</v>
      </c>
      <c r="V512" s="15">
        <f>IF(V511="","",VLOOKUP($E511&amp;$D$118&amp;$D$119,'CCG data'!$A:$AD,'CCG data'!O$3,FALSE))</f>
        <v>3.4000000000000002E-2</v>
      </c>
      <c r="W512" s="135">
        <f>IF(V511="","",VLOOKUP($E511&amp;$D$118&amp;$D$119,'CCG data'!$A:$AD,'CCG data'!P$3,FALSE))</f>
        <v>6.3E-2</v>
      </c>
      <c r="Y512" s="163" t="str">
        <f>IFERROR(VLOOKUP($E512&amp;$D$119, Outliers!$A$4:$P$214,2,FALSE),"0")</f>
        <v>0</v>
      </c>
      <c r="Z512" s="163" t="str">
        <f>IFERROR(VLOOKUP($E512&amp;$D$119, Outliers!$A$4:$P$214,3,FALSE),"0")</f>
        <v>0</v>
      </c>
      <c r="AA512" s="163" t="str">
        <f>IFERROR(VLOOKUP($E512&amp;$D$119, Outliers!$A$4:$P$214,4,FALSE),"0")</f>
        <v>0</v>
      </c>
      <c r="AB512" s="163" t="str">
        <f>IFERROR(VLOOKUP($E512&amp;$D$119, Outliers!$A$4:$P$214,5,FALSE),"0")</f>
        <v>0</v>
      </c>
      <c r="AD512" s="78"/>
      <c r="AE512" s="78"/>
      <c r="AF512" s="78"/>
      <c r="AG512" s="78"/>
    </row>
    <row r="513" spans="4:33" ht="15.75" x14ac:dyDescent="0.25">
      <c r="D513" s="318"/>
      <c r="E513" s="104" t="s">
        <v>292</v>
      </c>
      <c r="F513" s="405">
        <f>IF(OR(ISERROR(VLOOKUP($E513&amp;$D$118&amp;$D$119,'CCG data'!$A:$AD,'CCG data'!R$3,FALSE)),ISBLANK(VLOOKUP($E513&amp;$D$118&amp;$D$119,'CCG data'!$A:$AD,'CCG data'!R$3,FALSE))),"",VLOOKUP($E513&amp;$D$118&amp;$D$119,'CCG data'!$A:$AD,'CCG data'!R$3,FALSE))</f>
        <v>59.510428478976905</v>
      </c>
      <c r="G513" s="406"/>
      <c r="H513" s="406">
        <f>IF(OR(ISERROR(VLOOKUP($E513&amp;$D$118&amp;$D$119,'CCG data'!$A:$AD,'CCG data'!S$3,FALSE)),ISBLANK(VLOOKUP($E513&amp;$D$118&amp;$D$119,'CCG data'!$A:$AD,'CCG data'!S$3,FALSE))),"",VLOOKUP($E513&amp;$D$118&amp;$D$119,'CCG data'!$A:$AD,'CCG data'!S$3,FALSE))</f>
        <v>97.264425552018253</v>
      </c>
      <c r="I513" s="406"/>
      <c r="J513" s="406">
        <f>IF(OR(ISERROR(VLOOKUP($E513&amp;$D$118&amp;$D$119,'CCG data'!$A:$AD,'CCG data'!T$3,FALSE)),ISBLANK(VLOOKUP($E513&amp;$D$118&amp;$D$119,'CCG data'!$A:$AD,'CCG data'!T$3,FALSE))),"",VLOOKUP($E513&amp;$D$118&amp;$D$119,'CCG data'!$A:$AD,'CCG data'!T$3,FALSE))</f>
        <v>5.6883837288144665</v>
      </c>
      <c r="K513" s="406"/>
      <c r="L513" s="406">
        <f>IF(OR(ISERROR(VLOOKUP($E513&amp;$D$118&amp;$D$119,'CCG data'!$A:$AD,'CCG data'!U$3,FALSE)),ISBLANK(VLOOKUP($E513&amp;$D$118&amp;$D$119,'CCG data'!$A:$AD,'CCG data'!U$3,FALSE))),"",VLOOKUP($E513&amp;$D$118&amp;$D$119,'CCG data'!$A:$AD,'CCG data'!U$3,FALSE))</f>
        <v>8.9469918127776715</v>
      </c>
      <c r="M513" s="407"/>
      <c r="N513" s="362">
        <f>IF(OR(ISERROR(VLOOKUP($E513&amp;$D$118&amp;$D$119,'CCG data'!$A:$AD,'CCG data'!G$3,FALSE)),ISBLANK(VLOOKUP($E513&amp;$D$118&amp;$D$119,'CCG data'!$A:$AD,'CCG data'!G$3,FALSE))),"",VLOOKUP($E513&amp;$D$118&amp;$D$119,'CCG data'!$A:$AD,'CCG data'!G$3,FALSE))</f>
        <v>3178</v>
      </c>
      <c r="P513" s="397">
        <f>IF(OR(ISERROR(VLOOKUP($E513&amp;$D$118&amp;$D$119,'CCG data'!$A:$AD,'CCG data'!B$3,FALSE)),ISBLANK(VLOOKUP($E513&amp;$D$118&amp;$D$119,'CCG data'!$A:$AD,'CCG data'!B$3,FALSE))),"",VLOOKUP($E513&amp;$D$118&amp;$D$119,'CCG data'!$A:$AD,'CCG data'!B$3,FALSE))</f>
        <v>0.342039018250472</v>
      </c>
      <c r="Q513" s="263"/>
      <c r="R513" s="263">
        <f>IF(OR(ISERROR(VLOOKUP($E513&amp;$D$118&amp;$D$119,'CCG data'!$A:$AD,'CCG data'!C$3,FALSE)),ISBLANK(VLOOKUP($E513&amp;$D$118&amp;$D$119,'CCG data'!$A:$AD,'CCG data'!C$3,FALSE))),"",VLOOKUP($E513&amp;$D$118&amp;$D$119,'CCG data'!$A:$AD,'CCG data'!C$3,FALSE))</f>
        <v>0.57079924480805533</v>
      </c>
      <c r="S513" s="263"/>
      <c r="T513" s="263">
        <f>IF(OR(ISERROR(VLOOKUP($E513&amp;$D$118&amp;$D$119,'CCG data'!$A:$AD,'CCG data'!D$3,FALSE)),ISBLANK(VLOOKUP($E513&amp;$D$118&amp;$D$119,'CCG data'!$A:$AD,'CCG data'!D$3,FALSE))),"",VLOOKUP($E513&amp;$D$118&amp;$D$119,'CCG data'!$A:$AD,'CCG data'!D$3,FALSE))</f>
        <v>3.3983637507866586E-2</v>
      </c>
      <c r="U513" s="263"/>
      <c r="V513" s="263">
        <f>IF(OR(ISERROR(VLOOKUP($E513&amp;$D$118&amp;$D$119,'CCG data'!$A:$AD,'CCG data'!E$3,FALSE)),ISBLANK(VLOOKUP($E513&amp;$D$118&amp;$D$119,'CCG data'!$A:$AD,'CCG data'!E$3,FALSE))),"",VLOOKUP($E513&amp;$D$118&amp;$D$119,'CCG data'!$A:$AD,'CCG data'!E$3,FALSE))</f>
        <v>5.3178099433606039E-2</v>
      </c>
      <c r="W513" s="398"/>
      <c r="Y513" s="163">
        <f>IFERROR(VLOOKUP($E513&amp;$D$119, Outliers!$A$4:$P$214,2,FALSE),"0")</f>
        <v>1</v>
      </c>
      <c r="Z513" s="163">
        <f>IFERROR(VLOOKUP($E513&amp;$D$119, Outliers!$A$4:$P$214,3,FALSE),"0")</f>
        <v>0</v>
      </c>
      <c r="AA513" s="163">
        <f>IFERROR(VLOOKUP($E513&amp;$D$119, Outliers!$A$4:$P$214,4,FALSE),"0")</f>
        <v>0</v>
      </c>
      <c r="AB513" s="163">
        <f>IFERROR(VLOOKUP($E513&amp;$D$119, Outliers!$A$4:$P$214,5,FALSE),"0")</f>
        <v>1</v>
      </c>
      <c r="AD513" s="78"/>
      <c r="AE513" s="78"/>
      <c r="AF513" s="78"/>
      <c r="AG513" s="78"/>
    </row>
    <row r="514" spans="4:33" x14ac:dyDescent="0.25">
      <c r="D514" s="318"/>
      <c r="E514" s="103" t="s">
        <v>27</v>
      </c>
      <c r="F514" s="95">
        <f>IF(P513="","",VLOOKUP($E513&amp;$D$118&amp;$D$119,'CCG data'!$A:$AD,'CCG data'!W$3,FALSE))</f>
        <v>55.972619526907152</v>
      </c>
      <c r="G514" s="96">
        <f>IF(P513="","",VLOOKUP($E513&amp;$D$118&amp;$D$119,'CCG data'!$A:$AD,'CCG data'!X$3,FALSE))</f>
        <v>63.048237431046658</v>
      </c>
      <c r="H514" s="96">
        <f>IF(R513="","",VLOOKUP($E513&amp;$D$118&amp;$D$119,'CCG data'!$A:$AD,'CCG data'!Y$3,FALSE))</f>
        <v>92.788411346611298</v>
      </c>
      <c r="I514" s="96">
        <f>IF(R513="","",VLOOKUP($E513&amp;$D$118&amp;$D$119,'CCG data'!$A:$AD,'CCG data'!Z$3,FALSE))</f>
        <v>101.74043975742521</v>
      </c>
      <c r="J514" s="96">
        <f>IF(T513="","",VLOOKUP($E513&amp;$D$118&amp;$D$119,'CCG data'!$A:$AD,'CCG data'!AA$3,FALSE))</f>
        <v>4.615548368966726</v>
      </c>
      <c r="K514" s="96">
        <f>IF(T513="","",VLOOKUP($E513&amp;$D$118&amp;$D$119,'CCG data'!$A:$AD,'CCG data'!AB$3,FALSE))</f>
        <v>6.761219088662207</v>
      </c>
      <c r="L514" s="96">
        <f>IF(V513="","",VLOOKUP($E513&amp;$D$118&amp;$D$119,'CCG data'!$A:$AD,'CCG data'!AC$3,FALSE))</f>
        <v>7.5980607394665762</v>
      </c>
      <c r="M514" s="96">
        <f>IF(V513="","",VLOOKUP($E513&amp;$D$118&amp;$D$119,'CCG data'!$A:$AD,'CCG data'!AD$3,FALSE))</f>
        <v>10.295922886088766</v>
      </c>
      <c r="N514" s="363"/>
      <c r="P514" s="150">
        <f>IF(P513="","",VLOOKUP($E513&amp;$D$118&amp;$D$119,'CCG data'!$A:$AD,'CCG data'!I$3,FALSE))</f>
        <v>0.32600000000000001</v>
      </c>
      <c r="Q514" s="15">
        <f>IF(P513="","",VLOOKUP($E513&amp;$D$118&amp;$D$119,'CCG data'!$A:$AD,'CCG data'!J$3,FALSE))</f>
        <v>0.35899999999999999</v>
      </c>
      <c r="R514" s="15">
        <f>IF(R513="","",VLOOKUP($E513&amp;$D$118&amp;$D$119,'CCG data'!$A:$AD,'CCG data'!K$3,FALSE))</f>
        <v>0.55400000000000005</v>
      </c>
      <c r="S514" s="15">
        <f>IF(R513="","",VLOOKUP($E513&amp;$D$118&amp;$D$119,'CCG data'!$A:$AD,'CCG data'!L$3,FALSE))</f>
        <v>0.58799999999999997</v>
      </c>
      <c r="T514" s="15">
        <f>IF(T513="","",VLOOKUP($E513&amp;$D$118&amp;$D$119,'CCG data'!$A:$AD,'CCG data'!M$3,FALSE))</f>
        <v>2.8000000000000001E-2</v>
      </c>
      <c r="U514" s="15">
        <f>IF(T513="","",VLOOKUP($E513&amp;$D$118&amp;$D$119,'CCG data'!$A:$AD,'CCG data'!N$3,FALSE))</f>
        <v>4.1000000000000002E-2</v>
      </c>
      <c r="V514" s="15">
        <f>IF(V513="","",VLOOKUP($E513&amp;$D$118&amp;$D$119,'CCG data'!$A:$AD,'CCG data'!O$3,FALSE))</f>
        <v>4.5999999999999999E-2</v>
      </c>
      <c r="W514" s="135">
        <f>IF(V513="","",VLOOKUP($E513&amp;$D$118&amp;$D$119,'CCG data'!$A:$AD,'CCG data'!P$3,FALSE))</f>
        <v>6.2E-2</v>
      </c>
      <c r="Y514" s="163" t="str">
        <f>IFERROR(VLOOKUP($E514&amp;$D$119, Outliers!$A$4:$P$214,2,FALSE),"0")</f>
        <v>0</v>
      </c>
      <c r="Z514" s="163" t="str">
        <f>IFERROR(VLOOKUP($E514&amp;$D$119, Outliers!$A$4:$P$214,3,FALSE),"0")</f>
        <v>0</v>
      </c>
      <c r="AA514" s="163" t="str">
        <f>IFERROR(VLOOKUP($E514&amp;$D$119, Outliers!$A$4:$P$214,4,FALSE),"0")</f>
        <v>0</v>
      </c>
      <c r="AB514" s="163" t="str">
        <f>IFERROR(VLOOKUP($E514&amp;$D$119, Outliers!$A$4:$P$214,5,FALSE),"0")</f>
        <v>0</v>
      </c>
      <c r="AD514" s="78"/>
      <c r="AE514" s="78"/>
      <c r="AF514" s="78"/>
      <c r="AG514" s="78"/>
    </row>
    <row r="515" spans="4:33" ht="15.75" x14ac:dyDescent="0.25">
      <c r="D515" s="318"/>
      <c r="E515" s="104" t="s">
        <v>496</v>
      </c>
      <c r="F515" s="405">
        <f>IF(OR(ISERROR(VLOOKUP($E515&amp;$D$118&amp;$D$119,'CCG data'!$A:$AD,'CCG data'!R$3,FALSE)),ISBLANK(VLOOKUP($E515&amp;$D$118&amp;$D$119,'CCG data'!$A:$AD,'CCG data'!R$3,FALSE))),"",VLOOKUP($E515&amp;$D$118&amp;$D$119,'CCG data'!$A:$AD,'CCG data'!R$3,FALSE))</f>
        <v>28.991275435497901</v>
      </c>
      <c r="G515" s="406"/>
      <c r="H515" s="406">
        <f>IF(OR(ISERROR(VLOOKUP($E515&amp;$D$118&amp;$D$119,'CCG data'!$A:$AD,'CCG data'!S$3,FALSE)),ISBLANK(VLOOKUP($E515&amp;$D$118&amp;$D$119,'CCG data'!$A:$AD,'CCG data'!S$3,FALSE))),"",VLOOKUP($E515&amp;$D$118&amp;$D$119,'CCG data'!$A:$AD,'CCG data'!S$3,FALSE))</f>
        <v>75.50381715413809</v>
      </c>
      <c r="I515" s="406"/>
      <c r="J515" s="406">
        <f>IF(OR(ISERROR(VLOOKUP($E515&amp;$D$118&amp;$D$119,'CCG data'!$A:$AD,'CCG data'!T$3,FALSE)),ISBLANK(VLOOKUP($E515&amp;$D$118&amp;$D$119,'CCG data'!$A:$AD,'CCG data'!T$3,FALSE))),"",VLOOKUP($E515&amp;$D$118&amp;$D$119,'CCG data'!$A:$AD,'CCG data'!T$3,FALSE))</f>
        <v>8.0084546153009306</v>
      </c>
      <c r="K515" s="406"/>
      <c r="L515" s="406">
        <f>IF(OR(ISERROR(VLOOKUP($E515&amp;$D$118&amp;$D$119,'CCG data'!$A:$AD,'CCG data'!U$3,FALSE)),ISBLANK(VLOOKUP($E515&amp;$D$118&amp;$D$119,'CCG data'!$A:$AD,'CCG data'!U$3,FALSE))),"",VLOOKUP($E515&amp;$D$118&amp;$D$119,'CCG data'!$A:$AD,'CCG data'!U$3,FALSE))</f>
        <v>42.979500191471004</v>
      </c>
      <c r="M515" s="407"/>
      <c r="N515" s="362">
        <f>IF(OR(ISERROR(VLOOKUP($E515&amp;$D$118&amp;$D$119,'CCG data'!$A:$AD,'CCG data'!G$3,FALSE)),ISBLANK(VLOOKUP($E515&amp;$D$118&amp;$D$119,'CCG data'!$A:$AD,'CCG data'!G$3,FALSE))),"",VLOOKUP($E515&amp;$D$118&amp;$D$119,'CCG data'!$A:$AD,'CCG data'!G$3,FALSE))</f>
        <v>1380</v>
      </c>
      <c r="P515" s="397">
        <f>IF(OR(ISERROR(VLOOKUP($E515&amp;$D$118&amp;$D$119,'CCG data'!$A:$AD,'CCG data'!B$3,FALSE)),ISBLANK(VLOOKUP($E515&amp;$D$118&amp;$D$119,'CCG data'!$A:$AD,'CCG data'!B$3,FALSE))),"",VLOOKUP($E515&amp;$D$118&amp;$D$119,'CCG data'!$A:$AD,'CCG data'!B$3,FALSE))</f>
        <v>0.18043478260869567</v>
      </c>
      <c r="Q515" s="263"/>
      <c r="R515" s="263">
        <f>IF(OR(ISERROR(VLOOKUP($E515&amp;$D$118&amp;$D$119,'CCG data'!$A:$AD,'CCG data'!C$3,FALSE)),ISBLANK(VLOOKUP($E515&amp;$D$118&amp;$D$119,'CCG data'!$A:$AD,'CCG data'!C$3,FALSE))),"",VLOOKUP($E515&amp;$D$118&amp;$D$119,'CCG data'!$A:$AD,'CCG data'!C$3,FALSE))</f>
        <v>0.48623188405797102</v>
      </c>
      <c r="S515" s="263"/>
      <c r="T515" s="263">
        <f>IF(OR(ISERROR(VLOOKUP($E515&amp;$D$118&amp;$D$119,'CCG data'!$A:$AD,'CCG data'!D$3,FALSE)),ISBLANK(VLOOKUP($E515&amp;$D$118&amp;$D$119,'CCG data'!$A:$AD,'CCG data'!D$3,FALSE))),"",VLOOKUP($E515&amp;$D$118&amp;$D$119,'CCG data'!$A:$AD,'CCG data'!D$3,FALSE))</f>
        <v>4.710144927536232E-2</v>
      </c>
      <c r="U515" s="263"/>
      <c r="V515" s="263">
        <f>IF(OR(ISERROR(VLOOKUP($E515&amp;$D$118&amp;$D$119,'CCG data'!$A:$AD,'CCG data'!E$3,FALSE)),ISBLANK(VLOOKUP($E515&amp;$D$118&amp;$D$119,'CCG data'!$A:$AD,'CCG data'!E$3,FALSE))),"",VLOOKUP($E515&amp;$D$118&amp;$D$119,'CCG data'!$A:$AD,'CCG data'!E$3,FALSE))</f>
        <v>0.28623188405797101</v>
      </c>
      <c r="W515" s="398"/>
      <c r="Y515" s="163">
        <f>IFERROR(VLOOKUP($E515&amp;$D$119, Outliers!$A$4:$P$214,2,FALSE),"0")</f>
        <v>1</v>
      </c>
      <c r="Z515" s="163">
        <f>IFERROR(VLOOKUP($E515&amp;$D$119, Outliers!$A$4:$P$214,3,FALSE),"0")</f>
        <v>1</v>
      </c>
      <c r="AA515" s="163">
        <f>IFERROR(VLOOKUP($E515&amp;$D$119, Outliers!$A$4:$P$214,4,FALSE),"0")</f>
        <v>0</v>
      </c>
      <c r="AB515" s="163">
        <f>IFERROR(VLOOKUP($E515&amp;$D$119, Outliers!$A$4:$P$214,5,FALSE),"0")</f>
        <v>1</v>
      </c>
      <c r="AD515" s="78"/>
      <c r="AE515" s="78"/>
      <c r="AF515" s="78"/>
      <c r="AG515" s="78"/>
    </row>
    <row r="516" spans="4:33" x14ac:dyDescent="0.25">
      <c r="D516" s="318"/>
      <c r="E516" s="103" t="s">
        <v>27</v>
      </c>
      <c r="F516" s="95">
        <f>IF(P515="","",VLOOKUP($E515&amp;$D$118&amp;$D$119,'CCG data'!$A:$AD,'CCG data'!W$3,FALSE))</f>
        <v>25.390270473264415</v>
      </c>
      <c r="G516" s="96">
        <f>IF(P515="","",VLOOKUP($E515&amp;$D$118&amp;$D$119,'CCG data'!$A:$AD,'CCG data'!X$3,FALSE))</f>
        <v>32.592280397731386</v>
      </c>
      <c r="H516" s="96">
        <f>IF(R515="","",VLOOKUP($E515&amp;$D$118&amp;$D$119,'CCG data'!$A:$AD,'CCG data'!Y$3,FALSE))</f>
        <v>69.790823790788281</v>
      </c>
      <c r="I516" s="96">
        <f>IF(R515="","",VLOOKUP($E515&amp;$D$118&amp;$D$119,'CCG data'!$A:$AD,'CCG data'!Z$3,FALSE))</f>
        <v>81.2168105174879</v>
      </c>
      <c r="J516" s="96">
        <f>IF(T515="","",VLOOKUP($E515&amp;$D$118&amp;$D$119,'CCG data'!$A:$AD,'CCG data'!AA$3,FALSE))</f>
        <v>6.0615345916509291</v>
      </c>
      <c r="K516" s="96">
        <f>IF(T515="","",VLOOKUP($E515&amp;$D$118&amp;$D$119,'CCG data'!$A:$AD,'CCG data'!AB$3,FALSE))</f>
        <v>9.9553746389509321</v>
      </c>
      <c r="L516" s="96">
        <f>IF(V515="","",VLOOKUP($E515&amp;$D$118&amp;$D$119,'CCG data'!$A:$AD,'CCG data'!AC$3,FALSE))</f>
        <v>38.740934833257448</v>
      </c>
      <c r="M516" s="96">
        <f>IF(V515="","",VLOOKUP($E515&amp;$D$118&amp;$D$119,'CCG data'!$A:$AD,'CCG data'!AD$3,FALSE))</f>
        <v>47.21806554968456</v>
      </c>
      <c r="N516" s="363"/>
      <c r="P516" s="150">
        <f>IF(P515="","",VLOOKUP($E515&amp;$D$118&amp;$D$119,'CCG data'!$A:$AD,'CCG data'!I$3,FALSE))</f>
        <v>0.161</v>
      </c>
      <c r="Q516" s="15">
        <f>IF(P515="","",VLOOKUP($E515&amp;$D$118&amp;$D$119,'CCG data'!$A:$AD,'CCG data'!J$3,FALSE))</f>
        <v>0.20200000000000001</v>
      </c>
      <c r="R516" s="15">
        <f>IF(R515="","",VLOOKUP($E515&amp;$D$118&amp;$D$119,'CCG data'!$A:$AD,'CCG data'!K$3,FALSE))</f>
        <v>0.46</v>
      </c>
      <c r="S516" s="15">
        <f>IF(R515="","",VLOOKUP($E515&amp;$D$118&amp;$D$119,'CCG data'!$A:$AD,'CCG data'!L$3,FALSE))</f>
        <v>0.51300000000000001</v>
      </c>
      <c r="T516" s="15">
        <f>IF(T515="","",VLOOKUP($E515&amp;$D$118&amp;$D$119,'CCG data'!$A:$AD,'CCG data'!M$3,FALSE))</f>
        <v>3.6999999999999998E-2</v>
      </c>
      <c r="U516" s="15">
        <f>IF(T515="","",VLOOKUP($E515&amp;$D$118&amp;$D$119,'CCG data'!$A:$AD,'CCG data'!N$3,FALSE))</f>
        <v>0.06</v>
      </c>
      <c r="V516" s="15">
        <f>IF(V515="","",VLOOKUP($E515&amp;$D$118&amp;$D$119,'CCG data'!$A:$AD,'CCG data'!O$3,FALSE))</f>
        <v>0.26300000000000001</v>
      </c>
      <c r="W516" s="135">
        <f>IF(V515="","",VLOOKUP($E515&amp;$D$118&amp;$D$119,'CCG data'!$A:$AD,'CCG data'!P$3,FALSE))</f>
        <v>0.311</v>
      </c>
      <c r="Y516" s="163" t="str">
        <f>IFERROR(VLOOKUP($E516&amp;$D$119, Outliers!$A$4:$P$214,2,FALSE),"0")</f>
        <v>0</v>
      </c>
      <c r="Z516" s="163" t="str">
        <f>IFERROR(VLOOKUP($E516&amp;$D$119, Outliers!$A$4:$P$214,3,FALSE),"0")</f>
        <v>0</v>
      </c>
      <c r="AA516" s="163" t="str">
        <f>IFERROR(VLOOKUP($E516&amp;$D$119, Outliers!$A$4:$P$214,4,FALSE),"0")</f>
        <v>0</v>
      </c>
      <c r="AB516" s="163" t="str">
        <f>IFERROR(VLOOKUP($E516&amp;$D$119, Outliers!$A$4:$P$214,5,FALSE),"0")</f>
        <v>0</v>
      </c>
      <c r="AD516" s="78"/>
      <c r="AE516" s="78"/>
      <c r="AF516" s="78"/>
      <c r="AG516" s="78"/>
    </row>
    <row r="517" spans="4:33" ht="15.75" x14ac:dyDescent="0.25">
      <c r="D517" s="318"/>
      <c r="E517" s="104" t="s">
        <v>293</v>
      </c>
      <c r="F517" s="405">
        <f>IF(OR(ISERROR(VLOOKUP($E517&amp;$D$118&amp;$D$119,'CCG data'!$A:$AD,'CCG data'!R$3,FALSE)),ISBLANK(VLOOKUP($E517&amp;$D$118&amp;$D$119,'CCG data'!$A:$AD,'CCG data'!R$3,FALSE))),"",VLOOKUP($E517&amp;$D$118&amp;$D$119,'CCG data'!$A:$AD,'CCG data'!R$3,FALSE))</f>
        <v>60.268726284157609</v>
      </c>
      <c r="G517" s="406"/>
      <c r="H517" s="406">
        <f>IF(OR(ISERROR(VLOOKUP($E517&amp;$D$118&amp;$D$119,'CCG data'!$A:$AD,'CCG data'!S$3,FALSE)),ISBLANK(VLOOKUP($E517&amp;$D$118&amp;$D$119,'CCG data'!$A:$AD,'CCG data'!S$3,FALSE))),"",VLOOKUP($E517&amp;$D$118&amp;$D$119,'CCG data'!$A:$AD,'CCG data'!S$3,FALSE))</f>
        <v>97.444678451511095</v>
      </c>
      <c r="I517" s="406"/>
      <c r="J517" s="406">
        <f>IF(OR(ISERROR(VLOOKUP($E517&amp;$D$118&amp;$D$119,'CCG data'!$A:$AD,'CCG data'!T$3,FALSE)),ISBLANK(VLOOKUP($E517&amp;$D$118&amp;$D$119,'CCG data'!$A:$AD,'CCG data'!T$3,FALSE))),"",VLOOKUP($E517&amp;$D$118&amp;$D$119,'CCG data'!$A:$AD,'CCG data'!T$3,FALSE))</f>
        <v>5.3767072132049876</v>
      </c>
      <c r="K517" s="406"/>
      <c r="L517" s="406">
        <f>IF(OR(ISERROR(VLOOKUP($E517&amp;$D$118&amp;$D$119,'CCG data'!$A:$AD,'CCG data'!U$3,FALSE)),ISBLANK(VLOOKUP($E517&amp;$D$118&amp;$D$119,'CCG data'!$A:$AD,'CCG data'!U$3,FALSE))),"",VLOOKUP($E517&amp;$D$118&amp;$D$119,'CCG data'!$A:$AD,'CCG data'!U$3,FALSE))</f>
        <v>8.8049030744699941</v>
      </c>
      <c r="M517" s="407"/>
      <c r="N517" s="362">
        <f>IF(OR(ISERROR(VLOOKUP($E517&amp;$D$118&amp;$D$119,'CCG data'!$A:$AD,'CCG data'!G$3,FALSE)),ISBLANK(VLOOKUP($E517&amp;$D$118&amp;$D$119,'CCG data'!$A:$AD,'CCG data'!G$3,FALSE))),"",VLOOKUP($E517&amp;$D$118&amp;$D$119,'CCG data'!$A:$AD,'CCG data'!G$3,FALSE))</f>
        <v>1725</v>
      </c>
      <c r="P517" s="397">
        <f>IF(OR(ISERROR(VLOOKUP($E517&amp;$D$118&amp;$D$119,'CCG data'!$A:$AD,'CCG data'!B$3,FALSE)),ISBLANK(VLOOKUP($E517&amp;$D$118&amp;$D$119,'CCG data'!$A:$AD,'CCG data'!B$3,FALSE))),"",VLOOKUP($E517&amp;$D$118&amp;$D$119,'CCG data'!$A:$AD,'CCG data'!B$3,FALSE))</f>
        <v>0.34608695652173915</v>
      </c>
      <c r="Q517" s="263"/>
      <c r="R517" s="263">
        <f>IF(OR(ISERROR(VLOOKUP($E517&amp;$D$118&amp;$D$119,'CCG data'!$A:$AD,'CCG data'!C$3,FALSE)),ISBLANK(VLOOKUP($E517&amp;$D$118&amp;$D$119,'CCG data'!$A:$AD,'CCG data'!C$3,FALSE))),"",VLOOKUP($E517&amp;$D$118&amp;$D$119,'CCG data'!$A:$AD,'CCG data'!C$3,FALSE))</f>
        <v>0.56579710144927531</v>
      </c>
      <c r="S517" s="263"/>
      <c r="T517" s="263">
        <f>IF(OR(ISERROR(VLOOKUP($E517&amp;$D$118&amp;$D$119,'CCG data'!$A:$AD,'CCG data'!D$3,FALSE)),ISBLANK(VLOOKUP($E517&amp;$D$118&amp;$D$119,'CCG data'!$A:$AD,'CCG data'!D$3,FALSE))),"",VLOOKUP($E517&amp;$D$118&amp;$D$119,'CCG data'!$A:$AD,'CCG data'!D$3,FALSE))</f>
        <v>3.5362318840579707E-2</v>
      </c>
      <c r="U517" s="263"/>
      <c r="V517" s="263">
        <f>IF(OR(ISERROR(VLOOKUP($E517&amp;$D$118&amp;$D$119,'CCG data'!$A:$AD,'CCG data'!E$3,FALSE)),ISBLANK(VLOOKUP($E517&amp;$D$118&amp;$D$119,'CCG data'!$A:$AD,'CCG data'!E$3,FALSE))),"",VLOOKUP($E517&amp;$D$118&amp;$D$119,'CCG data'!$A:$AD,'CCG data'!E$3,FALSE))</f>
        <v>5.2753623188405797E-2</v>
      </c>
      <c r="W517" s="398"/>
      <c r="Y517" s="163">
        <f>IFERROR(VLOOKUP($E517&amp;$D$119, Outliers!$A$4:$P$214,2,FALSE),"0")</f>
        <v>1</v>
      </c>
      <c r="Z517" s="163">
        <f>IFERROR(VLOOKUP($E517&amp;$D$119, Outliers!$A$4:$P$214,3,FALSE),"0")</f>
        <v>0</v>
      </c>
      <c r="AA517" s="163">
        <f>IFERROR(VLOOKUP($E517&amp;$D$119, Outliers!$A$4:$P$214,4,FALSE),"0")</f>
        <v>0</v>
      </c>
      <c r="AB517" s="163">
        <f>IFERROR(VLOOKUP($E517&amp;$D$119, Outliers!$A$4:$P$214,5,FALSE),"0")</f>
        <v>1</v>
      </c>
      <c r="AD517" s="78"/>
      <c r="AE517" s="78"/>
      <c r="AF517" s="78"/>
      <c r="AG517" s="78"/>
    </row>
    <row r="518" spans="4:33" x14ac:dyDescent="0.25">
      <c r="D518" s="318"/>
      <c r="E518" s="103" t="s">
        <v>27</v>
      </c>
      <c r="F518" s="95">
        <f>IF(P517="","",VLOOKUP($E517&amp;$D$118&amp;$D$119,'CCG data'!$A:$AD,'CCG data'!W$3,FALSE))</f>
        <v>55.434122150905168</v>
      </c>
      <c r="G518" s="96">
        <f>IF(P517="","",VLOOKUP($E517&amp;$D$118&amp;$D$119,'CCG data'!$A:$AD,'CCG data'!X$3,FALSE))</f>
        <v>65.103330417410049</v>
      </c>
      <c r="H518" s="96">
        <f>IF(R517="","",VLOOKUP($E517&amp;$D$118&amp;$D$119,'CCG data'!$A:$AD,'CCG data'!Y$3,FALSE))</f>
        <v>91.33118727996316</v>
      </c>
      <c r="I518" s="96">
        <f>IF(R517="","",VLOOKUP($E517&amp;$D$118&amp;$D$119,'CCG data'!$A:$AD,'CCG data'!Z$3,FALSE))</f>
        <v>103.55816962305903</v>
      </c>
      <c r="J518" s="96">
        <f>IF(T517="","",VLOOKUP($E517&amp;$D$118&amp;$D$119,'CCG data'!$A:$AD,'CCG data'!AA$3,FALSE))</f>
        <v>4.0274102540577204</v>
      </c>
      <c r="K518" s="96">
        <f>IF(T517="","",VLOOKUP($E517&amp;$D$118&amp;$D$119,'CCG data'!$A:$AD,'CCG data'!AB$3,FALSE))</f>
        <v>6.7260041723522548</v>
      </c>
      <c r="L518" s="96">
        <f>IF(V517="","",VLOOKUP($E517&amp;$D$118&amp;$D$119,'CCG data'!$A:$AD,'CCG data'!AC$3,FALSE))</f>
        <v>6.9958139836424671</v>
      </c>
      <c r="M518" s="96">
        <f>IF(V517="","",VLOOKUP($E517&amp;$D$118&amp;$D$119,'CCG data'!$A:$AD,'CCG data'!AD$3,FALSE))</f>
        <v>10.613992165297521</v>
      </c>
      <c r="N518" s="363"/>
      <c r="P518" s="150">
        <f>IF(P517="","",VLOOKUP($E517&amp;$D$118&amp;$D$119,'CCG data'!$A:$AD,'CCG data'!I$3,FALSE))</f>
        <v>0.32400000000000001</v>
      </c>
      <c r="Q518" s="15">
        <f>IF(P517="","",VLOOKUP($E517&amp;$D$118&amp;$D$119,'CCG data'!$A:$AD,'CCG data'!J$3,FALSE))</f>
        <v>0.36899999999999999</v>
      </c>
      <c r="R518" s="15">
        <f>IF(R517="","",VLOOKUP($E517&amp;$D$118&amp;$D$119,'CCG data'!$A:$AD,'CCG data'!K$3,FALSE))</f>
        <v>0.54200000000000004</v>
      </c>
      <c r="S518" s="15">
        <f>IF(R517="","",VLOOKUP($E517&amp;$D$118&amp;$D$119,'CCG data'!$A:$AD,'CCG data'!L$3,FALSE))</f>
        <v>0.58899999999999997</v>
      </c>
      <c r="T518" s="15">
        <f>IF(T517="","",VLOOKUP($E517&amp;$D$118&amp;$D$119,'CCG data'!$A:$AD,'CCG data'!M$3,FALSE))</f>
        <v>2.8000000000000001E-2</v>
      </c>
      <c r="U518" s="15">
        <f>IF(T517="","",VLOOKUP($E517&amp;$D$118&amp;$D$119,'CCG data'!$A:$AD,'CCG data'!N$3,FALSE))</f>
        <v>4.4999999999999998E-2</v>
      </c>
      <c r="V518" s="15">
        <f>IF(V517="","",VLOOKUP($E517&amp;$D$118&amp;$D$119,'CCG data'!$A:$AD,'CCG data'!O$3,FALSE))</f>
        <v>4.2999999999999997E-2</v>
      </c>
      <c r="W518" s="135">
        <f>IF(V517="","",VLOOKUP($E517&amp;$D$118&amp;$D$119,'CCG data'!$A:$AD,'CCG data'!P$3,FALSE))</f>
        <v>6.4000000000000001E-2</v>
      </c>
      <c r="Y518" s="163" t="str">
        <f>IFERROR(VLOOKUP($E518&amp;$D$119, Outliers!$A$4:$P$214,2,FALSE),"0")</f>
        <v>0</v>
      </c>
      <c r="Z518" s="163" t="str">
        <f>IFERROR(VLOOKUP($E518&amp;$D$119, Outliers!$A$4:$P$214,3,FALSE),"0")</f>
        <v>0</v>
      </c>
      <c r="AA518" s="163" t="str">
        <f>IFERROR(VLOOKUP($E518&amp;$D$119, Outliers!$A$4:$P$214,4,FALSE),"0")</f>
        <v>0</v>
      </c>
      <c r="AB518" s="163" t="str">
        <f>IFERROR(VLOOKUP($E518&amp;$D$119, Outliers!$A$4:$P$214,5,FALSE),"0")</f>
        <v>0</v>
      </c>
      <c r="AD518" s="78"/>
      <c r="AE518" s="78"/>
      <c r="AF518" s="78"/>
      <c r="AG518" s="78"/>
    </row>
    <row r="519" spans="4:33" ht="15.75" x14ac:dyDescent="0.25">
      <c r="D519" s="318"/>
      <c r="E519" s="104" t="s">
        <v>294</v>
      </c>
      <c r="F519" s="405">
        <f>IF(OR(ISERROR(VLOOKUP($E519&amp;$D$118&amp;$D$119,'CCG data'!$A:$AD,'CCG data'!R$3,FALSE)),ISBLANK(VLOOKUP($E519&amp;$D$118&amp;$D$119,'CCG data'!$A:$AD,'CCG data'!R$3,FALSE))),"",VLOOKUP($E519&amp;$D$118&amp;$D$119,'CCG data'!$A:$AD,'CCG data'!R$3,FALSE))</f>
        <v>56.02156638027931</v>
      </c>
      <c r="G519" s="406"/>
      <c r="H519" s="406">
        <f>IF(OR(ISERROR(VLOOKUP($E519&amp;$D$118&amp;$D$119,'CCG data'!$A:$AD,'CCG data'!S$3,FALSE)),ISBLANK(VLOOKUP($E519&amp;$D$118&amp;$D$119,'CCG data'!$A:$AD,'CCG data'!S$3,FALSE))),"",VLOOKUP($E519&amp;$D$118&amp;$D$119,'CCG data'!$A:$AD,'CCG data'!S$3,FALSE))</f>
        <v>102.22999353391302</v>
      </c>
      <c r="I519" s="406"/>
      <c r="J519" s="406">
        <f>IF(OR(ISERROR(VLOOKUP($E519&amp;$D$118&amp;$D$119,'CCG data'!$A:$AD,'CCG data'!T$3,FALSE)),ISBLANK(VLOOKUP($E519&amp;$D$118&amp;$D$119,'CCG data'!$A:$AD,'CCG data'!T$3,FALSE))),"",VLOOKUP($E519&amp;$D$118&amp;$D$119,'CCG data'!$A:$AD,'CCG data'!T$3,FALSE))</f>
        <v>5.5668716722233178</v>
      </c>
      <c r="K519" s="406"/>
      <c r="L519" s="406">
        <f>IF(OR(ISERROR(VLOOKUP($E519&amp;$D$118&amp;$D$119,'CCG data'!$A:$AD,'CCG data'!U$3,FALSE)),ISBLANK(VLOOKUP($E519&amp;$D$118&amp;$D$119,'CCG data'!$A:$AD,'CCG data'!U$3,FALSE))),"",VLOOKUP($E519&amp;$D$118&amp;$D$119,'CCG data'!$A:$AD,'CCG data'!U$3,FALSE))</f>
        <v>10.927874119941787</v>
      </c>
      <c r="M519" s="407"/>
      <c r="N519" s="362">
        <f>IF(OR(ISERROR(VLOOKUP($E519&amp;$D$118&amp;$D$119,'CCG data'!$A:$AD,'CCG data'!G$3,FALSE)),ISBLANK(VLOOKUP($E519&amp;$D$118&amp;$D$119,'CCG data'!$A:$AD,'CCG data'!G$3,FALSE))),"",VLOOKUP($E519&amp;$D$118&amp;$D$119,'CCG data'!$A:$AD,'CCG data'!G$3,FALSE))</f>
        <v>1979</v>
      </c>
      <c r="P519" s="397">
        <f>IF(OR(ISERROR(VLOOKUP($E519&amp;$D$118&amp;$D$119,'CCG data'!$A:$AD,'CCG data'!B$3,FALSE)),ISBLANK(VLOOKUP($E519&amp;$D$118&amp;$D$119,'CCG data'!$A:$AD,'CCG data'!B$3,FALSE))),"",VLOOKUP($E519&amp;$D$118&amp;$D$119,'CCG data'!$A:$AD,'CCG data'!B$3,FALSE))</f>
        <v>0.31581606872157653</v>
      </c>
      <c r="Q519" s="263"/>
      <c r="R519" s="263">
        <f>IF(OR(ISERROR(VLOOKUP($E519&amp;$D$118&amp;$D$119,'CCG data'!$A:$AD,'CCG data'!C$3,FALSE)),ISBLANK(VLOOKUP($E519&amp;$D$118&amp;$D$119,'CCG data'!$A:$AD,'CCG data'!C$3,FALSE))),"",VLOOKUP($E519&amp;$D$118&amp;$D$119,'CCG data'!$A:$AD,'CCG data'!C$3,FALSE))</f>
        <v>0.58615462354724612</v>
      </c>
      <c r="S519" s="263"/>
      <c r="T519" s="263">
        <f>IF(OR(ISERROR(VLOOKUP($E519&amp;$D$118&amp;$D$119,'CCG data'!$A:$AD,'CCG data'!D$3,FALSE)),ISBLANK(VLOOKUP($E519&amp;$D$118&amp;$D$119,'CCG data'!$A:$AD,'CCG data'!D$3,FALSE))),"",VLOOKUP($E519&amp;$D$118&amp;$D$119,'CCG data'!$A:$AD,'CCG data'!D$3,FALSE))</f>
        <v>3.5876705406771098E-2</v>
      </c>
      <c r="U519" s="263"/>
      <c r="V519" s="263">
        <f>IF(OR(ISERROR(VLOOKUP($E519&amp;$D$118&amp;$D$119,'CCG data'!$A:$AD,'CCG data'!E$3,FALSE)),ISBLANK(VLOOKUP($E519&amp;$D$118&amp;$D$119,'CCG data'!$A:$AD,'CCG data'!E$3,FALSE))),"",VLOOKUP($E519&amp;$D$118&amp;$D$119,'CCG data'!$A:$AD,'CCG data'!E$3,FALSE))</f>
        <v>6.2152602324406267E-2</v>
      </c>
      <c r="W519" s="398"/>
      <c r="Y519" s="163">
        <f>IFERROR(VLOOKUP($E519&amp;$D$119, Outliers!$A$4:$P$214,2,FALSE),"0")</f>
        <v>1</v>
      </c>
      <c r="Z519" s="163">
        <f>IFERROR(VLOOKUP($E519&amp;$D$119, Outliers!$A$4:$P$214,3,FALSE),"0")</f>
        <v>0</v>
      </c>
      <c r="AA519" s="163">
        <f>IFERROR(VLOOKUP($E519&amp;$D$119, Outliers!$A$4:$P$214,4,FALSE),"0")</f>
        <v>0</v>
      </c>
      <c r="AB519" s="163">
        <f>IFERROR(VLOOKUP($E519&amp;$D$119, Outliers!$A$4:$P$214,5,FALSE),"0")</f>
        <v>0</v>
      </c>
      <c r="AD519" s="78"/>
      <c r="AE519" s="78"/>
      <c r="AF519" s="78"/>
      <c r="AG519" s="78"/>
    </row>
    <row r="520" spans="4:33" x14ac:dyDescent="0.25">
      <c r="D520" s="318"/>
      <c r="E520" s="103" t="s">
        <v>27</v>
      </c>
      <c r="F520" s="95">
        <f>IF(P519="","",VLOOKUP($E519&amp;$D$118&amp;$D$119,'CCG data'!$A:$AD,'CCG data'!W$3,FALSE))</f>
        <v>51.62947557606541</v>
      </c>
      <c r="G520" s="96">
        <f>IF(P519="","",VLOOKUP($E519&amp;$D$118&amp;$D$119,'CCG data'!$A:$AD,'CCG data'!X$3,FALSE))</f>
        <v>60.413657184493211</v>
      </c>
      <c r="H520" s="96">
        <f>IF(R519="","",VLOOKUP($E519&amp;$D$118&amp;$D$119,'CCG data'!$A:$AD,'CCG data'!Y$3,FALSE))</f>
        <v>96.346904648003843</v>
      </c>
      <c r="I520" s="96">
        <f>IF(R519="","",VLOOKUP($E519&amp;$D$118&amp;$D$119,'CCG data'!$A:$AD,'CCG data'!Z$3,FALSE))</f>
        <v>108.11308241982219</v>
      </c>
      <c r="J520" s="96">
        <f>IF(T519="","",VLOOKUP($E519&amp;$D$118&amp;$D$119,'CCG data'!$A:$AD,'CCG data'!AA$3,FALSE))</f>
        <v>4.2719660781770568</v>
      </c>
      <c r="K520" s="96">
        <f>IF(T519="","",VLOOKUP($E519&amp;$D$118&amp;$D$119,'CCG data'!$A:$AD,'CCG data'!AB$3,FALSE))</f>
        <v>6.8617772662695788</v>
      </c>
      <c r="L520" s="96">
        <f>IF(V519="","",VLOOKUP($E519&amp;$D$118&amp;$D$119,'CCG data'!$A:$AD,'CCG data'!AC$3,FALSE))</f>
        <v>8.996620995919546</v>
      </c>
      <c r="M520" s="96">
        <f>IF(V519="","",VLOOKUP($E519&amp;$D$118&amp;$D$119,'CCG data'!$A:$AD,'CCG data'!AD$3,FALSE))</f>
        <v>12.859127243964029</v>
      </c>
      <c r="N520" s="363"/>
      <c r="P520" s="150">
        <f>IF(P519="","",VLOOKUP($E519&amp;$D$118&amp;$D$119,'CCG data'!$A:$AD,'CCG data'!I$3,FALSE))</f>
        <v>0.29599999999999999</v>
      </c>
      <c r="Q520" s="15">
        <f>IF(P519="","",VLOOKUP($E519&amp;$D$118&amp;$D$119,'CCG data'!$A:$AD,'CCG data'!J$3,FALSE))</f>
        <v>0.33700000000000002</v>
      </c>
      <c r="R520" s="15">
        <f>IF(R519="","",VLOOKUP($E519&amp;$D$118&amp;$D$119,'CCG data'!$A:$AD,'CCG data'!K$3,FALSE))</f>
        <v>0.56399999999999995</v>
      </c>
      <c r="S520" s="15">
        <f>IF(R519="","",VLOOKUP($E519&amp;$D$118&amp;$D$119,'CCG data'!$A:$AD,'CCG data'!L$3,FALSE))</f>
        <v>0.60799999999999998</v>
      </c>
      <c r="T520" s="15">
        <f>IF(T519="","",VLOOKUP($E519&amp;$D$118&amp;$D$119,'CCG data'!$A:$AD,'CCG data'!M$3,FALSE))</f>
        <v>2.9000000000000001E-2</v>
      </c>
      <c r="U520" s="15">
        <f>IF(T519="","",VLOOKUP($E519&amp;$D$118&amp;$D$119,'CCG data'!$A:$AD,'CCG data'!N$3,FALSE))</f>
        <v>4.4999999999999998E-2</v>
      </c>
      <c r="V520" s="15">
        <f>IF(V519="","",VLOOKUP($E519&amp;$D$118&amp;$D$119,'CCG data'!$A:$AD,'CCG data'!O$3,FALSE))</f>
        <v>5.1999999999999998E-2</v>
      </c>
      <c r="W520" s="135">
        <f>IF(V519="","",VLOOKUP($E519&amp;$D$118&amp;$D$119,'CCG data'!$A:$AD,'CCG data'!P$3,FALSE))</f>
        <v>7.3999999999999996E-2</v>
      </c>
      <c r="Y520" s="163" t="str">
        <f>IFERROR(VLOOKUP($E520&amp;$D$119, Outliers!$A$4:$P$214,2,FALSE),"0")</f>
        <v>0</v>
      </c>
      <c r="Z520" s="163" t="str">
        <f>IFERROR(VLOOKUP($E520&amp;$D$119, Outliers!$A$4:$P$214,3,FALSE),"0")</f>
        <v>0</v>
      </c>
      <c r="AA520" s="163" t="str">
        <f>IFERROR(VLOOKUP($E520&amp;$D$119, Outliers!$A$4:$P$214,4,FALSE),"0")</f>
        <v>0</v>
      </c>
      <c r="AB520" s="163" t="str">
        <f>IFERROR(VLOOKUP($E520&amp;$D$119, Outliers!$A$4:$P$214,5,FALSE),"0")</f>
        <v>0</v>
      </c>
      <c r="AD520" s="78"/>
      <c r="AE520" s="78"/>
      <c r="AF520" s="78"/>
      <c r="AG520" s="78"/>
    </row>
    <row r="521" spans="4:33" ht="15.75" x14ac:dyDescent="0.25">
      <c r="D521" s="318"/>
      <c r="E521" s="104" t="s">
        <v>295</v>
      </c>
      <c r="F521" s="405">
        <f>IF(OR(ISERROR(VLOOKUP($E521&amp;$D$118&amp;$D$119,'CCG data'!$A:$AD,'CCG data'!R$3,FALSE)),ISBLANK(VLOOKUP($E521&amp;$D$118&amp;$D$119,'CCG data'!$A:$AD,'CCG data'!R$3,FALSE))),"",VLOOKUP($E521&amp;$D$118&amp;$D$119,'CCG data'!$A:$AD,'CCG data'!R$3,FALSE))</f>
        <v>45.244989678734697</v>
      </c>
      <c r="G521" s="406"/>
      <c r="H521" s="406">
        <f>IF(OR(ISERROR(VLOOKUP($E521&amp;$D$118&amp;$D$119,'CCG data'!$A:$AD,'CCG data'!S$3,FALSE)),ISBLANK(VLOOKUP($E521&amp;$D$118&amp;$D$119,'CCG data'!$A:$AD,'CCG data'!S$3,FALSE))),"",VLOOKUP($E521&amp;$D$118&amp;$D$119,'CCG data'!$A:$AD,'CCG data'!S$3,FALSE))</f>
        <v>96.098710312193148</v>
      </c>
      <c r="I521" s="406"/>
      <c r="J521" s="406">
        <f>IF(OR(ISERROR(VLOOKUP($E521&amp;$D$118&amp;$D$119,'CCG data'!$A:$AD,'CCG data'!T$3,FALSE)),ISBLANK(VLOOKUP($E521&amp;$D$118&amp;$D$119,'CCG data'!$A:$AD,'CCG data'!T$3,FALSE))),"",VLOOKUP($E521&amp;$D$118&amp;$D$119,'CCG data'!$A:$AD,'CCG data'!T$3,FALSE))</f>
        <v>7.9433176755247512</v>
      </c>
      <c r="K521" s="406"/>
      <c r="L521" s="406">
        <f>IF(OR(ISERROR(VLOOKUP($E521&amp;$D$118&amp;$D$119,'CCG data'!$A:$AD,'CCG data'!U$3,FALSE)),ISBLANK(VLOOKUP($E521&amp;$D$118&amp;$D$119,'CCG data'!$A:$AD,'CCG data'!U$3,FALSE))),"",VLOOKUP($E521&amp;$D$118&amp;$D$119,'CCG data'!$A:$AD,'CCG data'!U$3,FALSE))</f>
        <v>7.807973911806906</v>
      </c>
      <c r="M521" s="407"/>
      <c r="N521" s="362">
        <f>IF(OR(ISERROR(VLOOKUP($E521&amp;$D$118&amp;$D$119,'CCG data'!$A:$AD,'CCG data'!G$3,FALSE)),ISBLANK(VLOOKUP($E521&amp;$D$118&amp;$D$119,'CCG data'!$A:$AD,'CCG data'!G$3,FALSE))),"",VLOOKUP($E521&amp;$D$118&amp;$D$119,'CCG data'!$A:$AD,'CCG data'!G$3,FALSE))</f>
        <v>2412</v>
      </c>
      <c r="P521" s="397">
        <f>IF(OR(ISERROR(VLOOKUP($E521&amp;$D$118&amp;$D$119,'CCG data'!$A:$AD,'CCG data'!B$3,FALSE)),ISBLANK(VLOOKUP($E521&amp;$D$118&amp;$D$119,'CCG data'!$A:$AD,'CCG data'!B$3,FALSE))),"",VLOOKUP($E521&amp;$D$118&amp;$D$119,'CCG data'!$A:$AD,'CCG data'!B$3,FALSE))</f>
        <v>0.28980099502487561</v>
      </c>
      <c r="Q521" s="263"/>
      <c r="R521" s="263">
        <f>IF(OR(ISERROR(VLOOKUP($E521&amp;$D$118&amp;$D$119,'CCG data'!$A:$AD,'CCG data'!C$3,FALSE)),ISBLANK(VLOOKUP($E521&amp;$D$118&amp;$D$119,'CCG data'!$A:$AD,'CCG data'!C$3,FALSE))),"",VLOOKUP($E521&amp;$D$118&amp;$D$119,'CCG data'!$A:$AD,'CCG data'!C$3,FALSE))</f>
        <v>0.61069651741293529</v>
      </c>
      <c r="S521" s="263"/>
      <c r="T521" s="263">
        <f>IF(OR(ISERROR(VLOOKUP($E521&amp;$D$118&amp;$D$119,'CCG data'!$A:$AD,'CCG data'!D$3,FALSE)),ISBLANK(VLOOKUP($E521&amp;$D$118&amp;$D$119,'CCG data'!$A:$AD,'CCG data'!D$3,FALSE))),"",VLOOKUP($E521&amp;$D$118&amp;$D$119,'CCG data'!$A:$AD,'CCG data'!D$3,FALSE))</f>
        <v>4.9336650082918737E-2</v>
      </c>
      <c r="U521" s="263"/>
      <c r="V521" s="263">
        <f>IF(OR(ISERROR(VLOOKUP($E521&amp;$D$118&amp;$D$119,'CCG data'!$A:$AD,'CCG data'!E$3,FALSE)),ISBLANK(VLOOKUP($E521&amp;$D$118&amp;$D$119,'CCG data'!$A:$AD,'CCG data'!E$3,FALSE))),"",VLOOKUP($E521&amp;$D$118&amp;$D$119,'CCG data'!$A:$AD,'CCG data'!E$3,FALSE))</f>
        <v>5.0165837479270316E-2</v>
      </c>
      <c r="W521" s="398"/>
      <c r="Y521" s="163">
        <f>IFERROR(VLOOKUP($E521&amp;$D$119, Outliers!$A$4:$P$214,2,FALSE),"0")</f>
        <v>0</v>
      </c>
      <c r="Z521" s="163">
        <f>IFERROR(VLOOKUP($E521&amp;$D$119, Outliers!$A$4:$P$214,3,FALSE),"0")</f>
        <v>0</v>
      </c>
      <c r="AA521" s="163">
        <f>IFERROR(VLOOKUP($E521&amp;$D$119, Outliers!$A$4:$P$214,4,FALSE),"0")</f>
        <v>0</v>
      </c>
      <c r="AB521" s="163">
        <f>IFERROR(VLOOKUP($E521&amp;$D$119, Outliers!$A$4:$P$214,5,FALSE),"0")</f>
        <v>1</v>
      </c>
      <c r="AD521" s="78"/>
      <c r="AE521" s="78"/>
      <c r="AF521" s="78"/>
      <c r="AG521" s="78"/>
    </row>
    <row r="522" spans="4:33" x14ac:dyDescent="0.25">
      <c r="D522" s="318"/>
      <c r="E522" s="103" t="s">
        <v>27</v>
      </c>
      <c r="F522" s="95">
        <f>IF(P521="","",VLOOKUP($E521&amp;$D$118&amp;$D$119,'CCG data'!$A:$AD,'CCG data'!W$3,FALSE))</f>
        <v>41.890797229386834</v>
      </c>
      <c r="G522" s="96">
        <f>IF(P521="","",VLOOKUP($E521&amp;$D$118&amp;$D$119,'CCG data'!$A:$AD,'CCG data'!X$3,FALSE))</f>
        <v>48.59918212808256</v>
      </c>
      <c r="H522" s="96">
        <f>IF(R521="","",VLOOKUP($E521&amp;$D$118&amp;$D$119,'CCG data'!$A:$AD,'CCG data'!Y$3,FALSE))</f>
        <v>91.191075288029324</v>
      </c>
      <c r="I522" s="96">
        <f>IF(R521="","",VLOOKUP($E521&amp;$D$118&amp;$D$119,'CCG data'!$A:$AD,'CCG data'!Z$3,FALSE))</f>
        <v>101.00634533635697</v>
      </c>
      <c r="J522" s="96">
        <f>IF(T521="","",VLOOKUP($E521&amp;$D$118&amp;$D$119,'CCG data'!$A:$AD,'CCG data'!AA$3,FALSE))</f>
        <v>6.5161187101088025</v>
      </c>
      <c r="K522" s="96">
        <f>IF(T521="","",VLOOKUP($E521&amp;$D$118&amp;$D$119,'CCG data'!$A:$AD,'CCG data'!AB$3,FALSE))</f>
        <v>9.3705166409406999</v>
      </c>
      <c r="L522" s="96">
        <f>IF(V521="","",VLOOKUP($E521&amp;$D$118&amp;$D$119,'CCG data'!$A:$AD,'CCG data'!AC$3,FALSE))</f>
        <v>6.416734923884948</v>
      </c>
      <c r="M522" s="96">
        <f>IF(V521="","",VLOOKUP($E521&amp;$D$118&amp;$D$119,'CCG data'!$A:$AD,'CCG data'!AD$3,FALSE))</f>
        <v>9.1992128997288631</v>
      </c>
      <c r="N522" s="363"/>
      <c r="P522" s="150">
        <f>IF(P521="","",VLOOKUP($E521&amp;$D$118&amp;$D$119,'CCG data'!$A:$AD,'CCG data'!I$3,FALSE))</f>
        <v>0.27200000000000002</v>
      </c>
      <c r="Q522" s="15">
        <f>IF(P521="","",VLOOKUP($E521&amp;$D$118&amp;$D$119,'CCG data'!$A:$AD,'CCG data'!J$3,FALSE))</f>
        <v>0.308</v>
      </c>
      <c r="R522" s="15">
        <f>IF(R521="","",VLOOKUP($E521&amp;$D$118&amp;$D$119,'CCG data'!$A:$AD,'CCG data'!K$3,FALSE))</f>
        <v>0.59099999999999997</v>
      </c>
      <c r="S522" s="15">
        <f>IF(R521="","",VLOOKUP($E521&amp;$D$118&amp;$D$119,'CCG data'!$A:$AD,'CCG data'!L$3,FALSE))</f>
        <v>0.63</v>
      </c>
      <c r="T522" s="15">
        <f>IF(T521="","",VLOOKUP($E521&amp;$D$118&amp;$D$119,'CCG data'!$A:$AD,'CCG data'!M$3,FALSE))</f>
        <v>4.1000000000000002E-2</v>
      </c>
      <c r="U522" s="15">
        <f>IF(T521="","",VLOOKUP($E521&amp;$D$118&amp;$D$119,'CCG data'!$A:$AD,'CCG data'!N$3,FALSE))</f>
        <v>5.8999999999999997E-2</v>
      </c>
      <c r="V522" s="15">
        <f>IF(V521="","",VLOOKUP($E521&amp;$D$118&amp;$D$119,'CCG data'!$A:$AD,'CCG data'!O$3,FALSE))</f>
        <v>4.2000000000000003E-2</v>
      </c>
      <c r="W522" s="135">
        <f>IF(V521="","",VLOOKUP($E521&amp;$D$118&amp;$D$119,'CCG data'!$A:$AD,'CCG data'!P$3,FALSE))</f>
        <v>0.06</v>
      </c>
      <c r="Y522" s="163" t="str">
        <f>IFERROR(VLOOKUP($E522&amp;$D$119, Outliers!$A$4:$P$214,2,FALSE),"0")</f>
        <v>0</v>
      </c>
      <c r="Z522" s="163" t="str">
        <f>IFERROR(VLOOKUP($E522&amp;$D$119, Outliers!$A$4:$P$214,3,FALSE),"0")</f>
        <v>0</v>
      </c>
      <c r="AA522" s="163" t="str">
        <f>IFERROR(VLOOKUP($E522&amp;$D$119, Outliers!$A$4:$P$214,4,FALSE),"0")</f>
        <v>0</v>
      </c>
      <c r="AB522" s="163" t="str">
        <f>IFERROR(VLOOKUP($E522&amp;$D$119, Outliers!$A$4:$P$214,5,FALSE),"0")</f>
        <v>0</v>
      </c>
      <c r="AD522" s="78"/>
      <c r="AE522" s="78"/>
      <c r="AF522" s="78"/>
      <c r="AG522" s="78"/>
    </row>
    <row r="523" spans="4:33" ht="15.75" x14ac:dyDescent="0.25">
      <c r="D523" s="318"/>
      <c r="E523" s="104" t="s">
        <v>296</v>
      </c>
      <c r="F523" s="405">
        <f>IF(OR(ISERROR(VLOOKUP($E523&amp;$D$118&amp;$D$119,'CCG data'!$A:$AD,'CCG data'!R$3,FALSE)),ISBLANK(VLOOKUP($E523&amp;$D$118&amp;$D$119,'CCG data'!$A:$AD,'CCG data'!R$3,FALSE))),"",VLOOKUP($E523&amp;$D$118&amp;$D$119,'CCG data'!$A:$AD,'CCG data'!R$3,FALSE))</f>
        <v>52.186086115789323</v>
      </c>
      <c r="G523" s="406"/>
      <c r="H523" s="406">
        <f>IF(OR(ISERROR(VLOOKUP($E523&amp;$D$118&amp;$D$119,'CCG data'!$A:$AD,'CCG data'!S$3,FALSE)),ISBLANK(VLOOKUP($E523&amp;$D$118&amp;$D$119,'CCG data'!$A:$AD,'CCG data'!S$3,FALSE))),"",VLOOKUP($E523&amp;$D$118&amp;$D$119,'CCG data'!$A:$AD,'CCG data'!S$3,FALSE))</f>
        <v>103.23774120413101</v>
      </c>
      <c r="I523" s="406"/>
      <c r="J523" s="406">
        <f>IF(OR(ISERROR(VLOOKUP($E523&amp;$D$118&amp;$D$119,'CCG data'!$A:$AD,'CCG data'!T$3,FALSE)),ISBLANK(VLOOKUP($E523&amp;$D$118&amp;$D$119,'CCG data'!$A:$AD,'CCG data'!T$3,FALSE))),"",VLOOKUP($E523&amp;$D$118&amp;$D$119,'CCG data'!$A:$AD,'CCG data'!T$3,FALSE))</f>
        <v>6.5301273032659406</v>
      </c>
      <c r="K523" s="406"/>
      <c r="L523" s="406">
        <f>IF(OR(ISERROR(VLOOKUP($E523&amp;$D$118&amp;$D$119,'CCG data'!$A:$AD,'CCG data'!U$3,FALSE)),ISBLANK(VLOOKUP($E523&amp;$D$118&amp;$D$119,'CCG data'!$A:$AD,'CCG data'!U$3,FALSE))),"",VLOOKUP($E523&amp;$D$118&amp;$D$119,'CCG data'!$A:$AD,'CCG data'!U$3,FALSE))</f>
        <v>13.477353881248588</v>
      </c>
      <c r="M523" s="407"/>
      <c r="N523" s="362">
        <f>IF(OR(ISERROR(VLOOKUP($E523&amp;$D$118&amp;$D$119,'CCG data'!$A:$AD,'CCG data'!G$3,FALSE)),ISBLANK(VLOOKUP($E523&amp;$D$118&amp;$D$119,'CCG data'!$A:$AD,'CCG data'!G$3,FALSE))),"",VLOOKUP($E523&amp;$D$118&amp;$D$119,'CCG data'!$A:$AD,'CCG data'!G$3,FALSE))</f>
        <v>4302</v>
      </c>
      <c r="P523" s="397">
        <f>IF(OR(ISERROR(VLOOKUP($E523&amp;$D$118&amp;$D$119,'CCG data'!$A:$AD,'CCG data'!B$3,FALSE)),ISBLANK(VLOOKUP($E523&amp;$D$118&amp;$D$119,'CCG data'!$A:$AD,'CCG data'!B$3,FALSE))),"",VLOOKUP($E523&amp;$D$118&amp;$D$119,'CCG data'!$A:$AD,'CCG data'!B$3,FALSE))</f>
        <v>0.28800557880055788</v>
      </c>
      <c r="Q523" s="263"/>
      <c r="R523" s="263">
        <f>IF(OR(ISERROR(VLOOKUP($E523&amp;$D$118&amp;$D$119,'CCG data'!$A:$AD,'CCG data'!C$3,FALSE)),ISBLANK(VLOOKUP($E523&amp;$D$118&amp;$D$119,'CCG data'!$A:$AD,'CCG data'!C$3,FALSE))),"",VLOOKUP($E523&amp;$D$118&amp;$D$119,'CCG data'!$A:$AD,'CCG data'!C$3,FALSE))</f>
        <v>0.59437470943747095</v>
      </c>
      <c r="S523" s="263"/>
      <c r="T523" s="263">
        <f>IF(OR(ISERROR(VLOOKUP($E523&amp;$D$118&amp;$D$119,'CCG data'!$A:$AD,'CCG data'!D$3,FALSE)),ISBLANK(VLOOKUP($E523&amp;$D$118&amp;$D$119,'CCG data'!$A:$AD,'CCG data'!D$3,FALSE))),"",VLOOKUP($E523&amp;$D$118&amp;$D$119,'CCG data'!$A:$AD,'CCG data'!D$3,FALSE))</f>
        <v>3.9981403998140402E-2</v>
      </c>
      <c r="U523" s="263"/>
      <c r="V523" s="263">
        <f>IF(OR(ISERROR(VLOOKUP($E523&amp;$D$118&amp;$D$119,'CCG data'!$A:$AD,'CCG data'!E$3,FALSE)),ISBLANK(VLOOKUP($E523&amp;$D$118&amp;$D$119,'CCG data'!$A:$AD,'CCG data'!E$3,FALSE))),"",VLOOKUP($E523&amp;$D$118&amp;$D$119,'CCG data'!$A:$AD,'CCG data'!E$3,FALSE))</f>
        <v>7.763830776383078E-2</v>
      </c>
      <c r="W523" s="398"/>
      <c r="Y523" s="163">
        <f>IFERROR(VLOOKUP($E523&amp;$D$119, Outliers!$A$4:$P$214,2,FALSE),"0")</f>
        <v>0</v>
      </c>
      <c r="Z523" s="163">
        <f>IFERROR(VLOOKUP($E523&amp;$D$119, Outliers!$A$4:$P$214,3,FALSE),"0")</f>
        <v>0</v>
      </c>
      <c r="AA523" s="163">
        <f>IFERROR(VLOOKUP($E523&amp;$D$119, Outliers!$A$4:$P$214,4,FALSE),"0")</f>
        <v>0</v>
      </c>
      <c r="AB523" s="163">
        <f>IFERROR(VLOOKUP($E523&amp;$D$119, Outliers!$A$4:$P$214,5,FALSE),"0")</f>
        <v>0</v>
      </c>
      <c r="AD523" s="78"/>
      <c r="AE523" s="78"/>
      <c r="AF523" s="78"/>
      <c r="AG523" s="78"/>
    </row>
    <row r="524" spans="4:33" x14ac:dyDescent="0.25">
      <c r="D524" s="318"/>
      <c r="E524" s="103" t="s">
        <v>27</v>
      </c>
      <c r="F524" s="95">
        <f>IF(P523="","",VLOOKUP($E523&amp;$D$118&amp;$D$119,'CCG data'!$A:$AD,'CCG data'!W$3,FALSE))</f>
        <v>49.280223051617966</v>
      </c>
      <c r="G524" s="96">
        <f>IF(P523="","",VLOOKUP($E523&amp;$D$118&amp;$D$119,'CCG data'!$A:$AD,'CCG data'!X$3,FALSE))</f>
        <v>55.091949179960679</v>
      </c>
      <c r="H524" s="96">
        <f>IF(R523="","",VLOOKUP($E523&amp;$D$118&amp;$D$119,'CCG data'!$A:$AD,'CCG data'!Y$3,FALSE))</f>
        <v>99.236182420438482</v>
      </c>
      <c r="I524" s="96">
        <f>IF(R523="","",VLOOKUP($E523&amp;$D$118&amp;$D$119,'CCG data'!$A:$AD,'CCG data'!Z$3,FALSE))</f>
        <v>107.23929998782354</v>
      </c>
      <c r="J524" s="96">
        <f>IF(T523="","",VLOOKUP($E523&amp;$D$118&amp;$D$119,'CCG data'!$A:$AD,'CCG data'!AA$3,FALSE))</f>
        <v>5.554208926984737</v>
      </c>
      <c r="K524" s="96">
        <f>IF(T523="","",VLOOKUP($E523&amp;$D$118&amp;$D$119,'CCG data'!$A:$AD,'CCG data'!AB$3,FALSE))</f>
        <v>7.5060456795471442</v>
      </c>
      <c r="L524" s="96">
        <f>IF(V523="","",VLOOKUP($E523&amp;$D$118&amp;$D$119,'CCG data'!$A:$AD,'CCG data'!AC$3,FALSE))</f>
        <v>12.031955813036591</v>
      </c>
      <c r="M524" s="96">
        <f>IF(V523="","",VLOOKUP($E523&amp;$D$118&amp;$D$119,'CCG data'!$A:$AD,'CCG data'!AD$3,FALSE))</f>
        <v>14.922751949460585</v>
      </c>
      <c r="N524" s="363"/>
      <c r="P524" s="150">
        <f>IF(P523="","",VLOOKUP($E523&amp;$D$118&amp;$D$119,'CCG data'!$A:$AD,'CCG data'!I$3,FALSE))</f>
        <v>0.27500000000000002</v>
      </c>
      <c r="Q524" s="15">
        <f>IF(P523="","",VLOOKUP($E523&amp;$D$118&amp;$D$119,'CCG data'!$A:$AD,'CCG data'!J$3,FALSE))</f>
        <v>0.30199999999999999</v>
      </c>
      <c r="R524" s="15">
        <f>IF(R523="","",VLOOKUP($E523&amp;$D$118&amp;$D$119,'CCG data'!$A:$AD,'CCG data'!K$3,FALSE))</f>
        <v>0.57999999999999996</v>
      </c>
      <c r="S524" s="15">
        <f>IF(R523="","",VLOOKUP($E523&amp;$D$118&amp;$D$119,'CCG data'!$A:$AD,'CCG data'!L$3,FALSE))</f>
        <v>0.60899999999999999</v>
      </c>
      <c r="T524" s="15">
        <f>IF(T523="","",VLOOKUP($E523&amp;$D$118&amp;$D$119,'CCG data'!$A:$AD,'CCG data'!M$3,FALSE))</f>
        <v>3.5000000000000003E-2</v>
      </c>
      <c r="U524" s="15">
        <f>IF(T523="","",VLOOKUP($E523&amp;$D$118&amp;$D$119,'CCG data'!$A:$AD,'CCG data'!N$3,FALSE))</f>
        <v>4.5999999999999999E-2</v>
      </c>
      <c r="V524" s="15">
        <f>IF(V523="","",VLOOKUP($E523&amp;$D$118&amp;$D$119,'CCG data'!$A:$AD,'CCG data'!O$3,FALSE))</f>
        <v>7.0000000000000007E-2</v>
      </c>
      <c r="W524" s="135">
        <f>IF(V523="","",VLOOKUP($E523&amp;$D$118&amp;$D$119,'CCG data'!$A:$AD,'CCG data'!P$3,FALSE))</f>
        <v>8.5999999999999993E-2</v>
      </c>
      <c r="Y524" s="163" t="str">
        <f>IFERROR(VLOOKUP($E524&amp;$D$119, Outliers!$A$4:$P$214,2,FALSE),"0")</f>
        <v>0</v>
      </c>
      <c r="Z524" s="163" t="str">
        <f>IFERROR(VLOOKUP($E524&amp;$D$119, Outliers!$A$4:$P$214,3,FALSE),"0")</f>
        <v>0</v>
      </c>
      <c r="AA524" s="163" t="str">
        <f>IFERROR(VLOOKUP($E524&amp;$D$119, Outliers!$A$4:$P$214,4,FALSE),"0")</f>
        <v>0</v>
      </c>
      <c r="AB524" s="163" t="str">
        <f>IFERROR(VLOOKUP($E524&amp;$D$119, Outliers!$A$4:$P$214,5,FALSE),"0")</f>
        <v>0</v>
      </c>
      <c r="AD524" s="78"/>
      <c r="AE524" s="78"/>
      <c r="AF524" s="78"/>
      <c r="AG524" s="78"/>
    </row>
    <row r="525" spans="4:33" ht="15.75" x14ac:dyDescent="0.25">
      <c r="D525" s="318"/>
      <c r="E525" s="104" t="s">
        <v>427</v>
      </c>
      <c r="F525" s="405">
        <f>IF(OR(ISERROR(VLOOKUP($E525&amp;$D$118&amp;$D$119,'CCG data'!$A:$AD,'CCG data'!R$3,FALSE)),ISBLANK(VLOOKUP($E525&amp;$D$118&amp;$D$119,'CCG data'!$A:$AD,'CCG data'!R$3,FALSE))),"",VLOOKUP($E525&amp;$D$118&amp;$D$119,'CCG data'!$A:$AD,'CCG data'!R$3,FALSE))</f>
        <v>61.006513355514755</v>
      </c>
      <c r="G525" s="406"/>
      <c r="H525" s="406">
        <f>IF(OR(ISERROR(VLOOKUP($E525&amp;$D$118&amp;$D$119,'CCG data'!$A:$AD,'CCG data'!S$3,FALSE)),ISBLANK(VLOOKUP($E525&amp;$D$118&amp;$D$119,'CCG data'!$A:$AD,'CCG data'!S$3,FALSE))),"",VLOOKUP($E525&amp;$D$118&amp;$D$119,'CCG data'!$A:$AD,'CCG data'!S$3,FALSE))</f>
        <v>93.824559590290605</v>
      </c>
      <c r="I525" s="406"/>
      <c r="J525" s="406">
        <f>IF(OR(ISERROR(VLOOKUP($E525&amp;$D$118&amp;$D$119,'CCG data'!$A:$AD,'CCG data'!T$3,FALSE)),ISBLANK(VLOOKUP($E525&amp;$D$118&amp;$D$119,'CCG data'!$A:$AD,'CCG data'!T$3,FALSE))),"",VLOOKUP($E525&amp;$D$118&amp;$D$119,'CCG data'!$A:$AD,'CCG data'!T$3,FALSE))</f>
        <v>5.1809065971397059</v>
      </c>
      <c r="K525" s="406"/>
      <c r="L525" s="406">
        <f>IF(OR(ISERROR(VLOOKUP($E525&amp;$D$118&amp;$D$119,'CCG data'!$A:$AD,'CCG data'!U$3,FALSE)),ISBLANK(VLOOKUP($E525&amp;$D$118&amp;$D$119,'CCG data'!$A:$AD,'CCG data'!U$3,FALSE))),"",VLOOKUP($E525&amp;$D$118&amp;$D$119,'CCG data'!$A:$AD,'CCG data'!U$3,FALSE))</f>
        <v>22.987409519593886</v>
      </c>
      <c r="M525" s="407"/>
      <c r="N525" s="362">
        <f>IF(OR(ISERROR(VLOOKUP($E525&amp;$D$118&amp;$D$119,'CCG data'!$A:$AD,'CCG data'!G$3,FALSE)),ISBLANK(VLOOKUP($E525&amp;$D$118&amp;$D$119,'CCG data'!$A:$AD,'CCG data'!G$3,FALSE))),"",VLOOKUP($E525&amp;$D$118&amp;$D$119,'CCG data'!$A:$AD,'CCG data'!G$3,FALSE))</f>
        <v>1185</v>
      </c>
      <c r="P525" s="397">
        <f>IF(OR(ISERROR(VLOOKUP($E525&amp;$D$118&amp;$D$119,'CCG data'!$A:$AD,'CCG data'!B$3,FALSE)),ISBLANK(VLOOKUP($E525&amp;$D$118&amp;$D$119,'CCG data'!$A:$AD,'CCG data'!B$3,FALSE))),"",VLOOKUP($E525&amp;$D$118&amp;$D$119,'CCG data'!$A:$AD,'CCG data'!B$3,FALSE))</f>
        <v>0.3139240506329114</v>
      </c>
      <c r="Q525" s="263"/>
      <c r="R525" s="263">
        <f>IF(OR(ISERROR(VLOOKUP($E525&amp;$D$118&amp;$D$119,'CCG data'!$A:$AD,'CCG data'!C$3,FALSE)),ISBLANK(VLOOKUP($E525&amp;$D$118&amp;$D$119,'CCG data'!$A:$AD,'CCG data'!C$3,FALSE))),"",VLOOKUP($E525&amp;$D$118&amp;$D$119,'CCG data'!$A:$AD,'CCG data'!C$3,FALSE))</f>
        <v>0.52742616033755274</v>
      </c>
      <c r="S525" s="263"/>
      <c r="T525" s="263">
        <f>IF(OR(ISERROR(VLOOKUP($E525&amp;$D$118&amp;$D$119,'CCG data'!$A:$AD,'CCG data'!D$3,FALSE)),ISBLANK(VLOOKUP($E525&amp;$D$118&amp;$D$119,'CCG data'!$A:$AD,'CCG data'!D$3,FALSE))),"",VLOOKUP($E525&amp;$D$118&amp;$D$119,'CCG data'!$A:$AD,'CCG data'!D$3,FALSE))</f>
        <v>3.1223628691983123E-2</v>
      </c>
      <c r="U525" s="263"/>
      <c r="V525" s="263">
        <f>IF(OR(ISERROR(VLOOKUP($E525&amp;$D$118&amp;$D$119,'CCG data'!$A:$AD,'CCG data'!E$3,FALSE)),ISBLANK(VLOOKUP($E525&amp;$D$118&amp;$D$119,'CCG data'!$A:$AD,'CCG data'!E$3,FALSE))),"",VLOOKUP($E525&amp;$D$118&amp;$D$119,'CCG data'!$A:$AD,'CCG data'!E$3,FALSE))</f>
        <v>0.12742616033755275</v>
      </c>
      <c r="W525" s="398"/>
      <c r="Y525" s="163">
        <f>IFERROR(VLOOKUP($E525&amp;$D$119, Outliers!$A$4:$P$214,2,FALSE),"0")</f>
        <v>1</v>
      </c>
      <c r="Z525" s="163">
        <f>IFERROR(VLOOKUP($E525&amp;$D$119, Outliers!$A$4:$P$214,3,FALSE),"0")</f>
        <v>0</v>
      </c>
      <c r="AA525" s="163">
        <f>IFERROR(VLOOKUP($E525&amp;$D$119, Outliers!$A$4:$P$214,4,FALSE),"0")</f>
        <v>0</v>
      </c>
      <c r="AB525" s="163">
        <f>IFERROR(VLOOKUP($E525&amp;$D$119, Outliers!$A$4:$P$214,5,FALSE),"0")</f>
        <v>1</v>
      </c>
      <c r="AD525" s="78"/>
      <c r="AE525" s="78"/>
      <c r="AF525" s="78"/>
      <c r="AG525" s="78"/>
    </row>
    <row r="526" spans="4:33" x14ac:dyDescent="0.25">
      <c r="D526" s="318"/>
      <c r="E526" s="103" t="s">
        <v>27</v>
      </c>
      <c r="F526" s="95">
        <f>IF(P525="","",VLOOKUP($E525&amp;$D$118&amp;$D$119,'CCG data'!$A:$AD,'CCG data'!W$3,FALSE))</f>
        <v>54.806954228982413</v>
      </c>
      <c r="G526" s="96">
        <f>IF(P525="","",VLOOKUP($E525&amp;$D$118&amp;$D$119,'CCG data'!$A:$AD,'CCG data'!X$3,FALSE))</f>
        <v>67.206072482047105</v>
      </c>
      <c r="H526" s="96">
        <f>IF(R525="","",VLOOKUP($E525&amp;$D$118&amp;$D$119,'CCG data'!$A:$AD,'CCG data'!Y$3,FALSE))</f>
        <v>86.468714118411825</v>
      </c>
      <c r="I526" s="96">
        <f>IF(R525="","",VLOOKUP($E525&amp;$D$118&amp;$D$119,'CCG data'!$A:$AD,'CCG data'!Z$3,FALSE))</f>
        <v>101.18040506216938</v>
      </c>
      <c r="J526" s="96">
        <f>IF(T525="","",VLOOKUP($E525&amp;$D$118&amp;$D$119,'CCG data'!$A:$AD,'CCG data'!AA$3,FALSE))</f>
        <v>3.5115044332686178</v>
      </c>
      <c r="K526" s="96">
        <f>IF(T525="","",VLOOKUP($E525&amp;$D$118&amp;$D$119,'CCG data'!$A:$AD,'CCG data'!AB$3,FALSE))</f>
        <v>6.850308761010794</v>
      </c>
      <c r="L526" s="96">
        <f>IF(V525="","",VLOOKUP($E525&amp;$D$118&amp;$D$119,'CCG data'!$A:$AD,'CCG data'!AC$3,FALSE))</f>
        <v>19.320859361031896</v>
      </c>
      <c r="M526" s="96">
        <f>IF(V525="","",VLOOKUP($E525&amp;$D$118&amp;$D$119,'CCG data'!$A:$AD,'CCG data'!AD$3,FALSE))</f>
        <v>26.653959678155875</v>
      </c>
      <c r="N526" s="363"/>
      <c r="P526" s="150">
        <f>IF(P525="","",VLOOKUP($E525&amp;$D$118&amp;$D$119,'CCG data'!$A:$AD,'CCG data'!I$3,FALSE))</f>
        <v>0.28799999999999998</v>
      </c>
      <c r="Q526" s="15">
        <f>IF(P525="","",VLOOKUP($E525&amp;$D$118&amp;$D$119,'CCG data'!$A:$AD,'CCG data'!J$3,FALSE))</f>
        <v>0.34100000000000003</v>
      </c>
      <c r="R526" s="15">
        <f>IF(R525="","",VLOOKUP($E525&amp;$D$118&amp;$D$119,'CCG data'!$A:$AD,'CCG data'!K$3,FALSE))</f>
        <v>0.499</v>
      </c>
      <c r="S526" s="15">
        <f>IF(R525="","",VLOOKUP($E525&amp;$D$118&amp;$D$119,'CCG data'!$A:$AD,'CCG data'!L$3,FALSE))</f>
        <v>0.55600000000000005</v>
      </c>
      <c r="T526" s="15">
        <f>IF(T525="","",VLOOKUP($E525&amp;$D$118&amp;$D$119,'CCG data'!$A:$AD,'CCG data'!M$3,FALSE))</f>
        <v>2.3E-2</v>
      </c>
      <c r="U526" s="15">
        <f>IF(T525="","",VLOOKUP($E525&amp;$D$118&amp;$D$119,'CCG data'!$A:$AD,'CCG data'!N$3,FALSE))</f>
        <v>4.2999999999999997E-2</v>
      </c>
      <c r="V526" s="15">
        <f>IF(V525="","",VLOOKUP($E525&amp;$D$118&amp;$D$119,'CCG data'!$A:$AD,'CCG data'!O$3,FALSE))</f>
        <v>0.11</v>
      </c>
      <c r="W526" s="135">
        <f>IF(V525="","",VLOOKUP($E525&amp;$D$118&amp;$D$119,'CCG data'!$A:$AD,'CCG data'!P$3,FALSE))</f>
        <v>0.14799999999999999</v>
      </c>
      <c r="Y526" s="163" t="str">
        <f>IFERROR(VLOOKUP($E526&amp;$D$119, Outliers!$A$4:$P$214,2,FALSE),"0")</f>
        <v>0</v>
      </c>
      <c r="Z526" s="163" t="str">
        <f>IFERROR(VLOOKUP($E526&amp;$D$119, Outliers!$A$4:$P$214,3,FALSE),"0")</f>
        <v>0</v>
      </c>
      <c r="AA526" s="163" t="str">
        <f>IFERROR(VLOOKUP($E526&amp;$D$119, Outliers!$A$4:$P$214,4,FALSE),"0")</f>
        <v>0</v>
      </c>
      <c r="AB526" s="163" t="str">
        <f>IFERROR(VLOOKUP($E526&amp;$D$119, Outliers!$A$4:$P$214,5,FALSE),"0")</f>
        <v>0</v>
      </c>
      <c r="AD526" s="78"/>
      <c r="AE526" s="78"/>
      <c r="AF526" s="78"/>
      <c r="AG526" s="78"/>
    </row>
    <row r="527" spans="4:33" ht="15.75" x14ac:dyDescent="0.25">
      <c r="D527" s="318"/>
      <c r="E527" s="104" t="s">
        <v>297</v>
      </c>
      <c r="F527" s="405">
        <f>IF(OR(ISERROR(VLOOKUP($E527&amp;$D$118&amp;$D$119,'CCG data'!$A:$AD,'CCG data'!R$3,FALSE)),ISBLANK(VLOOKUP($E527&amp;$D$118&amp;$D$119,'CCG data'!$A:$AD,'CCG data'!R$3,FALSE))),"",VLOOKUP($E527&amp;$D$118&amp;$D$119,'CCG data'!$A:$AD,'CCG data'!R$3,FALSE))</f>
        <v>50.534836152060478</v>
      </c>
      <c r="G527" s="406"/>
      <c r="H527" s="406">
        <f>IF(OR(ISERROR(VLOOKUP($E527&amp;$D$118&amp;$D$119,'CCG data'!$A:$AD,'CCG data'!S$3,FALSE)),ISBLANK(VLOOKUP($E527&amp;$D$118&amp;$D$119,'CCG data'!$A:$AD,'CCG data'!S$3,FALSE))),"",VLOOKUP($E527&amp;$D$118&amp;$D$119,'CCG data'!$A:$AD,'CCG data'!S$3,FALSE))</f>
        <v>102.35919937580181</v>
      </c>
      <c r="I527" s="406"/>
      <c r="J527" s="406">
        <f>IF(OR(ISERROR(VLOOKUP($E527&amp;$D$118&amp;$D$119,'CCG data'!$A:$AD,'CCG data'!T$3,FALSE)),ISBLANK(VLOOKUP($E527&amp;$D$118&amp;$D$119,'CCG data'!$A:$AD,'CCG data'!T$3,FALSE))),"",VLOOKUP($E527&amp;$D$118&amp;$D$119,'CCG data'!$A:$AD,'CCG data'!T$3,FALSE))</f>
        <v>6.7137209490207983</v>
      </c>
      <c r="K527" s="406"/>
      <c r="L527" s="406">
        <f>IF(OR(ISERROR(VLOOKUP($E527&amp;$D$118&amp;$D$119,'CCG data'!$A:$AD,'CCG data'!U$3,FALSE)),ISBLANK(VLOOKUP($E527&amp;$D$118&amp;$D$119,'CCG data'!$A:$AD,'CCG data'!U$3,FALSE))),"",VLOOKUP($E527&amp;$D$118&amp;$D$119,'CCG data'!$A:$AD,'CCG data'!U$3,FALSE))</f>
        <v>8.3802760168413304</v>
      </c>
      <c r="M527" s="407"/>
      <c r="N527" s="362">
        <f>IF(OR(ISERROR(VLOOKUP($E527&amp;$D$118&amp;$D$119,'CCG data'!$A:$AD,'CCG data'!G$3,FALSE)),ISBLANK(VLOOKUP($E527&amp;$D$118&amp;$D$119,'CCG data'!$A:$AD,'CCG data'!G$3,FALSE))),"",VLOOKUP($E527&amp;$D$118&amp;$D$119,'CCG data'!$A:$AD,'CCG data'!G$3,FALSE))</f>
        <v>2937</v>
      </c>
      <c r="P527" s="397">
        <f>IF(OR(ISERROR(VLOOKUP($E527&amp;$D$118&amp;$D$119,'CCG data'!$A:$AD,'CCG data'!B$3,FALSE)),ISBLANK(VLOOKUP($E527&amp;$D$118&amp;$D$119,'CCG data'!$A:$AD,'CCG data'!B$3,FALSE))),"",VLOOKUP($E527&amp;$D$118&amp;$D$119,'CCG data'!$A:$AD,'CCG data'!B$3,FALSE))</f>
        <v>0.28702757916241062</v>
      </c>
      <c r="Q527" s="263"/>
      <c r="R527" s="263">
        <f>IF(OR(ISERROR(VLOOKUP($E527&amp;$D$118&amp;$D$119,'CCG data'!$A:$AD,'CCG data'!C$3,FALSE)),ISBLANK(VLOOKUP($E527&amp;$D$118&amp;$D$119,'CCG data'!$A:$AD,'CCG data'!C$3,FALSE))),"",VLOOKUP($E527&amp;$D$118&amp;$D$119,'CCG data'!$A:$AD,'CCG data'!C$3,FALSE))</f>
        <v>0.61729656111678588</v>
      </c>
      <c r="S527" s="263"/>
      <c r="T527" s="263">
        <f>IF(OR(ISERROR(VLOOKUP($E527&amp;$D$118&amp;$D$119,'CCG data'!$A:$AD,'CCG data'!D$3,FALSE)),ISBLANK(VLOOKUP($E527&amp;$D$118&amp;$D$119,'CCG data'!$A:$AD,'CCG data'!D$3,FALSE))),"",VLOOKUP($E527&amp;$D$118&amp;$D$119,'CCG data'!$A:$AD,'CCG data'!D$3,FALSE))</f>
        <v>4.5284303711270006E-2</v>
      </c>
      <c r="U527" s="263"/>
      <c r="V527" s="263">
        <f>IF(OR(ISERROR(VLOOKUP($E527&amp;$D$118&amp;$D$119,'CCG data'!$A:$AD,'CCG data'!E$3,FALSE)),ISBLANK(VLOOKUP($E527&amp;$D$118&amp;$D$119,'CCG data'!$A:$AD,'CCG data'!E$3,FALSE))),"",VLOOKUP($E527&amp;$D$118&amp;$D$119,'CCG data'!$A:$AD,'CCG data'!E$3,FALSE))</f>
        <v>5.0391556009533538E-2</v>
      </c>
      <c r="W527" s="398"/>
      <c r="Y527" s="163">
        <f>IFERROR(VLOOKUP($E527&amp;$D$119, Outliers!$A$4:$P$214,2,FALSE),"0")</f>
        <v>0</v>
      </c>
      <c r="Z527" s="163">
        <f>IFERROR(VLOOKUP($E527&amp;$D$119, Outliers!$A$4:$P$214,3,FALSE),"0")</f>
        <v>0</v>
      </c>
      <c r="AA527" s="163">
        <f>IFERROR(VLOOKUP($E527&amp;$D$119, Outliers!$A$4:$P$214,4,FALSE),"0")</f>
        <v>0</v>
      </c>
      <c r="AB527" s="163">
        <f>IFERROR(VLOOKUP($E527&amp;$D$119, Outliers!$A$4:$P$214,5,FALSE),"0")</f>
        <v>1</v>
      </c>
      <c r="AD527" s="78"/>
      <c r="AE527" s="78"/>
      <c r="AF527" s="78"/>
      <c r="AG527" s="78"/>
    </row>
    <row r="528" spans="4:33" x14ac:dyDescent="0.25">
      <c r="D528" s="318"/>
      <c r="E528" s="103" t="s">
        <v>27</v>
      </c>
      <c r="F528" s="95">
        <f>IF(P527="","",VLOOKUP($E527&amp;$D$118&amp;$D$119,'CCG data'!$A:$AD,'CCG data'!W$3,FALSE))</f>
        <v>47.123432217787155</v>
      </c>
      <c r="G528" s="96">
        <f>IF(P527="","",VLOOKUP($E527&amp;$D$118&amp;$D$119,'CCG data'!$A:$AD,'CCG data'!X$3,FALSE))</f>
        <v>53.946240086333802</v>
      </c>
      <c r="H528" s="96">
        <f>IF(R527="","",VLOOKUP($E527&amp;$D$118&amp;$D$119,'CCG data'!$A:$AD,'CCG data'!Y$3,FALSE))</f>
        <v>97.647429734546492</v>
      </c>
      <c r="I528" s="96">
        <f>IF(R527="","",VLOOKUP($E527&amp;$D$118&amp;$D$119,'CCG data'!$A:$AD,'CCG data'!Z$3,FALSE))</f>
        <v>107.07096901705712</v>
      </c>
      <c r="J528" s="96">
        <f>IF(T527="","",VLOOKUP($E527&amp;$D$118&amp;$D$119,'CCG data'!$A:$AD,'CCG data'!AA$3,FALSE))</f>
        <v>5.5727002129910197</v>
      </c>
      <c r="K528" s="96">
        <f>IF(T527="","",VLOOKUP($E527&amp;$D$118&amp;$D$119,'CCG data'!$A:$AD,'CCG data'!AB$3,FALSE))</f>
        <v>7.8547416850505769</v>
      </c>
      <c r="L528" s="96">
        <f>IF(V527="","",VLOOKUP($E527&amp;$D$118&amp;$D$119,'CCG data'!$A:$AD,'CCG data'!AC$3,FALSE))</f>
        <v>7.0301213041434041</v>
      </c>
      <c r="M528" s="96">
        <f>IF(V527="","",VLOOKUP($E527&amp;$D$118&amp;$D$119,'CCG data'!$A:$AD,'CCG data'!AD$3,FALSE))</f>
        <v>9.7304307295392576</v>
      </c>
      <c r="N528" s="363"/>
      <c r="P528" s="150">
        <f>IF(P527="","",VLOOKUP($E527&amp;$D$118&amp;$D$119,'CCG data'!$A:$AD,'CCG data'!I$3,FALSE))</f>
        <v>0.27100000000000002</v>
      </c>
      <c r="Q528" s="15">
        <f>IF(P527="","",VLOOKUP($E527&amp;$D$118&amp;$D$119,'CCG data'!$A:$AD,'CCG data'!J$3,FALSE))</f>
        <v>0.30399999999999999</v>
      </c>
      <c r="R528" s="15">
        <f>IF(R527="","",VLOOKUP($E527&amp;$D$118&amp;$D$119,'CCG data'!$A:$AD,'CCG data'!K$3,FALSE))</f>
        <v>0.6</v>
      </c>
      <c r="S528" s="15">
        <f>IF(R527="","",VLOOKUP($E527&amp;$D$118&amp;$D$119,'CCG data'!$A:$AD,'CCG data'!L$3,FALSE))</f>
        <v>0.63500000000000001</v>
      </c>
      <c r="T528" s="15">
        <f>IF(T527="","",VLOOKUP($E527&amp;$D$118&amp;$D$119,'CCG data'!$A:$AD,'CCG data'!M$3,FALSE))</f>
        <v>3.7999999999999999E-2</v>
      </c>
      <c r="U528" s="15">
        <f>IF(T527="","",VLOOKUP($E527&amp;$D$118&amp;$D$119,'CCG data'!$A:$AD,'CCG data'!N$3,FALSE))</f>
        <v>5.2999999999999999E-2</v>
      </c>
      <c r="V528" s="15">
        <f>IF(V527="","",VLOOKUP($E527&amp;$D$118&amp;$D$119,'CCG data'!$A:$AD,'CCG data'!O$3,FALSE))</f>
        <v>4.2999999999999997E-2</v>
      </c>
      <c r="W528" s="135">
        <f>IF(V527="","",VLOOKUP($E527&amp;$D$118&amp;$D$119,'CCG data'!$A:$AD,'CCG data'!P$3,FALSE))</f>
        <v>5.8999999999999997E-2</v>
      </c>
      <c r="Y528" s="163" t="str">
        <f>IFERROR(VLOOKUP($E528&amp;$D$119, Outliers!$A$4:$P$214,2,FALSE),"0")</f>
        <v>0</v>
      </c>
      <c r="Z528" s="163" t="str">
        <f>IFERROR(VLOOKUP($E528&amp;$D$119, Outliers!$A$4:$P$214,3,FALSE),"0")</f>
        <v>0</v>
      </c>
      <c r="AA528" s="163" t="str">
        <f>IFERROR(VLOOKUP($E528&amp;$D$119, Outliers!$A$4:$P$214,4,FALSE),"0")</f>
        <v>0</v>
      </c>
      <c r="AB528" s="163" t="str">
        <f>IFERROR(VLOOKUP($E528&amp;$D$119, Outliers!$A$4:$P$214,5,FALSE),"0")</f>
        <v>0</v>
      </c>
      <c r="AD528" s="78"/>
      <c r="AE528" s="78"/>
      <c r="AF528" s="78"/>
      <c r="AG528" s="78"/>
    </row>
    <row r="529" spans="4:33" ht="15.75" x14ac:dyDescent="0.25">
      <c r="D529" s="318"/>
      <c r="E529" s="104" t="s">
        <v>298</v>
      </c>
      <c r="F529" s="405">
        <f>IF(OR(ISERROR(VLOOKUP($E529&amp;$D$118&amp;$D$119,'CCG data'!$A:$AD,'CCG data'!R$3,FALSE)),ISBLANK(VLOOKUP($E529&amp;$D$118&amp;$D$119,'CCG data'!$A:$AD,'CCG data'!R$3,FALSE))),"",VLOOKUP($E529&amp;$D$118&amp;$D$119,'CCG data'!$A:$AD,'CCG data'!R$3,FALSE))</f>
        <v>59.778734590943493</v>
      </c>
      <c r="G529" s="406"/>
      <c r="H529" s="406">
        <f>IF(OR(ISERROR(VLOOKUP($E529&amp;$D$118&amp;$D$119,'CCG data'!$A:$AD,'CCG data'!S$3,FALSE)),ISBLANK(VLOOKUP($E529&amp;$D$118&amp;$D$119,'CCG data'!$A:$AD,'CCG data'!S$3,FALSE))),"",VLOOKUP($E529&amp;$D$118&amp;$D$119,'CCG data'!$A:$AD,'CCG data'!S$3,FALSE))</f>
        <v>100.41765308381071</v>
      </c>
      <c r="I529" s="406"/>
      <c r="J529" s="406">
        <f>IF(OR(ISERROR(VLOOKUP($E529&amp;$D$118&amp;$D$119,'CCG data'!$A:$AD,'CCG data'!T$3,FALSE)),ISBLANK(VLOOKUP($E529&amp;$D$118&amp;$D$119,'CCG data'!$A:$AD,'CCG data'!T$3,FALSE))),"",VLOOKUP($E529&amp;$D$118&amp;$D$119,'CCG data'!$A:$AD,'CCG data'!T$3,FALSE))</f>
        <v>6.0267167347091224</v>
      </c>
      <c r="K529" s="406"/>
      <c r="L529" s="406">
        <f>IF(OR(ISERROR(VLOOKUP($E529&amp;$D$118&amp;$D$119,'CCG data'!$A:$AD,'CCG data'!U$3,FALSE)),ISBLANK(VLOOKUP($E529&amp;$D$118&amp;$D$119,'CCG data'!$A:$AD,'CCG data'!U$3,FALSE))),"",VLOOKUP($E529&amp;$D$118&amp;$D$119,'CCG data'!$A:$AD,'CCG data'!U$3,FALSE))</f>
        <v>19.951105233271839</v>
      </c>
      <c r="M529" s="407"/>
      <c r="N529" s="362">
        <f>IF(OR(ISERROR(VLOOKUP($E529&amp;$D$118&amp;$D$119,'CCG data'!$A:$AD,'CCG data'!G$3,FALSE)),ISBLANK(VLOOKUP($E529&amp;$D$118&amp;$D$119,'CCG data'!$A:$AD,'CCG data'!G$3,FALSE))),"",VLOOKUP($E529&amp;$D$118&amp;$D$119,'CCG data'!$A:$AD,'CCG data'!G$3,FALSE))</f>
        <v>1386</v>
      </c>
      <c r="P529" s="397">
        <f>IF(OR(ISERROR(VLOOKUP($E529&amp;$D$118&amp;$D$119,'CCG data'!$A:$AD,'CCG data'!B$3,FALSE)),ISBLANK(VLOOKUP($E529&amp;$D$118&amp;$D$119,'CCG data'!$A:$AD,'CCG data'!B$3,FALSE))),"",VLOOKUP($E529&amp;$D$118&amp;$D$119,'CCG data'!$A:$AD,'CCG data'!B$3,FALSE))</f>
        <v>0.31313131313131315</v>
      </c>
      <c r="Q529" s="263"/>
      <c r="R529" s="263">
        <f>IF(OR(ISERROR(VLOOKUP($E529&amp;$D$118&amp;$D$119,'CCG data'!$A:$AD,'CCG data'!C$3,FALSE)),ISBLANK(VLOOKUP($E529&amp;$D$118&amp;$D$119,'CCG data'!$A:$AD,'CCG data'!C$3,FALSE))),"",VLOOKUP($E529&amp;$D$118&amp;$D$119,'CCG data'!$A:$AD,'CCG data'!C$3,FALSE))</f>
        <v>0.54473304473304474</v>
      </c>
      <c r="S529" s="263"/>
      <c r="T529" s="263">
        <f>IF(OR(ISERROR(VLOOKUP($E529&amp;$D$118&amp;$D$119,'CCG data'!$A:$AD,'CCG data'!D$3,FALSE)),ISBLANK(VLOOKUP($E529&amp;$D$118&amp;$D$119,'CCG data'!$A:$AD,'CCG data'!D$3,FALSE))),"",VLOOKUP($E529&amp;$D$118&amp;$D$119,'CCG data'!$A:$AD,'CCG data'!D$3,FALSE))</f>
        <v>3.1746031746031744E-2</v>
      </c>
      <c r="U529" s="263"/>
      <c r="V529" s="263">
        <f>IF(OR(ISERROR(VLOOKUP($E529&amp;$D$118&amp;$D$119,'CCG data'!$A:$AD,'CCG data'!E$3,FALSE)),ISBLANK(VLOOKUP($E529&amp;$D$118&amp;$D$119,'CCG data'!$A:$AD,'CCG data'!E$3,FALSE))),"",VLOOKUP($E529&amp;$D$118&amp;$D$119,'CCG data'!$A:$AD,'CCG data'!E$3,FALSE))</f>
        <v>0.11038961038961038</v>
      </c>
      <c r="W529" s="398"/>
      <c r="Y529" s="163">
        <f>IFERROR(VLOOKUP($E529&amp;$D$119, Outliers!$A$4:$P$214,2,FALSE),"0")</f>
        <v>1</v>
      </c>
      <c r="Z529" s="163">
        <f>IFERROR(VLOOKUP($E529&amp;$D$119, Outliers!$A$4:$P$214,3,FALSE),"0")</f>
        <v>0</v>
      </c>
      <c r="AA529" s="163">
        <f>IFERROR(VLOOKUP($E529&amp;$D$119, Outliers!$A$4:$P$214,4,FALSE),"0")</f>
        <v>0</v>
      </c>
      <c r="AB529" s="163">
        <f>IFERROR(VLOOKUP($E529&amp;$D$119, Outliers!$A$4:$P$214,5,FALSE),"0")</f>
        <v>1</v>
      </c>
      <c r="AD529" s="78"/>
      <c r="AE529" s="78"/>
      <c r="AF529" s="78"/>
      <c r="AG529" s="78"/>
    </row>
    <row r="530" spans="4:33" x14ac:dyDescent="0.25">
      <c r="D530" s="318"/>
      <c r="E530" s="103" t="s">
        <v>27</v>
      </c>
      <c r="F530" s="95">
        <f>IF(P529="","",VLOOKUP($E529&amp;$D$118&amp;$D$119,'CCG data'!$A:$AD,'CCG data'!W$3,FALSE))</f>
        <v>54.154571264521422</v>
      </c>
      <c r="G530" s="96">
        <f>IF(P529="","",VLOOKUP($E529&amp;$D$118&amp;$D$119,'CCG data'!$A:$AD,'CCG data'!X$3,FALSE))</f>
        <v>65.402897917365564</v>
      </c>
      <c r="H530" s="96">
        <f>IF(R529="","",VLOOKUP($E529&amp;$D$118&amp;$D$119,'CCG data'!$A:$AD,'CCG data'!Y$3,FALSE))</f>
        <v>93.254690830462224</v>
      </c>
      <c r="I530" s="96">
        <f>IF(R529="","",VLOOKUP($E529&amp;$D$118&amp;$D$119,'CCG data'!$A:$AD,'CCG data'!Z$3,FALSE))</f>
        <v>107.58061533715919</v>
      </c>
      <c r="J530" s="96">
        <f>IF(T529="","",VLOOKUP($E529&amp;$D$118&amp;$D$119,'CCG data'!$A:$AD,'CCG data'!AA$3,FALSE))</f>
        <v>4.245935737959095</v>
      </c>
      <c r="K530" s="96">
        <f>IF(T529="","",VLOOKUP($E529&amp;$D$118&amp;$D$119,'CCG data'!$A:$AD,'CCG data'!AB$3,FALSE))</f>
        <v>7.8074977314591498</v>
      </c>
      <c r="L530" s="96">
        <f>IF(V529="","",VLOOKUP($E529&amp;$D$118&amp;$D$119,'CCG data'!$A:$AD,'CCG data'!AC$3,FALSE))</f>
        <v>16.789720765032577</v>
      </c>
      <c r="M530" s="96">
        <f>IF(V529="","",VLOOKUP($E529&amp;$D$118&amp;$D$119,'CCG data'!$A:$AD,'CCG data'!AD$3,FALSE))</f>
        <v>23.112489701511102</v>
      </c>
      <c r="N530" s="363"/>
      <c r="P530" s="150">
        <f>IF(P529="","",VLOOKUP($E529&amp;$D$118&amp;$D$119,'CCG data'!$A:$AD,'CCG data'!I$3,FALSE))</f>
        <v>0.28899999999999998</v>
      </c>
      <c r="Q530" s="15">
        <f>IF(P529="","",VLOOKUP($E529&amp;$D$118&amp;$D$119,'CCG data'!$A:$AD,'CCG data'!J$3,FALSE))</f>
        <v>0.33800000000000002</v>
      </c>
      <c r="R530" s="15">
        <f>IF(R529="","",VLOOKUP($E529&amp;$D$118&amp;$D$119,'CCG data'!$A:$AD,'CCG data'!K$3,FALSE))</f>
        <v>0.51800000000000002</v>
      </c>
      <c r="S530" s="15">
        <f>IF(R529="","",VLOOKUP($E529&amp;$D$118&amp;$D$119,'CCG data'!$A:$AD,'CCG data'!L$3,FALSE))</f>
        <v>0.57099999999999995</v>
      </c>
      <c r="T530" s="15">
        <f>IF(T529="","",VLOOKUP($E529&amp;$D$118&amp;$D$119,'CCG data'!$A:$AD,'CCG data'!M$3,FALSE))</f>
        <v>2.4E-2</v>
      </c>
      <c r="U530" s="15">
        <f>IF(T529="","",VLOOKUP($E529&amp;$D$118&amp;$D$119,'CCG data'!$A:$AD,'CCG data'!N$3,FALSE))</f>
        <v>4.2000000000000003E-2</v>
      </c>
      <c r="V530" s="15">
        <f>IF(V529="","",VLOOKUP($E529&amp;$D$118&amp;$D$119,'CCG data'!$A:$AD,'CCG data'!O$3,FALSE))</f>
        <v>9.5000000000000001E-2</v>
      </c>
      <c r="W530" s="135">
        <f>IF(V529="","",VLOOKUP($E529&amp;$D$118&amp;$D$119,'CCG data'!$A:$AD,'CCG data'!P$3,FALSE))</f>
        <v>0.128</v>
      </c>
      <c r="Y530" s="163" t="str">
        <f>IFERROR(VLOOKUP($E530&amp;$D$119, Outliers!$A$4:$P$214,2,FALSE),"0")</f>
        <v>0</v>
      </c>
      <c r="Z530" s="163" t="str">
        <f>IFERROR(VLOOKUP($E530&amp;$D$119, Outliers!$A$4:$P$214,3,FALSE),"0")</f>
        <v>0</v>
      </c>
      <c r="AA530" s="163" t="str">
        <f>IFERROR(VLOOKUP($E530&amp;$D$119, Outliers!$A$4:$P$214,4,FALSE),"0")</f>
        <v>0</v>
      </c>
      <c r="AB530" s="163" t="str">
        <f>IFERROR(VLOOKUP($E530&amp;$D$119, Outliers!$A$4:$P$214,5,FALSE),"0")</f>
        <v>0</v>
      </c>
      <c r="AD530" s="78"/>
      <c r="AE530" s="78"/>
      <c r="AF530" s="78"/>
      <c r="AG530" s="78"/>
    </row>
    <row r="531" spans="4:33" ht="15.75" x14ac:dyDescent="0.25">
      <c r="D531" s="318"/>
      <c r="E531" s="104" t="s">
        <v>299</v>
      </c>
      <c r="F531" s="405">
        <f>IF(OR(ISERROR(VLOOKUP($E531&amp;$D$118&amp;$D$119,'CCG data'!$A:$AD,'CCG data'!R$3,FALSE)),ISBLANK(VLOOKUP($E531&amp;$D$118&amp;$D$119,'CCG data'!$A:$AD,'CCG data'!R$3,FALSE))),"",VLOOKUP($E531&amp;$D$118&amp;$D$119,'CCG data'!$A:$AD,'CCG data'!R$3,FALSE))</f>
        <v>44.008768483786177</v>
      </c>
      <c r="G531" s="406"/>
      <c r="H531" s="406">
        <f>IF(OR(ISERROR(VLOOKUP($E531&amp;$D$118&amp;$D$119,'CCG data'!$A:$AD,'CCG data'!S$3,FALSE)),ISBLANK(VLOOKUP($E531&amp;$D$118&amp;$D$119,'CCG data'!$A:$AD,'CCG data'!S$3,FALSE))),"",VLOOKUP($E531&amp;$D$118&amp;$D$119,'CCG data'!$A:$AD,'CCG data'!S$3,FALSE))</f>
        <v>102.431462549041</v>
      </c>
      <c r="I531" s="406"/>
      <c r="J531" s="406">
        <f>IF(OR(ISERROR(VLOOKUP($E531&amp;$D$118&amp;$D$119,'CCG data'!$A:$AD,'CCG data'!T$3,FALSE)),ISBLANK(VLOOKUP($E531&amp;$D$118&amp;$D$119,'CCG data'!$A:$AD,'CCG data'!T$3,FALSE))),"",VLOOKUP($E531&amp;$D$118&amp;$D$119,'CCG data'!$A:$AD,'CCG data'!T$3,FALSE))</f>
        <v>9.3433613870628491</v>
      </c>
      <c r="K531" s="406"/>
      <c r="L531" s="406">
        <f>IF(OR(ISERROR(VLOOKUP($E531&amp;$D$118&amp;$D$119,'CCG data'!$A:$AD,'CCG data'!U$3,FALSE)),ISBLANK(VLOOKUP($E531&amp;$D$118&amp;$D$119,'CCG data'!$A:$AD,'CCG data'!U$3,FALSE))),"",VLOOKUP($E531&amp;$D$118&amp;$D$119,'CCG data'!$A:$AD,'CCG data'!U$3,FALSE))</f>
        <v>8.186680869953344</v>
      </c>
      <c r="M531" s="407"/>
      <c r="N531" s="362">
        <f>IF(OR(ISERROR(VLOOKUP($E531&amp;$D$118&amp;$D$119,'CCG data'!$A:$AD,'CCG data'!G$3,FALSE)),ISBLANK(VLOOKUP($E531&amp;$D$118&amp;$D$119,'CCG data'!$A:$AD,'CCG data'!G$3,FALSE))),"",VLOOKUP($E531&amp;$D$118&amp;$D$119,'CCG data'!$A:$AD,'CCG data'!G$3,FALSE))</f>
        <v>1901</v>
      </c>
      <c r="P531" s="397">
        <f>IF(OR(ISERROR(VLOOKUP($E531&amp;$D$118&amp;$D$119,'CCG data'!$A:$AD,'CCG data'!B$3,FALSE)),ISBLANK(VLOOKUP($E531&amp;$D$118&amp;$D$119,'CCG data'!$A:$AD,'CCG data'!B$3,FALSE))),"",VLOOKUP($E531&amp;$D$118&amp;$D$119,'CCG data'!$A:$AD,'CCG data'!B$3,FALSE))</f>
        <v>0.24618621778011573</v>
      </c>
      <c r="Q531" s="263"/>
      <c r="R531" s="263">
        <f>IF(OR(ISERROR(VLOOKUP($E531&amp;$D$118&amp;$D$119,'CCG data'!$A:$AD,'CCG data'!C$3,FALSE)),ISBLANK(VLOOKUP($E531&amp;$D$118&amp;$D$119,'CCG data'!$A:$AD,'CCG data'!C$3,FALSE))),"",VLOOKUP($E531&amp;$D$118&amp;$D$119,'CCG data'!$A:$AD,'CCG data'!C$3,FALSE))</f>
        <v>0.64018937401367704</v>
      </c>
      <c r="S531" s="263"/>
      <c r="T531" s="263">
        <f>IF(OR(ISERROR(VLOOKUP($E531&amp;$D$118&amp;$D$119,'CCG data'!$A:$AD,'CCG data'!D$3,FALSE)),ISBLANK(VLOOKUP($E531&amp;$D$118&amp;$D$119,'CCG data'!$A:$AD,'CCG data'!D$3,FALSE))),"",VLOOKUP($E531&amp;$D$118&amp;$D$119,'CCG data'!$A:$AD,'CCG data'!D$3,FALSE))</f>
        <v>6.2072593371909519E-2</v>
      </c>
      <c r="U531" s="263"/>
      <c r="V531" s="263">
        <f>IF(OR(ISERROR(VLOOKUP($E531&amp;$D$118&amp;$D$119,'CCG data'!$A:$AD,'CCG data'!E$3,FALSE)),ISBLANK(VLOOKUP($E531&amp;$D$118&amp;$D$119,'CCG data'!$A:$AD,'CCG data'!E$3,FALSE))),"",VLOOKUP($E531&amp;$D$118&amp;$D$119,'CCG data'!$A:$AD,'CCG data'!E$3,FALSE))</f>
        <v>5.1551814834297736E-2</v>
      </c>
      <c r="W531" s="398"/>
      <c r="Y531" s="163">
        <f>IFERROR(VLOOKUP($E531&amp;$D$119, Outliers!$A$4:$P$214,2,FALSE),"0")</f>
        <v>0</v>
      </c>
      <c r="Z531" s="163">
        <f>IFERROR(VLOOKUP($E531&amp;$D$119, Outliers!$A$4:$P$214,3,FALSE),"0")</f>
        <v>0</v>
      </c>
      <c r="AA531" s="163">
        <f>IFERROR(VLOOKUP($E531&amp;$D$119, Outliers!$A$4:$P$214,4,FALSE),"0")</f>
        <v>1</v>
      </c>
      <c r="AB531" s="163">
        <f>IFERROR(VLOOKUP($E531&amp;$D$119, Outliers!$A$4:$P$214,5,FALSE),"0")</f>
        <v>1</v>
      </c>
      <c r="AD531" s="78"/>
      <c r="AE531" s="78"/>
      <c r="AF531" s="78"/>
      <c r="AG531" s="78"/>
    </row>
    <row r="532" spans="4:33" x14ac:dyDescent="0.25">
      <c r="D532" s="318"/>
      <c r="E532" s="103" t="s">
        <v>27</v>
      </c>
      <c r="F532" s="95">
        <f>IF(P531="","",VLOOKUP($E531&amp;$D$118&amp;$D$119,'CCG data'!$A:$AD,'CCG data'!W$3,FALSE))</f>
        <v>40.021528639900325</v>
      </c>
      <c r="G532" s="96">
        <f>IF(P531="","",VLOOKUP($E531&amp;$D$118&amp;$D$119,'CCG data'!$A:$AD,'CCG data'!X$3,FALSE))</f>
        <v>47.99600832767203</v>
      </c>
      <c r="H532" s="96">
        <f>IF(R531="","",VLOOKUP($E531&amp;$D$118&amp;$D$119,'CCG data'!$A:$AD,'CCG data'!Y$3,FALSE))</f>
        <v>96.676478079211904</v>
      </c>
      <c r="I532" s="96">
        <f>IF(R531="","",VLOOKUP($E531&amp;$D$118&amp;$D$119,'CCG data'!$A:$AD,'CCG data'!Z$3,FALSE))</f>
        <v>108.1864470188701</v>
      </c>
      <c r="J532" s="96">
        <f>IF(T531="","",VLOOKUP($E531&amp;$D$118&amp;$D$119,'CCG data'!$A:$AD,'CCG data'!AA$3,FALSE))</f>
        <v>7.6575141646617082</v>
      </c>
      <c r="K532" s="96">
        <f>IF(T531="","",VLOOKUP($E531&amp;$D$118&amp;$D$119,'CCG data'!$A:$AD,'CCG data'!AB$3,FALSE))</f>
        <v>11.029208609463989</v>
      </c>
      <c r="L532" s="96">
        <f>IF(V531="","",VLOOKUP($E531&amp;$D$118&amp;$D$119,'CCG data'!$A:$AD,'CCG data'!AC$3,FALSE))</f>
        <v>6.5658007535581699</v>
      </c>
      <c r="M532" s="96">
        <f>IF(V531="","",VLOOKUP($E531&amp;$D$118&amp;$D$119,'CCG data'!$A:$AD,'CCG data'!AD$3,FALSE))</f>
        <v>9.807560986348518</v>
      </c>
      <c r="N532" s="363"/>
      <c r="P532" s="150">
        <f>IF(P531="","",VLOOKUP($E531&amp;$D$118&amp;$D$119,'CCG data'!$A:$AD,'CCG data'!I$3,FALSE))</f>
        <v>0.22700000000000001</v>
      </c>
      <c r="Q532" s="15">
        <f>IF(P531="","",VLOOKUP($E531&amp;$D$118&amp;$D$119,'CCG data'!$A:$AD,'CCG data'!J$3,FALSE))</f>
        <v>0.26600000000000001</v>
      </c>
      <c r="R532" s="15">
        <f>IF(R531="","",VLOOKUP($E531&amp;$D$118&amp;$D$119,'CCG data'!$A:$AD,'CCG data'!K$3,FALSE))</f>
        <v>0.61799999999999999</v>
      </c>
      <c r="S532" s="15">
        <f>IF(R531="","",VLOOKUP($E531&amp;$D$118&amp;$D$119,'CCG data'!$A:$AD,'CCG data'!L$3,FALSE))</f>
        <v>0.66100000000000003</v>
      </c>
      <c r="T532" s="15">
        <f>IF(T531="","",VLOOKUP($E531&amp;$D$118&amp;$D$119,'CCG data'!$A:$AD,'CCG data'!M$3,FALSE))</f>
        <v>5.1999999999999998E-2</v>
      </c>
      <c r="U532" s="15">
        <f>IF(T531="","",VLOOKUP($E531&amp;$D$118&amp;$D$119,'CCG data'!$A:$AD,'CCG data'!N$3,FALSE))</f>
        <v>7.3999999999999996E-2</v>
      </c>
      <c r="V532" s="15">
        <f>IF(V531="","",VLOOKUP($E531&amp;$D$118&amp;$D$119,'CCG data'!$A:$AD,'CCG data'!O$3,FALSE))</f>
        <v>4.2000000000000003E-2</v>
      </c>
      <c r="W532" s="135">
        <f>IF(V531="","",VLOOKUP($E531&amp;$D$118&amp;$D$119,'CCG data'!$A:$AD,'CCG data'!P$3,FALSE))</f>
        <v>6.2E-2</v>
      </c>
      <c r="Y532" s="163" t="str">
        <f>IFERROR(VLOOKUP($E532&amp;$D$119, Outliers!$A$4:$P$214,2,FALSE),"0")</f>
        <v>0</v>
      </c>
      <c r="Z532" s="163" t="str">
        <f>IFERROR(VLOOKUP($E532&amp;$D$119, Outliers!$A$4:$P$214,3,FALSE),"0")</f>
        <v>0</v>
      </c>
      <c r="AA532" s="163" t="str">
        <f>IFERROR(VLOOKUP($E532&amp;$D$119, Outliers!$A$4:$P$214,4,FALSE),"0")</f>
        <v>0</v>
      </c>
      <c r="AB532" s="163" t="str">
        <f>IFERROR(VLOOKUP($E532&amp;$D$119, Outliers!$A$4:$P$214,5,FALSE),"0")</f>
        <v>0</v>
      </c>
      <c r="AD532" s="78"/>
      <c r="AE532" s="78"/>
      <c r="AF532" s="78"/>
      <c r="AG532" s="78"/>
    </row>
    <row r="533" spans="4:33" ht="15.75" x14ac:dyDescent="0.25">
      <c r="D533" s="318"/>
      <c r="E533" s="104" t="s">
        <v>300</v>
      </c>
      <c r="F533" s="405">
        <f>IF(OR(ISERROR(VLOOKUP($E533&amp;$D$118&amp;$D$119,'CCG data'!$A:$AD,'CCG data'!R$3,FALSE)),ISBLANK(VLOOKUP($E533&amp;$D$118&amp;$D$119,'CCG data'!$A:$AD,'CCG data'!R$3,FALSE))),"",VLOOKUP($E533&amp;$D$118&amp;$D$119,'CCG data'!$A:$AD,'CCG data'!R$3,FALSE))</f>
        <v>52.924581470994696</v>
      </c>
      <c r="G533" s="406"/>
      <c r="H533" s="406">
        <f>IF(OR(ISERROR(VLOOKUP($E533&amp;$D$118&amp;$D$119,'CCG data'!$A:$AD,'CCG data'!S$3,FALSE)),ISBLANK(VLOOKUP($E533&amp;$D$118&amp;$D$119,'CCG data'!$A:$AD,'CCG data'!S$3,FALSE))),"",VLOOKUP($E533&amp;$D$118&amp;$D$119,'CCG data'!$A:$AD,'CCG data'!S$3,FALSE))</f>
        <v>111.94172151221305</v>
      </c>
      <c r="I533" s="406"/>
      <c r="J533" s="406">
        <f>IF(OR(ISERROR(VLOOKUP($E533&amp;$D$118&amp;$D$119,'CCG data'!$A:$AD,'CCG data'!T$3,FALSE)),ISBLANK(VLOOKUP($E533&amp;$D$118&amp;$D$119,'CCG data'!$A:$AD,'CCG data'!T$3,FALSE))),"",VLOOKUP($E533&amp;$D$118&amp;$D$119,'CCG data'!$A:$AD,'CCG data'!T$3,FALSE))</f>
        <v>6.332950661096401</v>
      </c>
      <c r="K533" s="406"/>
      <c r="L533" s="406">
        <f>IF(OR(ISERROR(VLOOKUP($E533&amp;$D$118&amp;$D$119,'CCG data'!$A:$AD,'CCG data'!U$3,FALSE)),ISBLANK(VLOOKUP($E533&amp;$D$118&amp;$D$119,'CCG data'!$A:$AD,'CCG data'!U$3,FALSE))),"",VLOOKUP($E533&amp;$D$118&amp;$D$119,'CCG data'!$A:$AD,'CCG data'!U$3,FALSE))</f>
        <v>8.8717423976206877</v>
      </c>
      <c r="M533" s="407"/>
      <c r="N533" s="362">
        <f>IF(OR(ISERROR(VLOOKUP($E533&amp;$D$118&amp;$D$119,'CCG data'!$A:$AD,'CCG data'!G$3,FALSE)),ISBLANK(VLOOKUP($E533&amp;$D$118&amp;$D$119,'CCG data'!$A:$AD,'CCG data'!G$3,FALSE))),"",VLOOKUP($E533&amp;$D$118&amp;$D$119,'CCG data'!$A:$AD,'CCG data'!G$3,FALSE))</f>
        <v>982</v>
      </c>
      <c r="P533" s="397">
        <f>IF(OR(ISERROR(VLOOKUP($E533&amp;$D$118&amp;$D$119,'CCG data'!$A:$AD,'CCG data'!B$3,FALSE)),ISBLANK(VLOOKUP($E533&amp;$D$118&amp;$D$119,'CCG data'!$A:$AD,'CCG data'!B$3,FALSE))),"",VLOOKUP($E533&amp;$D$118&amp;$D$119,'CCG data'!$A:$AD,'CCG data'!B$3,FALSE))</f>
        <v>0.29531568228105909</v>
      </c>
      <c r="Q533" s="263"/>
      <c r="R533" s="263">
        <f>IF(OR(ISERROR(VLOOKUP($E533&amp;$D$118&amp;$D$119,'CCG data'!$A:$AD,'CCG data'!C$3,FALSE)),ISBLANK(VLOOKUP($E533&amp;$D$118&amp;$D$119,'CCG data'!$A:$AD,'CCG data'!C$3,FALSE))),"",VLOOKUP($E533&amp;$D$118&amp;$D$119,'CCG data'!$A:$AD,'CCG data'!C$3,FALSE))</f>
        <v>0.61710794297352345</v>
      </c>
      <c r="S533" s="263"/>
      <c r="T533" s="263">
        <f>IF(OR(ISERROR(VLOOKUP($E533&amp;$D$118&amp;$D$119,'CCG data'!$A:$AD,'CCG data'!D$3,FALSE)),ISBLANK(VLOOKUP($E533&amp;$D$118&amp;$D$119,'CCG data'!$A:$AD,'CCG data'!D$3,FALSE))),"",VLOOKUP($E533&amp;$D$118&amp;$D$119,'CCG data'!$A:$AD,'CCG data'!D$3,FALSE))</f>
        <v>3.8696537678207736E-2</v>
      </c>
      <c r="U533" s="263"/>
      <c r="V533" s="263">
        <f>IF(OR(ISERROR(VLOOKUP($E533&amp;$D$118&amp;$D$119,'CCG data'!$A:$AD,'CCG data'!E$3,FALSE)),ISBLANK(VLOOKUP($E533&amp;$D$118&amp;$D$119,'CCG data'!$A:$AD,'CCG data'!E$3,FALSE))),"",VLOOKUP($E533&amp;$D$118&amp;$D$119,'CCG data'!$A:$AD,'CCG data'!E$3,FALSE))</f>
        <v>4.8879837067209775E-2</v>
      </c>
      <c r="W533" s="398"/>
      <c r="Y533" s="163">
        <f>IFERROR(VLOOKUP($E533&amp;$D$119, Outliers!$A$4:$P$214,2,FALSE),"0")</f>
        <v>0</v>
      </c>
      <c r="Z533" s="163">
        <f>IFERROR(VLOOKUP($E533&amp;$D$119, Outliers!$A$4:$P$214,3,FALSE),"0")</f>
        <v>1</v>
      </c>
      <c r="AA533" s="163">
        <f>IFERROR(VLOOKUP($E533&amp;$D$119, Outliers!$A$4:$P$214,4,FALSE),"0")</f>
        <v>0</v>
      </c>
      <c r="AB533" s="163">
        <f>IFERROR(VLOOKUP($E533&amp;$D$119, Outliers!$A$4:$P$214,5,FALSE),"0")</f>
        <v>0</v>
      </c>
      <c r="AD533" s="78"/>
      <c r="AE533" s="78"/>
      <c r="AF533" s="78"/>
      <c r="AG533" s="78"/>
    </row>
    <row r="534" spans="4:33" ht="15.75" thickBot="1" x14ac:dyDescent="0.3">
      <c r="D534" s="319"/>
      <c r="E534" s="105" t="s">
        <v>27</v>
      </c>
      <c r="F534" s="97">
        <f>IF(P533="","",VLOOKUP($E533&amp;$D$118&amp;$D$119,'CCG data'!$A:$AD,'CCG data'!W$3,FALSE))</f>
        <v>46.83321813856692</v>
      </c>
      <c r="G534" s="98">
        <f>IF(P533="","",VLOOKUP($E533&amp;$D$118&amp;$D$119,'CCG data'!$A:$AD,'CCG data'!X$3,FALSE))</f>
        <v>59.015944803422471</v>
      </c>
      <c r="H534" s="98">
        <f>IF(R533="","",VLOOKUP($E533&amp;$D$118&amp;$D$119,'CCG data'!$A:$AD,'CCG data'!Y$3,FALSE))</f>
        <v>103.02897118602168</v>
      </c>
      <c r="I534" s="98">
        <f>IF(R533="","",VLOOKUP($E533&amp;$D$118&amp;$D$119,'CCG data'!$A:$AD,'CCG data'!Z$3,FALSE))</f>
        <v>120.85447183840442</v>
      </c>
      <c r="J534" s="98">
        <f>IF(T533="","",VLOOKUP($E533&amp;$D$118&amp;$D$119,'CCG data'!$A:$AD,'CCG data'!AA$3,FALSE))</f>
        <v>4.319363758956043</v>
      </c>
      <c r="K534" s="98">
        <f>IF(T533="","",VLOOKUP($E533&amp;$D$118&amp;$D$119,'CCG data'!$A:$AD,'CCG data'!AB$3,FALSE))</f>
        <v>8.3465375632367582</v>
      </c>
      <c r="L534" s="98">
        <f>IF(V533="","",VLOOKUP($E533&amp;$D$118&amp;$D$119,'CCG data'!$A:$AD,'CCG data'!AC$3,FALSE))</f>
        <v>6.3619119955115009</v>
      </c>
      <c r="M534" s="98">
        <f>IF(V533="","",VLOOKUP($E533&amp;$D$118&amp;$D$119,'CCG data'!$A:$AD,'CCG data'!AD$3,FALSE))</f>
        <v>11.381572799729874</v>
      </c>
      <c r="N534" s="368"/>
      <c r="P534" s="144">
        <f>IF(P533="","",VLOOKUP($E533&amp;$D$118&amp;$D$119,'CCG data'!$A:$AD,'CCG data'!I$3,FALSE))</f>
        <v>0.26800000000000002</v>
      </c>
      <c r="Q534" s="3">
        <f>IF(P533="","",VLOOKUP($E533&amp;$D$118&amp;$D$119,'CCG data'!$A:$AD,'CCG data'!J$3,FALSE))</f>
        <v>0.32500000000000001</v>
      </c>
      <c r="R534" s="3">
        <f>IF(R533="","",VLOOKUP($E533&amp;$D$118&amp;$D$119,'CCG data'!$A:$AD,'CCG data'!K$3,FALSE))</f>
        <v>0.58599999999999997</v>
      </c>
      <c r="S534" s="3">
        <f>IF(R533="","",VLOOKUP($E533&amp;$D$118&amp;$D$119,'CCG data'!$A:$AD,'CCG data'!L$3,FALSE))</f>
        <v>0.64700000000000002</v>
      </c>
      <c r="T534" s="3">
        <f>IF(T533="","",VLOOKUP($E533&amp;$D$118&amp;$D$119,'CCG data'!$A:$AD,'CCG data'!M$3,FALSE))</f>
        <v>2.8000000000000001E-2</v>
      </c>
      <c r="U534" s="3">
        <f>IF(T533="","",VLOOKUP($E533&amp;$D$118&amp;$D$119,'CCG data'!$A:$AD,'CCG data'!N$3,FALSE))</f>
        <v>5.2999999999999999E-2</v>
      </c>
      <c r="V534" s="3">
        <f>IF(V533="","",VLOOKUP($E533&amp;$D$118&amp;$D$119,'CCG data'!$A:$AD,'CCG data'!O$3,FALSE))</f>
        <v>3.6999999999999998E-2</v>
      </c>
      <c r="W534" s="136">
        <f>IF(V533="","",VLOOKUP($E533&amp;$D$118&amp;$D$119,'CCG data'!$A:$AD,'CCG data'!P$3,FALSE))</f>
        <v>6.4000000000000001E-2</v>
      </c>
      <c r="Y534" s="163" t="str">
        <f>IFERROR(VLOOKUP($E534&amp;$D$119, Outliers!$A$4:$P$214,2,FALSE),"0")</f>
        <v>0</v>
      </c>
      <c r="Z534" s="163" t="str">
        <f>IFERROR(VLOOKUP($E534&amp;$D$119, Outliers!$A$4:$P$214,3,FALSE),"0")</f>
        <v>0</v>
      </c>
      <c r="AA534" s="163" t="str">
        <f>IFERROR(VLOOKUP($E534&amp;$D$119, Outliers!$A$4:$P$214,4,FALSE),"0")</f>
        <v>0</v>
      </c>
      <c r="AB534" s="163" t="str">
        <f>IFERROR(VLOOKUP($E534&amp;$D$119, Outliers!$A$4:$P$214,5,FALSE),"0")</f>
        <v>0</v>
      </c>
      <c r="AD534" s="78"/>
      <c r="AE534" s="78"/>
      <c r="AF534" s="78"/>
      <c r="AG534" s="78"/>
    </row>
    <row r="536" spans="4:33" x14ac:dyDescent="0.25">
      <c r="D536" s="100" t="s">
        <v>52</v>
      </c>
    </row>
    <row r="537" spans="4:33" x14ac:dyDescent="0.25">
      <c r="D537" s="291" t="s">
        <v>445</v>
      </c>
      <c r="E537" s="291"/>
      <c r="F537" s="291"/>
      <c r="G537" s="291"/>
      <c r="H537" s="291"/>
      <c r="I537" s="291"/>
      <c r="J537" s="291"/>
      <c r="K537" s="291"/>
      <c r="L537" s="291"/>
      <c r="M537" s="291"/>
    </row>
    <row r="538" spans="4:33" ht="15" customHeight="1" x14ac:dyDescent="0.25">
      <c r="D538" s="291" t="s">
        <v>547</v>
      </c>
      <c r="E538" s="291"/>
      <c r="F538" s="291"/>
      <c r="G538" s="291"/>
      <c r="H538" s="291"/>
      <c r="I538" s="291"/>
      <c r="J538" s="291"/>
      <c r="K538" s="291"/>
      <c r="L538" s="291"/>
      <c r="M538" s="291"/>
      <c r="N538" s="291"/>
      <c r="O538" s="291"/>
      <c r="P538" s="291"/>
      <c r="Q538" s="291"/>
      <c r="R538" s="291"/>
      <c r="S538" s="291"/>
      <c r="T538" s="291"/>
      <c r="U538" s="291"/>
      <c r="V538" s="291"/>
      <c r="W538" s="291"/>
    </row>
    <row r="539" spans="4:33" x14ac:dyDescent="0.25">
      <c r="D539" s="291"/>
      <c r="E539" s="291"/>
      <c r="F539" s="291"/>
      <c r="G539" s="291"/>
      <c r="H539" s="291"/>
      <c r="I539" s="291"/>
      <c r="J539" s="291"/>
      <c r="K539" s="291"/>
      <c r="L539" s="291"/>
      <c r="M539" s="291"/>
      <c r="N539" s="291"/>
      <c r="O539" s="291"/>
      <c r="P539" s="291"/>
      <c r="Q539" s="291"/>
      <c r="R539" s="291"/>
      <c r="S539" s="291"/>
      <c r="T539" s="291"/>
      <c r="U539" s="291"/>
      <c r="V539" s="291"/>
      <c r="W539" s="291"/>
    </row>
    <row r="540" spans="4:33" x14ac:dyDescent="0.25">
      <c r="D540" s="291"/>
      <c r="E540" s="291"/>
      <c r="F540" s="291"/>
      <c r="G540" s="291"/>
      <c r="H540" s="291"/>
      <c r="I540" s="291"/>
      <c r="J540" s="291"/>
      <c r="K540" s="291"/>
      <c r="L540" s="291"/>
      <c r="M540" s="291"/>
      <c r="N540" s="291"/>
      <c r="O540" s="291"/>
      <c r="P540" s="291"/>
      <c r="Q540" s="291"/>
      <c r="R540" s="291"/>
      <c r="S540" s="291"/>
      <c r="T540" s="291"/>
      <c r="U540" s="291"/>
      <c r="V540" s="291"/>
      <c r="W540" s="291"/>
    </row>
  </sheetData>
  <sheetProtection sheet="1" scenarios="1"/>
  <mergeCells count="1894">
    <mergeCell ref="D538:W540"/>
    <mergeCell ref="D117:N117"/>
    <mergeCell ref="L119:M119"/>
    <mergeCell ref="N119:N120"/>
    <mergeCell ref="D119:D534"/>
    <mergeCell ref="D537:M537"/>
    <mergeCell ref="F533:G533"/>
    <mergeCell ref="H533:I533"/>
    <mergeCell ref="J533:K533"/>
    <mergeCell ref="L533:M533"/>
    <mergeCell ref="F531:G531"/>
    <mergeCell ref="H531:I531"/>
    <mergeCell ref="J531:K531"/>
    <mergeCell ref="L531:M531"/>
    <mergeCell ref="F529:G529"/>
    <mergeCell ref="H529:I529"/>
    <mergeCell ref="J529:K529"/>
    <mergeCell ref="L529:M529"/>
    <mergeCell ref="F527:G527"/>
    <mergeCell ref="H527:I527"/>
    <mergeCell ref="J527:K527"/>
    <mergeCell ref="L527:M527"/>
    <mergeCell ref="F525:G525"/>
    <mergeCell ref="H525:I525"/>
    <mergeCell ref="J525:K525"/>
    <mergeCell ref="L525:M525"/>
    <mergeCell ref="F523:G523"/>
    <mergeCell ref="H523:I523"/>
    <mergeCell ref="J523:K523"/>
    <mergeCell ref="L523:M523"/>
    <mergeCell ref="F521:G521"/>
    <mergeCell ref="H521:I521"/>
    <mergeCell ref="J521:K521"/>
    <mergeCell ref="L521:M521"/>
    <mergeCell ref="F519:G519"/>
    <mergeCell ref="H519:I519"/>
    <mergeCell ref="J519:K519"/>
    <mergeCell ref="L519:M519"/>
    <mergeCell ref="F517:G517"/>
    <mergeCell ref="H517:I517"/>
    <mergeCell ref="J517:K517"/>
    <mergeCell ref="L517:M517"/>
    <mergeCell ref="F515:G515"/>
    <mergeCell ref="H515:I515"/>
    <mergeCell ref="J515:K515"/>
    <mergeCell ref="L515:M515"/>
    <mergeCell ref="F513:G513"/>
    <mergeCell ref="H513:I513"/>
    <mergeCell ref="J513:K513"/>
    <mergeCell ref="L513:M513"/>
    <mergeCell ref="F511:G511"/>
    <mergeCell ref="H511:I511"/>
    <mergeCell ref="J511:K511"/>
    <mergeCell ref="L511:M511"/>
    <mergeCell ref="F509:G509"/>
    <mergeCell ref="H509:I509"/>
    <mergeCell ref="J509:K509"/>
    <mergeCell ref="L509:M509"/>
    <mergeCell ref="F507:G507"/>
    <mergeCell ref="H507:I507"/>
    <mergeCell ref="J507:K507"/>
    <mergeCell ref="L507:M507"/>
    <mergeCell ref="F505:G505"/>
    <mergeCell ref="H505:I505"/>
    <mergeCell ref="J505:K505"/>
    <mergeCell ref="L505:M505"/>
    <mergeCell ref="F503:G503"/>
    <mergeCell ref="H503:I503"/>
    <mergeCell ref="J503:K503"/>
    <mergeCell ref="L503:M503"/>
    <mergeCell ref="F501:G501"/>
    <mergeCell ref="H501:I501"/>
    <mergeCell ref="J501:K501"/>
    <mergeCell ref="L501:M501"/>
    <mergeCell ref="F499:G499"/>
    <mergeCell ref="H499:I499"/>
    <mergeCell ref="J499:K499"/>
    <mergeCell ref="L499:M499"/>
    <mergeCell ref="F497:G497"/>
    <mergeCell ref="H497:I497"/>
    <mergeCell ref="J497:K497"/>
    <mergeCell ref="L497:M497"/>
    <mergeCell ref="F495:G495"/>
    <mergeCell ref="H495:I495"/>
    <mergeCell ref="J495:K495"/>
    <mergeCell ref="L495:M495"/>
    <mergeCell ref="F493:G493"/>
    <mergeCell ref="H493:I493"/>
    <mergeCell ref="J493:K493"/>
    <mergeCell ref="L493:M493"/>
    <mergeCell ref="F491:G491"/>
    <mergeCell ref="H491:I491"/>
    <mergeCell ref="J491:K491"/>
    <mergeCell ref="L491:M491"/>
    <mergeCell ref="F489:G489"/>
    <mergeCell ref="H489:I489"/>
    <mergeCell ref="J489:K489"/>
    <mergeCell ref="L489:M489"/>
    <mergeCell ref="F487:G487"/>
    <mergeCell ref="H487:I487"/>
    <mergeCell ref="J487:K487"/>
    <mergeCell ref="L487:M487"/>
    <mergeCell ref="F485:G485"/>
    <mergeCell ref="H485:I485"/>
    <mergeCell ref="J485:K485"/>
    <mergeCell ref="L485:M485"/>
    <mergeCell ref="F483:G483"/>
    <mergeCell ref="H483:I483"/>
    <mergeCell ref="J483:K483"/>
    <mergeCell ref="L483:M483"/>
    <mergeCell ref="F481:G481"/>
    <mergeCell ref="H481:I481"/>
    <mergeCell ref="J481:K481"/>
    <mergeCell ref="L481:M481"/>
    <mergeCell ref="F479:G479"/>
    <mergeCell ref="H479:I479"/>
    <mergeCell ref="J479:K479"/>
    <mergeCell ref="L479:M479"/>
    <mergeCell ref="F477:G477"/>
    <mergeCell ref="H477:I477"/>
    <mergeCell ref="J477:K477"/>
    <mergeCell ref="L477:M477"/>
    <mergeCell ref="F475:G475"/>
    <mergeCell ref="H475:I475"/>
    <mergeCell ref="J475:K475"/>
    <mergeCell ref="L475:M475"/>
    <mergeCell ref="F473:G473"/>
    <mergeCell ref="H473:I473"/>
    <mergeCell ref="J473:K473"/>
    <mergeCell ref="L473:M473"/>
    <mergeCell ref="F471:G471"/>
    <mergeCell ref="H471:I471"/>
    <mergeCell ref="J471:K471"/>
    <mergeCell ref="L471:M471"/>
    <mergeCell ref="F469:G469"/>
    <mergeCell ref="H469:I469"/>
    <mergeCell ref="J469:K469"/>
    <mergeCell ref="L469:M469"/>
    <mergeCell ref="F467:G467"/>
    <mergeCell ref="H467:I467"/>
    <mergeCell ref="J467:K467"/>
    <mergeCell ref="L467:M467"/>
    <mergeCell ref="F465:G465"/>
    <mergeCell ref="H465:I465"/>
    <mergeCell ref="J465:K465"/>
    <mergeCell ref="L465:M465"/>
    <mergeCell ref="F463:G463"/>
    <mergeCell ref="H463:I463"/>
    <mergeCell ref="J463:K463"/>
    <mergeCell ref="L463:M463"/>
    <mergeCell ref="F461:G461"/>
    <mergeCell ref="H461:I461"/>
    <mergeCell ref="J461:K461"/>
    <mergeCell ref="L461:M461"/>
    <mergeCell ref="F459:G459"/>
    <mergeCell ref="H459:I459"/>
    <mergeCell ref="J459:K459"/>
    <mergeCell ref="L459:M459"/>
    <mergeCell ref="F457:G457"/>
    <mergeCell ref="H457:I457"/>
    <mergeCell ref="J457:K457"/>
    <mergeCell ref="L457:M457"/>
    <mergeCell ref="F455:G455"/>
    <mergeCell ref="H455:I455"/>
    <mergeCell ref="J455:K455"/>
    <mergeCell ref="L455:M455"/>
    <mergeCell ref="F453:G453"/>
    <mergeCell ref="H453:I453"/>
    <mergeCell ref="J453:K453"/>
    <mergeCell ref="L453:M453"/>
    <mergeCell ref="F451:G451"/>
    <mergeCell ref="H451:I451"/>
    <mergeCell ref="J451:K451"/>
    <mergeCell ref="L451:M451"/>
    <mergeCell ref="F449:G449"/>
    <mergeCell ref="H449:I449"/>
    <mergeCell ref="J449:K449"/>
    <mergeCell ref="L449:M449"/>
    <mergeCell ref="F447:G447"/>
    <mergeCell ref="H447:I447"/>
    <mergeCell ref="J447:K447"/>
    <mergeCell ref="L447:M447"/>
    <mergeCell ref="F445:G445"/>
    <mergeCell ref="H445:I445"/>
    <mergeCell ref="J445:K445"/>
    <mergeCell ref="L445:M445"/>
    <mergeCell ref="F443:G443"/>
    <mergeCell ref="H443:I443"/>
    <mergeCell ref="J443:K443"/>
    <mergeCell ref="L443:M443"/>
    <mergeCell ref="F441:G441"/>
    <mergeCell ref="H441:I441"/>
    <mergeCell ref="J441:K441"/>
    <mergeCell ref="L441:M441"/>
    <mergeCell ref="F439:G439"/>
    <mergeCell ref="H439:I439"/>
    <mergeCell ref="J439:K439"/>
    <mergeCell ref="L439:M439"/>
    <mergeCell ref="F437:G437"/>
    <mergeCell ref="H437:I437"/>
    <mergeCell ref="J437:K437"/>
    <mergeCell ref="L437:M437"/>
    <mergeCell ref="F435:G435"/>
    <mergeCell ref="H435:I435"/>
    <mergeCell ref="J435:K435"/>
    <mergeCell ref="L435:M435"/>
    <mergeCell ref="F433:G433"/>
    <mergeCell ref="H433:I433"/>
    <mergeCell ref="J433:K433"/>
    <mergeCell ref="L433:M433"/>
    <mergeCell ref="F431:G431"/>
    <mergeCell ref="H431:I431"/>
    <mergeCell ref="J431:K431"/>
    <mergeCell ref="L431:M431"/>
    <mergeCell ref="F429:G429"/>
    <mergeCell ref="H429:I429"/>
    <mergeCell ref="J429:K429"/>
    <mergeCell ref="L429:M429"/>
    <mergeCell ref="F427:G427"/>
    <mergeCell ref="H427:I427"/>
    <mergeCell ref="J427:K427"/>
    <mergeCell ref="L427:M427"/>
    <mergeCell ref="F425:G425"/>
    <mergeCell ref="H425:I425"/>
    <mergeCell ref="J425:K425"/>
    <mergeCell ref="L425:M425"/>
    <mergeCell ref="F423:G423"/>
    <mergeCell ref="H423:I423"/>
    <mergeCell ref="J423:K423"/>
    <mergeCell ref="L423:M423"/>
    <mergeCell ref="F421:G421"/>
    <mergeCell ref="H421:I421"/>
    <mergeCell ref="J421:K421"/>
    <mergeCell ref="L421:M421"/>
    <mergeCell ref="F419:G419"/>
    <mergeCell ref="H419:I419"/>
    <mergeCell ref="J419:K419"/>
    <mergeCell ref="L419:M419"/>
    <mergeCell ref="F417:G417"/>
    <mergeCell ref="H417:I417"/>
    <mergeCell ref="J417:K417"/>
    <mergeCell ref="L417:M417"/>
    <mergeCell ref="F415:G415"/>
    <mergeCell ref="H415:I415"/>
    <mergeCell ref="J415:K415"/>
    <mergeCell ref="L415:M415"/>
    <mergeCell ref="F413:G413"/>
    <mergeCell ref="H413:I413"/>
    <mergeCell ref="J413:K413"/>
    <mergeCell ref="L413:M413"/>
    <mergeCell ref="F411:G411"/>
    <mergeCell ref="H411:I411"/>
    <mergeCell ref="J411:K411"/>
    <mergeCell ref="L411:M411"/>
    <mergeCell ref="F409:G409"/>
    <mergeCell ref="H409:I409"/>
    <mergeCell ref="J409:K409"/>
    <mergeCell ref="L409:M409"/>
    <mergeCell ref="F407:G407"/>
    <mergeCell ref="H407:I407"/>
    <mergeCell ref="J407:K407"/>
    <mergeCell ref="L407:M407"/>
    <mergeCell ref="F405:G405"/>
    <mergeCell ref="H405:I405"/>
    <mergeCell ref="J405:K405"/>
    <mergeCell ref="L405:M405"/>
    <mergeCell ref="F403:G403"/>
    <mergeCell ref="H403:I403"/>
    <mergeCell ref="J403:K403"/>
    <mergeCell ref="L403:M403"/>
    <mergeCell ref="F401:G401"/>
    <mergeCell ref="H401:I401"/>
    <mergeCell ref="J401:K401"/>
    <mergeCell ref="L401:M401"/>
    <mergeCell ref="F399:G399"/>
    <mergeCell ref="H399:I399"/>
    <mergeCell ref="J399:K399"/>
    <mergeCell ref="L399:M399"/>
    <mergeCell ref="F397:G397"/>
    <mergeCell ref="H397:I397"/>
    <mergeCell ref="J397:K397"/>
    <mergeCell ref="L397:M397"/>
    <mergeCell ref="F395:G395"/>
    <mergeCell ref="H395:I395"/>
    <mergeCell ref="J395:K395"/>
    <mergeCell ref="L395:M395"/>
    <mergeCell ref="F393:G393"/>
    <mergeCell ref="H393:I393"/>
    <mergeCell ref="J393:K393"/>
    <mergeCell ref="L393:M393"/>
    <mergeCell ref="F391:G391"/>
    <mergeCell ref="H391:I391"/>
    <mergeCell ref="J391:K391"/>
    <mergeCell ref="L391:M391"/>
    <mergeCell ref="F389:G389"/>
    <mergeCell ref="H389:I389"/>
    <mergeCell ref="J389:K389"/>
    <mergeCell ref="L389:M389"/>
    <mergeCell ref="F387:G387"/>
    <mergeCell ref="H387:I387"/>
    <mergeCell ref="J387:K387"/>
    <mergeCell ref="L387:M387"/>
    <mergeCell ref="F385:G385"/>
    <mergeCell ref="H385:I385"/>
    <mergeCell ref="J385:K385"/>
    <mergeCell ref="L385:M385"/>
    <mergeCell ref="F383:G383"/>
    <mergeCell ref="H383:I383"/>
    <mergeCell ref="J383:K383"/>
    <mergeCell ref="L383:M383"/>
    <mergeCell ref="F381:G381"/>
    <mergeCell ref="H381:I381"/>
    <mergeCell ref="J381:K381"/>
    <mergeCell ref="L381:M381"/>
    <mergeCell ref="F379:G379"/>
    <mergeCell ref="H379:I379"/>
    <mergeCell ref="J379:K379"/>
    <mergeCell ref="L379:M379"/>
    <mergeCell ref="F377:G377"/>
    <mergeCell ref="H377:I377"/>
    <mergeCell ref="J377:K377"/>
    <mergeCell ref="L377:M377"/>
    <mergeCell ref="F375:G375"/>
    <mergeCell ref="H375:I375"/>
    <mergeCell ref="J375:K375"/>
    <mergeCell ref="L375:M375"/>
    <mergeCell ref="F373:G373"/>
    <mergeCell ref="H373:I373"/>
    <mergeCell ref="J373:K373"/>
    <mergeCell ref="L373:M373"/>
    <mergeCell ref="F371:G371"/>
    <mergeCell ref="H371:I371"/>
    <mergeCell ref="J371:K371"/>
    <mergeCell ref="L371:M371"/>
    <mergeCell ref="F369:G369"/>
    <mergeCell ref="H369:I369"/>
    <mergeCell ref="J369:K369"/>
    <mergeCell ref="L369:M369"/>
    <mergeCell ref="F367:G367"/>
    <mergeCell ref="H367:I367"/>
    <mergeCell ref="J367:K367"/>
    <mergeCell ref="L367:M367"/>
    <mergeCell ref="F365:G365"/>
    <mergeCell ref="H365:I365"/>
    <mergeCell ref="J365:K365"/>
    <mergeCell ref="L365:M365"/>
    <mergeCell ref="F363:G363"/>
    <mergeCell ref="H363:I363"/>
    <mergeCell ref="J363:K363"/>
    <mergeCell ref="L363:M363"/>
    <mergeCell ref="F361:G361"/>
    <mergeCell ref="H361:I361"/>
    <mergeCell ref="J361:K361"/>
    <mergeCell ref="L361:M361"/>
    <mergeCell ref="F359:G359"/>
    <mergeCell ref="H359:I359"/>
    <mergeCell ref="J359:K359"/>
    <mergeCell ref="L359:M359"/>
    <mergeCell ref="F357:G357"/>
    <mergeCell ref="H357:I357"/>
    <mergeCell ref="J357:K357"/>
    <mergeCell ref="L357:M357"/>
    <mergeCell ref="F355:G355"/>
    <mergeCell ref="H355:I355"/>
    <mergeCell ref="J355:K355"/>
    <mergeCell ref="L355:M355"/>
    <mergeCell ref="F353:G353"/>
    <mergeCell ref="H353:I353"/>
    <mergeCell ref="J353:K353"/>
    <mergeCell ref="L353:M353"/>
    <mergeCell ref="F351:G351"/>
    <mergeCell ref="H351:I351"/>
    <mergeCell ref="J351:K351"/>
    <mergeCell ref="L351:M351"/>
    <mergeCell ref="F349:G349"/>
    <mergeCell ref="H349:I349"/>
    <mergeCell ref="J349:K349"/>
    <mergeCell ref="L349:M349"/>
    <mergeCell ref="F347:G347"/>
    <mergeCell ref="H347:I347"/>
    <mergeCell ref="J347:K347"/>
    <mergeCell ref="L347:M347"/>
    <mergeCell ref="F345:G345"/>
    <mergeCell ref="H345:I345"/>
    <mergeCell ref="J345:K345"/>
    <mergeCell ref="L345:M345"/>
    <mergeCell ref="F343:G343"/>
    <mergeCell ref="H343:I343"/>
    <mergeCell ref="J343:K343"/>
    <mergeCell ref="L343:M343"/>
    <mergeCell ref="F341:G341"/>
    <mergeCell ref="H341:I341"/>
    <mergeCell ref="J341:K341"/>
    <mergeCell ref="L341:M341"/>
    <mergeCell ref="F339:G339"/>
    <mergeCell ref="H339:I339"/>
    <mergeCell ref="J339:K339"/>
    <mergeCell ref="L339:M339"/>
    <mergeCell ref="F337:G337"/>
    <mergeCell ref="H337:I337"/>
    <mergeCell ref="J337:K337"/>
    <mergeCell ref="L337:M337"/>
    <mergeCell ref="F335:G335"/>
    <mergeCell ref="H335:I335"/>
    <mergeCell ref="J335:K335"/>
    <mergeCell ref="L335:M335"/>
    <mergeCell ref="F333:G333"/>
    <mergeCell ref="H333:I333"/>
    <mergeCell ref="J333:K333"/>
    <mergeCell ref="L333:M333"/>
    <mergeCell ref="F331:G331"/>
    <mergeCell ref="H331:I331"/>
    <mergeCell ref="J331:K331"/>
    <mergeCell ref="L331:M331"/>
    <mergeCell ref="F329:G329"/>
    <mergeCell ref="H329:I329"/>
    <mergeCell ref="J329:K329"/>
    <mergeCell ref="L329:M329"/>
    <mergeCell ref="F327:G327"/>
    <mergeCell ref="H327:I327"/>
    <mergeCell ref="J327:K327"/>
    <mergeCell ref="L327:M327"/>
    <mergeCell ref="F325:G325"/>
    <mergeCell ref="H325:I325"/>
    <mergeCell ref="J325:K325"/>
    <mergeCell ref="L325:M325"/>
    <mergeCell ref="F323:G323"/>
    <mergeCell ref="H323:I323"/>
    <mergeCell ref="J323:K323"/>
    <mergeCell ref="L323:M323"/>
    <mergeCell ref="F321:G321"/>
    <mergeCell ref="H321:I321"/>
    <mergeCell ref="J321:K321"/>
    <mergeCell ref="L321:M321"/>
    <mergeCell ref="F319:G319"/>
    <mergeCell ref="H319:I319"/>
    <mergeCell ref="J319:K319"/>
    <mergeCell ref="L319:M319"/>
    <mergeCell ref="F317:G317"/>
    <mergeCell ref="H317:I317"/>
    <mergeCell ref="J317:K317"/>
    <mergeCell ref="L317:M317"/>
    <mergeCell ref="F315:G315"/>
    <mergeCell ref="H315:I315"/>
    <mergeCell ref="J315:K315"/>
    <mergeCell ref="L315:M315"/>
    <mergeCell ref="F313:G313"/>
    <mergeCell ref="H313:I313"/>
    <mergeCell ref="J313:K313"/>
    <mergeCell ref="L313:M313"/>
    <mergeCell ref="F311:G311"/>
    <mergeCell ref="H311:I311"/>
    <mergeCell ref="J311:K311"/>
    <mergeCell ref="L311:M311"/>
    <mergeCell ref="F309:G309"/>
    <mergeCell ref="H309:I309"/>
    <mergeCell ref="J309:K309"/>
    <mergeCell ref="L309:M309"/>
    <mergeCell ref="F307:G307"/>
    <mergeCell ref="H307:I307"/>
    <mergeCell ref="J307:K307"/>
    <mergeCell ref="L307:M307"/>
    <mergeCell ref="F305:G305"/>
    <mergeCell ref="H305:I305"/>
    <mergeCell ref="J305:K305"/>
    <mergeCell ref="L305:M305"/>
    <mergeCell ref="F303:G303"/>
    <mergeCell ref="H303:I303"/>
    <mergeCell ref="J303:K303"/>
    <mergeCell ref="L303:M303"/>
    <mergeCell ref="F301:G301"/>
    <mergeCell ref="H301:I301"/>
    <mergeCell ref="J301:K301"/>
    <mergeCell ref="L301:M301"/>
    <mergeCell ref="F299:G299"/>
    <mergeCell ref="H299:I299"/>
    <mergeCell ref="J299:K299"/>
    <mergeCell ref="L299:M299"/>
    <mergeCell ref="F297:G297"/>
    <mergeCell ref="H297:I297"/>
    <mergeCell ref="J297:K297"/>
    <mergeCell ref="L297:M297"/>
    <mergeCell ref="F295:G295"/>
    <mergeCell ref="H295:I295"/>
    <mergeCell ref="J295:K295"/>
    <mergeCell ref="L295:M295"/>
    <mergeCell ref="F293:G293"/>
    <mergeCell ref="H293:I293"/>
    <mergeCell ref="J293:K293"/>
    <mergeCell ref="L293:M293"/>
    <mergeCell ref="F291:G291"/>
    <mergeCell ref="H291:I291"/>
    <mergeCell ref="J291:K291"/>
    <mergeCell ref="L291:M291"/>
    <mergeCell ref="F289:G289"/>
    <mergeCell ref="H289:I289"/>
    <mergeCell ref="J289:K289"/>
    <mergeCell ref="L289:M289"/>
    <mergeCell ref="F287:G287"/>
    <mergeCell ref="H287:I287"/>
    <mergeCell ref="J287:K287"/>
    <mergeCell ref="L287:M287"/>
    <mergeCell ref="F285:G285"/>
    <mergeCell ref="H285:I285"/>
    <mergeCell ref="J285:K285"/>
    <mergeCell ref="L285:M285"/>
    <mergeCell ref="F283:G283"/>
    <mergeCell ref="H283:I283"/>
    <mergeCell ref="J283:K283"/>
    <mergeCell ref="L283:M283"/>
    <mergeCell ref="F281:G281"/>
    <mergeCell ref="H281:I281"/>
    <mergeCell ref="J281:K281"/>
    <mergeCell ref="L281:M281"/>
    <mergeCell ref="F279:G279"/>
    <mergeCell ref="H279:I279"/>
    <mergeCell ref="J279:K279"/>
    <mergeCell ref="L279:M279"/>
    <mergeCell ref="F277:G277"/>
    <mergeCell ref="H277:I277"/>
    <mergeCell ref="J277:K277"/>
    <mergeCell ref="L277:M277"/>
    <mergeCell ref="F275:G275"/>
    <mergeCell ref="H275:I275"/>
    <mergeCell ref="J275:K275"/>
    <mergeCell ref="L275:M275"/>
    <mergeCell ref="F273:G273"/>
    <mergeCell ref="H273:I273"/>
    <mergeCell ref="J273:K273"/>
    <mergeCell ref="L273:M273"/>
    <mergeCell ref="F271:G271"/>
    <mergeCell ref="H271:I271"/>
    <mergeCell ref="J271:K271"/>
    <mergeCell ref="L271:M271"/>
    <mergeCell ref="F269:G269"/>
    <mergeCell ref="H269:I269"/>
    <mergeCell ref="J269:K269"/>
    <mergeCell ref="L269:M269"/>
    <mergeCell ref="F267:G267"/>
    <mergeCell ref="H267:I267"/>
    <mergeCell ref="J267:K267"/>
    <mergeCell ref="L267:M267"/>
    <mergeCell ref="F265:G265"/>
    <mergeCell ref="H265:I265"/>
    <mergeCell ref="J265:K265"/>
    <mergeCell ref="L265:M265"/>
    <mergeCell ref="F263:G263"/>
    <mergeCell ref="H263:I263"/>
    <mergeCell ref="J263:K263"/>
    <mergeCell ref="L263:M263"/>
    <mergeCell ref="F261:G261"/>
    <mergeCell ref="H261:I261"/>
    <mergeCell ref="J261:K261"/>
    <mergeCell ref="L261:M261"/>
    <mergeCell ref="F259:G259"/>
    <mergeCell ref="H259:I259"/>
    <mergeCell ref="J259:K259"/>
    <mergeCell ref="L259:M259"/>
    <mergeCell ref="F257:G257"/>
    <mergeCell ref="H257:I257"/>
    <mergeCell ref="J257:K257"/>
    <mergeCell ref="L257:M257"/>
    <mergeCell ref="F255:G255"/>
    <mergeCell ref="H255:I255"/>
    <mergeCell ref="J255:K255"/>
    <mergeCell ref="L255:M255"/>
    <mergeCell ref="F253:G253"/>
    <mergeCell ref="H253:I253"/>
    <mergeCell ref="J253:K253"/>
    <mergeCell ref="L253:M253"/>
    <mergeCell ref="F251:G251"/>
    <mergeCell ref="H251:I251"/>
    <mergeCell ref="J251:K251"/>
    <mergeCell ref="L251:M251"/>
    <mergeCell ref="F249:G249"/>
    <mergeCell ref="H249:I249"/>
    <mergeCell ref="J249:K249"/>
    <mergeCell ref="L249:M249"/>
    <mergeCell ref="F247:G247"/>
    <mergeCell ref="H247:I247"/>
    <mergeCell ref="J247:K247"/>
    <mergeCell ref="L247:M247"/>
    <mergeCell ref="F245:G245"/>
    <mergeCell ref="H245:I245"/>
    <mergeCell ref="J245:K245"/>
    <mergeCell ref="L245:M245"/>
    <mergeCell ref="F243:G243"/>
    <mergeCell ref="H243:I243"/>
    <mergeCell ref="J243:K243"/>
    <mergeCell ref="L243:M243"/>
    <mergeCell ref="F241:G241"/>
    <mergeCell ref="H241:I241"/>
    <mergeCell ref="J241:K241"/>
    <mergeCell ref="L241:M241"/>
    <mergeCell ref="F239:G239"/>
    <mergeCell ref="H239:I239"/>
    <mergeCell ref="J239:K239"/>
    <mergeCell ref="L239:M239"/>
    <mergeCell ref="F237:G237"/>
    <mergeCell ref="H237:I237"/>
    <mergeCell ref="J237:K237"/>
    <mergeCell ref="L237:M237"/>
    <mergeCell ref="F235:G235"/>
    <mergeCell ref="H235:I235"/>
    <mergeCell ref="J235:K235"/>
    <mergeCell ref="L235:M235"/>
    <mergeCell ref="F233:G233"/>
    <mergeCell ref="H233:I233"/>
    <mergeCell ref="J233:K233"/>
    <mergeCell ref="L233:M233"/>
    <mergeCell ref="F231:G231"/>
    <mergeCell ref="H231:I231"/>
    <mergeCell ref="J231:K231"/>
    <mergeCell ref="L231:M231"/>
    <mergeCell ref="F229:G229"/>
    <mergeCell ref="H229:I229"/>
    <mergeCell ref="J229:K229"/>
    <mergeCell ref="L229:M229"/>
    <mergeCell ref="F227:G227"/>
    <mergeCell ref="H227:I227"/>
    <mergeCell ref="J227:K227"/>
    <mergeCell ref="L227:M227"/>
    <mergeCell ref="F225:G225"/>
    <mergeCell ref="H225:I225"/>
    <mergeCell ref="J225:K225"/>
    <mergeCell ref="L225:M225"/>
    <mergeCell ref="F223:G223"/>
    <mergeCell ref="H223:I223"/>
    <mergeCell ref="J223:K223"/>
    <mergeCell ref="L223:M223"/>
    <mergeCell ref="F221:G221"/>
    <mergeCell ref="H221:I221"/>
    <mergeCell ref="J221:K221"/>
    <mergeCell ref="L221:M221"/>
    <mergeCell ref="F219:G219"/>
    <mergeCell ref="H219:I219"/>
    <mergeCell ref="J219:K219"/>
    <mergeCell ref="L219:M219"/>
    <mergeCell ref="F217:G217"/>
    <mergeCell ref="H217:I217"/>
    <mergeCell ref="J217:K217"/>
    <mergeCell ref="L217:M217"/>
    <mergeCell ref="F215:G215"/>
    <mergeCell ref="H215:I215"/>
    <mergeCell ref="J215:K215"/>
    <mergeCell ref="L215:M215"/>
    <mergeCell ref="F213:G213"/>
    <mergeCell ref="H213:I213"/>
    <mergeCell ref="J213:K213"/>
    <mergeCell ref="L213:M213"/>
    <mergeCell ref="F211:G211"/>
    <mergeCell ref="H211:I211"/>
    <mergeCell ref="J211:K211"/>
    <mergeCell ref="L211:M211"/>
    <mergeCell ref="F209:G209"/>
    <mergeCell ref="H209:I209"/>
    <mergeCell ref="J209:K209"/>
    <mergeCell ref="L209:M209"/>
    <mergeCell ref="F207:G207"/>
    <mergeCell ref="H207:I207"/>
    <mergeCell ref="J207:K207"/>
    <mergeCell ref="L207:M207"/>
    <mergeCell ref="F205:G205"/>
    <mergeCell ref="H205:I205"/>
    <mergeCell ref="J205:K205"/>
    <mergeCell ref="L205:M205"/>
    <mergeCell ref="F203:G203"/>
    <mergeCell ref="H203:I203"/>
    <mergeCell ref="J203:K203"/>
    <mergeCell ref="L203:M203"/>
    <mergeCell ref="F201:G201"/>
    <mergeCell ref="H201:I201"/>
    <mergeCell ref="J201:K201"/>
    <mergeCell ref="L201:M201"/>
    <mergeCell ref="F199:G199"/>
    <mergeCell ref="H199:I199"/>
    <mergeCell ref="J199:K199"/>
    <mergeCell ref="L199:M199"/>
    <mergeCell ref="F197:G197"/>
    <mergeCell ref="H197:I197"/>
    <mergeCell ref="J197:K197"/>
    <mergeCell ref="L197:M197"/>
    <mergeCell ref="F195:G195"/>
    <mergeCell ref="H195:I195"/>
    <mergeCell ref="J195:K195"/>
    <mergeCell ref="L195:M195"/>
    <mergeCell ref="F193:G193"/>
    <mergeCell ref="H193:I193"/>
    <mergeCell ref="J193:K193"/>
    <mergeCell ref="L193:M193"/>
    <mergeCell ref="F191:G191"/>
    <mergeCell ref="H191:I191"/>
    <mergeCell ref="J191:K191"/>
    <mergeCell ref="L191:M191"/>
    <mergeCell ref="F189:G189"/>
    <mergeCell ref="H189:I189"/>
    <mergeCell ref="J189:K189"/>
    <mergeCell ref="L189:M189"/>
    <mergeCell ref="F187:G187"/>
    <mergeCell ref="H187:I187"/>
    <mergeCell ref="J187:K187"/>
    <mergeCell ref="L187:M187"/>
    <mergeCell ref="F185:G185"/>
    <mergeCell ref="H185:I185"/>
    <mergeCell ref="J185:K185"/>
    <mergeCell ref="L185:M185"/>
    <mergeCell ref="F183:G183"/>
    <mergeCell ref="H183:I183"/>
    <mergeCell ref="J183:K183"/>
    <mergeCell ref="L183:M183"/>
    <mergeCell ref="F181:G181"/>
    <mergeCell ref="H181:I181"/>
    <mergeCell ref="J181:K181"/>
    <mergeCell ref="L181:M181"/>
    <mergeCell ref="F179:G179"/>
    <mergeCell ref="H179:I179"/>
    <mergeCell ref="J179:K179"/>
    <mergeCell ref="L179:M179"/>
    <mergeCell ref="F177:G177"/>
    <mergeCell ref="H177:I177"/>
    <mergeCell ref="J177:K177"/>
    <mergeCell ref="L177:M177"/>
    <mergeCell ref="F175:G175"/>
    <mergeCell ref="H175:I175"/>
    <mergeCell ref="J175:K175"/>
    <mergeCell ref="L175:M175"/>
    <mergeCell ref="F173:G173"/>
    <mergeCell ref="H173:I173"/>
    <mergeCell ref="J173:K173"/>
    <mergeCell ref="L173:M173"/>
    <mergeCell ref="F171:G171"/>
    <mergeCell ref="H171:I171"/>
    <mergeCell ref="J171:K171"/>
    <mergeCell ref="L171:M171"/>
    <mergeCell ref="F169:G169"/>
    <mergeCell ref="H169:I169"/>
    <mergeCell ref="J169:K169"/>
    <mergeCell ref="L169:M169"/>
    <mergeCell ref="F167:G167"/>
    <mergeCell ref="H167:I167"/>
    <mergeCell ref="J167:K167"/>
    <mergeCell ref="L167:M167"/>
    <mergeCell ref="F165:G165"/>
    <mergeCell ref="H165:I165"/>
    <mergeCell ref="J165:K165"/>
    <mergeCell ref="L165:M165"/>
    <mergeCell ref="F163:G163"/>
    <mergeCell ref="H163:I163"/>
    <mergeCell ref="J163:K163"/>
    <mergeCell ref="L163:M163"/>
    <mergeCell ref="F161:G161"/>
    <mergeCell ref="H161:I161"/>
    <mergeCell ref="J161:K161"/>
    <mergeCell ref="L161:M161"/>
    <mergeCell ref="F159:G159"/>
    <mergeCell ref="H159:I159"/>
    <mergeCell ref="J159:K159"/>
    <mergeCell ref="L159:M159"/>
    <mergeCell ref="F157:G157"/>
    <mergeCell ref="H157:I157"/>
    <mergeCell ref="J157:K157"/>
    <mergeCell ref="L157:M157"/>
    <mergeCell ref="F155:G155"/>
    <mergeCell ref="H155:I155"/>
    <mergeCell ref="J155:K155"/>
    <mergeCell ref="L155:M155"/>
    <mergeCell ref="F153:G153"/>
    <mergeCell ref="H153:I153"/>
    <mergeCell ref="J153:K153"/>
    <mergeCell ref="L153:M153"/>
    <mergeCell ref="F151:G151"/>
    <mergeCell ref="H151:I151"/>
    <mergeCell ref="J151:K151"/>
    <mergeCell ref="L151:M151"/>
    <mergeCell ref="F149:G149"/>
    <mergeCell ref="H149:I149"/>
    <mergeCell ref="J149:K149"/>
    <mergeCell ref="L149:M149"/>
    <mergeCell ref="F147:G147"/>
    <mergeCell ref="H147:I147"/>
    <mergeCell ref="J147:K147"/>
    <mergeCell ref="L147:M147"/>
    <mergeCell ref="F145:G145"/>
    <mergeCell ref="H145:I145"/>
    <mergeCell ref="J145:K145"/>
    <mergeCell ref="L145:M145"/>
    <mergeCell ref="F143:G143"/>
    <mergeCell ref="H143:I143"/>
    <mergeCell ref="J143:K143"/>
    <mergeCell ref="L143:M143"/>
    <mergeCell ref="F141:G141"/>
    <mergeCell ref="H141:I141"/>
    <mergeCell ref="J141:K141"/>
    <mergeCell ref="L141:M141"/>
    <mergeCell ref="H125:I125"/>
    <mergeCell ref="J125:K125"/>
    <mergeCell ref="L125:M125"/>
    <mergeCell ref="F123:G123"/>
    <mergeCell ref="H123:I123"/>
    <mergeCell ref="F139:G139"/>
    <mergeCell ref="H139:I139"/>
    <mergeCell ref="J139:K139"/>
    <mergeCell ref="L139:M139"/>
    <mergeCell ref="F137:G137"/>
    <mergeCell ref="H137:I137"/>
    <mergeCell ref="J137:K137"/>
    <mergeCell ref="L137:M137"/>
    <mergeCell ref="F135:G135"/>
    <mergeCell ref="H135:I135"/>
    <mergeCell ref="J135:K135"/>
    <mergeCell ref="L135:M135"/>
    <mergeCell ref="F133:G133"/>
    <mergeCell ref="H133:I133"/>
    <mergeCell ref="J133:K133"/>
    <mergeCell ref="L133:M133"/>
    <mergeCell ref="F131:G131"/>
    <mergeCell ref="H131:I131"/>
    <mergeCell ref="J131:K131"/>
    <mergeCell ref="L131:M131"/>
    <mergeCell ref="N121:N122"/>
    <mergeCell ref="N123:N124"/>
    <mergeCell ref="N125:N126"/>
    <mergeCell ref="D2:N4"/>
    <mergeCell ref="D90:M90"/>
    <mergeCell ref="F121:G121"/>
    <mergeCell ref="H121:I121"/>
    <mergeCell ref="J121:K121"/>
    <mergeCell ref="L121:M121"/>
    <mergeCell ref="D118:E118"/>
    <mergeCell ref="F119:G119"/>
    <mergeCell ref="H119:I119"/>
    <mergeCell ref="J119:K119"/>
    <mergeCell ref="N127:N128"/>
    <mergeCell ref="N129:N130"/>
    <mergeCell ref="N131:N132"/>
    <mergeCell ref="N133:N134"/>
    <mergeCell ref="J123:K123"/>
    <mergeCell ref="L123:M123"/>
    <mergeCell ref="F129:G129"/>
    <mergeCell ref="H129:I129"/>
    <mergeCell ref="J129:K129"/>
    <mergeCell ref="L129:M129"/>
    <mergeCell ref="F127:G127"/>
    <mergeCell ref="H127:I127"/>
    <mergeCell ref="J127:K127"/>
    <mergeCell ref="L127:M127"/>
    <mergeCell ref="F118:G118"/>
    <mergeCell ref="H118:I118"/>
    <mergeCell ref="L118:M118"/>
    <mergeCell ref="J118:K118"/>
    <mergeCell ref="F125:G125"/>
    <mergeCell ref="N135:N136"/>
    <mergeCell ref="N137:N138"/>
    <mergeCell ref="N139:N140"/>
    <mergeCell ref="N141:N142"/>
    <mergeCell ref="N143:N144"/>
    <mergeCell ref="N145:N146"/>
    <mergeCell ref="N147:N148"/>
    <mergeCell ref="N149:N150"/>
    <mergeCell ref="N151:N152"/>
    <mergeCell ref="N153:N154"/>
    <mergeCell ref="N155:N156"/>
    <mergeCell ref="N157:N158"/>
    <mergeCell ref="N159:N160"/>
    <mergeCell ref="N161:N162"/>
    <mergeCell ref="N163:N164"/>
    <mergeCell ref="N165:N166"/>
    <mergeCell ref="N167:N168"/>
    <mergeCell ref="N169:N170"/>
    <mergeCell ref="N171:N172"/>
    <mergeCell ref="N173:N174"/>
    <mergeCell ref="N175:N176"/>
    <mergeCell ref="N177:N178"/>
    <mergeCell ref="N179:N180"/>
    <mergeCell ref="N181:N182"/>
    <mergeCell ref="N183:N184"/>
    <mergeCell ref="N185:N186"/>
    <mergeCell ref="N187:N188"/>
    <mergeCell ref="N189:N190"/>
    <mergeCell ref="N191:N192"/>
    <mergeCell ref="N193:N194"/>
    <mergeCell ref="N195:N196"/>
    <mergeCell ref="N197:N198"/>
    <mergeCell ref="N199:N200"/>
    <mergeCell ref="N201:N202"/>
    <mergeCell ref="N203:N204"/>
    <mergeCell ref="N205:N206"/>
    <mergeCell ref="N207:N208"/>
    <mergeCell ref="N209:N210"/>
    <mergeCell ref="N211:N212"/>
    <mergeCell ref="N213:N214"/>
    <mergeCell ref="N215:N216"/>
    <mergeCell ref="N217:N218"/>
    <mergeCell ref="N219:N220"/>
    <mergeCell ref="N221:N222"/>
    <mergeCell ref="N223:N224"/>
    <mergeCell ref="N225:N226"/>
    <mergeCell ref="N227:N228"/>
    <mergeCell ref="N229:N230"/>
    <mergeCell ref="N231:N232"/>
    <mergeCell ref="N233:N234"/>
    <mergeCell ref="N235:N236"/>
    <mergeCell ref="N237:N238"/>
    <mergeCell ref="N239:N240"/>
    <mergeCell ref="N241:N242"/>
    <mergeCell ref="N243:N244"/>
    <mergeCell ref="N245:N246"/>
    <mergeCell ref="N247:N248"/>
    <mergeCell ref="N249:N250"/>
    <mergeCell ref="N251:N252"/>
    <mergeCell ref="N253:N254"/>
    <mergeCell ref="N255:N256"/>
    <mergeCell ref="N257:N258"/>
    <mergeCell ref="N259:N260"/>
    <mergeCell ref="N261:N262"/>
    <mergeCell ref="N263:N264"/>
    <mergeCell ref="N265:N266"/>
    <mergeCell ref="N267:N268"/>
    <mergeCell ref="N269:N270"/>
    <mergeCell ref="N271:N272"/>
    <mergeCell ref="N273:N274"/>
    <mergeCell ref="N275:N276"/>
    <mergeCell ref="N277:N278"/>
    <mergeCell ref="N279:N280"/>
    <mergeCell ref="N281:N282"/>
    <mergeCell ref="N283:N284"/>
    <mergeCell ref="N285:N286"/>
    <mergeCell ref="N287:N288"/>
    <mergeCell ref="N289:N290"/>
    <mergeCell ref="N291:N292"/>
    <mergeCell ref="N293:N294"/>
    <mergeCell ref="N295:N296"/>
    <mergeCell ref="N297:N298"/>
    <mergeCell ref="N299:N300"/>
    <mergeCell ref="N301:N302"/>
    <mergeCell ref="N303:N304"/>
    <mergeCell ref="N305:N306"/>
    <mergeCell ref="N307:N308"/>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339:N340"/>
    <mergeCell ref="N341:N342"/>
    <mergeCell ref="N343:N344"/>
    <mergeCell ref="N345:N346"/>
    <mergeCell ref="N347:N348"/>
    <mergeCell ref="N349:N350"/>
    <mergeCell ref="N351:N352"/>
    <mergeCell ref="N353:N354"/>
    <mergeCell ref="N355:N356"/>
    <mergeCell ref="N357:N358"/>
    <mergeCell ref="N359:N360"/>
    <mergeCell ref="N361:N362"/>
    <mergeCell ref="N363:N364"/>
    <mergeCell ref="N365:N366"/>
    <mergeCell ref="N367:N368"/>
    <mergeCell ref="N369:N370"/>
    <mergeCell ref="N371:N372"/>
    <mergeCell ref="N373:N374"/>
    <mergeCell ref="N375:N376"/>
    <mergeCell ref="N377:N378"/>
    <mergeCell ref="N379:N380"/>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N411:N412"/>
    <mergeCell ref="N413:N414"/>
    <mergeCell ref="N415:N416"/>
    <mergeCell ref="N417:N418"/>
    <mergeCell ref="N419:N420"/>
    <mergeCell ref="N421:N422"/>
    <mergeCell ref="N423:N424"/>
    <mergeCell ref="N425:N426"/>
    <mergeCell ref="N427:N428"/>
    <mergeCell ref="N429:N430"/>
    <mergeCell ref="N431:N432"/>
    <mergeCell ref="N433:N434"/>
    <mergeCell ref="N435:N436"/>
    <mergeCell ref="N437:N438"/>
    <mergeCell ref="N439:N440"/>
    <mergeCell ref="N507:N508"/>
    <mergeCell ref="N509:N510"/>
    <mergeCell ref="N441:N442"/>
    <mergeCell ref="N443:N444"/>
    <mergeCell ref="N445:N446"/>
    <mergeCell ref="N447:N448"/>
    <mergeCell ref="N449:N450"/>
    <mergeCell ref="N451:N452"/>
    <mergeCell ref="N453:N454"/>
    <mergeCell ref="N455:N456"/>
    <mergeCell ref="N457:N458"/>
    <mergeCell ref="N459:N460"/>
    <mergeCell ref="N461:N462"/>
    <mergeCell ref="N463:N464"/>
    <mergeCell ref="N465:N466"/>
    <mergeCell ref="N467:N468"/>
    <mergeCell ref="N469:N470"/>
    <mergeCell ref="N471:N472"/>
    <mergeCell ref="N473:N474"/>
    <mergeCell ref="N525:N526"/>
    <mergeCell ref="N527:N528"/>
    <mergeCell ref="N529:N530"/>
    <mergeCell ref="N531:N532"/>
    <mergeCell ref="N533:N534"/>
    <mergeCell ref="N511:N512"/>
    <mergeCell ref="N513:N514"/>
    <mergeCell ref="N515:N516"/>
    <mergeCell ref="N517:N518"/>
    <mergeCell ref="N519:N520"/>
    <mergeCell ref="D6:N6"/>
    <mergeCell ref="D9:M9"/>
    <mergeCell ref="D36:M36"/>
    <mergeCell ref="D63:M63"/>
    <mergeCell ref="N523:N524"/>
    <mergeCell ref="N475:N476"/>
    <mergeCell ref="N477:N478"/>
    <mergeCell ref="N479:N480"/>
    <mergeCell ref="N481:N482"/>
    <mergeCell ref="N483:N484"/>
    <mergeCell ref="N485:N486"/>
    <mergeCell ref="N487:N488"/>
    <mergeCell ref="N489:N490"/>
    <mergeCell ref="N491:N492"/>
    <mergeCell ref="N493:N494"/>
    <mergeCell ref="N495:N496"/>
    <mergeCell ref="N497:N498"/>
    <mergeCell ref="N521:N522"/>
    <mergeCell ref="N499:N500"/>
    <mergeCell ref="N501:N502"/>
    <mergeCell ref="N503:N504"/>
    <mergeCell ref="N505:N506"/>
    <mergeCell ref="P118:Q118"/>
    <mergeCell ref="R118:S118"/>
    <mergeCell ref="T118:U118"/>
    <mergeCell ref="V118:W118"/>
    <mergeCell ref="P119:Q119"/>
    <mergeCell ref="R119:S119"/>
    <mergeCell ref="T119:U119"/>
    <mergeCell ref="V119:W119"/>
    <mergeCell ref="P121:Q121"/>
    <mergeCell ref="R121:S121"/>
    <mergeCell ref="T121:U121"/>
    <mergeCell ref="V121:W121"/>
    <mergeCell ref="P123:Q123"/>
    <mergeCell ref="R123:S123"/>
    <mergeCell ref="T123:U123"/>
    <mergeCell ref="V123:W123"/>
    <mergeCell ref="P125:Q125"/>
    <mergeCell ref="R125:S125"/>
    <mergeCell ref="T125:U125"/>
    <mergeCell ref="V125:W125"/>
    <mergeCell ref="P127:Q127"/>
    <mergeCell ref="R127:S127"/>
    <mergeCell ref="T127:U127"/>
    <mergeCell ref="V127:W127"/>
    <mergeCell ref="P129:Q129"/>
    <mergeCell ref="R129:S129"/>
    <mergeCell ref="T129:U129"/>
    <mergeCell ref="V129:W129"/>
    <mergeCell ref="P131:Q131"/>
    <mergeCell ref="R131:S131"/>
    <mergeCell ref="T131:U131"/>
    <mergeCell ref="V131:W131"/>
    <mergeCell ref="P133:Q133"/>
    <mergeCell ref="R133:S133"/>
    <mergeCell ref="T133:U133"/>
    <mergeCell ref="V133:W133"/>
    <mergeCell ref="P135:Q135"/>
    <mergeCell ref="R135:S135"/>
    <mergeCell ref="T135:U135"/>
    <mergeCell ref="V135:W135"/>
    <mergeCell ref="P137:Q137"/>
    <mergeCell ref="R137:S137"/>
    <mergeCell ref="T137:U137"/>
    <mergeCell ref="V137:W137"/>
    <mergeCell ref="P139:Q139"/>
    <mergeCell ref="R139:S139"/>
    <mergeCell ref="T139:U139"/>
    <mergeCell ref="V139:W139"/>
    <mergeCell ref="P141:Q141"/>
    <mergeCell ref="R141:S141"/>
    <mergeCell ref="T141:U141"/>
    <mergeCell ref="V141:W141"/>
    <mergeCell ref="P143:Q143"/>
    <mergeCell ref="R143:S143"/>
    <mergeCell ref="T143:U143"/>
    <mergeCell ref="V143:W143"/>
    <mergeCell ref="P145:Q145"/>
    <mergeCell ref="R145:S145"/>
    <mergeCell ref="T145:U145"/>
    <mergeCell ref="V145:W145"/>
    <mergeCell ref="P147:Q147"/>
    <mergeCell ref="R147:S147"/>
    <mergeCell ref="T147:U147"/>
    <mergeCell ref="V147:W147"/>
    <mergeCell ref="P149:Q149"/>
    <mergeCell ref="R149:S149"/>
    <mergeCell ref="T149:U149"/>
    <mergeCell ref="V149:W149"/>
    <mergeCell ref="P151:Q151"/>
    <mergeCell ref="R151:S151"/>
    <mergeCell ref="T151:U151"/>
    <mergeCell ref="V151:W151"/>
    <mergeCell ref="P153:Q153"/>
    <mergeCell ref="R153:S153"/>
    <mergeCell ref="T153:U153"/>
    <mergeCell ref="V153:W153"/>
    <mergeCell ref="P155:Q155"/>
    <mergeCell ref="R155:S155"/>
    <mergeCell ref="T155:U155"/>
    <mergeCell ref="V155:W155"/>
    <mergeCell ref="P157:Q157"/>
    <mergeCell ref="R157:S157"/>
    <mergeCell ref="T157:U157"/>
    <mergeCell ref="V157:W157"/>
    <mergeCell ref="P159:Q159"/>
    <mergeCell ref="R159:S159"/>
    <mergeCell ref="T159:U159"/>
    <mergeCell ref="V159:W159"/>
    <mergeCell ref="P161:Q161"/>
    <mergeCell ref="R161:S161"/>
    <mergeCell ref="T161:U161"/>
    <mergeCell ref="V161:W161"/>
    <mergeCell ref="P163:Q163"/>
    <mergeCell ref="R163:S163"/>
    <mergeCell ref="T163:U163"/>
    <mergeCell ref="V163:W163"/>
    <mergeCell ref="P165:Q165"/>
    <mergeCell ref="R165:S165"/>
    <mergeCell ref="T165:U165"/>
    <mergeCell ref="V165:W165"/>
    <mergeCell ref="P167:Q167"/>
    <mergeCell ref="R167:S167"/>
    <mergeCell ref="T167:U167"/>
    <mergeCell ref="V167:W167"/>
    <mergeCell ref="P169:Q169"/>
    <mergeCell ref="R169:S169"/>
    <mergeCell ref="T169:U169"/>
    <mergeCell ref="V169:W169"/>
    <mergeCell ref="P171:Q171"/>
    <mergeCell ref="R171:S171"/>
    <mergeCell ref="T171:U171"/>
    <mergeCell ref="V171:W171"/>
    <mergeCell ref="P173:Q173"/>
    <mergeCell ref="R173:S173"/>
    <mergeCell ref="T173:U173"/>
    <mergeCell ref="V173:W173"/>
    <mergeCell ref="P175:Q175"/>
    <mergeCell ref="R175:S175"/>
    <mergeCell ref="T175:U175"/>
    <mergeCell ref="V175:W175"/>
    <mergeCell ref="P177:Q177"/>
    <mergeCell ref="R177:S177"/>
    <mergeCell ref="T177:U177"/>
    <mergeCell ref="V177:W177"/>
    <mergeCell ref="P179:Q179"/>
    <mergeCell ref="R179:S179"/>
    <mergeCell ref="T179:U179"/>
    <mergeCell ref="V179:W179"/>
    <mergeCell ref="P181:Q181"/>
    <mergeCell ref="R181:S181"/>
    <mergeCell ref="T181:U181"/>
    <mergeCell ref="V181:W181"/>
    <mergeCell ref="P183:Q183"/>
    <mergeCell ref="R183:S183"/>
    <mergeCell ref="T183:U183"/>
    <mergeCell ref="V183:W183"/>
    <mergeCell ref="P185:Q185"/>
    <mergeCell ref="R185:S185"/>
    <mergeCell ref="T185:U185"/>
    <mergeCell ref="V185:W185"/>
    <mergeCell ref="P187:Q187"/>
    <mergeCell ref="R187:S187"/>
    <mergeCell ref="T187:U187"/>
    <mergeCell ref="V187:W187"/>
    <mergeCell ref="P189:Q189"/>
    <mergeCell ref="R189:S189"/>
    <mergeCell ref="T189:U189"/>
    <mergeCell ref="V189:W189"/>
    <mergeCell ref="P191:Q191"/>
    <mergeCell ref="R191:S191"/>
    <mergeCell ref="T191:U191"/>
    <mergeCell ref="V191:W191"/>
    <mergeCell ref="P193:Q193"/>
    <mergeCell ref="R193:S193"/>
    <mergeCell ref="T193:U193"/>
    <mergeCell ref="V193:W193"/>
    <mergeCell ref="P195:Q195"/>
    <mergeCell ref="R195:S195"/>
    <mergeCell ref="T195:U195"/>
    <mergeCell ref="V195:W195"/>
    <mergeCell ref="P197:Q197"/>
    <mergeCell ref="R197:S197"/>
    <mergeCell ref="T197:U197"/>
    <mergeCell ref="V197:W197"/>
    <mergeCell ref="P199:Q199"/>
    <mergeCell ref="R199:S199"/>
    <mergeCell ref="T199:U199"/>
    <mergeCell ref="V199:W199"/>
    <mergeCell ref="P201:Q201"/>
    <mergeCell ref="R201:S201"/>
    <mergeCell ref="T201:U201"/>
    <mergeCell ref="V201:W201"/>
    <mergeCell ref="P203:Q203"/>
    <mergeCell ref="R203:S203"/>
    <mergeCell ref="T203:U203"/>
    <mergeCell ref="V203:W203"/>
    <mergeCell ref="P205:Q205"/>
    <mergeCell ref="R205:S205"/>
    <mergeCell ref="T205:U205"/>
    <mergeCell ref="V205:W205"/>
    <mergeCell ref="P207:Q207"/>
    <mergeCell ref="R207:S207"/>
    <mergeCell ref="T207:U207"/>
    <mergeCell ref="V207:W207"/>
    <mergeCell ref="P209:Q209"/>
    <mergeCell ref="R209:S209"/>
    <mergeCell ref="T209:U209"/>
    <mergeCell ref="V209:W209"/>
    <mergeCell ref="P211:Q211"/>
    <mergeCell ref="R211:S211"/>
    <mergeCell ref="T211:U211"/>
    <mergeCell ref="V211:W211"/>
    <mergeCell ref="P213:Q213"/>
    <mergeCell ref="R213:S213"/>
    <mergeCell ref="T213:U213"/>
    <mergeCell ref="V213:W213"/>
    <mergeCell ref="P215:Q215"/>
    <mergeCell ref="R215:S215"/>
    <mergeCell ref="T215:U215"/>
    <mergeCell ref="V215:W215"/>
    <mergeCell ref="P217:Q217"/>
    <mergeCell ref="R217:S217"/>
    <mergeCell ref="T217:U217"/>
    <mergeCell ref="V217:W217"/>
    <mergeCell ref="P219:Q219"/>
    <mergeCell ref="R219:S219"/>
    <mergeCell ref="T219:U219"/>
    <mergeCell ref="V219:W219"/>
    <mergeCell ref="P221:Q221"/>
    <mergeCell ref="R221:S221"/>
    <mergeCell ref="T221:U221"/>
    <mergeCell ref="V221:W221"/>
    <mergeCell ref="P223:Q223"/>
    <mergeCell ref="R223:S223"/>
    <mergeCell ref="T223:U223"/>
    <mergeCell ref="V223:W223"/>
    <mergeCell ref="P225:Q225"/>
    <mergeCell ref="R225:S225"/>
    <mergeCell ref="T225:U225"/>
    <mergeCell ref="V225:W225"/>
    <mergeCell ref="P227:Q227"/>
    <mergeCell ref="R227:S227"/>
    <mergeCell ref="T227:U227"/>
    <mergeCell ref="V227:W227"/>
    <mergeCell ref="P229:Q229"/>
    <mergeCell ref="R229:S229"/>
    <mergeCell ref="T229:U229"/>
    <mergeCell ref="V229:W229"/>
    <mergeCell ref="P231:Q231"/>
    <mergeCell ref="R231:S231"/>
    <mergeCell ref="T231:U231"/>
    <mergeCell ref="V231:W231"/>
    <mergeCell ref="P233:Q233"/>
    <mergeCell ref="R233:S233"/>
    <mergeCell ref="T233:U233"/>
    <mergeCell ref="V233:W233"/>
    <mergeCell ref="P235:Q235"/>
    <mergeCell ref="R235:S235"/>
    <mergeCell ref="T235:U235"/>
    <mergeCell ref="V235:W235"/>
    <mergeCell ref="P237:Q237"/>
    <mergeCell ref="R237:S237"/>
    <mergeCell ref="T237:U237"/>
    <mergeCell ref="V237:W237"/>
    <mergeCell ref="P239:Q239"/>
    <mergeCell ref="R239:S239"/>
    <mergeCell ref="T239:U239"/>
    <mergeCell ref="V239:W239"/>
    <mergeCell ref="P241:Q241"/>
    <mergeCell ref="R241:S241"/>
    <mergeCell ref="T241:U241"/>
    <mergeCell ref="V241:W241"/>
    <mergeCell ref="P243:Q243"/>
    <mergeCell ref="R243:S243"/>
    <mergeCell ref="T243:U243"/>
    <mergeCell ref="V243:W243"/>
    <mergeCell ref="P245:Q245"/>
    <mergeCell ref="R245:S245"/>
    <mergeCell ref="T245:U245"/>
    <mergeCell ref="V245:W245"/>
    <mergeCell ref="P247:Q247"/>
    <mergeCell ref="R247:S247"/>
    <mergeCell ref="T247:U247"/>
    <mergeCell ref="V247:W247"/>
    <mergeCell ref="P249:Q249"/>
    <mergeCell ref="R249:S249"/>
    <mergeCell ref="T249:U249"/>
    <mergeCell ref="V249:W249"/>
    <mergeCell ref="P251:Q251"/>
    <mergeCell ref="R251:S251"/>
    <mergeCell ref="T251:U251"/>
    <mergeCell ref="V251:W251"/>
    <mergeCell ref="P253:Q253"/>
    <mergeCell ref="R253:S253"/>
    <mergeCell ref="T253:U253"/>
    <mergeCell ref="V253:W253"/>
    <mergeCell ref="P255:Q255"/>
    <mergeCell ref="R255:S255"/>
    <mergeCell ref="T255:U255"/>
    <mergeCell ref="V255:W255"/>
    <mergeCell ref="P257:Q257"/>
    <mergeCell ref="R257:S257"/>
    <mergeCell ref="T257:U257"/>
    <mergeCell ref="V257:W257"/>
    <mergeCell ref="P259:Q259"/>
    <mergeCell ref="R259:S259"/>
    <mergeCell ref="T259:U259"/>
    <mergeCell ref="V259:W259"/>
    <mergeCell ref="P261:Q261"/>
    <mergeCell ref="R261:S261"/>
    <mergeCell ref="T261:U261"/>
    <mergeCell ref="V261:W261"/>
    <mergeCell ref="P263:Q263"/>
    <mergeCell ref="R263:S263"/>
    <mergeCell ref="T263:U263"/>
    <mergeCell ref="V263:W263"/>
    <mergeCell ref="P265:Q265"/>
    <mergeCell ref="R265:S265"/>
    <mergeCell ref="T265:U265"/>
    <mergeCell ref="V265:W265"/>
    <mergeCell ref="P267:Q267"/>
    <mergeCell ref="R267:S267"/>
    <mergeCell ref="T267:U267"/>
    <mergeCell ref="V267:W267"/>
    <mergeCell ref="P269:Q269"/>
    <mergeCell ref="R269:S269"/>
    <mergeCell ref="T269:U269"/>
    <mergeCell ref="V269:W269"/>
    <mergeCell ref="P271:Q271"/>
    <mergeCell ref="R271:S271"/>
    <mergeCell ref="T271:U271"/>
    <mergeCell ref="V271:W271"/>
    <mergeCell ref="P273:Q273"/>
    <mergeCell ref="R273:S273"/>
    <mergeCell ref="T273:U273"/>
    <mergeCell ref="V273:W273"/>
    <mergeCell ref="P275:Q275"/>
    <mergeCell ref="R275:S275"/>
    <mergeCell ref="T275:U275"/>
    <mergeCell ref="V275:W275"/>
    <mergeCell ref="P277:Q277"/>
    <mergeCell ref="R277:S277"/>
    <mergeCell ref="T277:U277"/>
    <mergeCell ref="V277:W277"/>
    <mergeCell ref="P279:Q279"/>
    <mergeCell ref="R279:S279"/>
    <mergeCell ref="T279:U279"/>
    <mergeCell ref="V279:W279"/>
    <mergeCell ref="P281:Q281"/>
    <mergeCell ref="R281:S281"/>
    <mergeCell ref="T281:U281"/>
    <mergeCell ref="V281:W281"/>
    <mergeCell ref="P283:Q283"/>
    <mergeCell ref="R283:S283"/>
    <mergeCell ref="T283:U283"/>
    <mergeCell ref="V283:W283"/>
    <mergeCell ref="P285:Q285"/>
    <mergeCell ref="R285:S285"/>
    <mergeCell ref="T285:U285"/>
    <mergeCell ref="V285:W285"/>
    <mergeCell ref="P287:Q287"/>
    <mergeCell ref="R287:S287"/>
    <mergeCell ref="T287:U287"/>
    <mergeCell ref="V287:W287"/>
    <mergeCell ref="P289:Q289"/>
    <mergeCell ref="R289:S289"/>
    <mergeCell ref="T289:U289"/>
    <mergeCell ref="V289:W289"/>
    <mergeCell ref="P291:Q291"/>
    <mergeCell ref="R291:S291"/>
    <mergeCell ref="T291:U291"/>
    <mergeCell ref="V291:W291"/>
    <mergeCell ref="P293:Q293"/>
    <mergeCell ref="R293:S293"/>
    <mergeCell ref="T293:U293"/>
    <mergeCell ref="V293:W293"/>
    <mergeCell ref="P295:Q295"/>
    <mergeCell ref="R295:S295"/>
    <mergeCell ref="T295:U295"/>
    <mergeCell ref="V295:W295"/>
    <mergeCell ref="P297:Q297"/>
    <mergeCell ref="R297:S297"/>
    <mergeCell ref="T297:U297"/>
    <mergeCell ref="V297:W297"/>
    <mergeCell ref="P299:Q299"/>
    <mergeCell ref="R299:S299"/>
    <mergeCell ref="T299:U299"/>
    <mergeCell ref="V299:W299"/>
    <mergeCell ref="P301:Q301"/>
    <mergeCell ref="R301:S301"/>
    <mergeCell ref="T301:U301"/>
    <mergeCell ref="V301:W301"/>
    <mergeCell ref="P303:Q303"/>
    <mergeCell ref="R303:S303"/>
    <mergeCell ref="T303:U303"/>
    <mergeCell ref="V303:W303"/>
    <mergeCell ref="P305:Q305"/>
    <mergeCell ref="R305:S305"/>
    <mergeCell ref="T305:U305"/>
    <mergeCell ref="V305:W305"/>
    <mergeCell ref="P307:Q307"/>
    <mergeCell ref="R307:S307"/>
    <mergeCell ref="T307:U307"/>
    <mergeCell ref="V307:W307"/>
    <mergeCell ref="P309:Q309"/>
    <mergeCell ref="R309:S309"/>
    <mergeCell ref="T309:U309"/>
    <mergeCell ref="V309:W309"/>
    <mergeCell ref="P311:Q311"/>
    <mergeCell ref="R311:S311"/>
    <mergeCell ref="T311:U311"/>
    <mergeCell ref="V311:W311"/>
    <mergeCell ref="P313:Q313"/>
    <mergeCell ref="R313:S313"/>
    <mergeCell ref="T313:U313"/>
    <mergeCell ref="V313:W313"/>
    <mergeCell ref="P315:Q315"/>
    <mergeCell ref="R315:S315"/>
    <mergeCell ref="T315:U315"/>
    <mergeCell ref="V315:W315"/>
    <mergeCell ref="P317:Q317"/>
    <mergeCell ref="R317:S317"/>
    <mergeCell ref="T317:U317"/>
    <mergeCell ref="V317:W317"/>
    <mergeCell ref="P319:Q319"/>
    <mergeCell ref="R319:S319"/>
    <mergeCell ref="T319:U319"/>
    <mergeCell ref="V319:W319"/>
    <mergeCell ref="P321:Q321"/>
    <mergeCell ref="R321:S321"/>
    <mergeCell ref="T321:U321"/>
    <mergeCell ref="V321:W321"/>
    <mergeCell ref="P323:Q323"/>
    <mergeCell ref="R323:S323"/>
    <mergeCell ref="T323:U323"/>
    <mergeCell ref="V323:W323"/>
    <mergeCell ref="P325:Q325"/>
    <mergeCell ref="R325:S325"/>
    <mergeCell ref="T325:U325"/>
    <mergeCell ref="V325:W325"/>
    <mergeCell ref="P327:Q327"/>
    <mergeCell ref="R327:S327"/>
    <mergeCell ref="T327:U327"/>
    <mergeCell ref="V327:W327"/>
    <mergeCell ref="P329:Q329"/>
    <mergeCell ref="R329:S329"/>
    <mergeCell ref="T329:U329"/>
    <mergeCell ref="V329:W329"/>
    <mergeCell ref="P331:Q331"/>
    <mergeCell ref="R331:S331"/>
    <mergeCell ref="T331:U331"/>
    <mergeCell ref="V331:W331"/>
    <mergeCell ref="P333:Q333"/>
    <mergeCell ref="R333:S333"/>
    <mergeCell ref="T333:U333"/>
    <mergeCell ref="V333:W333"/>
    <mergeCell ref="P335:Q335"/>
    <mergeCell ref="R335:S335"/>
    <mergeCell ref="T335:U335"/>
    <mergeCell ref="V335:W335"/>
    <mergeCell ref="P337:Q337"/>
    <mergeCell ref="R337:S337"/>
    <mergeCell ref="T337:U337"/>
    <mergeCell ref="V337:W337"/>
    <mergeCell ref="P339:Q339"/>
    <mergeCell ref="R339:S339"/>
    <mergeCell ref="T339:U339"/>
    <mergeCell ref="V339:W339"/>
    <mergeCell ref="P341:Q341"/>
    <mergeCell ref="R341:S341"/>
    <mergeCell ref="T341:U341"/>
    <mergeCell ref="V341:W341"/>
    <mergeCell ref="P343:Q343"/>
    <mergeCell ref="R343:S343"/>
    <mergeCell ref="T343:U343"/>
    <mergeCell ref="V343:W343"/>
    <mergeCell ref="P345:Q345"/>
    <mergeCell ref="R345:S345"/>
    <mergeCell ref="T345:U345"/>
    <mergeCell ref="V345:W345"/>
    <mergeCell ref="P347:Q347"/>
    <mergeCell ref="R347:S347"/>
    <mergeCell ref="T347:U347"/>
    <mergeCell ref="V347:W347"/>
    <mergeCell ref="P349:Q349"/>
    <mergeCell ref="R349:S349"/>
    <mergeCell ref="T349:U349"/>
    <mergeCell ref="V349:W349"/>
    <mergeCell ref="P351:Q351"/>
    <mergeCell ref="R351:S351"/>
    <mergeCell ref="T351:U351"/>
    <mergeCell ref="V351:W351"/>
    <mergeCell ref="P353:Q353"/>
    <mergeCell ref="R353:S353"/>
    <mergeCell ref="T353:U353"/>
    <mergeCell ref="V353:W353"/>
    <mergeCell ref="P355:Q355"/>
    <mergeCell ref="R355:S355"/>
    <mergeCell ref="T355:U355"/>
    <mergeCell ref="V355:W355"/>
    <mergeCell ref="P357:Q357"/>
    <mergeCell ref="R357:S357"/>
    <mergeCell ref="T357:U357"/>
    <mergeCell ref="V357:W357"/>
    <mergeCell ref="P359:Q359"/>
    <mergeCell ref="R359:S359"/>
    <mergeCell ref="T359:U359"/>
    <mergeCell ref="V359:W359"/>
    <mergeCell ref="P361:Q361"/>
    <mergeCell ref="R361:S361"/>
    <mergeCell ref="T361:U361"/>
    <mergeCell ref="V361:W361"/>
    <mergeCell ref="P363:Q363"/>
    <mergeCell ref="R363:S363"/>
    <mergeCell ref="T363:U363"/>
    <mergeCell ref="V363:W363"/>
    <mergeCell ref="P365:Q365"/>
    <mergeCell ref="R365:S365"/>
    <mergeCell ref="T365:U365"/>
    <mergeCell ref="V365:W365"/>
    <mergeCell ref="P367:Q367"/>
    <mergeCell ref="R367:S367"/>
    <mergeCell ref="T367:U367"/>
    <mergeCell ref="V367:W367"/>
    <mergeCell ref="P369:Q369"/>
    <mergeCell ref="R369:S369"/>
    <mergeCell ref="T369:U369"/>
    <mergeCell ref="V369:W369"/>
    <mergeCell ref="P371:Q371"/>
    <mergeCell ref="R371:S371"/>
    <mergeCell ref="T371:U371"/>
    <mergeCell ref="V371:W371"/>
    <mergeCell ref="P373:Q373"/>
    <mergeCell ref="R373:S373"/>
    <mergeCell ref="T373:U373"/>
    <mergeCell ref="V373:W373"/>
    <mergeCell ref="P375:Q375"/>
    <mergeCell ref="R375:S375"/>
    <mergeCell ref="T375:U375"/>
    <mergeCell ref="V375:W375"/>
    <mergeCell ref="P377:Q377"/>
    <mergeCell ref="R377:S377"/>
    <mergeCell ref="T377:U377"/>
    <mergeCell ref="V377:W377"/>
    <mergeCell ref="P379:Q379"/>
    <mergeCell ref="R379:S379"/>
    <mergeCell ref="T379:U379"/>
    <mergeCell ref="V379:W379"/>
    <mergeCell ref="P381:Q381"/>
    <mergeCell ref="R381:S381"/>
    <mergeCell ref="T381:U381"/>
    <mergeCell ref="V381:W381"/>
    <mergeCell ref="P383:Q383"/>
    <mergeCell ref="R383:S383"/>
    <mergeCell ref="T383:U383"/>
    <mergeCell ref="V383:W383"/>
    <mergeCell ref="P385:Q385"/>
    <mergeCell ref="R385:S385"/>
    <mergeCell ref="T385:U385"/>
    <mergeCell ref="V385:W385"/>
    <mergeCell ref="P387:Q387"/>
    <mergeCell ref="R387:S387"/>
    <mergeCell ref="T387:U387"/>
    <mergeCell ref="V387:W387"/>
    <mergeCell ref="P389:Q389"/>
    <mergeCell ref="R389:S389"/>
    <mergeCell ref="T389:U389"/>
    <mergeCell ref="V389:W389"/>
    <mergeCell ref="P391:Q391"/>
    <mergeCell ref="R391:S391"/>
    <mergeCell ref="T391:U391"/>
    <mergeCell ref="V391:W391"/>
    <mergeCell ref="P393:Q393"/>
    <mergeCell ref="R393:S393"/>
    <mergeCell ref="T393:U393"/>
    <mergeCell ref="V393:W393"/>
    <mergeCell ref="P395:Q395"/>
    <mergeCell ref="R395:S395"/>
    <mergeCell ref="T395:U395"/>
    <mergeCell ref="V395:W395"/>
    <mergeCell ref="P397:Q397"/>
    <mergeCell ref="R397:S397"/>
    <mergeCell ref="T397:U397"/>
    <mergeCell ref="V397:W397"/>
    <mergeCell ref="P399:Q399"/>
    <mergeCell ref="R399:S399"/>
    <mergeCell ref="T399:U399"/>
    <mergeCell ref="V399:W399"/>
    <mergeCell ref="P401:Q401"/>
    <mergeCell ref="R401:S401"/>
    <mergeCell ref="T401:U401"/>
    <mergeCell ref="V401:W401"/>
    <mergeCell ref="P403:Q403"/>
    <mergeCell ref="R403:S403"/>
    <mergeCell ref="T403:U403"/>
    <mergeCell ref="V403:W403"/>
    <mergeCell ref="P405:Q405"/>
    <mergeCell ref="R405:S405"/>
    <mergeCell ref="T405:U405"/>
    <mergeCell ref="V405:W405"/>
    <mergeCell ref="P407:Q407"/>
    <mergeCell ref="R407:S407"/>
    <mergeCell ref="T407:U407"/>
    <mergeCell ref="V407:W407"/>
    <mergeCell ref="P409:Q409"/>
    <mergeCell ref="R409:S409"/>
    <mergeCell ref="T409:U409"/>
    <mergeCell ref="V409:W409"/>
    <mergeCell ref="P411:Q411"/>
    <mergeCell ref="R411:S411"/>
    <mergeCell ref="T411:U411"/>
    <mergeCell ref="V411:W411"/>
    <mergeCell ref="P413:Q413"/>
    <mergeCell ref="R413:S413"/>
    <mergeCell ref="T413:U413"/>
    <mergeCell ref="V413:W413"/>
    <mergeCell ref="P415:Q415"/>
    <mergeCell ref="R415:S415"/>
    <mergeCell ref="T415:U415"/>
    <mergeCell ref="V415:W415"/>
    <mergeCell ref="P417:Q417"/>
    <mergeCell ref="R417:S417"/>
    <mergeCell ref="T417:U417"/>
    <mergeCell ref="V417:W417"/>
    <mergeCell ref="P419:Q419"/>
    <mergeCell ref="R419:S419"/>
    <mergeCell ref="T419:U419"/>
    <mergeCell ref="V419:W419"/>
    <mergeCell ref="P421:Q421"/>
    <mergeCell ref="R421:S421"/>
    <mergeCell ref="T421:U421"/>
    <mergeCell ref="V421:W421"/>
    <mergeCell ref="P423:Q423"/>
    <mergeCell ref="R423:S423"/>
    <mergeCell ref="T423:U423"/>
    <mergeCell ref="V423:W423"/>
    <mergeCell ref="P425:Q425"/>
    <mergeCell ref="R425:S425"/>
    <mergeCell ref="T425:U425"/>
    <mergeCell ref="V425:W425"/>
    <mergeCell ref="P427:Q427"/>
    <mergeCell ref="R427:S427"/>
    <mergeCell ref="T427:U427"/>
    <mergeCell ref="V427:W427"/>
    <mergeCell ref="P429:Q429"/>
    <mergeCell ref="R429:S429"/>
    <mergeCell ref="T429:U429"/>
    <mergeCell ref="V429:W429"/>
    <mergeCell ref="P431:Q431"/>
    <mergeCell ref="R431:S431"/>
    <mergeCell ref="T431:U431"/>
    <mergeCell ref="V431:W431"/>
    <mergeCell ref="P433:Q433"/>
    <mergeCell ref="R433:S433"/>
    <mergeCell ref="T433:U433"/>
    <mergeCell ref="V433:W433"/>
    <mergeCell ref="P435:Q435"/>
    <mergeCell ref="R435:S435"/>
    <mergeCell ref="T435:U435"/>
    <mergeCell ref="V435:W435"/>
    <mergeCell ref="P437:Q437"/>
    <mergeCell ref="R437:S437"/>
    <mergeCell ref="T437:U437"/>
    <mergeCell ref="V437:W437"/>
    <mergeCell ref="P439:Q439"/>
    <mergeCell ref="R439:S439"/>
    <mergeCell ref="T439:U439"/>
    <mergeCell ref="V439:W439"/>
    <mergeCell ref="P441:Q441"/>
    <mergeCell ref="R441:S441"/>
    <mergeCell ref="T441:U441"/>
    <mergeCell ref="V441:W441"/>
    <mergeCell ref="P443:Q443"/>
    <mergeCell ref="R443:S443"/>
    <mergeCell ref="T443:U443"/>
    <mergeCell ref="V443:W443"/>
    <mergeCell ref="P445:Q445"/>
    <mergeCell ref="R445:S445"/>
    <mergeCell ref="T445:U445"/>
    <mergeCell ref="V445:W445"/>
    <mergeCell ref="P447:Q447"/>
    <mergeCell ref="R447:S447"/>
    <mergeCell ref="T447:U447"/>
    <mergeCell ref="V447:W447"/>
    <mergeCell ref="P449:Q449"/>
    <mergeCell ref="R449:S449"/>
    <mergeCell ref="T449:U449"/>
    <mergeCell ref="V449:W449"/>
    <mergeCell ref="P451:Q451"/>
    <mergeCell ref="R451:S451"/>
    <mergeCell ref="T451:U451"/>
    <mergeCell ref="V451:W451"/>
    <mergeCell ref="P453:Q453"/>
    <mergeCell ref="R453:S453"/>
    <mergeCell ref="T453:U453"/>
    <mergeCell ref="V453:W453"/>
    <mergeCell ref="P455:Q455"/>
    <mergeCell ref="R455:S455"/>
    <mergeCell ref="T455:U455"/>
    <mergeCell ref="V455:W455"/>
    <mergeCell ref="P457:Q457"/>
    <mergeCell ref="R457:S457"/>
    <mergeCell ref="T457:U457"/>
    <mergeCell ref="V457:W457"/>
    <mergeCell ref="P459:Q459"/>
    <mergeCell ref="R459:S459"/>
    <mergeCell ref="T459:U459"/>
    <mergeCell ref="V459:W459"/>
    <mergeCell ref="P461:Q461"/>
    <mergeCell ref="R461:S461"/>
    <mergeCell ref="T461:U461"/>
    <mergeCell ref="V461:W461"/>
    <mergeCell ref="P463:Q463"/>
    <mergeCell ref="R463:S463"/>
    <mergeCell ref="T463:U463"/>
    <mergeCell ref="V463:W463"/>
    <mergeCell ref="P465:Q465"/>
    <mergeCell ref="R465:S465"/>
    <mergeCell ref="T465:U465"/>
    <mergeCell ref="V465:W465"/>
    <mergeCell ref="P467:Q467"/>
    <mergeCell ref="R467:S467"/>
    <mergeCell ref="T467:U467"/>
    <mergeCell ref="V467:W467"/>
    <mergeCell ref="P469:Q469"/>
    <mergeCell ref="R469:S469"/>
    <mergeCell ref="T469:U469"/>
    <mergeCell ref="V469:W469"/>
    <mergeCell ref="P471:Q471"/>
    <mergeCell ref="R471:S471"/>
    <mergeCell ref="T471:U471"/>
    <mergeCell ref="V471:W471"/>
    <mergeCell ref="P473:Q473"/>
    <mergeCell ref="R473:S473"/>
    <mergeCell ref="T473:U473"/>
    <mergeCell ref="V473:W473"/>
    <mergeCell ref="P475:Q475"/>
    <mergeCell ref="R475:S475"/>
    <mergeCell ref="T475:U475"/>
    <mergeCell ref="V475:W475"/>
    <mergeCell ref="P477:Q477"/>
    <mergeCell ref="R477:S477"/>
    <mergeCell ref="T477:U477"/>
    <mergeCell ref="V477:W477"/>
    <mergeCell ref="P479:Q479"/>
    <mergeCell ref="R479:S479"/>
    <mergeCell ref="T479:U479"/>
    <mergeCell ref="V479:W479"/>
    <mergeCell ref="P481:Q481"/>
    <mergeCell ref="R481:S481"/>
    <mergeCell ref="T481:U481"/>
    <mergeCell ref="V481:W481"/>
    <mergeCell ref="P483:Q483"/>
    <mergeCell ref="R483:S483"/>
    <mergeCell ref="T483:U483"/>
    <mergeCell ref="V483:W483"/>
    <mergeCell ref="P485:Q485"/>
    <mergeCell ref="R485:S485"/>
    <mergeCell ref="T485:U485"/>
    <mergeCell ref="V485:W485"/>
    <mergeCell ref="P487:Q487"/>
    <mergeCell ref="R487:S487"/>
    <mergeCell ref="T487:U487"/>
    <mergeCell ref="V487:W487"/>
    <mergeCell ref="P489:Q489"/>
    <mergeCell ref="R489:S489"/>
    <mergeCell ref="T489:U489"/>
    <mergeCell ref="V489:W489"/>
    <mergeCell ref="P491:Q491"/>
    <mergeCell ref="R491:S491"/>
    <mergeCell ref="T491:U491"/>
    <mergeCell ref="V491:W491"/>
    <mergeCell ref="P493:Q493"/>
    <mergeCell ref="R493:S493"/>
    <mergeCell ref="T493:U493"/>
    <mergeCell ref="V493:W493"/>
    <mergeCell ref="P495:Q495"/>
    <mergeCell ref="R495:S495"/>
    <mergeCell ref="T495:U495"/>
    <mergeCell ref="V495:W495"/>
    <mergeCell ref="P497:Q497"/>
    <mergeCell ref="R497:S497"/>
    <mergeCell ref="T497:U497"/>
    <mergeCell ref="V497:W497"/>
    <mergeCell ref="P499:Q499"/>
    <mergeCell ref="R499:S499"/>
    <mergeCell ref="T499:U499"/>
    <mergeCell ref="V499:W499"/>
    <mergeCell ref="P501:Q501"/>
    <mergeCell ref="R501:S501"/>
    <mergeCell ref="T501:U501"/>
    <mergeCell ref="V501:W501"/>
    <mergeCell ref="P503:Q503"/>
    <mergeCell ref="R503:S503"/>
    <mergeCell ref="T503:U503"/>
    <mergeCell ref="V503:W503"/>
    <mergeCell ref="P505:Q505"/>
    <mergeCell ref="R505:S505"/>
    <mergeCell ref="T505:U505"/>
    <mergeCell ref="V505:W505"/>
    <mergeCell ref="R523:S523"/>
    <mergeCell ref="T523:U523"/>
    <mergeCell ref="V523:W523"/>
    <mergeCell ref="P525:Q525"/>
    <mergeCell ref="R525:S525"/>
    <mergeCell ref="T525:U525"/>
    <mergeCell ref="V525:W525"/>
    <mergeCell ref="P507:Q507"/>
    <mergeCell ref="R507:S507"/>
    <mergeCell ref="T507:U507"/>
    <mergeCell ref="V507:W507"/>
    <mergeCell ref="P509:Q509"/>
    <mergeCell ref="R509:S509"/>
    <mergeCell ref="T509:U509"/>
    <mergeCell ref="V509:W509"/>
    <mergeCell ref="P511:Q511"/>
    <mergeCell ref="R511:S511"/>
    <mergeCell ref="T511:U511"/>
    <mergeCell ref="V511:W511"/>
    <mergeCell ref="P513:Q513"/>
    <mergeCell ref="R513:S513"/>
    <mergeCell ref="T513:U513"/>
    <mergeCell ref="V513:W513"/>
    <mergeCell ref="P515:Q515"/>
    <mergeCell ref="R515:S515"/>
    <mergeCell ref="T515:U515"/>
    <mergeCell ref="V515:W515"/>
    <mergeCell ref="D7:E7"/>
    <mergeCell ref="F7:N7"/>
    <mergeCell ref="P117:W117"/>
    <mergeCell ref="P527:Q527"/>
    <mergeCell ref="R527:S527"/>
    <mergeCell ref="T527:U527"/>
    <mergeCell ref="V527:W527"/>
    <mergeCell ref="P529:Q529"/>
    <mergeCell ref="R529:S529"/>
    <mergeCell ref="T529:U529"/>
    <mergeCell ref="V529:W529"/>
    <mergeCell ref="P531:Q531"/>
    <mergeCell ref="R531:S531"/>
    <mergeCell ref="T531:U531"/>
    <mergeCell ref="V531:W531"/>
    <mergeCell ref="P533:Q533"/>
    <mergeCell ref="R533:S533"/>
    <mergeCell ref="T533:U533"/>
    <mergeCell ref="V533:W533"/>
    <mergeCell ref="P517:Q517"/>
    <mergeCell ref="R517:S517"/>
    <mergeCell ref="T517:U517"/>
    <mergeCell ref="V517:W517"/>
    <mergeCell ref="P519:Q519"/>
    <mergeCell ref="R519:S519"/>
    <mergeCell ref="T519:U519"/>
    <mergeCell ref="V519:W519"/>
    <mergeCell ref="P521:Q521"/>
    <mergeCell ref="R521:S521"/>
    <mergeCell ref="T521:U521"/>
    <mergeCell ref="V521:W521"/>
    <mergeCell ref="P523:Q523"/>
  </mergeCells>
  <conditionalFormatting sqref="D119">
    <cfRule type="cellIs" dxfId="5817" priority="3475" operator="equal">
      <formula>"2006-2015"</formula>
    </cfRule>
  </conditionalFormatting>
  <conditionalFormatting sqref="P119:W120">
    <cfRule type="containsBlanks" dxfId="5816" priority="2048">
      <formula>LEN(TRIM(P119))=0</formula>
    </cfRule>
  </conditionalFormatting>
  <conditionalFormatting sqref="P119:W119">
    <cfRule type="colorScale" priority="2047">
      <colorScale>
        <cfvo type="min"/>
        <cfvo type="max"/>
        <color rgb="FFFFEF9C"/>
        <color rgb="FFFF7128"/>
      </colorScale>
    </cfRule>
  </conditionalFormatting>
  <conditionalFormatting sqref="P121:W122">
    <cfRule type="containsBlanks" dxfId="5815" priority="2046">
      <formula>LEN(TRIM(P121))=0</formula>
    </cfRule>
  </conditionalFormatting>
  <conditionalFormatting sqref="P121:W121">
    <cfRule type="colorScale" priority="2045">
      <colorScale>
        <cfvo type="min"/>
        <cfvo type="max"/>
        <color rgb="FFFFEF9C"/>
        <color rgb="FFFF7128"/>
      </colorScale>
    </cfRule>
  </conditionalFormatting>
  <conditionalFormatting sqref="P123:W124">
    <cfRule type="containsBlanks" dxfId="5814" priority="2044">
      <formula>LEN(TRIM(P123))=0</formula>
    </cfRule>
  </conditionalFormatting>
  <conditionalFormatting sqref="P123:W123">
    <cfRule type="colorScale" priority="2043">
      <colorScale>
        <cfvo type="min"/>
        <cfvo type="max"/>
        <color rgb="FFFFEF9C"/>
        <color rgb="FFFF7128"/>
      </colorScale>
    </cfRule>
  </conditionalFormatting>
  <conditionalFormatting sqref="P125:W126">
    <cfRule type="containsBlanks" dxfId="5813" priority="2042">
      <formula>LEN(TRIM(P125))=0</formula>
    </cfRule>
  </conditionalFormatting>
  <conditionalFormatting sqref="P125:W125">
    <cfRule type="colorScale" priority="2041">
      <colorScale>
        <cfvo type="min"/>
        <cfvo type="max"/>
        <color rgb="FFFFEF9C"/>
        <color rgb="FFFF7128"/>
      </colorScale>
    </cfRule>
  </conditionalFormatting>
  <conditionalFormatting sqref="P127:W128">
    <cfRule type="containsBlanks" dxfId="5812" priority="2040">
      <formula>LEN(TRIM(P127))=0</formula>
    </cfRule>
  </conditionalFormatting>
  <conditionalFormatting sqref="P127:W127">
    <cfRule type="colorScale" priority="2039">
      <colorScale>
        <cfvo type="min"/>
        <cfvo type="max"/>
        <color rgb="FFFFEF9C"/>
        <color rgb="FFFF7128"/>
      </colorScale>
    </cfRule>
  </conditionalFormatting>
  <conditionalFormatting sqref="P129:W130">
    <cfRule type="containsBlanks" dxfId="5811" priority="2038">
      <formula>LEN(TRIM(P129))=0</formula>
    </cfRule>
  </conditionalFormatting>
  <conditionalFormatting sqref="P129:W129">
    <cfRule type="colorScale" priority="2037">
      <colorScale>
        <cfvo type="min"/>
        <cfvo type="max"/>
        <color rgb="FFFFEF9C"/>
        <color rgb="FFFF7128"/>
      </colorScale>
    </cfRule>
  </conditionalFormatting>
  <conditionalFormatting sqref="P131:W132">
    <cfRule type="containsBlanks" dxfId="5810" priority="2036">
      <formula>LEN(TRIM(P131))=0</formula>
    </cfRule>
  </conditionalFormatting>
  <conditionalFormatting sqref="P131:W131">
    <cfRule type="colorScale" priority="2035">
      <colorScale>
        <cfvo type="min"/>
        <cfvo type="max"/>
        <color rgb="FFFFEF9C"/>
        <color rgb="FFFF7128"/>
      </colorScale>
    </cfRule>
  </conditionalFormatting>
  <conditionalFormatting sqref="P133:W134">
    <cfRule type="containsBlanks" dxfId="5809" priority="2034">
      <formula>LEN(TRIM(P133))=0</formula>
    </cfRule>
  </conditionalFormatting>
  <conditionalFormatting sqref="P133:W133">
    <cfRule type="colorScale" priority="2033">
      <colorScale>
        <cfvo type="min"/>
        <cfvo type="max"/>
        <color rgb="FFFFEF9C"/>
        <color rgb="FFFF7128"/>
      </colorScale>
    </cfRule>
  </conditionalFormatting>
  <conditionalFormatting sqref="P135:W136">
    <cfRule type="containsBlanks" dxfId="5808" priority="2032">
      <formula>LEN(TRIM(P135))=0</formula>
    </cfRule>
  </conditionalFormatting>
  <conditionalFormatting sqref="P135:W135">
    <cfRule type="colorScale" priority="2031">
      <colorScale>
        <cfvo type="min"/>
        <cfvo type="max"/>
        <color rgb="FFFFEF9C"/>
        <color rgb="FFFF7128"/>
      </colorScale>
    </cfRule>
  </conditionalFormatting>
  <conditionalFormatting sqref="P137:W138">
    <cfRule type="containsBlanks" dxfId="5807" priority="2030">
      <formula>LEN(TRIM(P137))=0</formula>
    </cfRule>
  </conditionalFormatting>
  <conditionalFormatting sqref="P137:W137">
    <cfRule type="colorScale" priority="2029">
      <colorScale>
        <cfvo type="min"/>
        <cfvo type="max"/>
        <color rgb="FFFFEF9C"/>
        <color rgb="FFFF7128"/>
      </colorScale>
    </cfRule>
  </conditionalFormatting>
  <conditionalFormatting sqref="P139:W140">
    <cfRule type="containsBlanks" dxfId="5806" priority="2028">
      <formula>LEN(TRIM(P139))=0</formula>
    </cfRule>
  </conditionalFormatting>
  <conditionalFormatting sqref="P139:W139">
    <cfRule type="colorScale" priority="2027">
      <colorScale>
        <cfvo type="min"/>
        <cfvo type="max"/>
        <color rgb="FFFFEF9C"/>
        <color rgb="FFFF7128"/>
      </colorScale>
    </cfRule>
  </conditionalFormatting>
  <conditionalFormatting sqref="P141:W142">
    <cfRule type="containsBlanks" dxfId="5805" priority="2026">
      <formula>LEN(TRIM(P141))=0</formula>
    </cfRule>
  </conditionalFormatting>
  <conditionalFormatting sqref="P141:W141">
    <cfRule type="colorScale" priority="2025">
      <colorScale>
        <cfvo type="min"/>
        <cfvo type="max"/>
        <color rgb="FFFFEF9C"/>
        <color rgb="FFFF7128"/>
      </colorScale>
    </cfRule>
  </conditionalFormatting>
  <conditionalFormatting sqref="P143:W144">
    <cfRule type="containsBlanks" dxfId="5804" priority="2024">
      <formula>LEN(TRIM(P143))=0</formula>
    </cfRule>
  </conditionalFormatting>
  <conditionalFormatting sqref="P143:W143">
    <cfRule type="colorScale" priority="2023">
      <colorScale>
        <cfvo type="min"/>
        <cfvo type="max"/>
        <color rgb="FFFFEF9C"/>
        <color rgb="FFFF7128"/>
      </colorScale>
    </cfRule>
  </conditionalFormatting>
  <conditionalFormatting sqref="P145:W146">
    <cfRule type="containsBlanks" dxfId="5803" priority="2022">
      <formula>LEN(TRIM(P145))=0</formula>
    </cfRule>
  </conditionalFormatting>
  <conditionalFormatting sqref="P145:W145">
    <cfRule type="colorScale" priority="2021">
      <colorScale>
        <cfvo type="min"/>
        <cfvo type="max"/>
        <color rgb="FFFFEF9C"/>
        <color rgb="FFFF7128"/>
      </colorScale>
    </cfRule>
  </conditionalFormatting>
  <conditionalFormatting sqref="P147:W148">
    <cfRule type="containsBlanks" dxfId="5802" priority="2020">
      <formula>LEN(TRIM(P147))=0</formula>
    </cfRule>
  </conditionalFormatting>
  <conditionalFormatting sqref="P147:W147">
    <cfRule type="colorScale" priority="2019">
      <colorScale>
        <cfvo type="min"/>
        <cfvo type="max"/>
        <color rgb="FFFFEF9C"/>
        <color rgb="FFFF7128"/>
      </colorScale>
    </cfRule>
  </conditionalFormatting>
  <conditionalFormatting sqref="P149:W150">
    <cfRule type="containsBlanks" dxfId="5801" priority="2018">
      <formula>LEN(TRIM(P149))=0</formula>
    </cfRule>
  </conditionalFormatting>
  <conditionalFormatting sqref="P149:W149">
    <cfRule type="colorScale" priority="2017">
      <colorScale>
        <cfvo type="min"/>
        <cfvo type="max"/>
        <color rgb="FFFFEF9C"/>
        <color rgb="FFFF7128"/>
      </colorScale>
    </cfRule>
  </conditionalFormatting>
  <conditionalFormatting sqref="P151:W152">
    <cfRule type="containsBlanks" dxfId="5800" priority="2016">
      <formula>LEN(TRIM(P151))=0</formula>
    </cfRule>
  </conditionalFormatting>
  <conditionalFormatting sqref="P151:W151">
    <cfRule type="colorScale" priority="2015">
      <colorScale>
        <cfvo type="min"/>
        <cfvo type="max"/>
        <color rgb="FFFFEF9C"/>
        <color rgb="FFFF7128"/>
      </colorScale>
    </cfRule>
  </conditionalFormatting>
  <conditionalFormatting sqref="P153:W154">
    <cfRule type="containsBlanks" dxfId="5799" priority="2014">
      <formula>LEN(TRIM(P153))=0</formula>
    </cfRule>
  </conditionalFormatting>
  <conditionalFormatting sqref="P153:W153">
    <cfRule type="colorScale" priority="2013">
      <colorScale>
        <cfvo type="min"/>
        <cfvo type="max"/>
        <color rgb="FFFFEF9C"/>
        <color rgb="FFFF7128"/>
      </colorScale>
    </cfRule>
  </conditionalFormatting>
  <conditionalFormatting sqref="P155:W156">
    <cfRule type="containsBlanks" dxfId="5798" priority="2012">
      <formula>LEN(TRIM(P155))=0</formula>
    </cfRule>
  </conditionalFormatting>
  <conditionalFormatting sqref="P155:W155">
    <cfRule type="colorScale" priority="2011">
      <colorScale>
        <cfvo type="min"/>
        <cfvo type="max"/>
        <color rgb="FFFFEF9C"/>
        <color rgb="FFFF7128"/>
      </colorScale>
    </cfRule>
  </conditionalFormatting>
  <conditionalFormatting sqref="P157:W158">
    <cfRule type="containsBlanks" dxfId="5797" priority="2010">
      <formula>LEN(TRIM(P157))=0</formula>
    </cfRule>
  </conditionalFormatting>
  <conditionalFormatting sqref="P157:W157">
    <cfRule type="colorScale" priority="2009">
      <colorScale>
        <cfvo type="min"/>
        <cfvo type="max"/>
        <color rgb="FFFFEF9C"/>
        <color rgb="FFFF7128"/>
      </colorScale>
    </cfRule>
  </conditionalFormatting>
  <conditionalFormatting sqref="P159:W160">
    <cfRule type="containsBlanks" dxfId="5796" priority="2008">
      <formula>LEN(TRIM(P159))=0</formula>
    </cfRule>
  </conditionalFormatting>
  <conditionalFormatting sqref="P159:W159">
    <cfRule type="colorScale" priority="2007">
      <colorScale>
        <cfvo type="min"/>
        <cfvo type="max"/>
        <color rgb="FFFFEF9C"/>
        <color rgb="FFFF7128"/>
      </colorScale>
    </cfRule>
  </conditionalFormatting>
  <conditionalFormatting sqref="P161:W162">
    <cfRule type="containsBlanks" dxfId="5795" priority="2006">
      <formula>LEN(TRIM(P161))=0</formula>
    </cfRule>
  </conditionalFormatting>
  <conditionalFormatting sqref="P161:W161">
    <cfRule type="colorScale" priority="2005">
      <colorScale>
        <cfvo type="min"/>
        <cfvo type="max"/>
        <color rgb="FFFFEF9C"/>
        <color rgb="FFFF7128"/>
      </colorScale>
    </cfRule>
  </conditionalFormatting>
  <conditionalFormatting sqref="P163:W164">
    <cfRule type="containsBlanks" dxfId="5794" priority="2004">
      <formula>LEN(TRIM(P163))=0</formula>
    </cfRule>
  </conditionalFormatting>
  <conditionalFormatting sqref="P163:W163">
    <cfRule type="colorScale" priority="2003">
      <colorScale>
        <cfvo type="min"/>
        <cfvo type="max"/>
        <color rgb="FFFFEF9C"/>
        <color rgb="FFFF7128"/>
      </colorScale>
    </cfRule>
  </conditionalFormatting>
  <conditionalFormatting sqref="P165:W166">
    <cfRule type="containsBlanks" dxfId="5793" priority="2002">
      <formula>LEN(TRIM(P165))=0</formula>
    </cfRule>
  </conditionalFormatting>
  <conditionalFormatting sqref="P165:W165">
    <cfRule type="colorScale" priority="2001">
      <colorScale>
        <cfvo type="min"/>
        <cfvo type="max"/>
        <color rgb="FFFFEF9C"/>
        <color rgb="FFFF7128"/>
      </colorScale>
    </cfRule>
  </conditionalFormatting>
  <conditionalFormatting sqref="P167:W168">
    <cfRule type="containsBlanks" dxfId="5792" priority="2000">
      <formula>LEN(TRIM(P167))=0</formula>
    </cfRule>
  </conditionalFormatting>
  <conditionalFormatting sqref="P167:W167">
    <cfRule type="colorScale" priority="1999">
      <colorScale>
        <cfvo type="min"/>
        <cfvo type="max"/>
        <color rgb="FFFFEF9C"/>
        <color rgb="FFFF7128"/>
      </colorScale>
    </cfRule>
  </conditionalFormatting>
  <conditionalFormatting sqref="P169:W170">
    <cfRule type="containsBlanks" dxfId="5791" priority="1998">
      <formula>LEN(TRIM(P169))=0</formula>
    </cfRule>
  </conditionalFormatting>
  <conditionalFormatting sqref="P169:W169">
    <cfRule type="colorScale" priority="1997">
      <colorScale>
        <cfvo type="min"/>
        <cfvo type="max"/>
        <color rgb="FFFFEF9C"/>
        <color rgb="FFFF7128"/>
      </colorScale>
    </cfRule>
  </conditionalFormatting>
  <conditionalFormatting sqref="P171:W172">
    <cfRule type="containsBlanks" dxfId="5790" priority="1996">
      <formula>LEN(TRIM(P171))=0</formula>
    </cfRule>
  </conditionalFormatting>
  <conditionalFormatting sqref="P171:W171">
    <cfRule type="colorScale" priority="1995">
      <colorScale>
        <cfvo type="min"/>
        <cfvo type="max"/>
        <color rgb="FFFFEF9C"/>
        <color rgb="FFFF7128"/>
      </colorScale>
    </cfRule>
  </conditionalFormatting>
  <conditionalFormatting sqref="P173:W174">
    <cfRule type="containsBlanks" dxfId="5789" priority="1994">
      <formula>LEN(TRIM(P173))=0</formula>
    </cfRule>
  </conditionalFormatting>
  <conditionalFormatting sqref="P173:W173">
    <cfRule type="colorScale" priority="1993">
      <colorScale>
        <cfvo type="min"/>
        <cfvo type="max"/>
        <color rgb="FFFFEF9C"/>
        <color rgb="FFFF7128"/>
      </colorScale>
    </cfRule>
  </conditionalFormatting>
  <conditionalFormatting sqref="P175:W176">
    <cfRule type="containsBlanks" dxfId="5788" priority="1992">
      <formula>LEN(TRIM(P175))=0</formula>
    </cfRule>
  </conditionalFormatting>
  <conditionalFormatting sqref="P175:W175">
    <cfRule type="colorScale" priority="1991">
      <colorScale>
        <cfvo type="min"/>
        <cfvo type="max"/>
        <color rgb="FFFFEF9C"/>
        <color rgb="FFFF7128"/>
      </colorScale>
    </cfRule>
  </conditionalFormatting>
  <conditionalFormatting sqref="P177:W178">
    <cfRule type="containsBlanks" dxfId="5787" priority="1990">
      <formula>LEN(TRIM(P177))=0</formula>
    </cfRule>
  </conditionalFormatting>
  <conditionalFormatting sqref="P177:W177">
    <cfRule type="colorScale" priority="1989">
      <colorScale>
        <cfvo type="min"/>
        <cfvo type="max"/>
        <color rgb="FFFFEF9C"/>
        <color rgb="FFFF7128"/>
      </colorScale>
    </cfRule>
  </conditionalFormatting>
  <conditionalFormatting sqref="P179:W180">
    <cfRule type="containsBlanks" dxfId="5786" priority="1988">
      <formula>LEN(TRIM(P179))=0</formula>
    </cfRule>
  </conditionalFormatting>
  <conditionalFormatting sqref="P179:W179">
    <cfRule type="colorScale" priority="1987">
      <colorScale>
        <cfvo type="min"/>
        <cfvo type="max"/>
        <color rgb="FFFFEF9C"/>
        <color rgb="FFFF7128"/>
      </colorScale>
    </cfRule>
  </conditionalFormatting>
  <conditionalFormatting sqref="P181:W182">
    <cfRule type="containsBlanks" dxfId="5785" priority="1986">
      <formula>LEN(TRIM(P181))=0</formula>
    </cfRule>
  </conditionalFormatting>
  <conditionalFormatting sqref="P181:W181">
    <cfRule type="colorScale" priority="1985">
      <colorScale>
        <cfvo type="min"/>
        <cfvo type="max"/>
        <color rgb="FFFFEF9C"/>
        <color rgb="FFFF7128"/>
      </colorScale>
    </cfRule>
  </conditionalFormatting>
  <conditionalFormatting sqref="P183:W184">
    <cfRule type="containsBlanks" dxfId="5784" priority="1984">
      <formula>LEN(TRIM(P183))=0</formula>
    </cfRule>
  </conditionalFormatting>
  <conditionalFormatting sqref="P183:W183">
    <cfRule type="colorScale" priority="1983">
      <colorScale>
        <cfvo type="min"/>
        <cfvo type="max"/>
        <color rgb="FFFFEF9C"/>
        <color rgb="FFFF7128"/>
      </colorScale>
    </cfRule>
  </conditionalFormatting>
  <conditionalFormatting sqref="P185:W186">
    <cfRule type="containsBlanks" dxfId="5783" priority="1982">
      <formula>LEN(TRIM(P185))=0</formula>
    </cfRule>
  </conditionalFormatting>
  <conditionalFormatting sqref="P185:W185">
    <cfRule type="colorScale" priority="1981">
      <colorScale>
        <cfvo type="min"/>
        <cfvo type="max"/>
        <color rgb="FFFFEF9C"/>
        <color rgb="FFFF7128"/>
      </colorScale>
    </cfRule>
  </conditionalFormatting>
  <conditionalFormatting sqref="P187:W188">
    <cfRule type="containsBlanks" dxfId="5782" priority="1980">
      <formula>LEN(TRIM(P187))=0</formula>
    </cfRule>
  </conditionalFormatting>
  <conditionalFormatting sqref="P187:W187">
    <cfRule type="colorScale" priority="1979">
      <colorScale>
        <cfvo type="min"/>
        <cfvo type="max"/>
        <color rgb="FFFFEF9C"/>
        <color rgb="FFFF7128"/>
      </colorScale>
    </cfRule>
  </conditionalFormatting>
  <conditionalFormatting sqref="P189:W190">
    <cfRule type="containsBlanks" dxfId="5781" priority="1978">
      <formula>LEN(TRIM(P189))=0</formula>
    </cfRule>
  </conditionalFormatting>
  <conditionalFormatting sqref="P189:W189">
    <cfRule type="colorScale" priority="1977">
      <colorScale>
        <cfvo type="min"/>
        <cfvo type="max"/>
        <color rgb="FFFFEF9C"/>
        <color rgb="FFFF7128"/>
      </colorScale>
    </cfRule>
  </conditionalFormatting>
  <conditionalFormatting sqref="P191:W192">
    <cfRule type="containsBlanks" dxfId="5780" priority="1976">
      <formula>LEN(TRIM(P191))=0</formula>
    </cfRule>
  </conditionalFormatting>
  <conditionalFormatting sqref="P191:W191">
    <cfRule type="colorScale" priority="1975">
      <colorScale>
        <cfvo type="min"/>
        <cfvo type="max"/>
        <color rgb="FFFFEF9C"/>
        <color rgb="FFFF7128"/>
      </colorScale>
    </cfRule>
  </conditionalFormatting>
  <conditionalFormatting sqref="P193:W194">
    <cfRule type="containsBlanks" dxfId="5779" priority="1974">
      <formula>LEN(TRIM(P193))=0</formula>
    </cfRule>
  </conditionalFormatting>
  <conditionalFormatting sqref="P193:W193">
    <cfRule type="colorScale" priority="1973">
      <colorScale>
        <cfvo type="min"/>
        <cfvo type="max"/>
        <color rgb="FFFFEF9C"/>
        <color rgb="FFFF7128"/>
      </colorScale>
    </cfRule>
  </conditionalFormatting>
  <conditionalFormatting sqref="P195:W196">
    <cfRule type="containsBlanks" dxfId="5778" priority="1972">
      <formula>LEN(TRIM(P195))=0</formula>
    </cfRule>
  </conditionalFormatting>
  <conditionalFormatting sqref="P195:W195">
    <cfRule type="colorScale" priority="1971">
      <colorScale>
        <cfvo type="min"/>
        <cfvo type="max"/>
        <color rgb="FFFFEF9C"/>
        <color rgb="FFFF7128"/>
      </colorScale>
    </cfRule>
  </conditionalFormatting>
  <conditionalFormatting sqref="P197:W198">
    <cfRule type="containsBlanks" dxfId="5777" priority="1970">
      <formula>LEN(TRIM(P197))=0</formula>
    </cfRule>
  </conditionalFormatting>
  <conditionalFormatting sqref="P197:W197">
    <cfRule type="colorScale" priority="1969">
      <colorScale>
        <cfvo type="min"/>
        <cfvo type="max"/>
        <color rgb="FFFFEF9C"/>
        <color rgb="FFFF7128"/>
      </colorScale>
    </cfRule>
  </conditionalFormatting>
  <conditionalFormatting sqref="P199:W200">
    <cfRule type="containsBlanks" dxfId="5776" priority="1968">
      <formula>LEN(TRIM(P199))=0</formula>
    </cfRule>
  </conditionalFormatting>
  <conditionalFormatting sqref="P199:W199">
    <cfRule type="colorScale" priority="1967">
      <colorScale>
        <cfvo type="min"/>
        <cfvo type="max"/>
        <color rgb="FFFFEF9C"/>
        <color rgb="FFFF7128"/>
      </colorScale>
    </cfRule>
  </conditionalFormatting>
  <conditionalFormatting sqref="P201:W202">
    <cfRule type="containsBlanks" dxfId="5775" priority="1966">
      <formula>LEN(TRIM(P201))=0</formula>
    </cfRule>
  </conditionalFormatting>
  <conditionalFormatting sqref="P201:W201">
    <cfRule type="colorScale" priority="1965">
      <colorScale>
        <cfvo type="min"/>
        <cfvo type="max"/>
        <color rgb="FFFFEF9C"/>
        <color rgb="FFFF7128"/>
      </colorScale>
    </cfRule>
  </conditionalFormatting>
  <conditionalFormatting sqref="P203:W204">
    <cfRule type="containsBlanks" dxfId="5774" priority="1964">
      <formula>LEN(TRIM(P203))=0</formula>
    </cfRule>
  </conditionalFormatting>
  <conditionalFormatting sqref="P203:W203">
    <cfRule type="colorScale" priority="1963">
      <colorScale>
        <cfvo type="min"/>
        <cfvo type="max"/>
        <color rgb="FFFFEF9C"/>
        <color rgb="FFFF7128"/>
      </colorScale>
    </cfRule>
  </conditionalFormatting>
  <conditionalFormatting sqref="P205:W206">
    <cfRule type="containsBlanks" dxfId="5773" priority="1962">
      <formula>LEN(TRIM(P205))=0</formula>
    </cfRule>
  </conditionalFormatting>
  <conditionalFormatting sqref="P205:W205">
    <cfRule type="colorScale" priority="1961">
      <colorScale>
        <cfvo type="min"/>
        <cfvo type="max"/>
        <color rgb="FFFFEF9C"/>
        <color rgb="FFFF7128"/>
      </colorScale>
    </cfRule>
  </conditionalFormatting>
  <conditionalFormatting sqref="P207:W208">
    <cfRule type="containsBlanks" dxfId="5772" priority="1960">
      <formula>LEN(TRIM(P207))=0</formula>
    </cfRule>
  </conditionalFormatting>
  <conditionalFormatting sqref="P207:W207">
    <cfRule type="colorScale" priority="1959">
      <colorScale>
        <cfvo type="min"/>
        <cfvo type="max"/>
        <color rgb="FFFFEF9C"/>
        <color rgb="FFFF7128"/>
      </colorScale>
    </cfRule>
  </conditionalFormatting>
  <conditionalFormatting sqref="P209:W210">
    <cfRule type="containsBlanks" dxfId="5771" priority="1958">
      <formula>LEN(TRIM(P209))=0</formula>
    </cfRule>
  </conditionalFormatting>
  <conditionalFormatting sqref="P209:W209">
    <cfRule type="colorScale" priority="1957">
      <colorScale>
        <cfvo type="min"/>
        <cfvo type="max"/>
        <color rgb="FFFFEF9C"/>
        <color rgb="FFFF7128"/>
      </colorScale>
    </cfRule>
  </conditionalFormatting>
  <conditionalFormatting sqref="P211:W212">
    <cfRule type="containsBlanks" dxfId="5770" priority="1956">
      <formula>LEN(TRIM(P211))=0</formula>
    </cfRule>
  </conditionalFormatting>
  <conditionalFormatting sqref="P211:W211">
    <cfRule type="colorScale" priority="1955">
      <colorScale>
        <cfvo type="min"/>
        <cfvo type="max"/>
        <color rgb="FFFFEF9C"/>
        <color rgb="FFFF7128"/>
      </colorScale>
    </cfRule>
  </conditionalFormatting>
  <conditionalFormatting sqref="P213:W214">
    <cfRule type="containsBlanks" dxfId="5769" priority="1954">
      <formula>LEN(TRIM(P213))=0</formula>
    </cfRule>
  </conditionalFormatting>
  <conditionalFormatting sqref="P213:W213">
    <cfRule type="colorScale" priority="1953">
      <colorScale>
        <cfvo type="min"/>
        <cfvo type="max"/>
        <color rgb="FFFFEF9C"/>
        <color rgb="FFFF7128"/>
      </colorScale>
    </cfRule>
  </conditionalFormatting>
  <conditionalFormatting sqref="P215:W216">
    <cfRule type="containsBlanks" dxfId="5768" priority="1952">
      <formula>LEN(TRIM(P215))=0</formula>
    </cfRule>
  </conditionalFormatting>
  <conditionalFormatting sqref="P215:W215">
    <cfRule type="colorScale" priority="1951">
      <colorScale>
        <cfvo type="min"/>
        <cfvo type="max"/>
        <color rgb="FFFFEF9C"/>
        <color rgb="FFFF7128"/>
      </colorScale>
    </cfRule>
  </conditionalFormatting>
  <conditionalFormatting sqref="P217:W218">
    <cfRule type="containsBlanks" dxfId="5767" priority="1950">
      <formula>LEN(TRIM(P217))=0</formula>
    </cfRule>
  </conditionalFormatting>
  <conditionalFormatting sqref="P217:W217">
    <cfRule type="colorScale" priority="1949">
      <colorScale>
        <cfvo type="min"/>
        <cfvo type="max"/>
        <color rgb="FFFFEF9C"/>
        <color rgb="FFFF7128"/>
      </colorScale>
    </cfRule>
  </conditionalFormatting>
  <conditionalFormatting sqref="P219:W220">
    <cfRule type="containsBlanks" dxfId="5766" priority="1948">
      <formula>LEN(TRIM(P219))=0</formula>
    </cfRule>
  </conditionalFormatting>
  <conditionalFormatting sqref="P219:W219">
    <cfRule type="colorScale" priority="1947">
      <colorScale>
        <cfvo type="min"/>
        <cfvo type="max"/>
        <color rgb="FFFFEF9C"/>
        <color rgb="FFFF7128"/>
      </colorScale>
    </cfRule>
  </conditionalFormatting>
  <conditionalFormatting sqref="P221:W222">
    <cfRule type="containsBlanks" dxfId="5765" priority="1946">
      <formula>LEN(TRIM(P221))=0</formula>
    </cfRule>
  </conditionalFormatting>
  <conditionalFormatting sqref="P221:W221">
    <cfRule type="colorScale" priority="1945">
      <colorScale>
        <cfvo type="min"/>
        <cfvo type="max"/>
        <color rgb="FFFFEF9C"/>
        <color rgb="FFFF7128"/>
      </colorScale>
    </cfRule>
  </conditionalFormatting>
  <conditionalFormatting sqref="P223:W224">
    <cfRule type="containsBlanks" dxfId="5764" priority="1944">
      <formula>LEN(TRIM(P223))=0</formula>
    </cfRule>
  </conditionalFormatting>
  <conditionalFormatting sqref="P223:W223">
    <cfRule type="colorScale" priority="1943">
      <colorScale>
        <cfvo type="min"/>
        <cfvo type="max"/>
        <color rgb="FFFFEF9C"/>
        <color rgb="FFFF7128"/>
      </colorScale>
    </cfRule>
  </conditionalFormatting>
  <conditionalFormatting sqref="P225:W226">
    <cfRule type="containsBlanks" dxfId="5763" priority="1942">
      <formula>LEN(TRIM(P225))=0</formula>
    </cfRule>
  </conditionalFormatting>
  <conditionalFormatting sqref="P225:W225">
    <cfRule type="colorScale" priority="1941">
      <colorScale>
        <cfvo type="min"/>
        <cfvo type="max"/>
        <color rgb="FFFFEF9C"/>
        <color rgb="FFFF7128"/>
      </colorScale>
    </cfRule>
  </conditionalFormatting>
  <conditionalFormatting sqref="P227:W228">
    <cfRule type="containsBlanks" dxfId="5762" priority="1940">
      <formula>LEN(TRIM(P227))=0</formula>
    </cfRule>
  </conditionalFormatting>
  <conditionalFormatting sqref="P227:W227">
    <cfRule type="colorScale" priority="1939">
      <colorScale>
        <cfvo type="min"/>
        <cfvo type="max"/>
        <color rgb="FFFFEF9C"/>
        <color rgb="FFFF7128"/>
      </colorScale>
    </cfRule>
  </conditionalFormatting>
  <conditionalFormatting sqref="P229:W230">
    <cfRule type="containsBlanks" dxfId="5761" priority="1938">
      <formula>LEN(TRIM(P229))=0</formula>
    </cfRule>
  </conditionalFormatting>
  <conditionalFormatting sqref="P229:W229">
    <cfRule type="colorScale" priority="1937">
      <colorScale>
        <cfvo type="min"/>
        <cfvo type="max"/>
        <color rgb="FFFFEF9C"/>
        <color rgb="FFFF7128"/>
      </colorScale>
    </cfRule>
  </conditionalFormatting>
  <conditionalFormatting sqref="P231:W232">
    <cfRule type="containsBlanks" dxfId="5760" priority="1936">
      <formula>LEN(TRIM(P231))=0</formula>
    </cfRule>
  </conditionalFormatting>
  <conditionalFormatting sqref="P231:W231">
    <cfRule type="colorScale" priority="1935">
      <colorScale>
        <cfvo type="min"/>
        <cfvo type="max"/>
        <color rgb="FFFFEF9C"/>
        <color rgb="FFFF7128"/>
      </colorScale>
    </cfRule>
  </conditionalFormatting>
  <conditionalFormatting sqref="P233:W234">
    <cfRule type="containsBlanks" dxfId="5759" priority="1934">
      <formula>LEN(TRIM(P233))=0</formula>
    </cfRule>
  </conditionalFormatting>
  <conditionalFormatting sqref="P233:W233">
    <cfRule type="colorScale" priority="1933">
      <colorScale>
        <cfvo type="min"/>
        <cfvo type="max"/>
        <color rgb="FFFFEF9C"/>
        <color rgb="FFFF7128"/>
      </colorScale>
    </cfRule>
  </conditionalFormatting>
  <conditionalFormatting sqref="P235:W236">
    <cfRule type="containsBlanks" dxfId="5758" priority="1932">
      <formula>LEN(TRIM(P235))=0</formula>
    </cfRule>
  </conditionalFormatting>
  <conditionalFormatting sqref="P235:W235">
    <cfRule type="colorScale" priority="1931">
      <colorScale>
        <cfvo type="min"/>
        <cfvo type="max"/>
        <color rgb="FFFFEF9C"/>
        <color rgb="FFFF7128"/>
      </colorScale>
    </cfRule>
  </conditionalFormatting>
  <conditionalFormatting sqref="P237:W238">
    <cfRule type="containsBlanks" dxfId="5757" priority="1930">
      <formula>LEN(TRIM(P237))=0</formula>
    </cfRule>
  </conditionalFormatting>
  <conditionalFormatting sqref="P237:W237">
    <cfRule type="colorScale" priority="1929">
      <colorScale>
        <cfvo type="min"/>
        <cfvo type="max"/>
        <color rgb="FFFFEF9C"/>
        <color rgb="FFFF7128"/>
      </colorScale>
    </cfRule>
  </conditionalFormatting>
  <conditionalFormatting sqref="P239:W240">
    <cfRule type="containsBlanks" dxfId="5756" priority="1928">
      <formula>LEN(TRIM(P239))=0</formula>
    </cfRule>
  </conditionalFormatting>
  <conditionalFormatting sqref="P239:W239">
    <cfRule type="colorScale" priority="1927">
      <colorScale>
        <cfvo type="min"/>
        <cfvo type="max"/>
        <color rgb="FFFFEF9C"/>
        <color rgb="FFFF7128"/>
      </colorScale>
    </cfRule>
  </conditionalFormatting>
  <conditionalFormatting sqref="P241:W242">
    <cfRule type="containsBlanks" dxfId="5755" priority="1926">
      <formula>LEN(TRIM(P241))=0</formula>
    </cfRule>
  </conditionalFormatting>
  <conditionalFormatting sqref="P241:W241">
    <cfRule type="colorScale" priority="1925">
      <colorScale>
        <cfvo type="min"/>
        <cfvo type="max"/>
        <color rgb="FFFFEF9C"/>
        <color rgb="FFFF7128"/>
      </colorScale>
    </cfRule>
  </conditionalFormatting>
  <conditionalFormatting sqref="P243:W244">
    <cfRule type="containsBlanks" dxfId="5754" priority="1924">
      <formula>LEN(TRIM(P243))=0</formula>
    </cfRule>
  </conditionalFormatting>
  <conditionalFormatting sqref="P243:W243">
    <cfRule type="colorScale" priority="1923">
      <colorScale>
        <cfvo type="min"/>
        <cfvo type="max"/>
        <color rgb="FFFFEF9C"/>
        <color rgb="FFFF7128"/>
      </colorScale>
    </cfRule>
  </conditionalFormatting>
  <conditionalFormatting sqref="P245:W246">
    <cfRule type="containsBlanks" dxfId="5753" priority="1922">
      <formula>LEN(TRIM(P245))=0</formula>
    </cfRule>
  </conditionalFormatting>
  <conditionalFormatting sqref="P245:W245">
    <cfRule type="colorScale" priority="1921">
      <colorScale>
        <cfvo type="min"/>
        <cfvo type="max"/>
        <color rgb="FFFFEF9C"/>
        <color rgb="FFFF7128"/>
      </colorScale>
    </cfRule>
  </conditionalFormatting>
  <conditionalFormatting sqref="P247:W248">
    <cfRule type="containsBlanks" dxfId="5752" priority="1920">
      <formula>LEN(TRIM(P247))=0</formula>
    </cfRule>
  </conditionalFormatting>
  <conditionalFormatting sqref="P247:W247">
    <cfRule type="colorScale" priority="1919">
      <colorScale>
        <cfvo type="min"/>
        <cfvo type="max"/>
        <color rgb="FFFFEF9C"/>
        <color rgb="FFFF7128"/>
      </colorScale>
    </cfRule>
  </conditionalFormatting>
  <conditionalFormatting sqref="P249:W250">
    <cfRule type="containsBlanks" dxfId="5751" priority="1918">
      <formula>LEN(TRIM(P249))=0</formula>
    </cfRule>
  </conditionalFormatting>
  <conditionalFormatting sqref="P249:W249">
    <cfRule type="colorScale" priority="1917">
      <colorScale>
        <cfvo type="min"/>
        <cfvo type="max"/>
        <color rgb="FFFFEF9C"/>
        <color rgb="FFFF7128"/>
      </colorScale>
    </cfRule>
  </conditionalFormatting>
  <conditionalFormatting sqref="P251:W252">
    <cfRule type="containsBlanks" dxfId="5750" priority="1916">
      <formula>LEN(TRIM(P251))=0</formula>
    </cfRule>
  </conditionalFormatting>
  <conditionalFormatting sqref="P251:W251">
    <cfRule type="colorScale" priority="1915">
      <colorScale>
        <cfvo type="min"/>
        <cfvo type="max"/>
        <color rgb="FFFFEF9C"/>
        <color rgb="FFFF7128"/>
      </colorScale>
    </cfRule>
  </conditionalFormatting>
  <conditionalFormatting sqref="P253:W254">
    <cfRule type="containsBlanks" dxfId="5749" priority="1914">
      <formula>LEN(TRIM(P253))=0</formula>
    </cfRule>
  </conditionalFormatting>
  <conditionalFormatting sqref="P253:W253">
    <cfRule type="colorScale" priority="1913">
      <colorScale>
        <cfvo type="min"/>
        <cfvo type="max"/>
        <color rgb="FFFFEF9C"/>
        <color rgb="FFFF7128"/>
      </colorScale>
    </cfRule>
  </conditionalFormatting>
  <conditionalFormatting sqref="P255:W256">
    <cfRule type="containsBlanks" dxfId="5748" priority="1912">
      <formula>LEN(TRIM(P255))=0</formula>
    </cfRule>
  </conditionalFormatting>
  <conditionalFormatting sqref="P255:W255">
    <cfRule type="colorScale" priority="1911">
      <colorScale>
        <cfvo type="min"/>
        <cfvo type="max"/>
        <color rgb="FFFFEF9C"/>
        <color rgb="FFFF7128"/>
      </colorScale>
    </cfRule>
  </conditionalFormatting>
  <conditionalFormatting sqref="P257:W258">
    <cfRule type="containsBlanks" dxfId="5747" priority="1910">
      <formula>LEN(TRIM(P257))=0</formula>
    </cfRule>
  </conditionalFormatting>
  <conditionalFormatting sqref="P257:W257">
    <cfRule type="colorScale" priority="1909">
      <colorScale>
        <cfvo type="min"/>
        <cfvo type="max"/>
        <color rgb="FFFFEF9C"/>
        <color rgb="FFFF7128"/>
      </colorScale>
    </cfRule>
  </conditionalFormatting>
  <conditionalFormatting sqref="P259:W260">
    <cfRule type="containsBlanks" dxfId="5746" priority="1908">
      <formula>LEN(TRIM(P259))=0</formula>
    </cfRule>
  </conditionalFormatting>
  <conditionalFormatting sqref="P259:W259">
    <cfRule type="colorScale" priority="1907">
      <colorScale>
        <cfvo type="min"/>
        <cfvo type="max"/>
        <color rgb="FFFFEF9C"/>
        <color rgb="FFFF7128"/>
      </colorScale>
    </cfRule>
  </conditionalFormatting>
  <conditionalFormatting sqref="P261:W262">
    <cfRule type="containsBlanks" dxfId="5745" priority="1906">
      <formula>LEN(TRIM(P261))=0</formula>
    </cfRule>
  </conditionalFormatting>
  <conditionalFormatting sqref="P261:W261">
    <cfRule type="colorScale" priority="1905">
      <colorScale>
        <cfvo type="min"/>
        <cfvo type="max"/>
        <color rgb="FFFFEF9C"/>
        <color rgb="FFFF7128"/>
      </colorScale>
    </cfRule>
  </conditionalFormatting>
  <conditionalFormatting sqref="P263:W264">
    <cfRule type="containsBlanks" dxfId="5744" priority="1904">
      <formula>LEN(TRIM(P263))=0</formula>
    </cfRule>
  </conditionalFormatting>
  <conditionalFormatting sqref="P263:W263">
    <cfRule type="colorScale" priority="1903">
      <colorScale>
        <cfvo type="min"/>
        <cfvo type="max"/>
        <color rgb="FFFFEF9C"/>
        <color rgb="FFFF7128"/>
      </colorScale>
    </cfRule>
  </conditionalFormatting>
  <conditionalFormatting sqref="P265:W266">
    <cfRule type="containsBlanks" dxfId="5743" priority="1902">
      <formula>LEN(TRIM(P265))=0</formula>
    </cfRule>
  </conditionalFormatting>
  <conditionalFormatting sqref="P265:W265">
    <cfRule type="colorScale" priority="1901">
      <colorScale>
        <cfvo type="min"/>
        <cfvo type="max"/>
        <color rgb="FFFFEF9C"/>
        <color rgb="FFFF7128"/>
      </colorScale>
    </cfRule>
  </conditionalFormatting>
  <conditionalFormatting sqref="P267:W268">
    <cfRule type="containsBlanks" dxfId="5742" priority="1900">
      <formula>LEN(TRIM(P267))=0</formula>
    </cfRule>
  </conditionalFormatting>
  <conditionalFormatting sqref="P267:W267">
    <cfRule type="colorScale" priority="1899">
      <colorScale>
        <cfvo type="min"/>
        <cfvo type="max"/>
        <color rgb="FFFFEF9C"/>
        <color rgb="FFFF7128"/>
      </colorScale>
    </cfRule>
  </conditionalFormatting>
  <conditionalFormatting sqref="P269:W270">
    <cfRule type="containsBlanks" dxfId="5741" priority="1898">
      <formula>LEN(TRIM(P269))=0</formula>
    </cfRule>
  </conditionalFormatting>
  <conditionalFormatting sqref="P269:W269">
    <cfRule type="colorScale" priority="1897">
      <colorScale>
        <cfvo type="min"/>
        <cfvo type="max"/>
        <color rgb="FFFFEF9C"/>
        <color rgb="FFFF7128"/>
      </colorScale>
    </cfRule>
  </conditionalFormatting>
  <conditionalFormatting sqref="P271:W272">
    <cfRule type="containsBlanks" dxfId="5740" priority="1896">
      <formula>LEN(TRIM(P271))=0</formula>
    </cfRule>
  </conditionalFormatting>
  <conditionalFormatting sqref="P271:W271">
    <cfRule type="colorScale" priority="1895">
      <colorScale>
        <cfvo type="min"/>
        <cfvo type="max"/>
        <color rgb="FFFFEF9C"/>
        <color rgb="FFFF7128"/>
      </colorScale>
    </cfRule>
  </conditionalFormatting>
  <conditionalFormatting sqref="P273:W274">
    <cfRule type="containsBlanks" dxfId="5739" priority="1894">
      <formula>LEN(TRIM(P273))=0</formula>
    </cfRule>
  </conditionalFormatting>
  <conditionalFormatting sqref="P273:W273">
    <cfRule type="colorScale" priority="1893">
      <colorScale>
        <cfvo type="min"/>
        <cfvo type="max"/>
        <color rgb="FFFFEF9C"/>
        <color rgb="FFFF7128"/>
      </colorScale>
    </cfRule>
  </conditionalFormatting>
  <conditionalFormatting sqref="P275:W276">
    <cfRule type="containsBlanks" dxfId="5738" priority="1892">
      <formula>LEN(TRIM(P275))=0</formula>
    </cfRule>
  </conditionalFormatting>
  <conditionalFormatting sqref="P275:W275">
    <cfRule type="colorScale" priority="1891">
      <colorScale>
        <cfvo type="min"/>
        <cfvo type="max"/>
        <color rgb="FFFFEF9C"/>
        <color rgb="FFFF7128"/>
      </colorScale>
    </cfRule>
  </conditionalFormatting>
  <conditionalFormatting sqref="P277:W278">
    <cfRule type="containsBlanks" dxfId="5737" priority="1890">
      <formula>LEN(TRIM(P277))=0</formula>
    </cfRule>
  </conditionalFormatting>
  <conditionalFormatting sqref="P277:W277">
    <cfRule type="colorScale" priority="1889">
      <colorScale>
        <cfvo type="min"/>
        <cfvo type="max"/>
        <color rgb="FFFFEF9C"/>
        <color rgb="FFFF7128"/>
      </colorScale>
    </cfRule>
  </conditionalFormatting>
  <conditionalFormatting sqref="P279:W280">
    <cfRule type="containsBlanks" dxfId="5736" priority="1888">
      <formula>LEN(TRIM(P279))=0</formula>
    </cfRule>
  </conditionalFormatting>
  <conditionalFormatting sqref="P279:W279">
    <cfRule type="colorScale" priority="1887">
      <colorScale>
        <cfvo type="min"/>
        <cfvo type="max"/>
        <color rgb="FFFFEF9C"/>
        <color rgb="FFFF7128"/>
      </colorScale>
    </cfRule>
  </conditionalFormatting>
  <conditionalFormatting sqref="P281:W282">
    <cfRule type="containsBlanks" dxfId="5735" priority="1886">
      <formula>LEN(TRIM(P281))=0</formula>
    </cfRule>
  </conditionalFormatting>
  <conditionalFormatting sqref="P281:W281">
    <cfRule type="colorScale" priority="1885">
      <colorScale>
        <cfvo type="min"/>
        <cfvo type="max"/>
        <color rgb="FFFFEF9C"/>
        <color rgb="FFFF7128"/>
      </colorScale>
    </cfRule>
  </conditionalFormatting>
  <conditionalFormatting sqref="P283:W284">
    <cfRule type="containsBlanks" dxfId="5734" priority="1884">
      <formula>LEN(TRIM(P283))=0</formula>
    </cfRule>
  </conditionalFormatting>
  <conditionalFormatting sqref="P283:W283">
    <cfRule type="colorScale" priority="1883">
      <colorScale>
        <cfvo type="min"/>
        <cfvo type="max"/>
        <color rgb="FFFFEF9C"/>
        <color rgb="FFFF7128"/>
      </colorScale>
    </cfRule>
  </conditionalFormatting>
  <conditionalFormatting sqref="P285:W286">
    <cfRule type="containsBlanks" dxfId="5733" priority="1882">
      <formula>LEN(TRIM(P285))=0</formula>
    </cfRule>
  </conditionalFormatting>
  <conditionalFormatting sqref="P285:W285">
    <cfRule type="colorScale" priority="1881">
      <colorScale>
        <cfvo type="min"/>
        <cfvo type="max"/>
        <color rgb="FFFFEF9C"/>
        <color rgb="FFFF7128"/>
      </colorScale>
    </cfRule>
  </conditionalFormatting>
  <conditionalFormatting sqref="P287:W288">
    <cfRule type="containsBlanks" dxfId="5732" priority="1880">
      <formula>LEN(TRIM(P287))=0</formula>
    </cfRule>
  </conditionalFormatting>
  <conditionalFormatting sqref="P287:W287">
    <cfRule type="colorScale" priority="1879">
      <colorScale>
        <cfvo type="min"/>
        <cfvo type="max"/>
        <color rgb="FFFFEF9C"/>
        <color rgb="FFFF7128"/>
      </colorScale>
    </cfRule>
  </conditionalFormatting>
  <conditionalFormatting sqref="P289:W290">
    <cfRule type="containsBlanks" dxfId="5731" priority="1878">
      <formula>LEN(TRIM(P289))=0</formula>
    </cfRule>
  </conditionalFormatting>
  <conditionalFormatting sqref="P289:W289">
    <cfRule type="colorScale" priority="1877">
      <colorScale>
        <cfvo type="min"/>
        <cfvo type="max"/>
        <color rgb="FFFFEF9C"/>
        <color rgb="FFFF7128"/>
      </colorScale>
    </cfRule>
  </conditionalFormatting>
  <conditionalFormatting sqref="P291:W292">
    <cfRule type="containsBlanks" dxfId="5730" priority="1876">
      <formula>LEN(TRIM(P291))=0</formula>
    </cfRule>
  </conditionalFormatting>
  <conditionalFormatting sqref="P291:W291">
    <cfRule type="colorScale" priority="1875">
      <colorScale>
        <cfvo type="min"/>
        <cfvo type="max"/>
        <color rgb="FFFFEF9C"/>
        <color rgb="FFFF7128"/>
      </colorScale>
    </cfRule>
  </conditionalFormatting>
  <conditionalFormatting sqref="P293:W294">
    <cfRule type="containsBlanks" dxfId="5729" priority="1874">
      <formula>LEN(TRIM(P293))=0</formula>
    </cfRule>
  </conditionalFormatting>
  <conditionalFormatting sqref="P293:W293">
    <cfRule type="colorScale" priority="1873">
      <colorScale>
        <cfvo type="min"/>
        <cfvo type="max"/>
        <color rgb="FFFFEF9C"/>
        <color rgb="FFFF7128"/>
      </colorScale>
    </cfRule>
  </conditionalFormatting>
  <conditionalFormatting sqref="P295:W296">
    <cfRule type="containsBlanks" dxfId="5728" priority="1872">
      <formula>LEN(TRIM(P295))=0</formula>
    </cfRule>
  </conditionalFormatting>
  <conditionalFormatting sqref="P295:W295">
    <cfRule type="colorScale" priority="1871">
      <colorScale>
        <cfvo type="min"/>
        <cfvo type="max"/>
        <color rgb="FFFFEF9C"/>
        <color rgb="FFFF7128"/>
      </colorScale>
    </cfRule>
  </conditionalFormatting>
  <conditionalFormatting sqref="P297:W298">
    <cfRule type="containsBlanks" dxfId="5727" priority="1870">
      <formula>LEN(TRIM(P297))=0</formula>
    </cfRule>
  </conditionalFormatting>
  <conditionalFormatting sqref="P297:W297">
    <cfRule type="colorScale" priority="1869">
      <colorScale>
        <cfvo type="min"/>
        <cfvo type="max"/>
        <color rgb="FFFFEF9C"/>
        <color rgb="FFFF7128"/>
      </colorScale>
    </cfRule>
  </conditionalFormatting>
  <conditionalFormatting sqref="P299:W300">
    <cfRule type="containsBlanks" dxfId="5726" priority="1868">
      <formula>LEN(TRIM(P299))=0</formula>
    </cfRule>
  </conditionalFormatting>
  <conditionalFormatting sqref="P299:W299">
    <cfRule type="colorScale" priority="1867">
      <colorScale>
        <cfvo type="min"/>
        <cfvo type="max"/>
        <color rgb="FFFFEF9C"/>
        <color rgb="FFFF7128"/>
      </colorScale>
    </cfRule>
  </conditionalFormatting>
  <conditionalFormatting sqref="P301:W302">
    <cfRule type="containsBlanks" dxfId="5725" priority="1866">
      <formula>LEN(TRIM(P301))=0</formula>
    </cfRule>
  </conditionalFormatting>
  <conditionalFormatting sqref="P301:W301">
    <cfRule type="colorScale" priority="1865">
      <colorScale>
        <cfvo type="min"/>
        <cfvo type="max"/>
        <color rgb="FFFFEF9C"/>
        <color rgb="FFFF7128"/>
      </colorScale>
    </cfRule>
  </conditionalFormatting>
  <conditionalFormatting sqref="P303:W304">
    <cfRule type="containsBlanks" dxfId="5724" priority="1864">
      <formula>LEN(TRIM(P303))=0</formula>
    </cfRule>
  </conditionalFormatting>
  <conditionalFormatting sqref="P303:W303">
    <cfRule type="colorScale" priority="1863">
      <colorScale>
        <cfvo type="min"/>
        <cfvo type="max"/>
        <color rgb="FFFFEF9C"/>
        <color rgb="FFFF7128"/>
      </colorScale>
    </cfRule>
  </conditionalFormatting>
  <conditionalFormatting sqref="P305:W306">
    <cfRule type="containsBlanks" dxfId="5723" priority="1862">
      <formula>LEN(TRIM(P305))=0</formula>
    </cfRule>
  </conditionalFormatting>
  <conditionalFormatting sqref="P305:W305">
    <cfRule type="colorScale" priority="1861">
      <colorScale>
        <cfvo type="min"/>
        <cfvo type="max"/>
        <color rgb="FFFFEF9C"/>
        <color rgb="FFFF7128"/>
      </colorScale>
    </cfRule>
  </conditionalFormatting>
  <conditionalFormatting sqref="P307:W308">
    <cfRule type="containsBlanks" dxfId="5722" priority="1860">
      <formula>LEN(TRIM(P307))=0</formula>
    </cfRule>
  </conditionalFormatting>
  <conditionalFormatting sqref="P307:W307">
    <cfRule type="colorScale" priority="1859">
      <colorScale>
        <cfvo type="min"/>
        <cfvo type="max"/>
        <color rgb="FFFFEF9C"/>
        <color rgb="FFFF7128"/>
      </colorScale>
    </cfRule>
  </conditionalFormatting>
  <conditionalFormatting sqref="P309:W310">
    <cfRule type="containsBlanks" dxfId="5721" priority="1858">
      <formula>LEN(TRIM(P309))=0</formula>
    </cfRule>
  </conditionalFormatting>
  <conditionalFormatting sqref="P309:W309">
    <cfRule type="colorScale" priority="1857">
      <colorScale>
        <cfvo type="min"/>
        <cfvo type="max"/>
        <color rgb="FFFFEF9C"/>
        <color rgb="FFFF7128"/>
      </colorScale>
    </cfRule>
  </conditionalFormatting>
  <conditionalFormatting sqref="P311:W312">
    <cfRule type="containsBlanks" dxfId="5720" priority="1856">
      <formula>LEN(TRIM(P311))=0</formula>
    </cfRule>
  </conditionalFormatting>
  <conditionalFormatting sqref="P311:W311">
    <cfRule type="colorScale" priority="1855">
      <colorScale>
        <cfvo type="min"/>
        <cfvo type="max"/>
        <color rgb="FFFFEF9C"/>
        <color rgb="FFFF7128"/>
      </colorScale>
    </cfRule>
  </conditionalFormatting>
  <conditionalFormatting sqref="P313:W314">
    <cfRule type="containsBlanks" dxfId="5719" priority="1854">
      <formula>LEN(TRIM(P313))=0</formula>
    </cfRule>
  </conditionalFormatting>
  <conditionalFormatting sqref="P313:W313">
    <cfRule type="colorScale" priority="1853">
      <colorScale>
        <cfvo type="min"/>
        <cfvo type="max"/>
        <color rgb="FFFFEF9C"/>
        <color rgb="FFFF7128"/>
      </colorScale>
    </cfRule>
  </conditionalFormatting>
  <conditionalFormatting sqref="P315:W316">
    <cfRule type="containsBlanks" dxfId="5718" priority="1852">
      <formula>LEN(TRIM(P315))=0</formula>
    </cfRule>
  </conditionalFormatting>
  <conditionalFormatting sqref="P315:W315">
    <cfRule type="colorScale" priority="1851">
      <colorScale>
        <cfvo type="min"/>
        <cfvo type="max"/>
        <color rgb="FFFFEF9C"/>
        <color rgb="FFFF7128"/>
      </colorScale>
    </cfRule>
  </conditionalFormatting>
  <conditionalFormatting sqref="P317:W318">
    <cfRule type="containsBlanks" dxfId="5717" priority="1850">
      <formula>LEN(TRIM(P317))=0</formula>
    </cfRule>
  </conditionalFormatting>
  <conditionalFormatting sqref="P317:W317">
    <cfRule type="colorScale" priority="1849">
      <colorScale>
        <cfvo type="min"/>
        <cfvo type="max"/>
        <color rgb="FFFFEF9C"/>
        <color rgb="FFFF7128"/>
      </colorScale>
    </cfRule>
  </conditionalFormatting>
  <conditionalFormatting sqref="P319:W320">
    <cfRule type="containsBlanks" dxfId="5716" priority="1848">
      <formula>LEN(TRIM(P319))=0</formula>
    </cfRule>
  </conditionalFormatting>
  <conditionalFormatting sqref="P319:W319">
    <cfRule type="colorScale" priority="1847">
      <colorScale>
        <cfvo type="min"/>
        <cfvo type="max"/>
        <color rgb="FFFFEF9C"/>
        <color rgb="FFFF7128"/>
      </colorScale>
    </cfRule>
  </conditionalFormatting>
  <conditionalFormatting sqref="P321:W322">
    <cfRule type="containsBlanks" dxfId="5715" priority="1846">
      <formula>LEN(TRIM(P321))=0</formula>
    </cfRule>
  </conditionalFormatting>
  <conditionalFormatting sqref="P321:W321">
    <cfRule type="colorScale" priority="1845">
      <colorScale>
        <cfvo type="min"/>
        <cfvo type="max"/>
        <color rgb="FFFFEF9C"/>
        <color rgb="FFFF7128"/>
      </colorScale>
    </cfRule>
  </conditionalFormatting>
  <conditionalFormatting sqref="P323:W324">
    <cfRule type="containsBlanks" dxfId="5714" priority="1844">
      <formula>LEN(TRIM(P323))=0</formula>
    </cfRule>
  </conditionalFormatting>
  <conditionalFormatting sqref="P323:W323">
    <cfRule type="colorScale" priority="1843">
      <colorScale>
        <cfvo type="min"/>
        <cfvo type="max"/>
        <color rgb="FFFFEF9C"/>
        <color rgb="FFFF7128"/>
      </colorScale>
    </cfRule>
  </conditionalFormatting>
  <conditionalFormatting sqref="P325:W326">
    <cfRule type="containsBlanks" dxfId="5713" priority="1842">
      <formula>LEN(TRIM(P325))=0</formula>
    </cfRule>
  </conditionalFormatting>
  <conditionalFormatting sqref="P325:W325">
    <cfRule type="colorScale" priority="1841">
      <colorScale>
        <cfvo type="min"/>
        <cfvo type="max"/>
        <color rgb="FFFFEF9C"/>
        <color rgb="FFFF7128"/>
      </colorScale>
    </cfRule>
  </conditionalFormatting>
  <conditionalFormatting sqref="P327:W328">
    <cfRule type="containsBlanks" dxfId="5712" priority="1840">
      <formula>LEN(TRIM(P327))=0</formula>
    </cfRule>
  </conditionalFormatting>
  <conditionalFormatting sqref="P327:W327">
    <cfRule type="colorScale" priority="1839">
      <colorScale>
        <cfvo type="min"/>
        <cfvo type="max"/>
        <color rgb="FFFFEF9C"/>
        <color rgb="FFFF7128"/>
      </colorScale>
    </cfRule>
  </conditionalFormatting>
  <conditionalFormatting sqref="P329:W330">
    <cfRule type="containsBlanks" dxfId="5711" priority="1838">
      <formula>LEN(TRIM(P329))=0</formula>
    </cfRule>
  </conditionalFormatting>
  <conditionalFormatting sqref="P329:W329">
    <cfRule type="colorScale" priority="1837">
      <colorScale>
        <cfvo type="min"/>
        <cfvo type="max"/>
        <color rgb="FFFFEF9C"/>
        <color rgb="FFFF7128"/>
      </colorScale>
    </cfRule>
  </conditionalFormatting>
  <conditionalFormatting sqref="P331:W332">
    <cfRule type="containsBlanks" dxfId="5710" priority="1836">
      <formula>LEN(TRIM(P331))=0</formula>
    </cfRule>
  </conditionalFormatting>
  <conditionalFormatting sqref="P331:W331">
    <cfRule type="colorScale" priority="1835">
      <colorScale>
        <cfvo type="min"/>
        <cfvo type="max"/>
        <color rgb="FFFFEF9C"/>
        <color rgb="FFFF7128"/>
      </colorScale>
    </cfRule>
  </conditionalFormatting>
  <conditionalFormatting sqref="P333:W334">
    <cfRule type="containsBlanks" dxfId="5709" priority="1834">
      <formula>LEN(TRIM(P333))=0</formula>
    </cfRule>
  </conditionalFormatting>
  <conditionalFormatting sqref="P333:W333">
    <cfRule type="colorScale" priority="1833">
      <colorScale>
        <cfvo type="min"/>
        <cfvo type="max"/>
        <color rgb="FFFFEF9C"/>
        <color rgb="FFFF7128"/>
      </colorScale>
    </cfRule>
  </conditionalFormatting>
  <conditionalFormatting sqref="P335:W336">
    <cfRule type="containsBlanks" dxfId="5708" priority="1832">
      <formula>LEN(TRIM(P335))=0</formula>
    </cfRule>
  </conditionalFormatting>
  <conditionalFormatting sqref="P335:W335">
    <cfRule type="colorScale" priority="1831">
      <colorScale>
        <cfvo type="min"/>
        <cfvo type="max"/>
        <color rgb="FFFFEF9C"/>
        <color rgb="FFFF7128"/>
      </colorScale>
    </cfRule>
  </conditionalFormatting>
  <conditionalFormatting sqref="P337:W338">
    <cfRule type="containsBlanks" dxfId="5707" priority="1830">
      <formula>LEN(TRIM(P337))=0</formula>
    </cfRule>
  </conditionalFormatting>
  <conditionalFormatting sqref="P337:W337">
    <cfRule type="colorScale" priority="1829">
      <colorScale>
        <cfvo type="min"/>
        <cfvo type="max"/>
        <color rgb="FFFFEF9C"/>
        <color rgb="FFFF7128"/>
      </colorScale>
    </cfRule>
  </conditionalFormatting>
  <conditionalFormatting sqref="P339:W340">
    <cfRule type="containsBlanks" dxfId="5706" priority="1828">
      <formula>LEN(TRIM(P339))=0</formula>
    </cfRule>
  </conditionalFormatting>
  <conditionalFormatting sqref="P339:W339">
    <cfRule type="colorScale" priority="1827">
      <colorScale>
        <cfvo type="min"/>
        <cfvo type="max"/>
        <color rgb="FFFFEF9C"/>
        <color rgb="FFFF7128"/>
      </colorScale>
    </cfRule>
  </conditionalFormatting>
  <conditionalFormatting sqref="P341:W342">
    <cfRule type="containsBlanks" dxfId="5705" priority="1826">
      <formula>LEN(TRIM(P341))=0</formula>
    </cfRule>
  </conditionalFormatting>
  <conditionalFormatting sqref="P341:W341">
    <cfRule type="colorScale" priority="1825">
      <colorScale>
        <cfvo type="min"/>
        <cfvo type="max"/>
        <color rgb="FFFFEF9C"/>
        <color rgb="FFFF7128"/>
      </colorScale>
    </cfRule>
  </conditionalFormatting>
  <conditionalFormatting sqref="P343:W344">
    <cfRule type="containsBlanks" dxfId="5704" priority="1824">
      <formula>LEN(TRIM(P343))=0</formula>
    </cfRule>
  </conditionalFormatting>
  <conditionalFormatting sqref="P343:W343">
    <cfRule type="colorScale" priority="1823">
      <colorScale>
        <cfvo type="min"/>
        <cfvo type="max"/>
        <color rgb="FFFFEF9C"/>
        <color rgb="FFFF7128"/>
      </colorScale>
    </cfRule>
  </conditionalFormatting>
  <conditionalFormatting sqref="P345:W346">
    <cfRule type="containsBlanks" dxfId="5703" priority="1822">
      <formula>LEN(TRIM(P345))=0</formula>
    </cfRule>
  </conditionalFormatting>
  <conditionalFormatting sqref="P345:W345">
    <cfRule type="colorScale" priority="1821">
      <colorScale>
        <cfvo type="min"/>
        <cfvo type="max"/>
        <color rgb="FFFFEF9C"/>
        <color rgb="FFFF7128"/>
      </colorScale>
    </cfRule>
  </conditionalFormatting>
  <conditionalFormatting sqref="P347:W348">
    <cfRule type="containsBlanks" dxfId="5702" priority="1820">
      <formula>LEN(TRIM(P347))=0</formula>
    </cfRule>
  </conditionalFormatting>
  <conditionalFormatting sqref="P347:W347">
    <cfRule type="colorScale" priority="1819">
      <colorScale>
        <cfvo type="min"/>
        <cfvo type="max"/>
        <color rgb="FFFFEF9C"/>
        <color rgb="FFFF7128"/>
      </colorScale>
    </cfRule>
  </conditionalFormatting>
  <conditionalFormatting sqref="P349:W350">
    <cfRule type="containsBlanks" dxfId="5701" priority="1818">
      <formula>LEN(TRIM(P349))=0</formula>
    </cfRule>
  </conditionalFormatting>
  <conditionalFormatting sqref="P349:W349">
    <cfRule type="colorScale" priority="1817">
      <colorScale>
        <cfvo type="min"/>
        <cfvo type="max"/>
        <color rgb="FFFFEF9C"/>
        <color rgb="FFFF7128"/>
      </colorScale>
    </cfRule>
  </conditionalFormatting>
  <conditionalFormatting sqref="P351:W352">
    <cfRule type="containsBlanks" dxfId="5700" priority="1816">
      <formula>LEN(TRIM(P351))=0</formula>
    </cfRule>
  </conditionalFormatting>
  <conditionalFormatting sqref="P351:W351">
    <cfRule type="colorScale" priority="1815">
      <colorScale>
        <cfvo type="min"/>
        <cfvo type="max"/>
        <color rgb="FFFFEF9C"/>
        <color rgb="FFFF7128"/>
      </colorScale>
    </cfRule>
  </conditionalFormatting>
  <conditionalFormatting sqref="P353:W354">
    <cfRule type="containsBlanks" dxfId="5699" priority="1814">
      <formula>LEN(TRIM(P353))=0</formula>
    </cfRule>
  </conditionalFormatting>
  <conditionalFormatting sqref="P353:W353">
    <cfRule type="colorScale" priority="1813">
      <colorScale>
        <cfvo type="min"/>
        <cfvo type="max"/>
        <color rgb="FFFFEF9C"/>
        <color rgb="FFFF7128"/>
      </colorScale>
    </cfRule>
  </conditionalFormatting>
  <conditionalFormatting sqref="P355:W356">
    <cfRule type="containsBlanks" dxfId="5698" priority="1812">
      <formula>LEN(TRIM(P355))=0</formula>
    </cfRule>
  </conditionalFormatting>
  <conditionalFormatting sqref="P355:W355">
    <cfRule type="colorScale" priority="1811">
      <colorScale>
        <cfvo type="min"/>
        <cfvo type="max"/>
        <color rgb="FFFFEF9C"/>
        <color rgb="FFFF7128"/>
      </colorScale>
    </cfRule>
  </conditionalFormatting>
  <conditionalFormatting sqref="P357:W358">
    <cfRule type="containsBlanks" dxfId="5697" priority="1810">
      <formula>LEN(TRIM(P357))=0</formula>
    </cfRule>
  </conditionalFormatting>
  <conditionalFormatting sqref="P357:W357">
    <cfRule type="colorScale" priority="1809">
      <colorScale>
        <cfvo type="min"/>
        <cfvo type="max"/>
        <color rgb="FFFFEF9C"/>
        <color rgb="FFFF7128"/>
      </colorScale>
    </cfRule>
  </conditionalFormatting>
  <conditionalFormatting sqref="P359:W360">
    <cfRule type="containsBlanks" dxfId="5696" priority="1808">
      <formula>LEN(TRIM(P359))=0</formula>
    </cfRule>
  </conditionalFormatting>
  <conditionalFormatting sqref="P359:W359">
    <cfRule type="colorScale" priority="1807">
      <colorScale>
        <cfvo type="min"/>
        <cfvo type="max"/>
        <color rgb="FFFFEF9C"/>
        <color rgb="FFFF7128"/>
      </colorScale>
    </cfRule>
  </conditionalFormatting>
  <conditionalFormatting sqref="P361:W362">
    <cfRule type="containsBlanks" dxfId="5695" priority="1806">
      <formula>LEN(TRIM(P361))=0</formula>
    </cfRule>
  </conditionalFormatting>
  <conditionalFormatting sqref="P361:W361">
    <cfRule type="colorScale" priority="1805">
      <colorScale>
        <cfvo type="min"/>
        <cfvo type="max"/>
        <color rgb="FFFFEF9C"/>
        <color rgb="FFFF7128"/>
      </colorScale>
    </cfRule>
  </conditionalFormatting>
  <conditionalFormatting sqref="P363:W364">
    <cfRule type="containsBlanks" dxfId="5694" priority="1804">
      <formula>LEN(TRIM(P363))=0</formula>
    </cfRule>
  </conditionalFormatting>
  <conditionalFormatting sqref="P363:W363">
    <cfRule type="colorScale" priority="1803">
      <colorScale>
        <cfvo type="min"/>
        <cfvo type="max"/>
        <color rgb="FFFFEF9C"/>
        <color rgb="FFFF7128"/>
      </colorScale>
    </cfRule>
  </conditionalFormatting>
  <conditionalFormatting sqref="P365:W366">
    <cfRule type="containsBlanks" dxfId="5693" priority="1802">
      <formula>LEN(TRIM(P365))=0</formula>
    </cfRule>
  </conditionalFormatting>
  <conditionalFormatting sqref="P365:W365">
    <cfRule type="colorScale" priority="1801">
      <colorScale>
        <cfvo type="min"/>
        <cfvo type="max"/>
        <color rgb="FFFFEF9C"/>
        <color rgb="FFFF7128"/>
      </colorScale>
    </cfRule>
  </conditionalFormatting>
  <conditionalFormatting sqref="P367:W368">
    <cfRule type="containsBlanks" dxfId="5692" priority="1800">
      <formula>LEN(TRIM(P367))=0</formula>
    </cfRule>
  </conditionalFormatting>
  <conditionalFormatting sqref="P367:W367">
    <cfRule type="colorScale" priority="1799">
      <colorScale>
        <cfvo type="min"/>
        <cfvo type="max"/>
        <color rgb="FFFFEF9C"/>
        <color rgb="FFFF7128"/>
      </colorScale>
    </cfRule>
  </conditionalFormatting>
  <conditionalFormatting sqref="P369:W370">
    <cfRule type="containsBlanks" dxfId="5691" priority="1798">
      <formula>LEN(TRIM(P369))=0</formula>
    </cfRule>
  </conditionalFormatting>
  <conditionalFormatting sqref="P369:W369">
    <cfRule type="colorScale" priority="1797">
      <colorScale>
        <cfvo type="min"/>
        <cfvo type="max"/>
        <color rgb="FFFFEF9C"/>
        <color rgb="FFFF7128"/>
      </colorScale>
    </cfRule>
  </conditionalFormatting>
  <conditionalFormatting sqref="P371:W372">
    <cfRule type="containsBlanks" dxfId="5690" priority="1796">
      <formula>LEN(TRIM(P371))=0</formula>
    </cfRule>
  </conditionalFormatting>
  <conditionalFormatting sqref="P371:W371">
    <cfRule type="colorScale" priority="1795">
      <colorScale>
        <cfvo type="min"/>
        <cfvo type="max"/>
        <color rgb="FFFFEF9C"/>
        <color rgb="FFFF7128"/>
      </colorScale>
    </cfRule>
  </conditionalFormatting>
  <conditionalFormatting sqref="P373:W374">
    <cfRule type="containsBlanks" dxfId="5689" priority="1794">
      <formula>LEN(TRIM(P373))=0</formula>
    </cfRule>
  </conditionalFormatting>
  <conditionalFormatting sqref="P373:W373">
    <cfRule type="colorScale" priority="1793">
      <colorScale>
        <cfvo type="min"/>
        <cfvo type="max"/>
        <color rgb="FFFFEF9C"/>
        <color rgb="FFFF7128"/>
      </colorScale>
    </cfRule>
  </conditionalFormatting>
  <conditionalFormatting sqref="P375:W376">
    <cfRule type="containsBlanks" dxfId="5688" priority="1792">
      <formula>LEN(TRIM(P375))=0</formula>
    </cfRule>
  </conditionalFormatting>
  <conditionalFormatting sqref="P375:W375">
    <cfRule type="colorScale" priority="1791">
      <colorScale>
        <cfvo type="min"/>
        <cfvo type="max"/>
        <color rgb="FFFFEF9C"/>
        <color rgb="FFFF7128"/>
      </colorScale>
    </cfRule>
  </conditionalFormatting>
  <conditionalFormatting sqref="P377:W378">
    <cfRule type="containsBlanks" dxfId="5687" priority="1790">
      <formula>LEN(TRIM(P377))=0</formula>
    </cfRule>
  </conditionalFormatting>
  <conditionalFormatting sqref="P377:W377">
    <cfRule type="colorScale" priority="1789">
      <colorScale>
        <cfvo type="min"/>
        <cfvo type="max"/>
        <color rgb="FFFFEF9C"/>
        <color rgb="FFFF7128"/>
      </colorScale>
    </cfRule>
  </conditionalFormatting>
  <conditionalFormatting sqref="P379:W380">
    <cfRule type="containsBlanks" dxfId="5686" priority="1788">
      <formula>LEN(TRIM(P379))=0</formula>
    </cfRule>
  </conditionalFormatting>
  <conditionalFormatting sqref="P379:W379">
    <cfRule type="colorScale" priority="1787">
      <colorScale>
        <cfvo type="min"/>
        <cfvo type="max"/>
        <color rgb="FFFFEF9C"/>
        <color rgb="FFFF7128"/>
      </colorScale>
    </cfRule>
  </conditionalFormatting>
  <conditionalFormatting sqref="P381:W382">
    <cfRule type="containsBlanks" dxfId="5685" priority="1786">
      <formula>LEN(TRIM(P381))=0</formula>
    </cfRule>
  </conditionalFormatting>
  <conditionalFormatting sqref="P381:W381">
    <cfRule type="colorScale" priority="1785">
      <colorScale>
        <cfvo type="min"/>
        <cfvo type="max"/>
        <color rgb="FFFFEF9C"/>
        <color rgb="FFFF7128"/>
      </colorScale>
    </cfRule>
  </conditionalFormatting>
  <conditionalFormatting sqref="P383:W384">
    <cfRule type="containsBlanks" dxfId="5684" priority="1784">
      <formula>LEN(TRIM(P383))=0</formula>
    </cfRule>
  </conditionalFormatting>
  <conditionalFormatting sqref="P383:W383">
    <cfRule type="colorScale" priority="1783">
      <colorScale>
        <cfvo type="min"/>
        <cfvo type="max"/>
        <color rgb="FFFFEF9C"/>
        <color rgb="FFFF7128"/>
      </colorScale>
    </cfRule>
  </conditionalFormatting>
  <conditionalFormatting sqref="P385:W386">
    <cfRule type="containsBlanks" dxfId="5683" priority="1782">
      <formula>LEN(TRIM(P385))=0</formula>
    </cfRule>
  </conditionalFormatting>
  <conditionalFormatting sqref="P385:W385">
    <cfRule type="colorScale" priority="1781">
      <colorScale>
        <cfvo type="min"/>
        <cfvo type="max"/>
        <color rgb="FFFFEF9C"/>
        <color rgb="FFFF7128"/>
      </colorScale>
    </cfRule>
  </conditionalFormatting>
  <conditionalFormatting sqref="P387:W388">
    <cfRule type="containsBlanks" dxfId="5682" priority="1780">
      <formula>LEN(TRIM(P387))=0</formula>
    </cfRule>
  </conditionalFormatting>
  <conditionalFormatting sqref="P387:W387">
    <cfRule type="colorScale" priority="1779">
      <colorScale>
        <cfvo type="min"/>
        <cfvo type="max"/>
        <color rgb="FFFFEF9C"/>
        <color rgb="FFFF7128"/>
      </colorScale>
    </cfRule>
  </conditionalFormatting>
  <conditionalFormatting sqref="P389:W390">
    <cfRule type="containsBlanks" dxfId="5681" priority="1778">
      <formula>LEN(TRIM(P389))=0</formula>
    </cfRule>
  </conditionalFormatting>
  <conditionalFormatting sqref="P389:W389">
    <cfRule type="colorScale" priority="1777">
      <colorScale>
        <cfvo type="min"/>
        <cfvo type="max"/>
        <color rgb="FFFFEF9C"/>
        <color rgb="FFFF7128"/>
      </colorScale>
    </cfRule>
  </conditionalFormatting>
  <conditionalFormatting sqref="P391:W392">
    <cfRule type="containsBlanks" dxfId="5680" priority="1776">
      <formula>LEN(TRIM(P391))=0</formula>
    </cfRule>
  </conditionalFormatting>
  <conditionalFormatting sqref="P391:W391">
    <cfRule type="colorScale" priority="1775">
      <colorScale>
        <cfvo type="min"/>
        <cfvo type="max"/>
        <color rgb="FFFFEF9C"/>
        <color rgb="FFFF7128"/>
      </colorScale>
    </cfRule>
  </conditionalFormatting>
  <conditionalFormatting sqref="P393:W394">
    <cfRule type="containsBlanks" dxfId="5679" priority="1774">
      <formula>LEN(TRIM(P393))=0</formula>
    </cfRule>
  </conditionalFormatting>
  <conditionalFormatting sqref="P393:W393">
    <cfRule type="colorScale" priority="1773">
      <colorScale>
        <cfvo type="min"/>
        <cfvo type="max"/>
        <color rgb="FFFFEF9C"/>
        <color rgb="FFFF7128"/>
      </colorScale>
    </cfRule>
  </conditionalFormatting>
  <conditionalFormatting sqref="P395:W396">
    <cfRule type="containsBlanks" dxfId="5678" priority="1772">
      <formula>LEN(TRIM(P395))=0</formula>
    </cfRule>
  </conditionalFormatting>
  <conditionalFormatting sqref="P395:W395">
    <cfRule type="colorScale" priority="1771">
      <colorScale>
        <cfvo type="min"/>
        <cfvo type="max"/>
        <color rgb="FFFFEF9C"/>
        <color rgb="FFFF7128"/>
      </colorScale>
    </cfRule>
  </conditionalFormatting>
  <conditionalFormatting sqref="P397:W398">
    <cfRule type="containsBlanks" dxfId="5677" priority="1770">
      <formula>LEN(TRIM(P397))=0</formula>
    </cfRule>
  </conditionalFormatting>
  <conditionalFormatting sqref="P397:W397">
    <cfRule type="colorScale" priority="1769">
      <colorScale>
        <cfvo type="min"/>
        <cfvo type="max"/>
        <color rgb="FFFFEF9C"/>
        <color rgb="FFFF7128"/>
      </colorScale>
    </cfRule>
  </conditionalFormatting>
  <conditionalFormatting sqref="P399:W400">
    <cfRule type="containsBlanks" dxfId="5676" priority="1766">
      <formula>LEN(TRIM(P399))=0</formula>
    </cfRule>
  </conditionalFormatting>
  <conditionalFormatting sqref="P399:W399">
    <cfRule type="colorScale" priority="1765">
      <colorScale>
        <cfvo type="min"/>
        <cfvo type="max"/>
        <color rgb="FFFFEF9C"/>
        <color rgb="FFFF7128"/>
      </colorScale>
    </cfRule>
  </conditionalFormatting>
  <conditionalFormatting sqref="P401:W402">
    <cfRule type="containsBlanks" dxfId="5675" priority="1764">
      <formula>LEN(TRIM(P401))=0</formula>
    </cfRule>
  </conditionalFormatting>
  <conditionalFormatting sqref="P401:W401">
    <cfRule type="colorScale" priority="1763">
      <colorScale>
        <cfvo type="min"/>
        <cfvo type="max"/>
        <color rgb="FFFFEF9C"/>
        <color rgb="FFFF7128"/>
      </colorScale>
    </cfRule>
  </conditionalFormatting>
  <conditionalFormatting sqref="P403:W404">
    <cfRule type="containsBlanks" dxfId="5674" priority="1762">
      <formula>LEN(TRIM(P403))=0</formula>
    </cfRule>
  </conditionalFormatting>
  <conditionalFormatting sqref="P403:W403">
    <cfRule type="colorScale" priority="1761">
      <colorScale>
        <cfvo type="min"/>
        <cfvo type="max"/>
        <color rgb="FFFFEF9C"/>
        <color rgb="FFFF7128"/>
      </colorScale>
    </cfRule>
  </conditionalFormatting>
  <conditionalFormatting sqref="P405:W406">
    <cfRule type="containsBlanks" dxfId="5673" priority="1760">
      <formula>LEN(TRIM(P405))=0</formula>
    </cfRule>
  </conditionalFormatting>
  <conditionalFormatting sqref="P405:W405">
    <cfRule type="colorScale" priority="1759">
      <colorScale>
        <cfvo type="min"/>
        <cfvo type="max"/>
        <color rgb="FFFFEF9C"/>
        <color rgb="FFFF7128"/>
      </colorScale>
    </cfRule>
  </conditionalFormatting>
  <conditionalFormatting sqref="P407:W408">
    <cfRule type="containsBlanks" dxfId="5672" priority="1758">
      <formula>LEN(TRIM(P407))=0</formula>
    </cfRule>
  </conditionalFormatting>
  <conditionalFormatting sqref="P407:W407">
    <cfRule type="colorScale" priority="1757">
      <colorScale>
        <cfvo type="min"/>
        <cfvo type="max"/>
        <color rgb="FFFFEF9C"/>
        <color rgb="FFFF7128"/>
      </colorScale>
    </cfRule>
  </conditionalFormatting>
  <conditionalFormatting sqref="P409:W410">
    <cfRule type="containsBlanks" dxfId="5671" priority="1754">
      <formula>LEN(TRIM(P409))=0</formula>
    </cfRule>
  </conditionalFormatting>
  <conditionalFormatting sqref="P409:W409">
    <cfRule type="colorScale" priority="1753">
      <colorScale>
        <cfvo type="min"/>
        <cfvo type="max"/>
        <color rgb="FFFFEF9C"/>
        <color rgb="FFFF7128"/>
      </colorScale>
    </cfRule>
  </conditionalFormatting>
  <conditionalFormatting sqref="P411:W412">
    <cfRule type="containsBlanks" dxfId="5670" priority="1752">
      <formula>LEN(TRIM(P411))=0</formula>
    </cfRule>
  </conditionalFormatting>
  <conditionalFormatting sqref="P411:W411">
    <cfRule type="colorScale" priority="1751">
      <colorScale>
        <cfvo type="min"/>
        <cfvo type="max"/>
        <color rgb="FFFFEF9C"/>
        <color rgb="FFFF7128"/>
      </colorScale>
    </cfRule>
  </conditionalFormatting>
  <conditionalFormatting sqref="P413:W414">
    <cfRule type="containsBlanks" dxfId="5669" priority="1750">
      <formula>LEN(TRIM(P413))=0</formula>
    </cfRule>
  </conditionalFormatting>
  <conditionalFormatting sqref="P413:W413">
    <cfRule type="colorScale" priority="1749">
      <colorScale>
        <cfvo type="min"/>
        <cfvo type="max"/>
        <color rgb="FFFFEF9C"/>
        <color rgb="FFFF7128"/>
      </colorScale>
    </cfRule>
  </conditionalFormatting>
  <conditionalFormatting sqref="P415:W416">
    <cfRule type="containsBlanks" dxfId="5668" priority="1748">
      <formula>LEN(TRIM(P415))=0</formula>
    </cfRule>
  </conditionalFormatting>
  <conditionalFormatting sqref="P415:W415">
    <cfRule type="colorScale" priority="1747">
      <colorScale>
        <cfvo type="min"/>
        <cfvo type="max"/>
        <color rgb="FFFFEF9C"/>
        <color rgb="FFFF7128"/>
      </colorScale>
    </cfRule>
  </conditionalFormatting>
  <conditionalFormatting sqref="P417:W418">
    <cfRule type="containsBlanks" dxfId="5667" priority="1746">
      <formula>LEN(TRIM(P417))=0</formula>
    </cfRule>
  </conditionalFormatting>
  <conditionalFormatting sqref="P417:W417">
    <cfRule type="colorScale" priority="1745">
      <colorScale>
        <cfvo type="min"/>
        <cfvo type="max"/>
        <color rgb="FFFFEF9C"/>
        <color rgb="FFFF7128"/>
      </colorScale>
    </cfRule>
  </conditionalFormatting>
  <conditionalFormatting sqref="P419:W420">
    <cfRule type="containsBlanks" dxfId="5666" priority="1744">
      <formula>LEN(TRIM(P419))=0</formula>
    </cfRule>
  </conditionalFormatting>
  <conditionalFormatting sqref="P419:W419">
    <cfRule type="colorScale" priority="1743">
      <colorScale>
        <cfvo type="min"/>
        <cfvo type="max"/>
        <color rgb="FFFFEF9C"/>
        <color rgb="FFFF7128"/>
      </colorScale>
    </cfRule>
  </conditionalFormatting>
  <conditionalFormatting sqref="P421:W422">
    <cfRule type="containsBlanks" dxfId="5665" priority="1732">
      <formula>LEN(TRIM(P421))=0</formula>
    </cfRule>
  </conditionalFormatting>
  <conditionalFormatting sqref="P421:W421">
    <cfRule type="colorScale" priority="1731">
      <colorScale>
        <cfvo type="min"/>
        <cfvo type="max"/>
        <color rgb="FFFFEF9C"/>
        <color rgb="FFFF7128"/>
      </colorScale>
    </cfRule>
  </conditionalFormatting>
  <conditionalFormatting sqref="P423:W424">
    <cfRule type="containsBlanks" dxfId="5664" priority="1730">
      <formula>LEN(TRIM(P423))=0</formula>
    </cfRule>
  </conditionalFormatting>
  <conditionalFormatting sqref="P423:W423">
    <cfRule type="colorScale" priority="1729">
      <colorScale>
        <cfvo type="min"/>
        <cfvo type="max"/>
        <color rgb="FFFFEF9C"/>
        <color rgb="FFFF7128"/>
      </colorScale>
    </cfRule>
  </conditionalFormatting>
  <conditionalFormatting sqref="P425:W426">
    <cfRule type="containsBlanks" dxfId="5663" priority="1728">
      <formula>LEN(TRIM(P425))=0</formula>
    </cfRule>
  </conditionalFormatting>
  <conditionalFormatting sqref="P425:W425">
    <cfRule type="colorScale" priority="1727">
      <colorScale>
        <cfvo type="min"/>
        <cfvo type="max"/>
        <color rgb="FFFFEF9C"/>
        <color rgb="FFFF7128"/>
      </colorScale>
    </cfRule>
  </conditionalFormatting>
  <conditionalFormatting sqref="P427:W428">
    <cfRule type="containsBlanks" dxfId="5662" priority="1726">
      <formula>LEN(TRIM(P427))=0</formula>
    </cfRule>
  </conditionalFormatting>
  <conditionalFormatting sqref="P427:W427">
    <cfRule type="colorScale" priority="1725">
      <colorScale>
        <cfvo type="min"/>
        <cfvo type="max"/>
        <color rgb="FFFFEF9C"/>
        <color rgb="FFFF7128"/>
      </colorScale>
    </cfRule>
  </conditionalFormatting>
  <conditionalFormatting sqref="P429:W430">
    <cfRule type="containsBlanks" dxfId="5661" priority="1724">
      <formula>LEN(TRIM(P429))=0</formula>
    </cfRule>
  </conditionalFormatting>
  <conditionalFormatting sqref="P429:W429">
    <cfRule type="colorScale" priority="1723">
      <colorScale>
        <cfvo type="min"/>
        <cfvo type="max"/>
        <color rgb="FFFFEF9C"/>
        <color rgb="FFFF7128"/>
      </colorScale>
    </cfRule>
  </conditionalFormatting>
  <conditionalFormatting sqref="P431:W432">
    <cfRule type="containsBlanks" dxfId="5660" priority="1722">
      <formula>LEN(TRIM(P431))=0</formula>
    </cfRule>
  </conditionalFormatting>
  <conditionalFormatting sqref="P431:W431">
    <cfRule type="colorScale" priority="1721">
      <colorScale>
        <cfvo type="min"/>
        <cfvo type="max"/>
        <color rgb="FFFFEF9C"/>
        <color rgb="FFFF7128"/>
      </colorScale>
    </cfRule>
  </conditionalFormatting>
  <conditionalFormatting sqref="P433:W434">
    <cfRule type="containsBlanks" dxfId="5659" priority="1720">
      <formula>LEN(TRIM(P433))=0</formula>
    </cfRule>
  </conditionalFormatting>
  <conditionalFormatting sqref="P433:W433">
    <cfRule type="colorScale" priority="1719">
      <colorScale>
        <cfvo type="min"/>
        <cfvo type="max"/>
        <color rgb="FFFFEF9C"/>
        <color rgb="FFFF7128"/>
      </colorScale>
    </cfRule>
  </conditionalFormatting>
  <conditionalFormatting sqref="P435:W436">
    <cfRule type="containsBlanks" dxfId="5658" priority="1718">
      <formula>LEN(TRIM(P435))=0</formula>
    </cfRule>
  </conditionalFormatting>
  <conditionalFormatting sqref="P435:W435">
    <cfRule type="colorScale" priority="1717">
      <colorScale>
        <cfvo type="min"/>
        <cfvo type="max"/>
        <color rgb="FFFFEF9C"/>
        <color rgb="FFFF7128"/>
      </colorScale>
    </cfRule>
  </conditionalFormatting>
  <conditionalFormatting sqref="P437:W438">
    <cfRule type="containsBlanks" dxfId="5657" priority="1716">
      <formula>LEN(TRIM(P437))=0</formula>
    </cfRule>
  </conditionalFormatting>
  <conditionalFormatting sqref="P437:W437">
    <cfRule type="colorScale" priority="1715">
      <colorScale>
        <cfvo type="min"/>
        <cfvo type="max"/>
        <color rgb="FFFFEF9C"/>
        <color rgb="FFFF7128"/>
      </colorScale>
    </cfRule>
  </conditionalFormatting>
  <conditionalFormatting sqref="P439:W440">
    <cfRule type="containsBlanks" dxfId="5656" priority="1714">
      <formula>LEN(TRIM(P439))=0</formula>
    </cfRule>
  </conditionalFormatting>
  <conditionalFormatting sqref="P439:W439">
    <cfRule type="colorScale" priority="1713">
      <colorScale>
        <cfvo type="min"/>
        <cfvo type="max"/>
        <color rgb="FFFFEF9C"/>
        <color rgb="FFFF7128"/>
      </colorScale>
    </cfRule>
  </conditionalFormatting>
  <conditionalFormatting sqref="P441:W442">
    <cfRule type="containsBlanks" dxfId="5655" priority="1712">
      <formula>LEN(TRIM(P441))=0</formula>
    </cfRule>
  </conditionalFormatting>
  <conditionalFormatting sqref="P441:W441">
    <cfRule type="colorScale" priority="1711">
      <colorScale>
        <cfvo type="min"/>
        <cfvo type="max"/>
        <color rgb="FFFFEF9C"/>
        <color rgb="FFFF7128"/>
      </colorScale>
    </cfRule>
  </conditionalFormatting>
  <conditionalFormatting sqref="P443:W444">
    <cfRule type="containsBlanks" dxfId="5654" priority="1710">
      <formula>LEN(TRIM(P443))=0</formula>
    </cfRule>
  </conditionalFormatting>
  <conditionalFormatting sqref="P443:W443">
    <cfRule type="colorScale" priority="1709">
      <colorScale>
        <cfvo type="min"/>
        <cfvo type="max"/>
        <color rgb="FFFFEF9C"/>
        <color rgb="FFFF7128"/>
      </colorScale>
    </cfRule>
  </conditionalFormatting>
  <conditionalFormatting sqref="P445:W446">
    <cfRule type="containsBlanks" dxfId="5653" priority="1708">
      <formula>LEN(TRIM(P445))=0</formula>
    </cfRule>
  </conditionalFormatting>
  <conditionalFormatting sqref="P445:W445">
    <cfRule type="colorScale" priority="1707">
      <colorScale>
        <cfvo type="min"/>
        <cfvo type="max"/>
        <color rgb="FFFFEF9C"/>
        <color rgb="FFFF7128"/>
      </colorScale>
    </cfRule>
  </conditionalFormatting>
  <conditionalFormatting sqref="P447:W448">
    <cfRule type="containsBlanks" dxfId="5652" priority="1706">
      <formula>LEN(TRIM(P447))=0</formula>
    </cfRule>
  </conditionalFormatting>
  <conditionalFormatting sqref="P447:W447">
    <cfRule type="colorScale" priority="1705">
      <colorScale>
        <cfvo type="min"/>
        <cfvo type="max"/>
        <color rgb="FFFFEF9C"/>
        <color rgb="FFFF7128"/>
      </colorScale>
    </cfRule>
  </conditionalFormatting>
  <conditionalFormatting sqref="P449:W450">
    <cfRule type="containsBlanks" dxfId="5651" priority="1704">
      <formula>LEN(TRIM(P449))=0</formula>
    </cfRule>
  </conditionalFormatting>
  <conditionalFormatting sqref="P449:W449">
    <cfRule type="colorScale" priority="1703">
      <colorScale>
        <cfvo type="min"/>
        <cfvo type="max"/>
        <color rgb="FFFFEF9C"/>
        <color rgb="FFFF7128"/>
      </colorScale>
    </cfRule>
  </conditionalFormatting>
  <conditionalFormatting sqref="P451:W452">
    <cfRule type="containsBlanks" dxfId="5650" priority="1702">
      <formula>LEN(TRIM(P451))=0</formula>
    </cfRule>
  </conditionalFormatting>
  <conditionalFormatting sqref="P451:W451">
    <cfRule type="colorScale" priority="1701">
      <colorScale>
        <cfvo type="min"/>
        <cfvo type="max"/>
        <color rgb="FFFFEF9C"/>
        <color rgb="FFFF7128"/>
      </colorScale>
    </cfRule>
  </conditionalFormatting>
  <conditionalFormatting sqref="P453:W454">
    <cfRule type="containsBlanks" dxfId="5649" priority="1700">
      <formula>LEN(TRIM(P453))=0</formula>
    </cfRule>
  </conditionalFormatting>
  <conditionalFormatting sqref="P453:W453">
    <cfRule type="colorScale" priority="1699">
      <colorScale>
        <cfvo type="min"/>
        <cfvo type="max"/>
        <color rgb="FFFFEF9C"/>
        <color rgb="FFFF7128"/>
      </colorScale>
    </cfRule>
  </conditionalFormatting>
  <conditionalFormatting sqref="P455:W456">
    <cfRule type="containsBlanks" dxfId="5648" priority="1698">
      <formula>LEN(TRIM(P455))=0</formula>
    </cfRule>
  </conditionalFormatting>
  <conditionalFormatting sqref="P455:W455">
    <cfRule type="colorScale" priority="1697">
      <colorScale>
        <cfvo type="min"/>
        <cfvo type="max"/>
        <color rgb="FFFFEF9C"/>
        <color rgb="FFFF7128"/>
      </colorScale>
    </cfRule>
  </conditionalFormatting>
  <conditionalFormatting sqref="P457:W458">
    <cfRule type="containsBlanks" dxfId="5647" priority="1696">
      <formula>LEN(TRIM(P457))=0</formula>
    </cfRule>
  </conditionalFormatting>
  <conditionalFormatting sqref="P457:W457">
    <cfRule type="colorScale" priority="1695">
      <colorScale>
        <cfvo type="min"/>
        <cfvo type="max"/>
        <color rgb="FFFFEF9C"/>
        <color rgb="FFFF7128"/>
      </colorScale>
    </cfRule>
  </conditionalFormatting>
  <conditionalFormatting sqref="P459:W460">
    <cfRule type="containsBlanks" dxfId="5646" priority="1694">
      <formula>LEN(TRIM(P459))=0</formula>
    </cfRule>
  </conditionalFormatting>
  <conditionalFormatting sqref="P459:W459">
    <cfRule type="colorScale" priority="1693">
      <colorScale>
        <cfvo type="min"/>
        <cfvo type="max"/>
        <color rgb="FFFFEF9C"/>
        <color rgb="FFFF7128"/>
      </colorScale>
    </cfRule>
  </conditionalFormatting>
  <conditionalFormatting sqref="P461:W462">
    <cfRule type="containsBlanks" dxfId="5645" priority="1692">
      <formula>LEN(TRIM(P461))=0</formula>
    </cfRule>
  </conditionalFormatting>
  <conditionalFormatting sqref="P461:W461">
    <cfRule type="colorScale" priority="1691">
      <colorScale>
        <cfvo type="min"/>
        <cfvo type="max"/>
        <color rgb="FFFFEF9C"/>
        <color rgb="FFFF7128"/>
      </colorScale>
    </cfRule>
  </conditionalFormatting>
  <conditionalFormatting sqref="P463:W464">
    <cfRule type="containsBlanks" dxfId="5644" priority="1690">
      <formula>LEN(TRIM(P463))=0</formula>
    </cfRule>
  </conditionalFormatting>
  <conditionalFormatting sqref="P463:W463">
    <cfRule type="colorScale" priority="1689">
      <colorScale>
        <cfvo type="min"/>
        <cfvo type="max"/>
        <color rgb="FFFFEF9C"/>
        <color rgb="FFFF7128"/>
      </colorScale>
    </cfRule>
  </conditionalFormatting>
  <conditionalFormatting sqref="P465:W466">
    <cfRule type="containsBlanks" dxfId="5643" priority="1688">
      <formula>LEN(TRIM(P465))=0</formula>
    </cfRule>
  </conditionalFormatting>
  <conditionalFormatting sqref="P465:W465">
    <cfRule type="colorScale" priority="1687">
      <colorScale>
        <cfvo type="min"/>
        <cfvo type="max"/>
        <color rgb="FFFFEF9C"/>
        <color rgb="FFFF7128"/>
      </colorScale>
    </cfRule>
  </conditionalFormatting>
  <conditionalFormatting sqref="P467:W468">
    <cfRule type="containsBlanks" dxfId="5642" priority="1686">
      <formula>LEN(TRIM(P467))=0</formula>
    </cfRule>
  </conditionalFormatting>
  <conditionalFormatting sqref="P467:W467">
    <cfRule type="colorScale" priority="1685">
      <colorScale>
        <cfvo type="min"/>
        <cfvo type="max"/>
        <color rgb="FFFFEF9C"/>
        <color rgb="FFFF7128"/>
      </colorScale>
    </cfRule>
  </conditionalFormatting>
  <conditionalFormatting sqref="P469:W470">
    <cfRule type="containsBlanks" dxfId="5641" priority="1684">
      <formula>LEN(TRIM(P469))=0</formula>
    </cfRule>
  </conditionalFormatting>
  <conditionalFormatting sqref="P469:W469">
    <cfRule type="colorScale" priority="1683">
      <colorScale>
        <cfvo type="min"/>
        <cfvo type="max"/>
        <color rgb="FFFFEF9C"/>
        <color rgb="FFFF7128"/>
      </colorScale>
    </cfRule>
  </conditionalFormatting>
  <conditionalFormatting sqref="P471:W472">
    <cfRule type="containsBlanks" dxfId="5640" priority="1682">
      <formula>LEN(TRIM(P471))=0</formula>
    </cfRule>
  </conditionalFormatting>
  <conditionalFormatting sqref="P471:W471">
    <cfRule type="colorScale" priority="1681">
      <colorScale>
        <cfvo type="min"/>
        <cfvo type="max"/>
        <color rgb="FFFFEF9C"/>
        <color rgb="FFFF7128"/>
      </colorScale>
    </cfRule>
  </conditionalFormatting>
  <conditionalFormatting sqref="P473:W474">
    <cfRule type="containsBlanks" dxfId="5639" priority="1680">
      <formula>LEN(TRIM(P473))=0</formula>
    </cfRule>
  </conditionalFormatting>
  <conditionalFormatting sqref="P473:W473">
    <cfRule type="colorScale" priority="1679">
      <colorScale>
        <cfvo type="min"/>
        <cfvo type="max"/>
        <color rgb="FFFFEF9C"/>
        <color rgb="FFFF7128"/>
      </colorScale>
    </cfRule>
  </conditionalFormatting>
  <conditionalFormatting sqref="P475:W476">
    <cfRule type="containsBlanks" dxfId="5638" priority="1678">
      <formula>LEN(TRIM(P475))=0</formula>
    </cfRule>
  </conditionalFormatting>
  <conditionalFormatting sqref="P475:W475">
    <cfRule type="colorScale" priority="1677">
      <colorScale>
        <cfvo type="min"/>
        <cfvo type="max"/>
        <color rgb="FFFFEF9C"/>
        <color rgb="FFFF7128"/>
      </colorScale>
    </cfRule>
  </conditionalFormatting>
  <conditionalFormatting sqref="P477:W478">
    <cfRule type="containsBlanks" dxfId="5637" priority="1676">
      <formula>LEN(TRIM(P477))=0</formula>
    </cfRule>
  </conditionalFormatting>
  <conditionalFormatting sqref="P477:W477">
    <cfRule type="colorScale" priority="1675">
      <colorScale>
        <cfvo type="min"/>
        <cfvo type="max"/>
        <color rgb="FFFFEF9C"/>
        <color rgb="FFFF7128"/>
      </colorScale>
    </cfRule>
  </conditionalFormatting>
  <conditionalFormatting sqref="P479:W480">
    <cfRule type="containsBlanks" dxfId="5636" priority="1674">
      <formula>LEN(TRIM(P479))=0</formula>
    </cfRule>
  </conditionalFormatting>
  <conditionalFormatting sqref="P479:W479">
    <cfRule type="colorScale" priority="1673">
      <colorScale>
        <cfvo type="min"/>
        <cfvo type="max"/>
        <color rgb="FFFFEF9C"/>
        <color rgb="FFFF7128"/>
      </colorScale>
    </cfRule>
  </conditionalFormatting>
  <conditionalFormatting sqref="P481:W482">
    <cfRule type="containsBlanks" dxfId="5635" priority="1672">
      <formula>LEN(TRIM(P481))=0</formula>
    </cfRule>
  </conditionalFormatting>
  <conditionalFormatting sqref="P481:W481">
    <cfRule type="colorScale" priority="1671">
      <colorScale>
        <cfvo type="min"/>
        <cfvo type="max"/>
        <color rgb="FFFFEF9C"/>
        <color rgb="FFFF7128"/>
      </colorScale>
    </cfRule>
  </conditionalFormatting>
  <conditionalFormatting sqref="P483:W484">
    <cfRule type="containsBlanks" dxfId="5634" priority="1670">
      <formula>LEN(TRIM(P483))=0</formula>
    </cfRule>
  </conditionalFormatting>
  <conditionalFormatting sqref="P483:W483">
    <cfRule type="colorScale" priority="1669">
      <colorScale>
        <cfvo type="min"/>
        <cfvo type="max"/>
        <color rgb="FFFFEF9C"/>
        <color rgb="FFFF7128"/>
      </colorScale>
    </cfRule>
  </conditionalFormatting>
  <conditionalFormatting sqref="P485:W486">
    <cfRule type="containsBlanks" dxfId="5633" priority="1668">
      <formula>LEN(TRIM(P485))=0</formula>
    </cfRule>
  </conditionalFormatting>
  <conditionalFormatting sqref="P485:W485">
    <cfRule type="colorScale" priority="1667">
      <colorScale>
        <cfvo type="min"/>
        <cfvo type="max"/>
        <color rgb="FFFFEF9C"/>
        <color rgb="FFFF7128"/>
      </colorScale>
    </cfRule>
  </conditionalFormatting>
  <conditionalFormatting sqref="P487:W488">
    <cfRule type="containsBlanks" dxfId="5632" priority="1666">
      <formula>LEN(TRIM(P487))=0</formula>
    </cfRule>
  </conditionalFormatting>
  <conditionalFormatting sqref="P487:W487">
    <cfRule type="colorScale" priority="1665">
      <colorScale>
        <cfvo type="min"/>
        <cfvo type="max"/>
        <color rgb="FFFFEF9C"/>
        <color rgb="FFFF7128"/>
      </colorScale>
    </cfRule>
  </conditionalFormatting>
  <conditionalFormatting sqref="P489:W490">
    <cfRule type="containsBlanks" dxfId="5631" priority="1664">
      <formula>LEN(TRIM(P489))=0</formula>
    </cfRule>
  </conditionalFormatting>
  <conditionalFormatting sqref="P489:W489">
    <cfRule type="colorScale" priority="1663">
      <colorScale>
        <cfvo type="min"/>
        <cfvo type="max"/>
        <color rgb="FFFFEF9C"/>
        <color rgb="FFFF7128"/>
      </colorScale>
    </cfRule>
  </conditionalFormatting>
  <conditionalFormatting sqref="P491:W492">
    <cfRule type="containsBlanks" dxfId="5630" priority="1662">
      <formula>LEN(TRIM(P491))=0</formula>
    </cfRule>
  </conditionalFormatting>
  <conditionalFormatting sqref="P491:W491">
    <cfRule type="colorScale" priority="1661">
      <colorScale>
        <cfvo type="min"/>
        <cfvo type="max"/>
        <color rgb="FFFFEF9C"/>
        <color rgb="FFFF7128"/>
      </colorScale>
    </cfRule>
  </conditionalFormatting>
  <conditionalFormatting sqref="P493:W494">
    <cfRule type="containsBlanks" dxfId="5629" priority="1660">
      <formula>LEN(TRIM(P493))=0</formula>
    </cfRule>
  </conditionalFormatting>
  <conditionalFormatting sqref="P493:W493">
    <cfRule type="colorScale" priority="1659">
      <colorScale>
        <cfvo type="min"/>
        <cfvo type="max"/>
        <color rgb="FFFFEF9C"/>
        <color rgb="FFFF7128"/>
      </colorScale>
    </cfRule>
  </conditionalFormatting>
  <conditionalFormatting sqref="P495:W496">
    <cfRule type="containsBlanks" dxfId="5628" priority="1658">
      <formula>LEN(TRIM(P495))=0</formula>
    </cfRule>
  </conditionalFormatting>
  <conditionalFormatting sqref="P495:W495">
    <cfRule type="colorScale" priority="1657">
      <colorScale>
        <cfvo type="min"/>
        <cfvo type="max"/>
        <color rgb="FFFFEF9C"/>
        <color rgb="FFFF7128"/>
      </colorScale>
    </cfRule>
  </conditionalFormatting>
  <conditionalFormatting sqref="P497:W498">
    <cfRule type="containsBlanks" dxfId="5627" priority="1656">
      <formula>LEN(TRIM(P497))=0</formula>
    </cfRule>
  </conditionalFormatting>
  <conditionalFormatting sqref="P497:W497">
    <cfRule type="colorScale" priority="1655">
      <colorScale>
        <cfvo type="min"/>
        <cfvo type="max"/>
        <color rgb="FFFFEF9C"/>
        <color rgb="FFFF7128"/>
      </colorScale>
    </cfRule>
  </conditionalFormatting>
  <conditionalFormatting sqref="P499:W500">
    <cfRule type="containsBlanks" dxfId="5626" priority="1654">
      <formula>LEN(TRIM(P499))=0</formula>
    </cfRule>
  </conditionalFormatting>
  <conditionalFormatting sqref="P499:W499">
    <cfRule type="colorScale" priority="1653">
      <colorScale>
        <cfvo type="min"/>
        <cfvo type="max"/>
        <color rgb="FFFFEF9C"/>
        <color rgb="FFFF7128"/>
      </colorScale>
    </cfRule>
  </conditionalFormatting>
  <conditionalFormatting sqref="P501:W502">
    <cfRule type="containsBlanks" dxfId="5625" priority="1652">
      <formula>LEN(TRIM(P501))=0</formula>
    </cfRule>
  </conditionalFormatting>
  <conditionalFormatting sqref="P501:W501">
    <cfRule type="colorScale" priority="1651">
      <colorScale>
        <cfvo type="min"/>
        <cfvo type="max"/>
        <color rgb="FFFFEF9C"/>
        <color rgb="FFFF7128"/>
      </colorScale>
    </cfRule>
  </conditionalFormatting>
  <conditionalFormatting sqref="P503:W504">
    <cfRule type="containsBlanks" dxfId="5624" priority="1650">
      <formula>LEN(TRIM(P503))=0</formula>
    </cfRule>
  </conditionalFormatting>
  <conditionalFormatting sqref="P503:W503">
    <cfRule type="colorScale" priority="1649">
      <colorScale>
        <cfvo type="min"/>
        <cfvo type="max"/>
        <color rgb="FFFFEF9C"/>
        <color rgb="FFFF7128"/>
      </colorScale>
    </cfRule>
  </conditionalFormatting>
  <conditionalFormatting sqref="P505:W506">
    <cfRule type="containsBlanks" dxfId="5623" priority="1648">
      <formula>LEN(TRIM(P505))=0</formula>
    </cfRule>
  </conditionalFormatting>
  <conditionalFormatting sqref="P505:W505">
    <cfRule type="colorScale" priority="1647">
      <colorScale>
        <cfvo type="min"/>
        <cfvo type="max"/>
        <color rgb="FFFFEF9C"/>
        <color rgb="FFFF7128"/>
      </colorScale>
    </cfRule>
  </conditionalFormatting>
  <conditionalFormatting sqref="P507:W508">
    <cfRule type="containsBlanks" dxfId="5622" priority="1646">
      <formula>LEN(TRIM(P507))=0</formula>
    </cfRule>
  </conditionalFormatting>
  <conditionalFormatting sqref="P507:W507">
    <cfRule type="colorScale" priority="1645">
      <colorScale>
        <cfvo type="min"/>
        <cfvo type="max"/>
        <color rgb="FFFFEF9C"/>
        <color rgb="FFFF7128"/>
      </colorScale>
    </cfRule>
  </conditionalFormatting>
  <conditionalFormatting sqref="P509:W510">
    <cfRule type="containsBlanks" dxfId="5621" priority="1644">
      <formula>LEN(TRIM(P509))=0</formula>
    </cfRule>
  </conditionalFormatting>
  <conditionalFormatting sqref="P509:W509">
    <cfRule type="colorScale" priority="1643">
      <colorScale>
        <cfvo type="min"/>
        <cfvo type="max"/>
        <color rgb="FFFFEF9C"/>
        <color rgb="FFFF7128"/>
      </colorScale>
    </cfRule>
  </conditionalFormatting>
  <conditionalFormatting sqref="P511:W512">
    <cfRule type="containsBlanks" dxfId="5620" priority="1642">
      <formula>LEN(TRIM(P511))=0</formula>
    </cfRule>
  </conditionalFormatting>
  <conditionalFormatting sqref="P511:W511">
    <cfRule type="colorScale" priority="1641">
      <colorScale>
        <cfvo type="min"/>
        <cfvo type="max"/>
        <color rgb="FFFFEF9C"/>
        <color rgb="FFFF7128"/>
      </colorScale>
    </cfRule>
  </conditionalFormatting>
  <conditionalFormatting sqref="P513:W514">
    <cfRule type="containsBlanks" dxfId="5619" priority="1640">
      <formula>LEN(TRIM(P513))=0</formula>
    </cfRule>
  </conditionalFormatting>
  <conditionalFormatting sqref="P513:W513">
    <cfRule type="colorScale" priority="1639">
      <colorScale>
        <cfvo type="min"/>
        <cfvo type="max"/>
        <color rgb="FFFFEF9C"/>
        <color rgb="FFFF7128"/>
      </colorScale>
    </cfRule>
  </conditionalFormatting>
  <conditionalFormatting sqref="P515:W516">
    <cfRule type="containsBlanks" dxfId="5618" priority="1638">
      <formula>LEN(TRIM(P515))=0</formula>
    </cfRule>
  </conditionalFormatting>
  <conditionalFormatting sqref="P515:W515">
    <cfRule type="colorScale" priority="1637">
      <colorScale>
        <cfvo type="min"/>
        <cfvo type="max"/>
        <color rgb="FFFFEF9C"/>
        <color rgb="FFFF7128"/>
      </colorScale>
    </cfRule>
  </conditionalFormatting>
  <conditionalFormatting sqref="P517:W518">
    <cfRule type="containsBlanks" dxfId="5617" priority="1636">
      <formula>LEN(TRIM(P517))=0</formula>
    </cfRule>
  </conditionalFormatting>
  <conditionalFormatting sqref="P517:W517">
    <cfRule type="colorScale" priority="1635">
      <colorScale>
        <cfvo type="min"/>
        <cfvo type="max"/>
        <color rgb="FFFFEF9C"/>
        <color rgb="FFFF7128"/>
      </colorScale>
    </cfRule>
  </conditionalFormatting>
  <conditionalFormatting sqref="P519:W520">
    <cfRule type="containsBlanks" dxfId="5616" priority="1634">
      <formula>LEN(TRIM(P519))=0</formula>
    </cfRule>
  </conditionalFormatting>
  <conditionalFormatting sqref="P519:W519">
    <cfRule type="colorScale" priority="1633">
      <colorScale>
        <cfvo type="min"/>
        <cfvo type="max"/>
        <color rgb="FFFFEF9C"/>
        <color rgb="FFFF7128"/>
      </colorScale>
    </cfRule>
  </conditionalFormatting>
  <conditionalFormatting sqref="P521:W522">
    <cfRule type="containsBlanks" dxfId="5615" priority="1632">
      <formula>LEN(TRIM(P521))=0</formula>
    </cfRule>
  </conditionalFormatting>
  <conditionalFormatting sqref="P521:W521">
    <cfRule type="colorScale" priority="1631">
      <colorScale>
        <cfvo type="min"/>
        <cfvo type="max"/>
        <color rgb="FFFFEF9C"/>
        <color rgb="FFFF7128"/>
      </colorScale>
    </cfRule>
  </conditionalFormatting>
  <conditionalFormatting sqref="P523:W524">
    <cfRule type="containsBlanks" dxfId="5614" priority="1630">
      <formula>LEN(TRIM(P523))=0</formula>
    </cfRule>
  </conditionalFormatting>
  <conditionalFormatting sqref="P523:W523">
    <cfRule type="colorScale" priority="1629">
      <colorScale>
        <cfvo type="min"/>
        <cfvo type="max"/>
        <color rgb="FFFFEF9C"/>
        <color rgb="FFFF7128"/>
      </colorScale>
    </cfRule>
  </conditionalFormatting>
  <conditionalFormatting sqref="P525:W526">
    <cfRule type="containsBlanks" dxfId="5613" priority="1628">
      <formula>LEN(TRIM(P525))=0</formula>
    </cfRule>
  </conditionalFormatting>
  <conditionalFormatting sqref="P525:W525">
    <cfRule type="colorScale" priority="1627">
      <colorScale>
        <cfvo type="min"/>
        <cfvo type="max"/>
        <color rgb="FFFFEF9C"/>
        <color rgb="FFFF7128"/>
      </colorScale>
    </cfRule>
  </conditionalFormatting>
  <conditionalFormatting sqref="P527:W528">
    <cfRule type="containsBlanks" dxfId="5612" priority="1626">
      <formula>LEN(TRIM(P527))=0</formula>
    </cfRule>
  </conditionalFormatting>
  <conditionalFormatting sqref="P527:W527">
    <cfRule type="colorScale" priority="1625">
      <colorScale>
        <cfvo type="min"/>
        <cfvo type="max"/>
        <color rgb="FFFFEF9C"/>
        <color rgb="FFFF7128"/>
      </colorScale>
    </cfRule>
  </conditionalFormatting>
  <conditionalFormatting sqref="P529:W530">
    <cfRule type="containsBlanks" dxfId="5611" priority="1624">
      <formula>LEN(TRIM(P529))=0</formula>
    </cfRule>
  </conditionalFormatting>
  <conditionalFormatting sqref="P529:W529">
    <cfRule type="colorScale" priority="1623">
      <colorScale>
        <cfvo type="min"/>
        <cfvo type="max"/>
        <color rgb="FFFFEF9C"/>
        <color rgb="FFFF7128"/>
      </colorScale>
    </cfRule>
  </conditionalFormatting>
  <conditionalFormatting sqref="P531:W532">
    <cfRule type="containsBlanks" dxfId="5610" priority="1622">
      <formula>LEN(TRIM(P531))=0</formula>
    </cfRule>
  </conditionalFormatting>
  <conditionalFormatting sqref="P531:W531">
    <cfRule type="colorScale" priority="1621">
      <colorScale>
        <cfvo type="min"/>
        <cfvo type="max"/>
        <color rgb="FFFFEF9C"/>
        <color rgb="FFFF7128"/>
      </colorScale>
    </cfRule>
  </conditionalFormatting>
  <conditionalFormatting sqref="P533:W534">
    <cfRule type="containsBlanks" dxfId="5609" priority="1620">
      <formula>LEN(TRIM(P533))=0</formula>
    </cfRule>
  </conditionalFormatting>
  <conditionalFormatting sqref="P533:W533">
    <cfRule type="colorScale" priority="1619">
      <colorScale>
        <cfvo type="min"/>
        <cfvo type="max"/>
        <color rgb="FFFFEF9C"/>
        <color rgb="FFFF7128"/>
      </colorScale>
    </cfRule>
  </conditionalFormatting>
  <conditionalFormatting sqref="F119:M120">
    <cfRule type="containsBlanks" dxfId="5608" priority="1601">
      <formula>LEN(TRIM(F119))=0</formula>
    </cfRule>
  </conditionalFormatting>
  <conditionalFormatting sqref="L119:M119">
    <cfRule type="expression" dxfId="5607" priority="1599">
      <formula>AE119=1</formula>
    </cfRule>
  </conditionalFormatting>
  <conditionalFormatting sqref="F119:M119">
    <cfRule type="colorScale" priority="1600">
      <colorScale>
        <cfvo type="min"/>
        <cfvo type="max"/>
        <color rgb="FFFFEF9C"/>
        <color rgb="FFFF7128"/>
      </colorScale>
    </cfRule>
  </conditionalFormatting>
  <conditionalFormatting sqref="F122:M122">
    <cfRule type="containsBlanks" dxfId="5606" priority="1598">
      <formula>LEN(TRIM(F122))=0</formula>
    </cfRule>
  </conditionalFormatting>
  <conditionalFormatting sqref="F121:M121">
    <cfRule type="colorScale" priority="1594">
      <colorScale>
        <cfvo type="min"/>
        <cfvo type="max"/>
        <color rgb="FFFFEF9C"/>
        <color rgb="FFFF7128"/>
      </colorScale>
    </cfRule>
    <cfRule type="containsBlanks" dxfId="5605" priority="1595">
      <formula>LEN(TRIM(F121))=0</formula>
    </cfRule>
  </conditionalFormatting>
  <conditionalFormatting sqref="H121:I121">
    <cfRule type="expression" dxfId="5604" priority="1593">
      <formula>Z121=1</formula>
    </cfRule>
  </conditionalFormatting>
  <conditionalFormatting sqref="F121:G121">
    <cfRule type="expression" dxfId="5603" priority="1592">
      <formula>Y121=1</formula>
    </cfRule>
  </conditionalFormatting>
  <conditionalFormatting sqref="J121:K121">
    <cfRule type="expression" dxfId="5602" priority="1591">
      <formula>AA121=1</formula>
    </cfRule>
  </conditionalFormatting>
  <conditionalFormatting sqref="L121:M121">
    <cfRule type="expression" dxfId="5601" priority="1590">
      <formula>AB121=1</formula>
    </cfRule>
  </conditionalFormatting>
  <conditionalFormatting sqref="F124:M124">
    <cfRule type="containsBlanks" dxfId="5600" priority="1589">
      <formula>LEN(TRIM(F124))=0</formula>
    </cfRule>
  </conditionalFormatting>
  <conditionalFormatting sqref="F123:M123">
    <cfRule type="colorScale" priority="1587">
      <colorScale>
        <cfvo type="min"/>
        <cfvo type="max"/>
        <color rgb="FFFFEF9C"/>
        <color rgb="FFFF7128"/>
      </colorScale>
    </cfRule>
    <cfRule type="containsBlanks" dxfId="5599" priority="1588">
      <formula>LEN(TRIM(F123))=0</formula>
    </cfRule>
  </conditionalFormatting>
  <conditionalFormatting sqref="H123:I123">
    <cfRule type="expression" dxfId="5598" priority="1586">
      <formula>Z123=1</formula>
    </cfRule>
  </conditionalFormatting>
  <conditionalFormatting sqref="F123:G123">
    <cfRule type="expression" dxfId="5597" priority="1585">
      <formula>Y123=1</formula>
    </cfRule>
  </conditionalFormatting>
  <conditionalFormatting sqref="J123:K123">
    <cfRule type="expression" dxfId="5596" priority="1584">
      <formula>AA123=1</formula>
    </cfRule>
  </conditionalFormatting>
  <conditionalFormatting sqref="L123:M123">
    <cfRule type="expression" dxfId="5595" priority="1583">
      <formula>AB123=1</formula>
    </cfRule>
  </conditionalFormatting>
  <conditionalFormatting sqref="F126:M126">
    <cfRule type="containsBlanks" dxfId="5594" priority="1575">
      <formula>LEN(TRIM(F126))=0</formula>
    </cfRule>
  </conditionalFormatting>
  <conditionalFormatting sqref="F125:M125">
    <cfRule type="colorScale" priority="1573">
      <colorScale>
        <cfvo type="min"/>
        <cfvo type="max"/>
        <color rgb="FFFFEF9C"/>
        <color rgb="FFFF7128"/>
      </colorScale>
    </cfRule>
    <cfRule type="containsBlanks" dxfId="5593" priority="1574">
      <formula>LEN(TRIM(F125))=0</formula>
    </cfRule>
  </conditionalFormatting>
  <conditionalFormatting sqref="H125:I125">
    <cfRule type="expression" dxfId="5592" priority="1572">
      <formula>Z125=1</formula>
    </cfRule>
  </conditionalFormatting>
  <conditionalFormatting sqref="F125:G125">
    <cfRule type="expression" dxfId="5591" priority="1571">
      <formula>Y125=1</formula>
    </cfRule>
  </conditionalFormatting>
  <conditionalFormatting sqref="J125:K125">
    <cfRule type="expression" dxfId="5590" priority="1570">
      <formula>AA125=1</formula>
    </cfRule>
  </conditionalFormatting>
  <conditionalFormatting sqref="L125:M125">
    <cfRule type="expression" dxfId="5589" priority="1569">
      <formula>AB125=1</formula>
    </cfRule>
  </conditionalFormatting>
  <conditionalFormatting sqref="F128:M128">
    <cfRule type="containsBlanks" dxfId="5588" priority="1568">
      <formula>LEN(TRIM(F128))=0</formula>
    </cfRule>
  </conditionalFormatting>
  <conditionalFormatting sqref="F127:M127">
    <cfRule type="colorScale" priority="1566">
      <colorScale>
        <cfvo type="min"/>
        <cfvo type="max"/>
        <color rgb="FFFFEF9C"/>
        <color rgb="FFFF7128"/>
      </colorScale>
    </cfRule>
    <cfRule type="containsBlanks" dxfId="5587" priority="1567">
      <formula>LEN(TRIM(F127))=0</formula>
    </cfRule>
  </conditionalFormatting>
  <conditionalFormatting sqref="H127:I127">
    <cfRule type="expression" dxfId="5586" priority="1565">
      <formula>Z127=1</formula>
    </cfRule>
  </conditionalFormatting>
  <conditionalFormatting sqref="F127:G127">
    <cfRule type="expression" dxfId="5585" priority="1564">
      <formula>Y127=1</formula>
    </cfRule>
  </conditionalFormatting>
  <conditionalFormatting sqref="J127:K127">
    <cfRule type="expression" dxfId="5584" priority="1563">
      <formula>AA127=1</formula>
    </cfRule>
  </conditionalFormatting>
  <conditionalFormatting sqref="L127:M127">
    <cfRule type="expression" dxfId="5583" priority="1562">
      <formula>AB127=1</formula>
    </cfRule>
  </conditionalFormatting>
  <conditionalFormatting sqref="F130:M130">
    <cfRule type="containsBlanks" dxfId="5582" priority="1554">
      <formula>LEN(TRIM(F130))=0</formula>
    </cfRule>
  </conditionalFormatting>
  <conditionalFormatting sqref="F129:M129">
    <cfRule type="colorScale" priority="1552">
      <colorScale>
        <cfvo type="min"/>
        <cfvo type="max"/>
        <color rgb="FFFFEF9C"/>
        <color rgb="FFFF7128"/>
      </colorScale>
    </cfRule>
    <cfRule type="containsBlanks" dxfId="5581" priority="1553">
      <formula>LEN(TRIM(F129))=0</formula>
    </cfRule>
  </conditionalFormatting>
  <conditionalFormatting sqref="H129:I129">
    <cfRule type="expression" dxfId="5580" priority="1551">
      <formula>Z129=1</formula>
    </cfRule>
  </conditionalFormatting>
  <conditionalFormatting sqref="F129:G129">
    <cfRule type="expression" dxfId="5579" priority="1550">
      <formula>Y129=1</formula>
    </cfRule>
  </conditionalFormatting>
  <conditionalFormatting sqref="J129:K129">
    <cfRule type="expression" dxfId="5578" priority="1549">
      <formula>AA129=1</formula>
    </cfRule>
  </conditionalFormatting>
  <conditionalFormatting sqref="L129:M129">
    <cfRule type="expression" dxfId="5577" priority="1548">
      <formula>AB129=1</formula>
    </cfRule>
  </conditionalFormatting>
  <conditionalFormatting sqref="F132:M132">
    <cfRule type="containsBlanks" dxfId="5576" priority="1547">
      <formula>LEN(TRIM(F132))=0</formula>
    </cfRule>
  </conditionalFormatting>
  <conditionalFormatting sqref="F131:M131">
    <cfRule type="colorScale" priority="1545">
      <colorScale>
        <cfvo type="min"/>
        <cfvo type="max"/>
        <color rgb="FFFFEF9C"/>
        <color rgb="FFFF7128"/>
      </colorScale>
    </cfRule>
    <cfRule type="containsBlanks" dxfId="5575" priority="1546">
      <formula>LEN(TRIM(F131))=0</formula>
    </cfRule>
  </conditionalFormatting>
  <conditionalFormatting sqref="H131:I131">
    <cfRule type="expression" dxfId="5574" priority="1544">
      <formula>Z131=1</formula>
    </cfRule>
  </conditionalFormatting>
  <conditionalFormatting sqref="F131:G131">
    <cfRule type="expression" dxfId="5573" priority="1543">
      <formula>Y131=1</formula>
    </cfRule>
  </conditionalFormatting>
  <conditionalFormatting sqref="J131:K131">
    <cfRule type="expression" dxfId="5572" priority="1542">
      <formula>AA131=1</formula>
    </cfRule>
  </conditionalFormatting>
  <conditionalFormatting sqref="L131:M131">
    <cfRule type="expression" dxfId="5571" priority="1541">
      <formula>AB131=1</formula>
    </cfRule>
  </conditionalFormatting>
  <conditionalFormatting sqref="F134:M134">
    <cfRule type="containsBlanks" dxfId="5570" priority="1540">
      <formula>LEN(TRIM(F134))=0</formula>
    </cfRule>
  </conditionalFormatting>
  <conditionalFormatting sqref="F133:M133">
    <cfRule type="colorScale" priority="1538">
      <colorScale>
        <cfvo type="min"/>
        <cfvo type="max"/>
        <color rgb="FFFFEF9C"/>
        <color rgb="FFFF7128"/>
      </colorScale>
    </cfRule>
    <cfRule type="containsBlanks" dxfId="5569" priority="1539">
      <formula>LEN(TRIM(F133))=0</formula>
    </cfRule>
  </conditionalFormatting>
  <conditionalFormatting sqref="H133:I133">
    <cfRule type="expression" dxfId="5568" priority="1537">
      <formula>Z133=1</formula>
    </cfRule>
  </conditionalFormatting>
  <conditionalFormatting sqref="F133:G133">
    <cfRule type="expression" dxfId="5567" priority="1536">
      <formula>Y133=1</formula>
    </cfRule>
  </conditionalFormatting>
  <conditionalFormatting sqref="J133:K133">
    <cfRule type="expression" dxfId="5566" priority="1535">
      <formula>AA133=1</formula>
    </cfRule>
  </conditionalFormatting>
  <conditionalFormatting sqref="L133:M133">
    <cfRule type="expression" dxfId="5565" priority="1534">
      <formula>AB133=1</formula>
    </cfRule>
  </conditionalFormatting>
  <conditionalFormatting sqref="F136:M136">
    <cfRule type="containsBlanks" dxfId="5564" priority="1533">
      <formula>LEN(TRIM(F136))=0</formula>
    </cfRule>
  </conditionalFormatting>
  <conditionalFormatting sqref="F135:M135">
    <cfRule type="colorScale" priority="1531">
      <colorScale>
        <cfvo type="min"/>
        <cfvo type="max"/>
        <color rgb="FFFFEF9C"/>
        <color rgb="FFFF7128"/>
      </colorScale>
    </cfRule>
    <cfRule type="containsBlanks" dxfId="5563" priority="1532">
      <formula>LEN(TRIM(F135))=0</formula>
    </cfRule>
  </conditionalFormatting>
  <conditionalFormatting sqref="H135:I135">
    <cfRule type="expression" dxfId="5562" priority="1530">
      <formula>Z135=1</formula>
    </cfRule>
  </conditionalFormatting>
  <conditionalFormatting sqref="F135:G135">
    <cfRule type="expression" dxfId="5561" priority="1529">
      <formula>Y135=1</formula>
    </cfRule>
  </conditionalFormatting>
  <conditionalFormatting sqref="J135:K135">
    <cfRule type="expression" dxfId="5560" priority="1528">
      <formula>AA135=1</formula>
    </cfRule>
  </conditionalFormatting>
  <conditionalFormatting sqref="L135:M135">
    <cfRule type="expression" dxfId="5559" priority="1527">
      <formula>AB135=1</formula>
    </cfRule>
  </conditionalFormatting>
  <conditionalFormatting sqref="F138:M138">
    <cfRule type="containsBlanks" dxfId="5558" priority="1526">
      <formula>LEN(TRIM(F138))=0</formula>
    </cfRule>
  </conditionalFormatting>
  <conditionalFormatting sqref="F137:M137">
    <cfRule type="colorScale" priority="1524">
      <colorScale>
        <cfvo type="min"/>
        <cfvo type="max"/>
        <color rgb="FFFFEF9C"/>
        <color rgb="FFFF7128"/>
      </colorScale>
    </cfRule>
    <cfRule type="containsBlanks" dxfId="5557" priority="1525">
      <formula>LEN(TRIM(F137))=0</formula>
    </cfRule>
  </conditionalFormatting>
  <conditionalFormatting sqref="H137:I137">
    <cfRule type="expression" dxfId="5556" priority="1523">
      <formula>Z137=1</formula>
    </cfRule>
  </conditionalFormatting>
  <conditionalFormatting sqref="F137:G137">
    <cfRule type="expression" dxfId="5555" priority="1522">
      <formula>Y137=1</formula>
    </cfRule>
  </conditionalFormatting>
  <conditionalFormatting sqref="J137:K137">
    <cfRule type="expression" dxfId="5554" priority="1521">
      <formula>AA137=1</formula>
    </cfRule>
  </conditionalFormatting>
  <conditionalFormatting sqref="L137:M137">
    <cfRule type="expression" dxfId="5553" priority="1520">
      <formula>AB137=1</formula>
    </cfRule>
  </conditionalFormatting>
  <conditionalFormatting sqref="F140:M140">
    <cfRule type="containsBlanks" dxfId="5552" priority="1519">
      <formula>LEN(TRIM(F140))=0</formula>
    </cfRule>
  </conditionalFormatting>
  <conditionalFormatting sqref="F139:M139">
    <cfRule type="colorScale" priority="1517">
      <colorScale>
        <cfvo type="min"/>
        <cfvo type="max"/>
        <color rgb="FFFFEF9C"/>
        <color rgb="FFFF7128"/>
      </colorScale>
    </cfRule>
    <cfRule type="containsBlanks" dxfId="5551" priority="1518">
      <formula>LEN(TRIM(F139))=0</formula>
    </cfRule>
  </conditionalFormatting>
  <conditionalFormatting sqref="H139:I139">
    <cfRule type="expression" dxfId="5550" priority="1516">
      <formula>Z139=1</formula>
    </cfRule>
  </conditionalFormatting>
  <conditionalFormatting sqref="F139:G139">
    <cfRule type="expression" dxfId="5549" priority="1515">
      <formula>Y139=1</formula>
    </cfRule>
  </conditionalFormatting>
  <conditionalFormatting sqref="J139:K139">
    <cfRule type="expression" dxfId="5548" priority="1514">
      <formula>AA139=1</formula>
    </cfRule>
  </conditionalFormatting>
  <conditionalFormatting sqref="L139:M139">
    <cfRule type="expression" dxfId="5547" priority="1513">
      <formula>AB139=1</formula>
    </cfRule>
  </conditionalFormatting>
  <conditionalFormatting sqref="F142:M142">
    <cfRule type="containsBlanks" dxfId="5546" priority="1512">
      <formula>LEN(TRIM(F142))=0</formula>
    </cfRule>
  </conditionalFormatting>
  <conditionalFormatting sqref="F141:M141">
    <cfRule type="colorScale" priority="1510">
      <colorScale>
        <cfvo type="min"/>
        <cfvo type="max"/>
        <color rgb="FFFFEF9C"/>
        <color rgb="FFFF7128"/>
      </colorScale>
    </cfRule>
    <cfRule type="containsBlanks" dxfId="5545" priority="1511">
      <formula>LEN(TRIM(F141))=0</formula>
    </cfRule>
  </conditionalFormatting>
  <conditionalFormatting sqref="H141:I141">
    <cfRule type="expression" dxfId="5544" priority="1509">
      <formula>Z141=1</formula>
    </cfRule>
  </conditionalFormatting>
  <conditionalFormatting sqref="F141:G141">
    <cfRule type="expression" dxfId="5543" priority="1508">
      <formula>Y141=1</formula>
    </cfRule>
  </conditionalFormatting>
  <conditionalFormatting sqref="J141:K141">
    <cfRule type="expression" dxfId="5542" priority="1507">
      <formula>AA141=1</formula>
    </cfRule>
  </conditionalFormatting>
  <conditionalFormatting sqref="L141:M141">
    <cfRule type="expression" dxfId="5541" priority="1506">
      <formula>AB141=1</formula>
    </cfRule>
  </conditionalFormatting>
  <conditionalFormatting sqref="F144:M144">
    <cfRule type="containsBlanks" dxfId="5540" priority="1505">
      <formula>LEN(TRIM(F144))=0</formula>
    </cfRule>
  </conditionalFormatting>
  <conditionalFormatting sqref="F143:M143">
    <cfRule type="colorScale" priority="1503">
      <colorScale>
        <cfvo type="min"/>
        <cfvo type="max"/>
        <color rgb="FFFFEF9C"/>
        <color rgb="FFFF7128"/>
      </colorScale>
    </cfRule>
    <cfRule type="containsBlanks" dxfId="5539" priority="1504">
      <formula>LEN(TRIM(F143))=0</formula>
    </cfRule>
  </conditionalFormatting>
  <conditionalFormatting sqref="H143:I143">
    <cfRule type="expression" dxfId="5538" priority="1502">
      <formula>Z143=1</formula>
    </cfRule>
  </conditionalFormatting>
  <conditionalFormatting sqref="F143:G143">
    <cfRule type="expression" dxfId="5537" priority="1501">
      <formula>Y143=1</formula>
    </cfRule>
  </conditionalFormatting>
  <conditionalFormatting sqref="J143:K143">
    <cfRule type="expression" dxfId="5536" priority="1500">
      <formula>AA143=1</formula>
    </cfRule>
  </conditionalFormatting>
  <conditionalFormatting sqref="L143:M143">
    <cfRule type="expression" dxfId="5535" priority="1499">
      <formula>AB143=1</formula>
    </cfRule>
  </conditionalFormatting>
  <conditionalFormatting sqref="F146:M146">
    <cfRule type="containsBlanks" dxfId="5534" priority="1414">
      <formula>LEN(TRIM(F146))=0</formula>
    </cfRule>
  </conditionalFormatting>
  <conditionalFormatting sqref="F145:M145">
    <cfRule type="colorScale" priority="1412">
      <colorScale>
        <cfvo type="min"/>
        <cfvo type="max"/>
        <color rgb="FFFFEF9C"/>
        <color rgb="FFFF7128"/>
      </colorScale>
    </cfRule>
    <cfRule type="containsBlanks" dxfId="5533" priority="1413">
      <formula>LEN(TRIM(F145))=0</formula>
    </cfRule>
  </conditionalFormatting>
  <conditionalFormatting sqref="H145:I145">
    <cfRule type="expression" dxfId="5532" priority="1411">
      <formula>Z145=1</formula>
    </cfRule>
  </conditionalFormatting>
  <conditionalFormatting sqref="F145:G145">
    <cfRule type="expression" dxfId="5531" priority="1410">
      <formula>Y145=1</formula>
    </cfRule>
  </conditionalFormatting>
  <conditionalFormatting sqref="J145:K145">
    <cfRule type="expression" dxfId="5530" priority="1409">
      <formula>AA145=1</formula>
    </cfRule>
  </conditionalFormatting>
  <conditionalFormatting sqref="L145:M145">
    <cfRule type="expression" dxfId="5529" priority="1408">
      <formula>AB145=1</formula>
    </cfRule>
  </conditionalFormatting>
  <conditionalFormatting sqref="F148:M148">
    <cfRule type="containsBlanks" dxfId="5528" priority="1407">
      <formula>LEN(TRIM(F148))=0</formula>
    </cfRule>
  </conditionalFormatting>
  <conditionalFormatting sqref="F147:M147">
    <cfRule type="colorScale" priority="1405">
      <colorScale>
        <cfvo type="min"/>
        <cfvo type="max"/>
        <color rgb="FFFFEF9C"/>
        <color rgb="FFFF7128"/>
      </colorScale>
    </cfRule>
    <cfRule type="containsBlanks" dxfId="5527" priority="1406">
      <formula>LEN(TRIM(F147))=0</formula>
    </cfRule>
  </conditionalFormatting>
  <conditionalFormatting sqref="H147:I147">
    <cfRule type="expression" dxfId="5526" priority="1404">
      <formula>Z147=1</formula>
    </cfRule>
  </conditionalFormatting>
  <conditionalFormatting sqref="F147:G147">
    <cfRule type="expression" dxfId="5525" priority="1403">
      <formula>Y147=1</formula>
    </cfRule>
  </conditionalFormatting>
  <conditionalFormatting sqref="J147:K147">
    <cfRule type="expression" dxfId="5524" priority="1402">
      <formula>AA147=1</formula>
    </cfRule>
  </conditionalFormatting>
  <conditionalFormatting sqref="L147:M147">
    <cfRule type="expression" dxfId="5523" priority="1401">
      <formula>AB147=1</formula>
    </cfRule>
  </conditionalFormatting>
  <conditionalFormatting sqref="F150:M150">
    <cfRule type="containsBlanks" dxfId="5522" priority="1400">
      <formula>LEN(TRIM(F150))=0</formula>
    </cfRule>
  </conditionalFormatting>
  <conditionalFormatting sqref="F149:M149">
    <cfRule type="colorScale" priority="1398">
      <colorScale>
        <cfvo type="min"/>
        <cfvo type="max"/>
        <color rgb="FFFFEF9C"/>
        <color rgb="FFFF7128"/>
      </colorScale>
    </cfRule>
    <cfRule type="containsBlanks" dxfId="5521" priority="1399">
      <formula>LEN(TRIM(F149))=0</formula>
    </cfRule>
  </conditionalFormatting>
  <conditionalFormatting sqref="H149:I149">
    <cfRule type="expression" dxfId="5520" priority="1397">
      <formula>Z149=1</formula>
    </cfRule>
  </conditionalFormatting>
  <conditionalFormatting sqref="F149:G149">
    <cfRule type="expression" dxfId="5519" priority="1396">
      <formula>Y149=1</formula>
    </cfRule>
  </conditionalFormatting>
  <conditionalFormatting sqref="J149:K149">
    <cfRule type="expression" dxfId="5518" priority="1395">
      <formula>AA149=1</formula>
    </cfRule>
  </conditionalFormatting>
  <conditionalFormatting sqref="L149:M149">
    <cfRule type="expression" dxfId="5517" priority="1394">
      <formula>AB149=1</formula>
    </cfRule>
  </conditionalFormatting>
  <conditionalFormatting sqref="F152:M152">
    <cfRule type="containsBlanks" dxfId="5516" priority="1393">
      <formula>LEN(TRIM(F152))=0</formula>
    </cfRule>
  </conditionalFormatting>
  <conditionalFormatting sqref="F151:M151">
    <cfRule type="colorScale" priority="1391">
      <colorScale>
        <cfvo type="min"/>
        <cfvo type="max"/>
        <color rgb="FFFFEF9C"/>
        <color rgb="FFFF7128"/>
      </colorScale>
    </cfRule>
    <cfRule type="containsBlanks" dxfId="5515" priority="1392">
      <formula>LEN(TRIM(F151))=0</formula>
    </cfRule>
  </conditionalFormatting>
  <conditionalFormatting sqref="H151:I151">
    <cfRule type="expression" dxfId="5514" priority="1390">
      <formula>Z151=1</formula>
    </cfRule>
  </conditionalFormatting>
  <conditionalFormatting sqref="F151:G151">
    <cfRule type="expression" dxfId="5513" priority="1389">
      <formula>Y151=1</formula>
    </cfRule>
  </conditionalFormatting>
  <conditionalFormatting sqref="J151:K151">
    <cfRule type="expression" dxfId="5512" priority="1388">
      <formula>AA151=1</formula>
    </cfRule>
  </conditionalFormatting>
  <conditionalFormatting sqref="L151:M151">
    <cfRule type="expression" dxfId="5511" priority="1387">
      <formula>AB151=1</formula>
    </cfRule>
  </conditionalFormatting>
  <conditionalFormatting sqref="F154:M154">
    <cfRule type="containsBlanks" dxfId="5510" priority="1386">
      <formula>LEN(TRIM(F154))=0</formula>
    </cfRule>
  </conditionalFormatting>
  <conditionalFormatting sqref="F153:M153">
    <cfRule type="colorScale" priority="1384">
      <colorScale>
        <cfvo type="min"/>
        <cfvo type="max"/>
        <color rgb="FFFFEF9C"/>
        <color rgb="FFFF7128"/>
      </colorScale>
    </cfRule>
    <cfRule type="containsBlanks" dxfId="5509" priority="1385">
      <formula>LEN(TRIM(F153))=0</formula>
    </cfRule>
  </conditionalFormatting>
  <conditionalFormatting sqref="H153:I153">
    <cfRule type="expression" dxfId="5508" priority="1383">
      <formula>Z153=1</formula>
    </cfRule>
  </conditionalFormatting>
  <conditionalFormatting sqref="F153:G153">
    <cfRule type="expression" dxfId="5507" priority="1382">
      <formula>Y153=1</formula>
    </cfRule>
  </conditionalFormatting>
  <conditionalFormatting sqref="J153:K153">
    <cfRule type="expression" dxfId="5506" priority="1381">
      <formula>AA153=1</formula>
    </cfRule>
  </conditionalFormatting>
  <conditionalFormatting sqref="L153:M153">
    <cfRule type="expression" dxfId="5505" priority="1380">
      <formula>AB153=1</formula>
    </cfRule>
  </conditionalFormatting>
  <conditionalFormatting sqref="F156:M156">
    <cfRule type="containsBlanks" dxfId="5504" priority="1379">
      <formula>LEN(TRIM(F156))=0</formula>
    </cfRule>
  </conditionalFormatting>
  <conditionalFormatting sqref="F155:M155">
    <cfRule type="colorScale" priority="1377">
      <colorScale>
        <cfvo type="min"/>
        <cfvo type="max"/>
        <color rgb="FFFFEF9C"/>
        <color rgb="FFFF7128"/>
      </colorScale>
    </cfRule>
    <cfRule type="containsBlanks" dxfId="5503" priority="1378">
      <formula>LEN(TRIM(F155))=0</formula>
    </cfRule>
  </conditionalFormatting>
  <conditionalFormatting sqref="H155:I155">
    <cfRule type="expression" dxfId="5502" priority="1376">
      <formula>Z155=1</formula>
    </cfRule>
  </conditionalFormatting>
  <conditionalFormatting sqref="F155:G155">
    <cfRule type="expression" dxfId="5501" priority="1375">
      <formula>Y155=1</formula>
    </cfRule>
  </conditionalFormatting>
  <conditionalFormatting sqref="J155:K155">
    <cfRule type="expression" dxfId="5500" priority="1374">
      <formula>AA155=1</formula>
    </cfRule>
  </conditionalFormatting>
  <conditionalFormatting sqref="L155:M155">
    <cfRule type="expression" dxfId="5499" priority="1373">
      <formula>AB155=1</formula>
    </cfRule>
  </conditionalFormatting>
  <conditionalFormatting sqref="F158:M158">
    <cfRule type="containsBlanks" dxfId="5498" priority="1372">
      <formula>LEN(TRIM(F158))=0</formula>
    </cfRule>
  </conditionalFormatting>
  <conditionalFormatting sqref="F157:M157">
    <cfRule type="colorScale" priority="1370">
      <colorScale>
        <cfvo type="min"/>
        <cfvo type="max"/>
        <color rgb="FFFFEF9C"/>
        <color rgb="FFFF7128"/>
      </colorScale>
    </cfRule>
    <cfRule type="containsBlanks" dxfId="5497" priority="1371">
      <formula>LEN(TRIM(F157))=0</formula>
    </cfRule>
  </conditionalFormatting>
  <conditionalFormatting sqref="H157:I157">
    <cfRule type="expression" dxfId="5496" priority="1369">
      <formula>Z157=1</formula>
    </cfRule>
  </conditionalFormatting>
  <conditionalFormatting sqref="F157:G157">
    <cfRule type="expression" dxfId="5495" priority="1368">
      <formula>Y157=1</formula>
    </cfRule>
  </conditionalFormatting>
  <conditionalFormatting sqref="J157:K157">
    <cfRule type="expression" dxfId="5494" priority="1367">
      <formula>AA157=1</formula>
    </cfRule>
  </conditionalFormatting>
  <conditionalFormatting sqref="L157:M157">
    <cfRule type="expression" dxfId="5493" priority="1366">
      <formula>AB157=1</formula>
    </cfRule>
  </conditionalFormatting>
  <conditionalFormatting sqref="F160:M160">
    <cfRule type="containsBlanks" dxfId="5492" priority="1365">
      <formula>LEN(TRIM(F160))=0</formula>
    </cfRule>
  </conditionalFormatting>
  <conditionalFormatting sqref="F159:M159">
    <cfRule type="colorScale" priority="1363">
      <colorScale>
        <cfvo type="min"/>
        <cfvo type="max"/>
        <color rgb="FFFFEF9C"/>
        <color rgb="FFFF7128"/>
      </colorScale>
    </cfRule>
    <cfRule type="containsBlanks" dxfId="5491" priority="1364">
      <formula>LEN(TRIM(F159))=0</formula>
    </cfRule>
  </conditionalFormatting>
  <conditionalFormatting sqref="H159:I159">
    <cfRule type="expression" dxfId="5490" priority="1362">
      <formula>Z159=1</formula>
    </cfRule>
  </conditionalFormatting>
  <conditionalFormatting sqref="F159:G159">
    <cfRule type="expression" dxfId="5489" priority="1361">
      <formula>Y159=1</formula>
    </cfRule>
  </conditionalFormatting>
  <conditionalFormatting sqref="J159:K159">
    <cfRule type="expression" dxfId="5488" priority="1360">
      <formula>AA159=1</formula>
    </cfRule>
  </conditionalFormatting>
  <conditionalFormatting sqref="L159:M159">
    <cfRule type="expression" dxfId="5487" priority="1359">
      <formula>AB159=1</formula>
    </cfRule>
  </conditionalFormatting>
  <conditionalFormatting sqref="F162:M162">
    <cfRule type="containsBlanks" dxfId="5486" priority="1358">
      <formula>LEN(TRIM(F162))=0</formula>
    </cfRule>
  </conditionalFormatting>
  <conditionalFormatting sqref="F161:M161">
    <cfRule type="colorScale" priority="1356">
      <colorScale>
        <cfvo type="min"/>
        <cfvo type="max"/>
        <color rgb="FFFFEF9C"/>
        <color rgb="FFFF7128"/>
      </colorScale>
    </cfRule>
    <cfRule type="containsBlanks" dxfId="5485" priority="1357">
      <formula>LEN(TRIM(F161))=0</formula>
    </cfRule>
  </conditionalFormatting>
  <conditionalFormatting sqref="H161:I161">
    <cfRule type="expression" dxfId="5484" priority="1355">
      <formula>Z161=1</formula>
    </cfRule>
  </conditionalFormatting>
  <conditionalFormatting sqref="F161:G161">
    <cfRule type="expression" dxfId="5483" priority="1354">
      <formula>Y161=1</formula>
    </cfRule>
  </conditionalFormatting>
  <conditionalFormatting sqref="J161:K161">
    <cfRule type="expression" dxfId="5482" priority="1353">
      <formula>AA161=1</formula>
    </cfRule>
  </conditionalFormatting>
  <conditionalFormatting sqref="L161:M161">
    <cfRule type="expression" dxfId="5481" priority="1352">
      <formula>AB161=1</formula>
    </cfRule>
  </conditionalFormatting>
  <conditionalFormatting sqref="F164:M164">
    <cfRule type="containsBlanks" dxfId="5480" priority="1351">
      <formula>LEN(TRIM(F164))=0</formula>
    </cfRule>
  </conditionalFormatting>
  <conditionalFormatting sqref="F163:M163">
    <cfRule type="colorScale" priority="1349">
      <colorScale>
        <cfvo type="min"/>
        <cfvo type="max"/>
        <color rgb="FFFFEF9C"/>
        <color rgb="FFFF7128"/>
      </colorScale>
    </cfRule>
    <cfRule type="containsBlanks" dxfId="5479" priority="1350">
      <formula>LEN(TRIM(F163))=0</formula>
    </cfRule>
  </conditionalFormatting>
  <conditionalFormatting sqref="H163:I163">
    <cfRule type="expression" dxfId="5478" priority="1348">
      <formula>Z163=1</formula>
    </cfRule>
  </conditionalFormatting>
  <conditionalFormatting sqref="F163:G163">
    <cfRule type="expression" dxfId="5477" priority="1347">
      <formula>Y163=1</formula>
    </cfRule>
  </conditionalFormatting>
  <conditionalFormatting sqref="J163:K163">
    <cfRule type="expression" dxfId="5476" priority="1346">
      <formula>AA163=1</formula>
    </cfRule>
  </conditionalFormatting>
  <conditionalFormatting sqref="L163:M163">
    <cfRule type="expression" dxfId="5475" priority="1345">
      <formula>AB163=1</formula>
    </cfRule>
  </conditionalFormatting>
  <conditionalFormatting sqref="F166:M166">
    <cfRule type="containsBlanks" dxfId="5474" priority="1344">
      <formula>LEN(TRIM(F166))=0</formula>
    </cfRule>
  </conditionalFormatting>
  <conditionalFormatting sqref="F165:M165">
    <cfRule type="colorScale" priority="1342">
      <colorScale>
        <cfvo type="min"/>
        <cfvo type="max"/>
        <color rgb="FFFFEF9C"/>
        <color rgb="FFFF7128"/>
      </colorScale>
    </cfRule>
    <cfRule type="containsBlanks" dxfId="5473" priority="1343">
      <formula>LEN(TRIM(F165))=0</formula>
    </cfRule>
  </conditionalFormatting>
  <conditionalFormatting sqref="H165:I165">
    <cfRule type="expression" dxfId="5472" priority="1341">
      <formula>Z165=1</formula>
    </cfRule>
  </conditionalFormatting>
  <conditionalFormatting sqref="F165:G165">
    <cfRule type="expression" dxfId="5471" priority="1340">
      <formula>Y165=1</formula>
    </cfRule>
  </conditionalFormatting>
  <conditionalFormatting sqref="J165:K165">
    <cfRule type="expression" dxfId="5470" priority="1339">
      <formula>AA165=1</formula>
    </cfRule>
  </conditionalFormatting>
  <conditionalFormatting sqref="L165:M165">
    <cfRule type="expression" dxfId="5469" priority="1338">
      <formula>AB165=1</formula>
    </cfRule>
  </conditionalFormatting>
  <conditionalFormatting sqref="F168:M168">
    <cfRule type="containsBlanks" dxfId="5468" priority="1337">
      <formula>LEN(TRIM(F168))=0</formula>
    </cfRule>
  </conditionalFormatting>
  <conditionalFormatting sqref="F167:M167">
    <cfRule type="colorScale" priority="1335">
      <colorScale>
        <cfvo type="min"/>
        <cfvo type="max"/>
        <color rgb="FFFFEF9C"/>
        <color rgb="FFFF7128"/>
      </colorScale>
    </cfRule>
    <cfRule type="containsBlanks" dxfId="5467" priority="1336">
      <formula>LEN(TRIM(F167))=0</formula>
    </cfRule>
  </conditionalFormatting>
  <conditionalFormatting sqref="H167:I167">
    <cfRule type="expression" dxfId="5466" priority="1334">
      <formula>Z167=1</formula>
    </cfRule>
  </conditionalFormatting>
  <conditionalFormatting sqref="F167:G167">
    <cfRule type="expression" dxfId="5465" priority="1333">
      <formula>Y167=1</formula>
    </cfRule>
  </conditionalFormatting>
  <conditionalFormatting sqref="J167:K167">
    <cfRule type="expression" dxfId="5464" priority="1332">
      <formula>AA167=1</formula>
    </cfRule>
  </conditionalFormatting>
  <conditionalFormatting sqref="L167:M167">
    <cfRule type="expression" dxfId="5463" priority="1331">
      <formula>AB167=1</formula>
    </cfRule>
  </conditionalFormatting>
  <conditionalFormatting sqref="F170:M170">
    <cfRule type="containsBlanks" dxfId="5462" priority="1330">
      <formula>LEN(TRIM(F170))=0</formula>
    </cfRule>
  </conditionalFormatting>
  <conditionalFormatting sqref="F169:M169">
    <cfRule type="colorScale" priority="1328">
      <colorScale>
        <cfvo type="min"/>
        <cfvo type="max"/>
        <color rgb="FFFFEF9C"/>
        <color rgb="FFFF7128"/>
      </colorScale>
    </cfRule>
    <cfRule type="containsBlanks" dxfId="5461" priority="1329">
      <formula>LEN(TRIM(F169))=0</formula>
    </cfRule>
  </conditionalFormatting>
  <conditionalFormatting sqref="H169:I169">
    <cfRule type="expression" dxfId="5460" priority="1327">
      <formula>Z169=1</formula>
    </cfRule>
  </conditionalFormatting>
  <conditionalFormatting sqref="F169:G169">
    <cfRule type="expression" dxfId="5459" priority="1326">
      <formula>Y169=1</formula>
    </cfRule>
  </conditionalFormatting>
  <conditionalFormatting sqref="J169:K169">
    <cfRule type="expression" dxfId="5458" priority="1325">
      <formula>AA169=1</formula>
    </cfRule>
  </conditionalFormatting>
  <conditionalFormatting sqref="L169:M169">
    <cfRule type="expression" dxfId="5457" priority="1324">
      <formula>AB169=1</formula>
    </cfRule>
  </conditionalFormatting>
  <conditionalFormatting sqref="F172:M172">
    <cfRule type="containsBlanks" dxfId="5456" priority="1323">
      <formula>LEN(TRIM(F172))=0</formula>
    </cfRule>
  </conditionalFormatting>
  <conditionalFormatting sqref="F171:M171">
    <cfRule type="colorScale" priority="1321">
      <colorScale>
        <cfvo type="min"/>
        <cfvo type="max"/>
        <color rgb="FFFFEF9C"/>
        <color rgb="FFFF7128"/>
      </colorScale>
    </cfRule>
    <cfRule type="containsBlanks" dxfId="5455" priority="1322">
      <formula>LEN(TRIM(F171))=0</formula>
    </cfRule>
  </conditionalFormatting>
  <conditionalFormatting sqref="H171:I171">
    <cfRule type="expression" dxfId="5454" priority="1320">
      <formula>Z171=1</formula>
    </cfRule>
  </conditionalFormatting>
  <conditionalFormatting sqref="F171:G171">
    <cfRule type="expression" dxfId="5453" priority="1319">
      <formula>Y171=1</formula>
    </cfRule>
  </conditionalFormatting>
  <conditionalFormatting sqref="J171:K171">
    <cfRule type="expression" dxfId="5452" priority="1318">
      <formula>AA171=1</formula>
    </cfRule>
  </conditionalFormatting>
  <conditionalFormatting sqref="L171:M171">
    <cfRule type="expression" dxfId="5451" priority="1317">
      <formula>AB171=1</formula>
    </cfRule>
  </conditionalFormatting>
  <conditionalFormatting sqref="F174:M174">
    <cfRule type="containsBlanks" dxfId="5450" priority="1316">
      <formula>LEN(TRIM(F174))=0</formula>
    </cfRule>
  </conditionalFormatting>
  <conditionalFormatting sqref="F173:M173">
    <cfRule type="colorScale" priority="1314">
      <colorScale>
        <cfvo type="min"/>
        <cfvo type="max"/>
        <color rgb="FFFFEF9C"/>
        <color rgb="FFFF7128"/>
      </colorScale>
    </cfRule>
    <cfRule type="containsBlanks" dxfId="5449" priority="1315">
      <formula>LEN(TRIM(F173))=0</formula>
    </cfRule>
  </conditionalFormatting>
  <conditionalFormatting sqref="H173:I173">
    <cfRule type="expression" dxfId="5448" priority="1313">
      <formula>Z173=1</formula>
    </cfRule>
  </conditionalFormatting>
  <conditionalFormatting sqref="F173:G173">
    <cfRule type="expression" dxfId="5447" priority="1312">
      <formula>Y173=1</formula>
    </cfRule>
  </conditionalFormatting>
  <conditionalFormatting sqref="J173:K173">
    <cfRule type="expression" dxfId="5446" priority="1311">
      <formula>AA173=1</formula>
    </cfRule>
  </conditionalFormatting>
  <conditionalFormatting sqref="L173:M173">
    <cfRule type="expression" dxfId="5445" priority="1310">
      <formula>AB173=1</formula>
    </cfRule>
  </conditionalFormatting>
  <conditionalFormatting sqref="F176:M176">
    <cfRule type="containsBlanks" dxfId="5444" priority="1309">
      <formula>LEN(TRIM(F176))=0</formula>
    </cfRule>
  </conditionalFormatting>
  <conditionalFormatting sqref="F175:M175">
    <cfRule type="colorScale" priority="1307">
      <colorScale>
        <cfvo type="min"/>
        <cfvo type="max"/>
        <color rgb="FFFFEF9C"/>
        <color rgb="FFFF7128"/>
      </colorScale>
    </cfRule>
    <cfRule type="containsBlanks" dxfId="5443" priority="1308">
      <formula>LEN(TRIM(F175))=0</formula>
    </cfRule>
  </conditionalFormatting>
  <conditionalFormatting sqref="H175:I175">
    <cfRule type="expression" dxfId="5442" priority="1306">
      <formula>Z175=1</formula>
    </cfRule>
  </conditionalFormatting>
  <conditionalFormatting sqref="F175:G175">
    <cfRule type="expression" dxfId="5441" priority="1305">
      <formula>Y175=1</formula>
    </cfRule>
  </conditionalFormatting>
  <conditionalFormatting sqref="J175:K175">
    <cfRule type="expression" dxfId="5440" priority="1304">
      <formula>AA175=1</formula>
    </cfRule>
  </conditionalFormatting>
  <conditionalFormatting sqref="L175:M175">
    <cfRule type="expression" dxfId="5439" priority="1303">
      <formula>AB175=1</formula>
    </cfRule>
  </conditionalFormatting>
  <conditionalFormatting sqref="F178:M178">
    <cfRule type="containsBlanks" dxfId="5438" priority="1302">
      <formula>LEN(TRIM(F178))=0</formula>
    </cfRule>
  </conditionalFormatting>
  <conditionalFormatting sqref="F177:M177">
    <cfRule type="colorScale" priority="1300">
      <colorScale>
        <cfvo type="min"/>
        <cfvo type="max"/>
        <color rgb="FFFFEF9C"/>
        <color rgb="FFFF7128"/>
      </colorScale>
    </cfRule>
    <cfRule type="containsBlanks" dxfId="5437" priority="1301">
      <formula>LEN(TRIM(F177))=0</formula>
    </cfRule>
  </conditionalFormatting>
  <conditionalFormatting sqref="H177:I177">
    <cfRule type="expression" dxfId="5436" priority="1299">
      <formula>Z177=1</formula>
    </cfRule>
  </conditionalFormatting>
  <conditionalFormatting sqref="F177:G177">
    <cfRule type="expression" dxfId="5435" priority="1298">
      <formula>Y177=1</formula>
    </cfRule>
  </conditionalFormatting>
  <conditionalFormatting sqref="J177:K177">
    <cfRule type="expression" dxfId="5434" priority="1297">
      <formula>AA177=1</formula>
    </cfRule>
  </conditionalFormatting>
  <conditionalFormatting sqref="L177:M177">
    <cfRule type="expression" dxfId="5433" priority="1296">
      <formula>AB177=1</formula>
    </cfRule>
  </conditionalFormatting>
  <conditionalFormatting sqref="F180:M180">
    <cfRule type="containsBlanks" dxfId="5432" priority="1295">
      <formula>LEN(TRIM(F180))=0</formula>
    </cfRule>
  </conditionalFormatting>
  <conditionalFormatting sqref="F179:M179">
    <cfRule type="colorScale" priority="1293">
      <colorScale>
        <cfvo type="min"/>
        <cfvo type="max"/>
        <color rgb="FFFFEF9C"/>
        <color rgb="FFFF7128"/>
      </colorScale>
    </cfRule>
    <cfRule type="containsBlanks" dxfId="5431" priority="1294">
      <formula>LEN(TRIM(F179))=0</formula>
    </cfRule>
  </conditionalFormatting>
  <conditionalFormatting sqref="H179:I179">
    <cfRule type="expression" dxfId="5430" priority="1292">
      <formula>Z179=1</formula>
    </cfRule>
  </conditionalFormatting>
  <conditionalFormatting sqref="F179:G179">
    <cfRule type="expression" dxfId="5429" priority="1291">
      <formula>Y179=1</formula>
    </cfRule>
  </conditionalFormatting>
  <conditionalFormatting sqref="J179:K179">
    <cfRule type="expression" dxfId="5428" priority="1290">
      <formula>AA179=1</formula>
    </cfRule>
  </conditionalFormatting>
  <conditionalFormatting sqref="L179:M179">
    <cfRule type="expression" dxfId="5427" priority="1289">
      <formula>AB179=1</formula>
    </cfRule>
  </conditionalFormatting>
  <conditionalFormatting sqref="F182:M182">
    <cfRule type="containsBlanks" dxfId="5426" priority="1288">
      <formula>LEN(TRIM(F182))=0</formula>
    </cfRule>
  </conditionalFormatting>
  <conditionalFormatting sqref="F181:M181">
    <cfRule type="colorScale" priority="1286">
      <colorScale>
        <cfvo type="min"/>
        <cfvo type="max"/>
        <color rgb="FFFFEF9C"/>
        <color rgb="FFFF7128"/>
      </colorScale>
    </cfRule>
    <cfRule type="containsBlanks" dxfId="5425" priority="1287">
      <formula>LEN(TRIM(F181))=0</formula>
    </cfRule>
  </conditionalFormatting>
  <conditionalFormatting sqref="H181:I181">
    <cfRule type="expression" dxfId="5424" priority="1285">
      <formula>Z181=1</formula>
    </cfRule>
  </conditionalFormatting>
  <conditionalFormatting sqref="F181:G181">
    <cfRule type="expression" dxfId="5423" priority="1284">
      <formula>Y181=1</formula>
    </cfRule>
  </conditionalFormatting>
  <conditionalFormatting sqref="J181:K181">
    <cfRule type="expression" dxfId="5422" priority="1283">
      <formula>AA181=1</formula>
    </cfRule>
  </conditionalFormatting>
  <conditionalFormatting sqref="L181:M181">
    <cfRule type="expression" dxfId="5421" priority="1282">
      <formula>AB181=1</formula>
    </cfRule>
  </conditionalFormatting>
  <conditionalFormatting sqref="F184:M184">
    <cfRule type="containsBlanks" dxfId="5420" priority="1281">
      <formula>LEN(TRIM(F184))=0</formula>
    </cfRule>
  </conditionalFormatting>
  <conditionalFormatting sqref="F183:M183">
    <cfRule type="colorScale" priority="1279">
      <colorScale>
        <cfvo type="min"/>
        <cfvo type="max"/>
        <color rgb="FFFFEF9C"/>
        <color rgb="FFFF7128"/>
      </colorScale>
    </cfRule>
    <cfRule type="containsBlanks" dxfId="5419" priority="1280">
      <formula>LEN(TRIM(F183))=0</formula>
    </cfRule>
  </conditionalFormatting>
  <conditionalFormatting sqref="H183:I183">
    <cfRule type="expression" dxfId="5418" priority="1278">
      <formula>Z183=1</formula>
    </cfRule>
  </conditionalFormatting>
  <conditionalFormatting sqref="F183:G183">
    <cfRule type="expression" dxfId="5417" priority="1277">
      <formula>Y183=1</formula>
    </cfRule>
  </conditionalFormatting>
  <conditionalFormatting sqref="J183:K183">
    <cfRule type="expression" dxfId="5416" priority="1276">
      <formula>AA183=1</formula>
    </cfRule>
  </conditionalFormatting>
  <conditionalFormatting sqref="L183:M183">
    <cfRule type="expression" dxfId="5415" priority="1275">
      <formula>AB183=1</formula>
    </cfRule>
  </conditionalFormatting>
  <conditionalFormatting sqref="F186:M186">
    <cfRule type="containsBlanks" dxfId="5414" priority="1260">
      <formula>LEN(TRIM(F186))=0</formula>
    </cfRule>
  </conditionalFormatting>
  <conditionalFormatting sqref="F185:M185">
    <cfRule type="colorScale" priority="1258">
      <colorScale>
        <cfvo type="min"/>
        <cfvo type="max"/>
        <color rgb="FFFFEF9C"/>
        <color rgb="FFFF7128"/>
      </colorScale>
    </cfRule>
    <cfRule type="containsBlanks" dxfId="5413" priority="1259">
      <formula>LEN(TRIM(F185))=0</formula>
    </cfRule>
  </conditionalFormatting>
  <conditionalFormatting sqref="H185:I185">
    <cfRule type="expression" dxfId="5412" priority="1257">
      <formula>Z185=1</formula>
    </cfRule>
  </conditionalFormatting>
  <conditionalFormatting sqref="F185:G185">
    <cfRule type="expression" dxfId="5411" priority="1256">
      <formula>Y185=1</formula>
    </cfRule>
  </conditionalFormatting>
  <conditionalFormatting sqref="J185:K185">
    <cfRule type="expression" dxfId="5410" priority="1255">
      <formula>AA185=1</formula>
    </cfRule>
  </conditionalFormatting>
  <conditionalFormatting sqref="L185:M185">
    <cfRule type="expression" dxfId="5409" priority="1254">
      <formula>AB185=1</formula>
    </cfRule>
  </conditionalFormatting>
  <conditionalFormatting sqref="F188:M188">
    <cfRule type="containsBlanks" dxfId="5408" priority="1253">
      <formula>LEN(TRIM(F188))=0</formula>
    </cfRule>
  </conditionalFormatting>
  <conditionalFormatting sqref="F187:M187">
    <cfRule type="colorScale" priority="1251">
      <colorScale>
        <cfvo type="min"/>
        <cfvo type="max"/>
        <color rgb="FFFFEF9C"/>
        <color rgb="FFFF7128"/>
      </colorScale>
    </cfRule>
    <cfRule type="containsBlanks" dxfId="5407" priority="1252">
      <formula>LEN(TRIM(F187))=0</formula>
    </cfRule>
  </conditionalFormatting>
  <conditionalFormatting sqref="H187:I187">
    <cfRule type="expression" dxfId="5406" priority="1250">
      <formula>Z187=1</formula>
    </cfRule>
  </conditionalFormatting>
  <conditionalFormatting sqref="F187:G187">
    <cfRule type="expression" dxfId="5405" priority="1249">
      <formula>Y187=1</formula>
    </cfRule>
  </conditionalFormatting>
  <conditionalFormatting sqref="J187:K187">
    <cfRule type="expression" dxfId="5404" priority="1248">
      <formula>AA187=1</formula>
    </cfRule>
  </conditionalFormatting>
  <conditionalFormatting sqref="L187:M187">
    <cfRule type="expression" dxfId="5403" priority="1247">
      <formula>AB187=1</formula>
    </cfRule>
  </conditionalFormatting>
  <conditionalFormatting sqref="F190:M190">
    <cfRule type="containsBlanks" dxfId="5402" priority="1246">
      <formula>LEN(TRIM(F190))=0</formula>
    </cfRule>
  </conditionalFormatting>
  <conditionalFormatting sqref="F189:M189">
    <cfRule type="colorScale" priority="1244">
      <colorScale>
        <cfvo type="min"/>
        <cfvo type="max"/>
        <color rgb="FFFFEF9C"/>
        <color rgb="FFFF7128"/>
      </colorScale>
    </cfRule>
    <cfRule type="containsBlanks" dxfId="5401" priority="1245">
      <formula>LEN(TRIM(F189))=0</formula>
    </cfRule>
  </conditionalFormatting>
  <conditionalFormatting sqref="H189:I189">
    <cfRule type="expression" dxfId="5400" priority="1243">
      <formula>Z189=1</formula>
    </cfRule>
  </conditionalFormatting>
  <conditionalFormatting sqref="F189:G189">
    <cfRule type="expression" dxfId="5399" priority="1242">
      <formula>Y189=1</formula>
    </cfRule>
  </conditionalFormatting>
  <conditionalFormatting sqref="J189:K189">
    <cfRule type="expression" dxfId="5398" priority="1241">
      <formula>AA189=1</formula>
    </cfRule>
  </conditionalFormatting>
  <conditionalFormatting sqref="L189:M189">
    <cfRule type="expression" dxfId="5397" priority="1240">
      <formula>AB189=1</formula>
    </cfRule>
  </conditionalFormatting>
  <conditionalFormatting sqref="F192:M192">
    <cfRule type="containsBlanks" dxfId="5396" priority="1239">
      <formula>LEN(TRIM(F192))=0</formula>
    </cfRule>
  </conditionalFormatting>
  <conditionalFormatting sqref="F191:M191">
    <cfRule type="colorScale" priority="1237">
      <colorScale>
        <cfvo type="min"/>
        <cfvo type="max"/>
        <color rgb="FFFFEF9C"/>
        <color rgb="FFFF7128"/>
      </colorScale>
    </cfRule>
    <cfRule type="containsBlanks" dxfId="5395" priority="1238">
      <formula>LEN(TRIM(F191))=0</formula>
    </cfRule>
  </conditionalFormatting>
  <conditionalFormatting sqref="H191:I191">
    <cfRule type="expression" dxfId="5394" priority="1236">
      <formula>Z191=1</formula>
    </cfRule>
  </conditionalFormatting>
  <conditionalFormatting sqref="F191:G191">
    <cfRule type="expression" dxfId="5393" priority="1235">
      <formula>Y191=1</formula>
    </cfRule>
  </conditionalFormatting>
  <conditionalFormatting sqref="J191:K191">
    <cfRule type="expression" dxfId="5392" priority="1234">
      <formula>AA191=1</formula>
    </cfRule>
  </conditionalFormatting>
  <conditionalFormatting sqref="L191:M191">
    <cfRule type="expression" dxfId="5391" priority="1233">
      <formula>AB191=1</formula>
    </cfRule>
  </conditionalFormatting>
  <conditionalFormatting sqref="F194:M194">
    <cfRule type="containsBlanks" dxfId="5390" priority="1232">
      <formula>LEN(TRIM(F194))=0</formula>
    </cfRule>
  </conditionalFormatting>
  <conditionalFormatting sqref="F193:M193">
    <cfRule type="colorScale" priority="1230">
      <colorScale>
        <cfvo type="min"/>
        <cfvo type="max"/>
        <color rgb="FFFFEF9C"/>
        <color rgb="FFFF7128"/>
      </colorScale>
    </cfRule>
    <cfRule type="containsBlanks" dxfId="5389" priority="1231">
      <formula>LEN(TRIM(F193))=0</formula>
    </cfRule>
  </conditionalFormatting>
  <conditionalFormatting sqref="H193:I193">
    <cfRule type="expression" dxfId="5388" priority="1229">
      <formula>Z193=1</formula>
    </cfRule>
  </conditionalFormatting>
  <conditionalFormatting sqref="F193:G193">
    <cfRule type="expression" dxfId="5387" priority="1228">
      <formula>Y193=1</formula>
    </cfRule>
  </conditionalFormatting>
  <conditionalFormatting sqref="J193:K193">
    <cfRule type="expression" dxfId="5386" priority="1227">
      <formula>AA193=1</formula>
    </cfRule>
  </conditionalFormatting>
  <conditionalFormatting sqref="L193:M193">
    <cfRule type="expression" dxfId="5385" priority="1226">
      <formula>AB193=1</formula>
    </cfRule>
  </conditionalFormatting>
  <conditionalFormatting sqref="F196:M196">
    <cfRule type="containsBlanks" dxfId="5384" priority="1225">
      <formula>LEN(TRIM(F196))=0</formula>
    </cfRule>
  </conditionalFormatting>
  <conditionalFormatting sqref="F195:M195">
    <cfRule type="colorScale" priority="1223">
      <colorScale>
        <cfvo type="min"/>
        <cfvo type="max"/>
        <color rgb="FFFFEF9C"/>
        <color rgb="FFFF7128"/>
      </colorScale>
    </cfRule>
    <cfRule type="containsBlanks" dxfId="5383" priority="1224">
      <formula>LEN(TRIM(F195))=0</formula>
    </cfRule>
  </conditionalFormatting>
  <conditionalFormatting sqref="H195:I195">
    <cfRule type="expression" dxfId="5382" priority="1222">
      <formula>Z195=1</formula>
    </cfRule>
  </conditionalFormatting>
  <conditionalFormatting sqref="F195:G195">
    <cfRule type="expression" dxfId="5381" priority="1221">
      <formula>Y195=1</formula>
    </cfRule>
  </conditionalFormatting>
  <conditionalFormatting sqref="J195:K195">
    <cfRule type="expression" dxfId="5380" priority="1220">
      <formula>AA195=1</formula>
    </cfRule>
  </conditionalFormatting>
  <conditionalFormatting sqref="L195:M195">
    <cfRule type="expression" dxfId="5379" priority="1219">
      <formula>AB195=1</formula>
    </cfRule>
  </conditionalFormatting>
  <conditionalFormatting sqref="F198:M198">
    <cfRule type="containsBlanks" dxfId="5378" priority="1218">
      <formula>LEN(TRIM(F198))=0</formula>
    </cfRule>
  </conditionalFormatting>
  <conditionalFormatting sqref="F197:M197">
    <cfRule type="colorScale" priority="1216">
      <colorScale>
        <cfvo type="min"/>
        <cfvo type="max"/>
        <color rgb="FFFFEF9C"/>
        <color rgb="FFFF7128"/>
      </colorScale>
    </cfRule>
    <cfRule type="containsBlanks" dxfId="5377" priority="1217">
      <formula>LEN(TRIM(F197))=0</formula>
    </cfRule>
  </conditionalFormatting>
  <conditionalFormatting sqref="H197:I197">
    <cfRule type="expression" dxfId="5376" priority="1215">
      <formula>Z197=1</formula>
    </cfRule>
  </conditionalFormatting>
  <conditionalFormatting sqref="F197:G197">
    <cfRule type="expression" dxfId="5375" priority="1214">
      <formula>Y197=1</formula>
    </cfRule>
  </conditionalFormatting>
  <conditionalFormatting sqref="J197:K197">
    <cfRule type="expression" dxfId="5374" priority="1213">
      <formula>AA197=1</formula>
    </cfRule>
  </conditionalFormatting>
  <conditionalFormatting sqref="L197:M197">
    <cfRule type="expression" dxfId="5373" priority="1212">
      <formula>AB197=1</formula>
    </cfRule>
  </conditionalFormatting>
  <conditionalFormatting sqref="F200:M200">
    <cfRule type="containsBlanks" dxfId="5372" priority="1211">
      <formula>LEN(TRIM(F200))=0</formula>
    </cfRule>
  </conditionalFormatting>
  <conditionalFormatting sqref="F199:M199">
    <cfRule type="colorScale" priority="1209">
      <colorScale>
        <cfvo type="min"/>
        <cfvo type="max"/>
        <color rgb="FFFFEF9C"/>
        <color rgb="FFFF7128"/>
      </colorScale>
    </cfRule>
    <cfRule type="containsBlanks" dxfId="5371" priority="1210">
      <formula>LEN(TRIM(F199))=0</formula>
    </cfRule>
  </conditionalFormatting>
  <conditionalFormatting sqref="H199:I199">
    <cfRule type="expression" dxfId="5370" priority="1208">
      <formula>Z199=1</formula>
    </cfRule>
  </conditionalFormatting>
  <conditionalFormatting sqref="F199:G199">
    <cfRule type="expression" dxfId="5369" priority="1207">
      <formula>Y199=1</formula>
    </cfRule>
  </conditionalFormatting>
  <conditionalFormatting sqref="J199:K199">
    <cfRule type="expression" dxfId="5368" priority="1206">
      <formula>AA199=1</formula>
    </cfRule>
  </conditionalFormatting>
  <conditionalFormatting sqref="L199:M199">
    <cfRule type="expression" dxfId="5367" priority="1205">
      <formula>AB199=1</formula>
    </cfRule>
  </conditionalFormatting>
  <conditionalFormatting sqref="F202:M202">
    <cfRule type="containsBlanks" dxfId="5366" priority="1204">
      <formula>LEN(TRIM(F202))=0</formula>
    </cfRule>
  </conditionalFormatting>
  <conditionalFormatting sqref="F201:M201">
    <cfRule type="colorScale" priority="1202">
      <colorScale>
        <cfvo type="min"/>
        <cfvo type="max"/>
        <color rgb="FFFFEF9C"/>
        <color rgb="FFFF7128"/>
      </colorScale>
    </cfRule>
    <cfRule type="containsBlanks" dxfId="5365" priority="1203">
      <formula>LEN(TRIM(F201))=0</formula>
    </cfRule>
  </conditionalFormatting>
  <conditionalFormatting sqref="H201:I201">
    <cfRule type="expression" dxfId="5364" priority="1201">
      <formula>Z201=1</formula>
    </cfRule>
  </conditionalFormatting>
  <conditionalFormatting sqref="F201:G201">
    <cfRule type="expression" dxfId="5363" priority="1200">
      <formula>Y201=1</formula>
    </cfRule>
  </conditionalFormatting>
  <conditionalFormatting sqref="J201:K201">
    <cfRule type="expression" dxfId="5362" priority="1199">
      <formula>AA201=1</formula>
    </cfRule>
  </conditionalFormatting>
  <conditionalFormatting sqref="L201:M201">
    <cfRule type="expression" dxfId="5361" priority="1198">
      <formula>AB201=1</formula>
    </cfRule>
  </conditionalFormatting>
  <conditionalFormatting sqref="F204:M204">
    <cfRule type="containsBlanks" dxfId="5360" priority="1197">
      <formula>LEN(TRIM(F204))=0</formula>
    </cfRule>
  </conditionalFormatting>
  <conditionalFormatting sqref="F203:M203">
    <cfRule type="colorScale" priority="1195">
      <colorScale>
        <cfvo type="min"/>
        <cfvo type="max"/>
        <color rgb="FFFFEF9C"/>
        <color rgb="FFFF7128"/>
      </colorScale>
    </cfRule>
    <cfRule type="containsBlanks" dxfId="5359" priority="1196">
      <formula>LEN(TRIM(F203))=0</formula>
    </cfRule>
  </conditionalFormatting>
  <conditionalFormatting sqref="H203:I203">
    <cfRule type="expression" dxfId="5358" priority="1194">
      <formula>Z203=1</formula>
    </cfRule>
  </conditionalFormatting>
  <conditionalFormatting sqref="F203:G203">
    <cfRule type="expression" dxfId="5357" priority="1193">
      <formula>Y203=1</formula>
    </cfRule>
  </conditionalFormatting>
  <conditionalFormatting sqref="J203:K203">
    <cfRule type="expression" dxfId="5356" priority="1192">
      <formula>AA203=1</formula>
    </cfRule>
  </conditionalFormatting>
  <conditionalFormatting sqref="L203:M203">
    <cfRule type="expression" dxfId="5355" priority="1191">
      <formula>AB203=1</formula>
    </cfRule>
  </conditionalFormatting>
  <conditionalFormatting sqref="F206:M206">
    <cfRule type="containsBlanks" dxfId="5354" priority="1190">
      <formula>LEN(TRIM(F206))=0</formula>
    </cfRule>
  </conditionalFormatting>
  <conditionalFormatting sqref="F205:M205">
    <cfRule type="colorScale" priority="1188">
      <colorScale>
        <cfvo type="min"/>
        <cfvo type="max"/>
        <color rgb="FFFFEF9C"/>
        <color rgb="FFFF7128"/>
      </colorScale>
    </cfRule>
    <cfRule type="containsBlanks" dxfId="5353" priority="1189">
      <formula>LEN(TRIM(F205))=0</formula>
    </cfRule>
  </conditionalFormatting>
  <conditionalFormatting sqref="H205:I205">
    <cfRule type="expression" dxfId="5352" priority="1187">
      <formula>Z205=1</formula>
    </cfRule>
  </conditionalFormatting>
  <conditionalFormatting sqref="F205:G205">
    <cfRule type="expression" dxfId="5351" priority="1186">
      <formula>Y205=1</formula>
    </cfRule>
  </conditionalFormatting>
  <conditionalFormatting sqref="J205:K205">
    <cfRule type="expression" dxfId="5350" priority="1185">
      <formula>AA205=1</formula>
    </cfRule>
  </conditionalFormatting>
  <conditionalFormatting sqref="L205:M205">
    <cfRule type="expression" dxfId="5349" priority="1184">
      <formula>AB205=1</formula>
    </cfRule>
  </conditionalFormatting>
  <conditionalFormatting sqref="F208:M208">
    <cfRule type="containsBlanks" dxfId="5348" priority="1183">
      <formula>LEN(TRIM(F208))=0</formula>
    </cfRule>
  </conditionalFormatting>
  <conditionalFormatting sqref="F207:M207">
    <cfRule type="colorScale" priority="1181">
      <colorScale>
        <cfvo type="min"/>
        <cfvo type="max"/>
        <color rgb="FFFFEF9C"/>
        <color rgb="FFFF7128"/>
      </colorScale>
    </cfRule>
    <cfRule type="containsBlanks" dxfId="5347" priority="1182">
      <formula>LEN(TRIM(F207))=0</formula>
    </cfRule>
  </conditionalFormatting>
  <conditionalFormatting sqref="H207:I207">
    <cfRule type="expression" dxfId="5346" priority="1180">
      <formula>Z207=1</formula>
    </cfRule>
  </conditionalFormatting>
  <conditionalFormatting sqref="F207:G207">
    <cfRule type="expression" dxfId="5345" priority="1179">
      <formula>Y207=1</formula>
    </cfRule>
  </conditionalFormatting>
  <conditionalFormatting sqref="J207:K207">
    <cfRule type="expression" dxfId="5344" priority="1178">
      <formula>AA207=1</formula>
    </cfRule>
  </conditionalFormatting>
  <conditionalFormatting sqref="L207:M207">
    <cfRule type="expression" dxfId="5343" priority="1177">
      <formula>AB207=1</formula>
    </cfRule>
  </conditionalFormatting>
  <conditionalFormatting sqref="F210:M210">
    <cfRule type="containsBlanks" dxfId="5342" priority="1176">
      <formula>LEN(TRIM(F210))=0</formula>
    </cfRule>
  </conditionalFormatting>
  <conditionalFormatting sqref="F209:M209">
    <cfRule type="colorScale" priority="1174">
      <colorScale>
        <cfvo type="min"/>
        <cfvo type="max"/>
        <color rgb="FFFFEF9C"/>
        <color rgb="FFFF7128"/>
      </colorScale>
    </cfRule>
    <cfRule type="containsBlanks" dxfId="5341" priority="1175">
      <formula>LEN(TRIM(F209))=0</formula>
    </cfRule>
  </conditionalFormatting>
  <conditionalFormatting sqref="H209:I209">
    <cfRule type="expression" dxfId="5340" priority="1173">
      <formula>Z209=1</formula>
    </cfRule>
  </conditionalFormatting>
  <conditionalFormatting sqref="F209:G209">
    <cfRule type="expression" dxfId="5339" priority="1172">
      <formula>Y209=1</formula>
    </cfRule>
  </conditionalFormatting>
  <conditionalFormatting sqref="J209:K209">
    <cfRule type="expression" dxfId="5338" priority="1171">
      <formula>AA209=1</formula>
    </cfRule>
  </conditionalFormatting>
  <conditionalFormatting sqref="L209:M209">
    <cfRule type="expression" dxfId="5337" priority="1170">
      <formula>AB209=1</formula>
    </cfRule>
  </conditionalFormatting>
  <conditionalFormatting sqref="F212:M212">
    <cfRule type="containsBlanks" dxfId="5336" priority="1169">
      <formula>LEN(TRIM(F212))=0</formula>
    </cfRule>
  </conditionalFormatting>
  <conditionalFormatting sqref="F211:M211">
    <cfRule type="colorScale" priority="1167">
      <colorScale>
        <cfvo type="min"/>
        <cfvo type="max"/>
        <color rgb="FFFFEF9C"/>
        <color rgb="FFFF7128"/>
      </colorScale>
    </cfRule>
    <cfRule type="containsBlanks" dxfId="5335" priority="1168">
      <formula>LEN(TRIM(F211))=0</formula>
    </cfRule>
  </conditionalFormatting>
  <conditionalFormatting sqref="H211:I211">
    <cfRule type="expression" dxfId="5334" priority="1166">
      <formula>Z211=1</formula>
    </cfRule>
  </conditionalFormatting>
  <conditionalFormatting sqref="F211:G211">
    <cfRule type="expression" dxfId="5333" priority="1165">
      <formula>Y211=1</formula>
    </cfRule>
  </conditionalFormatting>
  <conditionalFormatting sqref="J211:K211">
    <cfRule type="expression" dxfId="5332" priority="1164">
      <formula>AA211=1</formula>
    </cfRule>
  </conditionalFormatting>
  <conditionalFormatting sqref="L211:M211">
    <cfRule type="expression" dxfId="5331" priority="1163">
      <formula>AB211=1</formula>
    </cfRule>
  </conditionalFormatting>
  <conditionalFormatting sqref="F214:M214">
    <cfRule type="containsBlanks" dxfId="5330" priority="1162">
      <formula>LEN(TRIM(F214))=0</formula>
    </cfRule>
  </conditionalFormatting>
  <conditionalFormatting sqref="F213:M213">
    <cfRule type="colorScale" priority="1160">
      <colorScale>
        <cfvo type="min"/>
        <cfvo type="max"/>
        <color rgb="FFFFEF9C"/>
        <color rgb="FFFF7128"/>
      </colorScale>
    </cfRule>
    <cfRule type="containsBlanks" dxfId="5329" priority="1161">
      <formula>LEN(TRIM(F213))=0</formula>
    </cfRule>
  </conditionalFormatting>
  <conditionalFormatting sqref="H213:I213">
    <cfRule type="expression" dxfId="5328" priority="1159">
      <formula>Z213=1</formula>
    </cfRule>
  </conditionalFormatting>
  <conditionalFormatting sqref="F213:G213">
    <cfRule type="expression" dxfId="5327" priority="1158">
      <formula>Y213=1</formula>
    </cfRule>
  </conditionalFormatting>
  <conditionalFormatting sqref="J213:K213">
    <cfRule type="expression" dxfId="5326" priority="1157">
      <formula>AA213=1</formula>
    </cfRule>
  </conditionalFormatting>
  <conditionalFormatting sqref="L213:M213">
    <cfRule type="expression" dxfId="5325" priority="1156">
      <formula>AB213=1</formula>
    </cfRule>
  </conditionalFormatting>
  <conditionalFormatting sqref="F216:M216">
    <cfRule type="containsBlanks" dxfId="5324" priority="1155">
      <formula>LEN(TRIM(F216))=0</formula>
    </cfRule>
  </conditionalFormatting>
  <conditionalFormatting sqref="F215:M215">
    <cfRule type="colorScale" priority="1153">
      <colorScale>
        <cfvo type="min"/>
        <cfvo type="max"/>
        <color rgb="FFFFEF9C"/>
        <color rgb="FFFF7128"/>
      </colorScale>
    </cfRule>
    <cfRule type="containsBlanks" dxfId="5323" priority="1154">
      <formula>LEN(TRIM(F215))=0</formula>
    </cfRule>
  </conditionalFormatting>
  <conditionalFormatting sqref="H215:I215">
    <cfRule type="expression" dxfId="5322" priority="1152">
      <formula>Z215=1</formula>
    </cfRule>
  </conditionalFormatting>
  <conditionalFormatting sqref="F215:G215">
    <cfRule type="expression" dxfId="5321" priority="1151">
      <formula>Y215=1</formula>
    </cfRule>
  </conditionalFormatting>
  <conditionalFormatting sqref="J215:K215">
    <cfRule type="expression" dxfId="5320" priority="1150">
      <formula>AA215=1</formula>
    </cfRule>
  </conditionalFormatting>
  <conditionalFormatting sqref="L215:M215">
    <cfRule type="expression" dxfId="5319" priority="1149">
      <formula>AB215=1</formula>
    </cfRule>
  </conditionalFormatting>
  <conditionalFormatting sqref="F218:M218">
    <cfRule type="containsBlanks" dxfId="5318" priority="1148">
      <formula>LEN(TRIM(F218))=0</formula>
    </cfRule>
  </conditionalFormatting>
  <conditionalFormatting sqref="F217:M217">
    <cfRule type="colorScale" priority="1146">
      <colorScale>
        <cfvo type="min"/>
        <cfvo type="max"/>
        <color rgb="FFFFEF9C"/>
        <color rgb="FFFF7128"/>
      </colorScale>
    </cfRule>
    <cfRule type="containsBlanks" dxfId="5317" priority="1147">
      <formula>LEN(TRIM(F217))=0</formula>
    </cfRule>
  </conditionalFormatting>
  <conditionalFormatting sqref="H217:I217">
    <cfRule type="expression" dxfId="5316" priority="1145">
      <formula>Z217=1</formula>
    </cfRule>
  </conditionalFormatting>
  <conditionalFormatting sqref="F217:G217">
    <cfRule type="expression" dxfId="5315" priority="1144">
      <formula>Y217=1</formula>
    </cfRule>
  </conditionalFormatting>
  <conditionalFormatting sqref="J217:K217">
    <cfRule type="expression" dxfId="5314" priority="1143">
      <formula>AA217=1</formula>
    </cfRule>
  </conditionalFormatting>
  <conditionalFormatting sqref="L217:M217">
    <cfRule type="expression" dxfId="5313" priority="1142">
      <formula>AB217=1</formula>
    </cfRule>
  </conditionalFormatting>
  <conditionalFormatting sqref="F220:M220">
    <cfRule type="containsBlanks" dxfId="5312" priority="1141">
      <formula>LEN(TRIM(F220))=0</formula>
    </cfRule>
  </conditionalFormatting>
  <conditionalFormatting sqref="F219:M219">
    <cfRule type="colorScale" priority="1139">
      <colorScale>
        <cfvo type="min"/>
        <cfvo type="max"/>
        <color rgb="FFFFEF9C"/>
        <color rgb="FFFF7128"/>
      </colorScale>
    </cfRule>
    <cfRule type="containsBlanks" dxfId="5311" priority="1140">
      <formula>LEN(TRIM(F219))=0</formula>
    </cfRule>
  </conditionalFormatting>
  <conditionalFormatting sqref="H219:I219">
    <cfRule type="expression" dxfId="5310" priority="1138">
      <formula>Z219=1</formula>
    </cfRule>
  </conditionalFormatting>
  <conditionalFormatting sqref="F219:G219">
    <cfRule type="expression" dxfId="5309" priority="1137">
      <formula>Y219=1</formula>
    </cfRule>
  </conditionalFormatting>
  <conditionalFormatting sqref="J219:K219">
    <cfRule type="expression" dxfId="5308" priority="1136">
      <formula>AA219=1</formula>
    </cfRule>
  </conditionalFormatting>
  <conditionalFormatting sqref="L219:M219">
    <cfRule type="expression" dxfId="5307" priority="1135">
      <formula>AB219=1</formula>
    </cfRule>
  </conditionalFormatting>
  <conditionalFormatting sqref="F222:M222">
    <cfRule type="containsBlanks" dxfId="5306" priority="1134">
      <formula>LEN(TRIM(F222))=0</formula>
    </cfRule>
  </conditionalFormatting>
  <conditionalFormatting sqref="F221:M221">
    <cfRule type="colorScale" priority="1132">
      <colorScale>
        <cfvo type="min"/>
        <cfvo type="max"/>
        <color rgb="FFFFEF9C"/>
        <color rgb="FFFF7128"/>
      </colorScale>
    </cfRule>
    <cfRule type="containsBlanks" dxfId="5305" priority="1133">
      <formula>LEN(TRIM(F221))=0</formula>
    </cfRule>
  </conditionalFormatting>
  <conditionalFormatting sqref="H221:I221">
    <cfRule type="expression" dxfId="5304" priority="1131">
      <formula>Z221=1</formula>
    </cfRule>
  </conditionalFormatting>
  <conditionalFormatting sqref="F221:G221">
    <cfRule type="expression" dxfId="5303" priority="1130">
      <formula>Y221=1</formula>
    </cfRule>
  </conditionalFormatting>
  <conditionalFormatting sqref="J221:K221">
    <cfRule type="expression" dxfId="5302" priority="1129">
      <formula>AA221=1</formula>
    </cfRule>
  </conditionalFormatting>
  <conditionalFormatting sqref="L221:M221">
    <cfRule type="expression" dxfId="5301" priority="1128">
      <formula>AB221=1</formula>
    </cfRule>
  </conditionalFormatting>
  <conditionalFormatting sqref="F224:M224">
    <cfRule type="containsBlanks" dxfId="5300" priority="1127">
      <formula>LEN(TRIM(F224))=0</formula>
    </cfRule>
  </conditionalFormatting>
  <conditionalFormatting sqref="F223:M223">
    <cfRule type="colorScale" priority="1125">
      <colorScale>
        <cfvo type="min"/>
        <cfvo type="max"/>
        <color rgb="FFFFEF9C"/>
        <color rgb="FFFF7128"/>
      </colorScale>
    </cfRule>
    <cfRule type="containsBlanks" dxfId="5299" priority="1126">
      <formula>LEN(TRIM(F223))=0</formula>
    </cfRule>
  </conditionalFormatting>
  <conditionalFormatting sqref="H223:I223">
    <cfRule type="expression" dxfId="5298" priority="1124">
      <formula>Z223=1</formula>
    </cfRule>
  </conditionalFormatting>
  <conditionalFormatting sqref="F223:G223">
    <cfRule type="expression" dxfId="5297" priority="1123">
      <formula>Y223=1</formula>
    </cfRule>
  </conditionalFormatting>
  <conditionalFormatting sqref="J223:K223">
    <cfRule type="expression" dxfId="5296" priority="1122">
      <formula>AA223=1</formula>
    </cfRule>
  </conditionalFormatting>
  <conditionalFormatting sqref="L223:M223">
    <cfRule type="expression" dxfId="5295" priority="1121">
      <formula>AB223=1</formula>
    </cfRule>
  </conditionalFormatting>
  <conditionalFormatting sqref="F226:M226">
    <cfRule type="containsBlanks" dxfId="5294" priority="1120">
      <formula>LEN(TRIM(F226))=0</formula>
    </cfRule>
  </conditionalFormatting>
  <conditionalFormatting sqref="F225:M225">
    <cfRule type="colorScale" priority="1118">
      <colorScale>
        <cfvo type="min"/>
        <cfvo type="max"/>
        <color rgb="FFFFEF9C"/>
        <color rgb="FFFF7128"/>
      </colorScale>
    </cfRule>
    <cfRule type="containsBlanks" dxfId="5293" priority="1119">
      <formula>LEN(TRIM(F225))=0</formula>
    </cfRule>
  </conditionalFormatting>
  <conditionalFormatting sqref="H225:I225">
    <cfRule type="expression" dxfId="5292" priority="1117">
      <formula>Z225=1</formula>
    </cfRule>
  </conditionalFormatting>
  <conditionalFormatting sqref="F225:G225">
    <cfRule type="expression" dxfId="5291" priority="1116">
      <formula>Y225=1</formula>
    </cfRule>
  </conditionalFormatting>
  <conditionalFormatting sqref="J225:K225">
    <cfRule type="expression" dxfId="5290" priority="1115">
      <formula>AA225=1</formula>
    </cfRule>
  </conditionalFormatting>
  <conditionalFormatting sqref="L225:M225">
    <cfRule type="expression" dxfId="5289" priority="1114">
      <formula>AB225=1</formula>
    </cfRule>
  </conditionalFormatting>
  <conditionalFormatting sqref="F228:M228">
    <cfRule type="containsBlanks" dxfId="5288" priority="1113">
      <formula>LEN(TRIM(F228))=0</formula>
    </cfRule>
  </conditionalFormatting>
  <conditionalFormatting sqref="F227:M227">
    <cfRule type="colorScale" priority="1111">
      <colorScale>
        <cfvo type="min"/>
        <cfvo type="max"/>
        <color rgb="FFFFEF9C"/>
        <color rgb="FFFF7128"/>
      </colorScale>
    </cfRule>
    <cfRule type="containsBlanks" dxfId="5287" priority="1112">
      <formula>LEN(TRIM(F227))=0</formula>
    </cfRule>
  </conditionalFormatting>
  <conditionalFormatting sqref="H227:I227">
    <cfRule type="expression" dxfId="5286" priority="1110">
      <formula>Z227=1</formula>
    </cfRule>
  </conditionalFormatting>
  <conditionalFormatting sqref="F227:G227">
    <cfRule type="expression" dxfId="5285" priority="1109">
      <formula>Y227=1</formula>
    </cfRule>
  </conditionalFormatting>
  <conditionalFormatting sqref="J227:K227">
    <cfRule type="expression" dxfId="5284" priority="1108">
      <formula>AA227=1</formula>
    </cfRule>
  </conditionalFormatting>
  <conditionalFormatting sqref="L227:M227">
    <cfRule type="expression" dxfId="5283" priority="1107">
      <formula>AB227=1</formula>
    </cfRule>
  </conditionalFormatting>
  <conditionalFormatting sqref="F230:M230">
    <cfRule type="containsBlanks" dxfId="5282" priority="1106">
      <formula>LEN(TRIM(F230))=0</formula>
    </cfRule>
  </conditionalFormatting>
  <conditionalFormatting sqref="F229:M229">
    <cfRule type="colorScale" priority="1104">
      <colorScale>
        <cfvo type="min"/>
        <cfvo type="max"/>
        <color rgb="FFFFEF9C"/>
        <color rgb="FFFF7128"/>
      </colorScale>
    </cfRule>
    <cfRule type="containsBlanks" dxfId="5281" priority="1105">
      <formula>LEN(TRIM(F229))=0</formula>
    </cfRule>
  </conditionalFormatting>
  <conditionalFormatting sqref="H229:I229">
    <cfRule type="expression" dxfId="5280" priority="1103">
      <formula>Z229=1</formula>
    </cfRule>
  </conditionalFormatting>
  <conditionalFormatting sqref="F229:G229">
    <cfRule type="expression" dxfId="5279" priority="1102">
      <formula>Y229=1</formula>
    </cfRule>
  </conditionalFormatting>
  <conditionalFormatting sqref="J229:K229">
    <cfRule type="expression" dxfId="5278" priority="1101">
      <formula>AA229=1</formula>
    </cfRule>
  </conditionalFormatting>
  <conditionalFormatting sqref="L229:M229">
    <cfRule type="expression" dxfId="5277" priority="1100">
      <formula>AB229=1</formula>
    </cfRule>
  </conditionalFormatting>
  <conditionalFormatting sqref="F232:M232">
    <cfRule type="containsBlanks" dxfId="5276" priority="1099">
      <formula>LEN(TRIM(F232))=0</formula>
    </cfRule>
  </conditionalFormatting>
  <conditionalFormatting sqref="F231:M231">
    <cfRule type="colorScale" priority="1097">
      <colorScale>
        <cfvo type="min"/>
        <cfvo type="max"/>
        <color rgb="FFFFEF9C"/>
        <color rgb="FFFF7128"/>
      </colorScale>
    </cfRule>
    <cfRule type="containsBlanks" dxfId="5275" priority="1098">
      <formula>LEN(TRIM(F231))=0</formula>
    </cfRule>
  </conditionalFormatting>
  <conditionalFormatting sqref="H231:I231">
    <cfRule type="expression" dxfId="5274" priority="1096">
      <formula>Z231=1</formula>
    </cfRule>
  </conditionalFormatting>
  <conditionalFormatting sqref="F231:G231">
    <cfRule type="expression" dxfId="5273" priority="1095">
      <formula>Y231=1</formula>
    </cfRule>
  </conditionalFormatting>
  <conditionalFormatting sqref="J231:K231">
    <cfRule type="expression" dxfId="5272" priority="1094">
      <formula>AA231=1</formula>
    </cfRule>
  </conditionalFormatting>
  <conditionalFormatting sqref="L231:M231">
    <cfRule type="expression" dxfId="5271" priority="1093">
      <formula>AB231=1</formula>
    </cfRule>
  </conditionalFormatting>
  <conditionalFormatting sqref="F234:M234">
    <cfRule type="containsBlanks" dxfId="5270" priority="1092">
      <formula>LEN(TRIM(F234))=0</formula>
    </cfRule>
  </conditionalFormatting>
  <conditionalFormatting sqref="F233:M233">
    <cfRule type="colorScale" priority="1090">
      <colorScale>
        <cfvo type="min"/>
        <cfvo type="max"/>
        <color rgb="FFFFEF9C"/>
        <color rgb="FFFF7128"/>
      </colorScale>
    </cfRule>
    <cfRule type="containsBlanks" dxfId="5269" priority="1091">
      <formula>LEN(TRIM(F233))=0</formula>
    </cfRule>
  </conditionalFormatting>
  <conditionalFormatting sqref="H233:I233">
    <cfRule type="expression" dxfId="5268" priority="1089">
      <formula>Z233=1</formula>
    </cfRule>
  </conditionalFormatting>
  <conditionalFormatting sqref="F233:G233">
    <cfRule type="expression" dxfId="5267" priority="1088">
      <formula>Y233=1</formula>
    </cfRule>
  </conditionalFormatting>
  <conditionalFormatting sqref="J233:K233">
    <cfRule type="expression" dxfId="5266" priority="1087">
      <formula>AA233=1</formula>
    </cfRule>
  </conditionalFormatting>
  <conditionalFormatting sqref="L233:M233">
    <cfRule type="expression" dxfId="5265" priority="1086">
      <formula>AB233=1</formula>
    </cfRule>
  </conditionalFormatting>
  <conditionalFormatting sqref="F236:M236">
    <cfRule type="containsBlanks" dxfId="5264" priority="1085">
      <formula>LEN(TRIM(F236))=0</formula>
    </cfRule>
  </conditionalFormatting>
  <conditionalFormatting sqref="F235:M235">
    <cfRule type="colorScale" priority="1083">
      <colorScale>
        <cfvo type="min"/>
        <cfvo type="max"/>
        <color rgb="FFFFEF9C"/>
        <color rgb="FFFF7128"/>
      </colorScale>
    </cfRule>
    <cfRule type="containsBlanks" dxfId="5263" priority="1084">
      <formula>LEN(TRIM(F235))=0</formula>
    </cfRule>
  </conditionalFormatting>
  <conditionalFormatting sqref="H235:I235">
    <cfRule type="expression" dxfId="5262" priority="1082">
      <formula>Z235=1</formula>
    </cfRule>
  </conditionalFormatting>
  <conditionalFormatting sqref="F235:G235">
    <cfRule type="expression" dxfId="5261" priority="1081">
      <formula>Y235=1</formula>
    </cfRule>
  </conditionalFormatting>
  <conditionalFormatting sqref="J235:K235">
    <cfRule type="expression" dxfId="5260" priority="1080">
      <formula>AA235=1</formula>
    </cfRule>
  </conditionalFormatting>
  <conditionalFormatting sqref="L235:M235">
    <cfRule type="expression" dxfId="5259" priority="1079">
      <formula>AB235=1</formula>
    </cfRule>
  </conditionalFormatting>
  <conditionalFormatting sqref="F238:M238">
    <cfRule type="containsBlanks" dxfId="5258" priority="1078">
      <formula>LEN(TRIM(F238))=0</formula>
    </cfRule>
  </conditionalFormatting>
  <conditionalFormatting sqref="F237:M237">
    <cfRule type="colorScale" priority="1076">
      <colorScale>
        <cfvo type="min"/>
        <cfvo type="max"/>
        <color rgb="FFFFEF9C"/>
        <color rgb="FFFF7128"/>
      </colorScale>
    </cfRule>
    <cfRule type="containsBlanks" dxfId="5257" priority="1077">
      <formula>LEN(TRIM(F237))=0</formula>
    </cfRule>
  </conditionalFormatting>
  <conditionalFormatting sqref="H237:I237">
    <cfRule type="expression" dxfId="5256" priority="1075">
      <formula>Z237=1</formula>
    </cfRule>
  </conditionalFormatting>
  <conditionalFormatting sqref="F237:G237">
    <cfRule type="expression" dxfId="5255" priority="1074">
      <formula>Y237=1</formula>
    </cfRule>
  </conditionalFormatting>
  <conditionalFormatting sqref="J237:K237">
    <cfRule type="expression" dxfId="5254" priority="1073">
      <formula>AA237=1</formula>
    </cfRule>
  </conditionalFormatting>
  <conditionalFormatting sqref="L237:M237">
    <cfRule type="expression" dxfId="5253" priority="1072">
      <formula>AB237=1</formula>
    </cfRule>
  </conditionalFormatting>
  <conditionalFormatting sqref="F240:M240">
    <cfRule type="containsBlanks" dxfId="5252" priority="1071">
      <formula>LEN(TRIM(F240))=0</formula>
    </cfRule>
  </conditionalFormatting>
  <conditionalFormatting sqref="F239:M239">
    <cfRule type="colorScale" priority="1069">
      <colorScale>
        <cfvo type="min"/>
        <cfvo type="max"/>
        <color rgb="FFFFEF9C"/>
        <color rgb="FFFF7128"/>
      </colorScale>
    </cfRule>
    <cfRule type="containsBlanks" dxfId="5251" priority="1070">
      <formula>LEN(TRIM(F239))=0</formula>
    </cfRule>
  </conditionalFormatting>
  <conditionalFormatting sqref="H239:I239">
    <cfRule type="expression" dxfId="5250" priority="1068">
      <formula>Z239=1</formula>
    </cfRule>
  </conditionalFormatting>
  <conditionalFormatting sqref="F239:G239">
    <cfRule type="expression" dxfId="5249" priority="1067">
      <formula>Y239=1</formula>
    </cfRule>
  </conditionalFormatting>
  <conditionalFormatting sqref="J239:K239">
    <cfRule type="expression" dxfId="5248" priority="1066">
      <formula>AA239=1</formula>
    </cfRule>
  </conditionalFormatting>
  <conditionalFormatting sqref="L239:M239">
    <cfRule type="expression" dxfId="5247" priority="1065">
      <formula>AB239=1</formula>
    </cfRule>
  </conditionalFormatting>
  <conditionalFormatting sqref="F242:M242">
    <cfRule type="containsBlanks" dxfId="5246" priority="1064">
      <formula>LEN(TRIM(F242))=0</formula>
    </cfRule>
  </conditionalFormatting>
  <conditionalFormatting sqref="F241:M241">
    <cfRule type="colorScale" priority="1062">
      <colorScale>
        <cfvo type="min"/>
        <cfvo type="max"/>
        <color rgb="FFFFEF9C"/>
        <color rgb="FFFF7128"/>
      </colorScale>
    </cfRule>
    <cfRule type="containsBlanks" dxfId="5245" priority="1063">
      <formula>LEN(TRIM(F241))=0</formula>
    </cfRule>
  </conditionalFormatting>
  <conditionalFormatting sqref="H241:I241">
    <cfRule type="expression" dxfId="5244" priority="1061">
      <formula>Z241=1</formula>
    </cfRule>
  </conditionalFormatting>
  <conditionalFormatting sqref="F241:G241">
    <cfRule type="expression" dxfId="5243" priority="1060">
      <formula>Y241=1</formula>
    </cfRule>
  </conditionalFormatting>
  <conditionalFormatting sqref="J241:K241">
    <cfRule type="expression" dxfId="5242" priority="1059">
      <formula>AA241=1</formula>
    </cfRule>
  </conditionalFormatting>
  <conditionalFormatting sqref="L241:M241">
    <cfRule type="expression" dxfId="5241" priority="1058">
      <formula>AB241=1</formula>
    </cfRule>
  </conditionalFormatting>
  <conditionalFormatting sqref="F244:M244">
    <cfRule type="containsBlanks" dxfId="5240" priority="1057">
      <formula>LEN(TRIM(F244))=0</formula>
    </cfRule>
  </conditionalFormatting>
  <conditionalFormatting sqref="F243:M243">
    <cfRule type="colorScale" priority="1055">
      <colorScale>
        <cfvo type="min"/>
        <cfvo type="max"/>
        <color rgb="FFFFEF9C"/>
        <color rgb="FFFF7128"/>
      </colorScale>
    </cfRule>
    <cfRule type="containsBlanks" dxfId="5239" priority="1056">
      <formula>LEN(TRIM(F243))=0</formula>
    </cfRule>
  </conditionalFormatting>
  <conditionalFormatting sqref="H243:I243">
    <cfRule type="expression" dxfId="5238" priority="1054">
      <formula>Z243=1</formula>
    </cfRule>
  </conditionalFormatting>
  <conditionalFormatting sqref="F243:G243">
    <cfRule type="expression" dxfId="5237" priority="1053">
      <formula>Y243=1</formula>
    </cfRule>
  </conditionalFormatting>
  <conditionalFormatting sqref="J243:K243">
    <cfRule type="expression" dxfId="5236" priority="1052">
      <formula>AA243=1</formula>
    </cfRule>
  </conditionalFormatting>
  <conditionalFormatting sqref="L243:M243">
    <cfRule type="expression" dxfId="5235" priority="1051">
      <formula>AB243=1</formula>
    </cfRule>
  </conditionalFormatting>
  <conditionalFormatting sqref="F246:M246">
    <cfRule type="containsBlanks" dxfId="5234" priority="1050">
      <formula>LEN(TRIM(F246))=0</formula>
    </cfRule>
  </conditionalFormatting>
  <conditionalFormatting sqref="F245:M245">
    <cfRule type="colorScale" priority="1048">
      <colorScale>
        <cfvo type="min"/>
        <cfvo type="max"/>
        <color rgb="FFFFEF9C"/>
        <color rgb="FFFF7128"/>
      </colorScale>
    </cfRule>
    <cfRule type="containsBlanks" dxfId="5233" priority="1049">
      <formula>LEN(TRIM(F245))=0</formula>
    </cfRule>
  </conditionalFormatting>
  <conditionalFormatting sqref="H245:I245">
    <cfRule type="expression" dxfId="5232" priority="1047">
      <formula>Z245=1</formula>
    </cfRule>
  </conditionalFormatting>
  <conditionalFormatting sqref="F245:G245">
    <cfRule type="expression" dxfId="5231" priority="1046">
      <formula>Y245=1</formula>
    </cfRule>
  </conditionalFormatting>
  <conditionalFormatting sqref="J245:K245">
    <cfRule type="expression" dxfId="5230" priority="1045">
      <formula>AA245=1</formula>
    </cfRule>
  </conditionalFormatting>
  <conditionalFormatting sqref="L245:M245">
    <cfRule type="expression" dxfId="5229" priority="1044">
      <formula>AB245=1</formula>
    </cfRule>
  </conditionalFormatting>
  <conditionalFormatting sqref="F248:M248">
    <cfRule type="containsBlanks" dxfId="5228" priority="1043">
      <formula>LEN(TRIM(F248))=0</formula>
    </cfRule>
  </conditionalFormatting>
  <conditionalFormatting sqref="F247:M247">
    <cfRule type="colorScale" priority="1041">
      <colorScale>
        <cfvo type="min"/>
        <cfvo type="max"/>
        <color rgb="FFFFEF9C"/>
        <color rgb="FFFF7128"/>
      </colorScale>
    </cfRule>
    <cfRule type="containsBlanks" dxfId="5227" priority="1042">
      <formula>LEN(TRIM(F247))=0</formula>
    </cfRule>
  </conditionalFormatting>
  <conditionalFormatting sqref="H247:I247">
    <cfRule type="expression" dxfId="5226" priority="1040">
      <formula>Z247=1</formula>
    </cfRule>
  </conditionalFormatting>
  <conditionalFormatting sqref="F247:G247">
    <cfRule type="expression" dxfId="5225" priority="1039">
      <formula>Y247=1</formula>
    </cfRule>
  </conditionalFormatting>
  <conditionalFormatting sqref="J247:K247">
    <cfRule type="expression" dxfId="5224" priority="1038">
      <formula>AA247=1</formula>
    </cfRule>
  </conditionalFormatting>
  <conditionalFormatting sqref="L247:M247">
    <cfRule type="expression" dxfId="5223" priority="1037">
      <formula>AB247=1</formula>
    </cfRule>
  </conditionalFormatting>
  <conditionalFormatting sqref="F250:M250">
    <cfRule type="containsBlanks" dxfId="5222" priority="1036">
      <formula>LEN(TRIM(F250))=0</formula>
    </cfRule>
  </conditionalFormatting>
  <conditionalFormatting sqref="F249:M249">
    <cfRule type="colorScale" priority="1034">
      <colorScale>
        <cfvo type="min"/>
        <cfvo type="max"/>
        <color rgb="FFFFEF9C"/>
        <color rgb="FFFF7128"/>
      </colorScale>
    </cfRule>
    <cfRule type="containsBlanks" dxfId="5221" priority="1035">
      <formula>LEN(TRIM(F249))=0</formula>
    </cfRule>
  </conditionalFormatting>
  <conditionalFormatting sqref="H249:I249">
    <cfRule type="expression" dxfId="5220" priority="1033">
      <formula>Z249=1</formula>
    </cfRule>
  </conditionalFormatting>
  <conditionalFormatting sqref="F249:G249">
    <cfRule type="expression" dxfId="5219" priority="1032">
      <formula>Y249=1</formula>
    </cfRule>
  </conditionalFormatting>
  <conditionalFormatting sqref="J249:K249">
    <cfRule type="expression" dxfId="5218" priority="1031">
      <formula>AA249=1</formula>
    </cfRule>
  </conditionalFormatting>
  <conditionalFormatting sqref="L249:M249">
    <cfRule type="expression" dxfId="5217" priority="1030">
      <formula>AB249=1</formula>
    </cfRule>
  </conditionalFormatting>
  <conditionalFormatting sqref="F252:M252">
    <cfRule type="containsBlanks" dxfId="5216" priority="1029">
      <formula>LEN(TRIM(F252))=0</formula>
    </cfRule>
  </conditionalFormatting>
  <conditionalFormatting sqref="F251:M251">
    <cfRule type="colorScale" priority="1027">
      <colorScale>
        <cfvo type="min"/>
        <cfvo type="max"/>
        <color rgb="FFFFEF9C"/>
        <color rgb="FFFF7128"/>
      </colorScale>
    </cfRule>
    <cfRule type="containsBlanks" dxfId="5215" priority="1028">
      <formula>LEN(TRIM(F251))=0</formula>
    </cfRule>
  </conditionalFormatting>
  <conditionalFormatting sqref="H251:I251">
    <cfRule type="expression" dxfId="5214" priority="1026">
      <formula>Z251=1</formula>
    </cfRule>
  </conditionalFormatting>
  <conditionalFormatting sqref="F251:G251">
    <cfRule type="expression" dxfId="5213" priority="1025">
      <formula>Y251=1</formula>
    </cfRule>
  </conditionalFormatting>
  <conditionalFormatting sqref="J251:K251">
    <cfRule type="expression" dxfId="5212" priority="1024">
      <formula>AA251=1</formula>
    </cfRule>
  </conditionalFormatting>
  <conditionalFormatting sqref="L251:M251">
    <cfRule type="expression" dxfId="5211" priority="1023">
      <formula>AB251=1</formula>
    </cfRule>
  </conditionalFormatting>
  <conditionalFormatting sqref="F254:M254">
    <cfRule type="containsBlanks" dxfId="5210" priority="1022">
      <formula>LEN(TRIM(F254))=0</formula>
    </cfRule>
  </conditionalFormatting>
  <conditionalFormatting sqref="F253:M253">
    <cfRule type="colorScale" priority="1020">
      <colorScale>
        <cfvo type="min"/>
        <cfvo type="max"/>
        <color rgb="FFFFEF9C"/>
        <color rgb="FFFF7128"/>
      </colorScale>
    </cfRule>
    <cfRule type="containsBlanks" dxfId="5209" priority="1021">
      <formula>LEN(TRIM(F253))=0</formula>
    </cfRule>
  </conditionalFormatting>
  <conditionalFormatting sqref="H253:I253">
    <cfRule type="expression" dxfId="5208" priority="1019">
      <formula>Z253=1</formula>
    </cfRule>
  </conditionalFormatting>
  <conditionalFormatting sqref="F253:G253">
    <cfRule type="expression" dxfId="5207" priority="1018">
      <formula>Y253=1</formula>
    </cfRule>
  </conditionalFormatting>
  <conditionalFormatting sqref="J253:K253">
    <cfRule type="expression" dxfId="5206" priority="1017">
      <formula>AA253=1</formula>
    </cfRule>
  </conditionalFormatting>
  <conditionalFormatting sqref="L253:M253">
    <cfRule type="expression" dxfId="5205" priority="1016">
      <formula>AB253=1</formula>
    </cfRule>
  </conditionalFormatting>
  <conditionalFormatting sqref="F256:M256">
    <cfRule type="containsBlanks" dxfId="5204" priority="1015">
      <formula>LEN(TRIM(F256))=0</formula>
    </cfRule>
  </conditionalFormatting>
  <conditionalFormatting sqref="F255:M255">
    <cfRule type="colorScale" priority="1013">
      <colorScale>
        <cfvo type="min"/>
        <cfvo type="max"/>
        <color rgb="FFFFEF9C"/>
        <color rgb="FFFF7128"/>
      </colorScale>
    </cfRule>
    <cfRule type="containsBlanks" dxfId="5203" priority="1014">
      <formula>LEN(TRIM(F255))=0</formula>
    </cfRule>
  </conditionalFormatting>
  <conditionalFormatting sqref="H255:I255">
    <cfRule type="expression" dxfId="5202" priority="1012">
      <formula>Z255=1</formula>
    </cfRule>
  </conditionalFormatting>
  <conditionalFormatting sqref="F255:G255">
    <cfRule type="expression" dxfId="5201" priority="1011">
      <formula>Y255=1</formula>
    </cfRule>
  </conditionalFormatting>
  <conditionalFormatting sqref="J255:K255">
    <cfRule type="expression" dxfId="5200" priority="1010">
      <formula>AA255=1</formula>
    </cfRule>
  </conditionalFormatting>
  <conditionalFormatting sqref="L255:M255">
    <cfRule type="expression" dxfId="5199" priority="1009">
      <formula>AB255=1</formula>
    </cfRule>
  </conditionalFormatting>
  <conditionalFormatting sqref="F258:M258">
    <cfRule type="containsBlanks" dxfId="5198" priority="1008">
      <formula>LEN(TRIM(F258))=0</formula>
    </cfRule>
  </conditionalFormatting>
  <conditionalFormatting sqref="F257:M257">
    <cfRule type="colorScale" priority="1006">
      <colorScale>
        <cfvo type="min"/>
        <cfvo type="max"/>
        <color rgb="FFFFEF9C"/>
        <color rgb="FFFF7128"/>
      </colorScale>
    </cfRule>
    <cfRule type="containsBlanks" dxfId="5197" priority="1007">
      <formula>LEN(TRIM(F257))=0</formula>
    </cfRule>
  </conditionalFormatting>
  <conditionalFormatting sqref="H257:I257">
    <cfRule type="expression" dxfId="5196" priority="1005">
      <formula>Z257=1</formula>
    </cfRule>
  </conditionalFormatting>
  <conditionalFormatting sqref="F257:G257">
    <cfRule type="expression" dxfId="5195" priority="1004">
      <formula>Y257=1</formula>
    </cfRule>
  </conditionalFormatting>
  <conditionalFormatting sqref="J257:K257">
    <cfRule type="expression" dxfId="5194" priority="1003">
      <formula>AA257=1</formula>
    </cfRule>
  </conditionalFormatting>
  <conditionalFormatting sqref="L257:M257">
    <cfRule type="expression" dxfId="5193" priority="1002">
      <formula>AB257=1</formula>
    </cfRule>
  </conditionalFormatting>
  <conditionalFormatting sqref="F260:M260">
    <cfRule type="containsBlanks" dxfId="5192" priority="1001">
      <formula>LEN(TRIM(F260))=0</formula>
    </cfRule>
  </conditionalFormatting>
  <conditionalFormatting sqref="F259:M259">
    <cfRule type="colorScale" priority="999">
      <colorScale>
        <cfvo type="min"/>
        <cfvo type="max"/>
        <color rgb="FFFFEF9C"/>
        <color rgb="FFFF7128"/>
      </colorScale>
    </cfRule>
    <cfRule type="containsBlanks" dxfId="5191" priority="1000">
      <formula>LEN(TRIM(F259))=0</formula>
    </cfRule>
  </conditionalFormatting>
  <conditionalFormatting sqref="H259:I259">
    <cfRule type="expression" dxfId="5190" priority="998">
      <formula>Z259=1</formula>
    </cfRule>
  </conditionalFormatting>
  <conditionalFormatting sqref="F259:G259">
    <cfRule type="expression" dxfId="5189" priority="997">
      <formula>Y259=1</formula>
    </cfRule>
  </conditionalFormatting>
  <conditionalFormatting sqref="J259:K259">
    <cfRule type="expression" dxfId="5188" priority="996">
      <formula>AA259=1</formula>
    </cfRule>
  </conditionalFormatting>
  <conditionalFormatting sqref="L259:M259">
    <cfRule type="expression" dxfId="5187" priority="995">
      <formula>AB259=1</formula>
    </cfRule>
  </conditionalFormatting>
  <conditionalFormatting sqref="F262:M262">
    <cfRule type="containsBlanks" dxfId="5186" priority="994">
      <formula>LEN(TRIM(F262))=0</formula>
    </cfRule>
  </conditionalFormatting>
  <conditionalFormatting sqref="F261:M261">
    <cfRule type="colorScale" priority="992">
      <colorScale>
        <cfvo type="min"/>
        <cfvo type="max"/>
        <color rgb="FFFFEF9C"/>
        <color rgb="FFFF7128"/>
      </colorScale>
    </cfRule>
    <cfRule type="containsBlanks" dxfId="5185" priority="993">
      <formula>LEN(TRIM(F261))=0</formula>
    </cfRule>
  </conditionalFormatting>
  <conditionalFormatting sqref="H261:I261">
    <cfRule type="expression" dxfId="5184" priority="991">
      <formula>Z261=1</formula>
    </cfRule>
  </conditionalFormatting>
  <conditionalFormatting sqref="F261:G261">
    <cfRule type="expression" dxfId="5183" priority="990">
      <formula>Y261=1</formula>
    </cfRule>
  </conditionalFormatting>
  <conditionalFormatting sqref="J261:K261">
    <cfRule type="expression" dxfId="5182" priority="989">
      <formula>AA261=1</formula>
    </cfRule>
  </conditionalFormatting>
  <conditionalFormatting sqref="L261:M261">
    <cfRule type="expression" dxfId="5181" priority="988">
      <formula>AB261=1</formula>
    </cfRule>
  </conditionalFormatting>
  <conditionalFormatting sqref="F264:M264">
    <cfRule type="containsBlanks" dxfId="5180" priority="987">
      <formula>LEN(TRIM(F264))=0</formula>
    </cfRule>
  </conditionalFormatting>
  <conditionalFormatting sqref="F263:M263">
    <cfRule type="colorScale" priority="985">
      <colorScale>
        <cfvo type="min"/>
        <cfvo type="max"/>
        <color rgb="FFFFEF9C"/>
        <color rgb="FFFF7128"/>
      </colorScale>
    </cfRule>
    <cfRule type="containsBlanks" dxfId="5179" priority="986">
      <formula>LEN(TRIM(F263))=0</formula>
    </cfRule>
  </conditionalFormatting>
  <conditionalFormatting sqref="H263:I263">
    <cfRule type="expression" dxfId="5178" priority="984">
      <formula>Z263=1</formula>
    </cfRule>
  </conditionalFormatting>
  <conditionalFormatting sqref="F263:G263">
    <cfRule type="expression" dxfId="5177" priority="983">
      <formula>Y263=1</formula>
    </cfRule>
  </conditionalFormatting>
  <conditionalFormatting sqref="J263:K263">
    <cfRule type="expression" dxfId="5176" priority="982">
      <formula>AA263=1</formula>
    </cfRule>
  </conditionalFormatting>
  <conditionalFormatting sqref="L263:M263">
    <cfRule type="expression" dxfId="5175" priority="981">
      <formula>AB263=1</formula>
    </cfRule>
  </conditionalFormatting>
  <conditionalFormatting sqref="F266:M266">
    <cfRule type="containsBlanks" dxfId="5174" priority="980">
      <formula>LEN(TRIM(F266))=0</formula>
    </cfRule>
  </conditionalFormatting>
  <conditionalFormatting sqref="F265:M265">
    <cfRule type="colorScale" priority="978">
      <colorScale>
        <cfvo type="min"/>
        <cfvo type="max"/>
        <color rgb="FFFFEF9C"/>
        <color rgb="FFFF7128"/>
      </colorScale>
    </cfRule>
    <cfRule type="containsBlanks" dxfId="5173" priority="979">
      <formula>LEN(TRIM(F265))=0</formula>
    </cfRule>
  </conditionalFormatting>
  <conditionalFormatting sqref="H265:I265">
    <cfRule type="expression" dxfId="5172" priority="977">
      <formula>Z265=1</formula>
    </cfRule>
  </conditionalFormatting>
  <conditionalFormatting sqref="F265:G265">
    <cfRule type="expression" dxfId="5171" priority="976">
      <formula>Y265=1</formula>
    </cfRule>
  </conditionalFormatting>
  <conditionalFormatting sqref="J265:K265">
    <cfRule type="expression" dxfId="5170" priority="975">
      <formula>AA265=1</formula>
    </cfRule>
  </conditionalFormatting>
  <conditionalFormatting sqref="L265:M265">
    <cfRule type="expression" dxfId="5169" priority="974">
      <formula>AB265=1</formula>
    </cfRule>
  </conditionalFormatting>
  <conditionalFormatting sqref="F268:M268">
    <cfRule type="containsBlanks" dxfId="5168" priority="973">
      <formula>LEN(TRIM(F268))=0</formula>
    </cfRule>
  </conditionalFormatting>
  <conditionalFormatting sqref="F267:M267">
    <cfRule type="colorScale" priority="971">
      <colorScale>
        <cfvo type="min"/>
        <cfvo type="max"/>
        <color rgb="FFFFEF9C"/>
        <color rgb="FFFF7128"/>
      </colorScale>
    </cfRule>
    <cfRule type="containsBlanks" dxfId="5167" priority="972">
      <formula>LEN(TRIM(F267))=0</formula>
    </cfRule>
  </conditionalFormatting>
  <conditionalFormatting sqref="H267:I267">
    <cfRule type="expression" dxfId="5166" priority="970">
      <formula>Z267=1</formula>
    </cfRule>
  </conditionalFormatting>
  <conditionalFormatting sqref="F267:G267">
    <cfRule type="expression" dxfId="5165" priority="969">
      <formula>Y267=1</formula>
    </cfRule>
  </conditionalFormatting>
  <conditionalFormatting sqref="J267:K267">
    <cfRule type="expression" dxfId="5164" priority="968">
      <formula>AA267=1</formula>
    </cfRule>
  </conditionalFormatting>
  <conditionalFormatting sqref="L267:M267">
    <cfRule type="expression" dxfId="5163" priority="967">
      <formula>AB267=1</formula>
    </cfRule>
  </conditionalFormatting>
  <conditionalFormatting sqref="F270:M270">
    <cfRule type="containsBlanks" dxfId="5162" priority="966">
      <formula>LEN(TRIM(F270))=0</formula>
    </cfRule>
  </conditionalFormatting>
  <conditionalFormatting sqref="F269:M269">
    <cfRule type="colorScale" priority="964">
      <colorScale>
        <cfvo type="min"/>
        <cfvo type="max"/>
        <color rgb="FFFFEF9C"/>
        <color rgb="FFFF7128"/>
      </colorScale>
    </cfRule>
    <cfRule type="containsBlanks" dxfId="5161" priority="965">
      <formula>LEN(TRIM(F269))=0</formula>
    </cfRule>
  </conditionalFormatting>
  <conditionalFormatting sqref="H269:I269">
    <cfRule type="expression" dxfId="5160" priority="963">
      <formula>Z269=1</formula>
    </cfRule>
  </conditionalFormatting>
  <conditionalFormatting sqref="F269:G269">
    <cfRule type="expression" dxfId="5159" priority="962">
      <formula>Y269=1</formula>
    </cfRule>
  </conditionalFormatting>
  <conditionalFormatting sqref="J269:K269">
    <cfRule type="expression" dxfId="5158" priority="961">
      <formula>AA269=1</formula>
    </cfRule>
  </conditionalFormatting>
  <conditionalFormatting sqref="L269:M269">
    <cfRule type="expression" dxfId="5157" priority="960">
      <formula>AB269=1</formula>
    </cfRule>
  </conditionalFormatting>
  <conditionalFormatting sqref="F272:M272">
    <cfRule type="containsBlanks" dxfId="5156" priority="959">
      <formula>LEN(TRIM(F272))=0</formula>
    </cfRule>
  </conditionalFormatting>
  <conditionalFormatting sqref="F271:M271">
    <cfRule type="colorScale" priority="957">
      <colorScale>
        <cfvo type="min"/>
        <cfvo type="max"/>
        <color rgb="FFFFEF9C"/>
        <color rgb="FFFF7128"/>
      </colorScale>
    </cfRule>
    <cfRule type="containsBlanks" dxfId="5155" priority="958">
      <formula>LEN(TRIM(F271))=0</formula>
    </cfRule>
  </conditionalFormatting>
  <conditionalFormatting sqref="H271:I271">
    <cfRule type="expression" dxfId="5154" priority="956">
      <formula>Z271=1</formula>
    </cfRule>
  </conditionalFormatting>
  <conditionalFormatting sqref="F271:G271">
    <cfRule type="expression" dxfId="5153" priority="955">
      <formula>Y271=1</formula>
    </cfRule>
  </conditionalFormatting>
  <conditionalFormatting sqref="J271:K271">
    <cfRule type="expression" dxfId="5152" priority="954">
      <formula>AA271=1</formula>
    </cfRule>
  </conditionalFormatting>
  <conditionalFormatting sqref="L271:M271">
    <cfRule type="expression" dxfId="5151" priority="953">
      <formula>AB271=1</formula>
    </cfRule>
  </conditionalFormatting>
  <conditionalFormatting sqref="F274:M274">
    <cfRule type="containsBlanks" dxfId="5150" priority="952">
      <formula>LEN(TRIM(F274))=0</formula>
    </cfRule>
  </conditionalFormatting>
  <conditionalFormatting sqref="F273:M273">
    <cfRule type="colorScale" priority="950">
      <colorScale>
        <cfvo type="min"/>
        <cfvo type="max"/>
        <color rgb="FFFFEF9C"/>
        <color rgb="FFFF7128"/>
      </colorScale>
    </cfRule>
    <cfRule type="containsBlanks" dxfId="5149" priority="951">
      <formula>LEN(TRIM(F273))=0</formula>
    </cfRule>
  </conditionalFormatting>
  <conditionalFormatting sqref="H273:I273">
    <cfRule type="expression" dxfId="5148" priority="949">
      <formula>Z273=1</formula>
    </cfRule>
  </conditionalFormatting>
  <conditionalFormatting sqref="F273:G273">
    <cfRule type="expression" dxfId="5147" priority="948">
      <formula>Y273=1</formula>
    </cfRule>
  </conditionalFormatting>
  <conditionalFormatting sqref="J273:K273">
    <cfRule type="expression" dxfId="5146" priority="947">
      <formula>AA273=1</formula>
    </cfRule>
  </conditionalFormatting>
  <conditionalFormatting sqref="L273:M273">
    <cfRule type="expression" dxfId="5145" priority="946">
      <formula>AB273=1</formula>
    </cfRule>
  </conditionalFormatting>
  <conditionalFormatting sqref="F276:M276">
    <cfRule type="containsBlanks" dxfId="5144" priority="945">
      <formula>LEN(TRIM(F276))=0</formula>
    </cfRule>
  </conditionalFormatting>
  <conditionalFormatting sqref="F275:M275">
    <cfRule type="colorScale" priority="943">
      <colorScale>
        <cfvo type="min"/>
        <cfvo type="max"/>
        <color rgb="FFFFEF9C"/>
        <color rgb="FFFF7128"/>
      </colorScale>
    </cfRule>
    <cfRule type="containsBlanks" dxfId="5143" priority="944">
      <formula>LEN(TRIM(F275))=0</formula>
    </cfRule>
  </conditionalFormatting>
  <conditionalFormatting sqref="H275:I275">
    <cfRule type="expression" dxfId="5142" priority="942">
      <formula>Z275=1</formula>
    </cfRule>
  </conditionalFormatting>
  <conditionalFormatting sqref="F275:G275">
    <cfRule type="expression" dxfId="5141" priority="941">
      <formula>Y275=1</formula>
    </cfRule>
  </conditionalFormatting>
  <conditionalFormatting sqref="J275:K275">
    <cfRule type="expression" dxfId="5140" priority="940">
      <formula>AA275=1</formula>
    </cfRule>
  </conditionalFormatting>
  <conditionalFormatting sqref="L275:M275">
    <cfRule type="expression" dxfId="5139" priority="939">
      <formula>AB275=1</formula>
    </cfRule>
  </conditionalFormatting>
  <conditionalFormatting sqref="F278:M278">
    <cfRule type="containsBlanks" dxfId="5138" priority="938">
      <formula>LEN(TRIM(F278))=0</formula>
    </cfRule>
  </conditionalFormatting>
  <conditionalFormatting sqref="F277:M277">
    <cfRule type="colorScale" priority="936">
      <colorScale>
        <cfvo type="min"/>
        <cfvo type="max"/>
        <color rgb="FFFFEF9C"/>
        <color rgb="FFFF7128"/>
      </colorScale>
    </cfRule>
    <cfRule type="containsBlanks" dxfId="5137" priority="937">
      <formula>LEN(TRIM(F277))=0</formula>
    </cfRule>
  </conditionalFormatting>
  <conditionalFormatting sqref="H277:I277">
    <cfRule type="expression" dxfId="5136" priority="935">
      <formula>Z277=1</formula>
    </cfRule>
  </conditionalFormatting>
  <conditionalFormatting sqref="F277:G277">
    <cfRule type="expression" dxfId="5135" priority="934">
      <formula>Y277=1</formula>
    </cfRule>
  </conditionalFormatting>
  <conditionalFormatting sqref="J277:K277">
    <cfRule type="expression" dxfId="5134" priority="933">
      <formula>AA277=1</formula>
    </cfRule>
  </conditionalFormatting>
  <conditionalFormatting sqref="L277:M277">
    <cfRule type="expression" dxfId="5133" priority="932">
      <formula>AB277=1</formula>
    </cfRule>
  </conditionalFormatting>
  <conditionalFormatting sqref="F280:M280">
    <cfRule type="containsBlanks" dxfId="5132" priority="931">
      <formula>LEN(TRIM(F280))=0</formula>
    </cfRule>
  </conditionalFormatting>
  <conditionalFormatting sqref="F279:M279">
    <cfRule type="colorScale" priority="929">
      <colorScale>
        <cfvo type="min"/>
        <cfvo type="max"/>
        <color rgb="FFFFEF9C"/>
        <color rgb="FFFF7128"/>
      </colorScale>
    </cfRule>
    <cfRule type="containsBlanks" dxfId="5131" priority="930">
      <formula>LEN(TRIM(F279))=0</formula>
    </cfRule>
  </conditionalFormatting>
  <conditionalFormatting sqref="H279:I279">
    <cfRule type="expression" dxfId="5130" priority="928">
      <formula>Z279=1</formula>
    </cfRule>
  </conditionalFormatting>
  <conditionalFormatting sqref="F279:G279">
    <cfRule type="expression" dxfId="5129" priority="927">
      <formula>Y279=1</formula>
    </cfRule>
  </conditionalFormatting>
  <conditionalFormatting sqref="J279:K279">
    <cfRule type="expression" dxfId="5128" priority="926">
      <formula>AA279=1</formula>
    </cfRule>
  </conditionalFormatting>
  <conditionalFormatting sqref="L279:M279">
    <cfRule type="expression" dxfId="5127" priority="925">
      <formula>AB279=1</formula>
    </cfRule>
  </conditionalFormatting>
  <conditionalFormatting sqref="F282:M282">
    <cfRule type="containsBlanks" dxfId="5126" priority="924">
      <formula>LEN(TRIM(F282))=0</formula>
    </cfRule>
  </conditionalFormatting>
  <conditionalFormatting sqref="F281:M281">
    <cfRule type="colorScale" priority="922">
      <colorScale>
        <cfvo type="min"/>
        <cfvo type="max"/>
        <color rgb="FFFFEF9C"/>
        <color rgb="FFFF7128"/>
      </colorScale>
    </cfRule>
    <cfRule type="containsBlanks" dxfId="5125" priority="923">
      <formula>LEN(TRIM(F281))=0</formula>
    </cfRule>
  </conditionalFormatting>
  <conditionalFormatting sqref="H281:I281">
    <cfRule type="expression" dxfId="5124" priority="921">
      <formula>Z281=1</formula>
    </cfRule>
  </conditionalFormatting>
  <conditionalFormatting sqref="F281:G281">
    <cfRule type="expression" dxfId="5123" priority="920">
      <formula>Y281=1</formula>
    </cfRule>
  </conditionalFormatting>
  <conditionalFormatting sqref="J281:K281">
    <cfRule type="expression" dxfId="5122" priority="919">
      <formula>AA281=1</formula>
    </cfRule>
  </conditionalFormatting>
  <conditionalFormatting sqref="L281:M281">
    <cfRule type="expression" dxfId="5121" priority="918">
      <formula>AB281=1</formula>
    </cfRule>
  </conditionalFormatting>
  <conditionalFormatting sqref="F284:M284">
    <cfRule type="containsBlanks" dxfId="5120" priority="917">
      <formula>LEN(TRIM(F284))=0</formula>
    </cfRule>
  </conditionalFormatting>
  <conditionalFormatting sqref="F283:M283">
    <cfRule type="colorScale" priority="915">
      <colorScale>
        <cfvo type="min"/>
        <cfvo type="max"/>
        <color rgb="FFFFEF9C"/>
        <color rgb="FFFF7128"/>
      </colorScale>
    </cfRule>
    <cfRule type="containsBlanks" dxfId="5119" priority="916">
      <formula>LEN(TRIM(F283))=0</formula>
    </cfRule>
  </conditionalFormatting>
  <conditionalFormatting sqref="H283:I283">
    <cfRule type="expression" dxfId="5118" priority="914">
      <formula>Z283=1</formula>
    </cfRule>
  </conditionalFormatting>
  <conditionalFormatting sqref="F283:G283">
    <cfRule type="expression" dxfId="5117" priority="913">
      <formula>Y283=1</formula>
    </cfRule>
  </conditionalFormatting>
  <conditionalFormatting sqref="J283:K283">
    <cfRule type="expression" dxfId="5116" priority="912">
      <formula>AA283=1</formula>
    </cfRule>
  </conditionalFormatting>
  <conditionalFormatting sqref="L283:M283">
    <cfRule type="expression" dxfId="5115" priority="911">
      <formula>AB283=1</formula>
    </cfRule>
  </conditionalFormatting>
  <conditionalFormatting sqref="F286:M286">
    <cfRule type="containsBlanks" dxfId="5114" priority="910">
      <formula>LEN(TRIM(F286))=0</formula>
    </cfRule>
  </conditionalFormatting>
  <conditionalFormatting sqref="F285:M285">
    <cfRule type="colorScale" priority="908">
      <colorScale>
        <cfvo type="min"/>
        <cfvo type="max"/>
        <color rgb="FFFFEF9C"/>
        <color rgb="FFFF7128"/>
      </colorScale>
    </cfRule>
    <cfRule type="containsBlanks" dxfId="5113" priority="909">
      <formula>LEN(TRIM(F285))=0</formula>
    </cfRule>
  </conditionalFormatting>
  <conditionalFormatting sqref="H285:I285">
    <cfRule type="expression" dxfId="5112" priority="907">
      <formula>Z285=1</formula>
    </cfRule>
  </conditionalFormatting>
  <conditionalFormatting sqref="F285:G285">
    <cfRule type="expression" dxfId="5111" priority="906">
      <formula>Y285=1</formula>
    </cfRule>
  </conditionalFormatting>
  <conditionalFormatting sqref="J285:K285">
    <cfRule type="expression" dxfId="5110" priority="905">
      <formula>AA285=1</formula>
    </cfRule>
  </conditionalFormatting>
  <conditionalFormatting sqref="L285:M285">
    <cfRule type="expression" dxfId="5109" priority="904">
      <formula>AB285=1</formula>
    </cfRule>
  </conditionalFormatting>
  <conditionalFormatting sqref="F288:M288">
    <cfRule type="containsBlanks" dxfId="5108" priority="903">
      <formula>LEN(TRIM(F288))=0</formula>
    </cfRule>
  </conditionalFormatting>
  <conditionalFormatting sqref="F287:M287">
    <cfRule type="colorScale" priority="901">
      <colorScale>
        <cfvo type="min"/>
        <cfvo type="max"/>
        <color rgb="FFFFEF9C"/>
        <color rgb="FFFF7128"/>
      </colorScale>
    </cfRule>
    <cfRule type="containsBlanks" dxfId="5107" priority="902">
      <formula>LEN(TRIM(F287))=0</formula>
    </cfRule>
  </conditionalFormatting>
  <conditionalFormatting sqref="H287:I287">
    <cfRule type="expression" dxfId="5106" priority="900">
      <formula>Z287=1</formula>
    </cfRule>
  </conditionalFormatting>
  <conditionalFormatting sqref="F287:G287">
    <cfRule type="expression" dxfId="5105" priority="899">
      <formula>Y287=1</formula>
    </cfRule>
  </conditionalFormatting>
  <conditionalFormatting sqref="J287:K287">
    <cfRule type="expression" dxfId="5104" priority="898">
      <formula>AA287=1</formula>
    </cfRule>
  </conditionalFormatting>
  <conditionalFormatting sqref="L287:M287">
    <cfRule type="expression" dxfId="5103" priority="897">
      <formula>AB287=1</formula>
    </cfRule>
  </conditionalFormatting>
  <conditionalFormatting sqref="F290:M290">
    <cfRule type="containsBlanks" dxfId="5102" priority="896">
      <formula>LEN(TRIM(F290))=0</formula>
    </cfRule>
  </conditionalFormatting>
  <conditionalFormatting sqref="F289:M289">
    <cfRule type="colorScale" priority="894">
      <colorScale>
        <cfvo type="min"/>
        <cfvo type="max"/>
        <color rgb="FFFFEF9C"/>
        <color rgb="FFFF7128"/>
      </colorScale>
    </cfRule>
    <cfRule type="containsBlanks" dxfId="5101" priority="895">
      <formula>LEN(TRIM(F289))=0</formula>
    </cfRule>
  </conditionalFormatting>
  <conditionalFormatting sqref="H289:I289">
    <cfRule type="expression" dxfId="5100" priority="893">
      <formula>Z289=1</formula>
    </cfRule>
  </conditionalFormatting>
  <conditionalFormatting sqref="F289:G289">
    <cfRule type="expression" dxfId="5099" priority="892">
      <formula>Y289=1</formula>
    </cfRule>
  </conditionalFormatting>
  <conditionalFormatting sqref="J289:K289">
    <cfRule type="expression" dxfId="5098" priority="891">
      <formula>AA289=1</formula>
    </cfRule>
  </conditionalFormatting>
  <conditionalFormatting sqref="L289:M289">
    <cfRule type="expression" dxfId="5097" priority="890">
      <formula>AB289=1</formula>
    </cfRule>
  </conditionalFormatting>
  <conditionalFormatting sqref="F292:M292">
    <cfRule type="containsBlanks" dxfId="5096" priority="889">
      <formula>LEN(TRIM(F292))=0</formula>
    </cfRule>
  </conditionalFormatting>
  <conditionalFormatting sqref="F291:M291">
    <cfRule type="colorScale" priority="887">
      <colorScale>
        <cfvo type="min"/>
        <cfvo type="max"/>
        <color rgb="FFFFEF9C"/>
        <color rgb="FFFF7128"/>
      </colorScale>
    </cfRule>
    <cfRule type="containsBlanks" dxfId="5095" priority="888">
      <formula>LEN(TRIM(F291))=0</formula>
    </cfRule>
  </conditionalFormatting>
  <conditionalFormatting sqref="H291:I291">
    <cfRule type="expression" dxfId="5094" priority="886">
      <formula>Z291=1</formula>
    </cfRule>
  </conditionalFormatting>
  <conditionalFormatting sqref="F291:G291">
    <cfRule type="expression" dxfId="5093" priority="885">
      <formula>Y291=1</formula>
    </cfRule>
  </conditionalFormatting>
  <conditionalFormatting sqref="J291:K291">
    <cfRule type="expression" dxfId="5092" priority="884">
      <formula>AA291=1</formula>
    </cfRule>
  </conditionalFormatting>
  <conditionalFormatting sqref="L291:M291">
    <cfRule type="expression" dxfId="5091" priority="883">
      <formula>AB291=1</formula>
    </cfRule>
  </conditionalFormatting>
  <conditionalFormatting sqref="F294:M294">
    <cfRule type="containsBlanks" dxfId="5090" priority="882">
      <formula>LEN(TRIM(F294))=0</formula>
    </cfRule>
  </conditionalFormatting>
  <conditionalFormatting sqref="F293:M293">
    <cfRule type="colorScale" priority="880">
      <colorScale>
        <cfvo type="min"/>
        <cfvo type="max"/>
        <color rgb="FFFFEF9C"/>
        <color rgb="FFFF7128"/>
      </colorScale>
    </cfRule>
    <cfRule type="containsBlanks" dxfId="5089" priority="881">
      <formula>LEN(TRIM(F293))=0</formula>
    </cfRule>
  </conditionalFormatting>
  <conditionalFormatting sqref="H293:I293">
    <cfRule type="expression" dxfId="5088" priority="879">
      <formula>Z293=1</formula>
    </cfRule>
  </conditionalFormatting>
  <conditionalFormatting sqref="F293:G293">
    <cfRule type="expression" dxfId="5087" priority="878">
      <formula>Y293=1</formula>
    </cfRule>
  </conditionalFormatting>
  <conditionalFormatting sqref="J293:K293">
    <cfRule type="expression" dxfId="5086" priority="877">
      <formula>AA293=1</formula>
    </cfRule>
  </conditionalFormatting>
  <conditionalFormatting sqref="L293:M293">
    <cfRule type="expression" dxfId="5085" priority="876">
      <formula>AB293=1</formula>
    </cfRule>
  </conditionalFormatting>
  <conditionalFormatting sqref="F296:M296">
    <cfRule type="containsBlanks" dxfId="5084" priority="875">
      <formula>LEN(TRIM(F296))=0</formula>
    </cfRule>
  </conditionalFormatting>
  <conditionalFormatting sqref="F295:M295">
    <cfRule type="colorScale" priority="873">
      <colorScale>
        <cfvo type="min"/>
        <cfvo type="max"/>
        <color rgb="FFFFEF9C"/>
        <color rgb="FFFF7128"/>
      </colorScale>
    </cfRule>
    <cfRule type="containsBlanks" dxfId="5083" priority="874">
      <formula>LEN(TRIM(F295))=0</formula>
    </cfRule>
  </conditionalFormatting>
  <conditionalFormatting sqref="H295:I295">
    <cfRule type="expression" dxfId="5082" priority="872">
      <formula>Z295=1</formula>
    </cfRule>
  </conditionalFormatting>
  <conditionalFormatting sqref="F295:G295">
    <cfRule type="expression" dxfId="5081" priority="871">
      <formula>Y295=1</formula>
    </cfRule>
  </conditionalFormatting>
  <conditionalFormatting sqref="J295:K295">
    <cfRule type="expression" dxfId="5080" priority="870">
      <formula>AA295=1</formula>
    </cfRule>
  </conditionalFormatting>
  <conditionalFormatting sqref="L295:M295">
    <cfRule type="expression" dxfId="5079" priority="869">
      <formula>AB295=1</formula>
    </cfRule>
  </conditionalFormatting>
  <conditionalFormatting sqref="F298:M298">
    <cfRule type="containsBlanks" dxfId="5078" priority="868">
      <formula>LEN(TRIM(F298))=0</formula>
    </cfRule>
  </conditionalFormatting>
  <conditionalFormatting sqref="F297:M297">
    <cfRule type="colorScale" priority="866">
      <colorScale>
        <cfvo type="min"/>
        <cfvo type="max"/>
        <color rgb="FFFFEF9C"/>
        <color rgb="FFFF7128"/>
      </colorScale>
    </cfRule>
    <cfRule type="containsBlanks" dxfId="5077" priority="867">
      <formula>LEN(TRIM(F297))=0</formula>
    </cfRule>
  </conditionalFormatting>
  <conditionalFormatting sqref="H297:I297">
    <cfRule type="expression" dxfId="5076" priority="865">
      <formula>Z297=1</formula>
    </cfRule>
  </conditionalFormatting>
  <conditionalFormatting sqref="F297:G297">
    <cfRule type="expression" dxfId="5075" priority="864">
      <formula>Y297=1</formula>
    </cfRule>
  </conditionalFormatting>
  <conditionalFormatting sqref="J297:K297">
    <cfRule type="expression" dxfId="5074" priority="863">
      <formula>AA297=1</formula>
    </cfRule>
  </conditionalFormatting>
  <conditionalFormatting sqref="L297:M297">
    <cfRule type="expression" dxfId="5073" priority="862">
      <formula>AB297=1</formula>
    </cfRule>
  </conditionalFormatting>
  <conditionalFormatting sqref="F300:M300">
    <cfRule type="containsBlanks" dxfId="5072" priority="861">
      <formula>LEN(TRIM(F300))=0</formula>
    </cfRule>
  </conditionalFormatting>
  <conditionalFormatting sqref="F299:M299">
    <cfRule type="colorScale" priority="859">
      <colorScale>
        <cfvo type="min"/>
        <cfvo type="max"/>
        <color rgb="FFFFEF9C"/>
        <color rgb="FFFF7128"/>
      </colorScale>
    </cfRule>
    <cfRule type="containsBlanks" dxfId="5071" priority="860">
      <formula>LEN(TRIM(F299))=0</formula>
    </cfRule>
  </conditionalFormatting>
  <conditionalFormatting sqref="H299:I299">
    <cfRule type="expression" dxfId="5070" priority="858">
      <formula>Z299=1</formula>
    </cfRule>
  </conditionalFormatting>
  <conditionalFormatting sqref="F299:G299">
    <cfRule type="expression" dxfId="5069" priority="857">
      <formula>Y299=1</formula>
    </cfRule>
  </conditionalFormatting>
  <conditionalFormatting sqref="J299:K299">
    <cfRule type="expression" dxfId="5068" priority="856">
      <formula>AA299=1</formula>
    </cfRule>
  </conditionalFormatting>
  <conditionalFormatting sqref="L299:M299">
    <cfRule type="expression" dxfId="5067" priority="855">
      <formula>AB299=1</formula>
    </cfRule>
  </conditionalFormatting>
  <conditionalFormatting sqref="F302:M302">
    <cfRule type="containsBlanks" dxfId="5066" priority="854">
      <formula>LEN(TRIM(F302))=0</formula>
    </cfRule>
  </conditionalFormatting>
  <conditionalFormatting sqref="F301:M301">
    <cfRule type="colorScale" priority="852">
      <colorScale>
        <cfvo type="min"/>
        <cfvo type="max"/>
        <color rgb="FFFFEF9C"/>
        <color rgb="FFFF7128"/>
      </colorScale>
    </cfRule>
    <cfRule type="containsBlanks" dxfId="5065" priority="853">
      <formula>LEN(TRIM(F301))=0</formula>
    </cfRule>
  </conditionalFormatting>
  <conditionalFormatting sqref="H301:I301">
    <cfRule type="expression" dxfId="5064" priority="851">
      <formula>Z301=1</formula>
    </cfRule>
  </conditionalFormatting>
  <conditionalFormatting sqref="F301:G301">
    <cfRule type="expression" dxfId="5063" priority="850">
      <formula>Y301=1</formula>
    </cfRule>
  </conditionalFormatting>
  <conditionalFormatting sqref="J301:K301">
    <cfRule type="expression" dxfId="5062" priority="849">
      <formula>AA301=1</formula>
    </cfRule>
  </conditionalFormatting>
  <conditionalFormatting sqref="L301:M301">
    <cfRule type="expression" dxfId="5061" priority="848">
      <formula>AB301=1</formula>
    </cfRule>
  </conditionalFormatting>
  <conditionalFormatting sqref="F304:M304">
    <cfRule type="containsBlanks" dxfId="5060" priority="847">
      <formula>LEN(TRIM(F304))=0</formula>
    </cfRule>
  </conditionalFormatting>
  <conditionalFormatting sqref="F303:M303">
    <cfRule type="colorScale" priority="845">
      <colorScale>
        <cfvo type="min"/>
        <cfvo type="max"/>
        <color rgb="FFFFEF9C"/>
        <color rgb="FFFF7128"/>
      </colorScale>
    </cfRule>
    <cfRule type="containsBlanks" dxfId="5059" priority="846">
      <formula>LEN(TRIM(F303))=0</formula>
    </cfRule>
  </conditionalFormatting>
  <conditionalFormatting sqref="H303:I303">
    <cfRule type="expression" dxfId="5058" priority="844">
      <formula>Z303=1</formula>
    </cfRule>
  </conditionalFormatting>
  <conditionalFormatting sqref="F303:G303">
    <cfRule type="expression" dxfId="5057" priority="843">
      <formula>Y303=1</formula>
    </cfRule>
  </conditionalFormatting>
  <conditionalFormatting sqref="J303:K303">
    <cfRule type="expression" dxfId="5056" priority="842">
      <formula>AA303=1</formula>
    </cfRule>
  </conditionalFormatting>
  <conditionalFormatting sqref="L303:M303">
    <cfRule type="expression" dxfId="5055" priority="841">
      <formula>AB303=1</formula>
    </cfRule>
  </conditionalFormatting>
  <conditionalFormatting sqref="F306:M306">
    <cfRule type="containsBlanks" dxfId="5054" priority="840">
      <formula>LEN(TRIM(F306))=0</formula>
    </cfRule>
  </conditionalFormatting>
  <conditionalFormatting sqref="F305:M305">
    <cfRule type="colorScale" priority="838">
      <colorScale>
        <cfvo type="min"/>
        <cfvo type="max"/>
        <color rgb="FFFFEF9C"/>
        <color rgb="FFFF7128"/>
      </colorScale>
    </cfRule>
    <cfRule type="containsBlanks" dxfId="5053" priority="839">
      <formula>LEN(TRIM(F305))=0</formula>
    </cfRule>
  </conditionalFormatting>
  <conditionalFormatting sqref="H305:I305">
    <cfRule type="expression" dxfId="5052" priority="837">
      <formula>Z305=1</formula>
    </cfRule>
  </conditionalFormatting>
  <conditionalFormatting sqref="F305:G305">
    <cfRule type="expression" dxfId="5051" priority="836">
      <formula>Y305=1</formula>
    </cfRule>
  </conditionalFormatting>
  <conditionalFormatting sqref="J305:K305">
    <cfRule type="expression" dxfId="5050" priority="835">
      <formula>AA305=1</formula>
    </cfRule>
  </conditionalFormatting>
  <conditionalFormatting sqref="L305:M305">
    <cfRule type="expression" dxfId="5049" priority="834">
      <formula>AB305=1</formula>
    </cfRule>
  </conditionalFormatting>
  <conditionalFormatting sqref="F308:M308">
    <cfRule type="containsBlanks" dxfId="5048" priority="833">
      <formula>LEN(TRIM(F308))=0</formula>
    </cfRule>
  </conditionalFormatting>
  <conditionalFormatting sqref="F307:M307">
    <cfRule type="colorScale" priority="831">
      <colorScale>
        <cfvo type="min"/>
        <cfvo type="max"/>
        <color rgb="FFFFEF9C"/>
        <color rgb="FFFF7128"/>
      </colorScale>
    </cfRule>
    <cfRule type="containsBlanks" dxfId="5047" priority="832">
      <formula>LEN(TRIM(F307))=0</formula>
    </cfRule>
  </conditionalFormatting>
  <conditionalFormatting sqref="H307:I307">
    <cfRule type="expression" dxfId="5046" priority="830">
      <formula>Z307=1</formula>
    </cfRule>
  </conditionalFormatting>
  <conditionalFormatting sqref="F307:G307">
    <cfRule type="expression" dxfId="5045" priority="829">
      <formula>Y307=1</formula>
    </cfRule>
  </conditionalFormatting>
  <conditionalFormatting sqref="J307:K307">
    <cfRule type="expression" dxfId="5044" priority="828">
      <formula>AA307=1</formula>
    </cfRule>
  </conditionalFormatting>
  <conditionalFormatting sqref="L307:M307">
    <cfRule type="expression" dxfId="5043" priority="827">
      <formula>AB307=1</formula>
    </cfRule>
  </conditionalFormatting>
  <conditionalFormatting sqref="F310:M310">
    <cfRule type="containsBlanks" dxfId="5042" priority="826">
      <formula>LEN(TRIM(F310))=0</formula>
    </cfRule>
  </conditionalFormatting>
  <conditionalFormatting sqref="F309:M309">
    <cfRule type="colorScale" priority="824">
      <colorScale>
        <cfvo type="min"/>
        <cfvo type="max"/>
        <color rgb="FFFFEF9C"/>
        <color rgb="FFFF7128"/>
      </colorScale>
    </cfRule>
    <cfRule type="containsBlanks" dxfId="5041" priority="825">
      <formula>LEN(TRIM(F309))=0</formula>
    </cfRule>
  </conditionalFormatting>
  <conditionalFormatting sqref="H309:I309">
    <cfRule type="expression" dxfId="5040" priority="823">
      <formula>Z309=1</formula>
    </cfRule>
  </conditionalFormatting>
  <conditionalFormatting sqref="F309:G309">
    <cfRule type="expression" dxfId="5039" priority="822">
      <formula>Y309=1</formula>
    </cfRule>
  </conditionalFormatting>
  <conditionalFormatting sqref="J309:K309">
    <cfRule type="expression" dxfId="5038" priority="821">
      <formula>AA309=1</formula>
    </cfRule>
  </conditionalFormatting>
  <conditionalFormatting sqref="L309:M309">
    <cfRule type="expression" dxfId="5037" priority="820">
      <formula>AB309=1</formula>
    </cfRule>
  </conditionalFormatting>
  <conditionalFormatting sqref="F312:M312">
    <cfRule type="containsBlanks" dxfId="5036" priority="819">
      <formula>LEN(TRIM(F312))=0</formula>
    </cfRule>
  </conditionalFormatting>
  <conditionalFormatting sqref="F311:M311">
    <cfRule type="colorScale" priority="817">
      <colorScale>
        <cfvo type="min"/>
        <cfvo type="max"/>
        <color rgb="FFFFEF9C"/>
        <color rgb="FFFF7128"/>
      </colorScale>
    </cfRule>
    <cfRule type="containsBlanks" dxfId="5035" priority="818">
      <formula>LEN(TRIM(F311))=0</formula>
    </cfRule>
  </conditionalFormatting>
  <conditionalFormatting sqref="H311:I311">
    <cfRule type="expression" dxfId="5034" priority="816">
      <formula>Z311=1</formula>
    </cfRule>
  </conditionalFormatting>
  <conditionalFormatting sqref="F311:G311">
    <cfRule type="expression" dxfId="5033" priority="815">
      <formula>Y311=1</formula>
    </cfRule>
  </conditionalFormatting>
  <conditionalFormatting sqref="J311:K311">
    <cfRule type="expression" dxfId="5032" priority="814">
      <formula>AA311=1</formula>
    </cfRule>
  </conditionalFormatting>
  <conditionalFormatting sqref="L311:M311">
    <cfRule type="expression" dxfId="5031" priority="813">
      <formula>AB311=1</formula>
    </cfRule>
  </conditionalFormatting>
  <conditionalFormatting sqref="F314:M314">
    <cfRule type="containsBlanks" dxfId="5030" priority="812">
      <formula>LEN(TRIM(F314))=0</formula>
    </cfRule>
  </conditionalFormatting>
  <conditionalFormatting sqref="F313:M313">
    <cfRule type="colorScale" priority="810">
      <colorScale>
        <cfvo type="min"/>
        <cfvo type="max"/>
        <color rgb="FFFFEF9C"/>
        <color rgb="FFFF7128"/>
      </colorScale>
    </cfRule>
    <cfRule type="containsBlanks" dxfId="5029" priority="811">
      <formula>LEN(TRIM(F313))=0</formula>
    </cfRule>
  </conditionalFormatting>
  <conditionalFormatting sqref="H313:I313">
    <cfRule type="expression" dxfId="5028" priority="809">
      <formula>Z313=1</formula>
    </cfRule>
  </conditionalFormatting>
  <conditionalFormatting sqref="F313:G313">
    <cfRule type="expression" dxfId="5027" priority="808">
      <formula>Y313=1</formula>
    </cfRule>
  </conditionalFormatting>
  <conditionalFormatting sqref="J313:K313">
    <cfRule type="expression" dxfId="5026" priority="807">
      <formula>AA313=1</formula>
    </cfRule>
  </conditionalFormatting>
  <conditionalFormatting sqref="L313:M313">
    <cfRule type="expression" dxfId="5025" priority="806">
      <formula>AB313=1</formula>
    </cfRule>
  </conditionalFormatting>
  <conditionalFormatting sqref="F316:M316">
    <cfRule type="containsBlanks" dxfId="5024" priority="805">
      <formula>LEN(TRIM(F316))=0</formula>
    </cfRule>
  </conditionalFormatting>
  <conditionalFormatting sqref="F315:M315">
    <cfRule type="colorScale" priority="803">
      <colorScale>
        <cfvo type="min"/>
        <cfvo type="max"/>
        <color rgb="FFFFEF9C"/>
        <color rgb="FFFF7128"/>
      </colorScale>
    </cfRule>
    <cfRule type="containsBlanks" dxfId="5023" priority="804">
      <formula>LEN(TRIM(F315))=0</formula>
    </cfRule>
  </conditionalFormatting>
  <conditionalFormatting sqref="H315:I315">
    <cfRule type="expression" dxfId="5022" priority="802">
      <formula>Z315=1</formula>
    </cfRule>
  </conditionalFormatting>
  <conditionalFormatting sqref="F315:G315">
    <cfRule type="expression" dxfId="5021" priority="801">
      <formula>Y315=1</formula>
    </cfRule>
  </conditionalFormatting>
  <conditionalFormatting sqref="J315:K315">
    <cfRule type="expression" dxfId="5020" priority="800">
      <formula>AA315=1</formula>
    </cfRule>
  </conditionalFormatting>
  <conditionalFormatting sqref="L315:M315">
    <cfRule type="expression" dxfId="5019" priority="799">
      <formula>AB315=1</formula>
    </cfRule>
  </conditionalFormatting>
  <conditionalFormatting sqref="F318:M318">
    <cfRule type="containsBlanks" dxfId="5018" priority="798">
      <formula>LEN(TRIM(F318))=0</formula>
    </cfRule>
  </conditionalFormatting>
  <conditionalFormatting sqref="F317:M317">
    <cfRule type="colorScale" priority="796">
      <colorScale>
        <cfvo type="min"/>
        <cfvo type="max"/>
        <color rgb="FFFFEF9C"/>
        <color rgb="FFFF7128"/>
      </colorScale>
    </cfRule>
    <cfRule type="containsBlanks" dxfId="5017" priority="797">
      <formula>LEN(TRIM(F317))=0</formula>
    </cfRule>
  </conditionalFormatting>
  <conditionalFormatting sqref="H317:I317">
    <cfRule type="expression" dxfId="5016" priority="795">
      <formula>Z317=1</formula>
    </cfRule>
  </conditionalFormatting>
  <conditionalFormatting sqref="F317:G317">
    <cfRule type="expression" dxfId="5015" priority="794">
      <formula>Y317=1</formula>
    </cfRule>
  </conditionalFormatting>
  <conditionalFormatting sqref="J317:K317">
    <cfRule type="expression" dxfId="5014" priority="793">
      <formula>AA317=1</formula>
    </cfRule>
  </conditionalFormatting>
  <conditionalFormatting sqref="L317:M317">
    <cfRule type="expression" dxfId="5013" priority="792">
      <formula>AB317=1</formula>
    </cfRule>
  </conditionalFormatting>
  <conditionalFormatting sqref="F320:M320">
    <cfRule type="containsBlanks" dxfId="5012" priority="791">
      <formula>LEN(TRIM(F320))=0</formula>
    </cfRule>
  </conditionalFormatting>
  <conditionalFormatting sqref="F319:M319">
    <cfRule type="colorScale" priority="789">
      <colorScale>
        <cfvo type="min"/>
        <cfvo type="max"/>
        <color rgb="FFFFEF9C"/>
        <color rgb="FFFF7128"/>
      </colorScale>
    </cfRule>
    <cfRule type="containsBlanks" dxfId="5011" priority="790">
      <formula>LEN(TRIM(F319))=0</formula>
    </cfRule>
  </conditionalFormatting>
  <conditionalFormatting sqref="H319:I319">
    <cfRule type="expression" dxfId="5010" priority="788">
      <formula>Z319=1</formula>
    </cfRule>
  </conditionalFormatting>
  <conditionalFormatting sqref="F319:G319">
    <cfRule type="expression" dxfId="5009" priority="787">
      <formula>Y319=1</formula>
    </cfRule>
  </conditionalFormatting>
  <conditionalFormatting sqref="J319:K319">
    <cfRule type="expression" dxfId="5008" priority="786">
      <formula>AA319=1</formula>
    </cfRule>
  </conditionalFormatting>
  <conditionalFormatting sqref="L319:M319">
    <cfRule type="expression" dxfId="5007" priority="785">
      <formula>AB319=1</formula>
    </cfRule>
  </conditionalFormatting>
  <conditionalFormatting sqref="F322:M322">
    <cfRule type="containsBlanks" dxfId="5006" priority="784">
      <formula>LEN(TRIM(F322))=0</formula>
    </cfRule>
  </conditionalFormatting>
  <conditionalFormatting sqref="F321:M321">
    <cfRule type="colorScale" priority="782">
      <colorScale>
        <cfvo type="min"/>
        <cfvo type="max"/>
        <color rgb="FFFFEF9C"/>
        <color rgb="FFFF7128"/>
      </colorScale>
    </cfRule>
    <cfRule type="containsBlanks" dxfId="5005" priority="783">
      <formula>LEN(TRIM(F321))=0</formula>
    </cfRule>
  </conditionalFormatting>
  <conditionalFormatting sqref="H321:I321">
    <cfRule type="expression" dxfId="5004" priority="781">
      <formula>Z321=1</formula>
    </cfRule>
  </conditionalFormatting>
  <conditionalFormatting sqref="F321:G321">
    <cfRule type="expression" dxfId="5003" priority="780">
      <formula>Y321=1</formula>
    </cfRule>
  </conditionalFormatting>
  <conditionalFormatting sqref="J321:K321">
    <cfRule type="expression" dxfId="5002" priority="779">
      <formula>AA321=1</formula>
    </cfRule>
  </conditionalFormatting>
  <conditionalFormatting sqref="L321:M321">
    <cfRule type="expression" dxfId="5001" priority="778">
      <formula>AB321=1</formula>
    </cfRule>
  </conditionalFormatting>
  <conditionalFormatting sqref="F324:M324">
    <cfRule type="containsBlanks" dxfId="5000" priority="777">
      <formula>LEN(TRIM(F324))=0</formula>
    </cfRule>
  </conditionalFormatting>
  <conditionalFormatting sqref="F323:M323">
    <cfRule type="colorScale" priority="775">
      <colorScale>
        <cfvo type="min"/>
        <cfvo type="max"/>
        <color rgb="FFFFEF9C"/>
        <color rgb="FFFF7128"/>
      </colorScale>
    </cfRule>
    <cfRule type="containsBlanks" dxfId="4999" priority="776">
      <formula>LEN(TRIM(F323))=0</formula>
    </cfRule>
  </conditionalFormatting>
  <conditionalFormatting sqref="H323:I323">
    <cfRule type="expression" dxfId="4998" priority="774">
      <formula>Z323=1</formula>
    </cfRule>
  </conditionalFormatting>
  <conditionalFormatting sqref="F323:G323">
    <cfRule type="expression" dxfId="4997" priority="773">
      <formula>Y323=1</formula>
    </cfRule>
  </conditionalFormatting>
  <conditionalFormatting sqref="J323:K323">
    <cfRule type="expression" dxfId="4996" priority="772">
      <formula>AA323=1</formula>
    </cfRule>
  </conditionalFormatting>
  <conditionalFormatting sqref="L323:M323">
    <cfRule type="expression" dxfId="4995" priority="771">
      <formula>AB323=1</formula>
    </cfRule>
  </conditionalFormatting>
  <conditionalFormatting sqref="F326:M326">
    <cfRule type="containsBlanks" dxfId="4994" priority="770">
      <formula>LEN(TRIM(F326))=0</formula>
    </cfRule>
  </conditionalFormatting>
  <conditionalFormatting sqref="F325:M325">
    <cfRule type="colorScale" priority="768">
      <colorScale>
        <cfvo type="min"/>
        <cfvo type="max"/>
        <color rgb="FFFFEF9C"/>
        <color rgb="FFFF7128"/>
      </colorScale>
    </cfRule>
    <cfRule type="containsBlanks" dxfId="4993" priority="769">
      <formula>LEN(TRIM(F325))=0</formula>
    </cfRule>
  </conditionalFormatting>
  <conditionalFormatting sqref="H325:I325">
    <cfRule type="expression" dxfId="4992" priority="767">
      <formula>Z325=1</formula>
    </cfRule>
  </conditionalFormatting>
  <conditionalFormatting sqref="F325:G325">
    <cfRule type="expression" dxfId="4991" priority="766">
      <formula>Y325=1</formula>
    </cfRule>
  </conditionalFormatting>
  <conditionalFormatting sqref="J325:K325">
    <cfRule type="expression" dxfId="4990" priority="765">
      <formula>AA325=1</formula>
    </cfRule>
  </conditionalFormatting>
  <conditionalFormatting sqref="L325:M325">
    <cfRule type="expression" dxfId="4989" priority="764">
      <formula>AB325=1</formula>
    </cfRule>
  </conditionalFormatting>
  <conditionalFormatting sqref="F328:M328">
    <cfRule type="containsBlanks" dxfId="4988" priority="763">
      <formula>LEN(TRIM(F328))=0</formula>
    </cfRule>
  </conditionalFormatting>
  <conditionalFormatting sqref="F327:M327">
    <cfRule type="colorScale" priority="761">
      <colorScale>
        <cfvo type="min"/>
        <cfvo type="max"/>
        <color rgb="FFFFEF9C"/>
        <color rgb="FFFF7128"/>
      </colorScale>
    </cfRule>
    <cfRule type="containsBlanks" dxfId="4987" priority="762">
      <formula>LEN(TRIM(F327))=0</formula>
    </cfRule>
  </conditionalFormatting>
  <conditionalFormatting sqref="H327:I327">
    <cfRule type="expression" dxfId="4986" priority="760">
      <formula>Z327=1</formula>
    </cfRule>
  </conditionalFormatting>
  <conditionalFormatting sqref="F327:G327">
    <cfRule type="expression" dxfId="4985" priority="759">
      <formula>Y327=1</formula>
    </cfRule>
  </conditionalFormatting>
  <conditionalFormatting sqref="J327:K327">
    <cfRule type="expression" dxfId="4984" priority="758">
      <formula>AA327=1</formula>
    </cfRule>
  </conditionalFormatting>
  <conditionalFormatting sqref="L327:M327">
    <cfRule type="expression" dxfId="4983" priority="757">
      <formula>AB327=1</formula>
    </cfRule>
  </conditionalFormatting>
  <conditionalFormatting sqref="F330:M330">
    <cfRule type="containsBlanks" dxfId="4982" priority="756">
      <formula>LEN(TRIM(F330))=0</formula>
    </cfRule>
  </conditionalFormatting>
  <conditionalFormatting sqref="F329:M329">
    <cfRule type="colorScale" priority="754">
      <colorScale>
        <cfvo type="min"/>
        <cfvo type="max"/>
        <color rgb="FFFFEF9C"/>
        <color rgb="FFFF7128"/>
      </colorScale>
    </cfRule>
    <cfRule type="containsBlanks" dxfId="4981" priority="755">
      <formula>LEN(TRIM(F329))=0</formula>
    </cfRule>
  </conditionalFormatting>
  <conditionalFormatting sqref="H329:I329">
    <cfRule type="expression" dxfId="4980" priority="753">
      <formula>Z329=1</formula>
    </cfRule>
  </conditionalFormatting>
  <conditionalFormatting sqref="F329:G329">
    <cfRule type="expression" dxfId="4979" priority="752">
      <formula>Y329=1</formula>
    </cfRule>
  </conditionalFormatting>
  <conditionalFormatting sqref="J329:K329">
    <cfRule type="expression" dxfId="4978" priority="751">
      <formula>AA329=1</formula>
    </cfRule>
  </conditionalFormatting>
  <conditionalFormatting sqref="L329:M329">
    <cfRule type="expression" dxfId="4977" priority="750">
      <formula>AB329=1</formula>
    </cfRule>
  </conditionalFormatting>
  <conditionalFormatting sqref="F332:M332">
    <cfRule type="containsBlanks" dxfId="4976" priority="749">
      <formula>LEN(TRIM(F332))=0</formula>
    </cfRule>
  </conditionalFormatting>
  <conditionalFormatting sqref="F331:M331">
    <cfRule type="colorScale" priority="747">
      <colorScale>
        <cfvo type="min"/>
        <cfvo type="max"/>
        <color rgb="FFFFEF9C"/>
        <color rgb="FFFF7128"/>
      </colorScale>
    </cfRule>
    <cfRule type="containsBlanks" dxfId="4975" priority="748">
      <formula>LEN(TRIM(F331))=0</formula>
    </cfRule>
  </conditionalFormatting>
  <conditionalFormatting sqref="H331:I331">
    <cfRule type="expression" dxfId="4974" priority="746">
      <formula>Z331=1</formula>
    </cfRule>
  </conditionalFormatting>
  <conditionalFormatting sqref="F331:G331">
    <cfRule type="expression" dxfId="4973" priority="745">
      <formula>Y331=1</formula>
    </cfRule>
  </conditionalFormatting>
  <conditionalFormatting sqref="J331:K331">
    <cfRule type="expression" dxfId="4972" priority="744">
      <formula>AA331=1</formula>
    </cfRule>
  </conditionalFormatting>
  <conditionalFormatting sqref="L331:M331">
    <cfRule type="expression" dxfId="4971" priority="743">
      <formula>AB331=1</formula>
    </cfRule>
  </conditionalFormatting>
  <conditionalFormatting sqref="F334:M334">
    <cfRule type="containsBlanks" dxfId="4970" priority="742">
      <formula>LEN(TRIM(F334))=0</formula>
    </cfRule>
  </conditionalFormatting>
  <conditionalFormatting sqref="F333:M333">
    <cfRule type="colorScale" priority="740">
      <colorScale>
        <cfvo type="min"/>
        <cfvo type="max"/>
        <color rgb="FFFFEF9C"/>
        <color rgb="FFFF7128"/>
      </colorScale>
    </cfRule>
    <cfRule type="containsBlanks" dxfId="4969" priority="741">
      <formula>LEN(TRIM(F333))=0</formula>
    </cfRule>
  </conditionalFormatting>
  <conditionalFormatting sqref="H333:I333">
    <cfRule type="expression" dxfId="4968" priority="739">
      <formula>Z333=1</formula>
    </cfRule>
  </conditionalFormatting>
  <conditionalFormatting sqref="F333:G333">
    <cfRule type="expression" dxfId="4967" priority="738">
      <formula>Y333=1</formula>
    </cfRule>
  </conditionalFormatting>
  <conditionalFormatting sqref="J333:K333">
    <cfRule type="expression" dxfId="4966" priority="737">
      <formula>AA333=1</formula>
    </cfRule>
  </conditionalFormatting>
  <conditionalFormatting sqref="L333:M333">
    <cfRule type="expression" dxfId="4965" priority="736">
      <formula>AB333=1</formula>
    </cfRule>
  </conditionalFormatting>
  <conditionalFormatting sqref="F336:M336">
    <cfRule type="containsBlanks" dxfId="4964" priority="735">
      <formula>LEN(TRIM(F336))=0</formula>
    </cfRule>
  </conditionalFormatting>
  <conditionalFormatting sqref="F335:M335">
    <cfRule type="colorScale" priority="733">
      <colorScale>
        <cfvo type="min"/>
        <cfvo type="max"/>
        <color rgb="FFFFEF9C"/>
        <color rgb="FFFF7128"/>
      </colorScale>
    </cfRule>
    <cfRule type="containsBlanks" dxfId="4963" priority="734">
      <formula>LEN(TRIM(F335))=0</formula>
    </cfRule>
  </conditionalFormatting>
  <conditionalFormatting sqref="H335:I335">
    <cfRule type="expression" dxfId="4962" priority="732">
      <formula>Z335=1</formula>
    </cfRule>
  </conditionalFormatting>
  <conditionalFormatting sqref="F335:G335">
    <cfRule type="expression" dxfId="4961" priority="731">
      <formula>Y335=1</formula>
    </cfRule>
  </conditionalFormatting>
  <conditionalFormatting sqref="J335:K335">
    <cfRule type="expression" dxfId="4960" priority="730">
      <formula>AA335=1</formula>
    </cfRule>
  </conditionalFormatting>
  <conditionalFormatting sqref="L335:M335">
    <cfRule type="expression" dxfId="4959" priority="729">
      <formula>AB335=1</formula>
    </cfRule>
  </conditionalFormatting>
  <conditionalFormatting sqref="F338:M338">
    <cfRule type="containsBlanks" dxfId="4958" priority="728">
      <formula>LEN(TRIM(F338))=0</formula>
    </cfRule>
  </conditionalFormatting>
  <conditionalFormatting sqref="F337:M337">
    <cfRule type="colorScale" priority="726">
      <colorScale>
        <cfvo type="min"/>
        <cfvo type="max"/>
        <color rgb="FFFFEF9C"/>
        <color rgb="FFFF7128"/>
      </colorScale>
    </cfRule>
    <cfRule type="containsBlanks" dxfId="4957" priority="727">
      <formula>LEN(TRIM(F337))=0</formula>
    </cfRule>
  </conditionalFormatting>
  <conditionalFormatting sqref="H337:I337">
    <cfRule type="expression" dxfId="4956" priority="725">
      <formula>Z337=1</formula>
    </cfRule>
  </conditionalFormatting>
  <conditionalFormatting sqref="F337:G337">
    <cfRule type="expression" dxfId="4955" priority="724">
      <formula>Y337=1</formula>
    </cfRule>
  </conditionalFormatting>
  <conditionalFormatting sqref="J337:K337">
    <cfRule type="expression" dxfId="4954" priority="723">
      <formula>AA337=1</formula>
    </cfRule>
  </conditionalFormatting>
  <conditionalFormatting sqref="L337:M337">
    <cfRule type="expression" dxfId="4953" priority="722">
      <formula>AB337=1</formula>
    </cfRule>
  </conditionalFormatting>
  <conditionalFormatting sqref="F340:M340">
    <cfRule type="containsBlanks" dxfId="4952" priority="721">
      <formula>LEN(TRIM(F340))=0</formula>
    </cfRule>
  </conditionalFormatting>
  <conditionalFormatting sqref="F339:M339">
    <cfRule type="colorScale" priority="719">
      <colorScale>
        <cfvo type="min"/>
        <cfvo type="max"/>
        <color rgb="FFFFEF9C"/>
        <color rgb="FFFF7128"/>
      </colorScale>
    </cfRule>
    <cfRule type="containsBlanks" dxfId="4951" priority="720">
      <formula>LEN(TRIM(F339))=0</formula>
    </cfRule>
  </conditionalFormatting>
  <conditionalFormatting sqref="H339:I339">
    <cfRule type="expression" dxfId="4950" priority="718">
      <formula>Z339=1</formula>
    </cfRule>
  </conditionalFormatting>
  <conditionalFormatting sqref="F339:G339">
    <cfRule type="expression" dxfId="4949" priority="717">
      <formula>Y339=1</formula>
    </cfRule>
  </conditionalFormatting>
  <conditionalFormatting sqref="J339:K339">
    <cfRule type="expression" dxfId="4948" priority="716">
      <formula>AA339=1</formula>
    </cfRule>
  </conditionalFormatting>
  <conditionalFormatting sqref="L339:M339">
    <cfRule type="expression" dxfId="4947" priority="715">
      <formula>AB339=1</formula>
    </cfRule>
  </conditionalFormatting>
  <conditionalFormatting sqref="F342:M342">
    <cfRule type="containsBlanks" dxfId="4946" priority="714">
      <formula>LEN(TRIM(F342))=0</formula>
    </cfRule>
  </conditionalFormatting>
  <conditionalFormatting sqref="F341:M341">
    <cfRule type="colorScale" priority="712">
      <colorScale>
        <cfvo type="min"/>
        <cfvo type="max"/>
        <color rgb="FFFFEF9C"/>
        <color rgb="FFFF7128"/>
      </colorScale>
    </cfRule>
    <cfRule type="containsBlanks" dxfId="4945" priority="713">
      <formula>LEN(TRIM(F341))=0</formula>
    </cfRule>
  </conditionalFormatting>
  <conditionalFormatting sqref="H341:I341">
    <cfRule type="expression" dxfId="4944" priority="711">
      <formula>Z341=1</formula>
    </cfRule>
  </conditionalFormatting>
  <conditionalFormatting sqref="F341:G341">
    <cfRule type="expression" dxfId="4943" priority="710">
      <formula>Y341=1</formula>
    </cfRule>
  </conditionalFormatting>
  <conditionalFormatting sqref="J341:K341">
    <cfRule type="expression" dxfId="4942" priority="709">
      <formula>AA341=1</formula>
    </cfRule>
  </conditionalFormatting>
  <conditionalFormatting sqref="L341:M341">
    <cfRule type="expression" dxfId="4941" priority="708">
      <formula>AB341=1</formula>
    </cfRule>
  </conditionalFormatting>
  <conditionalFormatting sqref="F344:M344">
    <cfRule type="containsBlanks" dxfId="4940" priority="707">
      <formula>LEN(TRIM(F344))=0</formula>
    </cfRule>
  </conditionalFormatting>
  <conditionalFormatting sqref="F343:M343">
    <cfRule type="colorScale" priority="705">
      <colorScale>
        <cfvo type="min"/>
        <cfvo type="max"/>
        <color rgb="FFFFEF9C"/>
        <color rgb="FFFF7128"/>
      </colorScale>
    </cfRule>
    <cfRule type="containsBlanks" dxfId="4939" priority="706">
      <formula>LEN(TRIM(F343))=0</formula>
    </cfRule>
  </conditionalFormatting>
  <conditionalFormatting sqref="H343:I343">
    <cfRule type="expression" dxfId="4938" priority="704">
      <formula>Z343=1</formula>
    </cfRule>
  </conditionalFormatting>
  <conditionalFormatting sqref="F343:G343">
    <cfRule type="expression" dxfId="4937" priority="703">
      <formula>Y343=1</formula>
    </cfRule>
  </conditionalFormatting>
  <conditionalFormatting sqref="J343:K343">
    <cfRule type="expression" dxfId="4936" priority="702">
      <formula>AA343=1</formula>
    </cfRule>
  </conditionalFormatting>
  <conditionalFormatting sqref="L343:M343">
    <cfRule type="expression" dxfId="4935" priority="701">
      <formula>AB343=1</formula>
    </cfRule>
  </conditionalFormatting>
  <conditionalFormatting sqref="F346:M346">
    <cfRule type="containsBlanks" dxfId="4934" priority="700">
      <formula>LEN(TRIM(F346))=0</formula>
    </cfRule>
  </conditionalFormatting>
  <conditionalFormatting sqref="F345:M345">
    <cfRule type="colorScale" priority="698">
      <colorScale>
        <cfvo type="min"/>
        <cfvo type="max"/>
        <color rgb="FFFFEF9C"/>
        <color rgb="FFFF7128"/>
      </colorScale>
    </cfRule>
    <cfRule type="containsBlanks" dxfId="4933" priority="699">
      <formula>LEN(TRIM(F345))=0</formula>
    </cfRule>
  </conditionalFormatting>
  <conditionalFormatting sqref="H345:I345">
    <cfRule type="expression" dxfId="4932" priority="697">
      <formula>Z345=1</formula>
    </cfRule>
  </conditionalFormatting>
  <conditionalFormatting sqref="F345:G345">
    <cfRule type="expression" dxfId="4931" priority="696">
      <formula>Y345=1</formula>
    </cfRule>
  </conditionalFormatting>
  <conditionalFormatting sqref="J345:K345">
    <cfRule type="expression" dxfId="4930" priority="695">
      <formula>AA345=1</formula>
    </cfRule>
  </conditionalFormatting>
  <conditionalFormatting sqref="L345:M345">
    <cfRule type="expression" dxfId="4929" priority="694">
      <formula>AB345=1</formula>
    </cfRule>
  </conditionalFormatting>
  <conditionalFormatting sqref="F348:M348">
    <cfRule type="containsBlanks" dxfId="4928" priority="693">
      <formula>LEN(TRIM(F348))=0</formula>
    </cfRule>
  </conditionalFormatting>
  <conditionalFormatting sqref="F347:M347">
    <cfRule type="colorScale" priority="691">
      <colorScale>
        <cfvo type="min"/>
        <cfvo type="max"/>
        <color rgb="FFFFEF9C"/>
        <color rgb="FFFF7128"/>
      </colorScale>
    </cfRule>
    <cfRule type="containsBlanks" dxfId="4927" priority="692">
      <formula>LEN(TRIM(F347))=0</formula>
    </cfRule>
  </conditionalFormatting>
  <conditionalFormatting sqref="H347:I347">
    <cfRule type="expression" dxfId="4926" priority="690">
      <formula>Z347=1</formula>
    </cfRule>
  </conditionalFormatting>
  <conditionalFormatting sqref="F347:G347">
    <cfRule type="expression" dxfId="4925" priority="689">
      <formula>Y347=1</formula>
    </cfRule>
  </conditionalFormatting>
  <conditionalFormatting sqref="J347:K347">
    <cfRule type="expression" dxfId="4924" priority="688">
      <formula>AA347=1</formula>
    </cfRule>
  </conditionalFormatting>
  <conditionalFormatting sqref="L347:M347">
    <cfRule type="expression" dxfId="4923" priority="687">
      <formula>AB347=1</formula>
    </cfRule>
  </conditionalFormatting>
  <conditionalFormatting sqref="F350:M350">
    <cfRule type="containsBlanks" dxfId="4922" priority="686">
      <formula>LEN(TRIM(F350))=0</formula>
    </cfRule>
  </conditionalFormatting>
  <conditionalFormatting sqref="F349:M349">
    <cfRule type="colorScale" priority="684">
      <colorScale>
        <cfvo type="min"/>
        <cfvo type="max"/>
        <color rgb="FFFFEF9C"/>
        <color rgb="FFFF7128"/>
      </colorScale>
    </cfRule>
    <cfRule type="containsBlanks" dxfId="4921" priority="685">
      <formula>LEN(TRIM(F349))=0</formula>
    </cfRule>
  </conditionalFormatting>
  <conditionalFormatting sqref="H349:I349">
    <cfRule type="expression" dxfId="4920" priority="683">
      <formula>Z349=1</formula>
    </cfRule>
  </conditionalFormatting>
  <conditionalFormatting sqref="F349:G349">
    <cfRule type="expression" dxfId="4919" priority="682">
      <formula>Y349=1</formula>
    </cfRule>
  </conditionalFormatting>
  <conditionalFormatting sqref="J349:K349">
    <cfRule type="expression" dxfId="4918" priority="681">
      <formula>AA349=1</formula>
    </cfRule>
  </conditionalFormatting>
  <conditionalFormatting sqref="L349:M349">
    <cfRule type="expression" dxfId="4917" priority="680">
      <formula>AB349=1</formula>
    </cfRule>
  </conditionalFormatting>
  <conditionalFormatting sqref="F352:M352">
    <cfRule type="containsBlanks" dxfId="4916" priority="679">
      <formula>LEN(TRIM(F352))=0</formula>
    </cfRule>
  </conditionalFormatting>
  <conditionalFormatting sqref="F351:M351">
    <cfRule type="colorScale" priority="677">
      <colorScale>
        <cfvo type="min"/>
        <cfvo type="max"/>
        <color rgb="FFFFEF9C"/>
        <color rgb="FFFF7128"/>
      </colorScale>
    </cfRule>
    <cfRule type="containsBlanks" dxfId="4915" priority="678">
      <formula>LEN(TRIM(F351))=0</formula>
    </cfRule>
  </conditionalFormatting>
  <conditionalFormatting sqref="H351:I351">
    <cfRule type="expression" dxfId="4914" priority="676">
      <formula>Z351=1</formula>
    </cfRule>
  </conditionalFormatting>
  <conditionalFormatting sqref="F351:G351">
    <cfRule type="expression" dxfId="4913" priority="675">
      <formula>Y351=1</formula>
    </cfRule>
  </conditionalFormatting>
  <conditionalFormatting sqref="J351:K351">
    <cfRule type="expression" dxfId="4912" priority="674">
      <formula>AA351=1</formula>
    </cfRule>
  </conditionalFormatting>
  <conditionalFormatting sqref="L351:M351">
    <cfRule type="expression" dxfId="4911" priority="673">
      <formula>AB351=1</formula>
    </cfRule>
  </conditionalFormatting>
  <conditionalFormatting sqref="F354:M354">
    <cfRule type="containsBlanks" dxfId="4910" priority="672">
      <formula>LEN(TRIM(F354))=0</formula>
    </cfRule>
  </conditionalFormatting>
  <conditionalFormatting sqref="F353:M353">
    <cfRule type="colorScale" priority="670">
      <colorScale>
        <cfvo type="min"/>
        <cfvo type="max"/>
        <color rgb="FFFFEF9C"/>
        <color rgb="FFFF7128"/>
      </colorScale>
    </cfRule>
    <cfRule type="containsBlanks" dxfId="4909" priority="671">
      <formula>LEN(TRIM(F353))=0</formula>
    </cfRule>
  </conditionalFormatting>
  <conditionalFormatting sqref="H353:I353">
    <cfRule type="expression" dxfId="4908" priority="669">
      <formula>Z353=1</formula>
    </cfRule>
  </conditionalFormatting>
  <conditionalFormatting sqref="F353:G353">
    <cfRule type="expression" dxfId="4907" priority="668">
      <formula>Y353=1</formula>
    </cfRule>
  </conditionalFormatting>
  <conditionalFormatting sqref="J353:K353">
    <cfRule type="expression" dxfId="4906" priority="667">
      <formula>AA353=1</formula>
    </cfRule>
  </conditionalFormatting>
  <conditionalFormatting sqref="L353:M353">
    <cfRule type="expression" dxfId="4905" priority="666">
      <formula>AB353=1</formula>
    </cfRule>
  </conditionalFormatting>
  <conditionalFormatting sqref="F356:M356">
    <cfRule type="containsBlanks" dxfId="4904" priority="665">
      <formula>LEN(TRIM(F356))=0</formula>
    </cfRule>
  </conditionalFormatting>
  <conditionalFormatting sqref="F355:M355">
    <cfRule type="colorScale" priority="663">
      <colorScale>
        <cfvo type="min"/>
        <cfvo type="max"/>
        <color rgb="FFFFEF9C"/>
        <color rgb="FFFF7128"/>
      </colorScale>
    </cfRule>
    <cfRule type="containsBlanks" dxfId="4903" priority="664">
      <formula>LEN(TRIM(F355))=0</formula>
    </cfRule>
  </conditionalFormatting>
  <conditionalFormatting sqref="H355:I355">
    <cfRule type="expression" dxfId="4902" priority="662">
      <formula>Z355=1</formula>
    </cfRule>
  </conditionalFormatting>
  <conditionalFormatting sqref="F355:G355">
    <cfRule type="expression" dxfId="4901" priority="661">
      <formula>Y355=1</formula>
    </cfRule>
  </conditionalFormatting>
  <conditionalFormatting sqref="J355:K355">
    <cfRule type="expression" dxfId="4900" priority="660">
      <formula>AA355=1</formula>
    </cfRule>
  </conditionalFormatting>
  <conditionalFormatting sqref="L355:M355">
    <cfRule type="expression" dxfId="4899" priority="659">
      <formula>AB355=1</formula>
    </cfRule>
  </conditionalFormatting>
  <conditionalFormatting sqref="F358:M358">
    <cfRule type="containsBlanks" dxfId="4898" priority="658">
      <formula>LEN(TRIM(F358))=0</formula>
    </cfRule>
  </conditionalFormatting>
  <conditionalFormatting sqref="F357:M357">
    <cfRule type="colorScale" priority="656">
      <colorScale>
        <cfvo type="min"/>
        <cfvo type="max"/>
        <color rgb="FFFFEF9C"/>
        <color rgb="FFFF7128"/>
      </colorScale>
    </cfRule>
    <cfRule type="containsBlanks" dxfId="4897" priority="657">
      <formula>LEN(TRIM(F357))=0</formula>
    </cfRule>
  </conditionalFormatting>
  <conditionalFormatting sqref="H357:I357">
    <cfRule type="expression" dxfId="4896" priority="655">
      <formula>Z357=1</formula>
    </cfRule>
  </conditionalFormatting>
  <conditionalFormatting sqref="F357:G357">
    <cfRule type="expression" dxfId="4895" priority="654">
      <formula>Y357=1</formula>
    </cfRule>
  </conditionalFormatting>
  <conditionalFormatting sqref="J357:K357">
    <cfRule type="expression" dxfId="4894" priority="653">
      <formula>AA357=1</formula>
    </cfRule>
  </conditionalFormatting>
  <conditionalFormatting sqref="L357:M357">
    <cfRule type="expression" dxfId="4893" priority="652">
      <formula>AB357=1</formula>
    </cfRule>
  </conditionalFormatting>
  <conditionalFormatting sqref="F360:M360">
    <cfRule type="containsBlanks" dxfId="4892" priority="651">
      <formula>LEN(TRIM(F360))=0</formula>
    </cfRule>
  </conditionalFormatting>
  <conditionalFormatting sqref="F359:M359">
    <cfRule type="colorScale" priority="649">
      <colorScale>
        <cfvo type="min"/>
        <cfvo type="max"/>
        <color rgb="FFFFEF9C"/>
        <color rgb="FFFF7128"/>
      </colorScale>
    </cfRule>
    <cfRule type="containsBlanks" dxfId="4891" priority="650">
      <formula>LEN(TRIM(F359))=0</formula>
    </cfRule>
  </conditionalFormatting>
  <conditionalFormatting sqref="H359:I359">
    <cfRule type="expression" dxfId="4890" priority="648">
      <formula>Z359=1</formula>
    </cfRule>
  </conditionalFormatting>
  <conditionalFormatting sqref="F359:G359">
    <cfRule type="expression" dxfId="4889" priority="647">
      <formula>Y359=1</formula>
    </cfRule>
  </conditionalFormatting>
  <conditionalFormatting sqref="J359:K359">
    <cfRule type="expression" dxfId="4888" priority="646">
      <formula>AA359=1</formula>
    </cfRule>
  </conditionalFormatting>
  <conditionalFormatting sqref="L359:M359">
    <cfRule type="expression" dxfId="4887" priority="645">
      <formula>AB359=1</formula>
    </cfRule>
  </conditionalFormatting>
  <conditionalFormatting sqref="F362:M362">
    <cfRule type="containsBlanks" dxfId="4886" priority="644">
      <formula>LEN(TRIM(F362))=0</formula>
    </cfRule>
  </conditionalFormatting>
  <conditionalFormatting sqref="F361:M361">
    <cfRule type="colorScale" priority="642">
      <colorScale>
        <cfvo type="min"/>
        <cfvo type="max"/>
        <color rgb="FFFFEF9C"/>
        <color rgb="FFFF7128"/>
      </colorScale>
    </cfRule>
    <cfRule type="containsBlanks" dxfId="4885" priority="643">
      <formula>LEN(TRIM(F361))=0</formula>
    </cfRule>
  </conditionalFormatting>
  <conditionalFormatting sqref="H361:I361">
    <cfRule type="expression" dxfId="4884" priority="641">
      <formula>Z361=1</formula>
    </cfRule>
  </conditionalFormatting>
  <conditionalFormatting sqref="F361:G361">
    <cfRule type="expression" dxfId="4883" priority="640">
      <formula>Y361=1</formula>
    </cfRule>
  </conditionalFormatting>
  <conditionalFormatting sqref="J361:K361">
    <cfRule type="expression" dxfId="4882" priority="639">
      <formula>AA361=1</formula>
    </cfRule>
  </conditionalFormatting>
  <conditionalFormatting sqref="L361:M361">
    <cfRule type="expression" dxfId="4881" priority="638">
      <formula>AB361=1</formula>
    </cfRule>
  </conditionalFormatting>
  <conditionalFormatting sqref="F364:M364">
    <cfRule type="containsBlanks" dxfId="4880" priority="637">
      <formula>LEN(TRIM(F364))=0</formula>
    </cfRule>
  </conditionalFormatting>
  <conditionalFormatting sqref="F363:M363">
    <cfRule type="colorScale" priority="635">
      <colorScale>
        <cfvo type="min"/>
        <cfvo type="max"/>
        <color rgb="FFFFEF9C"/>
        <color rgb="FFFF7128"/>
      </colorScale>
    </cfRule>
    <cfRule type="containsBlanks" dxfId="4879" priority="636">
      <formula>LEN(TRIM(F363))=0</formula>
    </cfRule>
  </conditionalFormatting>
  <conditionalFormatting sqref="H363:I363">
    <cfRule type="expression" dxfId="4878" priority="634">
      <formula>Z363=1</formula>
    </cfRule>
  </conditionalFormatting>
  <conditionalFormatting sqref="F363:G363">
    <cfRule type="expression" dxfId="4877" priority="633">
      <formula>Y363=1</formula>
    </cfRule>
  </conditionalFormatting>
  <conditionalFormatting sqref="J363:K363">
    <cfRule type="expression" dxfId="4876" priority="632">
      <formula>AA363=1</formula>
    </cfRule>
  </conditionalFormatting>
  <conditionalFormatting sqref="L363:M363">
    <cfRule type="expression" dxfId="4875" priority="631">
      <formula>AB363=1</formula>
    </cfRule>
  </conditionalFormatting>
  <conditionalFormatting sqref="F366:M366">
    <cfRule type="containsBlanks" dxfId="4874" priority="630">
      <formula>LEN(TRIM(F366))=0</formula>
    </cfRule>
  </conditionalFormatting>
  <conditionalFormatting sqref="F365:M365">
    <cfRule type="colorScale" priority="628">
      <colorScale>
        <cfvo type="min"/>
        <cfvo type="max"/>
        <color rgb="FFFFEF9C"/>
        <color rgb="FFFF7128"/>
      </colorScale>
    </cfRule>
    <cfRule type="containsBlanks" dxfId="4873" priority="629">
      <formula>LEN(TRIM(F365))=0</formula>
    </cfRule>
  </conditionalFormatting>
  <conditionalFormatting sqref="H365:I365">
    <cfRule type="expression" dxfId="4872" priority="627">
      <formula>Z365=1</formula>
    </cfRule>
  </conditionalFormatting>
  <conditionalFormatting sqref="F365:G365">
    <cfRule type="expression" dxfId="4871" priority="626">
      <formula>Y365=1</formula>
    </cfRule>
  </conditionalFormatting>
  <conditionalFormatting sqref="J365:K365">
    <cfRule type="expression" dxfId="4870" priority="625">
      <formula>AA365=1</formula>
    </cfRule>
  </conditionalFormatting>
  <conditionalFormatting sqref="L365:M365">
    <cfRule type="expression" dxfId="4869" priority="624">
      <formula>AB365=1</formula>
    </cfRule>
  </conditionalFormatting>
  <conditionalFormatting sqref="F368:M368">
    <cfRule type="containsBlanks" dxfId="4868" priority="623">
      <formula>LEN(TRIM(F368))=0</formula>
    </cfRule>
  </conditionalFormatting>
  <conditionalFormatting sqref="F367:M367">
    <cfRule type="colorScale" priority="621">
      <colorScale>
        <cfvo type="min"/>
        <cfvo type="max"/>
        <color rgb="FFFFEF9C"/>
        <color rgb="FFFF7128"/>
      </colorScale>
    </cfRule>
    <cfRule type="containsBlanks" dxfId="4867" priority="622">
      <formula>LEN(TRIM(F367))=0</formula>
    </cfRule>
  </conditionalFormatting>
  <conditionalFormatting sqref="H367:I367">
    <cfRule type="expression" dxfId="4866" priority="620">
      <formula>Z367=1</formula>
    </cfRule>
  </conditionalFormatting>
  <conditionalFormatting sqref="F367:G367">
    <cfRule type="expression" dxfId="4865" priority="619">
      <formula>Y367=1</formula>
    </cfRule>
  </conditionalFormatting>
  <conditionalFormatting sqref="J367:K367">
    <cfRule type="expression" dxfId="4864" priority="618">
      <formula>AA367=1</formula>
    </cfRule>
  </conditionalFormatting>
  <conditionalFormatting sqref="L367:M367">
    <cfRule type="expression" dxfId="4863" priority="617">
      <formula>AB367=1</formula>
    </cfRule>
  </conditionalFormatting>
  <conditionalFormatting sqref="F370:M370">
    <cfRule type="containsBlanks" dxfId="4862" priority="616">
      <formula>LEN(TRIM(F370))=0</formula>
    </cfRule>
  </conditionalFormatting>
  <conditionalFormatting sqref="F369:M369">
    <cfRule type="colorScale" priority="614">
      <colorScale>
        <cfvo type="min"/>
        <cfvo type="max"/>
        <color rgb="FFFFEF9C"/>
        <color rgb="FFFF7128"/>
      </colorScale>
    </cfRule>
    <cfRule type="containsBlanks" dxfId="4861" priority="615">
      <formula>LEN(TRIM(F369))=0</formula>
    </cfRule>
  </conditionalFormatting>
  <conditionalFormatting sqref="H369:I369">
    <cfRule type="expression" dxfId="4860" priority="613">
      <formula>Z369=1</formula>
    </cfRule>
  </conditionalFormatting>
  <conditionalFormatting sqref="F369:G369">
    <cfRule type="expression" dxfId="4859" priority="612">
      <formula>Y369=1</formula>
    </cfRule>
  </conditionalFormatting>
  <conditionalFormatting sqref="J369:K369">
    <cfRule type="expression" dxfId="4858" priority="611">
      <formula>AA369=1</formula>
    </cfRule>
  </conditionalFormatting>
  <conditionalFormatting sqref="L369:M369">
    <cfRule type="expression" dxfId="4857" priority="610">
      <formula>AB369=1</formula>
    </cfRule>
  </conditionalFormatting>
  <conditionalFormatting sqref="F372:M372">
    <cfRule type="containsBlanks" dxfId="4856" priority="609">
      <formula>LEN(TRIM(F372))=0</formula>
    </cfRule>
  </conditionalFormatting>
  <conditionalFormatting sqref="F371:M371">
    <cfRule type="colorScale" priority="607">
      <colorScale>
        <cfvo type="min"/>
        <cfvo type="max"/>
        <color rgb="FFFFEF9C"/>
        <color rgb="FFFF7128"/>
      </colorScale>
    </cfRule>
    <cfRule type="containsBlanks" dxfId="4855" priority="608">
      <formula>LEN(TRIM(F371))=0</formula>
    </cfRule>
  </conditionalFormatting>
  <conditionalFormatting sqref="H371:I371">
    <cfRule type="expression" dxfId="4854" priority="606">
      <formula>Z371=1</formula>
    </cfRule>
  </conditionalFormatting>
  <conditionalFormatting sqref="F371:G371">
    <cfRule type="expression" dxfId="4853" priority="605">
      <formula>Y371=1</formula>
    </cfRule>
  </conditionalFormatting>
  <conditionalFormatting sqref="J371:K371">
    <cfRule type="expression" dxfId="4852" priority="604">
      <formula>AA371=1</formula>
    </cfRule>
  </conditionalFormatting>
  <conditionalFormatting sqref="L371:M371">
    <cfRule type="expression" dxfId="4851" priority="603">
      <formula>AB371=1</formula>
    </cfRule>
  </conditionalFormatting>
  <conditionalFormatting sqref="F374:M374">
    <cfRule type="containsBlanks" dxfId="4850" priority="602">
      <formula>LEN(TRIM(F374))=0</formula>
    </cfRule>
  </conditionalFormatting>
  <conditionalFormatting sqref="F373:M373">
    <cfRule type="colorScale" priority="600">
      <colorScale>
        <cfvo type="min"/>
        <cfvo type="max"/>
        <color rgb="FFFFEF9C"/>
        <color rgb="FFFF7128"/>
      </colorScale>
    </cfRule>
    <cfRule type="containsBlanks" dxfId="4849" priority="601">
      <formula>LEN(TRIM(F373))=0</formula>
    </cfRule>
  </conditionalFormatting>
  <conditionalFormatting sqref="H373:I373">
    <cfRule type="expression" dxfId="4848" priority="599">
      <formula>Z373=1</formula>
    </cfRule>
  </conditionalFormatting>
  <conditionalFormatting sqref="F373:G373">
    <cfRule type="expression" dxfId="4847" priority="598">
      <formula>Y373=1</formula>
    </cfRule>
  </conditionalFormatting>
  <conditionalFormatting sqref="J373:K373">
    <cfRule type="expression" dxfId="4846" priority="597">
      <formula>AA373=1</formula>
    </cfRule>
  </conditionalFormatting>
  <conditionalFormatting sqref="L373:M373">
    <cfRule type="expression" dxfId="4845" priority="596">
      <formula>AB373=1</formula>
    </cfRule>
  </conditionalFormatting>
  <conditionalFormatting sqref="F376:M376">
    <cfRule type="containsBlanks" dxfId="4844" priority="595">
      <formula>LEN(TRIM(F376))=0</formula>
    </cfRule>
  </conditionalFormatting>
  <conditionalFormatting sqref="F375:M375">
    <cfRule type="colorScale" priority="593">
      <colorScale>
        <cfvo type="min"/>
        <cfvo type="max"/>
        <color rgb="FFFFEF9C"/>
        <color rgb="FFFF7128"/>
      </colorScale>
    </cfRule>
    <cfRule type="containsBlanks" dxfId="4843" priority="594">
      <formula>LEN(TRIM(F375))=0</formula>
    </cfRule>
  </conditionalFormatting>
  <conditionalFormatting sqref="H375:I375">
    <cfRule type="expression" dxfId="4842" priority="592">
      <formula>Z375=1</formula>
    </cfRule>
  </conditionalFormatting>
  <conditionalFormatting sqref="F375:G375">
    <cfRule type="expression" dxfId="4841" priority="591">
      <formula>Y375=1</formula>
    </cfRule>
  </conditionalFormatting>
  <conditionalFormatting sqref="J375:K375">
    <cfRule type="expression" dxfId="4840" priority="590">
      <formula>AA375=1</formula>
    </cfRule>
  </conditionalFormatting>
  <conditionalFormatting sqref="L375:M375">
    <cfRule type="expression" dxfId="4839" priority="589">
      <formula>AB375=1</formula>
    </cfRule>
  </conditionalFormatting>
  <conditionalFormatting sqref="F378:M378">
    <cfRule type="containsBlanks" dxfId="4838" priority="588">
      <formula>LEN(TRIM(F378))=0</formula>
    </cfRule>
  </conditionalFormatting>
  <conditionalFormatting sqref="F377:M377">
    <cfRule type="colorScale" priority="586">
      <colorScale>
        <cfvo type="min"/>
        <cfvo type="max"/>
        <color rgb="FFFFEF9C"/>
        <color rgb="FFFF7128"/>
      </colorScale>
    </cfRule>
    <cfRule type="containsBlanks" dxfId="4837" priority="587">
      <formula>LEN(TRIM(F377))=0</formula>
    </cfRule>
  </conditionalFormatting>
  <conditionalFormatting sqref="H377:I377">
    <cfRule type="expression" dxfId="4836" priority="585">
      <formula>Z377=1</formula>
    </cfRule>
  </conditionalFormatting>
  <conditionalFormatting sqref="F377:G377">
    <cfRule type="expression" dxfId="4835" priority="584">
      <formula>Y377=1</formula>
    </cfRule>
  </conditionalFormatting>
  <conditionalFormatting sqref="J377:K377">
    <cfRule type="expression" dxfId="4834" priority="583">
      <formula>AA377=1</formula>
    </cfRule>
  </conditionalFormatting>
  <conditionalFormatting sqref="L377:M377">
    <cfRule type="expression" dxfId="4833" priority="582">
      <formula>AB377=1</formula>
    </cfRule>
  </conditionalFormatting>
  <conditionalFormatting sqref="F380:M380">
    <cfRule type="containsBlanks" dxfId="4832" priority="581">
      <formula>LEN(TRIM(F380))=0</formula>
    </cfRule>
  </conditionalFormatting>
  <conditionalFormatting sqref="F379:M379">
    <cfRule type="colorScale" priority="579">
      <colorScale>
        <cfvo type="min"/>
        <cfvo type="max"/>
        <color rgb="FFFFEF9C"/>
        <color rgb="FFFF7128"/>
      </colorScale>
    </cfRule>
    <cfRule type="containsBlanks" dxfId="4831" priority="580">
      <formula>LEN(TRIM(F379))=0</formula>
    </cfRule>
  </conditionalFormatting>
  <conditionalFormatting sqref="H379:I379">
    <cfRule type="expression" dxfId="4830" priority="578">
      <formula>Z379=1</formula>
    </cfRule>
  </conditionalFormatting>
  <conditionalFormatting sqref="F379:G379">
    <cfRule type="expression" dxfId="4829" priority="577">
      <formula>Y379=1</formula>
    </cfRule>
  </conditionalFormatting>
  <conditionalFormatting sqref="J379:K379">
    <cfRule type="expression" dxfId="4828" priority="576">
      <formula>AA379=1</formula>
    </cfRule>
  </conditionalFormatting>
  <conditionalFormatting sqref="L379:M379">
    <cfRule type="expression" dxfId="4827" priority="575">
      <formula>AB379=1</formula>
    </cfRule>
  </conditionalFormatting>
  <conditionalFormatting sqref="F382:M382">
    <cfRule type="containsBlanks" dxfId="4826" priority="574">
      <formula>LEN(TRIM(F382))=0</formula>
    </cfRule>
  </conditionalFormatting>
  <conditionalFormatting sqref="F381:M381">
    <cfRule type="colorScale" priority="572">
      <colorScale>
        <cfvo type="min"/>
        <cfvo type="max"/>
        <color rgb="FFFFEF9C"/>
        <color rgb="FFFF7128"/>
      </colorScale>
    </cfRule>
    <cfRule type="containsBlanks" dxfId="4825" priority="573">
      <formula>LEN(TRIM(F381))=0</formula>
    </cfRule>
  </conditionalFormatting>
  <conditionalFormatting sqref="H381:I381">
    <cfRule type="expression" dxfId="4824" priority="571">
      <formula>Z381=1</formula>
    </cfRule>
  </conditionalFormatting>
  <conditionalFormatting sqref="F381:G381">
    <cfRule type="expression" dxfId="4823" priority="570">
      <formula>Y381=1</formula>
    </cfRule>
  </conditionalFormatting>
  <conditionalFormatting sqref="J381:K381">
    <cfRule type="expression" dxfId="4822" priority="569">
      <formula>AA381=1</formula>
    </cfRule>
  </conditionalFormatting>
  <conditionalFormatting sqref="L381:M381">
    <cfRule type="expression" dxfId="4821" priority="568">
      <formula>AB381=1</formula>
    </cfRule>
  </conditionalFormatting>
  <conditionalFormatting sqref="F384:M384">
    <cfRule type="containsBlanks" dxfId="4820" priority="567">
      <formula>LEN(TRIM(F384))=0</formula>
    </cfRule>
  </conditionalFormatting>
  <conditionalFormatting sqref="F383:M383">
    <cfRule type="colorScale" priority="565">
      <colorScale>
        <cfvo type="min"/>
        <cfvo type="max"/>
        <color rgb="FFFFEF9C"/>
        <color rgb="FFFF7128"/>
      </colorScale>
    </cfRule>
    <cfRule type="containsBlanks" dxfId="4819" priority="566">
      <formula>LEN(TRIM(F383))=0</formula>
    </cfRule>
  </conditionalFormatting>
  <conditionalFormatting sqref="H383:I383">
    <cfRule type="expression" dxfId="4818" priority="564">
      <formula>Z383=1</formula>
    </cfRule>
  </conditionalFormatting>
  <conditionalFormatting sqref="F383:G383">
    <cfRule type="expression" dxfId="4817" priority="563">
      <formula>Y383=1</formula>
    </cfRule>
  </conditionalFormatting>
  <conditionalFormatting sqref="J383:K383">
    <cfRule type="expression" dxfId="4816" priority="562">
      <formula>AA383=1</formula>
    </cfRule>
  </conditionalFormatting>
  <conditionalFormatting sqref="L383:M383">
    <cfRule type="expression" dxfId="4815" priority="561">
      <formula>AB383=1</formula>
    </cfRule>
  </conditionalFormatting>
  <conditionalFormatting sqref="F386:M386">
    <cfRule type="containsBlanks" dxfId="4814" priority="560">
      <formula>LEN(TRIM(F386))=0</formula>
    </cfRule>
  </conditionalFormatting>
  <conditionalFormatting sqref="F385:M385">
    <cfRule type="colorScale" priority="558">
      <colorScale>
        <cfvo type="min"/>
        <cfvo type="max"/>
        <color rgb="FFFFEF9C"/>
        <color rgb="FFFF7128"/>
      </colorScale>
    </cfRule>
    <cfRule type="containsBlanks" dxfId="4813" priority="559">
      <formula>LEN(TRIM(F385))=0</formula>
    </cfRule>
  </conditionalFormatting>
  <conditionalFormatting sqref="H385:I385">
    <cfRule type="expression" dxfId="4812" priority="557">
      <formula>Z385=1</formula>
    </cfRule>
  </conditionalFormatting>
  <conditionalFormatting sqref="F385:G385">
    <cfRule type="expression" dxfId="4811" priority="556">
      <formula>Y385=1</formula>
    </cfRule>
  </conditionalFormatting>
  <conditionalFormatting sqref="J385:K385">
    <cfRule type="expression" dxfId="4810" priority="555">
      <formula>AA385=1</formula>
    </cfRule>
  </conditionalFormatting>
  <conditionalFormatting sqref="L385:M385">
    <cfRule type="expression" dxfId="4809" priority="554">
      <formula>AB385=1</formula>
    </cfRule>
  </conditionalFormatting>
  <conditionalFormatting sqref="F388:M388">
    <cfRule type="containsBlanks" dxfId="4808" priority="553">
      <formula>LEN(TRIM(F388))=0</formula>
    </cfRule>
  </conditionalFormatting>
  <conditionalFormatting sqref="F387:M387">
    <cfRule type="colorScale" priority="551">
      <colorScale>
        <cfvo type="min"/>
        <cfvo type="max"/>
        <color rgb="FFFFEF9C"/>
        <color rgb="FFFF7128"/>
      </colorScale>
    </cfRule>
    <cfRule type="containsBlanks" dxfId="4807" priority="552">
      <formula>LEN(TRIM(F387))=0</formula>
    </cfRule>
  </conditionalFormatting>
  <conditionalFormatting sqref="H387:I387">
    <cfRule type="expression" dxfId="4806" priority="550">
      <formula>Z387=1</formula>
    </cfRule>
  </conditionalFormatting>
  <conditionalFormatting sqref="F387:G387">
    <cfRule type="expression" dxfId="4805" priority="549">
      <formula>Y387=1</formula>
    </cfRule>
  </conditionalFormatting>
  <conditionalFormatting sqref="J387:K387">
    <cfRule type="expression" dxfId="4804" priority="548">
      <formula>AA387=1</formula>
    </cfRule>
  </conditionalFormatting>
  <conditionalFormatting sqref="L387:M387">
    <cfRule type="expression" dxfId="4803" priority="547">
      <formula>AB387=1</formula>
    </cfRule>
  </conditionalFormatting>
  <conditionalFormatting sqref="F390:M390">
    <cfRule type="containsBlanks" dxfId="4802" priority="546">
      <formula>LEN(TRIM(F390))=0</formula>
    </cfRule>
  </conditionalFormatting>
  <conditionalFormatting sqref="F389:M389">
    <cfRule type="colorScale" priority="544">
      <colorScale>
        <cfvo type="min"/>
        <cfvo type="max"/>
        <color rgb="FFFFEF9C"/>
        <color rgb="FFFF7128"/>
      </colorScale>
    </cfRule>
    <cfRule type="containsBlanks" dxfId="4801" priority="545">
      <formula>LEN(TRIM(F389))=0</formula>
    </cfRule>
  </conditionalFormatting>
  <conditionalFormatting sqref="H389:I389">
    <cfRule type="expression" dxfId="4800" priority="543">
      <formula>Z389=1</formula>
    </cfRule>
  </conditionalFormatting>
  <conditionalFormatting sqref="F389:G389">
    <cfRule type="expression" dxfId="4799" priority="542">
      <formula>Y389=1</formula>
    </cfRule>
  </conditionalFormatting>
  <conditionalFormatting sqref="J389:K389">
    <cfRule type="expression" dxfId="4798" priority="541">
      <formula>AA389=1</formula>
    </cfRule>
  </conditionalFormatting>
  <conditionalFormatting sqref="L389:M389">
    <cfRule type="expression" dxfId="4797" priority="540">
      <formula>AB389=1</formula>
    </cfRule>
  </conditionalFormatting>
  <conditionalFormatting sqref="F392:M392">
    <cfRule type="containsBlanks" dxfId="4796" priority="539">
      <formula>LEN(TRIM(F392))=0</formula>
    </cfRule>
  </conditionalFormatting>
  <conditionalFormatting sqref="F391:M391">
    <cfRule type="colorScale" priority="537">
      <colorScale>
        <cfvo type="min"/>
        <cfvo type="max"/>
        <color rgb="FFFFEF9C"/>
        <color rgb="FFFF7128"/>
      </colorScale>
    </cfRule>
    <cfRule type="containsBlanks" dxfId="4795" priority="538">
      <formula>LEN(TRIM(F391))=0</formula>
    </cfRule>
  </conditionalFormatting>
  <conditionalFormatting sqref="H391:I391">
    <cfRule type="expression" dxfId="4794" priority="536">
      <formula>Z391=1</formula>
    </cfRule>
  </conditionalFormatting>
  <conditionalFormatting sqref="F391:G391">
    <cfRule type="expression" dxfId="4793" priority="535">
      <formula>Y391=1</formula>
    </cfRule>
  </conditionalFormatting>
  <conditionalFormatting sqref="J391:K391">
    <cfRule type="expression" dxfId="4792" priority="534">
      <formula>AA391=1</formula>
    </cfRule>
  </conditionalFormatting>
  <conditionalFormatting sqref="L391:M391">
    <cfRule type="expression" dxfId="4791" priority="533">
      <formula>AB391=1</formula>
    </cfRule>
  </conditionalFormatting>
  <conditionalFormatting sqref="F394:M394">
    <cfRule type="containsBlanks" dxfId="4790" priority="532">
      <formula>LEN(TRIM(F394))=0</formula>
    </cfRule>
  </conditionalFormatting>
  <conditionalFormatting sqref="F393:M393">
    <cfRule type="colorScale" priority="530">
      <colorScale>
        <cfvo type="min"/>
        <cfvo type="max"/>
        <color rgb="FFFFEF9C"/>
        <color rgb="FFFF7128"/>
      </colorScale>
    </cfRule>
    <cfRule type="containsBlanks" dxfId="4789" priority="531">
      <formula>LEN(TRIM(F393))=0</formula>
    </cfRule>
  </conditionalFormatting>
  <conditionalFormatting sqref="H393:I393">
    <cfRule type="expression" dxfId="4788" priority="529">
      <formula>Z393=1</formula>
    </cfRule>
  </conditionalFormatting>
  <conditionalFormatting sqref="F393:G393">
    <cfRule type="expression" dxfId="4787" priority="528">
      <formula>Y393=1</formula>
    </cfRule>
  </conditionalFormatting>
  <conditionalFormatting sqref="J393:K393">
    <cfRule type="expression" dxfId="4786" priority="527">
      <formula>AA393=1</formula>
    </cfRule>
  </conditionalFormatting>
  <conditionalFormatting sqref="L393:M393">
    <cfRule type="expression" dxfId="4785" priority="526">
      <formula>AB393=1</formula>
    </cfRule>
  </conditionalFormatting>
  <conditionalFormatting sqref="F396:M396">
    <cfRule type="containsBlanks" dxfId="4784" priority="525">
      <formula>LEN(TRIM(F396))=0</formula>
    </cfRule>
  </conditionalFormatting>
  <conditionalFormatting sqref="F395:M395">
    <cfRule type="colorScale" priority="523">
      <colorScale>
        <cfvo type="min"/>
        <cfvo type="max"/>
        <color rgb="FFFFEF9C"/>
        <color rgb="FFFF7128"/>
      </colorScale>
    </cfRule>
    <cfRule type="containsBlanks" dxfId="4783" priority="524">
      <formula>LEN(TRIM(F395))=0</formula>
    </cfRule>
  </conditionalFormatting>
  <conditionalFormatting sqref="H395:I395">
    <cfRule type="expression" dxfId="4782" priority="522">
      <formula>Z395=1</formula>
    </cfRule>
  </conditionalFormatting>
  <conditionalFormatting sqref="F395:G395">
    <cfRule type="expression" dxfId="4781" priority="521">
      <formula>Y395=1</formula>
    </cfRule>
  </conditionalFormatting>
  <conditionalFormatting sqref="J395:K395">
    <cfRule type="expression" dxfId="4780" priority="520">
      <formula>AA395=1</formula>
    </cfRule>
  </conditionalFormatting>
  <conditionalFormatting sqref="L395:M395">
    <cfRule type="expression" dxfId="4779" priority="519">
      <formula>AB395=1</formula>
    </cfRule>
  </conditionalFormatting>
  <conditionalFormatting sqref="F398:M398">
    <cfRule type="containsBlanks" dxfId="4778" priority="518">
      <formula>LEN(TRIM(F398))=0</formula>
    </cfRule>
  </conditionalFormatting>
  <conditionalFormatting sqref="F397:M397">
    <cfRule type="colorScale" priority="516">
      <colorScale>
        <cfvo type="min"/>
        <cfvo type="max"/>
        <color rgb="FFFFEF9C"/>
        <color rgb="FFFF7128"/>
      </colorScale>
    </cfRule>
    <cfRule type="containsBlanks" dxfId="4777" priority="517">
      <formula>LEN(TRIM(F397))=0</formula>
    </cfRule>
  </conditionalFormatting>
  <conditionalFormatting sqref="H397:I397">
    <cfRule type="expression" dxfId="4776" priority="515">
      <formula>Z397=1</formula>
    </cfRule>
  </conditionalFormatting>
  <conditionalFormatting sqref="F397:G397">
    <cfRule type="expression" dxfId="4775" priority="514">
      <formula>Y397=1</formula>
    </cfRule>
  </conditionalFormatting>
  <conditionalFormatting sqref="J397:K397">
    <cfRule type="expression" dxfId="4774" priority="513">
      <formula>AA397=1</formula>
    </cfRule>
  </conditionalFormatting>
  <conditionalFormatting sqref="L397:M397">
    <cfRule type="expression" dxfId="4773" priority="512">
      <formula>AB397=1</formula>
    </cfRule>
  </conditionalFormatting>
  <conditionalFormatting sqref="F400:M400">
    <cfRule type="containsBlanks" dxfId="4772" priority="511">
      <formula>LEN(TRIM(F400))=0</formula>
    </cfRule>
  </conditionalFormatting>
  <conditionalFormatting sqref="F399:M399">
    <cfRule type="colorScale" priority="509">
      <colorScale>
        <cfvo type="min"/>
        <cfvo type="max"/>
        <color rgb="FFFFEF9C"/>
        <color rgb="FFFF7128"/>
      </colorScale>
    </cfRule>
    <cfRule type="containsBlanks" dxfId="4771" priority="510">
      <formula>LEN(TRIM(F399))=0</formula>
    </cfRule>
  </conditionalFormatting>
  <conditionalFormatting sqref="H399:I399">
    <cfRule type="expression" dxfId="4770" priority="508">
      <formula>Z399=1</formula>
    </cfRule>
  </conditionalFormatting>
  <conditionalFormatting sqref="F399:G399">
    <cfRule type="expression" dxfId="4769" priority="507">
      <formula>Y399=1</formula>
    </cfRule>
  </conditionalFormatting>
  <conditionalFormatting sqref="J399:K399">
    <cfRule type="expression" dxfId="4768" priority="506">
      <formula>AA399=1</formula>
    </cfRule>
  </conditionalFormatting>
  <conditionalFormatting sqref="L399:M399">
    <cfRule type="expression" dxfId="4767" priority="505">
      <formula>AB399=1</formula>
    </cfRule>
  </conditionalFormatting>
  <conditionalFormatting sqref="F402:M402">
    <cfRule type="containsBlanks" dxfId="4766" priority="504">
      <formula>LEN(TRIM(F402))=0</formula>
    </cfRule>
  </conditionalFormatting>
  <conditionalFormatting sqref="F401:M401">
    <cfRule type="colorScale" priority="502">
      <colorScale>
        <cfvo type="min"/>
        <cfvo type="max"/>
        <color rgb="FFFFEF9C"/>
        <color rgb="FFFF7128"/>
      </colorScale>
    </cfRule>
    <cfRule type="containsBlanks" dxfId="4765" priority="503">
      <formula>LEN(TRIM(F401))=0</formula>
    </cfRule>
  </conditionalFormatting>
  <conditionalFormatting sqref="H401:I401">
    <cfRule type="expression" dxfId="4764" priority="501">
      <formula>Z401=1</formula>
    </cfRule>
  </conditionalFormatting>
  <conditionalFormatting sqref="F401:G401">
    <cfRule type="expression" dxfId="4763" priority="500">
      <formula>Y401=1</formula>
    </cfRule>
  </conditionalFormatting>
  <conditionalFormatting sqref="J401:K401">
    <cfRule type="expression" dxfId="4762" priority="499">
      <formula>AA401=1</formula>
    </cfRule>
  </conditionalFormatting>
  <conditionalFormatting sqref="L401:M401">
    <cfRule type="expression" dxfId="4761" priority="498">
      <formula>AB401=1</formula>
    </cfRule>
  </conditionalFormatting>
  <conditionalFormatting sqref="F404:M404">
    <cfRule type="containsBlanks" dxfId="4760" priority="497">
      <formula>LEN(TRIM(F404))=0</formula>
    </cfRule>
  </conditionalFormatting>
  <conditionalFormatting sqref="F403:M403">
    <cfRule type="colorScale" priority="495">
      <colorScale>
        <cfvo type="min"/>
        <cfvo type="max"/>
        <color rgb="FFFFEF9C"/>
        <color rgb="FFFF7128"/>
      </colorScale>
    </cfRule>
    <cfRule type="containsBlanks" dxfId="4759" priority="496">
      <formula>LEN(TRIM(F403))=0</formula>
    </cfRule>
  </conditionalFormatting>
  <conditionalFormatting sqref="H403:I403">
    <cfRule type="expression" dxfId="4758" priority="494">
      <formula>Z403=1</formula>
    </cfRule>
  </conditionalFormatting>
  <conditionalFormatting sqref="F403:G403">
    <cfRule type="expression" dxfId="4757" priority="493">
      <formula>Y403=1</formula>
    </cfRule>
  </conditionalFormatting>
  <conditionalFormatting sqref="J403:K403">
    <cfRule type="expression" dxfId="4756" priority="492">
      <formula>AA403=1</formula>
    </cfRule>
  </conditionalFormatting>
  <conditionalFormatting sqref="L403:M403">
    <cfRule type="expression" dxfId="4755" priority="491">
      <formula>AB403=1</formula>
    </cfRule>
  </conditionalFormatting>
  <conditionalFormatting sqref="F406:M406">
    <cfRule type="containsBlanks" dxfId="4754" priority="490">
      <formula>LEN(TRIM(F406))=0</formula>
    </cfRule>
  </conditionalFormatting>
  <conditionalFormatting sqref="F405:M405">
    <cfRule type="colorScale" priority="488">
      <colorScale>
        <cfvo type="min"/>
        <cfvo type="max"/>
        <color rgb="FFFFEF9C"/>
        <color rgb="FFFF7128"/>
      </colorScale>
    </cfRule>
    <cfRule type="containsBlanks" dxfId="4753" priority="489">
      <formula>LEN(TRIM(F405))=0</formula>
    </cfRule>
  </conditionalFormatting>
  <conditionalFormatting sqref="H405:I405">
    <cfRule type="expression" dxfId="4752" priority="487">
      <formula>Z405=1</formula>
    </cfRule>
  </conditionalFormatting>
  <conditionalFormatting sqref="F405:G405">
    <cfRule type="expression" dxfId="4751" priority="486">
      <formula>Y405=1</formula>
    </cfRule>
  </conditionalFormatting>
  <conditionalFormatting sqref="J405:K405">
    <cfRule type="expression" dxfId="4750" priority="485">
      <formula>AA405=1</formula>
    </cfRule>
  </conditionalFormatting>
  <conditionalFormatting sqref="L405:M405">
    <cfRule type="expression" dxfId="4749" priority="484">
      <formula>AB405=1</formula>
    </cfRule>
  </conditionalFormatting>
  <conditionalFormatting sqref="F408:M408">
    <cfRule type="containsBlanks" dxfId="4748" priority="483">
      <formula>LEN(TRIM(F408))=0</formula>
    </cfRule>
  </conditionalFormatting>
  <conditionalFormatting sqref="F407:M407">
    <cfRule type="colorScale" priority="481">
      <colorScale>
        <cfvo type="min"/>
        <cfvo type="max"/>
        <color rgb="FFFFEF9C"/>
        <color rgb="FFFF7128"/>
      </colorScale>
    </cfRule>
    <cfRule type="containsBlanks" dxfId="4747" priority="482">
      <formula>LEN(TRIM(F407))=0</formula>
    </cfRule>
  </conditionalFormatting>
  <conditionalFormatting sqref="H407:I407">
    <cfRule type="expression" dxfId="4746" priority="480">
      <formula>Z407=1</formula>
    </cfRule>
  </conditionalFormatting>
  <conditionalFormatting sqref="F407:G407">
    <cfRule type="expression" dxfId="4745" priority="479">
      <formula>Y407=1</formula>
    </cfRule>
  </conditionalFormatting>
  <conditionalFormatting sqref="J407:K407">
    <cfRule type="expression" dxfId="4744" priority="478">
      <formula>AA407=1</formula>
    </cfRule>
  </conditionalFormatting>
  <conditionalFormatting sqref="L407:M407">
    <cfRule type="expression" dxfId="4743" priority="477">
      <formula>AB407=1</formula>
    </cfRule>
  </conditionalFormatting>
  <conditionalFormatting sqref="F410:M410">
    <cfRule type="containsBlanks" dxfId="4742" priority="476">
      <formula>LEN(TRIM(F410))=0</formula>
    </cfRule>
  </conditionalFormatting>
  <conditionalFormatting sqref="F409:M409">
    <cfRule type="colorScale" priority="474">
      <colorScale>
        <cfvo type="min"/>
        <cfvo type="max"/>
        <color rgb="FFFFEF9C"/>
        <color rgb="FFFF7128"/>
      </colorScale>
    </cfRule>
    <cfRule type="containsBlanks" dxfId="4741" priority="475">
      <formula>LEN(TRIM(F409))=0</formula>
    </cfRule>
  </conditionalFormatting>
  <conditionalFormatting sqref="H409:I409">
    <cfRule type="expression" dxfId="4740" priority="473">
      <formula>Z409=1</formula>
    </cfRule>
  </conditionalFormatting>
  <conditionalFormatting sqref="F409:G409">
    <cfRule type="expression" dxfId="4739" priority="472">
      <formula>Y409=1</formula>
    </cfRule>
  </conditionalFormatting>
  <conditionalFormatting sqref="J409:K409">
    <cfRule type="expression" dxfId="4738" priority="471">
      <formula>AA409=1</formula>
    </cfRule>
  </conditionalFormatting>
  <conditionalFormatting sqref="L409:M409">
    <cfRule type="expression" dxfId="4737" priority="470">
      <formula>AB409=1</formula>
    </cfRule>
  </conditionalFormatting>
  <conditionalFormatting sqref="F412:M412">
    <cfRule type="containsBlanks" dxfId="4736" priority="469">
      <formula>LEN(TRIM(F412))=0</formula>
    </cfRule>
  </conditionalFormatting>
  <conditionalFormatting sqref="F411:M411">
    <cfRule type="colorScale" priority="467">
      <colorScale>
        <cfvo type="min"/>
        <cfvo type="max"/>
        <color rgb="FFFFEF9C"/>
        <color rgb="FFFF7128"/>
      </colorScale>
    </cfRule>
    <cfRule type="containsBlanks" dxfId="4735" priority="468">
      <formula>LEN(TRIM(F411))=0</formula>
    </cfRule>
  </conditionalFormatting>
  <conditionalFormatting sqref="H411:I411">
    <cfRule type="expression" dxfId="4734" priority="466">
      <formula>Z411=1</formula>
    </cfRule>
  </conditionalFormatting>
  <conditionalFormatting sqref="F411:G411">
    <cfRule type="expression" dxfId="4733" priority="465">
      <formula>Y411=1</formula>
    </cfRule>
  </conditionalFormatting>
  <conditionalFormatting sqref="J411:K411">
    <cfRule type="expression" dxfId="4732" priority="464">
      <formula>AA411=1</formula>
    </cfRule>
  </conditionalFormatting>
  <conditionalFormatting sqref="L411:M411">
    <cfRule type="expression" dxfId="4731" priority="463">
      <formula>AB411=1</formula>
    </cfRule>
  </conditionalFormatting>
  <conditionalFormatting sqref="F414:M414">
    <cfRule type="containsBlanks" dxfId="4730" priority="462">
      <formula>LEN(TRIM(F414))=0</formula>
    </cfRule>
  </conditionalFormatting>
  <conditionalFormatting sqref="F413:M413">
    <cfRule type="colorScale" priority="460">
      <colorScale>
        <cfvo type="min"/>
        <cfvo type="max"/>
        <color rgb="FFFFEF9C"/>
        <color rgb="FFFF7128"/>
      </colorScale>
    </cfRule>
    <cfRule type="containsBlanks" dxfId="4729" priority="461">
      <formula>LEN(TRIM(F413))=0</formula>
    </cfRule>
  </conditionalFormatting>
  <conditionalFormatting sqref="H413:I413">
    <cfRule type="expression" dxfId="4728" priority="459">
      <formula>Z413=1</formula>
    </cfRule>
  </conditionalFormatting>
  <conditionalFormatting sqref="F413:G413">
    <cfRule type="expression" dxfId="4727" priority="458">
      <formula>Y413=1</formula>
    </cfRule>
  </conditionalFormatting>
  <conditionalFormatting sqref="J413:K413">
    <cfRule type="expression" dxfId="4726" priority="457">
      <formula>AA413=1</formula>
    </cfRule>
  </conditionalFormatting>
  <conditionalFormatting sqref="L413:M413">
    <cfRule type="expression" dxfId="4725" priority="456">
      <formula>AB413=1</formula>
    </cfRule>
  </conditionalFormatting>
  <conditionalFormatting sqref="F416:M416">
    <cfRule type="containsBlanks" dxfId="4724" priority="455">
      <formula>LEN(TRIM(F416))=0</formula>
    </cfRule>
  </conditionalFormatting>
  <conditionalFormatting sqref="F415:M415">
    <cfRule type="colorScale" priority="453">
      <colorScale>
        <cfvo type="min"/>
        <cfvo type="max"/>
        <color rgb="FFFFEF9C"/>
        <color rgb="FFFF7128"/>
      </colorScale>
    </cfRule>
    <cfRule type="containsBlanks" dxfId="4723" priority="454">
      <formula>LEN(TRIM(F415))=0</formula>
    </cfRule>
  </conditionalFormatting>
  <conditionalFormatting sqref="H415:I415">
    <cfRule type="expression" dxfId="4722" priority="452">
      <formula>Z415=1</formula>
    </cfRule>
  </conditionalFormatting>
  <conditionalFormatting sqref="F415:G415">
    <cfRule type="expression" dxfId="4721" priority="451">
      <formula>Y415=1</formula>
    </cfRule>
  </conditionalFormatting>
  <conditionalFormatting sqref="J415:K415">
    <cfRule type="expression" dxfId="4720" priority="450">
      <formula>AA415=1</formula>
    </cfRule>
  </conditionalFormatting>
  <conditionalFormatting sqref="L415:M415">
    <cfRule type="expression" dxfId="4719" priority="449">
      <formula>AB415=1</formula>
    </cfRule>
  </conditionalFormatting>
  <conditionalFormatting sqref="F418:M418">
    <cfRule type="containsBlanks" dxfId="4718" priority="448">
      <formula>LEN(TRIM(F418))=0</formula>
    </cfRule>
  </conditionalFormatting>
  <conditionalFormatting sqref="F417:M417">
    <cfRule type="colorScale" priority="446">
      <colorScale>
        <cfvo type="min"/>
        <cfvo type="max"/>
        <color rgb="FFFFEF9C"/>
        <color rgb="FFFF7128"/>
      </colorScale>
    </cfRule>
    <cfRule type="containsBlanks" dxfId="4717" priority="447">
      <formula>LEN(TRIM(F417))=0</formula>
    </cfRule>
  </conditionalFormatting>
  <conditionalFormatting sqref="H417:I417">
    <cfRule type="expression" dxfId="4716" priority="445">
      <formula>Z417=1</formula>
    </cfRule>
  </conditionalFormatting>
  <conditionalFormatting sqref="F417:G417">
    <cfRule type="expression" dxfId="4715" priority="444">
      <formula>Y417=1</formula>
    </cfRule>
  </conditionalFormatting>
  <conditionalFormatting sqref="J417:K417">
    <cfRule type="expression" dxfId="4714" priority="443">
      <formula>AA417=1</formula>
    </cfRule>
  </conditionalFormatting>
  <conditionalFormatting sqref="L417:M417">
    <cfRule type="expression" dxfId="4713" priority="442">
      <formula>AB417=1</formula>
    </cfRule>
  </conditionalFormatting>
  <conditionalFormatting sqref="F420:M420">
    <cfRule type="containsBlanks" dxfId="4712" priority="441">
      <formula>LEN(TRIM(F420))=0</formula>
    </cfRule>
  </conditionalFormatting>
  <conditionalFormatting sqref="F419:M419">
    <cfRule type="colorScale" priority="439">
      <colorScale>
        <cfvo type="min"/>
        <cfvo type="max"/>
        <color rgb="FFFFEF9C"/>
        <color rgb="FFFF7128"/>
      </colorScale>
    </cfRule>
    <cfRule type="containsBlanks" dxfId="4711" priority="440">
      <formula>LEN(TRIM(F419))=0</formula>
    </cfRule>
  </conditionalFormatting>
  <conditionalFormatting sqref="H419:I419">
    <cfRule type="expression" dxfId="4710" priority="438">
      <formula>Z419=1</formula>
    </cfRule>
  </conditionalFormatting>
  <conditionalFormatting sqref="F419:G419">
    <cfRule type="expression" dxfId="4709" priority="437">
      <formula>Y419=1</formula>
    </cfRule>
  </conditionalFormatting>
  <conditionalFormatting sqref="J419:K419">
    <cfRule type="expression" dxfId="4708" priority="436">
      <formula>AA419=1</formula>
    </cfRule>
  </conditionalFormatting>
  <conditionalFormatting sqref="L419:M419">
    <cfRule type="expression" dxfId="4707" priority="435">
      <formula>AB419=1</formula>
    </cfRule>
  </conditionalFormatting>
  <conditionalFormatting sqref="F422:M422">
    <cfRule type="containsBlanks" dxfId="4706" priority="434">
      <formula>LEN(TRIM(F422))=0</formula>
    </cfRule>
  </conditionalFormatting>
  <conditionalFormatting sqref="F421:M421">
    <cfRule type="colorScale" priority="432">
      <colorScale>
        <cfvo type="min"/>
        <cfvo type="max"/>
        <color rgb="FFFFEF9C"/>
        <color rgb="FFFF7128"/>
      </colorScale>
    </cfRule>
    <cfRule type="containsBlanks" dxfId="4705" priority="433">
      <formula>LEN(TRIM(F421))=0</formula>
    </cfRule>
  </conditionalFormatting>
  <conditionalFormatting sqref="H421:I421">
    <cfRule type="expression" dxfId="4704" priority="431">
      <formula>Z421=1</formula>
    </cfRule>
  </conditionalFormatting>
  <conditionalFormatting sqref="F421:G421">
    <cfRule type="expression" dxfId="4703" priority="430">
      <formula>Y421=1</formula>
    </cfRule>
  </conditionalFormatting>
  <conditionalFormatting sqref="J421:K421">
    <cfRule type="expression" dxfId="4702" priority="429">
      <formula>AA421=1</formula>
    </cfRule>
  </conditionalFormatting>
  <conditionalFormatting sqref="L421:M421">
    <cfRule type="expression" dxfId="4701" priority="428">
      <formula>AB421=1</formula>
    </cfRule>
  </conditionalFormatting>
  <conditionalFormatting sqref="F424:M424">
    <cfRule type="containsBlanks" dxfId="4700" priority="427">
      <formula>LEN(TRIM(F424))=0</formula>
    </cfRule>
  </conditionalFormatting>
  <conditionalFormatting sqref="F423:M423">
    <cfRule type="colorScale" priority="425">
      <colorScale>
        <cfvo type="min"/>
        <cfvo type="max"/>
        <color rgb="FFFFEF9C"/>
        <color rgb="FFFF7128"/>
      </colorScale>
    </cfRule>
    <cfRule type="containsBlanks" dxfId="4699" priority="426">
      <formula>LEN(TRIM(F423))=0</formula>
    </cfRule>
  </conditionalFormatting>
  <conditionalFormatting sqref="H423:I423">
    <cfRule type="expression" dxfId="4698" priority="424">
      <formula>Z423=1</formula>
    </cfRule>
  </conditionalFormatting>
  <conditionalFormatting sqref="F423:G423">
    <cfRule type="expression" dxfId="4697" priority="423">
      <formula>Y423=1</formula>
    </cfRule>
  </conditionalFormatting>
  <conditionalFormatting sqref="J423:K423">
    <cfRule type="expression" dxfId="4696" priority="422">
      <formula>AA423=1</formula>
    </cfRule>
  </conditionalFormatting>
  <conditionalFormatting sqref="L423:M423">
    <cfRule type="expression" dxfId="4695" priority="421">
      <formula>AB423=1</formula>
    </cfRule>
  </conditionalFormatting>
  <conditionalFormatting sqref="F426:M426">
    <cfRule type="containsBlanks" dxfId="4694" priority="420">
      <formula>LEN(TRIM(F426))=0</formula>
    </cfRule>
  </conditionalFormatting>
  <conditionalFormatting sqref="F425:M425">
    <cfRule type="colorScale" priority="418">
      <colorScale>
        <cfvo type="min"/>
        <cfvo type="max"/>
        <color rgb="FFFFEF9C"/>
        <color rgb="FFFF7128"/>
      </colorScale>
    </cfRule>
    <cfRule type="containsBlanks" dxfId="4693" priority="419">
      <formula>LEN(TRIM(F425))=0</formula>
    </cfRule>
  </conditionalFormatting>
  <conditionalFormatting sqref="H425:I425">
    <cfRule type="expression" dxfId="4692" priority="417">
      <formula>Z425=1</formula>
    </cfRule>
  </conditionalFormatting>
  <conditionalFormatting sqref="F425:G425">
    <cfRule type="expression" dxfId="4691" priority="416">
      <formula>Y425=1</formula>
    </cfRule>
  </conditionalFormatting>
  <conditionalFormatting sqref="J425:K425">
    <cfRule type="expression" dxfId="4690" priority="415">
      <formula>AA425=1</formula>
    </cfRule>
  </conditionalFormatting>
  <conditionalFormatting sqref="L425:M425">
    <cfRule type="expression" dxfId="4689" priority="414">
      <formula>AB425=1</formula>
    </cfRule>
  </conditionalFormatting>
  <conditionalFormatting sqref="F428:M428">
    <cfRule type="containsBlanks" dxfId="4688" priority="413">
      <formula>LEN(TRIM(F428))=0</formula>
    </cfRule>
  </conditionalFormatting>
  <conditionalFormatting sqref="F427:M427">
    <cfRule type="colorScale" priority="411">
      <colorScale>
        <cfvo type="min"/>
        <cfvo type="max"/>
        <color rgb="FFFFEF9C"/>
        <color rgb="FFFF7128"/>
      </colorScale>
    </cfRule>
    <cfRule type="containsBlanks" dxfId="4687" priority="412">
      <formula>LEN(TRIM(F427))=0</formula>
    </cfRule>
  </conditionalFormatting>
  <conditionalFormatting sqref="H427:I427">
    <cfRule type="expression" dxfId="4686" priority="410">
      <formula>Z427=1</formula>
    </cfRule>
  </conditionalFormatting>
  <conditionalFormatting sqref="F427:G427">
    <cfRule type="expression" dxfId="4685" priority="409">
      <formula>Y427=1</formula>
    </cfRule>
  </conditionalFormatting>
  <conditionalFormatting sqref="J427:K427">
    <cfRule type="expression" dxfId="4684" priority="408">
      <formula>AA427=1</formula>
    </cfRule>
  </conditionalFormatting>
  <conditionalFormatting sqref="L427:M427">
    <cfRule type="expression" dxfId="4683" priority="407">
      <formula>AB427=1</formula>
    </cfRule>
  </conditionalFormatting>
  <conditionalFormatting sqref="F430:M430">
    <cfRule type="containsBlanks" dxfId="4682" priority="406">
      <formula>LEN(TRIM(F430))=0</formula>
    </cfRule>
  </conditionalFormatting>
  <conditionalFormatting sqref="F429:M429">
    <cfRule type="colorScale" priority="404">
      <colorScale>
        <cfvo type="min"/>
        <cfvo type="max"/>
        <color rgb="FFFFEF9C"/>
        <color rgb="FFFF7128"/>
      </colorScale>
    </cfRule>
    <cfRule type="containsBlanks" dxfId="4681" priority="405">
      <formula>LEN(TRIM(F429))=0</formula>
    </cfRule>
  </conditionalFormatting>
  <conditionalFormatting sqref="H429:I429">
    <cfRule type="expression" dxfId="4680" priority="403">
      <formula>Z429=1</formula>
    </cfRule>
  </conditionalFormatting>
  <conditionalFormatting sqref="F429:G429">
    <cfRule type="expression" dxfId="4679" priority="402">
      <formula>Y429=1</formula>
    </cfRule>
  </conditionalFormatting>
  <conditionalFormatting sqref="J429:K429">
    <cfRule type="expression" dxfId="4678" priority="401">
      <formula>AA429=1</formula>
    </cfRule>
  </conditionalFormatting>
  <conditionalFormatting sqref="L429:M429">
    <cfRule type="expression" dxfId="4677" priority="400">
      <formula>AB429=1</formula>
    </cfRule>
  </conditionalFormatting>
  <conditionalFormatting sqref="F432:M432">
    <cfRule type="containsBlanks" dxfId="4676" priority="399">
      <formula>LEN(TRIM(F432))=0</formula>
    </cfRule>
  </conditionalFormatting>
  <conditionalFormatting sqref="F431:M431">
    <cfRule type="colorScale" priority="397">
      <colorScale>
        <cfvo type="min"/>
        <cfvo type="max"/>
        <color rgb="FFFFEF9C"/>
        <color rgb="FFFF7128"/>
      </colorScale>
    </cfRule>
    <cfRule type="containsBlanks" dxfId="4675" priority="398">
      <formula>LEN(TRIM(F431))=0</formula>
    </cfRule>
  </conditionalFormatting>
  <conditionalFormatting sqref="H431:I431">
    <cfRule type="expression" dxfId="4674" priority="396">
      <formula>Z431=1</formula>
    </cfRule>
  </conditionalFormatting>
  <conditionalFormatting sqref="F431:G431">
    <cfRule type="expression" dxfId="4673" priority="395">
      <formula>Y431=1</formula>
    </cfRule>
  </conditionalFormatting>
  <conditionalFormatting sqref="J431:K431">
    <cfRule type="expression" dxfId="4672" priority="394">
      <formula>AA431=1</formula>
    </cfRule>
  </conditionalFormatting>
  <conditionalFormatting sqref="L431:M431">
    <cfRule type="expression" dxfId="4671" priority="393">
      <formula>AB431=1</formula>
    </cfRule>
  </conditionalFormatting>
  <conditionalFormatting sqref="F434:M434">
    <cfRule type="containsBlanks" dxfId="4670" priority="392">
      <formula>LEN(TRIM(F434))=0</formula>
    </cfRule>
  </conditionalFormatting>
  <conditionalFormatting sqref="F433:M433">
    <cfRule type="colorScale" priority="390">
      <colorScale>
        <cfvo type="min"/>
        <cfvo type="max"/>
        <color rgb="FFFFEF9C"/>
        <color rgb="FFFF7128"/>
      </colorScale>
    </cfRule>
    <cfRule type="containsBlanks" dxfId="4669" priority="391">
      <formula>LEN(TRIM(F433))=0</formula>
    </cfRule>
  </conditionalFormatting>
  <conditionalFormatting sqref="H433:I433">
    <cfRule type="expression" dxfId="4668" priority="389">
      <formula>Z433=1</formula>
    </cfRule>
  </conditionalFormatting>
  <conditionalFormatting sqref="F433:G433">
    <cfRule type="expression" dxfId="4667" priority="388">
      <formula>Y433=1</formula>
    </cfRule>
  </conditionalFormatting>
  <conditionalFormatting sqref="J433:K433">
    <cfRule type="expression" dxfId="4666" priority="387">
      <formula>AA433=1</formula>
    </cfRule>
  </conditionalFormatting>
  <conditionalFormatting sqref="L433:M433">
    <cfRule type="expression" dxfId="4665" priority="386">
      <formula>AB433=1</formula>
    </cfRule>
  </conditionalFormatting>
  <conditionalFormatting sqref="F436:M436">
    <cfRule type="containsBlanks" dxfId="4664" priority="385">
      <formula>LEN(TRIM(F436))=0</formula>
    </cfRule>
  </conditionalFormatting>
  <conditionalFormatting sqref="F435:M435">
    <cfRule type="colorScale" priority="383">
      <colorScale>
        <cfvo type="min"/>
        <cfvo type="max"/>
        <color rgb="FFFFEF9C"/>
        <color rgb="FFFF7128"/>
      </colorScale>
    </cfRule>
    <cfRule type="containsBlanks" dxfId="4663" priority="384">
      <formula>LEN(TRIM(F435))=0</formula>
    </cfRule>
  </conditionalFormatting>
  <conditionalFormatting sqref="H435:I435">
    <cfRule type="expression" dxfId="4662" priority="382">
      <formula>Z435=1</formula>
    </cfRule>
  </conditionalFormatting>
  <conditionalFormatting sqref="F435:G435">
    <cfRule type="expression" dxfId="4661" priority="381">
      <formula>Y435=1</formula>
    </cfRule>
  </conditionalFormatting>
  <conditionalFormatting sqref="J435:K435">
    <cfRule type="expression" dxfId="4660" priority="380">
      <formula>AA435=1</formula>
    </cfRule>
  </conditionalFormatting>
  <conditionalFormatting sqref="L435:M435">
    <cfRule type="expression" dxfId="4659" priority="379">
      <formula>AB435=1</formula>
    </cfRule>
  </conditionalFormatting>
  <conditionalFormatting sqref="F438:M438">
    <cfRule type="containsBlanks" dxfId="4658" priority="378">
      <formula>LEN(TRIM(F438))=0</formula>
    </cfRule>
  </conditionalFormatting>
  <conditionalFormatting sqref="F437:M437">
    <cfRule type="colorScale" priority="376">
      <colorScale>
        <cfvo type="min"/>
        <cfvo type="max"/>
        <color rgb="FFFFEF9C"/>
        <color rgb="FFFF7128"/>
      </colorScale>
    </cfRule>
    <cfRule type="containsBlanks" dxfId="4657" priority="377">
      <formula>LEN(TRIM(F437))=0</formula>
    </cfRule>
  </conditionalFormatting>
  <conditionalFormatting sqref="H437:I437">
    <cfRule type="expression" dxfId="4656" priority="375">
      <formula>Z437=1</formula>
    </cfRule>
  </conditionalFormatting>
  <conditionalFormatting sqref="F437:G437">
    <cfRule type="expression" dxfId="4655" priority="374">
      <formula>Y437=1</formula>
    </cfRule>
  </conditionalFormatting>
  <conditionalFormatting sqref="J437:K437">
    <cfRule type="expression" dxfId="4654" priority="373">
      <formula>AA437=1</formula>
    </cfRule>
  </conditionalFormatting>
  <conditionalFormatting sqref="L437:M437">
    <cfRule type="expression" dxfId="4653" priority="372">
      <formula>AB437=1</formula>
    </cfRule>
  </conditionalFormatting>
  <conditionalFormatting sqref="F440:M440">
    <cfRule type="containsBlanks" dxfId="4652" priority="371">
      <formula>LEN(TRIM(F440))=0</formula>
    </cfRule>
  </conditionalFormatting>
  <conditionalFormatting sqref="F439:M439">
    <cfRule type="colorScale" priority="369">
      <colorScale>
        <cfvo type="min"/>
        <cfvo type="max"/>
        <color rgb="FFFFEF9C"/>
        <color rgb="FFFF7128"/>
      </colorScale>
    </cfRule>
    <cfRule type="containsBlanks" dxfId="4651" priority="370">
      <formula>LEN(TRIM(F439))=0</formula>
    </cfRule>
  </conditionalFormatting>
  <conditionalFormatting sqref="H439:I439">
    <cfRule type="expression" dxfId="4650" priority="368">
      <formula>Z439=1</formula>
    </cfRule>
  </conditionalFormatting>
  <conditionalFormatting sqref="F439:G439">
    <cfRule type="expression" dxfId="4649" priority="367">
      <formula>Y439=1</formula>
    </cfRule>
  </conditionalFormatting>
  <conditionalFormatting sqref="J439:K439">
    <cfRule type="expression" dxfId="4648" priority="366">
      <formula>AA439=1</formula>
    </cfRule>
  </conditionalFormatting>
  <conditionalFormatting sqref="L439:M439">
    <cfRule type="expression" dxfId="4647" priority="365">
      <formula>AB439=1</formula>
    </cfRule>
  </conditionalFormatting>
  <conditionalFormatting sqref="F442:M442">
    <cfRule type="containsBlanks" dxfId="4646" priority="364">
      <formula>LEN(TRIM(F442))=0</formula>
    </cfRule>
  </conditionalFormatting>
  <conditionalFormatting sqref="F441:M441">
    <cfRule type="colorScale" priority="362">
      <colorScale>
        <cfvo type="min"/>
        <cfvo type="max"/>
        <color rgb="FFFFEF9C"/>
        <color rgb="FFFF7128"/>
      </colorScale>
    </cfRule>
    <cfRule type="containsBlanks" dxfId="4645" priority="363">
      <formula>LEN(TRIM(F441))=0</formula>
    </cfRule>
  </conditionalFormatting>
  <conditionalFormatting sqref="H441:I441">
    <cfRule type="expression" dxfId="4644" priority="361">
      <formula>Z441=1</formula>
    </cfRule>
  </conditionalFormatting>
  <conditionalFormatting sqref="F441:G441">
    <cfRule type="expression" dxfId="4643" priority="360">
      <formula>Y441=1</formula>
    </cfRule>
  </conditionalFormatting>
  <conditionalFormatting sqref="J441:K441">
    <cfRule type="expression" dxfId="4642" priority="359">
      <formula>AA441=1</formula>
    </cfRule>
  </conditionalFormatting>
  <conditionalFormatting sqref="L441:M441">
    <cfRule type="expression" dxfId="4641" priority="358">
      <formula>AB441=1</formula>
    </cfRule>
  </conditionalFormatting>
  <conditionalFormatting sqref="F444:M444">
    <cfRule type="containsBlanks" dxfId="4640" priority="357">
      <formula>LEN(TRIM(F444))=0</formula>
    </cfRule>
  </conditionalFormatting>
  <conditionalFormatting sqref="F443:M443">
    <cfRule type="colorScale" priority="355">
      <colorScale>
        <cfvo type="min"/>
        <cfvo type="max"/>
        <color rgb="FFFFEF9C"/>
        <color rgb="FFFF7128"/>
      </colorScale>
    </cfRule>
    <cfRule type="containsBlanks" dxfId="4639" priority="356">
      <formula>LEN(TRIM(F443))=0</formula>
    </cfRule>
  </conditionalFormatting>
  <conditionalFormatting sqref="H443:I443">
    <cfRule type="expression" dxfId="4638" priority="354">
      <formula>Z443=1</formula>
    </cfRule>
  </conditionalFormatting>
  <conditionalFormatting sqref="F443:G443">
    <cfRule type="expression" dxfId="4637" priority="353">
      <formula>Y443=1</formula>
    </cfRule>
  </conditionalFormatting>
  <conditionalFormatting sqref="J443:K443">
    <cfRule type="expression" dxfId="4636" priority="352">
      <formula>AA443=1</formula>
    </cfRule>
  </conditionalFormatting>
  <conditionalFormatting sqref="L443:M443">
    <cfRule type="expression" dxfId="4635" priority="351">
      <formula>AB443=1</formula>
    </cfRule>
  </conditionalFormatting>
  <conditionalFormatting sqref="F446:M446">
    <cfRule type="containsBlanks" dxfId="4634" priority="350">
      <formula>LEN(TRIM(F446))=0</formula>
    </cfRule>
  </conditionalFormatting>
  <conditionalFormatting sqref="F445:M445">
    <cfRule type="colorScale" priority="348">
      <colorScale>
        <cfvo type="min"/>
        <cfvo type="max"/>
        <color rgb="FFFFEF9C"/>
        <color rgb="FFFF7128"/>
      </colorScale>
    </cfRule>
    <cfRule type="containsBlanks" dxfId="4633" priority="349">
      <formula>LEN(TRIM(F445))=0</formula>
    </cfRule>
  </conditionalFormatting>
  <conditionalFormatting sqref="H445:I445">
    <cfRule type="expression" dxfId="4632" priority="347">
      <formula>Z445=1</formula>
    </cfRule>
  </conditionalFormatting>
  <conditionalFormatting sqref="F445:G445">
    <cfRule type="expression" dxfId="4631" priority="346">
      <formula>Y445=1</formula>
    </cfRule>
  </conditionalFormatting>
  <conditionalFormatting sqref="J445:K445">
    <cfRule type="expression" dxfId="4630" priority="345">
      <formula>AA445=1</formula>
    </cfRule>
  </conditionalFormatting>
  <conditionalFormatting sqref="L445:M445">
    <cfRule type="expression" dxfId="4629" priority="344">
      <formula>AB445=1</formula>
    </cfRule>
  </conditionalFormatting>
  <conditionalFormatting sqref="F448:M448">
    <cfRule type="containsBlanks" dxfId="4628" priority="343">
      <formula>LEN(TRIM(F448))=0</formula>
    </cfRule>
  </conditionalFormatting>
  <conditionalFormatting sqref="F447:M447">
    <cfRule type="colorScale" priority="341">
      <colorScale>
        <cfvo type="min"/>
        <cfvo type="max"/>
        <color rgb="FFFFEF9C"/>
        <color rgb="FFFF7128"/>
      </colorScale>
    </cfRule>
    <cfRule type="containsBlanks" dxfId="4627" priority="342">
      <formula>LEN(TRIM(F447))=0</formula>
    </cfRule>
  </conditionalFormatting>
  <conditionalFormatting sqref="H447:I447">
    <cfRule type="expression" dxfId="4626" priority="340">
      <formula>Z447=1</formula>
    </cfRule>
  </conditionalFormatting>
  <conditionalFormatting sqref="F447:G447">
    <cfRule type="expression" dxfId="4625" priority="339">
      <formula>Y447=1</formula>
    </cfRule>
  </conditionalFormatting>
  <conditionalFormatting sqref="J447:K447">
    <cfRule type="expression" dxfId="4624" priority="338">
      <formula>AA447=1</formula>
    </cfRule>
  </conditionalFormatting>
  <conditionalFormatting sqref="L447:M447">
    <cfRule type="expression" dxfId="4623" priority="337">
      <formula>AB447=1</formula>
    </cfRule>
  </conditionalFormatting>
  <conditionalFormatting sqref="F450:M450">
    <cfRule type="containsBlanks" dxfId="4622" priority="336">
      <formula>LEN(TRIM(F450))=0</formula>
    </cfRule>
  </conditionalFormatting>
  <conditionalFormatting sqref="F449:M449">
    <cfRule type="colorScale" priority="334">
      <colorScale>
        <cfvo type="min"/>
        <cfvo type="max"/>
        <color rgb="FFFFEF9C"/>
        <color rgb="FFFF7128"/>
      </colorScale>
    </cfRule>
    <cfRule type="containsBlanks" dxfId="4621" priority="335">
      <formula>LEN(TRIM(F449))=0</formula>
    </cfRule>
  </conditionalFormatting>
  <conditionalFormatting sqref="H449:I449">
    <cfRule type="expression" dxfId="4620" priority="333">
      <formula>Z449=1</formula>
    </cfRule>
  </conditionalFormatting>
  <conditionalFormatting sqref="F449:G449">
    <cfRule type="expression" dxfId="4619" priority="332">
      <formula>Y449=1</formula>
    </cfRule>
  </conditionalFormatting>
  <conditionalFormatting sqref="J449:K449">
    <cfRule type="expression" dxfId="4618" priority="331">
      <formula>AA449=1</formula>
    </cfRule>
  </conditionalFormatting>
  <conditionalFormatting sqref="L449:M449">
    <cfRule type="expression" dxfId="4617" priority="330">
      <formula>AB449=1</formula>
    </cfRule>
  </conditionalFormatting>
  <conditionalFormatting sqref="F452:M452">
    <cfRule type="containsBlanks" dxfId="4616" priority="329">
      <formula>LEN(TRIM(F452))=0</formula>
    </cfRule>
  </conditionalFormatting>
  <conditionalFormatting sqref="F451:M451">
    <cfRule type="colorScale" priority="327">
      <colorScale>
        <cfvo type="min"/>
        <cfvo type="max"/>
        <color rgb="FFFFEF9C"/>
        <color rgb="FFFF7128"/>
      </colorScale>
    </cfRule>
    <cfRule type="containsBlanks" dxfId="4615" priority="328">
      <formula>LEN(TRIM(F451))=0</formula>
    </cfRule>
  </conditionalFormatting>
  <conditionalFormatting sqref="H451:I451">
    <cfRule type="expression" dxfId="4614" priority="326">
      <formula>Z451=1</formula>
    </cfRule>
  </conditionalFormatting>
  <conditionalFormatting sqref="F451:G451">
    <cfRule type="expression" dxfId="4613" priority="325">
      <formula>Y451=1</formula>
    </cfRule>
  </conditionalFormatting>
  <conditionalFormatting sqref="J451:K451">
    <cfRule type="expression" dxfId="4612" priority="324">
      <formula>AA451=1</formula>
    </cfRule>
  </conditionalFormatting>
  <conditionalFormatting sqref="L451:M451">
    <cfRule type="expression" dxfId="4611" priority="323">
      <formula>AB451=1</formula>
    </cfRule>
  </conditionalFormatting>
  <conditionalFormatting sqref="F454:M454">
    <cfRule type="containsBlanks" dxfId="4610" priority="322">
      <formula>LEN(TRIM(F454))=0</formula>
    </cfRule>
  </conditionalFormatting>
  <conditionalFormatting sqref="F453:M453">
    <cfRule type="colorScale" priority="320">
      <colorScale>
        <cfvo type="min"/>
        <cfvo type="max"/>
        <color rgb="FFFFEF9C"/>
        <color rgb="FFFF7128"/>
      </colorScale>
    </cfRule>
    <cfRule type="containsBlanks" dxfId="4609" priority="321">
      <formula>LEN(TRIM(F453))=0</formula>
    </cfRule>
  </conditionalFormatting>
  <conditionalFormatting sqref="H453:I453">
    <cfRule type="expression" dxfId="4608" priority="319">
      <formula>Z453=1</formula>
    </cfRule>
  </conditionalFormatting>
  <conditionalFormatting sqref="F453:G453">
    <cfRule type="expression" dxfId="4607" priority="318">
      <formula>Y453=1</formula>
    </cfRule>
  </conditionalFormatting>
  <conditionalFormatting sqref="J453:K453">
    <cfRule type="expression" dxfId="4606" priority="317">
      <formula>AA453=1</formula>
    </cfRule>
  </conditionalFormatting>
  <conditionalFormatting sqref="L453:M453">
    <cfRule type="expression" dxfId="4605" priority="316">
      <formula>AB453=1</formula>
    </cfRule>
  </conditionalFormatting>
  <conditionalFormatting sqref="F456:M456">
    <cfRule type="containsBlanks" dxfId="4604" priority="315">
      <formula>LEN(TRIM(F456))=0</formula>
    </cfRule>
  </conditionalFormatting>
  <conditionalFormatting sqref="F455:M455">
    <cfRule type="colorScale" priority="313">
      <colorScale>
        <cfvo type="min"/>
        <cfvo type="max"/>
        <color rgb="FFFFEF9C"/>
        <color rgb="FFFF7128"/>
      </colorScale>
    </cfRule>
    <cfRule type="containsBlanks" dxfId="4603" priority="314">
      <formula>LEN(TRIM(F455))=0</formula>
    </cfRule>
  </conditionalFormatting>
  <conditionalFormatting sqref="H455:I455">
    <cfRule type="expression" dxfId="4602" priority="312">
      <formula>Z455=1</formula>
    </cfRule>
  </conditionalFormatting>
  <conditionalFormatting sqref="F455:G455">
    <cfRule type="expression" dxfId="4601" priority="311">
      <formula>Y455=1</formula>
    </cfRule>
  </conditionalFormatting>
  <conditionalFormatting sqref="J455:K455">
    <cfRule type="expression" dxfId="4600" priority="310">
      <formula>AA455=1</formula>
    </cfRule>
  </conditionalFormatting>
  <conditionalFormatting sqref="L455:M455">
    <cfRule type="expression" dxfId="4599" priority="309">
      <formula>AB455=1</formula>
    </cfRule>
  </conditionalFormatting>
  <conditionalFormatting sqref="F458:M458">
    <cfRule type="containsBlanks" dxfId="4598" priority="308">
      <formula>LEN(TRIM(F458))=0</formula>
    </cfRule>
  </conditionalFormatting>
  <conditionalFormatting sqref="F457:M457">
    <cfRule type="colorScale" priority="306">
      <colorScale>
        <cfvo type="min"/>
        <cfvo type="max"/>
        <color rgb="FFFFEF9C"/>
        <color rgb="FFFF7128"/>
      </colorScale>
    </cfRule>
    <cfRule type="containsBlanks" dxfId="4597" priority="307">
      <formula>LEN(TRIM(F457))=0</formula>
    </cfRule>
  </conditionalFormatting>
  <conditionalFormatting sqref="H457:I457">
    <cfRule type="expression" dxfId="4596" priority="305">
      <formula>Z457=1</formula>
    </cfRule>
  </conditionalFormatting>
  <conditionalFormatting sqref="F457:G457">
    <cfRule type="expression" dxfId="4595" priority="304">
      <formula>Y457=1</formula>
    </cfRule>
  </conditionalFormatting>
  <conditionalFormatting sqref="J457:K457">
    <cfRule type="expression" dxfId="4594" priority="303">
      <formula>AA457=1</formula>
    </cfRule>
  </conditionalFormatting>
  <conditionalFormatting sqref="L457:M457">
    <cfRule type="expression" dxfId="4593" priority="302">
      <formula>AB457=1</formula>
    </cfRule>
  </conditionalFormatting>
  <conditionalFormatting sqref="F460:M460">
    <cfRule type="containsBlanks" dxfId="4592" priority="301">
      <formula>LEN(TRIM(F460))=0</formula>
    </cfRule>
  </conditionalFormatting>
  <conditionalFormatting sqref="F459:M459">
    <cfRule type="colorScale" priority="299">
      <colorScale>
        <cfvo type="min"/>
        <cfvo type="max"/>
        <color rgb="FFFFEF9C"/>
        <color rgb="FFFF7128"/>
      </colorScale>
    </cfRule>
    <cfRule type="containsBlanks" dxfId="4591" priority="300">
      <formula>LEN(TRIM(F459))=0</formula>
    </cfRule>
  </conditionalFormatting>
  <conditionalFormatting sqref="H459:I459">
    <cfRule type="expression" dxfId="4590" priority="298">
      <formula>Z459=1</formula>
    </cfRule>
  </conditionalFormatting>
  <conditionalFormatting sqref="F459:G459">
    <cfRule type="expression" dxfId="4589" priority="297">
      <formula>Y459=1</formula>
    </cfRule>
  </conditionalFormatting>
  <conditionalFormatting sqref="J459:K459">
    <cfRule type="expression" dxfId="4588" priority="296">
      <formula>AA459=1</formula>
    </cfRule>
  </conditionalFormatting>
  <conditionalFormatting sqref="L459:M459">
    <cfRule type="expression" dxfId="4587" priority="295">
      <formula>AB459=1</formula>
    </cfRule>
  </conditionalFormatting>
  <conditionalFormatting sqref="F462:M462">
    <cfRule type="containsBlanks" dxfId="4586" priority="294">
      <formula>LEN(TRIM(F462))=0</formula>
    </cfRule>
  </conditionalFormatting>
  <conditionalFormatting sqref="F461:M461">
    <cfRule type="colorScale" priority="292">
      <colorScale>
        <cfvo type="min"/>
        <cfvo type="max"/>
        <color rgb="FFFFEF9C"/>
        <color rgb="FFFF7128"/>
      </colorScale>
    </cfRule>
    <cfRule type="containsBlanks" dxfId="4585" priority="293">
      <formula>LEN(TRIM(F461))=0</formula>
    </cfRule>
  </conditionalFormatting>
  <conditionalFormatting sqref="H461:I461">
    <cfRule type="expression" dxfId="4584" priority="291">
      <formula>Z461=1</formula>
    </cfRule>
  </conditionalFormatting>
  <conditionalFormatting sqref="F461:G461">
    <cfRule type="expression" dxfId="4583" priority="290">
      <formula>Y461=1</formula>
    </cfRule>
  </conditionalFormatting>
  <conditionalFormatting sqref="J461:K461">
    <cfRule type="expression" dxfId="4582" priority="289">
      <formula>AA461=1</formula>
    </cfRule>
  </conditionalFormatting>
  <conditionalFormatting sqref="L461:M461">
    <cfRule type="expression" dxfId="4581" priority="288">
      <formula>AB461=1</formula>
    </cfRule>
  </conditionalFormatting>
  <conditionalFormatting sqref="F464:M464">
    <cfRule type="containsBlanks" dxfId="4580" priority="287">
      <formula>LEN(TRIM(F464))=0</formula>
    </cfRule>
  </conditionalFormatting>
  <conditionalFormatting sqref="F463:M463">
    <cfRule type="colorScale" priority="285">
      <colorScale>
        <cfvo type="min"/>
        <cfvo type="max"/>
        <color rgb="FFFFEF9C"/>
        <color rgb="FFFF7128"/>
      </colorScale>
    </cfRule>
    <cfRule type="containsBlanks" dxfId="4579" priority="286">
      <formula>LEN(TRIM(F463))=0</formula>
    </cfRule>
  </conditionalFormatting>
  <conditionalFormatting sqref="H463:I463">
    <cfRule type="expression" dxfId="4578" priority="284">
      <formula>Z463=1</formula>
    </cfRule>
  </conditionalFormatting>
  <conditionalFormatting sqref="F463:G463">
    <cfRule type="expression" dxfId="4577" priority="283">
      <formula>Y463=1</formula>
    </cfRule>
  </conditionalFormatting>
  <conditionalFormatting sqref="J463:K463">
    <cfRule type="expression" dxfId="4576" priority="282">
      <formula>AA463=1</formula>
    </cfRule>
  </conditionalFormatting>
  <conditionalFormatting sqref="L463:M463">
    <cfRule type="expression" dxfId="4575" priority="281">
      <formula>AB463=1</formula>
    </cfRule>
  </conditionalFormatting>
  <conditionalFormatting sqref="F466:M466">
    <cfRule type="containsBlanks" dxfId="4574" priority="280">
      <formula>LEN(TRIM(F466))=0</formula>
    </cfRule>
  </conditionalFormatting>
  <conditionalFormatting sqref="F465:M465">
    <cfRule type="colorScale" priority="278">
      <colorScale>
        <cfvo type="min"/>
        <cfvo type="max"/>
        <color rgb="FFFFEF9C"/>
        <color rgb="FFFF7128"/>
      </colorScale>
    </cfRule>
    <cfRule type="containsBlanks" dxfId="4573" priority="279">
      <formula>LEN(TRIM(F465))=0</formula>
    </cfRule>
  </conditionalFormatting>
  <conditionalFormatting sqref="H465:I465">
    <cfRule type="expression" dxfId="4572" priority="277">
      <formula>Z465=1</formula>
    </cfRule>
  </conditionalFormatting>
  <conditionalFormatting sqref="F465:G465">
    <cfRule type="expression" dxfId="4571" priority="276">
      <formula>Y465=1</formula>
    </cfRule>
  </conditionalFormatting>
  <conditionalFormatting sqref="J465:K465">
    <cfRule type="expression" dxfId="4570" priority="275">
      <formula>AA465=1</formula>
    </cfRule>
  </conditionalFormatting>
  <conditionalFormatting sqref="L465:M465">
    <cfRule type="expression" dxfId="4569" priority="274">
      <formula>AB465=1</formula>
    </cfRule>
  </conditionalFormatting>
  <conditionalFormatting sqref="F468:M468">
    <cfRule type="containsBlanks" dxfId="4568" priority="273">
      <formula>LEN(TRIM(F468))=0</formula>
    </cfRule>
  </conditionalFormatting>
  <conditionalFormatting sqref="F467:M467">
    <cfRule type="colorScale" priority="271">
      <colorScale>
        <cfvo type="min"/>
        <cfvo type="max"/>
        <color rgb="FFFFEF9C"/>
        <color rgb="FFFF7128"/>
      </colorScale>
    </cfRule>
    <cfRule type="containsBlanks" dxfId="4567" priority="272">
      <formula>LEN(TRIM(F467))=0</formula>
    </cfRule>
  </conditionalFormatting>
  <conditionalFormatting sqref="H467:I467">
    <cfRule type="expression" dxfId="4566" priority="270">
      <formula>Z467=1</formula>
    </cfRule>
  </conditionalFormatting>
  <conditionalFormatting sqref="F467:G467">
    <cfRule type="expression" dxfId="4565" priority="269">
      <formula>Y467=1</formula>
    </cfRule>
  </conditionalFormatting>
  <conditionalFormatting sqref="J467:K467">
    <cfRule type="expression" dxfId="4564" priority="268">
      <formula>AA467=1</formula>
    </cfRule>
  </conditionalFormatting>
  <conditionalFormatting sqref="L467:M467">
    <cfRule type="expression" dxfId="4563" priority="267">
      <formula>AB467=1</formula>
    </cfRule>
  </conditionalFormatting>
  <conditionalFormatting sqref="F470:M470">
    <cfRule type="containsBlanks" dxfId="4562" priority="266">
      <formula>LEN(TRIM(F470))=0</formula>
    </cfRule>
  </conditionalFormatting>
  <conditionalFormatting sqref="F469:M469">
    <cfRule type="colorScale" priority="264">
      <colorScale>
        <cfvo type="min"/>
        <cfvo type="max"/>
        <color rgb="FFFFEF9C"/>
        <color rgb="FFFF7128"/>
      </colorScale>
    </cfRule>
    <cfRule type="containsBlanks" dxfId="4561" priority="265">
      <formula>LEN(TRIM(F469))=0</formula>
    </cfRule>
  </conditionalFormatting>
  <conditionalFormatting sqref="H469:I469">
    <cfRule type="expression" dxfId="4560" priority="263">
      <formula>Z469=1</formula>
    </cfRule>
  </conditionalFormatting>
  <conditionalFormatting sqref="F469:G469">
    <cfRule type="expression" dxfId="4559" priority="262">
      <formula>Y469=1</formula>
    </cfRule>
  </conditionalFormatting>
  <conditionalFormatting sqref="J469:K469">
    <cfRule type="expression" dxfId="4558" priority="261">
      <formula>AA469=1</formula>
    </cfRule>
  </conditionalFormatting>
  <conditionalFormatting sqref="L469:M469">
    <cfRule type="expression" dxfId="4557" priority="260">
      <formula>AB469=1</formula>
    </cfRule>
  </conditionalFormatting>
  <conditionalFormatting sqref="F472:M472">
    <cfRule type="containsBlanks" dxfId="4556" priority="259">
      <formula>LEN(TRIM(F472))=0</formula>
    </cfRule>
  </conditionalFormatting>
  <conditionalFormatting sqref="F471:M471">
    <cfRule type="colorScale" priority="257">
      <colorScale>
        <cfvo type="min"/>
        <cfvo type="max"/>
        <color rgb="FFFFEF9C"/>
        <color rgb="FFFF7128"/>
      </colorScale>
    </cfRule>
    <cfRule type="containsBlanks" dxfId="4555" priority="258">
      <formula>LEN(TRIM(F471))=0</formula>
    </cfRule>
  </conditionalFormatting>
  <conditionalFormatting sqref="H471:I471">
    <cfRule type="expression" dxfId="4554" priority="256">
      <formula>Z471=1</formula>
    </cfRule>
  </conditionalFormatting>
  <conditionalFormatting sqref="F471:G471">
    <cfRule type="expression" dxfId="4553" priority="255">
      <formula>Y471=1</formula>
    </cfRule>
  </conditionalFormatting>
  <conditionalFormatting sqref="J471:K471">
    <cfRule type="expression" dxfId="4552" priority="254">
      <formula>AA471=1</formula>
    </cfRule>
  </conditionalFormatting>
  <conditionalFormatting sqref="L471:M471">
    <cfRule type="expression" dxfId="4551" priority="253">
      <formula>AB471=1</formula>
    </cfRule>
  </conditionalFormatting>
  <conditionalFormatting sqref="F474:M474">
    <cfRule type="containsBlanks" dxfId="4550" priority="252">
      <formula>LEN(TRIM(F474))=0</formula>
    </cfRule>
  </conditionalFormatting>
  <conditionalFormatting sqref="F473:M473">
    <cfRule type="colorScale" priority="250">
      <colorScale>
        <cfvo type="min"/>
        <cfvo type="max"/>
        <color rgb="FFFFEF9C"/>
        <color rgb="FFFF7128"/>
      </colorScale>
    </cfRule>
    <cfRule type="containsBlanks" dxfId="4549" priority="251">
      <formula>LEN(TRIM(F473))=0</formula>
    </cfRule>
  </conditionalFormatting>
  <conditionalFormatting sqref="H473:I473">
    <cfRule type="expression" dxfId="4548" priority="249">
      <formula>Z473=1</formula>
    </cfRule>
  </conditionalFormatting>
  <conditionalFormatting sqref="F473:G473">
    <cfRule type="expression" dxfId="4547" priority="248">
      <formula>Y473=1</formula>
    </cfRule>
  </conditionalFormatting>
  <conditionalFormatting sqref="J473:K473">
    <cfRule type="expression" dxfId="4546" priority="247">
      <formula>AA473=1</formula>
    </cfRule>
  </conditionalFormatting>
  <conditionalFormatting sqref="L473:M473">
    <cfRule type="expression" dxfId="4545" priority="246">
      <formula>AB473=1</formula>
    </cfRule>
  </conditionalFormatting>
  <conditionalFormatting sqref="F476:M476">
    <cfRule type="containsBlanks" dxfId="4544" priority="245">
      <formula>LEN(TRIM(F476))=0</formula>
    </cfRule>
  </conditionalFormatting>
  <conditionalFormatting sqref="F475:M475">
    <cfRule type="colorScale" priority="243">
      <colorScale>
        <cfvo type="min"/>
        <cfvo type="max"/>
        <color rgb="FFFFEF9C"/>
        <color rgb="FFFF7128"/>
      </colorScale>
    </cfRule>
    <cfRule type="containsBlanks" dxfId="4543" priority="244">
      <formula>LEN(TRIM(F475))=0</formula>
    </cfRule>
  </conditionalFormatting>
  <conditionalFormatting sqref="H475:I475">
    <cfRule type="expression" dxfId="4542" priority="242">
      <formula>Z475=1</formula>
    </cfRule>
  </conditionalFormatting>
  <conditionalFormatting sqref="F475:G475">
    <cfRule type="expression" dxfId="4541" priority="241">
      <formula>Y475=1</formula>
    </cfRule>
  </conditionalFormatting>
  <conditionalFormatting sqref="J475:K475">
    <cfRule type="expression" dxfId="4540" priority="240">
      <formula>AA475=1</formula>
    </cfRule>
  </conditionalFormatting>
  <conditionalFormatting sqref="L475:M475">
    <cfRule type="expression" dxfId="4539" priority="239">
      <formula>AB475=1</formula>
    </cfRule>
  </conditionalFormatting>
  <conditionalFormatting sqref="F478:M478">
    <cfRule type="containsBlanks" dxfId="4538" priority="238">
      <formula>LEN(TRIM(F478))=0</formula>
    </cfRule>
  </conditionalFormatting>
  <conditionalFormatting sqref="F477:M477">
    <cfRule type="colorScale" priority="236">
      <colorScale>
        <cfvo type="min"/>
        <cfvo type="max"/>
        <color rgb="FFFFEF9C"/>
        <color rgb="FFFF7128"/>
      </colorScale>
    </cfRule>
    <cfRule type="containsBlanks" dxfId="4537" priority="237">
      <formula>LEN(TRIM(F477))=0</formula>
    </cfRule>
  </conditionalFormatting>
  <conditionalFormatting sqref="H477:I477">
    <cfRule type="expression" dxfId="4536" priority="235">
      <formula>Z477=1</formula>
    </cfRule>
  </conditionalFormatting>
  <conditionalFormatting sqref="F477:G477">
    <cfRule type="expression" dxfId="4535" priority="234">
      <formula>Y477=1</formula>
    </cfRule>
  </conditionalFormatting>
  <conditionalFormatting sqref="J477:K477">
    <cfRule type="expression" dxfId="4534" priority="233">
      <formula>AA477=1</formula>
    </cfRule>
  </conditionalFormatting>
  <conditionalFormatting sqref="L477:M477">
    <cfRule type="expression" dxfId="4533" priority="232">
      <formula>AB477=1</formula>
    </cfRule>
  </conditionalFormatting>
  <conditionalFormatting sqref="F480:M480">
    <cfRule type="containsBlanks" dxfId="4532" priority="231">
      <formula>LEN(TRIM(F480))=0</formula>
    </cfRule>
  </conditionalFormatting>
  <conditionalFormatting sqref="F479:M479">
    <cfRule type="colorScale" priority="229">
      <colorScale>
        <cfvo type="min"/>
        <cfvo type="max"/>
        <color rgb="FFFFEF9C"/>
        <color rgb="FFFF7128"/>
      </colorScale>
    </cfRule>
    <cfRule type="containsBlanks" dxfId="4531" priority="230">
      <formula>LEN(TRIM(F479))=0</formula>
    </cfRule>
  </conditionalFormatting>
  <conditionalFormatting sqref="H479:I479">
    <cfRule type="expression" dxfId="4530" priority="228">
      <formula>Z479=1</formula>
    </cfRule>
  </conditionalFormatting>
  <conditionalFormatting sqref="F479:G479">
    <cfRule type="expression" dxfId="4529" priority="227">
      <formula>Y479=1</formula>
    </cfRule>
  </conditionalFormatting>
  <conditionalFormatting sqref="J479:K479">
    <cfRule type="expression" dxfId="4528" priority="226">
      <formula>AA479=1</formula>
    </cfRule>
  </conditionalFormatting>
  <conditionalFormatting sqref="L479:M479">
    <cfRule type="expression" dxfId="4527" priority="225">
      <formula>AB479=1</formula>
    </cfRule>
  </conditionalFormatting>
  <conditionalFormatting sqref="F482:M482">
    <cfRule type="containsBlanks" dxfId="4526" priority="224">
      <formula>LEN(TRIM(F482))=0</formula>
    </cfRule>
  </conditionalFormatting>
  <conditionalFormatting sqref="F481:M481">
    <cfRule type="colorScale" priority="222">
      <colorScale>
        <cfvo type="min"/>
        <cfvo type="max"/>
        <color rgb="FFFFEF9C"/>
        <color rgb="FFFF7128"/>
      </colorScale>
    </cfRule>
    <cfRule type="containsBlanks" dxfId="4525" priority="223">
      <formula>LEN(TRIM(F481))=0</formula>
    </cfRule>
  </conditionalFormatting>
  <conditionalFormatting sqref="H481:I481">
    <cfRule type="expression" dxfId="4524" priority="221">
      <formula>Z481=1</formula>
    </cfRule>
  </conditionalFormatting>
  <conditionalFormatting sqref="F481:G481">
    <cfRule type="expression" dxfId="4523" priority="220">
      <formula>Y481=1</formula>
    </cfRule>
  </conditionalFormatting>
  <conditionalFormatting sqref="J481:K481">
    <cfRule type="expression" dxfId="4522" priority="219">
      <formula>AA481=1</formula>
    </cfRule>
  </conditionalFormatting>
  <conditionalFormatting sqref="L481:M481">
    <cfRule type="expression" dxfId="4521" priority="218">
      <formula>AB481=1</formula>
    </cfRule>
  </conditionalFormatting>
  <conditionalFormatting sqref="F484:M484">
    <cfRule type="containsBlanks" dxfId="4520" priority="217">
      <formula>LEN(TRIM(F484))=0</formula>
    </cfRule>
  </conditionalFormatting>
  <conditionalFormatting sqref="F483:M483">
    <cfRule type="colorScale" priority="215">
      <colorScale>
        <cfvo type="min"/>
        <cfvo type="max"/>
        <color rgb="FFFFEF9C"/>
        <color rgb="FFFF7128"/>
      </colorScale>
    </cfRule>
    <cfRule type="containsBlanks" dxfId="4519" priority="216">
      <formula>LEN(TRIM(F483))=0</formula>
    </cfRule>
  </conditionalFormatting>
  <conditionalFormatting sqref="H483:I483">
    <cfRule type="expression" dxfId="4518" priority="214">
      <formula>Z483=1</formula>
    </cfRule>
  </conditionalFormatting>
  <conditionalFormatting sqref="F483:G483">
    <cfRule type="expression" dxfId="4517" priority="213">
      <formula>Y483=1</formula>
    </cfRule>
  </conditionalFormatting>
  <conditionalFormatting sqref="J483:K483">
    <cfRule type="expression" dxfId="4516" priority="212">
      <formula>AA483=1</formula>
    </cfRule>
  </conditionalFormatting>
  <conditionalFormatting sqref="L483:M483">
    <cfRule type="expression" dxfId="4515" priority="211">
      <formula>AB483=1</formula>
    </cfRule>
  </conditionalFormatting>
  <conditionalFormatting sqref="F486:M486">
    <cfRule type="containsBlanks" dxfId="4514" priority="210">
      <formula>LEN(TRIM(F486))=0</formula>
    </cfRule>
  </conditionalFormatting>
  <conditionalFormatting sqref="F485:M485">
    <cfRule type="colorScale" priority="208">
      <colorScale>
        <cfvo type="min"/>
        <cfvo type="max"/>
        <color rgb="FFFFEF9C"/>
        <color rgb="FFFF7128"/>
      </colorScale>
    </cfRule>
    <cfRule type="containsBlanks" dxfId="4513" priority="209">
      <formula>LEN(TRIM(F485))=0</formula>
    </cfRule>
  </conditionalFormatting>
  <conditionalFormatting sqref="H485:I485">
    <cfRule type="expression" dxfId="4512" priority="207">
      <formula>Z485=1</formula>
    </cfRule>
  </conditionalFormatting>
  <conditionalFormatting sqref="F485:G485">
    <cfRule type="expression" dxfId="4511" priority="206">
      <formula>Y485=1</formula>
    </cfRule>
  </conditionalFormatting>
  <conditionalFormatting sqref="J485:K485">
    <cfRule type="expression" dxfId="4510" priority="205">
      <formula>AA485=1</formula>
    </cfRule>
  </conditionalFormatting>
  <conditionalFormatting sqref="L485:M485">
    <cfRule type="expression" dxfId="4509" priority="204">
      <formula>AB485=1</formula>
    </cfRule>
  </conditionalFormatting>
  <conditionalFormatting sqref="F488:M488">
    <cfRule type="containsBlanks" dxfId="4508" priority="203">
      <formula>LEN(TRIM(F488))=0</formula>
    </cfRule>
  </conditionalFormatting>
  <conditionalFormatting sqref="F487:M487">
    <cfRule type="colorScale" priority="201">
      <colorScale>
        <cfvo type="min"/>
        <cfvo type="max"/>
        <color rgb="FFFFEF9C"/>
        <color rgb="FFFF7128"/>
      </colorScale>
    </cfRule>
    <cfRule type="containsBlanks" dxfId="4507" priority="202">
      <formula>LEN(TRIM(F487))=0</formula>
    </cfRule>
  </conditionalFormatting>
  <conditionalFormatting sqref="H487:I487">
    <cfRule type="expression" dxfId="4506" priority="200">
      <formula>Z487=1</formula>
    </cfRule>
  </conditionalFormatting>
  <conditionalFormatting sqref="F487:G487">
    <cfRule type="expression" dxfId="4505" priority="199">
      <formula>Y487=1</formula>
    </cfRule>
  </conditionalFormatting>
  <conditionalFormatting sqref="J487:K487">
    <cfRule type="expression" dxfId="4504" priority="198">
      <formula>AA487=1</formula>
    </cfRule>
  </conditionalFormatting>
  <conditionalFormatting sqref="L487:M487">
    <cfRule type="expression" dxfId="4503" priority="197">
      <formula>AB487=1</formula>
    </cfRule>
  </conditionalFormatting>
  <conditionalFormatting sqref="F490:M490">
    <cfRule type="containsBlanks" dxfId="4502" priority="196">
      <formula>LEN(TRIM(F490))=0</formula>
    </cfRule>
  </conditionalFormatting>
  <conditionalFormatting sqref="F489:M489">
    <cfRule type="colorScale" priority="194">
      <colorScale>
        <cfvo type="min"/>
        <cfvo type="max"/>
        <color rgb="FFFFEF9C"/>
        <color rgb="FFFF7128"/>
      </colorScale>
    </cfRule>
    <cfRule type="containsBlanks" dxfId="4501" priority="195">
      <formula>LEN(TRIM(F489))=0</formula>
    </cfRule>
  </conditionalFormatting>
  <conditionalFormatting sqref="H489:I489">
    <cfRule type="expression" dxfId="4500" priority="193">
      <formula>Z489=1</formula>
    </cfRule>
  </conditionalFormatting>
  <conditionalFormatting sqref="F489:G489">
    <cfRule type="expression" dxfId="4499" priority="192">
      <formula>Y489=1</formula>
    </cfRule>
  </conditionalFormatting>
  <conditionalFormatting sqref="J489:K489">
    <cfRule type="expression" dxfId="4498" priority="191">
      <formula>AA489=1</formula>
    </cfRule>
  </conditionalFormatting>
  <conditionalFormatting sqref="L489:M489">
    <cfRule type="expression" dxfId="4497" priority="190">
      <formula>AB489=1</formula>
    </cfRule>
  </conditionalFormatting>
  <conditionalFormatting sqref="F492:M492">
    <cfRule type="containsBlanks" dxfId="4496" priority="189">
      <formula>LEN(TRIM(F492))=0</formula>
    </cfRule>
  </conditionalFormatting>
  <conditionalFormatting sqref="F491:M491">
    <cfRule type="colorScale" priority="187">
      <colorScale>
        <cfvo type="min"/>
        <cfvo type="max"/>
        <color rgb="FFFFEF9C"/>
        <color rgb="FFFF7128"/>
      </colorScale>
    </cfRule>
    <cfRule type="containsBlanks" dxfId="4495" priority="188">
      <formula>LEN(TRIM(F491))=0</formula>
    </cfRule>
  </conditionalFormatting>
  <conditionalFormatting sqref="H491:I491">
    <cfRule type="expression" dxfId="4494" priority="186">
      <formula>Z491=1</formula>
    </cfRule>
  </conditionalFormatting>
  <conditionalFormatting sqref="F491:G491">
    <cfRule type="expression" dxfId="4493" priority="185">
      <formula>Y491=1</formula>
    </cfRule>
  </conditionalFormatting>
  <conditionalFormatting sqref="J491:K491">
    <cfRule type="expression" dxfId="4492" priority="184">
      <formula>AA491=1</formula>
    </cfRule>
  </conditionalFormatting>
  <conditionalFormatting sqref="L491:M491">
    <cfRule type="expression" dxfId="4491" priority="183">
      <formula>AB491=1</formula>
    </cfRule>
  </conditionalFormatting>
  <conditionalFormatting sqref="F494:M494">
    <cfRule type="containsBlanks" dxfId="4490" priority="182">
      <formula>LEN(TRIM(F494))=0</formula>
    </cfRule>
  </conditionalFormatting>
  <conditionalFormatting sqref="F493:M493">
    <cfRule type="colorScale" priority="180">
      <colorScale>
        <cfvo type="min"/>
        <cfvo type="max"/>
        <color rgb="FFFFEF9C"/>
        <color rgb="FFFF7128"/>
      </colorScale>
    </cfRule>
    <cfRule type="containsBlanks" dxfId="4489" priority="181">
      <formula>LEN(TRIM(F493))=0</formula>
    </cfRule>
  </conditionalFormatting>
  <conditionalFormatting sqref="H493:I493">
    <cfRule type="expression" dxfId="4488" priority="179">
      <formula>Z493=1</formula>
    </cfRule>
  </conditionalFormatting>
  <conditionalFormatting sqref="F493:G493">
    <cfRule type="expression" dxfId="4487" priority="178">
      <formula>Y493=1</formula>
    </cfRule>
  </conditionalFormatting>
  <conditionalFormatting sqref="J493:K493">
    <cfRule type="expression" dxfId="4486" priority="177">
      <formula>AA493=1</formula>
    </cfRule>
  </conditionalFormatting>
  <conditionalFormatting sqref="L493:M493">
    <cfRule type="expression" dxfId="4485" priority="176">
      <formula>AB493=1</formula>
    </cfRule>
  </conditionalFormatting>
  <conditionalFormatting sqref="F496:M496">
    <cfRule type="containsBlanks" dxfId="4484" priority="175">
      <formula>LEN(TRIM(F496))=0</formula>
    </cfRule>
  </conditionalFormatting>
  <conditionalFormatting sqref="F495:M495">
    <cfRule type="colorScale" priority="173">
      <colorScale>
        <cfvo type="min"/>
        <cfvo type="max"/>
        <color rgb="FFFFEF9C"/>
        <color rgb="FFFF7128"/>
      </colorScale>
    </cfRule>
    <cfRule type="containsBlanks" dxfId="4483" priority="174">
      <formula>LEN(TRIM(F495))=0</formula>
    </cfRule>
  </conditionalFormatting>
  <conditionalFormatting sqref="H495:I495">
    <cfRule type="expression" dxfId="4482" priority="172">
      <formula>Z495=1</formula>
    </cfRule>
  </conditionalFormatting>
  <conditionalFormatting sqref="F495:G495">
    <cfRule type="expression" dxfId="4481" priority="171">
      <formula>Y495=1</formula>
    </cfRule>
  </conditionalFormatting>
  <conditionalFormatting sqref="J495:K495">
    <cfRule type="expression" dxfId="4480" priority="170">
      <formula>AA495=1</formula>
    </cfRule>
  </conditionalFormatting>
  <conditionalFormatting sqref="L495:M495">
    <cfRule type="expression" dxfId="4479" priority="169">
      <formula>AB495=1</formula>
    </cfRule>
  </conditionalFormatting>
  <conditionalFormatting sqref="F498:M498">
    <cfRule type="containsBlanks" dxfId="4478" priority="168">
      <formula>LEN(TRIM(F498))=0</formula>
    </cfRule>
  </conditionalFormatting>
  <conditionalFormatting sqref="F497:M497">
    <cfRule type="colorScale" priority="166">
      <colorScale>
        <cfvo type="min"/>
        <cfvo type="max"/>
        <color rgb="FFFFEF9C"/>
        <color rgb="FFFF7128"/>
      </colorScale>
    </cfRule>
    <cfRule type="containsBlanks" dxfId="4477" priority="167">
      <formula>LEN(TRIM(F497))=0</formula>
    </cfRule>
  </conditionalFormatting>
  <conditionalFormatting sqref="H497:I497">
    <cfRule type="expression" dxfId="4476" priority="165">
      <formula>Z497=1</formula>
    </cfRule>
  </conditionalFormatting>
  <conditionalFormatting sqref="F497:G497">
    <cfRule type="expression" dxfId="4475" priority="164">
      <formula>Y497=1</formula>
    </cfRule>
  </conditionalFormatting>
  <conditionalFormatting sqref="J497:K497">
    <cfRule type="expression" dxfId="4474" priority="163">
      <formula>AA497=1</formula>
    </cfRule>
  </conditionalFormatting>
  <conditionalFormatting sqref="L497:M497">
    <cfRule type="expression" dxfId="4473" priority="162">
      <formula>AB497=1</formula>
    </cfRule>
  </conditionalFormatting>
  <conditionalFormatting sqref="F500:M500">
    <cfRule type="containsBlanks" dxfId="4472" priority="161">
      <formula>LEN(TRIM(F500))=0</formula>
    </cfRule>
  </conditionalFormatting>
  <conditionalFormatting sqref="F499:M499">
    <cfRule type="colorScale" priority="159">
      <colorScale>
        <cfvo type="min"/>
        <cfvo type="max"/>
        <color rgb="FFFFEF9C"/>
        <color rgb="FFFF7128"/>
      </colorScale>
    </cfRule>
    <cfRule type="containsBlanks" dxfId="4471" priority="160">
      <formula>LEN(TRIM(F499))=0</formula>
    </cfRule>
  </conditionalFormatting>
  <conditionalFormatting sqref="H499:I499">
    <cfRule type="expression" dxfId="4470" priority="158">
      <formula>Z499=1</formula>
    </cfRule>
  </conditionalFormatting>
  <conditionalFormatting sqref="F499:G499">
    <cfRule type="expression" dxfId="4469" priority="157">
      <formula>Y499=1</formula>
    </cfRule>
  </conditionalFormatting>
  <conditionalFormatting sqref="J499:K499">
    <cfRule type="expression" dxfId="4468" priority="156">
      <formula>AA499=1</formula>
    </cfRule>
  </conditionalFormatting>
  <conditionalFormatting sqref="L499:M499">
    <cfRule type="expression" dxfId="4467" priority="155">
      <formula>AB499=1</formula>
    </cfRule>
  </conditionalFormatting>
  <conditionalFormatting sqref="F502:M502">
    <cfRule type="containsBlanks" dxfId="4466" priority="154">
      <formula>LEN(TRIM(F502))=0</formula>
    </cfRule>
  </conditionalFormatting>
  <conditionalFormatting sqref="F501:M501">
    <cfRule type="colorScale" priority="152">
      <colorScale>
        <cfvo type="min"/>
        <cfvo type="max"/>
        <color rgb="FFFFEF9C"/>
        <color rgb="FFFF7128"/>
      </colorScale>
    </cfRule>
    <cfRule type="containsBlanks" dxfId="4465" priority="153">
      <formula>LEN(TRIM(F501))=0</formula>
    </cfRule>
  </conditionalFormatting>
  <conditionalFormatting sqref="H501:I501">
    <cfRule type="expression" dxfId="4464" priority="151">
      <formula>Z501=1</formula>
    </cfRule>
  </conditionalFormatting>
  <conditionalFormatting sqref="F501:G501">
    <cfRule type="expression" dxfId="4463" priority="150">
      <formula>Y501=1</formula>
    </cfRule>
  </conditionalFormatting>
  <conditionalFormatting sqref="J501:K501">
    <cfRule type="expression" dxfId="4462" priority="149">
      <formula>AA501=1</formula>
    </cfRule>
  </conditionalFormatting>
  <conditionalFormatting sqref="L501:M501">
    <cfRule type="expression" dxfId="4461" priority="148">
      <formula>AB501=1</formula>
    </cfRule>
  </conditionalFormatting>
  <conditionalFormatting sqref="F504:M504">
    <cfRule type="containsBlanks" dxfId="4460" priority="147">
      <formula>LEN(TRIM(F504))=0</formula>
    </cfRule>
  </conditionalFormatting>
  <conditionalFormatting sqref="F503:M503">
    <cfRule type="colorScale" priority="145">
      <colorScale>
        <cfvo type="min"/>
        <cfvo type="max"/>
        <color rgb="FFFFEF9C"/>
        <color rgb="FFFF7128"/>
      </colorScale>
    </cfRule>
    <cfRule type="containsBlanks" dxfId="4459" priority="146">
      <formula>LEN(TRIM(F503))=0</formula>
    </cfRule>
  </conditionalFormatting>
  <conditionalFormatting sqref="H503:I503">
    <cfRule type="expression" dxfId="4458" priority="144">
      <formula>Z503=1</formula>
    </cfRule>
  </conditionalFormatting>
  <conditionalFormatting sqref="F503:G503">
    <cfRule type="expression" dxfId="4457" priority="143">
      <formula>Y503=1</formula>
    </cfRule>
  </conditionalFormatting>
  <conditionalFormatting sqref="J503:K503">
    <cfRule type="expression" dxfId="4456" priority="142">
      <formula>AA503=1</formula>
    </cfRule>
  </conditionalFormatting>
  <conditionalFormatting sqref="L503:M503">
    <cfRule type="expression" dxfId="4455" priority="141">
      <formula>AB503=1</formula>
    </cfRule>
  </conditionalFormatting>
  <conditionalFormatting sqref="F506:M506">
    <cfRule type="containsBlanks" dxfId="4454" priority="140">
      <formula>LEN(TRIM(F506))=0</formula>
    </cfRule>
  </conditionalFormatting>
  <conditionalFormatting sqref="F505:M505">
    <cfRule type="colorScale" priority="138">
      <colorScale>
        <cfvo type="min"/>
        <cfvo type="max"/>
        <color rgb="FFFFEF9C"/>
        <color rgb="FFFF7128"/>
      </colorScale>
    </cfRule>
    <cfRule type="containsBlanks" dxfId="4453" priority="139">
      <formula>LEN(TRIM(F505))=0</formula>
    </cfRule>
  </conditionalFormatting>
  <conditionalFormatting sqref="H505:I505">
    <cfRule type="expression" dxfId="4452" priority="137">
      <formula>Z505=1</formula>
    </cfRule>
  </conditionalFormatting>
  <conditionalFormatting sqref="F505:G505">
    <cfRule type="expression" dxfId="4451" priority="136">
      <formula>Y505=1</formula>
    </cfRule>
  </conditionalFormatting>
  <conditionalFormatting sqref="J505:K505">
    <cfRule type="expression" dxfId="4450" priority="135">
      <formula>AA505=1</formula>
    </cfRule>
  </conditionalFormatting>
  <conditionalFormatting sqref="L505:M505">
    <cfRule type="expression" dxfId="4449" priority="134">
      <formula>AB505=1</formula>
    </cfRule>
  </conditionalFormatting>
  <conditionalFormatting sqref="F508:M508">
    <cfRule type="containsBlanks" dxfId="4448" priority="133">
      <formula>LEN(TRIM(F508))=0</formula>
    </cfRule>
  </conditionalFormatting>
  <conditionalFormatting sqref="F507:M507">
    <cfRule type="colorScale" priority="131">
      <colorScale>
        <cfvo type="min"/>
        <cfvo type="max"/>
        <color rgb="FFFFEF9C"/>
        <color rgb="FFFF7128"/>
      </colorScale>
    </cfRule>
    <cfRule type="containsBlanks" dxfId="4447" priority="132">
      <formula>LEN(TRIM(F507))=0</formula>
    </cfRule>
  </conditionalFormatting>
  <conditionalFormatting sqref="H507:I507">
    <cfRule type="expression" dxfId="4446" priority="130">
      <formula>Z507=1</formula>
    </cfRule>
  </conditionalFormatting>
  <conditionalFormatting sqref="F507:G507">
    <cfRule type="expression" dxfId="4445" priority="129">
      <formula>Y507=1</formula>
    </cfRule>
  </conditionalFormatting>
  <conditionalFormatting sqref="J507:K507">
    <cfRule type="expression" dxfId="4444" priority="128">
      <formula>AA507=1</formula>
    </cfRule>
  </conditionalFormatting>
  <conditionalFormatting sqref="L507:M507">
    <cfRule type="expression" dxfId="4443" priority="127">
      <formula>AB507=1</formula>
    </cfRule>
  </conditionalFormatting>
  <conditionalFormatting sqref="F510:M510">
    <cfRule type="containsBlanks" dxfId="4442" priority="126">
      <formula>LEN(TRIM(F510))=0</formula>
    </cfRule>
  </conditionalFormatting>
  <conditionalFormatting sqref="F509:M509">
    <cfRule type="colorScale" priority="124">
      <colorScale>
        <cfvo type="min"/>
        <cfvo type="max"/>
        <color rgb="FFFFEF9C"/>
        <color rgb="FFFF7128"/>
      </colorScale>
    </cfRule>
    <cfRule type="containsBlanks" dxfId="4441" priority="125">
      <formula>LEN(TRIM(F509))=0</formula>
    </cfRule>
  </conditionalFormatting>
  <conditionalFormatting sqref="H509:I509">
    <cfRule type="expression" dxfId="4440" priority="123">
      <formula>Z509=1</formula>
    </cfRule>
  </conditionalFormatting>
  <conditionalFormatting sqref="F509:G509">
    <cfRule type="expression" dxfId="4439" priority="122">
      <formula>Y509=1</formula>
    </cfRule>
  </conditionalFormatting>
  <conditionalFormatting sqref="J509:K509">
    <cfRule type="expression" dxfId="4438" priority="121">
      <formula>AA509=1</formula>
    </cfRule>
  </conditionalFormatting>
  <conditionalFormatting sqref="L509:M509">
    <cfRule type="expression" dxfId="4437" priority="120">
      <formula>AB509=1</formula>
    </cfRule>
  </conditionalFormatting>
  <conditionalFormatting sqref="F512:M512">
    <cfRule type="containsBlanks" dxfId="4436" priority="119">
      <formula>LEN(TRIM(F512))=0</formula>
    </cfRule>
  </conditionalFormatting>
  <conditionalFormatting sqref="F511:M511">
    <cfRule type="colorScale" priority="117">
      <colorScale>
        <cfvo type="min"/>
        <cfvo type="max"/>
        <color rgb="FFFFEF9C"/>
        <color rgb="FFFF7128"/>
      </colorScale>
    </cfRule>
    <cfRule type="containsBlanks" dxfId="4435" priority="118">
      <formula>LEN(TRIM(F511))=0</formula>
    </cfRule>
  </conditionalFormatting>
  <conditionalFormatting sqref="H511:I511">
    <cfRule type="expression" dxfId="4434" priority="116">
      <formula>Z511=1</formula>
    </cfRule>
  </conditionalFormatting>
  <conditionalFormatting sqref="F511:G511">
    <cfRule type="expression" dxfId="4433" priority="115">
      <formula>Y511=1</formula>
    </cfRule>
  </conditionalFormatting>
  <conditionalFormatting sqref="J511:K511">
    <cfRule type="expression" dxfId="4432" priority="114">
      <formula>AA511=1</formula>
    </cfRule>
  </conditionalFormatting>
  <conditionalFormatting sqref="L511:M511">
    <cfRule type="expression" dxfId="4431" priority="113">
      <formula>AB511=1</formula>
    </cfRule>
  </conditionalFormatting>
  <conditionalFormatting sqref="F514:M514">
    <cfRule type="containsBlanks" dxfId="4430" priority="112">
      <formula>LEN(TRIM(F514))=0</formula>
    </cfRule>
  </conditionalFormatting>
  <conditionalFormatting sqref="F513:M513">
    <cfRule type="colorScale" priority="110">
      <colorScale>
        <cfvo type="min"/>
        <cfvo type="max"/>
        <color rgb="FFFFEF9C"/>
        <color rgb="FFFF7128"/>
      </colorScale>
    </cfRule>
    <cfRule type="containsBlanks" dxfId="4429" priority="111">
      <formula>LEN(TRIM(F513))=0</formula>
    </cfRule>
  </conditionalFormatting>
  <conditionalFormatting sqref="H513:I513">
    <cfRule type="expression" dxfId="4428" priority="109">
      <formula>Z513=1</formula>
    </cfRule>
  </conditionalFormatting>
  <conditionalFormatting sqref="F513:G513">
    <cfRule type="expression" dxfId="4427" priority="108">
      <formula>Y513=1</formula>
    </cfRule>
  </conditionalFormatting>
  <conditionalFormatting sqref="J513:K513">
    <cfRule type="expression" dxfId="4426" priority="107">
      <formula>AA513=1</formula>
    </cfRule>
  </conditionalFormatting>
  <conditionalFormatting sqref="L513:M513">
    <cfRule type="expression" dxfId="4425" priority="106">
      <formula>AB513=1</formula>
    </cfRule>
  </conditionalFormatting>
  <conditionalFormatting sqref="F516:M516">
    <cfRule type="containsBlanks" dxfId="4424" priority="105">
      <formula>LEN(TRIM(F516))=0</formula>
    </cfRule>
  </conditionalFormatting>
  <conditionalFormatting sqref="F515:M515">
    <cfRule type="colorScale" priority="103">
      <colorScale>
        <cfvo type="min"/>
        <cfvo type="max"/>
        <color rgb="FFFFEF9C"/>
        <color rgb="FFFF7128"/>
      </colorScale>
    </cfRule>
    <cfRule type="containsBlanks" dxfId="4423" priority="104">
      <formula>LEN(TRIM(F515))=0</formula>
    </cfRule>
  </conditionalFormatting>
  <conditionalFormatting sqref="H515:I515">
    <cfRule type="expression" dxfId="4422" priority="102">
      <formula>Z515=1</formula>
    </cfRule>
  </conditionalFormatting>
  <conditionalFormatting sqref="F515:G515">
    <cfRule type="expression" dxfId="4421" priority="101">
      <formula>Y515=1</formula>
    </cfRule>
  </conditionalFormatting>
  <conditionalFormatting sqref="J515:K515">
    <cfRule type="expression" dxfId="4420" priority="100">
      <formula>AA515=1</formula>
    </cfRule>
  </conditionalFormatting>
  <conditionalFormatting sqref="L515:M515">
    <cfRule type="expression" dxfId="4419" priority="99">
      <formula>AB515=1</formula>
    </cfRule>
  </conditionalFormatting>
  <conditionalFormatting sqref="F518:M518">
    <cfRule type="containsBlanks" dxfId="4418" priority="98">
      <formula>LEN(TRIM(F518))=0</formula>
    </cfRule>
  </conditionalFormatting>
  <conditionalFormatting sqref="F517:M517">
    <cfRule type="colorScale" priority="96">
      <colorScale>
        <cfvo type="min"/>
        <cfvo type="max"/>
        <color rgb="FFFFEF9C"/>
        <color rgb="FFFF7128"/>
      </colorScale>
    </cfRule>
    <cfRule type="containsBlanks" dxfId="4417" priority="97">
      <formula>LEN(TRIM(F517))=0</formula>
    </cfRule>
  </conditionalFormatting>
  <conditionalFormatting sqref="H517:I517">
    <cfRule type="expression" dxfId="4416" priority="95">
      <formula>Z517=1</formula>
    </cfRule>
  </conditionalFormatting>
  <conditionalFormatting sqref="F517:G517">
    <cfRule type="expression" dxfId="4415" priority="94">
      <formula>Y517=1</formula>
    </cfRule>
  </conditionalFormatting>
  <conditionalFormatting sqref="J517:K517">
    <cfRule type="expression" dxfId="4414" priority="93">
      <formula>AA517=1</formula>
    </cfRule>
  </conditionalFormatting>
  <conditionalFormatting sqref="L517:M517">
    <cfRule type="expression" dxfId="4413" priority="92">
      <formula>AB517=1</formula>
    </cfRule>
  </conditionalFormatting>
  <conditionalFormatting sqref="F520:M520">
    <cfRule type="containsBlanks" dxfId="4412" priority="84">
      <formula>LEN(TRIM(F520))=0</formula>
    </cfRule>
  </conditionalFormatting>
  <conditionalFormatting sqref="F519:M519">
    <cfRule type="colorScale" priority="82">
      <colorScale>
        <cfvo type="min"/>
        <cfvo type="max"/>
        <color rgb="FFFFEF9C"/>
        <color rgb="FFFF7128"/>
      </colorScale>
    </cfRule>
    <cfRule type="containsBlanks" dxfId="4411" priority="83">
      <formula>LEN(TRIM(F519))=0</formula>
    </cfRule>
  </conditionalFormatting>
  <conditionalFormatting sqref="H519:I519">
    <cfRule type="expression" dxfId="4410" priority="81">
      <formula>Z519=1</formula>
    </cfRule>
  </conditionalFormatting>
  <conditionalFormatting sqref="F519:G519">
    <cfRule type="expression" dxfId="4409" priority="80">
      <formula>Y519=1</formula>
    </cfRule>
  </conditionalFormatting>
  <conditionalFormatting sqref="J519:K519">
    <cfRule type="expression" dxfId="4408" priority="79">
      <formula>AA519=1</formula>
    </cfRule>
  </conditionalFormatting>
  <conditionalFormatting sqref="L519:M519">
    <cfRule type="expression" dxfId="4407" priority="78">
      <formula>AB519=1</formula>
    </cfRule>
  </conditionalFormatting>
  <conditionalFormatting sqref="F522:M522">
    <cfRule type="containsBlanks" dxfId="4406" priority="77">
      <formula>LEN(TRIM(F522))=0</formula>
    </cfRule>
  </conditionalFormatting>
  <conditionalFormatting sqref="F521:M521">
    <cfRule type="colorScale" priority="75">
      <colorScale>
        <cfvo type="min"/>
        <cfvo type="max"/>
        <color rgb="FFFFEF9C"/>
        <color rgb="FFFF7128"/>
      </colorScale>
    </cfRule>
    <cfRule type="containsBlanks" dxfId="4405" priority="76">
      <formula>LEN(TRIM(F521))=0</formula>
    </cfRule>
  </conditionalFormatting>
  <conditionalFormatting sqref="H521:I521">
    <cfRule type="expression" dxfId="4404" priority="74">
      <formula>Z521=1</formula>
    </cfRule>
  </conditionalFormatting>
  <conditionalFormatting sqref="F521:G521">
    <cfRule type="expression" dxfId="4403" priority="73">
      <formula>Y521=1</formula>
    </cfRule>
  </conditionalFormatting>
  <conditionalFormatting sqref="J521:K521">
    <cfRule type="expression" dxfId="4402" priority="72">
      <formula>AA521=1</formula>
    </cfRule>
  </conditionalFormatting>
  <conditionalFormatting sqref="L521:M521">
    <cfRule type="expression" dxfId="4401" priority="71">
      <formula>AB521=1</formula>
    </cfRule>
  </conditionalFormatting>
  <conditionalFormatting sqref="F524:M524">
    <cfRule type="containsBlanks" dxfId="4400" priority="70">
      <formula>LEN(TRIM(F524))=0</formula>
    </cfRule>
  </conditionalFormatting>
  <conditionalFormatting sqref="F523:M523">
    <cfRule type="colorScale" priority="68">
      <colorScale>
        <cfvo type="min"/>
        <cfvo type="max"/>
        <color rgb="FFFFEF9C"/>
        <color rgb="FFFF7128"/>
      </colorScale>
    </cfRule>
    <cfRule type="containsBlanks" dxfId="4399" priority="69">
      <formula>LEN(TRIM(F523))=0</formula>
    </cfRule>
  </conditionalFormatting>
  <conditionalFormatting sqref="H523:I523">
    <cfRule type="expression" dxfId="4398" priority="67">
      <formula>Z523=1</formula>
    </cfRule>
  </conditionalFormatting>
  <conditionalFormatting sqref="F523:G523">
    <cfRule type="expression" dxfId="4397" priority="66">
      <formula>Y523=1</formula>
    </cfRule>
  </conditionalFormatting>
  <conditionalFormatting sqref="J523:K523">
    <cfRule type="expression" dxfId="4396" priority="65">
      <formula>AA523=1</formula>
    </cfRule>
  </conditionalFormatting>
  <conditionalFormatting sqref="L523:M523">
    <cfRule type="expression" dxfId="4395" priority="64">
      <formula>AB523=1</formula>
    </cfRule>
  </conditionalFormatting>
  <conditionalFormatting sqref="F526:M526">
    <cfRule type="containsBlanks" dxfId="4394" priority="63">
      <formula>LEN(TRIM(F526))=0</formula>
    </cfRule>
  </conditionalFormatting>
  <conditionalFormatting sqref="F525:M525">
    <cfRule type="colorScale" priority="61">
      <colorScale>
        <cfvo type="min"/>
        <cfvo type="max"/>
        <color rgb="FFFFEF9C"/>
        <color rgb="FFFF7128"/>
      </colorScale>
    </cfRule>
    <cfRule type="containsBlanks" dxfId="4393" priority="62">
      <formula>LEN(TRIM(F525))=0</formula>
    </cfRule>
  </conditionalFormatting>
  <conditionalFormatting sqref="H525:I525">
    <cfRule type="expression" dxfId="4392" priority="60">
      <formula>Z525=1</formula>
    </cfRule>
  </conditionalFormatting>
  <conditionalFormatting sqref="F525:G525">
    <cfRule type="expression" dxfId="4391" priority="59">
      <formula>Y525=1</formula>
    </cfRule>
  </conditionalFormatting>
  <conditionalFormatting sqref="J525:K525">
    <cfRule type="expression" dxfId="4390" priority="58">
      <formula>AA525=1</formula>
    </cfRule>
  </conditionalFormatting>
  <conditionalFormatting sqref="L525:M525">
    <cfRule type="expression" dxfId="4389" priority="57">
      <formula>AB525=1</formula>
    </cfRule>
  </conditionalFormatting>
  <conditionalFormatting sqref="F528:M528">
    <cfRule type="containsBlanks" dxfId="4388" priority="56">
      <formula>LEN(TRIM(F528))=0</formula>
    </cfRule>
  </conditionalFormatting>
  <conditionalFormatting sqref="F527:M527">
    <cfRule type="colorScale" priority="54">
      <colorScale>
        <cfvo type="min"/>
        <cfvo type="max"/>
        <color rgb="FFFFEF9C"/>
        <color rgb="FFFF7128"/>
      </colorScale>
    </cfRule>
    <cfRule type="containsBlanks" dxfId="4387" priority="55">
      <formula>LEN(TRIM(F527))=0</formula>
    </cfRule>
  </conditionalFormatting>
  <conditionalFormatting sqref="H527:I527">
    <cfRule type="expression" dxfId="4386" priority="53">
      <formula>Z527=1</formula>
    </cfRule>
  </conditionalFormatting>
  <conditionalFormatting sqref="F527:G527">
    <cfRule type="expression" dxfId="4385" priority="52">
      <formula>Y527=1</formula>
    </cfRule>
  </conditionalFormatting>
  <conditionalFormatting sqref="J527:K527">
    <cfRule type="expression" dxfId="4384" priority="51">
      <formula>AA527=1</formula>
    </cfRule>
  </conditionalFormatting>
  <conditionalFormatting sqref="L527:M527">
    <cfRule type="expression" dxfId="4383" priority="50">
      <formula>AB527=1</formula>
    </cfRule>
  </conditionalFormatting>
  <conditionalFormatting sqref="F530:M530">
    <cfRule type="containsBlanks" dxfId="4382" priority="49">
      <formula>LEN(TRIM(F530))=0</formula>
    </cfRule>
  </conditionalFormatting>
  <conditionalFormatting sqref="F529:M529">
    <cfRule type="colorScale" priority="47">
      <colorScale>
        <cfvo type="min"/>
        <cfvo type="max"/>
        <color rgb="FFFFEF9C"/>
        <color rgb="FFFF7128"/>
      </colorScale>
    </cfRule>
    <cfRule type="containsBlanks" dxfId="4381" priority="48">
      <formula>LEN(TRIM(F529))=0</formula>
    </cfRule>
  </conditionalFormatting>
  <conditionalFormatting sqref="H529:I529">
    <cfRule type="expression" dxfId="4380" priority="46">
      <formula>Z529=1</formula>
    </cfRule>
  </conditionalFormatting>
  <conditionalFormatting sqref="F529:G529">
    <cfRule type="expression" dxfId="4379" priority="45">
      <formula>Y529=1</formula>
    </cfRule>
  </conditionalFormatting>
  <conditionalFormatting sqref="J529:K529">
    <cfRule type="expression" dxfId="4378" priority="44">
      <formula>AA529=1</formula>
    </cfRule>
  </conditionalFormatting>
  <conditionalFormatting sqref="L529:M529">
    <cfRule type="expression" dxfId="4377" priority="43">
      <formula>AB529=1</formula>
    </cfRule>
  </conditionalFormatting>
  <conditionalFormatting sqref="F532:M532">
    <cfRule type="containsBlanks" dxfId="4376" priority="42">
      <formula>LEN(TRIM(F532))=0</formula>
    </cfRule>
  </conditionalFormatting>
  <conditionalFormatting sqref="F531:M531">
    <cfRule type="colorScale" priority="40">
      <colorScale>
        <cfvo type="min"/>
        <cfvo type="max"/>
        <color rgb="FFFFEF9C"/>
        <color rgb="FFFF7128"/>
      </colorScale>
    </cfRule>
    <cfRule type="containsBlanks" dxfId="4375" priority="41">
      <formula>LEN(TRIM(F531))=0</formula>
    </cfRule>
  </conditionalFormatting>
  <conditionalFormatting sqref="H531:I531">
    <cfRule type="expression" dxfId="4374" priority="39">
      <formula>Z531=1</formula>
    </cfRule>
  </conditionalFormatting>
  <conditionalFormatting sqref="F531:G531">
    <cfRule type="expression" dxfId="4373" priority="38">
      <formula>Y531=1</formula>
    </cfRule>
  </conditionalFormatting>
  <conditionalFormatting sqref="J531:K531">
    <cfRule type="expression" dxfId="4372" priority="37">
      <formula>AA531=1</formula>
    </cfRule>
  </conditionalFormatting>
  <conditionalFormatting sqref="L531:M531">
    <cfRule type="expression" dxfId="4371" priority="36">
      <formula>AB531=1</formula>
    </cfRule>
  </conditionalFormatting>
  <conditionalFormatting sqref="F534:M534">
    <cfRule type="containsBlanks" dxfId="4370" priority="35">
      <formula>LEN(TRIM(F534))=0</formula>
    </cfRule>
  </conditionalFormatting>
  <conditionalFormatting sqref="F533:M533">
    <cfRule type="colorScale" priority="33">
      <colorScale>
        <cfvo type="min"/>
        <cfvo type="max"/>
        <color rgb="FFFFEF9C"/>
        <color rgb="FFFF7128"/>
      </colorScale>
    </cfRule>
    <cfRule type="containsBlanks" dxfId="4369" priority="34">
      <formula>LEN(TRIM(F533))=0</formula>
    </cfRule>
  </conditionalFormatting>
  <conditionalFormatting sqref="H533:I533">
    <cfRule type="expression" dxfId="4368" priority="32">
      <formula>Z533=1</formula>
    </cfRule>
  </conditionalFormatting>
  <conditionalFormatting sqref="F533:G533">
    <cfRule type="expression" dxfId="4367" priority="31">
      <formula>Y533=1</formula>
    </cfRule>
  </conditionalFormatting>
  <conditionalFormatting sqref="J533:K533">
    <cfRule type="expression" dxfId="4366" priority="30">
      <formula>AA533=1</formula>
    </cfRule>
  </conditionalFormatting>
  <conditionalFormatting sqref="L533:M533">
    <cfRule type="expression" dxfId="4365" priority="29">
      <formula>AB533=1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120:W120 P122:W534 F119:N534" formula="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colo">
    <tabColor rgb="FF009E49"/>
    <pageSetUpPr fitToPage="1"/>
  </sheetPr>
  <dimension ref="B1:AG539"/>
  <sheetViews>
    <sheetView showGridLines="0" zoomScaleNormal="100" zoomScaleSheetLayoutView="100" workbookViewId="0"/>
  </sheetViews>
  <sheetFormatPr defaultRowHeight="15" x14ac:dyDescent="0.25"/>
  <cols>
    <col min="1" max="1" width="1.7109375" style="87" customWidth="1"/>
    <col min="2" max="2" width="22.5703125" style="87" customWidth="1"/>
    <col min="3" max="3" width="1.7109375" style="109" customWidth="1"/>
    <col min="4" max="4" width="5.85546875" style="87" customWidth="1"/>
    <col min="5" max="5" width="66.140625" style="87" customWidth="1"/>
    <col min="6" max="12" width="5" style="87" customWidth="1"/>
    <col min="13" max="13" width="6.7109375" style="87" customWidth="1"/>
    <col min="14" max="14" width="9.140625" style="87"/>
    <col min="15" max="15" width="2.42578125" style="87" customWidth="1"/>
    <col min="16" max="23" width="5" style="108" customWidth="1"/>
    <col min="24" max="24" width="9.140625" style="108"/>
    <col min="25" max="28" width="0.140625" style="78" customWidth="1"/>
    <col min="29" max="29" width="9.140625" style="78"/>
    <col min="30" max="16384" width="9.140625" style="87"/>
  </cols>
  <sheetData>
    <row r="1" spans="2:29" ht="15.75" thickBot="1" x14ac:dyDescent="0.3"/>
    <row r="2" spans="2:29" ht="15.75" customHeight="1" x14ac:dyDescent="0.25">
      <c r="D2" s="323" t="s">
        <v>314</v>
      </c>
      <c r="E2" s="324"/>
      <c r="F2" s="324"/>
      <c r="G2" s="324"/>
      <c r="H2" s="324"/>
      <c r="I2" s="324"/>
      <c r="J2" s="324"/>
      <c r="K2" s="324"/>
      <c r="L2" s="324"/>
      <c r="M2" s="324"/>
      <c r="N2" s="325"/>
    </row>
    <row r="3" spans="2:29" ht="15.75" customHeight="1" x14ac:dyDescent="0.25">
      <c r="B3" s="44" t="s">
        <v>49</v>
      </c>
      <c r="D3" s="326"/>
      <c r="E3" s="327"/>
      <c r="F3" s="327"/>
      <c r="G3" s="327"/>
      <c r="H3" s="327"/>
      <c r="I3" s="327"/>
      <c r="J3" s="327"/>
      <c r="K3" s="327"/>
      <c r="L3" s="327"/>
      <c r="M3" s="327"/>
      <c r="N3" s="328"/>
    </row>
    <row r="4" spans="2:29" ht="15.75" customHeight="1" thickBot="1" x14ac:dyDescent="0.3">
      <c r="B4" s="44"/>
      <c r="D4" s="329"/>
      <c r="E4" s="330"/>
      <c r="F4" s="330"/>
      <c r="G4" s="330"/>
      <c r="H4" s="330"/>
      <c r="I4" s="330"/>
      <c r="J4" s="330"/>
      <c r="K4" s="330"/>
      <c r="L4" s="330"/>
      <c r="M4" s="330"/>
      <c r="N4" s="331"/>
    </row>
    <row r="5" spans="2:29" ht="15.75" customHeight="1" thickBot="1" x14ac:dyDescent="0.3"/>
    <row r="6" spans="2:29" ht="347.25" customHeight="1" x14ac:dyDescent="0.25">
      <c r="D6" s="401" t="s">
        <v>518</v>
      </c>
      <c r="E6" s="402"/>
      <c r="F6" s="402"/>
      <c r="G6" s="402"/>
      <c r="H6" s="402"/>
      <c r="I6" s="402"/>
      <c r="J6" s="402"/>
      <c r="K6" s="402"/>
      <c r="L6" s="402"/>
      <c r="M6" s="402"/>
      <c r="N6" s="403"/>
    </row>
    <row r="7" spans="2:29" s="109" customFormat="1" ht="15" customHeight="1" thickBot="1" x14ac:dyDescent="0.3">
      <c r="D7" s="390" t="s">
        <v>522</v>
      </c>
      <c r="E7" s="391"/>
      <c r="F7" s="392" t="s">
        <v>497</v>
      </c>
      <c r="G7" s="392"/>
      <c r="H7" s="392"/>
      <c r="I7" s="392"/>
      <c r="J7" s="392"/>
      <c r="K7" s="392"/>
      <c r="L7" s="392"/>
      <c r="M7" s="392"/>
      <c r="N7" s="393"/>
      <c r="Y7" s="78"/>
      <c r="Z7" s="78"/>
      <c r="AA7" s="78"/>
      <c r="AB7" s="78"/>
      <c r="AC7" s="78"/>
    </row>
    <row r="9" spans="2:29" ht="15" customHeight="1" x14ac:dyDescent="0.25">
      <c r="C9" s="20"/>
      <c r="D9" s="404" t="s">
        <v>307</v>
      </c>
      <c r="E9" s="404"/>
      <c r="F9" s="404"/>
      <c r="G9" s="404"/>
      <c r="H9" s="404"/>
      <c r="I9" s="404"/>
      <c r="J9" s="404"/>
      <c r="K9" s="404"/>
      <c r="L9" s="404"/>
      <c r="M9" s="404"/>
      <c r="N9" s="88"/>
    </row>
    <row r="10" spans="2:29" x14ac:dyDescent="0.25">
      <c r="C10" s="20"/>
    </row>
    <row r="11" spans="2:29" x14ac:dyDescent="0.25">
      <c r="C11" s="20"/>
    </row>
    <row r="12" spans="2:29" x14ac:dyDescent="0.25">
      <c r="C12" s="20"/>
    </row>
    <row r="13" spans="2:29" x14ac:dyDescent="0.25">
      <c r="C13" s="20"/>
    </row>
    <row r="14" spans="2:29" x14ac:dyDescent="0.25">
      <c r="C14" s="20"/>
    </row>
    <row r="15" spans="2:29" x14ac:dyDescent="0.25">
      <c r="C15" s="20"/>
    </row>
    <row r="16" spans="2:29" x14ac:dyDescent="0.25">
      <c r="C16" s="20"/>
    </row>
    <row r="17" spans="3:3" x14ac:dyDescent="0.25">
      <c r="C17" s="20"/>
    </row>
    <row r="18" spans="3:3" x14ac:dyDescent="0.25">
      <c r="C18" s="20"/>
    </row>
    <row r="19" spans="3:3" x14ac:dyDescent="0.25">
      <c r="C19" s="20"/>
    </row>
    <row r="20" spans="3:3" x14ac:dyDescent="0.25">
      <c r="C20" s="20"/>
    </row>
    <row r="21" spans="3:3" x14ac:dyDescent="0.25">
      <c r="C21" s="20"/>
    </row>
    <row r="22" spans="3:3" x14ac:dyDescent="0.25">
      <c r="C22" s="20"/>
    </row>
    <row r="23" spans="3:3" x14ac:dyDescent="0.25">
      <c r="C23" s="20"/>
    </row>
    <row r="24" spans="3:3" x14ac:dyDescent="0.25">
      <c r="C24" s="20"/>
    </row>
    <row r="25" spans="3:3" x14ac:dyDescent="0.25">
      <c r="C25" s="20"/>
    </row>
    <row r="26" spans="3:3" x14ac:dyDescent="0.25">
      <c r="C26" s="20"/>
    </row>
    <row r="27" spans="3:3" x14ac:dyDescent="0.25">
      <c r="C27" s="20"/>
    </row>
    <row r="28" spans="3:3" x14ac:dyDescent="0.25">
      <c r="C28" s="20"/>
    </row>
    <row r="29" spans="3:3" x14ac:dyDescent="0.25">
      <c r="C29" s="20"/>
    </row>
    <row r="30" spans="3:3" x14ac:dyDescent="0.25">
      <c r="C30" s="20"/>
    </row>
    <row r="31" spans="3:3" x14ac:dyDescent="0.25">
      <c r="C31" s="20"/>
    </row>
    <row r="32" spans="3:3" x14ac:dyDescent="0.25">
      <c r="C32" s="20"/>
    </row>
    <row r="33" spans="3:29" s="109" customFormat="1" x14ac:dyDescent="0.25">
      <c r="C33" s="20"/>
      <c r="Y33" s="78"/>
      <c r="Z33" s="78"/>
      <c r="AA33" s="78"/>
      <c r="AB33" s="78"/>
      <c r="AC33" s="78"/>
    </row>
    <row r="34" spans="3:29" s="109" customFormat="1" x14ac:dyDescent="0.25">
      <c r="C34" s="20"/>
      <c r="Y34" s="78"/>
      <c r="Z34" s="78"/>
      <c r="AA34" s="78"/>
      <c r="AB34" s="78"/>
      <c r="AC34" s="78"/>
    </row>
    <row r="35" spans="3:29" ht="16.5" customHeight="1" x14ac:dyDescent="0.25">
      <c r="C35" s="20"/>
    </row>
    <row r="36" spans="3:29" x14ac:dyDescent="0.25">
      <c r="C36" s="20"/>
      <c r="D36" s="404" t="s">
        <v>308</v>
      </c>
      <c r="E36" s="404"/>
      <c r="F36" s="404"/>
      <c r="G36" s="404"/>
      <c r="H36" s="404"/>
      <c r="I36" s="404"/>
      <c r="J36" s="404"/>
      <c r="K36" s="404"/>
      <c r="L36" s="404"/>
      <c r="M36" s="404"/>
    </row>
    <row r="37" spans="3:29" ht="19.5" customHeight="1" x14ac:dyDescent="0.25">
      <c r="C37" s="20"/>
    </row>
    <row r="38" spans="3:29" x14ac:dyDescent="0.25">
      <c r="C38" s="20"/>
    </row>
    <row r="39" spans="3:29" x14ac:dyDescent="0.25">
      <c r="C39" s="20"/>
    </row>
    <row r="40" spans="3:29" x14ac:dyDescent="0.25">
      <c r="C40" s="20"/>
    </row>
    <row r="41" spans="3:29" x14ac:dyDescent="0.25">
      <c r="C41" s="20"/>
    </row>
    <row r="42" spans="3:29" x14ac:dyDescent="0.25">
      <c r="C42" s="20"/>
    </row>
    <row r="43" spans="3:29" x14ac:dyDescent="0.25">
      <c r="C43" s="20"/>
    </row>
    <row r="44" spans="3:29" x14ac:dyDescent="0.25">
      <c r="C44" s="20"/>
    </row>
    <row r="45" spans="3:29" x14ac:dyDescent="0.25">
      <c r="C45" s="20"/>
    </row>
    <row r="46" spans="3:29" x14ac:dyDescent="0.25">
      <c r="C46" s="20"/>
    </row>
    <row r="47" spans="3:29" x14ac:dyDescent="0.25">
      <c r="C47" s="20"/>
    </row>
    <row r="48" spans="3:29" x14ac:dyDescent="0.25">
      <c r="C48" s="20"/>
    </row>
    <row r="49" spans="3:29" x14ac:dyDescent="0.25">
      <c r="C49" s="20"/>
    </row>
    <row r="50" spans="3:29" x14ac:dyDescent="0.25">
      <c r="C50" s="20"/>
    </row>
    <row r="51" spans="3:29" x14ac:dyDescent="0.25">
      <c r="C51" s="20"/>
    </row>
    <row r="52" spans="3:29" x14ac:dyDescent="0.25">
      <c r="C52" s="20"/>
    </row>
    <row r="53" spans="3:29" x14ac:dyDescent="0.25">
      <c r="C53" s="20"/>
    </row>
    <row r="54" spans="3:29" x14ac:dyDescent="0.25">
      <c r="C54" s="20"/>
    </row>
    <row r="55" spans="3:29" x14ac:dyDescent="0.25">
      <c r="C55" s="20"/>
    </row>
    <row r="56" spans="3:29" x14ac:dyDescent="0.25">
      <c r="C56" s="20"/>
    </row>
    <row r="57" spans="3:29" x14ac:dyDescent="0.25">
      <c r="C57" s="20"/>
    </row>
    <row r="58" spans="3:29" x14ac:dyDescent="0.25">
      <c r="C58" s="20"/>
    </row>
    <row r="59" spans="3:29" x14ac:dyDescent="0.25">
      <c r="C59" s="20"/>
    </row>
    <row r="60" spans="3:29" s="109" customFormat="1" x14ac:dyDescent="0.25">
      <c r="C60" s="20"/>
      <c r="Y60" s="78"/>
      <c r="Z60" s="78"/>
      <c r="AA60" s="78"/>
      <c r="AB60" s="78"/>
      <c r="AC60" s="78"/>
    </row>
    <row r="61" spans="3:29" s="109" customFormat="1" x14ac:dyDescent="0.25">
      <c r="C61" s="20"/>
      <c r="Y61" s="78"/>
      <c r="Z61" s="78"/>
      <c r="AA61" s="78"/>
      <c r="AB61" s="78"/>
      <c r="AC61" s="78"/>
    </row>
    <row r="62" spans="3:29" x14ac:dyDescent="0.25">
      <c r="C62" s="20"/>
    </row>
    <row r="63" spans="3:29" ht="15" customHeight="1" x14ac:dyDescent="0.25">
      <c r="C63" s="20"/>
      <c r="D63" s="404" t="s">
        <v>309</v>
      </c>
      <c r="E63" s="404"/>
      <c r="F63" s="404"/>
      <c r="G63" s="404"/>
      <c r="H63" s="404"/>
      <c r="I63" s="404"/>
      <c r="J63" s="404"/>
      <c r="K63" s="404"/>
      <c r="L63" s="404"/>
      <c r="M63" s="404"/>
    </row>
    <row r="64" spans="3:29" x14ac:dyDescent="0.25">
      <c r="C64" s="20"/>
    </row>
    <row r="65" spans="3:3" x14ac:dyDescent="0.25">
      <c r="C65" s="20"/>
    </row>
    <row r="66" spans="3:3" x14ac:dyDescent="0.25">
      <c r="C66" s="20"/>
    </row>
    <row r="67" spans="3:3" x14ac:dyDescent="0.25">
      <c r="C67" s="20"/>
    </row>
    <row r="68" spans="3:3" x14ac:dyDescent="0.25">
      <c r="C68" s="20"/>
    </row>
    <row r="69" spans="3:3" x14ac:dyDescent="0.25">
      <c r="C69" s="20"/>
    </row>
    <row r="70" spans="3:3" x14ac:dyDescent="0.25">
      <c r="C70" s="20"/>
    </row>
    <row r="71" spans="3:3" x14ac:dyDescent="0.25">
      <c r="C71" s="20"/>
    </row>
    <row r="72" spans="3:3" x14ac:dyDescent="0.25">
      <c r="C72" s="20"/>
    </row>
    <row r="73" spans="3:3" x14ac:dyDescent="0.25">
      <c r="C73" s="20"/>
    </row>
    <row r="74" spans="3:3" x14ac:dyDescent="0.25">
      <c r="C74" s="20"/>
    </row>
    <row r="75" spans="3:3" x14ac:dyDescent="0.25">
      <c r="C75" s="20"/>
    </row>
    <row r="76" spans="3:3" x14ac:dyDescent="0.25">
      <c r="C76" s="20"/>
    </row>
    <row r="77" spans="3:3" x14ac:dyDescent="0.25">
      <c r="C77" s="20"/>
    </row>
    <row r="78" spans="3:3" x14ac:dyDescent="0.25">
      <c r="C78" s="20"/>
    </row>
    <row r="79" spans="3:3" x14ac:dyDescent="0.25">
      <c r="C79" s="20"/>
    </row>
    <row r="80" spans="3:3" x14ac:dyDescent="0.25">
      <c r="C80" s="20"/>
    </row>
    <row r="81" spans="3:29" x14ac:dyDescent="0.25">
      <c r="C81" s="20"/>
    </row>
    <row r="82" spans="3:29" x14ac:dyDescent="0.25">
      <c r="C82" s="20"/>
    </row>
    <row r="83" spans="3:29" x14ac:dyDescent="0.25">
      <c r="C83" s="20"/>
    </row>
    <row r="84" spans="3:29" x14ac:dyDescent="0.25">
      <c r="C84" s="20"/>
    </row>
    <row r="85" spans="3:29" x14ac:dyDescent="0.25">
      <c r="C85" s="20"/>
    </row>
    <row r="86" spans="3:29" x14ac:dyDescent="0.25">
      <c r="C86" s="20"/>
    </row>
    <row r="87" spans="3:29" s="109" customFormat="1" x14ac:dyDescent="0.25">
      <c r="C87" s="20"/>
      <c r="Y87" s="78"/>
      <c r="Z87" s="78"/>
      <c r="AA87" s="78"/>
      <c r="AB87" s="78"/>
      <c r="AC87" s="78"/>
    </row>
    <row r="88" spans="3:29" s="109" customFormat="1" x14ac:dyDescent="0.25">
      <c r="C88" s="20"/>
      <c r="Y88" s="78"/>
      <c r="Z88" s="78"/>
      <c r="AA88" s="78"/>
      <c r="AB88" s="78"/>
      <c r="AC88" s="78"/>
    </row>
    <row r="89" spans="3:29" x14ac:dyDescent="0.25">
      <c r="C89" s="20"/>
    </row>
    <row r="90" spans="3:29" ht="15" customHeight="1" x14ac:dyDescent="0.25">
      <c r="C90" s="20"/>
      <c r="D90" s="404" t="s">
        <v>310</v>
      </c>
      <c r="E90" s="404"/>
      <c r="F90" s="404"/>
      <c r="G90" s="404"/>
      <c r="H90" s="404"/>
      <c r="I90" s="404"/>
      <c r="J90" s="404"/>
      <c r="K90" s="404"/>
      <c r="L90" s="404"/>
      <c r="M90" s="404"/>
    </row>
    <row r="91" spans="3:29" x14ac:dyDescent="0.25">
      <c r="C91" s="20"/>
    </row>
    <row r="92" spans="3:29" x14ac:dyDescent="0.25">
      <c r="C92" s="20"/>
    </row>
    <row r="93" spans="3:29" x14ac:dyDescent="0.25">
      <c r="C93" s="20"/>
    </row>
    <row r="94" spans="3:29" x14ac:dyDescent="0.25">
      <c r="C94" s="20"/>
    </row>
    <row r="95" spans="3:29" x14ac:dyDescent="0.25">
      <c r="C95" s="20"/>
    </row>
    <row r="96" spans="3:29" x14ac:dyDescent="0.25">
      <c r="C96" s="20"/>
    </row>
    <row r="97" spans="3:3" x14ac:dyDescent="0.25">
      <c r="C97" s="20"/>
    </row>
    <row r="98" spans="3:3" x14ac:dyDescent="0.25">
      <c r="C98" s="20"/>
    </row>
    <row r="99" spans="3:3" x14ac:dyDescent="0.25">
      <c r="C99" s="20"/>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3" x14ac:dyDescent="0.25">
      <c r="C113" s="20"/>
    </row>
    <row r="114" spans="3:33" s="109" customFormat="1" x14ac:dyDescent="0.25">
      <c r="C114" s="20"/>
      <c r="Y114" s="78"/>
      <c r="Z114" s="78"/>
      <c r="AA114" s="78"/>
      <c r="AB114" s="78"/>
      <c r="AC114" s="78"/>
    </row>
    <row r="115" spans="3:33" s="109" customFormat="1" x14ac:dyDescent="0.25">
      <c r="C115" s="20"/>
      <c r="Y115" s="78"/>
      <c r="Z115" s="78"/>
      <c r="AA115" s="78"/>
      <c r="AB115" s="78"/>
      <c r="AC115" s="78"/>
    </row>
    <row r="116" spans="3:33" ht="15.75" thickBot="1" x14ac:dyDescent="0.3"/>
    <row r="117" spans="3:33" s="40" customFormat="1" ht="36" customHeight="1" thickBot="1" x14ac:dyDescent="0.3">
      <c r="D117" s="410" t="s">
        <v>326</v>
      </c>
      <c r="E117" s="395"/>
      <c r="F117" s="395"/>
      <c r="G117" s="395"/>
      <c r="H117" s="395"/>
      <c r="I117" s="395"/>
      <c r="J117" s="395"/>
      <c r="K117" s="395"/>
      <c r="L117" s="395"/>
      <c r="M117" s="395"/>
      <c r="N117" s="396"/>
      <c r="P117" s="394" t="s">
        <v>325</v>
      </c>
      <c r="Q117" s="395"/>
      <c r="R117" s="395"/>
      <c r="S117" s="395"/>
      <c r="T117" s="395"/>
      <c r="U117" s="395"/>
      <c r="V117" s="395"/>
      <c r="W117" s="396"/>
      <c r="Y117" s="106"/>
      <c r="Z117" s="106"/>
      <c r="AA117" s="106"/>
      <c r="AB117" s="106"/>
      <c r="AC117" s="106"/>
    </row>
    <row r="118" spans="3:33" ht="90.75" customHeight="1" thickBot="1" x14ac:dyDescent="0.3">
      <c r="D118" s="341" t="s">
        <v>4</v>
      </c>
      <c r="E118" s="342"/>
      <c r="F118" s="270" t="s">
        <v>20</v>
      </c>
      <c r="G118" s="271"/>
      <c r="H118" s="271" t="s">
        <v>149</v>
      </c>
      <c r="I118" s="271"/>
      <c r="J118" s="271" t="s">
        <v>9</v>
      </c>
      <c r="K118" s="271"/>
      <c r="L118" s="271" t="s">
        <v>150</v>
      </c>
      <c r="M118" s="381"/>
      <c r="N118" s="56" t="s">
        <v>90</v>
      </c>
      <c r="P118" s="270" t="s">
        <v>20</v>
      </c>
      <c r="Q118" s="271"/>
      <c r="R118" s="271" t="s">
        <v>149</v>
      </c>
      <c r="S118" s="271"/>
      <c r="T118" s="271" t="s">
        <v>9</v>
      </c>
      <c r="U118" s="271"/>
      <c r="V118" s="271" t="s">
        <v>150</v>
      </c>
      <c r="W118" s="381"/>
      <c r="Y118" s="162" t="s">
        <v>20</v>
      </c>
      <c r="Z118" s="162" t="s">
        <v>149</v>
      </c>
      <c r="AA118" s="162" t="s">
        <v>9</v>
      </c>
      <c r="AB118" s="162" t="s">
        <v>150</v>
      </c>
      <c r="AD118" s="107"/>
      <c r="AE118" s="107"/>
      <c r="AF118" s="107"/>
      <c r="AG118" s="107"/>
    </row>
    <row r="119" spans="3:33" s="91" customFormat="1" ht="15.75" x14ac:dyDescent="0.25">
      <c r="C119" s="109"/>
      <c r="D119" s="317" t="s">
        <v>528</v>
      </c>
      <c r="E119" s="102" t="s">
        <v>40</v>
      </c>
      <c r="F119" s="408">
        <f>IF(OR(ISERROR(VLOOKUP($E119&amp;$D$118&amp;$D$119,'CCG data'!$A:$AD,'CCG data'!R$3,FALSE)),ISBLANK(VLOOKUP($E119&amp;$D$118&amp;$D$119,'CCG data'!$A:$AD,'CCG data'!R$3,FALSE))),"",VLOOKUP($E119&amp;$D$118&amp;$D$119,'CCG data'!$A:$AD,'CCG data'!R$3,FALSE))</f>
        <v>5.2832437902312419</v>
      </c>
      <c r="G119" s="409"/>
      <c r="H119" s="409">
        <f>IF(OR(ISERROR(VLOOKUP($E119&amp;$D$118&amp;$D$119,'CCG data'!$A:$AD,'CCG data'!S$3,FALSE)),ISBLANK(VLOOKUP($E119&amp;$D$118&amp;$D$119,'CCG data'!$A:$AD,'CCG data'!S$3,FALSE))),"",VLOOKUP($E119&amp;$D$118&amp;$D$119,'CCG data'!$A:$AD,'CCG data'!S$3,FALSE))</f>
        <v>38.439940743023307</v>
      </c>
      <c r="I119" s="409"/>
      <c r="J119" s="409">
        <f>IF(OR(ISERROR(VLOOKUP($E119&amp;$D$118&amp;$D$119,'CCG data'!$A:$AD,'CCG data'!T$3,FALSE)),ISBLANK(VLOOKUP($E119&amp;$D$118&amp;$D$119,'CCG data'!$A:$AD,'CCG data'!T$3,FALSE))),"",VLOOKUP($E119&amp;$D$118&amp;$D$119,'CCG data'!$A:$AD,'CCG data'!T$3,FALSE))</f>
        <v>17.472179874085974</v>
      </c>
      <c r="K119" s="409"/>
      <c r="L119" s="409">
        <f>IF(OR(ISERROR(VLOOKUP($E119&amp;$D$118&amp;$D$119,'CCG data'!$A:$AD,'CCG data'!U$3,FALSE)),ISBLANK(VLOOKUP($E119&amp;$D$118&amp;$D$119,'CCG data'!$A:$AD,'CCG data'!U$3,FALSE))),"",VLOOKUP($E119&amp;$D$118&amp;$D$119,'CCG data'!$A:$AD,'CCG data'!U$3,FALSE))</f>
        <v>11.047585512645039</v>
      </c>
      <c r="M119" s="411"/>
      <c r="N119" s="367">
        <f>IF(OR(ISERROR(VLOOKUP($E119&amp;$D$118&amp;$D$119,'CCG data'!$A:$AD,'CCG data'!G$3,FALSE)),ISBLANK(VLOOKUP($E119&amp;$D$118&amp;$D$119,'CCG data'!$A:$AD,'CCG data'!G$3,FALSE))),"",VLOOKUP($E119&amp;$D$118&amp;$D$119,'CCG data'!$A:$AD,'CCG data'!G$3,FALSE))</f>
        <v>335353</v>
      </c>
      <c r="P119" s="399">
        <f>IF(OR(ISERROR(VLOOKUP($E119&amp;$D$118&amp;$D$119,'CCG data'!$A:$AD,'CCG data'!B$3,FALSE)),ISBLANK(VLOOKUP($E119&amp;$D$118&amp;$D$119,'CCG data'!$A:$AD,'CCG data'!B$3,FALSE))),"",VLOOKUP($E119&amp;$D$118&amp;$D$119,'CCG data'!$A:$AD,'CCG data'!B$3,FALSE))</f>
        <v>7.2717405241640901E-2</v>
      </c>
      <c r="Q119" s="269"/>
      <c r="R119" s="269">
        <f>IF(OR(ISERROR(VLOOKUP($E119&amp;$D$118&amp;$D$119,'CCG data'!$A:$AD,'CCG data'!C$3,FALSE)),ISBLANK(VLOOKUP($E119&amp;$D$118&amp;$D$119,'CCG data'!$A:$AD,'CCG data'!C$3,FALSE))),"",VLOOKUP($E119&amp;$D$118&amp;$D$119,'CCG data'!$A:$AD,'CCG data'!C$3,FALSE))</f>
        <v>0.53016970177693357</v>
      </c>
      <c r="S119" s="269"/>
      <c r="T119" s="269">
        <f>IF(OR(ISERROR(VLOOKUP($E119&amp;$D$118&amp;$D$119,'CCG data'!$A:$AD,'CCG data'!D$3,FALSE)),ISBLANK(VLOOKUP($E119&amp;$D$118&amp;$D$119,'CCG data'!$A:$AD,'CCG data'!D$3,FALSE))),"",VLOOKUP($E119&amp;$D$118&amp;$D$119,'CCG data'!$A:$AD,'CCG data'!D$3,FALSE))</f>
        <v>0.24355828037918253</v>
      </c>
      <c r="U119" s="269"/>
      <c r="V119" s="269">
        <f>IF(OR(ISERROR(VLOOKUP($E119&amp;$D$118&amp;$D$119,'CCG data'!$A:$AD,'CCG data'!E$3,FALSE)),ISBLANK(VLOOKUP($E119&amp;$D$118&amp;$D$119,'CCG data'!$A:$AD,'CCG data'!E$3,FALSE))),"",VLOOKUP($E119&amp;$D$118&amp;$D$119,'CCG data'!$A:$AD,'CCG data'!E$3,FALSE))</f>
        <v>0.15355461260224301</v>
      </c>
      <c r="W119" s="400"/>
      <c r="X119" s="108"/>
      <c r="Y119" s="163" t="str">
        <f>IFERROR(VLOOKUP($E119&amp;$D$119, Outliers!$A$4:$P$214,6,FALSE),"0")</f>
        <v>0</v>
      </c>
      <c r="Z119" s="163" t="str">
        <f>IFERROR(VLOOKUP($E119&amp;$D$119, Outliers!$A$4:$P$214,7,FALSE),"0")</f>
        <v>0</v>
      </c>
      <c r="AA119" s="163" t="str">
        <f>IFERROR(VLOOKUP($E119&amp;$D$119, Outliers!$A$4:$P$214,8,FALSE),"0")</f>
        <v>0</v>
      </c>
      <c r="AB119" s="163" t="str">
        <f>IFERROR(VLOOKUP($E119&amp;$D$119, Outliers!$A$4:$P$214,9,FALSE),"0")</f>
        <v>0</v>
      </c>
      <c r="AC119" s="78"/>
      <c r="AD119" s="78"/>
      <c r="AE119" s="78"/>
      <c r="AF119" s="78"/>
      <c r="AG119" s="78"/>
    </row>
    <row r="120" spans="3:33" s="91" customFormat="1" ht="15.75" thickBot="1" x14ac:dyDescent="0.3">
      <c r="C120" s="109"/>
      <c r="D120" s="318"/>
      <c r="E120" s="103" t="s">
        <v>27</v>
      </c>
      <c r="F120" s="97">
        <f>IF(P119="","",VLOOKUP($E119&amp;$D$118&amp;$D$119,'CCG data'!$A:$AD,'CCG data'!W$3,FALSE))</f>
        <v>5.2169326588354616</v>
      </c>
      <c r="G120" s="98">
        <f>IF(P119="","",VLOOKUP($E119&amp;$D$118&amp;$D$119,'CCG data'!$A:$AD,'CCG data'!X$3,FALSE))</f>
        <v>5.3495549216270222</v>
      </c>
      <c r="H120" s="98">
        <f>IF(R119="","",VLOOKUP($E119&amp;$D$118&amp;$D$119,'CCG data'!$A:$AD,'CCG data'!Y$3,FALSE))</f>
        <v>38.261258979364115</v>
      </c>
      <c r="I120" s="98">
        <f>IF(R119="","",VLOOKUP($E119&amp;$D$118&amp;$D$119,'CCG data'!$A:$AD,'CCG data'!Z$3,FALSE))</f>
        <v>38.618622506682499</v>
      </c>
      <c r="J120" s="98">
        <f>IF(T119="","",VLOOKUP($E119&amp;$D$118&amp;$D$119,'CCG data'!$A:$AD,'CCG data'!AA$3,FALSE))</f>
        <v>17.352353997166354</v>
      </c>
      <c r="K120" s="98">
        <f>IF(T119="","",VLOOKUP($E119&amp;$D$118&amp;$D$119,'CCG data'!$A:$AD,'CCG data'!AB$3,FALSE))</f>
        <v>17.592005751005594</v>
      </c>
      <c r="L120" s="98">
        <f>IF(V119="","",VLOOKUP($E119&amp;$D$118&amp;$D$119,'CCG data'!$A:$AD,'CCG data'!AC$3,FALSE))</f>
        <v>10.952165183130433</v>
      </c>
      <c r="M120" s="99">
        <f>IF(V119="","",VLOOKUP($E119&amp;$D$118&amp;$D$119,'CCG data'!$A:$AD,'CCG data'!AD$3,FALSE))</f>
        <v>11.143005842159646</v>
      </c>
      <c r="N120" s="363"/>
      <c r="P120" s="144">
        <f>IF(P119="","",VLOOKUP($E119&amp;$D$118&amp;$D$119,'CCG data'!$A:$AD,'CCG data'!I$3,FALSE))</f>
        <v>7.1999999999999995E-2</v>
      </c>
      <c r="Q120" s="3">
        <f>IF(P119="","",VLOOKUP($E119&amp;$D$118&amp;$D$119,'CCG data'!$A:$AD,'CCG data'!J$3,FALSE))</f>
        <v>7.3999999999999996E-2</v>
      </c>
      <c r="R120" s="3">
        <f>IF(R119="","",VLOOKUP($E119&amp;$D$118&amp;$D$119,'CCG data'!$A:$AD,'CCG data'!K$3,FALSE))</f>
        <v>0.52800000000000002</v>
      </c>
      <c r="S120" s="3">
        <f>IF(R119="","",VLOOKUP($E119&amp;$D$118&amp;$D$119,'CCG data'!$A:$AD,'CCG data'!L$3,FALSE))</f>
        <v>0.53200000000000003</v>
      </c>
      <c r="T120" s="3">
        <f>IF(T119="","",VLOOKUP($E119&amp;$D$118&amp;$D$119,'CCG data'!$A:$AD,'CCG data'!M$3,FALSE))</f>
        <v>0.24199999999999999</v>
      </c>
      <c r="U120" s="3">
        <f>IF(T119="","",VLOOKUP($E119&amp;$D$118&amp;$D$119,'CCG data'!$A:$AD,'CCG data'!N$3,FALSE))</f>
        <v>0.245</v>
      </c>
      <c r="V120" s="3">
        <f>IF(V119="","",VLOOKUP($E119&amp;$D$118&amp;$D$119,'CCG data'!$A:$AD,'CCG data'!O$3,FALSE))</f>
        <v>0.152</v>
      </c>
      <c r="W120" s="136">
        <f>IF(V119="","",VLOOKUP($E119&amp;$D$118&amp;$D$119,'CCG data'!$A:$AD,'CCG data'!P$3,FALSE))</f>
        <v>0.155</v>
      </c>
      <c r="X120" s="108"/>
      <c r="Y120" s="163" t="str">
        <f>IFERROR(VLOOKUP($E120&amp;$D$119, Outliers!$A$4:$P$214,6,FALSE),"0")</f>
        <v>0</v>
      </c>
      <c r="Z120" s="163" t="str">
        <f>IFERROR(VLOOKUP($E120&amp;$D$119, Outliers!$A$4:$P$214,7,FALSE),"0")</f>
        <v>0</v>
      </c>
      <c r="AA120" s="163" t="str">
        <f>IFERROR(VLOOKUP($E120&amp;$D$119, Outliers!$A$4:$P$214,8,FALSE),"0")</f>
        <v>0</v>
      </c>
      <c r="AB120" s="163" t="str">
        <f>IFERROR(VLOOKUP($E120&amp;$D$119, Outliers!$A$4:$P$214,9,FALSE),"0")</f>
        <v>0</v>
      </c>
      <c r="AC120" s="78"/>
      <c r="AD120" s="78"/>
      <c r="AE120" s="78"/>
      <c r="AF120" s="78"/>
      <c r="AG120" s="78"/>
    </row>
    <row r="121" spans="3:33" s="40" customFormat="1" ht="15.75" x14ac:dyDescent="0.25">
      <c r="D121" s="318"/>
      <c r="E121" s="102" t="s">
        <v>388</v>
      </c>
      <c r="F121" s="405">
        <f>IF(OR(ISERROR(VLOOKUP($E121&amp;$D$118&amp;$D$119,'CCG data'!$A:$AD,'CCG data'!R$3,FALSE)),ISBLANK(VLOOKUP($E121&amp;$D$118&amp;$D$119,'CCG data'!$A:$AD,'CCG data'!R$3,FALSE))),"",VLOOKUP($E121&amp;$D$118&amp;$D$119,'CCG data'!$A:$AD,'CCG data'!R$3,FALSE))</f>
        <v>5.7235621539399499</v>
      </c>
      <c r="G121" s="406"/>
      <c r="H121" s="406">
        <f>IF(OR(ISERROR(VLOOKUP($E121&amp;$D$118&amp;$D$119,'CCG data'!$A:$AD,'CCG data'!S$3,FALSE)),ISBLANK(VLOOKUP($E121&amp;$D$118&amp;$D$119,'CCG data'!$A:$AD,'CCG data'!S$3,FALSE))),"",VLOOKUP($E121&amp;$D$118&amp;$D$119,'CCG data'!$A:$AD,'CCG data'!S$3,FALSE))</f>
        <v>35.035354062027487</v>
      </c>
      <c r="I121" s="406"/>
      <c r="J121" s="406">
        <f>IF(OR(ISERROR(VLOOKUP($E121&amp;$D$118&amp;$D$119,'CCG data'!$A:$AD,'CCG data'!T$3,FALSE)),ISBLANK(VLOOKUP($E121&amp;$D$118&amp;$D$119,'CCG data'!$A:$AD,'CCG data'!T$3,FALSE))),"",VLOOKUP($E121&amp;$D$118&amp;$D$119,'CCG data'!$A:$AD,'CCG data'!T$3,FALSE))</f>
        <v>17.909870839093294</v>
      </c>
      <c r="K121" s="406"/>
      <c r="L121" s="406">
        <f>IF(OR(ISERROR(VLOOKUP($E121&amp;$D$118&amp;$D$119,'CCG data'!$A:$AD,'CCG data'!U$3,FALSE)),ISBLANK(VLOOKUP($E121&amp;$D$118&amp;$D$119,'CCG data'!$A:$AD,'CCG data'!U$3,FALSE))),"",VLOOKUP($E121&amp;$D$118&amp;$D$119,'CCG data'!$A:$AD,'CCG data'!U$3,FALSE))</f>
        <v>11.833039285331145</v>
      </c>
      <c r="M121" s="407"/>
      <c r="N121" s="367">
        <f>IF(OR(ISERROR(VLOOKUP($E121&amp;$D$118&amp;$D$119,'CCG data'!$A:$AD,'CCG data'!G$3,FALSE)),ISBLANK(VLOOKUP($E121&amp;$D$118&amp;$D$119,'CCG data'!$A:$AD,'CCG data'!G$3,FALSE))),"",VLOOKUP($E121&amp;$D$118&amp;$D$119,'CCG data'!$A:$AD,'CCG data'!G$3,FALSE))</f>
        <v>1131</v>
      </c>
      <c r="P121" s="399">
        <f>IF(OR(ISERROR(VLOOKUP($E121&amp;$D$118&amp;$D$119,'CCG data'!$A:$AD,'CCG data'!B$3,FALSE)),ISBLANK(VLOOKUP($E121&amp;$D$118&amp;$D$119,'CCG data'!$A:$AD,'CCG data'!B$3,FALSE))),"",VLOOKUP($E121&amp;$D$118&amp;$D$119,'CCG data'!$A:$AD,'CCG data'!B$3,FALSE))</f>
        <v>7.8691423519009721E-2</v>
      </c>
      <c r="Q121" s="269"/>
      <c r="R121" s="269">
        <f>IF(OR(ISERROR(VLOOKUP($E121&amp;$D$118&amp;$D$119,'CCG data'!$A:$AD,'CCG data'!C$3,FALSE)),ISBLANK(VLOOKUP($E121&amp;$D$118&amp;$D$119,'CCG data'!$A:$AD,'CCG data'!C$3,FALSE))),"",VLOOKUP($E121&amp;$D$118&amp;$D$119,'CCG data'!$A:$AD,'CCG data'!C$3,FALSE))</f>
        <v>0.4942528735632184</v>
      </c>
      <c r="S121" s="269"/>
      <c r="T121" s="269">
        <f>IF(OR(ISERROR(VLOOKUP($E121&amp;$D$118&amp;$D$119,'CCG data'!$A:$AD,'CCG data'!D$3,FALSE)),ISBLANK(VLOOKUP($E121&amp;$D$118&amp;$D$119,'CCG data'!$A:$AD,'CCG data'!D$3,FALSE))),"",VLOOKUP($E121&amp;$D$118&amp;$D$119,'CCG data'!$A:$AD,'CCG data'!D$3,FALSE))</f>
        <v>0.259946949602122</v>
      </c>
      <c r="U121" s="269"/>
      <c r="V121" s="269">
        <f>IF(OR(ISERROR(VLOOKUP($E121&amp;$D$118&amp;$D$119,'CCG data'!$A:$AD,'CCG data'!E$3,FALSE)),ISBLANK(VLOOKUP($E121&amp;$D$118&amp;$D$119,'CCG data'!$A:$AD,'CCG data'!E$3,FALSE))),"",VLOOKUP($E121&amp;$D$118&amp;$D$119,'CCG data'!$A:$AD,'CCG data'!E$3,FALSE))</f>
        <v>0.16710875331564987</v>
      </c>
      <c r="W121" s="400"/>
      <c r="Y121" s="163">
        <f>IFERROR(VLOOKUP($E121&amp;$D$119, Outliers!$A$4:$P$214,6,FALSE),"0")</f>
        <v>0</v>
      </c>
      <c r="Z121" s="163">
        <f>IFERROR(VLOOKUP($E121&amp;$D$119, Outliers!$A$4:$P$214,7,FALSE),"0")</f>
        <v>0</v>
      </c>
      <c r="AA121" s="163">
        <f>IFERROR(VLOOKUP($E121&amp;$D$119, Outliers!$A$4:$P$214,8,FALSE),"0")</f>
        <v>0</v>
      </c>
      <c r="AB121" s="163">
        <f>IFERROR(VLOOKUP($E121&amp;$D$119, Outliers!$A$4:$P$214,9,FALSE),"0")</f>
        <v>0</v>
      </c>
      <c r="AC121" s="106"/>
      <c r="AD121" s="78"/>
      <c r="AE121" s="78"/>
      <c r="AF121" s="78"/>
      <c r="AG121" s="78"/>
    </row>
    <row r="122" spans="3:33" x14ac:dyDescent="0.25">
      <c r="D122" s="318"/>
      <c r="E122" s="103" t="s">
        <v>27</v>
      </c>
      <c r="F122" s="95">
        <f>IF(P121="","",VLOOKUP($E121&amp;$D$118&amp;$D$119,'CCG data'!$A:$AD,'CCG data'!W$3,FALSE))</f>
        <v>4.5344372590847968</v>
      </c>
      <c r="G122" s="96">
        <f>IF(P121="","",VLOOKUP($E121&amp;$D$118&amp;$D$119,'CCG data'!$A:$AD,'CCG data'!X$3,FALSE))</f>
        <v>6.9126870487951031</v>
      </c>
      <c r="H122" s="96">
        <f>IF(R121="","",VLOOKUP($E121&amp;$D$118&amp;$D$119,'CCG data'!$A:$AD,'CCG data'!Y$3,FALSE))</f>
        <v>32.130952389486644</v>
      </c>
      <c r="I122" s="96">
        <f>IF(R121="","",VLOOKUP($E121&amp;$D$118&amp;$D$119,'CCG data'!$A:$AD,'CCG data'!Z$3,FALSE))</f>
        <v>37.93975573456833</v>
      </c>
      <c r="J122" s="96">
        <f>IF(T121="","",VLOOKUP($E121&amp;$D$118&amp;$D$119,'CCG data'!$A:$AD,'CCG data'!AA$3,FALSE))</f>
        <v>15.862602076396534</v>
      </c>
      <c r="K122" s="96">
        <f>IF(T121="","",VLOOKUP($E121&amp;$D$118&amp;$D$119,'CCG data'!$A:$AD,'CCG data'!AB$3,FALSE))</f>
        <v>19.957139601790054</v>
      </c>
      <c r="L122" s="96">
        <f>IF(V121="","",VLOOKUP($E121&amp;$D$118&amp;$D$119,'CCG data'!$A:$AD,'CCG data'!AC$3,FALSE))</f>
        <v>10.14601445162042</v>
      </c>
      <c r="M122" s="96">
        <f>IF(V121="","",VLOOKUP($E121&amp;$D$118&amp;$D$119,'CCG data'!$A:$AD,'CCG data'!AD$3,FALSE))</f>
        <v>13.520064119041869</v>
      </c>
      <c r="N122" s="363"/>
      <c r="P122" s="150">
        <f>IF(P121="","",VLOOKUP($E121&amp;$D$118&amp;$D$119,'CCG data'!$A:$AD,'CCG data'!I$3,FALSE))</f>
        <v>6.4000000000000001E-2</v>
      </c>
      <c r="Q122" s="15">
        <f>IF(P121="","",VLOOKUP($E121&amp;$D$118&amp;$D$119,'CCG data'!$A:$AD,'CCG data'!J$3,FALSE))</f>
        <v>9.6000000000000002E-2</v>
      </c>
      <c r="R122" s="15">
        <f>IF(R121="","",VLOOKUP($E121&amp;$D$118&amp;$D$119,'CCG data'!$A:$AD,'CCG data'!K$3,FALSE))</f>
        <v>0.46500000000000002</v>
      </c>
      <c r="S122" s="15">
        <f>IF(R121="","",VLOOKUP($E121&amp;$D$118&amp;$D$119,'CCG data'!$A:$AD,'CCG data'!L$3,FALSE))</f>
        <v>0.52300000000000002</v>
      </c>
      <c r="T122" s="15">
        <f>IF(T121="","",VLOOKUP($E121&amp;$D$118&amp;$D$119,'CCG data'!$A:$AD,'CCG data'!M$3,FALSE))</f>
        <v>0.23499999999999999</v>
      </c>
      <c r="U122" s="15">
        <f>IF(T121="","",VLOOKUP($E121&amp;$D$118&amp;$D$119,'CCG data'!$A:$AD,'CCG data'!N$3,FALSE))</f>
        <v>0.28599999999999998</v>
      </c>
      <c r="V122" s="15">
        <f>IF(V121="","",VLOOKUP($E121&amp;$D$118&amp;$D$119,'CCG data'!$A:$AD,'CCG data'!O$3,FALSE))</f>
        <v>0.14699999999999999</v>
      </c>
      <c r="W122" s="135">
        <f>IF(V121="","",VLOOKUP($E121&amp;$D$118&amp;$D$119,'CCG data'!$A:$AD,'CCG data'!P$3,FALSE))</f>
        <v>0.19</v>
      </c>
      <c r="Y122" s="163" t="str">
        <f>IFERROR(VLOOKUP($E122&amp;$D$119, Outliers!$A$4:$P$214,6,FALSE),"0")</f>
        <v>0</v>
      </c>
      <c r="Z122" s="163" t="str">
        <f>IFERROR(VLOOKUP($E122&amp;$D$119, Outliers!$A$4:$P$214,7,FALSE),"0")</f>
        <v>0</v>
      </c>
      <c r="AA122" s="163" t="str">
        <f>IFERROR(VLOOKUP($E122&amp;$D$119, Outliers!$A$4:$P$214,8,FALSE),"0")</f>
        <v>0</v>
      </c>
      <c r="AB122" s="163" t="str">
        <f>IFERROR(VLOOKUP($E122&amp;$D$119, Outliers!$A$4:$P$214,9,FALSE),"0")</f>
        <v>0</v>
      </c>
      <c r="AD122" s="78"/>
      <c r="AE122" s="78"/>
      <c r="AF122" s="78"/>
      <c r="AG122" s="78"/>
    </row>
    <row r="123" spans="3:33" s="40" customFormat="1" ht="15.75" x14ac:dyDescent="0.25">
      <c r="D123" s="318"/>
      <c r="E123" s="104" t="s">
        <v>151</v>
      </c>
      <c r="F123" s="405">
        <f>IF(OR(ISERROR(VLOOKUP($E123&amp;$D$118&amp;$D$119,'CCG data'!$A:$AD,'CCG data'!R$3,FALSE)),ISBLANK(VLOOKUP($E123&amp;$D$118&amp;$D$119,'CCG data'!$A:$AD,'CCG data'!R$3,FALSE))),"",VLOOKUP($E123&amp;$D$118&amp;$D$119,'CCG data'!$A:$AD,'CCG data'!R$3,FALSE))</f>
        <v>5.0511318703593844</v>
      </c>
      <c r="G123" s="406"/>
      <c r="H123" s="406">
        <f>IF(OR(ISERROR(VLOOKUP($E123&amp;$D$118&amp;$D$119,'CCG data'!$A:$AD,'CCG data'!S$3,FALSE)),ISBLANK(VLOOKUP($E123&amp;$D$118&amp;$D$119,'CCG data'!$A:$AD,'CCG data'!S$3,FALSE))),"",VLOOKUP($E123&amp;$D$118&amp;$D$119,'CCG data'!$A:$AD,'CCG data'!S$3,FALSE))</f>
        <v>32.529420148474117</v>
      </c>
      <c r="I123" s="406"/>
      <c r="J123" s="406">
        <f>IF(OR(ISERROR(VLOOKUP($E123&amp;$D$118&amp;$D$119,'CCG data'!$A:$AD,'CCG data'!T$3,FALSE)),ISBLANK(VLOOKUP($E123&amp;$D$118&amp;$D$119,'CCG data'!$A:$AD,'CCG data'!T$3,FALSE))),"",VLOOKUP($E123&amp;$D$118&amp;$D$119,'CCG data'!$A:$AD,'CCG data'!T$3,FALSE))</f>
        <v>17.037470514048266</v>
      </c>
      <c r="K123" s="406"/>
      <c r="L123" s="406">
        <f>IF(OR(ISERROR(VLOOKUP($E123&amp;$D$118&amp;$D$119,'CCG data'!$A:$AD,'CCG data'!U$3,FALSE)),ISBLANK(VLOOKUP($E123&amp;$D$118&amp;$D$119,'CCG data'!$A:$AD,'CCG data'!U$3,FALSE))),"",VLOOKUP($E123&amp;$D$118&amp;$D$119,'CCG data'!$A:$AD,'CCG data'!U$3,FALSE))</f>
        <v>12.283127785323909</v>
      </c>
      <c r="M123" s="407"/>
      <c r="N123" s="362">
        <f>IF(OR(ISERROR(VLOOKUP($E123&amp;$D$118&amp;$D$119,'CCG data'!$A:$AD,'CCG data'!G$3,FALSE)),ISBLANK(VLOOKUP($E123&amp;$D$118&amp;$D$119,'CCG data'!$A:$AD,'CCG data'!G$3,FALSE))),"",VLOOKUP($E123&amp;$D$118&amp;$D$119,'CCG data'!$A:$AD,'CCG data'!G$3,FALSE))</f>
        <v>713</v>
      </c>
      <c r="P123" s="397">
        <f>IF(OR(ISERROR(VLOOKUP($E123&amp;$D$118&amp;$D$119,'CCG data'!$A:$AD,'CCG data'!B$3,FALSE)),ISBLANK(VLOOKUP($E123&amp;$D$118&amp;$D$119,'CCG data'!$A:$AD,'CCG data'!B$3,FALSE))),"",VLOOKUP($E123&amp;$D$118&amp;$D$119,'CCG data'!$A:$AD,'CCG data'!B$3,FALSE))</f>
        <v>7.9943899018232817E-2</v>
      </c>
      <c r="Q123" s="263"/>
      <c r="R123" s="263">
        <f>IF(OR(ISERROR(VLOOKUP($E123&amp;$D$118&amp;$D$119,'CCG data'!$A:$AD,'CCG data'!C$3,FALSE)),ISBLANK(VLOOKUP($E123&amp;$D$118&amp;$D$119,'CCG data'!$A:$AD,'CCG data'!C$3,FALSE))),"",VLOOKUP($E123&amp;$D$118&amp;$D$119,'CCG data'!$A:$AD,'CCG data'!C$3,FALSE))</f>
        <v>0.4838709677419355</v>
      </c>
      <c r="S123" s="263"/>
      <c r="T123" s="263">
        <f>IF(OR(ISERROR(VLOOKUP($E123&amp;$D$118&amp;$D$119,'CCG data'!$A:$AD,'CCG data'!D$3,FALSE)),ISBLANK(VLOOKUP($E123&amp;$D$118&amp;$D$119,'CCG data'!$A:$AD,'CCG data'!D$3,FALSE))),"",VLOOKUP($E123&amp;$D$118&amp;$D$119,'CCG data'!$A:$AD,'CCG data'!D$3,FALSE))</f>
        <v>0.25385694249649371</v>
      </c>
      <c r="U123" s="263"/>
      <c r="V123" s="263">
        <f>IF(OR(ISERROR(VLOOKUP($E123&amp;$D$118&amp;$D$119,'CCG data'!$A:$AD,'CCG data'!E$3,FALSE)),ISBLANK(VLOOKUP($E123&amp;$D$118&amp;$D$119,'CCG data'!$A:$AD,'CCG data'!E$3,FALSE))),"",VLOOKUP($E123&amp;$D$118&amp;$D$119,'CCG data'!$A:$AD,'CCG data'!E$3,FALSE))</f>
        <v>0.182328190743338</v>
      </c>
      <c r="W123" s="398"/>
      <c r="Y123" s="163">
        <f>IFERROR(VLOOKUP($E123&amp;$D$119, Outliers!$A$4:$P$214,6,FALSE),"0")</f>
        <v>0</v>
      </c>
      <c r="Z123" s="163">
        <f>IFERROR(VLOOKUP($E123&amp;$D$119, Outliers!$A$4:$P$214,7,FALSE),"0")</f>
        <v>1</v>
      </c>
      <c r="AA123" s="163">
        <f>IFERROR(VLOOKUP($E123&amp;$D$119, Outliers!$A$4:$P$214,8,FALSE),"0")</f>
        <v>0</v>
      </c>
      <c r="AB123" s="163">
        <f>IFERROR(VLOOKUP($E123&amp;$D$119, Outliers!$A$4:$P$214,9,FALSE),"0")</f>
        <v>0</v>
      </c>
      <c r="AC123" s="106"/>
      <c r="AD123" s="78"/>
      <c r="AE123" s="78"/>
      <c r="AF123" s="78"/>
      <c r="AG123" s="78"/>
    </row>
    <row r="124" spans="3:33" x14ac:dyDescent="0.25">
      <c r="D124" s="318"/>
      <c r="E124" s="103" t="s">
        <v>27</v>
      </c>
      <c r="F124" s="95">
        <f>IF(P123="","",VLOOKUP($E123&amp;$D$118&amp;$D$119,'CCG data'!$A:$AD,'CCG data'!W$3,FALSE))</f>
        <v>3.739815900349063</v>
      </c>
      <c r="G124" s="96">
        <f>IF(P123="","",VLOOKUP($E123&amp;$D$118&amp;$D$119,'CCG data'!$A:$AD,'CCG data'!X$3,FALSE))</f>
        <v>6.3624478403697058</v>
      </c>
      <c r="H124" s="96">
        <f>IF(R123="","",VLOOKUP($E123&amp;$D$118&amp;$D$119,'CCG data'!$A:$AD,'CCG data'!Y$3,FALSE))</f>
        <v>29.096822934366713</v>
      </c>
      <c r="I124" s="96">
        <f>IF(R123="","",VLOOKUP($E123&amp;$D$118&amp;$D$119,'CCG data'!$A:$AD,'CCG data'!Z$3,FALSE))</f>
        <v>35.96201736258152</v>
      </c>
      <c r="J124" s="96">
        <f>IF(T123="","",VLOOKUP($E123&amp;$D$118&amp;$D$119,'CCG data'!$A:$AD,'CCG data'!AA$3,FALSE))</f>
        <v>14.555355502457914</v>
      </c>
      <c r="K124" s="96">
        <f>IF(T123="","",VLOOKUP($E123&amp;$D$118&amp;$D$119,'CCG data'!$A:$AD,'CCG data'!AB$3,FALSE))</f>
        <v>19.519585525638618</v>
      </c>
      <c r="L124" s="96">
        <f>IF(V123="","",VLOOKUP($E123&amp;$D$118&amp;$D$119,'CCG data'!$A:$AD,'CCG data'!AC$3,FALSE))</f>
        <v>10.171616702970809</v>
      </c>
      <c r="M124" s="96">
        <f>IF(V123="","",VLOOKUP($E123&amp;$D$118&amp;$D$119,'CCG data'!$A:$AD,'CCG data'!AD$3,FALSE))</f>
        <v>14.39463886767701</v>
      </c>
      <c r="N124" s="363"/>
      <c r="P124" s="150">
        <f>IF(P123="","",VLOOKUP($E123&amp;$D$118&amp;$D$119,'CCG data'!$A:$AD,'CCG data'!I$3,FALSE))</f>
        <v>6.2E-2</v>
      </c>
      <c r="Q124" s="15">
        <f>IF(P123="","",VLOOKUP($E123&amp;$D$118&amp;$D$119,'CCG data'!$A:$AD,'CCG data'!J$3,FALSE))</f>
        <v>0.10199999999999999</v>
      </c>
      <c r="R124" s="15">
        <f>IF(R123="","",VLOOKUP($E123&amp;$D$118&amp;$D$119,'CCG data'!$A:$AD,'CCG data'!K$3,FALSE))</f>
        <v>0.44700000000000001</v>
      </c>
      <c r="S124" s="15">
        <f>IF(R123="","",VLOOKUP($E123&amp;$D$118&amp;$D$119,'CCG data'!$A:$AD,'CCG data'!L$3,FALSE))</f>
        <v>0.52100000000000002</v>
      </c>
      <c r="T124" s="15">
        <f>IF(T123="","",VLOOKUP($E123&amp;$D$118&amp;$D$119,'CCG data'!$A:$AD,'CCG data'!M$3,FALSE))</f>
        <v>0.223</v>
      </c>
      <c r="U124" s="15">
        <f>IF(T123="","",VLOOKUP($E123&amp;$D$118&amp;$D$119,'CCG data'!$A:$AD,'CCG data'!N$3,FALSE))</f>
        <v>0.28699999999999998</v>
      </c>
      <c r="V124" s="15">
        <f>IF(V123="","",VLOOKUP($E123&amp;$D$118&amp;$D$119,'CCG data'!$A:$AD,'CCG data'!O$3,FALSE))</f>
        <v>0.156</v>
      </c>
      <c r="W124" s="135">
        <f>IF(V123="","",VLOOKUP($E123&amp;$D$118&amp;$D$119,'CCG data'!$A:$AD,'CCG data'!P$3,FALSE))</f>
        <v>0.21199999999999999</v>
      </c>
      <c r="Y124" s="163" t="str">
        <f>IFERROR(VLOOKUP($E124&amp;$D$119, Outliers!$A$4:$P$214,6,FALSE),"0")</f>
        <v>0</v>
      </c>
      <c r="Z124" s="163" t="str">
        <f>IFERROR(VLOOKUP($E124&amp;$D$119, Outliers!$A$4:$P$214,7,FALSE),"0")</f>
        <v>0</v>
      </c>
      <c r="AA124" s="163" t="str">
        <f>IFERROR(VLOOKUP($E124&amp;$D$119, Outliers!$A$4:$P$214,8,FALSE),"0")</f>
        <v>0</v>
      </c>
      <c r="AB124" s="163" t="str">
        <f>IFERROR(VLOOKUP($E124&amp;$D$119, Outliers!$A$4:$P$214,9,FALSE),"0")</f>
        <v>0</v>
      </c>
      <c r="AD124" s="78"/>
      <c r="AE124" s="78"/>
      <c r="AF124" s="78"/>
      <c r="AG124" s="78"/>
    </row>
    <row r="125" spans="3:33" s="40" customFormat="1" ht="15.75" x14ac:dyDescent="0.25">
      <c r="D125" s="318"/>
      <c r="E125" s="104" t="s">
        <v>152</v>
      </c>
      <c r="F125" s="405">
        <f>IF(OR(ISERROR(VLOOKUP($E125&amp;$D$118&amp;$D$119,'CCG data'!$A:$AD,'CCG data'!R$3,FALSE)),ISBLANK(VLOOKUP($E125&amp;$D$118&amp;$D$119,'CCG data'!$A:$AD,'CCG data'!R$3,FALSE))),"",VLOOKUP($E125&amp;$D$118&amp;$D$119,'CCG data'!$A:$AD,'CCG data'!R$3,FALSE))</f>
        <v>3.3077684522797757</v>
      </c>
      <c r="G125" s="406"/>
      <c r="H125" s="406">
        <f>IF(OR(ISERROR(VLOOKUP($E125&amp;$D$118&amp;$D$119,'CCG data'!$A:$AD,'CCG data'!S$3,FALSE)),ISBLANK(VLOOKUP($E125&amp;$D$118&amp;$D$119,'CCG data'!$A:$AD,'CCG data'!S$3,FALSE))),"",VLOOKUP($E125&amp;$D$118&amp;$D$119,'CCG data'!$A:$AD,'CCG data'!S$3,FALSE))</f>
        <v>36.76121058735356</v>
      </c>
      <c r="I125" s="406"/>
      <c r="J125" s="406">
        <f>IF(OR(ISERROR(VLOOKUP($E125&amp;$D$118&amp;$D$119,'CCG data'!$A:$AD,'CCG data'!T$3,FALSE)),ISBLANK(VLOOKUP($E125&amp;$D$118&amp;$D$119,'CCG data'!$A:$AD,'CCG data'!T$3,FALSE))),"",VLOOKUP($E125&amp;$D$118&amp;$D$119,'CCG data'!$A:$AD,'CCG data'!T$3,FALSE))</f>
        <v>15.259101427181102</v>
      </c>
      <c r="K125" s="406"/>
      <c r="L125" s="406">
        <f>IF(OR(ISERROR(VLOOKUP($E125&amp;$D$118&amp;$D$119,'CCG data'!$A:$AD,'CCG data'!U$3,FALSE)),ISBLANK(VLOOKUP($E125&amp;$D$118&amp;$D$119,'CCG data'!$A:$AD,'CCG data'!U$3,FALSE))),"",VLOOKUP($E125&amp;$D$118&amp;$D$119,'CCG data'!$A:$AD,'CCG data'!U$3,FALSE))</f>
        <v>15.64340233966818</v>
      </c>
      <c r="M125" s="407"/>
      <c r="N125" s="362">
        <f>IF(OR(ISERROR(VLOOKUP($E125&amp;$D$118&amp;$D$119,'CCG data'!$A:$AD,'CCG data'!G$3,FALSE)),ISBLANK(VLOOKUP($E125&amp;$D$118&amp;$D$119,'CCG data'!$A:$AD,'CCG data'!G$3,FALSE))),"",VLOOKUP($E125&amp;$D$118&amp;$D$119,'CCG data'!$A:$AD,'CCG data'!G$3,FALSE))</f>
        <v>1180</v>
      </c>
      <c r="P125" s="397">
        <f>IF(OR(ISERROR(VLOOKUP($E125&amp;$D$118&amp;$D$119,'CCG data'!$A:$AD,'CCG data'!B$3,FALSE)),ISBLANK(VLOOKUP($E125&amp;$D$118&amp;$D$119,'CCG data'!$A:$AD,'CCG data'!B$3,FALSE))),"",VLOOKUP($E125&amp;$D$118&amp;$D$119,'CCG data'!$A:$AD,'CCG data'!B$3,FALSE))</f>
        <v>4.8305084745762714E-2</v>
      </c>
      <c r="Q125" s="263"/>
      <c r="R125" s="263">
        <f>IF(OR(ISERROR(VLOOKUP($E125&amp;$D$118&amp;$D$119,'CCG data'!$A:$AD,'CCG data'!C$3,FALSE)),ISBLANK(VLOOKUP($E125&amp;$D$118&amp;$D$119,'CCG data'!$A:$AD,'CCG data'!C$3,FALSE))),"",VLOOKUP($E125&amp;$D$118&amp;$D$119,'CCG data'!$A:$AD,'CCG data'!C$3,FALSE))</f>
        <v>0.51271186440677963</v>
      </c>
      <c r="S125" s="263"/>
      <c r="T125" s="263">
        <f>IF(OR(ISERROR(VLOOKUP($E125&amp;$D$118&amp;$D$119,'CCG data'!$A:$AD,'CCG data'!D$3,FALSE)),ISBLANK(VLOOKUP($E125&amp;$D$118&amp;$D$119,'CCG data'!$A:$AD,'CCG data'!D$3,FALSE))),"",VLOOKUP($E125&amp;$D$118&amp;$D$119,'CCG data'!$A:$AD,'CCG data'!D$3,FALSE))</f>
        <v>0.21610169491525424</v>
      </c>
      <c r="U125" s="263"/>
      <c r="V125" s="263">
        <f>IF(OR(ISERROR(VLOOKUP($E125&amp;$D$118&amp;$D$119,'CCG data'!$A:$AD,'CCG data'!E$3,FALSE)),ISBLANK(VLOOKUP($E125&amp;$D$118&amp;$D$119,'CCG data'!$A:$AD,'CCG data'!E$3,FALSE))),"",VLOOKUP($E125&amp;$D$118&amp;$D$119,'CCG data'!$A:$AD,'CCG data'!E$3,FALSE))</f>
        <v>0.2228813559322034</v>
      </c>
      <c r="W125" s="398"/>
      <c r="Y125" s="163">
        <f>IFERROR(VLOOKUP($E125&amp;$D$119, Outliers!$A$4:$P$214,6,FALSE),"0")</f>
        <v>1</v>
      </c>
      <c r="Z125" s="163">
        <f>IFERROR(VLOOKUP($E125&amp;$D$119, Outliers!$A$4:$P$214,7,FALSE),"0")</f>
        <v>0</v>
      </c>
      <c r="AA125" s="163">
        <f>IFERROR(VLOOKUP($E125&amp;$D$119, Outliers!$A$4:$P$214,8,FALSE),"0")</f>
        <v>0</v>
      </c>
      <c r="AB125" s="163">
        <f>IFERROR(VLOOKUP($E125&amp;$D$119, Outliers!$A$4:$P$214,9,FALSE),"0")</f>
        <v>1</v>
      </c>
      <c r="AC125" s="106"/>
      <c r="AD125" s="78"/>
      <c r="AE125" s="78"/>
      <c r="AF125" s="78"/>
      <c r="AG125" s="78"/>
    </row>
    <row r="126" spans="3:33" x14ac:dyDescent="0.25">
      <c r="D126" s="318"/>
      <c r="E126" s="103" t="s">
        <v>27</v>
      </c>
      <c r="F126" s="95">
        <f>IF(P125="","",VLOOKUP($E125&amp;$D$118&amp;$D$119,'CCG data'!$A:$AD,'CCG data'!W$3,FALSE))</f>
        <v>2.4490441687139652</v>
      </c>
      <c r="G126" s="96">
        <f>IF(P125="","",VLOOKUP($E125&amp;$D$118&amp;$D$119,'CCG data'!$A:$AD,'CCG data'!X$3,FALSE))</f>
        <v>4.1664927358455861</v>
      </c>
      <c r="H126" s="96">
        <f>IF(R125="","",VLOOKUP($E125&amp;$D$118&amp;$D$119,'CCG data'!$A:$AD,'CCG data'!Y$3,FALSE))</f>
        <v>33.831881333086748</v>
      </c>
      <c r="I126" s="96">
        <f>IF(R125="","",VLOOKUP($E125&amp;$D$118&amp;$D$119,'CCG data'!$A:$AD,'CCG data'!Z$3,FALSE))</f>
        <v>39.690539841620371</v>
      </c>
      <c r="J126" s="96">
        <f>IF(T125="","",VLOOKUP($E125&amp;$D$118&amp;$D$119,'CCG data'!$A:$AD,'CCG data'!AA$3,FALSE))</f>
        <v>13.386199912309857</v>
      </c>
      <c r="K126" s="96">
        <f>IF(T125="","",VLOOKUP($E125&amp;$D$118&amp;$D$119,'CCG data'!$A:$AD,'CCG data'!AB$3,FALSE))</f>
        <v>17.132002942052345</v>
      </c>
      <c r="L126" s="96">
        <f>IF(V125="","",VLOOKUP($E125&amp;$D$118&amp;$D$119,'CCG data'!$A:$AD,'CCG data'!AC$3,FALSE))</f>
        <v>13.7527598564589</v>
      </c>
      <c r="M126" s="96">
        <f>IF(V125="","",VLOOKUP($E125&amp;$D$118&amp;$D$119,'CCG data'!$A:$AD,'CCG data'!AD$3,FALSE))</f>
        <v>17.534044822877458</v>
      </c>
      <c r="N126" s="363"/>
      <c r="P126" s="150">
        <f>IF(P125="","",VLOOKUP($E125&amp;$D$118&amp;$D$119,'CCG data'!$A:$AD,'CCG data'!I$3,FALSE))</f>
        <v>3.6999999999999998E-2</v>
      </c>
      <c r="Q126" s="15">
        <f>IF(P125="","",VLOOKUP($E125&amp;$D$118&amp;$D$119,'CCG data'!$A:$AD,'CCG data'!J$3,FALSE))</f>
        <v>6.2E-2</v>
      </c>
      <c r="R126" s="15">
        <f>IF(R125="","",VLOOKUP($E125&amp;$D$118&amp;$D$119,'CCG data'!$A:$AD,'CCG data'!K$3,FALSE))</f>
        <v>0.48399999999999999</v>
      </c>
      <c r="S126" s="15">
        <f>IF(R125="","",VLOOKUP($E125&amp;$D$118&amp;$D$119,'CCG data'!$A:$AD,'CCG data'!L$3,FALSE))</f>
        <v>0.54100000000000004</v>
      </c>
      <c r="T126" s="15">
        <f>IF(T125="","",VLOOKUP($E125&amp;$D$118&amp;$D$119,'CCG data'!$A:$AD,'CCG data'!M$3,FALSE))</f>
        <v>0.19400000000000001</v>
      </c>
      <c r="U126" s="15">
        <f>IF(T125="","",VLOOKUP($E125&amp;$D$118&amp;$D$119,'CCG data'!$A:$AD,'CCG data'!N$3,FALSE))</f>
        <v>0.24</v>
      </c>
      <c r="V126" s="15">
        <f>IF(V125="","",VLOOKUP($E125&amp;$D$118&amp;$D$119,'CCG data'!$A:$AD,'CCG data'!O$3,FALSE))</f>
        <v>0.2</v>
      </c>
      <c r="W126" s="135">
        <f>IF(V125="","",VLOOKUP($E125&amp;$D$118&amp;$D$119,'CCG data'!$A:$AD,'CCG data'!P$3,FALSE))</f>
        <v>0.248</v>
      </c>
      <c r="Y126" s="163" t="str">
        <f>IFERROR(VLOOKUP($E126&amp;$D$119, Outliers!$A$4:$P$214,6,FALSE),"0")</f>
        <v>0</v>
      </c>
      <c r="Z126" s="163" t="str">
        <f>IFERROR(VLOOKUP($E126&amp;$D$119, Outliers!$A$4:$P$214,7,FALSE),"0")</f>
        <v>0</v>
      </c>
      <c r="AA126" s="163" t="str">
        <f>IFERROR(VLOOKUP($E126&amp;$D$119, Outliers!$A$4:$P$214,8,FALSE),"0")</f>
        <v>0</v>
      </c>
      <c r="AB126" s="163" t="str">
        <f>IFERROR(VLOOKUP($E126&amp;$D$119, Outliers!$A$4:$P$214,9,FALSE),"0")</f>
        <v>0</v>
      </c>
      <c r="AD126" s="78"/>
      <c r="AE126" s="78"/>
      <c r="AF126" s="78"/>
      <c r="AG126" s="78"/>
    </row>
    <row r="127" spans="3:33" s="40" customFormat="1" ht="15.75" x14ac:dyDescent="0.25">
      <c r="D127" s="318"/>
      <c r="E127" s="104" t="s">
        <v>480</v>
      </c>
      <c r="F127" s="405">
        <f>IF(OR(ISERROR(VLOOKUP($E127&amp;$D$118&amp;$D$119,'CCG data'!$A:$AD,'CCG data'!R$3,FALSE)),ISBLANK(VLOOKUP($E127&amp;$D$118&amp;$D$119,'CCG data'!$A:$AD,'CCG data'!R$3,FALSE))),"",VLOOKUP($E127&amp;$D$118&amp;$D$119,'CCG data'!$A:$AD,'CCG data'!R$3,FALSE))</f>
        <v>3.1217653425549581</v>
      </c>
      <c r="G127" s="406"/>
      <c r="H127" s="406">
        <f>IF(OR(ISERROR(VLOOKUP($E127&amp;$D$118&amp;$D$119,'CCG data'!$A:$AD,'CCG data'!S$3,FALSE)),ISBLANK(VLOOKUP($E127&amp;$D$118&amp;$D$119,'CCG data'!$A:$AD,'CCG data'!S$3,FALSE))),"",VLOOKUP($E127&amp;$D$118&amp;$D$119,'CCG data'!$A:$AD,'CCG data'!S$3,FALSE))</f>
        <v>35.193165972420566</v>
      </c>
      <c r="I127" s="406"/>
      <c r="J127" s="406">
        <f>IF(OR(ISERROR(VLOOKUP($E127&amp;$D$118&amp;$D$119,'CCG data'!$A:$AD,'CCG data'!T$3,FALSE)),ISBLANK(VLOOKUP($E127&amp;$D$118&amp;$D$119,'CCG data'!$A:$AD,'CCG data'!T$3,FALSE))),"",VLOOKUP($E127&amp;$D$118&amp;$D$119,'CCG data'!$A:$AD,'CCG data'!T$3,FALSE))</f>
        <v>22.348303860669017</v>
      </c>
      <c r="K127" s="406"/>
      <c r="L127" s="406">
        <f>IF(OR(ISERROR(VLOOKUP($E127&amp;$D$118&amp;$D$119,'CCG data'!$A:$AD,'CCG data'!U$3,FALSE)),ISBLANK(VLOOKUP($E127&amp;$D$118&amp;$D$119,'CCG data'!$A:$AD,'CCG data'!U$3,FALSE))),"",VLOOKUP($E127&amp;$D$118&amp;$D$119,'CCG data'!$A:$AD,'CCG data'!U$3,FALSE))</f>
        <v>7.8078565809810447</v>
      </c>
      <c r="M127" s="407"/>
      <c r="N127" s="362">
        <f>IF(OR(ISERROR(VLOOKUP($E127&amp;$D$118&amp;$D$119,'CCG data'!$A:$AD,'CCG data'!G$3,FALSE)),ISBLANK(VLOOKUP($E127&amp;$D$118&amp;$D$119,'CCG data'!$A:$AD,'CCG data'!G$3,FALSE))),"",VLOOKUP($E127&amp;$D$118&amp;$D$119,'CCG data'!$A:$AD,'CCG data'!G$3,FALSE))</f>
        <v>778</v>
      </c>
      <c r="P127" s="397">
        <f>IF(OR(ISERROR(VLOOKUP($E127&amp;$D$118&amp;$D$119,'CCG data'!$A:$AD,'CCG data'!B$3,FALSE)),ISBLANK(VLOOKUP($E127&amp;$D$118&amp;$D$119,'CCG data'!$A:$AD,'CCG data'!B$3,FALSE))),"",VLOOKUP($E127&amp;$D$118&amp;$D$119,'CCG data'!$A:$AD,'CCG data'!B$3,FALSE))</f>
        <v>3.9845758354755782E-2</v>
      </c>
      <c r="Q127" s="263"/>
      <c r="R127" s="263">
        <f>IF(OR(ISERROR(VLOOKUP($E127&amp;$D$118&amp;$D$119,'CCG data'!$A:$AD,'CCG data'!C$3,FALSE)),ISBLANK(VLOOKUP($E127&amp;$D$118&amp;$D$119,'CCG data'!$A:$AD,'CCG data'!C$3,FALSE))),"",VLOOKUP($E127&amp;$D$118&amp;$D$119,'CCG data'!$A:$AD,'CCG data'!C$3,FALSE))</f>
        <v>0.50385604113110538</v>
      </c>
      <c r="S127" s="263"/>
      <c r="T127" s="263">
        <f>IF(OR(ISERROR(VLOOKUP($E127&amp;$D$118&amp;$D$119,'CCG data'!$A:$AD,'CCG data'!D$3,FALSE)),ISBLANK(VLOOKUP($E127&amp;$D$118&amp;$D$119,'CCG data'!$A:$AD,'CCG data'!D$3,FALSE))),"",VLOOKUP($E127&amp;$D$118&amp;$D$119,'CCG data'!$A:$AD,'CCG data'!D$3,FALSE))</f>
        <v>0.33933161953727509</v>
      </c>
      <c r="U127" s="263"/>
      <c r="V127" s="263">
        <f>IF(OR(ISERROR(VLOOKUP($E127&amp;$D$118&amp;$D$119,'CCG data'!$A:$AD,'CCG data'!E$3,FALSE)),ISBLANK(VLOOKUP($E127&amp;$D$118&amp;$D$119,'CCG data'!$A:$AD,'CCG data'!E$3,FALSE))),"",VLOOKUP($E127&amp;$D$118&amp;$D$119,'CCG data'!$A:$AD,'CCG data'!E$3,FALSE))</f>
        <v>0.11696658097686376</v>
      </c>
      <c r="W127" s="398"/>
      <c r="Y127" s="163">
        <f>IFERROR(VLOOKUP($E127&amp;$D$119, Outliers!$A$4:$P$214,6,FALSE),"0")</f>
        <v>1</v>
      </c>
      <c r="Z127" s="163">
        <f>IFERROR(VLOOKUP($E127&amp;$D$119, Outliers!$A$4:$P$214,7,FALSE),"0")</f>
        <v>0</v>
      </c>
      <c r="AA127" s="163">
        <f>IFERROR(VLOOKUP($E127&amp;$D$119, Outliers!$A$4:$P$214,8,FALSE),"0")</f>
        <v>1</v>
      </c>
      <c r="AB127" s="163">
        <f>IFERROR(VLOOKUP($E127&amp;$D$119, Outliers!$A$4:$P$214,9,FALSE),"0")</f>
        <v>1</v>
      </c>
      <c r="AC127" s="106"/>
      <c r="AD127" s="78"/>
      <c r="AE127" s="78"/>
      <c r="AF127" s="78"/>
      <c r="AG127" s="78"/>
    </row>
    <row r="128" spans="3:33" x14ac:dyDescent="0.25">
      <c r="D128" s="318"/>
      <c r="E128" s="103" t="s">
        <v>27</v>
      </c>
      <c r="F128" s="95">
        <f>IF(P127="","",VLOOKUP($E127&amp;$D$118&amp;$D$119,'CCG data'!$A:$AD,'CCG data'!W$3,FALSE))</f>
        <v>2.0228215524306066</v>
      </c>
      <c r="G128" s="96">
        <f>IF(P127="","",VLOOKUP($E127&amp;$D$118&amp;$D$119,'CCG data'!$A:$AD,'CCG data'!X$3,FALSE))</f>
        <v>4.2207091326793096</v>
      </c>
      <c r="H128" s="96">
        <f>IF(R127="","",VLOOKUP($E127&amp;$D$118&amp;$D$119,'CCG data'!$A:$AD,'CCG data'!Y$3,FALSE))</f>
        <v>31.709220288947453</v>
      </c>
      <c r="I128" s="96">
        <f>IF(R127="","",VLOOKUP($E127&amp;$D$118&amp;$D$119,'CCG data'!$A:$AD,'CCG data'!Z$3,FALSE))</f>
        <v>38.677111655893682</v>
      </c>
      <c r="J128" s="96">
        <f>IF(T127="","",VLOOKUP($E127&amp;$D$118&amp;$D$119,'CCG data'!$A:$AD,'CCG data'!AA$3,FALSE))</f>
        <v>19.652435538461468</v>
      </c>
      <c r="K128" s="96">
        <f>IF(T127="","",VLOOKUP($E127&amp;$D$118&amp;$D$119,'CCG data'!$A:$AD,'CCG data'!AB$3,FALSE))</f>
        <v>25.044172182876565</v>
      </c>
      <c r="L128" s="96">
        <f>IF(V127="","",VLOOKUP($E127&amp;$D$118&amp;$D$119,'CCG data'!$A:$AD,'CCG data'!AC$3,FALSE))</f>
        <v>6.2036244793972379</v>
      </c>
      <c r="M128" s="96">
        <f>IF(V127="","",VLOOKUP($E127&amp;$D$118&amp;$D$119,'CCG data'!$A:$AD,'CCG data'!AD$3,FALSE))</f>
        <v>9.4120886825648515</v>
      </c>
      <c r="N128" s="363"/>
      <c r="P128" s="150">
        <f>IF(P127="","",VLOOKUP($E127&amp;$D$118&amp;$D$119,'CCG data'!$A:$AD,'CCG data'!I$3,FALSE))</f>
        <v>2.8000000000000001E-2</v>
      </c>
      <c r="Q128" s="15">
        <f>IF(P127="","",VLOOKUP($E127&amp;$D$118&amp;$D$119,'CCG data'!$A:$AD,'CCG data'!J$3,FALSE))</f>
        <v>5.6000000000000001E-2</v>
      </c>
      <c r="R128" s="15">
        <f>IF(R127="","",VLOOKUP($E127&amp;$D$118&amp;$D$119,'CCG data'!$A:$AD,'CCG data'!K$3,FALSE))</f>
        <v>0.46899999999999997</v>
      </c>
      <c r="S128" s="15">
        <f>IF(R127="","",VLOOKUP($E127&amp;$D$118&amp;$D$119,'CCG data'!$A:$AD,'CCG data'!L$3,FALSE))</f>
        <v>0.53900000000000003</v>
      </c>
      <c r="T128" s="15">
        <f>IF(T127="","",VLOOKUP($E127&amp;$D$118&amp;$D$119,'CCG data'!$A:$AD,'CCG data'!M$3,FALSE))</f>
        <v>0.307</v>
      </c>
      <c r="U128" s="15">
        <f>IF(T127="","",VLOOKUP($E127&amp;$D$118&amp;$D$119,'CCG data'!$A:$AD,'CCG data'!N$3,FALSE))</f>
        <v>0.373</v>
      </c>
      <c r="V128" s="15">
        <f>IF(V127="","",VLOOKUP($E127&amp;$D$118&amp;$D$119,'CCG data'!$A:$AD,'CCG data'!O$3,FALSE))</f>
        <v>9.6000000000000002E-2</v>
      </c>
      <c r="W128" s="135">
        <f>IF(V127="","",VLOOKUP($E127&amp;$D$118&amp;$D$119,'CCG data'!$A:$AD,'CCG data'!P$3,FALSE))</f>
        <v>0.14099999999999999</v>
      </c>
      <c r="Y128" s="163" t="str">
        <f>IFERROR(VLOOKUP($E128&amp;$D$119, Outliers!$A$4:$P$214,6,FALSE),"0")</f>
        <v>0</v>
      </c>
      <c r="Z128" s="163" t="str">
        <f>IFERROR(VLOOKUP($E128&amp;$D$119, Outliers!$A$4:$P$214,7,FALSE),"0")</f>
        <v>0</v>
      </c>
      <c r="AA128" s="163" t="str">
        <f>IFERROR(VLOOKUP($E128&amp;$D$119, Outliers!$A$4:$P$214,8,FALSE),"0")</f>
        <v>0</v>
      </c>
      <c r="AB128" s="163" t="str">
        <f>IFERROR(VLOOKUP($E128&amp;$D$119, Outliers!$A$4:$P$214,9,FALSE),"0")</f>
        <v>0</v>
      </c>
      <c r="AD128" s="78"/>
      <c r="AE128" s="78"/>
      <c r="AF128" s="78"/>
      <c r="AG128" s="78"/>
    </row>
    <row r="129" spans="4:33" s="40" customFormat="1" ht="15.75" x14ac:dyDescent="0.25">
      <c r="D129" s="318"/>
      <c r="E129" s="104" t="s">
        <v>153</v>
      </c>
      <c r="F129" s="405">
        <f>IF(OR(ISERROR(VLOOKUP($E129&amp;$D$118&amp;$D$119,'CCG data'!$A:$AD,'CCG data'!R$3,FALSE)),ISBLANK(VLOOKUP($E129&amp;$D$118&amp;$D$119,'CCG data'!$A:$AD,'CCG data'!R$3,FALSE))),"",VLOOKUP($E129&amp;$D$118&amp;$D$119,'CCG data'!$A:$AD,'CCG data'!R$3,FALSE))</f>
        <v>3.3867661272632166</v>
      </c>
      <c r="G129" s="406"/>
      <c r="H129" s="406">
        <f>IF(OR(ISERROR(VLOOKUP($E129&amp;$D$118&amp;$D$119,'CCG data'!$A:$AD,'CCG data'!S$3,FALSE)),ISBLANK(VLOOKUP($E129&amp;$D$118&amp;$D$119,'CCG data'!$A:$AD,'CCG data'!S$3,FALSE))),"",VLOOKUP($E129&amp;$D$118&amp;$D$119,'CCG data'!$A:$AD,'CCG data'!S$3,FALSE))</f>
        <v>31.464982045696619</v>
      </c>
      <c r="I129" s="406"/>
      <c r="J129" s="406">
        <f>IF(OR(ISERROR(VLOOKUP($E129&amp;$D$118&amp;$D$119,'CCG data'!$A:$AD,'CCG data'!T$3,FALSE)),ISBLANK(VLOOKUP($E129&amp;$D$118&amp;$D$119,'CCG data'!$A:$AD,'CCG data'!T$3,FALSE))),"",VLOOKUP($E129&amp;$D$118&amp;$D$119,'CCG data'!$A:$AD,'CCG data'!T$3,FALSE))</f>
        <v>14.586178334558527</v>
      </c>
      <c r="K129" s="406"/>
      <c r="L129" s="406">
        <f>IF(OR(ISERROR(VLOOKUP($E129&amp;$D$118&amp;$D$119,'CCG data'!$A:$AD,'CCG data'!U$3,FALSE)),ISBLANK(VLOOKUP($E129&amp;$D$118&amp;$D$119,'CCG data'!$A:$AD,'CCG data'!U$3,FALSE))),"",VLOOKUP($E129&amp;$D$118&amp;$D$119,'CCG data'!$A:$AD,'CCG data'!U$3,FALSE))</f>
        <v>10.91030468724019</v>
      </c>
      <c r="M129" s="407"/>
      <c r="N129" s="362">
        <f>IF(OR(ISERROR(VLOOKUP($E129&amp;$D$118&amp;$D$119,'CCG data'!$A:$AD,'CCG data'!G$3,FALSE)),ISBLANK(VLOOKUP($E129&amp;$D$118&amp;$D$119,'CCG data'!$A:$AD,'CCG data'!G$3,FALSE))),"",VLOOKUP($E129&amp;$D$118&amp;$D$119,'CCG data'!$A:$AD,'CCG data'!G$3,FALSE))</f>
        <v>1590</v>
      </c>
      <c r="P129" s="397">
        <f>IF(OR(ISERROR(VLOOKUP($E129&amp;$D$118&amp;$D$119,'CCG data'!$A:$AD,'CCG data'!B$3,FALSE)),ISBLANK(VLOOKUP($E129&amp;$D$118&amp;$D$119,'CCG data'!$A:$AD,'CCG data'!B$3,FALSE))),"",VLOOKUP($E129&amp;$D$118&amp;$D$119,'CCG data'!$A:$AD,'CCG data'!B$3,FALSE))</f>
        <v>5.2830188679245285E-2</v>
      </c>
      <c r="Q129" s="263"/>
      <c r="R129" s="263">
        <f>IF(OR(ISERROR(VLOOKUP($E129&amp;$D$118&amp;$D$119,'CCG data'!$A:$AD,'CCG data'!C$3,FALSE)),ISBLANK(VLOOKUP($E129&amp;$D$118&amp;$D$119,'CCG data'!$A:$AD,'CCG data'!C$3,FALSE))),"",VLOOKUP($E129&amp;$D$118&amp;$D$119,'CCG data'!$A:$AD,'CCG data'!C$3,FALSE))</f>
        <v>0.51383647798742138</v>
      </c>
      <c r="S129" s="263"/>
      <c r="T129" s="263">
        <f>IF(OR(ISERROR(VLOOKUP($E129&amp;$D$118&amp;$D$119,'CCG data'!$A:$AD,'CCG data'!D$3,FALSE)),ISBLANK(VLOOKUP($E129&amp;$D$118&amp;$D$119,'CCG data'!$A:$AD,'CCG data'!D$3,FALSE))),"",VLOOKUP($E129&amp;$D$118&amp;$D$119,'CCG data'!$A:$AD,'CCG data'!D$3,FALSE))</f>
        <v>0.25220125786163522</v>
      </c>
      <c r="U129" s="263"/>
      <c r="V129" s="263">
        <f>IF(OR(ISERROR(VLOOKUP($E129&amp;$D$118&amp;$D$119,'CCG data'!$A:$AD,'CCG data'!E$3,FALSE)),ISBLANK(VLOOKUP($E129&amp;$D$118&amp;$D$119,'CCG data'!$A:$AD,'CCG data'!E$3,FALSE))),"",VLOOKUP($E129&amp;$D$118&amp;$D$119,'CCG data'!$A:$AD,'CCG data'!E$3,FALSE))</f>
        <v>0.1811320754716981</v>
      </c>
      <c r="W129" s="398"/>
      <c r="Y129" s="163">
        <f>IFERROR(VLOOKUP($E129&amp;$D$119, Outliers!$A$4:$P$214,6,FALSE),"0")</f>
        <v>1</v>
      </c>
      <c r="Z129" s="163">
        <f>IFERROR(VLOOKUP($E129&amp;$D$119, Outliers!$A$4:$P$214,7,FALSE),"0")</f>
        <v>1</v>
      </c>
      <c r="AA129" s="163">
        <f>IFERROR(VLOOKUP($E129&amp;$D$119, Outliers!$A$4:$P$214,8,FALSE),"0")</f>
        <v>1</v>
      </c>
      <c r="AB129" s="163">
        <f>IFERROR(VLOOKUP($E129&amp;$D$119, Outliers!$A$4:$P$214,9,FALSE),"0")</f>
        <v>0</v>
      </c>
      <c r="AC129" s="106"/>
      <c r="AD129" s="78"/>
      <c r="AE129" s="78"/>
      <c r="AF129" s="78"/>
      <c r="AG129" s="78"/>
    </row>
    <row r="130" spans="4:33" x14ac:dyDescent="0.25">
      <c r="D130" s="318"/>
      <c r="E130" s="103" t="s">
        <v>27</v>
      </c>
      <c r="F130" s="95">
        <f>IF(P129="","",VLOOKUP($E129&amp;$D$118&amp;$D$119,'CCG data'!$A:$AD,'CCG data'!W$3,FALSE))</f>
        <v>2.6624942274293968</v>
      </c>
      <c r="G130" s="96">
        <f>IF(P129="","",VLOOKUP($E129&amp;$D$118&amp;$D$119,'CCG data'!$A:$AD,'CCG data'!X$3,FALSE))</f>
        <v>4.1110380270970364</v>
      </c>
      <c r="H130" s="96">
        <f>IF(R129="","",VLOOKUP($E129&amp;$D$118&amp;$D$119,'CCG data'!$A:$AD,'CCG data'!Y$3,FALSE))</f>
        <v>29.307374107146927</v>
      </c>
      <c r="I130" s="96">
        <f>IF(R129="","",VLOOKUP($E129&amp;$D$118&amp;$D$119,'CCG data'!$A:$AD,'CCG data'!Z$3,FALSE))</f>
        <v>33.622589984246311</v>
      </c>
      <c r="J130" s="96">
        <f>IF(T129="","",VLOOKUP($E129&amp;$D$118&amp;$D$119,'CCG data'!$A:$AD,'CCG data'!AA$3,FALSE))</f>
        <v>13.15851632131942</v>
      </c>
      <c r="K130" s="96">
        <f>IF(T129="","",VLOOKUP($E129&amp;$D$118&amp;$D$119,'CCG data'!$A:$AD,'CCG data'!AB$3,FALSE))</f>
        <v>16.013840347797636</v>
      </c>
      <c r="L130" s="96">
        <f>IF(V129="","",VLOOKUP($E129&amp;$D$118&amp;$D$119,'CCG data'!$A:$AD,'CCG data'!AC$3,FALSE))</f>
        <v>9.6502287838109009</v>
      </c>
      <c r="M130" s="96">
        <f>IF(V129="","",VLOOKUP($E129&amp;$D$118&amp;$D$119,'CCG data'!$A:$AD,'CCG data'!AD$3,FALSE))</f>
        <v>12.170380590669479</v>
      </c>
      <c r="N130" s="363"/>
      <c r="P130" s="150">
        <f>IF(P129="","",VLOOKUP($E129&amp;$D$118&amp;$D$119,'CCG data'!$A:$AD,'CCG data'!I$3,FALSE))</f>
        <v>4.2999999999999997E-2</v>
      </c>
      <c r="Q130" s="15">
        <f>IF(P129="","",VLOOKUP($E129&amp;$D$118&amp;$D$119,'CCG data'!$A:$AD,'CCG data'!J$3,FALSE))</f>
        <v>6.5000000000000002E-2</v>
      </c>
      <c r="R130" s="15">
        <f>IF(R129="","",VLOOKUP($E129&amp;$D$118&amp;$D$119,'CCG data'!$A:$AD,'CCG data'!K$3,FALSE))</f>
        <v>0.48899999999999999</v>
      </c>
      <c r="S130" s="15">
        <f>IF(R129="","",VLOOKUP($E129&amp;$D$118&amp;$D$119,'CCG data'!$A:$AD,'CCG data'!L$3,FALSE))</f>
        <v>0.53800000000000003</v>
      </c>
      <c r="T130" s="15">
        <f>IF(T129="","",VLOOKUP($E129&amp;$D$118&amp;$D$119,'CCG data'!$A:$AD,'CCG data'!M$3,FALSE))</f>
        <v>0.23100000000000001</v>
      </c>
      <c r="U130" s="15">
        <f>IF(T129="","",VLOOKUP($E129&amp;$D$118&amp;$D$119,'CCG data'!$A:$AD,'CCG data'!N$3,FALSE))</f>
        <v>0.27400000000000002</v>
      </c>
      <c r="V130" s="15">
        <f>IF(V129="","",VLOOKUP($E129&amp;$D$118&amp;$D$119,'CCG data'!$A:$AD,'CCG data'!O$3,FALSE))</f>
        <v>0.16300000000000001</v>
      </c>
      <c r="W130" s="135">
        <f>IF(V129="","",VLOOKUP($E129&amp;$D$118&amp;$D$119,'CCG data'!$A:$AD,'CCG data'!P$3,FALSE))</f>
        <v>0.20100000000000001</v>
      </c>
      <c r="Y130" s="163" t="str">
        <f>IFERROR(VLOOKUP($E130&amp;$D$119, Outliers!$A$4:$P$214,6,FALSE),"0")</f>
        <v>0</v>
      </c>
      <c r="Z130" s="163" t="str">
        <f>IFERROR(VLOOKUP($E130&amp;$D$119, Outliers!$A$4:$P$214,7,FALSE),"0")</f>
        <v>0</v>
      </c>
      <c r="AA130" s="163" t="str">
        <f>IFERROR(VLOOKUP($E130&amp;$D$119, Outliers!$A$4:$P$214,8,FALSE),"0")</f>
        <v>0</v>
      </c>
      <c r="AB130" s="163" t="str">
        <f>IFERROR(VLOOKUP($E130&amp;$D$119, Outliers!$A$4:$P$214,9,FALSE),"0")</f>
        <v>0</v>
      </c>
      <c r="AD130" s="78"/>
      <c r="AE130" s="78"/>
      <c r="AF130" s="78"/>
      <c r="AG130" s="78"/>
    </row>
    <row r="131" spans="4:33" s="40" customFormat="1" ht="15.75" x14ac:dyDescent="0.25">
      <c r="D131" s="318"/>
      <c r="E131" s="104" t="s">
        <v>154</v>
      </c>
      <c r="F131" s="405">
        <f>IF(OR(ISERROR(VLOOKUP($E131&amp;$D$118&amp;$D$119,'CCG data'!$A:$AD,'CCG data'!R$3,FALSE)),ISBLANK(VLOOKUP($E131&amp;$D$118&amp;$D$119,'CCG data'!$A:$AD,'CCG data'!R$3,FALSE))),"",VLOOKUP($E131&amp;$D$118&amp;$D$119,'CCG data'!$A:$AD,'CCG data'!R$3,FALSE))</f>
        <v>5.3727574856845717</v>
      </c>
      <c r="G131" s="406"/>
      <c r="H131" s="406">
        <f>IF(OR(ISERROR(VLOOKUP($E131&amp;$D$118&amp;$D$119,'CCG data'!$A:$AD,'CCG data'!S$3,FALSE)),ISBLANK(VLOOKUP($E131&amp;$D$118&amp;$D$119,'CCG data'!$A:$AD,'CCG data'!S$3,FALSE))),"",VLOOKUP($E131&amp;$D$118&amp;$D$119,'CCG data'!$A:$AD,'CCG data'!S$3,FALSE))</f>
        <v>31.466888927920511</v>
      </c>
      <c r="I131" s="406"/>
      <c r="J131" s="406">
        <f>IF(OR(ISERROR(VLOOKUP($E131&amp;$D$118&amp;$D$119,'CCG data'!$A:$AD,'CCG data'!T$3,FALSE)),ISBLANK(VLOOKUP($E131&amp;$D$118&amp;$D$119,'CCG data'!$A:$AD,'CCG data'!T$3,FALSE))),"",VLOOKUP($E131&amp;$D$118&amp;$D$119,'CCG data'!$A:$AD,'CCG data'!T$3,FALSE))</f>
        <v>17.132516644631359</v>
      </c>
      <c r="K131" s="406"/>
      <c r="L131" s="406">
        <f>IF(OR(ISERROR(VLOOKUP($E131&amp;$D$118&amp;$D$119,'CCG data'!$A:$AD,'CCG data'!U$3,FALSE)),ISBLANK(VLOOKUP($E131&amp;$D$118&amp;$D$119,'CCG data'!$A:$AD,'CCG data'!U$3,FALSE))),"",VLOOKUP($E131&amp;$D$118&amp;$D$119,'CCG data'!$A:$AD,'CCG data'!U$3,FALSE))</f>
        <v>16.981605839492968</v>
      </c>
      <c r="M131" s="407"/>
      <c r="N131" s="362">
        <f>IF(OR(ISERROR(VLOOKUP($E131&amp;$D$118&amp;$D$119,'CCG data'!$A:$AD,'CCG data'!G$3,FALSE)),ISBLANK(VLOOKUP($E131&amp;$D$118&amp;$D$119,'CCG data'!$A:$AD,'CCG data'!G$3,FALSE))),"",VLOOKUP($E131&amp;$D$118&amp;$D$119,'CCG data'!$A:$AD,'CCG data'!G$3,FALSE))</f>
        <v>1508</v>
      </c>
      <c r="P131" s="397">
        <f>IF(OR(ISERROR(VLOOKUP($E131&amp;$D$118&amp;$D$119,'CCG data'!$A:$AD,'CCG data'!B$3,FALSE)),ISBLANK(VLOOKUP($E131&amp;$D$118&amp;$D$119,'CCG data'!$A:$AD,'CCG data'!B$3,FALSE))),"",VLOOKUP($E131&amp;$D$118&amp;$D$119,'CCG data'!$A:$AD,'CCG data'!B$3,FALSE))</f>
        <v>7.8249336870026526E-2</v>
      </c>
      <c r="Q131" s="263"/>
      <c r="R131" s="263">
        <f>IF(OR(ISERROR(VLOOKUP($E131&amp;$D$118&amp;$D$119,'CCG data'!$A:$AD,'CCG data'!C$3,FALSE)),ISBLANK(VLOOKUP($E131&amp;$D$118&amp;$D$119,'CCG data'!$A:$AD,'CCG data'!C$3,FALSE))),"",VLOOKUP($E131&amp;$D$118&amp;$D$119,'CCG data'!$A:$AD,'CCG data'!C$3,FALSE))</f>
        <v>0.44297082228116713</v>
      </c>
      <c r="S131" s="263"/>
      <c r="T131" s="263">
        <f>IF(OR(ISERROR(VLOOKUP($E131&amp;$D$118&amp;$D$119,'CCG data'!$A:$AD,'CCG data'!D$3,FALSE)),ISBLANK(VLOOKUP($E131&amp;$D$118&amp;$D$119,'CCG data'!$A:$AD,'CCG data'!D$3,FALSE))),"",VLOOKUP($E131&amp;$D$118&amp;$D$119,'CCG data'!$A:$AD,'CCG data'!D$3,FALSE))</f>
        <v>0.23872679045092837</v>
      </c>
      <c r="U131" s="263"/>
      <c r="V131" s="263">
        <f>IF(OR(ISERROR(VLOOKUP($E131&amp;$D$118&amp;$D$119,'CCG data'!$A:$AD,'CCG data'!E$3,FALSE)),ISBLANK(VLOOKUP($E131&amp;$D$118&amp;$D$119,'CCG data'!$A:$AD,'CCG data'!E$3,FALSE))),"",VLOOKUP($E131&amp;$D$118&amp;$D$119,'CCG data'!$A:$AD,'CCG data'!E$3,FALSE))</f>
        <v>0.24005305039787797</v>
      </c>
      <c r="W131" s="398"/>
      <c r="Y131" s="163">
        <f>IFERROR(VLOOKUP($E131&amp;$D$119, Outliers!$A$4:$P$214,6,FALSE),"0")</f>
        <v>0</v>
      </c>
      <c r="Z131" s="163">
        <f>IFERROR(VLOOKUP($E131&amp;$D$119, Outliers!$A$4:$P$214,7,FALSE),"0")</f>
        <v>1</v>
      </c>
      <c r="AA131" s="163">
        <f>IFERROR(VLOOKUP($E131&amp;$D$119, Outliers!$A$4:$P$214,8,FALSE),"0")</f>
        <v>0</v>
      </c>
      <c r="AB131" s="163">
        <f>IFERROR(VLOOKUP($E131&amp;$D$119, Outliers!$A$4:$P$214,9,FALSE),"0")</f>
        <v>1</v>
      </c>
      <c r="AC131" s="106"/>
      <c r="AD131" s="78"/>
      <c r="AE131" s="78"/>
      <c r="AF131" s="78"/>
      <c r="AG131" s="78"/>
    </row>
    <row r="132" spans="4:33" x14ac:dyDescent="0.25">
      <c r="D132" s="318"/>
      <c r="E132" s="103" t="s">
        <v>27</v>
      </c>
      <c r="F132" s="95">
        <f>IF(P131="","",VLOOKUP($E131&amp;$D$118&amp;$D$119,'CCG data'!$A:$AD,'CCG data'!W$3,FALSE))</f>
        <v>4.4033367484734631</v>
      </c>
      <c r="G132" s="96">
        <f>IF(P131="","",VLOOKUP($E131&amp;$D$118&amp;$D$119,'CCG data'!$A:$AD,'CCG data'!X$3,FALSE))</f>
        <v>6.3421782228956802</v>
      </c>
      <c r="H132" s="96">
        <f>IF(R131="","",VLOOKUP($E131&amp;$D$118&amp;$D$119,'CCG data'!$A:$AD,'CCG data'!Y$3,FALSE))</f>
        <v>29.080607576536895</v>
      </c>
      <c r="I132" s="96">
        <f>IF(R131="","",VLOOKUP($E131&amp;$D$118&amp;$D$119,'CCG data'!$A:$AD,'CCG data'!Z$3,FALSE))</f>
        <v>33.85317027930413</v>
      </c>
      <c r="J132" s="96">
        <f>IF(T131="","",VLOOKUP($E131&amp;$D$118&amp;$D$119,'CCG data'!$A:$AD,'CCG data'!AA$3,FALSE))</f>
        <v>15.362709339470523</v>
      </c>
      <c r="K132" s="96">
        <f>IF(T131="","",VLOOKUP($E131&amp;$D$118&amp;$D$119,'CCG data'!$A:$AD,'CCG data'!AB$3,FALSE))</f>
        <v>18.902323949792194</v>
      </c>
      <c r="L132" s="96">
        <f>IF(V131="","",VLOOKUP($E131&amp;$D$118&amp;$D$119,'CCG data'!$A:$AD,'CCG data'!AC$3,FALSE))</f>
        <v>15.232240400043025</v>
      </c>
      <c r="M132" s="96">
        <f>IF(V131="","",VLOOKUP($E131&amp;$D$118&amp;$D$119,'CCG data'!$A:$AD,'CCG data'!AD$3,FALSE))</f>
        <v>18.73097127894291</v>
      </c>
      <c r="N132" s="363"/>
      <c r="P132" s="150">
        <f>IF(P131="","",VLOOKUP($E131&amp;$D$118&amp;$D$119,'CCG data'!$A:$AD,'CCG data'!I$3,FALSE))</f>
        <v>6.6000000000000003E-2</v>
      </c>
      <c r="Q132" s="15">
        <f>IF(P131="","",VLOOKUP($E131&amp;$D$118&amp;$D$119,'CCG data'!$A:$AD,'CCG data'!J$3,FALSE))</f>
        <v>9.2999999999999999E-2</v>
      </c>
      <c r="R132" s="15">
        <f>IF(R131="","",VLOOKUP($E131&amp;$D$118&amp;$D$119,'CCG data'!$A:$AD,'CCG data'!K$3,FALSE))</f>
        <v>0.41799999999999998</v>
      </c>
      <c r="S132" s="15">
        <f>IF(R131="","",VLOOKUP($E131&amp;$D$118&amp;$D$119,'CCG data'!$A:$AD,'CCG data'!L$3,FALSE))</f>
        <v>0.46800000000000003</v>
      </c>
      <c r="T132" s="15">
        <f>IF(T131="","",VLOOKUP($E131&amp;$D$118&amp;$D$119,'CCG data'!$A:$AD,'CCG data'!M$3,FALSE))</f>
        <v>0.218</v>
      </c>
      <c r="U132" s="15">
        <f>IF(T131="","",VLOOKUP($E131&amp;$D$118&amp;$D$119,'CCG data'!$A:$AD,'CCG data'!N$3,FALSE))</f>
        <v>0.26100000000000001</v>
      </c>
      <c r="V132" s="15">
        <f>IF(V131="","",VLOOKUP($E131&amp;$D$118&amp;$D$119,'CCG data'!$A:$AD,'CCG data'!O$3,FALSE))</f>
        <v>0.219</v>
      </c>
      <c r="W132" s="135">
        <f>IF(V131="","",VLOOKUP($E131&amp;$D$118&amp;$D$119,'CCG data'!$A:$AD,'CCG data'!P$3,FALSE))</f>
        <v>0.26200000000000001</v>
      </c>
      <c r="Y132" s="163" t="str">
        <f>IFERROR(VLOOKUP($E132&amp;$D$119, Outliers!$A$4:$P$214,6,FALSE),"0")</f>
        <v>0</v>
      </c>
      <c r="Z132" s="163" t="str">
        <f>IFERROR(VLOOKUP($E132&amp;$D$119, Outliers!$A$4:$P$214,7,FALSE),"0")</f>
        <v>0</v>
      </c>
      <c r="AA132" s="163" t="str">
        <f>IFERROR(VLOOKUP($E132&amp;$D$119, Outliers!$A$4:$P$214,8,FALSE),"0")</f>
        <v>0</v>
      </c>
      <c r="AB132" s="163" t="str">
        <f>IFERROR(VLOOKUP($E132&amp;$D$119, Outliers!$A$4:$P$214,9,FALSE),"0")</f>
        <v>0</v>
      </c>
      <c r="AD132" s="78"/>
      <c r="AE132" s="78"/>
      <c r="AF132" s="78"/>
      <c r="AG132" s="78"/>
    </row>
    <row r="133" spans="4:33" s="40" customFormat="1" ht="15.75" x14ac:dyDescent="0.25">
      <c r="D133" s="318"/>
      <c r="E133" s="104" t="s">
        <v>389</v>
      </c>
      <c r="F133" s="405">
        <f>IF(OR(ISERROR(VLOOKUP($E133&amp;$D$118&amp;$D$119,'CCG data'!$A:$AD,'CCG data'!R$3,FALSE)),ISBLANK(VLOOKUP($E133&amp;$D$118&amp;$D$119,'CCG data'!$A:$AD,'CCG data'!R$3,FALSE))),"",VLOOKUP($E133&amp;$D$118&amp;$D$119,'CCG data'!$A:$AD,'CCG data'!R$3,FALSE))</f>
        <v>6.1219382349088383</v>
      </c>
      <c r="G133" s="406"/>
      <c r="H133" s="406">
        <f>IF(OR(ISERROR(VLOOKUP($E133&amp;$D$118&amp;$D$119,'CCG data'!$A:$AD,'CCG data'!S$3,FALSE)),ISBLANK(VLOOKUP($E133&amp;$D$118&amp;$D$119,'CCG data'!$A:$AD,'CCG data'!S$3,FALSE))),"",VLOOKUP($E133&amp;$D$118&amp;$D$119,'CCG data'!$A:$AD,'CCG data'!S$3,FALSE))</f>
        <v>36.185355516133228</v>
      </c>
      <c r="I133" s="406"/>
      <c r="J133" s="406">
        <f>IF(OR(ISERROR(VLOOKUP($E133&amp;$D$118&amp;$D$119,'CCG data'!$A:$AD,'CCG data'!T$3,FALSE)),ISBLANK(VLOOKUP($E133&amp;$D$118&amp;$D$119,'CCG data'!$A:$AD,'CCG data'!T$3,FALSE))),"",VLOOKUP($E133&amp;$D$118&amp;$D$119,'CCG data'!$A:$AD,'CCG data'!T$3,FALSE))</f>
        <v>15.409333783905328</v>
      </c>
      <c r="K133" s="406"/>
      <c r="L133" s="406">
        <f>IF(OR(ISERROR(VLOOKUP($E133&amp;$D$118&amp;$D$119,'CCG data'!$A:$AD,'CCG data'!U$3,FALSE)),ISBLANK(VLOOKUP($E133&amp;$D$118&amp;$D$119,'CCG data'!$A:$AD,'CCG data'!U$3,FALSE))),"",VLOOKUP($E133&amp;$D$118&amp;$D$119,'CCG data'!$A:$AD,'CCG data'!U$3,FALSE))</f>
        <v>10.607288159929453</v>
      </c>
      <c r="M133" s="407"/>
      <c r="N133" s="362">
        <f>IF(OR(ISERROR(VLOOKUP($E133&amp;$D$118&amp;$D$119,'CCG data'!$A:$AD,'CCG data'!G$3,FALSE)),ISBLANK(VLOOKUP($E133&amp;$D$118&amp;$D$119,'CCG data'!$A:$AD,'CCG data'!G$3,FALSE))),"",VLOOKUP($E133&amp;$D$118&amp;$D$119,'CCG data'!$A:$AD,'CCG data'!G$3,FALSE))</f>
        <v>1535</v>
      </c>
      <c r="P133" s="397">
        <f>IF(OR(ISERROR(VLOOKUP($E133&amp;$D$118&amp;$D$119,'CCG data'!$A:$AD,'CCG data'!B$3,FALSE)),ISBLANK(VLOOKUP($E133&amp;$D$118&amp;$D$119,'CCG data'!$A:$AD,'CCG data'!B$3,FALSE))),"",VLOOKUP($E133&amp;$D$118&amp;$D$119,'CCG data'!$A:$AD,'CCG data'!B$3,FALSE))</f>
        <v>8.6644951140065152E-2</v>
      </c>
      <c r="Q133" s="263"/>
      <c r="R133" s="263">
        <f>IF(OR(ISERROR(VLOOKUP($E133&amp;$D$118&amp;$D$119,'CCG data'!$A:$AD,'CCG data'!C$3,FALSE)),ISBLANK(VLOOKUP($E133&amp;$D$118&amp;$D$119,'CCG data'!$A:$AD,'CCG data'!C$3,FALSE))),"",VLOOKUP($E133&amp;$D$118&amp;$D$119,'CCG data'!$A:$AD,'CCG data'!C$3,FALSE))</f>
        <v>0.52964169381107495</v>
      </c>
      <c r="S133" s="263"/>
      <c r="T133" s="263">
        <f>IF(OR(ISERROR(VLOOKUP($E133&amp;$D$118&amp;$D$119,'CCG data'!$A:$AD,'CCG data'!D$3,FALSE)),ISBLANK(VLOOKUP($E133&amp;$D$118&amp;$D$119,'CCG data'!$A:$AD,'CCG data'!D$3,FALSE))),"",VLOOKUP($E133&amp;$D$118&amp;$D$119,'CCG data'!$A:$AD,'CCG data'!D$3,FALSE))</f>
        <v>0.22671009771986972</v>
      </c>
      <c r="U133" s="263"/>
      <c r="V133" s="263">
        <f>IF(OR(ISERROR(VLOOKUP($E133&amp;$D$118&amp;$D$119,'CCG data'!$A:$AD,'CCG data'!E$3,FALSE)),ISBLANK(VLOOKUP($E133&amp;$D$118&amp;$D$119,'CCG data'!$A:$AD,'CCG data'!E$3,FALSE))),"",VLOOKUP($E133&amp;$D$118&amp;$D$119,'CCG data'!$A:$AD,'CCG data'!E$3,FALSE))</f>
        <v>0.15700325732899023</v>
      </c>
      <c r="W133" s="398"/>
      <c r="Y133" s="163">
        <f>IFERROR(VLOOKUP($E133&amp;$D$119, Outliers!$A$4:$P$214,6,FALSE),"0")</f>
        <v>0</v>
      </c>
      <c r="Z133" s="163">
        <f>IFERROR(VLOOKUP($E133&amp;$D$119, Outliers!$A$4:$P$214,7,FALSE),"0")</f>
        <v>0</v>
      </c>
      <c r="AA133" s="163">
        <f>IFERROR(VLOOKUP($E133&amp;$D$119, Outliers!$A$4:$P$214,8,FALSE),"0")</f>
        <v>0</v>
      </c>
      <c r="AB133" s="163">
        <f>IFERROR(VLOOKUP($E133&amp;$D$119, Outliers!$A$4:$P$214,9,FALSE),"0")</f>
        <v>0</v>
      </c>
      <c r="AC133" s="106"/>
      <c r="AD133" s="78"/>
      <c r="AE133" s="78"/>
      <c r="AF133" s="78"/>
      <c r="AG133" s="78"/>
    </row>
    <row r="134" spans="4:33" x14ac:dyDescent="0.25">
      <c r="D134" s="318"/>
      <c r="E134" s="103" t="s">
        <v>27</v>
      </c>
      <c r="F134" s="95">
        <f>IF(P133="","",VLOOKUP($E133&amp;$D$118&amp;$D$119,'CCG data'!$A:$AD,'CCG data'!W$3,FALSE))</f>
        <v>5.0814930743539701</v>
      </c>
      <c r="G134" s="96">
        <f>IF(P133="","",VLOOKUP($E133&amp;$D$118&amp;$D$119,'CCG data'!$A:$AD,'CCG data'!X$3,FALSE))</f>
        <v>7.1623833954637064</v>
      </c>
      <c r="H134" s="96">
        <f>IF(R133="","",VLOOKUP($E133&amp;$D$118&amp;$D$119,'CCG data'!$A:$AD,'CCG data'!Y$3,FALSE))</f>
        <v>33.697966899793727</v>
      </c>
      <c r="I134" s="96">
        <f>IF(R133="","",VLOOKUP($E133&amp;$D$118&amp;$D$119,'CCG data'!$A:$AD,'CCG data'!Z$3,FALSE))</f>
        <v>38.672744132472729</v>
      </c>
      <c r="J134" s="96">
        <f>IF(T133="","",VLOOKUP($E133&amp;$D$118&amp;$D$119,'CCG data'!$A:$AD,'CCG data'!AA$3,FALSE))</f>
        <v>13.790320873389337</v>
      </c>
      <c r="K134" s="96">
        <f>IF(T133="","",VLOOKUP($E133&amp;$D$118&amp;$D$119,'CCG data'!$A:$AD,'CCG data'!AB$3,FALSE))</f>
        <v>17.02834669442132</v>
      </c>
      <c r="L134" s="96">
        <f>IF(V133="","",VLOOKUP($E133&amp;$D$118&amp;$D$119,'CCG data'!$A:$AD,'CCG data'!AC$3,FALSE))</f>
        <v>9.2680681884825731</v>
      </c>
      <c r="M134" s="96">
        <f>IF(V133="","",VLOOKUP($E133&amp;$D$118&amp;$D$119,'CCG data'!$A:$AD,'CCG data'!AD$3,FALSE))</f>
        <v>11.946508131376333</v>
      </c>
      <c r="N134" s="363"/>
      <c r="P134" s="150">
        <f>IF(P133="","",VLOOKUP($E133&amp;$D$118&amp;$D$119,'CCG data'!$A:$AD,'CCG data'!I$3,FALSE))</f>
        <v>7.3999999999999996E-2</v>
      </c>
      <c r="Q134" s="15">
        <f>IF(P133="","",VLOOKUP($E133&amp;$D$118&amp;$D$119,'CCG data'!$A:$AD,'CCG data'!J$3,FALSE))</f>
        <v>0.10199999999999999</v>
      </c>
      <c r="R134" s="15">
        <f>IF(R133="","",VLOOKUP($E133&amp;$D$118&amp;$D$119,'CCG data'!$A:$AD,'CCG data'!K$3,FALSE))</f>
        <v>0.505</v>
      </c>
      <c r="S134" s="15">
        <f>IF(R133="","",VLOOKUP($E133&amp;$D$118&amp;$D$119,'CCG data'!$A:$AD,'CCG data'!L$3,FALSE))</f>
        <v>0.55500000000000005</v>
      </c>
      <c r="T134" s="15">
        <f>IF(T133="","",VLOOKUP($E133&amp;$D$118&amp;$D$119,'CCG data'!$A:$AD,'CCG data'!M$3,FALSE))</f>
        <v>0.20599999999999999</v>
      </c>
      <c r="U134" s="15">
        <f>IF(T133="","",VLOOKUP($E133&amp;$D$118&amp;$D$119,'CCG data'!$A:$AD,'CCG data'!N$3,FALSE))</f>
        <v>0.248</v>
      </c>
      <c r="V134" s="15">
        <f>IF(V133="","",VLOOKUP($E133&amp;$D$118&amp;$D$119,'CCG data'!$A:$AD,'CCG data'!O$3,FALSE))</f>
        <v>0.14000000000000001</v>
      </c>
      <c r="W134" s="135">
        <f>IF(V133="","",VLOOKUP($E133&amp;$D$118&amp;$D$119,'CCG data'!$A:$AD,'CCG data'!P$3,FALSE))</f>
        <v>0.17599999999999999</v>
      </c>
      <c r="Y134" s="163" t="str">
        <f>IFERROR(VLOOKUP($E134&amp;$D$119, Outliers!$A$4:$P$214,6,FALSE),"0")</f>
        <v>0</v>
      </c>
      <c r="Z134" s="163" t="str">
        <f>IFERROR(VLOOKUP($E134&amp;$D$119, Outliers!$A$4:$P$214,7,FALSE),"0")</f>
        <v>0</v>
      </c>
      <c r="AA134" s="163" t="str">
        <f>IFERROR(VLOOKUP($E134&amp;$D$119, Outliers!$A$4:$P$214,8,FALSE),"0")</f>
        <v>0</v>
      </c>
      <c r="AB134" s="163" t="str">
        <f>IFERROR(VLOOKUP($E134&amp;$D$119, Outliers!$A$4:$P$214,9,FALSE),"0")</f>
        <v>0</v>
      </c>
      <c r="AD134" s="78"/>
      <c r="AE134" s="78"/>
      <c r="AF134" s="78"/>
      <c r="AG134" s="78"/>
    </row>
    <row r="135" spans="4:33" s="40" customFormat="1" ht="15.75" x14ac:dyDescent="0.25">
      <c r="D135" s="318"/>
      <c r="E135" s="104" t="s">
        <v>155</v>
      </c>
      <c r="F135" s="405">
        <f>IF(OR(ISERROR(VLOOKUP($E135&amp;$D$118&amp;$D$119,'CCG data'!$A:$AD,'CCG data'!R$3,FALSE)),ISBLANK(VLOOKUP($E135&amp;$D$118&amp;$D$119,'CCG data'!$A:$AD,'CCG data'!R$3,FALSE))),"",VLOOKUP($E135&amp;$D$118&amp;$D$119,'CCG data'!$A:$AD,'CCG data'!R$3,FALSE))</f>
        <v>6.9679739906971809</v>
      </c>
      <c r="G135" s="406"/>
      <c r="H135" s="406">
        <f>IF(OR(ISERROR(VLOOKUP($E135&amp;$D$118&amp;$D$119,'CCG data'!$A:$AD,'CCG data'!S$3,FALSE)),ISBLANK(VLOOKUP($E135&amp;$D$118&amp;$D$119,'CCG data'!$A:$AD,'CCG data'!S$3,FALSE))),"",VLOOKUP($E135&amp;$D$118&amp;$D$119,'CCG data'!$A:$AD,'CCG data'!S$3,FALSE))</f>
        <v>40.607053452451119</v>
      </c>
      <c r="I135" s="406"/>
      <c r="J135" s="406">
        <f>IF(OR(ISERROR(VLOOKUP($E135&amp;$D$118&amp;$D$119,'CCG data'!$A:$AD,'CCG data'!T$3,FALSE)),ISBLANK(VLOOKUP($E135&amp;$D$118&amp;$D$119,'CCG data'!$A:$AD,'CCG data'!T$3,FALSE))),"",VLOOKUP($E135&amp;$D$118&amp;$D$119,'CCG data'!$A:$AD,'CCG data'!T$3,FALSE))</f>
        <v>16.474279428113249</v>
      </c>
      <c r="K135" s="406"/>
      <c r="L135" s="406">
        <f>IF(OR(ISERROR(VLOOKUP($E135&amp;$D$118&amp;$D$119,'CCG data'!$A:$AD,'CCG data'!U$3,FALSE)),ISBLANK(VLOOKUP($E135&amp;$D$118&amp;$D$119,'CCG data'!$A:$AD,'CCG data'!U$3,FALSE))),"",VLOOKUP($E135&amp;$D$118&amp;$D$119,'CCG data'!$A:$AD,'CCG data'!U$3,FALSE))</f>
        <v>9.8425569296452711</v>
      </c>
      <c r="M135" s="407"/>
      <c r="N135" s="362">
        <f>IF(OR(ISERROR(VLOOKUP($E135&amp;$D$118&amp;$D$119,'CCG data'!$A:$AD,'CCG data'!G$3,FALSE)),ISBLANK(VLOOKUP($E135&amp;$D$118&amp;$D$119,'CCG data'!$A:$AD,'CCG data'!G$3,FALSE))),"",VLOOKUP($E135&amp;$D$118&amp;$D$119,'CCG data'!$A:$AD,'CCG data'!G$3,FALSE))</f>
        <v>815</v>
      </c>
      <c r="P135" s="397">
        <f>IF(OR(ISERROR(VLOOKUP($E135&amp;$D$118&amp;$D$119,'CCG data'!$A:$AD,'CCG data'!B$3,FALSE)),ISBLANK(VLOOKUP($E135&amp;$D$118&amp;$D$119,'CCG data'!$A:$AD,'CCG data'!B$3,FALSE))),"",VLOOKUP($E135&amp;$D$118&amp;$D$119,'CCG data'!$A:$AD,'CCG data'!B$3,FALSE))</f>
        <v>9.9386503067484658E-2</v>
      </c>
      <c r="Q135" s="263"/>
      <c r="R135" s="263">
        <f>IF(OR(ISERROR(VLOOKUP($E135&amp;$D$118&amp;$D$119,'CCG data'!$A:$AD,'CCG data'!C$3,FALSE)),ISBLANK(VLOOKUP($E135&amp;$D$118&amp;$D$119,'CCG data'!$A:$AD,'CCG data'!C$3,FALSE))),"",VLOOKUP($E135&amp;$D$118&amp;$D$119,'CCG data'!$A:$AD,'CCG data'!C$3,FALSE))</f>
        <v>0.54846625766871171</v>
      </c>
      <c r="S135" s="263"/>
      <c r="T135" s="263">
        <f>IF(OR(ISERROR(VLOOKUP($E135&amp;$D$118&amp;$D$119,'CCG data'!$A:$AD,'CCG data'!D$3,FALSE)),ISBLANK(VLOOKUP($E135&amp;$D$118&amp;$D$119,'CCG data'!$A:$AD,'CCG data'!D$3,FALSE))),"",VLOOKUP($E135&amp;$D$118&amp;$D$119,'CCG data'!$A:$AD,'CCG data'!D$3,FALSE))</f>
        <v>0.21963190184049081</v>
      </c>
      <c r="U135" s="263"/>
      <c r="V135" s="263">
        <f>IF(OR(ISERROR(VLOOKUP($E135&amp;$D$118&amp;$D$119,'CCG data'!$A:$AD,'CCG data'!E$3,FALSE)),ISBLANK(VLOOKUP($E135&amp;$D$118&amp;$D$119,'CCG data'!$A:$AD,'CCG data'!E$3,FALSE))),"",VLOOKUP($E135&amp;$D$118&amp;$D$119,'CCG data'!$A:$AD,'CCG data'!E$3,FALSE))</f>
        <v>0.1325153374233129</v>
      </c>
      <c r="W135" s="398"/>
      <c r="Y135" s="163">
        <f>IFERROR(VLOOKUP($E135&amp;$D$119, Outliers!$A$4:$P$214,6,FALSE),"0")</f>
        <v>0</v>
      </c>
      <c r="Z135" s="163">
        <f>IFERROR(VLOOKUP($E135&amp;$D$119, Outliers!$A$4:$P$214,7,FALSE),"0")</f>
        <v>0</v>
      </c>
      <c r="AA135" s="163">
        <f>IFERROR(VLOOKUP($E135&amp;$D$119, Outliers!$A$4:$P$214,8,FALSE),"0")</f>
        <v>0</v>
      </c>
      <c r="AB135" s="163">
        <f>IFERROR(VLOOKUP($E135&amp;$D$119, Outliers!$A$4:$P$214,9,FALSE),"0")</f>
        <v>0</v>
      </c>
      <c r="AC135" s="106"/>
      <c r="AD135" s="78"/>
      <c r="AE135" s="78"/>
      <c r="AF135" s="78"/>
      <c r="AG135" s="78"/>
    </row>
    <row r="136" spans="4:33" x14ac:dyDescent="0.25">
      <c r="D136" s="318"/>
      <c r="E136" s="103" t="s">
        <v>27</v>
      </c>
      <c r="F136" s="95">
        <f>IF(P135="","",VLOOKUP($E135&amp;$D$118&amp;$D$119,'CCG data'!$A:$AD,'CCG data'!W$3,FALSE))</f>
        <v>5.4505040993897946</v>
      </c>
      <c r="G136" s="96">
        <f>IF(P135="","",VLOOKUP($E135&amp;$D$118&amp;$D$119,'CCG data'!$A:$AD,'CCG data'!X$3,FALSE))</f>
        <v>8.4854438820045672</v>
      </c>
      <c r="H136" s="96">
        <f>IF(R135="","",VLOOKUP($E135&amp;$D$118&amp;$D$119,'CCG data'!$A:$AD,'CCG data'!Y$3,FALSE))</f>
        <v>36.842583916537116</v>
      </c>
      <c r="I136" s="96">
        <f>IF(R135="","",VLOOKUP($E135&amp;$D$118&amp;$D$119,'CCG data'!$A:$AD,'CCG data'!Z$3,FALSE))</f>
        <v>44.371522988365122</v>
      </c>
      <c r="J136" s="96">
        <f>IF(T135="","",VLOOKUP($E135&amp;$D$118&amp;$D$119,'CCG data'!$A:$AD,'CCG data'!AA$3,FALSE))</f>
        <v>14.060842331928114</v>
      </c>
      <c r="K136" s="96">
        <f>IF(T135="","",VLOOKUP($E135&amp;$D$118&amp;$D$119,'CCG data'!$A:$AD,'CCG data'!AB$3,FALSE))</f>
        <v>18.887716524298384</v>
      </c>
      <c r="L136" s="96">
        <f>IF(V135="","",VLOOKUP($E135&amp;$D$118&amp;$D$119,'CCG data'!$A:$AD,'CCG data'!AC$3,FALSE))</f>
        <v>7.9862399846492664</v>
      </c>
      <c r="M136" s="96">
        <f>IF(V135="","",VLOOKUP($E135&amp;$D$118&amp;$D$119,'CCG data'!$A:$AD,'CCG data'!AD$3,FALSE))</f>
        <v>11.698873874641276</v>
      </c>
      <c r="N136" s="363"/>
      <c r="P136" s="150">
        <f>IF(P135="","",VLOOKUP($E135&amp;$D$118&amp;$D$119,'CCG data'!$A:$AD,'CCG data'!I$3,FALSE))</f>
        <v>8.1000000000000003E-2</v>
      </c>
      <c r="Q136" s="15">
        <f>IF(P135="","",VLOOKUP($E135&amp;$D$118&amp;$D$119,'CCG data'!$A:$AD,'CCG data'!J$3,FALSE))</f>
        <v>0.122</v>
      </c>
      <c r="R136" s="15">
        <f>IF(R135="","",VLOOKUP($E135&amp;$D$118&amp;$D$119,'CCG data'!$A:$AD,'CCG data'!K$3,FALSE))</f>
        <v>0.51400000000000001</v>
      </c>
      <c r="S136" s="15">
        <f>IF(R135="","",VLOOKUP($E135&amp;$D$118&amp;$D$119,'CCG data'!$A:$AD,'CCG data'!L$3,FALSE))</f>
        <v>0.58199999999999996</v>
      </c>
      <c r="T136" s="15">
        <f>IF(T135="","",VLOOKUP($E135&amp;$D$118&amp;$D$119,'CCG data'!$A:$AD,'CCG data'!M$3,FALSE))</f>
        <v>0.193</v>
      </c>
      <c r="U136" s="15">
        <f>IF(T135="","",VLOOKUP($E135&amp;$D$118&amp;$D$119,'CCG data'!$A:$AD,'CCG data'!N$3,FALSE))</f>
        <v>0.249</v>
      </c>
      <c r="V136" s="15">
        <f>IF(V135="","",VLOOKUP($E135&amp;$D$118&amp;$D$119,'CCG data'!$A:$AD,'CCG data'!O$3,FALSE))</f>
        <v>0.111</v>
      </c>
      <c r="W136" s="135">
        <f>IF(V135="","",VLOOKUP($E135&amp;$D$118&amp;$D$119,'CCG data'!$A:$AD,'CCG data'!P$3,FALSE))</f>
        <v>0.158</v>
      </c>
      <c r="Y136" s="163" t="str">
        <f>IFERROR(VLOOKUP($E136&amp;$D$119, Outliers!$A$4:$P$214,6,FALSE),"0")</f>
        <v>0</v>
      </c>
      <c r="Z136" s="163" t="str">
        <f>IFERROR(VLOOKUP($E136&amp;$D$119, Outliers!$A$4:$P$214,7,FALSE),"0")</f>
        <v>0</v>
      </c>
      <c r="AA136" s="163" t="str">
        <f>IFERROR(VLOOKUP($E136&amp;$D$119, Outliers!$A$4:$P$214,8,FALSE),"0")</f>
        <v>0</v>
      </c>
      <c r="AB136" s="163" t="str">
        <f>IFERROR(VLOOKUP($E136&amp;$D$119, Outliers!$A$4:$P$214,9,FALSE),"0")</f>
        <v>0</v>
      </c>
      <c r="AD136" s="78"/>
      <c r="AE136" s="78"/>
      <c r="AF136" s="78"/>
      <c r="AG136" s="78"/>
    </row>
    <row r="137" spans="4:33" s="40" customFormat="1" ht="15.75" x14ac:dyDescent="0.25">
      <c r="D137" s="318"/>
      <c r="E137" s="104" t="s">
        <v>390</v>
      </c>
      <c r="F137" s="405">
        <f>IF(OR(ISERROR(VLOOKUP($E137&amp;$D$118&amp;$D$119,'CCG data'!$A:$AD,'CCG data'!R$3,FALSE)),ISBLANK(VLOOKUP($E137&amp;$D$118&amp;$D$119,'CCG data'!$A:$AD,'CCG data'!R$3,FALSE))),"",VLOOKUP($E137&amp;$D$118&amp;$D$119,'CCG data'!$A:$AD,'CCG data'!R$3,FALSE))</f>
        <v>4.9978384167811187</v>
      </c>
      <c r="G137" s="406"/>
      <c r="H137" s="406">
        <f>IF(OR(ISERROR(VLOOKUP($E137&amp;$D$118&amp;$D$119,'CCG data'!$A:$AD,'CCG data'!S$3,FALSE)),ISBLANK(VLOOKUP($E137&amp;$D$118&amp;$D$119,'CCG data'!$A:$AD,'CCG data'!S$3,FALSE))),"",VLOOKUP($E137&amp;$D$118&amp;$D$119,'CCG data'!$A:$AD,'CCG data'!S$3,FALSE))</f>
        <v>42.617271239865268</v>
      </c>
      <c r="I137" s="406"/>
      <c r="J137" s="406">
        <f>IF(OR(ISERROR(VLOOKUP($E137&amp;$D$118&amp;$D$119,'CCG data'!$A:$AD,'CCG data'!T$3,FALSE)),ISBLANK(VLOOKUP($E137&amp;$D$118&amp;$D$119,'CCG data'!$A:$AD,'CCG data'!T$3,FALSE))),"",VLOOKUP($E137&amp;$D$118&amp;$D$119,'CCG data'!$A:$AD,'CCG data'!T$3,FALSE))</f>
        <v>16.15284681090932</v>
      </c>
      <c r="K137" s="406"/>
      <c r="L137" s="406">
        <f>IF(OR(ISERROR(VLOOKUP($E137&amp;$D$118&amp;$D$119,'CCG data'!$A:$AD,'CCG data'!U$3,FALSE)),ISBLANK(VLOOKUP($E137&amp;$D$118&amp;$D$119,'CCG data'!$A:$AD,'CCG data'!U$3,FALSE))),"",VLOOKUP($E137&amp;$D$118&amp;$D$119,'CCG data'!$A:$AD,'CCG data'!U$3,FALSE))</f>
        <v>12.932494072294151</v>
      </c>
      <c r="M137" s="407"/>
      <c r="N137" s="362">
        <f>IF(OR(ISERROR(VLOOKUP($E137&amp;$D$118&amp;$D$119,'CCG data'!$A:$AD,'CCG data'!G$3,FALSE)),ISBLANK(VLOOKUP($E137&amp;$D$118&amp;$D$119,'CCG data'!$A:$AD,'CCG data'!G$3,FALSE))),"",VLOOKUP($E137&amp;$D$118&amp;$D$119,'CCG data'!$A:$AD,'CCG data'!G$3,FALSE))</f>
        <v>1295</v>
      </c>
      <c r="P137" s="397">
        <f>IF(OR(ISERROR(VLOOKUP($E137&amp;$D$118&amp;$D$119,'CCG data'!$A:$AD,'CCG data'!B$3,FALSE)),ISBLANK(VLOOKUP($E137&amp;$D$118&amp;$D$119,'CCG data'!$A:$AD,'CCG data'!B$3,FALSE))),"",VLOOKUP($E137&amp;$D$118&amp;$D$119,'CCG data'!$A:$AD,'CCG data'!B$3,FALSE))</f>
        <v>6.2548262548262554E-2</v>
      </c>
      <c r="Q137" s="263"/>
      <c r="R137" s="263">
        <f>IF(OR(ISERROR(VLOOKUP($E137&amp;$D$118&amp;$D$119,'CCG data'!$A:$AD,'CCG data'!C$3,FALSE)),ISBLANK(VLOOKUP($E137&amp;$D$118&amp;$D$119,'CCG data'!$A:$AD,'CCG data'!C$3,FALSE))),"",VLOOKUP($E137&amp;$D$118&amp;$D$119,'CCG data'!$A:$AD,'CCG data'!C$3,FALSE))</f>
        <v>0.54903474903474903</v>
      </c>
      <c r="S137" s="263"/>
      <c r="T137" s="263">
        <f>IF(OR(ISERROR(VLOOKUP($E137&amp;$D$118&amp;$D$119,'CCG data'!$A:$AD,'CCG data'!D$3,FALSE)),ISBLANK(VLOOKUP($E137&amp;$D$118&amp;$D$119,'CCG data'!$A:$AD,'CCG data'!D$3,FALSE))),"",VLOOKUP($E137&amp;$D$118&amp;$D$119,'CCG data'!$A:$AD,'CCG data'!D$3,FALSE))</f>
        <v>0.22007722007722008</v>
      </c>
      <c r="U137" s="263"/>
      <c r="V137" s="263">
        <f>IF(OR(ISERROR(VLOOKUP($E137&amp;$D$118&amp;$D$119,'CCG data'!$A:$AD,'CCG data'!E$3,FALSE)),ISBLANK(VLOOKUP($E137&amp;$D$118&amp;$D$119,'CCG data'!$A:$AD,'CCG data'!E$3,FALSE))),"",VLOOKUP($E137&amp;$D$118&amp;$D$119,'CCG data'!$A:$AD,'CCG data'!E$3,FALSE))</f>
        <v>0.16833976833976835</v>
      </c>
      <c r="W137" s="398"/>
      <c r="Y137" s="163">
        <f>IFERROR(VLOOKUP($E137&amp;$D$119, Outliers!$A$4:$P$214,6,FALSE),"0")</f>
        <v>0</v>
      </c>
      <c r="Z137" s="163">
        <f>IFERROR(VLOOKUP($E137&amp;$D$119, Outliers!$A$4:$P$214,7,FALSE),"0")</f>
        <v>0</v>
      </c>
      <c r="AA137" s="163">
        <f>IFERROR(VLOOKUP($E137&amp;$D$119, Outliers!$A$4:$P$214,8,FALSE),"0")</f>
        <v>0</v>
      </c>
      <c r="AB137" s="163">
        <f>IFERROR(VLOOKUP($E137&amp;$D$119, Outliers!$A$4:$P$214,9,FALSE),"0")</f>
        <v>0</v>
      </c>
      <c r="AC137" s="106"/>
      <c r="AD137" s="78"/>
      <c r="AE137" s="78"/>
      <c r="AF137" s="78"/>
      <c r="AG137" s="78"/>
    </row>
    <row r="138" spans="4:33" x14ac:dyDescent="0.25">
      <c r="D138" s="318"/>
      <c r="E138" s="103" t="s">
        <v>27</v>
      </c>
      <c r="F138" s="95">
        <f>IF(P137="","",VLOOKUP($E137&amp;$D$118&amp;$D$119,'CCG data'!$A:$AD,'CCG data'!W$3,FALSE))</f>
        <v>3.9094202726821194</v>
      </c>
      <c r="G138" s="96">
        <f>IF(P137="","",VLOOKUP($E137&amp;$D$118&amp;$D$119,'CCG data'!$A:$AD,'CCG data'!X$3,FALSE))</f>
        <v>6.086256560880118</v>
      </c>
      <c r="H138" s="96">
        <f>IF(R137="","",VLOOKUP($E137&amp;$D$118&amp;$D$119,'CCG data'!$A:$AD,'CCG data'!Y$3,FALSE))</f>
        <v>39.484657058691539</v>
      </c>
      <c r="I138" s="96">
        <f>IF(R137="","",VLOOKUP($E137&amp;$D$118&amp;$D$119,'CCG data'!$A:$AD,'CCG data'!Z$3,FALSE))</f>
        <v>45.749885421038996</v>
      </c>
      <c r="J138" s="96">
        <f>IF(T137="","",VLOOKUP($E137&amp;$D$118&amp;$D$119,'CCG data'!$A:$AD,'CCG data'!AA$3,FALSE))</f>
        <v>14.277495157422214</v>
      </c>
      <c r="K138" s="96">
        <f>IF(T137="","",VLOOKUP($E137&amp;$D$118&amp;$D$119,'CCG data'!$A:$AD,'CCG data'!AB$3,FALSE))</f>
        <v>18.028198464396429</v>
      </c>
      <c r="L138" s="96">
        <f>IF(V137="","",VLOOKUP($E137&amp;$D$118&amp;$D$119,'CCG data'!$A:$AD,'CCG data'!AC$3,FALSE))</f>
        <v>11.215731989992852</v>
      </c>
      <c r="M138" s="96">
        <f>IF(V137="","",VLOOKUP($E137&amp;$D$118&amp;$D$119,'CCG data'!$A:$AD,'CCG data'!AD$3,FALSE))</f>
        <v>14.64925615459545</v>
      </c>
      <c r="N138" s="363"/>
      <c r="P138" s="150">
        <f>IF(P137="","",VLOOKUP($E137&amp;$D$118&amp;$D$119,'CCG data'!$A:$AD,'CCG data'!I$3,FALSE))</f>
        <v>5.0999999999999997E-2</v>
      </c>
      <c r="Q138" s="15">
        <f>IF(P137="","",VLOOKUP($E137&amp;$D$118&amp;$D$119,'CCG data'!$A:$AD,'CCG data'!J$3,FALSE))</f>
        <v>7.6999999999999999E-2</v>
      </c>
      <c r="R138" s="15">
        <f>IF(R137="","",VLOOKUP($E137&amp;$D$118&amp;$D$119,'CCG data'!$A:$AD,'CCG data'!K$3,FALSE))</f>
        <v>0.52200000000000002</v>
      </c>
      <c r="S138" s="15">
        <f>IF(R137="","",VLOOKUP($E137&amp;$D$118&amp;$D$119,'CCG data'!$A:$AD,'CCG data'!L$3,FALSE))</f>
        <v>0.57599999999999996</v>
      </c>
      <c r="T138" s="15">
        <f>IF(T137="","",VLOOKUP($E137&amp;$D$118&amp;$D$119,'CCG data'!$A:$AD,'CCG data'!M$3,FALSE))</f>
        <v>0.19800000000000001</v>
      </c>
      <c r="U138" s="15">
        <f>IF(T137="","",VLOOKUP($E137&amp;$D$118&amp;$D$119,'CCG data'!$A:$AD,'CCG data'!N$3,FALSE))</f>
        <v>0.24299999999999999</v>
      </c>
      <c r="V138" s="15">
        <f>IF(V137="","",VLOOKUP($E137&amp;$D$118&amp;$D$119,'CCG data'!$A:$AD,'CCG data'!O$3,FALSE))</f>
        <v>0.14899999999999999</v>
      </c>
      <c r="W138" s="135">
        <f>IF(V137="","",VLOOKUP($E137&amp;$D$118&amp;$D$119,'CCG data'!$A:$AD,'CCG data'!P$3,FALSE))</f>
        <v>0.19</v>
      </c>
      <c r="Y138" s="163" t="str">
        <f>IFERROR(VLOOKUP($E138&amp;$D$119, Outliers!$A$4:$P$214,6,FALSE),"0")</f>
        <v>0</v>
      </c>
      <c r="Z138" s="163" t="str">
        <f>IFERROR(VLOOKUP($E138&amp;$D$119, Outliers!$A$4:$P$214,7,FALSE),"0")</f>
        <v>0</v>
      </c>
      <c r="AA138" s="163" t="str">
        <f>IFERROR(VLOOKUP($E138&amp;$D$119, Outliers!$A$4:$P$214,8,FALSE),"0")</f>
        <v>0</v>
      </c>
      <c r="AB138" s="163" t="str">
        <f>IFERROR(VLOOKUP($E138&amp;$D$119, Outliers!$A$4:$P$214,9,FALSE),"0")</f>
        <v>0</v>
      </c>
      <c r="AD138" s="78"/>
      <c r="AE138" s="78"/>
      <c r="AF138" s="78"/>
      <c r="AG138" s="78"/>
    </row>
    <row r="139" spans="4:33" s="40" customFormat="1" ht="15.75" x14ac:dyDescent="0.25">
      <c r="D139" s="318"/>
      <c r="E139" s="104" t="s">
        <v>156</v>
      </c>
      <c r="F139" s="405">
        <f>IF(OR(ISERROR(VLOOKUP($E139&amp;$D$118&amp;$D$119,'CCG data'!$A:$AD,'CCG data'!R$3,FALSE)),ISBLANK(VLOOKUP($E139&amp;$D$118&amp;$D$119,'CCG data'!$A:$AD,'CCG data'!R$3,FALSE))),"",VLOOKUP($E139&amp;$D$118&amp;$D$119,'CCG data'!$A:$AD,'CCG data'!R$3,FALSE))</f>
        <v>4.8501192249141667</v>
      </c>
      <c r="G139" s="406"/>
      <c r="H139" s="406">
        <f>IF(OR(ISERROR(VLOOKUP($E139&amp;$D$118&amp;$D$119,'CCG data'!$A:$AD,'CCG data'!S$3,FALSE)),ISBLANK(VLOOKUP($E139&amp;$D$118&amp;$D$119,'CCG data'!$A:$AD,'CCG data'!S$3,FALSE))),"",VLOOKUP($E139&amp;$D$118&amp;$D$119,'CCG data'!$A:$AD,'CCG data'!S$3,FALSE))</f>
        <v>40.873806485686167</v>
      </c>
      <c r="I139" s="406"/>
      <c r="J139" s="406">
        <f>IF(OR(ISERROR(VLOOKUP($E139&amp;$D$118&amp;$D$119,'CCG data'!$A:$AD,'CCG data'!T$3,FALSE)),ISBLANK(VLOOKUP($E139&amp;$D$118&amp;$D$119,'CCG data'!$A:$AD,'CCG data'!T$3,FALSE))),"",VLOOKUP($E139&amp;$D$118&amp;$D$119,'CCG data'!$A:$AD,'CCG data'!T$3,FALSE))</f>
        <v>17.223467894063912</v>
      </c>
      <c r="K139" s="406"/>
      <c r="L139" s="406">
        <f>IF(OR(ISERROR(VLOOKUP($E139&amp;$D$118&amp;$D$119,'CCG data'!$A:$AD,'CCG data'!U$3,FALSE)),ISBLANK(VLOOKUP($E139&amp;$D$118&amp;$D$119,'CCG data'!$A:$AD,'CCG data'!U$3,FALSE))),"",VLOOKUP($E139&amp;$D$118&amp;$D$119,'CCG data'!$A:$AD,'CCG data'!U$3,FALSE))</f>
        <v>9.9138812009811517</v>
      </c>
      <c r="M139" s="407"/>
      <c r="N139" s="362">
        <f>IF(OR(ISERROR(VLOOKUP($E139&amp;$D$118&amp;$D$119,'CCG data'!$A:$AD,'CCG data'!G$3,FALSE)),ISBLANK(VLOOKUP($E139&amp;$D$118&amp;$D$119,'CCG data'!$A:$AD,'CCG data'!G$3,FALSE))),"",VLOOKUP($E139&amp;$D$118&amp;$D$119,'CCG data'!$A:$AD,'CCG data'!G$3,FALSE))</f>
        <v>2576</v>
      </c>
      <c r="P139" s="397">
        <f>IF(OR(ISERROR(VLOOKUP($E139&amp;$D$118&amp;$D$119,'CCG data'!$A:$AD,'CCG data'!B$3,FALSE)),ISBLANK(VLOOKUP($E139&amp;$D$118&amp;$D$119,'CCG data'!$A:$AD,'CCG data'!B$3,FALSE))),"",VLOOKUP($E139&amp;$D$118&amp;$D$119,'CCG data'!$A:$AD,'CCG data'!B$3,FALSE))</f>
        <v>6.7934782608695649E-2</v>
      </c>
      <c r="Q139" s="263"/>
      <c r="R139" s="263">
        <f>IF(OR(ISERROR(VLOOKUP($E139&amp;$D$118&amp;$D$119,'CCG data'!$A:$AD,'CCG data'!C$3,FALSE)),ISBLANK(VLOOKUP($E139&amp;$D$118&amp;$D$119,'CCG data'!$A:$AD,'CCG data'!C$3,FALSE))),"",VLOOKUP($E139&amp;$D$118&amp;$D$119,'CCG data'!$A:$AD,'CCG data'!C$3,FALSE))</f>
        <v>0.55667701863354035</v>
      </c>
      <c r="S139" s="263"/>
      <c r="T139" s="263">
        <f>IF(OR(ISERROR(VLOOKUP($E139&amp;$D$118&amp;$D$119,'CCG data'!$A:$AD,'CCG data'!D$3,FALSE)),ISBLANK(VLOOKUP($E139&amp;$D$118&amp;$D$119,'CCG data'!$A:$AD,'CCG data'!D$3,FALSE))),"",VLOOKUP($E139&amp;$D$118&amp;$D$119,'CCG data'!$A:$AD,'CCG data'!D$3,FALSE))</f>
        <v>0.23718944099378883</v>
      </c>
      <c r="U139" s="263"/>
      <c r="V139" s="263">
        <f>IF(OR(ISERROR(VLOOKUP($E139&amp;$D$118&amp;$D$119,'CCG data'!$A:$AD,'CCG data'!E$3,FALSE)),ISBLANK(VLOOKUP($E139&amp;$D$118&amp;$D$119,'CCG data'!$A:$AD,'CCG data'!E$3,FALSE))),"",VLOOKUP($E139&amp;$D$118&amp;$D$119,'CCG data'!$A:$AD,'CCG data'!E$3,FALSE))</f>
        <v>0.13819875776397517</v>
      </c>
      <c r="W139" s="398"/>
      <c r="Y139" s="163">
        <f>IFERROR(VLOOKUP($E139&amp;$D$119, Outliers!$A$4:$P$214,6,FALSE),"0")</f>
        <v>0</v>
      </c>
      <c r="Z139" s="163">
        <f>IFERROR(VLOOKUP($E139&amp;$D$119, Outliers!$A$4:$P$214,7,FALSE),"0")</f>
        <v>0</v>
      </c>
      <c r="AA139" s="163">
        <f>IFERROR(VLOOKUP($E139&amp;$D$119, Outliers!$A$4:$P$214,8,FALSE),"0")</f>
        <v>0</v>
      </c>
      <c r="AB139" s="163">
        <f>IFERROR(VLOOKUP($E139&amp;$D$119, Outliers!$A$4:$P$214,9,FALSE),"0")</f>
        <v>0</v>
      </c>
      <c r="AC139" s="106"/>
      <c r="AD139" s="78"/>
      <c r="AE139" s="78"/>
      <c r="AF139" s="78"/>
      <c r="AG139" s="78"/>
    </row>
    <row r="140" spans="4:33" x14ac:dyDescent="0.25">
      <c r="D140" s="318"/>
      <c r="E140" s="103" t="s">
        <v>27</v>
      </c>
      <c r="F140" s="95">
        <f>IF(P139="","",VLOOKUP($E139&amp;$D$118&amp;$D$119,'CCG data'!$A:$AD,'CCG data'!W$3,FALSE))</f>
        <v>4.1315155042185374</v>
      </c>
      <c r="G140" s="96">
        <f>IF(P139="","",VLOOKUP($E139&amp;$D$118&amp;$D$119,'CCG data'!$A:$AD,'CCG data'!X$3,FALSE))</f>
        <v>5.568722945609796</v>
      </c>
      <c r="H140" s="96">
        <f>IF(R139="","",VLOOKUP($E139&amp;$D$118&amp;$D$119,'CCG data'!$A:$AD,'CCG data'!Y$3,FALSE))</f>
        <v>38.758240478626078</v>
      </c>
      <c r="I140" s="96">
        <f>IF(R139="","",VLOOKUP($E139&amp;$D$118&amp;$D$119,'CCG data'!$A:$AD,'CCG data'!Z$3,FALSE))</f>
        <v>42.989372492746256</v>
      </c>
      <c r="J140" s="96">
        <f>IF(T139="","",VLOOKUP($E139&amp;$D$118&amp;$D$119,'CCG data'!$A:$AD,'CCG data'!AA$3,FALSE))</f>
        <v>15.857765514664845</v>
      </c>
      <c r="K140" s="96">
        <f>IF(T139="","",VLOOKUP($E139&amp;$D$118&amp;$D$119,'CCG data'!$A:$AD,'CCG data'!AB$3,FALSE))</f>
        <v>18.58917027346298</v>
      </c>
      <c r="L140" s="96">
        <f>IF(V139="","",VLOOKUP($E139&amp;$D$118&amp;$D$119,'CCG data'!$A:$AD,'CCG data'!AC$3,FALSE))</f>
        <v>8.8840292815250095</v>
      </c>
      <c r="M140" s="96">
        <f>IF(V139="","",VLOOKUP($E139&amp;$D$118&amp;$D$119,'CCG data'!$A:$AD,'CCG data'!AD$3,FALSE))</f>
        <v>10.943733120437294</v>
      </c>
      <c r="N140" s="363"/>
      <c r="P140" s="150">
        <f>IF(P139="","",VLOOKUP($E139&amp;$D$118&amp;$D$119,'CCG data'!$A:$AD,'CCG data'!I$3,FALSE))</f>
        <v>5.8999999999999997E-2</v>
      </c>
      <c r="Q140" s="15">
        <f>IF(P139="","",VLOOKUP($E139&amp;$D$118&amp;$D$119,'CCG data'!$A:$AD,'CCG data'!J$3,FALSE))</f>
        <v>7.8E-2</v>
      </c>
      <c r="R140" s="15">
        <f>IF(R139="","",VLOOKUP($E139&amp;$D$118&amp;$D$119,'CCG data'!$A:$AD,'CCG data'!K$3,FALSE))</f>
        <v>0.53700000000000003</v>
      </c>
      <c r="S140" s="15">
        <f>IF(R139="","",VLOOKUP($E139&amp;$D$118&amp;$D$119,'CCG data'!$A:$AD,'CCG data'!L$3,FALSE))</f>
        <v>0.57599999999999996</v>
      </c>
      <c r="T140" s="15">
        <f>IF(T139="","",VLOOKUP($E139&amp;$D$118&amp;$D$119,'CCG data'!$A:$AD,'CCG data'!M$3,FALSE))</f>
        <v>0.221</v>
      </c>
      <c r="U140" s="15">
        <f>IF(T139="","",VLOOKUP($E139&amp;$D$118&amp;$D$119,'CCG data'!$A:$AD,'CCG data'!N$3,FALSE))</f>
        <v>0.254</v>
      </c>
      <c r="V140" s="15">
        <f>IF(V139="","",VLOOKUP($E139&amp;$D$118&amp;$D$119,'CCG data'!$A:$AD,'CCG data'!O$3,FALSE))</f>
        <v>0.125</v>
      </c>
      <c r="W140" s="135">
        <f>IF(V139="","",VLOOKUP($E139&amp;$D$118&amp;$D$119,'CCG data'!$A:$AD,'CCG data'!P$3,FALSE))</f>
        <v>0.152</v>
      </c>
      <c r="Y140" s="163" t="str">
        <f>IFERROR(VLOOKUP($E140&amp;$D$119, Outliers!$A$4:$P$214,6,FALSE),"0")</f>
        <v>0</v>
      </c>
      <c r="Z140" s="163" t="str">
        <f>IFERROR(VLOOKUP($E140&amp;$D$119, Outliers!$A$4:$P$214,7,FALSE),"0")</f>
        <v>0</v>
      </c>
      <c r="AA140" s="163" t="str">
        <f>IFERROR(VLOOKUP($E140&amp;$D$119, Outliers!$A$4:$P$214,8,FALSE),"0")</f>
        <v>0</v>
      </c>
      <c r="AB140" s="163" t="str">
        <f>IFERROR(VLOOKUP($E140&amp;$D$119, Outliers!$A$4:$P$214,9,FALSE),"0")</f>
        <v>0</v>
      </c>
      <c r="AD140" s="78"/>
      <c r="AE140" s="78"/>
      <c r="AF140" s="78"/>
      <c r="AG140" s="78"/>
    </row>
    <row r="141" spans="4:33" s="40" customFormat="1" ht="15.75" x14ac:dyDescent="0.25">
      <c r="D141" s="318"/>
      <c r="E141" s="104" t="s">
        <v>157</v>
      </c>
      <c r="F141" s="405">
        <f>IF(OR(ISERROR(VLOOKUP($E141&amp;$D$118&amp;$D$119,'CCG data'!$A:$AD,'CCG data'!R$3,FALSE)),ISBLANK(VLOOKUP($E141&amp;$D$118&amp;$D$119,'CCG data'!$A:$AD,'CCG data'!R$3,FALSE))),"",VLOOKUP($E141&amp;$D$118&amp;$D$119,'CCG data'!$A:$AD,'CCG data'!R$3,FALSE))</f>
        <v>3.165015247326493</v>
      </c>
      <c r="G141" s="406"/>
      <c r="H141" s="406">
        <f>IF(OR(ISERROR(VLOOKUP($E141&amp;$D$118&amp;$D$119,'CCG data'!$A:$AD,'CCG data'!S$3,FALSE)),ISBLANK(VLOOKUP($E141&amp;$D$118&amp;$D$119,'CCG data'!$A:$AD,'CCG data'!S$3,FALSE))),"",VLOOKUP($E141&amp;$D$118&amp;$D$119,'CCG data'!$A:$AD,'CCG data'!S$3,FALSE))</f>
        <v>36.227287861370613</v>
      </c>
      <c r="I141" s="406"/>
      <c r="J141" s="406">
        <f>IF(OR(ISERROR(VLOOKUP($E141&amp;$D$118&amp;$D$119,'CCG data'!$A:$AD,'CCG data'!T$3,FALSE)),ISBLANK(VLOOKUP($E141&amp;$D$118&amp;$D$119,'CCG data'!$A:$AD,'CCG data'!T$3,FALSE))),"",VLOOKUP($E141&amp;$D$118&amp;$D$119,'CCG data'!$A:$AD,'CCG data'!T$3,FALSE))</f>
        <v>16.714009973088956</v>
      </c>
      <c r="K141" s="406"/>
      <c r="L141" s="406">
        <f>IF(OR(ISERROR(VLOOKUP($E141&amp;$D$118&amp;$D$119,'CCG data'!$A:$AD,'CCG data'!U$3,FALSE)),ISBLANK(VLOOKUP($E141&amp;$D$118&amp;$D$119,'CCG data'!$A:$AD,'CCG data'!U$3,FALSE))),"",VLOOKUP($E141&amp;$D$118&amp;$D$119,'CCG data'!$A:$AD,'CCG data'!U$3,FALSE))</f>
        <v>11.489224761554379</v>
      </c>
      <c r="M141" s="407"/>
      <c r="N141" s="362">
        <f>IF(OR(ISERROR(VLOOKUP($E141&amp;$D$118&amp;$D$119,'CCG data'!$A:$AD,'CCG data'!G$3,FALSE)),ISBLANK(VLOOKUP($E141&amp;$D$118&amp;$D$119,'CCG data'!$A:$AD,'CCG data'!G$3,FALSE))),"",VLOOKUP($E141&amp;$D$118&amp;$D$119,'CCG data'!$A:$AD,'CCG data'!G$3,FALSE))</f>
        <v>1348</v>
      </c>
      <c r="P141" s="397">
        <f>IF(OR(ISERROR(VLOOKUP($E141&amp;$D$118&amp;$D$119,'CCG data'!$A:$AD,'CCG data'!B$3,FALSE)),ISBLANK(VLOOKUP($E141&amp;$D$118&amp;$D$119,'CCG data'!$A:$AD,'CCG data'!B$3,FALSE))),"",VLOOKUP($E141&amp;$D$118&amp;$D$119,'CCG data'!$A:$AD,'CCG data'!B$3,FALSE))</f>
        <v>4.5252225519287835E-2</v>
      </c>
      <c r="Q141" s="263"/>
      <c r="R141" s="263">
        <f>IF(OR(ISERROR(VLOOKUP($E141&amp;$D$118&amp;$D$119,'CCG data'!$A:$AD,'CCG data'!C$3,FALSE)),ISBLANK(VLOOKUP($E141&amp;$D$118&amp;$D$119,'CCG data'!$A:$AD,'CCG data'!C$3,FALSE))),"",VLOOKUP($E141&amp;$D$118&amp;$D$119,'CCG data'!$A:$AD,'CCG data'!C$3,FALSE))</f>
        <v>0.53338278931750738</v>
      </c>
      <c r="S141" s="263"/>
      <c r="T141" s="263">
        <f>IF(OR(ISERROR(VLOOKUP($E141&amp;$D$118&amp;$D$119,'CCG data'!$A:$AD,'CCG data'!D$3,FALSE)),ISBLANK(VLOOKUP($E141&amp;$D$118&amp;$D$119,'CCG data'!$A:$AD,'CCG data'!D$3,FALSE))),"",VLOOKUP($E141&amp;$D$118&amp;$D$119,'CCG data'!$A:$AD,'CCG data'!D$3,FALSE))</f>
        <v>0.25074183976261127</v>
      </c>
      <c r="U141" s="263"/>
      <c r="V141" s="263">
        <f>IF(OR(ISERROR(VLOOKUP($E141&amp;$D$118&amp;$D$119,'CCG data'!$A:$AD,'CCG data'!E$3,FALSE)),ISBLANK(VLOOKUP($E141&amp;$D$118&amp;$D$119,'CCG data'!$A:$AD,'CCG data'!E$3,FALSE))),"",VLOOKUP($E141&amp;$D$118&amp;$D$119,'CCG data'!$A:$AD,'CCG data'!E$3,FALSE))</f>
        <v>0.17062314540059348</v>
      </c>
      <c r="W141" s="398"/>
      <c r="Y141" s="163">
        <f>IFERROR(VLOOKUP($E141&amp;$D$119, Outliers!$A$4:$P$214,6,FALSE),"0")</f>
        <v>1</v>
      </c>
      <c r="Z141" s="163">
        <f>IFERROR(VLOOKUP($E141&amp;$D$119, Outliers!$A$4:$P$214,7,FALSE),"0")</f>
        <v>0</v>
      </c>
      <c r="AA141" s="163">
        <f>IFERROR(VLOOKUP($E141&amp;$D$119, Outliers!$A$4:$P$214,8,FALSE),"0")</f>
        <v>0</v>
      </c>
      <c r="AB141" s="163">
        <f>IFERROR(VLOOKUP($E141&amp;$D$119, Outliers!$A$4:$P$214,9,FALSE),"0")</f>
        <v>0</v>
      </c>
      <c r="AC141" s="106"/>
      <c r="AD141" s="78"/>
      <c r="AE141" s="78"/>
      <c r="AF141" s="78"/>
      <c r="AG141" s="78"/>
    </row>
    <row r="142" spans="4:33" x14ac:dyDescent="0.25">
      <c r="D142" s="318"/>
      <c r="E142" s="103" t="s">
        <v>27</v>
      </c>
      <c r="F142" s="95">
        <f>IF(P141="","",VLOOKUP($E141&amp;$D$118&amp;$D$119,'CCG data'!$A:$AD,'CCG data'!W$3,FALSE))</f>
        <v>2.3707474399993478</v>
      </c>
      <c r="G142" s="96">
        <f>IF(P141="","",VLOOKUP($E141&amp;$D$118&amp;$D$119,'CCG data'!$A:$AD,'CCG data'!X$3,FALSE))</f>
        <v>3.9592830546536382</v>
      </c>
      <c r="H142" s="96">
        <f>IF(R141="","",VLOOKUP($E141&amp;$D$118&amp;$D$119,'CCG data'!$A:$AD,'CCG data'!Y$3,FALSE))</f>
        <v>33.579230135683368</v>
      </c>
      <c r="I142" s="96">
        <f>IF(R141="","",VLOOKUP($E141&amp;$D$118&amp;$D$119,'CCG data'!$A:$AD,'CCG data'!Z$3,FALSE))</f>
        <v>38.875345587057858</v>
      </c>
      <c r="J142" s="96">
        <f>IF(T141="","",VLOOKUP($E141&amp;$D$118&amp;$D$119,'CCG data'!$A:$AD,'CCG data'!AA$3,FALSE))</f>
        <v>14.932130281252807</v>
      </c>
      <c r="K142" s="96">
        <f>IF(T141="","",VLOOKUP($E141&amp;$D$118&amp;$D$119,'CCG data'!$A:$AD,'CCG data'!AB$3,FALSE))</f>
        <v>18.495889664925105</v>
      </c>
      <c r="L142" s="96">
        <f>IF(V141="","",VLOOKUP($E141&amp;$D$118&amp;$D$119,'CCG data'!$A:$AD,'CCG data'!AC$3,FALSE))</f>
        <v>10.004373750958411</v>
      </c>
      <c r="M142" s="96">
        <f>IF(V141="","",VLOOKUP($E141&amp;$D$118&amp;$D$119,'CCG data'!$A:$AD,'CCG data'!AD$3,FALSE))</f>
        <v>12.974075772150346</v>
      </c>
      <c r="N142" s="363"/>
      <c r="P142" s="150">
        <f>IF(P141="","",VLOOKUP($E141&amp;$D$118&amp;$D$119,'CCG data'!$A:$AD,'CCG data'!I$3,FALSE))</f>
        <v>3.5000000000000003E-2</v>
      </c>
      <c r="Q142" s="15">
        <f>IF(P141="","",VLOOKUP($E141&amp;$D$118&amp;$D$119,'CCG data'!$A:$AD,'CCG data'!J$3,FALSE))</f>
        <v>5.8000000000000003E-2</v>
      </c>
      <c r="R142" s="15">
        <f>IF(R141="","",VLOOKUP($E141&amp;$D$118&amp;$D$119,'CCG data'!$A:$AD,'CCG data'!K$3,FALSE))</f>
        <v>0.50700000000000001</v>
      </c>
      <c r="S142" s="15">
        <f>IF(R141="","",VLOOKUP($E141&amp;$D$118&amp;$D$119,'CCG data'!$A:$AD,'CCG data'!L$3,FALSE))</f>
        <v>0.56000000000000005</v>
      </c>
      <c r="T142" s="15">
        <f>IF(T141="","",VLOOKUP($E141&amp;$D$118&amp;$D$119,'CCG data'!$A:$AD,'CCG data'!M$3,FALSE))</f>
        <v>0.22800000000000001</v>
      </c>
      <c r="U142" s="15">
        <f>IF(T141="","",VLOOKUP($E141&amp;$D$118&amp;$D$119,'CCG data'!$A:$AD,'CCG data'!N$3,FALSE))</f>
        <v>0.27500000000000002</v>
      </c>
      <c r="V142" s="15">
        <f>IF(V141="","",VLOOKUP($E141&amp;$D$118&amp;$D$119,'CCG data'!$A:$AD,'CCG data'!O$3,FALSE))</f>
        <v>0.151</v>
      </c>
      <c r="W142" s="135">
        <f>IF(V141="","",VLOOKUP($E141&amp;$D$118&amp;$D$119,'CCG data'!$A:$AD,'CCG data'!P$3,FALSE))</f>
        <v>0.192</v>
      </c>
      <c r="Y142" s="163" t="str">
        <f>IFERROR(VLOOKUP($E142&amp;$D$119, Outliers!$A$4:$P$214,6,FALSE),"0")</f>
        <v>0</v>
      </c>
      <c r="Z142" s="163" t="str">
        <f>IFERROR(VLOOKUP($E142&amp;$D$119, Outliers!$A$4:$P$214,7,FALSE),"0")</f>
        <v>0</v>
      </c>
      <c r="AA142" s="163" t="str">
        <f>IFERROR(VLOOKUP($E142&amp;$D$119, Outliers!$A$4:$P$214,8,FALSE),"0")</f>
        <v>0</v>
      </c>
      <c r="AB142" s="163" t="str">
        <f>IFERROR(VLOOKUP($E142&amp;$D$119, Outliers!$A$4:$P$214,9,FALSE),"0")</f>
        <v>0</v>
      </c>
      <c r="AD142" s="78"/>
      <c r="AE142" s="78"/>
      <c r="AF142" s="78"/>
      <c r="AG142" s="78"/>
    </row>
    <row r="143" spans="4:33" s="40" customFormat="1" ht="15.75" x14ac:dyDescent="0.25">
      <c r="D143" s="318"/>
      <c r="E143" s="104" t="s">
        <v>391</v>
      </c>
      <c r="F143" s="405">
        <f>IF(OR(ISERROR(VLOOKUP($E143&amp;$D$118&amp;$D$119,'CCG data'!$A:$AD,'CCG data'!R$3,FALSE)),ISBLANK(VLOOKUP($E143&amp;$D$118&amp;$D$119,'CCG data'!$A:$AD,'CCG data'!R$3,FALSE))),"",VLOOKUP($E143&amp;$D$118&amp;$D$119,'CCG data'!$A:$AD,'CCG data'!R$3,FALSE))</f>
        <v>4.785774133078422</v>
      </c>
      <c r="G143" s="406"/>
      <c r="H143" s="406">
        <f>IF(OR(ISERROR(VLOOKUP($E143&amp;$D$118&amp;$D$119,'CCG data'!$A:$AD,'CCG data'!S$3,FALSE)),ISBLANK(VLOOKUP($E143&amp;$D$118&amp;$D$119,'CCG data'!$A:$AD,'CCG data'!S$3,FALSE))),"",VLOOKUP($E143&amp;$D$118&amp;$D$119,'CCG data'!$A:$AD,'CCG data'!S$3,FALSE))</f>
        <v>41.617382701461551</v>
      </c>
      <c r="I143" s="406"/>
      <c r="J143" s="406">
        <f>IF(OR(ISERROR(VLOOKUP($E143&amp;$D$118&amp;$D$119,'CCG data'!$A:$AD,'CCG data'!T$3,FALSE)),ISBLANK(VLOOKUP($E143&amp;$D$118&amp;$D$119,'CCG data'!$A:$AD,'CCG data'!T$3,FALSE))),"",VLOOKUP($E143&amp;$D$118&amp;$D$119,'CCG data'!$A:$AD,'CCG data'!T$3,FALSE))</f>
        <v>19.650570692446845</v>
      </c>
      <c r="K143" s="406"/>
      <c r="L143" s="406">
        <f>IF(OR(ISERROR(VLOOKUP($E143&amp;$D$118&amp;$D$119,'CCG data'!$A:$AD,'CCG data'!U$3,FALSE)),ISBLANK(VLOOKUP($E143&amp;$D$118&amp;$D$119,'CCG data'!$A:$AD,'CCG data'!U$3,FALSE))),"",VLOOKUP($E143&amp;$D$118&amp;$D$119,'CCG data'!$A:$AD,'CCG data'!U$3,FALSE))</f>
        <v>6.9752991317948503</v>
      </c>
      <c r="M143" s="407"/>
      <c r="N143" s="362">
        <f>IF(OR(ISERROR(VLOOKUP($E143&amp;$D$118&amp;$D$119,'CCG data'!$A:$AD,'CCG data'!G$3,FALSE)),ISBLANK(VLOOKUP($E143&amp;$D$118&amp;$D$119,'CCG data'!$A:$AD,'CCG data'!G$3,FALSE))),"",VLOOKUP($E143&amp;$D$118&amp;$D$119,'CCG data'!$A:$AD,'CCG data'!G$3,FALSE))</f>
        <v>3883</v>
      </c>
      <c r="P143" s="397">
        <f>IF(OR(ISERROR(VLOOKUP($E143&amp;$D$118&amp;$D$119,'CCG data'!$A:$AD,'CCG data'!B$3,FALSE)),ISBLANK(VLOOKUP($E143&amp;$D$118&amp;$D$119,'CCG data'!$A:$AD,'CCG data'!B$3,FALSE))),"",VLOOKUP($E143&amp;$D$118&amp;$D$119,'CCG data'!$A:$AD,'CCG data'!B$3,FALSE))</f>
        <v>6.1550347669327841E-2</v>
      </c>
      <c r="Q143" s="263"/>
      <c r="R143" s="263">
        <f>IF(OR(ISERROR(VLOOKUP($E143&amp;$D$118&amp;$D$119,'CCG data'!$A:$AD,'CCG data'!C$3,FALSE)),ISBLANK(VLOOKUP($E143&amp;$D$118&amp;$D$119,'CCG data'!$A:$AD,'CCG data'!C$3,FALSE))),"",VLOOKUP($E143&amp;$D$118&amp;$D$119,'CCG data'!$A:$AD,'CCG data'!C$3,FALSE))</f>
        <v>0.56631470512490345</v>
      </c>
      <c r="S143" s="263"/>
      <c r="T143" s="263">
        <f>IF(OR(ISERROR(VLOOKUP($E143&amp;$D$118&amp;$D$119,'CCG data'!$A:$AD,'CCG data'!D$3,FALSE)),ISBLANK(VLOOKUP($E143&amp;$D$118&amp;$D$119,'CCG data'!$A:$AD,'CCG data'!D$3,FALSE))),"",VLOOKUP($E143&amp;$D$118&amp;$D$119,'CCG data'!$A:$AD,'CCG data'!D$3,FALSE))</f>
        <v>0.27581766675251096</v>
      </c>
      <c r="U143" s="263"/>
      <c r="V143" s="263">
        <f>IF(OR(ISERROR(VLOOKUP($E143&amp;$D$118&amp;$D$119,'CCG data'!$A:$AD,'CCG data'!E$3,FALSE)),ISBLANK(VLOOKUP($E143&amp;$D$118&amp;$D$119,'CCG data'!$A:$AD,'CCG data'!E$3,FALSE))),"",VLOOKUP($E143&amp;$D$118&amp;$D$119,'CCG data'!$A:$AD,'CCG data'!E$3,FALSE))</f>
        <v>9.6317280453257784E-2</v>
      </c>
      <c r="W143" s="398"/>
      <c r="Y143" s="163">
        <f>IFERROR(VLOOKUP($E143&amp;$D$119, Outliers!$A$4:$P$214,6,FALSE),"0")</f>
        <v>0</v>
      </c>
      <c r="Z143" s="163">
        <f>IFERROR(VLOOKUP($E143&amp;$D$119, Outliers!$A$4:$P$214,7,FALSE),"0")</f>
        <v>1</v>
      </c>
      <c r="AA143" s="163">
        <f>IFERROR(VLOOKUP($E143&amp;$D$119, Outliers!$A$4:$P$214,8,FALSE),"0")</f>
        <v>1</v>
      </c>
      <c r="AB143" s="163">
        <f>IFERROR(VLOOKUP($E143&amp;$D$119, Outliers!$A$4:$P$214,9,FALSE),"0")</f>
        <v>1</v>
      </c>
      <c r="AC143" s="106"/>
      <c r="AD143" s="78"/>
      <c r="AE143" s="78"/>
      <c r="AF143" s="78"/>
      <c r="AG143" s="78"/>
    </row>
    <row r="144" spans="4:33" x14ac:dyDescent="0.25">
      <c r="D144" s="318"/>
      <c r="E144" s="103" t="s">
        <v>27</v>
      </c>
      <c r="F144" s="95">
        <f>IF(P143="","",VLOOKUP($E143&amp;$D$118&amp;$D$119,'CCG data'!$A:$AD,'CCG data'!W$3,FALSE))</f>
        <v>4.1790247842609913</v>
      </c>
      <c r="G144" s="96">
        <f>IF(P143="","",VLOOKUP($E143&amp;$D$118&amp;$D$119,'CCG data'!$A:$AD,'CCG data'!X$3,FALSE))</f>
        <v>5.3925234818958527</v>
      </c>
      <c r="H144" s="96">
        <f>IF(R143="","",VLOOKUP($E143&amp;$D$118&amp;$D$119,'CCG data'!$A:$AD,'CCG data'!Y$3,FALSE))</f>
        <v>39.877907583532554</v>
      </c>
      <c r="I144" s="96">
        <f>IF(R143="","",VLOOKUP($E143&amp;$D$118&amp;$D$119,'CCG data'!$A:$AD,'CCG data'!Z$3,FALSE))</f>
        <v>43.356857819390548</v>
      </c>
      <c r="J144" s="96">
        <f>IF(T143="","",VLOOKUP($E143&amp;$D$118&amp;$D$119,'CCG data'!$A:$AD,'CCG data'!AA$3,FALSE))</f>
        <v>18.473678982638685</v>
      </c>
      <c r="K144" s="96">
        <f>IF(T143="","",VLOOKUP($E143&amp;$D$118&amp;$D$119,'CCG data'!$A:$AD,'CCG data'!AB$3,FALSE))</f>
        <v>20.827462402255005</v>
      </c>
      <c r="L144" s="96">
        <f>IF(V143="","",VLOOKUP($E143&amp;$D$118&amp;$D$119,'CCG data'!$A:$AD,'CCG data'!AC$3,FALSE))</f>
        <v>6.2683582340383746</v>
      </c>
      <c r="M144" s="96">
        <f>IF(V143="","",VLOOKUP($E143&amp;$D$118&amp;$D$119,'CCG data'!$A:$AD,'CCG data'!AD$3,FALSE))</f>
        <v>7.682240029551326</v>
      </c>
      <c r="N144" s="363"/>
      <c r="P144" s="150">
        <f>IF(P143="","",VLOOKUP($E143&amp;$D$118&amp;$D$119,'CCG data'!$A:$AD,'CCG data'!I$3,FALSE))</f>
        <v>5.3999999999999999E-2</v>
      </c>
      <c r="Q144" s="15">
        <f>IF(P143="","",VLOOKUP($E143&amp;$D$118&amp;$D$119,'CCG data'!$A:$AD,'CCG data'!J$3,FALSE))</f>
        <v>7.0000000000000007E-2</v>
      </c>
      <c r="R144" s="15">
        <f>IF(R143="","",VLOOKUP($E143&amp;$D$118&amp;$D$119,'CCG data'!$A:$AD,'CCG data'!K$3,FALSE))</f>
        <v>0.55100000000000005</v>
      </c>
      <c r="S144" s="15">
        <f>IF(R143="","",VLOOKUP($E143&amp;$D$118&amp;$D$119,'CCG data'!$A:$AD,'CCG data'!L$3,FALSE))</f>
        <v>0.58199999999999996</v>
      </c>
      <c r="T144" s="15">
        <f>IF(T143="","",VLOOKUP($E143&amp;$D$118&amp;$D$119,'CCG data'!$A:$AD,'CCG data'!M$3,FALSE))</f>
        <v>0.26200000000000001</v>
      </c>
      <c r="U144" s="15">
        <f>IF(T143="","",VLOOKUP($E143&amp;$D$118&amp;$D$119,'CCG data'!$A:$AD,'CCG data'!N$3,FALSE))</f>
        <v>0.28999999999999998</v>
      </c>
      <c r="V144" s="15">
        <f>IF(V143="","",VLOOKUP($E143&amp;$D$118&amp;$D$119,'CCG data'!$A:$AD,'CCG data'!O$3,FALSE))</f>
        <v>8.6999999999999994E-2</v>
      </c>
      <c r="W144" s="135">
        <f>IF(V143="","",VLOOKUP($E143&amp;$D$118&amp;$D$119,'CCG data'!$A:$AD,'CCG data'!P$3,FALSE))</f>
        <v>0.106</v>
      </c>
      <c r="Y144" s="163" t="str">
        <f>IFERROR(VLOOKUP($E144&amp;$D$119, Outliers!$A$4:$P$214,6,FALSE),"0")</f>
        <v>0</v>
      </c>
      <c r="Z144" s="163" t="str">
        <f>IFERROR(VLOOKUP($E144&amp;$D$119, Outliers!$A$4:$P$214,7,FALSE),"0")</f>
        <v>0</v>
      </c>
      <c r="AA144" s="163" t="str">
        <f>IFERROR(VLOOKUP($E144&amp;$D$119, Outliers!$A$4:$P$214,8,FALSE),"0")</f>
        <v>0</v>
      </c>
      <c r="AB144" s="163" t="str">
        <f>IFERROR(VLOOKUP($E144&amp;$D$119, Outliers!$A$4:$P$214,9,FALSE),"0")</f>
        <v>0</v>
      </c>
      <c r="AD144" s="78"/>
      <c r="AE144" s="78"/>
      <c r="AF144" s="78"/>
      <c r="AG144" s="78"/>
    </row>
    <row r="145" spans="2:33" s="40" customFormat="1" ht="15.75" x14ac:dyDescent="0.25">
      <c r="D145" s="318"/>
      <c r="E145" s="104" t="s">
        <v>392</v>
      </c>
      <c r="F145" s="405">
        <f>IF(OR(ISERROR(VLOOKUP($E145&amp;$D$118&amp;$D$119,'CCG data'!$A:$AD,'CCG data'!R$3,FALSE)),ISBLANK(VLOOKUP($E145&amp;$D$118&amp;$D$119,'CCG data'!$A:$AD,'CCG data'!R$3,FALSE))),"",VLOOKUP($E145&amp;$D$118&amp;$D$119,'CCG data'!$A:$AD,'CCG data'!R$3,FALSE))</f>
        <v>5.0215696668360499</v>
      </c>
      <c r="G145" s="406"/>
      <c r="H145" s="406">
        <f>IF(OR(ISERROR(VLOOKUP($E145&amp;$D$118&amp;$D$119,'CCG data'!$A:$AD,'CCG data'!S$3,FALSE)),ISBLANK(VLOOKUP($E145&amp;$D$118&amp;$D$119,'CCG data'!$A:$AD,'CCG data'!S$3,FALSE))),"",VLOOKUP($E145&amp;$D$118&amp;$D$119,'CCG data'!$A:$AD,'CCG data'!S$3,FALSE))</f>
        <v>45.015598219293189</v>
      </c>
      <c r="I145" s="406"/>
      <c r="J145" s="406">
        <f>IF(OR(ISERROR(VLOOKUP($E145&amp;$D$118&amp;$D$119,'CCG data'!$A:$AD,'CCG data'!T$3,FALSE)),ISBLANK(VLOOKUP($E145&amp;$D$118&amp;$D$119,'CCG data'!$A:$AD,'CCG data'!T$3,FALSE))),"",VLOOKUP($E145&amp;$D$118&amp;$D$119,'CCG data'!$A:$AD,'CCG data'!T$3,FALSE))</f>
        <v>17.183330428584437</v>
      </c>
      <c r="K145" s="406"/>
      <c r="L145" s="406">
        <f>IF(OR(ISERROR(VLOOKUP($E145&amp;$D$118&amp;$D$119,'CCG data'!$A:$AD,'CCG data'!U$3,FALSE)),ISBLANK(VLOOKUP($E145&amp;$D$118&amp;$D$119,'CCG data'!$A:$AD,'CCG data'!U$3,FALSE))),"",VLOOKUP($E145&amp;$D$118&amp;$D$119,'CCG data'!$A:$AD,'CCG data'!U$3,FALSE))</f>
        <v>6.0103703508986523</v>
      </c>
      <c r="M145" s="407"/>
      <c r="N145" s="362">
        <f>IF(OR(ISERROR(VLOOKUP($E145&amp;$D$118&amp;$D$119,'CCG data'!$A:$AD,'CCG data'!G$3,FALSE)),ISBLANK(VLOOKUP($E145&amp;$D$118&amp;$D$119,'CCG data'!$A:$AD,'CCG data'!G$3,FALSE))),"",VLOOKUP($E145&amp;$D$118&amp;$D$119,'CCG data'!$A:$AD,'CCG data'!G$3,FALSE))</f>
        <v>998</v>
      </c>
      <c r="P145" s="397">
        <f>IF(OR(ISERROR(VLOOKUP($E145&amp;$D$118&amp;$D$119,'CCG data'!$A:$AD,'CCG data'!B$3,FALSE)),ISBLANK(VLOOKUP($E145&amp;$D$118&amp;$D$119,'CCG data'!$A:$AD,'CCG data'!B$3,FALSE))),"",VLOOKUP($E145&amp;$D$118&amp;$D$119,'CCG data'!$A:$AD,'CCG data'!B$3,FALSE))</f>
        <v>6.513026052104208E-2</v>
      </c>
      <c r="Q145" s="263"/>
      <c r="R145" s="263">
        <f>IF(OR(ISERROR(VLOOKUP($E145&amp;$D$118&amp;$D$119,'CCG data'!$A:$AD,'CCG data'!C$3,FALSE)),ISBLANK(VLOOKUP($E145&amp;$D$118&amp;$D$119,'CCG data'!$A:$AD,'CCG data'!C$3,FALSE))),"",VLOOKUP($E145&amp;$D$118&amp;$D$119,'CCG data'!$A:$AD,'CCG data'!C$3,FALSE))</f>
        <v>0.61322645290581157</v>
      </c>
      <c r="S145" s="263"/>
      <c r="T145" s="263">
        <f>IF(OR(ISERROR(VLOOKUP($E145&amp;$D$118&amp;$D$119,'CCG data'!$A:$AD,'CCG data'!D$3,FALSE)),ISBLANK(VLOOKUP($E145&amp;$D$118&amp;$D$119,'CCG data'!$A:$AD,'CCG data'!D$3,FALSE))),"",VLOOKUP($E145&amp;$D$118&amp;$D$119,'CCG data'!$A:$AD,'CCG data'!D$3,FALSE))</f>
        <v>0.23747494989979959</v>
      </c>
      <c r="U145" s="263"/>
      <c r="V145" s="263">
        <f>IF(OR(ISERROR(VLOOKUP($E145&amp;$D$118&amp;$D$119,'CCG data'!$A:$AD,'CCG data'!E$3,FALSE)),ISBLANK(VLOOKUP($E145&amp;$D$118&amp;$D$119,'CCG data'!$A:$AD,'CCG data'!E$3,FALSE))),"",VLOOKUP($E145&amp;$D$118&amp;$D$119,'CCG data'!$A:$AD,'CCG data'!E$3,FALSE))</f>
        <v>8.4168336673346694E-2</v>
      </c>
      <c r="W145" s="398"/>
      <c r="Y145" s="163">
        <f>IFERROR(VLOOKUP($E145&amp;$D$119, Outliers!$A$4:$P$214,6,FALSE),"0")</f>
        <v>0</v>
      </c>
      <c r="Z145" s="163">
        <f>IFERROR(VLOOKUP($E145&amp;$D$119, Outliers!$A$4:$P$214,7,FALSE),"0")</f>
        <v>1</v>
      </c>
      <c r="AA145" s="163">
        <f>IFERROR(VLOOKUP($E145&amp;$D$119, Outliers!$A$4:$P$214,8,FALSE),"0")</f>
        <v>0</v>
      </c>
      <c r="AB145" s="163">
        <f>IFERROR(VLOOKUP($E145&amp;$D$119, Outliers!$A$4:$P$214,9,FALSE),"0")</f>
        <v>1</v>
      </c>
      <c r="AC145" s="106"/>
      <c r="AD145" s="78"/>
      <c r="AE145" s="78"/>
      <c r="AF145" s="78"/>
      <c r="AG145" s="78"/>
    </row>
    <row r="146" spans="2:33" x14ac:dyDescent="0.25">
      <c r="B146" s="86"/>
      <c r="D146" s="318"/>
      <c r="E146" s="103" t="s">
        <v>27</v>
      </c>
      <c r="F146" s="95">
        <f>IF(P145="","",VLOOKUP($E145&amp;$D$118&amp;$D$119,'CCG data'!$A:$AD,'CCG data'!W$3,FALSE))</f>
        <v>3.8007855075754802</v>
      </c>
      <c r="G146" s="96">
        <f>IF(P145="","",VLOOKUP($E145&amp;$D$118&amp;$D$119,'CCG data'!$A:$AD,'CCG data'!X$3,FALSE))</f>
        <v>6.24235382609662</v>
      </c>
      <c r="H146" s="96">
        <f>IF(R145="","",VLOOKUP($E145&amp;$D$118&amp;$D$119,'CCG data'!$A:$AD,'CCG data'!Y$3,FALSE))</f>
        <v>41.449088710796289</v>
      </c>
      <c r="I146" s="96">
        <f>IF(R145="","",VLOOKUP($E145&amp;$D$118&amp;$D$119,'CCG data'!$A:$AD,'CCG data'!Z$3,FALSE))</f>
        <v>48.582107727790088</v>
      </c>
      <c r="J146" s="96">
        <f>IF(T145="","",VLOOKUP($E145&amp;$D$118&amp;$D$119,'CCG data'!$A:$AD,'CCG data'!AA$3,FALSE))</f>
        <v>14.995623008367247</v>
      </c>
      <c r="K146" s="96">
        <f>IF(T145="","",VLOOKUP($E145&amp;$D$118&amp;$D$119,'CCG data'!$A:$AD,'CCG data'!AB$3,FALSE))</f>
        <v>19.371037848801627</v>
      </c>
      <c r="L146" s="96">
        <f>IF(V145="","",VLOOKUP($E145&amp;$D$118&amp;$D$119,'CCG data'!$A:$AD,'CCG data'!AC$3,FALSE))</f>
        <v>4.7250314201387891</v>
      </c>
      <c r="M146" s="96">
        <f>IF(V145="","",VLOOKUP($E145&amp;$D$118&amp;$D$119,'CCG data'!$A:$AD,'CCG data'!AD$3,FALSE))</f>
        <v>7.2957092816585156</v>
      </c>
      <c r="N146" s="363"/>
      <c r="P146" s="150">
        <f>IF(P145="","",VLOOKUP($E145&amp;$D$118&amp;$D$119,'CCG data'!$A:$AD,'CCG data'!I$3,FALSE))</f>
        <v>5.0999999999999997E-2</v>
      </c>
      <c r="Q146" s="15">
        <f>IF(P145="","",VLOOKUP($E145&amp;$D$118&amp;$D$119,'CCG data'!$A:$AD,'CCG data'!J$3,FALSE))</f>
        <v>8.2000000000000003E-2</v>
      </c>
      <c r="R146" s="15">
        <f>IF(R145="","",VLOOKUP($E145&amp;$D$118&amp;$D$119,'CCG data'!$A:$AD,'CCG data'!K$3,FALSE))</f>
        <v>0.58299999999999996</v>
      </c>
      <c r="S146" s="15">
        <f>IF(R145="","",VLOOKUP($E145&amp;$D$118&amp;$D$119,'CCG data'!$A:$AD,'CCG data'!L$3,FALSE))</f>
        <v>0.64300000000000002</v>
      </c>
      <c r="T146" s="15">
        <f>IF(T145="","",VLOOKUP($E145&amp;$D$118&amp;$D$119,'CCG data'!$A:$AD,'CCG data'!M$3,FALSE))</f>
        <v>0.21199999999999999</v>
      </c>
      <c r="U146" s="15">
        <f>IF(T145="","",VLOOKUP($E145&amp;$D$118&amp;$D$119,'CCG data'!$A:$AD,'CCG data'!N$3,FALSE))</f>
        <v>0.26500000000000001</v>
      </c>
      <c r="V146" s="15">
        <f>IF(V145="","",VLOOKUP($E145&amp;$D$118&amp;$D$119,'CCG data'!$A:$AD,'CCG data'!O$3,FALSE))</f>
        <v>6.8000000000000005E-2</v>
      </c>
      <c r="W146" s="135">
        <f>IF(V145="","",VLOOKUP($E145&amp;$D$118&amp;$D$119,'CCG data'!$A:$AD,'CCG data'!P$3,FALSE))</f>
        <v>0.10299999999999999</v>
      </c>
      <c r="Y146" s="163" t="str">
        <f>IFERROR(VLOOKUP($E146&amp;$D$119, Outliers!$A$4:$P$214,6,FALSE),"0")</f>
        <v>0</v>
      </c>
      <c r="Z146" s="163" t="str">
        <f>IFERROR(VLOOKUP($E146&amp;$D$119, Outliers!$A$4:$P$214,7,FALSE),"0")</f>
        <v>0</v>
      </c>
      <c r="AA146" s="163" t="str">
        <f>IFERROR(VLOOKUP($E146&amp;$D$119, Outliers!$A$4:$P$214,8,FALSE),"0")</f>
        <v>0</v>
      </c>
      <c r="AB146" s="163" t="str">
        <f>IFERROR(VLOOKUP($E146&amp;$D$119, Outliers!$A$4:$P$214,9,FALSE),"0")</f>
        <v>0</v>
      </c>
      <c r="AD146" s="78"/>
      <c r="AE146" s="78"/>
      <c r="AF146" s="78"/>
      <c r="AG146" s="78"/>
    </row>
    <row r="147" spans="2:33" s="40" customFormat="1" ht="15.75" x14ac:dyDescent="0.25">
      <c r="B147" s="85"/>
      <c r="C147" s="85"/>
      <c r="D147" s="318"/>
      <c r="E147" s="104" t="s">
        <v>393</v>
      </c>
      <c r="F147" s="405">
        <f>IF(OR(ISERROR(VLOOKUP($E147&amp;$D$118&amp;$D$119,'CCG data'!$A:$AD,'CCG data'!R$3,FALSE)),ISBLANK(VLOOKUP($E147&amp;$D$118&amp;$D$119,'CCG data'!$A:$AD,'CCG data'!R$3,FALSE))),"",VLOOKUP($E147&amp;$D$118&amp;$D$119,'CCG data'!$A:$AD,'CCG data'!R$3,FALSE))</f>
        <v>4.0178775075245703</v>
      </c>
      <c r="G147" s="406"/>
      <c r="H147" s="406">
        <f>IF(OR(ISERROR(VLOOKUP($E147&amp;$D$118&amp;$D$119,'CCG data'!$A:$AD,'CCG data'!S$3,FALSE)),ISBLANK(VLOOKUP($E147&amp;$D$118&amp;$D$119,'CCG data'!$A:$AD,'CCG data'!S$3,FALSE))),"",VLOOKUP($E147&amp;$D$118&amp;$D$119,'CCG data'!$A:$AD,'CCG data'!S$3,FALSE))</f>
        <v>31.078132739846897</v>
      </c>
      <c r="I147" s="406"/>
      <c r="J147" s="406">
        <f>IF(OR(ISERROR(VLOOKUP($E147&amp;$D$118&amp;$D$119,'CCG data'!$A:$AD,'CCG data'!T$3,FALSE)),ISBLANK(VLOOKUP($E147&amp;$D$118&amp;$D$119,'CCG data'!$A:$AD,'CCG data'!T$3,FALSE))),"",VLOOKUP($E147&amp;$D$118&amp;$D$119,'CCG data'!$A:$AD,'CCG data'!T$3,FALSE))</f>
        <v>24.232871162837466</v>
      </c>
      <c r="K147" s="406"/>
      <c r="L147" s="406">
        <f>IF(OR(ISERROR(VLOOKUP($E147&amp;$D$118&amp;$D$119,'CCG data'!$A:$AD,'CCG data'!U$3,FALSE)),ISBLANK(VLOOKUP($E147&amp;$D$118&amp;$D$119,'CCG data'!$A:$AD,'CCG data'!U$3,FALSE))),"",VLOOKUP($E147&amp;$D$118&amp;$D$119,'CCG data'!$A:$AD,'CCG data'!U$3,FALSE))</f>
        <v>10.037453383302124</v>
      </c>
      <c r="M147" s="407"/>
      <c r="N147" s="362">
        <f>IF(OR(ISERROR(VLOOKUP($E147&amp;$D$118&amp;$D$119,'CCG data'!$A:$AD,'CCG data'!G$3,FALSE)),ISBLANK(VLOOKUP($E147&amp;$D$118&amp;$D$119,'CCG data'!$A:$AD,'CCG data'!G$3,FALSE))),"",VLOOKUP($E147&amp;$D$118&amp;$D$119,'CCG data'!$A:$AD,'CCG data'!G$3,FALSE))</f>
        <v>730</v>
      </c>
      <c r="P147" s="397">
        <f>IF(OR(ISERROR(VLOOKUP($E147&amp;$D$118&amp;$D$119,'CCG data'!$A:$AD,'CCG data'!B$3,FALSE)),ISBLANK(VLOOKUP($E147&amp;$D$118&amp;$D$119,'CCG data'!$A:$AD,'CCG data'!B$3,FALSE))),"",VLOOKUP($E147&amp;$D$118&amp;$D$119,'CCG data'!$A:$AD,'CCG data'!B$3,FALSE))</f>
        <v>5.7534246575342465E-2</v>
      </c>
      <c r="Q147" s="263"/>
      <c r="R147" s="263">
        <f>IF(OR(ISERROR(VLOOKUP($E147&amp;$D$118&amp;$D$119,'CCG data'!$A:$AD,'CCG data'!C$3,FALSE)),ISBLANK(VLOOKUP($E147&amp;$D$118&amp;$D$119,'CCG data'!$A:$AD,'CCG data'!C$3,FALSE))),"",VLOOKUP($E147&amp;$D$118&amp;$D$119,'CCG data'!$A:$AD,'CCG data'!C$3,FALSE))</f>
        <v>0.44931506849315067</v>
      </c>
      <c r="S147" s="263"/>
      <c r="T147" s="263">
        <f>IF(OR(ISERROR(VLOOKUP($E147&amp;$D$118&amp;$D$119,'CCG data'!$A:$AD,'CCG data'!D$3,FALSE)),ISBLANK(VLOOKUP($E147&amp;$D$118&amp;$D$119,'CCG data'!$A:$AD,'CCG data'!D$3,FALSE))),"",VLOOKUP($E147&amp;$D$118&amp;$D$119,'CCG data'!$A:$AD,'CCG data'!D$3,FALSE))</f>
        <v>0.34794520547945207</v>
      </c>
      <c r="U147" s="263"/>
      <c r="V147" s="263">
        <f>IF(OR(ISERROR(VLOOKUP($E147&amp;$D$118&amp;$D$119,'CCG data'!$A:$AD,'CCG data'!E$3,FALSE)),ISBLANK(VLOOKUP($E147&amp;$D$118&amp;$D$119,'CCG data'!$A:$AD,'CCG data'!E$3,FALSE))),"",VLOOKUP($E147&amp;$D$118&amp;$D$119,'CCG data'!$A:$AD,'CCG data'!E$3,FALSE))</f>
        <v>0.14520547945205478</v>
      </c>
      <c r="W147" s="398"/>
      <c r="Y147" s="163">
        <f>IFERROR(VLOOKUP($E147&amp;$D$119, Outliers!$A$4:$P$214,6,FALSE),"0")</f>
        <v>0</v>
      </c>
      <c r="Z147" s="163">
        <f>IFERROR(VLOOKUP($E147&amp;$D$119, Outliers!$A$4:$P$214,7,FALSE),"0")</f>
        <v>1</v>
      </c>
      <c r="AA147" s="163">
        <f>IFERROR(VLOOKUP($E147&amp;$D$119, Outliers!$A$4:$P$214,8,FALSE),"0")</f>
        <v>1</v>
      </c>
      <c r="AB147" s="163">
        <f>IFERROR(VLOOKUP($E147&amp;$D$119, Outliers!$A$4:$P$214,9,FALSE),"0")</f>
        <v>0</v>
      </c>
      <c r="AC147" s="106"/>
      <c r="AD147" s="78"/>
      <c r="AE147" s="78"/>
      <c r="AF147" s="78"/>
      <c r="AG147" s="78"/>
    </row>
    <row r="148" spans="2:33" x14ac:dyDescent="0.25">
      <c r="B148" s="55"/>
      <c r="D148" s="318"/>
      <c r="E148" s="103" t="s">
        <v>27</v>
      </c>
      <c r="F148" s="95">
        <f>IF(P147="","",VLOOKUP($E147&amp;$D$118&amp;$D$119,'CCG data'!$A:$AD,'CCG data'!W$3,FALSE))</f>
        <v>2.8027324675937431</v>
      </c>
      <c r="G148" s="96">
        <f>IF(P147="","",VLOOKUP($E147&amp;$D$118&amp;$D$119,'CCG data'!$A:$AD,'CCG data'!X$3,FALSE))</f>
        <v>5.2330225474553975</v>
      </c>
      <c r="H148" s="96">
        <f>IF(R147="","",VLOOKUP($E147&amp;$D$118&amp;$D$119,'CCG data'!$A:$AD,'CCG data'!Y$3,FALSE))</f>
        <v>27.714767226349313</v>
      </c>
      <c r="I148" s="96">
        <f>IF(R147="","",VLOOKUP($E147&amp;$D$118&amp;$D$119,'CCG data'!$A:$AD,'CCG data'!Z$3,FALSE))</f>
        <v>34.441498253344484</v>
      </c>
      <c r="J148" s="96">
        <f>IF(T147="","",VLOOKUP($E147&amp;$D$118&amp;$D$119,'CCG data'!$A:$AD,'CCG data'!AA$3,FALSE))</f>
        <v>21.252680248325127</v>
      </c>
      <c r="K148" s="96">
        <f>IF(T147="","",VLOOKUP($E147&amp;$D$118&amp;$D$119,'CCG data'!$A:$AD,'CCG data'!AB$3,FALSE))</f>
        <v>27.213062077349804</v>
      </c>
      <c r="L148" s="96">
        <f>IF(V147="","",VLOOKUP($E147&amp;$D$118&amp;$D$119,'CCG data'!$A:$AD,'CCG data'!AC$3,FALSE))</f>
        <v>8.1266030165089216</v>
      </c>
      <c r="M148" s="96">
        <f>IF(V147="","",VLOOKUP($E147&amp;$D$118&amp;$D$119,'CCG data'!$A:$AD,'CCG data'!AD$3,FALSE))</f>
        <v>11.948303750095326</v>
      </c>
      <c r="N148" s="363"/>
      <c r="P148" s="150">
        <f>IF(P147="","",VLOOKUP($E147&amp;$D$118&amp;$D$119,'CCG data'!$A:$AD,'CCG data'!I$3,FALSE))</f>
        <v>4.2999999999999997E-2</v>
      </c>
      <c r="Q148" s="15">
        <f>IF(P147="","",VLOOKUP($E147&amp;$D$118&amp;$D$119,'CCG data'!$A:$AD,'CCG data'!J$3,FALSE))</f>
        <v>7.6999999999999999E-2</v>
      </c>
      <c r="R148" s="15">
        <f>IF(R147="","",VLOOKUP($E147&amp;$D$118&amp;$D$119,'CCG data'!$A:$AD,'CCG data'!K$3,FALSE))</f>
        <v>0.41399999999999998</v>
      </c>
      <c r="S148" s="15">
        <f>IF(R147="","",VLOOKUP($E147&amp;$D$118&amp;$D$119,'CCG data'!$A:$AD,'CCG data'!L$3,FALSE))</f>
        <v>0.48599999999999999</v>
      </c>
      <c r="T148" s="15">
        <f>IF(T147="","",VLOOKUP($E147&amp;$D$118&amp;$D$119,'CCG data'!$A:$AD,'CCG data'!M$3,FALSE))</f>
        <v>0.314</v>
      </c>
      <c r="U148" s="15">
        <f>IF(T147="","",VLOOKUP($E147&amp;$D$118&amp;$D$119,'CCG data'!$A:$AD,'CCG data'!N$3,FALSE))</f>
        <v>0.38300000000000001</v>
      </c>
      <c r="V148" s="15">
        <f>IF(V147="","",VLOOKUP($E147&amp;$D$118&amp;$D$119,'CCG data'!$A:$AD,'CCG data'!O$3,FALSE))</f>
        <v>0.122</v>
      </c>
      <c r="W148" s="135">
        <f>IF(V147="","",VLOOKUP($E147&amp;$D$118&amp;$D$119,'CCG data'!$A:$AD,'CCG data'!P$3,FALSE))</f>
        <v>0.17299999999999999</v>
      </c>
      <c r="Y148" s="163" t="str">
        <f>IFERROR(VLOOKUP($E148&amp;$D$119, Outliers!$A$4:$P$214,6,FALSE),"0")</f>
        <v>0</v>
      </c>
      <c r="Z148" s="163" t="str">
        <f>IFERROR(VLOOKUP($E148&amp;$D$119, Outliers!$A$4:$P$214,7,FALSE),"0")</f>
        <v>0</v>
      </c>
      <c r="AA148" s="163" t="str">
        <f>IFERROR(VLOOKUP($E148&amp;$D$119, Outliers!$A$4:$P$214,8,FALSE),"0")</f>
        <v>0</v>
      </c>
      <c r="AB148" s="163" t="str">
        <f>IFERROR(VLOOKUP($E148&amp;$D$119, Outliers!$A$4:$P$214,9,FALSE),"0")</f>
        <v>0</v>
      </c>
      <c r="AD148" s="78"/>
      <c r="AE148" s="78"/>
      <c r="AF148" s="78"/>
      <c r="AG148" s="78"/>
    </row>
    <row r="149" spans="2:33" s="40" customFormat="1" ht="15.75" x14ac:dyDescent="0.25">
      <c r="B149" s="87"/>
      <c r="C149" s="109"/>
      <c r="D149" s="318"/>
      <c r="E149" s="104" t="s">
        <v>158</v>
      </c>
      <c r="F149" s="405">
        <f>IF(OR(ISERROR(VLOOKUP($E149&amp;$D$118&amp;$D$119,'CCG data'!$A:$AD,'CCG data'!R$3,FALSE)),ISBLANK(VLOOKUP($E149&amp;$D$118&amp;$D$119,'CCG data'!$A:$AD,'CCG data'!R$3,FALSE))),"",VLOOKUP($E149&amp;$D$118&amp;$D$119,'CCG data'!$A:$AD,'CCG data'!R$3,FALSE))</f>
        <v>6.1600918911838107</v>
      </c>
      <c r="G149" s="406"/>
      <c r="H149" s="406">
        <f>IF(OR(ISERROR(VLOOKUP($E149&amp;$D$118&amp;$D$119,'CCG data'!$A:$AD,'CCG data'!S$3,FALSE)),ISBLANK(VLOOKUP($E149&amp;$D$118&amp;$D$119,'CCG data'!$A:$AD,'CCG data'!S$3,FALSE))),"",VLOOKUP($E149&amp;$D$118&amp;$D$119,'CCG data'!$A:$AD,'CCG data'!S$3,FALSE))</f>
        <v>40.284434864364933</v>
      </c>
      <c r="I149" s="406"/>
      <c r="J149" s="406">
        <f>IF(OR(ISERROR(VLOOKUP($E149&amp;$D$118&amp;$D$119,'CCG data'!$A:$AD,'CCG data'!T$3,FALSE)),ISBLANK(VLOOKUP($E149&amp;$D$118&amp;$D$119,'CCG data'!$A:$AD,'CCG data'!T$3,FALSE))),"",VLOOKUP($E149&amp;$D$118&amp;$D$119,'CCG data'!$A:$AD,'CCG data'!T$3,FALSE))</f>
        <v>20.233300561091784</v>
      </c>
      <c r="K149" s="406"/>
      <c r="L149" s="406">
        <f>IF(OR(ISERROR(VLOOKUP($E149&amp;$D$118&amp;$D$119,'CCG data'!$A:$AD,'CCG data'!U$3,FALSE)),ISBLANK(VLOOKUP($E149&amp;$D$118&amp;$D$119,'CCG data'!$A:$AD,'CCG data'!U$3,FALSE))),"",VLOOKUP($E149&amp;$D$118&amp;$D$119,'CCG data'!$A:$AD,'CCG data'!U$3,FALSE))</f>
        <v>7.1482480492076554</v>
      </c>
      <c r="M149" s="407"/>
      <c r="N149" s="362">
        <f>IF(OR(ISERROR(VLOOKUP($E149&amp;$D$118&amp;$D$119,'CCG data'!$A:$AD,'CCG data'!G$3,FALSE)),ISBLANK(VLOOKUP($E149&amp;$D$118&amp;$D$119,'CCG data'!$A:$AD,'CCG data'!G$3,FALSE))),"",VLOOKUP($E149&amp;$D$118&amp;$D$119,'CCG data'!$A:$AD,'CCG data'!G$3,FALSE))</f>
        <v>1048</v>
      </c>
      <c r="P149" s="397">
        <f>IF(OR(ISERROR(VLOOKUP($E149&amp;$D$118&amp;$D$119,'CCG data'!$A:$AD,'CCG data'!B$3,FALSE)),ISBLANK(VLOOKUP($E149&amp;$D$118&amp;$D$119,'CCG data'!$A:$AD,'CCG data'!B$3,FALSE))),"",VLOOKUP($E149&amp;$D$118&amp;$D$119,'CCG data'!$A:$AD,'CCG data'!B$3,FALSE))</f>
        <v>8.2061068702290074E-2</v>
      </c>
      <c r="Q149" s="263"/>
      <c r="R149" s="263">
        <f>IF(OR(ISERROR(VLOOKUP($E149&amp;$D$118&amp;$D$119,'CCG data'!$A:$AD,'CCG data'!C$3,FALSE)),ISBLANK(VLOOKUP($E149&amp;$D$118&amp;$D$119,'CCG data'!$A:$AD,'CCG data'!C$3,FALSE))),"",VLOOKUP($E149&amp;$D$118&amp;$D$119,'CCG data'!$A:$AD,'CCG data'!C$3,FALSE))</f>
        <v>0.54580152671755722</v>
      </c>
      <c r="S149" s="263"/>
      <c r="T149" s="263">
        <f>IF(OR(ISERROR(VLOOKUP($E149&amp;$D$118&amp;$D$119,'CCG data'!$A:$AD,'CCG data'!D$3,FALSE)),ISBLANK(VLOOKUP($E149&amp;$D$118&amp;$D$119,'CCG data'!$A:$AD,'CCG data'!D$3,FALSE))),"",VLOOKUP($E149&amp;$D$118&amp;$D$119,'CCG data'!$A:$AD,'CCG data'!D$3,FALSE))</f>
        <v>0.27480916030534353</v>
      </c>
      <c r="U149" s="263"/>
      <c r="V149" s="263">
        <f>IF(OR(ISERROR(VLOOKUP($E149&amp;$D$118&amp;$D$119,'CCG data'!$A:$AD,'CCG data'!E$3,FALSE)),ISBLANK(VLOOKUP($E149&amp;$D$118&amp;$D$119,'CCG data'!$A:$AD,'CCG data'!E$3,FALSE))),"",VLOOKUP($E149&amp;$D$118&amp;$D$119,'CCG data'!$A:$AD,'CCG data'!E$3,FALSE))</f>
        <v>9.7328244274809156E-2</v>
      </c>
      <c r="W149" s="398"/>
      <c r="Y149" s="163">
        <f>IFERROR(VLOOKUP($E149&amp;$D$119, Outliers!$A$4:$P$214,6,FALSE),"0")</f>
        <v>0</v>
      </c>
      <c r="Z149" s="163">
        <f>IFERROR(VLOOKUP($E149&amp;$D$119, Outliers!$A$4:$P$214,7,FALSE),"0")</f>
        <v>0</v>
      </c>
      <c r="AA149" s="163">
        <f>IFERROR(VLOOKUP($E149&amp;$D$119, Outliers!$A$4:$P$214,8,FALSE),"0")</f>
        <v>0</v>
      </c>
      <c r="AB149" s="163">
        <f>IFERROR(VLOOKUP($E149&amp;$D$119, Outliers!$A$4:$P$214,9,FALSE),"0")</f>
        <v>1</v>
      </c>
      <c r="AC149" s="106"/>
      <c r="AD149" s="78"/>
      <c r="AE149" s="78"/>
      <c r="AF149" s="78"/>
      <c r="AG149" s="78"/>
    </row>
    <row r="150" spans="2:33" x14ac:dyDescent="0.25">
      <c r="D150" s="318"/>
      <c r="E150" s="103" t="s">
        <v>27</v>
      </c>
      <c r="F150" s="95">
        <f>IF(P149="","",VLOOKUP($E149&amp;$D$118&amp;$D$119,'CCG data'!$A:$AD,'CCG data'!W$3,FALSE))</f>
        <v>4.858142699227658</v>
      </c>
      <c r="G150" s="96">
        <f>IF(P149="","",VLOOKUP($E149&amp;$D$118&amp;$D$119,'CCG data'!$A:$AD,'CCG data'!X$3,FALSE))</f>
        <v>7.4620410831399635</v>
      </c>
      <c r="H150" s="96">
        <f>IF(R149="","",VLOOKUP($E149&amp;$D$118&amp;$D$119,'CCG data'!$A:$AD,'CCG data'!Y$3,FALSE))</f>
        <v>36.983056259633258</v>
      </c>
      <c r="I150" s="96">
        <f>IF(R149="","",VLOOKUP($E149&amp;$D$118&amp;$D$119,'CCG data'!$A:$AD,'CCG data'!Z$3,FALSE))</f>
        <v>43.585813469096607</v>
      </c>
      <c r="J150" s="96">
        <f>IF(T149="","",VLOOKUP($E149&amp;$D$118&amp;$D$119,'CCG data'!$A:$AD,'CCG data'!AA$3,FALSE))</f>
        <v>17.896473569111301</v>
      </c>
      <c r="K150" s="96">
        <f>IF(T149="","",VLOOKUP($E149&amp;$D$118&amp;$D$119,'CCG data'!$A:$AD,'CCG data'!AB$3,FALSE))</f>
        <v>22.570127553072268</v>
      </c>
      <c r="L150" s="96">
        <f>IF(V149="","",VLOOKUP($E149&amp;$D$118&amp;$D$119,'CCG data'!$A:$AD,'CCG data'!AC$3,FALSE))</f>
        <v>5.7609952816755454</v>
      </c>
      <c r="M150" s="96">
        <f>IF(V149="","",VLOOKUP($E149&amp;$D$118&amp;$D$119,'CCG data'!$A:$AD,'CCG data'!AD$3,FALSE))</f>
        <v>8.5355008167397663</v>
      </c>
      <c r="N150" s="363"/>
      <c r="P150" s="150">
        <f>IF(P149="","",VLOOKUP($E149&amp;$D$118&amp;$D$119,'CCG data'!$A:$AD,'CCG data'!I$3,FALSE))</f>
        <v>6.7000000000000004E-2</v>
      </c>
      <c r="Q150" s="15">
        <f>IF(P149="","",VLOOKUP($E149&amp;$D$118&amp;$D$119,'CCG data'!$A:$AD,'CCG data'!J$3,FALSE))</f>
        <v>0.1</v>
      </c>
      <c r="R150" s="15">
        <f>IF(R149="","",VLOOKUP($E149&amp;$D$118&amp;$D$119,'CCG data'!$A:$AD,'CCG data'!K$3,FALSE))</f>
        <v>0.51600000000000001</v>
      </c>
      <c r="S150" s="15">
        <f>IF(R149="","",VLOOKUP($E149&amp;$D$118&amp;$D$119,'CCG data'!$A:$AD,'CCG data'!L$3,FALSE))</f>
        <v>0.57599999999999996</v>
      </c>
      <c r="T150" s="15">
        <f>IF(T149="","",VLOOKUP($E149&amp;$D$118&amp;$D$119,'CCG data'!$A:$AD,'CCG data'!M$3,FALSE))</f>
        <v>0.249</v>
      </c>
      <c r="U150" s="15">
        <f>IF(T149="","",VLOOKUP($E149&amp;$D$118&amp;$D$119,'CCG data'!$A:$AD,'CCG data'!N$3,FALSE))</f>
        <v>0.30299999999999999</v>
      </c>
      <c r="V150" s="15">
        <f>IF(V149="","",VLOOKUP($E149&amp;$D$118&amp;$D$119,'CCG data'!$A:$AD,'CCG data'!O$3,FALSE))</f>
        <v>8.1000000000000003E-2</v>
      </c>
      <c r="W150" s="135">
        <f>IF(V149="","",VLOOKUP($E149&amp;$D$118&amp;$D$119,'CCG data'!$A:$AD,'CCG data'!P$3,FALSE))</f>
        <v>0.11700000000000001</v>
      </c>
      <c r="Y150" s="163" t="str">
        <f>IFERROR(VLOOKUP($E150&amp;$D$119, Outliers!$A$4:$P$214,6,FALSE),"0")</f>
        <v>0</v>
      </c>
      <c r="Z150" s="163" t="str">
        <f>IFERROR(VLOOKUP($E150&amp;$D$119, Outliers!$A$4:$P$214,7,FALSE),"0")</f>
        <v>0</v>
      </c>
      <c r="AA150" s="163" t="str">
        <f>IFERROR(VLOOKUP($E150&amp;$D$119, Outliers!$A$4:$P$214,8,FALSE),"0")</f>
        <v>0</v>
      </c>
      <c r="AB150" s="163" t="str">
        <f>IFERROR(VLOOKUP($E150&amp;$D$119, Outliers!$A$4:$P$214,9,FALSE),"0")</f>
        <v>0</v>
      </c>
      <c r="AD150" s="78"/>
      <c r="AE150" s="78"/>
      <c r="AF150" s="78"/>
      <c r="AG150" s="78"/>
    </row>
    <row r="151" spans="2:33" s="40" customFormat="1" ht="15.75" x14ac:dyDescent="0.25">
      <c r="D151" s="318"/>
      <c r="E151" s="104" t="s">
        <v>159</v>
      </c>
      <c r="F151" s="405">
        <f>IF(OR(ISERROR(VLOOKUP($E151&amp;$D$118&amp;$D$119,'CCG data'!$A:$AD,'CCG data'!R$3,FALSE)),ISBLANK(VLOOKUP($E151&amp;$D$118&amp;$D$119,'CCG data'!$A:$AD,'CCG data'!R$3,FALSE))),"",VLOOKUP($E151&amp;$D$118&amp;$D$119,'CCG data'!$A:$AD,'CCG data'!R$3,FALSE))</f>
        <v>5.5089035512500688</v>
      </c>
      <c r="G151" s="406"/>
      <c r="H151" s="406">
        <f>IF(OR(ISERROR(VLOOKUP($E151&amp;$D$118&amp;$D$119,'CCG data'!$A:$AD,'CCG data'!S$3,FALSE)),ISBLANK(VLOOKUP($E151&amp;$D$118&amp;$D$119,'CCG data'!$A:$AD,'CCG data'!S$3,FALSE))),"",VLOOKUP($E151&amp;$D$118&amp;$D$119,'CCG data'!$A:$AD,'CCG data'!S$3,FALSE))</f>
        <v>36.409902670569593</v>
      </c>
      <c r="I151" s="406"/>
      <c r="J151" s="406">
        <f>IF(OR(ISERROR(VLOOKUP($E151&amp;$D$118&amp;$D$119,'CCG data'!$A:$AD,'CCG data'!T$3,FALSE)),ISBLANK(VLOOKUP($E151&amp;$D$118&amp;$D$119,'CCG data'!$A:$AD,'CCG data'!T$3,FALSE))),"",VLOOKUP($E151&amp;$D$118&amp;$D$119,'CCG data'!$A:$AD,'CCG data'!T$3,FALSE))</f>
        <v>18.725450735351842</v>
      </c>
      <c r="K151" s="406"/>
      <c r="L151" s="406">
        <f>IF(OR(ISERROR(VLOOKUP($E151&amp;$D$118&amp;$D$119,'CCG data'!$A:$AD,'CCG data'!U$3,FALSE)),ISBLANK(VLOOKUP($E151&amp;$D$118&amp;$D$119,'CCG data'!$A:$AD,'CCG data'!U$3,FALSE))),"",VLOOKUP($E151&amp;$D$118&amp;$D$119,'CCG data'!$A:$AD,'CCG data'!U$3,FALSE))</f>
        <v>12.061497491635112</v>
      </c>
      <c r="M151" s="407"/>
      <c r="N151" s="362">
        <f>IF(OR(ISERROR(VLOOKUP($E151&amp;$D$118&amp;$D$119,'CCG data'!$A:$AD,'CCG data'!G$3,FALSE)),ISBLANK(VLOOKUP($E151&amp;$D$118&amp;$D$119,'CCG data'!$A:$AD,'CCG data'!G$3,FALSE))),"",VLOOKUP($E151&amp;$D$118&amp;$D$119,'CCG data'!$A:$AD,'CCG data'!G$3,FALSE))</f>
        <v>1663</v>
      </c>
      <c r="P151" s="397">
        <f>IF(OR(ISERROR(VLOOKUP($E151&amp;$D$118&amp;$D$119,'CCG data'!$A:$AD,'CCG data'!B$3,FALSE)),ISBLANK(VLOOKUP($E151&amp;$D$118&amp;$D$119,'CCG data'!$A:$AD,'CCG data'!B$3,FALSE))),"",VLOOKUP($E151&amp;$D$118&amp;$D$119,'CCG data'!$A:$AD,'CCG data'!B$3,FALSE))</f>
        <v>7.9374624173181002E-2</v>
      </c>
      <c r="Q151" s="263"/>
      <c r="R151" s="263">
        <f>IF(OR(ISERROR(VLOOKUP($E151&amp;$D$118&amp;$D$119,'CCG data'!$A:$AD,'CCG data'!C$3,FALSE)),ISBLANK(VLOOKUP($E151&amp;$D$118&amp;$D$119,'CCG data'!$A:$AD,'CCG data'!C$3,FALSE))),"",VLOOKUP($E151&amp;$D$118&amp;$D$119,'CCG data'!$A:$AD,'CCG data'!C$3,FALSE))</f>
        <v>0.50090198436560429</v>
      </c>
      <c r="S151" s="263"/>
      <c r="T151" s="263">
        <f>IF(OR(ISERROR(VLOOKUP($E151&amp;$D$118&amp;$D$119,'CCG data'!$A:$AD,'CCG data'!D$3,FALSE)),ISBLANK(VLOOKUP($E151&amp;$D$118&amp;$D$119,'CCG data'!$A:$AD,'CCG data'!D$3,FALSE))),"",VLOOKUP($E151&amp;$D$118&amp;$D$119,'CCG data'!$A:$AD,'CCG data'!D$3,FALSE))</f>
        <v>0.25435959110042095</v>
      </c>
      <c r="U151" s="263"/>
      <c r="V151" s="263">
        <f>IF(OR(ISERROR(VLOOKUP($E151&amp;$D$118&amp;$D$119,'CCG data'!$A:$AD,'CCG data'!E$3,FALSE)),ISBLANK(VLOOKUP($E151&amp;$D$118&amp;$D$119,'CCG data'!$A:$AD,'CCG data'!E$3,FALSE))),"",VLOOKUP($E151&amp;$D$118&amp;$D$119,'CCG data'!$A:$AD,'CCG data'!E$3,FALSE))</f>
        <v>0.16536380036079373</v>
      </c>
      <c r="W151" s="398"/>
      <c r="Y151" s="163">
        <f>IFERROR(VLOOKUP($E151&amp;$D$119, Outliers!$A$4:$P$214,6,FALSE),"0")</f>
        <v>0</v>
      </c>
      <c r="Z151" s="163">
        <f>IFERROR(VLOOKUP($E151&amp;$D$119, Outliers!$A$4:$P$214,7,FALSE),"0")</f>
        <v>0</v>
      </c>
      <c r="AA151" s="163">
        <f>IFERROR(VLOOKUP($E151&amp;$D$119, Outliers!$A$4:$P$214,8,FALSE),"0")</f>
        <v>0</v>
      </c>
      <c r="AB151" s="163">
        <f>IFERROR(VLOOKUP($E151&amp;$D$119, Outliers!$A$4:$P$214,9,FALSE),"0")</f>
        <v>0</v>
      </c>
      <c r="AC151" s="106"/>
      <c r="AD151" s="78"/>
      <c r="AE151" s="78"/>
      <c r="AF151" s="78"/>
      <c r="AG151" s="78"/>
    </row>
    <row r="152" spans="2:33" x14ac:dyDescent="0.25">
      <c r="D152" s="318"/>
      <c r="E152" s="103" t="s">
        <v>27</v>
      </c>
      <c r="F152" s="95">
        <f>IF(P151="","",VLOOKUP($E151&amp;$D$118&amp;$D$119,'CCG data'!$A:$AD,'CCG data'!W$3,FALSE))</f>
        <v>4.56910607450419</v>
      </c>
      <c r="G152" s="96">
        <f>IF(P151="","",VLOOKUP($E151&amp;$D$118&amp;$D$119,'CCG data'!$A:$AD,'CCG data'!X$3,FALSE))</f>
        <v>6.4487010279959476</v>
      </c>
      <c r="H152" s="96">
        <f>IF(R151="","",VLOOKUP($E151&amp;$D$118&amp;$D$119,'CCG data'!$A:$AD,'CCG data'!Y$3,FALSE))</f>
        <v>33.937307090088375</v>
      </c>
      <c r="I152" s="96">
        <f>IF(R151="","",VLOOKUP($E151&amp;$D$118&amp;$D$119,'CCG data'!$A:$AD,'CCG data'!Z$3,FALSE))</f>
        <v>38.882498251050812</v>
      </c>
      <c r="J152" s="96">
        <f>IF(T151="","",VLOOKUP($E151&amp;$D$118&amp;$D$119,'CCG data'!$A:$AD,'CCG data'!AA$3,FALSE))</f>
        <v>16.940944096645033</v>
      </c>
      <c r="K152" s="96">
        <f>IF(T151="","",VLOOKUP($E151&amp;$D$118&amp;$D$119,'CCG data'!$A:$AD,'CCG data'!AB$3,FALSE))</f>
        <v>20.509957374058651</v>
      </c>
      <c r="L152" s="96">
        <f>IF(V151="","",VLOOKUP($E151&amp;$D$118&amp;$D$119,'CCG data'!$A:$AD,'CCG data'!AC$3,FALSE))</f>
        <v>10.635919587716016</v>
      </c>
      <c r="M152" s="96">
        <f>IF(V151="","",VLOOKUP($E151&amp;$D$118&amp;$D$119,'CCG data'!$A:$AD,'CCG data'!AD$3,FALSE))</f>
        <v>13.487075395554209</v>
      </c>
      <c r="N152" s="363"/>
      <c r="P152" s="150">
        <f>IF(P151="","",VLOOKUP($E151&amp;$D$118&amp;$D$119,'CCG data'!$A:$AD,'CCG data'!I$3,FALSE))</f>
        <v>6.7000000000000004E-2</v>
      </c>
      <c r="Q152" s="15">
        <f>IF(P151="","",VLOOKUP($E151&amp;$D$118&amp;$D$119,'CCG data'!$A:$AD,'CCG data'!J$3,FALSE))</f>
        <v>9.2999999999999999E-2</v>
      </c>
      <c r="R152" s="15">
        <f>IF(R151="","",VLOOKUP($E151&amp;$D$118&amp;$D$119,'CCG data'!$A:$AD,'CCG data'!K$3,FALSE))</f>
        <v>0.47699999999999998</v>
      </c>
      <c r="S152" s="15">
        <f>IF(R151="","",VLOOKUP($E151&amp;$D$118&amp;$D$119,'CCG data'!$A:$AD,'CCG data'!L$3,FALSE))</f>
        <v>0.52500000000000002</v>
      </c>
      <c r="T152" s="15">
        <f>IF(T151="","",VLOOKUP($E151&amp;$D$118&amp;$D$119,'CCG data'!$A:$AD,'CCG data'!M$3,FALSE))</f>
        <v>0.23400000000000001</v>
      </c>
      <c r="U152" s="15">
        <f>IF(T151="","",VLOOKUP($E151&amp;$D$118&amp;$D$119,'CCG data'!$A:$AD,'CCG data'!N$3,FALSE))</f>
        <v>0.27600000000000002</v>
      </c>
      <c r="V152" s="15">
        <f>IF(V151="","",VLOOKUP($E151&amp;$D$118&amp;$D$119,'CCG data'!$A:$AD,'CCG data'!O$3,FALSE))</f>
        <v>0.14799999999999999</v>
      </c>
      <c r="W152" s="135">
        <f>IF(V151="","",VLOOKUP($E151&amp;$D$118&amp;$D$119,'CCG data'!$A:$AD,'CCG data'!P$3,FALSE))</f>
        <v>0.184</v>
      </c>
      <c r="Y152" s="163" t="str">
        <f>IFERROR(VLOOKUP($E152&amp;$D$119, Outliers!$A$4:$P$214,6,FALSE),"0")</f>
        <v>0</v>
      </c>
      <c r="Z152" s="163" t="str">
        <f>IFERROR(VLOOKUP($E152&amp;$D$119, Outliers!$A$4:$P$214,7,FALSE),"0")</f>
        <v>0</v>
      </c>
      <c r="AA152" s="163" t="str">
        <f>IFERROR(VLOOKUP($E152&amp;$D$119, Outliers!$A$4:$P$214,8,FALSE),"0")</f>
        <v>0</v>
      </c>
      <c r="AB152" s="163" t="str">
        <f>IFERROR(VLOOKUP($E152&amp;$D$119, Outliers!$A$4:$P$214,9,FALSE),"0")</f>
        <v>0</v>
      </c>
      <c r="AD152" s="78"/>
      <c r="AE152" s="78"/>
      <c r="AF152" s="78"/>
      <c r="AG152" s="78"/>
    </row>
    <row r="153" spans="2:33" s="40" customFormat="1" ht="15.75" x14ac:dyDescent="0.25">
      <c r="D153" s="318"/>
      <c r="E153" s="104" t="s">
        <v>394</v>
      </c>
      <c r="F153" s="405">
        <f>IF(OR(ISERROR(VLOOKUP($E153&amp;$D$118&amp;$D$119,'CCG data'!$A:$AD,'CCG data'!R$3,FALSE)),ISBLANK(VLOOKUP($E153&amp;$D$118&amp;$D$119,'CCG data'!$A:$AD,'CCG data'!R$3,FALSE))),"",VLOOKUP($E153&amp;$D$118&amp;$D$119,'CCG data'!$A:$AD,'CCG data'!R$3,FALSE))</f>
        <v>6.7961230272536453</v>
      </c>
      <c r="G153" s="406"/>
      <c r="H153" s="406">
        <f>IF(OR(ISERROR(VLOOKUP($E153&amp;$D$118&amp;$D$119,'CCG data'!$A:$AD,'CCG data'!S$3,FALSE)),ISBLANK(VLOOKUP($E153&amp;$D$118&amp;$D$119,'CCG data'!$A:$AD,'CCG data'!S$3,FALSE))),"",VLOOKUP($E153&amp;$D$118&amp;$D$119,'CCG data'!$A:$AD,'CCG data'!S$3,FALSE))</f>
        <v>31.153423787791539</v>
      </c>
      <c r="I153" s="406"/>
      <c r="J153" s="406">
        <f>IF(OR(ISERROR(VLOOKUP($E153&amp;$D$118&amp;$D$119,'CCG data'!$A:$AD,'CCG data'!T$3,FALSE)),ISBLANK(VLOOKUP($E153&amp;$D$118&amp;$D$119,'CCG data'!$A:$AD,'CCG data'!T$3,FALSE))),"",VLOOKUP($E153&amp;$D$118&amp;$D$119,'CCG data'!$A:$AD,'CCG data'!T$3,FALSE))</f>
        <v>15.187239511610326</v>
      </c>
      <c r="K153" s="406"/>
      <c r="L153" s="406">
        <f>IF(OR(ISERROR(VLOOKUP($E153&amp;$D$118&amp;$D$119,'CCG data'!$A:$AD,'CCG data'!U$3,FALSE)),ISBLANK(VLOOKUP($E153&amp;$D$118&amp;$D$119,'CCG data'!$A:$AD,'CCG data'!U$3,FALSE))),"",VLOOKUP($E153&amp;$D$118&amp;$D$119,'CCG data'!$A:$AD,'CCG data'!U$3,FALSE))</f>
        <v>16.662635857819193</v>
      </c>
      <c r="M153" s="407"/>
      <c r="N153" s="362">
        <f>IF(OR(ISERROR(VLOOKUP($E153&amp;$D$118&amp;$D$119,'CCG data'!$A:$AD,'CCG data'!G$3,FALSE)),ISBLANK(VLOOKUP($E153&amp;$D$118&amp;$D$119,'CCG data'!$A:$AD,'CCG data'!G$3,FALSE))),"",VLOOKUP($E153&amp;$D$118&amp;$D$119,'CCG data'!$A:$AD,'CCG data'!G$3,FALSE))</f>
        <v>679</v>
      </c>
      <c r="P153" s="397">
        <f>IF(OR(ISERROR(VLOOKUP($E153&amp;$D$118&amp;$D$119,'CCG data'!$A:$AD,'CCG data'!B$3,FALSE)),ISBLANK(VLOOKUP($E153&amp;$D$118&amp;$D$119,'CCG data'!$A:$AD,'CCG data'!B$3,FALSE))),"",VLOOKUP($E153&amp;$D$118&amp;$D$119,'CCG data'!$A:$AD,'CCG data'!B$3,FALSE))</f>
        <v>9.2783505154639179E-2</v>
      </c>
      <c r="Q153" s="263"/>
      <c r="R153" s="263">
        <f>IF(OR(ISERROR(VLOOKUP($E153&amp;$D$118&amp;$D$119,'CCG data'!$A:$AD,'CCG data'!C$3,FALSE)),ISBLANK(VLOOKUP($E153&amp;$D$118&amp;$D$119,'CCG data'!$A:$AD,'CCG data'!C$3,FALSE))),"",VLOOKUP($E153&amp;$D$118&amp;$D$119,'CCG data'!$A:$AD,'CCG data'!C$3,FALSE))</f>
        <v>0.44035346097201766</v>
      </c>
      <c r="S153" s="263"/>
      <c r="T153" s="263">
        <f>IF(OR(ISERROR(VLOOKUP($E153&amp;$D$118&amp;$D$119,'CCG data'!$A:$AD,'CCG data'!D$3,FALSE)),ISBLANK(VLOOKUP($E153&amp;$D$118&amp;$D$119,'CCG data'!$A:$AD,'CCG data'!D$3,FALSE))),"",VLOOKUP($E153&amp;$D$118&amp;$D$119,'CCG data'!$A:$AD,'CCG data'!D$3,FALSE))</f>
        <v>0.21796759941089838</v>
      </c>
      <c r="U153" s="263"/>
      <c r="V153" s="263">
        <f>IF(OR(ISERROR(VLOOKUP($E153&amp;$D$118&amp;$D$119,'CCG data'!$A:$AD,'CCG data'!E$3,FALSE)),ISBLANK(VLOOKUP($E153&amp;$D$118&amp;$D$119,'CCG data'!$A:$AD,'CCG data'!E$3,FALSE))),"",VLOOKUP($E153&amp;$D$118&amp;$D$119,'CCG data'!$A:$AD,'CCG data'!E$3,FALSE))</f>
        <v>0.24889543446244478</v>
      </c>
      <c r="W153" s="398"/>
      <c r="Y153" s="163">
        <f>IFERROR(VLOOKUP($E153&amp;$D$119, Outliers!$A$4:$P$214,6,FALSE),"0")</f>
        <v>0</v>
      </c>
      <c r="Z153" s="163">
        <f>IFERROR(VLOOKUP($E153&amp;$D$119, Outliers!$A$4:$P$214,7,FALSE),"0")</f>
        <v>1</v>
      </c>
      <c r="AA153" s="163">
        <f>IFERROR(VLOOKUP($E153&amp;$D$119, Outliers!$A$4:$P$214,8,FALSE),"0")</f>
        <v>0</v>
      </c>
      <c r="AB153" s="163">
        <f>IFERROR(VLOOKUP($E153&amp;$D$119, Outliers!$A$4:$P$214,9,FALSE),"0")</f>
        <v>1</v>
      </c>
      <c r="AC153" s="106"/>
      <c r="AD153" s="78"/>
      <c r="AE153" s="78"/>
      <c r="AF153" s="78"/>
      <c r="AG153" s="78"/>
    </row>
    <row r="154" spans="2:33" x14ac:dyDescent="0.25">
      <c r="D154" s="318"/>
      <c r="E154" s="103" t="s">
        <v>27</v>
      </c>
      <c r="F154" s="95">
        <f>IF(P153="","",VLOOKUP($E153&amp;$D$118&amp;$D$119,'CCG data'!$A:$AD,'CCG data'!W$3,FALSE))</f>
        <v>5.1179102290324705</v>
      </c>
      <c r="G154" s="96">
        <f>IF(P153="","",VLOOKUP($E153&amp;$D$118&amp;$D$119,'CCG data'!$A:$AD,'CCG data'!X$3,FALSE))</f>
        <v>8.4743358254748209</v>
      </c>
      <c r="H154" s="96">
        <f>IF(R153="","",VLOOKUP($E153&amp;$D$118&amp;$D$119,'CCG data'!$A:$AD,'CCG data'!Y$3,FALSE))</f>
        <v>27.622191716754525</v>
      </c>
      <c r="I154" s="96">
        <f>IF(R153="","",VLOOKUP($E153&amp;$D$118&amp;$D$119,'CCG data'!$A:$AD,'CCG data'!Z$3,FALSE))</f>
        <v>34.684655858828556</v>
      </c>
      <c r="J154" s="96">
        <f>IF(T153="","",VLOOKUP($E153&amp;$D$118&amp;$D$119,'CCG data'!$A:$AD,'CCG data'!AA$3,FALSE))</f>
        <v>12.740408051851132</v>
      </c>
      <c r="K154" s="96">
        <f>IF(T153="","",VLOOKUP($E153&amp;$D$118&amp;$D$119,'CCG data'!$A:$AD,'CCG data'!AB$3,FALSE))</f>
        <v>17.634070971369518</v>
      </c>
      <c r="L154" s="96">
        <f>IF(V153="","",VLOOKUP($E153&amp;$D$118&amp;$D$119,'CCG data'!$A:$AD,'CCG data'!AC$3,FALSE))</f>
        <v>14.150423066947992</v>
      </c>
      <c r="M154" s="96">
        <f>IF(V153="","",VLOOKUP($E153&amp;$D$118&amp;$D$119,'CCG data'!$A:$AD,'CCG data'!AD$3,FALSE))</f>
        <v>19.174848648690393</v>
      </c>
      <c r="N154" s="363"/>
      <c r="P154" s="150">
        <f>IF(P153="","",VLOOKUP($E153&amp;$D$118&amp;$D$119,'CCG data'!$A:$AD,'CCG data'!I$3,FALSE))</f>
        <v>7.2999999999999995E-2</v>
      </c>
      <c r="Q154" s="15">
        <f>IF(P153="","",VLOOKUP($E153&amp;$D$118&amp;$D$119,'CCG data'!$A:$AD,'CCG data'!J$3,FALSE))</f>
        <v>0.11700000000000001</v>
      </c>
      <c r="R154" s="15">
        <f>IF(R153="","",VLOOKUP($E153&amp;$D$118&amp;$D$119,'CCG data'!$A:$AD,'CCG data'!K$3,FALSE))</f>
        <v>0.40300000000000002</v>
      </c>
      <c r="S154" s="15">
        <f>IF(R153="","",VLOOKUP($E153&amp;$D$118&amp;$D$119,'CCG data'!$A:$AD,'CCG data'!L$3,FALSE))</f>
        <v>0.47799999999999998</v>
      </c>
      <c r="T154" s="15">
        <f>IF(T153="","",VLOOKUP($E153&amp;$D$118&amp;$D$119,'CCG data'!$A:$AD,'CCG data'!M$3,FALSE))</f>
        <v>0.189</v>
      </c>
      <c r="U154" s="15">
        <f>IF(T153="","",VLOOKUP($E153&amp;$D$118&amp;$D$119,'CCG data'!$A:$AD,'CCG data'!N$3,FALSE))</f>
        <v>0.251</v>
      </c>
      <c r="V154" s="15">
        <f>IF(V153="","",VLOOKUP($E153&amp;$D$118&amp;$D$119,'CCG data'!$A:$AD,'CCG data'!O$3,FALSE))</f>
        <v>0.218</v>
      </c>
      <c r="W154" s="135">
        <f>IF(V153="","",VLOOKUP($E153&amp;$D$118&amp;$D$119,'CCG data'!$A:$AD,'CCG data'!P$3,FALSE))</f>
        <v>0.28299999999999997</v>
      </c>
      <c r="Y154" s="163" t="str">
        <f>IFERROR(VLOOKUP($E154&amp;$D$119, Outliers!$A$4:$P$214,6,FALSE),"0")</f>
        <v>0</v>
      </c>
      <c r="Z154" s="163" t="str">
        <f>IFERROR(VLOOKUP($E154&amp;$D$119, Outliers!$A$4:$P$214,7,FALSE),"0")</f>
        <v>0</v>
      </c>
      <c r="AA154" s="163" t="str">
        <f>IFERROR(VLOOKUP($E154&amp;$D$119, Outliers!$A$4:$P$214,8,FALSE),"0")</f>
        <v>0</v>
      </c>
      <c r="AB154" s="163" t="str">
        <f>IFERROR(VLOOKUP($E154&amp;$D$119, Outliers!$A$4:$P$214,9,FALSE),"0")</f>
        <v>0</v>
      </c>
      <c r="AD154" s="78"/>
      <c r="AE154" s="78"/>
      <c r="AF154" s="78"/>
      <c r="AG154" s="78"/>
    </row>
    <row r="155" spans="2:33" s="40" customFormat="1" ht="15.75" x14ac:dyDescent="0.25">
      <c r="D155" s="318"/>
      <c r="E155" s="104" t="s">
        <v>160</v>
      </c>
      <c r="F155" s="405">
        <f>IF(OR(ISERROR(VLOOKUP($E155&amp;$D$118&amp;$D$119,'CCG data'!$A:$AD,'CCG data'!R$3,FALSE)),ISBLANK(VLOOKUP($E155&amp;$D$118&amp;$D$119,'CCG data'!$A:$AD,'CCG data'!R$3,FALSE))),"",VLOOKUP($E155&amp;$D$118&amp;$D$119,'CCG data'!$A:$AD,'CCG data'!R$3,FALSE))</f>
        <v>4.0311760637956455</v>
      </c>
      <c r="G155" s="406"/>
      <c r="H155" s="406">
        <f>IF(OR(ISERROR(VLOOKUP($E155&amp;$D$118&amp;$D$119,'CCG data'!$A:$AD,'CCG data'!S$3,FALSE)),ISBLANK(VLOOKUP($E155&amp;$D$118&amp;$D$119,'CCG data'!$A:$AD,'CCG data'!S$3,FALSE))),"",VLOOKUP($E155&amp;$D$118&amp;$D$119,'CCG data'!$A:$AD,'CCG data'!S$3,FALSE))</f>
        <v>29.883445292961621</v>
      </c>
      <c r="I155" s="406"/>
      <c r="J155" s="406">
        <f>IF(OR(ISERROR(VLOOKUP($E155&amp;$D$118&amp;$D$119,'CCG data'!$A:$AD,'CCG data'!T$3,FALSE)),ISBLANK(VLOOKUP($E155&amp;$D$118&amp;$D$119,'CCG data'!$A:$AD,'CCG data'!T$3,FALSE))),"",VLOOKUP($E155&amp;$D$118&amp;$D$119,'CCG data'!$A:$AD,'CCG data'!T$3,FALSE))</f>
        <v>15.161012043207798</v>
      </c>
      <c r="K155" s="406"/>
      <c r="L155" s="406">
        <f>IF(OR(ISERROR(VLOOKUP($E155&amp;$D$118&amp;$D$119,'CCG data'!$A:$AD,'CCG data'!U$3,FALSE)),ISBLANK(VLOOKUP($E155&amp;$D$118&amp;$D$119,'CCG data'!$A:$AD,'CCG data'!U$3,FALSE))),"",VLOOKUP($E155&amp;$D$118&amp;$D$119,'CCG data'!$A:$AD,'CCG data'!U$3,FALSE))</f>
        <v>10.174577166686369</v>
      </c>
      <c r="M155" s="407"/>
      <c r="N155" s="362">
        <f>IF(OR(ISERROR(VLOOKUP($E155&amp;$D$118&amp;$D$119,'CCG data'!$A:$AD,'CCG data'!G$3,FALSE)),ISBLANK(VLOOKUP($E155&amp;$D$118&amp;$D$119,'CCG data'!$A:$AD,'CCG data'!G$3,FALSE))),"",VLOOKUP($E155&amp;$D$118&amp;$D$119,'CCG data'!$A:$AD,'CCG data'!G$3,FALSE))</f>
        <v>203</v>
      </c>
      <c r="P155" s="397">
        <f>IF(OR(ISERROR(VLOOKUP($E155&amp;$D$118&amp;$D$119,'CCG data'!$A:$AD,'CCG data'!B$3,FALSE)),ISBLANK(VLOOKUP($E155&amp;$D$118&amp;$D$119,'CCG data'!$A:$AD,'CCG data'!B$3,FALSE))),"",VLOOKUP($E155&amp;$D$118&amp;$D$119,'CCG data'!$A:$AD,'CCG data'!B$3,FALSE))</f>
        <v>6.4039408866995079E-2</v>
      </c>
      <c r="Q155" s="263"/>
      <c r="R155" s="263">
        <f>IF(OR(ISERROR(VLOOKUP($E155&amp;$D$118&amp;$D$119,'CCG data'!$A:$AD,'CCG data'!C$3,FALSE)),ISBLANK(VLOOKUP($E155&amp;$D$118&amp;$D$119,'CCG data'!$A:$AD,'CCG data'!C$3,FALSE))),"",VLOOKUP($E155&amp;$D$118&amp;$D$119,'CCG data'!$A:$AD,'CCG data'!C$3,FALSE))</f>
        <v>0.50246305418719217</v>
      </c>
      <c r="S155" s="263"/>
      <c r="T155" s="263">
        <f>IF(OR(ISERROR(VLOOKUP($E155&amp;$D$118&amp;$D$119,'CCG data'!$A:$AD,'CCG data'!D$3,FALSE)),ISBLANK(VLOOKUP($E155&amp;$D$118&amp;$D$119,'CCG data'!$A:$AD,'CCG data'!D$3,FALSE))),"",VLOOKUP($E155&amp;$D$118&amp;$D$119,'CCG data'!$A:$AD,'CCG data'!D$3,FALSE))</f>
        <v>0.25615763546798032</v>
      </c>
      <c r="U155" s="263"/>
      <c r="V155" s="263">
        <f>IF(OR(ISERROR(VLOOKUP($E155&amp;$D$118&amp;$D$119,'CCG data'!$A:$AD,'CCG data'!E$3,FALSE)),ISBLANK(VLOOKUP($E155&amp;$D$118&amp;$D$119,'CCG data'!$A:$AD,'CCG data'!E$3,FALSE))),"",VLOOKUP($E155&amp;$D$118&amp;$D$119,'CCG data'!$A:$AD,'CCG data'!E$3,FALSE))</f>
        <v>0.17733990147783252</v>
      </c>
      <c r="W155" s="398"/>
      <c r="Y155" s="163">
        <f>IFERROR(VLOOKUP($E155&amp;$D$119, Outliers!$A$4:$P$214,6,FALSE),"0")</f>
        <v>0</v>
      </c>
      <c r="Z155" s="163">
        <f>IFERROR(VLOOKUP($E155&amp;$D$119, Outliers!$A$4:$P$214,7,FALSE),"0")</f>
        <v>0</v>
      </c>
      <c r="AA155" s="163">
        <f>IFERROR(VLOOKUP($E155&amp;$D$119, Outliers!$A$4:$P$214,8,FALSE),"0")</f>
        <v>0</v>
      </c>
      <c r="AB155" s="163">
        <f>IFERROR(VLOOKUP($E155&amp;$D$119, Outliers!$A$4:$P$214,9,FALSE),"0")</f>
        <v>0</v>
      </c>
      <c r="AC155" s="106"/>
      <c r="AD155" s="78"/>
      <c r="AE155" s="78"/>
      <c r="AF155" s="78"/>
      <c r="AG155" s="78"/>
    </row>
    <row r="156" spans="2:33" x14ac:dyDescent="0.25">
      <c r="D156" s="318"/>
      <c r="E156" s="103" t="s">
        <v>27</v>
      </c>
      <c r="F156" s="95">
        <f>IF(P155="","",VLOOKUP($E155&amp;$D$118&amp;$D$119,'CCG data'!$A:$AD,'CCG data'!W$3,FALSE))</f>
        <v>1.8398037932618716</v>
      </c>
      <c r="G156" s="96">
        <f>IF(P155="","",VLOOKUP($E155&amp;$D$118&amp;$D$119,'CCG data'!$A:$AD,'CCG data'!X$3,FALSE))</f>
        <v>6.222548334329419</v>
      </c>
      <c r="H156" s="96">
        <f>IF(R155="","",VLOOKUP($E155&amp;$D$118&amp;$D$119,'CCG data'!$A:$AD,'CCG data'!Y$3,FALSE))</f>
        <v>24.083997386190873</v>
      </c>
      <c r="I156" s="96">
        <f>IF(R155="","",VLOOKUP($E155&amp;$D$118&amp;$D$119,'CCG data'!$A:$AD,'CCG data'!Z$3,FALSE))</f>
        <v>35.682893199732369</v>
      </c>
      <c r="J156" s="96">
        <f>IF(T155="","",VLOOKUP($E155&amp;$D$118&amp;$D$119,'CCG data'!$A:$AD,'CCG data'!AA$3,FALSE))</f>
        <v>11.040202029090988</v>
      </c>
      <c r="K156" s="96">
        <f>IF(T155="","",VLOOKUP($E155&amp;$D$118&amp;$D$119,'CCG data'!$A:$AD,'CCG data'!AB$3,FALSE))</f>
        <v>19.281822057324607</v>
      </c>
      <c r="L156" s="96">
        <f>IF(V155="","",VLOOKUP($E155&amp;$D$118&amp;$D$119,'CCG data'!$A:$AD,'CCG data'!AC$3,FALSE))</f>
        <v>6.8508819589021552</v>
      </c>
      <c r="M156" s="96">
        <f>IF(V155="","",VLOOKUP($E155&amp;$D$118&amp;$D$119,'CCG data'!$A:$AD,'CCG data'!AD$3,FALSE))</f>
        <v>13.498272374470583</v>
      </c>
      <c r="N156" s="363"/>
      <c r="P156" s="150">
        <f>IF(P155="","",VLOOKUP($E155&amp;$D$118&amp;$D$119,'CCG data'!$A:$AD,'CCG data'!I$3,FALSE))</f>
        <v>3.7999999999999999E-2</v>
      </c>
      <c r="Q156" s="15">
        <f>IF(P155="","",VLOOKUP($E155&amp;$D$118&amp;$D$119,'CCG data'!$A:$AD,'CCG data'!J$3,FALSE))</f>
        <v>0.106</v>
      </c>
      <c r="R156" s="15">
        <f>IF(R155="","",VLOOKUP($E155&amp;$D$118&amp;$D$119,'CCG data'!$A:$AD,'CCG data'!K$3,FALSE))</f>
        <v>0.434</v>
      </c>
      <c r="S156" s="15">
        <f>IF(R155="","",VLOOKUP($E155&amp;$D$118&amp;$D$119,'CCG data'!$A:$AD,'CCG data'!L$3,FALSE))</f>
        <v>0.57099999999999995</v>
      </c>
      <c r="T156" s="15">
        <f>IF(T155="","",VLOOKUP($E155&amp;$D$118&amp;$D$119,'CCG data'!$A:$AD,'CCG data'!M$3,FALSE))</f>
        <v>0.20100000000000001</v>
      </c>
      <c r="U156" s="15">
        <f>IF(T155="","",VLOOKUP($E155&amp;$D$118&amp;$D$119,'CCG data'!$A:$AD,'CCG data'!N$3,FALSE))</f>
        <v>0.32</v>
      </c>
      <c r="V156" s="15">
        <f>IF(V155="","",VLOOKUP($E155&amp;$D$118&amp;$D$119,'CCG data'!$A:$AD,'CCG data'!O$3,FALSE))</f>
        <v>0.13100000000000001</v>
      </c>
      <c r="W156" s="135">
        <f>IF(V155="","",VLOOKUP($E155&amp;$D$118&amp;$D$119,'CCG data'!$A:$AD,'CCG data'!P$3,FALSE))</f>
        <v>0.23599999999999999</v>
      </c>
      <c r="Y156" s="163" t="str">
        <f>IFERROR(VLOOKUP($E156&amp;$D$119, Outliers!$A$4:$P$214,6,FALSE),"0")</f>
        <v>0</v>
      </c>
      <c r="Z156" s="163" t="str">
        <f>IFERROR(VLOOKUP($E156&amp;$D$119, Outliers!$A$4:$P$214,7,FALSE),"0")</f>
        <v>0</v>
      </c>
      <c r="AA156" s="163" t="str">
        <f>IFERROR(VLOOKUP($E156&amp;$D$119, Outliers!$A$4:$P$214,8,FALSE),"0")</f>
        <v>0</v>
      </c>
      <c r="AB156" s="163" t="str">
        <f>IFERROR(VLOOKUP($E156&amp;$D$119, Outliers!$A$4:$P$214,9,FALSE),"0")</f>
        <v>0</v>
      </c>
      <c r="AD156" s="78"/>
      <c r="AE156" s="78"/>
      <c r="AF156" s="78"/>
      <c r="AG156" s="78"/>
    </row>
    <row r="157" spans="2:33" s="40" customFormat="1" ht="15.75" x14ac:dyDescent="0.25">
      <c r="D157" s="318"/>
      <c r="E157" s="104" t="s">
        <v>161</v>
      </c>
      <c r="F157" s="405">
        <f>IF(OR(ISERROR(VLOOKUP($E157&amp;$D$118&amp;$D$119,'CCG data'!$A:$AD,'CCG data'!R$3,FALSE)),ISBLANK(VLOOKUP($E157&amp;$D$118&amp;$D$119,'CCG data'!$A:$AD,'CCG data'!R$3,FALSE))),"",VLOOKUP($E157&amp;$D$118&amp;$D$119,'CCG data'!$A:$AD,'CCG data'!R$3,FALSE))</f>
        <v>4.8450688313738253</v>
      </c>
      <c r="G157" s="406"/>
      <c r="H157" s="406">
        <f>IF(OR(ISERROR(VLOOKUP($E157&amp;$D$118&amp;$D$119,'CCG data'!$A:$AD,'CCG data'!S$3,FALSE)),ISBLANK(VLOOKUP($E157&amp;$D$118&amp;$D$119,'CCG data'!$A:$AD,'CCG data'!S$3,FALSE))),"",VLOOKUP($E157&amp;$D$118&amp;$D$119,'CCG data'!$A:$AD,'CCG data'!S$3,FALSE))</f>
        <v>37.283928570067303</v>
      </c>
      <c r="I157" s="406"/>
      <c r="J157" s="406">
        <f>IF(OR(ISERROR(VLOOKUP($E157&amp;$D$118&amp;$D$119,'CCG data'!$A:$AD,'CCG data'!T$3,FALSE)),ISBLANK(VLOOKUP($E157&amp;$D$118&amp;$D$119,'CCG data'!$A:$AD,'CCG data'!T$3,FALSE))),"",VLOOKUP($E157&amp;$D$118&amp;$D$119,'CCG data'!$A:$AD,'CCG data'!T$3,FALSE))</f>
        <v>16.274736781977417</v>
      </c>
      <c r="K157" s="406"/>
      <c r="L157" s="406">
        <f>IF(OR(ISERROR(VLOOKUP($E157&amp;$D$118&amp;$D$119,'CCG data'!$A:$AD,'CCG data'!U$3,FALSE)),ISBLANK(VLOOKUP($E157&amp;$D$118&amp;$D$119,'CCG data'!$A:$AD,'CCG data'!U$3,FALSE))),"",VLOOKUP($E157&amp;$D$118&amp;$D$119,'CCG data'!$A:$AD,'CCG data'!U$3,FALSE))</f>
        <v>11.181535755737197</v>
      </c>
      <c r="M157" s="407"/>
      <c r="N157" s="362">
        <f>IF(OR(ISERROR(VLOOKUP($E157&amp;$D$118&amp;$D$119,'CCG data'!$A:$AD,'CCG data'!G$3,FALSE)),ISBLANK(VLOOKUP($E157&amp;$D$118&amp;$D$119,'CCG data'!$A:$AD,'CCG data'!G$3,FALSE))),"",VLOOKUP($E157&amp;$D$118&amp;$D$119,'CCG data'!$A:$AD,'CCG data'!G$3,FALSE))</f>
        <v>1732</v>
      </c>
      <c r="P157" s="397">
        <f>IF(OR(ISERROR(VLOOKUP($E157&amp;$D$118&amp;$D$119,'CCG data'!$A:$AD,'CCG data'!B$3,FALSE)),ISBLANK(VLOOKUP($E157&amp;$D$118&amp;$D$119,'CCG data'!$A:$AD,'CCG data'!B$3,FALSE))),"",VLOOKUP($E157&amp;$D$118&amp;$D$119,'CCG data'!$A:$AD,'CCG data'!B$3,FALSE))</f>
        <v>6.6397228637413389E-2</v>
      </c>
      <c r="Q157" s="263"/>
      <c r="R157" s="263">
        <f>IF(OR(ISERROR(VLOOKUP($E157&amp;$D$118&amp;$D$119,'CCG data'!$A:$AD,'CCG data'!C$3,FALSE)),ISBLANK(VLOOKUP($E157&amp;$D$118&amp;$D$119,'CCG data'!$A:$AD,'CCG data'!C$3,FALSE))),"",VLOOKUP($E157&amp;$D$118&amp;$D$119,'CCG data'!$A:$AD,'CCG data'!C$3,FALSE))</f>
        <v>0.53464203233256347</v>
      </c>
      <c r="S157" s="263"/>
      <c r="T157" s="263">
        <f>IF(OR(ISERROR(VLOOKUP($E157&amp;$D$118&amp;$D$119,'CCG data'!$A:$AD,'CCG data'!D$3,FALSE)),ISBLANK(VLOOKUP($E157&amp;$D$118&amp;$D$119,'CCG data'!$A:$AD,'CCG data'!D$3,FALSE))),"",VLOOKUP($E157&amp;$D$118&amp;$D$119,'CCG data'!$A:$AD,'CCG data'!D$3,FALSE))</f>
        <v>0.23556581986143188</v>
      </c>
      <c r="U157" s="263"/>
      <c r="V157" s="263">
        <f>IF(OR(ISERROR(VLOOKUP($E157&amp;$D$118&amp;$D$119,'CCG data'!$A:$AD,'CCG data'!E$3,FALSE)),ISBLANK(VLOOKUP($E157&amp;$D$118&amp;$D$119,'CCG data'!$A:$AD,'CCG data'!E$3,FALSE))),"",VLOOKUP($E157&amp;$D$118&amp;$D$119,'CCG data'!$A:$AD,'CCG data'!E$3,FALSE))</f>
        <v>0.16339491916859122</v>
      </c>
      <c r="W157" s="398"/>
      <c r="Y157" s="163">
        <f>IFERROR(VLOOKUP($E157&amp;$D$119, Outliers!$A$4:$P$214,6,FALSE),"0")</f>
        <v>0</v>
      </c>
      <c r="Z157" s="163">
        <f>IFERROR(VLOOKUP($E157&amp;$D$119, Outliers!$A$4:$P$214,7,FALSE),"0")</f>
        <v>0</v>
      </c>
      <c r="AA157" s="163">
        <f>IFERROR(VLOOKUP($E157&amp;$D$119, Outliers!$A$4:$P$214,8,FALSE),"0")</f>
        <v>0</v>
      </c>
      <c r="AB157" s="163">
        <f>IFERROR(VLOOKUP($E157&amp;$D$119, Outliers!$A$4:$P$214,9,FALSE),"0")</f>
        <v>0</v>
      </c>
      <c r="AC157" s="106"/>
      <c r="AD157" s="78"/>
      <c r="AE157" s="78"/>
      <c r="AF157" s="78"/>
      <c r="AG157" s="78"/>
    </row>
    <row r="158" spans="2:33" x14ac:dyDescent="0.25">
      <c r="D158" s="318"/>
      <c r="E158" s="103" t="s">
        <v>27</v>
      </c>
      <c r="F158" s="95">
        <f>IF(P157="","",VLOOKUP($E157&amp;$D$118&amp;$D$119,'CCG data'!$A:$AD,'CCG data'!W$3,FALSE))</f>
        <v>3.959531034997597</v>
      </c>
      <c r="G158" s="96">
        <f>IF(P157="","",VLOOKUP($E157&amp;$D$118&amp;$D$119,'CCG data'!$A:$AD,'CCG data'!X$3,FALSE))</f>
        <v>5.7306066277500536</v>
      </c>
      <c r="H158" s="96">
        <f>IF(R157="","",VLOOKUP($E157&amp;$D$118&amp;$D$119,'CCG data'!$A:$AD,'CCG data'!Y$3,FALSE))</f>
        <v>34.882485777534036</v>
      </c>
      <c r="I158" s="96">
        <f>IF(R157="","",VLOOKUP($E157&amp;$D$118&amp;$D$119,'CCG data'!$A:$AD,'CCG data'!Z$3,FALSE))</f>
        <v>39.68537136260057</v>
      </c>
      <c r="J158" s="96">
        <f>IF(T157="","",VLOOKUP($E157&amp;$D$118&amp;$D$119,'CCG data'!$A:$AD,'CCG data'!AA$3,FALSE))</f>
        <v>14.695526499525247</v>
      </c>
      <c r="K158" s="96">
        <f>IF(T157="","",VLOOKUP($E157&amp;$D$118&amp;$D$119,'CCG data'!$A:$AD,'CCG data'!AB$3,FALSE))</f>
        <v>17.853947064429587</v>
      </c>
      <c r="L158" s="96">
        <f>IF(V157="","",VLOOKUP($E157&amp;$D$118&amp;$D$119,'CCG data'!$A:$AD,'CCG data'!AC$3,FALSE))</f>
        <v>9.878776070729808</v>
      </c>
      <c r="M158" s="96">
        <f>IF(V157="","",VLOOKUP($E157&amp;$D$118&amp;$D$119,'CCG data'!$A:$AD,'CCG data'!AD$3,FALSE))</f>
        <v>12.484295440744587</v>
      </c>
      <c r="N158" s="363"/>
      <c r="P158" s="150">
        <f>IF(P157="","",VLOOKUP($E157&amp;$D$118&amp;$D$119,'CCG data'!$A:$AD,'CCG data'!I$3,FALSE))</f>
        <v>5.6000000000000001E-2</v>
      </c>
      <c r="Q158" s="15">
        <f>IF(P157="","",VLOOKUP($E157&amp;$D$118&amp;$D$119,'CCG data'!$A:$AD,'CCG data'!J$3,FALSE))</f>
        <v>7.9000000000000001E-2</v>
      </c>
      <c r="R158" s="15">
        <f>IF(R157="","",VLOOKUP($E157&amp;$D$118&amp;$D$119,'CCG data'!$A:$AD,'CCG data'!K$3,FALSE))</f>
        <v>0.51100000000000001</v>
      </c>
      <c r="S158" s="15">
        <f>IF(R157="","",VLOOKUP($E157&amp;$D$118&amp;$D$119,'CCG data'!$A:$AD,'CCG data'!L$3,FALSE))</f>
        <v>0.55800000000000005</v>
      </c>
      <c r="T158" s="15">
        <f>IF(T157="","",VLOOKUP($E157&amp;$D$118&amp;$D$119,'CCG data'!$A:$AD,'CCG data'!M$3,FALSE))</f>
        <v>0.216</v>
      </c>
      <c r="U158" s="15">
        <f>IF(T157="","",VLOOKUP($E157&amp;$D$118&amp;$D$119,'CCG data'!$A:$AD,'CCG data'!N$3,FALSE))</f>
        <v>0.25600000000000001</v>
      </c>
      <c r="V158" s="15">
        <f>IF(V157="","",VLOOKUP($E157&amp;$D$118&amp;$D$119,'CCG data'!$A:$AD,'CCG data'!O$3,FALSE))</f>
        <v>0.14699999999999999</v>
      </c>
      <c r="W158" s="135">
        <f>IF(V157="","",VLOOKUP($E157&amp;$D$118&amp;$D$119,'CCG data'!$A:$AD,'CCG data'!P$3,FALSE))</f>
        <v>0.182</v>
      </c>
      <c r="Y158" s="163" t="str">
        <f>IFERROR(VLOOKUP($E158&amp;$D$119, Outliers!$A$4:$P$214,6,FALSE),"0")</f>
        <v>0</v>
      </c>
      <c r="Z158" s="163" t="str">
        <f>IFERROR(VLOOKUP($E158&amp;$D$119, Outliers!$A$4:$P$214,7,FALSE),"0")</f>
        <v>0</v>
      </c>
      <c r="AA158" s="163" t="str">
        <f>IFERROR(VLOOKUP($E158&amp;$D$119, Outliers!$A$4:$P$214,8,FALSE),"0")</f>
        <v>0</v>
      </c>
      <c r="AB158" s="163" t="str">
        <f>IFERROR(VLOOKUP($E158&amp;$D$119, Outliers!$A$4:$P$214,9,FALSE),"0")</f>
        <v>0</v>
      </c>
      <c r="AD158" s="78"/>
      <c r="AE158" s="78"/>
      <c r="AF158" s="78"/>
      <c r="AG158" s="78"/>
    </row>
    <row r="159" spans="2:33" s="40" customFormat="1" ht="15.75" x14ac:dyDescent="0.25">
      <c r="D159" s="318"/>
      <c r="E159" s="104" t="s">
        <v>162</v>
      </c>
      <c r="F159" s="405">
        <f>IF(OR(ISERROR(VLOOKUP($E159&amp;$D$118&amp;$D$119,'CCG data'!$A:$AD,'CCG data'!R$3,FALSE)),ISBLANK(VLOOKUP($E159&amp;$D$118&amp;$D$119,'CCG data'!$A:$AD,'CCG data'!R$3,FALSE))),"",VLOOKUP($E159&amp;$D$118&amp;$D$119,'CCG data'!$A:$AD,'CCG data'!R$3,FALSE))</f>
        <v>4.6104740508401028</v>
      </c>
      <c r="G159" s="406"/>
      <c r="H159" s="406">
        <f>IF(OR(ISERROR(VLOOKUP($E159&amp;$D$118&amp;$D$119,'CCG data'!$A:$AD,'CCG data'!S$3,FALSE)),ISBLANK(VLOOKUP($E159&amp;$D$118&amp;$D$119,'CCG data'!$A:$AD,'CCG data'!S$3,FALSE))),"",VLOOKUP($E159&amp;$D$118&amp;$D$119,'CCG data'!$A:$AD,'CCG data'!S$3,FALSE))</f>
        <v>26.679100947803498</v>
      </c>
      <c r="I159" s="406"/>
      <c r="J159" s="406">
        <f>IF(OR(ISERROR(VLOOKUP($E159&amp;$D$118&amp;$D$119,'CCG data'!$A:$AD,'CCG data'!T$3,FALSE)),ISBLANK(VLOOKUP($E159&amp;$D$118&amp;$D$119,'CCG data'!$A:$AD,'CCG data'!T$3,FALSE))),"",VLOOKUP($E159&amp;$D$118&amp;$D$119,'CCG data'!$A:$AD,'CCG data'!T$3,FALSE))</f>
        <v>16.86516526869012</v>
      </c>
      <c r="K159" s="406"/>
      <c r="L159" s="406">
        <f>IF(OR(ISERROR(VLOOKUP($E159&amp;$D$118&amp;$D$119,'CCG data'!$A:$AD,'CCG data'!U$3,FALSE)),ISBLANK(VLOOKUP($E159&amp;$D$118&amp;$D$119,'CCG data'!$A:$AD,'CCG data'!U$3,FALSE))),"",VLOOKUP($E159&amp;$D$118&amp;$D$119,'CCG data'!$A:$AD,'CCG data'!U$3,FALSE))</f>
        <v>9.5246009436240904</v>
      </c>
      <c r="M159" s="407"/>
      <c r="N159" s="362">
        <f>IF(OR(ISERROR(VLOOKUP($E159&amp;$D$118&amp;$D$119,'CCG data'!$A:$AD,'CCG data'!G$3,FALSE)),ISBLANK(VLOOKUP($E159&amp;$D$118&amp;$D$119,'CCG data'!$A:$AD,'CCG data'!G$3,FALSE))),"",VLOOKUP($E159&amp;$D$118&amp;$D$119,'CCG data'!$A:$AD,'CCG data'!G$3,FALSE))</f>
        <v>1089</v>
      </c>
      <c r="P159" s="397">
        <f>IF(OR(ISERROR(VLOOKUP($E159&amp;$D$118&amp;$D$119,'CCG data'!$A:$AD,'CCG data'!B$3,FALSE)),ISBLANK(VLOOKUP($E159&amp;$D$118&amp;$D$119,'CCG data'!$A:$AD,'CCG data'!B$3,FALSE))),"",VLOOKUP($E159&amp;$D$118&amp;$D$119,'CCG data'!$A:$AD,'CCG data'!B$3,FALSE))</f>
        <v>7.7134986225895319E-2</v>
      </c>
      <c r="Q159" s="263"/>
      <c r="R159" s="263">
        <f>IF(OR(ISERROR(VLOOKUP($E159&amp;$D$118&amp;$D$119,'CCG data'!$A:$AD,'CCG data'!C$3,FALSE)),ISBLANK(VLOOKUP($E159&amp;$D$118&amp;$D$119,'CCG data'!$A:$AD,'CCG data'!C$3,FALSE))),"",VLOOKUP($E159&amp;$D$118&amp;$D$119,'CCG data'!$A:$AD,'CCG data'!C$3,FALSE))</f>
        <v>0.46280991735537191</v>
      </c>
      <c r="S159" s="263"/>
      <c r="T159" s="263">
        <f>IF(OR(ISERROR(VLOOKUP($E159&amp;$D$118&amp;$D$119,'CCG data'!$A:$AD,'CCG data'!D$3,FALSE)),ISBLANK(VLOOKUP($E159&amp;$D$118&amp;$D$119,'CCG data'!$A:$AD,'CCG data'!D$3,FALSE))),"",VLOOKUP($E159&amp;$D$118&amp;$D$119,'CCG data'!$A:$AD,'CCG data'!D$3,FALSE))</f>
        <v>0.2910927456382002</v>
      </c>
      <c r="U159" s="263"/>
      <c r="V159" s="263">
        <f>IF(OR(ISERROR(VLOOKUP($E159&amp;$D$118&amp;$D$119,'CCG data'!$A:$AD,'CCG data'!E$3,FALSE)),ISBLANK(VLOOKUP($E159&amp;$D$118&amp;$D$119,'CCG data'!$A:$AD,'CCG data'!E$3,FALSE))),"",VLOOKUP($E159&amp;$D$118&amp;$D$119,'CCG data'!$A:$AD,'CCG data'!E$3,FALSE))</f>
        <v>0.16896235078053259</v>
      </c>
      <c r="W159" s="398"/>
      <c r="Y159" s="163">
        <f>IFERROR(VLOOKUP($E159&amp;$D$119, Outliers!$A$4:$P$214,6,FALSE),"0")</f>
        <v>0</v>
      </c>
      <c r="Z159" s="163">
        <f>IFERROR(VLOOKUP($E159&amp;$D$119, Outliers!$A$4:$P$214,7,FALSE),"0")</f>
        <v>1</v>
      </c>
      <c r="AA159" s="163">
        <f>IFERROR(VLOOKUP($E159&amp;$D$119, Outliers!$A$4:$P$214,8,FALSE),"0")</f>
        <v>0</v>
      </c>
      <c r="AB159" s="163">
        <f>IFERROR(VLOOKUP($E159&amp;$D$119, Outliers!$A$4:$P$214,9,FALSE),"0")</f>
        <v>0</v>
      </c>
      <c r="AC159" s="106"/>
      <c r="AD159" s="78"/>
      <c r="AE159" s="78"/>
      <c r="AF159" s="78"/>
      <c r="AG159" s="78"/>
    </row>
    <row r="160" spans="2:33" x14ac:dyDescent="0.25">
      <c r="D160" s="318"/>
      <c r="E160" s="103" t="s">
        <v>27</v>
      </c>
      <c r="F160" s="95">
        <f>IF(P159="","",VLOOKUP($E159&amp;$D$118&amp;$D$119,'CCG data'!$A:$AD,'CCG data'!W$3,FALSE))</f>
        <v>3.6245078888852285</v>
      </c>
      <c r="G160" s="96">
        <f>IF(P159="","",VLOOKUP($E159&amp;$D$118&amp;$D$119,'CCG data'!$A:$AD,'CCG data'!X$3,FALSE))</f>
        <v>5.5964402127949775</v>
      </c>
      <c r="H160" s="96">
        <f>IF(R159="","",VLOOKUP($E159&amp;$D$118&amp;$D$119,'CCG data'!$A:$AD,'CCG data'!Y$3,FALSE))</f>
        <v>24.349872994680645</v>
      </c>
      <c r="I160" s="96">
        <f>IF(R159="","",VLOOKUP($E159&amp;$D$118&amp;$D$119,'CCG data'!$A:$AD,'CCG data'!Z$3,FALSE))</f>
        <v>29.008328900926351</v>
      </c>
      <c r="J160" s="96">
        <f>IF(T159="","",VLOOKUP($E159&amp;$D$118&amp;$D$119,'CCG data'!$A:$AD,'CCG data'!AA$3,FALSE))</f>
        <v>15.008570845364236</v>
      </c>
      <c r="K160" s="96">
        <f>IF(T159="","",VLOOKUP($E159&amp;$D$118&amp;$D$119,'CCG data'!$A:$AD,'CCG data'!AB$3,FALSE))</f>
        <v>18.721759692016004</v>
      </c>
      <c r="L160" s="96">
        <f>IF(V159="","",VLOOKUP($E159&amp;$D$118&amp;$D$119,'CCG data'!$A:$AD,'CCG data'!AC$3,FALSE))</f>
        <v>8.1483616647958304</v>
      </c>
      <c r="M160" s="96">
        <f>IF(V159="","",VLOOKUP($E159&amp;$D$118&amp;$D$119,'CCG data'!$A:$AD,'CCG data'!AD$3,FALSE))</f>
        <v>10.90084022245235</v>
      </c>
      <c r="N160" s="363"/>
      <c r="P160" s="150">
        <f>IF(P159="","",VLOOKUP($E159&amp;$D$118&amp;$D$119,'CCG data'!$A:$AD,'CCG data'!I$3,FALSE))</f>
        <v>6.3E-2</v>
      </c>
      <c r="Q160" s="15">
        <f>IF(P159="","",VLOOKUP($E159&amp;$D$118&amp;$D$119,'CCG data'!$A:$AD,'CCG data'!J$3,FALSE))</f>
        <v>9.5000000000000001E-2</v>
      </c>
      <c r="R160" s="15">
        <f>IF(R159="","",VLOOKUP($E159&amp;$D$118&amp;$D$119,'CCG data'!$A:$AD,'CCG data'!K$3,FALSE))</f>
        <v>0.433</v>
      </c>
      <c r="S160" s="15">
        <f>IF(R159="","",VLOOKUP($E159&amp;$D$118&amp;$D$119,'CCG data'!$A:$AD,'CCG data'!L$3,FALSE))</f>
        <v>0.49299999999999999</v>
      </c>
      <c r="T160" s="15">
        <f>IF(T159="","",VLOOKUP($E159&amp;$D$118&amp;$D$119,'CCG data'!$A:$AD,'CCG data'!M$3,FALSE))</f>
        <v>0.26500000000000001</v>
      </c>
      <c r="U160" s="15">
        <f>IF(T159="","",VLOOKUP($E159&amp;$D$118&amp;$D$119,'CCG data'!$A:$AD,'CCG data'!N$3,FALSE))</f>
        <v>0.31900000000000001</v>
      </c>
      <c r="V160" s="15">
        <f>IF(V159="","",VLOOKUP($E159&amp;$D$118&amp;$D$119,'CCG data'!$A:$AD,'CCG data'!O$3,FALSE))</f>
        <v>0.14799999999999999</v>
      </c>
      <c r="W160" s="135">
        <f>IF(V159="","",VLOOKUP($E159&amp;$D$118&amp;$D$119,'CCG data'!$A:$AD,'CCG data'!P$3,FALSE))</f>
        <v>0.192</v>
      </c>
      <c r="Y160" s="163" t="str">
        <f>IFERROR(VLOOKUP($E160&amp;$D$119, Outliers!$A$4:$P$214,6,FALSE),"0")</f>
        <v>0</v>
      </c>
      <c r="Z160" s="163" t="str">
        <f>IFERROR(VLOOKUP($E160&amp;$D$119, Outliers!$A$4:$P$214,7,FALSE),"0")</f>
        <v>0</v>
      </c>
      <c r="AA160" s="163" t="str">
        <f>IFERROR(VLOOKUP($E160&amp;$D$119, Outliers!$A$4:$P$214,8,FALSE),"0")</f>
        <v>0</v>
      </c>
      <c r="AB160" s="163" t="str">
        <f>IFERROR(VLOOKUP($E160&amp;$D$119, Outliers!$A$4:$P$214,9,FALSE),"0")</f>
        <v>0</v>
      </c>
      <c r="AD160" s="78"/>
      <c r="AE160" s="78"/>
      <c r="AF160" s="78"/>
      <c r="AG160" s="78"/>
    </row>
    <row r="161" spans="4:33" s="40" customFormat="1" ht="15.75" x14ac:dyDescent="0.25">
      <c r="D161" s="318"/>
      <c r="E161" s="104" t="s">
        <v>481</v>
      </c>
      <c r="F161" s="405">
        <f>IF(OR(ISERROR(VLOOKUP($E161&amp;$D$118&amp;$D$119,'CCG data'!$A:$AD,'CCG data'!R$3,FALSE)),ISBLANK(VLOOKUP($E161&amp;$D$118&amp;$D$119,'CCG data'!$A:$AD,'CCG data'!R$3,FALSE))),"",VLOOKUP($E161&amp;$D$118&amp;$D$119,'CCG data'!$A:$AD,'CCG data'!R$3,FALSE))</f>
        <v>4.078186324519244</v>
      </c>
      <c r="G161" s="406"/>
      <c r="H161" s="406">
        <f>IF(OR(ISERROR(VLOOKUP($E161&amp;$D$118&amp;$D$119,'CCG data'!$A:$AD,'CCG data'!S$3,FALSE)),ISBLANK(VLOOKUP($E161&amp;$D$118&amp;$D$119,'CCG data'!$A:$AD,'CCG data'!S$3,FALSE))),"",VLOOKUP($E161&amp;$D$118&amp;$D$119,'CCG data'!$A:$AD,'CCG data'!S$3,FALSE))</f>
        <v>31.289546655191085</v>
      </c>
      <c r="I161" s="406"/>
      <c r="J161" s="406">
        <f>IF(OR(ISERROR(VLOOKUP($E161&amp;$D$118&amp;$D$119,'CCG data'!$A:$AD,'CCG data'!T$3,FALSE)),ISBLANK(VLOOKUP($E161&amp;$D$118&amp;$D$119,'CCG data'!$A:$AD,'CCG data'!T$3,FALSE))),"",VLOOKUP($E161&amp;$D$118&amp;$D$119,'CCG data'!$A:$AD,'CCG data'!T$3,FALSE))</f>
        <v>19.757522694731374</v>
      </c>
      <c r="K161" s="406"/>
      <c r="L161" s="406">
        <f>IF(OR(ISERROR(VLOOKUP($E161&amp;$D$118&amp;$D$119,'CCG data'!$A:$AD,'CCG data'!U$3,FALSE)),ISBLANK(VLOOKUP($E161&amp;$D$118&amp;$D$119,'CCG data'!$A:$AD,'CCG data'!U$3,FALSE))),"",VLOOKUP($E161&amp;$D$118&amp;$D$119,'CCG data'!$A:$AD,'CCG data'!U$3,FALSE))</f>
        <v>16.548106033196955</v>
      </c>
      <c r="M161" s="407"/>
      <c r="N161" s="362">
        <f>IF(OR(ISERROR(VLOOKUP($E161&amp;$D$118&amp;$D$119,'CCG data'!$A:$AD,'CCG data'!G$3,FALSE)),ISBLANK(VLOOKUP($E161&amp;$D$118&amp;$D$119,'CCG data'!$A:$AD,'CCG data'!G$3,FALSE))),"",VLOOKUP($E161&amp;$D$118&amp;$D$119,'CCG data'!$A:$AD,'CCG data'!G$3,FALSE))</f>
        <v>1431</v>
      </c>
      <c r="P161" s="397">
        <f>IF(OR(ISERROR(VLOOKUP($E161&amp;$D$118&amp;$D$119,'CCG data'!$A:$AD,'CCG data'!B$3,FALSE)),ISBLANK(VLOOKUP($E161&amp;$D$118&amp;$D$119,'CCG data'!$A:$AD,'CCG data'!B$3,FALSE))),"",VLOOKUP($E161&amp;$D$118&amp;$D$119,'CCG data'!$A:$AD,'CCG data'!B$3,FALSE))</f>
        <v>5.2410901467505239E-2</v>
      </c>
      <c r="Q161" s="263"/>
      <c r="R161" s="263">
        <f>IF(OR(ISERROR(VLOOKUP($E161&amp;$D$118&amp;$D$119,'CCG data'!$A:$AD,'CCG data'!C$3,FALSE)),ISBLANK(VLOOKUP($E161&amp;$D$118&amp;$D$119,'CCG data'!$A:$AD,'CCG data'!C$3,FALSE))),"",VLOOKUP($E161&amp;$D$118&amp;$D$119,'CCG data'!$A:$AD,'CCG data'!C$3,FALSE))</f>
        <v>0.4360587002096436</v>
      </c>
      <c r="S161" s="263"/>
      <c r="T161" s="263">
        <f>IF(OR(ISERROR(VLOOKUP($E161&amp;$D$118&amp;$D$119,'CCG data'!$A:$AD,'CCG data'!D$3,FALSE)),ISBLANK(VLOOKUP($E161&amp;$D$118&amp;$D$119,'CCG data'!$A:$AD,'CCG data'!D$3,FALSE))),"",VLOOKUP($E161&amp;$D$118&amp;$D$119,'CCG data'!$A:$AD,'CCG data'!D$3,FALSE))</f>
        <v>0.28301886792452829</v>
      </c>
      <c r="U161" s="263"/>
      <c r="V161" s="263">
        <f>IF(OR(ISERROR(VLOOKUP($E161&amp;$D$118&amp;$D$119,'CCG data'!$A:$AD,'CCG data'!E$3,FALSE)),ISBLANK(VLOOKUP($E161&amp;$D$118&amp;$D$119,'CCG data'!$A:$AD,'CCG data'!E$3,FALSE))),"",VLOOKUP($E161&amp;$D$118&amp;$D$119,'CCG data'!$A:$AD,'CCG data'!E$3,FALSE))</f>
        <v>0.22851153039832284</v>
      </c>
      <c r="W161" s="398"/>
      <c r="Y161" s="163">
        <f>IFERROR(VLOOKUP($E161&amp;$D$119, Outliers!$A$4:$P$214,6,FALSE),"0")</f>
        <v>0</v>
      </c>
      <c r="Z161" s="163">
        <f>IFERROR(VLOOKUP($E161&amp;$D$119, Outliers!$A$4:$P$214,7,FALSE),"0")</f>
        <v>1</v>
      </c>
      <c r="AA161" s="163">
        <f>IFERROR(VLOOKUP($E161&amp;$D$119, Outliers!$A$4:$P$214,8,FALSE),"0")</f>
        <v>0</v>
      </c>
      <c r="AB161" s="163">
        <f>IFERROR(VLOOKUP($E161&amp;$D$119, Outliers!$A$4:$P$214,9,FALSE),"0")</f>
        <v>1</v>
      </c>
      <c r="AC161" s="106"/>
      <c r="AD161" s="78"/>
      <c r="AE161" s="78"/>
      <c r="AF161" s="78"/>
      <c r="AG161" s="78"/>
    </row>
    <row r="162" spans="4:33" x14ac:dyDescent="0.25">
      <c r="D162" s="318"/>
      <c r="E162" s="103" t="s">
        <v>27</v>
      </c>
      <c r="F162" s="95">
        <f>IF(P161="","",VLOOKUP($E161&amp;$D$118&amp;$D$119,'CCG data'!$A:$AD,'CCG data'!W$3,FALSE))</f>
        <v>3.1552058713907227</v>
      </c>
      <c r="G162" s="96">
        <f>IF(P161="","",VLOOKUP($E161&amp;$D$118&amp;$D$119,'CCG data'!$A:$AD,'CCG data'!X$3,FALSE))</f>
        <v>5.0011667776477653</v>
      </c>
      <c r="H162" s="96">
        <f>IF(R161="","",VLOOKUP($E161&amp;$D$118&amp;$D$119,'CCG data'!$A:$AD,'CCG data'!Y$3,FALSE))</f>
        <v>28.834481358937079</v>
      </c>
      <c r="I162" s="96">
        <f>IF(R161="","",VLOOKUP($E161&amp;$D$118&amp;$D$119,'CCG data'!$A:$AD,'CCG data'!Z$3,FALSE))</f>
        <v>33.744611951445087</v>
      </c>
      <c r="J162" s="96">
        <f>IF(T161="","",VLOOKUP($E161&amp;$D$118&amp;$D$119,'CCG data'!$A:$AD,'CCG data'!AA$3,FALSE))</f>
        <v>17.83327467090178</v>
      </c>
      <c r="K162" s="96">
        <f>IF(T161="","",VLOOKUP($E161&amp;$D$118&amp;$D$119,'CCG data'!$A:$AD,'CCG data'!AB$3,FALSE))</f>
        <v>21.681770718560969</v>
      </c>
      <c r="L162" s="96">
        <f>IF(V161="","",VLOOKUP($E161&amp;$D$118&amp;$D$119,'CCG data'!$A:$AD,'CCG data'!AC$3,FALSE))</f>
        <v>14.75448581804393</v>
      </c>
      <c r="M162" s="96">
        <f>IF(V161="","",VLOOKUP($E161&amp;$D$118&amp;$D$119,'CCG data'!$A:$AD,'CCG data'!AD$3,FALSE))</f>
        <v>18.341726248349982</v>
      </c>
      <c r="N162" s="363"/>
      <c r="P162" s="150">
        <f>IF(P161="","",VLOOKUP($E161&amp;$D$118&amp;$D$119,'CCG data'!$A:$AD,'CCG data'!I$3,FALSE))</f>
        <v>4.2000000000000003E-2</v>
      </c>
      <c r="Q162" s="15">
        <f>IF(P161="","",VLOOKUP($E161&amp;$D$118&amp;$D$119,'CCG data'!$A:$AD,'CCG data'!J$3,FALSE))</f>
        <v>6.5000000000000002E-2</v>
      </c>
      <c r="R162" s="15">
        <f>IF(R161="","",VLOOKUP($E161&amp;$D$118&amp;$D$119,'CCG data'!$A:$AD,'CCG data'!K$3,FALSE))</f>
        <v>0.41099999999999998</v>
      </c>
      <c r="S162" s="15">
        <f>IF(R161="","",VLOOKUP($E161&amp;$D$118&amp;$D$119,'CCG data'!$A:$AD,'CCG data'!L$3,FALSE))</f>
        <v>0.46200000000000002</v>
      </c>
      <c r="T162" s="15">
        <f>IF(T161="","",VLOOKUP($E161&amp;$D$118&amp;$D$119,'CCG data'!$A:$AD,'CCG data'!M$3,FALSE))</f>
        <v>0.26</v>
      </c>
      <c r="U162" s="15">
        <f>IF(T161="","",VLOOKUP($E161&amp;$D$118&amp;$D$119,'CCG data'!$A:$AD,'CCG data'!N$3,FALSE))</f>
        <v>0.307</v>
      </c>
      <c r="V162" s="15">
        <f>IF(V161="","",VLOOKUP($E161&amp;$D$118&amp;$D$119,'CCG data'!$A:$AD,'CCG data'!O$3,FALSE))</f>
        <v>0.20799999999999999</v>
      </c>
      <c r="W162" s="135">
        <f>IF(V161="","",VLOOKUP($E161&amp;$D$118&amp;$D$119,'CCG data'!$A:$AD,'CCG data'!P$3,FALSE))</f>
        <v>0.251</v>
      </c>
      <c r="Y162" s="163" t="str">
        <f>IFERROR(VLOOKUP($E162&amp;$D$119, Outliers!$A$4:$P$214,6,FALSE),"0")</f>
        <v>0</v>
      </c>
      <c r="Z162" s="163" t="str">
        <f>IFERROR(VLOOKUP($E162&amp;$D$119, Outliers!$A$4:$P$214,7,FALSE),"0")</f>
        <v>0</v>
      </c>
      <c r="AA162" s="163" t="str">
        <f>IFERROR(VLOOKUP($E162&amp;$D$119, Outliers!$A$4:$P$214,8,FALSE),"0")</f>
        <v>0</v>
      </c>
      <c r="AB162" s="163" t="str">
        <f>IFERROR(VLOOKUP($E162&amp;$D$119, Outliers!$A$4:$P$214,9,FALSE),"0")</f>
        <v>0</v>
      </c>
      <c r="AD162" s="78"/>
      <c r="AE162" s="78"/>
      <c r="AF162" s="78"/>
      <c r="AG162" s="78"/>
    </row>
    <row r="163" spans="4:33" s="40" customFormat="1" ht="15.75" x14ac:dyDescent="0.25">
      <c r="D163" s="318"/>
      <c r="E163" s="104" t="s">
        <v>163</v>
      </c>
      <c r="F163" s="405">
        <f>IF(OR(ISERROR(VLOOKUP($E163&amp;$D$118&amp;$D$119,'CCG data'!$A:$AD,'CCG data'!R$3,FALSE)),ISBLANK(VLOOKUP($E163&amp;$D$118&amp;$D$119,'CCG data'!$A:$AD,'CCG data'!R$3,FALSE))),"",VLOOKUP($E163&amp;$D$118&amp;$D$119,'CCG data'!$A:$AD,'CCG data'!R$3,FALSE))</f>
        <v>4.0371062613575193</v>
      </c>
      <c r="G163" s="406"/>
      <c r="H163" s="406">
        <f>IF(OR(ISERROR(VLOOKUP($E163&amp;$D$118&amp;$D$119,'CCG data'!$A:$AD,'CCG data'!S$3,FALSE)),ISBLANK(VLOOKUP($E163&amp;$D$118&amp;$D$119,'CCG data'!$A:$AD,'CCG data'!S$3,FALSE))),"",VLOOKUP($E163&amp;$D$118&amp;$D$119,'CCG data'!$A:$AD,'CCG data'!S$3,FALSE))</f>
        <v>36.719907861488565</v>
      </c>
      <c r="I163" s="406"/>
      <c r="J163" s="406">
        <f>IF(OR(ISERROR(VLOOKUP($E163&amp;$D$118&amp;$D$119,'CCG data'!$A:$AD,'CCG data'!T$3,FALSE)),ISBLANK(VLOOKUP($E163&amp;$D$118&amp;$D$119,'CCG data'!$A:$AD,'CCG data'!T$3,FALSE))),"",VLOOKUP($E163&amp;$D$118&amp;$D$119,'CCG data'!$A:$AD,'CCG data'!T$3,FALSE))</f>
        <v>18.859892643088028</v>
      </c>
      <c r="K163" s="406"/>
      <c r="L163" s="406">
        <f>IF(OR(ISERROR(VLOOKUP($E163&amp;$D$118&amp;$D$119,'CCG data'!$A:$AD,'CCG data'!U$3,FALSE)),ISBLANK(VLOOKUP($E163&amp;$D$118&amp;$D$119,'CCG data'!$A:$AD,'CCG data'!U$3,FALSE))),"",VLOOKUP($E163&amp;$D$118&amp;$D$119,'CCG data'!$A:$AD,'CCG data'!U$3,FALSE))</f>
        <v>13.396584170842148</v>
      </c>
      <c r="M163" s="407"/>
      <c r="N163" s="362">
        <f>IF(OR(ISERROR(VLOOKUP($E163&amp;$D$118&amp;$D$119,'CCG data'!$A:$AD,'CCG data'!G$3,FALSE)),ISBLANK(VLOOKUP($E163&amp;$D$118&amp;$D$119,'CCG data'!$A:$AD,'CCG data'!G$3,FALSE))),"",VLOOKUP($E163&amp;$D$118&amp;$D$119,'CCG data'!$A:$AD,'CCG data'!G$3,FALSE))</f>
        <v>2267</v>
      </c>
      <c r="P163" s="397">
        <f>IF(OR(ISERROR(VLOOKUP($E163&amp;$D$118&amp;$D$119,'CCG data'!$A:$AD,'CCG data'!B$3,FALSE)),ISBLANK(VLOOKUP($E163&amp;$D$118&amp;$D$119,'CCG data'!$A:$AD,'CCG data'!B$3,FALSE))),"",VLOOKUP($E163&amp;$D$118&amp;$D$119,'CCG data'!$A:$AD,'CCG data'!B$3,FALSE))</f>
        <v>5.1610057344508159E-2</v>
      </c>
      <c r="Q163" s="263"/>
      <c r="R163" s="263">
        <f>IF(OR(ISERROR(VLOOKUP($E163&amp;$D$118&amp;$D$119,'CCG data'!$A:$AD,'CCG data'!C$3,FALSE)),ISBLANK(VLOOKUP($E163&amp;$D$118&amp;$D$119,'CCG data'!$A:$AD,'CCG data'!C$3,FALSE))),"",VLOOKUP($E163&amp;$D$118&amp;$D$119,'CCG data'!$A:$AD,'CCG data'!C$3,FALSE))</f>
        <v>0.49625055138950153</v>
      </c>
      <c r="S163" s="263"/>
      <c r="T163" s="263">
        <f>IF(OR(ISERROR(VLOOKUP($E163&amp;$D$118&amp;$D$119,'CCG data'!$A:$AD,'CCG data'!D$3,FALSE)),ISBLANK(VLOOKUP($E163&amp;$D$118&amp;$D$119,'CCG data'!$A:$AD,'CCG data'!D$3,FALSE))),"",VLOOKUP($E163&amp;$D$118&amp;$D$119,'CCG data'!$A:$AD,'CCG data'!D$3,FALSE))</f>
        <v>0.26643140714600794</v>
      </c>
      <c r="U163" s="263"/>
      <c r="V163" s="263">
        <f>IF(OR(ISERROR(VLOOKUP($E163&amp;$D$118&amp;$D$119,'CCG data'!$A:$AD,'CCG data'!E$3,FALSE)),ISBLANK(VLOOKUP($E163&amp;$D$118&amp;$D$119,'CCG data'!$A:$AD,'CCG data'!E$3,FALSE))),"",VLOOKUP($E163&amp;$D$118&amp;$D$119,'CCG data'!$A:$AD,'CCG data'!E$3,FALSE))</f>
        <v>0.18570798411998235</v>
      </c>
      <c r="W163" s="398"/>
      <c r="Y163" s="163">
        <f>IFERROR(VLOOKUP($E163&amp;$D$119, Outliers!$A$4:$P$214,6,FALSE),"0")</f>
        <v>0</v>
      </c>
      <c r="Z163" s="163">
        <f>IFERROR(VLOOKUP($E163&amp;$D$119, Outliers!$A$4:$P$214,7,FALSE),"0")</f>
        <v>0</v>
      </c>
      <c r="AA163" s="163">
        <f>IFERROR(VLOOKUP($E163&amp;$D$119, Outliers!$A$4:$P$214,8,FALSE),"0")</f>
        <v>0</v>
      </c>
      <c r="AB163" s="163">
        <f>IFERROR(VLOOKUP($E163&amp;$D$119, Outliers!$A$4:$P$214,9,FALSE),"0")</f>
        <v>1</v>
      </c>
      <c r="AC163" s="106"/>
      <c r="AD163" s="78"/>
      <c r="AE163" s="78"/>
      <c r="AF163" s="78"/>
      <c r="AG163" s="78"/>
    </row>
    <row r="164" spans="4:33" x14ac:dyDescent="0.25">
      <c r="D164" s="318"/>
      <c r="E164" s="103" t="s">
        <v>27</v>
      </c>
      <c r="F164" s="95">
        <f>IF(P163="","",VLOOKUP($E163&amp;$D$118&amp;$D$119,'CCG data'!$A:$AD,'CCG data'!W$3,FALSE))</f>
        <v>3.3055742738075278</v>
      </c>
      <c r="G164" s="96">
        <f>IF(P163="","",VLOOKUP($E163&amp;$D$118&amp;$D$119,'CCG data'!$A:$AD,'CCG data'!X$3,FALSE))</f>
        <v>4.7686382489075108</v>
      </c>
      <c r="H164" s="96">
        <f>IF(R163="","",VLOOKUP($E163&amp;$D$118&amp;$D$119,'CCG data'!$A:$AD,'CCG data'!Y$3,FALSE))</f>
        <v>34.574146637389873</v>
      </c>
      <c r="I164" s="96">
        <f>IF(R163="","",VLOOKUP($E163&amp;$D$118&amp;$D$119,'CCG data'!$A:$AD,'CCG data'!Z$3,FALSE))</f>
        <v>38.865669085587257</v>
      </c>
      <c r="J164" s="96">
        <f>IF(T163="","",VLOOKUP($E163&amp;$D$118&amp;$D$119,'CCG data'!$A:$AD,'CCG data'!AA$3,FALSE))</f>
        <v>17.355792272360432</v>
      </c>
      <c r="K164" s="96">
        <f>IF(T163="","",VLOOKUP($E163&amp;$D$118&amp;$D$119,'CCG data'!$A:$AD,'CCG data'!AB$3,FALSE))</f>
        <v>20.363993013815623</v>
      </c>
      <c r="L164" s="96">
        <f>IF(V163="","",VLOOKUP($E163&amp;$D$118&amp;$D$119,'CCG data'!$A:$AD,'CCG data'!AC$3,FALSE))</f>
        <v>12.116881428727199</v>
      </c>
      <c r="M164" s="96">
        <f>IF(V163="","",VLOOKUP($E163&amp;$D$118&amp;$D$119,'CCG data'!$A:$AD,'CCG data'!AD$3,FALSE))</f>
        <v>14.676286912957098</v>
      </c>
      <c r="N164" s="363"/>
      <c r="P164" s="150">
        <f>IF(P163="","",VLOOKUP($E163&amp;$D$118&amp;$D$119,'CCG data'!$A:$AD,'CCG data'!I$3,FALSE))</f>
        <v>4.2999999999999997E-2</v>
      </c>
      <c r="Q164" s="15">
        <f>IF(P163="","",VLOOKUP($E163&amp;$D$118&amp;$D$119,'CCG data'!$A:$AD,'CCG data'!J$3,FALSE))</f>
        <v>6.0999999999999999E-2</v>
      </c>
      <c r="R164" s="15">
        <f>IF(R163="","",VLOOKUP($E163&amp;$D$118&amp;$D$119,'CCG data'!$A:$AD,'CCG data'!K$3,FALSE))</f>
        <v>0.47599999999999998</v>
      </c>
      <c r="S164" s="15">
        <f>IF(R163="","",VLOOKUP($E163&amp;$D$118&amp;$D$119,'CCG data'!$A:$AD,'CCG data'!L$3,FALSE))</f>
        <v>0.51700000000000002</v>
      </c>
      <c r="T164" s="15">
        <f>IF(T163="","",VLOOKUP($E163&amp;$D$118&amp;$D$119,'CCG data'!$A:$AD,'CCG data'!M$3,FALSE))</f>
        <v>0.249</v>
      </c>
      <c r="U164" s="15">
        <f>IF(T163="","",VLOOKUP($E163&amp;$D$118&amp;$D$119,'CCG data'!$A:$AD,'CCG data'!N$3,FALSE))</f>
        <v>0.28499999999999998</v>
      </c>
      <c r="V164" s="15">
        <f>IF(V163="","",VLOOKUP($E163&amp;$D$118&amp;$D$119,'CCG data'!$A:$AD,'CCG data'!O$3,FALSE))</f>
        <v>0.17</v>
      </c>
      <c r="W164" s="135">
        <f>IF(V163="","",VLOOKUP($E163&amp;$D$118&amp;$D$119,'CCG data'!$A:$AD,'CCG data'!P$3,FALSE))</f>
        <v>0.20200000000000001</v>
      </c>
      <c r="Y164" s="163" t="str">
        <f>IFERROR(VLOOKUP($E164&amp;$D$119, Outliers!$A$4:$P$214,6,FALSE),"0")</f>
        <v>0</v>
      </c>
      <c r="Z164" s="163" t="str">
        <f>IFERROR(VLOOKUP($E164&amp;$D$119, Outliers!$A$4:$P$214,7,FALSE),"0")</f>
        <v>0</v>
      </c>
      <c r="AA164" s="163" t="str">
        <f>IFERROR(VLOOKUP($E164&amp;$D$119, Outliers!$A$4:$P$214,8,FALSE),"0")</f>
        <v>0</v>
      </c>
      <c r="AB164" s="163" t="str">
        <f>IFERROR(VLOOKUP($E164&amp;$D$119, Outliers!$A$4:$P$214,9,FALSE),"0")</f>
        <v>0</v>
      </c>
      <c r="AD164" s="78"/>
      <c r="AE164" s="78"/>
      <c r="AF164" s="78"/>
      <c r="AG164" s="78"/>
    </row>
    <row r="165" spans="4:33" s="40" customFormat="1" ht="15.75" x14ac:dyDescent="0.25">
      <c r="D165" s="318"/>
      <c r="E165" s="104" t="s">
        <v>164</v>
      </c>
      <c r="F165" s="405">
        <f>IF(OR(ISERROR(VLOOKUP($E165&amp;$D$118&amp;$D$119,'CCG data'!$A:$AD,'CCG data'!R$3,FALSE)),ISBLANK(VLOOKUP($E165&amp;$D$118&amp;$D$119,'CCG data'!$A:$AD,'CCG data'!R$3,FALSE))),"",VLOOKUP($E165&amp;$D$118&amp;$D$119,'CCG data'!$A:$AD,'CCG data'!R$3,FALSE))</f>
        <v>2.9657671113567732</v>
      </c>
      <c r="G165" s="406"/>
      <c r="H165" s="406">
        <f>IF(OR(ISERROR(VLOOKUP($E165&amp;$D$118&amp;$D$119,'CCG data'!$A:$AD,'CCG data'!S$3,FALSE)),ISBLANK(VLOOKUP($E165&amp;$D$118&amp;$D$119,'CCG data'!$A:$AD,'CCG data'!S$3,FALSE))),"",VLOOKUP($E165&amp;$D$118&amp;$D$119,'CCG data'!$A:$AD,'CCG data'!S$3,FALSE))</f>
        <v>40.007766765804831</v>
      </c>
      <c r="I165" s="406"/>
      <c r="J165" s="406">
        <f>IF(OR(ISERROR(VLOOKUP($E165&amp;$D$118&amp;$D$119,'CCG data'!$A:$AD,'CCG data'!T$3,FALSE)),ISBLANK(VLOOKUP($E165&amp;$D$118&amp;$D$119,'CCG data'!$A:$AD,'CCG data'!T$3,FALSE))),"",VLOOKUP($E165&amp;$D$118&amp;$D$119,'CCG data'!$A:$AD,'CCG data'!T$3,FALSE))</f>
        <v>16.612514053105208</v>
      </c>
      <c r="K165" s="406"/>
      <c r="L165" s="406">
        <f>IF(OR(ISERROR(VLOOKUP($E165&amp;$D$118&amp;$D$119,'CCG data'!$A:$AD,'CCG data'!U$3,FALSE)),ISBLANK(VLOOKUP($E165&amp;$D$118&amp;$D$119,'CCG data'!$A:$AD,'CCG data'!U$3,FALSE))),"",VLOOKUP($E165&amp;$D$118&amp;$D$119,'CCG data'!$A:$AD,'CCG data'!U$3,FALSE))</f>
        <v>8.5130460226695845</v>
      </c>
      <c r="M165" s="407"/>
      <c r="N165" s="362">
        <f>IF(OR(ISERROR(VLOOKUP($E165&amp;$D$118&amp;$D$119,'CCG data'!$A:$AD,'CCG data'!G$3,FALSE)),ISBLANK(VLOOKUP($E165&amp;$D$118&amp;$D$119,'CCG data'!$A:$AD,'CCG data'!G$3,FALSE))),"",VLOOKUP($E165&amp;$D$118&amp;$D$119,'CCG data'!$A:$AD,'CCG data'!G$3,FALSE))</f>
        <v>1922</v>
      </c>
      <c r="P165" s="397">
        <f>IF(OR(ISERROR(VLOOKUP($E165&amp;$D$118&amp;$D$119,'CCG data'!$A:$AD,'CCG data'!B$3,FALSE)),ISBLANK(VLOOKUP($E165&amp;$D$118&amp;$D$119,'CCG data'!$A:$AD,'CCG data'!B$3,FALSE))),"",VLOOKUP($E165&amp;$D$118&amp;$D$119,'CCG data'!$A:$AD,'CCG data'!B$3,FALSE))</f>
        <v>4.1103017689906346E-2</v>
      </c>
      <c r="Q165" s="263"/>
      <c r="R165" s="263">
        <f>IF(OR(ISERROR(VLOOKUP($E165&amp;$D$118&amp;$D$119,'CCG data'!$A:$AD,'CCG data'!C$3,FALSE)),ISBLANK(VLOOKUP($E165&amp;$D$118&amp;$D$119,'CCG data'!$A:$AD,'CCG data'!C$3,FALSE))),"",VLOOKUP($E165&amp;$D$118&amp;$D$119,'CCG data'!$A:$AD,'CCG data'!C$3,FALSE))</f>
        <v>0.58324661810613943</v>
      </c>
      <c r="S165" s="263"/>
      <c r="T165" s="263">
        <f>IF(OR(ISERROR(VLOOKUP($E165&amp;$D$118&amp;$D$119,'CCG data'!$A:$AD,'CCG data'!D$3,FALSE)),ISBLANK(VLOOKUP($E165&amp;$D$118&amp;$D$119,'CCG data'!$A:$AD,'CCG data'!D$3,FALSE))),"",VLOOKUP($E165&amp;$D$118&amp;$D$119,'CCG data'!$A:$AD,'CCG data'!D$3,FALSE))</f>
        <v>0.2513007284079084</v>
      </c>
      <c r="U165" s="263"/>
      <c r="V165" s="263">
        <f>IF(OR(ISERROR(VLOOKUP($E165&amp;$D$118&amp;$D$119,'CCG data'!$A:$AD,'CCG data'!E$3,FALSE)),ISBLANK(VLOOKUP($E165&amp;$D$118&amp;$D$119,'CCG data'!$A:$AD,'CCG data'!E$3,FALSE))),"",VLOOKUP($E165&amp;$D$118&amp;$D$119,'CCG data'!$A:$AD,'CCG data'!E$3,FALSE))</f>
        <v>0.12434963579604578</v>
      </c>
      <c r="W165" s="398"/>
      <c r="Y165" s="163">
        <f>IFERROR(VLOOKUP($E165&amp;$D$119, Outliers!$A$4:$P$214,6,FALSE),"0")</f>
        <v>1</v>
      </c>
      <c r="Z165" s="163">
        <f>IFERROR(VLOOKUP($E165&amp;$D$119, Outliers!$A$4:$P$214,7,FALSE),"0")</f>
        <v>0</v>
      </c>
      <c r="AA165" s="163">
        <f>IFERROR(VLOOKUP($E165&amp;$D$119, Outliers!$A$4:$P$214,8,FALSE),"0")</f>
        <v>0</v>
      </c>
      <c r="AB165" s="163">
        <f>IFERROR(VLOOKUP($E165&amp;$D$119, Outliers!$A$4:$P$214,9,FALSE),"0")</f>
        <v>1</v>
      </c>
      <c r="AC165" s="106"/>
      <c r="AD165" s="78"/>
      <c r="AE165" s="78"/>
      <c r="AF165" s="78"/>
      <c r="AG165" s="78"/>
    </row>
    <row r="166" spans="4:33" x14ac:dyDescent="0.25">
      <c r="D166" s="318"/>
      <c r="E166" s="103" t="s">
        <v>27</v>
      </c>
      <c r="F166" s="95">
        <f>IF(P165="","",VLOOKUP($E165&amp;$D$118&amp;$D$119,'CCG data'!$A:$AD,'CCG data'!W$3,FALSE))</f>
        <v>2.3117643673422146</v>
      </c>
      <c r="G166" s="96">
        <f>IF(P165="","",VLOOKUP($E165&amp;$D$118&amp;$D$119,'CCG data'!$A:$AD,'CCG data'!X$3,FALSE))</f>
        <v>3.6197698553713318</v>
      </c>
      <c r="H166" s="96">
        <f>IF(R165="","",VLOOKUP($E165&amp;$D$118&amp;$D$119,'CCG data'!$A:$AD,'CCG data'!Y$3,FALSE))</f>
        <v>37.66570914969116</v>
      </c>
      <c r="I166" s="96">
        <f>IF(R165="","",VLOOKUP($E165&amp;$D$118&amp;$D$119,'CCG data'!$A:$AD,'CCG data'!Z$3,FALSE))</f>
        <v>42.349824381918502</v>
      </c>
      <c r="J166" s="96">
        <f>IF(T165="","",VLOOKUP($E165&amp;$D$118&amp;$D$119,'CCG data'!$A:$AD,'CCG data'!AA$3,FALSE))</f>
        <v>15.130958750108778</v>
      </c>
      <c r="K166" s="96">
        <f>IF(T165="","",VLOOKUP($E165&amp;$D$118&amp;$D$119,'CCG data'!$A:$AD,'CCG data'!AB$3,FALSE))</f>
        <v>18.094069356101638</v>
      </c>
      <c r="L166" s="96">
        <f>IF(V165="","",VLOOKUP($E165&amp;$D$118&amp;$D$119,'CCG data'!$A:$AD,'CCG data'!AC$3,FALSE))</f>
        <v>7.433746208872261</v>
      </c>
      <c r="M166" s="96">
        <f>IF(V165="","",VLOOKUP($E165&amp;$D$118&amp;$D$119,'CCG data'!$A:$AD,'CCG data'!AD$3,FALSE))</f>
        <v>9.5923458364669081</v>
      </c>
      <c r="N166" s="363"/>
      <c r="P166" s="150">
        <f>IF(P165="","",VLOOKUP($E165&amp;$D$118&amp;$D$119,'CCG data'!$A:$AD,'CCG data'!I$3,FALSE))</f>
        <v>3.3000000000000002E-2</v>
      </c>
      <c r="Q166" s="15">
        <f>IF(P165="","",VLOOKUP($E165&amp;$D$118&amp;$D$119,'CCG data'!$A:$AD,'CCG data'!J$3,FALSE))</f>
        <v>5.0999999999999997E-2</v>
      </c>
      <c r="R166" s="15">
        <f>IF(R165="","",VLOOKUP($E165&amp;$D$118&amp;$D$119,'CCG data'!$A:$AD,'CCG data'!K$3,FALSE))</f>
        <v>0.56100000000000005</v>
      </c>
      <c r="S166" s="15">
        <f>IF(R165="","",VLOOKUP($E165&amp;$D$118&amp;$D$119,'CCG data'!$A:$AD,'CCG data'!L$3,FALSE))</f>
        <v>0.60499999999999998</v>
      </c>
      <c r="T166" s="15">
        <f>IF(T165="","",VLOOKUP($E165&amp;$D$118&amp;$D$119,'CCG data'!$A:$AD,'CCG data'!M$3,FALSE))</f>
        <v>0.23200000000000001</v>
      </c>
      <c r="U166" s="15">
        <f>IF(T165="","",VLOOKUP($E165&amp;$D$118&amp;$D$119,'CCG data'!$A:$AD,'CCG data'!N$3,FALSE))</f>
        <v>0.27100000000000002</v>
      </c>
      <c r="V166" s="15">
        <f>IF(V165="","",VLOOKUP($E165&amp;$D$118&amp;$D$119,'CCG data'!$A:$AD,'CCG data'!O$3,FALSE))</f>
        <v>0.11</v>
      </c>
      <c r="W166" s="135">
        <f>IF(V165="","",VLOOKUP($E165&amp;$D$118&amp;$D$119,'CCG data'!$A:$AD,'CCG data'!P$3,FALSE))</f>
        <v>0.14000000000000001</v>
      </c>
      <c r="Y166" s="163" t="str">
        <f>IFERROR(VLOOKUP($E166&amp;$D$119, Outliers!$A$4:$P$214,6,FALSE),"0")</f>
        <v>0</v>
      </c>
      <c r="Z166" s="163" t="str">
        <f>IFERROR(VLOOKUP($E166&amp;$D$119, Outliers!$A$4:$P$214,7,FALSE),"0")</f>
        <v>0</v>
      </c>
      <c r="AA166" s="163" t="str">
        <f>IFERROR(VLOOKUP($E166&amp;$D$119, Outliers!$A$4:$P$214,8,FALSE),"0")</f>
        <v>0</v>
      </c>
      <c r="AB166" s="163" t="str">
        <f>IFERROR(VLOOKUP($E166&amp;$D$119, Outliers!$A$4:$P$214,9,FALSE),"0")</f>
        <v>0</v>
      </c>
      <c r="AD166" s="78"/>
      <c r="AE166" s="78"/>
      <c r="AF166" s="78"/>
      <c r="AG166" s="78"/>
    </row>
    <row r="167" spans="4:33" s="40" customFormat="1" ht="15.75" x14ac:dyDescent="0.25">
      <c r="D167" s="318"/>
      <c r="E167" s="104" t="s">
        <v>165</v>
      </c>
      <c r="F167" s="405">
        <f>IF(OR(ISERROR(VLOOKUP($E167&amp;$D$118&amp;$D$119,'CCG data'!$A:$AD,'CCG data'!R$3,FALSE)),ISBLANK(VLOOKUP($E167&amp;$D$118&amp;$D$119,'CCG data'!$A:$AD,'CCG data'!R$3,FALSE))),"",VLOOKUP($E167&amp;$D$118&amp;$D$119,'CCG data'!$A:$AD,'CCG data'!R$3,FALSE))</f>
        <v>5.2182996971226396</v>
      </c>
      <c r="G167" s="406"/>
      <c r="H167" s="406">
        <f>IF(OR(ISERROR(VLOOKUP($E167&amp;$D$118&amp;$D$119,'CCG data'!$A:$AD,'CCG data'!S$3,FALSE)),ISBLANK(VLOOKUP($E167&amp;$D$118&amp;$D$119,'CCG data'!$A:$AD,'CCG data'!S$3,FALSE))),"",VLOOKUP($E167&amp;$D$118&amp;$D$119,'CCG data'!$A:$AD,'CCG data'!S$3,FALSE))</f>
        <v>42.76547800581946</v>
      </c>
      <c r="I167" s="406"/>
      <c r="J167" s="406">
        <f>IF(OR(ISERROR(VLOOKUP($E167&amp;$D$118&amp;$D$119,'CCG data'!$A:$AD,'CCG data'!T$3,FALSE)),ISBLANK(VLOOKUP($E167&amp;$D$118&amp;$D$119,'CCG data'!$A:$AD,'CCG data'!T$3,FALSE))),"",VLOOKUP($E167&amp;$D$118&amp;$D$119,'CCG data'!$A:$AD,'CCG data'!T$3,FALSE))</f>
        <v>17.646673096893473</v>
      </c>
      <c r="K167" s="406"/>
      <c r="L167" s="406">
        <f>IF(OR(ISERROR(VLOOKUP($E167&amp;$D$118&amp;$D$119,'CCG data'!$A:$AD,'CCG data'!U$3,FALSE)),ISBLANK(VLOOKUP($E167&amp;$D$118&amp;$D$119,'CCG data'!$A:$AD,'CCG data'!U$3,FALSE))),"",VLOOKUP($E167&amp;$D$118&amp;$D$119,'CCG data'!$A:$AD,'CCG data'!U$3,FALSE))</f>
        <v>12.064102609369934</v>
      </c>
      <c r="M167" s="407"/>
      <c r="N167" s="362">
        <f>IF(OR(ISERROR(VLOOKUP($E167&amp;$D$118&amp;$D$119,'CCG data'!$A:$AD,'CCG data'!G$3,FALSE)),ISBLANK(VLOOKUP($E167&amp;$D$118&amp;$D$119,'CCG data'!$A:$AD,'CCG data'!G$3,FALSE))),"",VLOOKUP($E167&amp;$D$118&amp;$D$119,'CCG data'!$A:$AD,'CCG data'!G$3,FALSE))</f>
        <v>1241</v>
      </c>
      <c r="P167" s="397">
        <f>IF(OR(ISERROR(VLOOKUP($E167&amp;$D$118&amp;$D$119,'CCG data'!$A:$AD,'CCG data'!B$3,FALSE)),ISBLANK(VLOOKUP($E167&amp;$D$118&amp;$D$119,'CCG data'!$A:$AD,'CCG data'!B$3,FALSE))),"",VLOOKUP($E167&amp;$D$118&amp;$D$119,'CCG data'!$A:$AD,'CCG data'!B$3,FALSE))</f>
        <v>6.9298952457695406E-2</v>
      </c>
      <c r="Q167" s="263"/>
      <c r="R167" s="263">
        <f>IF(OR(ISERROR(VLOOKUP($E167&amp;$D$118&amp;$D$119,'CCG data'!$A:$AD,'CCG data'!C$3,FALSE)),ISBLANK(VLOOKUP($E167&amp;$D$118&amp;$D$119,'CCG data'!$A:$AD,'CCG data'!C$3,FALSE))),"",VLOOKUP($E167&amp;$D$118&amp;$D$119,'CCG data'!$A:$AD,'CCG data'!C$3,FALSE))</f>
        <v>0.54875100725221593</v>
      </c>
      <c r="S167" s="263"/>
      <c r="T167" s="263">
        <f>IF(OR(ISERROR(VLOOKUP($E167&amp;$D$118&amp;$D$119,'CCG data'!$A:$AD,'CCG data'!D$3,FALSE)),ISBLANK(VLOOKUP($E167&amp;$D$118&amp;$D$119,'CCG data'!$A:$AD,'CCG data'!D$3,FALSE))),"",VLOOKUP($E167&amp;$D$118&amp;$D$119,'CCG data'!$A:$AD,'CCG data'!D$3,FALSE))</f>
        <v>0.22401289282836423</v>
      </c>
      <c r="U167" s="263"/>
      <c r="V167" s="263">
        <f>IF(OR(ISERROR(VLOOKUP($E167&amp;$D$118&amp;$D$119,'CCG data'!$A:$AD,'CCG data'!E$3,FALSE)),ISBLANK(VLOOKUP($E167&amp;$D$118&amp;$D$119,'CCG data'!$A:$AD,'CCG data'!E$3,FALSE))),"",VLOOKUP($E167&amp;$D$118&amp;$D$119,'CCG data'!$A:$AD,'CCG data'!E$3,FALSE))</f>
        <v>0.15793714746172441</v>
      </c>
      <c r="W167" s="398"/>
      <c r="Y167" s="163">
        <f>IFERROR(VLOOKUP($E167&amp;$D$119, Outliers!$A$4:$P$214,6,FALSE),"0")</f>
        <v>0</v>
      </c>
      <c r="Z167" s="163">
        <f>IFERROR(VLOOKUP($E167&amp;$D$119, Outliers!$A$4:$P$214,7,FALSE),"0")</f>
        <v>0</v>
      </c>
      <c r="AA167" s="163">
        <f>IFERROR(VLOOKUP($E167&amp;$D$119, Outliers!$A$4:$P$214,8,FALSE),"0")</f>
        <v>0</v>
      </c>
      <c r="AB167" s="163">
        <f>IFERROR(VLOOKUP($E167&amp;$D$119, Outliers!$A$4:$P$214,9,FALSE),"0")</f>
        <v>0</v>
      </c>
      <c r="AC167" s="106"/>
      <c r="AD167" s="78"/>
      <c r="AE167" s="78"/>
      <c r="AF167" s="78"/>
      <c r="AG167" s="78"/>
    </row>
    <row r="168" spans="4:33" x14ac:dyDescent="0.25">
      <c r="D168" s="318"/>
      <c r="E168" s="103" t="s">
        <v>27</v>
      </c>
      <c r="F168" s="95">
        <f>IF(P167="","",VLOOKUP($E167&amp;$D$118&amp;$D$119,'CCG data'!$A:$AD,'CCG data'!W$3,FALSE))</f>
        <v>4.1154003907377419</v>
      </c>
      <c r="G168" s="96">
        <f>IF(P167="","",VLOOKUP($E167&amp;$D$118&amp;$D$119,'CCG data'!$A:$AD,'CCG data'!X$3,FALSE))</f>
        <v>6.3211990035075374</v>
      </c>
      <c r="H168" s="96">
        <f>IF(R167="","",VLOOKUP($E167&amp;$D$118&amp;$D$119,'CCG data'!$A:$AD,'CCG data'!Y$3,FALSE))</f>
        <v>39.553475717094621</v>
      </c>
      <c r="I168" s="96">
        <f>IF(R167="","",VLOOKUP($E167&amp;$D$118&amp;$D$119,'CCG data'!$A:$AD,'CCG data'!Z$3,FALSE))</f>
        <v>45.9774802945443</v>
      </c>
      <c r="J168" s="96">
        <f>IF(T167="","",VLOOKUP($E167&amp;$D$118&amp;$D$119,'CCG data'!$A:$AD,'CCG data'!AA$3,FALSE))</f>
        <v>15.572253942473385</v>
      </c>
      <c r="K168" s="96">
        <f>IF(T167="","",VLOOKUP($E167&amp;$D$118&amp;$D$119,'CCG data'!$A:$AD,'CCG data'!AB$3,FALSE))</f>
        <v>19.721092251313561</v>
      </c>
      <c r="L168" s="96">
        <f>IF(V167="","",VLOOKUP($E167&amp;$D$118&amp;$D$119,'CCG data'!$A:$AD,'CCG data'!AC$3,FALSE))</f>
        <v>10.375128244058143</v>
      </c>
      <c r="M168" s="96">
        <f>IF(V167="","",VLOOKUP($E167&amp;$D$118&amp;$D$119,'CCG data'!$A:$AD,'CCG data'!AD$3,FALSE))</f>
        <v>13.753076974681726</v>
      </c>
      <c r="N168" s="363"/>
      <c r="P168" s="150">
        <f>IF(P167="","",VLOOKUP($E167&amp;$D$118&amp;$D$119,'CCG data'!$A:$AD,'CCG data'!I$3,FALSE))</f>
        <v>5.6000000000000001E-2</v>
      </c>
      <c r="Q168" s="15">
        <f>IF(P167="","",VLOOKUP($E167&amp;$D$118&amp;$D$119,'CCG data'!$A:$AD,'CCG data'!J$3,FALSE))</f>
        <v>8.5000000000000006E-2</v>
      </c>
      <c r="R168" s="15">
        <f>IF(R167="","",VLOOKUP($E167&amp;$D$118&amp;$D$119,'CCG data'!$A:$AD,'CCG data'!K$3,FALSE))</f>
        <v>0.52100000000000002</v>
      </c>
      <c r="S168" s="15">
        <f>IF(R167="","",VLOOKUP($E167&amp;$D$118&amp;$D$119,'CCG data'!$A:$AD,'CCG data'!L$3,FALSE))</f>
        <v>0.57599999999999996</v>
      </c>
      <c r="T168" s="15">
        <f>IF(T167="","",VLOOKUP($E167&amp;$D$118&amp;$D$119,'CCG data'!$A:$AD,'CCG data'!M$3,FALSE))</f>
        <v>0.20200000000000001</v>
      </c>
      <c r="U168" s="15">
        <f>IF(T167="","",VLOOKUP($E167&amp;$D$118&amp;$D$119,'CCG data'!$A:$AD,'CCG data'!N$3,FALSE))</f>
        <v>0.248</v>
      </c>
      <c r="V168" s="15">
        <f>IF(V167="","",VLOOKUP($E167&amp;$D$118&amp;$D$119,'CCG data'!$A:$AD,'CCG data'!O$3,FALSE))</f>
        <v>0.13900000000000001</v>
      </c>
      <c r="W168" s="135">
        <f>IF(V167="","",VLOOKUP($E167&amp;$D$118&amp;$D$119,'CCG data'!$A:$AD,'CCG data'!P$3,FALSE))</f>
        <v>0.17899999999999999</v>
      </c>
      <c r="Y168" s="163" t="str">
        <f>IFERROR(VLOOKUP($E168&amp;$D$119, Outliers!$A$4:$P$214,6,FALSE),"0")</f>
        <v>0</v>
      </c>
      <c r="Z168" s="163" t="str">
        <f>IFERROR(VLOOKUP($E168&amp;$D$119, Outliers!$A$4:$P$214,7,FALSE),"0")</f>
        <v>0</v>
      </c>
      <c r="AA168" s="163" t="str">
        <f>IFERROR(VLOOKUP($E168&amp;$D$119, Outliers!$A$4:$P$214,8,FALSE),"0")</f>
        <v>0</v>
      </c>
      <c r="AB168" s="163" t="str">
        <f>IFERROR(VLOOKUP($E168&amp;$D$119, Outliers!$A$4:$P$214,9,FALSE),"0")</f>
        <v>0</v>
      </c>
      <c r="AD168" s="78"/>
      <c r="AE168" s="78"/>
      <c r="AF168" s="78"/>
      <c r="AG168" s="78"/>
    </row>
    <row r="169" spans="4:33" s="40" customFormat="1" ht="15.75" x14ac:dyDescent="0.25">
      <c r="D169" s="318"/>
      <c r="E169" s="104" t="s">
        <v>166</v>
      </c>
      <c r="F169" s="405">
        <f>IF(OR(ISERROR(VLOOKUP($E169&amp;$D$118&amp;$D$119,'CCG data'!$A:$AD,'CCG data'!R$3,FALSE)),ISBLANK(VLOOKUP($E169&amp;$D$118&amp;$D$119,'CCG data'!$A:$AD,'CCG data'!R$3,FALSE))),"",VLOOKUP($E169&amp;$D$118&amp;$D$119,'CCG data'!$A:$AD,'CCG data'!R$3,FALSE))</f>
        <v>5.0618087361043109</v>
      </c>
      <c r="G169" s="406"/>
      <c r="H169" s="406">
        <f>IF(OR(ISERROR(VLOOKUP($E169&amp;$D$118&amp;$D$119,'CCG data'!$A:$AD,'CCG data'!S$3,FALSE)),ISBLANK(VLOOKUP($E169&amp;$D$118&amp;$D$119,'CCG data'!$A:$AD,'CCG data'!S$3,FALSE))),"",VLOOKUP($E169&amp;$D$118&amp;$D$119,'CCG data'!$A:$AD,'CCG data'!S$3,FALSE))</f>
        <v>37.416196003661</v>
      </c>
      <c r="I169" s="406"/>
      <c r="J169" s="406">
        <f>IF(OR(ISERROR(VLOOKUP($E169&amp;$D$118&amp;$D$119,'CCG data'!$A:$AD,'CCG data'!T$3,FALSE)),ISBLANK(VLOOKUP($E169&amp;$D$118&amp;$D$119,'CCG data'!$A:$AD,'CCG data'!T$3,FALSE))),"",VLOOKUP($E169&amp;$D$118&amp;$D$119,'CCG data'!$A:$AD,'CCG data'!T$3,FALSE))</f>
        <v>19.47122482992485</v>
      </c>
      <c r="K169" s="406"/>
      <c r="L169" s="406">
        <f>IF(OR(ISERROR(VLOOKUP($E169&amp;$D$118&amp;$D$119,'CCG data'!$A:$AD,'CCG data'!U$3,FALSE)),ISBLANK(VLOOKUP($E169&amp;$D$118&amp;$D$119,'CCG data'!$A:$AD,'CCG data'!U$3,FALSE))),"",VLOOKUP($E169&amp;$D$118&amp;$D$119,'CCG data'!$A:$AD,'CCG data'!U$3,FALSE))</f>
        <v>6.8490403367751602</v>
      </c>
      <c r="M169" s="407"/>
      <c r="N169" s="362">
        <f>IF(OR(ISERROR(VLOOKUP($E169&amp;$D$118&amp;$D$119,'CCG data'!$A:$AD,'CCG data'!G$3,FALSE)),ISBLANK(VLOOKUP($E169&amp;$D$118&amp;$D$119,'CCG data'!$A:$AD,'CCG data'!G$3,FALSE))),"",VLOOKUP($E169&amp;$D$118&amp;$D$119,'CCG data'!$A:$AD,'CCG data'!G$3,FALSE))</f>
        <v>1230</v>
      </c>
      <c r="P169" s="397">
        <f>IF(OR(ISERROR(VLOOKUP($E169&amp;$D$118&amp;$D$119,'CCG data'!$A:$AD,'CCG data'!B$3,FALSE)),ISBLANK(VLOOKUP($E169&amp;$D$118&amp;$D$119,'CCG data'!$A:$AD,'CCG data'!B$3,FALSE))),"",VLOOKUP($E169&amp;$D$118&amp;$D$119,'CCG data'!$A:$AD,'CCG data'!B$3,FALSE))</f>
        <v>7.4796747967479676E-2</v>
      </c>
      <c r="Q169" s="263"/>
      <c r="R169" s="263">
        <f>IF(OR(ISERROR(VLOOKUP($E169&amp;$D$118&amp;$D$119,'CCG data'!$A:$AD,'CCG data'!C$3,FALSE)),ISBLANK(VLOOKUP($E169&amp;$D$118&amp;$D$119,'CCG data'!$A:$AD,'CCG data'!C$3,FALSE))),"",VLOOKUP($E169&amp;$D$118&amp;$D$119,'CCG data'!$A:$AD,'CCG data'!C$3,FALSE))</f>
        <v>0.54471544715447151</v>
      </c>
      <c r="S169" s="263"/>
      <c r="T169" s="263">
        <f>IF(OR(ISERROR(VLOOKUP($E169&amp;$D$118&amp;$D$119,'CCG data'!$A:$AD,'CCG data'!D$3,FALSE)),ISBLANK(VLOOKUP($E169&amp;$D$118&amp;$D$119,'CCG data'!$A:$AD,'CCG data'!D$3,FALSE))),"",VLOOKUP($E169&amp;$D$118&amp;$D$119,'CCG data'!$A:$AD,'CCG data'!D$3,FALSE))</f>
        <v>0.27967479674796747</v>
      </c>
      <c r="U169" s="263"/>
      <c r="V169" s="263">
        <f>IF(OR(ISERROR(VLOOKUP($E169&amp;$D$118&amp;$D$119,'CCG data'!$A:$AD,'CCG data'!E$3,FALSE)),ISBLANK(VLOOKUP($E169&amp;$D$118&amp;$D$119,'CCG data'!$A:$AD,'CCG data'!E$3,FALSE))),"",VLOOKUP($E169&amp;$D$118&amp;$D$119,'CCG data'!$A:$AD,'CCG data'!E$3,FALSE))</f>
        <v>0.1008130081300813</v>
      </c>
      <c r="W169" s="398"/>
      <c r="Y169" s="163">
        <f>IFERROR(VLOOKUP($E169&amp;$D$119, Outliers!$A$4:$P$214,6,FALSE),"0")</f>
        <v>0</v>
      </c>
      <c r="Z169" s="163">
        <f>IFERROR(VLOOKUP($E169&amp;$D$119, Outliers!$A$4:$P$214,7,FALSE),"0")</f>
        <v>0</v>
      </c>
      <c r="AA169" s="163">
        <f>IFERROR(VLOOKUP($E169&amp;$D$119, Outliers!$A$4:$P$214,8,FALSE),"0")</f>
        <v>0</v>
      </c>
      <c r="AB169" s="163">
        <f>IFERROR(VLOOKUP($E169&amp;$D$119, Outliers!$A$4:$P$214,9,FALSE),"0")</f>
        <v>1</v>
      </c>
      <c r="AC169" s="106"/>
      <c r="AD169" s="78"/>
      <c r="AE169" s="78"/>
      <c r="AF169" s="78"/>
      <c r="AG169" s="78"/>
    </row>
    <row r="170" spans="4:33" x14ac:dyDescent="0.25">
      <c r="D170" s="318"/>
      <c r="E170" s="103" t="s">
        <v>27</v>
      </c>
      <c r="F170" s="95">
        <f>IF(P169="","",VLOOKUP($E169&amp;$D$118&amp;$D$119,'CCG data'!$A:$AD,'CCG data'!W$3,FALSE))</f>
        <v>4.0274578550800939</v>
      </c>
      <c r="G170" s="96">
        <f>IF(P169="","",VLOOKUP($E169&amp;$D$118&amp;$D$119,'CCG data'!$A:$AD,'CCG data'!X$3,FALSE))</f>
        <v>6.0961596171285279</v>
      </c>
      <c r="H170" s="96">
        <f>IF(R169="","",VLOOKUP($E169&amp;$D$118&amp;$D$119,'CCG data'!$A:$AD,'CCG data'!Y$3,FALSE))</f>
        <v>34.582989030974439</v>
      </c>
      <c r="I170" s="96">
        <f>IF(R169="","",VLOOKUP($E169&amp;$D$118&amp;$D$119,'CCG data'!$A:$AD,'CCG data'!Z$3,FALSE))</f>
        <v>40.249402976347561</v>
      </c>
      <c r="J170" s="96">
        <f>IF(T169="","",VLOOKUP($E169&amp;$D$118&amp;$D$119,'CCG data'!$A:$AD,'CCG data'!AA$3,FALSE))</f>
        <v>17.413581382267974</v>
      </c>
      <c r="K170" s="96">
        <f>IF(T169="","",VLOOKUP($E169&amp;$D$118&amp;$D$119,'CCG data'!$A:$AD,'CCG data'!AB$3,FALSE))</f>
        <v>21.528868277581726</v>
      </c>
      <c r="L170" s="96">
        <f>IF(V169="","",VLOOKUP($E169&amp;$D$118&amp;$D$119,'CCG data'!$A:$AD,'CCG data'!AC$3,FALSE))</f>
        <v>5.6435188576606947</v>
      </c>
      <c r="M170" s="96">
        <f>IF(V169="","",VLOOKUP($E169&amp;$D$118&amp;$D$119,'CCG data'!$A:$AD,'CCG data'!AD$3,FALSE))</f>
        <v>8.0545618158896257</v>
      </c>
      <c r="N170" s="363"/>
      <c r="P170" s="150">
        <f>IF(P169="","",VLOOKUP($E169&amp;$D$118&amp;$D$119,'CCG data'!$A:$AD,'CCG data'!I$3,FALSE))</f>
        <v>6.0999999999999999E-2</v>
      </c>
      <c r="Q170" s="15">
        <f>IF(P169="","",VLOOKUP($E169&amp;$D$118&amp;$D$119,'CCG data'!$A:$AD,'CCG data'!J$3,FALSE))</f>
        <v>9.0999999999999998E-2</v>
      </c>
      <c r="R170" s="15">
        <f>IF(R169="","",VLOOKUP($E169&amp;$D$118&amp;$D$119,'CCG data'!$A:$AD,'CCG data'!K$3,FALSE))</f>
        <v>0.51700000000000002</v>
      </c>
      <c r="S170" s="15">
        <f>IF(R169="","",VLOOKUP($E169&amp;$D$118&amp;$D$119,'CCG data'!$A:$AD,'CCG data'!L$3,FALSE))</f>
        <v>0.57199999999999995</v>
      </c>
      <c r="T170" s="15">
        <f>IF(T169="","",VLOOKUP($E169&amp;$D$118&amp;$D$119,'CCG data'!$A:$AD,'CCG data'!M$3,FALSE))</f>
        <v>0.255</v>
      </c>
      <c r="U170" s="15">
        <f>IF(T169="","",VLOOKUP($E169&amp;$D$118&amp;$D$119,'CCG data'!$A:$AD,'CCG data'!N$3,FALSE))</f>
        <v>0.30499999999999999</v>
      </c>
      <c r="V170" s="15">
        <f>IF(V169="","",VLOOKUP($E169&amp;$D$118&amp;$D$119,'CCG data'!$A:$AD,'CCG data'!O$3,FALSE))</f>
        <v>8.5000000000000006E-2</v>
      </c>
      <c r="W170" s="135">
        <f>IF(V169="","",VLOOKUP($E169&amp;$D$118&amp;$D$119,'CCG data'!$A:$AD,'CCG data'!P$3,FALSE))</f>
        <v>0.11899999999999999</v>
      </c>
      <c r="Y170" s="163" t="str">
        <f>IFERROR(VLOOKUP($E170&amp;$D$119, Outliers!$A$4:$P$214,6,FALSE),"0")</f>
        <v>0</v>
      </c>
      <c r="Z170" s="163" t="str">
        <f>IFERROR(VLOOKUP($E170&amp;$D$119, Outliers!$A$4:$P$214,7,FALSE),"0")</f>
        <v>0</v>
      </c>
      <c r="AA170" s="163" t="str">
        <f>IFERROR(VLOOKUP($E170&amp;$D$119, Outliers!$A$4:$P$214,8,FALSE),"0")</f>
        <v>0</v>
      </c>
      <c r="AB170" s="163" t="str">
        <f>IFERROR(VLOOKUP($E170&amp;$D$119, Outliers!$A$4:$P$214,9,FALSE),"0")</f>
        <v>0</v>
      </c>
      <c r="AD170" s="78"/>
      <c r="AE170" s="78"/>
      <c r="AF170" s="78"/>
      <c r="AG170" s="78"/>
    </row>
    <row r="171" spans="4:33" s="40" customFormat="1" ht="15.75" x14ac:dyDescent="0.25">
      <c r="D171" s="318"/>
      <c r="E171" s="104" t="s">
        <v>395</v>
      </c>
      <c r="F171" s="405">
        <f>IF(OR(ISERROR(VLOOKUP($E171&amp;$D$118&amp;$D$119,'CCG data'!$A:$AD,'CCG data'!R$3,FALSE)),ISBLANK(VLOOKUP($E171&amp;$D$118&amp;$D$119,'CCG data'!$A:$AD,'CCG data'!R$3,FALSE))),"",VLOOKUP($E171&amp;$D$118&amp;$D$119,'CCG data'!$A:$AD,'CCG data'!R$3,FALSE))</f>
        <v>5.1207675613588908</v>
      </c>
      <c r="G171" s="406"/>
      <c r="H171" s="406">
        <f>IF(OR(ISERROR(VLOOKUP($E171&amp;$D$118&amp;$D$119,'CCG data'!$A:$AD,'CCG data'!S$3,FALSE)),ISBLANK(VLOOKUP($E171&amp;$D$118&amp;$D$119,'CCG data'!$A:$AD,'CCG data'!S$3,FALSE))),"",VLOOKUP($E171&amp;$D$118&amp;$D$119,'CCG data'!$A:$AD,'CCG data'!S$3,FALSE))</f>
        <v>43.484845656198878</v>
      </c>
      <c r="I171" s="406"/>
      <c r="J171" s="406">
        <f>IF(OR(ISERROR(VLOOKUP($E171&amp;$D$118&amp;$D$119,'CCG data'!$A:$AD,'CCG data'!T$3,FALSE)),ISBLANK(VLOOKUP($E171&amp;$D$118&amp;$D$119,'CCG data'!$A:$AD,'CCG data'!T$3,FALSE))),"",VLOOKUP($E171&amp;$D$118&amp;$D$119,'CCG data'!$A:$AD,'CCG data'!T$3,FALSE))</f>
        <v>17.755238816329406</v>
      </c>
      <c r="K171" s="406"/>
      <c r="L171" s="406">
        <f>IF(OR(ISERROR(VLOOKUP($E171&amp;$D$118&amp;$D$119,'CCG data'!$A:$AD,'CCG data'!U$3,FALSE)),ISBLANK(VLOOKUP($E171&amp;$D$118&amp;$D$119,'CCG data'!$A:$AD,'CCG data'!U$3,FALSE))),"",VLOOKUP($E171&amp;$D$118&amp;$D$119,'CCG data'!$A:$AD,'CCG data'!U$3,FALSE))</f>
        <v>9.0899516097545003</v>
      </c>
      <c r="M171" s="407"/>
      <c r="N171" s="362">
        <f>IF(OR(ISERROR(VLOOKUP($E171&amp;$D$118&amp;$D$119,'CCG data'!$A:$AD,'CCG data'!G$3,FALSE)),ISBLANK(VLOOKUP($E171&amp;$D$118&amp;$D$119,'CCG data'!$A:$AD,'CCG data'!G$3,FALSE))),"",VLOOKUP($E171&amp;$D$118&amp;$D$119,'CCG data'!$A:$AD,'CCG data'!G$3,FALSE))</f>
        <v>5345</v>
      </c>
      <c r="P171" s="397">
        <f>IF(OR(ISERROR(VLOOKUP($E171&amp;$D$118&amp;$D$119,'CCG data'!$A:$AD,'CCG data'!B$3,FALSE)),ISBLANK(VLOOKUP($E171&amp;$D$118&amp;$D$119,'CCG data'!$A:$AD,'CCG data'!B$3,FALSE))),"",VLOOKUP($E171&amp;$D$118&amp;$D$119,'CCG data'!$A:$AD,'CCG data'!B$3,FALSE))</f>
        <v>6.8662301216089808E-2</v>
      </c>
      <c r="Q171" s="263"/>
      <c r="R171" s="263">
        <f>IF(OR(ISERROR(VLOOKUP($E171&amp;$D$118&amp;$D$119,'CCG data'!$A:$AD,'CCG data'!C$3,FALSE)),ISBLANK(VLOOKUP($E171&amp;$D$118&amp;$D$119,'CCG data'!$A:$AD,'CCG data'!C$3,FALSE))),"",VLOOKUP($E171&amp;$D$118&amp;$D$119,'CCG data'!$A:$AD,'CCG data'!C$3,FALSE))</f>
        <v>0.57249766136576241</v>
      </c>
      <c r="S171" s="263"/>
      <c r="T171" s="263">
        <f>IF(OR(ISERROR(VLOOKUP($E171&amp;$D$118&amp;$D$119,'CCG data'!$A:$AD,'CCG data'!D$3,FALSE)),ISBLANK(VLOOKUP($E171&amp;$D$118&amp;$D$119,'CCG data'!$A:$AD,'CCG data'!D$3,FALSE))),"",VLOOKUP($E171&amp;$D$118&amp;$D$119,'CCG data'!$A:$AD,'CCG data'!D$3,FALSE))</f>
        <v>0.23648269410664172</v>
      </c>
      <c r="U171" s="263"/>
      <c r="V171" s="263">
        <f>IF(OR(ISERROR(VLOOKUP($E171&amp;$D$118&amp;$D$119,'CCG data'!$A:$AD,'CCG data'!E$3,FALSE)),ISBLANK(VLOOKUP($E171&amp;$D$118&amp;$D$119,'CCG data'!$A:$AD,'CCG data'!E$3,FALSE))),"",VLOOKUP($E171&amp;$D$118&amp;$D$119,'CCG data'!$A:$AD,'CCG data'!E$3,FALSE))</f>
        <v>0.12235734331150608</v>
      </c>
      <c r="W171" s="398"/>
      <c r="Y171" s="163">
        <f>IFERROR(VLOOKUP($E171&amp;$D$119, Outliers!$A$4:$P$214,6,FALSE),"0")</f>
        <v>0</v>
      </c>
      <c r="Z171" s="163">
        <f>IFERROR(VLOOKUP($E171&amp;$D$119, Outliers!$A$4:$P$214,7,FALSE),"0")</f>
        <v>1</v>
      </c>
      <c r="AA171" s="163">
        <f>IFERROR(VLOOKUP($E171&amp;$D$119, Outliers!$A$4:$P$214,8,FALSE),"0")</f>
        <v>0</v>
      </c>
      <c r="AB171" s="163">
        <f>IFERROR(VLOOKUP($E171&amp;$D$119, Outliers!$A$4:$P$214,9,FALSE),"0")</f>
        <v>1</v>
      </c>
      <c r="AC171" s="106"/>
      <c r="AD171" s="78"/>
      <c r="AE171" s="78"/>
      <c r="AF171" s="78"/>
      <c r="AG171" s="78"/>
    </row>
    <row r="172" spans="4:33" x14ac:dyDescent="0.25">
      <c r="D172" s="318"/>
      <c r="E172" s="103" t="s">
        <v>27</v>
      </c>
      <c r="F172" s="95">
        <f>IF(P171="","",VLOOKUP($E171&amp;$D$118&amp;$D$119,'CCG data'!$A:$AD,'CCG data'!W$3,FALSE))</f>
        <v>4.5968558552450709</v>
      </c>
      <c r="G172" s="96">
        <f>IF(P171="","",VLOOKUP($E171&amp;$D$118&amp;$D$119,'CCG data'!$A:$AD,'CCG data'!X$3,FALSE))</f>
        <v>5.6446792674727106</v>
      </c>
      <c r="H172" s="96">
        <f>IF(R171="","",VLOOKUP($E171&amp;$D$118&amp;$D$119,'CCG data'!$A:$AD,'CCG data'!Y$3,FALSE))</f>
        <v>41.944091701724652</v>
      </c>
      <c r="I172" s="96">
        <f>IF(R171="","",VLOOKUP($E171&amp;$D$118&amp;$D$119,'CCG data'!$A:$AD,'CCG data'!Z$3,FALSE))</f>
        <v>45.025599610673105</v>
      </c>
      <c r="J172" s="96">
        <f>IF(T171="","",VLOOKUP($E171&amp;$D$118&amp;$D$119,'CCG data'!$A:$AD,'CCG data'!AA$3,FALSE))</f>
        <v>16.776404802184494</v>
      </c>
      <c r="K172" s="96">
        <f>IF(T171="","",VLOOKUP($E171&amp;$D$118&amp;$D$119,'CCG data'!$A:$AD,'CCG data'!AB$3,FALSE))</f>
        <v>18.734072830474318</v>
      </c>
      <c r="L172" s="96">
        <f>IF(V171="","",VLOOKUP($E171&amp;$D$118&amp;$D$119,'CCG data'!$A:$AD,'CCG data'!AC$3,FALSE))</f>
        <v>8.3932789483003525</v>
      </c>
      <c r="M172" s="96">
        <f>IF(V171="","",VLOOKUP($E171&amp;$D$118&amp;$D$119,'CCG data'!$A:$AD,'CCG data'!AD$3,FALSE))</f>
        <v>9.7866242712086482</v>
      </c>
      <c r="N172" s="363"/>
      <c r="P172" s="150">
        <f>IF(P171="","",VLOOKUP($E171&amp;$D$118&amp;$D$119,'CCG data'!$A:$AD,'CCG data'!I$3,FALSE))</f>
        <v>6.2E-2</v>
      </c>
      <c r="Q172" s="15">
        <f>IF(P171="","",VLOOKUP($E171&amp;$D$118&amp;$D$119,'CCG data'!$A:$AD,'CCG data'!J$3,FALSE))</f>
        <v>7.5999999999999998E-2</v>
      </c>
      <c r="R172" s="15">
        <f>IF(R171="","",VLOOKUP($E171&amp;$D$118&amp;$D$119,'CCG data'!$A:$AD,'CCG data'!K$3,FALSE))</f>
        <v>0.55900000000000005</v>
      </c>
      <c r="S172" s="15">
        <f>IF(R171="","",VLOOKUP($E171&amp;$D$118&amp;$D$119,'CCG data'!$A:$AD,'CCG data'!L$3,FALSE))</f>
        <v>0.58599999999999997</v>
      </c>
      <c r="T172" s="15">
        <f>IF(T171="","",VLOOKUP($E171&amp;$D$118&amp;$D$119,'CCG data'!$A:$AD,'CCG data'!M$3,FALSE))</f>
        <v>0.22500000000000001</v>
      </c>
      <c r="U172" s="15">
        <f>IF(T171="","",VLOOKUP($E171&amp;$D$118&amp;$D$119,'CCG data'!$A:$AD,'CCG data'!N$3,FALSE))</f>
        <v>0.248</v>
      </c>
      <c r="V172" s="15">
        <f>IF(V171="","",VLOOKUP($E171&amp;$D$118&amp;$D$119,'CCG data'!$A:$AD,'CCG data'!O$3,FALSE))</f>
        <v>0.114</v>
      </c>
      <c r="W172" s="135">
        <f>IF(V171="","",VLOOKUP($E171&amp;$D$118&amp;$D$119,'CCG data'!$A:$AD,'CCG data'!P$3,FALSE))</f>
        <v>0.13100000000000001</v>
      </c>
      <c r="Y172" s="163" t="str">
        <f>IFERROR(VLOOKUP($E172&amp;$D$119, Outliers!$A$4:$P$214,6,FALSE),"0")</f>
        <v>0</v>
      </c>
      <c r="Z172" s="163" t="str">
        <f>IFERROR(VLOOKUP($E172&amp;$D$119, Outliers!$A$4:$P$214,7,FALSE),"0")</f>
        <v>0</v>
      </c>
      <c r="AA172" s="163" t="str">
        <f>IFERROR(VLOOKUP($E172&amp;$D$119, Outliers!$A$4:$P$214,8,FALSE),"0")</f>
        <v>0</v>
      </c>
      <c r="AB172" s="163" t="str">
        <f>IFERROR(VLOOKUP($E172&amp;$D$119, Outliers!$A$4:$P$214,9,FALSE),"0")</f>
        <v>0</v>
      </c>
      <c r="AD172" s="78"/>
      <c r="AE172" s="78"/>
      <c r="AF172" s="78"/>
      <c r="AG172" s="78"/>
    </row>
    <row r="173" spans="4:33" s="40" customFormat="1" ht="15.75" x14ac:dyDescent="0.25">
      <c r="D173" s="318"/>
      <c r="E173" s="104" t="s">
        <v>167</v>
      </c>
      <c r="F173" s="405">
        <f>IF(OR(ISERROR(VLOOKUP($E173&amp;$D$118&amp;$D$119,'CCG data'!$A:$AD,'CCG data'!R$3,FALSE)),ISBLANK(VLOOKUP($E173&amp;$D$118&amp;$D$119,'CCG data'!$A:$AD,'CCG data'!R$3,FALSE))),"",VLOOKUP($E173&amp;$D$118&amp;$D$119,'CCG data'!$A:$AD,'CCG data'!R$3,FALSE))</f>
        <v>2.5842374950231499</v>
      </c>
      <c r="G173" s="406"/>
      <c r="H173" s="406">
        <f>IF(OR(ISERROR(VLOOKUP($E173&amp;$D$118&amp;$D$119,'CCG data'!$A:$AD,'CCG data'!S$3,FALSE)),ISBLANK(VLOOKUP($E173&amp;$D$118&amp;$D$119,'CCG data'!$A:$AD,'CCG data'!S$3,FALSE))),"",VLOOKUP($E173&amp;$D$118&amp;$D$119,'CCG data'!$A:$AD,'CCG data'!S$3,FALSE))</f>
        <v>29.382868564604848</v>
      </c>
      <c r="I173" s="406"/>
      <c r="J173" s="406">
        <f>IF(OR(ISERROR(VLOOKUP($E173&amp;$D$118&amp;$D$119,'CCG data'!$A:$AD,'CCG data'!T$3,FALSE)),ISBLANK(VLOOKUP($E173&amp;$D$118&amp;$D$119,'CCG data'!$A:$AD,'CCG data'!T$3,FALSE))),"",VLOOKUP($E173&amp;$D$118&amp;$D$119,'CCG data'!$A:$AD,'CCG data'!T$3,FALSE))</f>
        <v>15.68410872542162</v>
      </c>
      <c r="K173" s="406"/>
      <c r="L173" s="406">
        <f>IF(OR(ISERROR(VLOOKUP($E173&amp;$D$118&amp;$D$119,'CCG data'!$A:$AD,'CCG data'!U$3,FALSE)),ISBLANK(VLOOKUP($E173&amp;$D$118&amp;$D$119,'CCG data'!$A:$AD,'CCG data'!U$3,FALSE))),"",VLOOKUP($E173&amp;$D$118&amp;$D$119,'CCG data'!$A:$AD,'CCG data'!U$3,FALSE))</f>
        <v>10.156395393280409</v>
      </c>
      <c r="M173" s="407"/>
      <c r="N173" s="362">
        <f>IF(OR(ISERROR(VLOOKUP($E173&amp;$D$118&amp;$D$119,'CCG data'!$A:$AD,'CCG data'!G$3,FALSE)),ISBLANK(VLOOKUP($E173&amp;$D$118&amp;$D$119,'CCG data'!$A:$AD,'CCG data'!G$3,FALSE))),"",VLOOKUP($E173&amp;$D$118&amp;$D$119,'CCG data'!$A:$AD,'CCG data'!G$3,FALSE))</f>
        <v>791</v>
      </c>
      <c r="P173" s="397">
        <f>IF(OR(ISERROR(VLOOKUP($E173&amp;$D$118&amp;$D$119,'CCG data'!$A:$AD,'CCG data'!B$3,FALSE)),ISBLANK(VLOOKUP($E173&amp;$D$118&amp;$D$119,'CCG data'!$A:$AD,'CCG data'!B$3,FALSE))),"",VLOOKUP($E173&amp;$D$118&amp;$D$119,'CCG data'!$A:$AD,'CCG data'!B$3,FALSE))</f>
        <v>4.4247787610619468E-2</v>
      </c>
      <c r="Q173" s="263"/>
      <c r="R173" s="263">
        <f>IF(OR(ISERROR(VLOOKUP($E173&amp;$D$118&amp;$D$119,'CCG data'!$A:$AD,'CCG data'!C$3,FALSE)),ISBLANK(VLOOKUP($E173&amp;$D$118&amp;$D$119,'CCG data'!$A:$AD,'CCG data'!C$3,FALSE))),"",VLOOKUP($E173&amp;$D$118&amp;$D$119,'CCG data'!$A:$AD,'CCG data'!C$3,FALSE))</f>
        <v>0.4943109987357775</v>
      </c>
      <c r="S173" s="263"/>
      <c r="T173" s="263">
        <f>IF(OR(ISERROR(VLOOKUP($E173&amp;$D$118&amp;$D$119,'CCG data'!$A:$AD,'CCG data'!D$3,FALSE)),ISBLANK(VLOOKUP($E173&amp;$D$118&amp;$D$119,'CCG data'!$A:$AD,'CCG data'!D$3,FALSE))),"",VLOOKUP($E173&amp;$D$118&amp;$D$119,'CCG data'!$A:$AD,'CCG data'!D$3,FALSE))</f>
        <v>0.28192161820480405</v>
      </c>
      <c r="U173" s="263"/>
      <c r="V173" s="263">
        <f>IF(OR(ISERROR(VLOOKUP($E173&amp;$D$118&amp;$D$119,'CCG data'!$A:$AD,'CCG data'!E$3,FALSE)),ISBLANK(VLOOKUP($E173&amp;$D$118&amp;$D$119,'CCG data'!$A:$AD,'CCG data'!E$3,FALSE))),"",VLOOKUP($E173&amp;$D$118&amp;$D$119,'CCG data'!$A:$AD,'CCG data'!E$3,FALSE))</f>
        <v>0.179519595448799</v>
      </c>
      <c r="W173" s="398"/>
      <c r="Y173" s="163">
        <f>IFERROR(VLOOKUP($E173&amp;$D$119, Outliers!$A$4:$P$214,6,FALSE),"0")</f>
        <v>1</v>
      </c>
      <c r="Z173" s="163">
        <f>IFERROR(VLOOKUP($E173&amp;$D$119, Outliers!$A$4:$P$214,7,FALSE),"0")</f>
        <v>1</v>
      </c>
      <c r="AA173" s="163">
        <f>IFERROR(VLOOKUP($E173&amp;$D$119, Outliers!$A$4:$P$214,8,FALSE),"0")</f>
        <v>0</v>
      </c>
      <c r="AB173" s="163">
        <f>IFERROR(VLOOKUP($E173&amp;$D$119, Outliers!$A$4:$P$214,9,FALSE),"0")</f>
        <v>0</v>
      </c>
      <c r="AC173" s="106"/>
      <c r="AD173" s="78"/>
      <c r="AE173" s="78"/>
      <c r="AF173" s="78"/>
      <c r="AG173" s="78"/>
    </row>
    <row r="174" spans="4:33" x14ac:dyDescent="0.25">
      <c r="D174" s="318"/>
      <c r="E174" s="103" t="s">
        <v>27</v>
      </c>
      <c r="F174" s="95">
        <f>IF(P173="","",VLOOKUP($E173&amp;$D$118&amp;$D$119,'CCG data'!$A:$AD,'CCG data'!W$3,FALSE))</f>
        <v>1.7280784038772206</v>
      </c>
      <c r="G174" s="96">
        <f>IF(P173="","",VLOOKUP($E173&amp;$D$118&amp;$D$119,'CCG data'!$A:$AD,'CCG data'!X$3,FALSE))</f>
        <v>3.4403965861690793</v>
      </c>
      <c r="H174" s="96">
        <f>IF(R173="","",VLOOKUP($E173&amp;$D$118&amp;$D$119,'CCG data'!$A:$AD,'CCG data'!Y$3,FALSE))</f>
        <v>26.470395717769222</v>
      </c>
      <c r="I174" s="96">
        <f>IF(R173="","",VLOOKUP($E173&amp;$D$118&amp;$D$119,'CCG data'!$A:$AD,'CCG data'!Z$3,FALSE))</f>
        <v>32.295341411440475</v>
      </c>
      <c r="J174" s="96">
        <f>IF(T173="","",VLOOKUP($E173&amp;$D$118&amp;$D$119,'CCG data'!$A:$AD,'CCG data'!AA$3,FALSE))</f>
        <v>13.625548941717122</v>
      </c>
      <c r="K174" s="96">
        <f>IF(T173="","",VLOOKUP($E173&amp;$D$118&amp;$D$119,'CCG data'!$A:$AD,'CCG data'!AB$3,FALSE))</f>
        <v>17.742668509126119</v>
      </c>
      <c r="L174" s="96">
        <f>IF(V173="","",VLOOKUP($E173&amp;$D$118&amp;$D$119,'CCG data'!$A:$AD,'CCG data'!AC$3,FALSE))</f>
        <v>8.4858760877002766</v>
      </c>
      <c r="M174" s="96">
        <f>IF(V173="","",VLOOKUP($E173&amp;$D$118&amp;$D$119,'CCG data'!$A:$AD,'CCG data'!AD$3,FALSE))</f>
        <v>11.826914698860541</v>
      </c>
      <c r="N174" s="363"/>
      <c r="P174" s="150">
        <f>IF(P173="","",VLOOKUP($E173&amp;$D$118&amp;$D$119,'CCG data'!$A:$AD,'CCG data'!I$3,FALSE))</f>
        <v>3.2000000000000001E-2</v>
      </c>
      <c r="Q174" s="15">
        <f>IF(P173="","",VLOOKUP($E173&amp;$D$118&amp;$D$119,'CCG data'!$A:$AD,'CCG data'!J$3,FALSE))</f>
        <v>6.0999999999999999E-2</v>
      </c>
      <c r="R174" s="15">
        <f>IF(R173="","",VLOOKUP($E173&amp;$D$118&amp;$D$119,'CCG data'!$A:$AD,'CCG data'!K$3,FALSE))</f>
        <v>0.46</v>
      </c>
      <c r="S174" s="15">
        <f>IF(R173="","",VLOOKUP($E173&amp;$D$118&amp;$D$119,'CCG data'!$A:$AD,'CCG data'!L$3,FALSE))</f>
        <v>0.52900000000000003</v>
      </c>
      <c r="T174" s="15">
        <f>IF(T173="","",VLOOKUP($E173&amp;$D$118&amp;$D$119,'CCG data'!$A:$AD,'CCG data'!M$3,FALSE))</f>
        <v>0.252</v>
      </c>
      <c r="U174" s="15">
        <f>IF(T173="","",VLOOKUP($E173&amp;$D$118&amp;$D$119,'CCG data'!$A:$AD,'CCG data'!N$3,FALSE))</f>
        <v>0.314</v>
      </c>
      <c r="V174" s="15">
        <f>IF(V173="","",VLOOKUP($E173&amp;$D$118&amp;$D$119,'CCG data'!$A:$AD,'CCG data'!O$3,FALSE))</f>
        <v>0.154</v>
      </c>
      <c r="W174" s="135">
        <f>IF(V173="","",VLOOKUP($E173&amp;$D$118&amp;$D$119,'CCG data'!$A:$AD,'CCG data'!P$3,FALSE))</f>
        <v>0.20799999999999999</v>
      </c>
      <c r="Y174" s="163" t="str">
        <f>IFERROR(VLOOKUP($E174&amp;$D$119, Outliers!$A$4:$P$214,6,FALSE),"0")</f>
        <v>0</v>
      </c>
      <c r="Z174" s="163" t="str">
        <f>IFERROR(VLOOKUP($E174&amp;$D$119, Outliers!$A$4:$P$214,7,FALSE),"0")</f>
        <v>0</v>
      </c>
      <c r="AA174" s="163" t="str">
        <f>IFERROR(VLOOKUP($E174&amp;$D$119, Outliers!$A$4:$P$214,8,FALSE),"0")</f>
        <v>0</v>
      </c>
      <c r="AB174" s="163" t="str">
        <f>IFERROR(VLOOKUP($E174&amp;$D$119, Outliers!$A$4:$P$214,9,FALSE),"0")</f>
        <v>0</v>
      </c>
      <c r="AD174" s="78"/>
      <c r="AE174" s="78"/>
      <c r="AF174" s="78"/>
      <c r="AG174" s="78"/>
    </row>
    <row r="175" spans="4:33" s="40" customFormat="1" ht="15.75" x14ac:dyDescent="0.25">
      <c r="D175" s="318"/>
      <c r="E175" s="104" t="s">
        <v>168</v>
      </c>
      <c r="F175" s="405">
        <f>IF(OR(ISERROR(VLOOKUP($E175&amp;$D$118&amp;$D$119,'CCG data'!$A:$AD,'CCG data'!R$3,FALSE)),ISBLANK(VLOOKUP($E175&amp;$D$118&amp;$D$119,'CCG data'!$A:$AD,'CCG data'!R$3,FALSE))),"",VLOOKUP($E175&amp;$D$118&amp;$D$119,'CCG data'!$A:$AD,'CCG data'!R$3,FALSE))</f>
        <v>4.059573032341615</v>
      </c>
      <c r="G175" s="406"/>
      <c r="H175" s="406">
        <f>IF(OR(ISERROR(VLOOKUP($E175&amp;$D$118&amp;$D$119,'CCG data'!$A:$AD,'CCG data'!S$3,FALSE)),ISBLANK(VLOOKUP($E175&amp;$D$118&amp;$D$119,'CCG data'!$A:$AD,'CCG data'!S$3,FALSE))),"",VLOOKUP($E175&amp;$D$118&amp;$D$119,'CCG data'!$A:$AD,'CCG data'!S$3,FALSE))</f>
        <v>42.863325130439193</v>
      </c>
      <c r="I175" s="406"/>
      <c r="J175" s="406">
        <f>IF(OR(ISERROR(VLOOKUP($E175&amp;$D$118&amp;$D$119,'CCG data'!$A:$AD,'CCG data'!T$3,FALSE)),ISBLANK(VLOOKUP($E175&amp;$D$118&amp;$D$119,'CCG data'!$A:$AD,'CCG data'!T$3,FALSE))),"",VLOOKUP($E175&amp;$D$118&amp;$D$119,'CCG data'!$A:$AD,'CCG data'!T$3,FALSE))</f>
        <v>19.067537879780204</v>
      </c>
      <c r="K175" s="406"/>
      <c r="L175" s="406">
        <f>IF(OR(ISERROR(VLOOKUP($E175&amp;$D$118&amp;$D$119,'CCG data'!$A:$AD,'CCG data'!U$3,FALSE)),ISBLANK(VLOOKUP($E175&amp;$D$118&amp;$D$119,'CCG data'!$A:$AD,'CCG data'!U$3,FALSE))),"",VLOOKUP($E175&amp;$D$118&amp;$D$119,'CCG data'!$A:$AD,'CCG data'!U$3,FALSE))</f>
        <v>6.1183752686259076</v>
      </c>
      <c r="M175" s="407"/>
      <c r="N175" s="362">
        <f>IF(OR(ISERROR(VLOOKUP($E175&amp;$D$118&amp;$D$119,'CCG data'!$A:$AD,'CCG data'!G$3,FALSE)),ISBLANK(VLOOKUP($E175&amp;$D$118&amp;$D$119,'CCG data'!$A:$AD,'CCG data'!G$3,FALSE))),"",VLOOKUP($E175&amp;$D$118&amp;$D$119,'CCG data'!$A:$AD,'CCG data'!G$3,FALSE))</f>
        <v>848</v>
      </c>
      <c r="P175" s="397">
        <f>IF(OR(ISERROR(VLOOKUP($E175&amp;$D$118&amp;$D$119,'CCG data'!$A:$AD,'CCG data'!B$3,FALSE)),ISBLANK(VLOOKUP($E175&amp;$D$118&amp;$D$119,'CCG data'!$A:$AD,'CCG data'!B$3,FALSE))),"",VLOOKUP($E175&amp;$D$118&amp;$D$119,'CCG data'!$A:$AD,'CCG data'!B$3,FALSE))</f>
        <v>6.1320754716981132E-2</v>
      </c>
      <c r="Q175" s="263"/>
      <c r="R175" s="263">
        <f>IF(OR(ISERROR(VLOOKUP($E175&amp;$D$118&amp;$D$119,'CCG data'!$A:$AD,'CCG data'!C$3,FALSE)),ISBLANK(VLOOKUP($E175&amp;$D$118&amp;$D$119,'CCG data'!$A:$AD,'CCG data'!C$3,FALSE))),"",VLOOKUP($E175&amp;$D$118&amp;$D$119,'CCG data'!$A:$AD,'CCG data'!C$3,FALSE))</f>
        <v>0.59669811320754718</v>
      </c>
      <c r="S175" s="263"/>
      <c r="T175" s="263">
        <f>IF(OR(ISERROR(VLOOKUP($E175&amp;$D$118&amp;$D$119,'CCG data'!$A:$AD,'CCG data'!D$3,FALSE)),ISBLANK(VLOOKUP($E175&amp;$D$118&amp;$D$119,'CCG data'!$A:$AD,'CCG data'!D$3,FALSE))),"",VLOOKUP($E175&amp;$D$118&amp;$D$119,'CCG data'!$A:$AD,'CCG data'!D$3,FALSE))</f>
        <v>0.25707547169811323</v>
      </c>
      <c r="U175" s="263"/>
      <c r="V175" s="263">
        <f>IF(OR(ISERROR(VLOOKUP($E175&amp;$D$118&amp;$D$119,'CCG data'!$A:$AD,'CCG data'!E$3,FALSE)),ISBLANK(VLOOKUP($E175&amp;$D$118&amp;$D$119,'CCG data'!$A:$AD,'CCG data'!E$3,FALSE))),"",VLOOKUP($E175&amp;$D$118&amp;$D$119,'CCG data'!$A:$AD,'CCG data'!E$3,FALSE))</f>
        <v>8.4905660377358486E-2</v>
      </c>
      <c r="W175" s="398"/>
      <c r="Y175" s="163">
        <f>IFERROR(VLOOKUP($E175&amp;$D$119, Outliers!$A$4:$P$214,6,FALSE),"0")</f>
        <v>0</v>
      </c>
      <c r="Z175" s="163">
        <f>IFERROR(VLOOKUP($E175&amp;$D$119, Outliers!$A$4:$P$214,7,FALSE),"0")</f>
        <v>0</v>
      </c>
      <c r="AA175" s="163">
        <f>IFERROR(VLOOKUP($E175&amp;$D$119, Outliers!$A$4:$P$214,8,FALSE),"0")</f>
        <v>0</v>
      </c>
      <c r="AB175" s="163">
        <f>IFERROR(VLOOKUP($E175&amp;$D$119, Outliers!$A$4:$P$214,9,FALSE),"0")</f>
        <v>1</v>
      </c>
      <c r="AC175" s="106"/>
      <c r="AD175" s="78"/>
      <c r="AE175" s="78"/>
      <c r="AF175" s="78"/>
      <c r="AG175" s="78"/>
    </row>
    <row r="176" spans="4:33" x14ac:dyDescent="0.25">
      <c r="D176" s="318"/>
      <c r="E176" s="103" t="s">
        <v>27</v>
      </c>
      <c r="F176" s="95">
        <f>IF(P175="","",VLOOKUP($E175&amp;$D$118&amp;$D$119,'CCG data'!$A:$AD,'CCG data'!W$3,FALSE))</f>
        <v>2.9561685131026492</v>
      </c>
      <c r="G176" s="96">
        <f>IF(P175="","",VLOOKUP($E175&amp;$D$118&amp;$D$119,'CCG data'!$A:$AD,'CCG data'!X$3,FALSE))</f>
        <v>5.1629775515805809</v>
      </c>
      <c r="H176" s="96">
        <f>IF(R175="","",VLOOKUP($E175&amp;$D$118&amp;$D$119,'CCG data'!$A:$AD,'CCG data'!Y$3,FALSE))</f>
        <v>39.128530967135035</v>
      </c>
      <c r="I176" s="96">
        <f>IF(R175="","",VLOOKUP($E175&amp;$D$118&amp;$D$119,'CCG data'!$A:$AD,'CCG data'!Z$3,FALSE))</f>
        <v>46.598119293743352</v>
      </c>
      <c r="J176" s="96">
        <f>IF(T175="","",VLOOKUP($E175&amp;$D$118&amp;$D$119,'CCG data'!$A:$AD,'CCG data'!AA$3,FALSE))</f>
        <v>16.536361306115364</v>
      </c>
      <c r="K176" s="96">
        <f>IF(T175="","",VLOOKUP($E175&amp;$D$118&amp;$D$119,'CCG data'!$A:$AD,'CCG data'!AB$3,FALSE))</f>
        <v>21.598714453445044</v>
      </c>
      <c r="L176" s="96">
        <f>IF(V175="","",VLOOKUP($E175&amp;$D$118&amp;$D$119,'CCG data'!$A:$AD,'CCG data'!AC$3,FALSE))</f>
        <v>4.7051026854780229</v>
      </c>
      <c r="M176" s="96">
        <f>IF(V175="","",VLOOKUP($E175&amp;$D$118&amp;$D$119,'CCG data'!$A:$AD,'CCG data'!AD$3,FALSE))</f>
        <v>7.5316478517737924</v>
      </c>
      <c r="N176" s="363"/>
      <c r="P176" s="150">
        <f>IF(P175="","",VLOOKUP($E175&amp;$D$118&amp;$D$119,'CCG data'!$A:$AD,'CCG data'!I$3,FALSE))</f>
        <v>4.7E-2</v>
      </c>
      <c r="Q176" s="15">
        <f>IF(P175="","",VLOOKUP($E175&amp;$D$118&amp;$D$119,'CCG data'!$A:$AD,'CCG data'!J$3,FALSE))</f>
        <v>0.08</v>
      </c>
      <c r="R176" s="15">
        <f>IF(R175="","",VLOOKUP($E175&amp;$D$118&amp;$D$119,'CCG data'!$A:$AD,'CCG data'!K$3,FALSE))</f>
        <v>0.56299999999999994</v>
      </c>
      <c r="S176" s="15">
        <f>IF(R175="","",VLOOKUP($E175&amp;$D$118&amp;$D$119,'CCG data'!$A:$AD,'CCG data'!L$3,FALSE))</f>
        <v>0.629</v>
      </c>
      <c r="T176" s="15">
        <f>IF(T175="","",VLOOKUP($E175&amp;$D$118&amp;$D$119,'CCG data'!$A:$AD,'CCG data'!M$3,FALSE))</f>
        <v>0.22900000000000001</v>
      </c>
      <c r="U176" s="15">
        <f>IF(T175="","",VLOOKUP($E175&amp;$D$118&amp;$D$119,'CCG data'!$A:$AD,'CCG data'!N$3,FALSE))</f>
        <v>0.28799999999999998</v>
      </c>
      <c r="V176" s="15">
        <f>IF(V175="","",VLOOKUP($E175&amp;$D$118&amp;$D$119,'CCG data'!$A:$AD,'CCG data'!O$3,FALSE))</f>
        <v>6.8000000000000005E-2</v>
      </c>
      <c r="W176" s="135">
        <f>IF(V175="","",VLOOKUP($E175&amp;$D$118&amp;$D$119,'CCG data'!$A:$AD,'CCG data'!P$3,FALSE))</f>
        <v>0.106</v>
      </c>
      <c r="Y176" s="163" t="str">
        <f>IFERROR(VLOOKUP($E176&amp;$D$119, Outliers!$A$4:$P$214,6,FALSE),"0")</f>
        <v>0</v>
      </c>
      <c r="Z176" s="163" t="str">
        <f>IFERROR(VLOOKUP($E176&amp;$D$119, Outliers!$A$4:$P$214,7,FALSE),"0")</f>
        <v>0</v>
      </c>
      <c r="AA176" s="163" t="str">
        <f>IFERROR(VLOOKUP($E176&amp;$D$119, Outliers!$A$4:$P$214,8,FALSE),"0")</f>
        <v>0</v>
      </c>
      <c r="AB176" s="163" t="str">
        <f>IFERROR(VLOOKUP($E176&amp;$D$119, Outliers!$A$4:$P$214,9,FALSE),"0")</f>
        <v>0</v>
      </c>
      <c r="AD176" s="78"/>
      <c r="AE176" s="78"/>
      <c r="AF176" s="78"/>
      <c r="AG176" s="78"/>
    </row>
    <row r="177" spans="4:33" ht="15.75" x14ac:dyDescent="0.25">
      <c r="D177" s="318"/>
      <c r="E177" s="104" t="s">
        <v>396</v>
      </c>
      <c r="F177" s="405">
        <f>IF(OR(ISERROR(VLOOKUP($E177&amp;$D$118&amp;$D$119,'CCG data'!$A:$AD,'CCG data'!R$3,FALSE)),ISBLANK(VLOOKUP($E177&amp;$D$118&amp;$D$119,'CCG data'!$A:$AD,'CCG data'!R$3,FALSE))),"",VLOOKUP($E177&amp;$D$118&amp;$D$119,'CCG data'!$A:$AD,'CCG data'!R$3,FALSE))</f>
        <v>4.3985051912476045</v>
      </c>
      <c r="G177" s="406"/>
      <c r="H177" s="406">
        <f>IF(OR(ISERROR(VLOOKUP($E177&amp;$D$118&amp;$D$119,'CCG data'!$A:$AD,'CCG data'!S$3,FALSE)),ISBLANK(VLOOKUP($E177&amp;$D$118&amp;$D$119,'CCG data'!$A:$AD,'CCG data'!S$3,FALSE))),"",VLOOKUP($E177&amp;$D$118&amp;$D$119,'CCG data'!$A:$AD,'CCG data'!S$3,FALSE))</f>
        <v>37.780859482492438</v>
      </c>
      <c r="I177" s="406"/>
      <c r="J177" s="406">
        <f>IF(OR(ISERROR(VLOOKUP($E177&amp;$D$118&amp;$D$119,'CCG data'!$A:$AD,'CCG data'!T$3,FALSE)),ISBLANK(VLOOKUP($E177&amp;$D$118&amp;$D$119,'CCG data'!$A:$AD,'CCG data'!T$3,FALSE))),"",VLOOKUP($E177&amp;$D$118&amp;$D$119,'CCG data'!$A:$AD,'CCG data'!T$3,FALSE))</f>
        <v>16.321389288438478</v>
      </c>
      <c r="K177" s="406"/>
      <c r="L177" s="406">
        <f>IF(OR(ISERROR(VLOOKUP($E177&amp;$D$118&amp;$D$119,'CCG data'!$A:$AD,'CCG data'!U$3,FALSE)),ISBLANK(VLOOKUP($E177&amp;$D$118&amp;$D$119,'CCG data'!$A:$AD,'CCG data'!U$3,FALSE))),"",VLOOKUP($E177&amp;$D$118&amp;$D$119,'CCG data'!$A:$AD,'CCG data'!U$3,FALSE))</f>
        <v>13.185009212603019</v>
      </c>
      <c r="M177" s="407"/>
      <c r="N177" s="362">
        <f>IF(OR(ISERROR(VLOOKUP($E177&amp;$D$118&amp;$D$119,'CCG data'!$A:$AD,'CCG data'!G$3,FALSE)),ISBLANK(VLOOKUP($E177&amp;$D$118&amp;$D$119,'CCG data'!$A:$AD,'CCG data'!G$3,FALSE))),"",VLOOKUP($E177&amp;$D$118&amp;$D$119,'CCG data'!$A:$AD,'CCG data'!G$3,FALSE))</f>
        <v>1418</v>
      </c>
      <c r="P177" s="397">
        <f>IF(OR(ISERROR(VLOOKUP($E177&amp;$D$118&amp;$D$119,'CCG data'!$A:$AD,'CCG data'!B$3,FALSE)),ISBLANK(VLOOKUP($E177&amp;$D$118&amp;$D$119,'CCG data'!$A:$AD,'CCG data'!B$3,FALSE))),"",VLOOKUP($E177&amp;$D$118&amp;$D$119,'CCG data'!$A:$AD,'CCG data'!B$3,FALSE))</f>
        <v>6.0648801128349791E-2</v>
      </c>
      <c r="Q177" s="263"/>
      <c r="R177" s="263">
        <f>IF(OR(ISERROR(VLOOKUP($E177&amp;$D$118&amp;$D$119,'CCG data'!$A:$AD,'CCG data'!C$3,FALSE)),ISBLANK(VLOOKUP($E177&amp;$D$118&amp;$D$119,'CCG data'!$A:$AD,'CCG data'!C$3,FALSE))),"",VLOOKUP($E177&amp;$D$118&amp;$D$119,'CCG data'!$A:$AD,'CCG data'!C$3,FALSE))</f>
        <v>0.52256699576868826</v>
      </c>
      <c r="S177" s="263"/>
      <c r="T177" s="263">
        <f>IF(OR(ISERROR(VLOOKUP($E177&amp;$D$118&amp;$D$119,'CCG data'!$A:$AD,'CCG data'!D$3,FALSE)),ISBLANK(VLOOKUP($E177&amp;$D$118&amp;$D$119,'CCG data'!$A:$AD,'CCG data'!D$3,FALSE))),"",VLOOKUP($E177&amp;$D$118&amp;$D$119,'CCG data'!$A:$AD,'CCG data'!D$3,FALSE))</f>
        <v>0.23413258110014104</v>
      </c>
      <c r="U177" s="263"/>
      <c r="V177" s="263">
        <f>IF(OR(ISERROR(VLOOKUP($E177&amp;$D$118&amp;$D$119,'CCG data'!$A:$AD,'CCG data'!E$3,FALSE)),ISBLANK(VLOOKUP($E177&amp;$D$118&amp;$D$119,'CCG data'!$A:$AD,'CCG data'!E$3,FALSE))),"",VLOOKUP($E177&amp;$D$118&amp;$D$119,'CCG data'!$A:$AD,'CCG data'!E$3,FALSE))</f>
        <v>0.18265162200282087</v>
      </c>
      <c r="W177" s="398"/>
      <c r="Y177" s="163">
        <f>IFERROR(VLOOKUP($E177&amp;$D$119, Outliers!$A$4:$P$214,6,FALSE),"0")</f>
        <v>0</v>
      </c>
      <c r="Z177" s="163">
        <f>IFERROR(VLOOKUP($E177&amp;$D$119, Outliers!$A$4:$P$214,7,FALSE),"0")</f>
        <v>0</v>
      </c>
      <c r="AA177" s="163">
        <f>IFERROR(VLOOKUP($E177&amp;$D$119, Outliers!$A$4:$P$214,8,FALSE),"0")</f>
        <v>0</v>
      </c>
      <c r="AB177" s="163">
        <f>IFERROR(VLOOKUP($E177&amp;$D$119, Outliers!$A$4:$P$214,9,FALSE),"0")</f>
        <v>0</v>
      </c>
      <c r="AD177" s="78"/>
      <c r="AE177" s="78"/>
      <c r="AF177" s="78"/>
      <c r="AG177" s="78"/>
    </row>
    <row r="178" spans="4:33" x14ac:dyDescent="0.25">
      <c r="D178" s="318"/>
      <c r="E178" s="103" t="s">
        <v>27</v>
      </c>
      <c r="F178" s="95">
        <f>IF(P177="","",VLOOKUP($E177&amp;$D$118&amp;$D$119,'CCG data'!$A:$AD,'CCG data'!W$3,FALSE))</f>
        <v>3.4688712863125835</v>
      </c>
      <c r="G178" s="96">
        <f>IF(P177="","",VLOOKUP($E177&amp;$D$118&amp;$D$119,'CCG data'!$A:$AD,'CCG data'!X$3,FALSE))</f>
        <v>5.3281390961826256</v>
      </c>
      <c r="H178" s="96">
        <f>IF(R177="","",VLOOKUP($E177&amp;$D$118&amp;$D$119,'CCG data'!$A:$AD,'CCG data'!Y$3,FALSE))</f>
        <v>35.060546958925173</v>
      </c>
      <c r="I178" s="96">
        <f>IF(R177="","",VLOOKUP($E177&amp;$D$118&amp;$D$119,'CCG data'!$A:$AD,'CCG data'!Z$3,FALSE))</f>
        <v>40.501172006059704</v>
      </c>
      <c r="J178" s="96">
        <f>IF(T177="","",VLOOKUP($E177&amp;$D$118&amp;$D$119,'CCG data'!$A:$AD,'CCG data'!AA$3,FALSE))</f>
        <v>14.565714175534353</v>
      </c>
      <c r="K178" s="96">
        <f>IF(T177="","",VLOOKUP($E177&amp;$D$118&amp;$D$119,'CCG data'!$A:$AD,'CCG data'!AB$3,FALSE))</f>
        <v>18.077064401342604</v>
      </c>
      <c r="L178" s="96">
        <f>IF(V177="","",VLOOKUP($E177&amp;$D$118&amp;$D$119,'CCG data'!$A:$AD,'CCG data'!AC$3,FALSE))</f>
        <v>11.579227059127893</v>
      </c>
      <c r="M178" s="96">
        <f>IF(V177="","",VLOOKUP($E177&amp;$D$118&amp;$D$119,'CCG data'!$A:$AD,'CCG data'!AD$3,FALSE))</f>
        <v>14.790791366078144</v>
      </c>
      <c r="N178" s="363"/>
      <c r="P178" s="150">
        <f>IF(P177="","",VLOOKUP($E177&amp;$D$118&amp;$D$119,'CCG data'!$A:$AD,'CCG data'!I$3,FALSE))</f>
        <v>4.9000000000000002E-2</v>
      </c>
      <c r="Q178" s="15">
        <f>IF(P177="","",VLOOKUP($E177&amp;$D$118&amp;$D$119,'CCG data'!$A:$AD,'CCG data'!J$3,FALSE))</f>
        <v>7.3999999999999996E-2</v>
      </c>
      <c r="R178" s="15">
        <f>IF(R177="","",VLOOKUP($E177&amp;$D$118&amp;$D$119,'CCG data'!$A:$AD,'CCG data'!K$3,FALSE))</f>
        <v>0.497</v>
      </c>
      <c r="S178" s="15">
        <f>IF(R177="","",VLOOKUP($E177&amp;$D$118&amp;$D$119,'CCG data'!$A:$AD,'CCG data'!L$3,FALSE))</f>
        <v>0.54800000000000004</v>
      </c>
      <c r="T178" s="15">
        <f>IF(T177="","",VLOOKUP($E177&amp;$D$118&amp;$D$119,'CCG data'!$A:$AD,'CCG data'!M$3,FALSE))</f>
        <v>0.21299999999999999</v>
      </c>
      <c r="U178" s="15">
        <f>IF(T177="","",VLOOKUP($E177&amp;$D$118&amp;$D$119,'CCG data'!$A:$AD,'CCG data'!N$3,FALSE))</f>
        <v>0.25700000000000001</v>
      </c>
      <c r="V178" s="15">
        <f>IF(V177="","",VLOOKUP($E177&amp;$D$118&amp;$D$119,'CCG data'!$A:$AD,'CCG data'!O$3,FALSE))</f>
        <v>0.16300000000000001</v>
      </c>
      <c r="W178" s="135">
        <f>IF(V177="","",VLOOKUP($E177&amp;$D$118&amp;$D$119,'CCG data'!$A:$AD,'CCG data'!P$3,FALSE))</f>
        <v>0.20399999999999999</v>
      </c>
      <c r="Y178" s="163" t="str">
        <f>IFERROR(VLOOKUP($E178&amp;$D$119, Outliers!$A$4:$P$214,6,FALSE),"0")</f>
        <v>0</v>
      </c>
      <c r="Z178" s="163" t="str">
        <f>IFERROR(VLOOKUP($E178&amp;$D$119, Outliers!$A$4:$P$214,7,FALSE),"0")</f>
        <v>0</v>
      </c>
      <c r="AA178" s="163" t="str">
        <f>IFERROR(VLOOKUP($E178&amp;$D$119, Outliers!$A$4:$P$214,8,FALSE),"0")</f>
        <v>0</v>
      </c>
      <c r="AB178" s="163" t="str">
        <f>IFERROR(VLOOKUP($E178&amp;$D$119, Outliers!$A$4:$P$214,9,FALSE),"0")</f>
        <v>0</v>
      </c>
      <c r="AD178" s="78"/>
      <c r="AE178" s="78"/>
      <c r="AF178" s="78"/>
      <c r="AG178" s="78"/>
    </row>
    <row r="179" spans="4:33" ht="15.75" x14ac:dyDescent="0.25">
      <c r="D179" s="318"/>
      <c r="E179" s="104" t="s">
        <v>482</v>
      </c>
      <c r="F179" s="405">
        <f>IF(OR(ISERROR(VLOOKUP($E179&amp;$D$118&amp;$D$119,'CCG data'!$A:$AD,'CCG data'!R$3,FALSE)),ISBLANK(VLOOKUP($E179&amp;$D$118&amp;$D$119,'CCG data'!$A:$AD,'CCG data'!R$3,FALSE))),"",VLOOKUP($E179&amp;$D$118&amp;$D$119,'CCG data'!$A:$AD,'CCG data'!R$3,FALSE))</f>
        <v>5.7653786542048717</v>
      </c>
      <c r="G179" s="406"/>
      <c r="H179" s="406">
        <f>IF(OR(ISERROR(VLOOKUP($E179&amp;$D$118&amp;$D$119,'CCG data'!$A:$AD,'CCG data'!S$3,FALSE)),ISBLANK(VLOOKUP($E179&amp;$D$118&amp;$D$119,'CCG data'!$A:$AD,'CCG data'!S$3,FALSE))),"",VLOOKUP($E179&amp;$D$118&amp;$D$119,'CCG data'!$A:$AD,'CCG data'!S$3,FALSE))</f>
        <v>32.12144739315552</v>
      </c>
      <c r="I179" s="406"/>
      <c r="J179" s="406">
        <f>IF(OR(ISERROR(VLOOKUP($E179&amp;$D$118&amp;$D$119,'CCG data'!$A:$AD,'CCG data'!T$3,FALSE)),ISBLANK(VLOOKUP($E179&amp;$D$118&amp;$D$119,'CCG data'!$A:$AD,'CCG data'!T$3,FALSE))),"",VLOOKUP($E179&amp;$D$118&amp;$D$119,'CCG data'!$A:$AD,'CCG data'!T$3,FALSE))</f>
        <v>15.786622652047576</v>
      </c>
      <c r="K179" s="406"/>
      <c r="L179" s="406">
        <f>IF(OR(ISERROR(VLOOKUP($E179&amp;$D$118&amp;$D$119,'CCG data'!$A:$AD,'CCG data'!U$3,FALSE)),ISBLANK(VLOOKUP($E179&amp;$D$118&amp;$D$119,'CCG data'!$A:$AD,'CCG data'!U$3,FALSE))),"",VLOOKUP($E179&amp;$D$118&amp;$D$119,'CCG data'!$A:$AD,'CCG data'!U$3,FALSE))</f>
        <v>13.744864400645685</v>
      </c>
      <c r="M179" s="407"/>
      <c r="N179" s="362">
        <f>IF(OR(ISERROR(VLOOKUP($E179&amp;$D$118&amp;$D$119,'CCG data'!$A:$AD,'CCG data'!G$3,FALSE)),ISBLANK(VLOOKUP($E179&amp;$D$118&amp;$D$119,'CCG data'!$A:$AD,'CCG data'!G$3,FALSE))),"",VLOOKUP($E179&amp;$D$118&amp;$D$119,'CCG data'!$A:$AD,'CCG data'!G$3,FALSE))</f>
        <v>1242</v>
      </c>
      <c r="P179" s="397">
        <f>IF(OR(ISERROR(VLOOKUP($E179&amp;$D$118&amp;$D$119,'CCG data'!$A:$AD,'CCG data'!B$3,FALSE)),ISBLANK(VLOOKUP($E179&amp;$D$118&amp;$D$119,'CCG data'!$A:$AD,'CCG data'!B$3,FALSE))),"",VLOOKUP($E179&amp;$D$118&amp;$D$119,'CCG data'!$A:$AD,'CCG data'!B$3,FALSE))</f>
        <v>8.8566827697262485E-2</v>
      </c>
      <c r="Q179" s="263"/>
      <c r="R179" s="263">
        <f>IF(OR(ISERROR(VLOOKUP($E179&amp;$D$118&amp;$D$119,'CCG data'!$A:$AD,'CCG data'!C$3,FALSE)),ISBLANK(VLOOKUP($E179&amp;$D$118&amp;$D$119,'CCG data'!$A:$AD,'CCG data'!C$3,FALSE))),"",VLOOKUP($E179&amp;$D$118&amp;$D$119,'CCG data'!$A:$AD,'CCG data'!C$3,FALSE))</f>
        <v>0.47665056360708535</v>
      </c>
      <c r="S179" s="263"/>
      <c r="T179" s="263">
        <f>IF(OR(ISERROR(VLOOKUP($E179&amp;$D$118&amp;$D$119,'CCG data'!$A:$AD,'CCG data'!D$3,FALSE)),ISBLANK(VLOOKUP($E179&amp;$D$118&amp;$D$119,'CCG data'!$A:$AD,'CCG data'!D$3,FALSE))),"",VLOOKUP($E179&amp;$D$118&amp;$D$119,'CCG data'!$A:$AD,'CCG data'!D$3,FALSE))</f>
        <v>0.23268921095008052</v>
      </c>
      <c r="U179" s="263"/>
      <c r="V179" s="263">
        <f>IF(OR(ISERROR(VLOOKUP($E179&amp;$D$118&amp;$D$119,'CCG data'!$A:$AD,'CCG data'!E$3,FALSE)),ISBLANK(VLOOKUP($E179&amp;$D$118&amp;$D$119,'CCG data'!$A:$AD,'CCG data'!E$3,FALSE))),"",VLOOKUP($E179&amp;$D$118&amp;$D$119,'CCG data'!$A:$AD,'CCG data'!E$3,FALSE))</f>
        <v>0.20209339774557167</v>
      </c>
      <c r="W179" s="398"/>
      <c r="Y179" s="163">
        <f>IFERROR(VLOOKUP($E179&amp;$D$119, Outliers!$A$4:$P$214,6,FALSE),"0")</f>
        <v>0</v>
      </c>
      <c r="Z179" s="163">
        <f>IFERROR(VLOOKUP($E179&amp;$D$119, Outliers!$A$4:$P$214,7,FALSE),"0")</f>
        <v>1</v>
      </c>
      <c r="AA179" s="163">
        <f>IFERROR(VLOOKUP($E179&amp;$D$119, Outliers!$A$4:$P$214,8,FALSE),"0")</f>
        <v>0</v>
      </c>
      <c r="AB179" s="163">
        <f>IFERROR(VLOOKUP($E179&amp;$D$119, Outliers!$A$4:$P$214,9,FALSE),"0")</f>
        <v>1</v>
      </c>
      <c r="AD179" s="78"/>
      <c r="AE179" s="78"/>
      <c r="AF179" s="78"/>
      <c r="AG179" s="78"/>
    </row>
    <row r="180" spans="4:33" x14ac:dyDescent="0.25">
      <c r="D180" s="318"/>
      <c r="E180" s="103" t="s">
        <v>27</v>
      </c>
      <c r="F180" s="95">
        <f>IF(P179="","",VLOOKUP($E179&amp;$D$118&amp;$D$119,'CCG data'!$A:$AD,'CCG data'!W$3,FALSE))</f>
        <v>4.6879523737194599</v>
      </c>
      <c r="G180" s="96">
        <f>IF(P179="","",VLOOKUP($E179&amp;$D$118&amp;$D$119,'CCG data'!$A:$AD,'CCG data'!X$3,FALSE))</f>
        <v>6.8428049346902835</v>
      </c>
      <c r="H180" s="96">
        <f>IF(R179="","",VLOOKUP($E179&amp;$D$118&amp;$D$119,'CCG data'!$A:$AD,'CCG data'!Y$3,FALSE))</f>
        <v>29.533888016269152</v>
      </c>
      <c r="I180" s="96">
        <f>IF(R179="","",VLOOKUP($E179&amp;$D$118&amp;$D$119,'CCG data'!$A:$AD,'CCG data'!Z$3,FALSE))</f>
        <v>34.709006770041889</v>
      </c>
      <c r="J180" s="96">
        <f>IF(T179="","",VLOOKUP($E179&amp;$D$118&amp;$D$119,'CCG data'!$A:$AD,'CCG data'!AA$3,FALSE))</f>
        <v>13.966517922752679</v>
      </c>
      <c r="K180" s="96">
        <f>IF(T179="","",VLOOKUP($E179&amp;$D$118&amp;$D$119,'CCG data'!$A:$AD,'CCG data'!AB$3,FALSE))</f>
        <v>17.606727381342473</v>
      </c>
      <c r="L180" s="96">
        <f>IF(V179="","",VLOOKUP($E179&amp;$D$118&amp;$D$119,'CCG data'!$A:$AD,'CCG data'!AC$3,FALSE))</f>
        <v>12.044430830364629</v>
      </c>
      <c r="M180" s="96">
        <f>IF(V179="","",VLOOKUP($E179&amp;$D$118&amp;$D$119,'CCG data'!$A:$AD,'CCG data'!AD$3,FALSE))</f>
        <v>15.445297970926742</v>
      </c>
      <c r="N180" s="363"/>
      <c r="P180" s="150">
        <f>IF(P179="","",VLOOKUP($E179&amp;$D$118&amp;$D$119,'CCG data'!$A:$AD,'CCG data'!I$3,FALSE))</f>
        <v>7.3999999999999996E-2</v>
      </c>
      <c r="Q180" s="15">
        <f>IF(P179="","",VLOOKUP($E179&amp;$D$118&amp;$D$119,'CCG data'!$A:$AD,'CCG data'!J$3,FALSE))</f>
        <v>0.106</v>
      </c>
      <c r="R180" s="15">
        <f>IF(R179="","",VLOOKUP($E179&amp;$D$118&amp;$D$119,'CCG data'!$A:$AD,'CCG data'!K$3,FALSE))</f>
        <v>0.44900000000000001</v>
      </c>
      <c r="S180" s="15">
        <f>IF(R179="","",VLOOKUP($E179&amp;$D$118&amp;$D$119,'CCG data'!$A:$AD,'CCG data'!L$3,FALSE))</f>
        <v>0.504</v>
      </c>
      <c r="T180" s="15">
        <f>IF(T179="","",VLOOKUP($E179&amp;$D$118&amp;$D$119,'CCG data'!$A:$AD,'CCG data'!M$3,FALSE))</f>
        <v>0.21</v>
      </c>
      <c r="U180" s="15">
        <f>IF(T179="","",VLOOKUP($E179&amp;$D$118&amp;$D$119,'CCG data'!$A:$AD,'CCG data'!N$3,FALSE))</f>
        <v>0.25700000000000001</v>
      </c>
      <c r="V180" s="15">
        <f>IF(V179="","",VLOOKUP($E179&amp;$D$118&amp;$D$119,'CCG data'!$A:$AD,'CCG data'!O$3,FALSE))</f>
        <v>0.18099999999999999</v>
      </c>
      <c r="W180" s="135">
        <f>IF(V179="","",VLOOKUP($E179&amp;$D$118&amp;$D$119,'CCG data'!$A:$AD,'CCG data'!P$3,FALSE))</f>
        <v>0.22500000000000001</v>
      </c>
      <c r="Y180" s="163" t="str">
        <f>IFERROR(VLOOKUP($E180&amp;$D$119, Outliers!$A$4:$P$214,6,FALSE),"0")</f>
        <v>0</v>
      </c>
      <c r="Z180" s="163" t="str">
        <f>IFERROR(VLOOKUP($E180&amp;$D$119, Outliers!$A$4:$P$214,7,FALSE),"0")</f>
        <v>0</v>
      </c>
      <c r="AA180" s="163" t="str">
        <f>IFERROR(VLOOKUP($E180&amp;$D$119, Outliers!$A$4:$P$214,8,FALSE),"0")</f>
        <v>0</v>
      </c>
      <c r="AB180" s="163" t="str">
        <f>IFERROR(VLOOKUP($E180&amp;$D$119, Outliers!$A$4:$P$214,9,FALSE),"0")</f>
        <v>0</v>
      </c>
      <c r="AD180" s="78"/>
      <c r="AE180" s="78"/>
      <c r="AF180" s="78"/>
      <c r="AG180" s="78"/>
    </row>
    <row r="181" spans="4:33" ht="15.75" x14ac:dyDescent="0.25">
      <c r="D181" s="318"/>
      <c r="E181" s="104" t="s">
        <v>169</v>
      </c>
      <c r="F181" s="405">
        <f>IF(OR(ISERROR(VLOOKUP($E181&amp;$D$118&amp;$D$119,'CCG data'!$A:$AD,'CCG data'!R$3,FALSE)),ISBLANK(VLOOKUP($E181&amp;$D$118&amp;$D$119,'CCG data'!$A:$AD,'CCG data'!R$3,FALSE))),"",VLOOKUP($E181&amp;$D$118&amp;$D$119,'CCG data'!$A:$AD,'CCG data'!R$3,FALSE))</f>
        <v>3.4293915056950981</v>
      </c>
      <c r="G181" s="406"/>
      <c r="H181" s="406">
        <f>IF(OR(ISERROR(VLOOKUP($E181&amp;$D$118&amp;$D$119,'CCG data'!$A:$AD,'CCG data'!S$3,FALSE)),ISBLANK(VLOOKUP($E181&amp;$D$118&amp;$D$119,'CCG data'!$A:$AD,'CCG data'!S$3,FALSE))),"",VLOOKUP($E181&amp;$D$118&amp;$D$119,'CCG data'!$A:$AD,'CCG data'!S$3,FALSE))</f>
        <v>24.169834337298706</v>
      </c>
      <c r="I181" s="406"/>
      <c r="J181" s="406">
        <f>IF(OR(ISERROR(VLOOKUP($E181&amp;$D$118&amp;$D$119,'CCG data'!$A:$AD,'CCG data'!T$3,FALSE)),ISBLANK(VLOOKUP($E181&amp;$D$118&amp;$D$119,'CCG data'!$A:$AD,'CCG data'!T$3,FALSE))),"",VLOOKUP($E181&amp;$D$118&amp;$D$119,'CCG data'!$A:$AD,'CCG data'!T$3,FALSE))</f>
        <v>14.445893392637485</v>
      </c>
      <c r="K181" s="406"/>
      <c r="L181" s="406">
        <f>IF(OR(ISERROR(VLOOKUP($E181&amp;$D$118&amp;$D$119,'CCG data'!$A:$AD,'CCG data'!U$3,FALSE)),ISBLANK(VLOOKUP($E181&amp;$D$118&amp;$D$119,'CCG data'!$A:$AD,'CCG data'!U$3,FALSE))),"",VLOOKUP($E181&amp;$D$118&amp;$D$119,'CCG data'!$A:$AD,'CCG data'!U$3,FALSE))</f>
        <v>17.982682301472703</v>
      </c>
      <c r="M181" s="407"/>
      <c r="N181" s="362">
        <f>IF(OR(ISERROR(VLOOKUP($E181&amp;$D$118&amp;$D$119,'CCG data'!$A:$AD,'CCG data'!G$3,FALSE)),ISBLANK(VLOOKUP($E181&amp;$D$118&amp;$D$119,'CCG data'!$A:$AD,'CCG data'!G$3,FALSE))),"",VLOOKUP($E181&amp;$D$118&amp;$D$119,'CCG data'!$A:$AD,'CCG data'!G$3,FALSE))</f>
        <v>666</v>
      </c>
      <c r="P181" s="397">
        <f>IF(OR(ISERROR(VLOOKUP($E181&amp;$D$118&amp;$D$119,'CCG data'!$A:$AD,'CCG data'!B$3,FALSE)),ISBLANK(VLOOKUP($E181&amp;$D$118&amp;$D$119,'CCG data'!$A:$AD,'CCG data'!B$3,FALSE))),"",VLOOKUP($E181&amp;$D$118&amp;$D$119,'CCG data'!$A:$AD,'CCG data'!B$3,FALSE))</f>
        <v>5.5555555555555552E-2</v>
      </c>
      <c r="Q181" s="263"/>
      <c r="R181" s="263">
        <f>IF(OR(ISERROR(VLOOKUP($E181&amp;$D$118&amp;$D$119,'CCG data'!$A:$AD,'CCG data'!C$3,FALSE)),ISBLANK(VLOOKUP($E181&amp;$D$118&amp;$D$119,'CCG data'!$A:$AD,'CCG data'!C$3,FALSE))),"",VLOOKUP($E181&amp;$D$118&amp;$D$119,'CCG data'!$A:$AD,'CCG data'!C$3,FALSE))</f>
        <v>0.39339339339339341</v>
      </c>
      <c r="S181" s="263"/>
      <c r="T181" s="263">
        <f>IF(OR(ISERROR(VLOOKUP($E181&amp;$D$118&amp;$D$119,'CCG data'!$A:$AD,'CCG data'!D$3,FALSE)),ISBLANK(VLOOKUP($E181&amp;$D$118&amp;$D$119,'CCG data'!$A:$AD,'CCG data'!D$3,FALSE))),"",VLOOKUP($E181&amp;$D$118&amp;$D$119,'CCG data'!$A:$AD,'CCG data'!D$3,FALSE))</f>
        <v>0.24174174174174173</v>
      </c>
      <c r="U181" s="263"/>
      <c r="V181" s="263">
        <f>IF(OR(ISERROR(VLOOKUP($E181&amp;$D$118&amp;$D$119,'CCG data'!$A:$AD,'CCG data'!E$3,FALSE)),ISBLANK(VLOOKUP($E181&amp;$D$118&amp;$D$119,'CCG data'!$A:$AD,'CCG data'!E$3,FALSE))),"",VLOOKUP($E181&amp;$D$118&amp;$D$119,'CCG data'!$A:$AD,'CCG data'!E$3,FALSE))</f>
        <v>0.30930930930930933</v>
      </c>
      <c r="W181" s="398"/>
      <c r="Y181" s="163">
        <f>IFERROR(VLOOKUP($E181&amp;$D$119, Outliers!$A$4:$P$214,6,FALSE),"0")</f>
        <v>0</v>
      </c>
      <c r="Z181" s="163">
        <f>IFERROR(VLOOKUP($E181&amp;$D$119, Outliers!$A$4:$P$214,7,FALSE),"0")</f>
        <v>1</v>
      </c>
      <c r="AA181" s="163">
        <f>IFERROR(VLOOKUP($E181&amp;$D$119, Outliers!$A$4:$P$214,8,FALSE),"0")</f>
        <v>0</v>
      </c>
      <c r="AB181" s="163">
        <f>IFERROR(VLOOKUP($E181&amp;$D$119, Outliers!$A$4:$P$214,9,FALSE),"0")</f>
        <v>1</v>
      </c>
      <c r="AD181" s="78"/>
      <c r="AE181" s="78"/>
      <c r="AF181" s="78"/>
      <c r="AG181" s="78"/>
    </row>
    <row r="182" spans="4:33" x14ac:dyDescent="0.25">
      <c r="D182" s="318"/>
      <c r="E182" s="103" t="s">
        <v>27</v>
      </c>
      <c r="F182" s="95">
        <f>IF(P181="","",VLOOKUP($E181&amp;$D$118&amp;$D$119,'CCG data'!$A:$AD,'CCG data'!W$3,FALSE))</f>
        <v>2.3243660640997557</v>
      </c>
      <c r="G182" s="96">
        <f>IF(P181="","",VLOOKUP($E181&amp;$D$118&amp;$D$119,'CCG data'!$A:$AD,'CCG data'!X$3,FALSE))</f>
        <v>4.5344169472904401</v>
      </c>
      <c r="H182" s="96">
        <f>IF(R181="","",VLOOKUP($E181&amp;$D$118&amp;$D$119,'CCG data'!$A:$AD,'CCG data'!Y$3,FALSE))</f>
        <v>21.243128327152696</v>
      </c>
      <c r="I182" s="96">
        <f>IF(R181="","",VLOOKUP($E181&amp;$D$118&amp;$D$119,'CCG data'!$A:$AD,'CCG data'!Z$3,FALSE))</f>
        <v>27.096540347444716</v>
      </c>
      <c r="J182" s="96">
        <f>IF(T181="","",VLOOKUP($E181&amp;$D$118&amp;$D$119,'CCG data'!$A:$AD,'CCG data'!AA$3,FALSE))</f>
        <v>12.214441446246465</v>
      </c>
      <c r="K182" s="96">
        <f>IF(T181="","",VLOOKUP($E181&amp;$D$118&amp;$D$119,'CCG data'!$A:$AD,'CCG data'!AB$3,FALSE))</f>
        <v>16.677345339028506</v>
      </c>
      <c r="L182" s="96">
        <f>IF(V181="","",VLOOKUP($E181&amp;$D$118&amp;$D$119,'CCG data'!$A:$AD,'CCG data'!AC$3,FALSE))</f>
        <v>15.526973126261797</v>
      </c>
      <c r="M182" s="96">
        <f>IF(V181="","",VLOOKUP($E181&amp;$D$118&amp;$D$119,'CCG data'!$A:$AD,'CCG data'!AD$3,FALSE))</f>
        <v>20.438391476683609</v>
      </c>
      <c r="N182" s="363"/>
      <c r="P182" s="150">
        <f>IF(P181="","",VLOOKUP($E181&amp;$D$118&amp;$D$119,'CCG data'!$A:$AD,'CCG data'!I$3,FALSE))</f>
        <v>4.1000000000000002E-2</v>
      </c>
      <c r="Q182" s="15">
        <f>IF(P181="","",VLOOKUP($E181&amp;$D$118&amp;$D$119,'CCG data'!$A:$AD,'CCG data'!J$3,FALSE))</f>
        <v>7.5999999999999998E-2</v>
      </c>
      <c r="R182" s="15">
        <f>IF(R181="","",VLOOKUP($E181&amp;$D$118&amp;$D$119,'CCG data'!$A:$AD,'CCG data'!K$3,FALSE))</f>
        <v>0.35699999999999998</v>
      </c>
      <c r="S182" s="15">
        <f>IF(R181="","",VLOOKUP($E181&amp;$D$118&amp;$D$119,'CCG data'!$A:$AD,'CCG data'!L$3,FALSE))</f>
        <v>0.43099999999999999</v>
      </c>
      <c r="T182" s="15">
        <f>IF(T181="","",VLOOKUP($E181&amp;$D$118&amp;$D$119,'CCG data'!$A:$AD,'CCG data'!M$3,FALSE))</f>
        <v>0.21099999999999999</v>
      </c>
      <c r="U182" s="15">
        <f>IF(T181="","",VLOOKUP($E181&amp;$D$118&amp;$D$119,'CCG data'!$A:$AD,'CCG data'!N$3,FALSE))</f>
        <v>0.27600000000000002</v>
      </c>
      <c r="V182" s="15">
        <f>IF(V181="","",VLOOKUP($E181&amp;$D$118&amp;$D$119,'CCG data'!$A:$AD,'CCG data'!O$3,FALSE))</f>
        <v>0.27500000000000002</v>
      </c>
      <c r="W182" s="135">
        <f>IF(V181="","",VLOOKUP($E181&amp;$D$118&amp;$D$119,'CCG data'!$A:$AD,'CCG data'!P$3,FALSE))</f>
        <v>0.34499999999999997</v>
      </c>
      <c r="Y182" s="163" t="str">
        <f>IFERROR(VLOOKUP($E182&amp;$D$119, Outliers!$A$4:$P$214,6,FALSE),"0")</f>
        <v>0</v>
      </c>
      <c r="Z182" s="163" t="str">
        <f>IFERROR(VLOOKUP($E182&amp;$D$119, Outliers!$A$4:$P$214,7,FALSE),"0")</f>
        <v>0</v>
      </c>
      <c r="AA182" s="163" t="str">
        <f>IFERROR(VLOOKUP($E182&amp;$D$119, Outliers!$A$4:$P$214,8,FALSE),"0")</f>
        <v>0</v>
      </c>
      <c r="AB182" s="163" t="str">
        <f>IFERROR(VLOOKUP($E182&amp;$D$119, Outliers!$A$4:$P$214,9,FALSE),"0")</f>
        <v>0</v>
      </c>
      <c r="AD182" s="78"/>
      <c r="AE182" s="78"/>
      <c r="AF182" s="78"/>
      <c r="AG182" s="78"/>
    </row>
    <row r="183" spans="4:33" ht="15.75" x14ac:dyDescent="0.25">
      <c r="D183" s="318"/>
      <c r="E183" s="104" t="s">
        <v>170</v>
      </c>
      <c r="F183" s="405">
        <f>IF(OR(ISERROR(VLOOKUP($E183&amp;$D$118&amp;$D$119,'CCG data'!$A:$AD,'CCG data'!R$3,FALSE)),ISBLANK(VLOOKUP($E183&amp;$D$118&amp;$D$119,'CCG data'!$A:$AD,'CCG data'!R$3,FALSE))),"",VLOOKUP($E183&amp;$D$118&amp;$D$119,'CCG data'!$A:$AD,'CCG data'!R$3,FALSE))</f>
        <v>4.2766930784393526</v>
      </c>
      <c r="G183" s="406"/>
      <c r="H183" s="406">
        <f>IF(OR(ISERROR(VLOOKUP($E183&amp;$D$118&amp;$D$119,'CCG data'!$A:$AD,'CCG data'!S$3,FALSE)),ISBLANK(VLOOKUP($E183&amp;$D$118&amp;$D$119,'CCG data'!$A:$AD,'CCG data'!S$3,FALSE))),"",VLOOKUP($E183&amp;$D$118&amp;$D$119,'CCG data'!$A:$AD,'CCG data'!S$3,FALSE))</f>
        <v>36.618068075062602</v>
      </c>
      <c r="I183" s="406"/>
      <c r="J183" s="406">
        <f>IF(OR(ISERROR(VLOOKUP($E183&amp;$D$118&amp;$D$119,'CCG data'!$A:$AD,'CCG data'!T$3,FALSE)),ISBLANK(VLOOKUP($E183&amp;$D$118&amp;$D$119,'CCG data'!$A:$AD,'CCG data'!T$3,FALSE))),"",VLOOKUP($E183&amp;$D$118&amp;$D$119,'CCG data'!$A:$AD,'CCG data'!T$3,FALSE))</f>
        <v>15.041597512173153</v>
      </c>
      <c r="K183" s="406"/>
      <c r="L183" s="406">
        <f>IF(OR(ISERROR(VLOOKUP($E183&amp;$D$118&amp;$D$119,'CCG data'!$A:$AD,'CCG data'!U$3,FALSE)),ISBLANK(VLOOKUP($E183&amp;$D$118&amp;$D$119,'CCG data'!$A:$AD,'CCG data'!U$3,FALSE))),"",VLOOKUP($E183&amp;$D$118&amp;$D$119,'CCG data'!$A:$AD,'CCG data'!U$3,FALSE))</f>
        <v>16.254147786191567</v>
      </c>
      <c r="M183" s="407"/>
      <c r="N183" s="362">
        <f>IF(OR(ISERROR(VLOOKUP($E183&amp;$D$118&amp;$D$119,'CCG data'!$A:$AD,'CCG data'!G$3,FALSE)),ISBLANK(VLOOKUP($E183&amp;$D$118&amp;$D$119,'CCG data'!$A:$AD,'CCG data'!G$3,FALSE))),"",VLOOKUP($E183&amp;$D$118&amp;$D$119,'CCG data'!$A:$AD,'CCG data'!G$3,FALSE))</f>
        <v>2089</v>
      </c>
      <c r="P183" s="397">
        <f>IF(OR(ISERROR(VLOOKUP($E183&amp;$D$118&amp;$D$119,'CCG data'!$A:$AD,'CCG data'!B$3,FALSE)),ISBLANK(VLOOKUP($E183&amp;$D$118&amp;$D$119,'CCG data'!$A:$AD,'CCG data'!B$3,FALSE))),"",VLOOKUP($E183&amp;$D$118&amp;$D$119,'CCG data'!$A:$AD,'CCG data'!B$3,FALSE))</f>
        <v>5.8879846816658692E-2</v>
      </c>
      <c r="Q183" s="263"/>
      <c r="R183" s="263">
        <f>IF(OR(ISERROR(VLOOKUP($E183&amp;$D$118&amp;$D$119,'CCG data'!$A:$AD,'CCG data'!C$3,FALSE)),ISBLANK(VLOOKUP($E183&amp;$D$118&amp;$D$119,'CCG data'!$A:$AD,'CCG data'!C$3,FALSE))),"",VLOOKUP($E183&amp;$D$118&amp;$D$119,'CCG data'!$A:$AD,'CCG data'!C$3,FALSE))</f>
        <v>0.50359023456199137</v>
      </c>
      <c r="S183" s="263"/>
      <c r="T183" s="263">
        <f>IF(OR(ISERROR(VLOOKUP($E183&amp;$D$118&amp;$D$119,'CCG data'!$A:$AD,'CCG data'!D$3,FALSE)),ISBLANK(VLOOKUP($E183&amp;$D$118&amp;$D$119,'CCG data'!$A:$AD,'CCG data'!D$3,FALSE))),"",VLOOKUP($E183&amp;$D$118&amp;$D$119,'CCG data'!$A:$AD,'CCG data'!D$3,FALSE))</f>
        <v>0.21062709430349449</v>
      </c>
      <c r="U183" s="263"/>
      <c r="V183" s="263">
        <f>IF(OR(ISERROR(VLOOKUP($E183&amp;$D$118&amp;$D$119,'CCG data'!$A:$AD,'CCG data'!E$3,FALSE)),ISBLANK(VLOOKUP($E183&amp;$D$118&amp;$D$119,'CCG data'!$A:$AD,'CCG data'!E$3,FALSE))),"",VLOOKUP($E183&amp;$D$118&amp;$D$119,'CCG data'!$A:$AD,'CCG data'!E$3,FALSE))</f>
        <v>0.22690282431785544</v>
      </c>
      <c r="W183" s="398"/>
      <c r="Y183" s="163">
        <f>IFERROR(VLOOKUP($E183&amp;$D$119, Outliers!$A$4:$P$214,6,FALSE),"0")</f>
        <v>0</v>
      </c>
      <c r="Z183" s="163">
        <f>IFERROR(VLOOKUP($E183&amp;$D$119, Outliers!$A$4:$P$214,7,FALSE),"0")</f>
        <v>0</v>
      </c>
      <c r="AA183" s="163">
        <f>IFERROR(VLOOKUP($E183&amp;$D$119, Outliers!$A$4:$P$214,8,FALSE),"0")</f>
        <v>1</v>
      </c>
      <c r="AB183" s="163">
        <f>IFERROR(VLOOKUP($E183&amp;$D$119, Outliers!$A$4:$P$214,9,FALSE),"0")</f>
        <v>1</v>
      </c>
      <c r="AD183" s="78"/>
      <c r="AE183" s="78"/>
      <c r="AF183" s="78"/>
      <c r="AG183" s="78"/>
    </row>
    <row r="184" spans="4:33" x14ac:dyDescent="0.25">
      <c r="D184" s="318"/>
      <c r="E184" s="103" t="s">
        <v>27</v>
      </c>
      <c r="F184" s="95">
        <f>IF(P183="","",VLOOKUP($E183&amp;$D$118&amp;$D$119,'CCG data'!$A:$AD,'CCG data'!W$3,FALSE))</f>
        <v>3.5208848784576077</v>
      </c>
      <c r="G184" s="96">
        <f>IF(P183="","",VLOOKUP($E183&amp;$D$118&amp;$D$119,'CCG data'!$A:$AD,'CCG data'!X$3,FALSE))</f>
        <v>5.0325012784210976</v>
      </c>
      <c r="H184" s="96">
        <f>IF(R183="","",VLOOKUP($E183&amp;$D$118&amp;$D$119,'CCG data'!$A:$AD,'CCG data'!Y$3,FALSE))</f>
        <v>34.405260603499762</v>
      </c>
      <c r="I184" s="96">
        <f>IF(R183="","",VLOOKUP($E183&amp;$D$118&amp;$D$119,'CCG data'!$A:$AD,'CCG data'!Z$3,FALSE))</f>
        <v>38.830875546625442</v>
      </c>
      <c r="J184" s="96">
        <f>IF(T183="","",VLOOKUP($E183&amp;$D$118&amp;$D$119,'CCG data'!$A:$AD,'CCG data'!AA$3,FALSE))</f>
        <v>13.636120662159179</v>
      </c>
      <c r="K184" s="96">
        <f>IF(T183="","",VLOOKUP($E183&amp;$D$118&amp;$D$119,'CCG data'!$A:$AD,'CCG data'!AB$3,FALSE))</f>
        <v>16.447074362187127</v>
      </c>
      <c r="L184" s="96">
        <f>IF(V183="","",VLOOKUP($E183&amp;$D$118&amp;$D$119,'CCG data'!$A:$AD,'CCG data'!AC$3,FALSE))</f>
        <v>14.790855427721636</v>
      </c>
      <c r="M184" s="96">
        <f>IF(V183="","",VLOOKUP($E183&amp;$D$118&amp;$D$119,'CCG data'!$A:$AD,'CCG data'!AD$3,FALSE))</f>
        <v>17.717440144661495</v>
      </c>
      <c r="N184" s="363"/>
      <c r="P184" s="150">
        <f>IF(P183="","",VLOOKUP($E183&amp;$D$118&amp;$D$119,'CCG data'!$A:$AD,'CCG data'!I$3,FALSE))</f>
        <v>0.05</v>
      </c>
      <c r="Q184" s="15">
        <f>IF(P183="","",VLOOKUP($E183&amp;$D$118&amp;$D$119,'CCG data'!$A:$AD,'CCG data'!J$3,FALSE))</f>
        <v>7.0000000000000007E-2</v>
      </c>
      <c r="R184" s="15">
        <f>IF(R183="","",VLOOKUP($E183&amp;$D$118&amp;$D$119,'CCG data'!$A:$AD,'CCG data'!K$3,FALSE))</f>
        <v>0.48199999999999998</v>
      </c>
      <c r="S184" s="15">
        <f>IF(R183="","",VLOOKUP($E183&amp;$D$118&amp;$D$119,'CCG data'!$A:$AD,'CCG data'!L$3,FALSE))</f>
        <v>0.52500000000000002</v>
      </c>
      <c r="T184" s="15">
        <f>IF(T183="","",VLOOKUP($E183&amp;$D$118&amp;$D$119,'CCG data'!$A:$AD,'CCG data'!M$3,FALSE))</f>
        <v>0.19400000000000001</v>
      </c>
      <c r="U184" s="15">
        <f>IF(T183="","",VLOOKUP($E183&amp;$D$118&amp;$D$119,'CCG data'!$A:$AD,'CCG data'!N$3,FALSE))</f>
        <v>0.22900000000000001</v>
      </c>
      <c r="V184" s="15">
        <f>IF(V183="","",VLOOKUP($E183&amp;$D$118&amp;$D$119,'CCG data'!$A:$AD,'CCG data'!O$3,FALSE))</f>
        <v>0.20899999999999999</v>
      </c>
      <c r="W184" s="135">
        <f>IF(V183="","",VLOOKUP($E183&amp;$D$118&amp;$D$119,'CCG data'!$A:$AD,'CCG data'!P$3,FALSE))</f>
        <v>0.245</v>
      </c>
      <c r="Y184" s="163" t="str">
        <f>IFERROR(VLOOKUP($E184&amp;$D$119, Outliers!$A$4:$P$214,6,FALSE),"0")</f>
        <v>0</v>
      </c>
      <c r="Z184" s="163" t="str">
        <f>IFERROR(VLOOKUP($E184&amp;$D$119, Outliers!$A$4:$P$214,7,FALSE),"0")</f>
        <v>0</v>
      </c>
      <c r="AA184" s="163" t="str">
        <f>IFERROR(VLOOKUP($E184&amp;$D$119, Outliers!$A$4:$P$214,8,FALSE),"0")</f>
        <v>0</v>
      </c>
      <c r="AB184" s="163" t="str">
        <f>IFERROR(VLOOKUP($E184&amp;$D$119, Outliers!$A$4:$P$214,9,FALSE),"0")</f>
        <v>0</v>
      </c>
      <c r="AD184" s="78"/>
      <c r="AE184" s="78"/>
      <c r="AF184" s="78"/>
      <c r="AG184" s="78"/>
    </row>
    <row r="185" spans="4:33" ht="15.75" x14ac:dyDescent="0.25">
      <c r="D185" s="318"/>
      <c r="E185" s="104" t="s">
        <v>397</v>
      </c>
      <c r="F185" s="405">
        <f>IF(OR(ISERROR(VLOOKUP($E185&amp;$D$118&amp;$D$119,'CCG data'!$A:$AD,'CCG data'!R$3,FALSE)),ISBLANK(VLOOKUP($E185&amp;$D$118&amp;$D$119,'CCG data'!$A:$AD,'CCG data'!R$3,FALSE))),"",VLOOKUP($E185&amp;$D$118&amp;$D$119,'CCG data'!$A:$AD,'CCG data'!R$3,FALSE))</f>
        <v>5.6235262555554453</v>
      </c>
      <c r="G185" s="406"/>
      <c r="H185" s="406">
        <f>IF(OR(ISERROR(VLOOKUP($E185&amp;$D$118&amp;$D$119,'CCG data'!$A:$AD,'CCG data'!S$3,FALSE)),ISBLANK(VLOOKUP($E185&amp;$D$118&amp;$D$119,'CCG data'!$A:$AD,'CCG data'!S$3,FALSE))),"",VLOOKUP($E185&amp;$D$118&amp;$D$119,'CCG data'!$A:$AD,'CCG data'!S$3,FALSE))</f>
        <v>38.915722949358802</v>
      </c>
      <c r="I185" s="406"/>
      <c r="J185" s="406">
        <f>IF(OR(ISERROR(VLOOKUP($E185&amp;$D$118&amp;$D$119,'CCG data'!$A:$AD,'CCG data'!T$3,FALSE)),ISBLANK(VLOOKUP($E185&amp;$D$118&amp;$D$119,'CCG data'!$A:$AD,'CCG data'!T$3,FALSE))),"",VLOOKUP($E185&amp;$D$118&amp;$D$119,'CCG data'!$A:$AD,'CCG data'!T$3,FALSE))</f>
        <v>14.564456484396406</v>
      </c>
      <c r="K185" s="406"/>
      <c r="L185" s="406">
        <f>IF(OR(ISERROR(VLOOKUP($E185&amp;$D$118&amp;$D$119,'CCG data'!$A:$AD,'CCG data'!U$3,FALSE)),ISBLANK(VLOOKUP($E185&amp;$D$118&amp;$D$119,'CCG data'!$A:$AD,'CCG data'!U$3,FALSE))),"",VLOOKUP($E185&amp;$D$118&amp;$D$119,'CCG data'!$A:$AD,'CCG data'!U$3,FALSE))</f>
        <v>11.994391597934849</v>
      </c>
      <c r="M185" s="407"/>
      <c r="N185" s="362">
        <f>IF(OR(ISERROR(VLOOKUP($E185&amp;$D$118&amp;$D$119,'CCG data'!$A:$AD,'CCG data'!G$3,FALSE)),ISBLANK(VLOOKUP($E185&amp;$D$118&amp;$D$119,'CCG data'!$A:$AD,'CCG data'!G$3,FALSE))),"",VLOOKUP($E185&amp;$D$118&amp;$D$119,'CCG data'!$A:$AD,'CCG data'!G$3,FALSE))</f>
        <v>1054</v>
      </c>
      <c r="P185" s="397">
        <f>IF(OR(ISERROR(VLOOKUP($E185&amp;$D$118&amp;$D$119,'CCG data'!$A:$AD,'CCG data'!B$3,FALSE)),ISBLANK(VLOOKUP($E185&amp;$D$118&amp;$D$119,'CCG data'!$A:$AD,'CCG data'!B$3,FALSE))),"",VLOOKUP($E185&amp;$D$118&amp;$D$119,'CCG data'!$A:$AD,'CCG data'!B$3,FALSE))</f>
        <v>8.4440227703984821E-2</v>
      </c>
      <c r="Q185" s="263"/>
      <c r="R185" s="263">
        <f>IF(OR(ISERROR(VLOOKUP($E185&amp;$D$118&amp;$D$119,'CCG data'!$A:$AD,'CCG data'!C$3,FALSE)),ISBLANK(VLOOKUP($E185&amp;$D$118&amp;$D$119,'CCG data'!$A:$AD,'CCG data'!C$3,FALSE))),"",VLOOKUP($E185&amp;$D$118&amp;$D$119,'CCG data'!$A:$AD,'CCG data'!C$3,FALSE))</f>
        <v>0.54743833017077803</v>
      </c>
      <c r="S185" s="263"/>
      <c r="T185" s="263">
        <f>IF(OR(ISERROR(VLOOKUP($E185&amp;$D$118&amp;$D$119,'CCG data'!$A:$AD,'CCG data'!D$3,FALSE)),ISBLANK(VLOOKUP($E185&amp;$D$118&amp;$D$119,'CCG data'!$A:$AD,'CCG data'!D$3,FALSE))),"",VLOOKUP($E185&amp;$D$118&amp;$D$119,'CCG data'!$A:$AD,'CCG data'!D$3,FALSE))</f>
        <v>0.19734345351043645</v>
      </c>
      <c r="U185" s="263"/>
      <c r="V185" s="263">
        <f>IF(OR(ISERROR(VLOOKUP($E185&amp;$D$118&amp;$D$119,'CCG data'!$A:$AD,'CCG data'!E$3,FALSE)),ISBLANK(VLOOKUP($E185&amp;$D$118&amp;$D$119,'CCG data'!$A:$AD,'CCG data'!E$3,FALSE))),"",VLOOKUP($E185&amp;$D$118&amp;$D$119,'CCG data'!$A:$AD,'CCG data'!E$3,FALSE))</f>
        <v>0.17077798861480076</v>
      </c>
      <c r="W185" s="398"/>
      <c r="Y185" s="163">
        <f>IFERROR(VLOOKUP($E185&amp;$D$119, Outliers!$A$4:$P$214,6,FALSE),"0")</f>
        <v>0</v>
      </c>
      <c r="Z185" s="163">
        <f>IFERROR(VLOOKUP($E185&amp;$D$119, Outliers!$A$4:$P$214,7,FALSE),"0")</f>
        <v>0</v>
      </c>
      <c r="AA185" s="163">
        <f>IFERROR(VLOOKUP($E185&amp;$D$119, Outliers!$A$4:$P$214,8,FALSE),"0")</f>
        <v>0</v>
      </c>
      <c r="AB185" s="163">
        <f>IFERROR(VLOOKUP($E185&amp;$D$119, Outliers!$A$4:$P$214,9,FALSE),"0")</f>
        <v>0</v>
      </c>
      <c r="AD185" s="78"/>
      <c r="AE185" s="78"/>
      <c r="AF185" s="78"/>
      <c r="AG185" s="78"/>
    </row>
    <row r="186" spans="4:33" x14ac:dyDescent="0.25">
      <c r="D186" s="318"/>
      <c r="E186" s="103" t="s">
        <v>27</v>
      </c>
      <c r="F186" s="95">
        <f>IF(P185="","",VLOOKUP($E185&amp;$D$118&amp;$D$119,'CCG data'!$A:$AD,'CCG data'!W$3,FALSE))</f>
        <v>4.4551847773818656</v>
      </c>
      <c r="G186" s="96">
        <f>IF(P185="","",VLOOKUP($E185&amp;$D$118&amp;$D$119,'CCG data'!$A:$AD,'CCG data'!X$3,FALSE))</f>
        <v>6.791867733729025</v>
      </c>
      <c r="H186" s="96">
        <f>IF(R185="","",VLOOKUP($E185&amp;$D$118&amp;$D$119,'CCG data'!$A:$AD,'CCG data'!Y$3,FALSE))</f>
        <v>35.74036077062852</v>
      </c>
      <c r="I186" s="96">
        <f>IF(R185="","",VLOOKUP($E185&amp;$D$118&amp;$D$119,'CCG data'!$A:$AD,'CCG data'!Z$3,FALSE))</f>
        <v>42.091085128089084</v>
      </c>
      <c r="J186" s="96">
        <f>IF(T185="","",VLOOKUP($E185&amp;$D$118&amp;$D$119,'CCG data'!$A:$AD,'CCG data'!AA$3,FALSE))</f>
        <v>12.585124301293323</v>
      </c>
      <c r="K186" s="96">
        <f>IF(T185="","",VLOOKUP($E185&amp;$D$118&amp;$D$119,'CCG data'!$A:$AD,'CCG data'!AB$3,FALSE))</f>
        <v>16.543788667499488</v>
      </c>
      <c r="L186" s="96">
        <f>IF(V185="","",VLOOKUP($E185&amp;$D$118&amp;$D$119,'CCG data'!$A:$AD,'CCG data'!AC$3,FALSE))</f>
        <v>10.242133633768185</v>
      </c>
      <c r="M186" s="96">
        <f>IF(V185="","",VLOOKUP($E185&amp;$D$118&amp;$D$119,'CCG data'!$A:$AD,'CCG data'!AD$3,FALSE))</f>
        <v>13.746649562101512</v>
      </c>
      <c r="N186" s="363"/>
      <c r="P186" s="150">
        <f>IF(P185="","",VLOOKUP($E185&amp;$D$118&amp;$D$119,'CCG data'!$A:$AD,'CCG data'!I$3,FALSE))</f>
        <v>6.9000000000000006E-2</v>
      </c>
      <c r="Q186" s="15">
        <f>IF(P185="","",VLOOKUP($E185&amp;$D$118&amp;$D$119,'CCG data'!$A:$AD,'CCG data'!J$3,FALSE))</f>
        <v>0.10299999999999999</v>
      </c>
      <c r="R186" s="15">
        <f>IF(R185="","",VLOOKUP($E185&amp;$D$118&amp;$D$119,'CCG data'!$A:$AD,'CCG data'!K$3,FALSE))</f>
        <v>0.51700000000000002</v>
      </c>
      <c r="S186" s="15">
        <f>IF(R185="","",VLOOKUP($E185&amp;$D$118&amp;$D$119,'CCG data'!$A:$AD,'CCG data'!L$3,FALSE))</f>
        <v>0.57699999999999996</v>
      </c>
      <c r="T186" s="15">
        <f>IF(T185="","",VLOOKUP($E185&amp;$D$118&amp;$D$119,'CCG data'!$A:$AD,'CCG data'!M$3,FALSE))</f>
        <v>0.17399999999999999</v>
      </c>
      <c r="U186" s="15">
        <f>IF(T185="","",VLOOKUP($E185&amp;$D$118&amp;$D$119,'CCG data'!$A:$AD,'CCG data'!N$3,FALSE))</f>
        <v>0.222</v>
      </c>
      <c r="V186" s="15">
        <f>IF(V185="","",VLOOKUP($E185&amp;$D$118&amp;$D$119,'CCG data'!$A:$AD,'CCG data'!O$3,FALSE))</f>
        <v>0.14899999999999999</v>
      </c>
      <c r="W186" s="135">
        <f>IF(V185="","",VLOOKUP($E185&amp;$D$118&amp;$D$119,'CCG data'!$A:$AD,'CCG data'!P$3,FALSE))</f>
        <v>0.19500000000000001</v>
      </c>
      <c r="Y186" s="163" t="str">
        <f>IFERROR(VLOOKUP($E186&amp;$D$119, Outliers!$A$4:$P$214,6,FALSE),"0")</f>
        <v>0</v>
      </c>
      <c r="Z186" s="163" t="str">
        <f>IFERROR(VLOOKUP($E186&amp;$D$119, Outliers!$A$4:$P$214,7,FALSE),"0")</f>
        <v>0</v>
      </c>
      <c r="AA186" s="163" t="str">
        <f>IFERROR(VLOOKUP($E186&amp;$D$119, Outliers!$A$4:$P$214,8,FALSE),"0")</f>
        <v>0</v>
      </c>
      <c r="AB186" s="163" t="str">
        <f>IFERROR(VLOOKUP($E186&amp;$D$119, Outliers!$A$4:$P$214,9,FALSE),"0")</f>
        <v>0</v>
      </c>
      <c r="AD186" s="78"/>
      <c r="AE186" s="78"/>
      <c r="AF186" s="78"/>
      <c r="AG186" s="78"/>
    </row>
    <row r="187" spans="4:33" ht="15.75" x14ac:dyDescent="0.25">
      <c r="D187" s="318"/>
      <c r="E187" s="104" t="s">
        <v>398</v>
      </c>
      <c r="F187" s="405">
        <f>IF(OR(ISERROR(VLOOKUP($E187&amp;$D$118&amp;$D$119,'CCG data'!$A:$AD,'CCG data'!R$3,FALSE)),ISBLANK(VLOOKUP($E187&amp;$D$118&amp;$D$119,'CCG data'!$A:$AD,'CCG data'!R$3,FALSE))),"",VLOOKUP($E187&amp;$D$118&amp;$D$119,'CCG data'!$A:$AD,'CCG data'!R$3,FALSE))</f>
        <v>2.7805828512691275</v>
      </c>
      <c r="G187" s="406"/>
      <c r="H187" s="406">
        <f>IF(OR(ISERROR(VLOOKUP($E187&amp;$D$118&amp;$D$119,'CCG data'!$A:$AD,'CCG data'!S$3,FALSE)),ISBLANK(VLOOKUP($E187&amp;$D$118&amp;$D$119,'CCG data'!$A:$AD,'CCG data'!S$3,FALSE))),"",VLOOKUP($E187&amp;$D$118&amp;$D$119,'CCG data'!$A:$AD,'CCG data'!S$3,FALSE))</f>
        <v>35.869920672305973</v>
      </c>
      <c r="I187" s="406"/>
      <c r="J187" s="406">
        <f>IF(OR(ISERROR(VLOOKUP($E187&amp;$D$118&amp;$D$119,'CCG data'!$A:$AD,'CCG data'!T$3,FALSE)),ISBLANK(VLOOKUP($E187&amp;$D$118&amp;$D$119,'CCG data'!$A:$AD,'CCG data'!T$3,FALSE))),"",VLOOKUP($E187&amp;$D$118&amp;$D$119,'CCG data'!$A:$AD,'CCG data'!T$3,FALSE))</f>
        <v>20.097780821514807</v>
      </c>
      <c r="K187" s="406"/>
      <c r="L187" s="406">
        <f>IF(OR(ISERROR(VLOOKUP($E187&amp;$D$118&amp;$D$119,'CCG data'!$A:$AD,'CCG data'!U$3,FALSE)),ISBLANK(VLOOKUP($E187&amp;$D$118&amp;$D$119,'CCG data'!$A:$AD,'CCG data'!U$3,FALSE))),"",VLOOKUP($E187&amp;$D$118&amp;$D$119,'CCG data'!$A:$AD,'CCG data'!U$3,FALSE))</f>
        <v>9.9164824607163951</v>
      </c>
      <c r="M187" s="407"/>
      <c r="N187" s="362">
        <f>IF(OR(ISERROR(VLOOKUP($E187&amp;$D$118&amp;$D$119,'CCG data'!$A:$AD,'CCG data'!G$3,FALSE)),ISBLANK(VLOOKUP($E187&amp;$D$118&amp;$D$119,'CCG data'!$A:$AD,'CCG data'!G$3,FALSE))),"",VLOOKUP($E187&amp;$D$118&amp;$D$119,'CCG data'!$A:$AD,'CCG data'!G$3,FALSE))</f>
        <v>780</v>
      </c>
      <c r="P187" s="397">
        <f>IF(OR(ISERROR(VLOOKUP($E187&amp;$D$118&amp;$D$119,'CCG data'!$A:$AD,'CCG data'!B$3,FALSE)),ISBLANK(VLOOKUP($E187&amp;$D$118&amp;$D$119,'CCG data'!$A:$AD,'CCG data'!B$3,FALSE))),"",VLOOKUP($E187&amp;$D$118&amp;$D$119,'CCG data'!$A:$AD,'CCG data'!B$3,FALSE))</f>
        <v>3.9743589743589741E-2</v>
      </c>
      <c r="Q187" s="263"/>
      <c r="R187" s="263">
        <f>IF(OR(ISERROR(VLOOKUP($E187&amp;$D$118&amp;$D$119,'CCG data'!$A:$AD,'CCG data'!C$3,FALSE)),ISBLANK(VLOOKUP($E187&amp;$D$118&amp;$D$119,'CCG data'!$A:$AD,'CCG data'!C$3,FALSE))),"",VLOOKUP($E187&amp;$D$118&amp;$D$119,'CCG data'!$A:$AD,'CCG data'!C$3,FALSE))</f>
        <v>0.517948717948718</v>
      </c>
      <c r="S187" s="263"/>
      <c r="T187" s="263">
        <f>IF(OR(ISERROR(VLOOKUP($E187&amp;$D$118&amp;$D$119,'CCG data'!$A:$AD,'CCG data'!D$3,FALSE)),ISBLANK(VLOOKUP($E187&amp;$D$118&amp;$D$119,'CCG data'!$A:$AD,'CCG data'!D$3,FALSE))),"",VLOOKUP($E187&amp;$D$118&amp;$D$119,'CCG data'!$A:$AD,'CCG data'!D$3,FALSE))</f>
        <v>0.28333333333333333</v>
      </c>
      <c r="U187" s="263"/>
      <c r="V187" s="263">
        <f>IF(OR(ISERROR(VLOOKUP($E187&amp;$D$118&amp;$D$119,'CCG data'!$A:$AD,'CCG data'!E$3,FALSE)),ISBLANK(VLOOKUP($E187&amp;$D$118&amp;$D$119,'CCG data'!$A:$AD,'CCG data'!E$3,FALSE))),"",VLOOKUP($E187&amp;$D$118&amp;$D$119,'CCG data'!$A:$AD,'CCG data'!E$3,FALSE))</f>
        <v>0.15897435897435896</v>
      </c>
      <c r="W187" s="398"/>
      <c r="Y187" s="163">
        <f>IFERROR(VLOOKUP($E187&amp;$D$119, Outliers!$A$4:$P$214,6,FALSE),"0")</f>
        <v>1</v>
      </c>
      <c r="Z187" s="163">
        <f>IFERROR(VLOOKUP($E187&amp;$D$119, Outliers!$A$4:$P$214,7,FALSE),"0")</f>
        <v>0</v>
      </c>
      <c r="AA187" s="163">
        <f>IFERROR(VLOOKUP($E187&amp;$D$119, Outliers!$A$4:$P$214,8,FALSE),"0")</f>
        <v>0</v>
      </c>
      <c r="AB187" s="163">
        <f>IFERROR(VLOOKUP($E187&amp;$D$119, Outliers!$A$4:$P$214,9,FALSE),"0")</f>
        <v>0</v>
      </c>
      <c r="AD187" s="78"/>
      <c r="AE187" s="78"/>
      <c r="AF187" s="78"/>
      <c r="AG187" s="78"/>
    </row>
    <row r="188" spans="4:33" x14ac:dyDescent="0.25">
      <c r="D188" s="318"/>
      <c r="E188" s="103" t="s">
        <v>27</v>
      </c>
      <c r="F188" s="95">
        <f>IF(P187="","",VLOOKUP($E187&amp;$D$118&amp;$D$119,'CCG data'!$A:$AD,'CCG data'!W$3,FALSE))</f>
        <v>1.8017443025563089</v>
      </c>
      <c r="G188" s="96">
        <f>IF(P187="","",VLOOKUP($E187&amp;$D$118&amp;$D$119,'CCG data'!$A:$AD,'CCG data'!X$3,FALSE))</f>
        <v>3.7594213999819459</v>
      </c>
      <c r="H188" s="96">
        <f>IF(R187="","",VLOOKUP($E187&amp;$D$118&amp;$D$119,'CCG data'!$A:$AD,'CCG data'!Y$3,FALSE))</f>
        <v>32.372113974580969</v>
      </c>
      <c r="I188" s="96">
        <f>IF(R187="","",VLOOKUP($E187&amp;$D$118&amp;$D$119,'CCG data'!$A:$AD,'CCG data'!Z$3,FALSE))</f>
        <v>39.367727370030977</v>
      </c>
      <c r="J188" s="96">
        <f>IF(T187="","",VLOOKUP($E187&amp;$D$118&amp;$D$119,'CCG data'!$A:$AD,'CCG data'!AA$3,FALSE))</f>
        <v>17.448011667361367</v>
      </c>
      <c r="K188" s="96">
        <f>IF(T187="","",VLOOKUP($E187&amp;$D$118&amp;$D$119,'CCG data'!$A:$AD,'CCG data'!AB$3,FALSE))</f>
        <v>22.747549975668246</v>
      </c>
      <c r="L188" s="96">
        <f>IF(V187="","",VLOOKUP($E187&amp;$D$118&amp;$D$119,'CCG data'!$A:$AD,'CCG data'!AC$3,FALSE))</f>
        <v>8.1710506898642148</v>
      </c>
      <c r="M188" s="96">
        <f>IF(V187="","",VLOOKUP($E187&amp;$D$118&amp;$D$119,'CCG data'!$A:$AD,'CCG data'!AD$3,FALSE))</f>
        <v>11.661914231568575</v>
      </c>
      <c r="N188" s="363"/>
      <c r="P188" s="150">
        <f>IF(P187="","",VLOOKUP($E187&amp;$D$118&amp;$D$119,'CCG data'!$A:$AD,'CCG data'!I$3,FALSE))</f>
        <v>2.8000000000000001E-2</v>
      </c>
      <c r="Q188" s="15">
        <f>IF(P187="","",VLOOKUP($E187&amp;$D$118&amp;$D$119,'CCG data'!$A:$AD,'CCG data'!J$3,FALSE))</f>
        <v>5.6000000000000001E-2</v>
      </c>
      <c r="R188" s="15">
        <f>IF(R187="","",VLOOKUP($E187&amp;$D$118&amp;$D$119,'CCG data'!$A:$AD,'CCG data'!K$3,FALSE))</f>
        <v>0.48299999999999998</v>
      </c>
      <c r="S188" s="15">
        <f>IF(R187="","",VLOOKUP($E187&amp;$D$118&amp;$D$119,'CCG data'!$A:$AD,'CCG data'!L$3,FALSE))</f>
        <v>0.55300000000000005</v>
      </c>
      <c r="T188" s="15">
        <f>IF(T187="","",VLOOKUP($E187&amp;$D$118&amp;$D$119,'CCG data'!$A:$AD,'CCG data'!M$3,FALSE))</f>
        <v>0.253</v>
      </c>
      <c r="U188" s="15">
        <f>IF(T187="","",VLOOKUP($E187&amp;$D$118&amp;$D$119,'CCG data'!$A:$AD,'CCG data'!N$3,FALSE))</f>
        <v>0.316</v>
      </c>
      <c r="V188" s="15">
        <f>IF(V187="","",VLOOKUP($E187&amp;$D$118&amp;$D$119,'CCG data'!$A:$AD,'CCG data'!O$3,FALSE))</f>
        <v>0.13500000000000001</v>
      </c>
      <c r="W188" s="135">
        <f>IF(V187="","",VLOOKUP($E187&amp;$D$118&amp;$D$119,'CCG data'!$A:$AD,'CCG data'!P$3,FALSE))</f>
        <v>0.186</v>
      </c>
      <c r="Y188" s="163" t="str">
        <f>IFERROR(VLOOKUP($E188&amp;$D$119, Outliers!$A$4:$P$214,6,FALSE),"0")</f>
        <v>0</v>
      </c>
      <c r="Z188" s="163" t="str">
        <f>IFERROR(VLOOKUP($E188&amp;$D$119, Outliers!$A$4:$P$214,7,FALSE),"0")</f>
        <v>0</v>
      </c>
      <c r="AA188" s="163" t="str">
        <f>IFERROR(VLOOKUP($E188&amp;$D$119, Outliers!$A$4:$P$214,8,FALSE),"0")</f>
        <v>0</v>
      </c>
      <c r="AB188" s="163" t="str">
        <f>IFERROR(VLOOKUP($E188&amp;$D$119, Outliers!$A$4:$P$214,9,FALSE),"0")</f>
        <v>0</v>
      </c>
      <c r="AD188" s="78"/>
      <c r="AE188" s="78"/>
      <c r="AF188" s="78"/>
      <c r="AG188" s="78"/>
    </row>
    <row r="189" spans="4:33" ht="15.75" x14ac:dyDescent="0.25">
      <c r="D189" s="318"/>
      <c r="E189" s="104" t="s">
        <v>171</v>
      </c>
      <c r="F189" s="405">
        <f>IF(OR(ISERROR(VLOOKUP($E189&amp;$D$118&amp;$D$119,'CCG data'!$A:$AD,'CCG data'!R$3,FALSE)),ISBLANK(VLOOKUP($E189&amp;$D$118&amp;$D$119,'CCG data'!$A:$AD,'CCG data'!R$3,FALSE))),"",VLOOKUP($E189&amp;$D$118&amp;$D$119,'CCG data'!$A:$AD,'CCG data'!R$3,FALSE))</f>
        <v>5.1149213729094729</v>
      </c>
      <c r="G189" s="406"/>
      <c r="H189" s="406">
        <f>IF(OR(ISERROR(VLOOKUP($E189&amp;$D$118&amp;$D$119,'CCG data'!$A:$AD,'CCG data'!S$3,FALSE)),ISBLANK(VLOOKUP($E189&amp;$D$118&amp;$D$119,'CCG data'!$A:$AD,'CCG data'!S$3,FALSE))),"",VLOOKUP($E189&amp;$D$118&amp;$D$119,'CCG data'!$A:$AD,'CCG data'!S$3,FALSE))</f>
        <v>39.266312450136311</v>
      </c>
      <c r="I189" s="406"/>
      <c r="J189" s="406">
        <f>IF(OR(ISERROR(VLOOKUP($E189&amp;$D$118&amp;$D$119,'CCG data'!$A:$AD,'CCG data'!T$3,FALSE)),ISBLANK(VLOOKUP($E189&amp;$D$118&amp;$D$119,'CCG data'!$A:$AD,'CCG data'!T$3,FALSE))),"",VLOOKUP($E189&amp;$D$118&amp;$D$119,'CCG data'!$A:$AD,'CCG data'!T$3,FALSE))</f>
        <v>14.875187480043474</v>
      </c>
      <c r="K189" s="406"/>
      <c r="L189" s="406">
        <f>IF(OR(ISERROR(VLOOKUP($E189&amp;$D$118&amp;$D$119,'CCG data'!$A:$AD,'CCG data'!U$3,FALSE)),ISBLANK(VLOOKUP($E189&amp;$D$118&amp;$D$119,'CCG data'!$A:$AD,'CCG data'!U$3,FALSE))),"",VLOOKUP($E189&amp;$D$118&amp;$D$119,'CCG data'!$A:$AD,'CCG data'!U$3,FALSE))</f>
        <v>10.011393006603997</v>
      </c>
      <c r="M189" s="407"/>
      <c r="N189" s="362">
        <f>IF(OR(ISERROR(VLOOKUP($E189&amp;$D$118&amp;$D$119,'CCG data'!$A:$AD,'CCG data'!G$3,FALSE)),ISBLANK(VLOOKUP($E189&amp;$D$118&amp;$D$119,'CCG data'!$A:$AD,'CCG data'!G$3,FALSE))),"",VLOOKUP($E189&amp;$D$118&amp;$D$119,'CCG data'!$A:$AD,'CCG data'!G$3,FALSE))</f>
        <v>4043</v>
      </c>
      <c r="P189" s="397">
        <f>IF(OR(ISERROR(VLOOKUP($E189&amp;$D$118&amp;$D$119,'CCG data'!$A:$AD,'CCG data'!B$3,FALSE)),ISBLANK(VLOOKUP($E189&amp;$D$118&amp;$D$119,'CCG data'!$A:$AD,'CCG data'!B$3,FALSE))),"",VLOOKUP($E189&amp;$D$118&amp;$D$119,'CCG data'!$A:$AD,'CCG data'!B$3,FALSE))</f>
        <v>6.9255503339104629E-2</v>
      </c>
      <c r="Q189" s="263"/>
      <c r="R189" s="263">
        <f>IF(OR(ISERROR(VLOOKUP($E189&amp;$D$118&amp;$D$119,'CCG data'!$A:$AD,'CCG data'!C$3,FALSE)),ISBLANK(VLOOKUP($E189&amp;$D$118&amp;$D$119,'CCG data'!$A:$AD,'CCG data'!C$3,FALSE))),"",VLOOKUP($E189&amp;$D$118&amp;$D$119,'CCG data'!$A:$AD,'CCG data'!C$3,FALSE))</f>
        <v>0.56616373979718027</v>
      </c>
      <c r="S189" s="263"/>
      <c r="T189" s="263">
        <f>IF(OR(ISERROR(VLOOKUP($E189&amp;$D$118&amp;$D$119,'CCG data'!$A:$AD,'CCG data'!D$3,FALSE)),ISBLANK(VLOOKUP($E189&amp;$D$118&amp;$D$119,'CCG data'!$A:$AD,'CCG data'!D$3,FALSE))),"",VLOOKUP($E189&amp;$D$118&amp;$D$119,'CCG data'!$A:$AD,'CCG data'!D$3,FALSE))</f>
        <v>0.22235963393519664</v>
      </c>
      <c r="U189" s="263"/>
      <c r="V189" s="263">
        <f>IF(OR(ISERROR(VLOOKUP($E189&amp;$D$118&amp;$D$119,'CCG data'!$A:$AD,'CCG data'!E$3,FALSE)),ISBLANK(VLOOKUP($E189&amp;$D$118&amp;$D$119,'CCG data'!$A:$AD,'CCG data'!E$3,FALSE))),"",VLOOKUP($E189&amp;$D$118&amp;$D$119,'CCG data'!$A:$AD,'CCG data'!E$3,FALSE))</f>
        <v>0.14222112292851843</v>
      </c>
      <c r="W189" s="398"/>
      <c r="Y189" s="163">
        <f>IFERROR(VLOOKUP($E189&amp;$D$119, Outliers!$A$4:$P$214,6,FALSE),"0")</f>
        <v>0</v>
      </c>
      <c r="Z189" s="163">
        <f>IFERROR(VLOOKUP($E189&amp;$D$119, Outliers!$A$4:$P$214,7,FALSE),"0")</f>
        <v>0</v>
      </c>
      <c r="AA189" s="163">
        <f>IFERROR(VLOOKUP($E189&amp;$D$119, Outliers!$A$4:$P$214,8,FALSE),"0")</f>
        <v>1</v>
      </c>
      <c r="AB189" s="163">
        <f>IFERROR(VLOOKUP($E189&amp;$D$119, Outliers!$A$4:$P$214,9,FALSE),"0")</f>
        <v>0</v>
      </c>
      <c r="AD189" s="78"/>
      <c r="AE189" s="78"/>
      <c r="AF189" s="78"/>
      <c r="AG189" s="78"/>
    </row>
    <row r="190" spans="4:33" x14ac:dyDescent="0.25">
      <c r="D190" s="318"/>
      <c r="E190" s="103" t="s">
        <v>27</v>
      </c>
      <c r="F190" s="95">
        <f>IF(P189="","",VLOOKUP($E189&amp;$D$118&amp;$D$119,'CCG data'!$A:$AD,'CCG data'!W$3,FALSE))</f>
        <v>4.5157983376885316</v>
      </c>
      <c r="G190" s="96">
        <f>IF(P189="","",VLOOKUP($E189&amp;$D$118&amp;$D$119,'CCG data'!$A:$AD,'CCG data'!X$3,FALSE))</f>
        <v>5.7140444081304143</v>
      </c>
      <c r="H190" s="96">
        <f>IF(R189="","",VLOOKUP($E189&amp;$D$118&amp;$D$119,'CCG data'!$A:$AD,'CCG data'!Y$3,FALSE))</f>
        <v>37.657693083292081</v>
      </c>
      <c r="I190" s="96">
        <f>IF(R189="","",VLOOKUP($E189&amp;$D$118&amp;$D$119,'CCG data'!$A:$AD,'CCG data'!Z$3,FALSE))</f>
        <v>40.874931816980542</v>
      </c>
      <c r="J190" s="96">
        <f>IF(T189="","",VLOOKUP($E189&amp;$D$118&amp;$D$119,'CCG data'!$A:$AD,'CCG data'!AA$3,FALSE))</f>
        <v>13.902801533456213</v>
      </c>
      <c r="K190" s="96">
        <f>IF(T189="","",VLOOKUP($E189&amp;$D$118&amp;$D$119,'CCG data'!$A:$AD,'CCG data'!AB$3,FALSE))</f>
        <v>15.847573426630735</v>
      </c>
      <c r="L190" s="96">
        <f>IF(V189="","",VLOOKUP($E189&amp;$D$118&amp;$D$119,'CCG data'!$A:$AD,'CCG data'!AC$3,FALSE))</f>
        <v>9.1930852659104829</v>
      </c>
      <c r="M190" s="96">
        <f>IF(V189="","",VLOOKUP($E189&amp;$D$118&amp;$D$119,'CCG data'!$A:$AD,'CCG data'!AD$3,FALSE))</f>
        <v>10.829700747297512</v>
      </c>
      <c r="N190" s="363"/>
      <c r="P190" s="150">
        <f>IF(P189="","",VLOOKUP($E189&amp;$D$118&amp;$D$119,'CCG data'!$A:$AD,'CCG data'!I$3,FALSE))</f>
        <v>6.2E-2</v>
      </c>
      <c r="Q190" s="15">
        <f>IF(P189="","",VLOOKUP($E189&amp;$D$118&amp;$D$119,'CCG data'!$A:$AD,'CCG data'!J$3,FALSE))</f>
        <v>7.6999999999999999E-2</v>
      </c>
      <c r="R190" s="15">
        <f>IF(R189="","",VLOOKUP($E189&amp;$D$118&amp;$D$119,'CCG data'!$A:$AD,'CCG data'!K$3,FALSE))</f>
        <v>0.55100000000000005</v>
      </c>
      <c r="S190" s="15">
        <f>IF(R189="","",VLOOKUP($E189&amp;$D$118&amp;$D$119,'CCG data'!$A:$AD,'CCG data'!L$3,FALSE))</f>
        <v>0.58099999999999996</v>
      </c>
      <c r="T190" s="15">
        <f>IF(T189="","",VLOOKUP($E189&amp;$D$118&amp;$D$119,'CCG data'!$A:$AD,'CCG data'!M$3,FALSE))</f>
        <v>0.21</v>
      </c>
      <c r="U190" s="15">
        <f>IF(T189="","",VLOOKUP($E189&amp;$D$118&amp;$D$119,'CCG data'!$A:$AD,'CCG data'!N$3,FALSE))</f>
        <v>0.23499999999999999</v>
      </c>
      <c r="V190" s="15">
        <f>IF(V189="","",VLOOKUP($E189&amp;$D$118&amp;$D$119,'CCG data'!$A:$AD,'CCG data'!O$3,FALSE))</f>
        <v>0.13200000000000001</v>
      </c>
      <c r="W190" s="135">
        <f>IF(V189="","",VLOOKUP($E189&amp;$D$118&amp;$D$119,'CCG data'!$A:$AD,'CCG data'!P$3,FALSE))</f>
        <v>0.153</v>
      </c>
      <c r="Y190" s="163" t="str">
        <f>IFERROR(VLOOKUP($E190&amp;$D$119, Outliers!$A$4:$P$214,6,FALSE),"0")</f>
        <v>0</v>
      </c>
      <c r="Z190" s="163" t="str">
        <f>IFERROR(VLOOKUP($E190&amp;$D$119, Outliers!$A$4:$P$214,7,FALSE),"0")</f>
        <v>0</v>
      </c>
      <c r="AA190" s="163" t="str">
        <f>IFERROR(VLOOKUP($E190&amp;$D$119, Outliers!$A$4:$P$214,8,FALSE),"0")</f>
        <v>0</v>
      </c>
      <c r="AB190" s="163" t="str">
        <f>IFERROR(VLOOKUP($E190&amp;$D$119, Outliers!$A$4:$P$214,9,FALSE),"0")</f>
        <v>0</v>
      </c>
      <c r="AD190" s="78"/>
      <c r="AE190" s="78"/>
      <c r="AF190" s="78"/>
      <c r="AG190" s="78"/>
    </row>
    <row r="191" spans="4:33" ht="15.75" x14ac:dyDescent="0.25">
      <c r="D191" s="318"/>
      <c r="E191" s="104" t="s">
        <v>172</v>
      </c>
      <c r="F191" s="405">
        <f>IF(OR(ISERROR(VLOOKUP($E191&amp;$D$118&amp;$D$119,'CCG data'!$A:$AD,'CCG data'!R$3,FALSE)),ISBLANK(VLOOKUP($E191&amp;$D$118&amp;$D$119,'CCG data'!$A:$AD,'CCG data'!R$3,FALSE))),"",VLOOKUP($E191&amp;$D$118&amp;$D$119,'CCG data'!$A:$AD,'CCG data'!R$3,FALSE))</f>
        <v>5.0882959317653507</v>
      </c>
      <c r="G191" s="406"/>
      <c r="H191" s="406">
        <f>IF(OR(ISERROR(VLOOKUP($E191&amp;$D$118&amp;$D$119,'CCG data'!$A:$AD,'CCG data'!S$3,FALSE)),ISBLANK(VLOOKUP($E191&amp;$D$118&amp;$D$119,'CCG data'!$A:$AD,'CCG data'!S$3,FALSE))),"",VLOOKUP($E191&amp;$D$118&amp;$D$119,'CCG data'!$A:$AD,'CCG data'!S$3,FALSE))</f>
        <v>35.300693095013564</v>
      </c>
      <c r="I191" s="406"/>
      <c r="J191" s="406">
        <f>IF(OR(ISERROR(VLOOKUP($E191&amp;$D$118&amp;$D$119,'CCG data'!$A:$AD,'CCG data'!T$3,FALSE)),ISBLANK(VLOOKUP($E191&amp;$D$118&amp;$D$119,'CCG data'!$A:$AD,'CCG data'!T$3,FALSE))),"",VLOOKUP($E191&amp;$D$118&amp;$D$119,'CCG data'!$A:$AD,'CCG data'!T$3,FALSE))</f>
        <v>20.081710068562472</v>
      </c>
      <c r="K191" s="406"/>
      <c r="L191" s="406">
        <f>IF(OR(ISERROR(VLOOKUP($E191&amp;$D$118&amp;$D$119,'CCG data'!$A:$AD,'CCG data'!U$3,FALSE)),ISBLANK(VLOOKUP($E191&amp;$D$118&amp;$D$119,'CCG data'!$A:$AD,'CCG data'!U$3,FALSE))),"",VLOOKUP($E191&amp;$D$118&amp;$D$119,'CCG data'!$A:$AD,'CCG data'!U$3,FALSE))</f>
        <v>16.748428291365041</v>
      </c>
      <c r="M191" s="407"/>
      <c r="N191" s="362">
        <f>IF(OR(ISERROR(VLOOKUP($E191&amp;$D$118&amp;$D$119,'CCG data'!$A:$AD,'CCG data'!G$3,FALSE)),ISBLANK(VLOOKUP($E191&amp;$D$118&amp;$D$119,'CCG data'!$A:$AD,'CCG data'!G$3,FALSE))),"",VLOOKUP($E191&amp;$D$118&amp;$D$119,'CCG data'!$A:$AD,'CCG data'!G$3,FALSE))</f>
        <v>353</v>
      </c>
      <c r="P191" s="397">
        <f>IF(OR(ISERROR(VLOOKUP($E191&amp;$D$118&amp;$D$119,'CCG data'!$A:$AD,'CCG data'!B$3,FALSE)),ISBLANK(VLOOKUP($E191&amp;$D$118&amp;$D$119,'CCG data'!$A:$AD,'CCG data'!B$3,FALSE))),"",VLOOKUP($E191&amp;$D$118&amp;$D$119,'CCG data'!$A:$AD,'CCG data'!B$3,FALSE))</f>
        <v>6.79886685552408E-2</v>
      </c>
      <c r="Q191" s="263"/>
      <c r="R191" s="263">
        <f>IF(OR(ISERROR(VLOOKUP($E191&amp;$D$118&amp;$D$119,'CCG data'!$A:$AD,'CCG data'!C$3,FALSE)),ISBLANK(VLOOKUP($E191&amp;$D$118&amp;$D$119,'CCG data'!$A:$AD,'CCG data'!C$3,FALSE))),"",VLOOKUP($E191&amp;$D$118&amp;$D$119,'CCG data'!$A:$AD,'CCG data'!C$3,FALSE))</f>
        <v>0.45609065155807366</v>
      </c>
      <c r="S191" s="263"/>
      <c r="T191" s="263">
        <f>IF(OR(ISERROR(VLOOKUP($E191&amp;$D$118&amp;$D$119,'CCG data'!$A:$AD,'CCG data'!D$3,FALSE)),ISBLANK(VLOOKUP($E191&amp;$D$118&amp;$D$119,'CCG data'!$A:$AD,'CCG data'!D$3,FALSE))),"",VLOOKUP($E191&amp;$D$118&amp;$D$119,'CCG data'!$A:$AD,'CCG data'!D$3,FALSE))</f>
        <v>0.25212464589235128</v>
      </c>
      <c r="U191" s="263"/>
      <c r="V191" s="263">
        <f>IF(OR(ISERROR(VLOOKUP($E191&amp;$D$118&amp;$D$119,'CCG data'!$A:$AD,'CCG data'!E$3,FALSE)),ISBLANK(VLOOKUP($E191&amp;$D$118&amp;$D$119,'CCG data'!$A:$AD,'CCG data'!E$3,FALSE))),"",VLOOKUP($E191&amp;$D$118&amp;$D$119,'CCG data'!$A:$AD,'CCG data'!E$3,FALSE))</f>
        <v>0.22379603399433429</v>
      </c>
      <c r="W191" s="398"/>
      <c r="Y191" s="163">
        <f>IFERROR(VLOOKUP($E191&amp;$D$119, Outliers!$A$4:$P$214,6,FALSE),"0")</f>
        <v>0</v>
      </c>
      <c r="Z191" s="163">
        <f>IFERROR(VLOOKUP($E191&amp;$D$119, Outliers!$A$4:$P$214,7,FALSE),"0")</f>
        <v>0</v>
      </c>
      <c r="AA191" s="163">
        <f>IFERROR(VLOOKUP($E191&amp;$D$119, Outliers!$A$4:$P$214,8,FALSE),"0")</f>
        <v>0</v>
      </c>
      <c r="AB191" s="163">
        <f>IFERROR(VLOOKUP($E191&amp;$D$119, Outliers!$A$4:$P$214,9,FALSE),"0")</f>
        <v>1</v>
      </c>
      <c r="AD191" s="78"/>
      <c r="AE191" s="78"/>
      <c r="AF191" s="78"/>
      <c r="AG191" s="78"/>
    </row>
    <row r="192" spans="4:33" x14ac:dyDescent="0.25">
      <c r="D192" s="318"/>
      <c r="E192" s="103" t="s">
        <v>27</v>
      </c>
      <c r="F192" s="95">
        <f>IF(P191="","",VLOOKUP($E191&amp;$D$118&amp;$D$119,'CCG data'!$A:$AD,'CCG data'!W$3,FALSE))</f>
        <v>3.0525535785582658</v>
      </c>
      <c r="G192" s="96">
        <f>IF(P191="","",VLOOKUP($E191&amp;$D$118&amp;$D$119,'CCG data'!$A:$AD,'CCG data'!X$3,FALSE))</f>
        <v>7.1240382849724355</v>
      </c>
      <c r="H192" s="96">
        <f>IF(R191="","",VLOOKUP($E191&amp;$D$118&amp;$D$119,'CCG data'!$A:$AD,'CCG data'!Y$3,FALSE))</f>
        <v>29.847807754189503</v>
      </c>
      <c r="I192" s="96">
        <f>IF(R191="","",VLOOKUP($E191&amp;$D$118&amp;$D$119,'CCG data'!$A:$AD,'CCG data'!Z$3,FALSE))</f>
        <v>40.753578435837625</v>
      </c>
      <c r="J192" s="96">
        <f>IF(T191="","",VLOOKUP($E191&amp;$D$118&amp;$D$119,'CCG data'!$A:$AD,'CCG data'!AA$3,FALSE))</f>
        <v>15.909542329045067</v>
      </c>
      <c r="K192" s="96">
        <f>IF(T191="","",VLOOKUP($E191&amp;$D$118&amp;$D$119,'CCG data'!$A:$AD,'CCG data'!AB$3,FALSE))</f>
        <v>24.253877808079878</v>
      </c>
      <c r="L192" s="96">
        <f>IF(V191="","",VLOOKUP($E191&amp;$D$118&amp;$D$119,'CCG data'!$A:$AD,'CCG data'!AC$3,FALSE))</f>
        <v>13.055111301457224</v>
      </c>
      <c r="M192" s="96">
        <f>IF(V191="","",VLOOKUP($E191&amp;$D$118&amp;$D$119,'CCG data'!$A:$AD,'CCG data'!AD$3,FALSE))</f>
        <v>20.441745281272858</v>
      </c>
      <c r="N192" s="363"/>
      <c r="P192" s="150">
        <f>IF(P191="","",VLOOKUP($E191&amp;$D$118&amp;$D$119,'CCG data'!$A:$AD,'CCG data'!I$3,FALSE))</f>
        <v>4.5999999999999999E-2</v>
      </c>
      <c r="Q192" s="15">
        <f>IF(P191="","",VLOOKUP($E191&amp;$D$118&amp;$D$119,'CCG data'!$A:$AD,'CCG data'!J$3,FALSE))</f>
        <v>9.9000000000000005E-2</v>
      </c>
      <c r="R192" s="15">
        <f>IF(R191="","",VLOOKUP($E191&amp;$D$118&amp;$D$119,'CCG data'!$A:$AD,'CCG data'!K$3,FALSE))</f>
        <v>0.40500000000000003</v>
      </c>
      <c r="S192" s="15">
        <f>IF(R191="","",VLOOKUP($E191&amp;$D$118&amp;$D$119,'CCG data'!$A:$AD,'CCG data'!L$3,FALSE))</f>
        <v>0.50800000000000001</v>
      </c>
      <c r="T192" s="15">
        <f>IF(T191="","",VLOOKUP($E191&amp;$D$118&amp;$D$119,'CCG data'!$A:$AD,'CCG data'!M$3,FALSE))</f>
        <v>0.21</v>
      </c>
      <c r="U192" s="15">
        <f>IF(T191="","",VLOOKUP($E191&amp;$D$118&amp;$D$119,'CCG data'!$A:$AD,'CCG data'!N$3,FALSE))</f>
        <v>0.3</v>
      </c>
      <c r="V192" s="15">
        <f>IF(V191="","",VLOOKUP($E191&amp;$D$118&amp;$D$119,'CCG data'!$A:$AD,'CCG data'!O$3,FALSE))</f>
        <v>0.183</v>
      </c>
      <c r="W192" s="135">
        <f>IF(V191="","",VLOOKUP($E191&amp;$D$118&amp;$D$119,'CCG data'!$A:$AD,'CCG data'!P$3,FALSE))</f>
        <v>0.27</v>
      </c>
      <c r="Y192" s="163" t="str">
        <f>IFERROR(VLOOKUP($E192&amp;$D$119, Outliers!$A$4:$P$214,6,FALSE),"0")</f>
        <v>0</v>
      </c>
      <c r="Z192" s="163" t="str">
        <f>IFERROR(VLOOKUP($E192&amp;$D$119, Outliers!$A$4:$P$214,7,FALSE),"0")</f>
        <v>0</v>
      </c>
      <c r="AA192" s="163" t="str">
        <f>IFERROR(VLOOKUP($E192&amp;$D$119, Outliers!$A$4:$P$214,8,FALSE),"0")</f>
        <v>0</v>
      </c>
      <c r="AB192" s="163" t="str">
        <f>IFERROR(VLOOKUP($E192&amp;$D$119, Outliers!$A$4:$P$214,9,FALSE),"0")</f>
        <v>0</v>
      </c>
      <c r="AD192" s="78"/>
      <c r="AE192" s="78"/>
      <c r="AF192" s="78"/>
      <c r="AG192" s="78"/>
    </row>
    <row r="193" spans="4:33" ht="15.75" x14ac:dyDescent="0.25">
      <c r="D193" s="318"/>
      <c r="E193" s="104" t="s">
        <v>399</v>
      </c>
      <c r="F193" s="405">
        <f>IF(OR(ISERROR(VLOOKUP($E193&amp;$D$118&amp;$D$119,'CCG data'!$A:$AD,'CCG data'!R$3,FALSE)),ISBLANK(VLOOKUP($E193&amp;$D$118&amp;$D$119,'CCG data'!$A:$AD,'CCG data'!R$3,FALSE))),"",VLOOKUP($E193&amp;$D$118&amp;$D$119,'CCG data'!$A:$AD,'CCG data'!R$3,FALSE))</f>
        <v>4.9202406191631392</v>
      </c>
      <c r="G193" s="406"/>
      <c r="H193" s="406">
        <f>IF(OR(ISERROR(VLOOKUP($E193&amp;$D$118&amp;$D$119,'CCG data'!$A:$AD,'CCG data'!S$3,FALSE)),ISBLANK(VLOOKUP($E193&amp;$D$118&amp;$D$119,'CCG data'!$A:$AD,'CCG data'!S$3,FALSE))),"",VLOOKUP($E193&amp;$D$118&amp;$D$119,'CCG data'!$A:$AD,'CCG data'!S$3,FALSE))</f>
        <v>34.930049730750639</v>
      </c>
      <c r="I193" s="406"/>
      <c r="J193" s="406">
        <f>IF(OR(ISERROR(VLOOKUP($E193&amp;$D$118&amp;$D$119,'CCG data'!$A:$AD,'CCG data'!T$3,FALSE)),ISBLANK(VLOOKUP($E193&amp;$D$118&amp;$D$119,'CCG data'!$A:$AD,'CCG data'!T$3,FALSE))),"",VLOOKUP($E193&amp;$D$118&amp;$D$119,'CCG data'!$A:$AD,'CCG data'!T$3,FALSE))</f>
        <v>15.596890036126677</v>
      </c>
      <c r="K193" s="406"/>
      <c r="L193" s="406">
        <f>IF(OR(ISERROR(VLOOKUP($E193&amp;$D$118&amp;$D$119,'CCG data'!$A:$AD,'CCG data'!U$3,FALSE)),ISBLANK(VLOOKUP($E193&amp;$D$118&amp;$D$119,'CCG data'!$A:$AD,'CCG data'!U$3,FALSE))),"",VLOOKUP($E193&amp;$D$118&amp;$D$119,'CCG data'!$A:$AD,'CCG data'!U$3,FALSE))</f>
        <v>14.620827385020046</v>
      </c>
      <c r="M193" s="407"/>
      <c r="N193" s="362">
        <f>IF(OR(ISERROR(VLOOKUP($E193&amp;$D$118&amp;$D$119,'CCG data'!$A:$AD,'CCG data'!G$3,FALSE)),ISBLANK(VLOOKUP($E193&amp;$D$118&amp;$D$119,'CCG data'!$A:$AD,'CCG data'!G$3,FALSE))),"",VLOOKUP($E193&amp;$D$118&amp;$D$119,'CCG data'!$A:$AD,'CCG data'!G$3,FALSE))</f>
        <v>2368</v>
      </c>
      <c r="P193" s="397">
        <f>IF(OR(ISERROR(VLOOKUP($E193&amp;$D$118&amp;$D$119,'CCG data'!$A:$AD,'CCG data'!B$3,FALSE)),ISBLANK(VLOOKUP($E193&amp;$D$118&amp;$D$119,'CCG data'!$A:$AD,'CCG data'!B$3,FALSE))),"",VLOOKUP($E193&amp;$D$118&amp;$D$119,'CCG data'!$A:$AD,'CCG data'!B$3,FALSE))</f>
        <v>6.8834459459459457E-2</v>
      </c>
      <c r="Q193" s="263"/>
      <c r="R193" s="263">
        <f>IF(OR(ISERROR(VLOOKUP($E193&amp;$D$118&amp;$D$119,'CCG data'!$A:$AD,'CCG data'!C$3,FALSE)),ISBLANK(VLOOKUP($E193&amp;$D$118&amp;$D$119,'CCG data'!$A:$AD,'CCG data'!C$3,FALSE))),"",VLOOKUP($E193&amp;$D$118&amp;$D$119,'CCG data'!$A:$AD,'CCG data'!C$3,FALSE))</f>
        <v>0.49577702702702703</v>
      </c>
      <c r="S193" s="263"/>
      <c r="T193" s="263">
        <f>IF(OR(ISERROR(VLOOKUP($E193&amp;$D$118&amp;$D$119,'CCG data'!$A:$AD,'CCG data'!D$3,FALSE)),ISBLANK(VLOOKUP($E193&amp;$D$118&amp;$D$119,'CCG data'!$A:$AD,'CCG data'!D$3,FALSE))),"",VLOOKUP($E193&amp;$D$118&amp;$D$119,'CCG data'!$A:$AD,'CCG data'!D$3,FALSE))</f>
        <v>0.22677364864864866</v>
      </c>
      <c r="U193" s="263"/>
      <c r="V193" s="263">
        <f>IF(OR(ISERROR(VLOOKUP($E193&amp;$D$118&amp;$D$119,'CCG data'!$A:$AD,'CCG data'!E$3,FALSE)),ISBLANK(VLOOKUP($E193&amp;$D$118&amp;$D$119,'CCG data'!$A:$AD,'CCG data'!E$3,FALSE))),"",VLOOKUP($E193&amp;$D$118&amp;$D$119,'CCG data'!$A:$AD,'CCG data'!E$3,FALSE))</f>
        <v>0.20861486486486486</v>
      </c>
      <c r="W193" s="398"/>
      <c r="Y193" s="163">
        <f>IFERROR(VLOOKUP($E193&amp;$D$119, Outliers!$A$4:$P$214,6,FALSE),"0")</f>
        <v>0</v>
      </c>
      <c r="Z193" s="163">
        <f>IFERROR(VLOOKUP($E193&amp;$D$119, Outliers!$A$4:$P$214,7,FALSE),"0")</f>
        <v>1</v>
      </c>
      <c r="AA193" s="163">
        <f>IFERROR(VLOOKUP($E193&amp;$D$119, Outliers!$A$4:$P$214,8,FALSE),"0")</f>
        <v>0</v>
      </c>
      <c r="AB193" s="163">
        <f>IFERROR(VLOOKUP($E193&amp;$D$119, Outliers!$A$4:$P$214,9,FALSE),"0")</f>
        <v>1</v>
      </c>
      <c r="AD193" s="78"/>
      <c r="AE193" s="78"/>
      <c r="AF193" s="78"/>
      <c r="AG193" s="78"/>
    </row>
    <row r="194" spans="4:33" x14ac:dyDescent="0.25">
      <c r="D194" s="318"/>
      <c r="E194" s="103" t="s">
        <v>27</v>
      </c>
      <c r="F194" s="95">
        <f>IF(P193="","",VLOOKUP($E193&amp;$D$118&amp;$D$119,'CCG data'!$A:$AD,'CCG data'!W$3,FALSE))</f>
        <v>4.1648899624058489</v>
      </c>
      <c r="G194" s="96">
        <f>IF(P193="","",VLOOKUP($E193&amp;$D$118&amp;$D$119,'CCG data'!$A:$AD,'CCG data'!X$3,FALSE))</f>
        <v>5.6755912759204294</v>
      </c>
      <c r="H194" s="96">
        <f>IF(R193="","",VLOOKUP($E193&amp;$D$118&amp;$D$119,'CCG data'!$A:$AD,'CCG data'!Y$3,FALSE))</f>
        <v>32.93193129505962</v>
      </c>
      <c r="I194" s="96">
        <f>IF(R193="","",VLOOKUP($E193&amp;$D$118&amp;$D$119,'CCG data'!$A:$AD,'CCG data'!Z$3,FALSE))</f>
        <v>36.928168166441658</v>
      </c>
      <c r="J194" s="96">
        <f>IF(T193="","",VLOOKUP($E193&amp;$D$118&amp;$D$119,'CCG data'!$A:$AD,'CCG data'!AA$3,FALSE))</f>
        <v>14.277701286945149</v>
      </c>
      <c r="K194" s="96">
        <f>IF(T193="","",VLOOKUP($E193&amp;$D$118&amp;$D$119,'CCG data'!$A:$AD,'CCG data'!AB$3,FALSE))</f>
        <v>16.916078785308205</v>
      </c>
      <c r="L194" s="96">
        <f>IF(V193="","",VLOOKUP($E193&amp;$D$118&amp;$D$119,'CCG data'!$A:$AD,'CCG data'!AC$3,FALSE))</f>
        <v>13.331496022910216</v>
      </c>
      <c r="M194" s="96">
        <f>IF(V193="","",VLOOKUP($E193&amp;$D$118&amp;$D$119,'CCG data'!$A:$AD,'CCG data'!AD$3,FALSE))</f>
        <v>15.910158747129877</v>
      </c>
      <c r="N194" s="363"/>
      <c r="P194" s="150">
        <f>IF(P193="","",VLOOKUP($E193&amp;$D$118&amp;$D$119,'CCG data'!$A:$AD,'CCG data'!I$3,FALSE))</f>
        <v>5.8999999999999997E-2</v>
      </c>
      <c r="Q194" s="15">
        <f>IF(P193="","",VLOOKUP($E193&amp;$D$118&amp;$D$119,'CCG data'!$A:$AD,'CCG data'!J$3,FALSE))</f>
        <v>0.08</v>
      </c>
      <c r="R194" s="15">
        <f>IF(R193="","",VLOOKUP($E193&amp;$D$118&amp;$D$119,'CCG data'!$A:$AD,'CCG data'!K$3,FALSE))</f>
        <v>0.47599999999999998</v>
      </c>
      <c r="S194" s="15">
        <f>IF(R193="","",VLOOKUP($E193&amp;$D$118&amp;$D$119,'CCG data'!$A:$AD,'CCG data'!L$3,FALSE))</f>
        <v>0.51600000000000001</v>
      </c>
      <c r="T194" s="15">
        <f>IF(T193="","",VLOOKUP($E193&amp;$D$118&amp;$D$119,'CCG data'!$A:$AD,'CCG data'!M$3,FALSE))</f>
        <v>0.21</v>
      </c>
      <c r="U194" s="15">
        <f>IF(T193="","",VLOOKUP($E193&amp;$D$118&amp;$D$119,'CCG data'!$A:$AD,'CCG data'!N$3,FALSE))</f>
        <v>0.24399999999999999</v>
      </c>
      <c r="V194" s="15">
        <f>IF(V193="","",VLOOKUP($E193&amp;$D$118&amp;$D$119,'CCG data'!$A:$AD,'CCG data'!O$3,FALSE))</f>
        <v>0.193</v>
      </c>
      <c r="W194" s="135">
        <f>IF(V193="","",VLOOKUP($E193&amp;$D$118&amp;$D$119,'CCG data'!$A:$AD,'CCG data'!P$3,FALSE))</f>
        <v>0.22500000000000001</v>
      </c>
      <c r="Y194" s="163" t="str">
        <f>IFERROR(VLOOKUP($E194&amp;$D$119, Outliers!$A$4:$P$214,6,FALSE),"0")</f>
        <v>0</v>
      </c>
      <c r="Z194" s="163" t="str">
        <f>IFERROR(VLOOKUP($E194&amp;$D$119, Outliers!$A$4:$P$214,7,FALSE),"0")</f>
        <v>0</v>
      </c>
      <c r="AA194" s="163" t="str">
        <f>IFERROR(VLOOKUP($E194&amp;$D$119, Outliers!$A$4:$P$214,8,FALSE),"0")</f>
        <v>0</v>
      </c>
      <c r="AB194" s="163" t="str">
        <f>IFERROR(VLOOKUP($E194&amp;$D$119, Outliers!$A$4:$P$214,9,FALSE),"0")</f>
        <v>0</v>
      </c>
      <c r="AD194" s="78"/>
      <c r="AE194" s="78"/>
      <c r="AF194" s="78"/>
      <c r="AG194" s="78"/>
    </row>
    <row r="195" spans="4:33" ht="15.75" x14ac:dyDescent="0.25">
      <c r="D195" s="318"/>
      <c r="E195" s="104" t="s">
        <v>173</v>
      </c>
      <c r="F195" s="405">
        <f>IF(OR(ISERROR(VLOOKUP($E195&amp;$D$118&amp;$D$119,'CCG data'!$A:$AD,'CCG data'!R$3,FALSE)),ISBLANK(VLOOKUP($E195&amp;$D$118&amp;$D$119,'CCG data'!$A:$AD,'CCG data'!R$3,FALSE))),"",VLOOKUP($E195&amp;$D$118&amp;$D$119,'CCG data'!$A:$AD,'CCG data'!R$3,FALSE))</f>
        <v>5.1336716908284323</v>
      </c>
      <c r="G195" s="406"/>
      <c r="H195" s="406">
        <f>IF(OR(ISERROR(VLOOKUP($E195&amp;$D$118&amp;$D$119,'CCG data'!$A:$AD,'CCG data'!S$3,FALSE)),ISBLANK(VLOOKUP($E195&amp;$D$118&amp;$D$119,'CCG data'!$A:$AD,'CCG data'!S$3,FALSE))),"",VLOOKUP($E195&amp;$D$118&amp;$D$119,'CCG data'!$A:$AD,'CCG data'!S$3,FALSE))</f>
        <v>38.534021588549621</v>
      </c>
      <c r="I195" s="406"/>
      <c r="J195" s="406">
        <f>IF(OR(ISERROR(VLOOKUP($E195&amp;$D$118&amp;$D$119,'CCG data'!$A:$AD,'CCG data'!T$3,FALSE)),ISBLANK(VLOOKUP($E195&amp;$D$118&amp;$D$119,'CCG data'!$A:$AD,'CCG data'!T$3,FALSE))),"",VLOOKUP($E195&amp;$D$118&amp;$D$119,'CCG data'!$A:$AD,'CCG data'!T$3,FALSE))</f>
        <v>15.116282331550853</v>
      </c>
      <c r="K195" s="406"/>
      <c r="L195" s="406">
        <f>IF(OR(ISERROR(VLOOKUP($E195&amp;$D$118&amp;$D$119,'CCG data'!$A:$AD,'CCG data'!U$3,FALSE)),ISBLANK(VLOOKUP($E195&amp;$D$118&amp;$D$119,'CCG data'!$A:$AD,'CCG data'!U$3,FALSE))),"",VLOOKUP($E195&amp;$D$118&amp;$D$119,'CCG data'!$A:$AD,'CCG data'!U$3,FALSE))</f>
        <v>13.223008238475837</v>
      </c>
      <c r="M195" s="407"/>
      <c r="N195" s="362">
        <f>IF(OR(ISERROR(VLOOKUP($E195&amp;$D$118&amp;$D$119,'CCG data'!$A:$AD,'CCG data'!G$3,FALSE)),ISBLANK(VLOOKUP($E195&amp;$D$118&amp;$D$119,'CCG data'!$A:$AD,'CCG data'!G$3,FALSE))),"",VLOOKUP($E195&amp;$D$118&amp;$D$119,'CCG data'!$A:$AD,'CCG data'!G$3,FALSE))</f>
        <v>562</v>
      </c>
      <c r="P195" s="397">
        <f>IF(OR(ISERROR(VLOOKUP($E195&amp;$D$118&amp;$D$119,'CCG data'!$A:$AD,'CCG data'!B$3,FALSE)),ISBLANK(VLOOKUP($E195&amp;$D$118&amp;$D$119,'CCG data'!$A:$AD,'CCG data'!B$3,FALSE))),"",VLOOKUP($E195&amp;$D$118&amp;$D$119,'CCG data'!$A:$AD,'CCG data'!B$3,FALSE))</f>
        <v>6.0498220640569395E-2</v>
      </c>
      <c r="Q195" s="263"/>
      <c r="R195" s="263">
        <f>IF(OR(ISERROR(VLOOKUP($E195&amp;$D$118&amp;$D$119,'CCG data'!$A:$AD,'CCG data'!C$3,FALSE)),ISBLANK(VLOOKUP($E195&amp;$D$118&amp;$D$119,'CCG data'!$A:$AD,'CCG data'!C$3,FALSE))),"",VLOOKUP($E195&amp;$D$118&amp;$D$119,'CCG data'!$A:$AD,'CCG data'!C$3,FALSE))</f>
        <v>0.53736654804270467</v>
      </c>
      <c r="S195" s="263"/>
      <c r="T195" s="263">
        <f>IF(OR(ISERROR(VLOOKUP($E195&amp;$D$118&amp;$D$119,'CCG data'!$A:$AD,'CCG data'!D$3,FALSE)),ISBLANK(VLOOKUP($E195&amp;$D$118&amp;$D$119,'CCG data'!$A:$AD,'CCG data'!D$3,FALSE))),"",VLOOKUP($E195&amp;$D$118&amp;$D$119,'CCG data'!$A:$AD,'CCG data'!D$3,FALSE))</f>
        <v>0.2206405693950178</v>
      </c>
      <c r="U195" s="263"/>
      <c r="V195" s="263">
        <f>IF(OR(ISERROR(VLOOKUP($E195&amp;$D$118&amp;$D$119,'CCG data'!$A:$AD,'CCG data'!E$3,FALSE)),ISBLANK(VLOOKUP($E195&amp;$D$118&amp;$D$119,'CCG data'!$A:$AD,'CCG data'!E$3,FALSE))),"",VLOOKUP($E195&amp;$D$118&amp;$D$119,'CCG data'!$A:$AD,'CCG data'!E$3,FALSE))</f>
        <v>0.18149466192170818</v>
      </c>
      <c r="W195" s="398"/>
      <c r="Y195" s="163">
        <f>IFERROR(VLOOKUP($E195&amp;$D$119, Outliers!$A$4:$P$214,6,FALSE),"0")</f>
        <v>0</v>
      </c>
      <c r="Z195" s="163">
        <f>IFERROR(VLOOKUP($E195&amp;$D$119, Outliers!$A$4:$P$214,7,FALSE),"0")</f>
        <v>0</v>
      </c>
      <c r="AA195" s="163">
        <f>IFERROR(VLOOKUP($E195&amp;$D$119, Outliers!$A$4:$P$214,8,FALSE),"0")</f>
        <v>0</v>
      </c>
      <c r="AB195" s="163">
        <f>IFERROR(VLOOKUP($E195&amp;$D$119, Outliers!$A$4:$P$214,9,FALSE),"0")</f>
        <v>0</v>
      </c>
      <c r="AD195" s="78"/>
      <c r="AE195" s="78"/>
      <c r="AF195" s="78"/>
      <c r="AG195" s="78"/>
    </row>
    <row r="196" spans="4:33" x14ac:dyDescent="0.25">
      <c r="D196" s="318"/>
      <c r="E196" s="103" t="s">
        <v>27</v>
      </c>
      <c r="F196" s="95">
        <f>IF(P195="","",VLOOKUP($E195&amp;$D$118&amp;$D$119,'CCG data'!$A:$AD,'CCG data'!W$3,FALSE))</f>
        <v>3.4080535249645072</v>
      </c>
      <c r="G196" s="96">
        <f>IF(P195="","",VLOOKUP($E195&amp;$D$118&amp;$D$119,'CCG data'!$A:$AD,'CCG data'!X$3,FALSE))</f>
        <v>6.8592898566923575</v>
      </c>
      <c r="H196" s="96">
        <f>IF(R195="","",VLOOKUP($E195&amp;$D$118&amp;$D$119,'CCG data'!$A:$AD,'CCG data'!Y$3,FALSE))</f>
        <v>34.187949394692822</v>
      </c>
      <c r="I196" s="96">
        <f>IF(R195="","",VLOOKUP($E195&amp;$D$118&amp;$D$119,'CCG data'!$A:$AD,'CCG data'!Z$3,FALSE))</f>
        <v>42.880093782406419</v>
      </c>
      <c r="J196" s="96">
        <f>IF(T195="","",VLOOKUP($E195&amp;$D$118&amp;$D$119,'CCG data'!$A:$AD,'CCG data'!AA$3,FALSE))</f>
        <v>12.455617166944265</v>
      </c>
      <c r="K196" s="96">
        <f>IF(T195="","",VLOOKUP($E195&amp;$D$118&amp;$D$119,'CCG data'!$A:$AD,'CCG data'!AB$3,FALSE))</f>
        <v>17.77694749615744</v>
      </c>
      <c r="L196" s="96">
        <f>IF(V195="","",VLOOKUP($E195&amp;$D$118&amp;$D$119,'CCG data'!$A:$AD,'CCG data'!AC$3,FALSE))</f>
        <v>10.656833331330752</v>
      </c>
      <c r="M196" s="96">
        <f>IF(V195="","",VLOOKUP($E195&amp;$D$118&amp;$D$119,'CCG data'!$A:$AD,'CCG data'!AD$3,FALSE))</f>
        <v>15.789183145620921</v>
      </c>
      <c r="N196" s="363"/>
      <c r="P196" s="150">
        <f>IF(P195="","",VLOOKUP($E195&amp;$D$118&amp;$D$119,'CCG data'!$A:$AD,'CCG data'!I$3,FALSE))</f>
        <v>4.3999999999999997E-2</v>
      </c>
      <c r="Q196" s="15">
        <f>IF(P195="","",VLOOKUP($E195&amp;$D$118&amp;$D$119,'CCG data'!$A:$AD,'CCG data'!J$3,FALSE))</f>
        <v>8.3000000000000004E-2</v>
      </c>
      <c r="R196" s="15">
        <f>IF(R195="","",VLOOKUP($E195&amp;$D$118&amp;$D$119,'CCG data'!$A:$AD,'CCG data'!K$3,FALSE))</f>
        <v>0.496</v>
      </c>
      <c r="S196" s="15">
        <f>IF(R195="","",VLOOKUP($E195&amp;$D$118&amp;$D$119,'CCG data'!$A:$AD,'CCG data'!L$3,FALSE))</f>
        <v>0.57799999999999996</v>
      </c>
      <c r="T196" s="15">
        <f>IF(T195="","",VLOOKUP($E195&amp;$D$118&amp;$D$119,'CCG data'!$A:$AD,'CCG data'!M$3,FALSE))</f>
        <v>0.188</v>
      </c>
      <c r="U196" s="15">
        <f>IF(T195="","",VLOOKUP($E195&amp;$D$118&amp;$D$119,'CCG data'!$A:$AD,'CCG data'!N$3,FALSE))</f>
        <v>0.25700000000000001</v>
      </c>
      <c r="V196" s="15">
        <f>IF(V195="","",VLOOKUP($E195&amp;$D$118&amp;$D$119,'CCG data'!$A:$AD,'CCG data'!O$3,FALSE))</f>
        <v>0.152</v>
      </c>
      <c r="W196" s="135">
        <f>IF(V195="","",VLOOKUP($E195&amp;$D$118&amp;$D$119,'CCG data'!$A:$AD,'CCG data'!P$3,FALSE))</f>
        <v>0.215</v>
      </c>
      <c r="Y196" s="163" t="str">
        <f>IFERROR(VLOOKUP($E196&amp;$D$119, Outliers!$A$4:$P$214,6,FALSE),"0")</f>
        <v>0</v>
      </c>
      <c r="Z196" s="163" t="str">
        <f>IFERROR(VLOOKUP($E196&amp;$D$119, Outliers!$A$4:$P$214,7,FALSE),"0")</f>
        <v>0</v>
      </c>
      <c r="AA196" s="163" t="str">
        <f>IFERROR(VLOOKUP($E196&amp;$D$119, Outliers!$A$4:$P$214,8,FALSE),"0")</f>
        <v>0</v>
      </c>
      <c r="AB196" s="163" t="str">
        <f>IFERROR(VLOOKUP($E196&amp;$D$119, Outliers!$A$4:$P$214,9,FALSE),"0")</f>
        <v>0</v>
      </c>
      <c r="AD196" s="78"/>
      <c r="AE196" s="78"/>
      <c r="AF196" s="78"/>
      <c r="AG196" s="78"/>
    </row>
    <row r="197" spans="4:33" ht="15.75" x14ac:dyDescent="0.25">
      <c r="D197" s="318"/>
      <c r="E197" s="104" t="s">
        <v>174</v>
      </c>
      <c r="F197" s="405">
        <f>IF(OR(ISERROR(VLOOKUP($E197&amp;$D$118&amp;$D$119,'CCG data'!$A:$AD,'CCG data'!R$3,FALSE)),ISBLANK(VLOOKUP($E197&amp;$D$118&amp;$D$119,'CCG data'!$A:$AD,'CCG data'!R$3,FALSE))),"",VLOOKUP($E197&amp;$D$118&amp;$D$119,'CCG data'!$A:$AD,'CCG data'!R$3,FALSE))</f>
        <v>4.6834099948881898</v>
      </c>
      <c r="G197" s="406"/>
      <c r="H197" s="406">
        <f>IF(OR(ISERROR(VLOOKUP($E197&amp;$D$118&amp;$D$119,'CCG data'!$A:$AD,'CCG data'!S$3,FALSE)),ISBLANK(VLOOKUP($E197&amp;$D$118&amp;$D$119,'CCG data'!$A:$AD,'CCG data'!S$3,FALSE))),"",VLOOKUP($E197&amp;$D$118&amp;$D$119,'CCG data'!$A:$AD,'CCG data'!S$3,FALSE))</f>
        <v>33.270082038470861</v>
      </c>
      <c r="I197" s="406"/>
      <c r="J197" s="406">
        <f>IF(OR(ISERROR(VLOOKUP($E197&amp;$D$118&amp;$D$119,'CCG data'!$A:$AD,'CCG data'!T$3,FALSE)),ISBLANK(VLOOKUP($E197&amp;$D$118&amp;$D$119,'CCG data'!$A:$AD,'CCG data'!T$3,FALSE))),"",VLOOKUP($E197&amp;$D$118&amp;$D$119,'CCG data'!$A:$AD,'CCG data'!T$3,FALSE))</f>
        <v>18.723777852212695</v>
      </c>
      <c r="K197" s="406"/>
      <c r="L197" s="406">
        <f>IF(OR(ISERROR(VLOOKUP($E197&amp;$D$118&amp;$D$119,'CCG data'!$A:$AD,'CCG data'!U$3,FALSE)),ISBLANK(VLOOKUP($E197&amp;$D$118&amp;$D$119,'CCG data'!$A:$AD,'CCG data'!U$3,FALSE))),"",VLOOKUP($E197&amp;$D$118&amp;$D$119,'CCG data'!$A:$AD,'CCG data'!U$3,FALSE))</f>
        <v>10.222028843008127</v>
      </c>
      <c r="M197" s="407"/>
      <c r="N197" s="362">
        <f>IF(OR(ISERROR(VLOOKUP($E197&amp;$D$118&amp;$D$119,'CCG data'!$A:$AD,'CCG data'!G$3,FALSE)),ISBLANK(VLOOKUP($E197&amp;$D$118&amp;$D$119,'CCG data'!$A:$AD,'CCG data'!G$3,FALSE))),"",VLOOKUP($E197&amp;$D$118&amp;$D$119,'CCG data'!$A:$AD,'CCG data'!G$3,FALSE))</f>
        <v>1697</v>
      </c>
      <c r="P197" s="397">
        <f>IF(OR(ISERROR(VLOOKUP($E197&amp;$D$118&amp;$D$119,'CCG data'!$A:$AD,'CCG data'!B$3,FALSE)),ISBLANK(VLOOKUP($E197&amp;$D$118&amp;$D$119,'CCG data'!$A:$AD,'CCG data'!B$3,FALSE))),"",VLOOKUP($E197&amp;$D$118&amp;$D$119,'CCG data'!$A:$AD,'CCG data'!B$3,FALSE))</f>
        <v>6.7766647024160284E-2</v>
      </c>
      <c r="Q197" s="263"/>
      <c r="R197" s="263">
        <f>IF(OR(ISERROR(VLOOKUP($E197&amp;$D$118&amp;$D$119,'CCG data'!$A:$AD,'CCG data'!C$3,FALSE)),ISBLANK(VLOOKUP($E197&amp;$D$118&amp;$D$119,'CCG data'!$A:$AD,'CCG data'!C$3,FALSE))),"",VLOOKUP($E197&amp;$D$118&amp;$D$119,'CCG data'!$A:$AD,'CCG data'!C$3,FALSE))</f>
        <v>0.49970536240424279</v>
      </c>
      <c r="S197" s="263"/>
      <c r="T197" s="263">
        <f>IF(OR(ISERROR(VLOOKUP($E197&amp;$D$118&amp;$D$119,'CCG data'!$A:$AD,'CCG data'!D$3,FALSE)),ISBLANK(VLOOKUP($E197&amp;$D$118&amp;$D$119,'CCG data'!$A:$AD,'CCG data'!D$3,FALSE))),"",VLOOKUP($E197&amp;$D$118&amp;$D$119,'CCG data'!$A:$AD,'CCG data'!D$3,FALSE))</f>
        <v>0.28049499116087212</v>
      </c>
      <c r="U197" s="263"/>
      <c r="V197" s="263">
        <f>IF(OR(ISERROR(VLOOKUP($E197&amp;$D$118&amp;$D$119,'CCG data'!$A:$AD,'CCG data'!E$3,FALSE)),ISBLANK(VLOOKUP($E197&amp;$D$118&amp;$D$119,'CCG data'!$A:$AD,'CCG data'!E$3,FALSE))),"",VLOOKUP($E197&amp;$D$118&amp;$D$119,'CCG data'!$A:$AD,'CCG data'!E$3,FALSE))</f>
        <v>0.15203299941072482</v>
      </c>
      <c r="W197" s="398"/>
      <c r="Y197" s="163">
        <f>IFERROR(VLOOKUP($E197&amp;$D$119, Outliers!$A$4:$P$214,6,FALSE),"0")</f>
        <v>0</v>
      </c>
      <c r="Z197" s="163">
        <f>IFERROR(VLOOKUP($E197&amp;$D$119, Outliers!$A$4:$P$214,7,FALSE),"0")</f>
        <v>1</v>
      </c>
      <c r="AA197" s="163">
        <f>IFERROR(VLOOKUP($E197&amp;$D$119, Outliers!$A$4:$P$214,8,FALSE),"0")</f>
        <v>0</v>
      </c>
      <c r="AB197" s="163">
        <f>IFERROR(VLOOKUP($E197&amp;$D$119, Outliers!$A$4:$P$214,9,FALSE),"0")</f>
        <v>0</v>
      </c>
      <c r="AD197" s="78"/>
      <c r="AE197" s="78"/>
      <c r="AF197" s="78"/>
      <c r="AG197" s="78"/>
    </row>
    <row r="198" spans="4:33" x14ac:dyDescent="0.25">
      <c r="D198" s="318"/>
      <c r="E198" s="103" t="s">
        <v>27</v>
      </c>
      <c r="F198" s="95">
        <f>IF(P197="","",VLOOKUP($E197&amp;$D$118&amp;$D$119,'CCG data'!$A:$AD,'CCG data'!W$3,FALSE))</f>
        <v>3.8274187364061696</v>
      </c>
      <c r="G198" s="96">
        <f>IF(P197="","",VLOOKUP($E197&amp;$D$118&amp;$D$119,'CCG data'!$A:$AD,'CCG data'!X$3,FALSE))</f>
        <v>5.5394012533702099</v>
      </c>
      <c r="H198" s="96">
        <f>IF(R197="","",VLOOKUP($E197&amp;$D$118&amp;$D$119,'CCG data'!$A:$AD,'CCG data'!Y$3,FALSE))</f>
        <v>31.030783395073342</v>
      </c>
      <c r="I198" s="96">
        <f>IF(R197="","",VLOOKUP($E197&amp;$D$118&amp;$D$119,'CCG data'!$A:$AD,'CCG data'!Z$3,FALSE))</f>
        <v>35.509380681868379</v>
      </c>
      <c r="J198" s="96">
        <f>IF(T197="","",VLOOKUP($E197&amp;$D$118&amp;$D$119,'CCG data'!$A:$AD,'CCG data'!AA$3,FALSE))</f>
        <v>17.041700068662973</v>
      </c>
      <c r="K198" s="96">
        <f>IF(T197="","",VLOOKUP($E197&amp;$D$118&amp;$D$119,'CCG data'!$A:$AD,'CCG data'!AB$3,FALSE))</f>
        <v>20.405855635762418</v>
      </c>
      <c r="L198" s="96">
        <f>IF(V197="","",VLOOKUP($E197&amp;$D$118&amp;$D$119,'CCG data'!$A:$AD,'CCG data'!AC$3,FALSE))</f>
        <v>8.9746932350357813</v>
      </c>
      <c r="M198" s="96">
        <f>IF(V197="","",VLOOKUP($E197&amp;$D$118&amp;$D$119,'CCG data'!$A:$AD,'CCG data'!AD$3,FALSE))</f>
        <v>11.469364450980473</v>
      </c>
      <c r="N198" s="363"/>
      <c r="P198" s="150">
        <f>IF(P197="","",VLOOKUP($E197&amp;$D$118&amp;$D$119,'CCG data'!$A:$AD,'CCG data'!I$3,FALSE))</f>
        <v>5.7000000000000002E-2</v>
      </c>
      <c r="Q198" s="15">
        <f>IF(P197="","",VLOOKUP($E197&amp;$D$118&amp;$D$119,'CCG data'!$A:$AD,'CCG data'!J$3,FALSE))</f>
        <v>8.1000000000000003E-2</v>
      </c>
      <c r="R198" s="15">
        <f>IF(R197="","",VLOOKUP($E197&amp;$D$118&amp;$D$119,'CCG data'!$A:$AD,'CCG data'!K$3,FALSE))</f>
        <v>0.47599999999999998</v>
      </c>
      <c r="S198" s="15">
        <f>IF(R197="","",VLOOKUP($E197&amp;$D$118&amp;$D$119,'CCG data'!$A:$AD,'CCG data'!L$3,FALSE))</f>
        <v>0.52300000000000002</v>
      </c>
      <c r="T198" s="15">
        <f>IF(T197="","",VLOOKUP($E197&amp;$D$118&amp;$D$119,'CCG data'!$A:$AD,'CCG data'!M$3,FALSE))</f>
        <v>0.26</v>
      </c>
      <c r="U198" s="15">
        <f>IF(T197="","",VLOOKUP($E197&amp;$D$118&amp;$D$119,'CCG data'!$A:$AD,'CCG data'!N$3,FALSE))</f>
        <v>0.30199999999999999</v>
      </c>
      <c r="V198" s="15">
        <f>IF(V197="","",VLOOKUP($E197&amp;$D$118&amp;$D$119,'CCG data'!$A:$AD,'CCG data'!O$3,FALSE))</f>
        <v>0.13600000000000001</v>
      </c>
      <c r="W198" s="135">
        <f>IF(V197="","",VLOOKUP($E197&amp;$D$118&amp;$D$119,'CCG data'!$A:$AD,'CCG data'!P$3,FALSE))</f>
        <v>0.17</v>
      </c>
      <c r="Y198" s="163" t="str">
        <f>IFERROR(VLOOKUP($E198&amp;$D$119, Outliers!$A$4:$P$214,6,FALSE),"0")</f>
        <v>0</v>
      </c>
      <c r="Z198" s="163" t="str">
        <f>IFERROR(VLOOKUP($E198&amp;$D$119, Outliers!$A$4:$P$214,7,FALSE),"0")</f>
        <v>0</v>
      </c>
      <c r="AA198" s="163" t="str">
        <f>IFERROR(VLOOKUP($E198&amp;$D$119, Outliers!$A$4:$P$214,8,FALSE),"0")</f>
        <v>0</v>
      </c>
      <c r="AB198" s="163" t="str">
        <f>IFERROR(VLOOKUP($E198&amp;$D$119, Outliers!$A$4:$P$214,9,FALSE),"0")</f>
        <v>0</v>
      </c>
      <c r="AD198" s="78"/>
      <c r="AE198" s="78"/>
      <c r="AF198" s="78"/>
      <c r="AG198" s="78"/>
    </row>
    <row r="199" spans="4:33" ht="15.75" x14ac:dyDescent="0.25">
      <c r="D199" s="318"/>
      <c r="E199" s="104" t="s">
        <v>175</v>
      </c>
      <c r="F199" s="405">
        <f>IF(OR(ISERROR(VLOOKUP($E199&amp;$D$118&amp;$D$119,'CCG data'!$A:$AD,'CCG data'!R$3,FALSE)),ISBLANK(VLOOKUP($E199&amp;$D$118&amp;$D$119,'CCG data'!$A:$AD,'CCG data'!R$3,FALSE))),"",VLOOKUP($E199&amp;$D$118&amp;$D$119,'CCG data'!$A:$AD,'CCG data'!R$3,FALSE))</f>
        <v>7.0901470488856138</v>
      </c>
      <c r="G199" s="406"/>
      <c r="H199" s="406">
        <f>IF(OR(ISERROR(VLOOKUP($E199&amp;$D$118&amp;$D$119,'CCG data'!$A:$AD,'CCG data'!S$3,FALSE)),ISBLANK(VLOOKUP($E199&amp;$D$118&amp;$D$119,'CCG data'!$A:$AD,'CCG data'!S$3,FALSE))),"",VLOOKUP($E199&amp;$D$118&amp;$D$119,'CCG data'!$A:$AD,'CCG data'!S$3,FALSE))</f>
        <v>39.563700945185765</v>
      </c>
      <c r="I199" s="406"/>
      <c r="J199" s="406">
        <f>IF(OR(ISERROR(VLOOKUP($E199&amp;$D$118&amp;$D$119,'CCG data'!$A:$AD,'CCG data'!T$3,FALSE)),ISBLANK(VLOOKUP($E199&amp;$D$118&amp;$D$119,'CCG data'!$A:$AD,'CCG data'!T$3,FALSE))),"",VLOOKUP($E199&amp;$D$118&amp;$D$119,'CCG data'!$A:$AD,'CCG data'!T$3,FALSE))</f>
        <v>16.037836004689485</v>
      </c>
      <c r="K199" s="406"/>
      <c r="L199" s="406">
        <f>IF(OR(ISERROR(VLOOKUP($E199&amp;$D$118&amp;$D$119,'CCG data'!$A:$AD,'CCG data'!U$3,FALSE)),ISBLANK(VLOOKUP($E199&amp;$D$118&amp;$D$119,'CCG data'!$A:$AD,'CCG data'!U$3,FALSE))),"",VLOOKUP($E199&amp;$D$118&amp;$D$119,'CCG data'!$A:$AD,'CCG data'!U$3,FALSE))</f>
        <v>13.081512267957882</v>
      </c>
      <c r="M199" s="407"/>
      <c r="N199" s="362">
        <f>IF(OR(ISERROR(VLOOKUP($E199&amp;$D$118&amp;$D$119,'CCG data'!$A:$AD,'CCG data'!G$3,FALSE)),ISBLANK(VLOOKUP($E199&amp;$D$118&amp;$D$119,'CCG data'!$A:$AD,'CCG data'!G$3,FALSE))),"",VLOOKUP($E199&amp;$D$118&amp;$D$119,'CCG data'!$A:$AD,'CCG data'!G$3,FALSE))</f>
        <v>2501</v>
      </c>
      <c r="P199" s="397">
        <f>IF(OR(ISERROR(VLOOKUP($E199&amp;$D$118&amp;$D$119,'CCG data'!$A:$AD,'CCG data'!B$3,FALSE)),ISBLANK(VLOOKUP($E199&amp;$D$118&amp;$D$119,'CCG data'!$A:$AD,'CCG data'!B$3,FALSE))),"",VLOOKUP($E199&amp;$D$118&amp;$D$119,'CCG data'!$A:$AD,'CCG data'!B$3,FALSE))</f>
        <v>9.6361455417832864E-2</v>
      </c>
      <c r="Q199" s="263"/>
      <c r="R199" s="263">
        <f>IF(OR(ISERROR(VLOOKUP($E199&amp;$D$118&amp;$D$119,'CCG data'!$A:$AD,'CCG data'!C$3,FALSE)),ISBLANK(VLOOKUP($E199&amp;$D$118&amp;$D$119,'CCG data'!$A:$AD,'CCG data'!C$3,FALSE))),"",VLOOKUP($E199&amp;$D$118&amp;$D$119,'CCG data'!$A:$AD,'CCG data'!C$3,FALSE))</f>
        <v>0.52179128348660531</v>
      </c>
      <c r="S199" s="263"/>
      <c r="T199" s="263">
        <f>IF(OR(ISERROR(VLOOKUP($E199&amp;$D$118&amp;$D$119,'CCG data'!$A:$AD,'CCG data'!D$3,FALSE)),ISBLANK(VLOOKUP($E199&amp;$D$118&amp;$D$119,'CCG data'!$A:$AD,'CCG data'!D$3,FALSE))),"",VLOOKUP($E199&amp;$D$118&amp;$D$119,'CCG data'!$A:$AD,'CCG data'!D$3,FALSE))</f>
        <v>0.21031587365053978</v>
      </c>
      <c r="U199" s="263"/>
      <c r="V199" s="263">
        <f>IF(OR(ISERROR(VLOOKUP($E199&amp;$D$118&amp;$D$119,'CCG data'!$A:$AD,'CCG data'!E$3,FALSE)),ISBLANK(VLOOKUP($E199&amp;$D$118&amp;$D$119,'CCG data'!$A:$AD,'CCG data'!E$3,FALSE))),"",VLOOKUP($E199&amp;$D$118&amp;$D$119,'CCG data'!$A:$AD,'CCG data'!E$3,FALSE))</f>
        <v>0.171531387445022</v>
      </c>
      <c r="W199" s="398"/>
      <c r="Y199" s="163">
        <f>IFERROR(VLOOKUP($E199&amp;$D$119, Outliers!$A$4:$P$214,6,FALSE),"0")</f>
        <v>1</v>
      </c>
      <c r="Z199" s="163">
        <f>IFERROR(VLOOKUP($E199&amp;$D$119, Outliers!$A$4:$P$214,7,FALSE),"0")</f>
        <v>0</v>
      </c>
      <c r="AA199" s="163">
        <f>IFERROR(VLOOKUP($E199&amp;$D$119, Outliers!$A$4:$P$214,8,FALSE),"0")</f>
        <v>0</v>
      </c>
      <c r="AB199" s="163">
        <f>IFERROR(VLOOKUP($E199&amp;$D$119, Outliers!$A$4:$P$214,9,FALSE),"0")</f>
        <v>1</v>
      </c>
      <c r="AD199" s="78"/>
      <c r="AE199" s="78"/>
      <c r="AF199" s="78"/>
      <c r="AG199" s="78"/>
    </row>
    <row r="200" spans="4:33" x14ac:dyDescent="0.25">
      <c r="D200" s="318"/>
      <c r="E200" s="103" t="s">
        <v>27</v>
      </c>
      <c r="F200" s="95">
        <f>IF(P199="","",VLOOKUP($E199&amp;$D$118&amp;$D$119,'CCG data'!$A:$AD,'CCG data'!W$3,FALSE))</f>
        <v>6.1949826689612051</v>
      </c>
      <c r="G200" s="96">
        <f>IF(P199="","",VLOOKUP($E199&amp;$D$118&amp;$D$119,'CCG data'!$A:$AD,'CCG data'!X$3,FALSE))</f>
        <v>7.9853114288100224</v>
      </c>
      <c r="H200" s="96">
        <f>IF(R199="","",VLOOKUP($E199&amp;$D$118&amp;$D$119,'CCG data'!$A:$AD,'CCG data'!Y$3,FALSE))</f>
        <v>37.417117745727658</v>
      </c>
      <c r="I200" s="96">
        <f>IF(R199="","",VLOOKUP($E199&amp;$D$118&amp;$D$119,'CCG data'!$A:$AD,'CCG data'!Z$3,FALSE))</f>
        <v>41.710284144643872</v>
      </c>
      <c r="J200" s="96">
        <f>IF(T199="","",VLOOKUP($E199&amp;$D$118&amp;$D$119,'CCG data'!$A:$AD,'CCG data'!AA$3,FALSE))</f>
        <v>14.667241558877098</v>
      </c>
      <c r="K200" s="96">
        <f>IF(T199="","",VLOOKUP($E199&amp;$D$118&amp;$D$119,'CCG data'!$A:$AD,'CCG data'!AB$3,FALSE))</f>
        <v>17.408430450501871</v>
      </c>
      <c r="L200" s="96">
        <f>IF(V199="","",VLOOKUP($E199&amp;$D$118&amp;$D$119,'CCG data'!$A:$AD,'CCG data'!AC$3,FALSE))</f>
        <v>11.843612794826473</v>
      </c>
      <c r="M200" s="96">
        <f>IF(V199="","",VLOOKUP($E199&amp;$D$118&amp;$D$119,'CCG data'!$A:$AD,'CCG data'!AD$3,FALSE))</f>
        <v>14.31941174108929</v>
      </c>
      <c r="N200" s="363"/>
      <c r="P200" s="150">
        <f>IF(P199="","",VLOOKUP($E199&amp;$D$118&amp;$D$119,'CCG data'!$A:$AD,'CCG data'!I$3,FALSE))</f>
        <v>8.5000000000000006E-2</v>
      </c>
      <c r="Q200" s="15">
        <f>IF(P199="","",VLOOKUP($E199&amp;$D$118&amp;$D$119,'CCG data'!$A:$AD,'CCG data'!J$3,FALSE))</f>
        <v>0.109</v>
      </c>
      <c r="R200" s="15">
        <f>IF(R199="","",VLOOKUP($E199&amp;$D$118&amp;$D$119,'CCG data'!$A:$AD,'CCG data'!K$3,FALSE))</f>
        <v>0.502</v>
      </c>
      <c r="S200" s="15">
        <f>IF(R199="","",VLOOKUP($E199&amp;$D$118&amp;$D$119,'CCG data'!$A:$AD,'CCG data'!L$3,FALSE))</f>
        <v>0.54100000000000004</v>
      </c>
      <c r="T200" s="15">
        <f>IF(T199="","",VLOOKUP($E199&amp;$D$118&amp;$D$119,'CCG data'!$A:$AD,'CCG data'!M$3,FALSE))</f>
        <v>0.19500000000000001</v>
      </c>
      <c r="U200" s="15">
        <f>IF(T199="","",VLOOKUP($E199&amp;$D$118&amp;$D$119,'CCG data'!$A:$AD,'CCG data'!N$3,FALSE))</f>
        <v>0.22700000000000001</v>
      </c>
      <c r="V200" s="15">
        <f>IF(V199="","",VLOOKUP($E199&amp;$D$118&amp;$D$119,'CCG data'!$A:$AD,'CCG data'!O$3,FALSE))</f>
        <v>0.157</v>
      </c>
      <c r="W200" s="135">
        <f>IF(V199="","",VLOOKUP($E199&amp;$D$118&amp;$D$119,'CCG data'!$A:$AD,'CCG data'!P$3,FALSE))</f>
        <v>0.187</v>
      </c>
      <c r="Y200" s="163" t="str">
        <f>IFERROR(VLOOKUP($E200&amp;$D$119, Outliers!$A$4:$P$214,6,FALSE),"0")</f>
        <v>0</v>
      </c>
      <c r="Z200" s="163" t="str">
        <f>IFERROR(VLOOKUP($E200&amp;$D$119, Outliers!$A$4:$P$214,7,FALSE),"0")</f>
        <v>0</v>
      </c>
      <c r="AA200" s="163" t="str">
        <f>IFERROR(VLOOKUP($E200&amp;$D$119, Outliers!$A$4:$P$214,8,FALSE),"0")</f>
        <v>0</v>
      </c>
      <c r="AB200" s="163" t="str">
        <f>IFERROR(VLOOKUP($E200&amp;$D$119, Outliers!$A$4:$P$214,9,FALSE),"0")</f>
        <v>0</v>
      </c>
      <c r="AD200" s="78"/>
      <c r="AE200" s="78"/>
      <c r="AF200" s="78"/>
      <c r="AG200" s="78"/>
    </row>
    <row r="201" spans="4:33" ht="15.75" x14ac:dyDescent="0.25">
      <c r="D201" s="318"/>
      <c r="E201" s="104" t="s">
        <v>176</v>
      </c>
      <c r="F201" s="405">
        <f>IF(OR(ISERROR(VLOOKUP($E201&amp;$D$118&amp;$D$119,'CCG data'!$A:$AD,'CCG data'!R$3,FALSE)),ISBLANK(VLOOKUP($E201&amp;$D$118&amp;$D$119,'CCG data'!$A:$AD,'CCG data'!R$3,FALSE))),"",VLOOKUP($E201&amp;$D$118&amp;$D$119,'CCG data'!$A:$AD,'CCG data'!R$3,FALSE))</f>
        <v>4.2611422580503575</v>
      </c>
      <c r="G201" s="406"/>
      <c r="H201" s="406">
        <f>IF(OR(ISERROR(VLOOKUP($E201&amp;$D$118&amp;$D$119,'CCG data'!$A:$AD,'CCG data'!S$3,FALSE)),ISBLANK(VLOOKUP($E201&amp;$D$118&amp;$D$119,'CCG data'!$A:$AD,'CCG data'!S$3,FALSE))),"",VLOOKUP($E201&amp;$D$118&amp;$D$119,'CCG data'!$A:$AD,'CCG data'!S$3,FALSE))</f>
        <v>44.082084783291442</v>
      </c>
      <c r="I201" s="406"/>
      <c r="J201" s="406">
        <f>IF(OR(ISERROR(VLOOKUP($E201&amp;$D$118&amp;$D$119,'CCG data'!$A:$AD,'CCG data'!T$3,FALSE)),ISBLANK(VLOOKUP($E201&amp;$D$118&amp;$D$119,'CCG data'!$A:$AD,'CCG data'!T$3,FALSE))),"",VLOOKUP($E201&amp;$D$118&amp;$D$119,'CCG data'!$A:$AD,'CCG data'!T$3,FALSE))</f>
        <v>16.327464331197415</v>
      </c>
      <c r="K201" s="406"/>
      <c r="L201" s="406">
        <f>IF(OR(ISERROR(VLOOKUP($E201&amp;$D$118&amp;$D$119,'CCG data'!$A:$AD,'CCG data'!U$3,FALSE)),ISBLANK(VLOOKUP($E201&amp;$D$118&amp;$D$119,'CCG data'!$A:$AD,'CCG data'!U$3,FALSE))),"",VLOOKUP($E201&amp;$D$118&amp;$D$119,'CCG data'!$A:$AD,'CCG data'!U$3,FALSE))</f>
        <v>10.358490667445684</v>
      </c>
      <c r="M201" s="407"/>
      <c r="N201" s="362">
        <f>IF(OR(ISERROR(VLOOKUP($E201&amp;$D$118&amp;$D$119,'CCG data'!$A:$AD,'CCG data'!G$3,FALSE)),ISBLANK(VLOOKUP($E201&amp;$D$118&amp;$D$119,'CCG data'!$A:$AD,'CCG data'!G$3,FALSE))),"",VLOOKUP($E201&amp;$D$118&amp;$D$119,'CCG data'!$A:$AD,'CCG data'!G$3,FALSE))</f>
        <v>734</v>
      </c>
      <c r="P201" s="397">
        <f>IF(OR(ISERROR(VLOOKUP($E201&amp;$D$118&amp;$D$119,'CCG data'!$A:$AD,'CCG data'!B$3,FALSE)),ISBLANK(VLOOKUP($E201&amp;$D$118&amp;$D$119,'CCG data'!$A:$AD,'CCG data'!B$3,FALSE))),"",VLOOKUP($E201&amp;$D$118&amp;$D$119,'CCG data'!$A:$AD,'CCG data'!B$3,FALSE))</f>
        <v>5.7220708446866483E-2</v>
      </c>
      <c r="Q201" s="263"/>
      <c r="R201" s="263">
        <f>IF(OR(ISERROR(VLOOKUP($E201&amp;$D$118&amp;$D$119,'CCG data'!$A:$AD,'CCG data'!C$3,FALSE)),ISBLANK(VLOOKUP($E201&amp;$D$118&amp;$D$119,'CCG data'!$A:$AD,'CCG data'!C$3,FALSE))),"",VLOOKUP($E201&amp;$D$118&amp;$D$119,'CCG data'!$A:$AD,'CCG data'!C$3,FALSE))</f>
        <v>0.58719346049046317</v>
      </c>
      <c r="S201" s="263"/>
      <c r="T201" s="263">
        <f>IF(OR(ISERROR(VLOOKUP($E201&amp;$D$118&amp;$D$119,'CCG data'!$A:$AD,'CCG data'!D$3,FALSE)),ISBLANK(VLOOKUP($E201&amp;$D$118&amp;$D$119,'CCG data'!$A:$AD,'CCG data'!D$3,FALSE))),"",VLOOKUP($E201&amp;$D$118&amp;$D$119,'CCG data'!$A:$AD,'CCG data'!D$3,FALSE))</f>
        <v>0.21798365122615804</v>
      </c>
      <c r="U201" s="263"/>
      <c r="V201" s="263">
        <f>IF(OR(ISERROR(VLOOKUP($E201&amp;$D$118&amp;$D$119,'CCG data'!$A:$AD,'CCG data'!E$3,FALSE)),ISBLANK(VLOOKUP($E201&amp;$D$118&amp;$D$119,'CCG data'!$A:$AD,'CCG data'!E$3,FALSE))),"",VLOOKUP($E201&amp;$D$118&amp;$D$119,'CCG data'!$A:$AD,'CCG data'!E$3,FALSE))</f>
        <v>0.13760217983651227</v>
      </c>
      <c r="W201" s="398"/>
      <c r="Y201" s="163">
        <f>IFERROR(VLOOKUP($E201&amp;$D$119, Outliers!$A$4:$P$214,6,FALSE),"0")</f>
        <v>0</v>
      </c>
      <c r="Z201" s="163">
        <f>IFERROR(VLOOKUP($E201&amp;$D$119, Outliers!$A$4:$P$214,7,FALSE),"0")</f>
        <v>0</v>
      </c>
      <c r="AA201" s="163">
        <f>IFERROR(VLOOKUP($E201&amp;$D$119, Outliers!$A$4:$P$214,8,FALSE),"0")</f>
        <v>0</v>
      </c>
      <c r="AB201" s="163">
        <f>IFERROR(VLOOKUP($E201&amp;$D$119, Outliers!$A$4:$P$214,9,FALSE),"0")</f>
        <v>0</v>
      </c>
      <c r="AD201" s="78"/>
      <c r="AE201" s="78"/>
      <c r="AF201" s="78"/>
      <c r="AG201" s="78"/>
    </row>
    <row r="202" spans="4:33" x14ac:dyDescent="0.25">
      <c r="D202" s="318"/>
      <c r="E202" s="103" t="s">
        <v>27</v>
      </c>
      <c r="F202" s="95">
        <f>IF(P201="","",VLOOKUP($E201&amp;$D$118&amp;$D$119,'CCG data'!$A:$AD,'CCG data'!W$3,FALSE))</f>
        <v>2.9724255488892402</v>
      </c>
      <c r="G202" s="96">
        <f>IF(P201="","",VLOOKUP($E201&amp;$D$118&amp;$D$119,'CCG data'!$A:$AD,'CCG data'!X$3,FALSE))</f>
        <v>5.5498589672114749</v>
      </c>
      <c r="H202" s="96">
        <f>IF(R201="","",VLOOKUP($E201&amp;$D$118&amp;$D$119,'CCG data'!$A:$AD,'CCG data'!Y$3,FALSE))</f>
        <v>39.920300538309064</v>
      </c>
      <c r="I202" s="96">
        <f>IF(R201="","",VLOOKUP($E201&amp;$D$118&amp;$D$119,'CCG data'!$A:$AD,'CCG data'!Z$3,FALSE))</f>
        <v>48.243869028273821</v>
      </c>
      <c r="J202" s="96">
        <f>IF(T201="","",VLOOKUP($E201&amp;$D$118&amp;$D$119,'CCG data'!$A:$AD,'CCG data'!AA$3,FALSE))</f>
        <v>13.797497521812076</v>
      </c>
      <c r="K202" s="96">
        <f>IF(T201="","",VLOOKUP($E201&amp;$D$118&amp;$D$119,'CCG data'!$A:$AD,'CCG data'!AB$3,FALSE))</f>
        <v>18.857431140582754</v>
      </c>
      <c r="L202" s="96">
        <f>IF(V201="","",VLOOKUP($E201&amp;$D$118&amp;$D$119,'CCG data'!$A:$AD,'CCG data'!AC$3,FALSE))</f>
        <v>8.3383023115295813</v>
      </c>
      <c r="M202" s="96">
        <f>IF(V201="","",VLOOKUP($E201&amp;$D$118&amp;$D$119,'CCG data'!$A:$AD,'CCG data'!AD$3,FALSE))</f>
        <v>12.378679023361787</v>
      </c>
      <c r="N202" s="363"/>
      <c r="P202" s="150">
        <f>IF(P201="","",VLOOKUP($E201&amp;$D$118&amp;$D$119,'CCG data'!$A:$AD,'CCG data'!I$3,FALSE))</f>
        <v>4.2999999999999997E-2</v>
      </c>
      <c r="Q202" s="15">
        <f>IF(P201="","",VLOOKUP($E201&amp;$D$118&amp;$D$119,'CCG data'!$A:$AD,'CCG data'!J$3,FALSE))</f>
        <v>7.5999999999999998E-2</v>
      </c>
      <c r="R202" s="15">
        <f>IF(R201="","",VLOOKUP($E201&amp;$D$118&amp;$D$119,'CCG data'!$A:$AD,'CCG data'!K$3,FALSE))</f>
        <v>0.55100000000000005</v>
      </c>
      <c r="S202" s="15">
        <f>IF(R201="","",VLOOKUP($E201&amp;$D$118&amp;$D$119,'CCG data'!$A:$AD,'CCG data'!L$3,FALSE))</f>
        <v>0.622</v>
      </c>
      <c r="T202" s="15">
        <f>IF(T201="","",VLOOKUP($E201&amp;$D$118&amp;$D$119,'CCG data'!$A:$AD,'CCG data'!M$3,FALSE))</f>
        <v>0.19</v>
      </c>
      <c r="U202" s="15">
        <f>IF(T201="","",VLOOKUP($E201&amp;$D$118&amp;$D$119,'CCG data'!$A:$AD,'CCG data'!N$3,FALSE))</f>
        <v>0.249</v>
      </c>
      <c r="V202" s="15">
        <f>IF(V201="","",VLOOKUP($E201&amp;$D$118&amp;$D$119,'CCG data'!$A:$AD,'CCG data'!O$3,FALSE))</f>
        <v>0.115</v>
      </c>
      <c r="W202" s="135">
        <f>IF(V201="","",VLOOKUP($E201&amp;$D$118&amp;$D$119,'CCG data'!$A:$AD,'CCG data'!P$3,FALSE))</f>
        <v>0.16400000000000001</v>
      </c>
      <c r="Y202" s="163" t="str">
        <f>IFERROR(VLOOKUP($E202&amp;$D$119, Outliers!$A$4:$P$214,6,FALSE),"0")</f>
        <v>0</v>
      </c>
      <c r="Z202" s="163" t="str">
        <f>IFERROR(VLOOKUP($E202&amp;$D$119, Outliers!$A$4:$P$214,7,FALSE),"0")</f>
        <v>0</v>
      </c>
      <c r="AA202" s="163" t="str">
        <f>IFERROR(VLOOKUP($E202&amp;$D$119, Outliers!$A$4:$P$214,8,FALSE),"0")</f>
        <v>0</v>
      </c>
      <c r="AB202" s="163" t="str">
        <f>IFERROR(VLOOKUP($E202&amp;$D$119, Outliers!$A$4:$P$214,9,FALSE),"0")</f>
        <v>0</v>
      </c>
      <c r="AD202" s="78"/>
      <c r="AE202" s="78"/>
      <c r="AF202" s="78"/>
      <c r="AG202" s="78"/>
    </row>
    <row r="203" spans="4:33" ht="15.75" x14ac:dyDescent="0.25">
      <c r="D203" s="318"/>
      <c r="E203" s="104" t="s">
        <v>400</v>
      </c>
      <c r="F203" s="405">
        <f>IF(OR(ISERROR(VLOOKUP($E203&amp;$D$118&amp;$D$119,'CCG data'!$A:$AD,'CCG data'!R$3,FALSE)),ISBLANK(VLOOKUP($E203&amp;$D$118&amp;$D$119,'CCG data'!$A:$AD,'CCG data'!R$3,FALSE))),"",VLOOKUP($E203&amp;$D$118&amp;$D$119,'CCG data'!$A:$AD,'CCG data'!R$3,FALSE))</f>
        <v>4.371930118942787</v>
      </c>
      <c r="G203" s="406"/>
      <c r="H203" s="406">
        <f>IF(OR(ISERROR(VLOOKUP($E203&amp;$D$118&amp;$D$119,'CCG data'!$A:$AD,'CCG data'!S$3,FALSE)),ISBLANK(VLOOKUP($E203&amp;$D$118&amp;$D$119,'CCG data'!$A:$AD,'CCG data'!S$3,FALSE))),"",VLOOKUP($E203&amp;$D$118&amp;$D$119,'CCG data'!$A:$AD,'CCG data'!S$3,FALSE))</f>
        <v>33.34764179612398</v>
      </c>
      <c r="I203" s="406"/>
      <c r="J203" s="406">
        <f>IF(OR(ISERROR(VLOOKUP($E203&amp;$D$118&amp;$D$119,'CCG data'!$A:$AD,'CCG data'!T$3,FALSE)),ISBLANK(VLOOKUP($E203&amp;$D$118&amp;$D$119,'CCG data'!$A:$AD,'CCG data'!T$3,FALSE))),"",VLOOKUP($E203&amp;$D$118&amp;$D$119,'CCG data'!$A:$AD,'CCG data'!T$3,FALSE))</f>
        <v>16.102973612695141</v>
      </c>
      <c r="K203" s="406"/>
      <c r="L203" s="406">
        <f>IF(OR(ISERROR(VLOOKUP($E203&amp;$D$118&amp;$D$119,'CCG data'!$A:$AD,'CCG data'!U$3,FALSE)),ISBLANK(VLOOKUP($E203&amp;$D$118&amp;$D$119,'CCG data'!$A:$AD,'CCG data'!U$3,FALSE))),"",VLOOKUP($E203&amp;$D$118&amp;$D$119,'CCG data'!$A:$AD,'CCG data'!U$3,FALSE))</f>
        <v>12.124075677355556</v>
      </c>
      <c r="M203" s="407"/>
      <c r="N203" s="362">
        <f>IF(OR(ISERROR(VLOOKUP($E203&amp;$D$118&amp;$D$119,'CCG data'!$A:$AD,'CCG data'!G$3,FALSE)),ISBLANK(VLOOKUP($E203&amp;$D$118&amp;$D$119,'CCG data'!$A:$AD,'CCG data'!G$3,FALSE))),"",VLOOKUP($E203&amp;$D$118&amp;$D$119,'CCG data'!$A:$AD,'CCG data'!G$3,FALSE))</f>
        <v>1397</v>
      </c>
      <c r="P203" s="397">
        <f>IF(OR(ISERROR(VLOOKUP($E203&amp;$D$118&amp;$D$119,'CCG data'!$A:$AD,'CCG data'!B$3,FALSE)),ISBLANK(VLOOKUP($E203&amp;$D$118&amp;$D$119,'CCG data'!$A:$AD,'CCG data'!B$3,FALSE))),"",VLOOKUP($E203&amp;$D$118&amp;$D$119,'CCG data'!$A:$AD,'CCG data'!B$3,FALSE))</f>
        <v>6.5855404438081605E-2</v>
      </c>
      <c r="Q203" s="263"/>
      <c r="R203" s="263">
        <f>IF(OR(ISERROR(VLOOKUP($E203&amp;$D$118&amp;$D$119,'CCG data'!$A:$AD,'CCG data'!C$3,FALSE)),ISBLANK(VLOOKUP($E203&amp;$D$118&amp;$D$119,'CCG data'!$A:$AD,'CCG data'!C$3,FALSE))),"",VLOOKUP($E203&amp;$D$118&amp;$D$119,'CCG data'!$A:$AD,'CCG data'!C$3,FALSE))</f>
        <v>0.506084466714388</v>
      </c>
      <c r="S203" s="263"/>
      <c r="T203" s="263">
        <f>IF(OR(ISERROR(VLOOKUP($E203&amp;$D$118&amp;$D$119,'CCG data'!$A:$AD,'CCG data'!D$3,FALSE)),ISBLANK(VLOOKUP($E203&amp;$D$118&amp;$D$119,'CCG data'!$A:$AD,'CCG data'!D$3,FALSE))),"",VLOOKUP($E203&amp;$D$118&amp;$D$119,'CCG data'!$A:$AD,'CCG data'!D$3,FALSE))</f>
        <v>0.24337866857551896</v>
      </c>
      <c r="U203" s="263"/>
      <c r="V203" s="263">
        <f>IF(OR(ISERROR(VLOOKUP($E203&amp;$D$118&amp;$D$119,'CCG data'!$A:$AD,'CCG data'!E$3,FALSE)),ISBLANK(VLOOKUP($E203&amp;$D$118&amp;$D$119,'CCG data'!$A:$AD,'CCG data'!E$3,FALSE))),"",VLOOKUP($E203&amp;$D$118&amp;$D$119,'CCG data'!$A:$AD,'CCG data'!E$3,FALSE))</f>
        <v>0.18468146027201146</v>
      </c>
      <c r="W203" s="398"/>
      <c r="Y203" s="163">
        <f>IFERROR(VLOOKUP($E203&amp;$D$119, Outliers!$A$4:$P$214,6,FALSE),"0")</f>
        <v>0</v>
      </c>
      <c r="Z203" s="163">
        <f>IFERROR(VLOOKUP($E203&amp;$D$119, Outliers!$A$4:$P$214,7,FALSE),"0")</f>
        <v>1</v>
      </c>
      <c r="AA203" s="163">
        <f>IFERROR(VLOOKUP($E203&amp;$D$119, Outliers!$A$4:$P$214,8,FALSE),"0")</f>
        <v>0</v>
      </c>
      <c r="AB203" s="163">
        <f>IFERROR(VLOOKUP($E203&amp;$D$119, Outliers!$A$4:$P$214,9,FALSE),"0")</f>
        <v>0</v>
      </c>
      <c r="AD203" s="78"/>
      <c r="AE203" s="78"/>
      <c r="AF203" s="78"/>
      <c r="AG203" s="78"/>
    </row>
    <row r="204" spans="4:33" x14ac:dyDescent="0.25">
      <c r="D204" s="318"/>
      <c r="E204" s="103" t="s">
        <v>27</v>
      </c>
      <c r="F204" s="95">
        <f>IF(P203="","",VLOOKUP($E203&amp;$D$118&amp;$D$119,'CCG data'!$A:$AD,'CCG data'!W$3,FALSE))</f>
        <v>3.4785518808339511</v>
      </c>
      <c r="G204" s="96">
        <f>IF(P203="","",VLOOKUP($E203&amp;$D$118&amp;$D$119,'CCG data'!$A:$AD,'CCG data'!X$3,FALSE))</f>
        <v>5.265308357051623</v>
      </c>
      <c r="H204" s="96">
        <f>IF(R203="","",VLOOKUP($E203&amp;$D$118&amp;$D$119,'CCG data'!$A:$AD,'CCG data'!Y$3,FALSE))</f>
        <v>30.889474183688719</v>
      </c>
      <c r="I204" s="96">
        <f>IF(R203="","",VLOOKUP($E203&amp;$D$118&amp;$D$119,'CCG data'!$A:$AD,'CCG data'!Z$3,FALSE))</f>
        <v>35.805809408559242</v>
      </c>
      <c r="J204" s="96">
        <f>IF(T203="","",VLOOKUP($E203&amp;$D$118&amp;$D$119,'CCG data'!$A:$AD,'CCG data'!AA$3,FALSE))</f>
        <v>14.39129314805373</v>
      </c>
      <c r="K204" s="96">
        <f>IF(T203="","",VLOOKUP($E203&amp;$D$118&amp;$D$119,'CCG data'!$A:$AD,'CCG data'!AB$3,FALSE))</f>
        <v>17.814654077336552</v>
      </c>
      <c r="L204" s="96">
        <f>IF(V203="","",VLOOKUP($E203&amp;$D$118&amp;$D$119,'CCG data'!$A:$AD,'CCG data'!AC$3,FALSE))</f>
        <v>10.644644192825846</v>
      </c>
      <c r="M204" s="96">
        <f>IF(V203="","",VLOOKUP($E203&amp;$D$118&amp;$D$119,'CCG data'!$A:$AD,'CCG data'!AD$3,FALSE))</f>
        <v>13.603507161885267</v>
      </c>
      <c r="N204" s="363"/>
      <c r="P204" s="150">
        <f>IF(P203="","",VLOOKUP($E203&amp;$D$118&amp;$D$119,'CCG data'!$A:$AD,'CCG data'!I$3,FALSE))</f>
        <v>5.3999999999999999E-2</v>
      </c>
      <c r="Q204" s="15">
        <f>IF(P203="","",VLOOKUP($E203&amp;$D$118&amp;$D$119,'CCG data'!$A:$AD,'CCG data'!J$3,FALSE))</f>
        <v>0.08</v>
      </c>
      <c r="R204" s="15">
        <f>IF(R203="","",VLOOKUP($E203&amp;$D$118&amp;$D$119,'CCG data'!$A:$AD,'CCG data'!K$3,FALSE))</f>
        <v>0.48</v>
      </c>
      <c r="S204" s="15">
        <f>IF(R203="","",VLOOKUP($E203&amp;$D$118&amp;$D$119,'CCG data'!$A:$AD,'CCG data'!L$3,FALSE))</f>
        <v>0.53200000000000003</v>
      </c>
      <c r="T204" s="15">
        <f>IF(T203="","",VLOOKUP($E203&amp;$D$118&amp;$D$119,'CCG data'!$A:$AD,'CCG data'!M$3,FALSE))</f>
        <v>0.222</v>
      </c>
      <c r="U204" s="15">
        <f>IF(T203="","",VLOOKUP($E203&amp;$D$118&amp;$D$119,'CCG data'!$A:$AD,'CCG data'!N$3,FALSE))</f>
        <v>0.26700000000000002</v>
      </c>
      <c r="V204" s="15">
        <f>IF(V203="","",VLOOKUP($E203&amp;$D$118&amp;$D$119,'CCG data'!$A:$AD,'CCG data'!O$3,FALSE))</f>
        <v>0.16500000000000001</v>
      </c>
      <c r="W204" s="135">
        <f>IF(V203="","",VLOOKUP($E203&amp;$D$118&amp;$D$119,'CCG data'!$A:$AD,'CCG data'!P$3,FALSE))</f>
        <v>0.20599999999999999</v>
      </c>
      <c r="Y204" s="163" t="str">
        <f>IFERROR(VLOOKUP($E204&amp;$D$119, Outliers!$A$4:$P$214,6,FALSE),"0")</f>
        <v>0</v>
      </c>
      <c r="Z204" s="163" t="str">
        <f>IFERROR(VLOOKUP($E204&amp;$D$119, Outliers!$A$4:$P$214,7,FALSE),"0")</f>
        <v>0</v>
      </c>
      <c r="AA204" s="163" t="str">
        <f>IFERROR(VLOOKUP($E204&amp;$D$119, Outliers!$A$4:$P$214,8,FALSE),"0")</f>
        <v>0</v>
      </c>
      <c r="AB204" s="163" t="str">
        <f>IFERROR(VLOOKUP($E204&amp;$D$119, Outliers!$A$4:$P$214,9,FALSE),"0")</f>
        <v>0</v>
      </c>
      <c r="AD204" s="78"/>
      <c r="AE204" s="78"/>
      <c r="AF204" s="78"/>
      <c r="AG204" s="78"/>
    </row>
    <row r="205" spans="4:33" ht="15.75" x14ac:dyDescent="0.25">
      <c r="D205" s="318"/>
      <c r="E205" s="104" t="s">
        <v>177</v>
      </c>
      <c r="F205" s="405">
        <f>IF(OR(ISERROR(VLOOKUP($E205&amp;$D$118&amp;$D$119,'CCG data'!$A:$AD,'CCG data'!R$3,FALSE)),ISBLANK(VLOOKUP($E205&amp;$D$118&amp;$D$119,'CCG data'!$A:$AD,'CCG data'!R$3,FALSE))),"",VLOOKUP($E205&amp;$D$118&amp;$D$119,'CCG data'!$A:$AD,'CCG data'!R$3,FALSE))</f>
        <v>7.1397149751884568</v>
      </c>
      <c r="G205" s="406"/>
      <c r="H205" s="406">
        <f>IF(OR(ISERROR(VLOOKUP($E205&amp;$D$118&amp;$D$119,'CCG data'!$A:$AD,'CCG data'!S$3,FALSE)),ISBLANK(VLOOKUP($E205&amp;$D$118&amp;$D$119,'CCG data'!$A:$AD,'CCG data'!S$3,FALSE))),"",VLOOKUP($E205&amp;$D$118&amp;$D$119,'CCG data'!$A:$AD,'CCG data'!S$3,FALSE))</f>
        <v>40.290250637347377</v>
      </c>
      <c r="I205" s="406"/>
      <c r="J205" s="406">
        <f>IF(OR(ISERROR(VLOOKUP($E205&amp;$D$118&amp;$D$119,'CCG data'!$A:$AD,'CCG data'!T$3,FALSE)),ISBLANK(VLOOKUP($E205&amp;$D$118&amp;$D$119,'CCG data'!$A:$AD,'CCG data'!T$3,FALSE))),"",VLOOKUP($E205&amp;$D$118&amp;$D$119,'CCG data'!$A:$AD,'CCG data'!T$3,FALSE))</f>
        <v>18.279569882874</v>
      </c>
      <c r="K205" s="406"/>
      <c r="L205" s="406">
        <f>IF(OR(ISERROR(VLOOKUP($E205&amp;$D$118&amp;$D$119,'CCG data'!$A:$AD,'CCG data'!U$3,FALSE)),ISBLANK(VLOOKUP($E205&amp;$D$118&amp;$D$119,'CCG data'!$A:$AD,'CCG data'!U$3,FALSE))),"",VLOOKUP($E205&amp;$D$118&amp;$D$119,'CCG data'!$A:$AD,'CCG data'!U$3,FALSE))</f>
        <v>9.5373321344050073</v>
      </c>
      <c r="M205" s="407"/>
      <c r="N205" s="362">
        <f>IF(OR(ISERROR(VLOOKUP($E205&amp;$D$118&amp;$D$119,'CCG data'!$A:$AD,'CCG data'!G$3,FALSE)),ISBLANK(VLOOKUP($E205&amp;$D$118&amp;$D$119,'CCG data'!$A:$AD,'CCG data'!G$3,FALSE))),"",VLOOKUP($E205&amp;$D$118&amp;$D$119,'CCG data'!$A:$AD,'CCG data'!G$3,FALSE))</f>
        <v>2058</v>
      </c>
      <c r="P205" s="397">
        <f>IF(OR(ISERROR(VLOOKUP($E205&amp;$D$118&amp;$D$119,'CCG data'!$A:$AD,'CCG data'!B$3,FALSE)),ISBLANK(VLOOKUP($E205&amp;$D$118&amp;$D$119,'CCG data'!$A:$AD,'CCG data'!B$3,FALSE))),"",VLOOKUP($E205&amp;$D$118&amp;$D$119,'CCG data'!$A:$AD,'CCG data'!B$3,FALSE))</f>
        <v>9.4752186588921289E-2</v>
      </c>
      <c r="Q205" s="263"/>
      <c r="R205" s="263">
        <f>IF(OR(ISERROR(VLOOKUP($E205&amp;$D$118&amp;$D$119,'CCG data'!$A:$AD,'CCG data'!C$3,FALSE)),ISBLANK(VLOOKUP($E205&amp;$D$118&amp;$D$119,'CCG data'!$A:$AD,'CCG data'!C$3,FALSE))),"",VLOOKUP($E205&amp;$D$118&amp;$D$119,'CCG data'!$A:$AD,'CCG data'!C$3,FALSE))</f>
        <v>0.53790087463556846</v>
      </c>
      <c r="S205" s="263"/>
      <c r="T205" s="263">
        <f>IF(OR(ISERROR(VLOOKUP($E205&amp;$D$118&amp;$D$119,'CCG data'!$A:$AD,'CCG data'!D$3,FALSE)),ISBLANK(VLOOKUP($E205&amp;$D$118&amp;$D$119,'CCG data'!$A:$AD,'CCG data'!D$3,FALSE))),"",VLOOKUP($E205&amp;$D$118&amp;$D$119,'CCG data'!$A:$AD,'CCG data'!D$3,FALSE))</f>
        <v>0.24052478134110788</v>
      </c>
      <c r="U205" s="263"/>
      <c r="V205" s="263">
        <f>IF(OR(ISERROR(VLOOKUP($E205&amp;$D$118&amp;$D$119,'CCG data'!$A:$AD,'CCG data'!E$3,FALSE)),ISBLANK(VLOOKUP($E205&amp;$D$118&amp;$D$119,'CCG data'!$A:$AD,'CCG data'!E$3,FALSE))),"",VLOOKUP($E205&amp;$D$118&amp;$D$119,'CCG data'!$A:$AD,'CCG data'!E$3,FALSE))</f>
        <v>0.12682215743440234</v>
      </c>
      <c r="W205" s="398"/>
      <c r="Y205" s="163">
        <f>IFERROR(VLOOKUP($E205&amp;$D$119, Outliers!$A$4:$P$214,6,FALSE),"0")</f>
        <v>1</v>
      </c>
      <c r="Z205" s="163">
        <f>IFERROR(VLOOKUP($E205&amp;$D$119, Outliers!$A$4:$P$214,7,FALSE),"0")</f>
        <v>0</v>
      </c>
      <c r="AA205" s="163">
        <f>IFERROR(VLOOKUP($E205&amp;$D$119, Outliers!$A$4:$P$214,8,FALSE),"0")</f>
        <v>0</v>
      </c>
      <c r="AB205" s="163">
        <f>IFERROR(VLOOKUP($E205&amp;$D$119, Outliers!$A$4:$P$214,9,FALSE),"0")</f>
        <v>0</v>
      </c>
      <c r="AD205" s="78"/>
      <c r="AE205" s="78"/>
      <c r="AF205" s="78"/>
      <c r="AG205" s="78"/>
    </row>
    <row r="206" spans="4:33" x14ac:dyDescent="0.25">
      <c r="D206" s="318"/>
      <c r="E206" s="103" t="s">
        <v>27</v>
      </c>
      <c r="F206" s="95">
        <f>IF(P205="","",VLOOKUP($E205&amp;$D$118&amp;$D$119,'CCG data'!$A:$AD,'CCG data'!W$3,FALSE))</f>
        <v>6.1375951815220882</v>
      </c>
      <c r="G206" s="96">
        <f>IF(P205="","",VLOOKUP($E205&amp;$D$118&amp;$D$119,'CCG data'!$A:$AD,'CCG data'!X$3,FALSE))</f>
        <v>8.1418347688548245</v>
      </c>
      <c r="H206" s="96">
        <f>IF(R205="","",VLOOKUP($E205&amp;$D$118&amp;$D$119,'CCG data'!$A:$AD,'CCG data'!Y$3,FALSE))</f>
        <v>37.916788926588737</v>
      </c>
      <c r="I206" s="96">
        <f>IF(R205="","",VLOOKUP($E205&amp;$D$118&amp;$D$119,'CCG data'!$A:$AD,'CCG data'!Z$3,FALSE))</f>
        <v>42.663712348106017</v>
      </c>
      <c r="J206" s="96">
        <f>IF(T205="","",VLOOKUP($E205&amp;$D$118&amp;$D$119,'CCG data'!$A:$AD,'CCG data'!AA$3,FALSE))</f>
        <v>16.669222972087006</v>
      </c>
      <c r="K206" s="96">
        <f>IF(T205="","",VLOOKUP($E205&amp;$D$118&amp;$D$119,'CCG data'!$A:$AD,'CCG data'!AB$3,FALSE))</f>
        <v>19.889916793660994</v>
      </c>
      <c r="L206" s="96">
        <f>IF(V205="","",VLOOKUP($E205&amp;$D$118&amp;$D$119,'CCG data'!$A:$AD,'CCG data'!AC$3,FALSE))</f>
        <v>8.3802538986149422</v>
      </c>
      <c r="M206" s="96">
        <f>IF(V205="","",VLOOKUP($E205&amp;$D$118&amp;$D$119,'CCG data'!$A:$AD,'CCG data'!AD$3,FALSE))</f>
        <v>10.694410370195072</v>
      </c>
      <c r="N206" s="363"/>
      <c r="P206" s="150">
        <f>IF(P205="","",VLOOKUP($E205&amp;$D$118&amp;$D$119,'CCG data'!$A:$AD,'CCG data'!I$3,FALSE))</f>
        <v>8.3000000000000004E-2</v>
      </c>
      <c r="Q206" s="15">
        <f>IF(P205="","",VLOOKUP($E205&amp;$D$118&amp;$D$119,'CCG data'!$A:$AD,'CCG data'!J$3,FALSE))</f>
        <v>0.108</v>
      </c>
      <c r="R206" s="15">
        <f>IF(R205="","",VLOOKUP($E205&amp;$D$118&amp;$D$119,'CCG data'!$A:$AD,'CCG data'!K$3,FALSE))</f>
        <v>0.51600000000000001</v>
      </c>
      <c r="S206" s="15">
        <f>IF(R205="","",VLOOKUP($E205&amp;$D$118&amp;$D$119,'CCG data'!$A:$AD,'CCG data'!L$3,FALSE))</f>
        <v>0.55900000000000005</v>
      </c>
      <c r="T206" s="15">
        <f>IF(T205="","",VLOOKUP($E205&amp;$D$118&amp;$D$119,'CCG data'!$A:$AD,'CCG data'!M$3,FALSE))</f>
        <v>0.223</v>
      </c>
      <c r="U206" s="15">
        <f>IF(T205="","",VLOOKUP($E205&amp;$D$118&amp;$D$119,'CCG data'!$A:$AD,'CCG data'!N$3,FALSE))</f>
        <v>0.25900000000000001</v>
      </c>
      <c r="V206" s="15">
        <f>IF(V205="","",VLOOKUP($E205&amp;$D$118&amp;$D$119,'CCG data'!$A:$AD,'CCG data'!O$3,FALSE))</f>
        <v>0.113</v>
      </c>
      <c r="W206" s="135">
        <f>IF(V205="","",VLOOKUP($E205&amp;$D$118&amp;$D$119,'CCG data'!$A:$AD,'CCG data'!P$3,FALSE))</f>
        <v>0.14199999999999999</v>
      </c>
      <c r="Y206" s="163" t="str">
        <f>IFERROR(VLOOKUP($E206&amp;$D$119, Outliers!$A$4:$P$214,6,FALSE),"0")</f>
        <v>0</v>
      </c>
      <c r="Z206" s="163" t="str">
        <f>IFERROR(VLOOKUP($E206&amp;$D$119, Outliers!$A$4:$P$214,7,FALSE),"0")</f>
        <v>0</v>
      </c>
      <c r="AA206" s="163" t="str">
        <f>IFERROR(VLOOKUP($E206&amp;$D$119, Outliers!$A$4:$P$214,8,FALSE),"0")</f>
        <v>0</v>
      </c>
      <c r="AB206" s="163" t="str">
        <f>IFERROR(VLOOKUP($E206&amp;$D$119, Outliers!$A$4:$P$214,9,FALSE),"0")</f>
        <v>0</v>
      </c>
      <c r="AD206" s="78"/>
      <c r="AE206" s="78"/>
      <c r="AF206" s="78"/>
      <c r="AG206" s="78"/>
    </row>
    <row r="207" spans="4:33" ht="15.75" x14ac:dyDescent="0.25">
      <c r="D207" s="318"/>
      <c r="E207" s="104" t="s">
        <v>178</v>
      </c>
      <c r="F207" s="405">
        <f>IF(OR(ISERROR(VLOOKUP($E207&amp;$D$118&amp;$D$119,'CCG data'!$A:$AD,'CCG data'!R$3,FALSE)),ISBLANK(VLOOKUP($E207&amp;$D$118&amp;$D$119,'CCG data'!$A:$AD,'CCG data'!R$3,FALSE))),"",VLOOKUP($E207&amp;$D$118&amp;$D$119,'CCG data'!$A:$AD,'CCG data'!R$3,FALSE))</f>
        <v>6.7693959938733652</v>
      </c>
      <c r="G207" s="406"/>
      <c r="H207" s="406">
        <f>IF(OR(ISERROR(VLOOKUP($E207&amp;$D$118&amp;$D$119,'CCG data'!$A:$AD,'CCG data'!S$3,FALSE)),ISBLANK(VLOOKUP($E207&amp;$D$118&amp;$D$119,'CCG data'!$A:$AD,'CCG data'!S$3,FALSE))),"",VLOOKUP($E207&amp;$D$118&amp;$D$119,'CCG data'!$A:$AD,'CCG data'!S$3,FALSE))</f>
        <v>34.235439757545677</v>
      </c>
      <c r="I207" s="406"/>
      <c r="J207" s="406">
        <f>IF(OR(ISERROR(VLOOKUP($E207&amp;$D$118&amp;$D$119,'CCG data'!$A:$AD,'CCG data'!T$3,FALSE)),ISBLANK(VLOOKUP($E207&amp;$D$118&amp;$D$119,'CCG data'!$A:$AD,'CCG data'!T$3,FALSE))),"",VLOOKUP($E207&amp;$D$118&amp;$D$119,'CCG data'!$A:$AD,'CCG data'!T$3,FALSE))</f>
        <v>15.764864882442193</v>
      </c>
      <c r="K207" s="406"/>
      <c r="L207" s="406">
        <f>IF(OR(ISERROR(VLOOKUP($E207&amp;$D$118&amp;$D$119,'CCG data'!$A:$AD,'CCG data'!U$3,FALSE)),ISBLANK(VLOOKUP($E207&amp;$D$118&amp;$D$119,'CCG data'!$A:$AD,'CCG data'!U$3,FALSE))),"",VLOOKUP($E207&amp;$D$118&amp;$D$119,'CCG data'!$A:$AD,'CCG data'!U$3,FALSE))</f>
        <v>16.686537390538085</v>
      </c>
      <c r="M207" s="407"/>
      <c r="N207" s="362">
        <f>IF(OR(ISERROR(VLOOKUP($E207&amp;$D$118&amp;$D$119,'CCG data'!$A:$AD,'CCG data'!G$3,FALSE)),ISBLANK(VLOOKUP($E207&amp;$D$118&amp;$D$119,'CCG data'!$A:$AD,'CCG data'!G$3,FALSE))),"",VLOOKUP($E207&amp;$D$118&amp;$D$119,'CCG data'!$A:$AD,'CCG data'!G$3,FALSE))</f>
        <v>6305</v>
      </c>
      <c r="P207" s="397">
        <f>IF(OR(ISERROR(VLOOKUP($E207&amp;$D$118&amp;$D$119,'CCG data'!$A:$AD,'CCG data'!B$3,FALSE)),ISBLANK(VLOOKUP($E207&amp;$D$118&amp;$D$119,'CCG data'!$A:$AD,'CCG data'!B$3,FALSE))),"",VLOOKUP($E207&amp;$D$118&amp;$D$119,'CCG data'!$A:$AD,'CCG data'!B$3,FALSE))</f>
        <v>8.6439333862014273E-2</v>
      </c>
      <c r="Q207" s="263"/>
      <c r="R207" s="263">
        <f>IF(OR(ISERROR(VLOOKUP($E207&amp;$D$118&amp;$D$119,'CCG data'!$A:$AD,'CCG data'!C$3,FALSE)),ISBLANK(VLOOKUP($E207&amp;$D$118&amp;$D$119,'CCG data'!$A:$AD,'CCG data'!C$3,FALSE))),"",VLOOKUP($E207&amp;$D$118&amp;$D$119,'CCG data'!$A:$AD,'CCG data'!C$3,FALSE))</f>
        <v>0.4661379857256146</v>
      </c>
      <c r="S207" s="263"/>
      <c r="T207" s="263">
        <f>IF(OR(ISERROR(VLOOKUP($E207&amp;$D$118&amp;$D$119,'CCG data'!$A:$AD,'CCG data'!D$3,FALSE)),ISBLANK(VLOOKUP($E207&amp;$D$118&amp;$D$119,'CCG data'!$A:$AD,'CCG data'!D$3,FALSE))),"",VLOOKUP($E207&amp;$D$118&amp;$D$119,'CCG data'!$A:$AD,'CCG data'!D$3,FALSE))</f>
        <v>0.22347343378271214</v>
      </c>
      <c r="U207" s="263"/>
      <c r="V207" s="263">
        <f>IF(OR(ISERROR(VLOOKUP($E207&amp;$D$118&amp;$D$119,'CCG data'!$A:$AD,'CCG data'!E$3,FALSE)),ISBLANK(VLOOKUP($E207&amp;$D$118&amp;$D$119,'CCG data'!$A:$AD,'CCG data'!E$3,FALSE))),"",VLOOKUP($E207&amp;$D$118&amp;$D$119,'CCG data'!$A:$AD,'CCG data'!E$3,FALSE))</f>
        <v>0.22394924662965901</v>
      </c>
      <c r="W207" s="398"/>
      <c r="Y207" s="163">
        <f>IFERROR(VLOOKUP($E207&amp;$D$119, Outliers!$A$4:$P$214,6,FALSE),"0")</f>
        <v>1</v>
      </c>
      <c r="Z207" s="163">
        <f>IFERROR(VLOOKUP($E207&amp;$D$119, Outliers!$A$4:$P$214,7,FALSE),"0")</f>
        <v>1</v>
      </c>
      <c r="AA207" s="163">
        <f>IFERROR(VLOOKUP($E207&amp;$D$119, Outliers!$A$4:$P$214,8,FALSE),"0")</f>
        <v>1</v>
      </c>
      <c r="AB207" s="163">
        <f>IFERROR(VLOOKUP($E207&amp;$D$119, Outliers!$A$4:$P$214,9,FALSE),"0")</f>
        <v>1</v>
      </c>
      <c r="AD207" s="78"/>
      <c r="AE207" s="78"/>
      <c r="AF207" s="78"/>
      <c r="AG207" s="78"/>
    </row>
    <row r="208" spans="4:33" x14ac:dyDescent="0.25">
      <c r="D208" s="318"/>
      <c r="E208" s="103" t="s">
        <v>27</v>
      </c>
      <c r="F208" s="95">
        <f>IF(P207="","",VLOOKUP($E207&amp;$D$118&amp;$D$119,'CCG data'!$A:$AD,'CCG data'!W$3,FALSE))</f>
        <v>6.2010566255195059</v>
      </c>
      <c r="G208" s="96">
        <f>IF(P207="","",VLOOKUP($E207&amp;$D$118&amp;$D$119,'CCG data'!$A:$AD,'CCG data'!X$3,FALSE))</f>
        <v>7.3377353622272246</v>
      </c>
      <c r="H208" s="96">
        <f>IF(R207="","",VLOOKUP($E207&amp;$D$118&amp;$D$119,'CCG data'!$A:$AD,'CCG data'!Y$3,FALSE))</f>
        <v>32.99769188334713</v>
      </c>
      <c r="I208" s="96">
        <f>IF(R207="","",VLOOKUP($E207&amp;$D$118&amp;$D$119,'CCG data'!$A:$AD,'CCG data'!Z$3,FALSE))</f>
        <v>35.473187631744224</v>
      </c>
      <c r="J208" s="96">
        <f>IF(T207="","",VLOOKUP($E207&amp;$D$118&amp;$D$119,'CCG data'!$A:$AD,'CCG data'!AA$3,FALSE))</f>
        <v>14.941692431204173</v>
      </c>
      <c r="K208" s="96">
        <f>IF(T207="","",VLOOKUP($E207&amp;$D$118&amp;$D$119,'CCG data'!$A:$AD,'CCG data'!AB$3,FALSE))</f>
        <v>16.588037333680212</v>
      </c>
      <c r="L208" s="96">
        <f>IF(V207="","",VLOOKUP($E207&amp;$D$118&amp;$D$119,'CCG data'!$A:$AD,'CCG data'!AC$3,FALSE))</f>
        <v>15.816165315019477</v>
      </c>
      <c r="M208" s="96">
        <f>IF(V207="","",VLOOKUP($E207&amp;$D$118&amp;$D$119,'CCG data'!$A:$AD,'CCG data'!AD$3,FALSE))</f>
        <v>17.556909466056691</v>
      </c>
      <c r="N208" s="363"/>
      <c r="P208" s="150">
        <f>IF(P207="","",VLOOKUP($E207&amp;$D$118&amp;$D$119,'CCG data'!$A:$AD,'CCG data'!I$3,FALSE))</f>
        <v>0.08</v>
      </c>
      <c r="Q208" s="15">
        <f>IF(P207="","",VLOOKUP($E207&amp;$D$118&amp;$D$119,'CCG data'!$A:$AD,'CCG data'!J$3,FALSE))</f>
        <v>9.4E-2</v>
      </c>
      <c r="R208" s="15">
        <f>IF(R207="","",VLOOKUP($E207&amp;$D$118&amp;$D$119,'CCG data'!$A:$AD,'CCG data'!K$3,FALSE))</f>
        <v>0.45400000000000001</v>
      </c>
      <c r="S208" s="15">
        <f>IF(R207="","",VLOOKUP($E207&amp;$D$118&amp;$D$119,'CCG data'!$A:$AD,'CCG data'!L$3,FALSE))</f>
        <v>0.47799999999999998</v>
      </c>
      <c r="T208" s="15">
        <f>IF(T207="","",VLOOKUP($E207&amp;$D$118&amp;$D$119,'CCG data'!$A:$AD,'CCG data'!M$3,FALSE))</f>
        <v>0.21299999999999999</v>
      </c>
      <c r="U208" s="15">
        <f>IF(T207="","",VLOOKUP($E207&amp;$D$118&amp;$D$119,'CCG data'!$A:$AD,'CCG data'!N$3,FALSE))</f>
        <v>0.23400000000000001</v>
      </c>
      <c r="V208" s="15">
        <f>IF(V207="","",VLOOKUP($E207&amp;$D$118&amp;$D$119,'CCG data'!$A:$AD,'CCG data'!O$3,FALSE))</f>
        <v>0.214</v>
      </c>
      <c r="W208" s="135">
        <f>IF(V207="","",VLOOKUP($E207&amp;$D$118&amp;$D$119,'CCG data'!$A:$AD,'CCG data'!P$3,FALSE))</f>
        <v>0.23400000000000001</v>
      </c>
      <c r="Y208" s="163" t="str">
        <f>IFERROR(VLOOKUP($E208&amp;$D$119, Outliers!$A$4:$P$214,6,FALSE),"0")</f>
        <v>0</v>
      </c>
      <c r="Z208" s="163" t="str">
        <f>IFERROR(VLOOKUP($E208&amp;$D$119, Outliers!$A$4:$P$214,7,FALSE),"0")</f>
        <v>0</v>
      </c>
      <c r="AA208" s="163" t="str">
        <f>IFERROR(VLOOKUP($E208&amp;$D$119, Outliers!$A$4:$P$214,8,FALSE),"0")</f>
        <v>0</v>
      </c>
      <c r="AB208" s="163" t="str">
        <f>IFERROR(VLOOKUP($E208&amp;$D$119, Outliers!$A$4:$P$214,9,FALSE),"0")</f>
        <v>0</v>
      </c>
      <c r="AD208" s="78"/>
      <c r="AE208" s="78"/>
      <c r="AF208" s="78"/>
      <c r="AG208" s="78"/>
    </row>
    <row r="209" spans="4:33" ht="15.75" x14ac:dyDescent="0.25">
      <c r="D209" s="318"/>
      <c r="E209" s="104" t="s">
        <v>179</v>
      </c>
      <c r="F209" s="405">
        <f>IF(OR(ISERROR(VLOOKUP($E209&amp;$D$118&amp;$D$119,'CCG data'!$A:$AD,'CCG data'!R$3,FALSE)),ISBLANK(VLOOKUP($E209&amp;$D$118&amp;$D$119,'CCG data'!$A:$AD,'CCG data'!R$3,FALSE))),"",VLOOKUP($E209&amp;$D$118&amp;$D$119,'CCG data'!$A:$AD,'CCG data'!R$3,FALSE))</f>
        <v>5.9535675846812834</v>
      </c>
      <c r="G209" s="406"/>
      <c r="H209" s="406">
        <f>IF(OR(ISERROR(VLOOKUP($E209&amp;$D$118&amp;$D$119,'CCG data'!$A:$AD,'CCG data'!S$3,FALSE)),ISBLANK(VLOOKUP($E209&amp;$D$118&amp;$D$119,'CCG data'!$A:$AD,'CCG data'!S$3,FALSE))),"",VLOOKUP($E209&amp;$D$118&amp;$D$119,'CCG data'!$A:$AD,'CCG data'!S$3,FALSE))</f>
        <v>36.382099339674554</v>
      </c>
      <c r="I209" s="406"/>
      <c r="J209" s="406">
        <f>IF(OR(ISERROR(VLOOKUP($E209&amp;$D$118&amp;$D$119,'CCG data'!$A:$AD,'CCG data'!T$3,FALSE)),ISBLANK(VLOOKUP($E209&amp;$D$118&amp;$D$119,'CCG data'!$A:$AD,'CCG data'!T$3,FALSE))),"",VLOOKUP($E209&amp;$D$118&amp;$D$119,'CCG data'!$A:$AD,'CCG data'!T$3,FALSE))</f>
        <v>16.76673924553663</v>
      </c>
      <c r="K209" s="406"/>
      <c r="L209" s="406">
        <f>IF(OR(ISERROR(VLOOKUP($E209&amp;$D$118&amp;$D$119,'CCG data'!$A:$AD,'CCG data'!U$3,FALSE)),ISBLANK(VLOOKUP($E209&amp;$D$118&amp;$D$119,'CCG data'!$A:$AD,'CCG data'!U$3,FALSE))),"",VLOOKUP($E209&amp;$D$118&amp;$D$119,'CCG data'!$A:$AD,'CCG data'!U$3,FALSE))</f>
        <v>13.648970764304655</v>
      </c>
      <c r="M209" s="407"/>
      <c r="N209" s="362">
        <f>IF(OR(ISERROR(VLOOKUP($E209&amp;$D$118&amp;$D$119,'CCG data'!$A:$AD,'CCG data'!G$3,FALSE)),ISBLANK(VLOOKUP($E209&amp;$D$118&amp;$D$119,'CCG data'!$A:$AD,'CCG data'!G$3,FALSE))),"",VLOOKUP($E209&amp;$D$118&amp;$D$119,'CCG data'!$A:$AD,'CCG data'!G$3,FALSE))</f>
        <v>2179</v>
      </c>
      <c r="P209" s="397">
        <f>IF(OR(ISERROR(VLOOKUP($E209&amp;$D$118&amp;$D$119,'CCG data'!$A:$AD,'CCG data'!B$3,FALSE)),ISBLANK(VLOOKUP($E209&amp;$D$118&amp;$D$119,'CCG data'!$A:$AD,'CCG data'!B$3,FALSE))),"",VLOOKUP($E209&amp;$D$118&amp;$D$119,'CCG data'!$A:$AD,'CCG data'!B$3,FALSE))</f>
        <v>8.3524552547039929E-2</v>
      </c>
      <c r="Q209" s="263"/>
      <c r="R209" s="263">
        <f>IF(OR(ISERROR(VLOOKUP($E209&amp;$D$118&amp;$D$119,'CCG data'!$A:$AD,'CCG data'!C$3,FALSE)),ISBLANK(VLOOKUP($E209&amp;$D$118&amp;$D$119,'CCG data'!$A:$AD,'CCG data'!C$3,FALSE))),"",VLOOKUP($E209&amp;$D$118&amp;$D$119,'CCG data'!$A:$AD,'CCG data'!C$3,FALSE))</f>
        <v>0.50022946305644789</v>
      </c>
      <c r="S209" s="263"/>
      <c r="T209" s="263">
        <f>IF(OR(ISERROR(VLOOKUP($E209&amp;$D$118&amp;$D$119,'CCG data'!$A:$AD,'CCG data'!D$3,FALSE)),ISBLANK(VLOOKUP($E209&amp;$D$118&amp;$D$119,'CCG data'!$A:$AD,'CCG data'!D$3,FALSE))),"",VLOOKUP($E209&amp;$D$118&amp;$D$119,'CCG data'!$A:$AD,'CCG data'!D$3,FALSE))</f>
        <v>0.22900413033501607</v>
      </c>
      <c r="U209" s="263"/>
      <c r="V209" s="263">
        <f>IF(OR(ISERROR(VLOOKUP($E209&amp;$D$118&amp;$D$119,'CCG data'!$A:$AD,'CCG data'!E$3,FALSE)),ISBLANK(VLOOKUP($E209&amp;$D$118&amp;$D$119,'CCG data'!$A:$AD,'CCG data'!E$3,FALSE))),"",VLOOKUP($E209&amp;$D$118&amp;$D$119,'CCG data'!$A:$AD,'CCG data'!E$3,FALSE))</f>
        <v>0.1872418540614961</v>
      </c>
      <c r="W209" s="398"/>
      <c r="Y209" s="163">
        <f>IFERROR(VLOOKUP($E209&amp;$D$119, Outliers!$A$4:$P$214,6,FALSE),"0")</f>
        <v>0</v>
      </c>
      <c r="Z209" s="163">
        <f>IFERROR(VLOOKUP($E209&amp;$D$119, Outliers!$A$4:$P$214,7,FALSE),"0")</f>
        <v>0</v>
      </c>
      <c r="AA209" s="163">
        <f>IFERROR(VLOOKUP($E209&amp;$D$119, Outliers!$A$4:$P$214,8,FALSE),"0")</f>
        <v>0</v>
      </c>
      <c r="AB209" s="163">
        <f>IFERROR(VLOOKUP($E209&amp;$D$119, Outliers!$A$4:$P$214,9,FALSE),"0")</f>
        <v>1</v>
      </c>
      <c r="AD209" s="78"/>
      <c r="AE209" s="78"/>
      <c r="AF209" s="78"/>
      <c r="AG209" s="78"/>
    </row>
    <row r="210" spans="4:33" x14ac:dyDescent="0.25">
      <c r="D210" s="318"/>
      <c r="E210" s="103" t="s">
        <v>27</v>
      </c>
      <c r="F210" s="95">
        <f>IF(P209="","",VLOOKUP($E209&amp;$D$118&amp;$D$119,'CCG data'!$A:$AD,'CCG data'!W$3,FALSE))</f>
        <v>5.0886043155285092</v>
      </c>
      <c r="G210" s="96">
        <f>IF(P209="","",VLOOKUP($E209&amp;$D$118&amp;$D$119,'CCG data'!$A:$AD,'CCG data'!X$3,FALSE))</f>
        <v>6.8185308538340577</v>
      </c>
      <c r="H210" s="96">
        <f>IF(R209="","",VLOOKUP($E209&amp;$D$118&amp;$D$119,'CCG data'!$A:$AD,'CCG data'!Y$3,FALSE))</f>
        <v>34.222214591535923</v>
      </c>
      <c r="I210" s="96">
        <f>IF(R209="","",VLOOKUP($E209&amp;$D$118&amp;$D$119,'CCG data'!$A:$AD,'CCG data'!Z$3,FALSE))</f>
        <v>38.541984087813184</v>
      </c>
      <c r="J210" s="96">
        <f>IF(T209="","",VLOOKUP($E209&amp;$D$118&amp;$D$119,'CCG data'!$A:$AD,'CCG data'!AA$3,FALSE))</f>
        <v>15.295597874268074</v>
      </c>
      <c r="K210" s="96">
        <f>IF(T209="","",VLOOKUP($E209&amp;$D$118&amp;$D$119,'CCG data'!$A:$AD,'CCG data'!AB$3,FALSE))</f>
        <v>18.237880616805185</v>
      </c>
      <c r="L210" s="96">
        <f>IF(V209="","",VLOOKUP($E209&amp;$D$118&amp;$D$119,'CCG data'!$A:$AD,'CCG data'!AC$3,FALSE))</f>
        <v>12.324550267393857</v>
      </c>
      <c r="M210" s="96">
        <f>IF(V209="","",VLOOKUP($E209&amp;$D$118&amp;$D$119,'CCG data'!$A:$AD,'CCG data'!AD$3,FALSE))</f>
        <v>14.973391261215454</v>
      </c>
      <c r="N210" s="363"/>
      <c r="P210" s="150">
        <f>IF(P209="","",VLOOKUP($E209&amp;$D$118&amp;$D$119,'CCG data'!$A:$AD,'CCG data'!I$3,FALSE))</f>
        <v>7.2999999999999995E-2</v>
      </c>
      <c r="Q210" s="15">
        <f>IF(P209="","",VLOOKUP($E209&amp;$D$118&amp;$D$119,'CCG data'!$A:$AD,'CCG data'!J$3,FALSE))</f>
        <v>9.6000000000000002E-2</v>
      </c>
      <c r="R210" s="15">
        <f>IF(R209="","",VLOOKUP($E209&amp;$D$118&amp;$D$119,'CCG data'!$A:$AD,'CCG data'!K$3,FALSE))</f>
        <v>0.47899999999999998</v>
      </c>
      <c r="S210" s="15">
        <f>IF(R209="","",VLOOKUP($E209&amp;$D$118&amp;$D$119,'CCG data'!$A:$AD,'CCG data'!L$3,FALSE))</f>
        <v>0.52100000000000002</v>
      </c>
      <c r="T210" s="15">
        <f>IF(T209="","",VLOOKUP($E209&amp;$D$118&amp;$D$119,'CCG data'!$A:$AD,'CCG data'!M$3,FALSE))</f>
        <v>0.21199999999999999</v>
      </c>
      <c r="U210" s="15">
        <f>IF(T209="","",VLOOKUP($E209&amp;$D$118&amp;$D$119,'CCG data'!$A:$AD,'CCG data'!N$3,FALSE))</f>
        <v>0.247</v>
      </c>
      <c r="V210" s="15">
        <f>IF(V209="","",VLOOKUP($E209&amp;$D$118&amp;$D$119,'CCG data'!$A:$AD,'CCG data'!O$3,FALSE))</f>
        <v>0.17100000000000001</v>
      </c>
      <c r="W210" s="135">
        <f>IF(V209="","",VLOOKUP($E209&amp;$D$118&amp;$D$119,'CCG data'!$A:$AD,'CCG data'!P$3,FALSE))</f>
        <v>0.20399999999999999</v>
      </c>
      <c r="Y210" s="163" t="str">
        <f>IFERROR(VLOOKUP($E210&amp;$D$119, Outliers!$A$4:$P$214,6,FALSE),"0")</f>
        <v>0</v>
      </c>
      <c r="Z210" s="163" t="str">
        <f>IFERROR(VLOOKUP($E210&amp;$D$119, Outliers!$A$4:$P$214,7,FALSE),"0")</f>
        <v>0</v>
      </c>
      <c r="AA210" s="163" t="str">
        <f>IFERROR(VLOOKUP($E210&amp;$D$119, Outliers!$A$4:$P$214,8,FALSE),"0")</f>
        <v>0</v>
      </c>
      <c r="AB210" s="163" t="str">
        <f>IFERROR(VLOOKUP($E210&amp;$D$119, Outliers!$A$4:$P$214,9,FALSE),"0")</f>
        <v>0</v>
      </c>
      <c r="AD210" s="78"/>
      <c r="AE210" s="78"/>
      <c r="AF210" s="78"/>
      <c r="AG210" s="78"/>
    </row>
    <row r="211" spans="4:33" ht="15.75" x14ac:dyDescent="0.25">
      <c r="D211" s="318"/>
      <c r="E211" s="104" t="s">
        <v>401</v>
      </c>
      <c r="F211" s="405">
        <f>IF(OR(ISERROR(VLOOKUP($E211&amp;$D$118&amp;$D$119,'CCG data'!$A:$AD,'CCG data'!R$3,FALSE)),ISBLANK(VLOOKUP($E211&amp;$D$118&amp;$D$119,'CCG data'!$A:$AD,'CCG data'!R$3,FALSE))),"",VLOOKUP($E211&amp;$D$118&amp;$D$119,'CCG data'!$A:$AD,'CCG data'!R$3,FALSE))</f>
        <v>7.0527578774481396</v>
      </c>
      <c r="G211" s="406"/>
      <c r="H211" s="406">
        <f>IF(OR(ISERROR(VLOOKUP($E211&amp;$D$118&amp;$D$119,'CCG data'!$A:$AD,'CCG data'!S$3,FALSE)),ISBLANK(VLOOKUP($E211&amp;$D$118&amp;$D$119,'CCG data'!$A:$AD,'CCG data'!S$3,FALSE))),"",VLOOKUP($E211&amp;$D$118&amp;$D$119,'CCG data'!$A:$AD,'CCG data'!S$3,FALSE))</f>
        <v>40.151670189779722</v>
      </c>
      <c r="I211" s="406"/>
      <c r="J211" s="406">
        <f>IF(OR(ISERROR(VLOOKUP($E211&amp;$D$118&amp;$D$119,'CCG data'!$A:$AD,'CCG data'!T$3,FALSE)),ISBLANK(VLOOKUP($E211&amp;$D$118&amp;$D$119,'CCG data'!$A:$AD,'CCG data'!T$3,FALSE))),"",VLOOKUP($E211&amp;$D$118&amp;$D$119,'CCG data'!$A:$AD,'CCG data'!T$3,FALSE))</f>
        <v>18.640379313531692</v>
      </c>
      <c r="K211" s="406"/>
      <c r="L211" s="406">
        <f>IF(OR(ISERROR(VLOOKUP($E211&amp;$D$118&amp;$D$119,'CCG data'!$A:$AD,'CCG data'!U$3,FALSE)),ISBLANK(VLOOKUP($E211&amp;$D$118&amp;$D$119,'CCG data'!$A:$AD,'CCG data'!U$3,FALSE))),"",VLOOKUP($E211&amp;$D$118&amp;$D$119,'CCG data'!$A:$AD,'CCG data'!U$3,FALSE))</f>
        <v>11.013096693851947</v>
      </c>
      <c r="M211" s="407"/>
      <c r="N211" s="362">
        <f>IF(OR(ISERROR(VLOOKUP($E211&amp;$D$118&amp;$D$119,'CCG data'!$A:$AD,'CCG data'!G$3,FALSE)),ISBLANK(VLOOKUP($E211&amp;$D$118&amp;$D$119,'CCG data'!$A:$AD,'CCG data'!G$3,FALSE))),"",VLOOKUP($E211&amp;$D$118&amp;$D$119,'CCG data'!$A:$AD,'CCG data'!G$3,FALSE))</f>
        <v>2048</v>
      </c>
      <c r="P211" s="397">
        <f>IF(OR(ISERROR(VLOOKUP($E211&amp;$D$118&amp;$D$119,'CCG data'!$A:$AD,'CCG data'!B$3,FALSE)),ISBLANK(VLOOKUP($E211&amp;$D$118&amp;$D$119,'CCG data'!$A:$AD,'CCG data'!B$3,FALSE))),"",VLOOKUP($E211&amp;$D$118&amp;$D$119,'CCG data'!$A:$AD,'CCG data'!B$3,FALSE))</f>
        <v>9.47265625E-2</v>
      </c>
      <c r="Q211" s="263"/>
      <c r="R211" s="263">
        <f>IF(OR(ISERROR(VLOOKUP($E211&amp;$D$118&amp;$D$119,'CCG data'!$A:$AD,'CCG data'!C$3,FALSE)),ISBLANK(VLOOKUP($E211&amp;$D$118&amp;$D$119,'CCG data'!$A:$AD,'CCG data'!C$3,FALSE))),"",VLOOKUP($E211&amp;$D$118&amp;$D$119,'CCG data'!$A:$AD,'CCG data'!C$3,FALSE))</f>
        <v>0.5234375</v>
      </c>
      <c r="S211" s="263"/>
      <c r="T211" s="263">
        <f>IF(OR(ISERROR(VLOOKUP($E211&amp;$D$118&amp;$D$119,'CCG data'!$A:$AD,'CCG data'!D$3,FALSE)),ISBLANK(VLOOKUP($E211&amp;$D$118&amp;$D$119,'CCG data'!$A:$AD,'CCG data'!D$3,FALSE))),"",VLOOKUP($E211&amp;$D$118&amp;$D$119,'CCG data'!$A:$AD,'CCG data'!D$3,FALSE))</f>
        <v>0.23876953125</v>
      </c>
      <c r="U211" s="263"/>
      <c r="V211" s="263">
        <f>IF(OR(ISERROR(VLOOKUP($E211&amp;$D$118&amp;$D$119,'CCG data'!$A:$AD,'CCG data'!E$3,FALSE)),ISBLANK(VLOOKUP($E211&amp;$D$118&amp;$D$119,'CCG data'!$A:$AD,'CCG data'!E$3,FALSE))),"",VLOOKUP($E211&amp;$D$118&amp;$D$119,'CCG data'!$A:$AD,'CCG data'!E$3,FALSE))</f>
        <v>0.14306640625</v>
      </c>
      <c r="W211" s="398"/>
      <c r="Y211" s="163">
        <f>IFERROR(VLOOKUP($E211&amp;$D$119, Outliers!$A$4:$P$214,6,FALSE),"0")</f>
        <v>1</v>
      </c>
      <c r="Z211" s="163">
        <f>IFERROR(VLOOKUP($E211&amp;$D$119, Outliers!$A$4:$P$214,7,FALSE),"0")</f>
        <v>0</v>
      </c>
      <c r="AA211" s="163">
        <f>IFERROR(VLOOKUP($E211&amp;$D$119, Outliers!$A$4:$P$214,8,FALSE),"0")</f>
        <v>0</v>
      </c>
      <c r="AB211" s="163">
        <f>IFERROR(VLOOKUP($E211&amp;$D$119, Outliers!$A$4:$P$214,9,FALSE),"0")</f>
        <v>0</v>
      </c>
      <c r="AD211" s="78"/>
      <c r="AE211" s="78"/>
      <c r="AF211" s="78"/>
      <c r="AG211" s="78"/>
    </row>
    <row r="212" spans="4:33" x14ac:dyDescent="0.25">
      <c r="D212" s="318"/>
      <c r="E212" s="103" t="s">
        <v>27</v>
      </c>
      <c r="F212" s="95">
        <f>IF(P211="","",VLOOKUP($E211&amp;$D$118&amp;$D$119,'CCG data'!$A:$AD,'CCG data'!W$3,FALSE))</f>
        <v>6.0602952059097346</v>
      </c>
      <c r="G212" s="96">
        <f>IF(P211="","",VLOOKUP($E211&amp;$D$118&amp;$D$119,'CCG data'!$A:$AD,'CCG data'!X$3,FALSE))</f>
        <v>8.0452205489865438</v>
      </c>
      <c r="H212" s="96">
        <f>IF(R211="","",VLOOKUP($E211&amp;$D$118&amp;$D$119,'CCG data'!$A:$AD,'CCG data'!Y$3,FALSE))</f>
        <v>37.748069643618848</v>
      </c>
      <c r="I212" s="96">
        <f>IF(R211="","",VLOOKUP($E211&amp;$D$118&amp;$D$119,'CCG data'!$A:$AD,'CCG data'!Z$3,FALSE))</f>
        <v>42.555270735940596</v>
      </c>
      <c r="J212" s="96">
        <f>IF(T211="","",VLOOKUP($E211&amp;$D$118&amp;$D$119,'CCG data'!$A:$AD,'CCG data'!AA$3,FALSE))</f>
        <v>16.988203016074806</v>
      </c>
      <c r="K212" s="96">
        <f>IF(T211="","",VLOOKUP($E211&amp;$D$118&amp;$D$119,'CCG data'!$A:$AD,'CCG data'!AB$3,FALSE))</f>
        <v>20.292555610988579</v>
      </c>
      <c r="L212" s="96">
        <f>IF(V211="","",VLOOKUP($E211&amp;$D$118&amp;$D$119,'CCG data'!$A:$AD,'CCG data'!AC$3,FALSE))</f>
        <v>9.7520484157077085</v>
      </c>
      <c r="M212" s="96">
        <f>IF(V211="","",VLOOKUP($E211&amp;$D$118&amp;$D$119,'CCG data'!$A:$AD,'CCG data'!AD$3,FALSE))</f>
        <v>12.274144971996186</v>
      </c>
      <c r="N212" s="363"/>
      <c r="P212" s="150">
        <f>IF(P211="","",VLOOKUP($E211&amp;$D$118&amp;$D$119,'CCG data'!$A:$AD,'CCG data'!I$3,FALSE))</f>
        <v>8.3000000000000004E-2</v>
      </c>
      <c r="Q212" s="15">
        <f>IF(P211="","",VLOOKUP($E211&amp;$D$118&amp;$D$119,'CCG data'!$A:$AD,'CCG data'!J$3,FALSE))</f>
        <v>0.108</v>
      </c>
      <c r="R212" s="15">
        <f>IF(R211="","",VLOOKUP($E211&amp;$D$118&amp;$D$119,'CCG data'!$A:$AD,'CCG data'!K$3,FALSE))</f>
        <v>0.502</v>
      </c>
      <c r="S212" s="15">
        <f>IF(R211="","",VLOOKUP($E211&amp;$D$118&amp;$D$119,'CCG data'!$A:$AD,'CCG data'!L$3,FALSE))</f>
        <v>0.54500000000000004</v>
      </c>
      <c r="T212" s="15">
        <f>IF(T211="","",VLOOKUP($E211&amp;$D$118&amp;$D$119,'CCG data'!$A:$AD,'CCG data'!M$3,FALSE))</f>
        <v>0.221</v>
      </c>
      <c r="U212" s="15">
        <f>IF(T211="","",VLOOKUP($E211&amp;$D$118&amp;$D$119,'CCG data'!$A:$AD,'CCG data'!N$3,FALSE))</f>
        <v>0.25800000000000001</v>
      </c>
      <c r="V212" s="15">
        <f>IF(V211="","",VLOOKUP($E211&amp;$D$118&amp;$D$119,'CCG data'!$A:$AD,'CCG data'!O$3,FALSE))</f>
        <v>0.129</v>
      </c>
      <c r="W212" s="135">
        <f>IF(V211="","",VLOOKUP($E211&amp;$D$118&amp;$D$119,'CCG data'!$A:$AD,'CCG data'!P$3,FALSE))</f>
        <v>0.159</v>
      </c>
      <c r="Y212" s="163" t="str">
        <f>IFERROR(VLOOKUP($E212&amp;$D$119, Outliers!$A$4:$P$214,6,FALSE),"0")</f>
        <v>0</v>
      </c>
      <c r="Z212" s="163" t="str">
        <f>IFERROR(VLOOKUP($E212&amp;$D$119, Outliers!$A$4:$P$214,7,FALSE),"0")</f>
        <v>0</v>
      </c>
      <c r="AA212" s="163" t="str">
        <f>IFERROR(VLOOKUP($E212&amp;$D$119, Outliers!$A$4:$P$214,8,FALSE),"0")</f>
        <v>0</v>
      </c>
      <c r="AB212" s="163" t="str">
        <f>IFERROR(VLOOKUP($E212&amp;$D$119, Outliers!$A$4:$P$214,9,FALSE),"0")</f>
        <v>0</v>
      </c>
      <c r="AD212" s="78"/>
      <c r="AE212" s="78"/>
      <c r="AF212" s="78"/>
      <c r="AG212" s="78"/>
    </row>
    <row r="213" spans="4:33" ht="15.75" x14ac:dyDescent="0.25">
      <c r="D213" s="318"/>
      <c r="E213" s="104" t="s">
        <v>180</v>
      </c>
      <c r="F213" s="405">
        <f>IF(OR(ISERROR(VLOOKUP($E213&amp;$D$118&amp;$D$119,'CCG data'!$A:$AD,'CCG data'!R$3,FALSE)),ISBLANK(VLOOKUP($E213&amp;$D$118&amp;$D$119,'CCG data'!$A:$AD,'CCG data'!R$3,FALSE))),"",VLOOKUP($E213&amp;$D$118&amp;$D$119,'CCG data'!$A:$AD,'CCG data'!R$3,FALSE))</f>
        <v>4.8437759198319403</v>
      </c>
      <c r="G213" s="406"/>
      <c r="H213" s="406">
        <f>IF(OR(ISERROR(VLOOKUP($E213&amp;$D$118&amp;$D$119,'CCG data'!$A:$AD,'CCG data'!S$3,FALSE)),ISBLANK(VLOOKUP($E213&amp;$D$118&amp;$D$119,'CCG data'!$A:$AD,'CCG data'!S$3,FALSE))),"",VLOOKUP($E213&amp;$D$118&amp;$D$119,'CCG data'!$A:$AD,'CCG data'!S$3,FALSE))</f>
        <v>31.480853774583835</v>
      </c>
      <c r="I213" s="406"/>
      <c r="J213" s="406">
        <f>IF(OR(ISERROR(VLOOKUP($E213&amp;$D$118&amp;$D$119,'CCG data'!$A:$AD,'CCG data'!T$3,FALSE)),ISBLANK(VLOOKUP($E213&amp;$D$118&amp;$D$119,'CCG data'!$A:$AD,'CCG data'!T$3,FALSE))),"",VLOOKUP($E213&amp;$D$118&amp;$D$119,'CCG data'!$A:$AD,'CCG data'!T$3,FALSE))</f>
        <v>17.884914376280889</v>
      </c>
      <c r="K213" s="406"/>
      <c r="L213" s="406">
        <f>IF(OR(ISERROR(VLOOKUP($E213&amp;$D$118&amp;$D$119,'CCG data'!$A:$AD,'CCG data'!U$3,FALSE)),ISBLANK(VLOOKUP($E213&amp;$D$118&amp;$D$119,'CCG data'!$A:$AD,'CCG data'!U$3,FALSE))),"",VLOOKUP($E213&amp;$D$118&amp;$D$119,'CCG data'!$A:$AD,'CCG data'!U$3,FALSE))</f>
        <v>9.2433565884270656</v>
      </c>
      <c r="M213" s="407"/>
      <c r="N213" s="362">
        <f>IF(OR(ISERROR(VLOOKUP($E213&amp;$D$118&amp;$D$119,'CCG data'!$A:$AD,'CCG data'!G$3,FALSE)),ISBLANK(VLOOKUP($E213&amp;$D$118&amp;$D$119,'CCG data'!$A:$AD,'CCG data'!G$3,FALSE))),"",VLOOKUP($E213&amp;$D$118&amp;$D$119,'CCG data'!$A:$AD,'CCG data'!G$3,FALSE))</f>
        <v>1331</v>
      </c>
      <c r="P213" s="397">
        <f>IF(OR(ISERROR(VLOOKUP($E213&amp;$D$118&amp;$D$119,'CCG data'!$A:$AD,'CCG data'!B$3,FALSE)),ISBLANK(VLOOKUP($E213&amp;$D$118&amp;$D$119,'CCG data'!$A:$AD,'CCG data'!B$3,FALSE))),"",VLOOKUP($E213&amp;$D$118&amp;$D$119,'CCG data'!$A:$AD,'CCG data'!B$3,FALSE))</f>
        <v>7.43801652892562E-2</v>
      </c>
      <c r="Q213" s="263"/>
      <c r="R213" s="263">
        <f>IF(OR(ISERROR(VLOOKUP($E213&amp;$D$118&amp;$D$119,'CCG data'!$A:$AD,'CCG data'!C$3,FALSE)),ISBLANK(VLOOKUP($E213&amp;$D$118&amp;$D$119,'CCG data'!$A:$AD,'CCG data'!C$3,FALSE))),"",VLOOKUP($E213&amp;$D$118&amp;$D$119,'CCG data'!$A:$AD,'CCG data'!C$3,FALSE))</f>
        <v>0.49511645379413977</v>
      </c>
      <c r="S213" s="263"/>
      <c r="T213" s="263">
        <f>IF(OR(ISERROR(VLOOKUP($E213&amp;$D$118&amp;$D$119,'CCG data'!$A:$AD,'CCG data'!D$3,FALSE)),ISBLANK(VLOOKUP($E213&amp;$D$118&amp;$D$119,'CCG data'!$A:$AD,'CCG data'!D$3,FALSE))),"",VLOOKUP($E213&amp;$D$118&amp;$D$119,'CCG data'!$A:$AD,'CCG data'!D$3,FALSE))</f>
        <v>0.27948910593538695</v>
      </c>
      <c r="U213" s="263"/>
      <c r="V213" s="263">
        <f>IF(OR(ISERROR(VLOOKUP($E213&amp;$D$118&amp;$D$119,'CCG data'!$A:$AD,'CCG data'!E$3,FALSE)),ISBLANK(VLOOKUP($E213&amp;$D$118&amp;$D$119,'CCG data'!$A:$AD,'CCG data'!E$3,FALSE))),"",VLOOKUP($E213&amp;$D$118&amp;$D$119,'CCG data'!$A:$AD,'CCG data'!E$3,FALSE))</f>
        <v>0.15101427498121714</v>
      </c>
      <c r="W213" s="398"/>
      <c r="Y213" s="163">
        <f>IFERROR(VLOOKUP($E213&amp;$D$119, Outliers!$A$4:$P$214,6,FALSE),"0")</f>
        <v>0</v>
      </c>
      <c r="Z213" s="163">
        <f>IFERROR(VLOOKUP($E213&amp;$D$119, Outliers!$A$4:$P$214,7,FALSE),"0")</f>
        <v>1</v>
      </c>
      <c r="AA213" s="163">
        <f>IFERROR(VLOOKUP($E213&amp;$D$119, Outliers!$A$4:$P$214,8,FALSE),"0")</f>
        <v>0</v>
      </c>
      <c r="AB213" s="163">
        <f>IFERROR(VLOOKUP($E213&amp;$D$119, Outliers!$A$4:$P$214,9,FALSE),"0")</f>
        <v>0</v>
      </c>
      <c r="AD213" s="78"/>
      <c r="AE213" s="78"/>
      <c r="AF213" s="78"/>
      <c r="AG213" s="78"/>
    </row>
    <row r="214" spans="4:33" x14ac:dyDescent="0.25">
      <c r="D214" s="318"/>
      <c r="E214" s="103" t="s">
        <v>27</v>
      </c>
      <c r="F214" s="95">
        <f>IF(P213="","",VLOOKUP($E213&amp;$D$118&amp;$D$119,'CCG data'!$A:$AD,'CCG data'!W$3,FALSE))</f>
        <v>3.8896130380896179</v>
      </c>
      <c r="G214" s="96">
        <f>IF(P213="","",VLOOKUP($E213&amp;$D$118&amp;$D$119,'CCG data'!$A:$AD,'CCG data'!X$3,FALSE))</f>
        <v>5.7979388015742632</v>
      </c>
      <c r="H214" s="96">
        <f>IF(R213="","",VLOOKUP($E213&amp;$D$118&amp;$D$119,'CCG data'!$A:$AD,'CCG data'!Y$3,FALSE))</f>
        <v>29.07726666536901</v>
      </c>
      <c r="I214" s="96">
        <f>IF(R213="","",VLOOKUP($E213&amp;$D$118&amp;$D$119,'CCG data'!$A:$AD,'CCG data'!Z$3,FALSE))</f>
        <v>33.884440883798661</v>
      </c>
      <c r="J214" s="96">
        <f>IF(T213="","",VLOOKUP($E213&amp;$D$118&amp;$D$119,'CCG data'!$A:$AD,'CCG data'!AA$3,FALSE))</f>
        <v>16.067426733566773</v>
      </c>
      <c r="K214" s="96">
        <f>IF(T213="","",VLOOKUP($E213&amp;$D$118&amp;$D$119,'CCG data'!$A:$AD,'CCG data'!AB$3,FALSE))</f>
        <v>19.702402018995006</v>
      </c>
      <c r="L214" s="96">
        <f>IF(V213="","",VLOOKUP($E213&amp;$D$118&amp;$D$119,'CCG data'!$A:$AD,'CCG data'!AC$3,FALSE))</f>
        <v>7.9654834235159804</v>
      </c>
      <c r="M214" s="96">
        <f>IF(V213="","",VLOOKUP($E213&amp;$D$118&amp;$D$119,'CCG data'!$A:$AD,'CCG data'!AD$3,FALSE))</f>
        <v>10.521229753338151</v>
      </c>
      <c r="N214" s="363"/>
      <c r="P214" s="150">
        <f>IF(P213="","",VLOOKUP($E213&amp;$D$118&amp;$D$119,'CCG data'!$A:$AD,'CCG data'!I$3,FALSE))</f>
        <v>6.0999999999999999E-2</v>
      </c>
      <c r="Q214" s="15">
        <f>IF(P213="","",VLOOKUP($E213&amp;$D$118&amp;$D$119,'CCG data'!$A:$AD,'CCG data'!J$3,FALSE))</f>
        <v>0.09</v>
      </c>
      <c r="R214" s="15">
        <f>IF(R213="","",VLOOKUP($E213&amp;$D$118&amp;$D$119,'CCG data'!$A:$AD,'CCG data'!K$3,FALSE))</f>
        <v>0.46800000000000003</v>
      </c>
      <c r="S214" s="15">
        <f>IF(R213="","",VLOOKUP($E213&amp;$D$118&amp;$D$119,'CCG data'!$A:$AD,'CCG data'!L$3,FALSE))</f>
        <v>0.52200000000000002</v>
      </c>
      <c r="T214" s="15">
        <f>IF(T213="","",VLOOKUP($E213&amp;$D$118&amp;$D$119,'CCG data'!$A:$AD,'CCG data'!M$3,FALSE))</f>
        <v>0.25600000000000001</v>
      </c>
      <c r="U214" s="15">
        <f>IF(T213="","",VLOOKUP($E213&amp;$D$118&amp;$D$119,'CCG data'!$A:$AD,'CCG data'!N$3,FALSE))</f>
        <v>0.30399999999999999</v>
      </c>
      <c r="V214" s="15">
        <f>IF(V213="","",VLOOKUP($E213&amp;$D$118&amp;$D$119,'CCG data'!$A:$AD,'CCG data'!O$3,FALSE))</f>
        <v>0.13300000000000001</v>
      </c>
      <c r="W214" s="135">
        <f>IF(V213="","",VLOOKUP($E213&amp;$D$118&amp;$D$119,'CCG data'!$A:$AD,'CCG data'!P$3,FALSE))</f>
        <v>0.17100000000000001</v>
      </c>
      <c r="Y214" s="163" t="str">
        <f>IFERROR(VLOOKUP($E214&amp;$D$119, Outliers!$A$4:$P$214,6,FALSE),"0")</f>
        <v>0</v>
      </c>
      <c r="Z214" s="163" t="str">
        <f>IFERROR(VLOOKUP($E214&amp;$D$119, Outliers!$A$4:$P$214,7,FALSE),"0")</f>
        <v>0</v>
      </c>
      <c r="AA214" s="163" t="str">
        <f>IFERROR(VLOOKUP($E214&amp;$D$119, Outliers!$A$4:$P$214,8,FALSE),"0")</f>
        <v>0</v>
      </c>
      <c r="AB214" s="163" t="str">
        <f>IFERROR(VLOOKUP($E214&amp;$D$119, Outliers!$A$4:$P$214,9,FALSE),"0")</f>
        <v>0</v>
      </c>
      <c r="AD214" s="78"/>
      <c r="AE214" s="78"/>
      <c r="AF214" s="78"/>
      <c r="AG214" s="78"/>
    </row>
    <row r="215" spans="4:33" ht="15.75" x14ac:dyDescent="0.25">
      <c r="D215" s="318"/>
      <c r="E215" s="104" t="s">
        <v>402</v>
      </c>
      <c r="F215" s="405">
        <f>IF(OR(ISERROR(VLOOKUP($E215&amp;$D$118&amp;$D$119,'CCG data'!$A:$AD,'CCG data'!R$3,FALSE)),ISBLANK(VLOOKUP($E215&amp;$D$118&amp;$D$119,'CCG data'!$A:$AD,'CCG data'!R$3,FALSE))),"",VLOOKUP($E215&amp;$D$118&amp;$D$119,'CCG data'!$A:$AD,'CCG data'!R$3,FALSE))</f>
        <v>5.5372484242154654</v>
      </c>
      <c r="G215" s="406"/>
      <c r="H215" s="406">
        <f>IF(OR(ISERROR(VLOOKUP($E215&amp;$D$118&amp;$D$119,'CCG data'!$A:$AD,'CCG data'!S$3,FALSE)),ISBLANK(VLOOKUP($E215&amp;$D$118&amp;$D$119,'CCG data'!$A:$AD,'CCG data'!S$3,FALSE))),"",VLOOKUP($E215&amp;$D$118&amp;$D$119,'CCG data'!$A:$AD,'CCG data'!S$3,FALSE))</f>
        <v>36.377025483803529</v>
      </c>
      <c r="I215" s="406"/>
      <c r="J215" s="406">
        <f>IF(OR(ISERROR(VLOOKUP($E215&amp;$D$118&amp;$D$119,'CCG data'!$A:$AD,'CCG data'!T$3,FALSE)),ISBLANK(VLOOKUP($E215&amp;$D$118&amp;$D$119,'CCG data'!$A:$AD,'CCG data'!T$3,FALSE))),"",VLOOKUP($E215&amp;$D$118&amp;$D$119,'CCG data'!$A:$AD,'CCG data'!T$3,FALSE))</f>
        <v>14.924650140553547</v>
      </c>
      <c r="K215" s="406"/>
      <c r="L215" s="406">
        <f>IF(OR(ISERROR(VLOOKUP($E215&amp;$D$118&amp;$D$119,'CCG data'!$A:$AD,'CCG data'!U$3,FALSE)),ISBLANK(VLOOKUP($E215&amp;$D$118&amp;$D$119,'CCG data'!$A:$AD,'CCG data'!U$3,FALSE))),"",VLOOKUP($E215&amp;$D$118&amp;$D$119,'CCG data'!$A:$AD,'CCG data'!U$3,FALSE))</f>
        <v>10.700229280416092</v>
      </c>
      <c r="M215" s="407"/>
      <c r="N215" s="362">
        <f>IF(OR(ISERROR(VLOOKUP($E215&amp;$D$118&amp;$D$119,'CCG data'!$A:$AD,'CCG data'!G$3,FALSE)),ISBLANK(VLOOKUP($E215&amp;$D$118&amp;$D$119,'CCG data'!$A:$AD,'CCG data'!G$3,FALSE))),"",VLOOKUP($E215&amp;$D$118&amp;$D$119,'CCG data'!$A:$AD,'CCG data'!G$3,FALSE))</f>
        <v>3080</v>
      </c>
      <c r="P215" s="397">
        <f>IF(OR(ISERROR(VLOOKUP($E215&amp;$D$118&amp;$D$119,'CCG data'!$A:$AD,'CCG data'!B$3,FALSE)),ISBLANK(VLOOKUP($E215&amp;$D$118&amp;$D$119,'CCG data'!$A:$AD,'CCG data'!B$3,FALSE))),"",VLOOKUP($E215&amp;$D$118&amp;$D$119,'CCG data'!$A:$AD,'CCG data'!B$3,FALSE))</f>
        <v>7.7597402597402595E-2</v>
      </c>
      <c r="Q215" s="263"/>
      <c r="R215" s="263">
        <f>IF(OR(ISERROR(VLOOKUP($E215&amp;$D$118&amp;$D$119,'CCG data'!$A:$AD,'CCG data'!C$3,FALSE)),ISBLANK(VLOOKUP($E215&amp;$D$118&amp;$D$119,'CCG data'!$A:$AD,'CCG data'!C$3,FALSE))),"",VLOOKUP($E215&amp;$D$118&amp;$D$119,'CCG data'!$A:$AD,'CCG data'!C$3,FALSE))</f>
        <v>0.53798701298701301</v>
      </c>
      <c r="S215" s="263"/>
      <c r="T215" s="263">
        <f>IF(OR(ISERROR(VLOOKUP($E215&amp;$D$118&amp;$D$119,'CCG data'!$A:$AD,'CCG data'!D$3,FALSE)),ISBLANK(VLOOKUP($E215&amp;$D$118&amp;$D$119,'CCG data'!$A:$AD,'CCG data'!D$3,FALSE))),"",VLOOKUP($E215&amp;$D$118&amp;$D$119,'CCG data'!$A:$AD,'CCG data'!D$3,FALSE))</f>
        <v>0.22532467532467532</v>
      </c>
      <c r="U215" s="263"/>
      <c r="V215" s="263">
        <f>IF(OR(ISERROR(VLOOKUP($E215&amp;$D$118&amp;$D$119,'CCG data'!$A:$AD,'CCG data'!E$3,FALSE)),ISBLANK(VLOOKUP($E215&amp;$D$118&amp;$D$119,'CCG data'!$A:$AD,'CCG data'!E$3,FALSE))),"",VLOOKUP($E215&amp;$D$118&amp;$D$119,'CCG data'!$A:$AD,'CCG data'!E$3,FALSE))</f>
        <v>0.15909090909090909</v>
      </c>
      <c r="W215" s="398"/>
      <c r="Y215" s="163">
        <f>IFERROR(VLOOKUP($E215&amp;$D$119, Outliers!$A$4:$P$214,6,FALSE),"0")</f>
        <v>0</v>
      </c>
      <c r="Z215" s="163">
        <f>IFERROR(VLOOKUP($E215&amp;$D$119, Outliers!$A$4:$P$214,7,FALSE),"0")</f>
        <v>0</v>
      </c>
      <c r="AA215" s="163">
        <f>IFERROR(VLOOKUP($E215&amp;$D$119, Outliers!$A$4:$P$214,8,FALSE),"0")</f>
        <v>1</v>
      </c>
      <c r="AB215" s="163">
        <f>IFERROR(VLOOKUP($E215&amp;$D$119, Outliers!$A$4:$P$214,9,FALSE),"0")</f>
        <v>0</v>
      </c>
      <c r="AD215" s="78"/>
      <c r="AE215" s="78"/>
      <c r="AF215" s="78"/>
      <c r="AG215" s="78"/>
    </row>
    <row r="216" spans="4:33" x14ac:dyDescent="0.25">
      <c r="D216" s="318"/>
      <c r="E216" s="103" t="s">
        <v>27</v>
      </c>
      <c r="F216" s="95">
        <f>IF(P215="","",VLOOKUP($E215&amp;$D$118&amp;$D$119,'CCG data'!$A:$AD,'CCG data'!W$3,FALSE))</f>
        <v>4.8352257666037586</v>
      </c>
      <c r="G216" s="96">
        <f>IF(P215="","",VLOOKUP($E215&amp;$D$118&amp;$D$119,'CCG data'!$A:$AD,'CCG data'!X$3,FALSE))</f>
        <v>6.2392710818271722</v>
      </c>
      <c r="H216" s="96">
        <f>IF(R215="","",VLOOKUP($E215&amp;$D$118&amp;$D$119,'CCG data'!$A:$AD,'CCG data'!Y$3,FALSE))</f>
        <v>34.625477652805444</v>
      </c>
      <c r="I216" s="96">
        <f>IF(R215="","",VLOOKUP($E215&amp;$D$118&amp;$D$119,'CCG data'!$A:$AD,'CCG data'!Z$3,FALSE))</f>
        <v>38.128573314801613</v>
      </c>
      <c r="J216" s="96">
        <f>IF(T215="","",VLOOKUP($E215&amp;$D$118&amp;$D$119,'CCG data'!$A:$AD,'CCG data'!AA$3,FALSE))</f>
        <v>13.814247475530836</v>
      </c>
      <c r="K216" s="96">
        <f>IF(T215="","",VLOOKUP($E215&amp;$D$118&amp;$D$119,'CCG data'!$A:$AD,'CCG data'!AB$3,FALSE))</f>
        <v>16.03505280557626</v>
      </c>
      <c r="L216" s="96">
        <f>IF(V215="","",VLOOKUP($E215&amp;$D$118&amp;$D$119,'CCG data'!$A:$AD,'CCG data'!AC$3,FALSE))</f>
        <v>9.7527905920761899</v>
      </c>
      <c r="M216" s="96">
        <f>IF(V215="","",VLOOKUP($E215&amp;$D$118&amp;$D$119,'CCG data'!$A:$AD,'CCG data'!AD$3,FALSE))</f>
        <v>11.647667968755995</v>
      </c>
      <c r="N216" s="363"/>
      <c r="P216" s="150">
        <f>IF(P215="","",VLOOKUP($E215&amp;$D$118&amp;$D$119,'CCG data'!$A:$AD,'CCG data'!I$3,FALSE))</f>
        <v>6.9000000000000006E-2</v>
      </c>
      <c r="Q216" s="15">
        <f>IF(P215="","",VLOOKUP($E215&amp;$D$118&amp;$D$119,'CCG data'!$A:$AD,'CCG data'!J$3,FALSE))</f>
        <v>8.7999999999999995E-2</v>
      </c>
      <c r="R216" s="15">
        <f>IF(R215="","",VLOOKUP($E215&amp;$D$118&amp;$D$119,'CCG data'!$A:$AD,'CCG data'!K$3,FALSE))</f>
        <v>0.52</v>
      </c>
      <c r="S216" s="15">
        <f>IF(R215="","",VLOOKUP($E215&amp;$D$118&amp;$D$119,'CCG data'!$A:$AD,'CCG data'!L$3,FALSE))</f>
        <v>0.55600000000000005</v>
      </c>
      <c r="T216" s="15">
        <f>IF(T215="","",VLOOKUP($E215&amp;$D$118&amp;$D$119,'CCG data'!$A:$AD,'CCG data'!M$3,FALSE))</f>
        <v>0.21099999999999999</v>
      </c>
      <c r="U216" s="15">
        <f>IF(T215="","",VLOOKUP($E215&amp;$D$118&amp;$D$119,'CCG data'!$A:$AD,'CCG data'!N$3,FALSE))</f>
        <v>0.24</v>
      </c>
      <c r="V216" s="15">
        <f>IF(V215="","",VLOOKUP($E215&amp;$D$118&amp;$D$119,'CCG data'!$A:$AD,'CCG data'!O$3,FALSE))</f>
        <v>0.14699999999999999</v>
      </c>
      <c r="W216" s="135">
        <f>IF(V215="","",VLOOKUP($E215&amp;$D$118&amp;$D$119,'CCG data'!$A:$AD,'CCG data'!P$3,FALSE))</f>
        <v>0.17199999999999999</v>
      </c>
      <c r="Y216" s="163" t="str">
        <f>IFERROR(VLOOKUP($E216&amp;$D$119, Outliers!$A$4:$P$214,6,FALSE),"0")</f>
        <v>0</v>
      </c>
      <c r="Z216" s="163" t="str">
        <f>IFERROR(VLOOKUP($E216&amp;$D$119, Outliers!$A$4:$P$214,7,FALSE),"0")</f>
        <v>0</v>
      </c>
      <c r="AA216" s="163" t="str">
        <f>IFERROR(VLOOKUP($E216&amp;$D$119, Outliers!$A$4:$P$214,8,FALSE),"0")</f>
        <v>0</v>
      </c>
      <c r="AB216" s="163" t="str">
        <f>IFERROR(VLOOKUP($E216&amp;$D$119, Outliers!$A$4:$P$214,9,FALSE),"0")</f>
        <v>0</v>
      </c>
      <c r="AD216" s="78"/>
      <c r="AE216" s="78"/>
      <c r="AF216" s="78"/>
      <c r="AG216" s="78"/>
    </row>
    <row r="217" spans="4:33" ht="15.75" x14ac:dyDescent="0.25">
      <c r="D217" s="318"/>
      <c r="E217" s="104" t="s">
        <v>181</v>
      </c>
      <c r="F217" s="405">
        <f>IF(OR(ISERROR(VLOOKUP($E217&amp;$D$118&amp;$D$119,'CCG data'!$A:$AD,'CCG data'!R$3,FALSE)),ISBLANK(VLOOKUP($E217&amp;$D$118&amp;$D$119,'CCG data'!$A:$AD,'CCG data'!R$3,FALSE))),"",VLOOKUP($E217&amp;$D$118&amp;$D$119,'CCG data'!$A:$AD,'CCG data'!R$3,FALSE))</f>
        <v>4.6431111334336324</v>
      </c>
      <c r="G217" s="406"/>
      <c r="H217" s="406">
        <f>IF(OR(ISERROR(VLOOKUP($E217&amp;$D$118&amp;$D$119,'CCG data'!$A:$AD,'CCG data'!S$3,FALSE)),ISBLANK(VLOOKUP($E217&amp;$D$118&amp;$D$119,'CCG data'!$A:$AD,'CCG data'!S$3,FALSE))),"",VLOOKUP($E217&amp;$D$118&amp;$D$119,'CCG data'!$A:$AD,'CCG data'!S$3,FALSE))</f>
        <v>36.223381491503353</v>
      </c>
      <c r="I217" s="406"/>
      <c r="J217" s="406">
        <f>IF(OR(ISERROR(VLOOKUP($E217&amp;$D$118&amp;$D$119,'CCG data'!$A:$AD,'CCG data'!T$3,FALSE)),ISBLANK(VLOOKUP($E217&amp;$D$118&amp;$D$119,'CCG data'!$A:$AD,'CCG data'!T$3,FALSE))),"",VLOOKUP($E217&amp;$D$118&amp;$D$119,'CCG data'!$A:$AD,'CCG data'!T$3,FALSE))</f>
        <v>19.646856191166339</v>
      </c>
      <c r="K217" s="406"/>
      <c r="L217" s="406">
        <f>IF(OR(ISERROR(VLOOKUP($E217&amp;$D$118&amp;$D$119,'CCG data'!$A:$AD,'CCG data'!U$3,FALSE)),ISBLANK(VLOOKUP($E217&amp;$D$118&amp;$D$119,'CCG data'!$A:$AD,'CCG data'!U$3,FALSE))),"",VLOOKUP($E217&amp;$D$118&amp;$D$119,'CCG data'!$A:$AD,'CCG data'!U$3,FALSE))</f>
        <v>8.0357554211459288</v>
      </c>
      <c r="M217" s="407"/>
      <c r="N217" s="362">
        <f>IF(OR(ISERROR(VLOOKUP($E217&amp;$D$118&amp;$D$119,'CCG data'!$A:$AD,'CCG data'!G$3,FALSE)),ISBLANK(VLOOKUP($E217&amp;$D$118&amp;$D$119,'CCG data'!$A:$AD,'CCG data'!G$3,FALSE))),"",VLOOKUP($E217&amp;$D$118&amp;$D$119,'CCG data'!$A:$AD,'CCG data'!G$3,FALSE))</f>
        <v>2278</v>
      </c>
      <c r="P217" s="397">
        <f>IF(OR(ISERROR(VLOOKUP($E217&amp;$D$118&amp;$D$119,'CCG data'!$A:$AD,'CCG data'!B$3,FALSE)),ISBLANK(VLOOKUP($E217&amp;$D$118&amp;$D$119,'CCG data'!$A:$AD,'CCG data'!B$3,FALSE))),"",VLOOKUP($E217&amp;$D$118&amp;$D$119,'CCG data'!$A:$AD,'CCG data'!B$3,FALSE))</f>
        <v>7.0237050043898158E-2</v>
      </c>
      <c r="Q217" s="263"/>
      <c r="R217" s="263">
        <f>IF(OR(ISERROR(VLOOKUP($E217&amp;$D$118&amp;$D$119,'CCG data'!$A:$AD,'CCG data'!C$3,FALSE)),ISBLANK(VLOOKUP($E217&amp;$D$118&amp;$D$119,'CCG data'!$A:$AD,'CCG data'!C$3,FALSE))),"",VLOOKUP($E217&amp;$D$118&amp;$D$119,'CCG data'!$A:$AD,'CCG data'!C$3,FALSE))</f>
        <v>0.52721685689201059</v>
      </c>
      <c r="S217" s="263"/>
      <c r="T217" s="263">
        <f>IF(OR(ISERROR(VLOOKUP($E217&amp;$D$118&amp;$D$119,'CCG data'!$A:$AD,'CCG data'!D$3,FALSE)),ISBLANK(VLOOKUP($E217&amp;$D$118&amp;$D$119,'CCG data'!$A:$AD,'CCG data'!D$3,FALSE))),"",VLOOKUP($E217&amp;$D$118&amp;$D$119,'CCG data'!$A:$AD,'CCG data'!D$3,FALSE))</f>
        <v>0.28446005267778751</v>
      </c>
      <c r="U217" s="263"/>
      <c r="V217" s="263">
        <f>IF(OR(ISERROR(VLOOKUP($E217&amp;$D$118&amp;$D$119,'CCG data'!$A:$AD,'CCG data'!E$3,FALSE)),ISBLANK(VLOOKUP($E217&amp;$D$118&amp;$D$119,'CCG data'!$A:$AD,'CCG data'!E$3,FALSE))),"",VLOOKUP($E217&amp;$D$118&amp;$D$119,'CCG data'!$A:$AD,'CCG data'!E$3,FALSE))</f>
        <v>0.11808604038630377</v>
      </c>
      <c r="W217" s="398"/>
      <c r="Y217" s="163">
        <f>IFERROR(VLOOKUP($E217&amp;$D$119, Outliers!$A$4:$P$214,6,FALSE),"0")</f>
        <v>0</v>
      </c>
      <c r="Z217" s="163">
        <f>IFERROR(VLOOKUP($E217&amp;$D$119, Outliers!$A$4:$P$214,7,FALSE),"0")</f>
        <v>0</v>
      </c>
      <c r="AA217" s="163">
        <f>IFERROR(VLOOKUP($E217&amp;$D$119, Outliers!$A$4:$P$214,8,FALSE),"0")</f>
        <v>0</v>
      </c>
      <c r="AB217" s="163">
        <f>IFERROR(VLOOKUP($E217&amp;$D$119, Outliers!$A$4:$P$214,9,FALSE),"0")</f>
        <v>1</v>
      </c>
      <c r="AD217" s="78"/>
      <c r="AE217" s="78"/>
      <c r="AF217" s="78"/>
      <c r="AG217" s="78"/>
    </row>
    <row r="218" spans="4:33" x14ac:dyDescent="0.25">
      <c r="D218" s="318"/>
      <c r="E218" s="103" t="s">
        <v>27</v>
      </c>
      <c r="F218" s="95">
        <f>IF(P217="","",VLOOKUP($E217&amp;$D$118&amp;$D$119,'CCG data'!$A:$AD,'CCG data'!W$3,FALSE))</f>
        <v>3.9236536094977557</v>
      </c>
      <c r="G218" s="96">
        <f>IF(P217="","",VLOOKUP($E217&amp;$D$118&amp;$D$119,'CCG data'!$A:$AD,'CCG data'!X$3,FALSE))</f>
        <v>5.3625686573695095</v>
      </c>
      <c r="H218" s="96">
        <f>IF(R217="","",VLOOKUP($E217&amp;$D$118&amp;$D$119,'CCG data'!$A:$AD,'CCG data'!Y$3,FALSE))</f>
        <v>34.17470418188887</v>
      </c>
      <c r="I218" s="96">
        <f>IF(R217="","",VLOOKUP($E217&amp;$D$118&amp;$D$119,'CCG data'!$A:$AD,'CCG data'!Z$3,FALSE))</f>
        <v>38.272058801117836</v>
      </c>
      <c r="J218" s="96">
        <f>IF(T217="","",VLOOKUP($E217&amp;$D$118&amp;$D$119,'CCG data'!$A:$AD,'CCG data'!AA$3,FALSE))</f>
        <v>18.134125442617982</v>
      </c>
      <c r="K218" s="96">
        <f>IF(T217="","",VLOOKUP($E217&amp;$D$118&amp;$D$119,'CCG data'!$A:$AD,'CCG data'!AB$3,FALSE))</f>
        <v>21.159586939714696</v>
      </c>
      <c r="L218" s="96">
        <f>IF(V217="","",VLOOKUP($E217&amp;$D$118&amp;$D$119,'CCG data'!$A:$AD,'CCG data'!AC$3,FALSE))</f>
        <v>7.0754560569874601</v>
      </c>
      <c r="M218" s="96">
        <f>IF(V217="","",VLOOKUP($E217&amp;$D$118&amp;$D$119,'CCG data'!$A:$AD,'CCG data'!AD$3,FALSE))</f>
        <v>8.9960547853043984</v>
      </c>
      <c r="N218" s="363"/>
      <c r="P218" s="150">
        <f>IF(P217="","",VLOOKUP($E217&amp;$D$118&amp;$D$119,'CCG data'!$A:$AD,'CCG data'!I$3,FALSE))</f>
        <v>0.06</v>
      </c>
      <c r="Q218" s="15">
        <f>IF(P217="","",VLOOKUP($E217&amp;$D$118&amp;$D$119,'CCG data'!$A:$AD,'CCG data'!J$3,FALSE))</f>
        <v>8.1000000000000003E-2</v>
      </c>
      <c r="R218" s="15">
        <f>IF(R217="","",VLOOKUP($E217&amp;$D$118&amp;$D$119,'CCG data'!$A:$AD,'CCG data'!K$3,FALSE))</f>
        <v>0.50700000000000001</v>
      </c>
      <c r="S218" s="15">
        <f>IF(R217="","",VLOOKUP($E217&amp;$D$118&amp;$D$119,'CCG data'!$A:$AD,'CCG data'!L$3,FALSE))</f>
        <v>0.54800000000000004</v>
      </c>
      <c r="T218" s="15">
        <f>IF(T217="","",VLOOKUP($E217&amp;$D$118&amp;$D$119,'CCG data'!$A:$AD,'CCG data'!M$3,FALSE))</f>
        <v>0.26600000000000001</v>
      </c>
      <c r="U218" s="15">
        <f>IF(T217="","",VLOOKUP($E217&amp;$D$118&amp;$D$119,'CCG data'!$A:$AD,'CCG data'!N$3,FALSE))</f>
        <v>0.30299999999999999</v>
      </c>
      <c r="V218" s="15">
        <f>IF(V217="","",VLOOKUP($E217&amp;$D$118&amp;$D$119,'CCG data'!$A:$AD,'CCG data'!O$3,FALSE))</f>
        <v>0.105</v>
      </c>
      <c r="W218" s="135">
        <f>IF(V217="","",VLOOKUP($E217&amp;$D$118&amp;$D$119,'CCG data'!$A:$AD,'CCG data'!P$3,FALSE))</f>
        <v>0.13200000000000001</v>
      </c>
      <c r="Y218" s="163" t="str">
        <f>IFERROR(VLOOKUP($E218&amp;$D$119, Outliers!$A$4:$P$214,6,FALSE),"0")</f>
        <v>0</v>
      </c>
      <c r="Z218" s="163" t="str">
        <f>IFERROR(VLOOKUP($E218&amp;$D$119, Outliers!$A$4:$P$214,7,FALSE),"0")</f>
        <v>0</v>
      </c>
      <c r="AA218" s="163" t="str">
        <f>IFERROR(VLOOKUP($E218&amp;$D$119, Outliers!$A$4:$P$214,8,FALSE),"0")</f>
        <v>0</v>
      </c>
      <c r="AB218" s="163" t="str">
        <f>IFERROR(VLOOKUP($E218&amp;$D$119, Outliers!$A$4:$P$214,9,FALSE),"0")</f>
        <v>0</v>
      </c>
      <c r="AD218" s="78"/>
      <c r="AE218" s="78"/>
      <c r="AF218" s="78"/>
      <c r="AG218" s="78"/>
    </row>
    <row r="219" spans="4:33" ht="15.75" x14ac:dyDescent="0.25">
      <c r="D219" s="318"/>
      <c r="E219" s="104" t="s">
        <v>403</v>
      </c>
      <c r="F219" s="405">
        <f>IF(OR(ISERROR(VLOOKUP($E219&amp;$D$118&amp;$D$119,'CCG data'!$A:$AD,'CCG data'!R$3,FALSE)),ISBLANK(VLOOKUP($E219&amp;$D$118&amp;$D$119,'CCG data'!$A:$AD,'CCG data'!R$3,FALSE))),"",VLOOKUP($E219&amp;$D$118&amp;$D$119,'CCG data'!$A:$AD,'CCG data'!R$3,FALSE))</f>
        <v>6.0643906827367804</v>
      </c>
      <c r="G219" s="406"/>
      <c r="H219" s="406">
        <f>IF(OR(ISERROR(VLOOKUP($E219&amp;$D$118&amp;$D$119,'CCG data'!$A:$AD,'CCG data'!S$3,FALSE)),ISBLANK(VLOOKUP($E219&amp;$D$118&amp;$D$119,'CCG data'!$A:$AD,'CCG data'!S$3,FALSE))),"",VLOOKUP($E219&amp;$D$118&amp;$D$119,'CCG data'!$A:$AD,'CCG data'!S$3,FALSE))</f>
        <v>33.753000292240287</v>
      </c>
      <c r="I219" s="406"/>
      <c r="J219" s="406">
        <f>IF(OR(ISERROR(VLOOKUP($E219&amp;$D$118&amp;$D$119,'CCG data'!$A:$AD,'CCG data'!T$3,FALSE)),ISBLANK(VLOOKUP($E219&amp;$D$118&amp;$D$119,'CCG data'!$A:$AD,'CCG data'!T$3,FALSE))),"",VLOOKUP($E219&amp;$D$118&amp;$D$119,'CCG data'!$A:$AD,'CCG data'!T$3,FALSE))</f>
        <v>16.973550227787072</v>
      </c>
      <c r="K219" s="406"/>
      <c r="L219" s="406">
        <f>IF(OR(ISERROR(VLOOKUP($E219&amp;$D$118&amp;$D$119,'CCG data'!$A:$AD,'CCG data'!U$3,FALSE)),ISBLANK(VLOOKUP($E219&amp;$D$118&amp;$D$119,'CCG data'!$A:$AD,'CCG data'!U$3,FALSE))),"",VLOOKUP($E219&amp;$D$118&amp;$D$119,'CCG data'!$A:$AD,'CCG data'!U$3,FALSE))</f>
        <v>12.340171730542135</v>
      </c>
      <c r="M219" s="407"/>
      <c r="N219" s="362">
        <f>IF(OR(ISERROR(VLOOKUP($E219&amp;$D$118&amp;$D$119,'CCG data'!$A:$AD,'CCG data'!G$3,FALSE)),ISBLANK(VLOOKUP($E219&amp;$D$118&amp;$D$119,'CCG data'!$A:$AD,'CCG data'!G$3,FALSE))),"",VLOOKUP($E219&amp;$D$118&amp;$D$119,'CCG data'!$A:$AD,'CCG data'!G$3,FALSE))</f>
        <v>2181</v>
      </c>
      <c r="P219" s="397">
        <f>IF(OR(ISERROR(VLOOKUP($E219&amp;$D$118&amp;$D$119,'CCG data'!$A:$AD,'CCG data'!B$3,FALSE)),ISBLANK(VLOOKUP($E219&amp;$D$118&amp;$D$119,'CCG data'!$A:$AD,'CCG data'!B$3,FALSE))),"",VLOOKUP($E219&amp;$D$118&amp;$D$119,'CCG data'!$A:$AD,'CCG data'!B$3,FALSE))</f>
        <v>8.940852819807428E-2</v>
      </c>
      <c r="Q219" s="263"/>
      <c r="R219" s="263">
        <f>IF(OR(ISERROR(VLOOKUP($E219&amp;$D$118&amp;$D$119,'CCG data'!$A:$AD,'CCG data'!C$3,FALSE)),ISBLANK(VLOOKUP($E219&amp;$D$118&amp;$D$119,'CCG data'!$A:$AD,'CCG data'!C$3,FALSE))),"",VLOOKUP($E219&amp;$D$118&amp;$D$119,'CCG data'!$A:$AD,'CCG data'!C$3,FALSE))</f>
        <v>0.4878496102705181</v>
      </c>
      <c r="S219" s="263"/>
      <c r="T219" s="263">
        <f>IF(OR(ISERROR(VLOOKUP($E219&amp;$D$118&amp;$D$119,'CCG data'!$A:$AD,'CCG data'!D$3,FALSE)),ISBLANK(VLOOKUP($E219&amp;$D$118&amp;$D$119,'CCG data'!$A:$AD,'CCG data'!D$3,FALSE))),"",VLOOKUP($E219&amp;$D$118&amp;$D$119,'CCG data'!$A:$AD,'CCG data'!D$3,FALSE))</f>
        <v>0.24530032095369098</v>
      </c>
      <c r="U219" s="263"/>
      <c r="V219" s="263">
        <f>IF(OR(ISERROR(VLOOKUP($E219&amp;$D$118&amp;$D$119,'CCG data'!$A:$AD,'CCG data'!E$3,FALSE)),ISBLANK(VLOOKUP($E219&amp;$D$118&amp;$D$119,'CCG data'!$A:$AD,'CCG data'!E$3,FALSE))),"",VLOOKUP($E219&amp;$D$118&amp;$D$119,'CCG data'!$A:$AD,'CCG data'!E$3,FALSE))</f>
        <v>0.17744154057771663</v>
      </c>
      <c r="W219" s="398"/>
      <c r="Y219" s="163">
        <f>IFERROR(VLOOKUP($E219&amp;$D$119, Outliers!$A$4:$P$214,6,FALSE),"0")</f>
        <v>0</v>
      </c>
      <c r="Z219" s="163">
        <f>IFERROR(VLOOKUP($E219&amp;$D$119, Outliers!$A$4:$P$214,7,FALSE),"0")</f>
        <v>1</v>
      </c>
      <c r="AA219" s="163">
        <f>IFERROR(VLOOKUP($E219&amp;$D$119, Outliers!$A$4:$P$214,8,FALSE),"0")</f>
        <v>0</v>
      </c>
      <c r="AB219" s="163">
        <f>IFERROR(VLOOKUP($E219&amp;$D$119, Outliers!$A$4:$P$214,9,FALSE),"0")</f>
        <v>0</v>
      </c>
      <c r="AD219" s="78"/>
      <c r="AE219" s="78"/>
      <c r="AF219" s="78"/>
      <c r="AG219" s="78"/>
    </row>
    <row r="220" spans="4:33" x14ac:dyDescent="0.25">
      <c r="D220" s="318"/>
      <c r="E220" s="103" t="s">
        <v>27</v>
      </c>
      <c r="F220" s="95">
        <f>IF(P219="","",VLOOKUP($E219&amp;$D$118&amp;$D$119,'CCG data'!$A:$AD,'CCG data'!W$3,FALSE))</f>
        <v>5.2132018102375639</v>
      </c>
      <c r="G220" s="96">
        <f>IF(P219="","",VLOOKUP($E219&amp;$D$118&amp;$D$119,'CCG data'!$A:$AD,'CCG data'!X$3,FALSE))</f>
        <v>6.9155795552359969</v>
      </c>
      <c r="H220" s="96">
        <f>IF(R219="","",VLOOKUP($E219&amp;$D$118&amp;$D$119,'CCG data'!$A:$AD,'CCG data'!Y$3,FALSE))</f>
        <v>31.72486164636792</v>
      </c>
      <c r="I220" s="96">
        <f>IF(R219="","",VLOOKUP($E219&amp;$D$118&amp;$D$119,'CCG data'!$A:$AD,'CCG data'!Z$3,FALSE))</f>
        <v>35.781138938112655</v>
      </c>
      <c r="J220" s="96">
        <f>IF(T219="","",VLOOKUP($E219&amp;$D$118&amp;$D$119,'CCG data'!$A:$AD,'CCG data'!AA$3,FALSE))</f>
        <v>15.535242313306366</v>
      </c>
      <c r="K220" s="96">
        <f>IF(T219="","",VLOOKUP($E219&amp;$D$118&amp;$D$119,'CCG data'!$A:$AD,'CCG data'!AB$3,FALSE))</f>
        <v>18.411858142267779</v>
      </c>
      <c r="L220" s="96">
        <f>IF(V219="","",VLOOKUP($E219&amp;$D$118&amp;$D$119,'CCG data'!$A:$AD,'CCG data'!AC$3,FALSE))</f>
        <v>11.110690813452022</v>
      </c>
      <c r="M220" s="96">
        <f>IF(V219="","",VLOOKUP($E219&amp;$D$118&amp;$D$119,'CCG data'!$A:$AD,'CCG data'!AD$3,FALSE))</f>
        <v>13.569652647632248</v>
      </c>
      <c r="N220" s="363"/>
      <c r="P220" s="150">
        <f>IF(P219="","",VLOOKUP($E219&amp;$D$118&amp;$D$119,'CCG data'!$A:$AD,'CCG data'!I$3,FALSE))</f>
        <v>7.8E-2</v>
      </c>
      <c r="Q220" s="15">
        <f>IF(P219="","",VLOOKUP($E219&amp;$D$118&amp;$D$119,'CCG data'!$A:$AD,'CCG data'!J$3,FALSE))</f>
        <v>0.10199999999999999</v>
      </c>
      <c r="R220" s="15">
        <f>IF(R219="","",VLOOKUP($E219&amp;$D$118&amp;$D$119,'CCG data'!$A:$AD,'CCG data'!K$3,FALSE))</f>
        <v>0.46700000000000003</v>
      </c>
      <c r="S220" s="15">
        <f>IF(R219="","",VLOOKUP($E219&amp;$D$118&amp;$D$119,'CCG data'!$A:$AD,'CCG data'!L$3,FALSE))</f>
        <v>0.50900000000000001</v>
      </c>
      <c r="T220" s="15">
        <f>IF(T219="","",VLOOKUP($E219&amp;$D$118&amp;$D$119,'CCG data'!$A:$AD,'CCG data'!M$3,FALSE))</f>
        <v>0.22800000000000001</v>
      </c>
      <c r="U220" s="15">
        <f>IF(T219="","",VLOOKUP($E219&amp;$D$118&amp;$D$119,'CCG data'!$A:$AD,'CCG data'!N$3,FALSE))</f>
        <v>0.26400000000000001</v>
      </c>
      <c r="V220" s="15">
        <f>IF(V219="","",VLOOKUP($E219&amp;$D$118&amp;$D$119,'CCG data'!$A:$AD,'CCG data'!O$3,FALSE))</f>
        <v>0.16200000000000001</v>
      </c>
      <c r="W220" s="135">
        <f>IF(V219="","",VLOOKUP($E219&amp;$D$118&amp;$D$119,'CCG data'!$A:$AD,'CCG data'!P$3,FALSE))</f>
        <v>0.19400000000000001</v>
      </c>
      <c r="Y220" s="163" t="str">
        <f>IFERROR(VLOOKUP($E220&amp;$D$119, Outliers!$A$4:$P$214,6,FALSE),"0")</f>
        <v>0</v>
      </c>
      <c r="Z220" s="163" t="str">
        <f>IFERROR(VLOOKUP($E220&amp;$D$119, Outliers!$A$4:$P$214,7,FALSE),"0")</f>
        <v>0</v>
      </c>
      <c r="AA220" s="163" t="str">
        <f>IFERROR(VLOOKUP($E220&amp;$D$119, Outliers!$A$4:$P$214,8,FALSE),"0")</f>
        <v>0</v>
      </c>
      <c r="AB220" s="163" t="str">
        <f>IFERROR(VLOOKUP($E220&amp;$D$119, Outliers!$A$4:$P$214,9,FALSE),"0")</f>
        <v>0</v>
      </c>
      <c r="AD220" s="78"/>
      <c r="AE220" s="78"/>
      <c r="AF220" s="78"/>
      <c r="AG220" s="78"/>
    </row>
    <row r="221" spans="4:33" ht="15.75" x14ac:dyDescent="0.25">
      <c r="D221" s="318"/>
      <c r="E221" s="104" t="s">
        <v>404</v>
      </c>
      <c r="F221" s="405">
        <f>IF(OR(ISERROR(VLOOKUP($E221&amp;$D$118&amp;$D$119,'CCG data'!$A:$AD,'CCG data'!R$3,FALSE)),ISBLANK(VLOOKUP($E221&amp;$D$118&amp;$D$119,'CCG data'!$A:$AD,'CCG data'!R$3,FALSE))),"",VLOOKUP($E221&amp;$D$118&amp;$D$119,'CCG data'!$A:$AD,'CCG data'!R$3,FALSE))</f>
        <v>7.1466143020357586</v>
      </c>
      <c r="G221" s="406"/>
      <c r="H221" s="406">
        <f>IF(OR(ISERROR(VLOOKUP($E221&amp;$D$118&amp;$D$119,'CCG data'!$A:$AD,'CCG data'!S$3,FALSE)),ISBLANK(VLOOKUP($E221&amp;$D$118&amp;$D$119,'CCG data'!$A:$AD,'CCG data'!S$3,FALSE))),"",VLOOKUP($E221&amp;$D$118&amp;$D$119,'CCG data'!$A:$AD,'CCG data'!S$3,FALSE))</f>
        <v>40.995058814984056</v>
      </c>
      <c r="I221" s="406"/>
      <c r="J221" s="406">
        <f>IF(OR(ISERROR(VLOOKUP($E221&amp;$D$118&amp;$D$119,'CCG data'!$A:$AD,'CCG data'!T$3,FALSE)),ISBLANK(VLOOKUP($E221&amp;$D$118&amp;$D$119,'CCG data'!$A:$AD,'CCG data'!T$3,FALSE))),"",VLOOKUP($E221&amp;$D$118&amp;$D$119,'CCG data'!$A:$AD,'CCG data'!T$3,FALSE))</f>
        <v>16.354211734232642</v>
      </c>
      <c r="K221" s="406"/>
      <c r="L221" s="406">
        <f>IF(OR(ISERROR(VLOOKUP($E221&amp;$D$118&amp;$D$119,'CCG data'!$A:$AD,'CCG data'!U$3,FALSE)),ISBLANK(VLOOKUP($E221&amp;$D$118&amp;$D$119,'CCG data'!$A:$AD,'CCG data'!U$3,FALSE))),"",VLOOKUP($E221&amp;$D$118&amp;$D$119,'CCG data'!$A:$AD,'CCG data'!U$3,FALSE))</f>
        <v>7.0775812929838127</v>
      </c>
      <c r="M221" s="407"/>
      <c r="N221" s="362">
        <f>IF(OR(ISERROR(VLOOKUP($E221&amp;$D$118&amp;$D$119,'CCG data'!$A:$AD,'CCG data'!G$3,FALSE)),ISBLANK(VLOOKUP($E221&amp;$D$118&amp;$D$119,'CCG data'!$A:$AD,'CCG data'!G$3,FALSE))),"",VLOOKUP($E221&amp;$D$118&amp;$D$119,'CCG data'!$A:$AD,'CCG data'!G$3,FALSE))</f>
        <v>2494</v>
      </c>
      <c r="P221" s="397">
        <f>IF(OR(ISERROR(VLOOKUP($E221&amp;$D$118&amp;$D$119,'CCG data'!$A:$AD,'CCG data'!B$3,FALSE)),ISBLANK(VLOOKUP($E221&amp;$D$118&amp;$D$119,'CCG data'!$A:$AD,'CCG data'!B$3,FALSE))),"",VLOOKUP($E221&amp;$D$118&amp;$D$119,'CCG data'!$A:$AD,'CCG data'!B$3,FALSE))</f>
        <v>0.10344827586206896</v>
      </c>
      <c r="Q221" s="263"/>
      <c r="R221" s="263">
        <f>IF(OR(ISERROR(VLOOKUP($E221&amp;$D$118&amp;$D$119,'CCG data'!$A:$AD,'CCG data'!C$3,FALSE)),ISBLANK(VLOOKUP($E221&amp;$D$118&amp;$D$119,'CCG data'!$A:$AD,'CCG data'!C$3,FALSE))),"",VLOOKUP($E221&amp;$D$118&amp;$D$119,'CCG data'!$A:$AD,'CCG data'!C$3,FALSE))</f>
        <v>0.5729751403368083</v>
      </c>
      <c r="S221" s="263"/>
      <c r="T221" s="263">
        <f>IF(OR(ISERROR(VLOOKUP($E221&amp;$D$118&amp;$D$119,'CCG data'!$A:$AD,'CCG data'!D$3,FALSE)),ISBLANK(VLOOKUP($E221&amp;$D$118&amp;$D$119,'CCG data'!$A:$AD,'CCG data'!D$3,FALSE))),"",VLOOKUP($E221&amp;$D$118&amp;$D$119,'CCG data'!$A:$AD,'CCG data'!D$3,FALSE))</f>
        <v>0.22534081796311148</v>
      </c>
      <c r="U221" s="263"/>
      <c r="V221" s="263">
        <f>IF(OR(ISERROR(VLOOKUP($E221&amp;$D$118&amp;$D$119,'CCG data'!$A:$AD,'CCG data'!E$3,FALSE)),ISBLANK(VLOOKUP($E221&amp;$D$118&amp;$D$119,'CCG data'!$A:$AD,'CCG data'!E$3,FALSE))),"",VLOOKUP($E221&amp;$D$118&amp;$D$119,'CCG data'!$A:$AD,'CCG data'!E$3,FALSE))</f>
        <v>9.8235765838011233E-2</v>
      </c>
      <c r="W221" s="398"/>
      <c r="Y221" s="163">
        <f>IFERROR(VLOOKUP($E221&amp;$D$119, Outliers!$A$4:$P$214,6,FALSE),"0")</f>
        <v>1</v>
      </c>
      <c r="Z221" s="163">
        <f>IFERROR(VLOOKUP($E221&amp;$D$119, Outliers!$A$4:$P$214,7,FALSE),"0")</f>
        <v>0</v>
      </c>
      <c r="AA221" s="163">
        <f>IFERROR(VLOOKUP($E221&amp;$D$119, Outliers!$A$4:$P$214,8,FALSE),"0")</f>
        <v>0</v>
      </c>
      <c r="AB221" s="163">
        <f>IFERROR(VLOOKUP($E221&amp;$D$119, Outliers!$A$4:$P$214,9,FALSE),"0")</f>
        <v>1</v>
      </c>
      <c r="AD221" s="78"/>
      <c r="AE221" s="78"/>
      <c r="AF221" s="78"/>
      <c r="AG221" s="78"/>
    </row>
    <row r="222" spans="4:33" x14ac:dyDescent="0.25">
      <c r="D222" s="318"/>
      <c r="E222" s="103" t="s">
        <v>27</v>
      </c>
      <c r="F222" s="95">
        <f>IF(P221="","",VLOOKUP($E221&amp;$D$118&amp;$D$119,'CCG data'!$A:$AD,'CCG data'!W$3,FALSE))</f>
        <v>6.2745539085189694</v>
      </c>
      <c r="G222" s="96">
        <f>IF(P221="","",VLOOKUP($E221&amp;$D$118&amp;$D$119,'CCG data'!$A:$AD,'CCG data'!X$3,FALSE))</f>
        <v>8.0186746955525479</v>
      </c>
      <c r="H222" s="96">
        <f>IF(R221="","",VLOOKUP($E221&amp;$D$118&amp;$D$119,'CCG data'!$A:$AD,'CCG data'!Y$3,FALSE))</f>
        <v>38.869508103786359</v>
      </c>
      <c r="I222" s="96">
        <f>IF(R221="","",VLOOKUP($E221&amp;$D$118&amp;$D$119,'CCG data'!$A:$AD,'CCG data'!Z$3,FALSE))</f>
        <v>43.120609526181752</v>
      </c>
      <c r="J222" s="96">
        <f>IF(T221="","",VLOOKUP($E221&amp;$D$118&amp;$D$119,'CCG data'!$A:$AD,'CCG data'!AA$3,FALSE))</f>
        <v>15.002084595274985</v>
      </c>
      <c r="K222" s="96">
        <f>IF(T221="","",VLOOKUP($E221&amp;$D$118&amp;$D$119,'CCG data'!$A:$AD,'CCG data'!AB$3,FALSE))</f>
        <v>17.706338873190298</v>
      </c>
      <c r="L222" s="96">
        <f>IF(V221="","",VLOOKUP($E221&amp;$D$118&amp;$D$119,'CCG data'!$A:$AD,'CCG data'!AC$3,FALSE))</f>
        <v>6.1913279312898233</v>
      </c>
      <c r="M222" s="96">
        <f>IF(V221="","",VLOOKUP($E221&amp;$D$118&amp;$D$119,'CCG data'!$A:$AD,'CCG data'!AD$3,FALSE))</f>
        <v>7.963834654677802</v>
      </c>
      <c r="N222" s="363"/>
      <c r="P222" s="150">
        <f>IF(P221="","",VLOOKUP($E221&amp;$D$118&amp;$D$119,'CCG data'!$A:$AD,'CCG data'!I$3,FALSE))</f>
        <v>9.1999999999999998E-2</v>
      </c>
      <c r="Q222" s="15">
        <f>IF(P221="","",VLOOKUP($E221&amp;$D$118&amp;$D$119,'CCG data'!$A:$AD,'CCG data'!J$3,FALSE))</f>
        <v>0.11600000000000001</v>
      </c>
      <c r="R222" s="15">
        <f>IF(R221="","",VLOOKUP($E221&amp;$D$118&amp;$D$119,'CCG data'!$A:$AD,'CCG data'!K$3,FALSE))</f>
        <v>0.55300000000000005</v>
      </c>
      <c r="S222" s="15">
        <f>IF(R221="","",VLOOKUP($E221&amp;$D$118&amp;$D$119,'CCG data'!$A:$AD,'CCG data'!L$3,FALSE))</f>
        <v>0.59199999999999997</v>
      </c>
      <c r="T222" s="15">
        <f>IF(T221="","",VLOOKUP($E221&amp;$D$118&amp;$D$119,'CCG data'!$A:$AD,'CCG data'!M$3,FALSE))</f>
        <v>0.20899999999999999</v>
      </c>
      <c r="U222" s="15">
        <f>IF(T221="","",VLOOKUP($E221&amp;$D$118&amp;$D$119,'CCG data'!$A:$AD,'CCG data'!N$3,FALSE))</f>
        <v>0.24199999999999999</v>
      </c>
      <c r="V222" s="15">
        <f>IF(V221="","",VLOOKUP($E221&amp;$D$118&amp;$D$119,'CCG data'!$A:$AD,'CCG data'!O$3,FALSE))</f>
        <v>8.6999999999999994E-2</v>
      </c>
      <c r="W222" s="135">
        <f>IF(V221="","",VLOOKUP($E221&amp;$D$118&amp;$D$119,'CCG data'!$A:$AD,'CCG data'!P$3,FALSE))</f>
        <v>0.111</v>
      </c>
      <c r="Y222" s="163" t="str">
        <f>IFERROR(VLOOKUP($E222&amp;$D$119, Outliers!$A$4:$P$214,6,FALSE),"0")</f>
        <v>0</v>
      </c>
      <c r="Z222" s="163" t="str">
        <f>IFERROR(VLOOKUP($E222&amp;$D$119, Outliers!$A$4:$P$214,7,FALSE),"0")</f>
        <v>0</v>
      </c>
      <c r="AA222" s="163" t="str">
        <f>IFERROR(VLOOKUP($E222&amp;$D$119, Outliers!$A$4:$P$214,8,FALSE),"0")</f>
        <v>0</v>
      </c>
      <c r="AB222" s="163" t="str">
        <f>IFERROR(VLOOKUP($E222&amp;$D$119, Outliers!$A$4:$P$214,9,FALSE),"0")</f>
        <v>0</v>
      </c>
      <c r="AD222" s="78"/>
      <c r="AE222" s="78"/>
      <c r="AF222" s="78"/>
      <c r="AG222" s="78"/>
    </row>
    <row r="223" spans="4:33" ht="15.75" x14ac:dyDescent="0.25">
      <c r="D223" s="318"/>
      <c r="E223" s="104" t="s">
        <v>182</v>
      </c>
      <c r="F223" s="405">
        <f>IF(OR(ISERROR(VLOOKUP($E223&amp;$D$118&amp;$D$119,'CCG data'!$A:$AD,'CCG data'!R$3,FALSE)),ISBLANK(VLOOKUP($E223&amp;$D$118&amp;$D$119,'CCG data'!$A:$AD,'CCG data'!R$3,FALSE))),"",VLOOKUP($E223&amp;$D$118&amp;$D$119,'CCG data'!$A:$AD,'CCG data'!R$3,FALSE))</f>
        <v>5.1174251597630969</v>
      </c>
      <c r="G223" s="406"/>
      <c r="H223" s="406">
        <f>IF(OR(ISERROR(VLOOKUP($E223&amp;$D$118&amp;$D$119,'CCG data'!$A:$AD,'CCG data'!S$3,FALSE)),ISBLANK(VLOOKUP($E223&amp;$D$118&amp;$D$119,'CCG data'!$A:$AD,'CCG data'!S$3,FALSE))),"",VLOOKUP($E223&amp;$D$118&amp;$D$119,'CCG data'!$A:$AD,'CCG data'!S$3,FALSE))</f>
        <v>43.837419862580965</v>
      </c>
      <c r="I223" s="406"/>
      <c r="J223" s="406">
        <f>IF(OR(ISERROR(VLOOKUP($E223&amp;$D$118&amp;$D$119,'CCG data'!$A:$AD,'CCG data'!T$3,FALSE)),ISBLANK(VLOOKUP($E223&amp;$D$118&amp;$D$119,'CCG data'!$A:$AD,'CCG data'!T$3,FALSE))),"",VLOOKUP($E223&amp;$D$118&amp;$D$119,'CCG data'!$A:$AD,'CCG data'!T$3,FALSE))</f>
        <v>20.032049017736515</v>
      </c>
      <c r="K223" s="406"/>
      <c r="L223" s="406">
        <f>IF(OR(ISERROR(VLOOKUP($E223&amp;$D$118&amp;$D$119,'CCG data'!$A:$AD,'CCG data'!U$3,FALSE)),ISBLANK(VLOOKUP($E223&amp;$D$118&amp;$D$119,'CCG data'!$A:$AD,'CCG data'!U$3,FALSE))),"",VLOOKUP($E223&amp;$D$118&amp;$D$119,'CCG data'!$A:$AD,'CCG data'!U$3,FALSE))</f>
        <v>8.8135716839323752</v>
      </c>
      <c r="M223" s="407"/>
      <c r="N223" s="362">
        <f>IF(OR(ISERROR(VLOOKUP($E223&amp;$D$118&amp;$D$119,'CCG data'!$A:$AD,'CCG data'!G$3,FALSE)),ISBLANK(VLOOKUP($E223&amp;$D$118&amp;$D$119,'CCG data'!$A:$AD,'CCG data'!G$3,FALSE))),"",VLOOKUP($E223&amp;$D$118&amp;$D$119,'CCG data'!$A:$AD,'CCG data'!G$3,FALSE))</f>
        <v>860</v>
      </c>
      <c r="P223" s="397">
        <f>IF(OR(ISERROR(VLOOKUP($E223&amp;$D$118&amp;$D$119,'CCG data'!$A:$AD,'CCG data'!B$3,FALSE)),ISBLANK(VLOOKUP($E223&amp;$D$118&amp;$D$119,'CCG data'!$A:$AD,'CCG data'!B$3,FALSE))),"",VLOOKUP($E223&amp;$D$118&amp;$D$119,'CCG data'!$A:$AD,'CCG data'!B$3,FALSE))</f>
        <v>6.7441860465116285E-2</v>
      </c>
      <c r="Q223" s="263"/>
      <c r="R223" s="263">
        <f>IF(OR(ISERROR(VLOOKUP($E223&amp;$D$118&amp;$D$119,'CCG data'!$A:$AD,'CCG data'!C$3,FALSE)),ISBLANK(VLOOKUP($E223&amp;$D$118&amp;$D$119,'CCG data'!$A:$AD,'CCG data'!C$3,FALSE))),"",VLOOKUP($E223&amp;$D$118&amp;$D$119,'CCG data'!$A:$AD,'CCG data'!C$3,FALSE))</f>
        <v>0.56511627906976747</v>
      </c>
      <c r="S223" s="263"/>
      <c r="T223" s="263">
        <f>IF(OR(ISERROR(VLOOKUP($E223&amp;$D$118&amp;$D$119,'CCG data'!$A:$AD,'CCG data'!D$3,FALSE)),ISBLANK(VLOOKUP($E223&amp;$D$118&amp;$D$119,'CCG data'!$A:$AD,'CCG data'!D$3,FALSE))),"",VLOOKUP($E223&amp;$D$118&amp;$D$119,'CCG data'!$A:$AD,'CCG data'!D$3,FALSE))</f>
        <v>0.25465116279069766</v>
      </c>
      <c r="U223" s="263"/>
      <c r="V223" s="263">
        <f>IF(OR(ISERROR(VLOOKUP($E223&amp;$D$118&amp;$D$119,'CCG data'!$A:$AD,'CCG data'!E$3,FALSE)),ISBLANK(VLOOKUP($E223&amp;$D$118&amp;$D$119,'CCG data'!$A:$AD,'CCG data'!E$3,FALSE))),"",VLOOKUP($E223&amp;$D$118&amp;$D$119,'CCG data'!$A:$AD,'CCG data'!E$3,FALSE))</f>
        <v>0.1127906976744186</v>
      </c>
      <c r="W223" s="398"/>
      <c r="Y223" s="163">
        <f>IFERROR(VLOOKUP($E223&amp;$D$119, Outliers!$A$4:$P$214,6,FALSE),"0")</f>
        <v>0</v>
      </c>
      <c r="Z223" s="163">
        <f>IFERROR(VLOOKUP($E223&amp;$D$119, Outliers!$A$4:$P$214,7,FALSE),"0")</f>
        <v>0</v>
      </c>
      <c r="AA223" s="163">
        <f>IFERROR(VLOOKUP($E223&amp;$D$119, Outliers!$A$4:$P$214,8,FALSE),"0")</f>
        <v>0</v>
      </c>
      <c r="AB223" s="163">
        <f>IFERROR(VLOOKUP($E223&amp;$D$119, Outliers!$A$4:$P$214,9,FALSE),"0")</f>
        <v>0</v>
      </c>
      <c r="AD223" s="78"/>
      <c r="AE223" s="78"/>
      <c r="AF223" s="78"/>
      <c r="AG223" s="78"/>
    </row>
    <row r="224" spans="4:33" x14ac:dyDescent="0.25">
      <c r="D224" s="318"/>
      <c r="E224" s="103" t="s">
        <v>27</v>
      </c>
      <c r="F224" s="95">
        <f>IF(P223="","",VLOOKUP($E223&amp;$D$118&amp;$D$119,'CCG data'!$A:$AD,'CCG data'!W$3,FALSE))</f>
        <v>3.8004015071791244</v>
      </c>
      <c r="G224" s="96">
        <f>IF(P223="","",VLOOKUP($E223&amp;$D$118&amp;$D$119,'CCG data'!$A:$AD,'CCG data'!X$3,FALSE))</f>
        <v>6.4344488123470693</v>
      </c>
      <c r="H224" s="96">
        <f>IF(R223="","",VLOOKUP($E223&amp;$D$118&amp;$D$119,'CCG data'!$A:$AD,'CCG data'!Y$3,FALSE))</f>
        <v>39.939948599714214</v>
      </c>
      <c r="I224" s="96">
        <f>IF(R223="","",VLOOKUP($E223&amp;$D$118&amp;$D$119,'CCG data'!$A:$AD,'CCG data'!Z$3,FALSE))</f>
        <v>47.734891125447717</v>
      </c>
      <c r="J224" s="96">
        <f>IF(T223="","",VLOOKUP($E223&amp;$D$118&amp;$D$119,'CCG data'!$A:$AD,'CCG data'!AA$3,FALSE))</f>
        <v>17.378913777442321</v>
      </c>
      <c r="K224" s="96">
        <f>IF(T223="","",VLOOKUP($E223&amp;$D$118&amp;$D$119,'CCG data'!$A:$AD,'CCG data'!AB$3,FALSE))</f>
        <v>22.685184258030709</v>
      </c>
      <c r="L224" s="96">
        <f>IF(V223="","",VLOOKUP($E223&amp;$D$118&amp;$D$119,'CCG data'!$A:$AD,'CCG data'!AC$3,FALSE))</f>
        <v>7.0596017466918211</v>
      </c>
      <c r="M224" s="96">
        <f>IF(V223="","",VLOOKUP($E223&amp;$D$118&amp;$D$119,'CCG data'!$A:$AD,'CCG data'!AD$3,FALSE))</f>
        <v>10.567541621172929</v>
      </c>
      <c r="N224" s="363"/>
      <c r="P224" s="150">
        <f>IF(P223="","",VLOOKUP($E223&amp;$D$118&amp;$D$119,'CCG data'!$A:$AD,'CCG data'!I$3,FALSE))</f>
        <v>5.2999999999999999E-2</v>
      </c>
      <c r="Q224" s="15">
        <f>IF(P223="","",VLOOKUP($E223&amp;$D$118&amp;$D$119,'CCG data'!$A:$AD,'CCG data'!J$3,FALSE))</f>
        <v>8.5999999999999993E-2</v>
      </c>
      <c r="R224" s="15">
        <f>IF(R223="","",VLOOKUP($E223&amp;$D$118&amp;$D$119,'CCG data'!$A:$AD,'CCG data'!K$3,FALSE))</f>
        <v>0.53200000000000003</v>
      </c>
      <c r="S224" s="15">
        <f>IF(R223="","",VLOOKUP($E223&amp;$D$118&amp;$D$119,'CCG data'!$A:$AD,'CCG data'!L$3,FALSE))</f>
        <v>0.59799999999999998</v>
      </c>
      <c r="T224" s="15">
        <f>IF(T223="","",VLOOKUP($E223&amp;$D$118&amp;$D$119,'CCG data'!$A:$AD,'CCG data'!M$3,FALSE))</f>
        <v>0.22700000000000001</v>
      </c>
      <c r="U224" s="15">
        <f>IF(T223="","",VLOOKUP($E223&amp;$D$118&amp;$D$119,'CCG data'!$A:$AD,'CCG data'!N$3,FALSE))</f>
        <v>0.28499999999999998</v>
      </c>
      <c r="V224" s="15">
        <f>IF(V223="","",VLOOKUP($E223&amp;$D$118&amp;$D$119,'CCG data'!$A:$AD,'CCG data'!O$3,FALSE))</f>
        <v>9.2999999999999999E-2</v>
      </c>
      <c r="W224" s="135">
        <f>IF(V223="","",VLOOKUP($E223&amp;$D$118&amp;$D$119,'CCG data'!$A:$AD,'CCG data'!P$3,FALSE))</f>
        <v>0.13600000000000001</v>
      </c>
      <c r="Y224" s="163" t="str">
        <f>IFERROR(VLOOKUP($E224&amp;$D$119, Outliers!$A$4:$P$214,6,FALSE),"0")</f>
        <v>0</v>
      </c>
      <c r="Z224" s="163" t="str">
        <f>IFERROR(VLOOKUP($E224&amp;$D$119, Outliers!$A$4:$P$214,7,FALSE),"0")</f>
        <v>0</v>
      </c>
      <c r="AA224" s="163" t="str">
        <f>IFERROR(VLOOKUP($E224&amp;$D$119, Outliers!$A$4:$P$214,8,FALSE),"0")</f>
        <v>0</v>
      </c>
      <c r="AB224" s="163" t="str">
        <f>IFERROR(VLOOKUP($E224&amp;$D$119, Outliers!$A$4:$P$214,9,FALSE),"0")</f>
        <v>0</v>
      </c>
      <c r="AD224" s="78"/>
      <c r="AE224" s="78"/>
      <c r="AF224" s="78"/>
      <c r="AG224" s="78"/>
    </row>
    <row r="225" spans="4:33" ht="15.75" x14ac:dyDescent="0.25">
      <c r="D225" s="318"/>
      <c r="E225" s="104" t="s">
        <v>183</v>
      </c>
      <c r="F225" s="405">
        <f>IF(OR(ISERROR(VLOOKUP($E225&amp;$D$118&amp;$D$119,'CCG data'!$A:$AD,'CCG data'!R$3,FALSE)),ISBLANK(VLOOKUP($E225&amp;$D$118&amp;$D$119,'CCG data'!$A:$AD,'CCG data'!R$3,FALSE))),"",VLOOKUP($E225&amp;$D$118&amp;$D$119,'CCG data'!$A:$AD,'CCG data'!R$3,FALSE))</f>
        <v>4.9864831057384293</v>
      </c>
      <c r="G225" s="406"/>
      <c r="H225" s="406">
        <f>IF(OR(ISERROR(VLOOKUP($E225&amp;$D$118&amp;$D$119,'CCG data'!$A:$AD,'CCG data'!S$3,FALSE)),ISBLANK(VLOOKUP($E225&amp;$D$118&amp;$D$119,'CCG data'!$A:$AD,'CCG data'!S$3,FALSE))),"",VLOOKUP($E225&amp;$D$118&amp;$D$119,'CCG data'!$A:$AD,'CCG data'!S$3,FALSE))</f>
        <v>38.342897581999068</v>
      </c>
      <c r="I225" s="406"/>
      <c r="J225" s="406">
        <f>IF(OR(ISERROR(VLOOKUP($E225&amp;$D$118&amp;$D$119,'CCG data'!$A:$AD,'CCG data'!T$3,FALSE)),ISBLANK(VLOOKUP($E225&amp;$D$118&amp;$D$119,'CCG data'!$A:$AD,'CCG data'!T$3,FALSE))),"",VLOOKUP($E225&amp;$D$118&amp;$D$119,'CCG data'!$A:$AD,'CCG data'!T$3,FALSE))</f>
        <v>14.635197255442009</v>
      </c>
      <c r="K225" s="406"/>
      <c r="L225" s="406">
        <f>IF(OR(ISERROR(VLOOKUP($E225&amp;$D$118&amp;$D$119,'CCG data'!$A:$AD,'CCG data'!U$3,FALSE)),ISBLANK(VLOOKUP($E225&amp;$D$118&amp;$D$119,'CCG data'!$A:$AD,'CCG data'!U$3,FALSE))),"",VLOOKUP($E225&amp;$D$118&amp;$D$119,'CCG data'!$A:$AD,'CCG data'!U$3,FALSE))</f>
        <v>15.237573376391236</v>
      </c>
      <c r="M225" s="407"/>
      <c r="N225" s="362">
        <f>IF(OR(ISERROR(VLOOKUP($E225&amp;$D$118&amp;$D$119,'CCG data'!$A:$AD,'CCG data'!G$3,FALSE)),ISBLANK(VLOOKUP($E225&amp;$D$118&amp;$D$119,'CCG data'!$A:$AD,'CCG data'!G$3,FALSE))),"",VLOOKUP($E225&amp;$D$118&amp;$D$119,'CCG data'!$A:$AD,'CCG data'!G$3,FALSE))</f>
        <v>1134</v>
      </c>
      <c r="P225" s="397">
        <f>IF(OR(ISERROR(VLOOKUP($E225&amp;$D$118&amp;$D$119,'CCG data'!$A:$AD,'CCG data'!B$3,FALSE)),ISBLANK(VLOOKUP($E225&amp;$D$118&amp;$D$119,'CCG data'!$A:$AD,'CCG data'!B$3,FALSE))),"",VLOOKUP($E225&amp;$D$118&amp;$D$119,'CCG data'!$A:$AD,'CCG data'!B$3,FALSE))</f>
        <v>6.5255731922398585E-2</v>
      </c>
      <c r="Q225" s="263"/>
      <c r="R225" s="263">
        <f>IF(OR(ISERROR(VLOOKUP($E225&amp;$D$118&amp;$D$119,'CCG data'!$A:$AD,'CCG data'!C$3,FALSE)),ISBLANK(VLOOKUP($E225&amp;$D$118&amp;$D$119,'CCG data'!$A:$AD,'CCG data'!C$3,FALSE))),"",VLOOKUP($E225&amp;$D$118&amp;$D$119,'CCG data'!$A:$AD,'CCG data'!C$3,FALSE))</f>
        <v>0.5149911816578483</v>
      </c>
      <c r="S225" s="263"/>
      <c r="T225" s="263">
        <f>IF(OR(ISERROR(VLOOKUP($E225&amp;$D$118&amp;$D$119,'CCG data'!$A:$AD,'CCG data'!D$3,FALSE)),ISBLANK(VLOOKUP($E225&amp;$D$118&amp;$D$119,'CCG data'!$A:$AD,'CCG data'!D$3,FALSE))),"",VLOOKUP($E225&amp;$D$118&amp;$D$119,'CCG data'!$A:$AD,'CCG data'!D$3,FALSE))</f>
        <v>0.20899470899470898</v>
      </c>
      <c r="U225" s="263"/>
      <c r="V225" s="263">
        <f>IF(OR(ISERROR(VLOOKUP($E225&amp;$D$118&amp;$D$119,'CCG data'!$A:$AD,'CCG data'!E$3,FALSE)),ISBLANK(VLOOKUP($E225&amp;$D$118&amp;$D$119,'CCG data'!$A:$AD,'CCG data'!E$3,FALSE))),"",VLOOKUP($E225&amp;$D$118&amp;$D$119,'CCG data'!$A:$AD,'CCG data'!E$3,FALSE))</f>
        <v>0.21075837742504408</v>
      </c>
      <c r="W225" s="398"/>
      <c r="Y225" s="163">
        <f>IFERROR(VLOOKUP($E225&amp;$D$119, Outliers!$A$4:$P$214,6,FALSE),"0")</f>
        <v>0</v>
      </c>
      <c r="Z225" s="163">
        <f>IFERROR(VLOOKUP($E225&amp;$D$119, Outliers!$A$4:$P$214,7,FALSE),"0")</f>
        <v>0</v>
      </c>
      <c r="AA225" s="163">
        <f>IFERROR(VLOOKUP($E225&amp;$D$119, Outliers!$A$4:$P$214,8,FALSE),"0")</f>
        <v>0</v>
      </c>
      <c r="AB225" s="163">
        <f>IFERROR(VLOOKUP($E225&amp;$D$119, Outliers!$A$4:$P$214,9,FALSE),"0")</f>
        <v>1</v>
      </c>
      <c r="AD225" s="78"/>
      <c r="AE225" s="78"/>
      <c r="AF225" s="78"/>
      <c r="AG225" s="78"/>
    </row>
    <row r="226" spans="4:33" x14ac:dyDescent="0.25">
      <c r="D226" s="318"/>
      <c r="E226" s="103" t="s">
        <v>27</v>
      </c>
      <c r="F226" s="95">
        <f>IF(P225="","",VLOOKUP($E225&amp;$D$118&amp;$D$119,'CCG data'!$A:$AD,'CCG data'!W$3,FALSE))</f>
        <v>3.8503360078494731</v>
      </c>
      <c r="G226" s="96">
        <f>IF(P225="","",VLOOKUP($E225&amp;$D$118&amp;$D$119,'CCG data'!$A:$AD,'CCG data'!X$3,FALSE))</f>
        <v>6.1226302036273861</v>
      </c>
      <c r="H226" s="96">
        <f>IF(R225="","",VLOOKUP($E225&amp;$D$118&amp;$D$119,'CCG data'!$A:$AD,'CCG data'!Y$3,FALSE))</f>
        <v>35.233082415154954</v>
      </c>
      <c r="I226" s="96">
        <f>IF(R225="","",VLOOKUP($E225&amp;$D$118&amp;$D$119,'CCG data'!$A:$AD,'CCG data'!Z$3,FALSE))</f>
        <v>41.452712748843183</v>
      </c>
      <c r="J226" s="96">
        <f>IF(T225="","",VLOOKUP($E225&amp;$D$118&amp;$D$119,'CCG data'!$A:$AD,'CCG data'!AA$3,FALSE))</f>
        <v>12.771907146161933</v>
      </c>
      <c r="K226" s="96">
        <f>IF(T225="","",VLOOKUP($E225&amp;$D$118&amp;$D$119,'CCG data'!$A:$AD,'CCG data'!AB$3,FALSE))</f>
        <v>16.498487364722084</v>
      </c>
      <c r="L226" s="96">
        <f>IF(V225="","",VLOOKUP($E225&amp;$D$118&amp;$D$119,'CCG data'!$A:$AD,'CCG data'!AC$3,FALSE))</f>
        <v>13.305725473294281</v>
      </c>
      <c r="M226" s="96">
        <f>IF(V225="","",VLOOKUP($E225&amp;$D$118&amp;$D$119,'CCG data'!$A:$AD,'CCG data'!AD$3,FALSE))</f>
        <v>17.169421279488191</v>
      </c>
      <c r="N226" s="363"/>
      <c r="P226" s="150">
        <f>IF(P225="","",VLOOKUP($E225&amp;$D$118&amp;$D$119,'CCG data'!$A:$AD,'CCG data'!I$3,FALSE))</f>
        <v>5.1999999999999998E-2</v>
      </c>
      <c r="Q226" s="15">
        <f>IF(P225="","",VLOOKUP($E225&amp;$D$118&amp;$D$119,'CCG data'!$A:$AD,'CCG data'!J$3,FALSE))</f>
        <v>8.1000000000000003E-2</v>
      </c>
      <c r="R226" s="15">
        <f>IF(R225="","",VLOOKUP($E225&amp;$D$118&amp;$D$119,'CCG data'!$A:$AD,'CCG data'!K$3,FALSE))</f>
        <v>0.48599999999999999</v>
      </c>
      <c r="S226" s="15">
        <f>IF(R225="","",VLOOKUP($E225&amp;$D$118&amp;$D$119,'CCG data'!$A:$AD,'CCG data'!L$3,FALSE))</f>
        <v>0.54400000000000004</v>
      </c>
      <c r="T226" s="15">
        <f>IF(T225="","",VLOOKUP($E225&amp;$D$118&amp;$D$119,'CCG data'!$A:$AD,'CCG data'!M$3,FALSE))</f>
        <v>0.186</v>
      </c>
      <c r="U226" s="15">
        <f>IF(T225="","",VLOOKUP($E225&amp;$D$118&amp;$D$119,'CCG data'!$A:$AD,'CCG data'!N$3,FALSE))</f>
        <v>0.23400000000000001</v>
      </c>
      <c r="V226" s="15">
        <f>IF(V225="","",VLOOKUP($E225&amp;$D$118&amp;$D$119,'CCG data'!$A:$AD,'CCG data'!O$3,FALSE))</f>
        <v>0.188</v>
      </c>
      <c r="W226" s="135">
        <f>IF(V225="","",VLOOKUP($E225&amp;$D$118&amp;$D$119,'CCG data'!$A:$AD,'CCG data'!P$3,FALSE))</f>
        <v>0.23499999999999999</v>
      </c>
      <c r="Y226" s="163" t="str">
        <f>IFERROR(VLOOKUP($E226&amp;$D$119, Outliers!$A$4:$P$214,6,FALSE),"0")</f>
        <v>0</v>
      </c>
      <c r="Z226" s="163" t="str">
        <f>IFERROR(VLOOKUP($E226&amp;$D$119, Outliers!$A$4:$P$214,7,FALSE),"0")</f>
        <v>0</v>
      </c>
      <c r="AA226" s="163" t="str">
        <f>IFERROR(VLOOKUP($E226&amp;$D$119, Outliers!$A$4:$P$214,8,FALSE),"0")</f>
        <v>0</v>
      </c>
      <c r="AB226" s="163" t="str">
        <f>IFERROR(VLOOKUP($E226&amp;$D$119, Outliers!$A$4:$P$214,9,FALSE),"0")</f>
        <v>0</v>
      </c>
      <c r="AD226" s="78"/>
      <c r="AE226" s="78"/>
      <c r="AF226" s="78"/>
      <c r="AG226" s="78"/>
    </row>
    <row r="227" spans="4:33" ht="15.75" x14ac:dyDescent="0.25">
      <c r="D227" s="318"/>
      <c r="E227" s="104" t="s">
        <v>405</v>
      </c>
      <c r="F227" s="405">
        <f>IF(OR(ISERROR(VLOOKUP($E227&amp;$D$118&amp;$D$119,'CCG data'!$A:$AD,'CCG data'!R$3,FALSE)),ISBLANK(VLOOKUP($E227&amp;$D$118&amp;$D$119,'CCG data'!$A:$AD,'CCG data'!R$3,FALSE))),"",VLOOKUP($E227&amp;$D$118&amp;$D$119,'CCG data'!$A:$AD,'CCG data'!R$3,FALSE))</f>
        <v>4.422093319906212</v>
      </c>
      <c r="G227" s="406"/>
      <c r="H227" s="406">
        <f>IF(OR(ISERROR(VLOOKUP($E227&amp;$D$118&amp;$D$119,'CCG data'!$A:$AD,'CCG data'!S$3,FALSE)),ISBLANK(VLOOKUP($E227&amp;$D$118&amp;$D$119,'CCG data'!$A:$AD,'CCG data'!S$3,FALSE))),"",VLOOKUP($E227&amp;$D$118&amp;$D$119,'CCG data'!$A:$AD,'CCG data'!S$3,FALSE))</f>
        <v>43.592580058752091</v>
      </c>
      <c r="I227" s="406"/>
      <c r="J227" s="406">
        <f>IF(OR(ISERROR(VLOOKUP($E227&amp;$D$118&amp;$D$119,'CCG data'!$A:$AD,'CCG data'!T$3,FALSE)),ISBLANK(VLOOKUP($E227&amp;$D$118&amp;$D$119,'CCG data'!$A:$AD,'CCG data'!T$3,FALSE))),"",VLOOKUP($E227&amp;$D$118&amp;$D$119,'CCG data'!$A:$AD,'CCG data'!T$3,FALSE))</f>
        <v>14.476039789476751</v>
      </c>
      <c r="K227" s="406"/>
      <c r="L227" s="406">
        <f>IF(OR(ISERROR(VLOOKUP($E227&amp;$D$118&amp;$D$119,'CCG data'!$A:$AD,'CCG data'!U$3,FALSE)),ISBLANK(VLOOKUP($E227&amp;$D$118&amp;$D$119,'CCG data'!$A:$AD,'CCG data'!U$3,FALSE))),"",VLOOKUP($E227&amp;$D$118&amp;$D$119,'CCG data'!$A:$AD,'CCG data'!U$3,FALSE))</f>
        <v>8.6857717603819999</v>
      </c>
      <c r="M227" s="407"/>
      <c r="N227" s="362">
        <f>IF(OR(ISERROR(VLOOKUP($E227&amp;$D$118&amp;$D$119,'CCG data'!$A:$AD,'CCG data'!G$3,FALSE)),ISBLANK(VLOOKUP($E227&amp;$D$118&amp;$D$119,'CCG data'!$A:$AD,'CCG data'!G$3,FALSE))),"",VLOOKUP($E227&amp;$D$118&amp;$D$119,'CCG data'!$A:$AD,'CCG data'!G$3,FALSE))</f>
        <v>1646</v>
      </c>
      <c r="P227" s="397">
        <f>IF(OR(ISERROR(VLOOKUP($E227&amp;$D$118&amp;$D$119,'CCG data'!$A:$AD,'CCG data'!B$3,FALSE)),ISBLANK(VLOOKUP($E227&amp;$D$118&amp;$D$119,'CCG data'!$A:$AD,'CCG data'!B$3,FALSE))),"",VLOOKUP($E227&amp;$D$118&amp;$D$119,'CCG data'!$A:$AD,'CCG data'!B$3,FALSE))</f>
        <v>5.5893074119076548E-2</v>
      </c>
      <c r="Q227" s="263"/>
      <c r="R227" s="263">
        <f>IF(OR(ISERROR(VLOOKUP($E227&amp;$D$118&amp;$D$119,'CCG data'!$A:$AD,'CCG data'!C$3,FALSE)),ISBLANK(VLOOKUP($E227&amp;$D$118&amp;$D$119,'CCG data'!$A:$AD,'CCG data'!C$3,FALSE))),"",VLOOKUP($E227&amp;$D$118&amp;$D$119,'CCG data'!$A:$AD,'CCG data'!C$3,FALSE))</f>
        <v>0.60874848116646418</v>
      </c>
      <c r="S227" s="263"/>
      <c r="T227" s="263">
        <f>IF(OR(ISERROR(VLOOKUP($E227&amp;$D$118&amp;$D$119,'CCG data'!$A:$AD,'CCG data'!D$3,FALSE)),ISBLANK(VLOOKUP($E227&amp;$D$118&amp;$D$119,'CCG data'!$A:$AD,'CCG data'!D$3,FALSE))),"",VLOOKUP($E227&amp;$D$118&amp;$D$119,'CCG data'!$A:$AD,'CCG data'!D$3,FALSE))</f>
        <v>0.21506682867557717</v>
      </c>
      <c r="U227" s="263"/>
      <c r="V227" s="263">
        <f>IF(OR(ISERROR(VLOOKUP($E227&amp;$D$118&amp;$D$119,'CCG data'!$A:$AD,'CCG data'!E$3,FALSE)),ISBLANK(VLOOKUP($E227&amp;$D$118&amp;$D$119,'CCG data'!$A:$AD,'CCG data'!E$3,FALSE))),"",VLOOKUP($E227&amp;$D$118&amp;$D$119,'CCG data'!$A:$AD,'CCG data'!E$3,FALSE))</f>
        <v>0.12029161603888214</v>
      </c>
      <c r="W227" s="398"/>
      <c r="Y227" s="163">
        <f>IFERROR(VLOOKUP($E227&amp;$D$119, Outliers!$A$4:$P$214,6,FALSE),"0")</f>
        <v>0</v>
      </c>
      <c r="Z227" s="163">
        <f>IFERROR(VLOOKUP($E227&amp;$D$119, Outliers!$A$4:$P$214,7,FALSE),"0")</f>
        <v>1</v>
      </c>
      <c r="AA227" s="163">
        <f>IFERROR(VLOOKUP($E227&amp;$D$119, Outliers!$A$4:$P$214,8,FALSE),"0")</f>
        <v>1</v>
      </c>
      <c r="AB227" s="163">
        <f>IFERROR(VLOOKUP($E227&amp;$D$119, Outliers!$A$4:$P$214,9,FALSE),"0")</f>
        <v>1</v>
      </c>
      <c r="AD227" s="78"/>
      <c r="AE227" s="78"/>
      <c r="AF227" s="78"/>
      <c r="AG227" s="78"/>
    </row>
    <row r="228" spans="4:33" x14ac:dyDescent="0.25">
      <c r="D228" s="318"/>
      <c r="E228" s="103" t="s">
        <v>27</v>
      </c>
      <c r="F228" s="95">
        <f>IF(P227="","",VLOOKUP($E227&amp;$D$118&amp;$D$119,'CCG data'!$A:$AD,'CCG data'!W$3,FALSE))</f>
        <v>3.5184645263503826</v>
      </c>
      <c r="G228" s="96">
        <f>IF(P227="","",VLOOKUP($E227&amp;$D$118&amp;$D$119,'CCG data'!$A:$AD,'CCG data'!X$3,FALSE))</f>
        <v>5.3257221134620414</v>
      </c>
      <c r="H228" s="96">
        <f>IF(R227="","",VLOOKUP($E227&amp;$D$118&amp;$D$119,'CCG data'!$A:$AD,'CCG data'!Y$3,FALSE))</f>
        <v>40.893381804205113</v>
      </c>
      <c r="I228" s="96">
        <f>IF(R227="","",VLOOKUP($E227&amp;$D$118&amp;$D$119,'CCG data'!$A:$AD,'CCG data'!Z$3,FALSE))</f>
        <v>46.291778313299069</v>
      </c>
      <c r="J228" s="96">
        <f>IF(T227="","",VLOOKUP($E227&amp;$D$118&amp;$D$119,'CCG data'!$A:$AD,'CCG data'!AA$3,FALSE))</f>
        <v>12.968029834474137</v>
      </c>
      <c r="K228" s="96">
        <f>IF(T227="","",VLOOKUP($E227&amp;$D$118&amp;$D$119,'CCG data'!$A:$AD,'CCG data'!AB$3,FALSE))</f>
        <v>15.984049744479364</v>
      </c>
      <c r="L228" s="96">
        <f>IF(V227="","",VLOOKUP($E227&amp;$D$118&amp;$D$119,'CCG data'!$A:$AD,'CCG data'!AC$3,FALSE))</f>
        <v>7.4759207562576808</v>
      </c>
      <c r="M228" s="96">
        <f>IF(V227="","",VLOOKUP($E227&amp;$D$118&amp;$D$119,'CCG data'!$A:$AD,'CCG data'!AD$3,FALSE))</f>
        <v>9.8956227645063191</v>
      </c>
      <c r="N228" s="363"/>
      <c r="P228" s="150">
        <f>IF(P227="","",VLOOKUP($E227&amp;$D$118&amp;$D$119,'CCG data'!$A:$AD,'CCG data'!I$3,FALSE))</f>
        <v>4.5999999999999999E-2</v>
      </c>
      <c r="Q228" s="15">
        <f>IF(P227="","",VLOOKUP($E227&amp;$D$118&amp;$D$119,'CCG data'!$A:$AD,'CCG data'!J$3,FALSE))</f>
        <v>6.8000000000000005E-2</v>
      </c>
      <c r="R228" s="15">
        <f>IF(R227="","",VLOOKUP($E227&amp;$D$118&amp;$D$119,'CCG data'!$A:$AD,'CCG data'!K$3,FALSE))</f>
        <v>0.58499999999999996</v>
      </c>
      <c r="S228" s="15">
        <f>IF(R227="","",VLOOKUP($E227&amp;$D$118&amp;$D$119,'CCG data'!$A:$AD,'CCG data'!L$3,FALSE))</f>
        <v>0.63200000000000001</v>
      </c>
      <c r="T228" s="15">
        <f>IF(T227="","",VLOOKUP($E227&amp;$D$118&amp;$D$119,'CCG data'!$A:$AD,'CCG data'!M$3,FALSE))</f>
        <v>0.19600000000000001</v>
      </c>
      <c r="U228" s="15">
        <f>IF(T227="","",VLOOKUP($E227&amp;$D$118&amp;$D$119,'CCG data'!$A:$AD,'CCG data'!N$3,FALSE))</f>
        <v>0.23599999999999999</v>
      </c>
      <c r="V228" s="15">
        <f>IF(V227="","",VLOOKUP($E227&amp;$D$118&amp;$D$119,'CCG data'!$A:$AD,'CCG data'!O$3,FALSE))</f>
        <v>0.105</v>
      </c>
      <c r="W228" s="135">
        <f>IF(V227="","",VLOOKUP($E227&amp;$D$118&amp;$D$119,'CCG data'!$A:$AD,'CCG data'!P$3,FALSE))</f>
        <v>0.13700000000000001</v>
      </c>
      <c r="Y228" s="163" t="str">
        <f>IFERROR(VLOOKUP($E228&amp;$D$119, Outliers!$A$4:$P$214,6,FALSE),"0")</f>
        <v>0</v>
      </c>
      <c r="Z228" s="163" t="str">
        <f>IFERROR(VLOOKUP($E228&amp;$D$119, Outliers!$A$4:$P$214,7,FALSE),"0")</f>
        <v>0</v>
      </c>
      <c r="AA228" s="163" t="str">
        <f>IFERROR(VLOOKUP($E228&amp;$D$119, Outliers!$A$4:$P$214,8,FALSE),"0")</f>
        <v>0</v>
      </c>
      <c r="AB228" s="163" t="str">
        <f>IFERROR(VLOOKUP($E228&amp;$D$119, Outliers!$A$4:$P$214,9,FALSE),"0")</f>
        <v>0</v>
      </c>
      <c r="AD228" s="78"/>
      <c r="AE228" s="78"/>
      <c r="AF228" s="78"/>
      <c r="AG228" s="78"/>
    </row>
    <row r="229" spans="4:33" ht="15.75" x14ac:dyDescent="0.25">
      <c r="D229" s="318"/>
      <c r="E229" s="104" t="s">
        <v>184</v>
      </c>
      <c r="F229" s="405">
        <f>IF(OR(ISERROR(VLOOKUP($E229&amp;$D$118&amp;$D$119,'CCG data'!$A:$AD,'CCG data'!R$3,FALSE)),ISBLANK(VLOOKUP($E229&amp;$D$118&amp;$D$119,'CCG data'!$A:$AD,'CCG data'!R$3,FALSE))),"",VLOOKUP($E229&amp;$D$118&amp;$D$119,'CCG data'!$A:$AD,'CCG data'!R$3,FALSE))</f>
        <v>4.5929456897919501</v>
      </c>
      <c r="G229" s="406"/>
      <c r="H229" s="406">
        <f>IF(OR(ISERROR(VLOOKUP($E229&amp;$D$118&amp;$D$119,'CCG data'!$A:$AD,'CCG data'!S$3,FALSE)),ISBLANK(VLOOKUP($E229&amp;$D$118&amp;$D$119,'CCG data'!$A:$AD,'CCG data'!S$3,FALSE))),"",VLOOKUP($E229&amp;$D$118&amp;$D$119,'CCG data'!$A:$AD,'CCG data'!S$3,FALSE))</f>
        <v>38.67366573200416</v>
      </c>
      <c r="I229" s="406"/>
      <c r="J229" s="406">
        <f>IF(OR(ISERROR(VLOOKUP($E229&amp;$D$118&amp;$D$119,'CCG data'!$A:$AD,'CCG data'!T$3,FALSE)),ISBLANK(VLOOKUP($E229&amp;$D$118&amp;$D$119,'CCG data'!$A:$AD,'CCG data'!T$3,FALSE))),"",VLOOKUP($E229&amp;$D$118&amp;$D$119,'CCG data'!$A:$AD,'CCG data'!T$3,FALSE))</f>
        <v>17.480982284004821</v>
      </c>
      <c r="K229" s="406"/>
      <c r="L229" s="406">
        <f>IF(OR(ISERROR(VLOOKUP($E229&amp;$D$118&amp;$D$119,'CCG data'!$A:$AD,'CCG data'!U$3,FALSE)),ISBLANK(VLOOKUP($E229&amp;$D$118&amp;$D$119,'CCG data'!$A:$AD,'CCG data'!U$3,FALSE))),"",VLOOKUP($E229&amp;$D$118&amp;$D$119,'CCG data'!$A:$AD,'CCG data'!U$3,FALSE))</f>
        <v>12.724389900297695</v>
      </c>
      <c r="M229" s="407"/>
      <c r="N229" s="362">
        <f>IF(OR(ISERROR(VLOOKUP($E229&amp;$D$118&amp;$D$119,'CCG data'!$A:$AD,'CCG data'!G$3,FALSE)),ISBLANK(VLOOKUP($E229&amp;$D$118&amp;$D$119,'CCG data'!$A:$AD,'CCG data'!G$3,FALSE))),"",VLOOKUP($E229&amp;$D$118&amp;$D$119,'CCG data'!$A:$AD,'CCG data'!G$3,FALSE))</f>
        <v>1542</v>
      </c>
      <c r="P229" s="397">
        <f>IF(OR(ISERROR(VLOOKUP($E229&amp;$D$118&amp;$D$119,'CCG data'!$A:$AD,'CCG data'!B$3,FALSE)),ISBLANK(VLOOKUP($E229&amp;$D$118&amp;$D$119,'CCG data'!$A:$AD,'CCG data'!B$3,FALSE))),"",VLOOKUP($E229&amp;$D$118&amp;$D$119,'CCG data'!$A:$AD,'CCG data'!B$3,FALSE))</f>
        <v>6.2905317769130997E-2</v>
      </c>
      <c r="Q229" s="263"/>
      <c r="R229" s="263">
        <f>IF(OR(ISERROR(VLOOKUP($E229&amp;$D$118&amp;$D$119,'CCG data'!$A:$AD,'CCG data'!C$3,FALSE)),ISBLANK(VLOOKUP($E229&amp;$D$118&amp;$D$119,'CCG data'!$A:$AD,'CCG data'!C$3,FALSE))),"",VLOOKUP($E229&amp;$D$118&amp;$D$119,'CCG data'!$A:$AD,'CCG data'!C$3,FALSE))</f>
        <v>0.52399481193255515</v>
      </c>
      <c r="S229" s="263"/>
      <c r="T229" s="263">
        <f>IF(OR(ISERROR(VLOOKUP($E229&amp;$D$118&amp;$D$119,'CCG data'!$A:$AD,'CCG data'!D$3,FALSE)),ISBLANK(VLOOKUP($E229&amp;$D$118&amp;$D$119,'CCG data'!$A:$AD,'CCG data'!D$3,FALSE))),"",VLOOKUP($E229&amp;$D$118&amp;$D$119,'CCG data'!$A:$AD,'CCG data'!D$3,FALSE))</f>
        <v>0.24059662775616084</v>
      </c>
      <c r="U229" s="263"/>
      <c r="V229" s="263">
        <f>IF(OR(ISERROR(VLOOKUP($E229&amp;$D$118&amp;$D$119,'CCG data'!$A:$AD,'CCG data'!E$3,FALSE)),ISBLANK(VLOOKUP($E229&amp;$D$118&amp;$D$119,'CCG data'!$A:$AD,'CCG data'!E$3,FALSE))),"",VLOOKUP($E229&amp;$D$118&amp;$D$119,'CCG data'!$A:$AD,'CCG data'!E$3,FALSE))</f>
        <v>0.17250324254215305</v>
      </c>
      <c r="W229" s="398"/>
      <c r="Y229" s="163">
        <f>IFERROR(VLOOKUP($E229&amp;$D$119, Outliers!$A$4:$P$214,6,FALSE),"0")</f>
        <v>0</v>
      </c>
      <c r="Z229" s="163">
        <f>IFERROR(VLOOKUP($E229&amp;$D$119, Outliers!$A$4:$P$214,7,FALSE),"0")</f>
        <v>0</v>
      </c>
      <c r="AA229" s="163">
        <f>IFERROR(VLOOKUP($E229&amp;$D$119, Outliers!$A$4:$P$214,8,FALSE),"0")</f>
        <v>0</v>
      </c>
      <c r="AB229" s="163">
        <f>IFERROR(VLOOKUP($E229&amp;$D$119, Outliers!$A$4:$P$214,9,FALSE),"0")</f>
        <v>0</v>
      </c>
      <c r="AD229" s="78"/>
      <c r="AE229" s="78"/>
      <c r="AF229" s="78"/>
      <c r="AG229" s="78"/>
    </row>
    <row r="230" spans="4:33" x14ac:dyDescent="0.25">
      <c r="D230" s="318"/>
      <c r="E230" s="103" t="s">
        <v>27</v>
      </c>
      <c r="F230" s="95">
        <f>IF(P229="","",VLOOKUP($E229&amp;$D$118&amp;$D$119,'CCG data'!$A:$AD,'CCG data'!W$3,FALSE))</f>
        <v>3.6789134504036909</v>
      </c>
      <c r="G230" s="96">
        <f>IF(P229="","",VLOOKUP($E229&amp;$D$118&amp;$D$119,'CCG data'!$A:$AD,'CCG data'!X$3,FALSE))</f>
        <v>5.5069779291802092</v>
      </c>
      <c r="H230" s="96">
        <f>IF(R229="","",VLOOKUP($E229&amp;$D$118&amp;$D$119,'CCG data'!$A:$AD,'CCG data'!Y$3,FALSE))</f>
        <v>36.007017499037865</v>
      </c>
      <c r="I230" s="96">
        <f>IF(R229="","",VLOOKUP($E229&amp;$D$118&amp;$D$119,'CCG data'!$A:$AD,'CCG data'!Z$3,FALSE))</f>
        <v>41.340313964970456</v>
      </c>
      <c r="J230" s="96">
        <f>IF(T229="","",VLOOKUP($E229&amp;$D$118&amp;$D$119,'CCG data'!$A:$AD,'CCG data'!AA$3,FALSE))</f>
        <v>15.702150219654131</v>
      </c>
      <c r="K230" s="96">
        <f>IF(T229="","",VLOOKUP($E229&amp;$D$118&amp;$D$119,'CCG data'!$A:$AD,'CCG data'!AB$3,FALSE))</f>
        <v>19.259814348355512</v>
      </c>
      <c r="L230" s="96">
        <f>IF(V229="","",VLOOKUP($E229&amp;$D$118&amp;$D$119,'CCG data'!$A:$AD,'CCG data'!AC$3,FALSE))</f>
        <v>11.195232392609425</v>
      </c>
      <c r="M230" s="96">
        <f>IF(V229="","",VLOOKUP($E229&amp;$D$118&amp;$D$119,'CCG data'!$A:$AD,'CCG data'!AD$3,FALSE))</f>
        <v>14.253547407985964</v>
      </c>
      <c r="N230" s="363"/>
      <c r="P230" s="150">
        <f>IF(P229="","",VLOOKUP($E229&amp;$D$118&amp;$D$119,'CCG data'!$A:$AD,'CCG data'!I$3,FALSE))</f>
        <v>5.1999999999999998E-2</v>
      </c>
      <c r="Q230" s="15">
        <f>IF(P229="","",VLOOKUP($E229&amp;$D$118&amp;$D$119,'CCG data'!$A:$AD,'CCG data'!J$3,FALSE))</f>
        <v>7.5999999999999998E-2</v>
      </c>
      <c r="R230" s="15">
        <f>IF(R229="","",VLOOKUP($E229&amp;$D$118&amp;$D$119,'CCG data'!$A:$AD,'CCG data'!K$3,FALSE))</f>
        <v>0.499</v>
      </c>
      <c r="S230" s="15">
        <f>IF(R229="","",VLOOKUP($E229&amp;$D$118&amp;$D$119,'CCG data'!$A:$AD,'CCG data'!L$3,FALSE))</f>
        <v>0.54900000000000004</v>
      </c>
      <c r="T230" s="15">
        <f>IF(T229="","",VLOOKUP($E229&amp;$D$118&amp;$D$119,'CCG data'!$A:$AD,'CCG data'!M$3,FALSE))</f>
        <v>0.22</v>
      </c>
      <c r="U230" s="15">
        <f>IF(T229="","",VLOOKUP($E229&amp;$D$118&amp;$D$119,'CCG data'!$A:$AD,'CCG data'!N$3,FALSE))</f>
        <v>0.26300000000000001</v>
      </c>
      <c r="V230" s="15">
        <f>IF(V229="","",VLOOKUP($E229&amp;$D$118&amp;$D$119,'CCG data'!$A:$AD,'CCG data'!O$3,FALSE))</f>
        <v>0.154</v>
      </c>
      <c r="W230" s="135">
        <f>IF(V229="","",VLOOKUP($E229&amp;$D$118&amp;$D$119,'CCG data'!$A:$AD,'CCG data'!P$3,FALSE))</f>
        <v>0.192</v>
      </c>
      <c r="Y230" s="163" t="str">
        <f>IFERROR(VLOOKUP($E230&amp;$D$119, Outliers!$A$4:$P$214,6,FALSE),"0")</f>
        <v>0</v>
      </c>
      <c r="Z230" s="163" t="str">
        <f>IFERROR(VLOOKUP($E230&amp;$D$119, Outliers!$A$4:$P$214,7,FALSE),"0")</f>
        <v>0</v>
      </c>
      <c r="AA230" s="163" t="str">
        <f>IFERROR(VLOOKUP($E230&amp;$D$119, Outliers!$A$4:$P$214,8,FALSE),"0")</f>
        <v>0</v>
      </c>
      <c r="AB230" s="163" t="str">
        <f>IFERROR(VLOOKUP($E230&amp;$D$119, Outliers!$A$4:$P$214,9,FALSE),"0")</f>
        <v>0</v>
      </c>
      <c r="AD230" s="78"/>
      <c r="AE230" s="78"/>
      <c r="AF230" s="78"/>
      <c r="AG230" s="78"/>
    </row>
    <row r="231" spans="4:33" ht="15.75" x14ac:dyDescent="0.25">
      <c r="D231" s="318"/>
      <c r="E231" s="104" t="s">
        <v>185</v>
      </c>
      <c r="F231" s="405">
        <f>IF(OR(ISERROR(VLOOKUP($E231&amp;$D$118&amp;$D$119,'CCG data'!$A:$AD,'CCG data'!R$3,FALSE)),ISBLANK(VLOOKUP($E231&amp;$D$118&amp;$D$119,'CCG data'!$A:$AD,'CCG data'!R$3,FALSE))),"",VLOOKUP($E231&amp;$D$118&amp;$D$119,'CCG data'!$A:$AD,'CCG data'!R$3,FALSE))</f>
        <v>4.3926909435692645</v>
      </c>
      <c r="G231" s="406"/>
      <c r="H231" s="406">
        <f>IF(OR(ISERROR(VLOOKUP($E231&amp;$D$118&amp;$D$119,'CCG data'!$A:$AD,'CCG data'!S$3,FALSE)),ISBLANK(VLOOKUP($E231&amp;$D$118&amp;$D$119,'CCG data'!$A:$AD,'CCG data'!S$3,FALSE))),"",VLOOKUP($E231&amp;$D$118&amp;$D$119,'CCG data'!$A:$AD,'CCG data'!S$3,FALSE))</f>
        <v>32.005588523860638</v>
      </c>
      <c r="I231" s="406"/>
      <c r="J231" s="406">
        <f>IF(OR(ISERROR(VLOOKUP($E231&amp;$D$118&amp;$D$119,'CCG data'!$A:$AD,'CCG data'!T$3,FALSE)),ISBLANK(VLOOKUP($E231&amp;$D$118&amp;$D$119,'CCG data'!$A:$AD,'CCG data'!T$3,FALSE))),"",VLOOKUP($E231&amp;$D$118&amp;$D$119,'CCG data'!$A:$AD,'CCG data'!T$3,FALSE))</f>
        <v>16.656007792962399</v>
      </c>
      <c r="K231" s="406"/>
      <c r="L231" s="406">
        <f>IF(OR(ISERROR(VLOOKUP($E231&amp;$D$118&amp;$D$119,'CCG data'!$A:$AD,'CCG data'!U$3,FALSE)),ISBLANK(VLOOKUP($E231&amp;$D$118&amp;$D$119,'CCG data'!$A:$AD,'CCG data'!U$3,FALSE))),"",VLOOKUP($E231&amp;$D$118&amp;$D$119,'CCG data'!$A:$AD,'CCG data'!U$3,FALSE))</f>
        <v>10.592274533326449</v>
      </c>
      <c r="M231" s="407"/>
      <c r="N231" s="362">
        <f>IF(OR(ISERROR(VLOOKUP($E231&amp;$D$118&amp;$D$119,'CCG data'!$A:$AD,'CCG data'!G$3,FALSE)),ISBLANK(VLOOKUP($E231&amp;$D$118&amp;$D$119,'CCG data'!$A:$AD,'CCG data'!G$3,FALSE))),"",VLOOKUP($E231&amp;$D$118&amp;$D$119,'CCG data'!$A:$AD,'CCG data'!G$3,FALSE))</f>
        <v>1374</v>
      </c>
      <c r="P231" s="397">
        <f>IF(OR(ISERROR(VLOOKUP($E231&amp;$D$118&amp;$D$119,'CCG data'!$A:$AD,'CCG data'!B$3,FALSE)),ISBLANK(VLOOKUP($E231&amp;$D$118&amp;$D$119,'CCG data'!$A:$AD,'CCG data'!B$3,FALSE))),"",VLOOKUP($E231&amp;$D$118&amp;$D$119,'CCG data'!$A:$AD,'CCG data'!B$3,FALSE))</f>
        <v>6.6229985443959249E-2</v>
      </c>
      <c r="Q231" s="263"/>
      <c r="R231" s="263">
        <f>IF(OR(ISERROR(VLOOKUP($E231&amp;$D$118&amp;$D$119,'CCG data'!$A:$AD,'CCG data'!C$3,FALSE)),ISBLANK(VLOOKUP($E231&amp;$D$118&amp;$D$119,'CCG data'!$A:$AD,'CCG data'!C$3,FALSE))),"",VLOOKUP($E231&amp;$D$118&amp;$D$119,'CCG data'!$A:$AD,'CCG data'!C$3,FALSE))</f>
        <v>0.50145560407569145</v>
      </c>
      <c r="S231" s="263"/>
      <c r="T231" s="263">
        <f>IF(OR(ISERROR(VLOOKUP($E231&amp;$D$118&amp;$D$119,'CCG data'!$A:$AD,'CCG data'!D$3,FALSE)),ISBLANK(VLOOKUP($E231&amp;$D$118&amp;$D$119,'CCG data'!$A:$AD,'CCG data'!D$3,FALSE))),"",VLOOKUP($E231&amp;$D$118&amp;$D$119,'CCG data'!$A:$AD,'CCG data'!D$3,FALSE))</f>
        <v>0.26346433770014555</v>
      </c>
      <c r="U231" s="263"/>
      <c r="V231" s="263">
        <f>IF(OR(ISERROR(VLOOKUP($E231&amp;$D$118&amp;$D$119,'CCG data'!$A:$AD,'CCG data'!E$3,FALSE)),ISBLANK(VLOOKUP($E231&amp;$D$118&amp;$D$119,'CCG data'!$A:$AD,'CCG data'!E$3,FALSE))),"",VLOOKUP($E231&amp;$D$118&amp;$D$119,'CCG data'!$A:$AD,'CCG data'!E$3,FALSE))</f>
        <v>0.16885007278020378</v>
      </c>
      <c r="W231" s="398"/>
      <c r="Y231" s="163">
        <f>IFERROR(VLOOKUP($E231&amp;$D$119, Outliers!$A$4:$P$214,6,FALSE),"0")</f>
        <v>0</v>
      </c>
      <c r="Z231" s="163">
        <f>IFERROR(VLOOKUP($E231&amp;$D$119, Outliers!$A$4:$P$214,7,FALSE),"0")</f>
        <v>1</v>
      </c>
      <c r="AA231" s="163">
        <f>IFERROR(VLOOKUP($E231&amp;$D$119, Outliers!$A$4:$P$214,8,FALSE),"0")</f>
        <v>0</v>
      </c>
      <c r="AB231" s="163">
        <f>IFERROR(VLOOKUP($E231&amp;$D$119, Outliers!$A$4:$P$214,9,FALSE),"0")</f>
        <v>0</v>
      </c>
      <c r="AD231" s="78"/>
      <c r="AE231" s="78"/>
      <c r="AF231" s="78"/>
      <c r="AG231" s="78"/>
    </row>
    <row r="232" spans="4:33" x14ac:dyDescent="0.25">
      <c r="D232" s="318"/>
      <c r="E232" s="103" t="s">
        <v>27</v>
      </c>
      <c r="F232" s="95">
        <f>IF(P231="","",VLOOKUP($E231&amp;$D$118&amp;$D$119,'CCG data'!$A:$AD,'CCG data'!W$3,FALSE))</f>
        <v>3.4901518470935908</v>
      </c>
      <c r="G232" s="96">
        <f>IF(P231="","",VLOOKUP($E231&amp;$D$118&amp;$D$119,'CCG data'!$A:$AD,'CCG data'!X$3,FALSE))</f>
        <v>5.2952300400449381</v>
      </c>
      <c r="H232" s="96">
        <f>IF(R231="","",VLOOKUP($E231&amp;$D$118&amp;$D$119,'CCG data'!$A:$AD,'CCG data'!Y$3,FALSE))</f>
        <v>29.615729527993324</v>
      </c>
      <c r="I232" s="96">
        <f>IF(R231="","",VLOOKUP($E231&amp;$D$118&amp;$D$119,'CCG data'!$A:$AD,'CCG data'!Z$3,FALSE))</f>
        <v>34.395447519727952</v>
      </c>
      <c r="J232" s="96">
        <f>IF(T231="","",VLOOKUP($E231&amp;$D$118&amp;$D$119,'CCG data'!$A:$AD,'CCG data'!AA$3,FALSE))</f>
        <v>14.940183938162145</v>
      </c>
      <c r="K232" s="96">
        <f>IF(T231="","",VLOOKUP($E231&amp;$D$118&amp;$D$119,'CCG data'!$A:$AD,'CCG data'!AB$3,FALSE))</f>
        <v>18.371831647762651</v>
      </c>
      <c r="L232" s="96">
        <f>IF(V231="","",VLOOKUP($E231&amp;$D$118&amp;$D$119,'CCG data'!$A:$AD,'CCG data'!AC$3,FALSE))</f>
        <v>9.229257424181311</v>
      </c>
      <c r="M232" s="96">
        <f>IF(V231="","",VLOOKUP($E231&amp;$D$118&amp;$D$119,'CCG data'!$A:$AD,'CCG data'!AD$3,FALSE))</f>
        <v>11.955291642471588</v>
      </c>
      <c r="N232" s="363"/>
      <c r="P232" s="150">
        <f>IF(P231="","",VLOOKUP($E231&amp;$D$118&amp;$D$119,'CCG data'!$A:$AD,'CCG data'!I$3,FALSE))</f>
        <v>5.3999999999999999E-2</v>
      </c>
      <c r="Q232" s="15">
        <f>IF(P231="","",VLOOKUP($E231&amp;$D$118&amp;$D$119,'CCG data'!$A:$AD,'CCG data'!J$3,FALSE))</f>
        <v>8.1000000000000003E-2</v>
      </c>
      <c r="R232" s="15">
        <f>IF(R231="","",VLOOKUP($E231&amp;$D$118&amp;$D$119,'CCG data'!$A:$AD,'CCG data'!K$3,FALSE))</f>
        <v>0.47499999999999998</v>
      </c>
      <c r="S232" s="15">
        <f>IF(R231="","",VLOOKUP($E231&amp;$D$118&amp;$D$119,'CCG data'!$A:$AD,'CCG data'!L$3,FALSE))</f>
        <v>0.52800000000000002</v>
      </c>
      <c r="T232" s="15">
        <f>IF(T231="","",VLOOKUP($E231&amp;$D$118&amp;$D$119,'CCG data'!$A:$AD,'CCG data'!M$3,FALSE))</f>
        <v>0.24099999999999999</v>
      </c>
      <c r="U232" s="15">
        <f>IF(T231="","",VLOOKUP($E231&amp;$D$118&amp;$D$119,'CCG data'!$A:$AD,'CCG data'!N$3,FALSE))</f>
        <v>0.28699999999999998</v>
      </c>
      <c r="V232" s="15">
        <f>IF(V231="","",VLOOKUP($E231&amp;$D$118&amp;$D$119,'CCG data'!$A:$AD,'CCG data'!O$3,FALSE))</f>
        <v>0.15</v>
      </c>
      <c r="W232" s="135">
        <f>IF(V231="","",VLOOKUP($E231&amp;$D$118&amp;$D$119,'CCG data'!$A:$AD,'CCG data'!P$3,FALSE))</f>
        <v>0.19</v>
      </c>
      <c r="Y232" s="163" t="str">
        <f>IFERROR(VLOOKUP($E232&amp;$D$119, Outliers!$A$4:$P$214,6,FALSE),"0")</f>
        <v>0</v>
      </c>
      <c r="Z232" s="163" t="str">
        <f>IFERROR(VLOOKUP($E232&amp;$D$119, Outliers!$A$4:$P$214,7,FALSE),"0")</f>
        <v>0</v>
      </c>
      <c r="AA232" s="163" t="str">
        <f>IFERROR(VLOOKUP($E232&amp;$D$119, Outliers!$A$4:$P$214,8,FALSE),"0")</f>
        <v>0</v>
      </c>
      <c r="AB232" s="163" t="str">
        <f>IFERROR(VLOOKUP($E232&amp;$D$119, Outliers!$A$4:$P$214,9,FALSE),"0")</f>
        <v>0</v>
      </c>
      <c r="AD232" s="78"/>
      <c r="AE232" s="78"/>
      <c r="AF232" s="78"/>
      <c r="AG232" s="78"/>
    </row>
    <row r="233" spans="4:33" ht="15.75" x14ac:dyDescent="0.25">
      <c r="D233" s="318"/>
      <c r="E233" s="104" t="s">
        <v>186</v>
      </c>
      <c r="F233" s="405">
        <f>IF(OR(ISERROR(VLOOKUP($E233&amp;$D$118&amp;$D$119,'CCG data'!$A:$AD,'CCG data'!R$3,FALSE)),ISBLANK(VLOOKUP($E233&amp;$D$118&amp;$D$119,'CCG data'!$A:$AD,'CCG data'!R$3,FALSE))),"",VLOOKUP($E233&amp;$D$118&amp;$D$119,'CCG data'!$A:$AD,'CCG data'!R$3,FALSE))</f>
        <v>7.8579756838778474</v>
      </c>
      <c r="G233" s="406"/>
      <c r="H233" s="406">
        <f>IF(OR(ISERROR(VLOOKUP($E233&amp;$D$118&amp;$D$119,'CCG data'!$A:$AD,'CCG data'!S$3,FALSE)),ISBLANK(VLOOKUP($E233&amp;$D$118&amp;$D$119,'CCG data'!$A:$AD,'CCG data'!S$3,FALSE))),"",VLOOKUP($E233&amp;$D$118&amp;$D$119,'CCG data'!$A:$AD,'CCG data'!S$3,FALSE))</f>
        <v>40.25264079216052</v>
      </c>
      <c r="I233" s="406"/>
      <c r="J233" s="406">
        <f>IF(OR(ISERROR(VLOOKUP($E233&amp;$D$118&amp;$D$119,'CCG data'!$A:$AD,'CCG data'!T$3,FALSE)),ISBLANK(VLOOKUP($E233&amp;$D$118&amp;$D$119,'CCG data'!$A:$AD,'CCG data'!T$3,FALSE))),"",VLOOKUP($E233&amp;$D$118&amp;$D$119,'CCG data'!$A:$AD,'CCG data'!T$3,FALSE))</f>
        <v>18.161364758501463</v>
      </c>
      <c r="K233" s="406"/>
      <c r="L233" s="406">
        <f>IF(OR(ISERROR(VLOOKUP($E233&amp;$D$118&amp;$D$119,'CCG data'!$A:$AD,'CCG data'!U$3,FALSE)),ISBLANK(VLOOKUP($E233&amp;$D$118&amp;$D$119,'CCG data'!$A:$AD,'CCG data'!U$3,FALSE))),"",VLOOKUP($E233&amp;$D$118&amp;$D$119,'CCG data'!$A:$AD,'CCG data'!U$3,FALSE))</f>
        <v>6.4588788630998533</v>
      </c>
      <c r="M233" s="407"/>
      <c r="N233" s="362">
        <f>IF(OR(ISERROR(VLOOKUP($E233&amp;$D$118&amp;$D$119,'CCG data'!$A:$AD,'CCG data'!G$3,FALSE)),ISBLANK(VLOOKUP($E233&amp;$D$118&amp;$D$119,'CCG data'!$A:$AD,'CCG data'!G$3,FALSE))),"",VLOOKUP($E233&amp;$D$118&amp;$D$119,'CCG data'!$A:$AD,'CCG data'!G$3,FALSE))</f>
        <v>624</v>
      </c>
      <c r="P233" s="397">
        <f>IF(OR(ISERROR(VLOOKUP($E233&amp;$D$118&amp;$D$119,'CCG data'!$A:$AD,'CCG data'!B$3,FALSE)),ISBLANK(VLOOKUP($E233&amp;$D$118&amp;$D$119,'CCG data'!$A:$AD,'CCG data'!B$3,FALSE))),"",VLOOKUP($E233&amp;$D$118&amp;$D$119,'CCG data'!$A:$AD,'CCG data'!B$3,FALSE))</f>
        <v>0.11057692307692307</v>
      </c>
      <c r="Q233" s="263"/>
      <c r="R233" s="263">
        <f>IF(OR(ISERROR(VLOOKUP($E233&amp;$D$118&amp;$D$119,'CCG data'!$A:$AD,'CCG data'!C$3,FALSE)),ISBLANK(VLOOKUP($E233&amp;$D$118&amp;$D$119,'CCG data'!$A:$AD,'CCG data'!C$3,FALSE))),"",VLOOKUP($E233&amp;$D$118&amp;$D$119,'CCG data'!$A:$AD,'CCG data'!C$3,FALSE))</f>
        <v>0.54967948717948723</v>
      </c>
      <c r="S233" s="263"/>
      <c r="T233" s="263">
        <f>IF(OR(ISERROR(VLOOKUP($E233&amp;$D$118&amp;$D$119,'CCG data'!$A:$AD,'CCG data'!D$3,FALSE)),ISBLANK(VLOOKUP($E233&amp;$D$118&amp;$D$119,'CCG data'!$A:$AD,'CCG data'!D$3,FALSE))),"",VLOOKUP($E233&amp;$D$118&amp;$D$119,'CCG data'!$A:$AD,'CCG data'!D$3,FALSE))</f>
        <v>0.2516025641025641</v>
      </c>
      <c r="U233" s="263"/>
      <c r="V233" s="263">
        <f>IF(OR(ISERROR(VLOOKUP($E233&amp;$D$118&amp;$D$119,'CCG data'!$A:$AD,'CCG data'!E$3,FALSE)),ISBLANK(VLOOKUP($E233&amp;$D$118&amp;$D$119,'CCG data'!$A:$AD,'CCG data'!E$3,FALSE))),"",VLOOKUP($E233&amp;$D$118&amp;$D$119,'CCG data'!$A:$AD,'CCG data'!E$3,FALSE))</f>
        <v>8.8141025641025647E-2</v>
      </c>
      <c r="W233" s="398"/>
      <c r="Y233" s="163">
        <f>IFERROR(VLOOKUP($E233&amp;$D$119, Outliers!$A$4:$P$214,6,FALSE),"0")</f>
        <v>1</v>
      </c>
      <c r="Z233" s="163">
        <f>IFERROR(VLOOKUP($E233&amp;$D$119, Outliers!$A$4:$P$214,7,FALSE),"0")</f>
        <v>0</v>
      </c>
      <c r="AA233" s="163">
        <f>IFERROR(VLOOKUP($E233&amp;$D$119, Outliers!$A$4:$P$214,8,FALSE),"0")</f>
        <v>0</v>
      </c>
      <c r="AB233" s="163">
        <f>IFERROR(VLOOKUP($E233&amp;$D$119, Outliers!$A$4:$P$214,9,FALSE),"0")</f>
        <v>1</v>
      </c>
      <c r="AD233" s="78"/>
      <c r="AE233" s="78"/>
      <c r="AF233" s="78"/>
      <c r="AG233" s="78"/>
    </row>
    <row r="234" spans="4:33" x14ac:dyDescent="0.25">
      <c r="D234" s="318"/>
      <c r="E234" s="103" t="s">
        <v>27</v>
      </c>
      <c r="F234" s="95">
        <f>IF(P233="","",VLOOKUP($E233&amp;$D$118&amp;$D$119,'CCG data'!$A:$AD,'CCG data'!W$3,FALSE))</f>
        <v>6.0038370356653514</v>
      </c>
      <c r="G234" s="96">
        <f>IF(P233="","",VLOOKUP($E233&amp;$D$118&amp;$D$119,'CCG data'!$A:$AD,'CCG data'!X$3,FALSE))</f>
        <v>9.7121143320903442</v>
      </c>
      <c r="H234" s="96">
        <f>IF(R233="","",VLOOKUP($E233&amp;$D$118&amp;$D$119,'CCG data'!$A:$AD,'CCG data'!Y$3,FALSE))</f>
        <v>35.99270170617369</v>
      </c>
      <c r="I234" s="96">
        <f>IF(R233="","",VLOOKUP($E233&amp;$D$118&amp;$D$119,'CCG data'!$A:$AD,'CCG data'!Z$3,FALSE))</f>
        <v>44.512579878147349</v>
      </c>
      <c r="J234" s="96">
        <f>IF(T233="","",VLOOKUP($E233&amp;$D$118&amp;$D$119,'CCG data'!$A:$AD,'CCG data'!AA$3,FALSE))</f>
        <v>15.320472743014133</v>
      </c>
      <c r="K234" s="96">
        <f>IF(T233="","",VLOOKUP($E233&amp;$D$118&amp;$D$119,'CCG data'!$A:$AD,'CCG data'!AB$3,FALSE))</f>
        <v>21.002256773988794</v>
      </c>
      <c r="L234" s="96">
        <f>IF(V233="","",VLOOKUP($E233&amp;$D$118&amp;$D$119,'CCG data'!$A:$AD,'CCG data'!AC$3,FALSE))</f>
        <v>4.7518853685617373</v>
      </c>
      <c r="M234" s="96">
        <f>IF(V233="","",VLOOKUP($E233&amp;$D$118&amp;$D$119,'CCG data'!$A:$AD,'CCG data'!AD$3,FALSE))</f>
        <v>8.1658723576379693</v>
      </c>
      <c r="N234" s="363"/>
      <c r="P234" s="150">
        <f>IF(P233="","",VLOOKUP($E233&amp;$D$118&amp;$D$119,'CCG data'!$A:$AD,'CCG data'!I$3,FALSE))</f>
        <v>8.7999999999999995E-2</v>
      </c>
      <c r="Q234" s="15">
        <f>IF(P233="","",VLOOKUP($E233&amp;$D$118&amp;$D$119,'CCG data'!$A:$AD,'CCG data'!J$3,FALSE))</f>
        <v>0.13800000000000001</v>
      </c>
      <c r="R234" s="15">
        <f>IF(R233="","",VLOOKUP($E233&amp;$D$118&amp;$D$119,'CCG data'!$A:$AD,'CCG data'!K$3,FALSE))</f>
        <v>0.51</v>
      </c>
      <c r="S234" s="15">
        <f>IF(R233="","",VLOOKUP($E233&amp;$D$118&amp;$D$119,'CCG data'!$A:$AD,'CCG data'!L$3,FALSE))</f>
        <v>0.58799999999999997</v>
      </c>
      <c r="T234" s="15">
        <f>IF(T233="","",VLOOKUP($E233&amp;$D$118&amp;$D$119,'CCG data'!$A:$AD,'CCG data'!M$3,FALSE))</f>
        <v>0.219</v>
      </c>
      <c r="U234" s="15">
        <f>IF(T233="","",VLOOKUP($E233&amp;$D$118&amp;$D$119,'CCG data'!$A:$AD,'CCG data'!N$3,FALSE))</f>
        <v>0.28699999999999998</v>
      </c>
      <c r="V234" s="15">
        <f>IF(V233="","",VLOOKUP($E233&amp;$D$118&amp;$D$119,'CCG data'!$A:$AD,'CCG data'!O$3,FALSE))</f>
        <v>6.8000000000000005E-2</v>
      </c>
      <c r="W234" s="135">
        <f>IF(V233="","",VLOOKUP($E233&amp;$D$118&amp;$D$119,'CCG data'!$A:$AD,'CCG data'!P$3,FALSE))</f>
        <v>0.113</v>
      </c>
      <c r="Y234" s="163" t="str">
        <f>IFERROR(VLOOKUP($E234&amp;$D$119, Outliers!$A$4:$P$214,6,FALSE),"0")</f>
        <v>0</v>
      </c>
      <c r="Z234" s="163" t="str">
        <f>IFERROR(VLOOKUP($E234&amp;$D$119, Outliers!$A$4:$P$214,7,FALSE),"0")</f>
        <v>0</v>
      </c>
      <c r="AA234" s="163" t="str">
        <f>IFERROR(VLOOKUP($E234&amp;$D$119, Outliers!$A$4:$P$214,8,FALSE),"0")</f>
        <v>0</v>
      </c>
      <c r="AB234" s="163" t="str">
        <f>IFERROR(VLOOKUP($E234&amp;$D$119, Outliers!$A$4:$P$214,9,FALSE),"0")</f>
        <v>0</v>
      </c>
      <c r="AD234" s="78"/>
      <c r="AE234" s="78"/>
      <c r="AF234" s="78"/>
      <c r="AG234" s="78"/>
    </row>
    <row r="235" spans="4:33" ht="15.75" x14ac:dyDescent="0.25">
      <c r="D235" s="318"/>
      <c r="E235" s="104" t="s">
        <v>406</v>
      </c>
      <c r="F235" s="405">
        <f>IF(OR(ISERROR(VLOOKUP($E235&amp;$D$118&amp;$D$119,'CCG data'!$A:$AD,'CCG data'!R$3,FALSE)),ISBLANK(VLOOKUP($E235&amp;$D$118&amp;$D$119,'CCG data'!$A:$AD,'CCG data'!R$3,FALSE))),"",VLOOKUP($E235&amp;$D$118&amp;$D$119,'CCG data'!$A:$AD,'CCG data'!R$3,FALSE))</f>
        <v>6.9503402172536655</v>
      </c>
      <c r="G235" s="406"/>
      <c r="H235" s="406">
        <f>IF(OR(ISERROR(VLOOKUP($E235&amp;$D$118&amp;$D$119,'CCG data'!$A:$AD,'CCG data'!S$3,FALSE)),ISBLANK(VLOOKUP($E235&amp;$D$118&amp;$D$119,'CCG data'!$A:$AD,'CCG data'!S$3,FALSE))),"",VLOOKUP($E235&amp;$D$118&amp;$D$119,'CCG data'!$A:$AD,'CCG data'!S$3,FALSE))</f>
        <v>37.204521493225343</v>
      </c>
      <c r="I235" s="406"/>
      <c r="J235" s="406">
        <f>IF(OR(ISERROR(VLOOKUP($E235&amp;$D$118&amp;$D$119,'CCG data'!$A:$AD,'CCG data'!T$3,FALSE)),ISBLANK(VLOOKUP($E235&amp;$D$118&amp;$D$119,'CCG data'!$A:$AD,'CCG data'!T$3,FALSE))),"",VLOOKUP($E235&amp;$D$118&amp;$D$119,'CCG data'!$A:$AD,'CCG data'!T$3,FALSE))</f>
        <v>19.145507705500904</v>
      </c>
      <c r="K235" s="406"/>
      <c r="L235" s="406">
        <f>IF(OR(ISERROR(VLOOKUP($E235&amp;$D$118&amp;$D$119,'CCG data'!$A:$AD,'CCG data'!U$3,FALSE)),ISBLANK(VLOOKUP($E235&amp;$D$118&amp;$D$119,'CCG data'!$A:$AD,'CCG data'!U$3,FALSE))),"",VLOOKUP($E235&amp;$D$118&amp;$D$119,'CCG data'!$A:$AD,'CCG data'!U$3,FALSE))</f>
        <v>9.0628915999530726</v>
      </c>
      <c r="M235" s="407"/>
      <c r="N235" s="362">
        <f>IF(OR(ISERROR(VLOOKUP($E235&amp;$D$118&amp;$D$119,'CCG data'!$A:$AD,'CCG data'!G$3,FALSE)),ISBLANK(VLOOKUP($E235&amp;$D$118&amp;$D$119,'CCG data'!$A:$AD,'CCG data'!G$3,FALSE))),"",VLOOKUP($E235&amp;$D$118&amp;$D$119,'CCG data'!$A:$AD,'CCG data'!G$3,FALSE))</f>
        <v>1405</v>
      </c>
      <c r="P235" s="397">
        <f>IF(OR(ISERROR(VLOOKUP($E235&amp;$D$118&amp;$D$119,'CCG data'!$A:$AD,'CCG data'!B$3,FALSE)),ISBLANK(VLOOKUP($E235&amp;$D$118&amp;$D$119,'CCG data'!$A:$AD,'CCG data'!B$3,FALSE))),"",VLOOKUP($E235&amp;$D$118&amp;$D$119,'CCG data'!$A:$AD,'CCG data'!B$3,FALSE))</f>
        <v>9.4661921708185048E-2</v>
      </c>
      <c r="Q235" s="263"/>
      <c r="R235" s="263">
        <f>IF(OR(ISERROR(VLOOKUP($E235&amp;$D$118&amp;$D$119,'CCG data'!$A:$AD,'CCG data'!C$3,FALSE)),ISBLANK(VLOOKUP($E235&amp;$D$118&amp;$D$119,'CCG data'!$A:$AD,'CCG data'!C$3,FALSE))),"",VLOOKUP($E235&amp;$D$118&amp;$D$119,'CCG data'!$A:$AD,'CCG data'!C$3,FALSE))</f>
        <v>0.51387900355871885</v>
      </c>
      <c r="S235" s="263"/>
      <c r="T235" s="263">
        <f>IF(OR(ISERROR(VLOOKUP($E235&amp;$D$118&amp;$D$119,'CCG data'!$A:$AD,'CCG data'!D$3,FALSE)),ISBLANK(VLOOKUP($E235&amp;$D$118&amp;$D$119,'CCG data'!$A:$AD,'CCG data'!D$3,FALSE))),"",VLOOKUP($E235&amp;$D$118&amp;$D$119,'CCG data'!$A:$AD,'CCG data'!D$3,FALSE))</f>
        <v>0.26548042704626335</v>
      </c>
      <c r="U235" s="263"/>
      <c r="V235" s="263">
        <f>IF(OR(ISERROR(VLOOKUP($E235&amp;$D$118&amp;$D$119,'CCG data'!$A:$AD,'CCG data'!E$3,FALSE)),ISBLANK(VLOOKUP($E235&amp;$D$118&amp;$D$119,'CCG data'!$A:$AD,'CCG data'!E$3,FALSE))),"",VLOOKUP($E235&amp;$D$118&amp;$D$119,'CCG data'!$A:$AD,'CCG data'!E$3,FALSE))</f>
        <v>0.12597864768683273</v>
      </c>
      <c r="W235" s="398"/>
      <c r="Y235" s="163">
        <f>IFERROR(VLOOKUP($E235&amp;$D$119, Outliers!$A$4:$P$214,6,FALSE),"0")</f>
        <v>1</v>
      </c>
      <c r="Z235" s="163">
        <f>IFERROR(VLOOKUP($E235&amp;$D$119, Outliers!$A$4:$P$214,7,FALSE),"0")</f>
        <v>0</v>
      </c>
      <c r="AA235" s="163">
        <f>IFERROR(VLOOKUP($E235&amp;$D$119, Outliers!$A$4:$P$214,8,FALSE),"0")</f>
        <v>0</v>
      </c>
      <c r="AB235" s="163">
        <f>IFERROR(VLOOKUP($E235&amp;$D$119, Outliers!$A$4:$P$214,9,FALSE),"0")</f>
        <v>0</v>
      </c>
      <c r="AD235" s="78"/>
      <c r="AE235" s="78"/>
      <c r="AF235" s="78"/>
      <c r="AG235" s="78"/>
    </row>
    <row r="236" spans="4:33" x14ac:dyDescent="0.25">
      <c r="D236" s="318"/>
      <c r="E236" s="103" t="s">
        <v>27</v>
      </c>
      <c r="F236" s="95">
        <f>IF(P235="","",VLOOKUP($E235&amp;$D$118&amp;$D$119,'CCG data'!$A:$AD,'CCG data'!W$3,FALSE))</f>
        <v>5.7691051956365076</v>
      </c>
      <c r="G236" s="96">
        <f>IF(P235="","",VLOOKUP($E235&amp;$D$118&amp;$D$119,'CCG data'!$A:$AD,'CCG data'!X$3,FALSE))</f>
        <v>8.1315752388708233</v>
      </c>
      <c r="H236" s="96">
        <f>IF(R235="","",VLOOKUP($E235&amp;$D$118&amp;$D$119,'CCG data'!$A:$AD,'CCG data'!Y$3,FALSE))</f>
        <v>34.490688014289859</v>
      </c>
      <c r="I236" s="96">
        <f>IF(R235="","",VLOOKUP($E235&amp;$D$118&amp;$D$119,'CCG data'!$A:$AD,'CCG data'!Z$3,FALSE))</f>
        <v>39.918354972160827</v>
      </c>
      <c r="J236" s="96">
        <f>IF(T235="","",VLOOKUP($E235&amp;$D$118&amp;$D$119,'CCG data'!$A:$AD,'CCG data'!AA$3,FALSE))</f>
        <v>17.202526753484729</v>
      </c>
      <c r="K236" s="96">
        <f>IF(T235="","",VLOOKUP($E235&amp;$D$118&amp;$D$119,'CCG data'!$A:$AD,'CCG data'!AB$3,FALSE))</f>
        <v>21.088488657517079</v>
      </c>
      <c r="L236" s="96">
        <f>IF(V235="","",VLOOKUP($E235&amp;$D$118&amp;$D$119,'CCG data'!$A:$AD,'CCG data'!AC$3,FALSE))</f>
        <v>7.7277226511813861</v>
      </c>
      <c r="M236" s="96">
        <f>IF(V235="","",VLOOKUP($E235&amp;$D$118&amp;$D$119,'CCG data'!$A:$AD,'CCG data'!AD$3,FALSE))</f>
        <v>10.398060548724759</v>
      </c>
      <c r="N236" s="363"/>
      <c r="P236" s="150">
        <f>IF(P235="","",VLOOKUP($E235&amp;$D$118&amp;$D$119,'CCG data'!$A:$AD,'CCG data'!I$3,FALSE))</f>
        <v>0.08</v>
      </c>
      <c r="Q236" s="15">
        <f>IF(P235="","",VLOOKUP($E235&amp;$D$118&amp;$D$119,'CCG data'!$A:$AD,'CCG data'!J$3,FALSE))</f>
        <v>0.111</v>
      </c>
      <c r="R236" s="15">
        <f>IF(R235="","",VLOOKUP($E235&amp;$D$118&amp;$D$119,'CCG data'!$A:$AD,'CCG data'!K$3,FALSE))</f>
        <v>0.48799999999999999</v>
      </c>
      <c r="S236" s="15">
        <f>IF(R235="","",VLOOKUP($E235&amp;$D$118&amp;$D$119,'CCG data'!$A:$AD,'CCG data'!L$3,FALSE))</f>
        <v>0.54</v>
      </c>
      <c r="T236" s="15">
        <f>IF(T235="","",VLOOKUP($E235&amp;$D$118&amp;$D$119,'CCG data'!$A:$AD,'CCG data'!M$3,FALSE))</f>
        <v>0.24299999999999999</v>
      </c>
      <c r="U236" s="15">
        <f>IF(T235="","",VLOOKUP($E235&amp;$D$118&amp;$D$119,'CCG data'!$A:$AD,'CCG data'!N$3,FALSE))</f>
        <v>0.28899999999999998</v>
      </c>
      <c r="V236" s="15">
        <f>IF(V235="","",VLOOKUP($E235&amp;$D$118&amp;$D$119,'CCG data'!$A:$AD,'CCG data'!O$3,FALSE))</f>
        <v>0.11</v>
      </c>
      <c r="W236" s="135">
        <f>IF(V235="","",VLOOKUP($E235&amp;$D$118&amp;$D$119,'CCG data'!$A:$AD,'CCG data'!P$3,FALSE))</f>
        <v>0.14399999999999999</v>
      </c>
      <c r="Y236" s="163" t="str">
        <f>IFERROR(VLOOKUP($E236&amp;$D$119, Outliers!$A$4:$P$214,6,FALSE),"0")</f>
        <v>0</v>
      </c>
      <c r="Z236" s="163" t="str">
        <f>IFERROR(VLOOKUP($E236&amp;$D$119, Outliers!$A$4:$P$214,7,FALSE),"0")</f>
        <v>0</v>
      </c>
      <c r="AA236" s="163" t="str">
        <f>IFERROR(VLOOKUP($E236&amp;$D$119, Outliers!$A$4:$P$214,8,FALSE),"0")</f>
        <v>0</v>
      </c>
      <c r="AB236" s="163" t="str">
        <f>IFERROR(VLOOKUP($E236&amp;$D$119, Outliers!$A$4:$P$214,9,FALSE),"0")</f>
        <v>0</v>
      </c>
      <c r="AD236" s="78"/>
      <c r="AE236" s="78"/>
      <c r="AF236" s="78"/>
      <c r="AG236" s="78"/>
    </row>
    <row r="237" spans="4:33" ht="15.75" x14ac:dyDescent="0.25">
      <c r="D237" s="318"/>
      <c r="E237" s="104" t="s">
        <v>187</v>
      </c>
      <c r="F237" s="405">
        <f>IF(OR(ISERROR(VLOOKUP($E237&amp;$D$118&amp;$D$119,'CCG data'!$A:$AD,'CCG data'!R$3,FALSE)),ISBLANK(VLOOKUP($E237&amp;$D$118&amp;$D$119,'CCG data'!$A:$AD,'CCG data'!R$3,FALSE))),"",VLOOKUP($E237&amp;$D$118&amp;$D$119,'CCG data'!$A:$AD,'CCG data'!R$3,FALSE))</f>
        <v>7.3242080466656878</v>
      </c>
      <c r="G237" s="406"/>
      <c r="H237" s="406">
        <f>IF(OR(ISERROR(VLOOKUP($E237&amp;$D$118&amp;$D$119,'CCG data'!$A:$AD,'CCG data'!S$3,FALSE)),ISBLANK(VLOOKUP($E237&amp;$D$118&amp;$D$119,'CCG data'!$A:$AD,'CCG data'!S$3,FALSE))),"",VLOOKUP($E237&amp;$D$118&amp;$D$119,'CCG data'!$A:$AD,'CCG data'!S$3,FALSE))</f>
        <v>38.118038879907509</v>
      </c>
      <c r="I237" s="406"/>
      <c r="J237" s="406">
        <f>IF(OR(ISERROR(VLOOKUP($E237&amp;$D$118&amp;$D$119,'CCG data'!$A:$AD,'CCG data'!T$3,FALSE)),ISBLANK(VLOOKUP($E237&amp;$D$118&amp;$D$119,'CCG data'!$A:$AD,'CCG data'!T$3,FALSE))),"",VLOOKUP($E237&amp;$D$118&amp;$D$119,'CCG data'!$A:$AD,'CCG data'!T$3,FALSE))</f>
        <v>17.258792637035512</v>
      </c>
      <c r="K237" s="406"/>
      <c r="L237" s="406">
        <f>IF(OR(ISERROR(VLOOKUP($E237&amp;$D$118&amp;$D$119,'CCG data'!$A:$AD,'CCG data'!U$3,FALSE)),ISBLANK(VLOOKUP($E237&amp;$D$118&amp;$D$119,'CCG data'!$A:$AD,'CCG data'!U$3,FALSE))),"",VLOOKUP($E237&amp;$D$118&amp;$D$119,'CCG data'!$A:$AD,'CCG data'!U$3,FALSE))</f>
        <v>9.0725215884685397</v>
      </c>
      <c r="M237" s="407"/>
      <c r="N237" s="362">
        <f>IF(OR(ISERROR(VLOOKUP($E237&amp;$D$118&amp;$D$119,'CCG data'!$A:$AD,'CCG data'!G$3,FALSE)),ISBLANK(VLOOKUP($E237&amp;$D$118&amp;$D$119,'CCG data'!$A:$AD,'CCG data'!G$3,FALSE))),"",VLOOKUP($E237&amp;$D$118&amp;$D$119,'CCG data'!$A:$AD,'CCG data'!G$3,FALSE))</f>
        <v>1460</v>
      </c>
      <c r="P237" s="397">
        <f>IF(OR(ISERROR(VLOOKUP($E237&amp;$D$118&amp;$D$119,'CCG data'!$A:$AD,'CCG data'!B$3,FALSE)),ISBLANK(VLOOKUP($E237&amp;$D$118&amp;$D$119,'CCG data'!$A:$AD,'CCG data'!B$3,FALSE))),"",VLOOKUP($E237&amp;$D$118&amp;$D$119,'CCG data'!$A:$AD,'CCG data'!B$3,FALSE))</f>
        <v>9.9315068493150679E-2</v>
      </c>
      <c r="Q237" s="263"/>
      <c r="R237" s="263">
        <f>IF(OR(ISERROR(VLOOKUP($E237&amp;$D$118&amp;$D$119,'CCG data'!$A:$AD,'CCG data'!C$3,FALSE)),ISBLANK(VLOOKUP($E237&amp;$D$118&amp;$D$119,'CCG data'!$A:$AD,'CCG data'!C$3,FALSE))),"",VLOOKUP($E237&amp;$D$118&amp;$D$119,'CCG data'!$A:$AD,'CCG data'!C$3,FALSE))</f>
        <v>0.53150684931506853</v>
      </c>
      <c r="S237" s="263"/>
      <c r="T237" s="263">
        <f>IF(OR(ISERROR(VLOOKUP($E237&amp;$D$118&amp;$D$119,'CCG data'!$A:$AD,'CCG data'!D$3,FALSE)),ISBLANK(VLOOKUP($E237&amp;$D$118&amp;$D$119,'CCG data'!$A:$AD,'CCG data'!D$3,FALSE))),"",VLOOKUP($E237&amp;$D$118&amp;$D$119,'CCG data'!$A:$AD,'CCG data'!D$3,FALSE))</f>
        <v>0.2458904109589041</v>
      </c>
      <c r="U237" s="263"/>
      <c r="V237" s="263">
        <f>IF(OR(ISERROR(VLOOKUP($E237&amp;$D$118&amp;$D$119,'CCG data'!$A:$AD,'CCG data'!E$3,FALSE)),ISBLANK(VLOOKUP($E237&amp;$D$118&amp;$D$119,'CCG data'!$A:$AD,'CCG data'!E$3,FALSE))),"",VLOOKUP($E237&amp;$D$118&amp;$D$119,'CCG data'!$A:$AD,'CCG data'!E$3,FALSE))</f>
        <v>0.12328767123287671</v>
      </c>
      <c r="W237" s="398"/>
      <c r="Y237" s="163">
        <f>IFERROR(VLOOKUP($E237&amp;$D$119, Outliers!$A$4:$P$214,6,FALSE),"0")</f>
        <v>1</v>
      </c>
      <c r="Z237" s="163">
        <f>IFERROR(VLOOKUP($E237&amp;$D$119, Outliers!$A$4:$P$214,7,FALSE),"0")</f>
        <v>0</v>
      </c>
      <c r="AA237" s="163">
        <f>IFERROR(VLOOKUP($E237&amp;$D$119, Outliers!$A$4:$P$214,8,FALSE),"0")</f>
        <v>0</v>
      </c>
      <c r="AB237" s="163">
        <f>IFERROR(VLOOKUP($E237&amp;$D$119, Outliers!$A$4:$P$214,9,FALSE),"0")</f>
        <v>0</v>
      </c>
      <c r="AD237" s="78"/>
      <c r="AE237" s="78"/>
      <c r="AF237" s="78"/>
      <c r="AG237" s="78"/>
    </row>
    <row r="238" spans="4:33" x14ac:dyDescent="0.25">
      <c r="D238" s="318"/>
      <c r="E238" s="103" t="s">
        <v>27</v>
      </c>
      <c r="F238" s="95">
        <f>IF(P237="","",VLOOKUP($E237&amp;$D$118&amp;$D$119,'CCG data'!$A:$AD,'CCG data'!W$3,FALSE))</f>
        <v>6.1320529979690956</v>
      </c>
      <c r="G238" s="96">
        <f>IF(P237="","",VLOOKUP($E237&amp;$D$118&amp;$D$119,'CCG data'!$A:$AD,'CCG data'!X$3,FALSE))</f>
        <v>8.51636309536228</v>
      </c>
      <c r="H238" s="96">
        <f>IF(R237="","",VLOOKUP($E237&amp;$D$118&amp;$D$119,'CCG data'!$A:$AD,'CCG data'!Y$3,FALSE))</f>
        <v>35.436057493482409</v>
      </c>
      <c r="I238" s="96">
        <f>IF(R237="","",VLOOKUP($E237&amp;$D$118&amp;$D$119,'CCG data'!$A:$AD,'CCG data'!Z$3,FALSE))</f>
        <v>40.800020266332609</v>
      </c>
      <c r="J238" s="96">
        <f>IF(T237="","",VLOOKUP($E237&amp;$D$118&amp;$D$119,'CCG data'!$A:$AD,'CCG data'!AA$3,FALSE))</f>
        <v>15.473459533043021</v>
      </c>
      <c r="K238" s="96">
        <f>IF(T237="","",VLOOKUP($E237&amp;$D$118&amp;$D$119,'CCG data'!$A:$AD,'CCG data'!AB$3,FALSE))</f>
        <v>19.044125741028004</v>
      </c>
      <c r="L238" s="96">
        <f>IF(V237="","",VLOOKUP($E237&amp;$D$118&amp;$D$119,'CCG data'!$A:$AD,'CCG data'!AC$3,FALSE))</f>
        <v>7.7471189551907376</v>
      </c>
      <c r="M238" s="96">
        <f>IF(V237="","",VLOOKUP($E237&amp;$D$118&amp;$D$119,'CCG data'!$A:$AD,'CCG data'!AD$3,FALSE))</f>
        <v>10.397924221746342</v>
      </c>
      <c r="N238" s="363"/>
      <c r="P238" s="150">
        <f>IF(P237="","",VLOOKUP($E237&amp;$D$118&amp;$D$119,'CCG data'!$A:$AD,'CCG data'!I$3,FALSE))</f>
        <v>8.5000000000000006E-2</v>
      </c>
      <c r="Q238" s="15">
        <f>IF(P237="","",VLOOKUP($E237&amp;$D$118&amp;$D$119,'CCG data'!$A:$AD,'CCG data'!J$3,FALSE))</f>
        <v>0.11600000000000001</v>
      </c>
      <c r="R238" s="15">
        <f>IF(R237="","",VLOOKUP($E237&amp;$D$118&amp;$D$119,'CCG data'!$A:$AD,'CCG data'!K$3,FALSE))</f>
        <v>0.50600000000000001</v>
      </c>
      <c r="S238" s="15">
        <f>IF(R237="","",VLOOKUP($E237&amp;$D$118&amp;$D$119,'CCG data'!$A:$AD,'CCG data'!L$3,FALSE))</f>
        <v>0.55700000000000005</v>
      </c>
      <c r="T238" s="15">
        <f>IF(T237="","",VLOOKUP($E237&amp;$D$118&amp;$D$119,'CCG data'!$A:$AD,'CCG data'!M$3,FALSE))</f>
        <v>0.224</v>
      </c>
      <c r="U238" s="15">
        <f>IF(T237="","",VLOOKUP($E237&amp;$D$118&amp;$D$119,'CCG data'!$A:$AD,'CCG data'!N$3,FALSE))</f>
        <v>0.26900000000000002</v>
      </c>
      <c r="V238" s="15">
        <f>IF(V237="","",VLOOKUP($E237&amp;$D$118&amp;$D$119,'CCG data'!$A:$AD,'CCG data'!O$3,FALSE))</f>
        <v>0.107</v>
      </c>
      <c r="W238" s="135">
        <f>IF(V237="","",VLOOKUP($E237&amp;$D$118&amp;$D$119,'CCG data'!$A:$AD,'CCG data'!P$3,FALSE))</f>
        <v>0.14099999999999999</v>
      </c>
      <c r="Y238" s="163" t="str">
        <f>IFERROR(VLOOKUP($E238&amp;$D$119, Outliers!$A$4:$P$214,6,FALSE),"0")</f>
        <v>0</v>
      </c>
      <c r="Z238" s="163" t="str">
        <f>IFERROR(VLOOKUP($E238&amp;$D$119, Outliers!$A$4:$P$214,7,FALSE),"0")</f>
        <v>0</v>
      </c>
      <c r="AA238" s="163" t="str">
        <f>IFERROR(VLOOKUP($E238&amp;$D$119, Outliers!$A$4:$P$214,8,FALSE),"0")</f>
        <v>0</v>
      </c>
      <c r="AB238" s="163" t="str">
        <f>IFERROR(VLOOKUP($E238&amp;$D$119, Outliers!$A$4:$P$214,9,FALSE),"0")</f>
        <v>0</v>
      </c>
      <c r="AD238" s="78"/>
      <c r="AE238" s="78"/>
      <c r="AF238" s="78"/>
      <c r="AG238" s="78"/>
    </row>
    <row r="239" spans="4:33" ht="15.75" x14ac:dyDescent="0.25">
      <c r="D239" s="318"/>
      <c r="E239" s="104" t="s">
        <v>188</v>
      </c>
      <c r="F239" s="405">
        <f>IF(OR(ISERROR(VLOOKUP($E239&amp;$D$118&amp;$D$119,'CCG data'!$A:$AD,'CCG data'!R$3,FALSE)),ISBLANK(VLOOKUP($E239&amp;$D$118&amp;$D$119,'CCG data'!$A:$AD,'CCG data'!R$3,FALSE))),"",VLOOKUP($E239&amp;$D$118&amp;$D$119,'CCG data'!$A:$AD,'CCG data'!R$3,FALSE))</f>
        <v>6.3972030110949669</v>
      </c>
      <c r="G239" s="406"/>
      <c r="H239" s="406">
        <f>IF(OR(ISERROR(VLOOKUP($E239&amp;$D$118&amp;$D$119,'CCG data'!$A:$AD,'CCG data'!S$3,FALSE)),ISBLANK(VLOOKUP($E239&amp;$D$118&amp;$D$119,'CCG data'!$A:$AD,'CCG data'!S$3,FALSE))),"",VLOOKUP($E239&amp;$D$118&amp;$D$119,'CCG data'!$A:$AD,'CCG data'!S$3,FALSE))</f>
        <v>39.393738983800858</v>
      </c>
      <c r="I239" s="406"/>
      <c r="J239" s="406">
        <f>IF(OR(ISERROR(VLOOKUP($E239&amp;$D$118&amp;$D$119,'CCG data'!$A:$AD,'CCG data'!T$3,FALSE)),ISBLANK(VLOOKUP($E239&amp;$D$118&amp;$D$119,'CCG data'!$A:$AD,'CCG data'!T$3,FALSE))),"",VLOOKUP($E239&amp;$D$118&amp;$D$119,'CCG data'!$A:$AD,'CCG data'!T$3,FALSE))</f>
        <v>18.66237670576691</v>
      </c>
      <c r="K239" s="406"/>
      <c r="L239" s="406">
        <f>IF(OR(ISERROR(VLOOKUP($E239&amp;$D$118&amp;$D$119,'CCG data'!$A:$AD,'CCG data'!U$3,FALSE)),ISBLANK(VLOOKUP($E239&amp;$D$118&amp;$D$119,'CCG data'!$A:$AD,'CCG data'!U$3,FALSE))),"",VLOOKUP($E239&amp;$D$118&amp;$D$119,'CCG data'!$A:$AD,'CCG data'!U$3,FALSE))</f>
        <v>11.830590563337916</v>
      </c>
      <c r="M239" s="407"/>
      <c r="N239" s="362">
        <f>IF(OR(ISERROR(VLOOKUP($E239&amp;$D$118&amp;$D$119,'CCG data'!$A:$AD,'CCG data'!G$3,FALSE)),ISBLANK(VLOOKUP($E239&amp;$D$118&amp;$D$119,'CCG data'!$A:$AD,'CCG data'!G$3,FALSE))),"",VLOOKUP($E239&amp;$D$118&amp;$D$119,'CCG data'!$A:$AD,'CCG data'!G$3,FALSE))</f>
        <v>4514</v>
      </c>
      <c r="P239" s="397">
        <f>IF(OR(ISERROR(VLOOKUP($E239&amp;$D$118&amp;$D$119,'CCG data'!$A:$AD,'CCG data'!B$3,FALSE)),ISBLANK(VLOOKUP($E239&amp;$D$118&amp;$D$119,'CCG data'!$A:$AD,'CCG data'!B$3,FALSE))),"",VLOOKUP($E239&amp;$D$118&amp;$D$119,'CCG data'!$A:$AD,'CCG data'!B$3,FALSE))</f>
        <v>8.2631812140008865E-2</v>
      </c>
      <c r="Q239" s="263"/>
      <c r="R239" s="263">
        <f>IF(OR(ISERROR(VLOOKUP($E239&amp;$D$118&amp;$D$119,'CCG data'!$A:$AD,'CCG data'!C$3,FALSE)),ISBLANK(VLOOKUP($E239&amp;$D$118&amp;$D$119,'CCG data'!$A:$AD,'CCG data'!C$3,FALSE))),"",VLOOKUP($E239&amp;$D$118&amp;$D$119,'CCG data'!$A:$AD,'CCG data'!C$3,FALSE))</f>
        <v>0.51395657953035001</v>
      </c>
      <c r="S239" s="263"/>
      <c r="T239" s="263">
        <f>IF(OR(ISERROR(VLOOKUP($E239&amp;$D$118&amp;$D$119,'CCG data'!$A:$AD,'CCG data'!D$3,FALSE)),ISBLANK(VLOOKUP($E239&amp;$D$118&amp;$D$119,'CCG data'!$A:$AD,'CCG data'!D$3,FALSE))),"",VLOOKUP($E239&amp;$D$118&amp;$D$119,'CCG data'!$A:$AD,'CCG data'!D$3,FALSE))</f>
        <v>0.24856003544528135</v>
      </c>
      <c r="U239" s="263"/>
      <c r="V239" s="263">
        <f>IF(OR(ISERROR(VLOOKUP($E239&amp;$D$118&amp;$D$119,'CCG data'!$A:$AD,'CCG data'!E$3,FALSE)),ISBLANK(VLOOKUP($E239&amp;$D$118&amp;$D$119,'CCG data'!$A:$AD,'CCG data'!E$3,FALSE))),"",VLOOKUP($E239&amp;$D$118&amp;$D$119,'CCG data'!$A:$AD,'CCG data'!E$3,FALSE))</f>
        <v>0.15485157288435977</v>
      </c>
      <c r="W239" s="398"/>
      <c r="Y239" s="163">
        <f>IFERROR(VLOOKUP($E239&amp;$D$119, Outliers!$A$4:$P$214,6,FALSE),"0")</f>
        <v>1</v>
      </c>
      <c r="Z239" s="163">
        <f>IFERROR(VLOOKUP($E239&amp;$D$119, Outliers!$A$4:$P$214,7,FALSE),"0")</f>
        <v>0</v>
      </c>
      <c r="AA239" s="163">
        <f>IFERROR(VLOOKUP($E239&amp;$D$119, Outliers!$A$4:$P$214,8,FALSE),"0")</f>
        <v>0</v>
      </c>
      <c r="AB239" s="163">
        <f>IFERROR(VLOOKUP($E239&amp;$D$119, Outliers!$A$4:$P$214,9,FALSE),"0")</f>
        <v>0</v>
      </c>
      <c r="AD239" s="78"/>
      <c r="AE239" s="78"/>
      <c r="AF239" s="78"/>
      <c r="AG239" s="78"/>
    </row>
    <row r="240" spans="4:33" x14ac:dyDescent="0.25">
      <c r="D240" s="318"/>
      <c r="E240" s="103" t="s">
        <v>27</v>
      </c>
      <c r="F240" s="95">
        <f>IF(P239="","",VLOOKUP($E239&amp;$D$118&amp;$D$119,'CCG data'!$A:$AD,'CCG data'!W$3,FALSE))</f>
        <v>5.7479831633932132</v>
      </c>
      <c r="G240" s="96">
        <f>IF(P239="","",VLOOKUP($E239&amp;$D$118&amp;$D$119,'CCG data'!$A:$AD,'CCG data'!X$3,FALSE))</f>
        <v>7.0464228587967206</v>
      </c>
      <c r="H240" s="96">
        <f>IF(R239="","",VLOOKUP($E239&amp;$D$118&amp;$D$119,'CCG data'!$A:$AD,'CCG data'!Y$3,FALSE))</f>
        <v>37.790717724800921</v>
      </c>
      <c r="I240" s="96">
        <f>IF(R239="","",VLOOKUP($E239&amp;$D$118&amp;$D$119,'CCG data'!$A:$AD,'CCG data'!Z$3,FALSE))</f>
        <v>40.996760242800796</v>
      </c>
      <c r="J240" s="96">
        <f>IF(T239="","",VLOOKUP($E239&amp;$D$118&amp;$D$119,'CCG data'!$A:$AD,'CCG data'!AA$3,FALSE))</f>
        <v>17.57036675847629</v>
      </c>
      <c r="K240" s="96">
        <f>IF(T239="","",VLOOKUP($E239&amp;$D$118&amp;$D$119,'CCG data'!$A:$AD,'CCG data'!AB$3,FALSE))</f>
        <v>19.75438665305753</v>
      </c>
      <c r="L240" s="96">
        <f>IF(V239="","",VLOOKUP($E239&amp;$D$118&amp;$D$119,'CCG data'!$A:$AD,'CCG data'!AC$3,FALSE))</f>
        <v>10.953541461975764</v>
      </c>
      <c r="M240" s="96">
        <f>IF(V239="","",VLOOKUP($E239&amp;$D$118&amp;$D$119,'CCG data'!$A:$AD,'CCG data'!AD$3,FALSE))</f>
        <v>12.707639664700068</v>
      </c>
      <c r="N240" s="363"/>
      <c r="P240" s="150">
        <f>IF(P239="","",VLOOKUP($E239&amp;$D$118&amp;$D$119,'CCG data'!$A:$AD,'CCG data'!I$3,FALSE))</f>
        <v>7.4999999999999997E-2</v>
      </c>
      <c r="Q240" s="15">
        <f>IF(P239="","",VLOOKUP($E239&amp;$D$118&amp;$D$119,'CCG data'!$A:$AD,'CCG data'!J$3,FALSE))</f>
        <v>9.0999999999999998E-2</v>
      </c>
      <c r="R240" s="15">
        <f>IF(R239="","",VLOOKUP($E239&amp;$D$118&amp;$D$119,'CCG data'!$A:$AD,'CCG data'!K$3,FALSE))</f>
        <v>0.499</v>
      </c>
      <c r="S240" s="15">
        <f>IF(R239="","",VLOOKUP($E239&amp;$D$118&amp;$D$119,'CCG data'!$A:$AD,'CCG data'!L$3,FALSE))</f>
        <v>0.52900000000000003</v>
      </c>
      <c r="T240" s="15">
        <f>IF(T239="","",VLOOKUP($E239&amp;$D$118&amp;$D$119,'CCG data'!$A:$AD,'CCG data'!M$3,FALSE))</f>
        <v>0.23599999999999999</v>
      </c>
      <c r="U240" s="15">
        <f>IF(T239="","",VLOOKUP($E239&amp;$D$118&amp;$D$119,'CCG data'!$A:$AD,'CCG data'!N$3,FALSE))</f>
        <v>0.26100000000000001</v>
      </c>
      <c r="V240" s="15">
        <f>IF(V239="","",VLOOKUP($E239&amp;$D$118&amp;$D$119,'CCG data'!$A:$AD,'CCG data'!O$3,FALSE))</f>
        <v>0.14499999999999999</v>
      </c>
      <c r="W240" s="135">
        <f>IF(V239="","",VLOOKUP($E239&amp;$D$118&amp;$D$119,'CCG data'!$A:$AD,'CCG data'!P$3,FALSE))</f>
        <v>0.16600000000000001</v>
      </c>
      <c r="Y240" s="163" t="str">
        <f>IFERROR(VLOOKUP($E240&amp;$D$119, Outliers!$A$4:$P$214,6,FALSE),"0")</f>
        <v>0</v>
      </c>
      <c r="Z240" s="163" t="str">
        <f>IFERROR(VLOOKUP($E240&amp;$D$119, Outliers!$A$4:$P$214,7,FALSE),"0")</f>
        <v>0</v>
      </c>
      <c r="AA240" s="163" t="str">
        <f>IFERROR(VLOOKUP($E240&amp;$D$119, Outliers!$A$4:$P$214,8,FALSE),"0")</f>
        <v>0</v>
      </c>
      <c r="AB240" s="163" t="str">
        <f>IFERROR(VLOOKUP($E240&amp;$D$119, Outliers!$A$4:$P$214,9,FALSE),"0")</f>
        <v>0</v>
      </c>
      <c r="AD240" s="78"/>
      <c r="AE240" s="78"/>
      <c r="AF240" s="78"/>
      <c r="AG240" s="78"/>
    </row>
    <row r="241" spans="4:33" ht="15.75" x14ac:dyDescent="0.25">
      <c r="D241" s="318"/>
      <c r="E241" s="104" t="s">
        <v>483</v>
      </c>
      <c r="F241" s="405">
        <f>IF(OR(ISERROR(VLOOKUP($E241&amp;$D$118&amp;$D$119,'CCG data'!$A:$AD,'CCG data'!R$3,FALSE)),ISBLANK(VLOOKUP($E241&amp;$D$118&amp;$D$119,'CCG data'!$A:$AD,'CCG data'!R$3,FALSE))),"",VLOOKUP($E241&amp;$D$118&amp;$D$119,'CCG data'!$A:$AD,'CCG data'!R$3,FALSE))</f>
        <v>6.7850892579311353</v>
      </c>
      <c r="G241" s="406"/>
      <c r="H241" s="406">
        <f>IF(OR(ISERROR(VLOOKUP($E241&amp;$D$118&amp;$D$119,'CCG data'!$A:$AD,'CCG data'!S$3,FALSE)),ISBLANK(VLOOKUP($E241&amp;$D$118&amp;$D$119,'CCG data'!$A:$AD,'CCG data'!S$3,FALSE))),"",VLOOKUP($E241&amp;$D$118&amp;$D$119,'CCG data'!$A:$AD,'CCG data'!S$3,FALSE))</f>
        <v>41.487428004551255</v>
      </c>
      <c r="I241" s="406"/>
      <c r="J241" s="406">
        <f>IF(OR(ISERROR(VLOOKUP($E241&amp;$D$118&amp;$D$119,'CCG data'!$A:$AD,'CCG data'!T$3,FALSE)),ISBLANK(VLOOKUP($E241&amp;$D$118&amp;$D$119,'CCG data'!$A:$AD,'CCG data'!T$3,FALSE))),"",VLOOKUP($E241&amp;$D$118&amp;$D$119,'CCG data'!$A:$AD,'CCG data'!T$3,FALSE))</f>
        <v>17.401333064102353</v>
      </c>
      <c r="K241" s="406"/>
      <c r="L241" s="406">
        <f>IF(OR(ISERROR(VLOOKUP($E241&amp;$D$118&amp;$D$119,'CCG data'!$A:$AD,'CCG data'!U$3,FALSE)),ISBLANK(VLOOKUP($E241&amp;$D$118&amp;$D$119,'CCG data'!$A:$AD,'CCG data'!U$3,FALSE))),"",VLOOKUP($E241&amp;$D$118&amp;$D$119,'CCG data'!$A:$AD,'CCG data'!U$3,FALSE))</f>
        <v>8.7697099490989636</v>
      </c>
      <c r="M241" s="407"/>
      <c r="N241" s="362">
        <f>IF(OR(ISERROR(VLOOKUP($E241&amp;$D$118&amp;$D$119,'CCG data'!$A:$AD,'CCG data'!G$3,FALSE)),ISBLANK(VLOOKUP($E241&amp;$D$118&amp;$D$119,'CCG data'!$A:$AD,'CCG data'!G$3,FALSE))),"",VLOOKUP($E241&amp;$D$118&amp;$D$119,'CCG data'!$A:$AD,'CCG data'!G$3,FALSE))</f>
        <v>1811</v>
      </c>
      <c r="P241" s="397">
        <f>IF(OR(ISERROR(VLOOKUP($E241&amp;$D$118&amp;$D$119,'CCG data'!$A:$AD,'CCG data'!B$3,FALSE)),ISBLANK(VLOOKUP($E241&amp;$D$118&amp;$D$119,'CCG data'!$A:$AD,'CCG data'!B$3,FALSE))),"",VLOOKUP($E241&amp;$D$118&amp;$D$119,'CCG data'!$A:$AD,'CCG data'!B$3,FALSE))</f>
        <v>9.1662065157371617E-2</v>
      </c>
      <c r="Q241" s="263"/>
      <c r="R241" s="263">
        <f>IF(OR(ISERROR(VLOOKUP($E241&amp;$D$118&amp;$D$119,'CCG data'!$A:$AD,'CCG data'!C$3,FALSE)),ISBLANK(VLOOKUP($E241&amp;$D$118&amp;$D$119,'CCG data'!$A:$AD,'CCG data'!C$3,FALSE))),"",VLOOKUP($E241&amp;$D$118&amp;$D$119,'CCG data'!$A:$AD,'CCG data'!C$3,FALSE))</f>
        <v>0.5582551076753175</v>
      </c>
      <c r="S241" s="263"/>
      <c r="T241" s="263">
        <f>IF(OR(ISERROR(VLOOKUP($E241&amp;$D$118&amp;$D$119,'CCG data'!$A:$AD,'CCG data'!D$3,FALSE)),ISBLANK(VLOOKUP($E241&amp;$D$118&amp;$D$119,'CCG data'!$A:$AD,'CCG data'!D$3,FALSE))),"",VLOOKUP($E241&amp;$D$118&amp;$D$119,'CCG data'!$A:$AD,'CCG data'!D$3,FALSE))</f>
        <v>0.23412479293208172</v>
      </c>
      <c r="U241" s="263"/>
      <c r="V241" s="263">
        <f>IF(OR(ISERROR(VLOOKUP($E241&amp;$D$118&amp;$D$119,'CCG data'!$A:$AD,'CCG data'!E$3,FALSE)),ISBLANK(VLOOKUP($E241&amp;$D$118&amp;$D$119,'CCG data'!$A:$AD,'CCG data'!E$3,FALSE))),"",VLOOKUP($E241&amp;$D$118&amp;$D$119,'CCG data'!$A:$AD,'CCG data'!E$3,FALSE))</f>
        <v>0.11595803423522916</v>
      </c>
      <c r="W241" s="398"/>
      <c r="Y241" s="163">
        <f>IFERROR(VLOOKUP($E241&amp;$D$119, Outliers!$A$4:$P$214,6,FALSE),"0")</f>
        <v>1</v>
      </c>
      <c r="Z241" s="163">
        <f>IFERROR(VLOOKUP($E241&amp;$D$119, Outliers!$A$4:$P$214,7,FALSE),"0")</f>
        <v>0</v>
      </c>
      <c r="AA241" s="163">
        <f>IFERROR(VLOOKUP($E241&amp;$D$119, Outliers!$A$4:$P$214,8,FALSE),"0")</f>
        <v>0</v>
      </c>
      <c r="AB241" s="163">
        <f>IFERROR(VLOOKUP($E241&amp;$D$119, Outliers!$A$4:$P$214,9,FALSE),"0")</f>
        <v>1</v>
      </c>
      <c r="AD241" s="78"/>
      <c r="AE241" s="78"/>
      <c r="AF241" s="78"/>
      <c r="AG241" s="78"/>
    </row>
    <row r="242" spans="4:33" x14ac:dyDescent="0.25">
      <c r="D242" s="318"/>
      <c r="E242" s="103" t="s">
        <v>27</v>
      </c>
      <c r="F242" s="95">
        <f>IF(P241="","",VLOOKUP($E241&amp;$D$118&amp;$D$119,'CCG data'!$A:$AD,'CCG data'!W$3,FALSE))</f>
        <v>5.7529041414076376</v>
      </c>
      <c r="G242" s="96">
        <f>IF(P241="","",VLOOKUP($E241&amp;$D$118&amp;$D$119,'CCG data'!$A:$AD,'CCG data'!X$3,FALSE))</f>
        <v>7.8172743744546329</v>
      </c>
      <c r="H242" s="96">
        <f>IF(R241="","",VLOOKUP($E241&amp;$D$118&amp;$D$119,'CCG data'!$A:$AD,'CCG data'!Y$3,FALSE))</f>
        <v>38.930037753267158</v>
      </c>
      <c r="I242" s="96">
        <f>IF(R241="","",VLOOKUP($E241&amp;$D$118&amp;$D$119,'CCG data'!$A:$AD,'CCG data'!Z$3,FALSE))</f>
        <v>44.044818255835352</v>
      </c>
      <c r="J242" s="96">
        <f>IF(T241="","",VLOOKUP($E241&amp;$D$118&amp;$D$119,'CCG data'!$A:$AD,'CCG data'!AA$3,FALSE))</f>
        <v>15.744969522551756</v>
      </c>
      <c r="K242" s="96">
        <f>IF(T241="","",VLOOKUP($E241&amp;$D$118&amp;$D$119,'CCG data'!$A:$AD,'CCG data'!AB$3,FALSE))</f>
        <v>19.05769660565295</v>
      </c>
      <c r="L242" s="96">
        <f>IF(V241="","",VLOOKUP($E241&amp;$D$118&amp;$D$119,'CCG data'!$A:$AD,'CCG data'!AC$3,FALSE))</f>
        <v>7.5835816880451077</v>
      </c>
      <c r="M242" s="96">
        <f>IF(V241="","",VLOOKUP($E241&amp;$D$118&amp;$D$119,'CCG data'!$A:$AD,'CCG data'!AD$3,FALSE))</f>
        <v>9.9558382101528196</v>
      </c>
      <c r="N242" s="363"/>
      <c r="P242" s="150">
        <f>IF(P241="","",VLOOKUP($E241&amp;$D$118&amp;$D$119,'CCG data'!$A:$AD,'CCG data'!I$3,FALSE))</f>
        <v>7.9000000000000001E-2</v>
      </c>
      <c r="Q242" s="15">
        <f>IF(P241="","",VLOOKUP($E241&amp;$D$118&amp;$D$119,'CCG data'!$A:$AD,'CCG data'!J$3,FALSE))</f>
        <v>0.106</v>
      </c>
      <c r="R242" s="15">
        <f>IF(R241="","",VLOOKUP($E241&amp;$D$118&amp;$D$119,'CCG data'!$A:$AD,'CCG data'!K$3,FALSE))</f>
        <v>0.53500000000000003</v>
      </c>
      <c r="S242" s="15">
        <f>IF(R241="","",VLOOKUP($E241&amp;$D$118&amp;$D$119,'CCG data'!$A:$AD,'CCG data'!L$3,FALSE))</f>
        <v>0.58099999999999996</v>
      </c>
      <c r="T242" s="15">
        <f>IF(T241="","",VLOOKUP($E241&amp;$D$118&amp;$D$119,'CCG data'!$A:$AD,'CCG data'!M$3,FALSE))</f>
        <v>0.215</v>
      </c>
      <c r="U242" s="15">
        <f>IF(T241="","",VLOOKUP($E241&amp;$D$118&amp;$D$119,'CCG data'!$A:$AD,'CCG data'!N$3,FALSE))</f>
        <v>0.254</v>
      </c>
      <c r="V242" s="15">
        <f>IF(V241="","",VLOOKUP($E241&amp;$D$118&amp;$D$119,'CCG data'!$A:$AD,'CCG data'!O$3,FALSE))</f>
        <v>0.10199999999999999</v>
      </c>
      <c r="W242" s="135">
        <f>IF(V241="","",VLOOKUP($E241&amp;$D$118&amp;$D$119,'CCG data'!$A:$AD,'CCG data'!P$3,FALSE))</f>
        <v>0.13200000000000001</v>
      </c>
      <c r="Y242" s="163" t="str">
        <f>IFERROR(VLOOKUP($E242&amp;$D$119, Outliers!$A$4:$P$214,6,FALSE),"0")</f>
        <v>0</v>
      </c>
      <c r="Z242" s="163" t="str">
        <f>IFERROR(VLOOKUP($E242&amp;$D$119, Outliers!$A$4:$P$214,7,FALSE),"0")</f>
        <v>0</v>
      </c>
      <c r="AA242" s="163" t="str">
        <f>IFERROR(VLOOKUP($E242&amp;$D$119, Outliers!$A$4:$P$214,8,FALSE),"0")</f>
        <v>0</v>
      </c>
      <c r="AB242" s="163" t="str">
        <f>IFERROR(VLOOKUP($E242&amp;$D$119, Outliers!$A$4:$P$214,9,FALSE),"0")</f>
        <v>0</v>
      </c>
      <c r="AD242" s="78"/>
      <c r="AE242" s="78"/>
      <c r="AF242" s="78"/>
      <c r="AG242" s="78"/>
    </row>
    <row r="243" spans="4:33" ht="15.75" x14ac:dyDescent="0.25">
      <c r="D243" s="318"/>
      <c r="E243" s="104" t="s">
        <v>189</v>
      </c>
      <c r="F243" s="405">
        <f>IF(OR(ISERROR(VLOOKUP($E243&amp;$D$118&amp;$D$119,'CCG data'!$A:$AD,'CCG data'!R$3,FALSE)),ISBLANK(VLOOKUP($E243&amp;$D$118&amp;$D$119,'CCG data'!$A:$AD,'CCG data'!R$3,FALSE))),"",VLOOKUP($E243&amp;$D$118&amp;$D$119,'CCG data'!$A:$AD,'CCG data'!R$3,FALSE))</f>
        <v>5.7455300179377158</v>
      </c>
      <c r="G243" s="406"/>
      <c r="H243" s="406">
        <f>IF(OR(ISERROR(VLOOKUP($E243&amp;$D$118&amp;$D$119,'CCG data'!$A:$AD,'CCG data'!S$3,FALSE)),ISBLANK(VLOOKUP($E243&amp;$D$118&amp;$D$119,'CCG data'!$A:$AD,'CCG data'!S$3,FALSE))),"",VLOOKUP($E243&amp;$D$118&amp;$D$119,'CCG data'!$A:$AD,'CCG data'!S$3,FALSE))</f>
        <v>36.906746531642355</v>
      </c>
      <c r="I243" s="406"/>
      <c r="J243" s="406">
        <f>IF(OR(ISERROR(VLOOKUP($E243&amp;$D$118&amp;$D$119,'CCG data'!$A:$AD,'CCG data'!T$3,FALSE)),ISBLANK(VLOOKUP($E243&amp;$D$118&amp;$D$119,'CCG data'!$A:$AD,'CCG data'!T$3,FALSE))),"",VLOOKUP($E243&amp;$D$118&amp;$D$119,'CCG data'!$A:$AD,'CCG data'!T$3,FALSE))</f>
        <v>16.748931989920468</v>
      </c>
      <c r="K243" s="406"/>
      <c r="L243" s="406">
        <f>IF(OR(ISERROR(VLOOKUP($E243&amp;$D$118&amp;$D$119,'CCG data'!$A:$AD,'CCG data'!U$3,FALSE)),ISBLANK(VLOOKUP($E243&amp;$D$118&amp;$D$119,'CCG data'!$A:$AD,'CCG data'!U$3,FALSE))),"",VLOOKUP($E243&amp;$D$118&amp;$D$119,'CCG data'!$A:$AD,'CCG data'!U$3,FALSE))</f>
        <v>6.5946767213095709</v>
      </c>
      <c r="M243" s="407"/>
      <c r="N243" s="362">
        <f>IF(OR(ISERROR(VLOOKUP($E243&amp;$D$118&amp;$D$119,'CCG data'!$A:$AD,'CCG data'!G$3,FALSE)),ISBLANK(VLOOKUP($E243&amp;$D$118&amp;$D$119,'CCG data'!$A:$AD,'CCG data'!G$3,FALSE))),"",VLOOKUP($E243&amp;$D$118&amp;$D$119,'CCG data'!$A:$AD,'CCG data'!G$3,FALSE))</f>
        <v>1343</v>
      </c>
      <c r="P243" s="397">
        <f>IF(OR(ISERROR(VLOOKUP($E243&amp;$D$118&amp;$D$119,'CCG data'!$A:$AD,'CCG data'!B$3,FALSE)),ISBLANK(VLOOKUP($E243&amp;$D$118&amp;$D$119,'CCG data'!$A:$AD,'CCG data'!B$3,FALSE))),"",VLOOKUP($E243&amp;$D$118&amp;$D$119,'CCG data'!$A:$AD,'CCG data'!B$3,FALSE))</f>
        <v>8.8607594936708861E-2</v>
      </c>
      <c r="Q243" s="263"/>
      <c r="R243" s="263">
        <f>IF(OR(ISERROR(VLOOKUP($E243&amp;$D$118&amp;$D$119,'CCG data'!$A:$AD,'CCG data'!C$3,FALSE)),ISBLANK(VLOOKUP($E243&amp;$D$118&amp;$D$119,'CCG data'!$A:$AD,'CCG data'!C$3,FALSE))),"",VLOOKUP($E243&amp;$D$118&amp;$D$119,'CCG data'!$A:$AD,'CCG data'!C$3,FALSE))</f>
        <v>0.5621742367833209</v>
      </c>
      <c r="S243" s="263"/>
      <c r="T243" s="263">
        <f>IF(OR(ISERROR(VLOOKUP($E243&amp;$D$118&amp;$D$119,'CCG data'!$A:$AD,'CCG data'!D$3,FALSE)),ISBLANK(VLOOKUP($E243&amp;$D$118&amp;$D$119,'CCG data'!$A:$AD,'CCG data'!D$3,FALSE))),"",VLOOKUP($E243&amp;$D$118&amp;$D$119,'CCG data'!$A:$AD,'CCG data'!D$3,FALSE))</f>
        <v>0.2479523454951601</v>
      </c>
      <c r="U243" s="263"/>
      <c r="V243" s="263">
        <f>IF(OR(ISERROR(VLOOKUP($E243&amp;$D$118&amp;$D$119,'CCG data'!$A:$AD,'CCG data'!E$3,FALSE)),ISBLANK(VLOOKUP($E243&amp;$D$118&amp;$D$119,'CCG data'!$A:$AD,'CCG data'!E$3,FALSE))),"",VLOOKUP($E243&amp;$D$118&amp;$D$119,'CCG data'!$A:$AD,'CCG data'!E$3,FALSE))</f>
        <v>0.10126582278481013</v>
      </c>
      <c r="W243" s="398"/>
      <c r="Y243" s="163">
        <f>IFERROR(VLOOKUP($E243&amp;$D$119, Outliers!$A$4:$P$214,6,FALSE),"0")</f>
        <v>0</v>
      </c>
      <c r="Z243" s="163">
        <f>IFERROR(VLOOKUP($E243&amp;$D$119, Outliers!$A$4:$P$214,7,FALSE),"0")</f>
        <v>0</v>
      </c>
      <c r="AA243" s="163">
        <f>IFERROR(VLOOKUP($E243&amp;$D$119, Outliers!$A$4:$P$214,8,FALSE),"0")</f>
        <v>0</v>
      </c>
      <c r="AB243" s="163">
        <f>IFERROR(VLOOKUP($E243&amp;$D$119, Outliers!$A$4:$P$214,9,FALSE),"0")</f>
        <v>1</v>
      </c>
      <c r="AD243" s="78"/>
      <c r="AE243" s="78"/>
      <c r="AF243" s="78"/>
      <c r="AG243" s="78"/>
    </row>
    <row r="244" spans="4:33" x14ac:dyDescent="0.25">
      <c r="D244" s="318"/>
      <c r="E244" s="103" t="s">
        <v>27</v>
      </c>
      <c r="F244" s="95">
        <f>IF(P243="","",VLOOKUP($E243&amp;$D$118&amp;$D$119,'CCG data'!$A:$AD,'CCG data'!W$3,FALSE))</f>
        <v>4.7132139464512166</v>
      </c>
      <c r="G244" s="96">
        <f>IF(P243="","",VLOOKUP($E243&amp;$D$118&amp;$D$119,'CCG data'!$A:$AD,'CCG data'!X$3,FALSE))</f>
        <v>6.777846089424215</v>
      </c>
      <c r="H244" s="96">
        <f>IF(R243="","",VLOOKUP($E243&amp;$D$118&amp;$D$119,'CCG data'!$A:$AD,'CCG data'!Y$3,FALSE))</f>
        <v>34.274125431850145</v>
      </c>
      <c r="I244" s="96">
        <f>IF(R243="","",VLOOKUP($E243&amp;$D$118&amp;$D$119,'CCG data'!$A:$AD,'CCG data'!Z$3,FALSE))</f>
        <v>39.539367631434565</v>
      </c>
      <c r="J244" s="96">
        <f>IF(T243="","",VLOOKUP($E243&amp;$D$118&amp;$D$119,'CCG data'!$A:$AD,'CCG data'!AA$3,FALSE))</f>
        <v>14.949973784295507</v>
      </c>
      <c r="K244" s="96">
        <f>IF(T243="","",VLOOKUP($E243&amp;$D$118&amp;$D$119,'CCG data'!$A:$AD,'CCG data'!AB$3,FALSE))</f>
        <v>18.547890195545431</v>
      </c>
      <c r="L244" s="96">
        <f>IF(V243="","",VLOOKUP($E243&amp;$D$118&amp;$D$119,'CCG data'!$A:$AD,'CCG data'!AC$3,FALSE))</f>
        <v>5.4863185486762767</v>
      </c>
      <c r="M244" s="96">
        <f>IF(V243="","",VLOOKUP($E243&amp;$D$118&amp;$D$119,'CCG data'!$A:$AD,'CCG data'!AD$3,FALSE))</f>
        <v>7.7030348939428652</v>
      </c>
      <c r="N244" s="363"/>
      <c r="P244" s="150">
        <f>IF(P243="","",VLOOKUP($E243&amp;$D$118&amp;$D$119,'CCG data'!$A:$AD,'CCG data'!I$3,FALSE))</f>
        <v>7.4999999999999997E-2</v>
      </c>
      <c r="Q244" s="15">
        <f>IF(P243="","",VLOOKUP($E243&amp;$D$118&amp;$D$119,'CCG data'!$A:$AD,'CCG data'!J$3,FALSE))</f>
        <v>0.105</v>
      </c>
      <c r="R244" s="15">
        <f>IF(R243="","",VLOOKUP($E243&amp;$D$118&amp;$D$119,'CCG data'!$A:$AD,'CCG data'!K$3,FALSE))</f>
        <v>0.53600000000000003</v>
      </c>
      <c r="S244" s="15">
        <f>IF(R243="","",VLOOKUP($E243&amp;$D$118&amp;$D$119,'CCG data'!$A:$AD,'CCG data'!L$3,FALSE))</f>
        <v>0.58799999999999997</v>
      </c>
      <c r="T244" s="15">
        <f>IF(T243="","",VLOOKUP($E243&amp;$D$118&amp;$D$119,'CCG data'!$A:$AD,'CCG data'!M$3,FALSE))</f>
        <v>0.22600000000000001</v>
      </c>
      <c r="U244" s="15">
        <f>IF(T243="","",VLOOKUP($E243&amp;$D$118&amp;$D$119,'CCG data'!$A:$AD,'CCG data'!N$3,FALSE))</f>
        <v>0.27200000000000002</v>
      </c>
      <c r="V244" s="15">
        <f>IF(V243="","",VLOOKUP($E243&amp;$D$118&amp;$D$119,'CCG data'!$A:$AD,'CCG data'!O$3,FALSE))</f>
        <v>8.5999999999999993E-2</v>
      </c>
      <c r="W244" s="135">
        <f>IF(V243="","",VLOOKUP($E243&amp;$D$118&amp;$D$119,'CCG data'!$A:$AD,'CCG data'!P$3,FALSE))</f>
        <v>0.11899999999999999</v>
      </c>
      <c r="Y244" s="163" t="str">
        <f>IFERROR(VLOOKUP($E244&amp;$D$119, Outliers!$A$4:$P$214,6,FALSE),"0")</f>
        <v>0</v>
      </c>
      <c r="Z244" s="163" t="str">
        <f>IFERROR(VLOOKUP($E244&amp;$D$119, Outliers!$A$4:$P$214,7,FALSE),"0")</f>
        <v>0</v>
      </c>
      <c r="AA244" s="163" t="str">
        <f>IFERROR(VLOOKUP($E244&amp;$D$119, Outliers!$A$4:$P$214,8,FALSE),"0")</f>
        <v>0</v>
      </c>
      <c r="AB244" s="163" t="str">
        <f>IFERROR(VLOOKUP($E244&amp;$D$119, Outliers!$A$4:$P$214,9,FALSE),"0")</f>
        <v>0</v>
      </c>
      <c r="AD244" s="78"/>
      <c r="AE244" s="78"/>
      <c r="AF244" s="78"/>
      <c r="AG244" s="78"/>
    </row>
    <row r="245" spans="4:33" ht="15.75" x14ac:dyDescent="0.25">
      <c r="D245" s="318"/>
      <c r="E245" s="104" t="s">
        <v>190</v>
      </c>
      <c r="F245" s="405">
        <f>IF(OR(ISERROR(VLOOKUP($E245&amp;$D$118&amp;$D$119,'CCG data'!$A:$AD,'CCG data'!R$3,FALSE)),ISBLANK(VLOOKUP($E245&amp;$D$118&amp;$D$119,'CCG data'!$A:$AD,'CCG data'!R$3,FALSE))),"",VLOOKUP($E245&amp;$D$118&amp;$D$119,'CCG data'!$A:$AD,'CCG data'!R$3,FALSE))</f>
        <v>4.7692382076415347</v>
      </c>
      <c r="G245" s="406"/>
      <c r="H245" s="406">
        <f>IF(OR(ISERROR(VLOOKUP($E245&amp;$D$118&amp;$D$119,'CCG data'!$A:$AD,'CCG data'!S$3,FALSE)),ISBLANK(VLOOKUP($E245&amp;$D$118&amp;$D$119,'CCG data'!$A:$AD,'CCG data'!S$3,FALSE))),"",VLOOKUP($E245&amp;$D$118&amp;$D$119,'CCG data'!$A:$AD,'CCG data'!S$3,FALSE))</f>
        <v>41.382457331603717</v>
      </c>
      <c r="I245" s="406"/>
      <c r="J245" s="406">
        <f>IF(OR(ISERROR(VLOOKUP($E245&amp;$D$118&amp;$D$119,'CCG data'!$A:$AD,'CCG data'!T$3,FALSE)),ISBLANK(VLOOKUP($E245&amp;$D$118&amp;$D$119,'CCG data'!$A:$AD,'CCG data'!T$3,FALSE))),"",VLOOKUP($E245&amp;$D$118&amp;$D$119,'CCG data'!$A:$AD,'CCG data'!T$3,FALSE))</f>
        <v>14.811746459456987</v>
      </c>
      <c r="K245" s="406"/>
      <c r="L245" s="406">
        <f>IF(OR(ISERROR(VLOOKUP($E245&amp;$D$118&amp;$D$119,'CCG data'!$A:$AD,'CCG data'!U$3,FALSE)),ISBLANK(VLOOKUP($E245&amp;$D$118&amp;$D$119,'CCG data'!$A:$AD,'CCG data'!U$3,FALSE))),"",VLOOKUP($E245&amp;$D$118&amp;$D$119,'CCG data'!$A:$AD,'CCG data'!U$3,FALSE))</f>
        <v>11.662303062243137</v>
      </c>
      <c r="M245" s="407"/>
      <c r="N245" s="362">
        <f>IF(OR(ISERROR(VLOOKUP($E245&amp;$D$118&amp;$D$119,'CCG data'!$A:$AD,'CCG data'!G$3,FALSE)),ISBLANK(VLOOKUP($E245&amp;$D$118&amp;$D$119,'CCG data'!$A:$AD,'CCG data'!G$3,FALSE))),"",VLOOKUP($E245&amp;$D$118&amp;$D$119,'CCG data'!$A:$AD,'CCG data'!G$3,FALSE))</f>
        <v>1230</v>
      </c>
      <c r="P245" s="397">
        <f>IF(OR(ISERROR(VLOOKUP($E245&amp;$D$118&amp;$D$119,'CCG data'!$A:$AD,'CCG data'!B$3,FALSE)),ISBLANK(VLOOKUP($E245&amp;$D$118&amp;$D$119,'CCG data'!$A:$AD,'CCG data'!B$3,FALSE))),"",VLOOKUP($E245&amp;$D$118&amp;$D$119,'CCG data'!$A:$AD,'CCG data'!B$3,FALSE))</f>
        <v>6.5853658536585369E-2</v>
      </c>
      <c r="Q245" s="263"/>
      <c r="R245" s="263">
        <f>IF(OR(ISERROR(VLOOKUP($E245&amp;$D$118&amp;$D$119,'CCG data'!$A:$AD,'CCG data'!C$3,FALSE)),ISBLANK(VLOOKUP($E245&amp;$D$118&amp;$D$119,'CCG data'!$A:$AD,'CCG data'!C$3,FALSE))),"",VLOOKUP($E245&amp;$D$118&amp;$D$119,'CCG data'!$A:$AD,'CCG data'!C$3,FALSE))</f>
        <v>0.57154471544715446</v>
      </c>
      <c r="S245" s="263"/>
      <c r="T245" s="263">
        <f>IF(OR(ISERROR(VLOOKUP($E245&amp;$D$118&amp;$D$119,'CCG data'!$A:$AD,'CCG data'!D$3,FALSE)),ISBLANK(VLOOKUP($E245&amp;$D$118&amp;$D$119,'CCG data'!$A:$AD,'CCG data'!D$3,FALSE))),"",VLOOKUP($E245&amp;$D$118&amp;$D$119,'CCG data'!$A:$AD,'CCG data'!D$3,FALSE))</f>
        <v>0.2016260162601626</v>
      </c>
      <c r="U245" s="263"/>
      <c r="V245" s="263">
        <f>IF(OR(ISERROR(VLOOKUP($E245&amp;$D$118&amp;$D$119,'CCG data'!$A:$AD,'CCG data'!E$3,FALSE)),ISBLANK(VLOOKUP($E245&amp;$D$118&amp;$D$119,'CCG data'!$A:$AD,'CCG data'!E$3,FALSE))),"",VLOOKUP($E245&amp;$D$118&amp;$D$119,'CCG data'!$A:$AD,'CCG data'!E$3,FALSE))</f>
        <v>0.16097560975609757</v>
      </c>
      <c r="W245" s="398"/>
      <c r="Y245" s="163">
        <f>IFERROR(VLOOKUP($E245&amp;$D$119, Outliers!$A$4:$P$214,6,FALSE),"0")</f>
        <v>0</v>
      </c>
      <c r="Z245" s="163">
        <f>IFERROR(VLOOKUP($E245&amp;$D$119, Outliers!$A$4:$P$214,7,FALSE),"0")</f>
        <v>0</v>
      </c>
      <c r="AA245" s="163">
        <f>IFERROR(VLOOKUP($E245&amp;$D$119, Outliers!$A$4:$P$214,8,FALSE),"0")</f>
        <v>0</v>
      </c>
      <c r="AB245" s="163">
        <f>IFERROR(VLOOKUP($E245&amp;$D$119, Outliers!$A$4:$P$214,9,FALSE),"0")</f>
        <v>0</v>
      </c>
      <c r="AD245" s="78"/>
      <c r="AE245" s="78"/>
      <c r="AF245" s="78"/>
      <c r="AG245" s="78"/>
    </row>
    <row r="246" spans="4:33" x14ac:dyDescent="0.25">
      <c r="D246" s="318"/>
      <c r="E246" s="103" t="s">
        <v>27</v>
      </c>
      <c r="F246" s="95">
        <f>IF(P245="","",VLOOKUP($E245&amp;$D$118&amp;$D$119,'CCG data'!$A:$AD,'CCG data'!W$3,FALSE))</f>
        <v>3.7306041090884894</v>
      </c>
      <c r="G246" s="96">
        <f>IF(P245="","",VLOOKUP($E245&amp;$D$118&amp;$D$119,'CCG data'!$A:$AD,'CCG data'!X$3,FALSE))</f>
        <v>5.8078723061945805</v>
      </c>
      <c r="H246" s="96">
        <f>IF(R245="","",VLOOKUP($E245&amp;$D$118&amp;$D$119,'CCG data'!$A:$AD,'CCG data'!Y$3,FALSE))</f>
        <v>38.323350211971025</v>
      </c>
      <c r="I246" s="96">
        <f>IF(R245="","",VLOOKUP($E245&amp;$D$118&amp;$D$119,'CCG data'!$A:$AD,'CCG data'!Z$3,FALSE))</f>
        <v>44.44156445123641</v>
      </c>
      <c r="J246" s="96">
        <f>IF(T245="","",VLOOKUP($E245&amp;$D$118&amp;$D$119,'CCG data'!$A:$AD,'CCG data'!AA$3,FALSE))</f>
        <v>12.968274651640241</v>
      </c>
      <c r="K246" s="96">
        <f>IF(T245="","",VLOOKUP($E245&amp;$D$118&amp;$D$119,'CCG data'!$A:$AD,'CCG data'!AB$3,FALSE))</f>
        <v>16.655218267273735</v>
      </c>
      <c r="L246" s="96">
        <f>IF(V245="","",VLOOKUP($E245&amp;$D$118&amp;$D$119,'CCG data'!$A:$AD,'CCG data'!AC$3,FALSE))</f>
        <v>10.037847635655179</v>
      </c>
      <c r="M246" s="96">
        <f>IF(V245="","",VLOOKUP($E245&amp;$D$118&amp;$D$119,'CCG data'!$A:$AD,'CCG data'!AD$3,FALSE))</f>
        <v>13.286758488831094</v>
      </c>
      <c r="N246" s="363"/>
      <c r="P246" s="150">
        <f>IF(P245="","",VLOOKUP($E245&amp;$D$118&amp;$D$119,'CCG data'!$A:$AD,'CCG data'!I$3,FALSE))</f>
        <v>5.2999999999999999E-2</v>
      </c>
      <c r="Q246" s="15">
        <f>IF(P245="","",VLOOKUP($E245&amp;$D$118&amp;$D$119,'CCG data'!$A:$AD,'CCG data'!J$3,FALSE))</f>
        <v>8.1000000000000003E-2</v>
      </c>
      <c r="R246" s="15">
        <f>IF(R245="","",VLOOKUP($E245&amp;$D$118&amp;$D$119,'CCG data'!$A:$AD,'CCG data'!K$3,FALSE))</f>
        <v>0.54400000000000004</v>
      </c>
      <c r="S246" s="15">
        <f>IF(R245="","",VLOOKUP($E245&amp;$D$118&amp;$D$119,'CCG data'!$A:$AD,'CCG data'!L$3,FALSE))</f>
        <v>0.59899999999999998</v>
      </c>
      <c r="T246" s="15">
        <f>IF(T245="","",VLOOKUP($E245&amp;$D$118&amp;$D$119,'CCG data'!$A:$AD,'CCG data'!M$3,FALSE))</f>
        <v>0.18</v>
      </c>
      <c r="U246" s="15">
        <f>IF(T245="","",VLOOKUP($E245&amp;$D$118&amp;$D$119,'CCG data'!$A:$AD,'CCG data'!N$3,FALSE))</f>
        <v>0.22500000000000001</v>
      </c>
      <c r="V246" s="15">
        <f>IF(V245="","",VLOOKUP($E245&amp;$D$118&amp;$D$119,'CCG data'!$A:$AD,'CCG data'!O$3,FALSE))</f>
        <v>0.14099999999999999</v>
      </c>
      <c r="W246" s="135">
        <f>IF(V245="","",VLOOKUP($E245&amp;$D$118&amp;$D$119,'CCG data'!$A:$AD,'CCG data'!P$3,FALSE))</f>
        <v>0.183</v>
      </c>
      <c r="Y246" s="163" t="str">
        <f>IFERROR(VLOOKUP($E246&amp;$D$119, Outliers!$A$4:$P$214,6,FALSE),"0")</f>
        <v>0</v>
      </c>
      <c r="Z246" s="163" t="str">
        <f>IFERROR(VLOOKUP($E246&amp;$D$119, Outliers!$A$4:$P$214,7,FALSE),"0")</f>
        <v>0</v>
      </c>
      <c r="AA246" s="163" t="str">
        <f>IFERROR(VLOOKUP($E246&amp;$D$119, Outliers!$A$4:$P$214,8,FALSE),"0")</f>
        <v>0</v>
      </c>
      <c r="AB246" s="163" t="str">
        <f>IFERROR(VLOOKUP($E246&amp;$D$119, Outliers!$A$4:$P$214,9,FALSE),"0")</f>
        <v>0</v>
      </c>
      <c r="AD246" s="78"/>
      <c r="AE246" s="78"/>
      <c r="AF246" s="78"/>
      <c r="AG246" s="78"/>
    </row>
    <row r="247" spans="4:33" ht="15.75" x14ac:dyDescent="0.25">
      <c r="D247" s="318"/>
      <c r="E247" s="104" t="s">
        <v>191</v>
      </c>
      <c r="F247" s="405">
        <f>IF(OR(ISERROR(VLOOKUP($E247&amp;$D$118&amp;$D$119,'CCG data'!$A:$AD,'CCG data'!R$3,FALSE)),ISBLANK(VLOOKUP($E247&amp;$D$118&amp;$D$119,'CCG data'!$A:$AD,'CCG data'!R$3,FALSE))),"",VLOOKUP($E247&amp;$D$118&amp;$D$119,'CCG data'!$A:$AD,'CCG data'!R$3,FALSE))</f>
        <v>3.4637102001921072</v>
      </c>
      <c r="G247" s="406"/>
      <c r="H247" s="406">
        <f>IF(OR(ISERROR(VLOOKUP($E247&amp;$D$118&amp;$D$119,'CCG data'!$A:$AD,'CCG data'!S$3,FALSE)),ISBLANK(VLOOKUP($E247&amp;$D$118&amp;$D$119,'CCG data'!$A:$AD,'CCG data'!S$3,FALSE))),"",VLOOKUP($E247&amp;$D$118&amp;$D$119,'CCG data'!$A:$AD,'CCG data'!S$3,FALSE))</f>
        <v>32.666586579648204</v>
      </c>
      <c r="I247" s="406"/>
      <c r="J247" s="406">
        <f>IF(OR(ISERROR(VLOOKUP($E247&amp;$D$118&amp;$D$119,'CCG data'!$A:$AD,'CCG data'!T$3,FALSE)),ISBLANK(VLOOKUP($E247&amp;$D$118&amp;$D$119,'CCG data'!$A:$AD,'CCG data'!T$3,FALSE))),"",VLOOKUP($E247&amp;$D$118&amp;$D$119,'CCG data'!$A:$AD,'CCG data'!T$3,FALSE))</f>
        <v>18.76372433850387</v>
      </c>
      <c r="K247" s="406"/>
      <c r="L247" s="406">
        <f>IF(OR(ISERROR(VLOOKUP($E247&amp;$D$118&amp;$D$119,'CCG data'!$A:$AD,'CCG data'!U$3,FALSE)),ISBLANK(VLOOKUP($E247&amp;$D$118&amp;$D$119,'CCG data'!$A:$AD,'CCG data'!U$3,FALSE))),"",VLOOKUP($E247&amp;$D$118&amp;$D$119,'CCG data'!$A:$AD,'CCG data'!U$3,FALSE))</f>
        <v>12.433232083117288</v>
      </c>
      <c r="M247" s="407"/>
      <c r="N247" s="362">
        <f>IF(OR(ISERROR(VLOOKUP($E247&amp;$D$118&amp;$D$119,'CCG data'!$A:$AD,'CCG data'!G$3,FALSE)),ISBLANK(VLOOKUP($E247&amp;$D$118&amp;$D$119,'CCG data'!$A:$AD,'CCG data'!G$3,FALSE))),"",VLOOKUP($E247&amp;$D$118&amp;$D$119,'CCG data'!$A:$AD,'CCG data'!G$3,FALSE))</f>
        <v>1036</v>
      </c>
      <c r="P247" s="397">
        <f>IF(OR(ISERROR(VLOOKUP($E247&amp;$D$118&amp;$D$119,'CCG data'!$A:$AD,'CCG data'!B$3,FALSE)),ISBLANK(VLOOKUP($E247&amp;$D$118&amp;$D$119,'CCG data'!$A:$AD,'CCG data'!B$3,FALSE))),"",VLOOKUP($E247&amp;$D$118&amp;$D$119,'CCG data'!$A:$AD,'CCG data'!B$3,FALSE))</f>
        <v>4.72972972972973E-2</v>
      </c>
      <c r="Q247" s="263"/>
      <c r="R247" s="263">
        <f>IF(OR(ISERROR(VLOOKUP($E247&amp;$D$118&amp;$D$119,'CCG data'!$A:$AD,'CCG data'!C$3,FALSE)),ISBLANK(VLOOKUP($E247&amp;$D$118&amp;$D$119,'CCG data'!$A:$AD,'CCG data'!C$3,FALSE))),"",VLOOKUP($E247&amp;$D$118&amp;$D$119,'CCG data'!$A:$AD,'CCG data'!C$3,FALSE))</f>
        <v>0.48745173745173748</v>
      </c>
      <c r="S247" s="263"/>
      <c r="T247" s="263">
        <f>IF(OR(ISERROR(VLOOKUP($E247&amp;$D$118&amp;$D$119,'CCG data'!$A:$AD,'CCG data'!D$3,FALSE)),ISBLANK(VLOOKUP($E247&amp;$D$118&amp;$D$119,'CCG data'!$A:$AD,'CCG data'!D$3,FALSE))),"",VLOOKUP($E247&amp;$D$118&amp;$D$119,'CCG data'!$A:$AD,'CCG data'!D$3,FALSE))</f>
        <v>0.27799227799227799</v>
      </c>
      <c r="U247" s="263"/>
      <c r="V247" s="263">
        <f>IF(OR(ISERROR(VLOOKUP($E247&amp;$D$118&amp;$D$119,'CCG data'!$A:$AD,'CCG data'!E$3,FALSE)),ISBLANK(VLOOKUP($E247&amp;$D$118&amp;$D$119,'CCG data'!$A:$AD,'CCG data'!E$3,FALSE))),"",VLOOKUP($E247&amp;$D$118&amp;$D$119,'CCG data'!$A:$AD,'CCG data'!E$3,FALSE))</f>
        <v>0.18725868725868725</v>
      </c>
      <c r="W247" s="398"/>
      <c r="Y247" s="163">
        <f>IFERROR(VLOOKUP($E247&amp;$D$119, Outliers!$A$4:$P$214,6,FALSE),"0")</f>
        <v>0</v>
      </c>
      <c r="Z247" s="163">
        <f>IFERROR(VLOOKUP($E247&amp;$D$119, Outliers!$A$4:$P$214,7,FALSE),"0")</f>
        <v>1</v>
      </c>
      <c r="AA247" s="163">
        <f>IFERROR(VLOOKUP($E247&amp;$D$119, Outliers!$A$4:$P$214,8,FALSE),"0")</f>
        <v>0</v>
      </c>
      <c r="AB247" s="163">
        <f>IFERROR(VLOOKUP($E247&amp;$D$119, Outliers!$A$4:$P$214,9,FALSE),"0")</f>
        <v>0</v>
      </c>
      <c r="AD247" s="78"/>
      <c r="AE247" s="78"/>
      <c r="AF247" s="78"/>
      <c r="AG247" s="78"/>
    </row>
    <row r="248" spans="4:33" x14ac:dyDescent="0.25">
      <c r="D248" s="318"/>
      <c r="E248" s="103" t="s">
        <v>27</v>
      </c>
      <c r="F248" s="95">
        <f>IF(P247="","",VLOOKUP($E247&amp;$D$118&amp;$D$119,'CCG data'!$A:$AD,'CCG data'!W$3,FALSE))</f>
        <v>2.4938713441383173</v>
      </c>
      <c r="G248" s="96">
        <f>IF(P247="","",VLOOKUP($E247&amp;$D$118&amp;$D$119,'CCG data'!$A:$AD,'CCG data'!X$3,FALSE))</f>
        <v>4.433549056245897</v>
      </c>
      <c r="H248" s="96">
        <f>IF(R247="","",VLOOKUP($E247&amp;$D$118&amp;$D$119,'CCG data'!$A:$AD,'CCG data'!Y$3,FALSE))</f>
        <v>29.817444292918399</v>
      </c>
      <c r="I248" s="96">
        <f>IF(R247="","",VLOOKUP($E247&amp;$D$118&amp;$D$119,'CCG data'!$A:$AD,'CCG data'!Z$3,FALSE))</f>
        <v>35.515728866378005</v>
      </c>
      <c r="J248" s="96">
        <f>IF(T247="","",VLOOKUP($E247&amp;$D$118&amp;$D$119,'CCG data'!$A:$AD,'CCG data'!AA$3,FALSE))</f>
        <v>16.596624740892249</v>
      </c>
      <c r="K248" s="96">
        <f>IF(T247="","",VLOOKUP($E247&amp;$D$118&amp;$D$119,'CCG data'!$A:$AD,'CCG data'!AB$3,FALSE))</f>
        <v>20.930823936115491</v>
      </c>
      <c r="L248" s="96">
        <f>IF(V247="","",VLOOKUP($E247&amp;$D$118&amp;$D$119,'CCG data'!$A:$AD,'CCG data'!AC$3,FALSE))</f>
        <v>10.683630162353161</v>
      </c>
      <c r="M248" s="96">
        <f>IF(V247="","",VLOOKUP($E247&amp;$D$118&amp;$D$119,'CCG data'!$A:$AD,'CCG data'!AD$3,FALSE))</f>
        <v>14.182834003881414</v>
      </c>
      <c r="N248" s="363"/>
      <c r="P248" s="150">
        <f>IF(P247="","",VLOOKUP($E247&amp;$D$118&amp;$D$119,'CCG data'!$A:$AD,'CCG data'!I$3,FALSE))</f>
        <v>3.5999999999999997E-2</v>
      </c>
      <c r="Q248" s="15">
        <f>IF(P247="","",VLOOKUP($E247&amp;$D$118&amp;$D$119,'CCG data'!$A:$AD,'CCG data'!J$3,FALSE))</f>
        <v>6.2E-2</v>
      </c>
      <c r="R248" s="15">
        <f>IF(R247="","",VLOOKUP($E247&amp;$D$118&amp;$D$119,'CCG data'!$A:$AD,'CCG data'!K$3,FALSE))</f>
        <v>0.45700000000000002</v>
      </c>
      <c r="S248" s="15">
        <f>IF(R247="","",VLOOKUP($E247&amp;$D$118&amp;$D$119,'CCG data'!$A:$AD,'CCG data'!L$3,FALSE))</f>
        <v>0.51800000000000002</v>
      </c>
      <c r="T248" s="15">
        <f>IF(T247="","",VLOOKUP($E247&amp;$D$118&amp;$D$119,'CCG data'!$A:$AD,'CCG data'!M$3,FALSE))</f>
        <v>0.252</v>
      </c>
      <c r="U248" s="15">
        <f>IF(T247="","",VLOOKUP($E247&amp;$D$118&amp;$D$119,'CCG data'!$A:$AD,'CCG data'!N$3,FALSE))</f>
        <v>0.30599999999999999</v>
      </c>
      <c r="V248" s="15">
        <f>IF(V247="","",VLOOKUP($E247&amp;$D$118&amp;$D$119,'CCG data'!$A:$AD,'CCG data'!O$3,FALSE))</f>
        <v>0.16500000000000001</v>
      </c>
      <c r="W248" s="135">
        <f>IF(V247="","",VLOOKUP($E247&amp;$D$118&amp;$D$119,'CCG data'!$A:$AD,'CCG data'!P$3,FALSE))</f>
        <v>0.21199999999999999</v>
      </c>
      <c r="Y248" s="163" t="str">
        <f>IFERROR(VLOOKUP($E248&amp;$D$119, Outliers!$A$4:$P$214,6,FALSE),"0")</f>
        <v>0</v>
      </c>
      <c r="Z248" s="163" t="str">
        <f>IFERROR(VLOOKUP($E248&amp;$D$119, Outliers!$A$4:$P$214,7,FALSE),"0")</f>
        <v>0</v>
      </c>
      <c r="AA248" s="163" t="str">
        <f>IFERROR(VLOOKUP($E248&amp;$D$119, Outliers!$A$4:$P$214,8,FALSE),"0")</f>
        <v>0</v>
      </c>
      <c r="AB248" s="163" t="str">
        <f>IFERROR(VLOOKUP($E248&amp;$D$119, Outliers!$A$4:$P$214,9,FALSE),"0")</f>
        <v>0</v>
      </c>
      <c r="AD248" s="78"/>
      <c r="AE248" s="78"/>
      <c r="AF248" s="78"/>
      <c r="AG248" s="78"/>
    </row>
    <row r="249" spans="4:33" ht="15.75" x14ac:dyDescent="0.25">
      <c r="D249" s="318"/>
      <c r="E249" s="104" t="s">
        <v>407</v>
      </c>
      <c r="F249" s="405">
        <f>IF(OR(ISERROR(VLOOKUP($E249&amp;$D$118&amp;$D$119,'CCG data'!$A:$AD,'CCG data'!R$3,FALSE)),ISBLANK(VLOOKUP($E249&amp;$D$118&amp;$D$119,'CCG data'!$A:$AD,'CCG data'!R$3,FALSE))),"",VLOOKUP($E249&amp;$D$118&amp;$D$119,'CCG data'!$A:$AD,'CCG data'!R$3,FALSE))</f>
        <v>5.284254849562247</v>
      </c>
      <c r="G249" s="406"/>
      <c r="H249" s="406">
        <f>IF(OR(ISERROR(VLOOKUP($E249&amp;$D$118&amp;$D$119,'CCG data'!$A:$AD,'CCG data'!S$3,FALSE)),ISBLANK(VLOOKUP($E249&amp;$D$118&amp;$D$119,'CCG data'!$A:$AD,'CCG data'!S$3,FALSE))),"",VLOOKUP($E249&amp;$D$118&amp;$D$119,'CCG data'!$A:$AD,'CCG data'!S$3,FALSE))</f>
        <v>34.857024622514203</v>
      </c>
      <c r="I249" s="406"/>
      <c r="J249" s="406">
        <f>IF(OR(ISERROR(VLOOKUP($E249&amp;$D$118&amp;$D$119,'CCG data'!$A:$AD,'CCG data'!T$3,FALSE)),ISBLANK(VLOOKUP($E249&amp;$D$118&amp;$D$119,'CCG data'!$A:$AD,'CCG data'!T$3,FALSE))),"",VLOOKUP($E249&amp;$D$118&amp;$D$119,'CCG data'!$A:$AD,'CCG data'!T$3,FALSE))</f>
        <v>13.290738991379996</v>
      </c>
      <c r="K249" s="406"/>
      <c r="L249" s="406">
        <f>IF(OR(ISERROR(VLOOKUP($E249&amp;$D$118&amp;$D$119,'CCG data'!$A:$AD,'CCG data'!U$3,FALSE)),ISBLANK(VLOOKUP($E249&amp;$D$118&amp;$D$119,'CCG data'!$A:$AD,'CCG data'!U$3,FALSE))),"",VLOOKUP($E249&amp;$D$118&amp;$D$119,'CCG data'!$A:$AD,'CCG data'!U$3,FALSE))</f>
        <v>10.496088268148437</v>
      </c>
      <c r="M249" s="407"/>
      <c r="N249" s="362">
        <f>IF(OR(ISERROR(VLOOKUP($E249&amp;$D$118&amp;$D$119,'CCG data'!$A:$AD,'CCG data'!G$3,FALSE)),ISBLANK(VLOOKUP($E249&amp;$D$118&amp;$D$119,'CCG data'!$A:$AD,'CCG data'!G$3,FALSE))),"",VLOOKUP($E249&amp;$D$118&amp;$D$119,'CCG data'!$A:$AD,'CCG data'!G$3,FALSE))</f>
        <v>1166</v>
      </c>
      <c r="P249" s="397">
        <f>IF(OR(ISERROR(VLOOKUP($E249&amp;$D$118&amp;$D$119,'CCG data'!$A:$AD,'CCG data'!B$3,FALSE)),ISBLANK(VLOOKUP($E249&amp;$D$118&amp;$D$119,'CCG data'!$A:$AD,'CCG data'!B$3,FALSE))),"",VLOOKUP($E249&amp;$D$118&amp;$D$119,'CCG data'!$A:$AD,'CCG data'!B$3,FALSE))</f>
        <v>7.8044596912521441E-2</v>
      </c>
      <c r="Q249" s="263"/>
      <c r="R249" s="263">
        <f>IF(OR(ISERROR(VLOOKUP($E249&amp;$D$118&amp;$D$119,'CCG data'!$A:$AD,'CCG data'!C$3,FALSE)),ISBLANK(VLOOKUP($E249&amp;$D$118&amp;$D$119,'CCG data'!$A:$AD,'CCG data'!C$3,FALSE))),"",VLOOKUP($E249&amp;$D$118&amp;$D$119,'CCG data'!$A:$AD,'CCG data'!C$3,FALSE))</f>
        <v>0.54202401372212694</v>
      </c>
      <c r="S249" s="263"/>
      <c r="T249" s="263">
        <f>IF(OR(ISERROR(VLOOKUP($E249&amp;$D$118&amp;$D$119,'CCG data'!$A:$AD,'CCG data'!D$3,FALSE)),ISBLANK(VLOOKUP($E249&amp;$D$118&amp;$D$119,'CCG data'!$A:$AD,'CCG data'!D$3,FALSE))),"",VLOOKUP($E249&amp;$D$118&amp;$D$119,'CCG data'!$A:$AD,'CCG data'!D$3,FALSE))</f>
        <v>0.21269296740994853</v>
      </c>
      <c r="U249" s="263"/>
      <c r="V249" s="263">
        <f>IF(OR(ISERROR(VLOOKUP($E249&amp;$D$118&amp;$D$119,'CCG data'!$A:$AD,'CCG data'!E$3,FALSE)),ISBLANK(VLOOKUP($E249&amp;$D$118&amp;$D$119,'CCG data'!$A:$AD,'CCG data'!E$3,FALSE))),"",VLOOKUP($E249&amp;$D$118&amp;$D$119,'CCG data'!$A:$AD,'CCG data'!E$3,FALSE))</f>
        <v>0.16723842195540309</v>
      </c>
      <c r="W249" s="398"/>
      <c r="Y249" s="163">
        <f>IFERROR(VLOOKUP($E249&amp;$D$119, Outliers!$A$4:$P$214,6,FALSE),"0")</f>
        <v>0</v>
      </c>
      <c r="Z249" s="163">
        <f>IFERROR(VLOOKUP($E249&amp;$D$119, Outliers!$A$4:$P$214,7,FALSE),"0")</f>
        <v>0</v>
      </c>
      <c r="AA249" s="163">
        <f>IFERROR(VLOOKUP($E249&amp;$D$119, Outliers!$A$4:$P$214,8,FALSE),"0")</f>
        <v>1</v>
      </c>
      <c r="AB249" s="163">
        <f>IFERROR(VLOOKUP($E249&amp;$D$119, Outliers!$A$4:$P$214,9,FALSE),"0")</f>
        <v>0</v>
      </c>
      <c r="AD249" s="78"/>
      <c r="AE249" s="78"/>
      <c r="AF249" s="78"/>
      <c r="AG249" s="78"/>
    </row>
    <row r="250" spans="4:33" x14ac:dyDescent="0.25">
      <c r="D250" s="318"/>
      <c r="E250" s="103" t="s">
        <v>27</v>
      </c>
      <c r="F250" s="95">
        <f>IF(P249="","",VLOOKUP($E249&amp;$D$118&amp;$D$119,'CCG data'!$A:$AD,'CCG data'!W$3,FALSE))</f>
        <v>4.1985316200568557</v>
      </c>
      <c r="G250" s="96">
        <f>IF(P249="","",VLOOKUP($E249&amp;$D$118&amp;$D$119,'CCG data'!$A:$AD,'CCG data'!X$3,FALSE))</f>
        <v>6.3699780790676384</v>
      </c>
      <c r="H250" s="96">
        <f>IF(R249="","",VLOOKUP($E249&amp;$D$118&amp;$D$119,'CCG data'!$A:$AD,'CCG data'!Y$3,FALSE))</f>
        <v>32.139410157887077</v>
      </c>
      <c r="I250" s="96">
        <f>IF(R249="","",VLOOKUP($E249&amp;$D$118&amp;$D$119,'CCG data'!$A:$AD,'CCG data'!Z$3,FALSE))</f>
        <v>37.574639087141328</v>
      </c>
      <c r="J250" s="96">
        <f>IF(T249="","",VLOOKUP($E249&amp;$D$118&amp;$D$119,'CCG data'!$A:$AD,'CCG data'!AA$3,FALSE))</f>
        <v>11.636571962344986</v>
      </c>
      <c r="K250" s="96">
        <f>IF(T249="","",VLOOKUP($E249&amp;$D$118&amp;$D$119,'CCG data'!$A:$AD,'CCG data'!AB$3,FALSE))</f>
        <v>14.944906020415006</v>
      </c>
      <c r="L250" s="96">
        <f>IF(V249="","",VLOOKUP($E249&amp;$D$118&amp;$D$119,'CCG data'!$A:$AD,'CCG data'!AC$3,FALSE))</f>
        <v>9.0228729022502669</v>
      </c>
      <c r="M250" s="96">
        <f>IF(V249="","",VLOOKUP($E249&amp;$D$118&amp;$D$119,'CCG data'!$A:$AD,'CCG data'!AD$3,FALSE))</f>
        <v>11.969303634046607</v>
      </c>
      <c r="N250" s="363"/>
      <c r="P250" s="150">
        <f>IF(P249="","",VLOOKUP($E249&amp;$D$118&amp;$D$119,'CCG data'!$A:$AD,'CCG data'!I$3,FALSE))</f>
        <v>6.4000000000000001E-2</v>
      </c>
      <c r="Q250" s="15">
        <f>IF(P249="","",VLOOKUP($E249&amp;$D$118&amp;$D$119,'CCG data'!$A:$AD,'CCG data'!J$3,FALSE))</f>
        <v>9.5000000000000001E-2</v>
      </c>
      <c r="R250" s="15">
        <f>IF(R249="","",VLOOKUP($E249&amp;$D$118&amp;$D$119,'CCG data'!$A:$AD,'CCG data'!K$3,FALSE))</f>
        <v>0.51300000000000001</v>
      </c>
      <c r="S250" s="15">
        <f>IF(R249="","",VLOOKUP($E249&amp;$D$118&amp;$D$119,'CCG data'!$A:$AD,'CCG data'!L$3,FALSE))</f>
        <v>0.56999999999999995</v>
      </c>
      <c r="T250" s="15">
        <f>IF(T249="","",VLOOKUP($E249&amp;$D$118&amp;$D$119,'CCG data'!$A:$AD,'CCG data'!M$3,FALSE))</f>
        <v>0.19</v>
      </c>
      <c r="U250" s="15">
        <f>IF(T249="","",VLOOKUP($E249&amp;$D$118&amp;$D$119,'CCG data'!$A:$AD,'CCG data'!N$3,FALSE))</f>
        <v>0.23699999999999999</v>
      </c>
      <c r="V250" s="15">
        <f>IF(V249="","",VLOOKUP($E249&amp;$D$118&amp;$D$119,'CCG data'!$A:$AD,'CCG data'!O$3,FALSE))</f>
        <v>0.14699999999999999</v>
      </c>
      <c r="W250" s="135">
        <f>IF(V249="","",VLOOKUP($E249&amp;$D$118&amp;$D$119,'CCG data'!$A:$AD,'CCG data'!P$3,FALSE))</f>
        <v>0.19</v>
      </c>
      <c r="Y250" s="163" t="str">
        <f>IFERROR(VLOOKUP($E250&amp;$D$119, Outliers!$A$4:$P$214,6,FALSE),"0")</f>
        <v>0</v>
      </c>
      <c r="Z250" s="163" t="str">
        <f>IFERROR(VLOOKUP($E250&amp;$D$119, Outliers!$A$4:$P$214,7,FALSE),"0")</f>
        <v>0</v>
      </c>
      <c r="AA250" s="163" t="str">
        <f>IFERROR(VLOOKUP($E250&amp;$D$119, Outliers!$A$4:$P$214,8,FALSE),"0")</f>
        <v>0</v>
      </c>
      <c r="AB250" s="163" t="str">
        <f>IFERROR(VLOOKUP($E250&amp;$D$119, Outliers!$A$4:$P$214,9,FALSE),"0")</f>
        <v>0</v>
      </c>
      <c r="AD250" s="78"/>
      <c r="AE250" s="78"/>
      <c r="AF250" s="78"/>
      <c r="AG250" s="78"/>
    </row>
    <row r="251" spans="4:33" ht="15.75" x14ac:dyDescent="0.25">
      <c r="D251" s="318"/>
      <c r="E251" s="104" t="s">
        <v>192</v>
      </c>
      <c r="F251" s="405">
        <f>IF(OR(ISERROR(VLOOKUP($E251&amp;$D$118&amp;$D$119,'CCG data'!$A:$AD,'CCG data'!R$3,FALSE)),ISBLANK(VLOOKUP($E251&amp;$D$118&amp;$D$119,'CCG data'!$A:$AD,'CCG data'!R$3,FALSE))),"",VLOOKUP($E251&amp;$D$118&amp;$D$119,'CCG data'!$A:$AD,'CCG data'!R$3,FALSE))</f>
        <v>4.9725343642315991</v>
      </c>
      <c r="G251" s="406"/>
      <c r="H251" s="406">
        <f>IF(OR(ISERROR(VLOOKUP($E251&amp;$D$118&amp;$D$119,'CCG data'!$A:$AD,'CCG data'!S$3,FALSE)),ISBLANK(VLOOKUP($E251&amp;$D$118&amp;$D$119,'CCG data'!$A:$AD,'CCG data'!S$3,FALSE))),"",VLOOKUP($E251&amp;$D$118&amp;$D$119,'CCG data'!$A:$AD,'CCG data'!S$3,FALSE))</f>
        <v>45.772192113097262</v>
      </c>
      <c r="I251" s="406"/>
      <c r="J251" s="406">
        <f>IF(OR(ISERROR(VLOOKUP($E251&amp;$D$118&amp;$D$119,'CCG data'!$A:$AD,'CCG data'!T$3,FALSE)),ISBLANK(VLOOKUP($E251&amp;$D$118&amp;$D$119,'CCG data'!$A:$AD,'CCG data'!T$3,FALSE))),"",VLOOKUP($E251&amp;$D$118&amp;$D$119,'CCG data'!$A:$AD,'CCG data'!T$3,FALSE))</f>
        <v>20.526029443237775</v>
      </c>
      <c r="K251" s="406"/>
      <c r="L251" s="406">
        <f>IF(OR(ISERROR(VLOOKUP($E251&amp;$D$118&amp;$D$119,'CCG data'!$A:$AD,'CCG data'!U$3,FALSE)),ISBLANK(VLOOKUP($E251&amp;$D$118&amp;$D$119,'CCG data'!$A:$AD,'CCG data'!U$3,FALSE))),"",VLOOKUP($E251&amp;$D$118&amp;$D$119,'CCG data'!$A:$AD,'CCG data'!U$3,FALSE))</f>
        <v>9.7370407861099455</v>
      </c>
      <c r="M251" s="407"/>
      <c r="N251" s="362">
        <f>IF(OR(ISERROR(VLOOKUP($E251&amp;$D$118&amp;$D$119,'CCG data'!$A:$AD,'CCG data'!G$3,FALSE)),ISBLANK(VLOOKUP($E251&amp;$D$118&amp;$D$119,'CCG data'!$A:$AD,'CCG data'!G$3,FALSE))),"",VLOOKUP($E251&amp;$D$118&amp;$D$119,'CCG data'!$A:$AD,'CCG data'!G$3,FALSE))</f>
        <v>838</v>
      </c>
      <c r="P251" s="397">
        <f>IF(OR(ISERROR(VLOOKUP($E251&amp;$D$118&amp;$D$119,'CCG data'!$A:$AD,'CCG data'!B$3,FALSE)),ISBLANK(VLOOKUP($E251&amp;$D$118&amp;$D$119,'CCG data'!$A:$AD,'CCG data'!B$3,FALSE))),"",VLOOKUP($E251&amp;$D$118&amp;$D$119,'CCG data'!$A:$AD,'CCG data'!B$3,FALSE))</f>
        <v>6.8019093078758947E-2</v>
      </c>
      <c r="Q251" s="263"/>
      <c r="R251" s="263">
        <f>IF(OR(ISERROR(VLOOKUP($E251&amp;$D$118&amp;$D$119,'CCG data'!$A:$AD,'CCG data'!C$3,FALSE)),ISBLANK(VLOOKUP($E251&amp;$D$118&amp;$D$119,'CCG data'!$A:$AD,'CCG data'!C$3,FALSE))),"",VLOOKUP($E251&amp;$D$118&amp;$D$119,'CCG data'!$A:$AD,'CCG data'!C$3,FALSE))</f>
        <v>0.56443914081145585</v>
      </c>
      <c r="S251" s="263"/>
      <c r="T251" s="263">
        <f>IF(OR(ISERROR(VLOOKUP($E251&amp;$D$118&amp;$D$119,'CCG data'!$A:$AD,'CCG data'!D$3,FALSE)),ISBLANK(VLOOKUP($E251&amp;$D$118&amp;$D$119,'CCG data'!$A:$AD,'CCG data'!D$3,FALSE))),"",VLOOKUP($E251&amp;$D$118&amp;$D$119,'CCG data'!$A:$AD,'CCG data'!D$3,FALSE))</f>
        <v>0.24701670644391407</v>
      </c>
      <c r="U251" s="263"/>
      <c r="V251" s="263">
        <f>IF(OR(ISERROR(VLOOKUP($E251&amp;$D$118&amp;$D$119,'CCG data'!$A:$AD,'CCG data'!E$3,FALSE)),ISBLANK(VLOOKUP($E251&amp;$D$118&amp;$D$119,'CCG data'!$A:$AD,'CCG data'!E$3,FALSE))),"",VLOOKUP($E251&amp;$D$118&amp;$D$119,'CCG data'!$A:$AD,'CCG data'!E$3,FALSE))</f>
        <v>0.12052505966587113</v>
      </c>
      <c r="W251" s="398"/>
      <c r="Y251" s="163">
        <f>IFERROR(VLOOKUP($E251&amp;$D$119, Outliers!$A$4:$P$214,6,FALSE),"0")</f>
        <v>0</v>
      </c>
      <c r="Z251" s="163">
        <f>IFERROR(VLOOKUP($E251&amp;$D$119, Outliers!$A$4:$P$214,7,FALSE),"0")</f>
        <v>1</v>
      </c>
      <c r="AA251" s="163">
        <f>IFERROR(VLOOKUP($E251&amp;$D$119, Outliers!$A$4:$P$214,8,FALSE),"0")</f>
        <v>0</v>
      </c>
      <c r="AB251" s="163">
        <f>IFERROR(VLOOKUP($E251&amp;$D$119, Outliers!$A$4:$P$214,9,FALSE),"0")</f>
        <v>0</v>
      </c>
      <c r="AD251" s="78"/>
      <c r="AE251" s="78"/>
      <c r="AF251" s="78"/>
      <c r="AG251" s="78"/>
    </row>
    <row r="252" spans="4:33" x14ac:dyDescent="0.25">
      <c r="D252" s="318"/>
      <c r="E252" s="103" t="s">
        <v>27</v>
      </c>
      <c r="F252" s="95">
        <f>IF(P251="","",VLOOKUP($E251&amp;$D$118&amp;$D$119,'CCG data'!$A:$AD,'CCG data'!W$3,FALSE))</f>
        <v>3.681622962471248</v>
      </c>
      <c r="G252" s="96">
        <f>IF(P251="","",VLOOKUP($E251&amp;$D$118&amp;$D$119,'CCG data'!$A:$AD,'CCG data'!X$3,FALSE))</f>
        <v>6.2634457659919498</v>
      </c>
      <c r="H252" s="96">
        <f>IF(R251="","",VLOOKUP($E251&amp;$D$118&amp;$D$119,'CCG data'!$A:$AD,'CCG data'!Y$3,FALSE))</f>
        <v>41.647161147300913</v>
      </c>
      <c r="I252" s="96">
        <f>IF(R251="","",VLOOKUP($E251&amp;$D$118&amp;$D$119,'CCG data'!$A:$AD,'CCG data'!Z$3,FALSE))</f>
        <v>49.89722307889361</v>
      </c>
      <c r="J252" s="96">
        <f>IF(T251="","",VLOOKUP($E251&amp;$D$118&amp;$D$119,'CCG data'!$A:$AD,'CCG data'!AA$3,FALSE))</f>
        <v>17.729780415084782</v>
      </c>
      <c r="K252" s="96">
        <f>IF(T251="","",VLOOKUP($E251&amp;$D$118&amp;$D$119,'CCG data'!$A:$AD,'CCG data'!AB$3,FALSE))</f>
        <v>23.322278471390767</v>
      </c>
      <c r="L252" s="96">
        <f>IF(V251="","",VLOOKUP($E251&amp;$D$118&amp;$D$119,'CCG data'!$A:$AD,'CCG data'!AC$3,FALSE))</f>
        <v>7.8380521159748486</v>
      </c>
      <c r="M252" s="96">
        <f>IF(V251="","",VLOOKUP($E251&amp;$D$118&amp;$D$119,'CCG data'!$A:$AD,'CCG data'!AD$3,FALSE))</f>
        <v>11.636029456245042</v>
      </c>
      <c r="N252" s="363"/>
      <c r="P252" s="150">
        <f>IF(P251="","",VLOOKUP($E251&amp;$D$118&amp;$D$119,'CCG data'!$A:$AD,'CCG data'!I$3,FALSE))</f>
        <v>5.2999999999999999E-2</v>
      </c>
      <c r="Q252" s="15">
        <f>IF(P251="","",VLOOKUP($E251&amp;$D$118&amp;$D$119,'CCG data'!$A:$AD,'CCG data'!J$3,FALSE))</f>
        <v>8.6999999999999994E-2</v>
      </c>
      <c r="R252" s="15">
        <f>IF(R251="","",VLOOKUP($E251&amp;$D$118&amp;$D$119,'CCG data'!$A:$AD,'CCG data'!K$3,FALSE))</f>
        <v>0.53100000000000003</v>
      </c>
      <c r="S252" s="15">
        <f>IF(R251="","",VLOOKUP($E251&amp;$D$118&amp;$D$119,'CCG data'!$A:$AD,'CCG data'!L$3,FALSE))</f>
        <v>0.59799999999999998</v>
      </c>
      <c r="T252" s="15">
        <f>IF(T251="","",VLOOKUP($E251&amp;$D$118&amp;$D$119,'CCG data'!$A:$AD,'CCG data'!M$3,FALSE))</f>
        <v>0.219</v>
      </c>
      <c r="U252" s="15">
        <f>IF(T251="","",VLOOKUP($E251&amp;$D$118&amp;$D$119,'CCG data'!$A:$AD,'CCG data'!N$3,FALSE))</f>
        <v>0.27700000000000002</v>
      </c>
      <c r="V252" s="15">
        <f>IF(V251="","",VLOOKUP($E251&amp;$D$118&amp;$D$119,'CCG data'!$A:$AD,'CCG data'!O$3,FALSE))</f>
        <v>0.1</v>
      </c>
      <c r="W252" s="135">
        <f>IF(V251="","",VLOOKUP($E251&amp;$D$118&amp;$D$119,'CCG data'!$A:$AD,'CCG data'!P$3,FALSE))</f>
        <v>0.14399999999999999</v>
      </c>
      <c r="Y252" s="163" t="str">
        <f>IFERROR(VLOOKUP($E252&amp;$D$119, Outliers!$A$4:$P$214,6,FALSE),"0")</f>
        <v>0</v>
      </c>
      <c r="Z252" s="163" t="str">
        <f>IFERROR(VLOOKUP($E252&amp;$D$119, Outliers!$A$4:$P$214,7,FALSE),"0")</f>
        <v>0</v>
      </c>
      <c r="AA252" s="163" t="str">
        <f>IFERROR(VLOOKUP($E252&amp;$D$119, Outliers!$A$4:$P$214,8,FALSE),"0")</f>
        <v>0</v>
      </c>
      <c r="AB252" s="163" t="str">
        <f>IFERROR(VLOOKUP($E252&amp;$D$119, Outliers!$A$4:$P$214,9,FALSE),"0")</f>
        <v>0</v>
      </c>
      <c r="AD252" s="78"/>
      <c r="AE252" s="78"/>
      <c r="AF252" s="78"/>
      <c r="AG252" s="78"/>
    </row>
    <row r="253" spans="4:33" ht="15.75" x14ac:dyDescent="0.25">
      <c r="D253" s="318"/>
      <c r="E253" s="104" t="s">
        <v>408</v>
      </c>
      <c r="F253" s="405">
        <f>IF(OR(ISERROR(VLOOKUP($E253&amp;$D$118&amp;$D$119,'CCG data'!$A:$AD,'CCG data'!R$3,FALSE)),ISBLANK(VLOOKUP($E253&amp;$D$118&amp;$D$119,'CCG data'!$A:$AD,'CCG data'!R$3,FALSE))),"",VLOOKUP($E253&amp;$D$118&amp;$D$119,'CCG data'!$A:$AD,'CCG data'!R$3,FALSE))</f>
        <v>5.5561888896962071</v>
      </c>
      <c r="G253" s="406"/>
      <c r="H253" s="406">
        <f>IF(OR(ISERROR(VLOOKUP($E253&amp;$D$118&amp;$D$119,'CCG data'!$A:$AD,'CCG data'!S$3,FALSE)),ISBLANK(VLOOKUP($E253&amp;$D$118&amp;$D$119,'CCG data'!$A:$AD,'CCG data'!S$3,FALSE))),"",VLOOKUP($E253&amp;$D$118&amp;$D$119,'CCG data'!$A:$AD,'CCG data'!S$3,FALSE))</f>
        <v>40.398330759848662</v>
      </c>
      <c r="I253" s="406"/>
      <c r="J253" s="406">
        <f>IF(OR(ISERROR(VLOOKUP($E253&amp;$D$118&amp;$D$119,'CCG data'!$A:$AD,'CCG data'!T$3,FALSE)),ISBLANK(VLOOKUP($E253&amp;$D$118&amp;$D$119,'CCG data'!$A:$AD,'CCG data'!T$3,FALSE))),"",VLOOKUP($E253&amp;$D$118&amp;$D$119,'CCG data'!$A:$AD,'CCG data'!T$3,FALSE))</f>
        <v>16.189017018577527</v>
      </c>
      <c r="K253" s="406"/>
      <c r="L253" s="406">
        <f>IF(OR(ISERROR(VLOOKUP($E253&amp;$D$118&amp;$D$119,'CCG data'!$A:$AD,'CCG data'!U$3,FALSE)),ISBLANK(VLOOKUP($E253&amp;$D$118&amp;$D$119,'CCG data'!$A:$AD,'CCG data'!U$3,FALSE))),"",VLOOKUP($E253&amp;$D$118&amp;$D$119,'CCG data'!$A:$AD,'CCG data'!U$3,FALSE))</f>
        <v>8.606061844261804</v>
      </c>
      <c r="M253" s="407"/>
      <c r="N253" s="362">
        <f>IF(OR(ISERROR(VLOOKUP($E253&amp;$D$118&amp;$D$119,'CCG data'!$A:$AD,'CCG data'!G$3,FALSE)),ISBLANK(VLOOKUP($E253&amp;$D$118&amp;$D$119,'CCG data'!$A:$AD,'CCG data'!G$3,FALSE))),"",VLOOKUP($E253&amp;$D$118&amp;$D$119,'CCG data'!$A:$AD,'CCG data'!G$3,FALSE))</f>
        <v>1142</v>
      </c>
      <c r="P253" s="397">
        <f>IF(OR(ISERROR(VLOOKUP($E253&amp;$D$118&amp;$D$119,'CCG data'!$A:$AD,'CCG data'!B$3,FALSE)),ISBLANK(VLOOKUP($E253&amp;$D$118&amp;$D$119,'CCG data'!$A:$AD,'CCG data'!B$3,FALSE))),"",VLOOKUP($E253&amp;$D$118&amp;$D$119,'CCG data'!$A:$AD,'CCG data'!B$3,FALSE))</f>
        <v>8.1436077057793349E-2</v>
      </c>
      <c r="Q253" s="263"/>
      <c r="R253" s="263">
        <f>IF(OR(ISERROR(VLOOKUP($E253&amp;$D$118&amp;$D$119,'CCG data'!$A:$AD,'CCG data'!C$3,FALSE)),ISBLANK(VLOOKUP($E253&amp;$D$118&amp;$D$119,'CCG data'!$A:$AD,'CCG data'!C$3,FALSE))),"",VLOOKUP($E253&amp;$D$118&amp;$D$119,'CCG data'!$A:$AD,'CCG data'!C$3,FALSE))</f>
        <v>0.57005253940455336</v>
      </c>
      <c r="S253" s="263"/>
      <c r="T253" s="263">
        <f>IF(OR(ISERROR(VLOOKUP($E253&amp;$D$118&amp;$D$119,'CCG data'!$A:$AD,'CCG data'!D$3,FALSE)),ISBLANK(VLOOKUP($E253&amp;$D$118&amp;$D$119,'CCG data'!$A:$AD,'CCG data'!D$3,FALSE))),"",VLOOKUP($E253&amp;$D$118&amp;$D$119,'CCG data'!$A:$AD,'CCG data'!D$3,FALSE))</f>
        <v>0.22767075306479859</v>
      </c>
      <c r="U253" s="263"/>
      <c r="V253" s="263">
        <f>IF(OR(ISERROR(VLOOKUP($E253&amp;$D$118&amp;$D$119,'CCG data'!$A:$AD,'CCG data'!E$3,FALSE)),ISBLANK(VLOOKUP($E253&amp;$D$118&amp;$D$119,'CCG data'!$A:$AD,'CCG data'!E$3,FALSE))),"",VLOOKUP($E253&amp;$D$118&amp;$D$119,'CCG data'!$A:$AD,'CCG data'!E$3,FALSE))</f>
        <v>0.12084063047285463</v>
      </c>
      <c r="W253" s="398"/>
      <c r="Y253" s="163">
        <f>IFERROR(VLOOKUP($E253&amp;$D$119, Outliers!$A$4:$P$214,6,FALSE),"0")</f>
        <v>0</v>
      </c>
      <c r="Z253" s="163">
        <f>IFERROR(VLOOKUP($E253&amp;$D$119, Outliers!$A$4:$P$214,7,FALSE),"0")</f>
        <v>0</v>
      </c>
      <c r="AA253" s="163">
        <f>IFERROR(VLOOKUP($E253&amp;$D$119, Outliers!$A$4:$P$214,8,FALSE),"0")</f>
        <v>0</v>
      </c>
      <c r="AB253" s="163">
        <f>IFERROR(VLOOKUP($E253&amp;$D$119, Outliers!$A$4:$P$214,9,FALSE),"0")</f>
        <v>0</v>
      </c>
      <c r="AD253" s="78"/>
      <c r="AE253" s="78"/>
      <c r="AF253" s="78"/>
      <c r="AG253" s="78"/>
    </row>
    <row r="254" spans="4:33" x14ac:dyDescent="0.25">
      <c r="D254" s="318"/>
      <c r="E254" s="103" t="s">
        <v>27</v>
      </c>
      <c r="F254" s="95">
        <f>IF(P253="","",VLOOKUP($E253&amp;$D$118&amp;$D$119,'CCG data'!$A:$AD,'CCG data'!W$3,FALSE))</f>
        <v>4.4269349905552904</v>
      </c>
      <c r="G254" s="96">
        <f>IF(P253="","",VLOOKUP($E253&amp;$D$118&amp;$D$119,'CCG data'!$A:$AD,'CCG data'!X$3,FALSE))</f>
        <v>6.6854427888371237</v>
      </c>
      <c r="H254" s="96">
        <f>IF(R253="","",VLOOKUP($E253&amp;$D$118&amp;$D$119,'CCG data'!$A:$AD,'CCG data'!Y$3,FALSE))</f>
        <v>37.294993343130358</v>
      </c>
      <c r="I254" s="96">
        <f>IF(R253="","",VLOOKUP($E253&amp;$D$118&amp;$D$119,'CCG data'!$A:$AD,'CCG data'!Z$3,FALSE))</f>
        <v>43.501668176566966</v>
      </c>
      <c r="J254" s="96">
        <f>IF(T253="","",VLOOKUP($E253&amp;$D$118&amp;$D$119,'CCG data'!$A:$AD,'CCG data'!AA$3,FALSE))</f>
        <v>14.221176598001273</v>
      </c>
      <c r="K254" s="96">
        <f>IF(T253="","",VLOOKUP($E253&amp;$D$118&amp;$D$119,'CCG data'!$A:$AD,'CCG data'!AB$3,FALSE))</f>
        <v>18.156857439153782</v>
      </c>
      <c r="L254" s="96">
        <f>IF(V253="","",VLOOKUP($E253&amp;$D$118&amp;$D$119,'CCG data'!$A:$AD,'CCG data'!AC$3,FALSE))</f>
        <v>7.1701724398496616</v>
      </c>
      <c r="M254" s="96">
        <f>IF(V253="","",VLOOKUP($E253&amp;$D$118&amp;$D$119,'CCG data'!$A:$AD,'CCG data'!AD$3,FALSE))</f>
        <v>10.041951248673946</v>
      </c>
      <c r="N254" s="363"/>
      <c r="P254" s="150">
        <f>IF(P253="","",VLOOKUP($E253&amp;$D$118&amp;$D$119,'CCG data'!$A:$AD,'CCG data'!I$3,FALSE))</f>
        <v>6.7000000000000004E-2</v>
      </c>
      <c r="Q254" s="15">
        <f>IF(P253="","",VLOOKUP($E253&amp;$D$118&amp;$D$119,'CCG data'!$A:$AD,'CCG data'!J$3,FALSE))</f>
        <v>9.9000000000000005E-2</v>
      </c>
      <c r="R254" s="15">
        <f>IF(R253="","",VLOOKUP($E253&amp;$D$118&amp;$D$119,'CCG data'!$A:$AD,'CCG data'!K$3,FALSE))</f>
        <v>0.54100000000000004</v>
      </c>
      <c r="S254" s="15">
        <f>IF(R253="","",VLOOKUP($E253&amp;$D$118&amp;$D$119,'CCG data'!$A:$AD,'CCG data'!L$3,FALSE))</f>
        <v>0.59799999999999998</v>
      </c>
      <c r="T254" s="15">
        <f>IF(T253="","",VLOOKUP($E253&amp;$D$118&amp;$D$119,'CCG data'!$A:$AD,'CCG data'!M$3,FALSE))</f>
        <v>0.20399999999999999</v>
      </c>
      <c r="U254" s="15">
        <f>IF(T253="","",VLOOKUP($E253&amp;$D$118&amp;$D$119,'CCG data'!$A:$AD,'CCG data'!N$3,FALSE))</f>
        <v>0.253</v>
      </c>
      <c r="V254" s="15">
        <f>IF(V253="","",VLOOKUP($E253&amp;$D$118&amp;$D$119,'CCG data'!$A:$AD,'CCG data'!O$3,FALSE))</f>
        <v>0.10299999999999999</v>
      </c>
      <c r="W254" s="135">
        <f>IF(V253="","",VLOOKUP($E253&amp;$D$118&amp;$D$119,'CCG data'!$A:$AD,'CCG data'!P$3,FALSE))</f>
        <v>0.14099999999999999</v>
      </c>
      <c r="Y254" s="163" t="str">
        <f>IFERROR(VLOOKUP($E254&amp;$D$119, Outliers!$A$4:$P$214,6,FALSE),"0")</f>
        <v>0</v>
      </c>
      <c r="Z254" s="163" t="str">
        <f>IFERROR(VLOOKUP($E254&amp;$D$119, Outliers!$A$4:$P$214,7,FALSE),"0")</f>
        <v>0</v>
      </c>
      <c r="AA254" s="163" t="str">
        <f>IFERROR(VLOOKUP($E254&amp;$D$119, Outliers!$A$4:$P$214,8,FALSE),"0")</f>
        <v>0</v>
      </c>
      <c r="AB254" s="163" t="str">
        <f>IFERROR(VLOOKUP($E254&amp;$D$119, Outliers!$A$4:$P$214,9,FALSE),"0")</f>
        <v>0</v>
      </c>
      <c r="AD254" s="78"/>
      <c r="AE254" s="78"/>
      <c r="AF254" s="78"/>
      <c r="AG254" s="78"/>
    </row>
    <row r="255" spans="4:33" ht="15.75" x14ac:dyDescent="0.25">
      <c r="D255" s="318"/>
      <c r="E255" s="104" t="s">
        <v>409</v>
      </c>
      <c r="F255" s="405">
        <f>IF(OR(ISERROR(VLOOKUP($E255&amp;$D$118&amp;$D$119,'CCG data'!$A:$AD,'CCG data'!R$3,FALSE)),ISBLANK(VLOOKUP($E255&amp;$D$118&amp;$D$119,'CCG data'!$A:$AD,'CCG data'!R$3,FALSE))),"",VLOOKUP($E255&amp;$D$118&amp;$D$119,'CCG data'!$A:$AD,'CCG data'!R$3,FALSE))</f>
        <v>4.8801849186983066</v>
      </c>
      <c r="G255" s="406"/>
      <c r="H255" s="406">
        <f>IF(OR(ISERROR(VLOOKUP($E255&amp;$D$118&amp;$D$119,'CCG data'!$A:$AD,'CCG data'!S$3,FALSE)),ISBLANK(VLOOKUP($E255&amp;$D$118&amp;$D$119,'CCG data'!$A:$AD,'CCG data'!S$3,FALSE))),"",VLOOKUP($E255&amp;$D$118&amp;$D$119,'CCG data'!$A:$AD,'CCG data'!S$3,FALSE))</f>
        <v>37.013444276373839</v>
      </c>
      <c r="I255" s="406"/>
      <c r="J255" s="406">
        <f>IF(OR(ISERROR(VLOOKUP($E255&amp;$D$118&amp;$D$119,'CCG data'!$A:$AD,'CCG data'!T$3,FALSE)),ISBLANK(VLOOKUP($E255&amp;$D$118&amp;$D$119,'CCG data'!$A:$AD,'CCG data'!T$3,FALSE))),"",VLOOKUP($E255&amp;$D$118&amp;$D$119,'CCG data'!$A:$AD,'CCG data'!T$3,FALSE))</f>
        <v>18.748238479397511</v>
      </c>
      <c r="K255" s="406"/>
      <c r="L255" s="406">
        <f>IF(OR(ISERROR(VLOOKUP($E255&amp;$D$118&amp;$D$119,'CCG data'!$A:$AD,'CCG data'!U$3,FALSE)),ISBLANK(VLOOKUP($E255&amp;$D$118&amp;$D$119,'CCG data'!$A:$AD,'CCG data'!U$3,FALSE))),"",VLOOKUP($E255&amp;$D$118&amp;$D$119,'CCG data'!$A:$AD,'CCG data'!U$3,FALSE))</f>
        <v>13.428877258452202</v>
      </c>
      <c r="M255" s="407"/>
      <c r="N255" s="362">
        <f>IF(OR(ISERROR(VLOOKUP($E255&amp;$D$118&amp;$D$119,'CCG data'!$A:$AD,'CCG data'!G$3,FALSE)),ISBLANK(VLOOKUP($E255&amp;$D$118&amp;$D$119,'CCG data'!$A:$AD,'CCG data'!G$3,FALSE))),"",VLOOKUP($E255&amp;$D$118&amp;$D$119,'CCG data'!$A:$AD,'CCG data'!G$3,FALSE))</f>
        <v>724</v>
      </c>
      <c r="P255" s="397">
        <f>IF(OR(ISERROR(VLOOKUP($E255&amp;$D$118&amp;$D$119,'CCG data'!$A:$AD,'CCG data'!B$3,FALSE)),ISBLANK(VLOOKUP($E255&amp;$D$118&amp;$D$119,'CCG data'!$A:$AD,'CCG data'!B$3,FALSE))),"",VLOOKUP($E255&amp;$D$118&amp;$D$119,'CCG data'!$A:$AD,'CCG data'!B$3,FALSE))</f>
        <v>6.3535911602209949E-2</v>
      </c>
      <c r="Q255" s="263"/>
      <c r="R255" s="263">
        <f>IF(OR(ISERROR(VLOOKUP($E255&amp;$D$118&amp;$D$119,'CCG data'!$A:$AD,'CCG data'!C$3,FALSE)),ISBLANK(VLOOKUP($E255&amp;$D$118&amp;$D$119,'CCG data'!$A:$AD,'CCG data'!C$3,FALSE))),"",VLOOKUP($E255&amp;$D$118&amp;$D$119,'CCG data'!$A:$AD,'CCG data'!C$3,FALSE))</f>
        <v>0.50138121546961323</v>
      </c>
      <c r="S255" s="263"/>
      <c r="T255" s="263">
        <f>IF(OR(ISERROR(VLOOKUP($E255&amp;$D$118&amp;$D$119,'CCG data'!$A:$AD,'CCG data'!D$3,FALSE)),ISBLANK(VLOOKUP($E255&amp;$D$118&amp;$D$119,'CCG data'!$A:$AD,'CCG data'!D$3,FALSE))),"",VLOOKUP($E255&amp;$D$118&amp;$D$119,'CCG data'!$A:$AD,'CCG data'!D$3,FALSE))</f>
        <v>0.24171270718232044</v>
      </c>
      <c r="U255" s="263"/>
      <c r="V255" s="263">
        <f>IF(OR(ISERROR(VLOOKUP($E255&amp;$D$118&amp;$D$119,'CCG data'!$A:$AD,'CCG data'!E$3,FALSE)),ISBLANK(VLOOKUP($E255&amp;$D$118&amp;$D$119,'CCG data'!$A:$AD,'CCG data'!E$3,FALSE))),"",VLOOKUP($E255&amp;$D$118&amp;$D$119,'CCG data'!$A:$AD,'CCG data'!E$3,FALSE))</f>
        <v>0.19337016574585636</v>
      </c>
      <c r="W255" s="398"/>
      <c r="Y255" s="163">
        <f>IFERROR(VLOOKUP($E255&amp;$D$119, Outliers!$A$4:$P$214,6,FALSE),"0")</f>
        <v>0</v>
      </c>
      <c r="Z255" s="163">
        <f>IFERROR(VLOOKUP($E255&amp;$D$119, Outliers!$A$4:$P$214,7,FALSE),"0")</f>
        <v>0</v>
      </c>
      <c r="AA255" s="163">
        <f>IFERROR(VLOOKUP($E255&amp;$D$119, Outliers!$A$4:$P$214,8,FALSE),"0")</f>
        <v>0</v>
      </c>
      <c r="AB255" s="163">
        <f>IFERROR(VLOOKUP($E255&amp;$D$119, Outliers!$A$4:$P$214,9,FALSE),"0")</f>
        <v>0</v>
      </c>
      <c r="AD255" s="78"/>
      <c r="AE255" s="78"/>
      <c r="AF255" s="78"/>
      <c r="AG255" s="78"/>
    </row>
    <row r="256" spans="4:33" x14ac:dyDescent="0.25">
      <c r="D256" s="318"/>
      <c r="E256" s="103" t="s">
        <v>27</v>
      </c>
      <c r="F256" s="95">
        <f>IF(P255="","",VLOOKUP($E255&amp;$D$118&amp;$D$119,'CCG data'!$A:$AD,'CCG data'!W$3,FALSE))</f>
        <v>3.4698786575097147</v>
      </c>
      <c r="G256" s="96">
        <f>IF(P255="","",VLOOKUP($E255&amp;$D$118&amp;$D$119,'CCG data'!$A:$AD,'CCG data'!X$3,FALSE))</f>
        <v>6.2904911798868985</v>
      </c>
      <c r="H256" s="96">
        <f>IF(R255="","",VLOOKUP($E255&amp;$D$118&amp;$D$119,'CCG data'!$A:$AD,'CCG data'!Y$3,FALSE))</f>
        <v>33.205748353416084</v>
      </c>
      <c r="I256" s="96">
        <f>IF(R255="","",VLOOKUP($E255&amp;$D$118&amp;$D$119,'CCG data'!$A:$AD,'CCG data'!Z$3,FALSE))</f>
        <v>40.821140199331595</v>
      </c>
      <c r="J256" s="96">
        <f>IF(T255="","",VLOOKUP($E255&amp;$D$118&amp;$D$119,'CCG data'!$A:$AD,'CCG data'!AA$3,FALSE))</f>
        <v>15.970460593324526</v>
      </c>
      <c r="K256" s="96">
        <f>IF(T255="","",VLOOKUP($E255&amp;$D$118&amp;$D$119,'CCG data'!$A:$AD,'CCG data'!AB$3,FALSE))</f>
        <v>21.526016365470493</v>
      </c>
      <c r="L256" s="96">
        <f>IF(V255="","",VLOOKUP($E255&amp;$D$118&amp;$D$119,'CCG data'!$A:$AD,'CCG data'!AC$3,FALSE))</f>
        <v>11.204380599215455</v>
      </c>
      <c r="M256" s="96">
        <f>IF(V255="","",VLOOKUP($E255&amp;$D$118&amp;$D$119,'CCG data'!$A:$AD,'CCG data'!AD$3,FALSE))</f>
        <v>15.653373917688949</v>
      </c>
      <c r="N256" s="363"/>
      <c r="P256" s="150">
        <f>IF(P255="","",VLOOKUP($E255&amp;$D$118&amp;$D$119,'CCG data'!$A:$AD,'CCG data'!I$3,FALSE))</f>
        <v>4.8000000000000001E-2</v>
      </c>
      <c r="Q256" s="15">
        <f>IF(P255="","",VLOOKUP($E255&amp;$D$118&amp;$D$119,'CCG data'!$A:$AD,'CCG data'!J$3,FALSE))</f>
        <v>8.4000000000000005E-2</v>
      </c>
      <c r="R256" s="15">
        <f>IF(R255="","",VLOOKUP($E255&amp;$D$118&amp;$D$119,'CCG data'!$A:$AD,'CCG data'!K$3,FALSE))</f>
        <v>0.46500000000000002</v>
      </c>
      <c r="S256" s="15">
        <f>IF(R255="","",VLOOKUP($E255&amp;$D$118&amp;$D$119,'CCG data'!$A:$AD,'CCG data'!L$3,FALSE))</f>
        <v>0.53800000000000003</v>
      </c>
      <c r="T256" s="15">
        <f>IF(T255="","",VLOOKUP($E255&amp;$D$118&amp;$D$119,'CCG data'!$A:$AD,'CCG data'!M$3,FALSE))</f>
        <v>0.21199999999999999</v>
      </c>
      <c r="U256" s="15">
        <f>IF(T255="","",VLOOKUP($E255&amp;$D$118&amp;$D$119,'CCG data'!$A:$AD,'CCG data'!N$3,FALSE))</f>
        <v>0.27400000000000002</v>
      </c>
      <c r="V256" s="15">
        <f>IF(V255="","",VLOOKUP($E255&amp;$D$118&amp;$D$119,'CCG data'!$A:$AD,'CCG data'!O$3,FALSE))</f>
        <v>0.16600000000000001</v>
      </c>
      <c r="W256" s="135">
        <f>IF(V255="","",VLOOKUP($E255&amp;$D$118&amp;$D$119,'CCG data'!$A:$AD,'CCG data'!P$3,FALSE))</f>
        <v>0.224</v>
      </c>
      <c r="Y256" s="163" t="str">
        <f>IFERROR(VLOOKUP($E256&amp;$D$119, Outliers!$A$4:$P$214,6,FALSE),"0")</f>
        <v>0</v>
      </c>
      <c r="Z256" s="163" t="str">
        <f>IFERROR(VLOOKUP($E256&amp;$D$119, Outliers!$A$4:$P$214,7,FALSE),"0")</f>
        <v>0</v>
      </c>
      <c r="AA256" s="163" t="str">
        <f>IFERROR(VLOOKUP($E256&amp;$D$119, Outliers!$A$4:$P$214,8,FALSE),"0")</f>
        <v>0</v>
      </c>
      <c r="AB256" s="163" t="str">
        <f>IFERROR(VLOOKUP($E256&amp;$D$119, Outliers!$A$4:$P$214,9,FALSE),"0")</f>
        <v>0</v>
      </c>
      <c r="AD256" s="78"/>
      <c r="AE256" s="78"/>
      <c r="AF256" s="78"/>
      <c r="AG256" s="78"/>
    </row>
    <row r="257" spans="4:33" ht="15.75" x14ac:dyDescent="0.25">
      <c r="D257" s="318"/>
      <c r="E257" s="104" t="s">
        <v>193</v>
      </c>
      <c r="F257" s="405">
        <f>IF(OR(ISERROR(VLOOKUP($E257&amp;$D$118&amp;$D$119,'CCG data'!$A:$AD,'CCG data'!R$3,FALSE)),ISBLANK(VLOOKUP($E257&amp;$D$118&amp;$D$119,'CCG data'!$A:$AD,'CCG data'!R$3,FALSE))),"",VLOOKUP($E257&amp;$D$118&amp;$D$119,'CCG data'!$A:$AD,'CCG data'!R$3,FALSE))</f>
        <v>6.7155259937275824</v>
      </c>
      <c r="G257" s="406"/>
      <c r="H257" s="406">
        <f>IF(OR(ISERROR(VLOOKUP($E257&amp;$D$118&amp;$D$119,'CCG data'!$A:$AD,'CCG data'!S$3,FALSE)),ISBLANK(VLOOKUP($E257&amp;$D$118&amp;$D$119,'CCG data'!$A:$AD,'CCG data'!S$3,FALSE))),"",VLOOKUP($E257&amp;$D$118&amp;$D$119,'CCG data'!$A:$AD,'CCG data'!S$3,FALSE))</f>
        <v>38.511751933295926</v>
      </c>
      <c r="I257" s="406"/>
      <c r="J257" s="406">
        <f>IF(OR(ISERROR(VLOOKUP($E257&amp;$D$118&amp;$D$119,'CCG data'!$A:$AD,'CCG data'!T$3,FALSE)),ISBLANK(VLOOKUP($E257&amp;$D$118&amp;$D$119,'CCG data'!$A:$AD,'CCG data'!T$3,FALSE))),"",VLOOKUP($E257&amp;$D$118&amp;$D$119,'CCG data'!$A:$AD,'CCG data'!T$3,FALSE))</f>
        <v>19.133661029549824</v>
      </c>
      <c r="K257" s="406"/>
      <c r="L257" s="406">
        <f>IF(OR(ISERROR(VLOOKUP($E257&amp;$D$118&amp;$D$119,'CCG data'!$A:$AD,'CCG data'!U$3,FALSE)),ISBLANK(VLOOKUP($E257&amp;$D$118&amp;$D$119,'CCG data'!$A:$AD,'CCG data'!U$3,FALSE))),"",VLOOKUP($E257&amp;$D$118&amp;$D$119,'CCG data'!$A:$AD,'CCG data'!U$3,FALSE))</f>
        <v>7.4680245831463363</v>
      </c>
      <c r="M257" s="407"/>
      <c r="N257" s="362">
        <f>IF(OR(ISERROR(VLOOKUP($E257&amp;$D$118&amp;$D$119,'CCG data'!$A:$AD,'CCG data'!G$3,FALSE)),ISBLANK(VLOOKUP($E257&amp;$D$118&amp;$D$119,'CCG data'!$A:$AD,'CCG data'!G$3,FALSE))),"",VLOOKUP($E257&amp;$D$118&amp;$D$119,'CCG data'!$A:$AD,'CCG data'!G$3,FALSE))</f>
        <v>769</v>
      </c>
      <c r="P257" s="397">
        <f>IF(OR(ISERROR(VLOOKUP($E257&amp;$D$118&amp;$D$119,'CCG data'!$A:$AD,'CCG data'!B$3,FALSE)),ISBLANK(VLOOKUP($E257&amp;$D$118&amp;$D$119,'CCG data'!$A:$AD,'CCG data'!B$3,FALSE))),"",VLOOKUP($E257&amp;$D$118&amp;$D$119,'CCG data'!$A:$AD,'CCG data'!B$3,FALSE))</f>
        <v>9.7529258777633285E-2</v>
      </c>
      <c r="Q257" s="263"/>
      <c r="R257" s="263">
        <f>IF(OR(ISERROR(VLOOKUP($E257&amp;$D$118&amp;$D$119,'CCG data'!$A:$AD,'CCG data'!C$3,FALSE)),ISBLANK(VLOOKUP($E257&amp;$D$118&amp;$D$119,'CCG data'!$A:$AD,'CCG data'!C$3,FALSE))),"",VLOOKUP($E257&amp;$D$118&amp;$D$119,'CCG data'!$A:$AD,'CCG data'!C$3,FALSE))</f>
        <v>0.53446033810143045</v>
      </c>
      <c r="S257" s="263"/>
      <c r="T257" s="263">
        <f>IF(OR(ISERROR(VLOOKUP($E257&amp;$D$118&amp;$D$119,'CCG data'!$A:$AD,'CCG data'!D$3,FALSE)),ISBLANK(VLOOKUP($E257&amp;$D$118&amp;$D$119,'CCG data'!$A:$AD,'CCG data'!D$3,FALSE))),"",VLOOKUP($E257&amp;$D$118&amp;$D$119,'CCG data'!$A:$AD,'CCG data'!D$3,FALSE))</f>
        <v>0.26527958387516254</v>
      </c>
      <c r="U257" s="263"/>
      <c r="V257" s="263">
        <f>IF(OR(ISERROR(VLOOKUP($E257&amp;$D$118&amp;$D$119,'CCG data'!$A:$AD,'CCG data'!E$3,FALSE)),ISBLANK(VLOOKUP($E257&amp;$D$118&amp;$D$119,'CCG data'!$A:$AD,'CCG data'!E$3,FALSE))),"",VLOOKUP($E257&amp;$D$118&amp;$D$119,'CCG data'!$A:$AD,'CCG data'!E$3,FALSE))</f>
        <v>0.10273081924577374</v>
      </c>
      <c r="W257" s="398"/>
      <c r="Y257" s="163">
        <f>IFERROR(VLOOKUP($E257&amp;$D$119, Outliers!$A$4:$P$214,6,FALSE),"0")</f>
        <v>0</v>
      </c>
      <c r="Z257" s="163">
        <f>IFERROR(VLOOKUP($E257&amp;$D$119, Outliers!$A$4:$P$214,7,FALSE),"0")</f>
        <v>0</v>
      </c>
      <c r="AA257" s="163">
        <f>IFERROR(VLOOKUP($E257&amp;$D$119, Outliers!$A$4:$P$214,8,FALSE),"0")</f>
        <v>0</v>
      </c>
      <c r="AB257" s="163">
        <f>IFERROR(VLOOKUP($E257&amp;$D$119, Outliers!$A$4:$P$214,9,FALSE),"0")</f>
        <v>1</v>
      </c>
      <c r="AD257" s="78"/>
      <c r="AE257" s="78"/>
      <c r="AF257" s="78"/>
      <c r="AG257" s="78"/>
    </row>
    <row r="258" spans="4:33" x14ac:dyDescent="0.25">
      <c r="D258" s="318"/>
      <c r="E258" s="103" t="s">
        <v>27</v>
      </c>
      <c r="F258" s="95">
        <f>IF(P257="","",VLOOKUP($E257&amp;$D$118&amp;$D$119,'CCG data'!$A:$AD,'CCG data'!W$3,FALSE))</f>
        <v>5.1956593835579916</v>
      </c>
      <c r="G258" s="96">
        <f>IF(P257="","",VLOOKUP($E257&amp;$D$118&amp;$D$119,'CCG data'!$A:$AD,'CCG data'!X$3,FALSE))</f>
        <v>8.2353926038971732</v>
      </c>
      <c r="H258" s="96">
        <f>IF(R257="","",VLOOKUP($E257&amp;$D$118&amp;$D$119,'CCG data'!$A:$AD,'CCG data'!Y$3,FALSE))</f>
        <v>34.788448456069105</v>
      </c>
      <c r="I258" s="96">
        <f>IF(R257="","",VLOOKUP($E257&amp;$D$118&amp;$D$119,'CCG data'!$A:$AD,'CCG data'!Z$3,FALSE))</f>
        <v>42.235055410522747</v>
      </c>
      <c r="J258" s="96">
        <f>IF(T257="","",VLOOKUP($E257&amp;$D$118&amp;$D$119,'CCG data'!$A:$AD,'CCG data'!AA$3,FALSE))</f>
        <v>16.507997551076119</v>
      </c>
      <c r="K258" s="96">
        <f>IF(T257="","",VLOOKUP($E257&amp;$D$118&amp;$D$119,'CCG data'!$A:$AD,'CCG data'!AB$3,FALSE))</f>
        <v>21.759324508023528</v>
      </c>
      <c r="L258" s="96">
        <f>IF(V257="","",VLOOKUP($E257&amp;$D$118&amp;$D$119,'CCG data'!$A:$AD,'CCG data'!AC$3,FALSE))</f>
        <v>5.8211964990923892</v>
      </c>
      <c r="M258" s="96">
        <f>IF(V257="","",VLOOKUP($E257&amp;$D$118&amp;$D$119,'CCG data'!$A:$AD,'CCG data'!AD$3,FALSE))</f>
        <v>9.1148526672002834</v>
      </c>
      <c r="N258" s="363"/>
      <c r="P258" s="150">
        <f>IF(P257="","",VLOOKUP($E257&amp;$D$118&amp;$D$119,'CCG data'!$A:$AD,'CCG data'!I$3,FALSE))</f>
        <v>7.9000000000000001E-2</v>
      </c>
      <c r="Q258" s="15">
        <f>IF(P257="","",VLOOKUP($E257&amp;$D$118&amp;$D$119,'CCG data'!$A:$AD,'CCG data'!J$3,FALSE))</f>
        <v>0.121</v>
      </c>
      <c r="R258" s="15">
        <f>IF(R257="","",VLOOKUP($E257&amp;$D$118&amp;$D$119,'CCG data'!$A:$AD,'CCG data'!K$3,FALSE))</f>
        <v>0.499</v>
      </c>
      <c r="S258" s="15">
        <f>IF(R257="","",VLOOKUP($E257&amp;$D$118&amp;$D$119,'CCG data'!$A:$AD,'CCG data'!L$3,FALSE))</f>
        <v>0.56899999999999995</v>
      </c>
      <c r="T258" s="15">
        <f>IF(T257="","",VLOOKUP($E257&amp;$D$118&amp;$D$119,'CCG data'!$A:$AD,'CCG data'!M$3,FALSE))</f>
        <v>0.23499999999999999</v>
      </c>
      <c r="U258" s="15">
        <f>IF(T257="","",VLOOKUP($E257&amp;$D$118&amp;$D$119,'CCG data'!$A:$AD,'CCG data'!N$3,FALSE))</f>
        <v>0.29799999999999999</v>
      </c>
      <c r="V258" s="15">
        <f>IF(V257="","",VLOOKUP($E257&amp;$D$118&amp;$D$119,'CCG data'!$A:$AD,'CCG data'!O$3,FALSE))</f>
        <v>8.3000000000000004E-2</v>
      </c>
      <c r="W258" s="135">
        <f>IF(V257="","",VLOOKUP($E257&amp;$D$118&amp;$D$119,'CCG data'!$A:$AD,'CCG data'!P$3,FALSE))</f>
        <v>0.126</v>
      </c>
      <c r="Y258" s="163" t="str">
        <f>IFERROR(VLOOKUP($E258&amp;$D$119, Outliers!$A$4:$P$214,6,FALSE),"0")</f>
        <v>0</v>
      </c>
      <c r="Z258" s="163" t="str">
        <f>IFERROR(VLOOKUP($E258&amp;$D$119, Outliers!$A$4:$P$214,7,FALSE),"0")</f>
        <v>0</v>
      </c>
      <c r="AA258" s="163" t="str">
        <f>IFERROR(VLOOKUP($E258&amp;$D$119, Outliers!$A$4:$P$214,8,FALSE),"0")</f>
        <v>0</v>
      </c>
      <c r="AB258" s="163" t="str">
        <f>IFERROR(VLOOKUP($E258&amp;$D$119, Outliers!$A$4:$P$214,9,FALSE),"0")</f>
        <v>0</v>
      </c>
      <c r="AD258" s="78"/>
      <c r="AE258" s="78"/>
      <c r="AF258" s="78"/>
      <c r="AG258" s="78"/>
    </row>
    <row r="259" spans="4:33" ht="15.75" x14ac:dyDescent="0.25">
      <c r="D259" s="318"/>
      <c r="E259" s="104" t="s">
        <v>194</v>
      </c>
      <c r="F259" s="405">
        <f>IF(OR(ISERROR(VLOOKUP($E259&amp;$D$118&amp;$D$119,'CCG data'!$A:$AD,'CCG data'!R$3,FALSE)),ISBLANK(VLOOKUP($E259&amp;$D$118&amp;$D$119,'CCG data'!$A:$AD,'CCG data'!R$3,FALSE))),"",VLOOKUP($E259&amp;$D$118&amp;$D$119,'CCG data'!$A:$AD,'CCG data'!R$3,FALSE))</f>
        <v>3.4277670322045104</v>
      </c>
      <c r="G259" s="406"/>
      <c r="H259" s="406">
        <f>IF(OR(ISERROR(VLOOKUP($E259&amp;$D$118&amp;$D$119,'CCG data'!$A:$AD,'CCG data'!S$3,FALSE)),ISBLANK(VLOOKUP($E259&amp;$D$118&amp;$D$119,'CCG data'!$A:$AD,'CCG data'!S$3,FALSE))),"",VLOOKUP($E259&amp;$D$118&amp;$D$119,'CCG data'!$A:$AD,'CCG data'!S$3,FALSE))</f>
        <v>34.402835844652373</v>
      </c>
      <c r="I259" s="406"/>
      <c r="J259" s="406">
        <f>IF(OR(ISERROR(VLOOKUP($E259&amp;$D$118&amp;$D$119,'CCG data'!$A:$AD,'CCG data'!T$3,FALSE)),ISBLANK(VLOOKUP($E259&amp;$D$118&amp;$D$119,'CCG data'!$A:$AD,'CCG data'!T$3,FALSE))),"",VLOOKUP($E259&amp;$D$118&amp;$D$119,'CCG data'!$A:$AD,'CCG data'!T$3,FALSE))</f>
        <v>19.030625620629351</v>
      </c>
      <c r="K259" s="406"/>
      <c r="L259" s="406">
        <f>IF(OR(ISERROR(VLOOKUP($E259&amp;$D$118&amp;$D$119,'CCG data'!$A:$AD,'CCG data'!U$3,FALSE)),ISBLANK(VLOOKUP($E259&amp;$D$118&amp;$D$119,'CCG data'!$A:$AD,'CCG data'!U$3,FALSE))),"",VLOOKUP($E259&amp;$D$118&amp;$D$119,'CCG data'!$A:$AD,'CCG data'!U$3,FALSE))</f>
        <v>9.8133552742581642</v>
      </c>
      <c r="M259" s="407"/>
      <c r="N259" s="362">
        <f>IF(OR(ISERROR(VLOOKUP($E259&amp;$D$118&amp;$D$119,'CCG data'!$A:$AD,'CCG data'!G$3,FALSE)),ISBLANK(VLOOKUP($E259&amp;$D$118&amp;$D$119,'CCG data'!$A:$AD,'CCG data'!G$3,FALSE))),"",VLOOKUP($E259&amp;$D$118&amp;$D$119,'CCG data'!$A:$AD,'CCG data'!G$3,FALSE))</f>
        <v>898</v>
      </c>
      <c r="P259" s="397">
        <f>IF(OR(ISERROR(VLOOKUP($E259&amp;$D$118&amp;$D$119,'CCG data'!$A:$AD,'CCG data'!B$3,FALSE)),ISBLANK(VLOOKUP($E259&amp;$D$118&amp;$D$119,'CCG data'!$A:$AD,'CCG data'!B$3,FALSE))),"",VLOOKUP($E259&amp;$D$118&amp;$D$119,'CCG data'!$A:$AD,'CCG data'!B$3,FALSE))</f>
        <v>5.1224944320712694E-2</v>
      </c>
      <c r="Q259" s="263"/>
      <c r="R259" s="263">
        <f>IF(OR(ISERROR(VLOOKUP($E259&amp;$D$118&amp;$D$119,'CCG data'!$A:$AD,'CCG data'!C$3,FALSE)),ISBLANK(VLOOKUP($E259&amp;$D$118&amp;$D$119,'CCG data'!$A:$AD,'CCG data'!C$3,FALSE))),"",VLOOKUP($E259&amp;$D$118&amp;$D$119,'CCG data'!$A:$AD,'CCG data'!C$3,FALSE))</f>
        <v>0.51447661469933181</v>
      </c>
      <c r="S259" s="263"/>
      <c r="T259" s="263">
        <f>IF(OR(ISERROR(VLOOKUP($E259&amp;$D$118&amp;$D$119,'CCG data'!$A:$AD,'CCG data'!D$3,FALSE)),ISBLANK(VLOOKUP($E259&amp;$D$118&amp;$D$119,'CCG data'!$A:$AD,'CCG data'!D$3,FALSE))),"",VLOOKUP($E259&amp;$D$118&amp;$D$119,'CCG data'!$A:$AD,'CCG data'!D$3,FALSE))</f>
        <v>0.28507795100222716</v>
      </c>
      <c r="U259" s="263"/>
      <c r="V259" s="263">
        <f>IF(OR(ISERROR(VLOOKUP($E259&amp;$D$118&amp;$D$119,'CCG data'!$A:$AD,'CCG data'!E$3,FALSE)),ISBLANK(VLOOKUP($E259&amp;$D$118&amp;$D$119,'CCG data'!$A:$AD,'CCG data'!E$3,FALSE))),"",VLOOKUP($E259&amp;$D$118&amp;$D$119,'CCG data'!$A:$AD,'CCG data'!E$3,FALSE))</f>
        <v>0.1492204899777283</v>
      </c>
      <c r="W259" s="398"/>
      <c r="Y259" s="163">
        <f>IFERROR(VLOOKUP($E259&amp;$D$119, Outliers!$A$4:$P$214,6,FALSE),"0")</f>
        <v>0</v>
      </c>
      <c r="Z259" s="163">
        <f>IFERROR(VLOOKUP($E259&amp;$D$119, Outliers!$A$4:$P$214,7,FALSE),"0")</f>
        <v>0</v>
      </c>
      <c r="AA259" s="163">
        <f>IFERROR(VLOOKUP($E259&amp;$D$119, Outliers!$A$4:$P$214,8,FALSE),"0")</f>
        <v>0</v>
      </c>
      <c r="AB259" s="163">
        <f>IFERROR(VLOOKUP($E259&amp;$D$119, Outliers!$A$4:$P$214,9,FALSE),"0")</f>
        <v>0</v>
      </c>
      <c r="AD259" s="78"/>
      <c r="AE259" s="78"/>
      <c r="AF259" s="78"/>
      <c r="AG259" s="78"/>
    </row>
    <row r="260" spans="4:33" x14ac:dyDescent="0.25">
      <c r="D260" s="318"/>
      <c r="E260" s="103" t="s">
        <v>27</v>
      </c>
      <c r="F260" s="95">
        <f>IF(P259="","",VLOOKUP($E259&amp;$D$118&amp;$D$119,'CCG data'!$A:$AD,'CCG data'!W$3,FALSE))</f>
        <v>2.4371895463203717</v>
      </c>
      <c r="G260" s="96">
        <f>IF(P259="","",VLOOKUP($E259&amp;$D$118&amp;$D$119,'CCG data'!$A:$AD,'CCG data'!X$3,FALSE))</f>
        <v>4.4183445180886487</v>
      </c>
      <c r="H260" s="96">
        <f>IF(R259="","",VLOOKUP($E259&amp;$D$118&amp;$D$119,'CCG data'!$A:$AD,'CCG data'!Y$3,FALSE))</f>
        <v>31.265728881107176</v>
      </c>
      <c r="I260" s="96">
        <f>IF(R259="","",VLOOKUP($E259&amp;$D$118&amp;$D$119,'CCG data'!$A:$AD,'CCG data'!Z$3,FALSE))</f>
        <v>37.539942808197573</v>
      </c>
      <c r="J260" s="96">
        <f>IF(T259="","",VLOOKUP($E259&amp;$D$118&amp;$D$119,'CCG data'!$A:$AD,'CCG data'!AA$3,FALSE))</f>
        <v>16.699373982102255</v>
      </c>
      <c r="K260" s="96">
        <f>IF(T259="","",VLOOKUP($E259&amp;$D$118&amp;$D$119,'CCG data'!$A:$AD,'CCG data'!AB$3,FALSE))</f>
        <v>21.361877259156447</v>
      </c>
      <c r="L260" s="96">
        <f>IF(V259="","",VLOOKUP($E259&amp;$D$118&amp;$D$119,'CCG data'!$A:$AD,'CCG data'!AC$3,FALSE))</f>
        <v>8.1517755112511523</v>
      </c>
      <c r="M260" s="96">
        <f>IF(V259="","",VLOOKUP($E259&amp;$D$118&amp;$D$119,'CCG data'!$A:$AD,'CCG data'!AD$3,FALSE))</f>
        <v>11.474935037265176</v>
      </c>
      <c r="N260" s="363"/>
      <c r="P260" s="150">
        <f>IF(P259="","",VLOOKUP($E259&amp;$D$118&amp;$D$119,'CCG data'!$A:$AD,'CCG data'!I$3,FALSE))</f>
        <v>3.9E-2</v>
      </c>
      <c r="Q260" s="15">
        <f>IF(P259="","",VLOOKUP($E259&amp;$D$118&amp;$D$119,'CCG data'!$A:$AD,'CCG data'!J$3,FALSE))</f>
        <v>6.8000000000000005E-2</v>
      </c>
      <c r="R260" s="15">
        <f>IF(R259="","",VLOOKUP($E259&amp;$D$118&amp;$D$119,'CCG data'!$A:$AD,'CCG data'!K$3,FALSE))</f>
        <v>0.48199999999999998</v>
      </c>
      <c r="S260" s="15">
        <f>IF(R259="","",VLOOKUP($E259&amp;$D$118&amp;$D$119,'CCG data'!$A:$AD,'CCG data'!L$3,FALSE))</f>
        <v>0.54700000000000004</v>
      </c>
      <c r="T260" s="15">
        <f>IF(T259="","",VLOOKUP($E259&amp;$D$118&amp;$D$119,'CCG data'!$A:$AD,'CCG data'!M$3,FALSE))</f>
        <v>0.25700000000000001</v>
      </c>
      <c r="U260" s="15">
        <f>IF(T259="","",VLOOKUP($E259&amp;$D$118&amp;$D$119,'CCG data'!$A:$AD,'CCG data'!N$3,FALSE))</f>
        <v>0.315</v>
      </c>
      <c r="V260" s="15">
        <f>IF(V259="","",VLOOKUP($E259&amp;$D$118&amp;$D$119,'CCG data'!$A:$AD,'CCG data'!O$3,FALSE))</f>
        <v>0.127</v>
      </c>
      <c r="W260" s="135">
        <f>IF(V259="","",VLOOKUP($E259&amp;$D$118&amp;$D$119,'CCG data'!$A:$AD,'CCG data'!P$3,FALSE))</f>
        <v>0.17399999999999999</v>
      </c>
      <c r="Y260" s="163" t="str">
        <f>IFERROR(VLOOKUP($E260&amp;$D$119, Outliers!$A$4:$P$214,6,FALSE),"0")</f>
        <v>0</v>
      </c>
      <c r="Z260" s="163" t="str">
        <f>IFERROR(VLOOKUP($E260&amp;$D$119, Outliers!$A$4:$P$214,7,FALSE),"0")</f>
        <v>0</v>
      </c>
      <c r="AA260" s="163" t="str">
        <f>IFERROR(VLOOKUP($E260&amp;$D$119, Outliers!$A$4:$P$214,8,FALSE),"0")</f>
        <v>0</v>
      </c>
      <c r="AB260" s="163" t="str">
        <f>IFERROR(VLOOKUP($E260&amp;$D$119, Outliers!$A$4:$P$214,9,FALSE),"0")</f>
        <v>0</v>
      </c>
      <c r="AD260" s="78"/>
      <c r="AE260" s="78"/>
      <c r="AF260" s="78"/>
      <c r="AG260" s="78"/>
    </row>
    <row r="261" spans="4:33" ht="15.75" x14ac:dyDescent="0.25">
      <c r="D261" s="318"/>
      <c r="E261" s="104" t="s">
        <v>410</v>
      </c>
      <c r="F261" s="405">
        <f>IF(OR(ISERROR(VLOOKUP($E261&amp;$D$118&amp;$D$119,'CCG data'!$A:$AD,'CCG data'!R$3,FALSE)),ISBLANK(VLOOKUP($E261&amp;$D$118&amp;$D$119,'CCG data'!$A:$AD,'CCG data'!R$3,FALSE))),"",VLOOKUP($E261&amp;$D$118&amp;$D$119,'CCG data'!$A:$AD,'CCG data'!R$3,FALSE))</f>
        <v>3.4225730032206605</v>
      </c>
      <c r="G261" s="406"/>
      <c r="H261" s="406">
        <f>IF(OR(ISERROR(VLOOKUP($E261&amp;$D$118&amp;$D$119,'CCG data'!$A:$AD,'CCG data'!S$3,FALSE)),ISBLANK(VLOOKUP($E261&amp;$D$118&amp;$D$119,'CCG data'!$A:$AD,'CCG data'!S$3,FALSE))),"",VLOOKUP($E261&amp;$D$118&amp;$D$119,'CCG data'!$A:$AD,'CCG data'!S$3,FALSE))</f>
        <v>46.377491444540333</v>
      </c>
      <c r="I261" s="406"/>
      <c r="J261" s="406">
        <f>IF(OR(ISERROR(VLOOKUP($E261&amp;$D$118&amp;$D$119,'CCG data'!$A:$AD,'CCG data'!T$3,FALSE)),ISBLANK(VLOOKUP($E261&amp;$D$118&amp;$D$119,'CCG data'!$A:$AD,'CCG data'!T$3,FALSE))),"",VLOOKUP($E261&amp;$D$118&amp;$D$119,'CCG data'!$A:$AD,'CCG data'!T$3,FALSE))</f>
        <v>10.475875090827135</v>
      </c>
      <c r="K261" s="406"/>
      <c r="L261" s="406">
        <f>IF(OR(ISERROR(VLOOKUP($E261&amp;$D$118&amp;$D$119,'CCG data'!$A:$AD,'CCG data'!U$3,FALSE)),ISBLANK(VLOOKUP($E261&amp;$D$118&amp;$D$119,'CCG data'!$A:$AD,'CCG data'!U$3,FALSE))),"",VLOOKUP($E261&amp;$D$118&amp;$D$119,'CCG data'!$A:$AD,'CCG data'!U$3,FALSE))</f>
        <v>7.509658613687308</v>
      </c>
      <c r="M261" s="407"/>
      <c r="N261" s="362">
        <f>IF(OR(ISERROR(VLOOKUP($E261&amp;$D$118&amp;$D$119,'CCG data'!$A:$AD,'CCG data'!G$3,FALSE)),ISBLANK(VLOOKUP($E261&amp;$D$118&amp;$D$119,'CCG data'!$A:$AD,'CCG data'!G$3,FALSE))),"",VLOOKUP($E261&amp;$D$118&amp;$D$119,'CCG data'!$A:$AD,'CCG data'!G$3,FALSE))</f>
        <v>1103</v>
      </c>
      <c r="P261" s="397">
        <f>IF(OR(ISERROR(VLOOKUP($E261&amp;$D$118&amp;$D$119,'CCG data'!$A:$AD,'CCG data'!B$3,FALSE)),ISBLANK(VLOOKUP($E261&amp;$D$118&amp;$D$119,'CCG data'!$A:$AD,'CCG data'!B$3,FALSE))),"",VLOOKUP($E261&amp;$D$118&amp;$D$119,'CCG data'!$A:$AD,'CCG data'!B$3,FALSE))</f>
        <v>5.0770625566636446E-2</v>
      </c>
      <c r="Q261" s="263"/>
      <c r="R261" s="263">
        <f>IF(OR(ISERROR(VLOOKUP($E261&amp;$D$118&amp;$D$119,'CCG data'!$A:$AD,'CCG data'!C$3,FALSE)),ISBLANK(VLOOKUP($E261&amp;$D$118&amp;$D$119,'CCG data'!$A:$AD,'CCG data'!C$3,FALSE))),"",VLOOKUP($E261&amp;$D$118&amp;$D$119,'CCG data'!$A:$AD,'CCG data'!C$3,FALSE))</f>
        <v>0.67996373526745235</v>
      </c>
      <c r="S261" s="263"/>
      <c r="T261" s="263">
        <f>IF(OR(ISERROR(VLOOKUP($E261&amp;$D$118&amp;$D$119,'CCG data'!$A:$AD,'CCG data'!D$3,FALSE)),ISBLANK(VLOOKUP($E261&amp;$D$118&amp;$D$119,'CCG data'!$A:$AD,'CCG data'!D$3,FALSE))),"",VLOOKUP($E261&amp;$D$118&amp;$D$119,'CCG data'!$A:$AD,'CCG data'!D$3,FALSE))</f>
        <v>0.15956482320942883</v>
      </c>
      <c r="U261" s="263"/>
      <c r="V261" s="263">
        <f>IF(OR(ISERROR(VLOOKUP($E261&amp;$D$118&amp;$D$119,'CCG data'!$A:$AD,'CCG data'!E$3,FALSE)),ISBLANK(VLOOKUP($E261&amp;$D$118&amp;$D$119,'CCG data'!$A:$AD,'CCG data'!E$3,FALSE))),"",VLOOKUP($E261&amp;$D$118&amp;$D$119,'CCG data'!$A:$AD,'CCG data'!E$3,FALSE))</f>
        <v>0.10970081595648232</v>
      </c>
      <c r="W261" s="398"/>
      <c r="Y261" s="163">
        <f>IFERROR(VLOOKUP($E261&amp;$D$119, Outliers!$A$4:$P$214,6,FALSE),"0")</f>
        <v>1</v>
      </c>
      <c r="Z261" s="163">
        <f>IFERROR(VLOOKUP($E261&amp;$D$119, Outliers!$A$4:$P$214,7,FALSE),"0")</f>
        <v>1</v>
      </c>
      <c r="AA261" s="163">
        <f>IFERROR(VLOOKUP($E261&amp;$D$119, Outliers!$A$4:$P$214,8,FALSE),"0")</f>
        <v>1</v>
      </c>
      <c r="AB261" s="163">
        <f>IFERROR(VLOOKUP($E261&amp;$D$119, Outliers!$A$4:$P$214,9,FALSE),"0")</f>
        <v>1</v>
      </c>
      <c r="AD261" s="78"/>
      <c r="AE261" s="78"/>
      <c r="AF261" s="78"/>
      <c r="AG261" s="78"/>
    </row>
    <row r="262" spans="4:33" x14ac:dyDescent="0.25">
      <c r="D262" s="318"/>
      <c r="E262" s="103" t="s">
        <v>27</v>
      </c>
      <c r="F262" s="95">
        <f>IF(P261="","",VLOOKUP($E261&amp;$D$118&amp;$D$119,'CCG data'!$A:$AD,'CCG data'!W$3,FALSE))</f>
        <v>2.5261463140715046</v>
      </c>
      <c r="G262" s="96">
        <f>IF(P261="","",VLOOKUP($E261&amp;$D$118&amp;$D$119,'CCG data'!$A:$AD,'CCG data'!X$3,FALSE))</f>
        <v>4.3189996923698164</v>
      </c>
      <c r="H262" s="96">
        <f>IF(R261="","",VLOOKUP($E261&amp;$D$118&amp;$D$119,'CCG data'!$A:$AD,'CCG data'!Y$3,FALSE))</f>
        <v>43.058297009849127</v>
      </c>
      <c r="I262" s="96">
        <f>IF(R261="","",VLOOKUP($E261&amp;$D$118&amp;$D$119,'CCG data'!$A:$AD,'CCG data'!Z$3,FALSE))</f>
        <v>49.696685879231538</v>
      </c>
      <c r="J262" s="96">
        <f>IF(T261="","",VLOOKUP($E261&amp;$D$118&amp;$D$119,'CCG data'!$A:$AD,'CCG data'!AA$3,FALSE))</f>
        <v>8.9281634505377792</v>
      </c>
      <c r="K262" s="96">
        <f>IF(T261="","",VLOOKUP($E261&amp;$D$118&amp;$D$119,'CCG data'!$A:$AD,'CCG data'!AB$3,FALSE))</f>
        <v>12.02358673111649</v>
      </c>
      <c r="L262" s="96">
        <f>IF(V261="","",VLOOKUP($E261&amp;$D$118&amp;$D$119,'CCG data'!$A:$AD,'CCG data'!AC$3,FALSE))</f>
        <v>6.1715739879757514</v>
      </c>
      <c r="M262" s="96">
        <f>IF(V261="","",VLOOKUP($E261&amp;$D$118&amp;$D$119,'CCG data'!$A:$AD,'CCG data'!AD$3,FALSE))</f>
        <v>8.8477432393988646</v>
      </c>
      <c r="N262" s="363"/>
      <c r="P262" s="150">
        <f>IF(P261="","",VLOOKUP($E261&amp;$D$118&amp;$D$119,'CCG data'!$A:$AD,'CCG data'!I$3,FALSE))</f>
        <v>3.9E-2</v>
      </c>
      <c r="Q262" s="15">
        <f>IF(P261="","",VLOOKUP($E261&amp;$D$118&amp;$D$119,'CCG data'!$A:$AD,'CCG data'!J$3,FALSE))</f>
        <v>6.5000000000000002E-2</v>
      </c>
      <c r="R262" s="15">
        <f>IF(R261="","",VLOOKUP($E261&amp;$D$118&amp;$D$119,'CCG data'!$A:$AD,'CCG data'!K$3,FALSE))</f>
        <v>0.65200000000000002</v>
      </c>
      <c r="S262" s="15">
        <f>IF(R261="","",VLOOKUP($E261&amp;$D$118&amp;$D$119,'CCG data'!$A:$AD,'CCG data'!L$3,FALSE))</f>
        <v>0.70699999999999996</v>
      </c>
      <c r="T262" s="15">
        <f>IF(T261="","",VLOOKUP($E261&amp;$D$118&amp;$D$119,'CCG data'!$A:$AD,'CCG data'!M$3,FALSE))</f>
        <v>0.13900000000000001</v>
      </c>
      <c r="U262" s="15">
        <f>IF(T261="","",VLOOKUP($E261&amp;$D$118&amp;$D$119,'CCG data'!$A:$AD,'CCG data'!N$3,FALSE))</f>
        <v>0.182</v>
      </c>
      <c r="V262" s="15">
        <f>IF(V261="","",VLOOKUP($E261&amp;$D$118&amp;$D$119,'CCG data'!$A:$AD,'CCG data'!O$3,FALSE))</f>
        <v>9.2999999999999999E-2</v>
      </c>
      <c r="W262" s="135">
        <f>IF(V261="","",VLOOKUP($E261&amp;$D$118&amp;$D$119,'CCG data'!$A:$AD,'CCG data'!P$3,FALSE))</f>
        <v>0.13</v>
      </c>
      <c r="Y262" s="163" t="str">
        <f>IFERROR(VLOOKUP($E262&amp;$D$119, Outliers!$A$4:$P$214,6,FALSE),"0")</f>
        <v>0</v>
      </c>
      <c r="Z262" s="163" t="str">
        <f>IFERROR(VLOOKUP($E262&amp;$D$119, Outliers!$A$4:$P$214,7,FALSE),"0")</f>
        <v>0</v>
      </c>
      <c r="AA262" s="163" t="str">
        <f>IFERROR(VLOOKUP($E262&amp;$D$119, Outliers!$A$4:$P$214,8,FALSE),"0")</f>
        <v>0</v>
      </c>
      <c r="AB262" s="163" t="str">
        <f>IFERROR(VLOOKUP($E262&amp;$D$119, Outliers!$A$4:$P$214,9,FALSE),"0")</f>
        <v>0</v>
      </c>
      <c r="AD262" s="78"/>
      <c r="AE262" s="78"/>
      <c r="AF262" s="78"/>
      <c r="AG262" s="78"/>
    </row>
    <row r="263" spans="4:33" ht="15.75" x14ac:dyDescent="0.25">
      <c r="D263" s="318"/>
      <c r="E263" s="104" t="s">
        <v>195</v>
      </c>
      <c r="F263" s="405">
        <f>IF(OR(ISERROR(VLOOKUP($E263&amp;$D$118&amp;$D$119,'CCG data'!$A:$AD,'CCG data'!R$3,FALSE)),ISBLANK(VLOOKUP($E263&amp;$D$118&amp;$D$119,'CCG data'!$A:$AD,'CCG data'!R$3,FALSE))),"",VLOOKUP($E263&amp;$D$118&amp;$D$119,'CCG data'!$A:$AD,'CCG data'!R$3,FALSE))</f>
        <v>4.8617217451939192</v>
      </c>
      <c r="G263" s="406"/>
      <c r="H263" s="406">
        <f>IF(OR(ISERROR(VLOOKUP($E263&amp;$D$118&amp;$D$119,'CCG data'!$A:$AD,'CCG data'!S$3,FALSE)),ISBLANK(VLOOKUP($E263&amp;$D$118&amp;$D$119,'CCG data'!$A:$AD,'CCG data'!S$3,FALSE))),"",VLOOKUP($E263&amp;$D$118&amp;$D$119,'CCG data'!$A:$AD,'CCG data'!S$3,FALSE))</f>
        <v>26.878781267078793</v>
      </c>
      <c r="I263" s="406"/>
      <c r="J263" s="406">
        <f>IF(OR(ISERROR(VLOOKUP($E263&amp;$D$118&amp;$D$119,'CCG data'!$A:$AD,'CCG data'!T$3,FALSE)),ISBLANK(VLOOKUP($E263&amp;$D$118&amp;$D$119,'CCG data'!$A:$AD,'CCG data'!T$3,FALSE))),"",VLOOKUP($E263&amp;$D$118&amp;$D$119,'CCG data'!$A:$AD,'CCG data'!T$3,FALSE))</f>
        <v>11.273303289436759</v>
      </c>
      <c r="K263" s="406"/>
      <c r="L263" s="406">
        <f>IF(OR(ISERROR(VLOOKUP($E263&amp;$D$118&amp;$D$119,'CCG data'!$A:$AD,'CCG data'!U$3,FALSE)),ISBLANK(VLOOKUP($E263&amp;$D$118&amp;$D$119,'CCG data'!$A:$AD,'CCG data'!U$3,FALSE))),"",VLOOKUP($E263&amp;$D$118&amp;$D$119,'CCG data'!$A:$AD,'CCG data'!U$3,FALSE))</f>
        <v>11.22202571799394</v>
      </c>
      <c r="M263" s="407"/>
      <c r="N263" s="362">
        <f>IF(OR(ISERROR(VLOOKUP($E263&amp;$D$118&amp;$D$119,'CCG data'!$A:$AD,'CCG data'!G$3,FALSE)),ISBLANK(VLOOKUP($E263&amp;$D$118&amp;$D$119,'CCG data'!$A:$AD,'CCG data'!G$3,FALSE))),"",VLOOKUP($E263&amp;$D$118&amp;$D$119,'CCG data'!$A:$AD,'CCG data'!G$3,FALSE))</f>
        <v>999</v>
      </c>
      <c r="P263" s="397">
        <f>IF(OR(ISERROR(VLOOKUP($E263&amp;$D$118&amp;$D$119,'CCG data'!$A:$AD,'CCG data'!B$3,FALSE)),ISBLANK(VLOOKUP($E263&amp;$D$118&amp;$D$119,'CCG data'!$A:$AD,'CCG data'!B$3,FALSE))),"",VLOOKUP($E263&amp;$D$118&amp;$D$119,'CCG data'!$A:$AD,'CCG data'!B$3,FALSE))</f>
        <v>8.5085085085085083E-2</v>
      </c>
      <c r="Q263" s="263"/>
      <c r="R263" s="263">
        <f>IF(OR(ISERROR(VLOOKUP($E263&amp;$D$118&amp;$D$119,'CCG data'!$A:$AD,'CCG data'!C$3,FALSE)),ISBLANK(VLOOKUP($E263&amp;$D$118&amp;$D$119,'CCG data'!$A:$AD,'CCG data'!C$3,FALSE))),"",VLOOKUP($E263&amp;$D$118&amp;$D$119,'CCG data'!$A:$AD,'CCG data'!C$3,FALSE))</f>
        <v>0.49549549549549549</v>
      </c>
      <c r="S263" s="263"/>
      <c r="T263" s="263">
        <f>IF(OR(ISERROR(VLOOKUP($E263&amp;$D$118&amp;$D$119,'CCG data'!$A:$AD,'CCG data'!D$3,FALSE)),ISBLANK(VLOOKUP($E263&amp;$D$118&amp;$D$119,'CCG data'!$A:$AD,'CCG data'!D$3,FALSE))),"",VLOOKUP($E263&amp;$D$118&amp;$D$119,'CCG data'!$A:$AD,'CCG data'!D$3,FALSE))</f>
        <v>0.21021021021021022</v>
      </c>
      <c r="U263" s="263"/>
      <c r="V263" s="263">
        <f>IF(OR(ISERROR(VLOOKUP($E263&amp;$D$118&amp;$D$119,'CCG data'!$A:$AD,'CCG data'!E$3,FALSE)),ISBLANK(VLOOKUP($E263&amp;$D$118&amp;$D$119,'CCG data'!$A:$AD,'CCG data'!E$3,FALSE))),"",VLOOKUP($E263&amp;$D$118&amp;$D$119,'CCG data'!$A:$AD,'CCG data'!E$3,FALSE))</f>
        <v>0.20920920920920921</v>
      </c>
      <c r="W263" s="398"/>
      <c r="Y263" s="163">
        <f>IFERROR(VLOOKUP($E263&amp;$D$119, Outliers!$A$4:$P$214,6,FALSE),"0")</f>
        <v>0</v>
      </c>
      <c r="Z263" s="163">
        <f>IFERROR(VLOOKUP($E263&amp;$D$119, Outliers!$A$4:$P$214,7,FALSE),"0")</f>
        <v>1</v>
      </c>
      <c r="AA263" s="163">
        <f>IFERROR(VLOOKUP($E263&amp;$D$119, Outliers!$A$4:$P$214,8,FALSE),"0")</f>
        <v>1</v>
      </c>
      <c r="AB263" s="163">
        <f>IFERROR(VLOOKUP($E263&amp;$D$119, Outliers!$A$4:$P$214,9,FALSE),"0")</f>
        <v>0</v>
      </c>
      <c r="AD263" s="78"/>
      <c r="AE263" s="78"/>
      <c r="AF263" s="78"/>
      <c r="AG263" s="78"/>
    </row>
    <row r="264" spans="4:33" x14ac:dyDescent="0.25">
      <c r="D264" s="318"/>
      <c r="E264" s="103" t="s">
        <v>27</v>
      </c>
      <c r="F264" s="95">
        <f>IF(P263="","",VLOOKUP($E263&amp;$D$118&amp;$D$119,'CCG data'!$A:$AD,'CCG data'!W$3,FALSE))</f>
        <v>3.828159331701523</v>
      </c>
      <c r="G264" s="96">
        <f>IF(P263="","",VLOOKUP($E263&amp;$D$118&amp;$D$119,'CCG data'!$A:$AD,'CCG data'!X$3,FALSE))</f>
        <v>5.8952841586863158</v>
      </c>
      <c r="H264" s="96">
        <f>IF(R263="","",VLOOKUP($E263&amp;$D$118&amp;$D$119,'CCG data'!$A:$AD,'CCG data'!Y$3,FALSE))</f>
        <v>24.51088297097543</v>
      </c>
      <c r="I264" s="96">
        <f>IF(R263="","",VLOOKUP($E263&amp;$D$118&amp;$D$119,'CCG data'!$A:$AD,'CCG data'!Z$3,FALSE))</f>
        <v>29.246679563182155</v>
      </c>
      <c r="J264" s="96">
        <f>IF(T263="","",VLOOKUP($E263&amp;$D$118&amp;$D$119,'CCG data'!$A:$AD,'CCG data'!AA$3,FALSE))</f>
        <v>9.7485568947847678</v>
      </c>
      <c r="K264" s="96">
        <f>IF(T263="","",VLOOKUP($E263&amp;$D$118&amp;$D$119,'CCG data'!$A:$AD,'CCG data'!AB$3,FALSE))</f>
        <v>12.798049684088751</v>
      </c>
      <c r="L264" s="96">
        <f>IF(V263="","",VLOOKUP($E263&amp;$D$118&amp;$D$119,'CCG data'!$A:$AD,'CCG data'!AC$3,FALSE))</f>
        <v>9.7005879674032975</v>
      </c>
      <c r="M264" s="96">
        <f>IF(V263="","",VLOOKUP($E263&amp;$D$118&amp;$D$119,'CCG data'!$A:$AD,'CCG data'!AD$3,FALSE))</f>
        <v>12.743463468584583</v>
      </c>
      <c r="N264" s="363"/>
      <c r="P264" s="150">
        <f>IF(P263="","",VLOOKUP($E263&amp;$D$118&amp;$D$119,'CCG data'!$A:$AD,'CCG data'!I$3,FALSE))</f>
        <v>6.9000000000000006E-2</v>
      </c>
      <c r="Q264" s="15">
        <f>IF(P263="","",VLOOKUP($E263&amp;$D$118&amp;$D$119,'CCG data'!$A:$AD,'CCG data'!J$3,FALSE))</f>
        <v>0.104</v>
      </c>
      <c r="R264" s="15">
        <f>IF(R263="","",VLOOKUP($E263&amp;$D$118&amp;$D$119,'CCG data'!$A:$AD,'CCG data'!K$3,FALSE))</f>
        <v>0.46500000000000002</v>
      </c>
      <c r="S264" s="15">
        <f>IF(R263="","",VLOOKUP($E263&amp;$D$118&amp;$D$119,'CCG data'!$A:$AD,'CCG data'!L$3,FALSE))</f>
        <v>0.52600000000000002</v>
      </c>
      <c r="T264" s="15">
        <f>IF(T263="","",VLOOKUP($E263&amp;$D$118&amp;$D$119,'CCG data'!$A:$AD,'CCG data'!M$3,FALSE))</f>
        <v>0.186</v>
      </c>
      <c r="U264" s="15">
        <f>IF(T263="","",VLOOKUP($E263&amp;$D$118&amp;$D$119,'CCG data'!$A:$AD,'CCG data'!N$3,FALSE))</f>
        <v>0.23699999999999999</v>
      </c>
      <c r="V264" s="15">
        <f>IF(V263="","",VLOOKUP($E263&amp;$D$118&amp;$D$119,'CCG data'!$A:$AD,'CCG data'!O$3,FALSE))</f>
        <v>0.185</v>
      </c>
      <c r="W264" s="135">
        <f>IF(V263="","",VLOOKUP($E263&amp;$D$118&amp;$D$119,'CCG data'!$A:$AD,'CCG data'!P$3,FALSE))</f>
        <v>0.23599999999999999</v>
      </c>
      <c r="Y264" s="163" t="str">
        <f>IFERROR(VLOOKUP($E264&amp;$D$119, Outliers!$A$4:$P$214,6,FALSE),"0")</f>
        <v>0</v>
      </c>
      <c r="Z264" s="163" t="str">
        <f>IFERROR(VLOOKUP($E264&amp;$D$119, Outliers!$A$4:$P$214,7,FALSE),"0")</f>
        <v>0</v>
      </c>
      <c r="AA264" s="163" t="str">
        <f>IFERROR(VLOOKUP($E264&amp;$D$119, Outliers!$A$4:$P$214,8,FALSE),"0")</f>
        <v>0</v>
      </c>
      <c r="AB264" s="163" t="str">
        <f>IFERROR(VLOOKUP($E264&amp;$D$119, Outliers!$A$4:$P$214,9,FALSE),"0")</f>
        <v>0</v>
      </c>
      <c r="AD264" s="78"/>
      <c r="AE264" s="78"/>
      <c r="AF264" s="78"/>
      <c r="AG264" s="78"/>
    </row>
    <row r="265" spans="4:33" ht="15.75" x14ac:dyDescent="0.25">
      <c r="D265" s="318"/>
      <c r="E265" s="104" t="s">
        <v>411</v>
      </c>
      <c r="F265" s="405">
        <f>IF(OR(ISERROR(VLOOKUP($E265&amp;$D$118&amp;$D$119,'CCG data'!$A:$AD,'CCG data'!R$3,FALSE)),ISBLANK(VLOOKUP($E265&amp;$D$118&amp;$D$119,'CCG data'!$A:$AD,'CCG data'!R$3,FALSE))),"",VLOOKUP($E265&amp;$D$118&amp;$D$119,'CCG data'!$A:$AD,'CCG data'!R$3,FALSE))</f>
        <v>6.4942498037174143</v>
      </c>
      <c r="G265" s="406"/>
      <c r="H265" s="406">
        <f>IF(OR(ISERROR(VLOOKUP($E265&amp;$D$118&amp;$D$119,'CCG data'!$A:$AD,'CCG data'!S$3,FALSE)),ISBLANK(VLOOKUP($E265&amp;$D$118&amp;$D$119,'CCG data'!$A:$AD,'CCG data'!S$3,FALSE))),"",VLOOKUP($E265&amp;$D$118&amp;$D$119,'CCG data'!$A:$AD,'CCG data'!S$3,FALSE))</f>
        <v>44.121074474786617</v>
      </c>
      <c r="I265" s="406"/>
      <c r="J265" s="406">
        <f>IF(OR(ISERROR(VLOOKUP($E265&amp;$D$118&amp;$D$119,'CCG data'!$A:$AD,'CCG data'!T$3,FALSE)),ISBLANK(VLOOKUP($E265&amp;$D$118&amp;$D$119,'CCG data'!$A:$AD,'CCG data'!T$3,FALSE))),"",VLOOKUP($E265&amp;$D$118&amp;$D$119,'CCG data'!$A:$AD,'CCG data'!T$3,FALSE))</f>
        <v>17.793696949261346</v>
      </c>
      <c r="K265" s="406"/>
      <c r="L265" s="406">
        <f>IF(OR(ISERROR(VLOOKUP($E265&amp;$D$118&amp;$D$119,'CCG data'!$A:$AD,'CCG data'!U$3,FALSE)),ISBLANK(VLOOKUP($E265&amp;$D$118&amp;$D$119,'CCG data'!$A:$AD,'CCG data'!U$3,FALSE))),"",VLOOKUP($E265&amp;$D$118&amp;$D$119,'CCG data'!$A:$AD,'CCG data'!U$3,FALSE))</f>
        <v>9.5177721789493663</v>
      </c>
      <c r="M265" s="407"/>
      <c r="N265" s="362">
        <f>IF(OR(ISERROR(VLOOKUP($E265&amp;$D$118&amp;$D$119,'CCG data'!$A:$AD,'CCG data'!G$3,FALSE)),ISBLANK(VLOOKUP($E265&amp;$D$118&amp;$D$119,'CCG data'!$A:$AD,'CCG data'!G$3,FALSE))),"",VLOOKUP($E265&amp;$D$118&amp;$D$119,'CCG data'!$A:$AD,'CCG data'!G$3,FALSE))</f>
        <v>1916</v>
      </c>
      <c r="P265" s="397">
        <f>IF(OR(ISERROR(VLOOKUP($E265&amp;$D$118&amp;$D$119,'CCG data'!$A:$AD,'CCG data'!B$3,FALSE)),ISBLANK(VLOOKUP($E265&amp;$D$118&amp;$D$119,'CCG data'!$A:$AD,'CCG data'!B$3,FALSE))),"",VLOOKUP($E265&amp;$D$118&amp;$D$119,'CCG data'!$A:$AD,'CCG data'!B$3,FALSE))</f>
        <v>8.5073068893528184E-2</v>
      </c>
      <c r="Q265" s="263"/>
      <c r="R265" s="263">
        <f>IF(OR(ISERROR(VLOOKUP($E265&amp;$D$118&amp;$D$119,'CCG data'!$A:$AD,'CCG data'!C$3,FALSE)),ISBLANK(VLOOKUP($E265&amp;$D$118&amp;$D$119,'CCG data'!$A:$AD,'CCG data'!C$3,FALSE))),"",VLOOKUP($E265&amp;$D$118&amp;$D$119,'CCG data'!$A:$AD,'CCG data'!C$3,FALSE))</f>
        <v>0.56732776617954073</v>
      </c>
      <c r="S265" s="263"/>
      <c r="T265" s="263">
        <f>IF(OR(ISERROR(VLOOKUP($E265&amp;$D$118&amp;$D$119,'CCG data'!$A:$AD,'CCG data'!D$3,FALSE)),ISBLANK(VLOOKUP($E265&amp;$D$118&amp;$D$119,'CCG data'!$A:$AD,'CCG data'!D$3,FALSE))),"",VLOOKUP($E265&amp;$D$118&amp;$D$119,'CCG data'!$A:$AD,'CCG data'!D$3,FALSE))</f>
        <v>0.22338204592901878</v>
      </c>
      <c r="U265" s="263"/>
      <c r="V265" s="263">
        <f>IF(OR(ISERROR(VLOOKUP($E265&amp;$D$118&amp;$D$119,'CCG data'!$A:$AD,'CCG data'!E$3,FALSE)),ISBLANK(VLOOKUP($E265&amp;$D$118&amp;$D$119,'CCG data'!$A:$AD,'CCG data'!E$3,FALSE))),"",VLOOKUP($E265&amp;$D$118&amp;$D$119,'CCG data'!$A:$AD,'CCG data'!E$3,FALSE))</f>
        <v>0.12421711899791232</v>
      </c>
      <c r="W265" s="398"/>
      <c r="Y265" s="163">
        <f>IFERROR(VLOOKUP($E265&amp;$D$119, Outliers!$A$4:$P$214,6,FALSE),"0")</f>
        <v>0</v>
      </c>
      <c r="Z265" s="163">
        <f>IFERROR(VLOOKUP($E265&amp;$D$119, Outliers!$A$4:$P$214,7,FALSE),"0")</f>
        <v>1</v>
      </c>
      <c r="AA265" s="163">
        <f>IFERROR(VLOOKUP($E265&amp;$D$119, Outliers!$A$4:$P$214,8,FALSE),"0")</f>
        <v>0</v>
      </c>
      <c r="AB265" s="163">
        <f>IFERROR(VLOOKUP($E265&amp;$D$119, Outliers!$A$4:$P$214,9,FALSE),"0")</f>
        <v>0</v>
      </c>
      <c r="AD265" s="78"/>
      <c r="AE265" s="78"/>
      <c r="AF265" s="78"/>
      <c r="AG265" s="78"/>
    </row>
    <row r="266" spans="4:33" x14ac:dyDescent="0.25">
      <c r="D266" s="318"/>
      <c r="E266" s="103" t="s">
        <v>27</v>
      </c>
      <c r="F266" s="95">
        <f>IF(P265="","",VLOOKUP($E265&amp;$D$118&amp;$D$119,'CCG data'!$A:$AD,'CCG data'!W$3,FALSE))</f>
        <v>5.497258755093009</v>
      </c>
      <c r="G266" s="96">
        <f>IF(P265="","",VLOOKUP($E265&amp;$D$118&amp;$D$119,'CCG data'!$A:$AD,'CCG data'!X$3,FALSE))</f>
        <v>7.4912408523418197</v>
      </c>
      <c r="H266" s="96">
        <f>IF(R265="","",VLOOKUP($E265&amp;$D$118&amp;$D$119,'CCG data'!$A:$AD,'CCG data'!Y$3,FALSE))</f>
        <v>41.49814037329584</v>
      </c>
      <c r="I266" s="96">
        <f>IF(R265="","",VLOOKUP($E265&amp;$D$118&amp;$D$119,'CCG data'!$A:$AD,'CCG data'!Z$3,FALSE))</f>
        <v>46.744008576277395</v>
      </c>
      <c r="J266" s="96">
        <f>IF(T265="","",VLOOKUP($E265&amp;$D$118&amp;$D$119,'CCG data'!$A:$AD,'CCG data'!AA$3,FALSE))</f>
        <v>16.107918969905946</v>
      </c>
      <c r="K266" s="96">
        <f>IF(T265="","",VLOOKUP($E265&amp;$D$118&amp;$D$119,'CCG data'!$A:$AD,'CCG data'!AB$3,FALSE))</f>
        <v>19.479474928616746</v>
      </c>
      <c r="L266" s="96">
        <f>IF(V265="","",VLOOKUP($E265&amp;$D$118&amp;$D$119,'CCG data'!$A:$AD,'CCG data'!AC$3,FALSE))</f>
        <v>8.3085589271513953</v>
      </c>
      <c r="M266" s="96">
        <f>IF(V265="","",VLOOKUP($E265&amp;$D$118&amp;$D$119,'CCG data'!$A:$AD,'CCG data'!AD$3,FALSE))</f>
        <v>10.726985430747337</v>
      </c>
      <c r="N266" s="363"/>
      <c r="P266" s="150">
        <f>IF(P265="","",VLOOKUP($E265&amp;$D$118&amp;$D$119,'CCG data'!$A:$AD,'CCG data'!I$3,FALSE))</f>
        <v>7.2999999999999995E-2</v>
      </c>
      <c r="Q266" s="15">
        <f>IF(P265="","",VLOOKUP($E265&amp;$D$118&amp;$D$119,'CCG data'!$A:$AD,'CCG data'!J$3,FALSE))</f>
        <v>9.8000000000000004E-2</v>
      </c>
      <c r="R266" s="15">
        <f>IF(R265="","",VLOOKUP($E265&amp;$D$118&amp;$D$119,'CCG data'!$A:$AD,'CCG data'!K$3,FALSE))</f>
        <v>0.54500000000000004</v>
      </c>
      <c r="S266" s="15">
        <f>IF(R265="","",VLOOKUP($E265&amp;$D$118&amp;$D$119,'CCG data'!$A:$AD,'CCG data'!L$3,FALSE))</f>
        <v>0.58899999999999997</v>
      </c>
      <c r="T266" s="15">
        <f>IF(T265="","",VLOOKUP($E265&amp;$D$118&amp;$D$119,'CCG data'!$A:$AD,'CCG data'!M$3,FALSE))</f>
        <v>0.20499999999999999</v>
      </c>
      <c r="U266" s="15">
        <f>IF(T265="","",VLOOKUP($E265&amp;$D$118&amp;$D$119,'CCG data'!$A:$AD,'CCG data'!N$3,FALSE))</f>
        <v>0.24299999999999999</v>
      </c>
      <c r="V266" s="15">
        <f>IF(V265="","",VLOOKUP($E265&amp;$D$118&amp;$D$119,'CCG data'!$A:$AD,'CCG data'!O$3,FALSE))</f>
        <v>0.11</v>
      </c>
      <c r="W266" s="135">
        <f>IF(V265="","",VLOOKUP($E265&amp;$D$118&amp;$D$119,'CCG data'!$A:$AD,'CCG data'!P$3,FALSE))</f>
        <v>0.14000000000000001</v>
      </c>
      <c r="Y266" s="163" t="str">
        <f>IFERROR(VLOOKUP($E266&amp;$D$119, Outliers!$A$4:$P$214,6,FALSE),"0")</f>
        <v>0</v>
      </c>
      <c r="Z266" s="163" t="str">
        <f>IFERROR(VLOOKUP($E266&amp;$D$119, Outliers!$A$4:$P$214,7,FALSE),"0")</f>
        <v>0</v>
      </c>
      <c r="AA266" s="163" t="str">
        <f>IFERROR(VLOOKUP($E266&amp;$D$119, Outliers!$A$4:$P$214,8,FALSE),"0")</f>
        <v>0</v>
      </c>
      <c r="AB266" s="163" t="str">
        <f>IFERROR(VLOOKUP($E266&amp;$D$119, Outliers!$A$4:$P$214,9,FALSE),"0")</f>
        <v>0</v>
      </c>
      <c r="AD266" s="78"/>
      <c r="AE266" s="78"/>
      <c r="AF266" s="78"/>
      <c r="AG266" s="78"/>
    </row>
    <row r="267" spans="4:33" ht="15.75" x14ac:dyDescent="0.25">
      <c r="D267" s="318"/>
      <c r="E267" s="104" t="s">
        <v>484</v>
      </c>
      <c r="F267" s="405">
        <f>IF(OR(ISERROR(VLOOKUP($E267&amp;$D$118&amp;$D$119,'CCG data'!$A:$AD,'CCG data'!R$3,FALSE)),ISBLANK(VLOOKUP($E267&amp;$D$118&amp;$D$119,'CCG data'!$A:$AD,'CCG data'!R$3,FALSE))),"",VLOOKUP($E267&amp;$D$118&amp;$D$119,'CCG data'!$A:$AD,'CCG data'!R$3,FALSE))</f>
        <v>4.3659481388338621</v>
      </c>
      <c r="G267" s="406"/>
      <c r="H267" s="406">
        <f>IF(OR(ISERROR(VLOOKUP($E267&amp;$D$118&amp;$D$119,'CCG data'!$A:$AD,'CCG data'!S$3,FALSE)),ISBLANK(VLOOKUP($E267&amp;$D$118&amp;$D$119,'CCG data'!$A:$AD,'CCG data'!S$3,FALSE))),"",VLOOKUP($E267&amp;$D$118&amp;$D$119,'CCG data'!$A:$AD,'CCG data'!S$3,FALSE))</f>
        <v>39.70284058363719</v>
      </c>
      <c r="I267" s="406"/>
      <c r="J267" s="406">
        <f>IF(OR(ISERROR(VLOOKUP($E267&amp;$D$118&amp;$D$119,'CCG data'!$A:$AD,'CCG data'!T$3,FALSE)),ISBLANK(VLOOKUP($E267&amp;$D$118&amp;$D$119,'CCG data'!$A:$AD,'CCG data'!T$3,FALSE))),"",VLOOKUP($E267&amp;$D$118&amp;$D$119,'CCG data'!$A:$AD,'CCG data'!T$3,FALSE))</f>
        <v>19.962227828553168</v>
      </c>
      <c r="K267" s="406"/>
      <c r="L267" s="406">
        <f>IF(OR(ISERROR(VLOOKUP($E267&amp;$D$118&amp;$D$119,'CCG data'!$A:$AD,'CCG data'!U$3,FALSE)),ISBLANK(VLOOKUP($E267&amp;$D$118&amp;$D$119,'CCG data'!$A:$AD,'CCG data'!U$3,FALSE))),"",VLOOKUP($E267&amp;$D$118&amp;$D$119,'CCG data'!$A:$AD,'CCG data'!U$3,FALSE))</f>
        <v>7.7641008526500661</v>
      </c>
      <c r="M267" s="407"/>
      <c r="N267" s="362">
        <f>IF(OR(ISERROR(VLOOKUP($E267&amp;$D$118&amp;$D$119,'CCG data'!$A:$AD,'CCG data'!G$3,FALSE)),ISBLANK(VLOOKUP($E267&amp;$D$118&amp;$D$119,'CCG data'!$A:$AD,'CCG data'!G$3,FALSE))),"",VLOOKUP($E267&amp;$D$118&amp;$D$119,'CCG data'!$A:$AD,'CCG data'!G$3,FALSE))</f>
        <v>1544</v>
      </c>
      <c r="P267" s="397">
        <f>IF(OR(ISERROR(VLOOKUP($E267&amp;$D$118&amp;$D$119,'CCG data'!$A:$AD,'CCG data'!B$3,FALSE)),ISBLANK(VLOOKUP($E267&amp;$D$118&amp;$D$119,'CCG data'!$A:$AD,'CCG data'!B$3,FALSE))),"",VLOOKUP($E267&amp;$D$118&amp;$D$119,'CCG data'!$A:$AD,'CCG data'!B$3,FALSE))</f>
        <v>5.8937823834196892E-2</v>
      </c>
      <c r="Q267" s="263"/>
      <c r="R267" s="263">
        <f>IF(OR(ISERROR(VLOOKUP($E267&amp;$D$118&amp;$D$119,'CCG data'!$A:$AD,'CCG data'!C$3,FALSE)),ISBLANK(VLOOKUP($E267&amp;$D$118&amp;$D$119,'CCG data'!$A:$AD,'CCG data'!C$3,FALSE))),"",VLOOKUP($E267&amp;$D$118&amp;$D$119,'CCG data'!$A:$AD,'CCG data'!C$3,FALSE))</f>
        <v>0.54663212435233166</v>
      </c>
      <c r="S267" s="263"/>
      <c r="T267" s="263">
        <f>IF(OR(ISERROR(VLOOKUP($E267&amp;$D$118&amp;$D$119,'CCG data'!$A:$AD,'CCG data'!D$3,FALSE)),ISBLANK(VLOOKUP($E267&amp;$D$118&amp;$D$119,'CCG data'!$A:$AD,'CCG data'!D$3,FALSE))),"",VLOOKUP($E267&amp;$D$118&amp;$D$119,'CCG data'!$A:$AD,'CCG data'!D$3,FALSE))</f>
        <v>0.2856217616580311</v>
      </c>
      <c r="U267" s="263"/>
      <c r="V267" s="263">
        <f>IF(OR(ISERROR(VLOOKUP($E267&amp;$D$118&amp;$D$119,'CCG data'!$A:$AD,'CCG data'!E$3,FALSE)),ISBLANK(VLOOKUP($E267&amp;$D$118&amp;$D$119,'CCG data'!$A:$AD,'CCG data'!E$3,FALSE))),"",VLOOKUP($E267&amp;$D$118&amp;$D$119,'CCG data'!$A:$AD,'CCG data'!E$3,FALSE))</f>
        <v>0.10880829015544041</v>
      </c>
      <c r="W267" s="398"/>
      <c r="Y267" s="163">
        <f>IFERROR(VLOOKUP($E267&amp;$D$119, Outliers!$A$4:$P$214,6,FALSE),"0")</f>
        <v>0</v>
      </c>
      <c r="Z267" s="163">
        <f>IFERROR(VLOOKUP($E267&amp;$D$119, Outliers!$A$4:$P$214,7,FALSE),"0")</f>
        <v>0</v>
      </c>
      <c r="AA267" s="163">
        <f>IFERROR(VLOOKUP($E267&amp;$D$119, Outliers!$A$4:$P$214,8,FALSE),"0")</f>
        <v>0</v>
      </c>
      <c r="AB267" s="163">
        <f>IFERROR(VLOOKUP($E267&amp;$D$119, Outliers!$A$4:$P$214,9,FALSE),"0")</f>
        <v>1</v>
      </c>
      <c r="AD267" s="78"/>
      <c r="AE267" s="78"/>
      <c r="AF267" s="78"/>
      <c r="AG267" s="78"/>
    </row>
    <row r="268" spans="4:33" x14ac:dyDescent="0.25">
      <c r="D268" s="318"/>
      <c r="E268" s="103" t="s">
        <v>27</v>
      </c>
      <c r="F268" s="95">
        <f>IF(P267="","",VLOOKUP($E267&amp;$D$118&amp;$D$119,'CCG data'!$A:$AD,'CCG data'!W$3,FALSE))</f>
        <v>3.4689037213905136</v>
      </c>
      <c r="G268" s="96">
        <f>IF(P267="","",VLOOKUP($E267&amp;$D$118&amp;$D$119,'CCG data'!$A:$AD,'CCG data'!X$3,FALSE))</f>
        <v>5.2629925562772106</v>
      </c>
      <c r="H268" s="96">
        <f>IF(R267="","",VLOOKUP($E267&amp;$D$118&amp;$D$119,'CCG data'!$A:$AD,'CCG data'!Y$3,FALSE))</f>
        <v>37.024249443541621</v>
      </c>
      <c r="I268" s="96">
        <f>IF(R267="","",VLOOKUP($E267&amp;$D$118&amp;$D$119,'CCG data'!$A:$AD,'CCG data'!Z$3,FALSE))</f>
        <v>42.38143172373276</v>
      </c>
      <c r="J268" s="96">
        <f>IF(T267="","",VLOOKUP($E267&amp;$D$118&amp;$D$119,'CCG data'!$A:$AD,'CCG data'!AA$3,FALSE))</f>
        <v>18.099086564554874</v>
      </c>
      <c r="K268" s="96">
        <f>IF(T267="","",VLOOKUP($E267&amp;$D$118&amp;$D$119,'CCG data'!$A:$AD,'CCG data'!AB$3,FALSE))</f>
        <v>21.825369092551462</v>
      </c>
      <c r="L268" s="96">
        <f>IF(V267="","",VLOOKUP($E267&amp;$D$118&amp;$D$119,'CCG data'!$A:$AD,'CCG data'!AC$3,FALSE))</f>
        <v>6.5900346170627753</v>
      </c>
      <c r="M268" s="96">
        <f>IF(V267="","",VLOOKUP($E267&amp;$D$118&amp;$D$119,'CCG data'!$A:$AD,'CCG data'!AD$3,FALSE))</f>
        <v>8.9381670882373569</v>
      </c>
      <c r="N268" s="363"/>
      <c r="P268" s="150">
        <f>IF(P267="","",VLOOKUP($E267&amp;$D$118&amp;$D$119,'CCG data'!$A:$AD,'CCG data'!I$3,FALSE))</f>
        <v>4.8000000000000001E-2</v>
      </c>
      <c r="Q268" s="15">
        <f>IF(P267="","",VLOOKUP($E267&amp;$D$118&amp;$D$119,'CCG data'!$A:$AD,'CCG data'!J$3,FALSE))</f>
        <v>7.1999999999999995E-2</v>
      </c>
      <c r="R268" s="15">
        <f>IF(R267="","",VLOOKUP($E267&amp;$D$118&amp;$D$119,'CCG data'!$A:$AD,'CCG data'!K$3,FALSE))</f>
        <v>0.52200000000000002</v>
      </c>
      <c r="S268" s="15">
        <f>IF(R267="","",VLOOKUP($E267&amp;$D$118&amp;$D$119,'CCG data'!$A:$AD,'CCG data'!L$3,FALSE))</f>
        <v>0.57099999999999995</v>
      </c>
      <c r="T268" s="15">
        <f>IF(T267="","",VLOOKUP($E267&amp;$D$118&amp;$D$119,'CCG data'!$A:$AD,'CCG data'!M$3,FALSE))</f>
        <v>0.26400000000000001</v>
      </c>
      <c r="U268" s="15">
        <f>IF(T267="","",VLOOKUP($E267&amp;$D$118&amp;$D$119,'CCG data'!$A:$AD,'CCG data'!N$3,FALSE))</f>
        <v>0.309</v>
      </c>
      <c r="V268" s="15">
        <f>IF(V267="","",VLOOKUP($E267&amp;$D$118&amp;$D$119,'CCG data'!$A:$AD,'CCG data'!O$3,FALSE))</f>
        <v>9.4E-2</v>
      </c>
      <c r="W268" s="135">
        <f>IF(V267="","",VLOOKUP($E267&amp;$D$118&amp;$D$119,'CCG data'!$A:$AD,'CCG data'!P$3,FALSE))</f>
        <v>0.125</v>
      </c>
      <c r="Y268" s="163" t="str">
        <f>IFERROR(VLOOKUP($E268&amp;$D$119, Outliers!$A$4:$P$214,6,FALSE),"0")</f>
        <v>0</v>
      </c>
      <c r="Z268" s="163" t="str">
        <f>IFERROR(VLOOKUP($E268&amp;$D$119, Outliers!$A$4:$P$214,7,FALSE),"0")</f>
        <v>0</v>
      </c>
      <c r="AA268" s="163" t="str">
        <f>IFERROR(VLOOKUP($E268&amp;$D$119, Outliers!$A$4:$P$214,8,FALSE),"0")</f>
        <v>0</v>
      </c>
      <c r="AB268" s="163" t="str">
        <f>IFERROR(VLOOKUP($E268&amp;$D$119, Outliers!$A$4:$P$214,9,FALSE),"0")</f>
        <v>0</v>
      </c>
      <c r="AD268" s="78"/>
      <c r="AE268" s="78"/>
      <c r="AF268" s="78"/>
      <c r="AG268" s="78"/>
    </row>
    <row r="269" spans="4:33" ht="15.75" x14ac:dyDescent="0.25">
      <c r="D269" s="318"/>
      <c r="E269" s="104" t="s">
        <v>196</v>
      </c>
      <c r="F269" s="405">
        <f>IF(OR(ISERROR(VLOOKUP($E269&amp;$D$118&amp;$D$119,'CCG data'!$A:$AD,'CCG data'!R$3,FALSE)),ISBLANK(VLOOKUP($E269&amp;$D$118&amp;$D$119,'CCG data'!$A:$AD,'CCG data'!R$3,FALSE))),"",VLOOKUP($E269&amp;$D$118&amp;$D$119,'CCG data'!$A:$AD,'CCG data'!R$3,FALSE))</f>
        <v>3.3923005743622312</v>
      </c>
      <c r="G269" s="406"/>
      <c r="H269" s="406">
        <f>IF(OR(ISERROR(VLOOKUP($E269&amp;$D$118&amp;$D$119,'CCG data'!$A:$AD,'CCG data'!S$3,FALSE)),ISBLANK(VLOOKUP($E269&amp;$D$118&amp;$D$119,'CCG data'!$A:$AD,'CCG data'!S$3,FALSE))),"",VLOOKUP($E269&amp;$D$118&amp;$D$119,'CCG data'!$A:$AD,'CCG data'!S$3,FALSE))</f>
        <v>38.758763478432122</v>
      </c>
      <c r="I269" s="406"/>
      <c r="J269" s="406">
        <f>IF(OR(ISERROR(VLOOKUP($E269&amp;$D$118&amp;$D$119,'CCG data'!$A:$AD,'CCG data'!T$3,FALSE)),ISBLANK(VLOOKUP($E269&amp;$D$118&amp;$D$119,'CCG data'!$A:$AD,'CCG data'!T$3,FALSE))),"",VLOOKUP($E269&amp;$D$118&amp;$D$119,'CCG data'!$A:$AD,'CCG data'!T$3,FALSE))</f>
        <v>18.203493662548883</v>
      </c>
      <c r="K269" s="406"/>
      <c r="L269" s="406">
        <f>IF(OR(ISERROR(VLOOKUP($E269&amp;$D$118&amp;$D$119,'CCG data'!$A:$AD,'CCG data'!U$3,FALSE)),ISBLANK(VLOOKUP($E269&amp;$D$118&amp;$D$119,'CCG data'!$A:$AD,'CCG data'!U$3,FALSE))),"",VLOOKUP($E269&amp;$D$118&amp;$D$119,'CCG data'!$A:$AD,'CCG data'!U$3,FALSE))</f>
        <v>8.7185582435239972</v>
      </c>
      <c r="M269" s="407"/>
      <c r="N269" s="362">
        <f>IF(OR(ISERROR(VLOOKUP($E269&amp;$D$118&amp;$D$119,'CCG data'!$A:$AD,'CCG data'!G$3,FALSE)),ISBLANK(VLOOKUP($E269&amp;$D$118&amp;$D$119,'CCG data'!$A:$AD,'CCG data'!G$3,FALSE))),"",VLOOKUP($E269&amp;$D$118&amp;$D$119,'CCG data'!$A:$AD,'CCG data'!G$3,FALSE))</f>
        <v>1564</v>
      </c>
      <c r="P269" s="397">
        <f>IF(OR(ISERROR(VLOOKUP($E269&amp;$D$118&amp;$D$119,'CCG data'!$A:$AD,'CCG data'!B$3,FALSE)),ISBLANK(VLOOKUP($E269&amp;$D$118&amp;$D$119,'CCG data'!$A:$AD,'CCG data'!B$3,FALSE))),"",VLOOKUP($E269&amp;$D$118&amp;$D$119,'CCG data'!$A:$AD,'CCG data'!B$3,FALSE))</f>
        <v>4.6035805626598467E-2</v>
      </c>
      <c r="Q269" s="263"/>
      <c r="R269" s="263">
        <f>IF(OR(ISERROR(VLOOKUP($E269&amp;$D$118&amp;$D$119,'CCG data'!$A:$AD,'CCG data'!C$3,FALSE)),ISBLANK(VLOOKUP($E269&amp;$D$118&amp;$D$119,'CCG data'!$A:$AD,'CCG data'!C$3,FALSE))),"",VLOOKUP($E269&amp;$D$118&amp;$D$119,'CCG data'!$A:$AD,'CCG data'!C$3,FALSE))</f>
        <v>0.55754475703324813</v>
      </c>
      <c r="S269" s="263"/>
      <c r="T269" s="263">
        <f>IF(OR(ISERROR(VLOOKUP($E269&amp;$D$118&amp;$D$119,'CCG data'!$A:$AD,'CCG data'!D$3,FALSE)),ISBLANK(VLOOKUP($E269&amp;$D$118&amp;$D$119,'CCG data'!$A:$AD,'CCG data'!D$3,FALSE))),"",VLOOKUP($E269&amp;$D$118&amp;$D$119,'CCG data'!$A:$AD,'CCG data'!D$3,FALSE))</f>
        <v>0.26982097186700765</v>
      </c>
      <c r="U269" s="263"/>
      <c r="V269" s="263">
        <f>IF(OR(ISERROR(VLOOKUP($E269&amp;$D$118&amp;$D$119,'CCG data'!$A:$AD,'CCG data'!E$3,FALSE)),ISBLANK(VLOOKUP($E269&amp;$D$118&amp;$D$119,'CCG data'!$A:$AD,'CCG data'!E$3,FALSE))),"",VLOOKUP($E269&amp;$D$118&amp;$D$119,'CCG data'!$A:$AD,'CCG data'!E$3,FALSE))</f>
        <v>0.12659846547314579</v>
      </c>
      <c r="W269" s="398"/>
      <c r="Y269" s="163">
        <f>IFERROR(VLOOKUP($E269&amp;$D$119, Outliers!$A$4:$P$214,6,FALSE),"0")</f>
        <v>1</v>
      </c>
      <c r="Z269" s="163">
        <f>IFERROR(VLOOKUP($E269&amp;$D$119, Outliers!$A$4:$P$214,7,FALSE),"0")</f>
        <v>0</v>
      </c>
      <c r="AA269" s="163">
        <f>IFERROR(VLOOKUP($E269&amp;$D$119, Outliers!$A$4:$P$214,8,FALSE),"0")</f>
        <v>0</v>
      </c>
      <c r="AB269" s="163">
        <f>IFERROR(VLOOKUP($E269&amp;$D$119, Outliers!$A$4:$P$214,9,FALSE),"0")</f>
        <v>1</v>
      </c>
      <c r="AD269" s="78"/>
      <c r="AE269" s="78"/>
      <c r="AF269" s="78"/>
      <c r="AG269" s="78"/>
    </row>
    <row r="270" spans="4:33" x14ac:dyDescent="0.25">
      <c r="D270" s="318"/>
      <c r="E270" s="103" t="s">
        <v>27</v>
      </c>
      <c r="F270" s="95">
        <f>IF(P269="","",VLOOKUP($E269&amp;$D$118&amp;$D$119,'CCG data'!$A:$AD,'CCG data'!W$3,FALSE))</f>
        <v>2.6087191193104102</v>
      </c>
      <c r="G270" s="96">
        <f>IF(P269="","",VLOOKUP($E269&amp;$D$118&amp;$D$119,'CCG data'!$A:$AD,'CCG data'!X$3,FALSE))</f>
        <v>4.1758820294140522</v>
      </c>
      <c r="H270" s="96">
        <f>IF(R269="","",VLOOKUP($E269&amp;$D$118&amp;$D$119,'CCG data'!$A:$AD,'CCG data'!Y$3,FALSE))</f>
        <v>36.186190271566815</v>
      </c>
      <c r="I270" s="96">
        <f>IF(R269="","",VLOOKUP($E269&amp;$D$118&amp;$D$119,'CCG data'!$A:$AD,'CCG data'!Z$3,FALSE))</f>
        <v>41.33133668529743</v>
      </c>
      <c r="J270" s="96">
        <f>IF(T269="","",VLOOKUP($E269&amp;$D$118&amp;$D$119,'CCG data'!$A:$AD,'CCG data'!AA$3,FALSE))</f>
        <v>16.46667453717701</v>
      </c>
      <c r="K270" s="96">
        <f>IF(T269="","",VLOOKUP($E269&amp;$D$118&amp;$D$119,'CCG data'!$A:$AD,'CCG data'!AB$3,FALSE))</f>
        <v>19.940312787920757</v>
      </c>
      <c r="L270" s="96">
        <f>IF(V269="","",VLOOKUP($E269&amp;$D$118&amp;$D$119,'CCG data'!$A:$AD,'CCG data'!AC$3,FALSE))</f>
        <v>7.5041403729604772</v>
      </c>
      <c r="M270" s="96">
        <f>IF(V269="","",VLOOKUP($E269&amp;$D$118&amp;$D$119,'CCG data'!$A:$AD,'CCG data'!AD$3,FALSE))</f>
        <v>9.9329761140875181</v>
      </c>
      <c r="N270" s="363"/>
      <c r="P270" s="150">
        <f>IF(P269="","",VLOOKUP($E269&amp;$D$118&amp;$D$119,'CCG data'!$A:$AD,'CCG data'!I$3,FALSE))</f>
        <v>3.6999999999999998E-2</v>
      </c>
      <c r="Q270" s="15">
        <f>IF(P269="","",VLOOKUP($E269&amp;$D$118&amp;$D$119,'CCG data'!$A:$AD,'CCG data'!J$3,FALSE))</f>
        <v>5.8000000000000003E-2</v>
      </c>
      <c r="R270" s="15">
        <f>IF(R269="","",VLOOKUP($E269&amp;$D$118&amp;$D$119,'CCG data'!$A:$AD,'CCG data'!K$3,FALSE))</f>
        <v>0.53300000000000003</v>
      </c>
      <c r="S270" s="15">
        <f>IF(R269="","",VLOOKUP($E269&amp;$D$118&amp;$D$119,'CCG data'!$A:$AD,'CCG data'!L$3,FALSE))</f>
        <v>0.58199999999999996</v>
      </c>
      <c r="T270" s="15">
        <f>IF(T269="","",VLOOKUP($E269&amp;$D$118&amp;$D$119,'CCG data'!$A:$AD,'CCG data'!M$3,FALSE))</f>
        <v>0.248</v>
      </c>
      <c r="U270" s="15">
        <f>IF(T269="","",VLOOKUP($E269&amp;$D$118&amp;$D$119,'CCG data'!$A:$AD,'CCG data'!N$3,FALSE))</f>
        <v>0.29199999999999998</v>
      </c>
      <c r="V270" s="15">
        <f>IF(V269="","",VLOOKUP($E269&amp;$D$118&amp;$D$119,'CCG data'!$A:$AD,'CCG data'!O$3,FALSE))</f>
        <v>0.111</v>
      </c>
      <c r="W270" s="135">
        <f>IF(V269="","",VLOOKUP($E269&amp;$D$118&amp;$D$119,'CCG data'!$A:$AD,'CCG data'!P$3,FALSE))</f>
        <v>0.14399999999999999</v>
      </c>
      <c r="Y270" s="163" t="str">
        <f>IFERROR(VLOOKUP($E270&amp;$D$119, Outliers!$A$4:$P$214,6,FALSE),"0")</f>
        <v>0</v>
      </c>
      <c r="Z270" s="163" t="str">
        <f>IFERROR(VLOOKUP($E270&amp;$D$119, Outliers!$A$4:$P$214,7,FALSE),"0")</f>
        <v>0</v>
      </c>
      <c r="AA270" s="163" t="str">
        <f>IFERROR(VLOOKUP($E270&amp;$D$119, Outliers!$A$4:$P$214,8,FALSE),"0")</f>
        <v>0</v>
      </c>
      <c r="AB270" s="163" t="str">
        <f>IFERROR(VLOOKUP($E270&amp;$D$119, Outliers!$A$4:$P$214,9,FALSE),"0")</f>
        <v>0</v>
      </c>
      <c r="AD270" s="78"/>
      <c r="AE270" s="78"/>
      <c r="AF270" s="78"/>
      <c r="AG270" s="78"/>
    </row>
    <row r="271" spans="4:33" ht="15.75" x14ac:dyDescent="0.25">
      <c r="D271" s="318"/>
      <c r="E271" s="104" t="s">
        <v>197</v>
      </c>
      <c r="F271" s="405">
        <f>IF(OR(ISERROR(VLOOKUP($E271&amp;$D$118&amp;$D$119,'CCG data'!$A:$AD,'CCG data'!R$3,FALSE)),ISBLANK(VLOOKUP($E271&amp;$D$118&amp;$D$119,'CCG data'!$A:$AD,'CCG data'!R$3,FALSE))),"",VLOOKUP($E271&amp;$D$118&amp;$D$119,'CCG data'!$A:$AD,'CCG data'!R$3,FALSE))</f>
        <v>5.2209955711607829</v>
      </c>
      <c r="G271" s="406"/>
      <c r="H271" s="406">
        <f>IF(OR(ISERROR(VLOOKUP($E271&amp;$D$118&amp;$D$119,'CCG data'!$A:$AD,'CCG data'!S$3,FALSE)),ISBLANK(VLOOKUP($E271&amp;$D$118&amp;$D$119,'CCG data'!$A:$AD,'CCG data'!S$3,FALSE))),"",VLOOKUP($E271&amp;$D$118&amp;$D$119,'CCG data'!$A:$AD,'CCG data'!S$3,FALSE))</f>
        <v>45.332422609472552</v>
      </c>
      <c r="I271" s="406"/>
      <c r="J271" s="406">
        <f>IF(OR(ISERROR(VLOOKUP($E271&amp;$D$118&amp;$D$119,'CCG data'!$A:$AD,'CCG data'!T$3,FALSE)),ISBLANK(VLOOKUP($E271&amp;$D$118&amp;$D$119,'CCG data'!$A:$AD,'CCG data'!T$3,FALSE))),"",VLOOKUP($E271&amp;$D$118&amp;$D$119,'CCG data'!$A:$AD,'CCG data'!T$3,FALSE))</f>
        <v>14.41810531383574</v>
      </c>
      <c r="K271" s="406"/>
      <c r="L271" s="406">
        <f>IF(OR(ISERROR(VLOOKUP($E271&amp;$D$118&amp;$D$119,'CCG data'!$A:$AD,'CCG data'!U$3,FALSE)),ISBLANK(VLOOKUP($E271&amp;$D$118&amp;$D$119,'CCG data'!$A:$AD,'CCG data'!U$3,FALSE))),"",VLOOKUP($E271&amp;$D$118&amp;$D$119,'CCG data'!$A:$AD,'CCG data'!U$3,FALSE))</f>
        <v>8.2381501138883539</v>
      </c>
      <c r="M271" s="407"/>
      <c r="N271" s="362">
        <f>IF(OR(ISERROR(VLOOKUP($E271&amp;$D$118&amp;$D$119,'CCG data'!$A:$AD,'CCG data'!G$3,FALSE)),ISBLANK(VLOOKUP($E271&amp;$D$118&amp;$D$119,'CCG data'!$A:$AD,'CCG data'!G$3,FALSE))),"",VLOOKUP($E271&amp;$D$118&amp;$D$119,'CCG data'!$A:$AD,'CCG data'!G$3,FALSE))</f>
        <v>1482</v>
      </c>
      <c r="P271" s="397">
        <f>IF(OR(ISERROR(VLOOKUP($E271&amp;$D$118&amp;$D$119,'CCG data'!$A:$AD,'CCG data'!B$3,FALSE)),ISBLANK(VLOOKUP($E271&amp;$D$118&amp;$D$119,'CCG data'!$A:$AD,'CCG data'!B$3,FALSE))),"",VLOOKUP($E271&amp;$D$118&amp;$D$119,'CCG data'!$A:$AD,'CCG data'!B$3,FALSE))</f>
        <v>7.2199730094466938E-2</v>
      </c>
      <c r="Q271" s="263"/>
      <c r="R271" s="263">
        <f>IF(OR(ISERROR(VLOOKUP($E271&amp;$D$118&amp;$D$119,'CCG data'!$A:$AD,'CCG data'!C$3,FALSE)),ISBLANK(VLOOKUP($E271&amp;$D$118&amp;$D$119,'CCG data'!$A:$AD,'CCG data'!C$3,FALSE))),"",VLOOKUP($E271&amp;$D$118&amp;$D$119,'CCG data'!$A:$AD,'CCG data'!C$3,FALSE))</f>
        <v>0.61605937921727394</v>
      </c>
      <c r="S271" s="263"/>
      <c r="T271" s="263">
        <f>IF(OR(ISERROR(VLOOKUP($E271&amp;$D$118&amp;$D$119,'CCG data'!$A:$AD,'CCG data'!D$3,FALSE)),ISBLANK(VLOOKUP($E271&amp;$D$118&amp;$D$119,'CCG data'!$A:$AD,'CCG data'!D$3,FALSE))),"",VLOOKUP($E271&amp;$D$118&amp;$D$119,'CCG data'!$A:$AD,'CCG data'!D$3,FALSE))</f>
        <v>0.19905533063427799</v>
      </c>
      <c r="U271" s="263"/>
      <c r="V271" s="263">
        <f>IF(OR(ISERROR(VLOOKUP($E271&amp;$D$118&amp;$D$119,'CCG data'!$A:$AD,'CCG data'!E$3,FALSE)),ISBLANK(VLOOKUP($E271&amp;$D$118&amp;$D$119,'CCG data'!$A:$AD,'CCG data'!E$3,FALSE))),"",VLOOKUP($E271&amp;$D$118&amp;$D$119,'CCG data'!$A:$AD,'CCG data'!E$3,FALSE))</f>
        <v>0.1126855600539811</v>
      </c>
      <c r="W271" s="398"/>
      <c r="Y271" s="163">
        <f>IFERROR(VLOOKUP($E271&amp;$D$119, Outliers!$A$4:$P$214,6,FALSE),"0")</f>
        <v>0</v>
      </c>
      <c r="Z271" s="163">
        <f>IFERROR(VLOOKUP($E271&amp;$D$119, Outliers!$A$4:$P$214,7,FALSE),"0")</f>
        <v>1</v>
      </c>
      <c r="AA271" s="163">
        <f>IFERROR(VLOOKUP($E271&amp;$D$119, Outliers!$A$4:$P$214,8,FALSE),"0")</f>
        <v>1</v>
      </c>
      <c r="AB271" s="163">
        <f>IFERROR(VLOOKUP($E271&amp;$D$119, Outliers!$A$4:$P$214,9,FALSE),"0")</f>
        <v>1</v>
      </c>
      <c r="AD271" s="78"/>
      <c r="AE271" s="78"/>
      <c r="AF271" s="78"/>
      <c r="AG271" s="78"/>
    </row>
    <row r="272" spans="4:33" x14ac:dyDescent="0.25">
      <c r="D272" s="318"/>
      <c r="E272" s="103" t="s">
        <v>27</v>
      </c>
      <c r="F272" s="95">
        <f>IF(P271="","",VLOOKUP($E271&amp;$D$118&amp;$D$119,'CCG data'!$A:$AD,'CCG data'!W$3,FALSE))</f>
        <v>4.2317194933145439</v>
      </c>
      <c r="G272" s="96">
        <f>IF(P271="","",VLOOKUP($E271&amp;$D$118&amp;$D$119,'CCG data'!$A:$AD,'CCG data'!X$3,FALSE))</f>
        <v>6.210271649007022</v>
      </c>
      <c r="H272" s="96">
        <f>IF(R271="","",VLOOKUP($E271&amp;$D$118&amp;$D$119,'CCG data'!$A:$AD,'CCG data'!Y$3,FALSE))</f>
        <v>42.391865547351124</v>
      </c>
      <c r="I272" s="96">
        <f>IF(R271="","",VLOOKUP($E271&amp;$D$118&amp;$D$119,'CCG data'!$A:$AD,'CCG data'!Z$3,FALSE))</f>
        <v>48.27297967159398</v>
      </c>
      <c r="J272" s="96">
        <f>IF(T271="","",VLOOKUP($E271&amp;$D$118&amp;$D$119,'CCG data'!$A:$AD,'CCG data'!AA$3,FALSE))</f>
        <v>12.772774403379575</v>
      </c>
      <c r="K272" s="96">
        <f>IF(T271="","",VLOOKUP($E271&amp;$D$118&amp;$D$119,'CCG data'!$A:$AD,'CCG data'!AB$3,FALSE))</f>
        <v>16.063436224291905</v>
      </c>
      <c r="L272" s="96">
        <f>IF(V271="","",VLOOKUP($E271&amp;$D$118&amp;$D$119,'CCG data'!$A:$AD,'CCG data'!AC$3,FALSE))</f>
        <v>6.9886752114471653</v>
      </c>
      <c r="M272" s="96">
        <f>IF(V271="","",VLOOKUP($E271&amp;$D$118&amp;$D$119,'CCG data'!$A:$AD,'CCG data'!AD$3,FALSE))</f>
        <v>9.4876250163295417</v>
      </c>
      <c r="N272" s="363"/>
      <c r="P272" s="150">
        <f>IF(P271="","",VLOOKUP($E271&amp;$D$118&amp;$D$119,'CCG data'!$A:$AD,'CCG data'!I$3,FALSE))</f>
        <v>0.06</v>
      </c>
      <c r="Q272" s="15">
        <f>IF(P271="","",VLOOKUP($E271&amp;$D$118&amp;$D$119,'CCG data'!$A:$AD,'CCG data'!J$3,FALSE))</f>
        <v>8.6999999999999994E-2</v>
      </c>
      <c r="R272" s="15">
        <f>IF(R271="","",VLOOKUP($E271&amp;$D$118&amp;$D$119,'CCG data'!$A:$AD,'CCG data'!K$3,FALSE))</f>
        <v>0.59099999999999997</v>
      </c>
      <c r="S272" s="15">
        <f>IF(R271="","",VLOOKUP($E271&amp;$D$118&amp;$D$119,'CCG data'!$A:$AD,'CCG data'!L$3,FALSE))</f>
        <v>0.64</v>
      </c>
      <c r="T272" s="15">
        <f>IF(T271="","",VLOOKUP($E271&amp;$D$118&amp;$D$119,'CCG data'!$A:$AD,'CCG data'!M$3,FALSE))</f>
        <v>0.18</v>
      </c>
      <c r="U272" s="15">
        <f>IF(T271="","",VLOOKUP($E271&amp;$D$118&amp;$D$119,'CCG data'!$A:$AD,'CCG data'!N$3,FALSE))</f>
        <v>0.22</v>
      </c>
      <c r="V272" s="15">
        <f>IF(V271="","",VLOOKUP($E271&amp;$D$118&amp;$D$119,'CCG data'!$A:$AD,'CCG data'!O$3,FALSE))</f>
        <v>9.8000000000000004E-2</v>
      </c>
      <c r="W272" s="135">
        <f>IF(V271="","",VLOOKUP($E271&amp;$D$118&amp;$D$119,'CCG data'!$A:$AD,'CCG data'!P$3,FALSE))</f>
        <v>0.13</v>
      </c>
      <c r="Y272" s="163" t="str">
        <f>IFERROR(VLOOKUP($E272&amp;$D$119, Outliers!$A$4:$P$214,6,FALSE),"0")</f>
        <v>0</v>
      </c>
      <c r="Z272" s="163" t="str">
        <f>IFERROR(VLOOKUP($E272&amp;$D$119, Outliers!$A$4:$P$214,7,FALSE),"0")</f>
        <v>0</v>
      </c>
      <c r="AA272" s="163" t="str">
        <f>IFERROR(VLOOKUP($E272&amp;$D$119, Outliers!$A$4:$P$214,8,FALSE),"0")</f>
        <v>0</v>
      </c>
      <c r="AB272" s="163" t="str">
        <f>IFERROR(VLOOKUP($E272&amp;$D$119, Outliers!$A$4:$P$214,9,FALSE),"0")</f>
        <v>0</v>
      </c>
      <c r="AD272" s="78"/>
      <c r="AE272" s="78"/>
      <c r="AF272" s="78"/>
      <c r="AG272" s="78"/>
    </row>
    <row r="273" spans="4:33" ht="15.75" x14ac:dyDescent="0.25">
      <c r="D273" s="318"/>
      <c r="E273" s="104" t="s">
        <v>198</v>
      </c>
      <c r="F273" s="405">
        <f>IF(OR(ISERROR(VLOOKUP($E273&amp;$D$118&amp;$D$119,'CCG data'!$A:$AD,'CCG data'!R$3,FALSE)),ISBLANK(VLOOKUP($E273&amp;$D$118&amp;$D$119,'CCG data'!$A:$AD,'CCG data'!R$3,FALSE))),"",VLOOKUP($E273&amp;$D$118&amp;$D$119,'CCG data'!$A:$AD,'CCG data'!R$3,FALSE))</f>
        <v>5.9657043805075585</v>
      </c>
      <c r="G273" s="406"/>
      <c r="H273" s="406">
        <f>IF(OR(ISERROR(VLOOKUP($E273&amp;$D$118&amp;$D$119,'CCG data'!$A:$AD,'CCG data'!S$3,FALSE)),ISBLANK(VLOOKUP($E273&amp;$D$118&amp;$D$119,'CCG data'!$A:$AD,'CCG data'!S$3,FALSE))),"",VLOOKUP($E273&amp;$D$118&amp;$D$119,'CCG data'!$A:$AD,'CCG data'!S$3,FALSE))</f>
        <v>32.595773002389592</v>
      </c>
      <c r="I273" s="406"/>
      <c r="J273" s="406">
        <f>IF(OR(ISERROR(VLOOKUP($E273&amp;$D$118&amp;$D$119,'CCG data'!$A:$AD,'CCG data'!T$3,FALSE)),ISBLANK(VLOOKUP($E273&amp;$D$118&amp;$D$119,'CCG data'!$A:$AD,'CCG data'!T$3,FALSE))),"",VLOOKUP($E273&amp;$D$118&amp;$D$119,'CCG data'!$A:$AD,'CCG data'!T$3,FALSE))</f>
        <v>16.625672684401145</v>
      </c>
      <c r="K273" s="406"/>
      <c r="L273" s="406">
        <f>IF(OR(ISERROR(VLOOKUP($E273&amp;$D$118&amp;$D$119,'CCG data'!$A:$AD,'CCG data'!U$3,FALSE)),ISBLANK(VLOOKUP($E273&amp;$D$118&amp;$D$119,'CCG data'!$A:$AD,'CCG data'!U$3,FALSE))),"",VLOOKUP($E273&amp;$D$118&amp;$D$119,'CCG data'!$A:$AD,'CCG data'!U$3,FALSE))</f>
        <v>12.544289416912292</v>
      </c>
      <c r="M273" s="407"/>
      <c r="N273" s="362">
        <f>IF(OR(ISERROR(VLOOKUP($E273&amp;$D$118&amp;$D$119,'CCG data'!$A:$AD,'CCG data'!G$3,FALSE)),ISBLANK(VLOOKUP($E273&amp;$D$118&amp;$D$119,'CCG data'!$A:$AD,'CCG data'!G$3,FALSE))),"",VLOOKUP($E273&amp;$D$118&amp;$D$119,'CCG data'!$A:$AD,'CCG data'!G$3,FALSE))</f>
        <v>3220</v>
      </c>
      <c r="P273" s="397">
        <f>IF(OR(ISERROR(VLOOKUP($E273&amp;$D$118&amp;$D$119,'CCG data'!$A:$AD,'CCG data'!B$3,FALSE)),ISBLANK(VLOOKUP($E273&amp;$D$118&amp;$D$119,'CCG data'!$A:$AD,'CCG data'!B$3,FALSE))),"",VLOOKUP($E273&amp;$D$118&amp;$D$119,'CCG data'!$A:$AD,'CCG data'!B$3,FALSE))</f>
        <v>8.2919254658385094E-2</v>
      </c>
      <c r="Q273" s="263"/>
      <c r="R273" s="263">
        <f>IF(OR(ISERROR(VLOOKUP($E273&amp;$D$118&amp;$D$119,'CCG data'!$A:$AD,'CCG data'!C$3,FALSE)),ISBLANK(VLOOKUP($E273&amp;$D$118&amp;$D$119,'CCG data'!$A:$AD,'CCG data'!C$3,FALSE))),"",VLOOKUP($E273&amp;$D$118&amp;$D$119,'CCG data'!$A:$AD,'CCG data'!C$3,FALSE))</f>
        <v>0.4795031055900621</v>
      </c>
      <c r="S273" s="263"/>
      <c r="T273" s="263">
        <f>IF(OR(ISERROR(VLOOKUP($E273&amp;$D$118&amp;$D$119,'CCG data'!$A:$AD,'CCG data'!D$3,FALSE)),ISBLANK(VLOOKUP($E273&amp;$D$118&amp;$D$119,'CCG data'!$A:$AD,'CCG data'!D$3,FALSE))),"",VLOOKUP($E273&amp;$D$118&amp;$D$119,'CCG data'!$A:$AD,'CCG data'!D$3,FALSE))</f>
        <v>0.25031055900621119</v>
      </c>
      <c r="U273" s="263"/>
      <c r="V273" s="263">
        <f>IF(OR(ISERROR(VLOOKUP($E273&amp;$D$118&amp;$D$119,'CCG data'!$A:$AD,'CCG data'!E$3,FALSE)),ISBLANK(VLOOKUP($E273&amp;$D$118&amp;$D$119,'CCG data'!$A:$AD,'CCG data'!E$3,FALSE))),"",VLOOKUP($E273&amp;$D$118&amp;$D$119,'CCG data'!$A:$AD,'CCG data'!E$3,FALSE))</f>
        <v>0.18726708074534162</v>
      </c>
      <c r="W273" s="398"/>
      <c r="Y273" s="163">
        <f>IFERROR(VLOOKUP($E273&amp;$D$119, Outliers!$A$4:$P$214,6,FALSE),"0")</f>
        <v>0</v>
      </c>
      <c r="Z273" s="163">
        <f>IFERROR(VLOOKUP($E273&amp;$D$119, Outliers!$A$4:$P$214,7,FALSE),"0")</f>
        <v>1</v>
      </c>
      <c r="AA273" s="163">
        <f>IFERROR(VLOOKUP($E273&amp;$D$119, Outliers!$A$4:$P$214,8,FALSE),"0")</f>
        <v>0</v>
      </c>
      <c r="AB273" s="163">
        <f>IFERROR(VLOOKUP($E273&amp;$D$119, Outliers!$A$4:$P$214,9,FALSE),"0")</f>
        <v>1</v>
      </c>
      <c r="AD273" s="78"/>
      <c r="AE273" s="78"/>
      <c r="AF273" s="78"/>
      <c r="AG273" s="78"/>
    </row>
    <row r="274" spans="4:33" x14ac:dyDescent="0.25">
      <c r="D274" s="318"/>
      <c r="E274" s="103" t="s">
        <v>27</v>
      </c>
      <c r="F274" s="95">
        <f>IF(P273="","",VLOOKUP($E273&amp;$D$118&amp;$D$119,'CCG data'!$A:$AD,'CCG data'!W$3,FALSE))</f>
        <v>5.250117829688139</v>
      </c>
      <c r="G274" s="96">
        <f>IF(P273="","",VLOOKUP($E273&amp;$D$118&amp;$D$119,'CCG data'!$A:$AD,'CCG data'!X$3,FALSE))</f>
        <v>6.6812909313269779</v>
      </c>
      <c r="H274" s="96">
        <f>IF(R273="","",VLOOKUP($E273&amp;$D$118&amp;$D$119,'CCG data'!$A:$AD,'CCG data'!Y$3,FALSE))</f>
        <v>30.969873462855691</v>
      </c>
      <c r="I274" s="96">
        <f>IF(R273="","",VLOOKUP($E273&amp;$D$118&amp;$D$119,'CCG data'!$A:$AD,'CCG data'!Z$3,FALSE))</f>
        <v>34.221672541923489</v>
      </c>
      <c r="J274" s="96">
        <f>IF(T273="","",VLOOKUP($E273&amp;$D$118&amp;$D$119,'CCG data'!$A:$AD,'CCG data'!AA$3,FALSE))</f>
        <v>15.477868571550964</v>
      </c>
      <c r="K274" s="96">
        <f>IF(T273="","",VLOOKUP($E273&amp;$D$118&amp;$D$119,'CCG data'!$A:$AD,'CCG data'!AB$3,FALSE))</f>
        <v>17.773476797251327</v>
      </c>
      <c r="L274" s="96">
        <f>IF(V273="","",VLOOKUP($E273&amp;$D$118&amp;$D$119,'CCG data'!$A:$AD,'CCG data'!AC$3,FALSE))</f>
        <v>11.54303722321184</v>
      </c>
      <c r="M274" s="96">
        <f>IF(V273="","",VLOOKUP($E273&amp;$D$118&amp;$D$119,'CCG data'!$A:$AD,'CCG data'!AD$3,FALSE))</f>
        <v>13.545541610612744</v>
      </c>
      <c r="N274" s="363"/>
      <c r="P274" s="150">
        <f>IF(P273="","",VLOOKUP($E273&amp;$D$118&amp;$D$119,'CCG data'!$A:$AD,'CCG data'!I$3,FALSE))</f>
        <v>7.3999999999999996E-2</v>
      </c>
      <c r="Q274" s="15">
        <f>IF(P273="","",VLOOKUP($E273&amp;$D$118&amp;$D$119,'CCG data'!$A:$AD,'CCG data'!J$3,FALSE))</f>
        <v>9.2999999999999999E-2</v>
      </c>
      <c r="R274" s="15">
        <f>IF(R273="","",VLOOKUP($E273&amp;$D$118&amp;$D$119,'CCG data'!$A:$AD,'CCG data'!K$3,FALSE))</f>
        <v>0.46200000000000002</v>
      </c>
      <c r="S274" s="15">
        <f>IF(R273="","",VLOOKUP($E273&amp;$D$118&amp;$D$119,'CCG data'!$A:$AD,'CCG data'!L$3,FALSE))</f>
        <v>0.497</v>
      </c>
      <c r="T274" s="15">
        <f>IF(T273="","",VLOOKUP($E273&amp;$D$118&amp;$D$119,'CCG data'!$A:$AD,'CCG data'!M$3,FALSE))</f>
        <v>0.23599999999999999</v>
      </c>
      <c r="U274" s="15">
        <f>IF(T273="","",VLOOKUP($E273&amp;$D$118&amp;$D$119,'CCG data'!$A:$AD,'CCG data'!N$3,FALSE))</f>
        <v>0.26600000000000001</v>
      </c>
      <c r="V274" s="15">
        <f>IF(V273="","",VLOOKUP($E273&amp;$D$118&amp;$D$119,'CCG data'!$A:$AD,'CCG data'!O$3,FALSE))</f>
        <v>0.17399999999999999</v>
      </c>
      <c r="W274" s="135">
        <f>IF(V273="","",VLOOKUP($E273&amp;$D$118&amp;$D$119,'CCG data'!$A:$AD,'CCG data'!P$3,FALSE))</f>
        <v>0.20100000000000001</v>
      </c>
      <c r="Y274" s="163" t="str">
        <f>IFERROR(VLOOKUP($E274&amp;$D$119, Outliers!$A$4:$P$214,6,FALSE),"0")</f>
        <v>0</v>
      </c>
      <c r="Z274" s="163" t="str">
        <f>IFERROR(VLOOKUP($E274&amp;$D$119, Outliers!$A$4:$P$214,7,FALSE),"0")</f>
        <v>0</v>
      </c>
      <c r="AA274" s="163" t="str">
        <f>IFERROR(VLOOKUP($E274&amp;$D$119, Outliers!$A$4:$P$214,8,FALSE),"0")</f>
        <v>0</v>
      </c>
      <c r="AB274" s="163" t="str">
        <f>IFERROR(VLOOKUP($E274&amp;$D$119, Outliers!$A$4:$P$214,9,FALSE),"0")</f>
        <v>0</v>
      </c>
      <c r="AD274" s="78"/>
      <c r="AE274" s="78"/>
      <c r="AF274" s="78"/>
      <c r="AG274" s="78"/>
    </row>
    <row r="275" spans="4:33" ht="15.75" x14ac:dyDescent="0.25">
      <c r="D275" s="318"/>
      <c r="E275" s="104" t="s">
        <v>485</v>
      </c>
      <c r="F275" s="405">
        <f>IF(OR(ISERROR(VLOOKUP($E275&amp;$D$118&amp;$D$119,'CCG data'!$A:$AD,'CCG data'!R$3,FALSE)),ISBLANK(VLOOKUP($E275&amp;$D$118&amp;$D$119,'CCG data'!$A:$AD,'CCG data'!R$3,FALSE))),"",VLOOKUP($E275&amp;$D$118&amp;$D$119,'CCG data'!$A:$AD,'CCG data'!R$3,FALSE))</f>
        <v>5.3041021639005805</v>
      </c>
      <c r="G275" s="406"/>
      <c r="H275" s="406">
        <f>IF(OR(ISERROR(VLOOKUP($E275&amp;$D$118&amp;$D$119,'CCG data'!$A:$AD,'CCG data'!S$3,FALSE)),ISBLANK(VLOOKUP($E275&amp;$D$118&amp;$D$119,'CCG data'!$A:$AD,'CCG data'!S$3,FALSE))),"",VLOOKUP($E275&amp;$D$118&amp;$D$119,'CCG data'!$A:$AD,'CCG data'!S$3,FALSE))</f>
        <v>35.978923726917813</v>
      </c>
      <c r="I275" s="406"/>
      <c r="J275" s="406">
        <f>IF(OR(ISERROR(VLOOKUP($E275&amp;$D$118&amp;$D$119,'CCG data'!$A:$AD,'CCG data'!T$3,FALSE)),ISBLANK(VLOOKUP($E275&amp;$D$118&amp;$D$119,'CCG data'!$A:$AD,'CCG data'!T$3,FALSE))),"",VLOOKUP($E275&amp;$D$118&amp;$D$119,'CCG data'!$A:$AD,'CCG data'!T$3,FALSE))</f>
        <v>16.041231624887558</v>
      </c>
      <c r="K275" s="406"/>
      <c r="L275" s="406">
        <f>IF(OR(ISERROR(VLOOKUP($E275&amp;$D$118&amp;$D$119,'CCG data'!$A:$AD,'CCG data'!U$3,FALSE)),ISBLANK(VLOOKUP($E275&amp;$D$118&amp;$D$119,'CCG data'!$A:$AD,'CCG data'!U$3,FALSE))),"",VLOOKUP($E275&amp;$D$118&amp;$D$119,'CCG data'!$A:$AD,'CCG data'!U$3,FALSE))</f>
        <v>10.25571998512247</v>
      </c>
      <c r="M275" s="407"/>
      <c r="N275" s="362">
        <f>IF(OR(ISERROR(VLOOKUP($E275&amp;$D$118&amp;$D$119,'CCG data'!$A:$AD,'CCG data'!G$3,FALSE)),ISBLANK(VLOOKUP($E275&amp;$D$118&amp;$D$119,'CCG data'!$A:$AD,'CCG data'!G$3,FALSE))),"",VLOOKUP($E275&amp;$D$118&amp;$D$119,'CCG data'!$A:$AD,'CCG data'!G$3,FALSE))</f>
        <v>1146</v>
      </c>
      <c r="P275" s="397">
        <f>IF(OR(ISERROR(VLOOKUP($E275&amp;$D$118&amp;$D$119,'CCG data'!$A:$AD,'CCG data'!B$3,FALSE)),ISBLANK(VLOOKUP($E275&amp;$D$118&amp;$D$119,'CCG data'!$A:$AD,'CCG data'!B$3,FALSE))),"",VLOOKUP($E275&amp;$D$118&amp;$D$119,'CCG data'!$A:$AD,'CCG data'!B$3,FALSE))</f>
        <v>8.1151832460732987E-2</v>
      </c>
      <c r="Q275" s="263"/>
      <c r="R275" s="263">
        <f>IF(OR(ISERROR(VLOOKUP($E275&amp;$D$118&amp;$D$119,'CCG data'!$A:$AD,'CCG data'!C$3,FALSE)),ISBLANK(VLOOKUP($E275&amp;$D$118&amp;$D$119,'CCG data'!$A:$AD,'CCG data'!C$3,FALSE))),"",VLOOKUP($E275&amp;$D$118&amp;$D$119,'CCG data'!$A:$AD,'CCG data'!C$3,FALSE))</f>
        <v>0.52879581151832455</v>
      </c>
      <c r="S275" s="263"/>
      <c r="T275" s="263">
        <f>IF(OR(ISERROR(VLOOKUP($E275&amp;$D$118&amp;$D$119,'CCG data'!$A:$AD,'CCG data'!D$3,FALSE)),ISBLANK(VLOOKUP($E275&amp;$D$118&amp;$D$119,'CCG data'!$A:$AD,'CCG data'!D$3,FALSE))),"",VLOOKUP($E275&amp;$D$118&amp;$D$119,'CCG data'!$A:$AD,'CCG data'!D$3,FALSE))</f>
        <v>0.23647469458987783</v>
      </c>
      <c r="U275" s="263"/>
      <c r="V275" s="263">
        <f>IF(OR(ISERROR(VLOOKUP($E275&amp;$D$118&amp;$D$119,'CCG data'!$A:$AD,'CCG data'!E$3,FALSE)),ISBLANK(VLOOKUP($E275&amp;$D$118&amp;$D$119,'CCG data'!$A:$AD,'CCG data'!E$3,FALSE))),"",VLOOKUP($E275&amp;$D$118&amp;$D$119,'CCG data'!$A:$AD,'CCG data'!E$3,FALSE))</f>
        <v>0.15357766143106458</v>
      </c>
      <c r="W275" s="398"/>
      <c r="Y275" s="163">
        <f>IFERROR(VLOOKUP($E275&amp;$D$119, Outliers!$A$4:$P$214,6,FALSE),"0")</f>
        <v>0</v>
      </c>
      <c r="Z275" s="163">
        <f>IFERROR(VLOOKUP($E275&amp;$D$119, Outliers!$A$4:$P$214,7,FALSE),"0")</f>
        <v>0</v>
      </c>
      <c r="AA275" s="163">
        <f>IFERROR(VLOOKUP($E275&amp;$D$119, Outliers!$A$4:$P$214,8,FALSE),"0")</f>
        <v>0</v>
      </c>
      <c r="AB275" s="163">
        <f>IFERROR(VLOOKUP($E275&amp;$D$119, Outliers!$A$4:$P$214,9,FALSE),"0")</f>
        <v>0</v>
      </c>
      <c r="AD275" s="78"/>
      <c r="AE275" s="78"/>
      <c r="AF275" s="78"/>
      <c r="AG275" s="78"/>
    </row>
    <row r="276" spans="4:33" x14ac:dyDescent="0.25">
      <c r="D276" s="318"/>
      <c r="E276" s="103" t="s">
        <v>27</v>
      </c>
      <c r="F276" s="95">
        <f>IF(P275="","",VLOOKUP($E275&amp;$D$118&amp;$D$119,'CCG data'!$A:$AD,'CCG data'!W$3,FALSE))</f>
        <v>4.2260830092360955</v>
      </c>
      <c r="G276" s="96">
        <f>IF(P275="","",VLOOKUP($E275&amp;$D$118&amp;$D$119,'CCG data'!$A:$AD,'CCG data'!X$3,FALSE))</f>
        <v>6.3821213185650656</v>
      </c>
      <c r="H276" s="96">
        <f>IF(R275="","",VLOOKUP($E275&amp;$D$118&amp;$D$119,'CCG data'!$A:$AD,'CCG data'!Y$3,FALSE))</f>
        <v>33.114297742511141</v>
      </c>
      <c r="I276" s="96">
        <f>IF(R275="","",VLOOKUP($E275&amp;$D$118&amp;$D$119,'CCG data'!$A:$AD,'CCG data'!Z$3,FALSE))</f>
        <v>38.843549711324485</v>
      </c>
      <c r="J276" s="96">
        <f>IF(T275="","",VLOOKUP($E275&amp;$D$118&amp;$D$119,'CCG data'!$A:$AD,'CCG data'!AA$3,FALSE))</f>
        <v>14.131338190691963</v>
      </c>
      <c r="K276" s="96">
        <f>IF(T275="","",VLOOKUP($E275&amp;$D$118&amp;$D$119,'CCG data'!$A:$AD,'CCG data'!AB$3,FALSE))</f>
        <v>17.951125059083154</v>
      </c>
      <c r="L276" s="96">
        <f>IF(V275="","",VLOOKUP($E275&amp;$D$118&amp;$D$119,'CCG data'!$A:$AD,'CCG data'!AC$3,FALSE))</f>
        <v>8.7405341831820849</v>
      </c>
      <c r="M276" s="96">
        <f>IF(V275="","",VLOOKUP($E275&amp;$D$118&amp;$D$119,'CCG data'!$A:$AD,'CCG data'!AD$3,FALSE))</f>
        <v>11.770905787062855</v>
      </c>
      <c r="N276" s="363"/>
      <c r="P276" s="150">
        <f>IF(P275="","",VLOOKUP($E275&amp;$D$118&amp;$D$119,'CCG data'!$A:$AD,'CCG data'!I$3,FALSE))</f>
        <v>6.7000000000000004E-2</v>
      </c>
      <c r="Q276" s="15">
        <f>IF(P275="","",VLOOKUP($E275&amp;$D$118&amp;$D$119,'CCG data'!$A:$AD,'CCG data'!J$3,FALSE))</f>
        <v>9.8000000000000004E-2</v>
      </c>
      <c r="R276" s="15">
        <f>IF(R275="","",VLOOKUP($E275&amp;$D$118&amp;$D$119,'CCG data'!$A:$AD,'CCG data'!K$3,FALSE))</f>
        <v>0.5</v>
      </c>
      <c r="S276" s="15">
        <f>IF(R275="","",VLOOKUP($E275&amp;$D$118&amp;$D$119,'CCG data'!$A:$AD,'CCG data'!L$3,FALSE))</f>
        <v>0.55800000000000005</v>
      </c>
      <c r="T276" s="15">
        <f>IF(T275="","",VLOOKUP($E275&amp;$D$118&amp;$D$119,'CCG data'!$A:$AD,'CCG data'!M$3,FALSE))</f>
        <v>0.21299999999999999</v>
      </c>
      <c r="U276" s="15">
        <f>IF(T275="","",VLOOKUP($E275&amp;$D$118&amp;$D$119,'CCG data'!$A:$AD,'CCG data'!N$3,FALSE))</f>
        <v>0.26200000000000001</v>
      </c>
      <c r="V276" s="15">
        <f>IF(V275="","",VLOOKUP($E275&amp;$D$118&amp;$D$119,'CCG data'!$A:$AD,'CCG data'!O$3,FALSE))</f>
        <v>0.13400000000000001</v>
      </c>
      <c r="W276" s="135">
        <f>IF(V275="","",VLOOKUP($E275&amp;$D$118&amp;$D$119,'CCG data'!$A:$AD,'CCG data'!P$3,FALSE))</f>
        <v>0.17599999999999999</v>
      </c>
      <c r="Y276" s="163" t="str">
        <f>IFERROR(VLOOKUP($E276&amp;$D$119, Outliers!$A$4:$P$214,6,FALSE),"0")</f>
        <v>0</v>
      </c>
      <c r="Z276" s="163" t="str">
        <f>IFERROR(VLOOKUP($E276&amp;$D$119, Outliers!$A$4:$P$214,7,FALSE),"0")</f>
        <v>0</v>
      </c>
      <c r="AA276" s="163" t="str">
        <f>IFERROR(VLOOKUP($E276&amp;$D$119, Outliers!$A$4:$P$214,8,FALSE),"0")</f>
        <v>0</v>
      </c>
      <c r="AB276" s="163" t="str">
        <f>IFERROR(VLOOKUP($E276&amp;$D$119, Outliers!$A$4:$P$214,9,FALSE),"0")</f>
        <v>0</v>
      </c>
      <c r="AD276" s="78"/>
      <c r="AE276" s="78"/>
      <c r="AF276" s="78"/>
      <c r="AG276" s="78"/>
    </row>
    <row r="277" spans="4:33" ht="15.75" x14ac:dyDescent="0.25">
      <c r="D277" s="318"/>
      <c r="E277" s="104" t="s">
        <v>199</v>
      </c>
      <c r="F277" s="405">
        <f>IF(OR(ISERROR(VLOOKUP($E277&amp;$D$118&amp;$D$119,'CCG data'!$A:$AD,'CCG data'!R$3,FALSE)),ISBLANK(VLOOKUP($E277&amp;$D$118&amp;$D$119,'CCG data'!$A:$AD,'CCG data'!R$3,FALSE))),"",VLOOKUP($E277&amp;$D$118&amp;$D$119,'CCG data'!$A:$AD,'CCG data'!R$3,FALSE))</f>
        <v>4.26000582632979</v>
      </c>
      <c r="G277" s="406"/>
      <c r="H277" s="406">
        <f>IF(OR(ISERROR(VLOOKUP($E277&amp;$D$118&amp;$D$119,'CCG data'!$A:$AD,'CCG data'!S$3,FALSE)),ISBLANK(VLOOKUP($E277&amp;$D$118&amp;$D$119,'CCG data'!$A:$AD,'CCG data'!S$3,FALSE))),"",VLOOKUP($E277&amp;$D$118&amp;$D$119,'CCG data'!$A:$AD,'CCG data'!S$3,FALSE))</f>
        <v>33.126098255354691</v>
      </c>
      <c r="I277" s="406"/>
      <c r="J277" s="406">
        <f>IF(OR(ISERROR(VLOOKUP($E277&amp;$D$118&amp;$D$119,'CCG data'!$A:$AD,'CCG data'!T$3,FALSE)),ISBLANK(VLOOKUP($E277&amp;$D$118&amp;$D$119,'CCG data'!$A:$AD,'CCG data'!T$3,FALSE))),"",VLOOKUP($E277&amp;$D$118&amp;$D$119,'CCG data'!$A:$AD,'CCG data'!T$3,FALSE))</f>
        <v>16.053524868817181</v>
      </c>
      <c r="K277" s="406"/>
      <c r="L277" s="406">
        <f>IF(OR(ISERROR(VLOOKUP($E277&amp;$D$118&amp;$D$119,'CCG data'!$A:$AD,'CCG data'!U$3,FALSE)),ISBLANK(VLOOKUP($E277&amp;$D$118&amp;$D$119,'CCG data'!$A:$AD,'CCG data'!U$3,FALSE))),"",VLOOKUP($E277&amp;$D$118&amp;$D$119,'CCG data'!$A:$AD,'CCG data'!U$3,FALSE))</f>
        <v>12.989947428247435</v>
      </c>
      <c r="M277" s="407"/>
      <c r="N277" s="362">
        <f>IF(OR(ISERROR(VLOOKUP($E277&amp;$D$118&amp;$D$119,'CCG data'!$A:$AD,'CCG data'!G$3,FALSE)),ISBLANK(VLOOKUP($E277&amp;$D$118&amp;$D$119,'CCG data'!$A:$AD,'CCG data'!G$3,FALSE))),"",VLOOKUP($E277&amp;$D$118&amp;$D$119,'CCG data'!$A:$AD,'CCG data'!G$3,FALSE))</f>
        <v>1181</v>
      </c>
      <c r="P277" s="397">
        <f>IF(OR(ISERROR(VLOOKUP($E277&amp;$D$118&amp;$D$119,'CCG data'!$A:$AD,'CCG data'!B$3,FALSE)),ISBLANK(VLOOKUP($E277&amp;$D$118&amp;$D$119,'CCG data'!$A:$AD,'CCG data'!B$3,FALSE))),"",VLOOKUP($E277&amp;$D$118&amp;$D$119,'CCG data'!$A:$AD,'CCG data'!B$3,FALSE))</f>
        <v>6.4352243861134625E-2</v>
      </c>
      <c r="Q277" s="263"/>
      <c r="R277" s="263">
        <f>IF(OR(ISERROR(VLOOKUP($E277&amp;$D$118&amp;$D$119,'CCG data'!$A:$AD,'CCG data'!C$3,FALSE)),ISBLANK(VLOOKUP($E277&amp;$D$118&amp;$D$119,'CCG data'!$A:$AD,'CCG data'!C$3,FALSE))),"",VLOOKUP($E277&amp;$D$118&amp;$D$119,'CCG data'!$A:$AD,'CCG data'!C$3,FALSE))</f>
        <v>0.49618966977138018</v>
      </c>
      <c r="S277" s="263"/>
      <c r="T277" s="263">
        <f>IF(OR(ISERROR(VLOOKUP($E277&amp;$D$118&amp;$D$119,'CCG data'!$A:$AD,'CCG data'!D$3,FALSE)),ISBLANK(VLOOKUP($E277&amp;$D$118&amp;$D$119,'CCG data'!$A:$AD,'CCG data'!D$3,FALSE))),"",VLOOKUP($E277&amp;$D$118&amp;$D$119,'CCG data'!$A:$AD,'CCG data'!D$3,FALSE))</f>
        <v>0.24555461473327689</v>
      </c>
      <c r="U277" s="263"/>
      <c r="V277" s="263">
        <f>IF(OR(ISERROR(VLOOKUP($E277&amp;$D$118&amp;$D$119,'CCG data'!$A:$AD,'CCG data'!E$3,FALSE)),ISBLANK(VLOOKUP($E277&amp;$D$118&amp;$D$119,'CCG data'!$A:$AD,'CCG data'!E$3,FALSE))),"",VLOOKUP($E277&amp;$D$118&amp;$D$119,'CCG data'!$A:$AD,'CCG data'!E$3,FALSE))</f>
        <v>0.19390347163420829</v>
      </c>
      <c r="W277" s="398"/>
      <c r="Y277" s="163">
        <f>IFERROR(VLOOKUP($E277&amp;$D$119, Outliers!$A$4:$P$214,6,FALSE),"0")</f>
        <v>0</v>
      </c>
      <c r="Z277" s="163">
        <f>IFERROR(VLOOKUP($E277&amp;$D$119, Outliers!$A$4:$P$214,7,FALSE),"0")</f>
        <v>1</v>
      </c>
      <c r="AA277" s="163">
        <f>IFERROR(VLOOKUP($E277&amp;$D$119, Outliers!$A$4:$P$214,8,FALSE),"0")</f>
        <v>0</v>
      </c>
      <c r="AB277" s="163">
        <f>IFERROR(VLOOKUP($E277&amp;$D$119, Outliers!$A$4:$P$214,9,FALSE),"0")</f>
        <v>0</v>
      </c>
      <c r="AD277" s="78"/>
      <c r="AE277" s="78"/>
      <c r="AF277" s="78"/>
      <c r="AG277" s="78"/>
    </row>
    <row r="278" spans="4:33" x14ac:dyDescent="0.25">
      <c r="D278" s="318"/>
      <c r="E278" s="103" t="s">
        <v>27</v>
      </c>
      <c r="F278" s="95">
        <f>IF(P277="","",VLOOKUP($E277&amp;$D$118&amp;$D$119,'CCG data'!$A:$AD,'CCG data'!W$3,FALSE))</f>
        <v>3.302239710648279</v>
      </c>
      <c r="G278" s="96">
        <f>IF(P277="","",VLOOKUP($E277&amp;$D$118&amp;$D$119,'CCG data'!$A:$AD,'CCG data'!X$3,FALSE))</f>
        <v>5.2177719420113009</v>
      </c>
      <c r="H278" s="96">
        <f>IF(R277="","",VLOOKUP($E277&amp;$D$118&amp;$D$119,'CCG data'!$A:$AD,'CCG data'!Y$3,FALSE))</f>
        <v>30.443982304007861</v>
      </c>
      <c r="I278" s="96">
        <f>IF(R277="","",VLOOKUP($E277&amp;$D$118&amp;$D$119,'CCG data'!$A:$AD,'CCG data'!Z$3,FALSE))</f>
        <v>35.808214206701521</v>
      </c>
      <c r="J278" s="96">
        <f>IF(T277="","",VLOOKUP($E277&amp;$D$118&amp;$D$119,'CCG data'!$A:$AD,'CCG data'!AA$3,FALSE))</f>
        <v>14.205841806916672</v>
      </c>
      <c r="K278" s="96">
        <f>IF(T277="","",VLOOKUP($E277&amp;$D$118&amp;$D$119,'CCG data'!$A:$AD,'CCG data'!AB$3,FALSE))</f>
        <v>17.901207930717689</v>
      </c>
      <c r="L278" s="96">
        <f>IF(V277="","",VLOOKUP($E277&amp;$D$118&amp;$D$119,'CCG data'!$A:$AD,'CCG data'!AC$3,FALSE))</f>
        <v>11.307483647861581</v>
      </c>
      <c r="M278" s="96">
        <f>IF(V277="","",VLOOKUP($E277&amp;$D$118&amp;$D$119,'CCG data'!$A:$AD,'CCG data'!AD$3,FALSE))</f>
        <v>14.672411208633289</v>
      </c>
      <c r="N278" s="363"/>
      <c r="P278" s="150">
        <f>IF(P277="","",VLOOKUP($E277&amp;$D$118&amp;$D$119,'CCG data'!$A:$AD,'CCG data'!I$3,FALSE))</f>
        <v>5.1999999999999998E-2</v>
      </c>
      <c r="Q278" s="15">
        <f>IF(P277="","",VLOOKUP($E277&amp;$D$118&amp;$D$119,'CCG data'!$A:$AD,'CCG data'!J$3,FALSE))</f>
        <v>0.08</v>
      </c>
      <c r="R278" s="15">
        <f>IF(R277="","",VLOOKUP($E277&amp;$D$118&amp;$D$119,'CCG data'!$A:$AD,'CCG data'!K$3,FALSE))</f>
        <v>0.46800000000000003</v>
      </c>
      <c r="S278" s="15">
        <f>IF(R277="","",VLOOKUP($E277&amp;$D$118&amp;$D$119,'CCG data'!$A:$AD,'CCG data'!L$3,FALSE))</f>
        <v>0.52500000000000002</v>
      </c>
      <c r="T278" s="15">
        <f>IF(T277="","",VLOOKUP($E277&amp;$D$118&amp;$D$119,'CCG data'!$A:$AD,'CCG data'!M$3,FALSE))</f>
        <v>0.222</v>
      </c>
      <c r="U278" s="15">
        <f>IF(T277="","",VLOOKUP($E277&amp;$D$118&amp;$D$119,'CCG data'!$A:$AD,'CCG data'!N$3,FALSE))</f>
        <v>0.27100000000000002</v>
      </c>
      <c r="V278" s="15">
        <f>IF(V277="","",VLOOKUP($E277&amp;$D$118&amp;$D$119,'CCG data'!$A:$AD,'CCG data'!O$3,FALSE))</f>
        <v>0.17199999999999999</v>
      </c>
      <c r="W278" s="135">
        <f>IF(V277="","",VLOOKUP($E277&amp;$D$118&amp;$D$119,'CCG data'!$A:$AD,'CCG data'!P$3,FALSE))</f>
        <v>0.217</v>
      </c>
      <c r="Y278" s="163" t="str">
        <f>IFERROR(VLOOKUP($E278&amp;$D$119, Outliers!$A$4:$P$214,6,FALSE),"0")</f>
        <v>0</v>
      </c>
      <c r="Z278" s="163" t="str">
        <f>IFERROR(VLOOKUP($E278&amp;$D$119, Outliers!$A$4:$P$214,7,FALSE),"0")</f>
        <v>0</v>
      </c>
      <c r="AA278" s="163" t="str">
        <f>IFERROR(VLOOKUP($E278&amp;$D$119, Outliers!$A$4:$P$214,8,FALSE),"0")</f>
        <v>0</v>
      </c>
      <c r="AB278" s="163" t="str">
        <f>IFERROR(VLOOKUP($E278&amp;$D$119, Outliers!$A$4:$P$214,9,FALSE),"0")</f>
        <v>0</v>
      </c>
      <c r="AD278" s="78"/>
      <c r="AE278" s="78"/>
      <c r="AF278" s="78"/>
      <c r="AG278" s="78"/>
    </row>
    <row r="279" spans="4:33" ht="15.75" x14ac:dyDescent="0.25">
      <c r="D279" s="318"/>
      <c r="E279" s="104" t="s">
        <v>200</v>
      </c>
      <c r="F279" s="405">
        <f>IF(OR(ISERROR(VLOOKUP($E279&amp;$D$118&amp;$D$119,'CCG data'!$A:$AD,'CCG data'!R$3,FALSE)),ISBLANK(VLOOKUP($E279&amp;$D$118&amp;$D$119,'CCG data'!$A:$AD,'CCG data'!R$3,FALSE))),"",VLOOKUP($E279&amp;$D$118&amp;$D$119,'CCG data'!$A:$AD,'CCG data'!R$3,FALSE))</f>
        <v>5.542333274732921</v>
      </c>
      <c r="G279" s="406"/>
      <c r="H279" s="406">
        <f>IF(OR(ISERROR(VLOOKUP($E279&amp;$D$118&amp;$D$119,'CCG data'!$A:$AD,'CCG data'!S$3,FALSE)),ISBLANK(VLOOKUP($E279&amp;$D$118&amp;$D$119,'CCG data'!$A:$AD,'CCG data'!S$3,FALSE))),"",VLOOKUP($E279&amp;$D$118&amp;$D$119,'CCG data'!$A:$AD,'CCG data'!S$3,FALSE))</f>
        <v>30.306932150185077</v>
      </c>
      <c r="I279" s="406"/>
      <c r="J279" s="406">
        <f>IF(OR(ISERROR(VLOOKUP($E279&amp;$D$118&amp;$D$119,'CCG data'!$A:$AD,'CCG data'!T$3,FALSE)),ISBLANK(VLOOKUP($E279&amp;$D$118&amp;$D$119,'CCG data'!$A:$AD,'CCG data'!T$3,FALSE))),"",VLOOKUP($E279&amp;$D$118&amp;$D$119,'CCG data'!$A:$AD,'CCG data'!T$3,FALSE))</f>
        <v>19.058642764724105</v>
      </c>
      <c r="K279" s="406"/>
      <c r="L279" s="406">
        <f>IF(OR(ISERROR(VLOOKUP($E279&amp;$D$118&amp;$D$119,'CCG data'!$A:$AD,'CCG data'!U$3,FALSE)),ISBLANK(VLOOKUP($E279&amp;$D$118&amp;$D$119,'CCG data'!$A:$AD,'CCG data'!U$3,FALSE))),"",VLOOKUP($E279&amp;$D$118&amp;$D$119,'CCG data'!$A:$AD,'CCG data'!U$3,FALSE))</f>
        <v>10.910463359698014</v>
      </c>
      <c r="M279" s="407"/>
      <c r="N279" s="362">
        <f>IF(OR(ISERROR(VLOOKUP($E279&amp;$D$118&amp;$D$119,'CCG data'!$A:$AD,'CCG data'!G$3,FALSE)),ISBLANK(VLOOKUP($E279&amp;$D$118&amp;$D$119,'CCG data'!$A:$AD,'CCG data'!G$3,FALSE))),"",VLOOKUP($E279&amp;$D$118&amp;$D$119,'CCG data'!$A:$AD,'CCG data'!G$3,FALSE))</f>
        <v>1293</v>
      </c>
      <c r="P279" s="397">
        <f>IF(OR(ISERROR(VLOOKUP($E279&amp;$D$118&amp;$D$119,'CCG data'!$A:$AD,'CCG data'!B$3,FALSE)),ISBLANK(VLOOKUP($E279&amp;$D$118&amp;$D$119,'CCG data'!$A:$AD,'CCG data'!B$3,FALSE))),"",VLOOKUP($E279&amp;$D$118&amp;$D$119,'CCG data'!$A:$AD,'CCG data'!B$3,FALSE))</f>
        <v>7.8886310904872387E-2</v>
      </c>
      <c r="Q279" s="263"/>
      <c r="R279" s="263">
        <f>IF(OR(ISERROR(VLOOKUP($E279&amp;$D$118&amp;$D$119,'CCG data'!$A:$AD,'CCG data'!C$3,FALSE)),ISBLANK(VLOOKUP($E279&amp;$D$118&amp;$D$119,'CCG data'!$A:$AD,'CCG data'!C$3,FALSE))),"",VLOOKUP($E279&amp;$D$118&amp;$D$119,'CCG data'!$A:$AD,'CCG data'!C$3,FALSE))</f>
        <v>0.45862335653518949</v>
      </c>
      <c r="S279" s="263"/>
      <c r="T279" s="263">
        <f>IF(OR(ISERROR(VLOOKUP($E279&amp;$D$118&amp;$D$119,'CCG data'!$A:$AD,'CCG data'!D$3,FALSE)),ISBLANK(VLOOKUP($E279&amp;$D$118&amp;$D$119,'CCG data'!$A:$AD,'CCG data'!D$3,FALSE))),"",VLOOKUP($E279&amp;$D$118&amp;$D$119,'CCG data'!$A:$AD,'CCG data'!D$3,FALSE))</f>
        <v>0.29156999226604796</v>
      </c>
      <c r="U279" s="263"/>
      <c r="V279" s="263">
        <f>IF(OR(ISERROR(VLOOKUP($E279&amp;$D$118&amp;$D$119,'CCG data'!$A:$AD,'CCG data'!E$3,FALSE)),ISBLANK(VLOOKUP($E279&amp;$D$118&amp;$D$119,'CCG data'!$A:$AD,'CCG data'!E$3,FALSE))),"",VLOOKUP($E279&amp;$D$118&amp;$D$119,'CCG data'!$A:$AD,'CCG data'!E$3,FALSE))</f>
        <v>0.17092034029389017</v>
      </c>
      <c r="W279" s="398"/>
      <c r="Y279" s="163">
        <f>IFERROR(VLOOKUP($E279&amp;$D$119, Outliers!$A$4:$P$214,6,FALSE),"0")</f>
        <v>0</v>
      </c>
      <c r="Z279" s="163">
        <f>IFERROR(VLOOKUP($E279&amp;$D$119, Outliers!$A$4:$P$214,7,FALSE),"0")</f>
        <v>1</v>
      </c>
      <c r="AA279" s="163">
        <f>IFERROR(VLOOKUP($E279&amp;$D$119, Outliers!$A$4:$P$214,8,FALSE),"0")</f>
        <v>0</v>
      </c>
      <c r="AB279" s="163">
        <f>IFERROR(VLOOKUP($E279&amp;$D$119, Outliers!$A$4:$P$214,9,FALSE),"0")</f>
        <v>0</v>
      </c>
      <c r="AD279" s="78"/>
      <c r="AE279" s="78"/>
      <c r="AF279" s="78"/>
      <c r="AG279" s="78"/>
    </row>
    <row r="280" spans="4:33" x14ac:dyDescent="0.25">
      <c r="D280" s="318"/>
      <c r="E280" s="103" t="s">
        <v>27</v>
      </c>
      <c r="F280" s="95">
        <f>IF(P279="","",VLOOKUP($E279&amp;$D$118&amp;$D$119,'CCG data'!$A:$AD,'CCG data'!W$3,FALSE))</f>
        <v>4.4667386505633262</v>
      </c>
      <c r="G280" s="96">
        <f>IF(P279="","",VLOOKUP($E279&amp;$D$118&amp;$D$119,'CCG data'!$A:$AD,'CCG data'!X$3,FALSE))</f>
        <v>6.6179278989025159</v>
      </c>
      <c r="H280" s="96">
        <f>IF(R279="","",VLOOKUP($E279&amp;$D$118&amp;$D$119,'CCG data'!$A:$AD,'CCG data'!Y$3,FALSE))</f>
        <v>27.867601339127347</v>
      </c>
      <c r="I280" s="96">
        <f>IF(R279="","",VLOOKUP($E279&amp;$D$118&amp;$D$119,'CCG data'!$A:$AD,'CCG data'!Z$3,FALSE))</f>
        <v>32.746262961242806</v>
      </c>
      <c r="J280" s="96">
        <f>IF(T279="","",VLOOKUP($E279&amp;$D$118&amp;$D$119,'CCG data'!$A:$AD,'CCG data'!AA$3,FALSE))</f>
        <v>17.134765484306335</v>
      </c>
      <c r="K280" s="96">
        <f>IF(T279="","",VLOOKUP($E279&amp;$D$118&amp;$D$119,'CCG data'!$A:$AD,'CCG data'!AB$3,FALSE))</f>
        <v>20.982520045141875</v>
      </c>
      <c r="L280" s="96">
        <f>IF(V279="","",VLOOKUP($E279&amp;$D$118&amp;$D$119,'CCG data'!$A:$AD,'CCG data'!AC$3,FALSE))</f>
        <v>9.4719856727933731</v>
      </c>
      <c r="M280" s="96">
        <f>IF(V279="","",VLOOKUP($E279&amp;$D$118&amp;$D$119,'CCG data'!$A:$AD,'CCG data'!AD$3,FALSE))</f>
        <v>12.348941046602654</v>
      </c>
      <c r="N280" s="363"/>
      <c r="P280" s="150">
        <f>IF(P279="","",VLOOKUP($E279&amp;$D$118&amp;$D$119,'CCG data'!$A:$AD,'CCG data'!I$3,FALSE))</f>
        <v>6.5000000000000002E-2</v>
      </c>
      <c r="Q280" s="15">
        <f>IF(P279="","",VLOOKUP($E279&amp;$D$118&amp;$D$119,'CCG data'!$A:$AD,'CCG data'!J$3,FALSE))</f>
        <v>9.5000000000000001E-2</v>
      </c>
      <c r="R280" s="15">
        <f>IF(R279="","",VLOOKUP($E279&amp;$D$118&amp;$D$119,'CCG data'!$A:$AD,'CCG data'!K$3,FALSE))</f>
        <v>0.432</v>
      </c>
      <c r="S280" s="15">
        <f>IF(R279="","",VLOOKUP($E279&amp;$D$118&amp;$D$119,'CCG data'!$A:$AD,'CCG data'!L$3,FALSE))</f>
        <v>0.48599999999999999</v>
      </c>
      <c r="T280" s="15">
        <f>IF(T279="","",VLOOKUP($E279&amp;$D$118&amp;$D$119,'CCG data'!$A:$AD,'CCG data'!M$3,FALSE))</f>
        <v>0.26700000000000002</v>
      </c>
      <c r="U280" s="15">
        <f>IF(T279="","",VLOOKUP($E279&amp;$D$118&amp;$D$119,'CCG data'!$A:$AD,'CCG data'!N$3,FALSE))</f>
        <v>0.317</v>
      </c>
      <c r="V280" s="15">
        <f>IF(V279="","",VLOOKUP($E279&amp;$D$118&amp;$D$119,'CCG data'!$A:$AD,'CCG data'!O$3,FALSE))</f>
        <v>0.151</v>
      </c>
      <c r="W280" s="135">
        <f>IF(V279="","",VLOOKUP($E279&amp;$D$118&amp;$D$119,'CCG data'!$A:$AD,'CCG data'!P$3,FALSE))</f>
        <v>0.192</v>
      </c>
      <c r="Y280" s="163" t="str">
        <f>IFERROR(VLOOKUP($E280&amp;$D$119, Outliers!$A$4:$P$214,6,FALSE),"0")</f>
        <v>0</v>
      </c>
      <c r="Z280" s="163" t="str">
        <f>IFERROR(VLOOKUP($E280&amp;$D$119, Outliers!$A$4:$P$214,7,FALSE),"0")</f>
        <v>0</v>
      </c>
      <c r="AA280" s="163" t="str">
        <f>IFERROR(VLOOKUP($E280&amp;$D$119, Outliers!$A$4:$P$214,8,FALSE),"0")</f>
        <v>0</v>
      </c>
      <c r="AB280" s="163" t="str">
        <f>IFERROR(VLOOKUP($E280&amp;$D$119, Outliers!$A$4:$P$214,9,FALSE),"0")</f>
        <v>0</v>
      </c>
      <c r="AD280" s="78"/>
      <c r="AE280" s="78"/>
      <c r="AF280" s="78"/>
      <c r="AG280" s="78"/>
    </row>
    <row r="281" spans="4:33" ht="15.75" x14ac:dyDescent="0.25">
      <c r="D281" s="318"/>
      <c r="E281" s="104" t="s">
        <v>412</v>
      </c>
      <c r="F281" s="405">
        <f>IF(OR(ISERROR(VLOOKUP($E281&amp;$D$118&amp;$D$119,'CCG data'!$A:$AD,'CCG data'!R$3,FALSE)),ISBLANK(VLOOKUP($E281&amp;$D$118&amp;$D$119,'CCG data'!$A:$AD,'CCG data'!R$3,FALSE))),"",VLOOKUP($E281&amp;$D$118&amp;$D$119,'CCG data'!$A:$AD,'CCG data'!R$3,FALSE))</f>
        <v>4.9013315071424142</v>
      </c>
      <c r="G281" s="406"/>
      <c r="H281" s="406">
        <f>IF(OR(ISERROR(VLOOKUP($E281&amp;$D$118&amp;$D$119,'CCG data'!$A:$AD,'CCG data'!S$3,FALSE)),ISBLANK(VLOOKUP($E281&amp;$D$118&amp;$D$119,'CCG data'!$A:$AD,'CCG data'!S$3,FALSE))),"",VLOOKUP($E281&amp;$D$118&amp;$D$119,'CCG data'!$A:$AD,'CCG data'!S$3,FALSE))</f>
        <v>31.893383265466486</v>
      </c>
      <c r="I281" s="406"/>
      <c r="J281" s="406">
        <f>IF(OR(ISERROR(VLOOKUP($E281&amp;$D$118&amp;$D$119,'CCG data'!$A:$AD,'CCG data'!T$3,FALSE)),ISBLANK(VLOOKUP($E281&amp;$D$118&amp;$D$119,'CCG data'!$A:$AD,'CCG data'!T$3,FALSE))),"",VLOOKUP($E281&amp;$D$118&amp;$D$119,'CCG data'!$A:$AD,'CCG data'!T$3,FALSE))</f>
        <v>14.385906138329112</v>
      </c>
      <c r="K281" s="406"/>
      <c r="L281" s="406">
        <f>IF(OR(ISERROR(VLOOKUP($E281&amp;$D$118&amp;$D$119,'CCG data'!$A:$AD,'CCG data'!U$3,FALSE)),ISBLANK(VLOOKUP($E281&amp;$D$118&amp;$D$119,'CCG data'!$A:$AD,'CCG data'!U$3,FALSE))),"",VLOOKUP($E281&amp;$D$118&amp;$D$119,'CCG data'!$A:$AD,'CCG data'!U$3,FALSE))</f>
        <v>14.647243843591507</v>
      </c>
      <c r="M281" s="407"/>
      <c r="N281" s="362">
        <f>IF(OR(ISERROR(VLOOKUP($E281&amp;$D$118&amp;$D$119,'CCG data'!$A:$AD,'CCG data'!G$3,FALSE)),ISBLANK(VLOOKUP($E281&amp;$D$118&amp;$D$119,'CCG data'!$A:$AD,'CCG data'!G$3,FALSE))),"",VLOOKUP($E281&amp;$D$118&amp;$D$119,'CCG data'!$A:$AD,'CCG data'!G$3,FALSE))</f>
        <v>1383</v>
      </c>
      <c r="P281" s="397">
        <f>IF(OR(ISERROR(VLOOKUP($E281&amp;$D$118&amp;$D$119,'CCG data'!$A:$AD,'CCG data'!B$3,FALSE)),ISBLANK(VLOOKUP($E281&amp;$D$118&amp;$D$119,'CCG data'!$A:$AD,'CCG data'!B$3,FALSE))),"",VLOOKUP($E281&amp;$D$118&amp;$D$119,'CCG data'!$A:$AD,'CCG data'!B$3,FALSE))</f>
        <v>7.3029645697758494E-2</v>
      </c>
      <c r="Q281" s="263"/>
      <c r="R281" s="263">
        <f>IF(OR(ISERROR(VLOOKUP($E281&amp;$D$118&amp;$D$119,'CCG data'!$A:$AD,'CCG data'!C$3,FALSE)),ISBLANK(VLOOKUP($E281&amp;$D$118&amp;$D$119,'CCG data'!$A:$AD,'CCG data'!C$3,FALSE))),"",VLOOKUP($E281&amp;$D$118&amp;$D$119,'CCG data'!$A:$AD,'CCG data'!C$3,FALSE))</f>
        <v>0.48083875632682577</v>
      </c>
      <c r="S281" s="263"/>
      <c r="T281" s="263">
        <f>IF(OR(ISERROR(VLOOKUP($E281&amp;$D$118&amp;$D$119,'CCG data'!$A:$AD,'CCG data'!D$3,FALSE)),ISBLANK(VLOOKUP($E281&amp;$D$118&amp;$D$119,'CCG data'!$A:$AD,'CCG data'!D$3,FALSE))),"",VLOOKUP($E281&amp;$D$118&amp;$D$119,'CCG data'!$A:$AD,'CCG data'!D$3,FALSE))</f>
        <v>0.22342733188720174</v>
      </c>
      <c r="U281" s="263"/>
      <c r="V281" s="263">
        <f>IF(OR(ISERROR(VLOOKUP($E281&amp;$D$118&amp;$D$119,'CCG data'!$A:$AD,'CCG data'!E$3,FALSE)),ISBLANK(VLOOKUP($E281&amp;$D$118&amp;$D$119,'CCG data'!$A:$AD,'CCG data'!E$3,FALSE))),"",VLOOKUP($E281&amp;$D$118&amp;$D$119,'CCG data'!$A:$AD,'CCG data'!E$3,FALSE))</f>
        <v>0.22270426608821403</v>
      </c>
      <c r="W281" s="398"/>
      <c r="Y281" s="163">
        <f>IFERROR(VLOOKUP($E281&amp;$D$119, Outliers!$A$4:$P$214,6,FALSE),"0")</f>
        <v>0</v>
      </c>
      <c r="Z281" s="163">
        <f>IFERROR(VLOOKUP($E281&amp;$D$119, Outliers!$A$4:$P$214,7,FALSE),"0")</f>
        <v>1</v>
      </c>
      <c r="AA281" s="163">
        <f>IFERROR(VLOOKUP($E281&amp;$D$119, Outliers!$A$4:$P$214,8,FALSE),"0")</f>
        <v>1</v>
      </c>
      <c r="AB281" s="163">
        <f>IFERROR(VLOOKUP($E281&amp;$D$119, Outliers!$A$4:$P$214,9,FALSE),"0")</f>
        <v>1</v>
      </c>
      <c r="AD281" s="78"/>
      <c r="AE281" s="78"/>
      <c r="AF281" s="78"/>
      <c r="AG281" s="78"/>
    </row>
    <row r="282" spans="4:33" x14ac:dyDescent="0.25">
      <c r="D282" s="318"/>
      <c r="E282" s="103" t="s">
        <v>27</v>
      </c>
      <c r="F282" s="95">
        <f>IF(P281="","",VLOOKUP($E281&amp;$D$118&amp;$D$119,'CCG data'!$A:$AD,'CCG data'!W$3,FALSE))</f>
        <v>3.9454381094360969</v>
      </c>
      <c r="G282" s="96">
        <f>IF(P281="","",VLOOKUP($E281&amp;$D$118&amp;$D$119,'CCG data'!$A:$AD,'CCG data'!X$3,FALSE))</f>
        <v>5.8572249048487315</v>
      </c>
      <c r="H282" s="96">
        <f>IF(R281="","",VLOOKUP($E281&amp;$D$118&amp;$D$119,'CCG data'!$A:$AD,'CCG data'!Y$3,FALSE))</f>
        <v>29.469309449086683</v>
      </c>
      <c r="I282" s="96">
        <f>IF(R281="","",VLOOKUP($E281&amp;$D$118&amp;$D$119,'CCG data'!$A:$AD,'CCG data'!Z$3,FALSE))</f>
        <v>34.317457081846293</v>
      </c>
      <c r="J282" s="96">
        <f>IF(T281="","",VLOOKUP($E281&amp;$D$118&amp;$D$119,'CCG data'!$A:$AD,'CCG data'!AA$3,FALSE))</f>
        <v>12.781870349067624</v>
      </c>
      <c r="K282" s="96">
        <f>IF(T281="","",VLOOKUP($E281&amp;$D$118&amp;$D$119,'CCG data'!$A:$AD,'CCG data'!AB$3,FALSE))</f>
        <v>15.9899419275906</v>
      </c>
      <c r="L282" s="96">
        <f>IF(V281="","",VLOOKUP($E281&amp;$D$118&amp;$D$119,'CCG data'!$A:$AD,'CCG data'!AC$3,FALSE))</f>
        <v>13.011419658670148</v>
      </c>
      <c r="M282" s="96">
        <f>IF(V281="","",VLOOKUP($E281&amp;$D$118&amp;$D$119,'CCG data'!$A:$AD,'CCG data'!AD$3,FALSE))</f>
        <v>16.283068028512869</v>
      </c>
      <c r="N282" s="363"/>
      <c r="P282" s="150">
        <f>IF(P281="","",VLOOKUP($E281&amp;$D$118&amp;$D$119,'CCG data'!$A:$AD,'CCG data'!I$3,FALSE))</f>
        <v>0.06</v>
      </c>
      <c r="Q282" s="15">
        <f>IF(P281="","",VLOOKUP($E281&amp;$D$118&amp;$D$119,'CCG data'!$A:$AD,'CCG data'!J$3,FALSE))</f>
        <v>8.7999999999999995E-2</v>
      </c>
      <c r="R282" s="15">
        <f>IF(R281="","",VLOOKUP($E281&amp;$D$118&amp;$D$119,'CCG data'!$A:$AD,'CCG data'!K$3,FALSE))</f>
        <v>0.45500000000000002</v>
      </c>
      <c r="S282" s="15">
        <f>IF(R281="","",VLOOKUP($E281&amp;$D$118&amp;$D$119,'CCG data'!$A:$AD,'CCG data'!L$3,FALSE))</f>
        <v>0.50700000000000001</v>
      </c>
      <c r="T282" s="15">
        <f>IF(T281="","",VLOOKUP($E281&amp;$D$118&amp;$D$119,'CCG data'!$A:$AD,'CCG data'!M$3,FALSE))</f>
        <v>0.20200000000000001</v>
      </c>
      <c r="U282" s="15">
        <f>IF(T281="","",VLOOKUP($E281&amp;$D$118&amp;$D$119,'CCG data'!$A:$AD,'CCG data'!N$3,FALSE))</f>
        <v>0.246</v>
      </c>
      <c r="V282" s="15">
        <f>IF(V281="","",VLOOKUP($E281&amp;$D$118&amp;$D$119,'CCG data'!$A:$AD,'CCG data'!O$3,FALSE))</f>
        <v>0.20200000000000001</v>
      </c>
      <c r="W282" s="135">
        <f>IF(V281="","",VLOOKUP($E281&amp;$D$118&amp;$D$119,'CCG data'!$A:$AD,'CCG data'!P$3,FALSE))</f>
        <v>0.245</v>
      </c>
      <c r="Y282" s="163" t="str">
        <f>IFERROR(VLOOKUP($E282&amp;$D$119, Outliers!$A$4:$P$214,6,FALSE),"0")</f>
        <v>0</v>
      </c>
      <c r="Z282" s="163" t="str">
        <f>IFERROR(VLOOKUP($E282&amp;$D$119, Outliers!$A$4:$P$214,7,FALSE),"0")</f>
        <v>0</v>
      </c>
      <c r="AA282" s="163" t="str">
        <f>IFERROR(VLOOKUP($E282&amp;$D$119, Outliers!$A$4:$P$214,8,FALSE),"0")</f>
        <v>0</v>
      </c>
      <c r="AB282" s="163" t="str">
        <f>IFERROR(VLOOKUP($E282&amp;$D$119, Outliers!$A$4:$P$214,9,FALSE),"0")</f>
        <v>0</v>
      </c>
      <c r="AD282" s="78"/>
      <c r="AE282" s="78"/>
      <c r="AF282" s="78"/>
      <c r="AG282" s="78"/>
    </row>
    <row r="283" spans="4:33" ht="15.75" x14ac:dyDescent="0.25">
      <c r="D283" s="318"/>
      <c r="E283" s="104" t="s">
        <v>201</v>
      </c>
      <c r="F283" s="405">
        <f>IF(OR(ISERROR(VLOOKUP($E283&amp;$D$118&amp;$D$119,'CCG data'!$A:$AD,'CCG data'!R$3,FALSE)),ISBLANK(VLOOKUP($E283&amp;$D$118&amp;$D$119,'CCG data'!$A:$AD,'CCG data'!R$3,FALSE))),"",VLOOKUP($E283&amp;$D$118&amp;$D$119,'CCG data'!$A:$AD,'CCG data'!R$3,FALSE))</f>
        <v>3.8961263570568936</v>
      </c>
      <c r="G283" s="406"/>
      <c r="H283" s="406">
        <f>IF(OR(ISERROR(VLOOKUP($E283&amp;$D$118&amp;$D$119,'CCG data'!$A:$AD,'CCG data'!S$3,FALSE)),ISBLANK(VLOOKUP($E283&amp;$D$118&amp;$D$119,'CCG data'!$A:$AD,'CCG data'!S$3,FALSE))),"",VLOOKUP($E283&amp;$D$118&amp;$D$119,'CCG data'!$A:$AD,'CCG data'!S$3,FALSE))</f>
        <v>31.510326317603848</v>
      </c>
      <c r="I283" s="406"/>
      <c r="J283" s="406">
        <f>IF(OR(ISERROR(VLOOKUP($E283&amp;$D$118&amp;$D$119,'CCG data'!$A:$AD,'CCG data'!T$3,FALSE)),ISBLANK(VLOOKUP($E283&amp;$D$118&amp;$D$119,'CCG data'!$A:$AD,'CCG data'!T$3,FALSE))),"",VLOOKUP($E283&amp;$D$118&amp;$D$119,'CCG data'!$A:$AD,'CCG data'!T$3,FALSE))</f>
        <v>19.446884270017346</v>
      </c>
      <c r="K283" s="406"/>
      <c r="L283" s="406">
        <f>IF(OR(ISERROR(VLOOKUP($E283&amp;$D$118&amp;$D$119,'CCG data'!$A:$AD,'CCG data'!U$3,FALSE)),ISBLANK(VLOOKUP($E283&amp;$D$118&amp;$D$119,'CCG data'!$A:$AD,'CCG data'!U$3,FALSE))),"",VLOOKUP($E283&amp;$D$118&amp;$D$119,'CCG data'!$A:$AD,'CCG data'!U$3,FALSE))</f>
        <v>11.292211892994565</v>
      </c>
      <c r="M283" s="407"/>
      <c r="N283" s="362">
        <f>IF(OR(ISERROR(VLOOKUP($E283&amp;$D$118&amp;$D$119,'CCG data'!$A:$AD,'CCG data'!G$3,FALSE)),ISBLANK(VLOOKUP($E283&amp;$D$118&amp;$D$119,'CCG data'!$A:$AD,'CCG data'!G$3,FALSE))),"",VLOOKUP($E283&amp;$D$118&amp;$D$119,'CCG data'!$A:$AD,'CCG data'!G$3,FALSE))</f>
        <v>1018</v>
      </c>
      <c r="P283" s="397">
        <f>IF(OR(ISERROR(VLOOKUP($E283&amp;$D$118&amp;$D$119,'CCG data'!$A:$AD,'CCG data'!B$3,FALSE)),ISBLANK(VLOOKUP($E283&amp;$D$118&amp;$D$119,'CCG data'!$A:$AD,'CCG data'!B$3,FALSE))),"",VLOOKUP($E283&amp;$D$118&amp;$D$119,'CCG data'!$A:$AD,'CCG data'!B$3,FALSE))</f>
        <v>5.6974459724950882E-2</v>
      </c>
      <c r="Q283" s="263"/>
      <c r="R283" s="263">
        <f>IF(OR(ISERROR(VLOOKUP($E283&amp;$D$118&amp;$D$119,'CCG data'!$A:$AD,'CCG data'!C$3,FALSE)),ISBLANK(VLOOKUP($E283&amp;$D$118&amp;$D$119,'CCG data'!$A:$AD,'CCG data'!C$3,FALSE))),"",VLOOKUP($E283&amp;$D$118&amp;$D$119,'CCG data'!$A:$AD,'CCG data'!C$3,FALSE))</f>
        <v>0.48330058939096265</v>
      </c>
      <c r="S283" s="263"/>
      <c r="T283" s="263">
        <f>IF(OR(ISERROR(VLOOKUP($E283&amp;$D$118&amp;$D$119,'CCG data'!$A:$AD,'CCG data'!D$3,FALSE)),ISBLANK(VLOOKUP($E283&amp;$D$118&amp;$D$119,'CCG data'!$A:$AD,'CCG data'!D$3,FALSE))),"",VLOOKUP($E283&amp;$D$118&amp;$D$119,'CCG data'!$A:$AD,'CCG data'!D$3,FALSE))</f>
        <v>0.28585461689587427</v>
      </c>
      <c r="U283" s="263"/>
      <c r="V283" s="263">
        <f>IF(OR(ISERROR(VLOOKUP($E283&amp;$D$118&amp;$D$119,'CCG data'!$A:$AD,'CCG data'!E$3,FALSE)),ISBLANK(VLOOKUP($E283&amp;$D$118&amp;$D$119,'CCG data'!$A:$AD,'CCG data'!E$3,FALSE))),"",VLOOKUP($E283&amp;$D$118&amp;$D$119,'CCG data'!$A:$AD,'CCG data'!E$3,FALSE))</f>
        <v>0.17387033398821219</v>
      </c>
      <c r="W283" s="398"/>
      <c r="Y283" s="163">
        <f>IFERROR(VLOOKUP($E283&amp;$D$119, Outliers!$A$4:$P$214,6,FALSE),"0")</f>
        <v>0</v>
      </c>
      <c r="Z283" s="163">
        <f>IFERROR(VLOOKUP($E283&amp;$D$119, Outliers!$A$4:$P$214,7,FALSE),"0")</f>
        <v>1</v>
      </c>
      <c r="AA283" s="163">
        <f>IFERROR(VLOOKUP($E283&amp;$D$119, Outliers!$A$4:$P$214,8,FALSE),"0")</f>
        <v>0</v>
      </c>
      <c r="AB283" s="163">
        <f>IFERROR(VLOOKUP($E283&amp;$D$119, Outliers!$A$4:$P$214,9,FALSE),"0")</f>
        <v>0</v>
      </c>
      <c r="AD283" s="78"/>
      <c r="AE283" s="78"/>
      <c r="AF283" s="78"/>
      <c r="AG283" s="78"/>
    </row>
    <row r="284" spans="4:33" x14ac:dyDescent="0.25">
      <c r="D284" s="318"/>
      <c r="E284" s="103" t="s">
        <v>27</v>
      </c>
      <c r="F284" s="95">
        <f>IF(P283="","",VLOOKUP($E283&amp;$D$118&amp;$D$119,'CCG data'!$A:$AD,'CCG data'!W$3,FALSE))</f>
        <v>2.8934169073817562</v>
      </c>
      <c r="G284" s="96">
        <f>IF(P283="","",VLOOKUP($E283&amp;$D$118&amp;$D$119,'CCG data'!$A:$AD,'CCG data'!X$3,FALSE))</f>
        <v>4.8988358067320306</v>
      </c>
      <c r="H284" s="96">
        <f>IF(R283="","",VLOOKUP($E283&amp;$D$118&amp;$D$119,'CCG data'!$A:$AD,'CCG data'!Y$3,FALSE))</f>
        <v>28.725959684537393</v>
      </c>
      <c r="I284" s="96">
        <f>IF(R283="","",VLOOKUP($E283&amp;$D$118&amp;$D$119,'CCG data'!$A:$AD,'CCG data'!Z$3,FALSE))</f>
        <v>34.294692950670303</v>
      </c>
      <c r="J284" s="96">
        <f>IF(T283="","",VLOOKUP($E283&amp;$D$118&amp;$D$119,'CCG data'!$A:$AD,'CCG data'!AA$3,FALSE))</f>
        <v>17.212491041429249</v>
      </c>
      <c r="K284" s="96">
        <f>IF(T283="","",VLOOKUP($E283&amp;$D$118&amp;$D$119,'CCG data'!$A:$AD,'CCG data'!AB$3,FALSE))</f>
        <v>21.681277498605443</v>
      </c>
      <c r="L284" s="96">
        <f>IF(V283="","",VLOOKUP($E283&amp;$D$118&amp;$D$119,'CCG data'!$A:$AD,'CCG data'!AC$3,FALSE))</f>
        <v>9.6286136345143749</v>
      </c>
      <c r="M284" s="96">
        <f>IF(V283="","",VLOOKUP($E283&amp;$D$118&amp;$D$119,'CCG data'!$A:$AD,'CCG data'!AD$3,FALSE))</f>
        <v>12.955810151474756</v>
      </c>
      <c r="N284" s="363"/>
      <c r="P284" s="150">
        <f>IF(P283="","",VLOOKUP($E283&amp;$D$118&amp;$D$119,'CCG data'!$A:$AD,'CCG data'!I$3,FALSE))</f>
        <v>4.3999999999999997E-2</v>
      </c>
      <c r="Q284" s="15">
        <f>IF(P283="","",VLOOKUP($E283&amp;$D$118&amp;$D$119,'CCG data'!$A:$AD,'CCG data'!J$3,FALSE))</f>
        <v>7.2999999999999995E-2</v>
      </c>
      <c r="R284" s="15">
        <f>IF(R283="","",VLOOKUP($E283&amp;$D$118&amp;$D$119,'CCG data'!$A:$AD,'CCG data'!K$3,FALSE))</f>
        <v>0.45300000000000001</v>
      </c>
      <c r="S284" s="15">
        <f>IF(R283="","",VLOOKUP($E283&amp;$D$118&amp;$D$119,'CCG data'!$A:$AD,'CCG data'!L$3,FALSE))</f>
        <v>0.51400000000000001</v>
      </c>
      <c r="T284" s="15">
        <f>IF(T283="","",VLOOKUP($E283&amp;$D$118&amp;$D$119,'CCG data'!$A:$AD,'CCG data'!M$3,FALSE))</f>
        <v>0.25900000000000001</v>
      </c>
      <c r="U284" s="15">
        <f>IF(T283="","",VLOOKUP($E283&amp;$D$118&amp;$D$119,'CCG data'!$A:$AD,'CCG data'!N$3,FALSE))</f>
        <v>0.314</v>
      </c>
      <c r="V284" s="15">
        <f>IF(V283="","",VLOOKUP($E283&amp;$D$118&amp;$D$119,'CCG data'!$A:$AD,'CCG data'!O$3,FALSE))</f>
        <v>0.152</v>
      </c>
      <c r="W284" s="135">
        <f>IF(V283="","",VLOOKUP($E283&amp;$D$118&amp;$D$119,'CCG data'!$A:$AD,'CCG data'!P$3,FALSE))</f>
        <v>0.19800000000000001</v>
      </c>
      <c r="Y284" s="163" t="str">
        <f>IFERROR(VLOOKUP($E284&amp;$D$119, Outliers!$A$4:$P$214,6,FALSE),"0")</f>
        <v>0</v>
      </c>
      <c r="Z284" s="163" t="str">
        <f>IFERROR(VLOOKUP($E284&amp;$D$119, Outliers!$A$4:$P$214,7,FALSE),"0")</f>
        <v>0</v>
      </c>
      <c r="AA284" s="163" t="str">
        <f>IFERROR(VLOOKUP($E284&amp;$D$119, Outliers!$A$4:$P$214,8,FALSE),"0")</f>
        <v>0</v>
      </c>
      <c r="AB284" s="163" t="str">
        <f>IFERROR(VLOOKUP($E284&amp;$D$119, Outliers!$A$4:$P$214,9,FALSE),"0")</f>
        <v>0</v>
      </c>
      <c r="AD284" s="78"/>
      <c r="AE284" s="78"/>
      <c r="AF284" s="78"/>
      <c r="AG284" s="78"/>
    </row>
    <row r="285" spans="4:33" ht="15.75" x14ac:dyDescent="0.25">
      <c r="D285" s="318"/>
      <c r="E285" s="104" t="s">
        <v>202</v>
      </c>
      <c r="F285" s="405">
        <f>IF(OR(ISERROR(VLOOKUP($E285&amp;$D$118&amp;$D$119,'CCG data'!$A:$AD,'CCG data'!R$3,FALSE)),ISBLANK(VLOOKUP($E285&amp;$D$118&amp;$D$119,'CCG data'!$A:$AD,'CCG data'!R$3,FALSE))),"",VLOOKUP($E285&amp;$D$118&amp;$D$119,'CCG data'!$A:$AD,'CCG data'!R$3,FALSE))</f>
        <v>6.8543954236999118</v>
      </c>
      <c r="G285" s="406"/>
      <c r="H285" s="406">
        <f>IF(OR(ISERROR(VLOOKUP($E285&amp;$D$118&amp;$D$119,'CCG data'!$A:$AD,'CCG data'!S$3,FALSE)),ISBLANK(VLOOKUP($E285&amp;$D$118&amp;$D$119,'CCG data'!$A:$AD,'CCG data'!S$3,FALSE))),"",VLOOKUP($E285&amp;$D$118&amp;$D$119,'CCG data'!$A:$AD,'CCG data'!S$3,FALSE))</f>
        <v>40.269505710052911</v>
      </c>
      <c r="I285" s="406"/>
      <c r="J285" s="406">
        <f>IF(OR(ISERROR(VLOOKUP($E285&amp;$D$118&amp;$D$119,'CCG data'!$A:$AD,'CCG data'!T$3,FALSE)),ISBLANK(VLOOKUP($E285&amp;$D$118&amp;$D$119,'CCG data'!$A:$AD,'CCG data'!T$3,FALSE))),"",VLOOKUP($E285&amp;$D$118&amp;$D$119,'CCG data'!$A:$AD,'CCG data'!T$3,FALSE))</f>
        <v>23.336394889324993</v>
      </c>
      <c r="K285" s="406"/>
      <c r="L285" s="406">
        <f>IF(OR(ISERROR(VLOOKUP($E285&amp;$D$118&amp;$D$119,'CCG data'!$A:$AD,'CCG data'!U$3,FALSE)),ISBLANK(VLOOKUP($E285&amp;$D$118&amp;$D$119,'CCG data'!$A:$AD,'CCG data'!U$3,FALSE))),"",VLOOKUP($E285&amp;$D$118&amp;$D$119,'CCG data'!$A:$AD,'CCG data'!U$3,FALSE))</f>
        <v>5.54958837319022</v>
      </c>
      <c r="M285" s="407"/>
      <c r="N285" s="362">
        <f>IF(OR(ISERROR(VLOOKUP($E285&amp;$D$118&amp;$D$119,'CCG data'!$A:$AD,'CCG data'!G$3,FALSE)),ISBLANK(VLOOKUP($E285&amp;$D$118&amp;$D$119,'CCG data'!$A:$AD,'CCG data'!G$3,FALSE))),"",VLOOKUP($E285&amp;$D$118&amp;$D$119,'CCG data'!$A:$AD,'CCG data'!G$3,FALSE))</f>
        <v>1501</v>
      </c>
      <c r="P285" s="397">
        <f>IF(OR(ISERROR(VLOOKUP($E285&amp;$D$118&amp;$D$119,'CCG data'!$A:$AD,'CCG data'!B$3,FALSE)),ISBLANK(VLOOKUP($E285&amp;$D$118&amp;$D$119,'CCG data'!$A:$AD,'CCG data'!B$3,FALSE))),"",VLOOKUP($E285&amp;$D$118&amp;$D$119,'CCG data'!$A:$AD,'CCG data'!B$3,FALSE))</f>
        <v>8.7941372418387745E-2</v>
      </c>
      <c r="Q285" s="263"/>
      <c r="R285" s="263">
        <f>IF(OR(ISERROR(VLOOKUP($E285&amp;$D$118&amp;$D$119,'CCG data'!$A:$AD,'CCG data'!C$3,FALSE)),ISBLANK(VLOOKUP($E285&amp;$D$118&amp;$D$119,'CCG data'!$A:$AD,'CCG data'!C$3,FALSE))),"",VLOOKUP($E285&amp;$D$118&amp;$D$119,'CCG data'!$A:$AD,'CCG data'!C$3,FALSE))</f>
        <v>0.53097934710193206</v>
      </c>
      <c r="S285" s="263"/>
      <c r="T285" s="263">
        <f>IF(OR(ISERROR(VLOOKUP($E285&amp;$D$118&amp;$D$119,'CCG data'!$A:$AD,'CCG data'!D$3,FALSE)),ISBLANK(VLOOKUP($E285&amp;$D$118&amp;$D$119,'CCG data'!$A:$AD,'CCG data'!D$3,FALSE))),"",VLOOKUP($E285&amp;$D$118&amp;$D$119,'CCG data'!$A:$AD,'CCG data'!D$3,FALSE))</f>
        <v>0.30779480346435711</v>
      </c>
      <c r="U285" s="263"/>
      <c r="V285" s="263">
        <f>IF(OR(ISERROR(VLOOKUP($E285&amp;$D$118&amp;$D$119,'CCG data'!$A:$AD,'CCG data'!E$3,FALSE)),ISBLANK(VLOOKUP($E285&amp;$D$118&amp;$D$119,'CCG data'!$A:$AD,'CCG data'!E$3,FALSE))),"",VLOOKUP($E285&amp;$D$118&amp;$D$119,'CCG data'!$A:$AD,'CCG data'!E$3,FALSE))</f>
        <v>7.3284477015323118E-2</v>
      </c>
      <c r="W285" s="398"/>
      <c r="Y285" s="163">
        <f>IFERROR(VLOOKUP($E285&amp;$D$119, Outliers!$A$4:$P$214,6,FALSE),"0")</f>
        <v>0</v>
      </c>
      <c r="Z285" s="163">
        <f>IFERROR(VLOOKUP($E285&amp;$D$119, Outliers!$A$4:$P$214,7,FALSE),"0")</f>
        <v>0</v>
      </c>
      <c r="AA285" s="163">
        <f>IFERROR(VLOOKUP($E285&amp;$D$119, Outliers!$A$4:$P$214,8,FALSE),"0")</f>
        <v>1</v>
      </c>
      <c r="AB285" s="163">
        <f>IFERROR(VLOOKUP($E285&amp;$D$119, Outliers!$A$4:$P$214,9,FALSE),"0")</f>
        <v>1</v>
      </c>
      <c r="AD285" s="78"/>
      <c r="AE285" s="78"/>
      <c r="AF285" s="78"/>
      <c r="AG285" s="78"/>
    </row>
    <row r="286" spans="4:33" x14ac:dyDescent="0.25">
      <c r="D286" s="318"/>
      <c r="E286" s="103" t="s">
        <v>27</v>
      </c>
      <c r="F286" s="95">
        <f>IF(P285="","",VLOOKUP($E285&amp;$D$118&amp;$D$119,'CCG data'!$A:$AD,'CCG data'!W$3,FALSE))</f>
        <v>5.6850622771157919</v>
      </c>
      <c r="G286" s="96">
        <f>IF(P285="","",VLOOKUP($E285&amp;$D$118&amp;$D$119,'CCG data'!$A:$AD,'CCG data'!X$3,FALSE))</f>
        <v>8.0237285702840317</v>
      </c>
      <c r="H286" s="96">
        <f>IF(R285="","",VLOOKUP($E285&amp;$D$118&amp;$D$119,'CCG data'!$A:$AD,'CCG data'!Y$3,FALSE))</f>
        <v>37.473724321117253</v>
      </c>
      <c r="I286" s="96">
        <f>IF(R285="","",VLOOKUP($E285&amp;$D$118&amp;$D$119,'CCG data'!$A:$AD,'CCG data'!Z$3,FALSE))</f>
        <v>43.06528709898857</v>
      </c>
      <c r="J286" s="96">
        <f>IF(T285="","",VLOOKUP($E285&amp;$D$118&amp;$D$119,'CCG data'!$A:$AD,'CCG data'!AA$3,FALSE))</f>
        <v>21.208408486055227</v>
      </c>
      <c r="K286" s="96">
        <f>IF(T285="","",VLOOKUP($E285&amp;$D$118&amp;$D$119,'CCG data'!$A:$AD,'CCG data'!AB$3,FALSE))</f>
        <v>25.464381292594759</v>
      </c>
      <c r="L286" s="96">
        <f>IF(V285="","",VLOOKUP($E285&amp;$D$118&amp;$D$119,'CCG data'!$A:$AD,'CCG data'!AC$3,FALSE))</f>
        <v>4.5124886928785806</v>
      </c>
      <c r="M286" s="96">
        <f>IF(V285="","",VLOOKUP($E285&amp;$D$118&amp;$D$119,'CCG data'!$A:$AD,'CCG data'!AD$3,FALSE))</f>
        <v>6.5866880535018595</v>
      </c>
      <c r="N286" s="363"/>
      <c r="P286" s="150">
        <f>IF(P285="","",VLOOKUP($E285&amp;$D$118&amp;$D$119,'CCG data'!$A:$AD,'CCG data'!I$3,FALSE))</f>
        <v>7.4999999999999997E-2</v>
      </c>
      <c r="Q286" s="15">
        <f>IF(P285="","",VLOOKUP($E285&amp;$D$118&amp;$D$119,'CCG data'!$A:$AD,'CCG data'!J$3,FALSE))</f>
        <v>0.10299999999999999</v>
      </c>
      <c r="R286" s="15">
        <f>IF(R285="","",VLOOKUP($E285&amp;$D$118&amp;$D$119,'CCG data'!$A:$AD,'CCG data'!K$3,FALSE))</f>
        <v>0.50600000000000001</v>
      </c>
      <c r="S286" s="15">
        <f>IF(R285="","",VLOOKUP($E285&amp;$D$118&amp;$D$119,'CCG data'!$A:$AD,'CCG data'!L$3,FALSE))</f>
        <v>0.55600000000000005</v>
      </c>
      <c r="T286" s="15">
        <f>IF(T285="","",VLOOKUP($E285&amp;$D$118&amp;$D$119,'CCG data'!$A:$AD,'CCG data'!M$3,FALSE))</f>
        <v>0.28499999999999998</v>
      </c>
      <c r="U286" s="15">
        <f>IF(T285="","",VLOOKUP($E285&amp;$D$118&amp;$D$119,'CCG data'!$A:$AD,'CCG data'!N$3,FALSE))</f>
        <v>0.33200000000000002</v>
      </c>
      <c r="V286" s="15">
        <f>IF(V285="","",VLOOKUP($E285&amp;$D$118&amp;$D$119,'CCG data'!$A:$AD,'CCG data'!O$3,FALSE))</f>
        <v>6.0999999999999999E-2</v>
      </c>
      <c r="W286" s="135">
        <f>IF(V285="","",VLOOKUP($E285&amp;$D$118&amp;$D$119,'CCG data'!$A:$AD,'CCG data'!P$3,FALSE))</f>
        <v>8.7999999999999995E-2</v>
      </c>
      <c r="Y286" s="163" t="str">
        <f>IFERROR(VLOOKUP($E286&amp;$D$119, Outliers!$A$4:$P$214,6,FALSE),"0")</f>
        <v>0</v>
      </c>
      <c r="Z286" s="163" t="str">
        <f>IFERROR(VLOOKUP($E286&amp;$D$119, Outliers!$A$4:$P$214,7,FALSE),"0")</f>
        <v>0</v>
      </c>
      <c r="AA286" s="163" t="str">
        <f>IFERROR(VLOOKUP($E286&amp;$D$119, Outliers!$A$4:$P$214,8,FALSE),"0")</f>
        <v>0</v>
      </c>
      <c r="AB286" s="163" t="str">
        <f>IFERROR(VLOOKUP($E286&amp;$D$119, Outliers!$A$4:$P$214,9,FALSE),"0")</f>
        <v>0</v>
      </c>
      <c r="AD286" s="78"/>
      <c r="AE286" s="78"/>
      <c r="AF286" s="78"/>
      <c r="AG286" s="78"/>
    </row>
    <row r="287" spans="4:33" ht="15.75" x14ac:dyDescent="0.25">
      <c r="D287" s="318"/>
      <c r="E287" s="104" t="s">
        <v>413</v>
      </c>
      <c r="F287" s="405">
        <f>IF(OR(ISERROR(VLOOKUP($E287&amp;$D$118&amp;$D$119,'CCG data'!$A:$AD,'CCG data'!R$3,FALSE)),ISBLANK(VLOOKUP($E287&amp;$D$118&amp;$D$119,'CCG data'!$A:$AD,'CCG data'!R$3,FALSE))),"",VLOOKUP($E287&amp;$D$118&amp;$D$119,'CCG data'!$A:$AD,'CCG data'!R$3,FALSE))</f>
        <v>5.5669954025598001</v>
      </c>
      <c r="G287" s="406"/>
      <c r="H287" s="406">
        <f>IF(OR(ISERROR(VLOOKUP($E287&amp;$D$118&amp;$D$119,'CCG data'!$A:$AD,'CCG data'!S$3,FALSE)),ISBLANK(VLOOKUP($E287&amp;$D$118&amp;$D$119,'CCG data'!$A:$AD,'CCG data'!S$3,FALSE))),"",VLOOKUP($E287&amp;$D$118&amp;$D$119,'CCG data'!$A:$AD,'CCG data'!S$3,FALSE))</f>
        <v>44.152295222674439</v>
      </c>
      <c r="I287" s="406"/>
      <c r="J287" s="406">
        <f>IF(OR(ISERROR(VLOOKUP($E287&amp;$D$118&amp;$D$119,'CCG data'!$A:$AD,'CCG data'!T$3,FALSE)),ISBLANK(VLOOKUP($E287&amp;$D$118&amp;$D$119,'CCG data'!$A:$AD,'CCG data'!T$3,FALSE))),"",VLOOKUP($E287&amp;$D$118&amp;$D$119,'CCG data'!$A:$AD,'CCG data'!T$3,FALSE))</f>
        <v>17.427600489520195</v>
      </c>
      <c r="K287" s="406"/>
      <c r="L287" s="406">
        <f>IF(OR(ISERROR(VLOOKUP($E287&amp;$D$118&amp;$D$119,'CCG data'!$A:$AD,'CCG data'!U$3,FALSE)),ISBLANK(VLOOKUP($E287&amp;$D$118&amp;$D$119,'CCG data'!$A:$AD,'CCG data'!U$3,FALSE))),"",VLOOKUP($E287&amp;$D$118&amp;$D$119,'CCG data'!$A:$AD,'CCG data'!U$3,FALSE))</f>
        <v>10.670081980562287</v>
      </c>
      <c r="M287" s="407"/>
      <c r="N287" s="362">
        <f>IF(OR(ISERROR(VLOOKUP($E287&amp;$D$118&amp;$D$119,'CCG data'!$A:$AD,'CCG data'!G$3,FALSE)),ISBLANK(VLOOKUP($E287&amp;$D$118&amp;$D$119,'CCG data'!$A:$AD,'CCG data'!G$3,FALSE))),"",VLOOKUP($E287&amp;$D$118&amp;$D$119,'CCG data'!$A:$AD,'CCG data'!G$3,FALSE))</f>
        <v>3125</v>
      </c>
      <c r="P287" s="397">
        <f>IF(OR(ISERROR(VLOOKUP($E287&amp;$D$118&amp;$D$119,'CCG data'!$A:$AD,'CCG data'!B$3,FALSE)),ISBLANK(VLOOKUP($E287&amp;$D$118&amp;$D$119,'CCG data'!$A:$AD,'CCG data'!B$3,FALSE))),"",VLOOKUP($E287&amp;$D$118&amp;$D$119,'CCG data'!$A:$AD,'CCG data'!B$3,FALSE))</f>
        <v>7.1360000000000007E-2</v>
      </c>
      <c r="Q287" s="263"/>
      <c r="R287" s="263">
        <f>IF(OR(ISERROR(VLOOKUP($E287&amp;$D$118&amp;$D$119,'CCG data'!$A:$AD,'CCG data'!C$3,FALSE)),ISBLANK(VLOOKUP($E287&amp;$D$118&amp;$D$119,'CCG data'!$A:$AD,'CCG data'!C$3,FALSE))),"",VLOOKUP($E287&amp;$D$118&amp;$D$119,'CCG data'!$A:$AD,'CCG data'!C$3,FALSE))</f>
        <v>0.56544000000000005</v>
      </c>
      <c r="S287" s="263"/>
      <c r="T287" s="263">
        <f>IF(OR(ISERROR(VLOOKUP($E287&amp;$D$118&amp;$D$119,'CCG data'!$A:$AD,'CCG data'!D$3,FALSE)),ISBLANK(VLOOKUP($E287&amp;$D$118&amp;$D$119,'CCG data'!$A:$AD,'CCG data'!D$3,FALSE))),"",VLOOKUP($E287&amp;$D$118&amp;$D$119,'CCG data'!$A:$AD,'CCG data'!D$3,FALSE))</f>
        <v>0.22624</v>
      </c>
      <c r="U287" s="263"/>
      <c r="V287" s="263">
        <f>IF(OR(ISERROR(VLOOKUP($E287&amp;$D$118&amp;$D$119,'CCG data'!$A:$AD,'CCG data'!E$3,FALSE)),ISBLANK(VLOOKUP($E287&amp;$D$118&amp;$D$119,'CCG data'!$A:$AD,'CCG data'!E$3,FALSE))),"",VLOOKUP($E287&amp;$D$118&amp;$D$119,'CCG data'!$A:$AD,'CCG data'!E$3,FALSE))</f>
        <v>0.13696</v>
      </c>
      <c r="W287" s="398"/>
      <c r="Y287" s="163">
        <f>IFERROR(VLOOKUP($E287&amp;$D$119, Outliers!$A$4:$P$214,6,FALSE),"0")</f>
        <v>0</v>
      </c>
      <c r="Z287" s="163">
        <f>IFERROR(VLOOKUP($E287&amp;$D$119, Outliers!$A$4:$P$214,7,FALSE),"0")</f>
        <v>1</v>
      </c>
      <c r="AA287" s="163">
        <f>IFERROR(VLOOKUP($E287&amp;$D$119, Outliers!$A$4:$P$214,8,FALSE),"0")</f>
        <v>0</v>
      </c>
      <c r="AB287" s="163">
        <f>IFERROR(VLOOKUP($E287&amp;$D$119, Outliers!$A$4:$P$214,9,FALSE),"0")</f>
        <v>0</v>
      </c>
      <c r="AD287" s="78"/>
      <c r="AE287" s="78"/>
      <c r="AF287" s="78"/>
      <c r="AG287" s="78"/>
    </row>
    <row r="288" spans="4:33" x14ac:dyDescent="0.25">
      <c r="D288" s="318"/>
      <c r="E288" s="103" t="s">
        <v>27</v>
      </c>
      <c r="F288" s="95">
        <f>IF(P287="","",VLOOKUP($E287&amp;$D$118&amp;$D$119,'CCG data'!$A:$AD,'CCG data'!W$3,FALSE))</f>
        <v>4.8363199748128292</v>
      </c>
      <c r="G288" s="96">
        <f>IF(P287="","",VLOOKUP($E287&amp;$D$118&amp;$D$119,'CCG data'!$A:$AD,'CCG data'!X$3,FALSE))</f>
        <v>6.297670830306771</v>
      </c>
      <c r="H288" s="96">
        <f>IF(R287="","",VLOOKUP($E287&amp;$D$118&amp;$D$119,'CCG data'!$A:$AD,'CCG data'!Y$3,FALSE))</f>
        <v>42.09360462252959</v>
      </c>
      <c r="I288" s="96">
        <f>IF(R287="","",VLOOKUP($E287&amp;$D$118&amp;$D$119,'CCG data'!$A:$AD,'CCG data'!Z$3,FALSE))</f>
        <v>46.210985822819289</v>
      </c>
      <c r="J288" s="96">
        <f>IF(T287="","",VLOOKUP($E287&amp;$D$118&amp;$D$119,'CCG data'!$A:$AD,'CCG data'!AA$3,FALSE))</f>
        <v>16.142953036854479</v>
      </c>
      <c r="K288" s="96">
        <f>IF(T287="","",VLOOKUP($E287&amp;$D$118&amp;$D$119,'CCG data'!$A:$AD,'CCG data'!AB$3,FALSE))</f>
        <v>18.712247942185911</v>
      </c>
      <c r="L288" s="96">
        <f>IF(V287="","",VLOOKUP($E287&amp;$D$118&amp;$D$119,'CCG data'!$A:$AD,'CCG data'!AC$3,FALSE))</f>
        <v>9.659196536573905</v>
      </c>
      <c r="M288" s="96">
        <f>IF(V287="","",VLOOKUP($E287&amp;$D$118&amp;$D$119,'CCG data'!$A:$AD,'CCG data'!AD$3,FALSE))</f>
        <v>11.680967424550669</v>
      </c>
      <c r="N288" s="363"/>
      <c r="P288" s="150">
        <f>IF(P287="","",VLOOKUP($E287&amp;$D$118&amp;$D$119,'CCG data'!$A:$AD,'CCG data'!I$3,FALSE))</f>
        <v>6.3E-2</v>
      </c>
      <c r="Q288" s="15">
        <f>IF(P287="","",VLOOKUP($E287&amp;$D$118&amp;$D$119,'CCG data'!$A:$AD,'CCG data'!J$3,FALSE))</f>
        <v>8.1000000000000003E-2</v>
      </c>
      <c r="R288" s="15">
        <f>IF(R287="","",VLOOKUP($E287&amp;$D$118&amp;$D$119,'CCG data'!$A:$AD,'CCG data'!K$3,FALSE))</f>
        <v>0.54800000000000004</v>
      </c>
      <c r="S288" s="15">
        <f>IF(R287="","",VLOOKUP($E287&amp;$D$118&amp;$D$119,'CCG data'!$A:$AD,'CCG data'!L$3,FALSE))</f>
        <v>0.58299999999999996</v>
      </c>
      <c r="T288" s="15">
        <f>IF(T287="","",VLOOKUP($E287&amp;$D$118&amp;$D$119,'CCG data'!$A:$AD,'CCG data'!M$3,FALSE))</f>
        <v>0.21199999999999999</v>
      </c>
      <c r="U288" s="15">
        <f>IF(T287="","",VLOOKUP($E287&amp;$D$118&amp;$D$119,'CCG data'!$A:$AD,'CCG data'!N$3,FALSE))</f>
        <v>0.24099999999999999</v>
      </c>
      <c r="V288" s="15">
        <f>IF(V287="","",VLOOKUP($E287&amp;$D$118&amp;$D$119,'CCG data'!$A:$AD,'CCG data'!O$3,FALSE))</f>
        <v>0.125</v>
      </c>
      <c r="W288" s="135">
        <f>IF(V287="","",VLOOKUP($E287&amp;$D$118&amp;$D$119,'CCG data'!$A:$AD,'CCG data'!P$3,FALSE))</f>
        <v>0.14899999999999999</v>
      </c>
      <c r="Y288" s="163" t="str">
        <f>IFERROR(VLOOKUP($E288&amp;$D$119, Outliers!$A$4:$P$214,6,FALSE),"0")</f>
        <v>0</v>
      </c>
      <c r="Z288" s="163" t="str">
        <f>IFERROR(VLOOKUP($E288&amp;$D$119, Outliers!$A$4:$P$214,7,FALSE),"0")</f>
        <v>0</v>
      </c>
      <c r="AA288" s="163" t="str">
        <f>IFERROR(VLOOKUP($E288&amp;$D$119, Outliers!$A$4:$P$214,8,FALSE),"0")</f>
        <v>0</v>
      </c>
      <c r="AB288" s="163" t="str">
        <f>IFERROR(VLOOKUP($E288&amp;$D$119, Outliers!$A$4:$P$214,9,FALSE),"0")</f>
        <v>0</v>
      </c>
      <c r="AD288" s="78"/>
      <c r="AE288" s="78"/>
      <c r="AF288" s="78"/>
      <c r="AG288" s="78"/>
    </row>
    <row r="289" spans="4:33" ht="15.75" x14ac:dyDescent="0.25">
      <c r="D289" s="318"/>
      <c r="E289" s="104" t="s">
        <v>414</v>
      </c>
      <c r="F289" s="405">
        <f>IF(OR(ISERROR(VLOOKUP($E289&amp;$D$118&amp;$D$119,'CCG data'!$A:$AD,'CCG data'!R$3,FALSE)),ISBLANK(VLOOKUP($E289&amp;$D$118&amp;$D$119,'CCG data'!$A:$AD,'CCG data'!R$3,FALSE))),"",VLOOKUP($E289&amp;$D$118&amp;$D$119,'CCG data'!$A:$AD,'CCG data'!R$3,FALSE))</f>
        <v>4.2998721257341641</v>
      </c>
      <c r="G289" s="406"/>
      <c r="H289" s="406">
        <f>IF(OR(ISERROR(VLOOKUP($E289&amp;$D$118&amp;$D$119,'CCG data'!$A:$AD,'CCG data'!S$3,FALSE)),ISBLANK(VLOOKUP($E289&amp;$D$118&amp;$D$119,'CCG data'!$A:$AD,'CCG data'!S$3,FALSE))),"",VLOOKUP($E289&amp;$D$118&amp;$D$119,'CCG data'!$A:$AD,'CCG data'!S$3,FALSE))</f>
        <v>39.45626258021575</v>
      </c>
      <c r="I289" s="406"/>
      <c r="J289" s="406">
        <f>IF(OR(ISERROR(VLOOKUP($E289&amp;$D$118&amp;$D$119,'CCG data'!$A:$AD,'CCG data'!T$3,FALSE)),ISBLANK(VLOOKUP($E289&amp;$D$118&amp;$D$119,'CCG data'!$A:$AD,'CCG data'!T$3,FALSE))),"",VLOOKUP($E289&amp;$D$118&amp;$D$119,'CCG data'!$A:$AD,'CCG data'!T$3,FALSE))</f>
        <v>15.894732604879126</v>
      </c>
      <c r="K289" s="406"/>
      <c r="L289" s="406">
        <f>IF(OR(ISERROR(VLOOKUP($E289&amp;$D$118&amp;$D$119,'CCG data'!$A:$AD,'CCG data'!U$3,FALSE)),ISBLANK(VLOOKUP($E289&amp;$D$118&amp;$D$119,'CCG data'!$A:$AD,'CCG data'!U$3,FALSE))),"",VLOOKUP($E289&amp;$D$118&amp;$D$119,'CCG data'!$A:$AD,'CCG data'!U$3,FALSE))</f>
        <v>9.4187339729485515</v>
      </c>
      <c r="M289" s="407"/>
      <c r="N289" s="362">
        <f>IF(OR(ISERROR(VLOOKUP($E289&amp;$D$118&amp;$D$119,'CCG data'!$A:$AD,'CCG data'!G$3,FALSE)),ISBLANK(VLOOKUP($E289&amp;$D$118&amp;$D$119,'CCG data'!$A:$AD,'CCG data'!G$3,FALSE))),"",VLOOKUP($E289&amp;$D$118&amp;$D$119,'CCG data'!$A:$AD,'CCG data'!G$3,FALSE))</f>
        <v>1160</v>
      </c>
      <c r="P289" s="397">
        <f>IF(OR(ISERROR(VLOOKUP($E289&amp;$D$118&amp;$D$119,'CCG data'!$A:$AD,'CCG data'!B$3,FALSE)),ISBLANK(VLOOKUP($E289&amp;$D$118&amp;$D$119,'CCG data'!$A:$AD,'CCG data'!B$3,FALSE))),"",VLOOKUP($E289&amp;$D$118&amp;$D$119,'CCG data'!$A:$AD,'CCG data'!B$3,FALSE))</f>
        <v>6.2931034482758622E-2</v>
      </c>
      <c r="Q289" s="263"/>
      <c r="R289" s="263">
        <f>IF(OR(ISERROR(VLOOKUP($E289&amp;$D$118&amp;$D$119,'CCG data'!$A:$AD,'CCG data'!C$3,FALSE)),ISBLANK(VLOOKUP($E289&amp;$D$118&amp;$D$119,'CCG data'!$A:$AD,'CCG data'!C$3,FALSE))),"",VLOOKUP($E289&amp;$D$118&amp;$D$119,'CCG data'!$A:$AD,'CCG data'!C$3,FALSE))</f>
        <v>0.5672413793103448</v>
      </c>
      <c r="S289" s="263"/>
      <c r="T289" s="263">
        <f>IF(OR(ISERROR(VLOOKUP($E289&amp;$D$118&amp;$D$119,'CCG data'!$A:$AD,'CCG data'!D$3,FALSE)),ISBLANK(VLOOKUP($E289&amp;$D$118&amp;$D$119,'CCG data'!$A:$AD,'CCG data'!D$3,FALSE))),"",VLOOKUP($E289&amp;$D$118&amp;$D$119,'CCG data'!$A:$AD,'CCG data'!D$3,FALSE))</f>
        <v>0.23879310344827587</v>
      </c>
      <c r="U289" s="263"/>
      <c r="V289" s="263">
        <f>IF(OR(ISERROR(VLOOKUP($E289&amp;$D$118&amp;$D$119,'CCG data'!$A:$AD,'CCG data'!E$3,FALSE)),ISBLANK(VLOOKUP($E289&amp;$D$118&amp;$D$119,'CCG data'!$A:$AD,'CCG data'!E$3,FALSE))),"",VLOOKUP($E289&amp;$D$118&amp;$D$119,'CCG data'!$A:$AD,'CCG data'!E$3,FALSE))</f>
        <v>0.1310344827586207</v>
      </c>
      <c r="W289" s="398"/>
      <c r="Y289" s="163">
        <f>IFERROR(VLOOKUP($E289&amp;$D$119, Outliers!$A$4:$P$214,6,FALSE),"0")</f>
        <v>0</v>
      </c>
      <c r="Z289" s="163">
        <f>IFERROR(VLOOKUP($E289&amp;$D$119, Outliers!$A$4:$P$214,7,FALSE),"0")</f>
        <v>0</v>
      </c>
      <c r="AA289" s="163">
        <f>IFERROR(VLOOKUP($E289&amp;$D$119, Outliers!$A$4:$P$214,8,FALSE),"0")</f>
        <v>0</v>
      </c>
      <c r="AB289" s="163">
        <f>IFERROR(VLOOKUP($E289&amp;$D$119, Outliers!$A$4:$P$214,9,FALSE),"0")</f>
        <v>0</v>
      </c>
      <c r="AD289" s="78"/>
      <c r="AE289" s="78"/>
      <c r="AF289" s="78"/>
      <c r="AG289" s="78"/>
    </row>
    <row r="290" spans="4:33" x14ac:dyDescent="0.25">
      <c r="D290" s="318"/>
      <c r="E290" s="103" t="s">
        <v>27</v>
      </c>
      <c r="F290" s="95">
        <f>IF(P289="","",VLOOKUP($E289&amp;$D$118&amp;$D$119,'CCG data'!$A:$AD,'CCG data'!W$3,FALSE))</f>
        <v>3.3134786716046856</v>
      </c>
      <c r="G290" s="96">
        <f>IF(P289="","",VLOOKUP($E289&amp;$D$118&amp;$D$119,'CCG data'!$A:$AD,'CCG data'!X$3,FALSE))</f>
        <v>5.2862655798636426</v>
      </c>
      <c r="H290" s="96">
        <f>IF(R289="","",VLOOKUP($E289&amp;$D$118&amp;$D$119,'CCG data'!$A:$AD,'CCG data'!Y$3,FALSE))</f>
        <v>36.441458671326167</v>
      </c>
      <c r="I290" s="96">
        <f>IF(R289="","",VLOOKUP($E289&amp;$D$118&amp;$D$119,'CCG data'!$A:$AD,'CCG data'!Z$3,FALSE))</f>
        <v>42.471066489105333</v>
      </c>
      <c r="J290" s="96">
        <f>IF(T289="","",VLOOKUP($E289&amp;$D$118&amp;$D$119,'CCG data'!$A:$AD,'CCG data'!AA$3,FALSE))</f>
        <v>14.022889633406495</v>
      </c>
      <c r="K290" s="96">
        <f>IF(T289="","",VLOOKUP($E289&amp;$D$118&amp;$D$119,'CCG data'!$A:$AD,'CCG data'!AB$3,FALSE))</f>
        <v>17.766575576351755</v>
      </c>
      <c r="L290" s="96">
        <f>IF(V289="","",VLOOKUP($E289&amp;$D$118&amp;$D$119,'CCG data'!$A:$AD,'CCG data'!AC$3,FALSE))</f>
        <v>7.9213719708111299</v>
      </c>
      <c r="M290" s="96">
        <f>IF(V289="","",VLOOKUP($E289&amp;$D$118&amp;$D$119,'CCG data'!$A:$AD,'CCG data'!AD$3,FALSE))</f>
        <v>10.916095975085973</v>
      </c>
      <c r="N290" s="363"/>
      <c r="P290" s="150">
        <f>IF(P289="","",VLOOKUP($E289&amp;$D$118&amp;$D$119,'CCG data'!$A:$AD,'CCG data'!I$3,FALSE))</f>
        <v>0.05</v>
      </c>
      <c r="Q290" s="15">
        <f>IF(P289="","",VLOOKUP($E289&amp;$D$118&amp;$D$119,'CCG data'!$A:$AD,'CCG data'!J$3,FALSE))</f>
        <v>7.8E-2</v>
      </c>
      <c r="R290" s="15">
        <f>IF(R289="","",VLOOKUP($E289&amp;$D$118&amp;$D$119,'CCG data'!$A:$AD,'CCG data'!K$3,FALSE))</f>
        <v>0.53900000000000003</v>
      </c>
      <c r="S290" s="15">
        <f>IF(R289="","",VLOOKUP($E289&amp;$D$118&amp;$D$119,'CCG data'!$A:$AD,'CCG data'!L$3,FALSE))</f>
        <v>0.59499999999999997</v>
      </c>
      <c r="T290" s="15">
        <f>IF(T289="","",VLOOKUP($E289&amp;$D$118&amp;$D$119,'CCG data'!$A:$AD,'CCG data'!M$3,FALSE))</f>
        <v>0.215</v>
      </c>
      <c r="U290" s="15">
        <f>IF(T289="","",VLOOKUP($E289&amp;$D$118&amp;$D$119,'CCG data'!$A:$AD,'CCG data'!N$3,FALSE))</f>
        <v>0.26400000000000001</v>
      </c>
      <c r="V290" s="15">
        <f>IF(V289="","",VLOOKUP($E289&amp;$D$118&amp;$D$119,'CCG data'!$A:$AD,'CCG data'!O$3,FALSE))</f>
        <v>0.113</v>
      </c>
      <c r="W290" s="135">
        <f>IF(V289="","",VLOOKUP($E289&amp;$D$118&amp;$D$119,'CCG data'!$A:$AD,'CCG data'!P$3,FALSE))</f>
        <v>0.152</v>
      </c>
      <c r="Y290" s="163" t="str">
        <f>IFERROR(VLOOKUP($E290&amp;$D$119, Outliers!$A$4:$P$214,6,FALSE),"0")</f>
        <v>0</v>
      </c>
      <c r="Z290" s="163" t="str">
        <f>IFERROR(VLOOKUP($E290&amp;$D$119, Outliers!$A$4:$P$214,7,FALSE),"0")</f>
        <v>0</v>
      </c>
      <c r="AA290" s="163" t="str">
        <f>IFERROR(VLOOKUP($E290&amp;$D$119, Outliers!$A$4:$P$214,8,FALSE),"0")</f>
        <v>0</v>
      </c>
      <c r="AB290" s="163" t="str">
        <f>IFERROR(VLOOKUP($E290&amp;$D$119, Outliers!$A$4:$P$214,9,FALSE),"0")</f>
        <v>0</v>
      </c>
      <c r="AD290" s="78"/>
      <c r="AE290" s="78"/>
      <c r="AF290" s="78"/>
      <c r="AG290" s="78"/>
    </row>
    <row r="291" spans="4:33" ht="15.75" x14ac:dyDescent="0.25">
      <c r="D291" s="318"/>
      <c r="E291" s="104" t="s">
        <v>203</v>
      </c>
      <c r="F291" s="405">
        <f>IF(OR(ISERROR(VLOOKUP($E291&amp;$D$118&amp;$D$119,'CCG data'!$A:$AD,'CCG data'!R$3,FALSE)),ISBLANK(VLOOKUP($E291&amp;$D$118&amp;$D$119,'CCG data'!$A:$AD,'CCG data'!R$3,FALSE))),"",VLOOKUP($E291&amp;$D$118&amp;$D$119,'CCG data'!$A:$AD,'CCG data'!R$3,FALSE))</f>
        <v>5.0224008520788432</v>
      </c>
      <c r="G291" s="406"/>
      <c r="H291" s="406">
        <f>IF(OR(ISERROR(VLOOKUP($E291&amp;$D$118&amp;$D$119,'CCG data'!$A:$AD,'CCG data'!S$3,FALSE)),ISBLANK(VLOOKUP($E291&amp;$D$118&amp;$D$119,'CCG data'!$A:$AD,'CCG data'!S$3,FALSE))),"",VLOOKUP($E291&amp;$D$118&amp;$D$119,'CCG data'!$A:$AD,'CCG data'!S$3,FALSE))</f>
        <v>34.885978004742235</v>
      </c>
      <c r="I291" s="406"/>
      <c r="J291" s="406">
        <f>IF(OR(ISERROR(VLOOKUP($E291&amp;$D$118&amp;$D$119,'CCG data'!$A:$AD,'CCG data'!T$3,FALSE)),ISBLANK(VLOOKUP($E291&amp;$D$118&amp;$D$119,'CCG data'!$A:$AD,'CCG data'!T$3,FALSE))),"",VLOOKUP($E291&amp;$D$118&amp;$D$119,'CCG data'!$A:$AD,'CCG data'!T$3,FALSE))</f>
        <v>19.032816849530562</v>
      </c>
      <c r="K291" s="406"/>
      <c r="L291" s="406">
        <f>IF(OR(ISERROR(VLOOKUP($E291&amp;$D$118&amp;$D$119,'CCG data'!$A:$AD,'CCG data'!U$3,FALSE)),ISBLANK(VLOOKUP($E291&amp;$D$118&amp;$D$119,'CCG data'!$A:$AD,'CCG data'!U$3,FALSE))),"",VLOOKUP($E291&amp;$D$118&amp;$D$119,'CCG data'!$A:$AD,'CCG data'!U$3,FALSE))</f>
        <v>8.9070629836126045</v>
      </c>
      <c r="M291" s="407"/>
      <c r="N291" s="362">
        <f>IF(OR(ISERROR(VLOOKUP($E291&amp;$D$118&amp;$D$119,'CCG data'!$A:$AD,'CCG data'!G$3,FALSE)),ISBLANK(VLOOKUP($E291&amp;$D$118&amp;$D$119,'CCG data'!$A:$AD,'CCG data'!G$3,FALSE))),"",VLOOKUP($E291&amp;$D$118&amp;$D$119,'CCG data'!$A:$AD,'CCG data'!G$3,FALSE))</f>
        <v>737</v>
      </c>
      <c r="P291" s="397">
        <f>IF(OR(ISERROR(VLOOKUP($E291&amp;$D$118&amp;$D$119,'CCG data'!$A:$AD,'CCG data'!B$3,FALSE)),ISBLANK(VLOOKUP($E291&amp;$D$118&amp;$D$119,'CCG data'!$A:$AD,'CCG data'!B$3,FALSE))),"",VLOOKUP($E291&amp;$D$118&amp;$D$119,'CCG data'!$A:$AD,'CCG data'!B$3,FALSE))</f>
        <v>7.055630936227951E-2</v>
      </c>
      <c r="Q291" s="263"/>
      <c r="R291" s="263">
        <f>IF(OR(ISERROR(VLOOKUP($E291&amp;$D$118&amp;$D$119,'CCG data'!$A:$AD,'CCG data'!C$3,FALSE)),ISBLANK(VLOOKUP($E291&amp;$D$118&amp;$D$119,'CCG data'!$A:$AD,'CCG data'!C$3,FALSE))),"",VLOOKUP($E291&amp;$D$118&amp;$D$119,'CCG data'!$A:$AD,'CCG data'!C$3,FALSE))</f>
        <v>0.51289009497964722</v>
      </c>
      <c r="S291" s="263"/>
      <c r="T291" s="263">
        <f>IF(OR(ISERROR(VLOOKUP($E291&amp;$D$118&amp;$D$119,'CCG data'!$A:$AD,'CCG data'!D$3,FALSE)),ISBLANK(VLOOKUP($E291&amp;$D$118&amp;$D$119,'CCG data'!$A:$AD,'CCG data'!D$3,FALSE))),"",VLOOKUP($E291&amp;$D$118&amp;$D$119,'CCG data'!$A:$AD,'CCG data'!D$3,FALSE))</f>
        <v>0.28086838534599728</v>
      </c>
      <c r="U291" s="263"/>
      <c r="V291" s="263">
        <f>IF(OR(ISERROR(VLOOKUP($E291&amp;$D$118&amp;$D$119,'CCG data'!$A:$AD,'CCG data'!E$3,FALSE)),ISBLANK(VLOOKUP($E291&amp;$D$118&amp;$D$119,'CCG data'!$A:$AD,'CCG data'!E$3,FALSE))),"",VLOOKUP($E291&amp;$D$118&amp;$D$119,'CCG data'!$A:$AD,'CCG data'!E$3,FALSE))</f>
        <v>0.13568521031207598</v>
      </c>
      <c r="W291" s="398"/>
      <c r="Y291" s="163">
        <f>IFERROR(VLOOKUP($E291&amp;$D$119, Outliers!$A$4:$P$214,6,FALSE),"0")</f>
        <v>0</v>
      </c>
      <c r="Z291" s="163">
        <f>IFERROR(VLOOKUP($E291&amp;$D$119, Outliers!$A$4:$P$214,7,FALSE),"0")</f>
        <v>0</v>
      </c>
      <c r="AA291" s="163">
        <f>IFERROR(VLOOKUP($E291&amp;$D$119, Outliers!$A$4:$P$214,8,FALSE),"0")</f>
        <v>0</v>
      </c>
      <c r="AB291" s="163">
        <f>IFERROR(VLOOKUP($E291&amp;$D$119, Outliers!$A$4:$P$214,9,FALSE),"0")</f>
        <v>0</v>
      </c>
      <c r="AD291" s="78"/>
      <c r="AE291" s="78"/>
      <c r="AF291" s="78"/>
      <c r="AG291" s="78"/>
    </row>
    <row r="292" spans="4:33" x14ac:dyDescent="0.25">
      <c r="D292" s="318"/>
      <c r="E292" s="103" t="s">
        <v>27</v>
      </c>
      <c r="F292" s="95">
        <f>IF(P291="","",VLOOKUP($E291&amp;$D$118&amp;$D$119,'CCG data'!$A:$AD,'CCG data'!W$3,FALSE))</f>
        <v>3.657296750375596</v>
      </c>
      <c r="G292" s="96">
        <f>IF(P291="","",VLOOKUP($E291&amp;$D$118&amp;$D$119,'CCG data'!$A:$AD,'CCG data'!X$3,FALSE))</f>
        <v>6.3875049537820905</v>
      </c>
      <c r="H292" s="96">
        <f>IF(R291="","",VLOOKUP($E291&amp;$D$118&amp;$D$119,'CCG data'!$A:$AD,'CCG data'!Y$3,FALSE))</f>
        <v>31.369069466489655</v>
      </c>
      <c r="I292" s="96">
        <f>IF(R291="","",VLOOKUP($E291&amp;$D$118&amp;$D$119,'CCG data'!$A:$AD,'CCG data'!Z$3,FALSE))</f>
        <v>38.402886542994814</v>
      </c>
      <c r="J292" s="96">
        <f>IF(T291="","",VLOOKUP($E291&amp;$D$118&amp;$D$119,'CCG data'!$A:$AD,'CCG data'!AA$3,FALSE))</f>
        <v>16.439987302750044</v>
      </c>
      <c r="K292" s="96">
        <f>IF(T291="","",VLOOKUP($E291&amp;$D$118&amp;$D$119,'CCG data'!$A:$AD,'CCG data'!AB$3,FALSE))</f>
        <v>21.62564639631108</v>
      </c>
      <c r="L292" s="96">
        <f>IF(V291="","",VLOOKUP($E291&amp;$D$118&amp;$D$119,'CCG data'!$A:$AD,'CCG data'!AC$3,FALSE))</f>
        <v>7.161278638824534</v>
      </c>
      <c r="M292" s="96">
        <f>IF(V291="","",VLOOKUP($E291&amp;$D$118&amp;$D$119,'CCG data'!$A:$AD,'CCG data'!AD$3,FALSE))</f>
        <v>10.652847328400675</v>
      </c>
      <c r="N292" s="363"/>
      <c r="P292" s="150">
        <f>IF(P291="","",VLOOKUP($E291&amp;$D$118&amp;$D$119,'CCG data'!$A:$AD,'CCG data'!I$3,FALSE))</f>
        <v>5.3999999999999999E-2</v>
      </c>
      <c r="Q292" s="15">
        <f>IF(P291="","",VLOOKUP($E291&amp;$D$118&amp;$D$119,'CCG data'!$A:$AD,'CCG data'!J$3,FALSE))</f>
        <v>9.0999999999999998E-2</v>
      </c>
      <c r="R292" s="15">
        <f>IF(R291="","",VLOOKUP($E291&amp;$D$118&amp;$D$119,'CCG data'!$A:$AD,'CCG data'!K$3,FALSE))</f>
        <v>0.47699999999999998</v>
      </c>
      <c r="S292" s="15">
        <f>IF(R291="","",VLOOKUP($E291&amp;$D$118&amp;$D$119,'CCG data'!$A:$AD,'CCG data'!L$3,FALSE))</f>
        <v>0.54900000000000004</v>
      </c>
      <c r="T292" s="15">
        <f>IF(T291="","",VLOOKUP($E291&amp;$D$118&amp;$D$119,'CCG data'!$A:$AD,'CCG data'!M$3,FALSE))</f>
        <v>0.25</v>
      </c>
      <c r="U292" s="15">
        <f>IF(T291="","",VLOOKUP($E291&amp;$D$118&amp;$D$119,'CCG data'!$A:$AD,'CCG data'!N$3,FALSE))</f>
        <v>0.314</v>
      </c>
      <c r="V292" s="15">
        <f>IF(V291="","",VLOOKUP($E291&amp;$D$118&amp;$D$119,'CCG data'!$A:$AD,'CCG data'!O$3,FALSE))</f>
        <v>0.113</v>
      </c>
      <c r="W292" s="135">
        <f>IF(V291="","",VLOOKUP($E291&amp;$D$118&amp;$D$119,'CCG data'!$A:$AD,'CCG data'!P$3,FALSE))</f>
        <v>0.16200000000000001</v>
      </c>
      <c r="Y292" s="163" t="str">
        <f>IFERROR(VLOOKUP($E292&amp;$D$119, Outliers!$A$4:$P$214,6,FALSE),"0")</f>
        <v>0</v>
      </c>
      <c r="Z292" s="163" t="str">
        <f>IFERROR(VLOOKUP($E292&amp;$D$119, Outliers!$A$4:$P$214,7,FALSE),"0")</f>
        <v>0</v>
      </c>
      <c r="AA292" s="163" t="str">
        <f>IFERROR(VLOOKUP($E292&amp;$D$119, Outliers!$A$4:$P$214,8,FALSE),"0")</f>
        <v>0</v>
      </c>
      <c r="AB292" s="163" t="str">
        <f>IFERROR(VLOOKUP($E292&amp;$D$119, Outliers!$A$4:$P$214,9,FALSE),"0")</f>
        <v>0</v>
      </c>
      <c r="AD292" s="78"/>
      <c r="AE292" s="78"/>
      <c r="AF292" s="78"/>
      <c r="AG292" s="78"/>
    </row>
    <row r="293" spans="4:33" ht="15.75" x14ac:dyDescent="0.25">
      <c r="D293" s="318"/>
      <c r="E293" s="104" t="s">
        <v>204</v>
      </c>
      <c r="F293" s="405">
        <f>IF(OR(ISERROR(VLOOKUP($E293&amp;$D$118&amp;$D$119,'CCG data'!$A:$AD,'CCG data'!R$3,FALSE)),ISBLANK(VLOOKUP($E293&amp;$D$118&amp;$D$119,'CCG data'!$A:$AD,'CCG data'!R$3,FALSE))),"",VLOOKUP($E293&amp;$D$118&amp;$D$119,'CCG data'!$A:$AD,'CCG data'!R$3,FALSE))</f>
        <v>4.1759439736012185</v>
      </c>
      <c r="G293" s="406"/>
      <c r="H293" s="406">
        <f>IF(OR(ISERROR(VLOOKUP($E293&amp;$D$118&amp;$D$119,'CCG data'!$A:$AD,'CCG data'!S$3,FALSE)),ISBLANK(VLOOKUP($E293&amp;$D$118&amp;$D$119,'CCG data'!$A:$AD,'CCG data'!S$3,FALSE))),"",VLOOKUP($E293&amp;$D$118&amp;$D$119,'CCG data'!$A:$AD,'CCG data'!S$3,FALSE))</f>
        <v>43.090114580514239</v>
      </c>
      <c r="I293" s="406"/>
      <c r="J293" s="406">
        <f>IF(OR(ISERROR(VLOOKUP($E293&amp;$D$118&amp;$D$119,'CCG data'!$A:$AD,'CCG data'!T$3,FALSE)),ISBLANK(VLOOKUP($E293&amp;$D$118&amp;$D$119,'CCG data'!$A:$AD,'CCG data'!T$3,FALSE))),"",VLOOKUP($E293&amp;$D$118&amp;$D$119,'CCG data'!$A:$AD,'CCG data'!T$3,FALSE))</f>
        <v>16.107417327300091</v>
      </c>
      <c r="K293" s="406"/>
      <c r="L293" s="406">
        <f>IF(OR(ISERROR(VLOOKUP($E293&amp;$D$118&amp;$D$119,'CCG data'!$A:$AD,'CCG data'!U$3,FALSE)),ISBLANK(VLOOKUP($E293&amp;$D$118&amp;$D$119,'CCG data'!$A:$AD,'CCG data'!U$3,FALSE))),"",VLOOKUP($E293&amp;$D$118&amp;$D$119,'CCG data'!$A:$AD,'CCG data'!U$3,FALSE))</f>
        <v>9.7462570769980239</v>
      </c>
      <c r="M293" s="407"/>
      <c r="N293" s="362">
        <f>IF(OR(ISERROR(VLOOKUP($E293&amp;$D$118&amp;$D$119,'CCG data'!$A:$AD,'CCG data'!G$3,FALSE)),ISBLANK(VLOOKUP($E293&amp;$D$118&amp;$D$119,'CCG data'!$A:$AD,'CCG data'!G$3,FALSE))),"",VLOOKUP($E293&amp;$D$118&amp;$D$119,'CCG data'!$A:$AD,'CCG data'!G$3,FALSE))</f>
        <v>4377</v>
      </c>
      <c r="P293" s="397">
        <f>IF(OR(ISERROR(VLOOKUP($E293&amp;$D$118&amp;$D$119,'CCG data'!$A:$AD,'CCG data'!B$3,FALSE)),ISBLANK(VLOOKUP($E293&amp;$D$118&amp;$D$119,'CCG data'!$A:$AD,'CCG data'!B$3,FALSE))),"",VLOOKUP($E293&amp;$D$118&amp;$D$119,'CCG data'!$A:$AD,'CCG data'!B$3,FALSE))</f>
        <v>6.0543751427918666E-2</v>
      </c>
      <c r="Q293" s="263"/>
      <c r="R293" s="263">
        <f>IF(OR(ISERROR(VLOOKUP($E293&amp;$D$118&amp;$D$119,'CCG data'!$A:$AD,'CCG data'!C$3,FALSE)),ISBLANK(VLOOKUP($E293&amp;$D$118&amp;$D$119,'CCG data'!$A:$AD,'CCG data'!C$3,FALSE))),"",VLOOKUP($E293&amp;$D$118&amp;$D$119,'CCG data'!$A:$AD,'CCG data'!C$3,FALSE))</f>
        <v>0.58647475439798946</v>
      </c>
      <c r="S293" s="263"/>
      <c r="T293" s="263">
        <f>IF(OR(ISERROR(VLOOKUP($E293&amp;$D$118&amp;$D$119,'CCG data'!$A:$AD,'CCG data'!D$3,FALSE)),ISBLANK(VLOOKUP($E293&amp;$D$118&amp;$D$119,'CCG data'!$A:$AD,'CCG data'!D$3,FALSE))),"",VLOOKUP($E293&amp;$D$118&amp;$D$119,'CCG data'!$A:$AD,'CCG data'!D$3,FALSE))</f>
        <v>0.22092757596527302</v>
      </c>
      <c r="U293" s="263"/>
      <c r="V293" s="263">
        <f>IF(OR(ISERROR(VLOOKUP($E293&amp;$D$118&amp;$D$119,'CCG data'!$A:$AD,'CCG data'!E$3,FALSE)),ISBLANK(VLOOKUP($E293&amp;$D$118&amp;$D$119,'CCG data'!$A:$AD,'CCG data'!E$3,FALSE))),"",VLOOKUP($E293&amp;$D$118&amp;$D$119,'CCG data'!$A:$AD,'CCG data'!E$3,FALSE))</f>
        <v>0.13205391820881882</v>
      </c>
      <c r="W293" s="398"/>
      <c r="Y293" s="163">
        <f>IFERROR(VLOOKUP($E293&amp;$D$119, Outliers!$A$4:$P$214,6,FALSE),"0")</f>
        <v>1</v>
      </c>
      <c r="Z293" s="163">
        <f>IFERROR(VLOOKUP($E293&amp;$D$119, Outliers!$A$4:$P$214,7,FALSE),"0")</f>
        <v>1</v>
      </c>
      <c r="AA293" s="163">
        <f>IFERROR(VLOOKUP($E293&amp;$D$119, Outliers!$A$4:$P$214,8,FALSE),"0")</f>
        <v>0</v>
      </c>
      <c r="AB293" s="163">
        <f>IFERROR(VLOOKUP($E293&amp;$D$119, Outliers!$A$4:$P$214,9,FALSE),"0")</f>
        <v>0</v>
      </c>
      <c r="AD293" s="78"/>
      <c r="AE293" s="78"/>
      <c r="AF293" s="78"/>
      <c r="AG293" s="78"/>
    </row>
    <row r="294" spans="4:33" x14ac:dyDescent="0.25">
      <c r="D294" s="318"/>
      <c r="E294" s="103" t="s">
        <v>27</v>
      </c>
      <c r="F294" s="95">
        <f>IF(P293="","",VLOOKUP($E293&amp;$D$118&amp;$D$119,'CCG data'!$A:$AD,'CCG data'!W$3,FALSE))</f>
        <v>3.6731526233347611</v>
      </c>
      <c r="G294" s="96">
        <f>IF(P293="","",VLOOKUP($E293&amp;$D$118&amp;$D$119,'CCG data'!$A:$AD,'CCG data'!X$3,FALSE))</f>
        <v>4.6787353238676754</v>
      </c>
      <c r="H294" s="96">
        <f>IF(R293="","",VLOOKUP($E293&amp;$D$118&amp;$D$119,'CCG data'!$A:$AD,'CCG data'!Y$3,FALSE))</f>
        <v>41.42317144131458</v>
      </c>
      <c r="I294" s="96">
        <f>IF(R293="","",VLOOKUP($E293&amp;$D$118&amp;$D$119,'CCG data'!$A:$AD,'CCG data'!Z$3,FALSE))</f>
        <v>44.757057719713899</v>
      </c>
      <c r="J294" s="96">
        <f>IF(T293="","",VLOOKUP($E293&amp;$D$118&amp;$D$119,'CCG data'!$A:$AD,'CCG data'!AA$3,FALSE))</f>
        <v>15.092177269199084</v>
      </c>
      <c r="K294" s="96">
        <f>IF(T293="","",VLOOKUP($E293&amp;$D$118&amp;$D$119,'CCG data'!$A:$AD,'CCG data'!AB$3,FALSE))</f>
        <v>17.122657385401098</v>
      </c>
      <c r="L294" s="96">
        <f>IF(V293="","",VLOOKUP($E293&amp;$D$118&amp;$D$119,'CCG data'!$A:$AD,'CCG data'!AC$3,FALSE))</f>
        <v>8.9516910086537855</v>
      </c>
      <c r="M294" s="96">
        <f>IF(V293="","",VLOOKUP($E293&amp;$D$118&amp;$D$119,'CCG data'!$A:$AD,'CCG data'!AD$3,FALSE))</f>
        <v>10.540823145342262</v>
      </c>
      <c r="N294" s="363"/>
      <c r="P294" s="150">
        <f>IF(P293="","",VLOOKUP($E293&amp;$D$118&amp;$D$119,'CCG data'!$A:$AD,'CCG data'!I$3,FALSE))</f>
        <v>5.3999999999999999E-2</v>
      </c>
      <c r="Q294" s="15">
        <f>IF(P293="","",VLOOKUP($E293&amp;$D$118&amp;$D$119,'CCG data'!$A:$AD,'CCG data'!J$3,FALSE))</f>
        <v>6.8000000000000005E-2</v>
      </c>
      <c r="R294" s="15">
        <f>IF(R293="","",VLOOKUP($E293&amp;$D$118&amp;$D$119,'CCG data'!$A:$AD,'CCG data'!K$3,FALSE))</f>
        <v>0.57199999999999995</v>
      </c>
      <c r="S294" s="15">
        <f>IF(R293="","",VLOOKUP($E293&amp;$D$118&amp;$D$119,'CCG data'!$A:$AD,'CCG data'!L$3,FALSE))</f>
        <v>0.60099999999999998</v>
      </c>
      <c r="T294" s="15">
        <f>IF(T293="","",VLOOKUP($E293&amp;$D$118&amp;$D$119,'CCG data'!$A:$AD,'CCG data'!M$3,FALSE))</f>
        <v>0.20899999999999999</v>
      </c>
      <c r="U294" s="15">
        <f>IF(T293="","",VLOOKUP($E293&amp;$D$118&amp;$D$119,'CCG data'!$A:$AD,'CCG data'!N$3,FALSE))</f>
        <v>0.23300000000000001</v>
      </c>
      <c r="V294" s="15">
        <f>IF(V293="","",VLOOKUP($E293&amp;$D$118&amp;$D$119,'CCG data'!$A:$AD,'CCG data'!O$3,FALSE))</f>
        <v>0.122</v>
      </c>
      <c r="W294" s="135">
        <f>IF(V293="","",VLOOKUP($E293&amp;$D$118&amp;$D$119,'CCG data'!$A:$AD,'CCG data'!P$3,FALSE))</f>
        <v>0.14199999999999999</v>
      </c>
      <c r="Y294" s="163" t="str">
        <f>IFERROR(VLOOKUP($E294&amp;$D$119, Outliers!$A$4:$P$214,6,FALSE),"0")</f>
        <v>0</v>
      </c>
      <c r="Z294" s="163" t="str">
        <f>IFERROR(VLOOKUP($E294&amp;$D$119, Outliers!$A$4:$P$214,7,FALSE),"0")</f>
        <v>0</v>
      </c>
      <c r="AA294" s="163" t="str">
        <f>IFERROR(VLOOKUP($E294&amp;$D$119, Outliers!$A$4:$P$214,8,FALSE),"0")</f>
        <v>0</v>
      </c>
      <c r="AB294" s="163" t="str">
        <f>IFERROR(VLOOKUP($E294&amp;$D$119, Outliers!$A$4:$P$214,9,FALSE),"0")</f>
        <v>0</v>
      </c>
      <c r="AD294" s="78"/>
      <c r="AE294" s="78"/>
      <c r="AF294" s="78"/>
      <c r="AG294" s="78"/>
    </row>
    <row r="295" spans="4:33" ht="15.75" x14ac:dyDescent="0.25">
      <c r="D295" s="318"/>
      <c r="E295" s="104" t="s">
        <v>205</v>
      </c>
      <c r="F295" s="405">
        <f>IF(OR(ISERROR(VLOOKUP($E295&amp;$D$118&amp;$D$119,'CCG data'!$A:$AD,'CCG data'!R$3,FALSE)),ISBLANK(VLOOKUP($E295&amp;$D$118&amp;$D$119,'CCG data'!$A:$AD,'CCG data'!R$3,FALSE))),"",VLOOKUP($E295&amp;$D$118&amp;$D$119,'CCG data'!$A:$AD,'CCG data'!R$3,FALSE))</f>
        <v>6.0140919632375613</v>
      </c>
      <c r="G295" s="406"/>
      <c r="H295" s="406">
        <f>IF(OR(ISERROR(VLOOKUP($E295&amp;$D$118&amp;$D$119,'CCG data'!$A:$AD,'CCG data'!S$3,FALSE)),ISBLANK(VLOOKUP($E295&amp;$D$118&amp;$D$119,'CCG data'!$A:$AD,'CCG data'!S$3,FALSE))),"",VLOOKUP($E295&amp;$D$118&amp;$D$119,'CCG data'!$A:$AD,'CCG data'!S$3,FALSE))</f>
        <v>36.130236837619343</v>
      </c>
      <c r="I295" s="406"/>
      <c r="J295" s="406">
        <f>IF(OR(ISERROR(VLOOKUP($E295&amp;$D$118&amp;$D$119,'CCG data'!$A:$AD,'CCG data'!T$3,FALSE)),ISBLANK(VLOOKUP($E295&amp;$D$118&amp;$D$119,'CCG data'!$A:$AD,'CCG data'!T$3,FALSE))),"",VLOOKUP($E295&amp;$D$118&amp;$D$119,'CCG data'!$A:$AD,'CCG data'!T$3,FALSE))</f>
        <v>16.576854853384155</v>
      </c>
      <c r="K295" s="406"/>
      <c r="L295" s="406">
        <f>IF(OR(ISERROR(VLOOKUP($E295&amp;$D$118&amp;$D$119,'CCG data'!$A:$AD,'CCG data'!U$3,FALSE)),ISBLANK(VLOOKUP($E295&amp;$D$118&amp;$D$119,'CCG data'!$A:$AD,'CCG data'!U$3,FALSE))),"",VLOOKUP($E295&amp;$D$118&amp;$D$119,'CCG data'!$A:$AD,'CCG data'!U$3,FALSE))</f>
        <v>12.430075643746529</v>
      </c>
      <c r="M295" s="407"/>
      <c r="N295" s="362">
        <f>IF(OR(ISERROR(VLOOKUP($E295&amp;$D$118&amp;$D$119,'CCG data'!$A:$AD,'CCG data'!G$3,FALSE)),ISBLANK(VLOOKUP($E295&amp;$D$118&amp;$D$119,'CCG data'!$A:$AD,'CCG data'!G$3,FALSE))),"",VLOOKUP($E295&amp;$D$118&amp;$D$119,'CCG data'!$A:$AD,'CCG data'!G$3,FALSE))</f>
        <v>825</v>
      </c>
      <c r="P295" s="397">
        <f>IF(OR(ISERROR(VLOOKUP($E295&amp;$D$118&amp;$D$119,'CCG data'!$A:$AD,'CCG data'!B$3,FALSE)),ISBLANK(VLOOKUP($E295&amp;$D$118&amp;$D$119,'CCG data'!$A:$AD,'CCG data'!B$3,FALSE))),"",VLOOKUP($E295&amp;$D$118&amp;$D$119,'CCG data'!$A:$AD,'CCG data'!B$3,FALSE))</f>
        <v>0.08</v>
      </c>
      <c r="Q295" s="263"/>
      <c r="R295" s="263">
        <f>IF(OR(ISERROR(VLOOKUP($E295&amp;$D$118&amp;$D$119,'CCG data'!$A:$AD,'CCG data'!C$3,FALSE)),ISBLANK(VLOOKUP($E295&amp;$D$118&amp;$D$119,'CCG data'!$A:$AD,'CCG data'!C$3,FALSE))),"",VLOOKUP($E295&amp;$D$118&amp;$D$119,'CCG data'!$A:$AD,'CCG data'!C$3,FALSE))</f>
        <v>0.50909090909090904</v>
      </c>
      <c r="S295" s="263"/>
      <c r="T295" s="263">
        <f>IF(OR(ISERROR(VLOOKUP($E295&amp;$D$118&amp;$D$119,'CCG data'!$A:$AD,'CCG data'!D$3,FALSE)),ISBLANK(VLOOKUP($E295&amp;$D$118&amp;$D$119,'CCG data'!$A:$AD,'CCG data'!D$3,FALSE))),"",VLOOKUP($E295&amp;$D$118&amp;$D$119,'CCG data'!$A:$AD,'CCG data'!D$3,FALSE))</f>
        <v>0.23636363636363636</v>
      </c>
      <c r="U295" s="263"/>
      <c r="V295" s="263">
        <f>IF(OR(ISERROR(VLOOKUP($E295&amp;$D$118&amp;$D$119,'CCG data'!$A:$AD,'CCG data'!E$3,FALSE)),ISBLANK(VLOOKUP($E295&amp;$D$118&amp;$D$119,'CCG data'!$A:$AD,'CCG data'!E$3,FALSE))),"",VLOOKUP($E295&amp;$D$118&amp;$D$119,'CCG data'!$A:$AD,'CCG data'!E$3,FALSE))</f>
        <v>0.17454545454545456</v>
      </c>
      <c r="W295" s="398"/>
      <c r="Y295" s="163">
        <f>IFERROR(VLOOKUP($E295&amp;$D$119, Outliers!$A$4:$P$214,6,FALSE),"0")</f>
        <v>0</v>
      </c>
      <c r="Z295" s="163">
        <f>IFERROR(VLOOKUP($E295&amp;$D$119, Outliers!$A$4:$P$214,7,FALSE),"0")</f>
        <v>0</v>
      </c>
      <c r="AA295" s="163">
        <f>IFERROR(VLOOKUP($E295&amp;$D$119, Outliers!$A$4:$P$214,8,FALSE),"0")</f>
        <v>0</v>
      </c>
      <c r="AB295" s="163">
        <f>IFERROR(VLOOKUP($E295&amp;$D$119, Outliers!$A$4:$P$214,9,FALSE),"0")</f>
        <v>0</v>
      </c>
      <c r="AD295" s="78"/>
      <c r="AE295" s="78"/>
      <c r="AF295" s="78"/>
      <c r="AG295" s="78"/>
    </row>
    <row r="296" spans="4:33" x14ac:dyDescent="0.25">
      <c r="D296" s="318"/>
      <c r="E296" s="103" t="s">
        <v>27</v>
      </c>
      <c r="F296" s="95">
        <f>IF(P295="","",VLOOKUP($E295&amp;$D$118&amp;$D$119,'CCG data'!$A:$AD,'CCG data'!W$3,FALSE))</f>
        <v>4.5631362118197636</v>
      </c>
      <c r="G296" s="96">
        <f>IF(P295="","",VLOOKUP($E295&amp;$D$118&amp;$D$119,'CCG data'!$A:$AD,'CCG data'!X$3,FALSE))</f>
        <v>7.4650477146553591</v>
      </c>
      <c r="H296" s="96">
        <f>IF(R295="","",VLOOKUP($E295&amp;$D$118&amp;$D$119,'CCG data'!$A:$AD,'CCG data'!Y$3,FALSE))</f>
        <v>32.674805762602254</v>
      </c>
      <c r="I296" s="96">
        <f>IF(R295="","",VLOOKUP($E295&amp;$D$118&amp;$D$119,'CCG data'!$A:$AD,'CCG data'!Z$3,FALSE))</f>
        <v>39.585667912636431</v>
      </c>
      <c r="J296" s="96">
        <f>IF(T295="","",VLOOKUP($E295&amp;$D$118&amp;$D$119,'CCG data'!$A:$AD,'CCG data'!AA$3,FALSE))</f>
        <v>14.250152117625129</v>
      </c>
      <c r="K296" s="96">
        <f>IF(T295="","",VLOOKUP($E295&amp;$D$118&amp;$D$119,'CCG data'!$A:$AD,'CCG data'!AB$3,FALSE))</f>
        <v>18.903557589143183</v>
      </c>
      <c r="L296" s="96">
        <f>IF(V295="","",VLOOKUP($E295&amp;$D$118&amp;$D$119,'CCG data'!$A:$AD,'CCG data'!AC$3,FALSE))</f>
        <v>10.399829955267929</v>
      </c>
      <c r="M296" s="96">
        <f>IF(V295="","",VLOOKUP($E295&amp;$D$118&amp;$D$119,'CCG data'!$A:$AD,'CCG data'!AD$3,FALSE))</f>
        <v>14.460321332225128</v>
      </c>
      <c r="N296" s="363"/>
      <c r="P296" s="150">
        <f>IF(P295="","",VLOOKUP($E295&amp;$D$118&amp;$D$119,'CCG data'!$A:$AD,'CCG data'!I$3,FALSE))</f>
        <v>6.3E-2</v>
      </c>
      <c r="Q296" s="15">
        <f>IF(P295="","",VLOOKUP($E295&amp;$D$118&amp;$D$119,'CCG data'!$A:$AD,'CCG data'!J$3,FALSE))</f>
        <v>0.10100000000000001</v>
      </c>
      <c r="R296" s="15">
        <f>IF(R295="","",VLOOKUP($E295&amp;$D$118&amp;$D$119,'CCG data'!$A:$AD,'CCG data'!K$3,FALSE))</f>
        <v>0.47499999999999998</v>
      </c>
      <c r="S296" s="15">
        <f>IF(R295="","",VLOOKUP($E295&amp;$D$118&amp;$D$119,'CCG data'!$A:$AD,'CCG data'!L$3,FALSE))</f>
        <v>0.54300000000000004</v>
      </c>
      <c r="T296" s="15">
        <f>IF(T295="","",VLOOKUP($E295&amp;$D$118&amp;$D$119,'CCG data'!$A:$AD,'CCG data'!M$3,FALSE))</f>
        <v>0.20899999999999999</v>
      </c>
      <c r="U296" s="15">
        <f>IF(T295="","",VLOOKUP($E295&amp;$D$118&amp;$D$119,'CCG data'!$A:$AD,'CCG data'!N$3,FALSE))</f>
        <v>0.26700000000000002</v>
      </c>
      <c r="V296" s="15">
        <f>IF(V295="","",VLOOKUP($E295&amp;$D$118&amp;$D$119,'CCG data'!$A:$AD,'CCG data'!O$3,FALSE))</f>
        <v>0.15</v>
      </c>
      <c r="W296" s="135">
        <f>IF(V295="","",VLOOKUP($E295&amp;$D$118&amp;$D$119,'CCG data'!$A:$AD,'CCG data'!P$3,FALSE))</f>
        <v>0.20200000000000001</v>
      </c>
      <c r="Y296" s="163" t="str">
        <f>IFERROR(VLOOKUP($E296&amp;$D$119, Outliers!$A$4:$P$214,6,FALSE),"0")</f>
        <v>0</v>
      </c>
      <c r="Z296" s="163" t="str">
        <f>IFERROR(VLOOKUP($E296&amp;$D$119, Outliers!$A$4:$P$214,7,FALSE),"0")</f>
        <v>0</v>
      </c>
      <c r="AA296" s="163" t="str">
        <f>IFERROR(VLOOKUP($E296&amp;$D$119, Outliers!$A$4:$P$214,8,FALSE),"0")</f>
        <v>0</v>
      </c>
      <c r="AB296" s="163" t="str">
        <f>IFERROR(VLOOKUP($E296&amp;$D$119, Outliers!$A$4:$P$214,9,FALSE),"0")</f>
        <v>0</v>
      </c>
      <c r="AD296" s="78"/>
      <c r="AE296" s="78"/>
      <c r="AF296" s="78"/>
      <c r="AG296" s="78"/>
    </row>
    <row r="297" spans="4:33" ht="15.75" x14ac:dyDescent="0.25">
      <c r="D297" s="318"/>
      <c r="E297" s="104" t="s">
        <v>206</v>
      </c>
      <c r="F297" s="405">
        <f>IF(OR(ISERROR(VLOOKUP($E297&amp;$D$118&amp;$D$119,'CCG data'!$A:$AD,'CCG data'!R$3,FALSE)),ISBLANK(VLOOKUP($E297&amp;$D$118&amp;$D$119,'CCG data'!$A:$AD,'CCG data'!R$3,FALSE))),"",VLOOKUP($E297&amp;$D$118&amp;$D$119,'CCG data'!$A:$AD,'CCG data'!R$3,FALSE))</f>
        <v>4.739494434224607</v>
      </c>
      <c r="G297" s="406"/>
      <c r="H297" s="406">
        <f>IF(OR(ISERROR(VLOOKUP($E297&amp;$D$118&amp;$D$119,'CCG data'!$A:$AD,'CCG data'!S$3,FALSE)),ISBLANK(VLOOKUP($E297&amp;$D$118&amp;$D$119,'CCG data'!$A:$AD,'CCG data'!S$3,FALSE))),"",VLOOKUP($E297&amp;$D$118&amp;$D$119,'CCG data'!$A:$AD,'CCG data'!S$3,FALSE))</f>
        <v>38.292818956229162</v>
      </c>
      <c r="I297" s="406"/>
      <c r="J297" s="406">
        <f>IF(OR(ISERROR(VLOOKUP($E297&amp;$D$118&amp;$D$119,'CCG data'!$A:$AD,'CCG data'!T$3,FALSE)),ISBLANK(VLOOKUP($E297&amp;$D$118&amp;$D$119,'CCG data'!$A:$AD,'CCG data'!T$3,FALSE))),"",VLOOKUP($E297&amp;$D$118&amp;$D$119,'CCG data'!$A:$AD,'CCG data'!T$3,FALSE))</f>
        <v>21.064464992336127</v>
      </c>
      <c r="K297" s="406"/>
      <c r="L297" s="406">
        <f>IF(OR(ISERROR(VLOOKUP($E297&amp;$D$118&amp;$D$119,'CCG data'!$A:$AD,'CCG data'!U$3,FALSE)),ISBLANK(VLOOKUP($E297&amp;$D$118&amp;$D$119,'CCG data'!$A:$AD,'CCG data'!U$3,FALSE))),"",VLOOKUP($E297&amp;$D$118&amp;$D$119,'CCG data'!$A:$AD,'CCG data'!U$3,FALSE))</f>
        <v>14.106112697576009</v>
      </c>
      <c r="M297" s="407"/>
      <c r="N297" s="362">
        <f>IF(OR(ISERROR(VLOOKUP($E297&amp;$D$118&amp;$D$119,'CCG data'!$A:$AD,'CCG data'!G$3,FALSE)),ISBLANK(VLOOKUP($E297&amp;$D$118&amp;$D$119,'CCG data'!$A:$AD,'CCG data'!G$3,FALSE))),"",VLOOKUP($E297&amp;$D$118&amp;$D$119,'CCG data'!$A:$AD,'CCG data'!G$3,FALSE))</f>
        <v>983</v>
      </c>
      <c r="P297" s="397">
        <f>IF(OR(ISERROR(VLOOKUP($E297&amp;$D$118&amp;$D$119,'CCG data'!$A:$AD,'CCG data'!B$3,FALSE)),ISBLANK(VLOOKUP($E297&amp;$D$118&amp;$D$119,'CCG data'!$A:$AD,'CCG data'!B$3,FALSE))),"",VLOOKUP($E297&amp;$D$118&amp;$D$119,'CCG data'!$A:$AD,'CCG data'!B$3,FALSE))</f>
        <v>5.9003051881993895E-2</v>
      </c>
      <c r="Q297" s="263"/>
      <c r="R297" s="263">
        <f>IF(OR(ISERROR(VLOOKUP($E297&amp;$D$118&amp;$D$119,'CCG data'!$A:$AD,'CCG data'!C$3,FALSE)),ISBLANK(VLOOKUP($E297&amp;$D$118&amp;$D$119,'CCG data'!$A:$AD,'CCG data'!C$3,FALSE))),"",VLOOKUP($E297&amp;$D$118&amp;$D$119,'CCG data'!$A:$AD,'CCG data'!C$3,FALSE))</f>
        <v>0.49338758901322483</v>
      </c>
      <c r="S297" s="263"/>
      <c r="T297" s="263">
        <f>IF(OR(ISERROR(VLOOKUP($E297&amp;$D$118&amp;$D$119,'CCG data'!$A:$AD,'CCG data'!D$3,FALSE)),ISBLANK(VLOOKUP($E297&amp;$D$118&amp;$D$119,'CCG data'!$A:$AD,'CCG data'!D$3,FALSE))),"",VLOOKUP($E297&amp;$D$118&amp;$D$119,'CCG data'!$A:$AD,'CCG data'!D$3,FALSE))</f>
        <v>0.26449643947100709</v>
      </c>
      <c r="U297" s="263"/>
      <c r="V297" s="263">
        <f>IF(OR(ISERROR(VLOOKUP($E297&amp;$D$118&amp;$D$119,'CCG data'!$A:$AD,'CCG data'!E$3,FALSE)),ISBLANK(VLOOKUP($E297&amp;$D$118&amp;$D$119,'CCG data'!$A:$AD,'CCG data'!E$3,FALSE))),"",VLOOKUP($E297&amp;$D$118&amp;$D$119,'CCG data'!$A:$AD,'CCG data'!E$3,FALSE))</f>
        <v>0.18311291963377416</v>
      </c>
      <c r="W297" s="398"/>
      <c r="Y297" s="163">
        <f>IFERROR(VLOOKUP($E297&amp;$D$119, Outliers!$A$4:$P$214,6,FALSE),"0")</f>
        <v>0</v>
      </c>
      <c r="Z297" s="163">
        <f>IFERROR(VLOOKUP($E297&amp;$D$119, Outliers!$A$4:$P$214,7,FALSE),"0")</f>
        <v>0</v>
      </c>
      <c r="AA297" s="163">
        <f>IFERROR(VLOOKUP($E297&amp;$D$119, Outliers!$A$4:$P$214,8,FALSE),"0")</f>
        <v>0</v>
      </c>
      <c r="AB297" s="163">
        <f>IFERROR(VLOOKUP($E297&amp;$D$119, Outliers!$A$4:$P$214,9,FALSE),"0")</f>
        <v>1</v>
      </c>
      <c r="AD297" s="78"/>
      <c r="AE297" s="78"/>
      <c r="AF297" s="78"/>
      <c r="AG297" s="78"/>
    </row>
    <row r="298" spans="4:33" x14ac:dyDescent="0.25">
      <c r="D298" s="318"/>
      <c r="E298" s="103" t="s">
        <v>27</v>
      </c>
      <c r="F298" s="95">
        <f>IF(P297="","",VLOOKUP($E297&amp;$D$118&amp;$D$119,'CCG data'!$A:$AD,'CCG data'!W$3,FALSE))</f>
        <v>3.5197352631001846</v>
      </c>
      <c r="G298" s="96">
        <f>IF(P297="","",VLOOKUP($E297&amp;$D$118&amp;$D$119,'CCG data'!$A:$AD,'CCG data'!X$3,FALSE))</f>
        <v>5.9592536053490299</v>
      </c>
      <c r="H298" s="96">
        <f>IF(R297="","",VLOOKUP($E297&amp;$D$118&amp;$D$119,'CCG data'!$A:$AD,'CCG data'!Y$3,FALSE))</f>
        <v>34.884795772213096</v>
      </c>
      <c r="I298" s="96">
        <f>IF(R297="","",VLOOKUP($E297&amp;$D$118&amp;$D$119,'CCG data'!$A:$AD,'CCG data'!Z$3,FALSE))</f>
        <v>41.700842140245229</v>
      </c>
      <c r="J298" s="96">
        <f>IF(T297="","",VLOOKUP($E297&amp;$D$118&amp;$D$119,'CCG data'!$A:$AD,'CCG data'!AA$3,FALSE))</f>
        <v>18.503994174239804</v>
      </c>
      <c r="K298" s="96">
        <f>IF(T297="","",VLOOKUP($E297&amp;$D$118&amp;$D$119,'CCG data'!$A:$AD,'CCG data'!AB$3,FALSE))</f>
        <v>23.624935810432451</v>
      </c>
      <c r="L298" s="96">
        <f>IF(V297="","",VLOOKUP($E297&amp;$D$118&amp;$D$119,'CCG data'!$A:$AD,'CCG data'!AC$3,FALSE))</f>
        <v>12.045353874092553</v>
      </c>
      <c r="M298" s="96">
        <f>IF(V297="","",VLOOKUP($E297&amp;$D$118&amp;$D$119,'CCG data'!$A:$AD,'CCG data'!AD$3,FALSE))</f>
        <v>16.166871521059463</v>
      </c>
      <c r="N298" s="363"/>
      <c r="P298" s="150">
        <f>IF(P297="","",VLOOKUP($E297&amp;$D$118&amp;$D$119,'CCG data'!$A:$AD,'CCG data'!I$3,FALSE))</f>
        <v>4.5999999999999999E-2</v>
      </c>
      <c r="Q298" s="15">
        <f>IF(P297="","",VLOOKUP($E297&amp;$D$118&amp;$D$119,'CCG data'!$A:$AD,'CCG data'!J$3,FALSE))</f>
        <v>7.5999999999999998E-2</v>
      </c>
      <c r="R298" s="15">
        <f>IF(R297="","",VLOOKUP($E297&amp;$D$118&amp;$D$119,'CCG data'!$A:$AD,'CCG data'!K$3,FALSE))</f>
        <v>0.46200000000000002</v>
      </c>
      <c r="S298" s="15">
        <f>IF(R297="","",VLOOKUP($E297&amp;$D$118&amp;$D$119,'CCG data'!$A:$AD,'CCG data'!L$3,FALSE))</f>
        <v>0.52500000000000002</v>
      </c>
      <c r="T298" s="15">
        <f>IF(T297="","",VLOOKUP($E297&amp;$D$118&amp;$D$119,'CCG data'!$A:$AD,'CCG data'!M$3,FALSE))</f>
        <v>0.23799999999999999</v>
      </c>
      <c r="U298" s="15">
        <f>IF(T297="","",VLOOKUP($E297&amp;$D$118&amp;$D$119,'CCG data'!$A:$AD,'CCG data'!N$3,FALSE))</f>
        <v>0.29299999999999998</v>
      </c>
      <c r="V298" s="15">
        <f>IF(V297="","",VLOOKUP($E297&amp;$D$118&amp;$D$119,'CCG data'!$A:$AD,'CCG data'!O$3,FALSE))</f>
        <v>0.16</v>
      </c>
      <c r="W298" s="135">
        <f>IF(V297="","",VLOOKUP($E297&amp;$D$118&amp;$D$119,'CCG data'!$A:$AD,'CCG data'!P$3,FALSE))</f>
        <v>0.20899999999999999</v>
      </c>
      <c r="Y298" s="163" t="str">
        <f>IFERROR(VLOOKUP($E298&amp;$D$119, Outliers!$A$4:$P$214,6,FALSE),"0")</f>
        <v>0</v>
      </c>
      <c r="Z298" s="163" t="str">
        <f>IFERROR(VLOOKUP($E298&amp;$D$119, Outliers!$A$4:$P$214,7,FALSE),"0")</f>
        <v>0</v>
      </c>
      <c r="AA298" s="163" t="str">
        <f>IFERROR(VLOOKUP($E298&amp;$D$119, Outliers!$A$4:$P$214,8,FALSE),"0")</f>
        <v>0</v>
      </c>
      <c r="AB298" s="163" t="str">
        <f>IFERROR(VLOOKUP($E298&amp;$D$119, Outliers!$A$4:$P$214,9,FALSE),"0")</f>
        <v>0</v>
      </c>
      <c r="AD298" s="78"/>
      <c r="AE298" s="78"/>
      <c r="AF298" s="78"/>
      <c r="AG298" s="78"/>
    </row>
    <row r="299" spans="4:33" ht="15.75" x14ac:dyDescent="0.25">
      <c r="D299" s="318"/>
      <c r="E299" s="104" t="s">
        <v>207</v>
      </c>
      <c r="F299" s="405">
        <f>IF(OR(ISERROR(VLOOKUP($E299&amp;$D$118&amp;$D$119,'CCG data'!$A:$AD,'CCG data'!R$3,FALSE)),ISBLANK(VLOOKUP($E299&amp;$D$118&amp;$D$119,'CCG data'!$A:$AD,'CCG data'!R$3,FALSE))),"",VLOOKUP($E299&amp;$D$118&amp;$D$119,'CCG data'!$A:$AD,'CCG data'!R$3,FALSE))</f>
        <v>2.7959057117679125</v>
      </c>
      <c r="G299" s="406"/>
      <c r="H299" s="406">
        <f>IF(OR(ISERROR(VLOOKUP($E299&amp;$D$118&amp;$D$119,'CCG data'!$A:$AD,'CCG data'!S$3,FALSE)),ISBLANK(VLOOKUP($E299&amp;$D$118&amp;$D$119,'CCG data'!$A:$AD,'CCG data'!S$3,FALSE))),"",VLOOKUP($E299&amp;$D$118&amp;$D$119,'CCG data'!$A:$AD,'CCG data'!S$3,FALSE))</f>
        <v>37.685365050318772</v>
      </c>
      <c r="I299" s="406"/>
      <c r="J299" s="406">
        <f>IF(OR(ISERROR(VLOOKUP($E299&amp;$D$118&amp;$D$119,'CCG data'!$A:$AD,'CCG data'!T$3,FALSE)),ISBLANK(VLOOKUP($E299&amp;$D$118&amp;$D$119,'CCG data'!$A:$AD,'CCG data'!T$3,FALSE))),"",VLOOKUP($E299&amp;$D$118&amp;$D$119,'CCG data'!$A:$AD,'CCG data'!T$3,FALSE))</f>
        <v>21.356655812582034</v>
      </c>
      <c r="K299" s="406"/>
      <c r="L299" s="406">
        <f>IF(OR(ISERROR(VLOOKUP($E299&amp;$D$118&amp;$D$119,'CCG data'!$A:$AD,'CCG data'!U$3,FALSE)),ISBLANK(VLOOKUP($E299&amp;$D$118&amp;$D$119,'CCG data'!$A:$AD,'CCG data'!U$3,FALSE))),"",VLOOKUP($E299&amp;$D$118&amp;$D$119,'CCG data'!$A:$AD,'CCG data'!U$3,FALSE))</f>
        <v>6.7292826989084098</v>
      </c>
      <c r="M299" s="407"/>
      <c r="N299" s="362">
        <f>IF(OR(ISERROR(VLOOKUP($E299&amp;$D$118&amp;$D$119,'CCG data'!$A:$AD,'CCG data'!G$3,FALSE)),ISBLANK(VLOOKUP($E299&amp;$D$118&amp;$D$119,'CCG data'!$A:$AD,'CCG data'!G$3,FALSE))),"",VLOOKUP($E299&amp;$D$118&amp;$D$119,'CCG data'!$A:$AD,'CCG data'!G$3,FALSE))</f>
        <v>977</v>
      </c>
      <c r="P299" s="397">
        <f>IF(OR(ISERROR(VLOOKUP($E299&amp;$D$118&amp;$D$119,'CCG data'!$A:$AD,'CCG data'!B$3,FALSE)),ISBLANK(VLOOKUP($E299&amp;$D$118&amp;$D$119,'CCG data'!$A:$AD,'CCG data'!B$3,FALSE))),"",VLOOKUP($E299&amp;$D$118&amp;$D$119,'CCG data'!$A:$AD,'CCG data'!B$3,FALSE))</f>
        <v>3.8894575230296824E-2</v>
      </c>
      <c r="Q299" s="263"/>
      <c r="R299" s="263">
        <f>IF(OR(ISERROR(VLOOKUP($E299&amp;$D$118&amp;$D$119,'CCG data'!$A:$AD,'CCG data'!C$3,FALSE)),ISBLANK(VLOOKUP($E299&amp;$D$118&amp;$D$119,'CCG data'!$A:$AD,'CCG data'!C$3,FALSE))),"",VLOOKUP($E299&amp;$D$118&amp;$D$119,'CCG data'!$A:$AD,'CCG data'!C$3,FALSE))</f>
        <v>0.5424769703172978</v>
      </c>
      <c r="S299" s="263"/>
      <c r="T299" s="263">
        <f>IF(OR(ISERROR(VLOOKUP($E299&amp;$D$118&amp;$D$119,'CCG data'!$A:$AD,'CCG data'!D$3,FALSE)),ISBLANK(VLOOKUP($E299&amp;$D$118&amp;$D$119,'CCG data'!$A:$AD,'CCG data'!D$3,FALSE))),"",VLOOKUP($E299&amp;$D$118&amp;$D$119,'CCG data'!$A:$AD,'CCG data'!D$3,FALSE))</f>
        <v>0.31627430910951893</v>
      </c>
      <c r="U299" s="263"/>
      <c r="V299" s="263">
        <f>IF(OR(ISERROR(VLOOKUP($E299&amp;$D$118&amp;$D$119,'CCG data'!$A:$AD,'CCG data'!E$3,FALSE)),ISBLANK(VLOOKUP($E299&amp;$D$118&amp;$D$119,'CCG data'!$A:$AD,'CCG data'!E$3,FALSE))),"",VLOOKUP($E299&amp;$D$118&amp;$D$119,'CCG data'!$A:$AD,'CCG data'!E$3,FALSE))</f>
        <v>0.10235414534288639</v>
      </c>
      <c r="W299" s="398"/>
      <c r="Y299" s="163">
        <f>IFERROR(VLOOKUP($E299&amp;$D$119, Outliers!$A$4:$P$214,6,FALSE),"0")</f>
        <v>1</v>
      </c>
      <c r="Z299" s="163">
        <f>IFERROR(VLOOKUP($E299&amp;$D$119, Outliers!$A$4:$P$214,7,FALSE),"0")</f>
        <v>0</v>
      </c>
      <c r="AA299" s="163">
        <f>IFERROR(VLOOKUP($E299&amp;$D$119, Outliers!$A$4:$P$214,8,FALSE),"0")</f>
        <v>1</v>
      </c>
      <c r="AB299" s="163">
        <f>IFERROR(VLOOKUP($E299&amp;$D$119, Outliers!$A$4:$P$214,9,FALSE),"0")</f>
        <v>1</v>
      </c>
      <c r="AD299" s="78"/>
      <c r="AE299" s="78"/>
      <c r="AF299" s="78"/>
      <c r="AG299" s="78"/>
    </row>
    <row r="300" spans="4:33" x14ac:dyDescent="0.25">
      <c r="D300" s="318"/>
      <c r="E300" s="103" t="s">
        <v>27</v>
      </c>
      <c r="F300" s="95">
        <f>IF(P299="","",VLOOKUP($E299&amp;$D$118&amp;$D$119,'CCG data'!$A:$AD,'CCG data'!W$3,FALSE))</f>
        <v>1.9069363478631227</v>
      </c>
      <c r="G300" s="96">
        <f>IF(P299="","",VLOOKUP($E299&amp;$D$118&amp;$D$119,'CCG data'!$A:$AD,'CCG data'!X$3,FALSE))</f>
        <v>3.6848750756727022</v>
      </c>
      <c r="H300" s="96">
        <f>IF(R299="","",VLOOKUP($E299&amp;$D$118&amp;$D$119,'CCG data'!$A:$AD,'CCG data'!Y$3,FALSE))</f>
        <v>34.476947649213386</v>
      </c>
      <c r="I300" s="96">
        <f>IF(R299="","",VLOOKUP($E299&amp;$D$118&amp;$D$119,'CCG data'!$A:$AD,'CCG data'!Z$3,FALSE))</f>
        <v>40.893782451424158</v>
      </c>
      <c r="J300" s="96">
        <f>IF(T299="","",VLOOKUP($E299&amp;$D$118&amp;$D$119,'CCG data'!$A:$AD,'CCG data'!AA$3,FALSE))</f>
        <v>18.97537791928001</v>
      </c>
      <c r="K300" s="96">
        <f>IF(T299="","",VLOOKUP($E299&amp;$D$118&amp;$D$119,'CCG data'!$A:$AD,'CCG data'!AB$3,FALSE))</f>
        <v>23.737933705884057</v>
      </c>
      <c r="L300" s="96">
        <f>IF(V299="","",VLOOKUP($E299&amp;$D$118&amp;$D$119,'CCG data'!$A:$AD,'CCG data'!AC$3,FALSE))</f>
        <v>5.4103432899223618</v>
      </c>
      <c r="M300" s="96">
        <f>IF(V299="","",VLOOKUP($E299&amp;$D$118&amp;$D$119,'CCG data'!$A:$AD,'CCG data'!AD$3,FALSE))</f>
        <v>8.0482221078944587</v>
      </c>
      <c r="N300" s="363"/>
      <c r="P300" s="150">
        <f>IF(P299="","",VLOOKUP($E299&amp;$D$118&amp;$D$119,'CCG data'!$A:$AD,'CCG data'!I$3,FALSE))</f>
        <v>2.8000000000000001E-2</v>
      </c>
      <c r="Q300" s="15">
        <f>IF(P299="","",VLOOKUP($E299&amp;$D$118&amp;$D$119,'CCG data'!$A:$AD,'CCG data'!J$3,FALSE))</f>
        <v>5.2999999999999999E-2</v>
      </c>
      <c r="R300" s="15">
        <f>IF(R299="","",VLOOKUP($E299&amp;$D$118&amp;$D$119,'CCG data'!$A:$AD,'CCG data'!K$3,FALSE))</f>
        <v>0.51100000000000001</v>
      </c>
      <c r="S300" s="15">
        <f>IF(R299="","",VLOOKUP($E299&amp;$D$118&amp;$D$119,'CCG data'!$A:$AD,'CCG data'!L$3,FALSE))</f>
        <v>0.57299999999999995</v>
      </c>
      <c r="T300" s="15">
        <f>IF(T299="","",VLOOKUP($E299&amp;$D$118&amp;$D$119,'CCG data'!$A:$AD,'CCG data'!M$3,FALSE))</f>
        <v>0.28799999999999998</v>
      </c>
      <c r="U300" s="15">
        <f>IF(T299="","",VLOOKUP($E299&amp;$D$118&amp;$D$119,'CCG data'!$A:$AD,'CCG data'!N$3,FALSE))</f>
        <v>0.34599999999999997</v>
      </c>
      <c r="V300" s="15">
        <f>IF(V299="","",VLOOKUP($E299&amp;$D$118&amp;$D$119,'CCG data'!$A:$AD,'CCG data'!O$3,FALSE))</f>
        <v>8.5000000000000006E-2</v>
      </c>
      <c r="W300" s="135">
        <f>IF(V299="","",VLOOKUP($E299&amp;$D$118&amp;$D$119,'CCG data'!$A:$AD,'CCG data'!P$3,FALSE))</f>
        <v>0.123</v>
      </c>
      <c r="Y300" s="163" t="str">
        <f>IFERROR(VLOOKUP($E300&amp;$D$119, Outliers!$A$4:$P$214,6,FALSE),"0")</f>
        <v>0</v>
      </c>
      <c r="Z300" s="163" t="str">
        <f>IFERROR(VLOOKUP($E300&amp;$D$119, Outliers!$A$4:$P$214,7,FALSE),"0")</f>
        <v>0</v>
      </c>
      <c r="AA300" s="163" t="str">
        <f>IFERROR(VLOOKUP($E300&amp;$D$119, Outliers!$A$4:$P$214,8,FALSE),"0")</f>
        <v>0</v>
      </c>
      <c r="AB300" s="163" t="str">
        <f>IFERROR(VLOOKUP($E300&amp;$D$119, Outliers!$A$4:$P$214,9,FALSE),"0")</f>
        <v>0</v>
      </c>
      <c r="AD300" s="78"/>
      <c r="AE300" s="78"/>
      <c r="AF300" s="78"/>
      <c r="AG300" s="78"/>
    </row>
    <row r="301" spans="4:33" ht="15.75" x14ac:dyDescent="0.25">
      <c r="D301" s="318"/>
      <c r="E301" s="104" t="s">
        <v>208</v>
      </c>
      <c r="F301" s="405">
        <f>IF(OR(ISERROR(VLOOKUP($E301&amp;$D$118&amp;$D$119,'CCG data'!$A:$AD,'CCG data'!R$3,FALSE)),ISBLANK(VLOOKUP($E301&amp;$D$118&amp;$D$119,'CCG data'!$A:$AD,'CCG data'!R$3,FALSE))),"",VLOOKUP($E301&amp;$D$118&amp;$D$119,'CCG data'!$A:$AD,'CCG data'!R$3,FALSE))</f>
        <v>3.0589128237570224</v>
      </c>
      <c r="G301" s="406"/>
      <c r="H301" s="406">
        <f>IF(OR(ISERROR(VLOOKUP($E301&amp;$D$118&amp;$D$119,'CCG data'!$A:$AD,'CCG data'!S$3,FALSE)),ISBLANK(VLOOKUP($E301&amp;$D$118&amp;$D$119,'CCG data'!$A:$AD,'CCG data'!S$3,FALSE))),"",VLOOKUP($E301&amp;$D$118&amp;$D$119,'CCG data'!$A:$AD,'CCG data'!S$3,FALSE))</f>
        <v>43.275056990270798</v>
      </c>
      <c r="I301" s="406"/>
      <c r="J301" s="406">
        <f>IF(OR(ISERROR(VLOOKUP($E301&amp;$D$118&amp;$D$119,'CCG data'!$A:$AD,'CCG data'!T$3,FALSE)),ISBLANK(VLOOKUP($E301&amp;$D$118&amp;$D$119,'CCG data'!$A:$AD,'CCG data'!T$3,FALSE))),"",VLOOKUP($E301&amp;$D$118&amp;$D$119,'CCG data'!$A:$AD,'CCG data'!T$3,FALSE))</f>
        <v>18.053679427510378</v>
      </c>
      <c r="K301" s="406"/>
      <c r="L301" s="406">
        <f>IF(OR(ISERROR(VLOOKUP($E301&amp;$D$118&amp;$D$119,'CCG data'!$A:$AD,'CCG data'!U$3,FALSE)),ISBLANK(VLOOKUP($E301&amp;$D$118&amp;$D$119,'CCG data'!$A:$AD,'CCG data'!U$3,FALSE))),"",VLOOKUP($E301&amp;$D$118&amp;$D$119,'CCG data'!$A:$AD,'CCG data'!U$3,FALSE))</f>
        <v>9.2167853321737461</v>
      </c>
      <c r="M301" s="407"/>
      <c r="N301" s="362">
        <f>IF(OR(ISERROR(VLOOKUP($E301&amp;$D$118&amp;$D$119,'CCG data'!$A:$AD,'CCG data'!G$3,FALSE)),ISBLANK(VLOOKUP($E301&amp;$D$118&amp;$D$119,'CCG data'!$A:$AD,'CCG data'!G$3,FALSE))),"",VLOOKUP($E301&amp;$D$118&amp;$D$119,'CCG data'!$A:$AD,'CCG data'!G$3,FALSE))</f>
        <v>1398</v>
      </c>
      <c r="P301" s="397">
        <f>IF(OR(ISERROR(VLOOKUP($E301&amp;$D$118&amp;$D$119,'CCG data'!$A:$AD,'CCG data'!B$3,FALSE)),ISBLANK(VLOOKUP($E301&amp;$D$118&amp;$D$119,'CCG data'!$A:$AD,'CCG data'!B$3,FALSE))),"",VLOOKUP($E301&amp;$D$118&amp;$D$119,'CCG data'!$A:$AD,'CCG data'!B$3,FALSE))</f>
        <v>4.005722460658083E-2</v>
      </c>
      <c r="Q301" s="263"/>
      <c r="R301" s="263">
        <f>IF(OR(ISERROR(VLOOKUP($E301&amp;$D$118&amp;$D$119,'CCG data'!$A:$AD,'CCG data'!C$3,FALSE)),ISBLANK(VLOOKUP($E301&amp;$D$118&amp;$D$119,'CCG data'!$A:$AD,'CCG data'!C$3,FALSE))),"",VLOOKUP($E301&amp;$D$118&amp;$D$119,'CCG data'!$A:$AD,'CCG data'!C$3,FALSE))</f>
        <v>0.58583690987124459</v>
      </c>
      <c r="S301" s="263"/>
      <c r="T301" s="263">
        <f>IF(OR(ISERROR(VLOOKUP($E301&amp;$D$118&amp;$D$119,'CCG data'!$A:$AD,'CCG data'!D$3,FALSE)),ISBLANK(VLOOKUP($E301&amp;$D$118&amp;$D$119,'CCG data'!$A:$AD,'CCG data'!D$3,FALSE))),"",VLOOKUP($E301&amp;$D$118&amp;$D$119,'CCG data'!$A:$AD,'CCG data'!D$3,FALSE))</f>
        <v>0.24892703862660945</v>
      </c>
      <c r="U301" s="263"/>
      <c r="V301" s="263">
        <f>IF(OR(ISERROR(VLOOKUP($E301&amp;$D$118&amp;$D$119,'CCG data'!$A:$AD,'CCG data'!E$3,FALSE)),ISBLANK(VLOOKUP($E301&amp;$D$118&amp;$D$119,'CCG data'!$A:$AD,'CCG data'!E$3,FALSE))),"",VLOOKUP($E301&amp;$D$118&amp;$D$119,'CCG data'!$A:$AD,'CCG data'!E$3,FALSE))</f>
        <v>0.12517882689556509</v>
      </c>
      <c r="W301" s="398"/>
      <c r="Y301" s="163">
        <f>IFERROR(VLOOKUP($E301&amp;$D$119, Outliers!$A$4:$P$214,6,FALSE),"0")</f>
        <v>1</v>
      </c>
      <c r="Z301" s="163">
        <f>IFERROR(VLOOKUP($E301&amp;$D$119, Outliers!$A$4:$P$214,7,FALSE),"0")</f>
        <v>1</v>
      </c>
      <c r="AA301" s="163">
        <f>IFERROR(VLOOKUP($E301&amp;$D$119, Outliers!$A$4:$P$214,8,FALSE),"0")</f>
        <v>0</v>
      </c>
      <c r="AB301" s="163">
        <f>IFERROR(VLOOKUP($E301&amp;$D$119, Outliers!$A$4:$P$214,9,FALSE),"0")</f>
        <v>0</v>
      </c>
      <c r="AD301" s="78"/>
      <c r="AE301" s="78"/>
      <c r="AF301" s="78"/>
      <c r="AG301" s="78"/>
    </row>
    <row r="302" spans="4:33" x14ac:dyDescent="0.25">
      <c r="D302" s="318"/>
      <c r="E302" s="103" t="s">
        <v>27</v>
      </c>
      <c r="F302" s="95">
        <f>IF(P301="","",VLOOKUP($E301&amp;$D$118&amp;$D$119,'CCG data'!$A:$AD,'CCG data'!W$3,FALSE))</f>
        <v>2.2577345603814627</v>
      </c>
      <c r="G302" s="96">
        <f>IF(P301="","",VLOOKUP($E301&amp;$D$118&amp;$D$119,'CCG data'!$A:$AD,'CCG data'!X$3,FALSE))</f>
        <v>3.8600910871325822</v>
      </c>
      <c r="H302" s="96">
        <f>IF(R301="","",VLOOKUP($E301&amp;$D$118&amp;$D$119,'CCG data'!$A:$AD,'CCG data'!Y$3,FALSE))</f>
        <v>40.311237368260521</v>
      </c>
      <c r="I302" s="96">
        <f>IF(R301="","",VLOOKUP($E301&amp;$D$118&amp;$D$119,'CCG data'!$A:$AD,'CCG data'!Z$3,FALSE))</f>
        <v>46.238876612281075</v>
      </c>
      <c r="J302" s="96">
        <f>IF(T301="","",VLOOKUP($E301&amp;$D$118&amp;$D$119,'CCG data'!$A:$AD,'CCG data'!AA$3,FALSE))</f>
        <v>16.156832978121024</v>
      </c>
      <c r="K302" s="96">
        <f>IF(T301="","",VLOOKUP($E301&amp;$D$118&amp;$D$119,'CCG data'!$A:$AD,'CCG data'!AB$3,FALSE))</f>
        <v>19.950525876899732</v>
      </c>
      <c r="L302" s="96">
        <f>IF(V301="","",VLOOKUP($E301&amp;$D$118&amp;$D$119,'CCG data'!$A:$AD,'CCG data'!AC$3,FALSE))</f>
        <v>7.8512073070953701</v>
      </c>
      <c r="M302" s="96">
        <f>IF(V301="","",VLOOKUP($E301&amp;$D$118&amp;$D$119,'CCG data'!$A:$AD,'CCG data'!AD$3,FALSE))</f>
        <v>10.582363357252122</v>
      </c>
      <c r="N302" s="363"/>
      <c r="P302" s="150">
        <f>IF(P301="","",VLOOKUP($E301&amp;$D$118&amp;$D$119,'CCG data'!$A:$AD,'CCG data'!I$3,FALSE))</f>
        <v>3.1E-2</v>
      </c>
      <c r="Q302" s="15">
        <f>IF(P301="","",VLOOKUP($E301&amp;$D$118&amp;$D$119,'CCG data'!$A:$AD,'CCG data'!J$3,FALSE))</f>
        <v>5.1999999999999998E-2</v>
      </c>
      <c r="R302" s="15">
        <f>IF(R301="","",VLOOKUP($E301&amp;$D$118&amp;$D$119,'CCG data'!$A:$AD,'CCG data'!K$3,FALSE))</f>
        <v>0.56000000000000005</v>
      </c>
      <c r="S302" s="15">
        <f>IF(R301="","",VLOOKUP($E301&amp;$D$118&amp;$D$119,'CCG data'!$A:$AD,'CCG data'!L$3,FALSE))</f>
        <v>0.61099999999999999</v>
      </c>
      <c r="T302" s="15">
        <f>IF(T301="","",VLOOKUP($E301&amp;$D$118&amp;$D$119,'CCG data'!$A:$AD,'CCG data'!M$3,FALSE))</f>
        <v>0.22700000000000001</v>
      </c>
      <c r="U302" s="15">
        <f>IF(T301="","",VLOOKUP($E301&amp;$D$118&amp;$D$119,'CCG data'!$A:$AD,'CCG data'!N$3,FALSE))</f>
        <v>0.27200000000000002</v>
      </c>
      <c r="V302" s="15">
        <f>IF(V301="","",VLOOKUP($E301&amp;$D$118&amp;$D$119,'CCG data'!$A:$AD,'CCG data'!O$3,FALSE))</f>
        <v>0.109</v>
      </c>
      <c r="W302" s="135">
        <f>IF(V301="","",VLOOKUP($E301&amp;$D$118&amp;$D$119,'CCG data'!$A:$AD,'CCG data'!P$3,FALSE))</f>
        <v>0.14399999999999999</v>
      </c>
      <c r="Y302" s="163" t="str">
        <f>IFERROR(VLOOKUP($E302&amp;$D$119, Outliers!$A$4:$P$214,6,FALSE),"0")</f>
        <v>0</v>
      </c>
      <c r="Z302" s="163" t="str">
        <f>IFERROR(VLOOKUP($E302&amp;$D$119, Outliers!$A$4:$P$214,7,FALSE),"0")</f>
        <v>0</v>
      </c>
      <c r="AA302" s="163" t="str">
        <f>IFERROR(VLOOKUP($E302&amp;$D$119, Outliers!$A$4:$P$214,8,FALSE),"0")</f>
        <v>0</v>
      </c>
      <c r="AB302" s="163" t="str">
        <f>IFERROR(VLOOKUP($E302&amp;$D$119, Outliers!$A$4:$P$214,9,FALSE),"0")</f>
        <v>0</v>
      </c>
      <c r="AD302" s="78"/>
      <c r="AE302" s="78"/>
      <c r="AF302" s="78"/>
      <c r="AG302" s="78"/>
    </row>
    <row r="303" spans="4:33" ht="15.75" x14ac:dyDescent="0.25">
      <c r="D303" s="318"/>
      <c r="E303" s="104" t="s">
        <v>415</v>
      </c>
      <c r="F303" s="405">
        <f>IF(OR(ISERROR(VLOOKUP($E303&amp;$D$118&amp;$D$119,'CCG data'!$A:$AD,'CCG data'!R$3,FALSE)),ISBLANK(VLOOKUP($E303&amp;$D$118&amp;$D$119,'CCG data'!$A:$AD,'CCG data'!R$3,FALSE))),"",VLOOKUP($E303&amp;$D$118&amp;$D$119,'CCG data'!$A:$AD,'CCG data'!R$3,FALSE))</f>
        <v>3.0280538443528933</v>
      </c>
      <c r="G303" s="406"/>
      <c r="H303" s="406">
        <f>IF(OR(ISERROR(VLOOKUP($E303&amp;$D$118&amp;$D$119,'CCG data'!$A:$AD,'CCG data'!S$3,FALSE)),ISBLANK(VLOOKUP($E303&amp;$D$118&amp;$D$119,'CCG data'!$A:$AD,'CCG data'!S$3,FALSE))),"",VLOOKUP($E303&amp;$D$118&amp;$D$119,'CCG data'!$A:$AD,'CCG data'!S$3,FALSE))</f>
        <v>40.025037907703982</v>
      </c>
      <c r="I303" s="406"/>
      <c r="J303" s="406">
        <f>IF(OR(ISERROR(VLOOKUP($E303&amp;$D$118&amp;$D$119,'CCG data'!$A:$AD,'CCG data'!T$3,FALSE)),ISBLANK(VLOOKUP($E303&amp;$D$118&amp;$D$119,'CCG data'!$A:$AD,'CCG data'!T$3,FALSE))),"",VLOOKUP($E303&amp;$D$118&amp;$D$119,'CCG data'!$A:$AD,'CCG data'!T$3,FALSE))</f>
        <v>21.87594321503321</v>
      </c>
      <c r="K303" s="406"/>
      <c r="L303" s="406">
        <f>IF(OR(ISERROR(VLOOKUP($E303&amp;$D$118&amp;$D$119,'CCG data'!$A:$AD,'CCG data'!U$3,FALSE)),ISBLANK(VLOOKUP($E303&amp;$D$118&amp;$D$119,'CCG data'!$A:$AD,'CCG data'!U$3,FALSE))),"",VLOOKUP($E303&amp;$D$118&amp;$D$119,'CCG data'!$A:$AD,'CCG data'!U$3,FALSE))</f>
        <v>7.9317067160057029</v>
      </c>
      <c r="M303" s="407"/>
      <c r="N303" s="362">
        <f>IF(OR(ISERROR(VLOOKUP($E303&amp;$D$118&amp;$D$119,'CCG data'!$A:$AD,'CCG data'!G$3,FALSE)),ISBLANK(VLOOKUP($E303&amp;$D$118&amp;$D$119,'CCG data'!$A:$AD,'CCG data'!G$3,FALSE))),"",VLOOKUP($E303&amp;$D$118&amp;$D$119,'CCG data'!$A:$AD,'CCG data'!G$3,FALSE))</f>
        <v>1291</v>
      </c>
      <c r="P303" s="397">
        <f>IF(OR(ISERROR(VLOOKUP($E303&amp;$D$118&amp;$D$119,'CCG data'!$A:$AD,'CCG data'!B$3,FALSE)),ISBLANK(VLOOKUP($E303&amp;$D$118&amp;$D$119,'CCG data'!$A:$AD,'CCG data'!B$3,FALSE))),"",VLOOKUP($E303&amp;$D$118&amp;$D$119,'CCG data'!$A:$AD,'CCG data'!B$3,FALSE))</f>
        <v>4.2602633617350893E-2</v>
      </c>
      <c r="Q303" s="263"/>
      <c r="R303" s="263">
        <f>IF(OR(ISERROR(VLOOKUP($E303&amp;$D$118&amp;$D$119,'CCG data'!$A:$AD,'CCG data'!C$3,FALSE)),ISBLANK(VLOOKUP($E303&amp;$D$118&amp;$D$119,'CCG data'!$A:$AD,'CCG data'!C$3,FALSE))),"",VLOOKUP($E303&amp;$D$118&amp;$D$119,'CCG data'!$A:$AD,'CCG data'!C$3,FALSE))</f>
        <v>0.54841208365608052</v>
      </c>
      <c r="S303" s="263"/>
      <c r="T303" s="263">
        <f>IF(OR(ISERROR(VLOOKUP($E303&amp;$D$118&amp;$D$119,'CCG data'!$A:$AD,'CCG data'!D$3,FALSE)),ISBLANK(VLOOKUP($E303&amp;$D$118&amp;$D$119,'CCG data'!$A:$AD,'CCG data'!D$3,FALSE))),"",VLOOKUP($E303&amp;$D$118&amp;$D$119,'CCG data'!$A:$AD,'CCG data'!D$3,FALSE))</f>
        <v>0.29976762199845081</v>
      </c>
      <c r="U303" s="263"/>
      <c r="V303" s="263">
        <f>IF(OR(ISERROR(VLOOKUP($E303&amp;$D$118&amp;$D$119,'CCG data'!$A:$AD,'CCG data'!E$3,FALSE)),ISBLANK(VLOOKUP($E303&amp;$D$118&amp;$D$119,'CCG data'!$A:$AD,'CCG data'!E$3,FALSE))),"",VLOOKUP($E303&amp;$D$118&amp;$D$119,'CCG data'!$A:$AD,'CCG data'!E$3,FALSE))</f>
        <v>0.10921766072811774</v>
      </c>
      <c r="W303" s="398"/>
      <c r="Y303" s="163">
        <f>IFERROR(VLOOKUP($E303&amp;$D$119, Outliers!$A$4:$P$214,6,FALSE),"0")</f>
        <v>1</v>
      </c>
      <c r="Z303" s="163">
        <f>IFERROR(VLOOKUP($E303&amp;$D$119, Outliers!$A$4:$P$214,7,FALSE),"0")</f>
        <v>0</v>
      </c>
      <c r="AA303" s="163">
        <f>IFERROR(VLOOKUP($E303&amp;$D$119, Outliers!$A$4:$P$214,8,FALSE),"0")</f>
        <v>1</v>
      </c>
      <c r="AB303" s="163">
        <f>IFERROR(VLOOKUP($E303&amp;$D$119, Outliers!$A$4:$P$214,9,FALSE),"0")</f>
        <v>1</v>
      </c>
      <c r="AD303" s="78"/>
      <c r="AE303" s="78"/>
      <c r="AF303" s="78"/>
      <c r="AG303" s="78"/>
    </row>
    <row r="304" spans="4:33" x14ac:dyDescent="0.25">
      <c r="D304" s="318"/>
      <c r="E304" s="103" t="s">
        <v>27</v>
      </c>
      <c r="F304" s="95">
        <f>IF(P303="","",VLOOKUP($E303&amp;$D$118&amp;$D$119,'CCG data'!$A:$AD,'CCG data'!W$3,FALSE))</f>
        <v>2.2277805580784404</v>
      </c>
      <c r="G304" s="96">
        <f>IF(P303="","",VLOOKUP($E303&amp;$D$118&amp;$D$119,'CCG data'!$A:$AD,'CCG data'!X$3,FALSE))</f>
        <v>3.8283271306273461</v>
      </c>
      <c r="H304" s="96">
        <f>IF(R303="","",VLOOKUP($E303&amp;$D$118&amp;$D$119,'CCG data'!$A:$AD,'CCG data'!Y$3,FALSE))</f>
        <v>37.076741152833122</v>
      </c>
      <c r="I304" s="96">
        <f>IF(R303="","",VLOOKUP($E303&amp;$D$118&amp;$D$119,'CCG data'!$A:$AD,'CCG data'!Z$3,FALSE))</f>
        <v>42.973334662574842</v>
      </c>
      <c r="J304" s="96">
        <f>IF(T303="","",VLOOKUP($E303&amp;$D$118&amp;$D$119,'CCG data'!$A:$AD,'CCG data'!AA$3,FALSE))</f>
        <v>19.696390505919602</v>
      </c>
      <c r="K304" s="96">
        <f>IF(T303="","",VLOOKUP($E303&amp;$D$118&amp;$D$119,'CCG data'!$A:$AD,'CCG data'!AB$3,FALSE))</f>
        <v>24.055495924146818</v>
      </c>
      <c r="L304" s="96">
        <f>IF(V303="","",VLOOKUP($E303&amp;$D$118&amp;$D$119,'CCG data'!$A:$AD,'CCG data'!AC$3,FALSE))</f>
        <v>6.6224851145545021</v>
      </c>
      <c r="M304" s="96">
        <f>IF(V303="","",VLOOKUP($E303&amp;$D$118&amp;$D$119,'CCG data'!$A:$AD,'CCG data'!AD$3,FALSE))</f>
        <v>9.2409283174569037</v>
      </c>
      <c r="N304" s="363"/>
      <c r="P304" s="150">
        <f>IF(P303="","",VLOOKUP($E303&amp;$D$118&amp;$D$119,'CCG data'!$A:$AD,'CCG data'!I$3,FALSE))</f>
        <v>3.3000000000000002E-2</v>
      </c>
      <c r="Q304" s="15">
        <f>IF(P303="","",VLOOKUP($E303&amp;$D$118&amp;$D$119,'CCG data'!$A:$AD,'CCG data'!J$3,FALSE))</f>
        <v>5.5E-2</v>
      </c>
      <c r="R304" s="15">
        <f>IF(R303="","",VLOOKUP($E303&amp;$D$118&amp;$D$119,'CCG data'!$A:$AD,'CCG data'!K$3,FALSE))</f>
        <v>0.52100000000000002</v>
      </c>
      <c r="S304" s="15">
        <f>IF(R303="","",VLOOKUP($E303&amp;$D$118&amp;$D$119,'CCG data'!$A:$AD,'CCG data'!L$3,FALSE))</f>
        <v>0.57499999999999996</v>
      </c>
      <c r="T304" s="15">
        <f>IF(T303="","",VLOOKUP($E303&amp;$D$118&amp;$D$119,'CCG data'!$A:$AD,'CCG data'!M$3,FALSE))</f>
        <v>0.27500000000000002</v>
      </c>
      <c r="U304" s="15">
        <f>IF(T303="","",VLOOKUP($E303&amp;$D$118&amp;$D$119,'CCG data'!$A:$AD,'CCG data'!N$3,FALSE))</f>
        <v>0.32500000000000001</v>
      </c>
      <c r="V304" s="15">
        <f>IF(V303="","",VLOOKUP($E303&amp;$D$118&amp;$D$119,'CCG data'!$A:$AD,'CCG data'!O$3,FALSE))</f>
        <v>9.2999999999999999E-2</v>
      </c>
      <c r="W304" s="135">
        <f>IF(V303="","",VLOOKUP($E303&amp;$D$118&amp;$D$119,'CCG data'!$A:$AD,'CCG data'!P$3,FALSE))</f>
        <v>0.127</v>
      </c>
      <c r="Y304" s="163" t="str">
        <f>IFERROR(VLOOKUP($E304&amp;$D$119, Outliers!$A$4:$P$214,6,FALSE),"0")</f>
        <v>0</v>
      </c>
      <c r="Z304" s="163" t="str">
        <f>IFERROR(VLOOKUP($E304&amp;$D$119, Outliers!$A$4:$P$214,7,FALSE),"0")</f>
        <v>0</v>
      </c>
      <c r="AA304" s="163" t="str">
        <f>IFERROR(VLOOKUP($E304&amp;$D$119, Outliers!$A$4:$P$214,8,FALSE),"0")</f>
        <v>0</v>
      </c>
      <c r="AB304" s="163" t="str">
        <f>IFERROR(VLOOKUP($E304&amp;$D$119, Outliers!$A$4:$P$214,9,FALSE),"0")</f>
        <v>0</v>
      </c>
      <c r="AD304" s="78"/>
      <c r="AE304" s="78"/>
      <c r="AF304" s="78"/>
      <c r="AG304" s="78"/>
    </row>
    <row r="305" spans="4:33" ht="15.75" x14ac:dyDescent="0.25">
      <c r="D305" s="318"/>
      <c r="E305" s="104" t="s">
        <v>209</v>
      </c>
      <c r="F305" s="405">
        <f>IF(OR(ISERROR(VLOOKUP($E305&amp;$D$118&amp;$D$119,'CCG data'!$A:$AD,'CCG data'!R$3,FALSE)),ISBLANK(VLOOKUP($E305&amp;$D$118&amp;$D$119,'CCG data'!$A:$AD,'CCG data'!R$3,FALSE))),"",VLOOKUP($E305&amp;$D$118&amp;$D$119,'CCG data'!$A:$AD,'CCG data'!R$3,FALSE))</f>
        <v>3.2186702569953147</v>
      </c>
      <c r="G305" s="406"/>
      <c r="H305" s="406">
        <f>IF(OR(ISERROR(VLOOKUP($E305&amp;$D$118&amp;$D$119,'CCG data'!$A:$AD,'CCG data'!S$3,FALSE)),ISBLANK(VLOOKUP($E305&amp;$D$118&amp;$D$119,'CCG data'!$A:$AD,'CCG data'!S$3,FALSE))),"",VLOOKUP($E305&amp;$D$118&amp;$D$119,'CCG data'!$A:$AD,'CCG data'!S$3,FALSE))</f>
        <v>42.152455289148577</v>
      </c>
      <c r="I305" s="406"/>
      <c r="J305" s="406">
        <f>IF(OR(ISERROR(VLOOKUP($E305&amp;$D$118&amp;$D$119,'CCG data'!$A:$AD,'CCG data'!T$3,FALSE)),ISBLANK(VLOOKUP($E305&amp;$D$118&amp;$D$119,'CCG data'!$A:$AD,'CCG data'!T$3,FALSE))),"",VLOOKUP($E305&amp;$D$118&amp;$D$119,'CCG data'!$A:$AD,'CCG data'!T$3,FALSE))</f>
        <v>18.394630262370015</v>
      </c>
      <c r="K305" s="406"/>
      <c r="L305" s="406">
        <f>IF(OR(ISERROR(VLOOKUP($E305&amp;$D$118&amp;$D$119,'CCG data'!$A:$AD,'CCG data'!U$3,FALSE)),ISBLANK(VLOOKUP($E305&amp;$D$118&amp;$D$119,'CCG data'!$A:$AD,'CCG data'!U$3,FALSE))),"",VLOOKUP($E305&amp;$D$118&amp;$D$119,'CCG data'!$A:$AD,'CCG data'!U$3,FALSE))</f>
        <v>10.014533478024298</v>
      </c>
      <c r="M305" s="407"/>
      <c r="N305" s="362">
        <f>IF(OR(ISERROR(VLOOKUP($E305&amp;$D$118&amp;$D$119,'CCG data'!$A:$AD,'CCG data'!G$3,FALSE)),ISBLANK(VLOOKUP($E305&amp;$D$118&amp;$D$119,'CCG data'!$A:$AD,'CCG data'!G$3,FALSE))),"",VLOOKUP($E305&amp;$D$118&amp;$D$119,'CCG data'!$A:$AD,'CCG data'!G$3,FALSE))</f>
        <v>1693</v>
      </c>
      <c r="P305" s="397">
        <f>IF(OR(ISERROR(VLOOKUP($E305&amp;$D$118&amp;$D$119,'CCG data'!$A:$AD,'CCG data'!B$3,FALSE)),ISBLANK(VLOOKUP($E305&amp;$D$118&amp;$D$119,'CCG data'!$A:$AD,'CCG data'!B$3,FALSE))),"",VLOOKUP($E305&amp;$D$118&amp;$D$119,'CCG data'!$A:$AD,'CCG data'!B$3,FALSE))</f>
        <v>4.3709391612522151E-2</v>
      </c>
      <c r="Q305" s="263"/>
      <c r="R305" s="263">
        <f>IF(OR(ISERROR(VLOOKUP($E305&amp;$D$118&amp;$D$119,'CCG data'!$A:$AD,'CCG data'!C$3,FALSE)),ISBLANK(VLOOKUP($E305&amp;$D$118&amp;$D$119,'CCG data'!$A:$AD,'CCG data'!C$3,FALSE))),"",VLOOKUP($E305&amp;$D$118&amp;$D$119,'CCG data'!$A:$AD,'CCG data'!C$3,FALSE))</f>
        <v>0.56704075605434145</v>
      </c>
      <c r="S305" s="263"/>
      <c r="T305" s="263">
        <f>IF(OR(ISERROR(VLOOKUP($E305&amp;$D$118&amp;$D$119,'CCG data'!$A:$AD,'CCG data'!D$3,FALSE)),ISBLANK(VLOOKUP($E305&amp;$D$118&amp;$D$119,'CCG data'!$A:$AD,'CCG data'!D$3,FALSE))),"",VLOOKUP($E305&amp;$D$118&amp;$D$119,'CCG data'!$A:$AD,'CCG data'!D$3,FALSE))</f>
        <v>0.251624335499114</v>
      </c>
      <c r="U305" s="263"/>
      <c r="V305" s="263">
        <f>IF(OR(ISERROR(VLOOKUP($E305&amp;$D$118&amp;$D$119,'CCG data'!$A:$AD,'CCG data'!E$3,FALSE)),ISBLANK(VLOOKUP($E305&amp;$D$118&amp;$D$119,'CCG data'!$A:$AD,'CCG data'!E$3,FALSE))),"",VLOOKUP($E305&amp;$D$118&amp;$D$119,'CCG data'!$A:$AD,'CCG data'!E$3,FALSE))</f>
        <v>0.13762551683402244</v>
      </c>
      <c r="W305" s="398"/>
      <c r="Y305" s="163">
        <f>IFERROR(VLOOKUP($E305&amp;$D$119, Outliers!$A$4:$P$214,6,FALSE),"0")</f>
        <v>1</v>
      </c>
      <c r="Z305" s="163">
        <f>IFERROR(VLOOKUP($E305&amp;$D$119, Outliers!$A$4:$P$214,7,FALSE),"0")</f>
        <v>0</v>
      </c>
      <c r="AA305" s="163">
        <f>IFERROR(VLOOKUP($E305&amp;$D$119, Outliers!$A$4:$P$214,8,FALSE),"0")</f>
        <v>0</v>
      </c>
      <c r="AB305" s="163">
        <f>IFERROR(VLOOKUP($E305&amp;$D$119, Outliers!$A$4:$P$214,9,FALSE),"0")</f>
        <v>0</v>
      </c>
      <c r="AD305" s="78"/>
      <c r="AE305" s="78"/>
      <c r="AF305" s="78"/>
      <c r="AG305" s="78"/>
    </row>
    <row r="306" spans="4:33" x14ac:dyDescent="0.25">
      <c r="D306" s="318"/>
      <c r="E306" s="103" t="s">
        <v>27</v>
      </c>
      <c r="F306" s="95">
        <f>IF(P305="","",VLOOKUP($E305&amp;$D$118&amp;$D$119,'CCG data'!$A:$AD,'CCG data'!W$3,FALSE))</f>
        <v>2.4853111351448067</v>
      </c>
      <c r="G306" s="96">
        <f>IF(P305="","",VLOOKUP($E305&amp;$D$118&amp;$D$119,'CCG data'!$A:$AD,'CCG data'!X$3,FALSE))</f>
        <v>3.9520293788458227</v>
      </c>
      <c r="H306" s="96">
        <f>IF(R305="","",VLOOKUP($E305&amp;$D$118&amp;$D$119,'CCG data'!$A:$AD,'CCG data'!Y$3,FALSE))</f>
        <v>39.485944585983702</v>
      </c>
      <c r="I306" s="96">
        <f>IF(R305="","",VLOOKUP($E305&amp;$D$118&amp;$D$119,'CCG data'!$A:$AD,'CCG data'!Z$3,FALSE))</f>
        <v>44.818965992313451</v>
      </c>
      <c r="J306" s="96">
        <f>IF(T305="","",VLOOKUP($E305&amp;$D$118&amp;$D$119,'CCG data'!$A:$AD,'CCG data'!AA$3,FALSE))</f>
        <v>16.647833675727661</v>
      </c>
      <c r="K306" s="96">
        <f>IF(T305="","",VLOOKUP($E305&amp;$D$118&amp;$D$119,'CCG data'!$A:$AD,'CCG data'!AB$3,FALSE))</f>
        <v>20.141426849012369</v>
      </c>
      <c r="L306" s="96">
        <f>IF(V305="","",VLOOKUP($E305&amp;$D$118&amp;$D$119,'CCG data'!$A:$AD,'CCG data'!AC$3,FALSE))</f>
        <v>8.7286286303341498</v>
      </c>
      <c r="M306" s="96">
        <f>IF(V305="","",VLOOKUP($E305&amp;$D$118&amp;$D$119,'CCG data'!$A:$AD,'CCG data'!AD$3,FALSE))</f>
        <v>11.300438325714445</v>
      </c>
      <c r="N306" s="363"/>
      <c r="P306" s="150">
        <f>IF(P305="","",VLOOKUP($E305&amp;$D$118&amp;$D$119,'CCG data'!$A:$AD,'CCG data'!I$3,FALSE))</f>
        <v>3.5000000000000003E-2</v>
      </c>
      <c r="Q306" s="15">
        <f>IF(P305="","",VLOOKUP($E305&amp;$D$118&amp;$D$119,'CCG data'!$A:$AD,'CCG data'!J$3,FALSE))</f>
        <v>5.5E-2</v>
      </c>
      <c r="R306" s="15">
        <f>IF(R305="","",VLOOKUP($E305&amp;$D$118&amp;$D$119,'CCG data'!$A:$AD,'CCG data'!K$3,FALSE))</f>
        <v>0.54300000000000004</v>
      </c>
      <c r="S306" s="15">
        <f>IF(R305="","",VLOOKUP($E305&amp;$D$118&amp;$D$119,'CCG data'!$A:$AD,'CCG data'!L$3,FALSE))</f>
        <v>0.59</v>
      </c>
      <c r="T306" s="15">
        <f>IF(T305="","",VLOOKUP($E305&amp;$D$118&amp;$D$119,'CCG data'!$A:$AD,'CCG data'!M$3,FALSE))</f>
        <v>0.23200000000000001</v>
      </c>
      <c r="U306" s="15">
        <f>IF(T305="","",VLOOKUP($E305&amp;$D$118&amp;$D$119,'CCG data'!$A:$AD,'CCG data'!N$3,FALSE))</f>
        <v>0.27300000000000002</v>
      </c>
      <c r="V306" s="15">
        <f>IF(V305="","",VLOOKUP($E305&amp;$D$118&amp;$D$119,'CCG data'!$A:$AD,'CCG data'!O$3,FALSE))</f>
        <v>0.122</v>
      </c>
      <c r="W306" s="135">
        <f>IF(V305="","",VLOOKUP($E305&amp;$D$118&amp;$D$119,'CCG data'!$A:$AD,'CCG data'!P$3,FALSE))</f>
        <v>0.155</v>
      </c>
      <c r="Y306" s="163" t="str">
        <f>IFERROR(VLOOKUP($E306&amp;$D$119, Outliers!$A$4:$P$214,6,FALSE),"0")</f>
        <v>0</v>
      </c>
      <c r="Z306" s="163" t="str">
        <f>IFERROR(VLOOKUP($E306&amp;$D$119, Outliers!$A$4:$P$214,7,FALSE),"0")</f>
        <v>0</v>
      </c>
      <c r="AA306" s="163" t="str">
        <f>IFERROR(VLOOKUP($E306&amp;$D$119, Outliers!$A$4:$P$214,8,FALSE),"0")</f>
        <v>0</v>
      </c>
      <c r="AB306" s="163" t="str">
        <f>IFERROR(VLOOKUP($E306&amp;$D$119, Outliers!$A$4:$P$214,9,FALSE),"0")</f>
        <v>0</v>
      </c>
      <c r="AD306" s="78"/>
      <c r="AE306" s="78"/>
      <c r="AF306" s="78"/>
      <c r="AG306" s="78"/>
    </row>
    <row r="307" spans="4:33" ht="15.75" x14ac:dyDescent="0.25">
      <c r="D307" s="318"/>
      <c r="E307" s="104" t="s">
        <v>210</v>
      </c>
      <c r="F307" s="405">
        <f>IF(OR(ISERROR(VLOOKUP($E307&amp;$D$118&amp;$D$119,'CCG data'!$A:$AD,'CCG data'!R$3,FALSE)),ISBLANK(VLOOKUP($E307&amp;$D$118&amp;$D$119,'CCG data'!$A:$AD,'CCG data'!R$3,FALSE))),"",VLOOKUP($E307&amp;$D$118&amp;$D$119,'CCG data'!$A:$AD,'CCG data'!R$3,FALSE))</f>
        <v>3.4364193098396747</v>
      </c>
      <c r="G307" s="406"/>
      <c r="H307" s="406">
        <f>IF(OR(ISERROR(VLOOKUP($E307&amp;$D$118&amp;$D$119,'CCG data'!$A:$AD,'CCG data'!S$3,FALSE)),ISBLANK(VLOOKUP($E307&amp;$D$118&amp;$D$119,'CCG data'!$A:$AD,'CCG data'!S$3,FALSE))),"",VLOOKUP($E307&amp;$D$118&amp;$D$119,'CCG data'!$A:$AD,'CCG data'!S$3,FALSE))</f>
        <v>28.263709966966179</v>
      </c>
      <c r="I307" s="406"/>
      <c r="J307" s="406">
        <f>IF(OR(ISERROR(VLOOKUP($E307&amp;$D$118&amp;$D$119,'CCG data'!$A:$AD,'CCG data'!T$3,FALSE)),ISBLANK(VLOOKUP($E307&amp;$D$118&amp;$D$119,'CCG data'!$A:$AD,'CCG data'!T$3,FALSE))),"",VLOOKUP($E307&amp;$D$118&amp;$D$119,'CCG data'!$A:$AD,'CCG data'!T$3,FALSE))</f>
        <v>18.855499183067398</v>
      </c>
      <c r="K307" s="406"/>
      <c r="L307" s="406">
        <f>IF(OR(ISERROR(VLOOKUP($E307&amp;$D$118&amp;$D$119,'CCG data'!$A:$AD,'CCG data'!U$3,FALSE)),ISBLANK(VLOOKUP($E307&amp;$D$118&amp;$D$119,'CCG data'!$A:$AD,'CCG data'!U$3,FALSE))),"",VLOOKUP($E307&amp;$D$118&amp;$D$119,'CCG data'!$A:$AD,'CCG data'!U$3,FALSE))</f>
        <v>11.335603525759339</v>
      </c>
      <c r="M307" s="407"/>
      <c r="N307" s="362">
        <f>IF(OR(ISERROR(VLOOKUP($E307&amp;$D$118&amp;$D$119,'CCG data'!$A:$AD,'CCG data'!G$3,FALSE)),ISBLANK(VLOOKUP($E307&amp;$D$118&amp;$D$119,'CCG data'!$A:$AD,'CCG data'!G$3,FALSE))),"",VLOOKUP($E307&amp;$D$118&amp;$D$119,'CCG data'!$A:$AD,'CCG data'!G$3,FALSE))</f>
        <v>1311</v>
      </c>
      <c r="P307" s="397">
        <f>IF(OR(ISERROR(VLOOKUP($E307&amp;$D$118&amp;$D$119,'CCG data'!$A:$AD,'CCG data'!B$3,FALSE)),ISBLANK(VLOOKUP($E307&amp;$D$118&amp;$D$119,'CCG data'!$A:$AD,'CCG data'!B$3,FALSE))),"",VLOOKUP($E307&amp;$D$118&amp;$D$119,'CCG data'!$A:$AD,'CCG data'!B$3,FALSE))</f>
        <v>5.3394355453852023E-2</v>
      </c>
      <c r="Q307" s="263"/>
      <c r="R307" s="263">
        <f>IF(OR(ISERROR(VLOOKUP($E307&amp;$D$118&amp;$D$119,'CCG data'!$A:$AD,'CCG data'!C$3,FALSE)),ISBLANK(VLOOKUP($E307&amp;$D$118&amp;$D$119,'CCG data'!$A:$AD,'CCG data'!C$3,FALSE))),"",VLOOKUP($E307&amp;$D$118&amp;$D$119,'CCG data'!$A:$AD,'CCG data'!C$3,FALSE))</f>
        <v>0.45308924485125857</v>
      </c>
      <c r="S307" s="263"/>
      <c r="T307" s="263">
        <f>IF(OR(ISERROR(VLOOKUP($E307&amp;$D$118&amp;$D$119,'CCG data'!$A:$AD,'CCG data'!D$3,FALSE)),ISBLANK(VLOOKUP($E307&amp;$D$118&amp;$D$119,'CCG data'!$A:$AD,'CCG data'!D$3,FALSE))),"",VLOOKUP($E307&amp;$D$118&amp;$D$119,'CCG data'!$A:$AD,'CCG data'!D$3,FALSE))</f>
        <v>0.30511060259344014</v>
      </c>
      <c r="U307" s="263"/>
      <c r="V307" s="263">
        <f>IF(OR(ISERROR(VLOOKUP($E307&amp;$D$118&amp;$D$119,'CCG data'!$A:$AD,'CCG data'!E$3,FALSE)),ISBLANK(VLOOKUP($E307&amp;$D$118&amp;$D$119,'CCG data'!$A:$AD,'CCG data'!E$3,FALSE))),"",VLOOKUP($E307&amp;$D$118&amp;$D$119,'CCG data'!$A:$AD,'CCG data'!E$3,FALSE))</f>
        <v>0.18840579710144928</v>
      </c>
      <c r="W307" s="398"/>
      <c r="Y307" s="163">
        <f>IFERROR(VLOOKUP($E307&amp;$D$119, Outliers!$A$4:$P$214,6,FALSE),"0")</f>
        <v>1</v>
      </c>
      <c r="Z307" s="163">
        <f>IFERROR(VLOOKUP($E307&amp;$D$119, Outliers!$A$4:$P$214,7,FALSE),"0")</f>
        <v>1</v>
      </c>
      <c r="AA307" s="163">
        <f>IFERROR(VLOOKUP($E307&amp;$D$119, Outliers!$A$4:$P$214,8,FALSE),"0")</f>
        <v>0</v>
      </c>
      <c r="AB307" s="163">
        <f>IFERROR(VLOOKUP($E307&amp;$D$119, Outliers!$A$4:$P$214,9,FALSE),"0")</f>
        <v>0</v>
      </c>
      <c r="AD307" s="78"/>
      <c r="AE307" s="78"/>
      <c r="AF307" s="78"/>
      <c r="AG307" s="78"/>
    </row>
    <row r="308" spans="4:33" x14ac:dyDescent="0.25">
      <c r="D308" s="318"/>
      <c r="E308" s="103" t="s">
        <v>27</v>
      </c>
      <c r="F308" s="95">
        <f>IF(P307="","",VLOOKUP($E307&amp;$D$118&amp;$D$119,'CCG data'!$A:$AD,'CCG data'!W$3,FALSE))</f>
        <v>2.6313872019729265</v>
      </c>
      <c r="G308" s="96">
        <f>IF(P307="","",VLOOKUP($E307&amp;$D$118&amp;$D$119,'CCG data'!$A:$AD,'CCG data'!X$3,FALSE))</f>
        <v>4.2414514177064229</v>
      </c>
      <c r="H308" s="96">
        <f>IF(R307="","",VLOOKUP($E307&amp;$D$118&amp;$D$119,'CCG data'!$A:$AD,'CCG data'!Y$3,FALSE))</f>
        <v>25.9907487960112</v>
      </c>
      <c r="I308" s="96">
        <f>IF(R307="","",VLOOKUP($E307&amp;$D$118&amp;$D$119,'CCG data'!$A:$AD,'CCG data'!Z$3,FALSE))</f>
        <v>30.536671137921157</v>
      </c>
      <c r="J308" s="96">
        <f>IF(T307="","",VLOOKUP($E307&amp;$D$118&amp;$D$119,'CCG data'!$A:$AD,'CCG data'!AA$3,FALSE))</f>
        <v>17.007660263126795</v>
      </c>
      <c r="K308" s="96">
        <f>IF(T307="","",VLOOKUP($E307&amp;$D$118&amp;$D$119,'CCG data'!$A:$AD,'CCG data'!AB$3,FALSE))</f>
        <v>20.703338103008001</v>
      </c>
      <c r="L308" s="96">
        <f>IF(V307="","",VLOOKUP($E307&amp;$D$118&amp;$D$119,'CCG data'!$A:$AD,'CCG data'!AC$3,FALSE))</f>
        <v>9.9219198524546055</v>
      </c>
      <c r="M308" s="96">
        <f>IF(V307="","",VLOOKUP($E307&amp;$D$118&amp;$D$119,'CCG data'!$A:$AD,'CCG data'!AD$3,FALSE))</f>
        <v>12.749287199064073</v>
      </c>
      <c r="N308" s="363"/>
      <c r="P308" s="150">
        <f>IF(P307="","",VLOOKUP($E307&amp;$D$118&amp;$D$119,'CCG data'!$A:$AD,'CCG data'!I$3,FALSE))</f>
        <v>4.2000000000000003E-2</v>
      </c>
      <c r="Q308" s="15">
        <f>IF(P307="","",VLOOKUP($E307&amp;$D$118&amp;$D$119,'CCG data'!$A:$AD,'CCG data'!J$3,FALSE))</f>
        <v>6.7000000000000004E-2</v>
      </c>
      <c r="R308" s="15">
        <f>IF(R307="","",VLOOKUP($E307&amp;$D$118&amp;$D$119,'CCG data'!$A:$AD,'CCG data'!K$3,FALSE))</f>
        <v>0.42599999999999999</v>
      </c>
      <c r="S308" s="15">
        <f>IF(R307="","",VLOOKUP($E307&amp;$D$118&amp;$D$119,'CCG data'!$A:$AD,'CCG data'!L$3,FALSE))</f>
        <v>0.48</v>
      </c>
      <c r="T308" s="15">
        <f>IF(T307="","",VLOOKUP($E307&amp;$D$118&amp;$D$119,'CCG data'!$A:$AD,'CCG data'!M$3,FALSE))</f>
        <v>0.28100000000000003</v>
      </c>
      <c r="U308" s="15">
        <f>IF(T307="","",VLOOKUP($E307&amp;$D$118&amp;$D$119,'CCG data'!$A:$AD,'CCG data'!N$3,FALSE))</f>
        <v>0.33100000000000002</v>
      </c>
      <c r="V308" s="15">
        <f>IF(V307="","",VLOOKUP($E307&amp;$D$118&amp;$D$119,'CCG data'!$A:$AD,'CCG data'!O$3,FALSE))</f>
        <v>0.16800000000000001</v>
      </c>
      <c r="W308" s="135">
        <f>IF(V307="","",VLOOKUP($E307&amp;$D$118&amp;$D$119,'CCG data'!$A:$AD,'CCG data'!P$3,FALSE))</f>
        <v>0.21</v>
      </c>
      <c r="Y308" s="163" t="str">
        <f>IFERROR(VLOOKUP($E308&amp;$D$119, Outliers!$A$4:$P$214,6,FALSE),"0")</f>
        <v>0</v>
      </c>
      <c r="Z308" s="163" t="str">
        <f>IFERROR(VLOOKUP($E308&amp;$D$119, Outliers!$A$4:$P$214,7,FALSE),"0")</f>
        <v>0</v>
      </c>
      <c r="AA308" s="163" t="str">
        <f>IFERROR(VLOOKUP($E308&amp;$D$119, Outliers!$A$4:$P$214,8,FALSE),"0")</f>
        <v>0</v>
      </c>
      <c r="AB308" s="163" t="str">
        <f>IFERROR(VLOOKUP($E308&amp;$D$119, Outliers!$A$4:$P$214,9,FALSE),"0")</f>
        <v>0</v>
      </c>
      <c r="AD308" s="78"/>
      <c r="AE308" s="78"/>
      <c r="AF308" s="78"/>
      <c r="AG308" s="78"/>
    </row>
    <row r="309" spans="4:33" ht="15.75" x14ac:dyDescent="0.25">
      <c r="D309" s="318"/>
      <c r="E309" s="104" t="s">
        <v>211</v>
      </c>
      <c r="F309" s="405">
        <f>IF(OR(ISERROR(VLOOKUP($E309&amp;$D$118&amp;$D$119,'CCG data'!$A:$AD,'CCG data'!R$3,FALSE)),ISBLANK(VLOOKUP($E309&amp;$D$118&amp;$D$119,'CCG data'!$A:$AD,'CCG data'!R$3,FALSE))),"",VLOOKUP($E309&amp;$D$118&amp;$D$119,'CCG data'!$A:$AD,'CCG data'!R$3,FALSE))</f>
        <v>4.2650838440361207</v>
      </c>
      <c r="G309" s="406"/>
      <c r="H309" s="406">
        <f>IF(OR(ISERROR(VLOOKUP($E309&amp;$D$118&amp;$D$119,'CCG data'!$A:$AD,'CCG data'!S$3,FALSE)),ISBLANK(VLOOKUP($E309&amp;$D$118&amp;$D$119,'CCG data'!$A:$AD,'CCG data'!S$3,FALSE))),"",VLOOKUP($E309&amp;$D$118&amp;$D$119,'CCG data'!$A:$AD,'CCG data'!S$3,FALSE))</f>
        <v>36.527744626805266</v>
      </c>
      <c r="I309" s="406"/>
      <c r="J309" s="406">
        <f>IF(OR(ISERROR(VLOOKUP($E309&amp;$D$118&amp;$D$119,'CCG data'!$A:$AD,'CCG data'!T$3,FALSE)),ISBLANK(VLOOKUP($E309&amp;$D$118&amp;$D$119,'CCG data'!$A:$AD,'CCG data'!T$3,FALSE))),"",VLOOKUP($E309&amp;$D$118&amp;$D$119,'CCG data'!$A:$AD,'CCG data'!T$3,FALSE))</f>
        <v>16.551578266120966</v>
      </c>
      <c r="K309" s="406"/>
      <c r="L309" s="406">
        <f>IF(OR(ISERROR(VLOOKUP($E309&amp;$D$118&amp;$D$119,'CCG data'!$A:$AD,'CCG data'!U$3,FALSE)),ISBLANK(VLOOKUP($E309&amp;$D$118&amp;$D$119,'CCG data'!$A:$AD,'CCG data'!U$3,FALSE))),"",VLOOKUP($E309&amp;$D$118&amp;$D$119,'CCG data'!$A:$AD,'CCG data'!U$3,FALSE))</f>
        <v>11.162840336219428</v>
      </c>
      <c r="M309" s="407"/>
      <c r="N309" s="362">
        <f>IF(OR(ISERROR(VLOOKUP($E309&amp;$D$118&amp;$D$119,'CCG data'!$A:$AD,'CCG data'!G$3,FALSE)),ISBLANK(VLOOKUP($E309&amp;$D$118&amp;$D$119,'CCG data'!$A:$AD,'CCG data'!G$3,FALSE))),"",VLOOKUP($E309&amp;$D$118&amp;$D$119,'CCG data'!$A:$AD,'CCG data'!G$3,FALSE))</f>
        <v>1052</v>
      </c>
      <c r="P309" s="397">
        <f>IF(OR(ISERROR(VLOOKUP($E309&amp;$D$118&amp;$D$119,'CCG data'!$A:$AD,'CCG data'!B$3,FALSE)),ISBLANK(VLOOKUP($E309&amp;$D$118&amp;$D$119,'CCG data'!$A:$AD,'CCG data'!B$3,FALSE))),"",VLOOKUP($E309&amp;$D$118&amp;$D$119,'CCG data'!$A:$AD,'CCG data'!B$3,FALSE))</f>
        <v>5.8935361216730035E-2</v>
      </c>
      <c r="Q309" s="263"/>
      <c r="R309" s="263">
        <f>IF(OR(ISERROR(VLOOKUP($E309&amp;$D$118&amp;$D$119,'CCG data'!$A:$AD,'CCG data'!C$3,FALSE)),ISBLANK(VLOOKUP($E309&amp;$D$118&amp;$D$119,'CCG data'!$A:$AD,'CCG data'!C$3,FALSE))),"",VLOOKUP($E309&amp;$D$118&amp;$D$119,'CCG data'!$A:$AD,'CCG data'!C$3,FALSE))</f>
        <v>0.53136882129277563</v>
      </c>
      <c r="S309" s="263"/>
      <c r="T309" s="263">
        <f>IF(OR(ISERROR(VLOOKUP($E309&amp;$D$118&amp;$D$119,'CCG data'!$A:$AD,'CCG data'!D$3,FALSE)),ISBLANK(VLOOKUP($E309&amp;$D$118&amp;$D$119,'CCG data'!$A:$AD,'CCG data'!D$3,FALSE))),"",VLOOKUP($E309&amp;$D$118&amp;$D$119,'CCG data'!$A:$AD,'CCG data'!D$3,FALSE))</f>
        <v>0.2414448669201521</v>
      </c>
      <c r="U309" s="263"/>
      <c r="V309" s="263">
        <f>IF(OR(ISERROR(VLOOKUP($E309&amp;$D$118&amp;$D$119,'CCG data'!$A:$AD,'CCG data'!E$3,FALSE)),ISBLANK(VLOOKUP($E309&amp;$D$118&amp;$D$119,'CCG data'!$A:$AD,'CCG data'!E$3,FALSE))),"",VLOOKUP($E309&amp;$D$118&amp;$D$119,'CCG data'!$A:$AD,'CCG data'!E$3,FALSE))</f>
        <v>0.1682509505703422</v>
      </c>
      <c r="W309" s="398"/>
      <c r="Y309" s="163">
        <f>IFERROR(VLOOKUP($E309&amp;$D$119, Outliers!$A$4:$P$214,6,FALSE),"0")</f>
        <v>0</v>
      </c>
      <c r="Z309" s="163">
        <f>IFERROR(VLOOKUP($E309&amp;$D$119, Outliers!$A$4:$P$214,7,FALSE),"0")</f>
        <v>0</v>
      </c>
      <c r="AA309" s="163">
        <f>IFERROR(VLOOKUP($E309&amp;$D$119, Outliers!$A$4:$P$214,8,FALSE),"0")</f>
        <v>0</v>
      </c>
      <c r="AB309" s="163">
        <f>IFERROR(VLOOKUP($E309&amp;$D$119, Outliers!$A$4:$P$214,9,FALSE),"0")</f>
        <v>0</v>
      </c>
      <c r="AD309" s="78"/>
      <c r="AE309" s="78"/>
      <c r="AF309" s="78"/>
      <c r="AG309" s="78"/>
    </row>
    <row r="310" spans="4:33" x14ac:dyDescent="0.25">
      <c r="D310" s="318"/>
      <c r="E310" s="103" t="s">
        <v>27</v>
      </c>
      <c r="F310" s="95">
        <f>IF(P309="","",VLOOKUP($E309&amp;$D$118&amp;$D$119,'CCG data'!$A:$AD,'CCG data'!W$3,FALSE))</f>
        <v>3.2034181119123866</v>
      </c>
      <c r="G310" s="96">
        <f>IF(P309="","",VLOOKUP($E309&amp;$D$118&amp;$D$119,'CCG data'!$A:$AD,'CCG data'!X$3,FALSE))</f>
        <v>5.3267495761598553</v>
      </c>
      <c r="H310" s="96">
        <f>IF(R309="","",VLOOKUP($E309&amp;$D$118&amp;$D$119,'CCG data'!$A:$AD,'CCG data'!Y$3,FALSE))</f>
        <v>33.499625019382108</v>
      </c>
      <c r="I310" s="96">
        <f>IF(R309="","",VLOOKUP($E309&amp;$D$118&amp;$D$119,'CCG data'!$A:$AD,'CCG data'!Z$3,FALSE))</f>
        <v>39.555864234228423</v>
      </c>
      <c r="J310" s="96">
        <f>IF(T309="","",VLOOKUP($E309&amp;$D$118&amp;$D$119,'CCG data'!$A:$AD,'CCG data'!AA$3,FALSE))</f>
        <v>14.516043028134835</v>
      </c>
      <c r="K310" s="96">
        <f>IF(T309="","",VLOOKUP($E309&amp;$D$118&amp;$D$119,'CCG data'!$A:$AD,'CCG data'!AB$3,FALSE))</f>
        <v>18.587113504107098</v>
      </c>
      <c r="L310" s="96">
        <f>IF(V309="","",VLOOKUP($E309&amp;$D$118&amp;$D$119,'CCG data'!$A:$AD,'CCG data'!AC$3,FALSE))</f>
        <v>9.5183014346294055</v>
      </c>
      <c r="M310" s="96">
        <f>IF(V309="","",VLOOKUP($E309&amp;$D$118&amp;$D$119,'CCG data'!$A:$AD,'CCG data'!AD$3,FALSE))</f>
        <v>12.807379237809451</v>
      </c>
      <c r="N310" s="363"/>
      <c r="P310" s="150">
        <f>IF(P309="","",VLOOKUP($E309&amp;$D$118&amp;$D$119,'CCG data'!$A:$AD,'CCG data'!I$3,FALSE))</f>
        <v>4.5999999999999999E-2</v>
      </c>
      <c r="Q310" s="15">
        <f>IF(P309="","",VLOOKUP($E309&amp;$D$118&amp;$D$119,'CCG data'!$A:$AD,'CCG data'!J$3,FALSE))</f>
        <v>7.4999999999999997E-2</v>
      </c>
      <c r="R310" s="15">
        <f>IF(R309="","",VLOOKUP($E309&amp;$D$118&amp;$D$119,'CCG data'!$A:$AD,'CCG data'!K$3,FALSE))</f>
        <v>0.501</v>
      </c>
      <c r="S310" s="15">
        <f>IF(R309="","",VLOOKUP($E309&amp;$D$118&amp;$D$119,'CCG data'!$A:$AD,'CCG data'!L$3,FALSE))</f>
        <v>0.56100000000000005</v>
      </c>
      <c r="T310" s="15">
        <f>IF(T309="","",VLOOKUP($E309&amp;$D$118&amp;$D$119,'CCG data'!$A:$AD,'CCG data'!M$3,FALSE))</f>
        <v>0.217</v>
      </c>
      <c r="U310" s="15">
        <f>IF(T309="","",VLOOKUP($E309&amp;$D$118&amp;$D$119,'CCG data'!$A:$AD,'CCG data'!N$3,FALSE))</f>
        <v>0.26800000000000002</v>
      </c>
      <c r="V310" s="15">
        <f>IF(V309="","",VLOOKUP($E309&amp;$D$118&amp;$D$119,'CCG data'!$A:$AD,'CCG data'!O$3,FALSE))</f>
        <v>0.14699999999999999</v>
      </c>
      <c r="W310" s="135">
        <f>IF(V309="","",VLOOKUP($E309&amp;$D$118&amp;$D$119,'CCG data'!$A:$AD,'CCG data'!P$3,FALSE))</f>
        <v>0.192</v>
      </c>
      <c r="Y310" s="163" t="str">
        <f>IFERROR(VLOOKUP($E310&amp;$D$119, Outliers!$A$4:$P$214,6,FALSE),"0")</f>
        <v>0</v>
      </c>
      <c r="Z310" s="163" t="str">
        <f>IFERROR(VLOOKUP($E310&amp;$D$119, Outliers!$A$4:$P$214,7,FALSE),"0")</f>
        <v>0</v>
      </c>
      <c r="AA310" s="163" t="str">
        <f>IFERROR(VLOOKUP($E310&amp;$D$119, Outliers!$A$4:$P$214,8,FALSE),"0")</f>
        <v>0</v>
      </c>
      <c r="AB310" s="163" t="str">
        <f>IFERROR(VLOOKUP($E310&amp;$D$119, Outliers!$A$4:$P$214,9,FALSE),"0")</f>
        <v>0</v>
      </c>
      <c r="AD310" s="78"/>
      <c r="AE310" s="78"/>
      <c r="AF310" s="78"/>
      <c r="AG310" s="78"/>
    </row>
    <row r="311" spans="4:33" ht="15.75" x14ac:dyDescent="0.25">
      <c r="D311" s="318"/>
      <c r="E311" s="104" t="s">
        <v>212</v>
      </c>
      <c r="F311" s="405">
        <f>IF(OR(ISERROR(VLOOKUP($E311&amp;$D$118&amp;$D$119,'CCG data'!$A:$AD,'CCG data'!R$3,FALSE)),ISBLANK(VLOOKUP($E311&amp;$D$118&amp;$D$119,'CCG data'!$A:$AD,'CCG data'!R$3,FALSE))),"",VLOOKUP($E311&amp;$D$118&amp;$D$119,'CCG data'!$A:$AD,'CCG data'!R$3,FALSE))</f>
        <v>3.9413562194065794</v>
      </c>
      <c r="G311" s="406"/>
      <c r="H311" s="406">
        <f>IF(OR(ISERROR(VLOOKUP($E311&amp;$D$118&amp;$D$119,'CCG data'!$A:$AD,'CCG data'!S$3,FALSE)),ISBLANK(VLOOKUP($E311&amp;$D$118&amp;$D$119,'CCG data'!$A:$AD,'CCG data'!S$3,FALSE))),"",VLOOKUP($E311&amp;$D$118&amp;$D$119,'CCG data'!$A:$AD,'CCG data'!S$3,FALSE))</f>
        <v>44.58949520968666</v>
      </c>
      <c r="I311" s="406"/>
      <c r="J311" s="406">
        <f>IF(OR(ISERROR(VLOOKUP($E311&amp;$D$118&amp;$D$119,'CCG data'!$A:$AD,'CCG data'!T$3,FALSE)),ISBLANK(VLOOKUP($E311&amp;$D$118&amp;$D$119,'CCG data'!$A:$AD,'CCG data'!T$3,FALSE))),"",VLOOKUP($E311&amp;$D$118&amp;$D$119,'CCG data'!$A:$AD,'CCG data'!T$3,FALSE))</f>
        <v>18.112223316652738</v>
      </c>
      <c r="K311" s="406"/>
      <c r="L311" s="406">
        <f>IF(OR(ISERROR(VLOOKUP($E311&amp;$D$118&amp;$D$119,'CCG data'!$A:$AD,'CCG data'!U$3,FALSE)),ISBLANK(VLOOKUP($E311&amp;$D$118&amp;$D$119,'CCG data'!$A:$AD,'CCG data'!U$3,FALSE))),"",VLOOKUP($E311&amp;$D$118&amp;$D$119,'CCG data'!$A:$AD,'CCG data'!U$3,FALSE))</f>
        <v>8.844080692492069</v>
      </c>
      <c r="M311" s="407"/>
      <c r="N311" s="362">
        <f>IF(OR(ISERROR(VLOOKUP($E311&amp;$D$118&amp;$D$119,'CCG data'!$A:$AD,'CCG data'!G$3,FALSE)),ISBLANK(VLOOKUP($E311&amp;$D$118&amp;$D$119,'CCG data'!$A:$AD,'CCG data'!G$3,FALSE))),"",VLOOKUP($E311&amp;$D$118&amp;$D$119,'CCG data'!$A:$AD,'CCG data'!G$3,FALSE))</f>
        <v>2055</v>
      </c>
      <c r="P311" s="397">
        <f>IF(OR(ISERROR(VLOOKUP($E311&amp;$D$118&amp;$D$119,'CCG data'!$A:$AD,'CCG data'!B$3,FALSE)),ISBLANK(VLOOKUP($E311&amp;$D$118&amp;$D$119,'CCG data'!$A:$AD,'CCG data'!B$3,FALSE))),"",VLOOKUP($E311&amp;$D$118&amp;$D$119,'CCG data'!$A:$AD,'CCG data'!B$3,FALSE))</f>
        <v>5.5961070559610707E-2</v>
      </c>
      <c r="Q311" s="263"/>
      <c r="R311" s="263">
        <f>IF(OR(ISERROR(VLOOKUP($E311&amp;$D$118&amp;$D$119,'CCG data'!$A:$AD,'CCG data'!C$3,FALSE)),ISBLANK(VLOOKUP($E311&amp;$D$118&amp;$D$119,'CCG data'!$A:$AD,'CCG data'!C$3,FALSE))),"",VLOOKUP($E311&amp;$D$118&amp;$D$119,'CCG data'!$A:$AD,'CCG data'!C$3,FALSE))</f>
        <v>0.58978102189781023</v>
      </c>
      <c r="S311" s="263"/>
      <c r="T311" s="263">
        <f>IF(OR(ISERROR(VLOOKUP($E311&amp;$D$118&amp;$D$119,'CCG data'!$A:$AD,'CCG data'!D$3,FALSE)),ISBLANK(VLOOKUP($E311&amp;$D$118&amp;$D$119,'CCG data'!$A:$AD,'CCG data'!D$3,FALSE))),"",VLOOKUP($E311&amp;$D$118&amp;$D$119,'CCG data'!$A:$AD,'CCG data'!D$3,FALSE))</f>
        <v>0.23795620437956205</v>
      </c>
      <c r="U311" s="263"/>
      <c r="V311" s="263">
        <f>IF(OR(ISERROR(VLOOKUP($E311&amp;$D$118&amp;$D$119,'CCG data'!$A:$AD,'CCG data'!E$3,FALSE)),ISBLANK(VLOOKUP($E311&amp;$D$118&amp;$D$119,'CCG data'!$A:$AD,'CCG data'!E$3,FALSE))),"",VLOOKUP($E311&amp;$D$118&amp;$D$119,'CCG data'!$A:$AD,'CCG data'!E$3,FALSE))</f>
        <v>0.11630170316301704</v>
      </c>
      <c r="W311" s="398"/>
      <c r="Y311" s="163">
        <f>IFERROR(VLOOKUP($E311&amp;$D$119, Outliers!$A$4:$P$214,6,FALSE),"0")</f>
        <v>1</v>
      </c>
      <c r="Z311" s="163">
        <f>IFERROR(VLOOKUP($E311&amp;$D$119, Outliers!$A$4:$P$214,7,FALSE),"0")</f>
        <v>1</v>
      </c>
      <c r="AA311" s="163">
        <f>IFERROR(VLOOKUP($E311&amp;$D$119, Outliers!$A$4:$P$214,8,FALSE),"0")</f>
        <v>0</v>
      </c>
      <c r="AB311" s="163">
        <f>IFERROR(VLOOKUP($E311&amp;$D$119, Outliers!$A$4:$P$214,9,FALSE),"0")</f>
        <v>1</v>
      </c>
      <c r="AD311" s="78"/>
      <c r="AE311" s="78"/>
      <c r="AF311" s="78"/>
      <c r="AG311" s="78"/>
    </row>
    <row r="312" spans="4:33" x14ac:dyDescent="0.25">
      <c r="D312" s="318"/>
      <c r="E312" s="103" t="s">
        <v>27</v>
      </c>
      <c r="F312" s="95">
        <f>IF(P311="","",VLOOKUP($E311&amp;$D$118&amp;$D$119,'CCG data'!$A:$AD,'CCG data'!W$3,FALSE))</f>
        <v>3.2209908287920173</v>
      </c>
      <c r="G312" s="96">
        <f>IF(P311="","",VLOOKUP($E311&amp;$D$118&amp;$D$119,'CCG data'!$A:$AD,'CCG data'!X$3,FALSE))</f>
        <v>4.6617216100211412</v>
      </c>
      <c r="H312" s="96">
        <f>IF(R311="","",VLOOKUP($E311&amp;$D$118&amp;$D$119,'CCG data'!$A:$AD,'CCG data'!Y$3,FALSE))</f>
        <v>42.079127631796034</v>
      </c>
      <c r="I312" s="96">
        <f>IF(R311="","",VLOOKUP($E311&amp;$D$118&amp;$D$119,'CCG data'!$A:$AD,'CCG data'!Z$3,FALSE))</f>
        <v>47.099862787577287</v>
      </c>
      <c r="J312" s="96">
        <f>IF(T311="","",VLOOKUP($E311&amp;$D$118&amp;$D$119,'CCG data'!$A:$AD,'CCG data'!AA$3,FALSE))</f>
        <v>16.506859737152169</v>
      </c>
      <c r="K312" s="96">
        <f>IF(T311="","",VLOOKUP($E311&amp;$D$118&amp;$D$119,'CCG data'!$A:$AD,'CCG data'!AB$3,FALSE))</f>
        <v>19.717586896153307</v>
      </c>
      <c r="L312" s="96">
        <f>IF(V311="","",VLOOKUP($E311&amp;$D$118&amp;$D$119,'CCG data'!$A:$AD,'CCG data'!AC$3,FALSE))</f>
        <v>7.7228116873443833</v>
      </c>
      <c r="M312" s="96">
        <f>IF(V311="","",VLOOKUP($E311&amp;$D$118&amp;$D$119,'CCG data'!$A:$AD,'CCG data'!AD$3,FALSE))</f>
        <v>9.9653496976397555</v>
      </c>
      <c r="N312" s="363"/>
      <c r="P312" s="150">
        <f>IF(P311="","",VLOOKUP($E311&amp;$D$118&amp;$D$119,'CCG data'!$A:$AD,'CCG data'!I$3,FALSE))</f>
        <v>4.7E-2</v>
      </c>
      <c r="Q312" s="15">
        <f>IF(P311="","",VLOOKUP($E311&amp;$D$118&amp;$D$119,'CCG data'!$A:$AD,'CCG data'!J$3,FALSE))</f>
        <v>6.7000000000000004E-2</v>
      </c>
      <c r="R312" s="15">
        <f>IF(R311="","",VLOOKUP($E311&amp;$D$118&amp;$D$119,'CCG data'!$A:$AD,'CCG data'!K$3,FALSE))</f>
        <v>0.56799999999999995</v>
      </c>
      <c r="S312" s="15">
        <f>IF(R311="","",VLOOKUP($E311&amp;$D$118&amp;$D$119,'CCG data'!$A:$AD,'CCG data'!L$3,FALSE))</f>
        <v>0.61099999999999999</v>
      </c>
      <c r="T312" s="15">
        <f>IF(T311="","",VLOOKUP($E311&amp;$D$118&amp;$D$119,'CCG data'!$A:$AD,'CCG data'!M$3,FALSE))</f>
        <v>0.22</v>
      </c>
      <c r="U312" s="15">
        <f>IF(T311="","",VLOOKUP($E311&amp;$D$118&amp;$D$119,'CCG data'!$A:$AD,'CCG data'!N$3,FALSE))</f>
        <v>0.25700000000000001</v>
      </c>
      <c r="V312" s="15">
        <f>IF(V311="","",VLOOKUP($E311&amp;$D$118&amp;$D$119,'CCG data'!$A:$AD,'CCG data'!O$3,FALSE))</f>
        <v>0.10299999999999999</v>
      </c>
      <c r="W312" s="135">
        <f>IF(V311="","",VLOOKUP($E311&amp;$D$118&amp;$D$119,'CCG data'!$A:$AD,'CCG data'!P$3,FALSE))</f>
        <v>0.13100000000000001</v>
      </c>
      <c r="Y312" s="163" t="str">
        <f>IFERROR(VLOOKUP($E312&amp;$D$119, Outliers!$A$4:$P$214,6,FALSE),"0")</f>
        <v>0</v>
      </c>
      <c r="Z312" s="163" t="str">
        <f>IFERROR(VLOOKUP($E312&amp;$D$119, Outliers!$A$4:$P$214,7,FALSE),"0")</f>
        <v>0</v>
      </c>
      <c r="AA312" s="163" t="str">
        <f>IFERROR(VLOOKUP($E312&amp;$D$119, Outliers!$A$4:$P$214,8,FALSE),"0")</f>
        <v>0</v>
      </c>
      <c r="AB312" s="163" t="str">
        <f>IFERROR(VLOOKUP($E312&amp;$D$119, Outliers!$A$4:$P$214,9,FALSE),"0")</f>
        <v>0</v>
      </c>
      <c r="AD312" s="78"/>
      <c r="AE312" s="78"/>
      <c r="AF312" s="78"/>
      <c r="AG312" s="78"/>
    </row>
    <row r="313" spans="4:33" ht="15.75" x14ac:dyDescent="0.25">
      <c r="D313" s="318"/>
      <c r="E313" s="104" t="s">
        <v>213</v>
      </c>
      <c r="F313" s="405">
        <f>IF(OR(ISERROR(VLOOKUP($E313&amp;$D$118&amp;$D$119,'CCG data'!$A:$AD,'CCG data'!R$3,FALSE)),ISBLANK(VLOOKUP($E313&amp;$D$118&amp;$D$119,'CCG data'!$A:$AD,'CCG data'!R$3,FALSE))),"",VLOOKUP($E313&amp;$D$118&amp;$D$119,'CCG data'!$A:$AD,'CCG data'!R$3,FALSE))</f>
        <v>4.1227152379429262</v>
      </c>
      <c r="G313" s="406"/>
      <c r="H313" s="406">
        <f>IF(OR(ISERROR(VLOOKUP($E313&amp;$D$118&amp;$D$119,'CCG data'!$A:$AD,'CCG data'!S$3,FALSE)),ISBLANK(VLOOKUP($E313&amp;$D$118&amp;$D$119,'CCG data'!$A:$AD,'CCG data'!S$3,FALSE))),"",VLOOKUP($E313&amp;$D$118&amp;$D$119,'CCG data'!$A:$AD,'CCG data'!S$3,FALSE))</f>
        <v>42.473531922111668</v>
      </c>
      <c r="I313" s="406"/>
      <c r="J313" s="406">
        <f>IF(OR(ISERROR(VLOOKUP($E313&amp;$D$118&amp;$D$119,'CCG data'!$A:$AD,'CCG data'!T$3,FALSE)),ISBLANK(VLOOKUP($E313&amp;$D$118&amp;$D$119,'CCG data'!$A:$AD,'CCG data'!T$3,FALSE))),"",VLOOKUP($E313&amp;$D$118&amp;$D$119,'CCG data'!$A:$AD,'CCG data'!T$3,FALSE))</f>
        <v>18.263795762246566</v>
      </c>
      <c r="K313" s="406"/>
      <c r="L313" s="406">
        <f>IF(OR(ISERROR(VLOOKUP($E313&amp;$D$118&amp;$D$119,'CCG data'!$A:$AD,'CCG data'!U$3,FALSE)),ISBLANK(VLOOKUP($E313&amp;$D$118&amp;$D$119,'CCG data'!$A:$AD,'CCG data'!U$3,FALSE))),"",VLOOKUP($E313&amp;$D$118&amp;$D$119,'CCG data'!$A:$AD,'CCG data'!U$3,FALSE))</f>
        <v>8.6385921503819247</v>
      </c>
      <c r="M313" s="407"/>
      <c r="N313" s="362">
        <f>IF(OR(ISERROR(VLOOKUP($E313&amp;$D$118&amp;$D$119,'CCG data'!$A:$AD,'CCG data'!G$3,FALSE)),ISBLANK(VLOOKUP($E313&amp;$D$118&amp;$D$119,'CCG data'!$A:$AD,'CCG data'!G$3,FALSE))),"",VLOOKUP($E313&amp;$D$118&amp;$D$119,'CCG data'!$A:$AD,'CCG data'!G$3,FALSE))</f>
        <v>1568</v>
      </c>
      <c r="P313" s="397">
        <f>IF(OR(ISERROR(VLOOKUP($E313&amp;$D$118&amp;$D$119,'CCG data'!$A:$AD,'CCG data'!B$3,FALSE)),ISBLANK(VLOOKUP($E313&amp;$D$118&amp;$D$119,'CCG data'!$A:$AD,'CCG data'!B$3,FALSE))),"",VLOOKUP($E313&amp;$D$118&amp;$D$119,'CCG data'!$A:$AD,'CCG data'!B$3,FALSE))</f>
        <v>5.8673469387755105E-2</v>
      </c>
      <c r="Q313" s="263"/>
      <c r="R313" s="263">
        <f>IF(OR(ISERROR(VLOOKUP($E313&amp;$D$118&amp;$D$119,'CCG data'!$A:$AD,'CCG data'!C$3,FALSE)),ISBLANK(VLOOKUP($E313&amp;$D$118&amp;$D$119,'CCG data'!$A:$AD,'CCG data'!C$3,FALSE))),"",VLOOKUP($E313&amp;$D$118&amp;$D$119,'CCG data'!$A:$AD,'CCG data'!C$3,FALSE))</f>
        <v>0.57525510204081631</v>
      </c>
      <c r="S313" s="263"/>
      <c r="T313" s="263">
        <f>IF(OR(ISERROR(VLOOKUP($E313&amp;$D$118&amp;$D$119,'CCG data'!$A:$AD,'CCG data'!D$3,FALSE)),ISBLANK(VLOOKUP($E313&amp;$D$118&amp;$D$119,'CCG data'!$A:$AD,'CCG data'!D$3,FALSE))),"",VLOOKUP($E313&amp;$D$118&amp;$D$119,'CCG data'!$A:$AD,'CCG data'!D$3,FALSE))</f>
        <v>0.24936224489795919</v>
      </c>
      <c r="U313" s="263"/>
      <c r="V313" s="263">
        <f>IF(OR(ISERROR(VLOOKUP($E313&amp;$D$118&amp;$D$119,'CCG data'!$A:$AD,'CCG data'!E$3,FALSE)),ISBLANK(VLOOKUP($E313&amp;$D$118&amp;$D$119,'CCG data'!$A:$AD,'CCG data'!E$3,FALSE))),"",VLOOKUP($E313&amp;$D$118&amp;$D$119,'CCG data'!$A:$AD,'CCG data'!E$3,FALSE))</f>
        <v>0.11670918367346939</v>
      </c>
      <c r="W313" s="398"/>
      <c r="Y313" s="163">
        <f>IFERROR(VLOOKUP($E313&amp;$D$119, Outliers!$A$4:$P$214,6,FALSE),"0")</f>
        <v>0</v>
      </c>
      <c r="Z313" s="163">
        <f>IFERROR(VLOOKUP($E313&amp;$D$119, Outliers!$A$4:$P$214,7,FALSE),"0")</f>
        <v>0</v>
      </c>
      <c r="AA313" s="163">
        <f>IFERROR(VLOOKUP($E313&amp;$D$119, Outliers!$A$4:$P$214,8,FALSE),"0")</f>
        <v>0</v>
      </c>
      <c r="AB313" s="163">
        <f>IFERROR(VLOOKUP($E313&amp;$D$119, Outliers!$A$4:$P$214,9,FALSE),"0")</f>
        <v>1</v>
      </c>
      <c r="AD313" s="78"/>
      <c r="AE313" s="78"/>
      <c r="AF313" s="78"/>
      <c r="AG313" s="78"/>
    </row>
    <row r="314" spans="4:33" x14ac:dyDescent="0.25">
      <c r="D314" s="318"/>
      <c r="E314" s="103" t="s">
        <v>27</v>
      </c>
      <c r="F314" s="95">
        <f>IF(P313="","",VLOOKUP($E313&amp;$D$118&amp;$D$119,'CCG data'!$A:$AD,'CCG data'!W$3,FALSE))</f>
        <v>3.28026259682236</v>
      </c>
      <c r="G314" s="96">
        <f>IF(P313="","",VLOOKUP($E313&amp;$D$118&amp;$D$119,'CCG data'!$A:$AD,'CCG data'!X$3,FALSE))</f>
        <v>4.9651678790634923</v>
      </c>
      <c r="H314" s="96">
        <f>IF(R313="","",VLOOKUP($E313&amp;$D$118&amp;$D$119,'CCG data'!$A:$AD,'CCG data'!Y$3,FALSE))</f>
        <v>39.701672637723945</v>
      </c>
      <c r="I314" s="96">
        <f>IF(R313="","",VLOOKUP($E313&amp;$D$118&amp;$D$119,'CCG data'!$A:$AD,'CCG data'!Z$3,FALSE))</f>
        <v>45.245391206499392</v>
      </c>
      <c r="J314" s="96">
        <f>IF(T313="","",VLOOKUP($E313&amp;$D$118&amp;$D$119,'CCG data'!$A:$AD,'CCG data'!AA$3,FALSE))</f>
        <v>16.453461651377221</v>
      </c>
      <c r="K314" s="96">
        <f>IF(T313="","",VLOOKUP($E313&amp;$D$118&amp;$D$119,'CCG data'!$A:$AD,'CCG data'!AB$3,FALSE))</f>
        <v>20.074129873115911</v>
      </c>
      <c r="L314" s="96">
        <f>IF(V313="","",VLOOKUP($E313&amp;$D$118&amp;$D$119,'CCG data'!$A:$AD,'CCG data'!AC$3,FALSE))</f>
        <v>7.3869692609238742</v>
      </c>
      <c r="M314" s="96">
        <f>IF(V313="","",VLOOKUP($E313&amp;$D$118&amp;$D$119,'CCG data'!$A:$AD,'CCG data'!AD$3,FALSE))</f>
        <v>9.8902150398399744</v>
      </c>
      <c r="N314" s="363"/>
      <c r="P314" s="150">
        <f>IF(P313="","",VLOOKUP($E313&amp;$D$118&amp;$D$119,'CCG data'!$A:$AD,'CCG data'!I$3,FALSE))</f>
        <v>4.8000000000000001E-2</v>
      </c>
      <c r="Q314" s="15">
        <f>IF(P313="","",VLOOKUP($E313&amp;$D$118&amp;$D$119,'CCG data'!$A:$AD,'CCG data'!J$3,FALSE))</f>
        <v>7.0999999999999994E-2</v>
      </c>
      <c r="R314" s="15">
        <f>IF(R313="","",VLOOKUP($E313&amp;$D$118&amp;$D$119,'CCG data'!$A:$AD,'CCG data'!K$3,FALSE))</f>
        <v>0.55100000000000005</v>
      </c>
      <c r="S314" s="15">
        <f>IF(R313="","",VLOOKUP($E313&amp;$D$118&amp;$D$119,'CCG data'!$A:$AD,'CCG data'!L$3,FALSE))</f>
        <v>0.6</v>
      </c>
      <c r="T314" s="15">
        <f>IF(T313="","",VLOOKUP($E313&amp;$D$118&amp;$D$119,'CCG data'!$A:$AD,'CCG data'!M$3,FALSE))</f>
        <v>0.22900000000000001</v>
      </c>
      <c r="U314" s="15">
        <f>IF(T313="","",VLOOKUP($E313&amp;$D$118&amp;$D$119,'CCG data'!$A:$AD,'CCG data'!N$3,FALSE))</f>
        <v>0.27100000000000002</v>
      </c>
      <c r="V314" s="15">
        <f>IF(V313="","",VLOOKUP($E313&amp;$D$118&amp;$D$119,'CCG data'!$A:$AD,'CCG data'!O$3,FALSE))</f>
        <v>0.10199999999999999</v>
      </c>
      <c r="W314" s="135">
        <f>IF(V313="","",VLOOKUP($E313&amp;$D$118&amp;$D$119,'CCG data'!$A:$AD,'CCG data'!P$3,FALSE))</f>
        <v>0.13400000000000001</v>
      </c>
      <c r="Y314" s="163" t="str">
        <f>IFERROR(VLOOKUP($E314&amp;$D$119, Outliers!$A$4:$P$214,6,FALSE),"0")</f>
        <v>0</v>
      </c>
      <c r="Z314" s="163" t="str">
        <f>IFERROR(VLOOKUP($E314&amp;$D$119, Outliers!$A$4:$P$214,7,FALSE),"0")</f>
        <v>0</v>
      </c>
      <c r="AA314" s="163" t="str">
        <f>IFERROR(VLOOKUP($E314&amp;$D$119, Outliers!$A$4:$P$214,8,FALSE),"0")</f>
        <v>0</v>
      </c>
      <c r="AB314" s="163" t="str">
        <f>IFERROR(VLOOKUP($E314&amp;$D$119, Outliers!$A$4:$P$214,9,FALSE),"0")</f>
        <v>0</v>
      </c>
      <c r="AD314" s="78"/>
      <c r="AE314" s="78"/>
      <c r="AF314" s="78"/>
      <c r="AG314" s="78"/>
    </row>
    <row r="315" spans="4:33" ht="15.75" x14ac:dyDescent="0.25">
      <c r="D315" s="318"/>
      <c r="E315" s="104" t="s">
        <v>214</v>
      </c>
      <c r="F315" s="405">
        <f>IF(OR(ISERROR(VLOOKUP($E315&amp;$D$118&amp;$D$119,'CCG data'!$A:$AD,'CCG data'!R$3,FALSE)),ISBLANK(VLOOKUP($E315&amp;$D$118&amp;$D$119,'CCG data'!$A:$AD,'CCG data'!R$3,FALSE))),"",VLOOKUP($E315&amp;$D$118&amp;$D$119,'CCG data'!$A:$AD,'CCG data'!R$3,FALSE))</f>
        <v>5.2502432115932871</v>
      </c>
      <c r="G315" s="406"/>
      <c r="H315" s="406">
        <f>IF(OR(ISERROR(VLOOKUP($E315&amp;$D$118&amp;$D$119,'CCG data'!$A:$AD,'CCG data'!S$3,FALSE)),ISBLANK(VLOOKUP($E315&amp;$D$118&amp;$D$119,'CCG data'!$A:$AD,'CCG data'!S$3,FALSE))),"",VLOOKUP($E315&amp;$D$118&amp;$D$119,'CCG data'!$A:$AD,'CCG data'!S$3,FALSE))</f>
        <v>39.104786248238121</v>
      </c>
      <c r="I315" s="406"/>
      <c r="J315" s="406">
        <f>IF(OR(ISERROR(VLOOKUP($E315&amp;$D$118&amp;$D$119,'CCG data'!$A:$AD,'CCG data'!T$3,FALSE)),ISBLANK(VLOOKUP($E315&amp;$D$118&amp;$D$119,'CCG data'!$A:$AD,'CCG data'!T$3,FALSE))),"",VLOOKUP($E315&amp;$D$118&amp;$D$119,'CCG data'!$A:$AD,'CCG data'!T$3,FALSE))</f>
        <v>22.671028917188671</v>
      </c>
      <c r="K315" s="406"/>
      <c r="L315" s="406">
        <f>IF(OR(ISERROR(VLOOKUP($E315&amp;$D$118&amp;$D$119,'CCG data'!$A:$AD,'CCG data'!U$3,FALSE)),ISBLANK(VLOOKUP($E315&amp;$D$118&amp;$D$119,'CCG data'!$A:$AD,'CCG data'!U$3,FALSE))),"",VLOOKUP($E315&amp;$D$118&amp;$D$119,'CCG data'!$A:$AD,'CCG data'!U$3,FALSE))</f>
        <v>13.304461621114799</v>
      </c>
      <c r="M315" s="407"/>
      <c r="N315" s="362">
        <f>IF(OR(ISERROR(VLOOKUP($E315&amp;$D$118&amp;$D$119,'CCG data'!$A:$AD,'CCG data'!G$3,FALSE)),ISBLANK(VLOOKUP($E315&amp;$D$118&amp;$D$119,'CCG data'!$A:$AD,'CCG data'!G$3,FALSE))),"",VLOOKUP($E315&amp;$D$118&amp;$D$119,'CCG data'!$A:$AD,'CCG data'!G$3,FALSE))</f>
        <v>2872</v>
      </c>
      <c r="P315" s="397">
        <f>IF(OR(ISERROR(VLOOKUP($E315&amp;$D$118&amp;$D$119,'CCG data'!$A:$AD,'CCG data'!B$3,FALSE)),ISBLANK(VLOOKUP($E315&amp;$D$118&amp;$D$119,'CCG data'!$A:$AD,'CCG data'!B$3,FALSE))),"",VLOOKUP($E315&amp;$D$118&amp;$D$119,'CCG data'!$A:$AD,'CCG data'!B$3,FALSE))</f>
        <v>6.4763231197771581E-2</v>
      </c>
      <c r="Q315" s="263"/>
      <c r="R315" s="263">
        <f>IF(OR(ISERROR(VLOOKUP($E315&amp;$D$118&amp;$D$119,'CCG data'!$A:$AD,'CCG data'!C$3,FALSE)),ISBLANK(VLOOKUP($E315&amp;$D$118&amp;$D$119,'CCG data'!$A:$AD,'CCG data'!C$3,FALSE))),"",VLOOKUP($E315&amp;$D$118&amp;$D$119,'CCG data'!$A:$AD,'CCG data'!C$3,FALSE))</f>
        <v>0.48920612813370473</v>
      </c>
      <c r="S315" s="263"/>
      <c r="T315" s="263">
        <f>IF(OR(ISERROR(VLOOKUP($E315&amp;$D$118&amp;$D$119,'CCG data'!$A:$AD,'CCG data'!D$3,FALSE)),ISBLANK(VLOOKUP($E315&amp;$D$118&amp;$D$119,'CCG data'!$A:$AD,'CCG data'!D$3,FALSE))),"",VLOOKUP($E315&amp;$D$118&amp;$D$119,'CCG data'!$A:$AD,'CCG data'!D$3,FALSE))</f>
        <v>0.27994428969359331</v>
      </c>
      <c r="U315" s="263"/>
      <c r="V315" s="263">
        <f>IF(OR(ISERROR(VLOOKUP($E315&amp;$D$118&amp;$D$119,'CCG data'!$A:$AD,'CCG data'!E$3,FALSE)),ISBLANK(VLOOKUP($E315&amp;$D$118&amp;$D$119,'CCG data'!$A:$AD,'CCG data'!E$3,FALSE))),"",VLOOKUP($E315&amp;$D$118&amp;$D$119,'CCG data'!$A:$AD,'CCG data'!E$3,FALSE))</f>
        <v>0.16608635097493035</v>
      </c>
      <c r="W315" s="398"/>
      <c r="Y315" s="163">
        <f>IFERROR(VLOOKUP($E315&amp;$D$119, Outliers!$A$4:$P$214,6,FALSE),"0")</f>
        <v>0</v>
      </c>
      <c r="Z315" s="163">
        <f>IFERROR(VLOOKUP($E315&amp;$D$119, Outliers!$A$4:$P$214,7,FALSE),"0")</f>
        <v>0</v>
      </c>
      <c r="AA315" s="163">
        <f>IFERROR(VLOOKUP($E315&amp;$D$119, Outliers!$A$4:$P$214,8,FALSE),"0")</f>
        <v>1</v>
      </c>
      <c r="AB315" s="163">
        <f>IFERROR(VLOOKUP($E315&amp;$D$119, Outliers!$A$4:$P$214,9,FALSE),"0")</f>
        <v>1</v>
      </c>
      <c r="AD315" s="78"/>
      <c r="AE315" s="78"/>
      <c r="AF315" s="78"/>
      <c r="AG315" s="78"/>
    </row>
    <row r="316" spans="4:33" x14ac:dyDescent="0.25">
      <c r="D316" s="318"/>
      <c r="E316" s="103" t="s">
        <v>27</v>
      </c>
      <c r="F316" s="95">
        <f>IF(P315="","",VLOOKUP($E315&amp;$D$118&amp;$D$119,'CCG data'!$A:$AD,'CCG data'!W$3,FALSE))</f>
        <v>4.4957088518554986</v>
      </c>
      <c r="G316" s="96">
        <f>IF(P315="","",VLOOKUP($E315&amp;$D$118&amp;$D$119,'CCG data'!$A:$AD,'CCG data'!X$3,FALSE))</f>
        <v>6.0047775713310756</v>
      </c>
      <c r="H316" s="96">
        <f>IF(R315="","",VLOOKUP($E315&amp;$D$118&amp;$D$119,'CCG data'!$A:$AD,'CCG data'!Y$3,FALSE))</f>
        <v>37.060000424586846</v>
      </c>
      <c r="I316" s="96">
        <f>IF(R315="","",VLOOKUP($E315&amp;$D$118&amp;$D$119,'CCG data'!$A:$AD,'CCG data'!Z$3,FALSE))</f>
        <v>41.149572071889395</v>
      </c>
      <c r="J316" s="96">
        <f>IF(T315="","",VLOOKUP($E315&amp;$D$118&amp;$D$119,'CCG data'!$A:$AD,'CCG data'!AA$3,FALSE))</f>
        <v>21.103919653521903</v>
      </c>
      <c r="K316" s="96">
        <f>IF(T315="","",VLOOKUP($E315&amp;$D$118&amp;$D$119,'CCG data'!$A:$AD,'CCG data'!AB$3,FALSE))</f>
        <v>24.23813818085544</v>
      </c>
      <c r="L316" s="96">
        <f>IF(V315="","",VLOOKUP($E315&amp;$D$118&amp;$D$119,'CCG data'!$A:$AD,'CCG data'!AC$3,FALSE))</f>
        <v>12.11048949825892</v>
      </c>
      <c r="M316" s="96">
        <f>IF(V315="","",VLOOKUP($E315&amp;$D$118&amp;$D$119,'CCG data'!$A:$AD,'CCG data'!AD$3,FALSE))</f>
        <v>14.498433743970677</v>
      </c>
      <c r="N316" s="363"/>
      <c r="P316" s="150">
        <f>IF(P315="","",VLOOKUP($E315&amp;$D$118&amp;$D$119,'CCG data'!$A:$AD,'CCG data'!I$3,FALSE))</f>
        <v>5.6000000000000001E-2</v>
      </c>
      <c r="Q316" s="15">
        <f>IF(P315="","",VLOOKUP($E315&amp;$D$118&amp;$D$119,'CCG data'!$A:$AD,'CCG data'!J$3,FALSE))</f>
        <v>7.3999999999999996E-2</v>
      </c>
      <c r="R316" s="15">
        <f>IF(R315="","",VLOOKUP($E315&amp;$D$118&amp;$D$119,'CCG data'!$A:$AD,'CCG data'!K$3,FALSE))</f>
        <v>0.47099999999999997</v>
      </c>
      <c r="S316" s="15">
        <f>IF(R315="","",VLOOKUP($E315&amp;$D$118&amp;$D$119,'CCG data'!$A:$AD,'CCG data'!L$3,FALSE))</f>
        <v>0.50700000000000001</v>
      </c>
      <c r="T316" s="15">
        <f>IF(T315="","",VLOOKUP($E315&amp;$D$118&amp;$D$119,'CCG data'!$A:$AD,'CCG data'!M$3,FALSE))</f>
        <v>0.26400000000000001</v>
      </c>
      <c r="U316" s="15">
        <f>IF(T315="","",VLOOKUP($E315&amp;$D$118&amp;$D$119,'CCG data'!$A:$AD,'CCG data'!N$3,FALSE))</f>
        <v>0.29699999999999999</v>
      </c>
      <c r="V316" s="15">
        <f>IF(V315="","",VLOOKUP($E315&amp;$D$118&amp;$D$119,'CCG data'!$A:$AD,'CCG data'!O$3,FALSE))</f>
        <v>0.153</v>
      </c>
      <c r="W316" s="135">
        <f>IF(V315="","",VLOOKUP($E315&amp;$D$118&amp;$D$119,'CCG data'!$A:$AD,'CCG data'!P$3,FALSE))</f>
        <v>0.18</v>
      </c>
      <c r="Y316" s="163" t="str">
        <f>IFERROR(VLOOKUP($E316&amp;$D$119, Outliers!$A$4:$P$214,6,FALSE),"0")</f>
        <v>0</v>
      </c>
      <c r="Z316" s="163" t="str">
        <f>IFERROR(VLOOKUP($E316&amp;$D$119, Outliers!$A$4:$P$214,7,FALSE),"0")</f>
        <v>0</v>
      </c>
      <c r="AA316" s="163" t="str">
        <f>IFERROR(VLOOKUP($E316&amp;$D$119, Outliers!$A$4:$P$214,8,FALSE),"0")</f>
        <v>0</v>
      </c>
      <c r="AB316" s="163" t="str">
        <f>IFERROR(VLOOKUP($E316&amp;$D$119, Outliers!$A$4:$P$214,9,FALSE),"0")</f>
        <v>0</v>
      </c>
      <c r="AD316" s="78"/>
      <c r="AE316" s="78"/>
      <c r="AF316" s="78"/>
      <c r="AG316" s="78"/>
    </row>
    <row r="317" spans="4:33" ht="15.75" x14ac:dyDescent="0.25">
      <c r="D317" s="318"/>
      <c r="E317" s="104" t="s">
        <v>215</v>
      </c>
      <c r="F317" s="405">
        <f>IF(OR(ISERROR(VLOOKUP($E317&amp;$D$118&amp;$D$119,'CCG data'!$A:$AD,'CCG data'!R$3,FALSE)),ISBLANK(VLOOKUP($E317&amp;$D$118&amp;$D$119,'CCG data'!$A:$AD,'CCG data'!R$3,FALSE))),"",VLOOKUP($E317&amp;$D$118&amp;$D$119,'CCG data'!$A:$AD,'CCG data'!R$3,FALSE))</f>
        <v>4.3964882619439791</v>
      </c>
      <c r="G317" s="406"/>
      <c r="H317" s="406">
        <f>IF(OR(ISERROR(VLOOKUP($E317&amp;$D$118&amp;$D$119,'CCG data'!$A:$AD,'CCG data'!S$3,FALSE)),ISBLANK(VLOOKUP($E317&amp;$D$118&amp;$D$119,'CCG data'!$A:$AD,'CCG data'!S$3,FALSE))),"",VLOOKUP($E317&amp;$D$118&amp;$D$119,'CCG data'!$A:$AD,'CCG data'!S$3,FALSE))</f>
        <v>38.766687748140207</v>
      </c>
      <c r="I317" s="406"/>
      <c r="J317" s="406">
        <f>IF(OR(ISERROR(VLOOKUP($E317&amp;$D$118&amp;$D$119,'CCG data'!$A:$AD,'CCG data'!T$3,FALSE)),ISBLANK(VLOOKUP($E317&amp;$D$118&amp;$D$119,'CCG data'!$A:$AD,'CCG data'!T$3,FALSE))),"",VLOOKUP($E317&amp;$D$118&amp;$D$119,'CCG data'!$A:$AD,'CCG data'!T$3,FALSE))</f>
        <v>20.562986425591848</v>
      </c>
      <c r="K317" s="406"/>
      <c r="L317" s="406">
        <f>IF(OR(ISERROR(VLOOKUP($E317&amp;$D$118&amp;$D$119,'CCG data'!$A:$AD,'CCG data'!U$3,FALSE)),ISBLANK(VLOOKUP($E317&amp;$D$118&amp;$D$119,'CCG data'!$A:$AD,'CCG data'!U$3,FALSE))),"",VLOOKUP($E317&amp;$D$118&amp;$D$119,'CCG data'!$A:$AD,'CCG data'!U$3,FALSE))</f>
        <v>7.1705242575376182</v>
      </c>
      <c r="M317" s="407"/>
      <c r="N317" s="362">
        <f>IF(OR(ISERROR(VLOOKUP($E317&amp;$D$118&amp;$D$119,'CCG data'!$A:$AD,'CCG data'!G$3,FALSE)),ISBLANK(VLOOKUP($E317&amp;$D$118&amp;$D$119,'CCG data'!$A:$AD,'CCG data'!G$3,FALSE))),"",VLOOKUP($E317&amp;$D$118&amp;$D$119,'CCG data'!$A:$AD,'CCG data'!G$3,FALSE))</f>
        <v>937</v>
      </c>
      <c r="P317" s="397">
        <f>IF(OR(ISERROR(VLOOKUP($E317&amp;$D$118&amp;$D$119,'CCG data'!$A:$AD,'CCG data'!B$3,FALSE)),ISBLANK(VLOOKUP($E317&amp;$D$118&amp;$D$119,'CCG data'!$A:$AD,'CCG data'!B$3,FALSE))),"",VLOOKUP($E317&amp;$D$118&amp;$D$119,'CCG data'!$A:$AD,'CCG data'!B$3,FALSE))</f>
        <v>5.9765208110992528E-2</v>
      </c>
      <c r="Q317" s="263"/>
      <c r="R317" s="263">
        <f>IF(OR(ISERROR(VLOOKUP($E317&amp;$D$118&amp;$D$119,'CCG data'!$A:$AD,'CCG data'!C$3,FALSE)),ISBLANK(VLOOKUP($E317&amp;$D$118&amp;$D$119,'CCG data'!$A:$AD,'CCG data'!C$3,FALSE))),"",VLOOKUP($E317&amp;$D$118&amp;$D$119,'CCG data'!$A:$AD,'CCG data'!C$3,FALSE))</f>
        <v>0.54429028815368197</v>
      </c>
      <c r="S317" s="263"/>
      <c r="T317" s="263">
        <f>IF(OR(ISERROR(VLOOKUP($E317&amp;$D$118&amp;$D$119,'CCG data'!$A:$AD,'CCG data'!D$3,FALSE)),ISBLANK(VLOOKUP($E317&amp;$D$118&amp;$D$119,'CCG data'!$A:$AD,'CCG data'!D$3,FALSE))),"",VLOOKUP($E317&amp;$D$118&amp;$D$119,'CCG data'!$A:$AD,'CCG data'!D$3,FALSE))</f>
        <v>0.29242262540021347</v>
      </c>
      <c r="U317" s="263"/>
      <c r="V317" s="263">
        <f>IF(OR(ISERROR(VLOOKUP($E317&amp;$D$118&amp;$D$119,'CCG data'!$A:$AD,'CCG data'!E$3,FALSE)),ISBLANK(VLOOKUP($E317&amp;$D$118&amp;$D$119,'CCG data'!$A:$AD,'CCG data'!E$3,FALSE))),"",VLOOKUP($E317&amp;$D$118&amp;$D$119,'CCG data'!$A:$AD,'CCG data'!E$3,FALSE))</f>
        <v>0.10352187833511206</v>
      </c>
      <c r="W317" s="398"/>
      <c r="Y317" s="163">
        <f>IFERROR(VLOOKUP($E317&amp;$D$119, Outliers!$A$4:$P$214,6,FALSE),"0")</f>
        <v>0</v>
      </c>
      <c r="Z317" s="163">
        <f>IFERROR(VLOOKUP($E317&amp;$D$119, Outliers!$A$4:$P$214,7,FALSE),"0")</f>
        <v>0</v>
      </c>
      <c r="AA317" s="163">
        <f>IFERROR(VLOOKUP($E317&amp;$D$119, Outliers!$A$4:$P$214,8,FALSE),"0")</f>
        <v>0</v>
      </c>
      <c r="AB317" s="163">
        <f>IFERROR(VLOOKUP($E317&amp;$D$119, Outliers!$A$4:$P$214,9,FALSE),"0")</f>
        <v>1</v>
      </c>
      <c r="AD317" s="78"/>
      <c r="AE317" s="78"/>
      <c r="AF317" s="78"/>
      <c r="AG317" s="78"/>
    </row>
    <row r="318" spans="4:33" x14ac:dyDescent="0.25">
      <c r="D318" s="318"/>
      <c r="E318" s="103" t="s">
        <v>27</v>
      </c>
      <c r="F318" s="95">
        <f>IF(P317="","",VLOOKUP($E317&amp;$D$118&amp;$D$119,'CCG data'!$A:$AD,'CCG data'!W$3,FALSE))</f>
        <v>3.2449775672622461</v>
      </c>
      <c r="G318" s="96">
        <f>IF(P317="","",VLOOKUP($E317&amp;$D$118&amp;$D$119,'CCG data'!$A:$AD,'CCG data'!X$3,FALSE))</f>
        <v>5.5479989566257117</v>
      </c>
      <c r="H318" s="96">
        <f>IF(R317="","",VLOOKUP($E317&amp;$D$118&amp;$D$119,'CCG data'!$A:$AD,'CCG data'!Y$3,FALSE))</f>
        <v>35.402116886322105</v>
      </c>
      <c r="I318" s="96">
        <f>IF(R317="","",VLOOKUP($E317&amp;$D$118&amp;$D$119,'CCG data'!$A:$AD,'CCG data'!Z$3,FALSE))</f>
        <v>42.131258609958309</v>
      </c>
      <c r="J318" s="96">
        <f>IF(T317="","",VLOOKUP($E317&amp;$D$118&amp;$D$119,'CCG data'!$A:$AD,'CCG data'!AA$3,FALSE))</f>
        <v>18.12816576230033</v>
      </c>
      <c r="K318" s="96">
        <f>IF(T317="","",VLOOKUP($E317&amp;$D$118&amp;$D$119,'CCG data'!$A:$AD,'CCG data'!AB$3,FALSE))</f>
        <v>22.997807088883366</v>
      </c>
      <c r="L318" s="96">
        <f>IF(V317="","",VLOOKUP($E317&amp;$D$118&amp;$D$119,'CCG data'!$A:$AD,'CCG data'!AC$3,FALSE))</f>
        <v>5.7435336533874892</v>
      </c>
      <c r="M318" s="96">
        <f>IF(V317="","",VLOOKUP($E317&amp;$D$118&amp;$D$119,'CCG data'!$A:$AD,'CCG data'!AD$3,FALSE))</f>
        <v>8.5975148616877473</v>
      </c>
      <c r="N318" s="363"/>
      <c r="P318" s="150">
        <f>IF(P317="","",VLOOKUP($E317&amp;$D$118&amp;$D$119,'CCG data'!$A:$AD,'CCG data'!I$3,FALSE))</f>
        <v>4.5999999999999999E-2</v>
      </c>
      <c r="Q318" s="15">
        <f>IF(P317="","",VLOOKUP($E317&amp;$D$118&amp;$D$119,'CCG data'!$A:$AD,'CCG data'!J$3,FALSE))</f>
        <v>7.6999999999999999E-2</v>
      </c>
      <c r="R318" s="15">
        <f>IF(R317="","",VLOOKUP($E317&amp;$D$118&amp;$D$119,'CCG data'!$A:$AD,'CCG data'!K$3,FALSE))</f>
        <v>0.51200000000000001</v>
      </c>
      <c r="S318" s="15">
        <f>IF(R317="","",VLOOKUP($E317&amp;$D$118&amp;$D$119,'CCG data'!$A:$AD,'CCG data'!L$3,FALSE))</f>
        <v>0.57599999999999996</v>
      </c>
      <c r="T318" s="15">
        <f>IF(T317="","",VLOOKUP($E317&amp;$D$118&amp;$D$119,'CCG data'!$A:$AD,'CCG data'!M$3,FALSE))</f>
        <v>0.26400000000000001</v>
      </c>
      <c r="U318" s="15">
        <f>IF(T317="","",VLOOKUP($E317&amp;$D$118&amp;$D$119,'CCG data'!$A:$AD,'CCG data'!N$3,FALSE))</f>
        <v>0.32200000000000001</v>
      </c>
      <c r="V318" s="15">
        <f>IF(V317="","",VLOOKUP($E317&amp;$D$118&amp;$D$119,'CCG data'!$A:$AD,'CCG data'!O$3,FALSE))</f>
        <v>8.5999999999999993E-2</v>
      </c>
      <c r="W318" s="135">
        <f>IF(V317="","",VLOOKUP($E317&amp;$D$118&amp;$D$119,'CCG data'!$A:$AD,'CCG data'!P$3,FALSE))</f>
        <v>0.125</v>
      </c>
      <c r="Y318" s="163" t="str">
        <f>IFERROR(VLOOKUP($E318&amp;$D$119, Outliers!$A$4:$P$214,6,FALSE),"0")</f>
        <v>0</v>
      </c>
      <c r="Z318" s="163" t="str">
        <f>IFERROR(VLOOKUP($E318&amp;$D$119, Outliers!$A$4:$P$214,7,FALSE),"0")</f>
        <v>0</v>
      </c>
      <c r="AA318" s="163" t="str">
        <f>IFERROR(VLOOKUP($E318&amp;$D$119, Outliers!$A$4:$P$214,8,FALSE),"0")</f>
        <v>0</v>
      </c>
      <c r="AB318" s="163" t="str">
        <f>IFERROR(VLOOKUP($E318&amp;$D$119, Outliers!$A$4:$P$214,9,FALSE),"0")</f>
        <v>0</v>
      </c>
      <c r="AD318" s="78"/>
      <c r="AE318" s="78"/>
      <c r="AF318" s="78"/>
      <c r="AG318" s="78"/>
    </row>
    <row r="319" spans="4:33" ht="15.75" x14ac:dyDescent="0.25">
      <c r="D319" s="318"/>
      <c r="E319" s="104" t="s">
        <v>486</v>
      </c>
      <c r="F319" s="405">
        <f>IF(OR(ISERROR(VLOOKUP($E319&amp;$D$118&amp;$D$119,'CCG data'!$A:$AD,'CCG data'!R$3,FALSE)),ISBLANK(VLOOKUP($E319&amp;$D$118&amp;$D$119,'CCG data'!$A:$AD,'CCG data'!R$3,FALSE))),"",VLOOKUP($E319&amp;$D$118&amp;$D$119,'CCG data'!$A:$AD,'CCG data'!R$3,FALSE))</f>
        <v>4.0547901215300879</v>
      </c>
      <c r="G319" s="406"/>
      <c r="H319" s="406">
        <f>IF(OR(ISERROR(VLOOKUP($E319&amp;$D$118&amp;$D$119,'CCG data'!$A:$AD,'CCG data'!S$3,FALSE)),ISBLANK(VLOOKUP($E319&amp;$D$118&amp;$D$119,'CCG data'!$A:$AD,'CCG data'!S$3,FALSE))),"",VLOOKUP($E319&amp;$D$118&amp;$D$119,'CCG data'!$A:$AD,'CCG data'!S$3,FALSE))</f>
        <v>40.720013892395869</v>
      </c>
      <c r="I319" s="406"/>
      <c r="J319" s="406">
        <f>IF(OR(ISERROR(VLOOKUP($E319&amp;$D$118&amp;$D$119,'CCG data'!$A:$AD,'CCG data'!T$3,FALSE)),ISBLANK(VLOOKUP($E319&amp;$D$118&amp;$D$119,'CCG data'!$A:$AD,'CCG data'!T$3,FALSE))),"",VLOOKUP($E319&amp;$D$118&amp;$D$119,'CCG data'!$A:$AD,'CCG data'!T$3,FALSE))</f>
        <v>24.19017528861287</v>
      </c>
      <c r="K319" s="406"/>
      <c r="L319" s="406">
        <f>IF(OR(ISERROR(VLOOKUP($E319&amp;$D$118&amp;$D$119,'CCG data'!$A:$AD,'CCG data'!U$3,FALSE)),ISBLANK(VLOOKUP($E319&amp;$D$118&amp;$D$119,'CCG data'!$A:$AD,'CCG data'!U$3,FALSE))),"",VLOOKUP($E319&amp;$D$118&amp;$D$119,'CCG data'!$A:$AD,'CCG data'!U$3,FALSE))</f>
        <v>11.758240676876458</v>
      </c>
      <c r="M319" s="407"/>
      <c r="N319" s="362">
        <f>IF(OR(ISERROR(VLOOKUP($E319&amp;$D$118&amp;$D$119,'CCG data'!$A:$AD,'CCG data'!G$3,FALSE)),ISBLANK(VLOOKUP($E319&amp;$D$118&amp;$D$119,'CCG data'!$A:$AD,'CCG data'!G$3,FALSE))),"",VLOOKUP($E319&amp;$D$118&amp;$D$119,'CCG data'!$A:$AD,'CCG data'!G$3,FALSE))</f>
        <v>2213</v>
      </c>
      <c r="P319" s="397">
        <f>IF(OR(ISERROR(VLOOKUP($E319&amp;$D$118&amp;$D$119,'CCG data'!$A:$AD,'CCG data'!B$3,FALSE)),ISBLANK(VLOOKUP($E319&amp;$D$118&amp;$D$119,'CCG data'!$A:$AD,'CCG data'!B$3,FALSE))),"",VLOOKUP($E319&amp;$D$118&amp;$D$119,'CCG data'!$A:$AD,'CCG data'!B$3,FALSE))</f>
        <v>4.6995029371893357E-2</v>
      </c>
      <c r="Q319" s="263"/>
      <c r="R319" s="263">
        <f>IF(OR(ISERROR(VLOOKUP($E319&amp;$D$118&amp;$D$119,'CCG data'!$A:$AD,'CCG data'!C$3,FALSE)),ISBLANK(VLOOKUP($E319&amp;$D$118&amp;$D$119,'CCG data'!$A:$AD,'CCG data'!C$3,FALSE))),"",VLOOKUP($E319&amp;$D$118&amp;$D$119,'CCG data'!$A:$AD,'CCG data'!C$3,FALSE))</f>
        <v>0.50248531405332131</v>
      </c>
      <c r="S319" s="263"/>
      <c r="T319" s="263">
        <f>IF(OR(ISERROR(VLOOKUP($E319&amp;$D$118&amp;$D$119,'CCG data'!$A:$AD,'CCG data'!D$3,FALSE)),ISBLANK(VLOOKUP($E319&amp;$D$118&amp;$D$119,'CCG data'!$A:$AD,'CCG data'!D$3,FALSE))),"",VLOOKUP($E319&amp;$D$118&amp;$D$119,'CCG data'!$A:$AD,'CCG data'!D$3,FALSE))</f>
        <v>0.30094893809308632</v>
      </c>
      <c r="U319" s="263"/>
      <c r="V319" s="263">
        <f>IF(OR(ISERROR(VLOOKUP($E319&amp;$D$118&amp;$D$119,'CCG data'!$A:$AD,'CCG data'!E$3,FALSE)),ISBLANK(VLOOKUP($E319&amp;$D$118&amp;$D$119,'CCG data'!$A:$AD,'CCG data'!E$3,FALSE))),"",VLOOKUP($E319&amp;$D$118&amp;$D$119,'CCG data'!$A:$AD,'CCG data'!E$3,FALSE))</f>
        <v>0.14957071848169906</v>
      </c>
      <c r="W319" s="398"/>
      <c r="Y319" s="163">
        <f>IFERROR(VLOOKUP($E319&amp;$D$119, Outliers!$A$4:$P$214,6,FALSE),"0")</f>
        <v>0</v>
      </c>
      <c r="Z319" s="163">
        <f>IFERROR(VLOOKUP($E319&amp;$D$119, Outliers!$A$4:$P$214,7,FALSE),"0")</f>
        <v>0</v>
      </c>
      <c r="AA319" s="163">
        <f>IFERROR(VLOOKUP($E319&amp;$D$119, Outliers!$A$4:$P$214,8,FALSE),"0")</f>
        <v>1</v>
      </c>
      <c r="AB319" s="163">
        <f>IFERROR(VLOOKUP($E319&amp;$D$119, Outliers!$A$4:$P$214,9,FALSE),"0")</f>
        <v>0</v>
      </c>
      <c r="AD319" s="78"/>
      <c r="AE319" s="78"/>
      <c r="AF319" s="78"/>
      <c r="AG319" s="78"/>
    </row>
    <row r="320" spans="4:33" x14ac:dyDescent="0.25">
      <c r="D320" s="318"/>
      <c r="E320" s="103" t="s">
        <v>27</v>
      </c>
      <c r="F320" s="95">
        <f>IF(P319="","",VLOOKUP($E319&amp;$D$118&amp;$D$119,'CCG data'!$A:$AD,'CCG data'!W$3,FALSE))</f>
        <v>3.2754845494477389</v>
      </c>
      <c r="G320" s="96">
        <f>IF(P319="","",VLOOKUP($E319&amp;$D$118&amp;$D$119,'CCG data'!$A:$AD,'CCG data'!X$3,FALSE))</f>
        <v>4.8340956936124364</v>
      </c>
      <c r="H320" s="96">
        <f>IF(R319="","",VLOOKUP($E319&amp;$D$118&amp;$D$119,'CCG data'!$A:$AD,'CCG data'!Y$3,FALSE))</f>
        <v>38.326634235991733</v>
      </c>
      <c r="I320" s="96">
        <f>IF(R319="","",VLOOKUP($E319&amp;$D$118&amp;$D$119,'CCG data'!$A:$AD,'CCG data'!Z$3,FALSE))</f>
        <v>43.113393548800005</v>
      </c>
      <c r="J320" s="96">
        <f>IF(T319="","",VLOOKUP($E319&amp;$D$118&amp;$D$119,'CCG data'!$A:$AD,'CCG data'!AA$3,FALSE))</f>
        <v>22.352968793320652</v>
      </c>
      <c r="K320" s="96">
        <f>IF(T319="","",VLOOKUP($E319&amp;$D$118&amp;$D$119,'CCG data'!$A:$AD,'CCG data'!AB$3,FALSE))</f>
        <v>26.027381783905088</v>
      </c>
      <c r="L320" s="96">
        <f>IF(V319="","",VLOOKUP($E319&amp;$D$118&amp;$D$119,'CCG data'!$A:$AD,'CCG data'!AC$3,FALSE))</f>
        <v>10.491509615720917</v>
      </c>
      <c r="M320" s="96">
        <f>IF(V319="","",VLOOKUP($E319&amp;$D$118&amp;$D$119,'CCG data'!$A:$AD,'CCG data'!AD$3,FALSE))</f>
        <v>13.024971738031999</v>
      </c>
      <c r="N320" s="363"/>
      <c r="P320" s="150">
        <f>IF(P319="","",VLOOKUP($E319&amp;$D$118&amp;$D$119,'CCG data'!$A:$AD,'CCG data'!I$3,FALSE))</f>
        <v>3.9E-2</v>
      </c>
      <c r="Q320" s="15">
        <f>IF(P319="","",VLOOKUP($E319&amp;$D$118&amp;$D$119,'CCG data'!$A:$AD,'CCG data'!J$3,FALSE))</f>
        <v>5.7000000000000002E-2</v>
      </c>
      <c r="R320" s="15">
        <f>IF(R319="","",VLOOKUP($E319&amp;$D$118&amp;$D$119,'CCG data'!$A:$AD,'CCG data'!K$3,FALSE))</f>
        <v>0.48199999999999998</v>
      </c>
      <c r="S320" s="15">
        <f>IF(R319="","",VLOOKUP($E319&amp;$D$118&amp;$D$119,'CCG data'!$A:$AD,'CCG data'!L$3,FALSE))</f>
        <v>0.52300000000000002</v>
      </c>
      <c r="T320" s="15">
        <f>IF(T319="","",VLOOKUP($E319&amp;$D$118&amp;$D$119,'CCG data'!$A:$AD,'CCG data'!M$3,FALSE))</f>
        <v>0.28199999999999997</v>
      </c>
      <c r="U320" s="15">
        <f>IF(T319="","",VLOOKUP($E319&amp;$D$118&amp;$D$119,'CCG data'!$A:$AD,'CCG data'!N$3,FALSE))</f>
        <v>0.32</v>
      </c>
      <c r="V320" s="15">
        <f>IF(V319="","",VLOOKUP($E319&amp;$D$118&amp;$D$119,'CCG data'!$A:$AD,'CCG data'!O$3,FALSE))</f>
        <v>0.13500000000000001</v>
      </c>
      <c r="W320" s="135">
        <f>IF(V319="","",VLOOKUP($E319&amp;$D$118&amp;$D$119,'CCG data'!$A:$AD,'CCG data'!P$3,FALSE))</f>
        <v>0.16500000000000001</v>
      </c>
      <c r="Y320" s="163" t="str">
        <f>IFERROR(VLOOKUP($E320&amp;$D$119, Outliers!$A$4:$P$214,6,FALSE),"0")</f>
        <v>0</v>
      </c>
      <c r="Z320" s="163" t="str">
        <f>IFERROR(VLOOKUP($E320&amp;$D$119, Outliers!$A$4:$P$214,7,FALSE),"0")</f>
        <v>0</v>
      </c>
      <c r="AA320" s="163" t="str">
        <f>IFERROR(VLOOKUP($E320&amp;$D$119, Outliers!$A$4:$P$214,8,FALSE),"0")</f>
        <v>0</v>
      </c>
      <c r="AB320" s="163" t="str">
        <f>IFERROR(VLOOKUP($E320&amp;$D$119, Outliers!$A$4:$P$214,9,FALSE),"0")</f>
        <v>0</v>
      </c>
      <c r="AD320" s="78"/>
      <c r="AE320" s="78"/>
      <c r="AF320" s="78"/>
      <c r="AG320" s="78"/>
    </row>
    <row r="321" spans="4:33" ht="15.75" x14ac:dyDescent="0.25">
      <c r="D321" s="318"/>
      <c r="E321" s="104" t="s">
        <v>487</v>
      </c>
      <c r="F321" s="405">
        <f>IF(OR(ISERROR(VLOOKUP($E321&amp;$D$118&amp;$D$119,'CCG data'!$A:$AD,'CCG data'!R$3,FALSE)),ISBLANK(VLOOKUP($E321&amp;$D$118&amp;$D$119,'CCG data'!$A:$AD,'CCG data'!R$3,FALSE))),"",VLOOKUP($E321&amp;$D$118&amp;$D$119,'CCG data'!$A:$AD,'CCG data'!R$3,FALSE))</f>
        <v>7.4116496666472349</v>
      </c>
      <c r="G321" s="406"/>
      <c r="H321" s="406">
        <f>IF(OR(ISERROR(VLOOKUP($E321&amp;$D$118&amp;$D$119,'CCG data'!$A:$AD,'CCG data'!S$3,FALSE)),ISBLANK(VLOOKUP($E321&amp;$D$118&amp;$D$119,'CCG data'!$A:$AD,'CCG data'!S$3,FALSE))),"",VLOOKUP($E321&amp;$D$118&amp;$D$119,'CCG data'!$A:$AD,'CCG data'!S$3,FALSE))</f>
        <v>39.598300052121921</v>
      </c>
      <c r="I321" s="406"/>
      <c r="J321" s="406">
        <f>IF(OR(ISERROR(VLOOKUP($E321&amp;$D$118&amp;$D$119,'CCG data'!$A:$AD,'CCG data'!T$3,FALSE)),ISBLANK(VLOOKUP($E321&amp;$D$118&amp;$D$119,'CCG data'!$A:$AD,'CCG data'!T$3,FALSE))),"",VLOOKUP($E321&amp;$D$118&amp;$D$119,'CCG data'!$A:$AD,'CCG data'!T$3,FALSE))</f>
        <v>20.757973982744485</v>
      </c>
      <c r="K321" s="406"/>
      <c r="L321" s="406">
        <f>IF(OR(ISERROR(VLOOKUP($E321&amp;$D$118&amp;$D$119,'CCG data'!$A:$AD,'CCG data'!U$3,FALSE)),ISBLANK(VLOOKUP($E321&amp;$D$118&amp;$D$119,'CCG data'!$A:$AD,'CCG data'!U$3,FALSE))),"",VLOOKUP($E321&amp;$D$118&amp;$D$119,'CCG data'!$A:$AD,'CCG data'!U$3,FALSE))</f>
        <v>7.9702950192907771</v>
      </c>
      <c r="M321" s="407"/>
      <c r="N321" s="362">
        <f>IF(OR(ISERROR(VLOOKUP($E321&amp;$D$118&amp;$D$119,'CCG data'!$A:$AD,'CCG data'!G$3,FALSE)),ISBLANK(VLOOKUP($E321&amp;$D$118&amp;$D$119,'CCG data'!$A:$AD,'CCG data'!G$3,FALSE))),"",VLOOKUP($E321&amp;$D$118&amp;$D$119,'CCG data'!$A:$AD,'CCG data'!G$3,FALSE))</f>
        <v>1325</v>
      </c>
      <c r="P321" s="397">
        <f>IF(OR(ISERROR(VLOOKUP($E321&amp;$D$118&amp;$D$119,'CCG data'!$A:$AD,'CCG data'!B$3,FALSE)),ISBLANK(VLOOKUP($E321&amp;$D$118&amp;$D$119,'CCG data'!$A:$AD,'CCG data'!B$3,FALSE))),"",VLOOKUP($E321&amp;$D$118&amp;$D$119,'CCG data'!$A:$AD,'CCG data'!B$3,FALSE))</f>
        <v>0.10188679245283019</v>
      </c>
      <c r="Q321" s="263"/>
      <c r="R321" s="263">
        <f>IF(OR(ISERROR(VLOOKUP($E321&amp;$D$118&amp;$D$119,'CCG data'!$A:$AD,'CCG data'!C$3,FALSE)),ISBLANK(VLOOKUP($E321&amp;$D$118&amp;$D$119,'CCG data'!$A:$AD,'CCG data'!C$3,FALSE))),"",VLOOKUP($E321&amp;$D$118&amp;$D$119,'CCG data'!$A:$AD,'CCG data'!C$3,FALSE))</f>
        <v>0.52226415094339618</v>
      </c>
      <c r="S321" s="263"/>
      <c r="T321" s="263">
        <f>IF(OR(ISERROR(VLOOKUP($E321&amp;$D$118&amp;$D$119,'CCG data'!$A:$AD,'CCG data'!D$3,FALSE)),ISBLANK(VLOOKUP($E321&amp;$D$118&amp;$D$119,'CCG data'!$A:$AD,'CCG data'!D$3,FALSE))),"",VLOOKUP($E321&amp;$D$118&amp;$D$119,'CCG data'!$A:$AD,'CCG data'!D$3,FALSE))</f>
        <v>0.27169811320754716</v>
      </c>
      <c r="U321" s="263"/>
      <c r="V321" s="263">
        <f>IF(OR(ISERROR(VLOOKUP($E321&amp;$D$118&amp;$D$119,'CCG data'!$A:$AD,'CCG data'!E$3,FALSE)),ISBLANK(VLOOKUP($E321&amp;$D$118&amp;$D$119,'CCG data'!$A:$AD,'CCG data'!E$3,FALSE))),"",VLOOKUP($E321&amp;$D$118&amp;$D$119,'CCG data'!$A:$AD,'CCG data'!E$3,FALSE))</f>
        <v>0.10415094339622641</v>
      </c>
      <c r="W321" s="398"/>
      <c r="Y321" s="163">
        <f>IFERROR(VLOOKUP($E321&amp;$D$119, Outliers!$A$4:$P$214,6,FALSE),"0")</f>
        <v>1</v>
      </c>
      <c r="Z321" s="163">
        <f>IFERROR(VLOOKUP($E321&amp;$D$119, Outliers!$A$4:$P$214,7,FALSE),"0")</f>
        <v>0</v>
      </c>
      <c r="AA321" s="163">
        <f>IFERROR(VLOOKUP($E321&amp;$D$119, Outliers!$A$4:$P$214,8,FALSE),"0")</f>
        <v>1</v>
      </c>
      <c r="AB321" s="163">
        <f>IFERROR(VLOOKUP($E321&amp;$D$119, Outliers!$A$4:$P$214,9,FALSE),"0")</f>
        <v>1</v>
      </c>
      <c r="AD321" s="78"/>
      <c r="AE321" s="78"/>
      <c r="AF321" s="78"/>
      <c r="AG321" s="78"/>
    </row>
    <row r="322" spans="4:33" x14ac:dyDescent="0.25">
      <c r="D322" s="318"/>
      <c r="E322" s="103" t="s">
        <v>27</v>
      </c>
      <c r="F322" s="95">
        <f>IF(P321="","",VLOOKUP($E321&amp;$D$118&amp;$D$119,'CCG data'!$A:$AD,'CCG data'!W$3,FALSE))</f>
        <v>6.161378919433389</v>
      </c>
      <c r="G322" s="96">
        <f>IF(P321="","",VLOOKUP($E321&amp;$D$118&amp;$D$119,'CCG data'!$A:$AD,'CCG data'!X$3,FALSE))</f>
        <v>8.6619204138610808</v>
      </c>
      <c r="H322" s="96">
        <f>IF(R321="","",VLOOKUP($E321&amp;$D$118&amp;$D$119,'CCG data'!$A:$AD,'CCG data'!Y$3,FALSE))</f>
        <v>36.647909108609433</v>
      </c>
      <c r="I322" s="96">
        <f>IF(R321="","",VLOOKUP($E321&amp;$D$118&amp;$D$119,'CCG data'!$A:$AD,'CCG data'!Z$3,FALSE))</f>
        <v>42.548690995634409</v>
      </c>
      <c r="J322" s="96">
        <f>IF(T321="","",VLOOKUP($E321&amp;$D$118&amp;$D$119,'CCG data'!$A:$AD,'CCG data'!AA$3,FALSE))</f>
        <v>18.613653054475499</v>
      </c>
      <c r="K322" s="96">
        <f>IF(T321="","",VLOOKUP($E321&amp;$D$118&amp;$D$119,'CCG data'!$A:$AD,'CCG data'!AB$3,FALSE))</f>
        <v>22.90229491101347</v>
      </c>
      <c r="L322" s="96">
        <f>IF(V321="","",VLOOKUP($E321&amp;$D$118&amp;$D$119,'CCG data'!$A:$AD,'CCG data'!AC$3,FALSE))</f>
        <v>6.6404809445907178</v>
      </c>
      <c r="M322" s="96">
        <f>IF(V321="","",VLOOKUP($E321&amp;$D$118&amp;$D$119,'CCG data'!$A:$AD,'CCG data'!AD$3,FALSE))</f>
        <v>9.3001090939908355</v>
      </c>
      <c r="N322" s="363"/>
      <c r="P322" s="150">
        <f>IF(P321="","",VLOOKUP($E321&amp;$D$118&amp;$D$119,'CCG data'!$A:$AD,'CCG data'!I$3,FALSE))</f>
        <v>8.6999999999999994E-2</v>
      </c>
      <c r="Q322" s="15">
        <f>IF(P321="","",VLOOKUP($E321&amp;$D$118&amp;$D$119,'CCG data'!$A:$AD,'CCG data'!J$3,FALSE))</f>
        <v>0.11899999999999999</v>
      </c>
      <c r="R322" s="15">
        <f>IF(R321="","",VLOOKUP($E321&amp;$D$118&amp;$D$119,'CCG data'!$A:$AD,'CCG data'!K$3,FALSE))</f>
        <v>0.495</v>
      </c>
      <c r="S322" s="15">
        <f>IF(R321="","",VLOOKUP($E321&amp;$D$118&amp;$D$119,'CCG data'!$A:$AD,'CCG data'!L$3,FALSE))</f>
        <v>0.54900000000000004</v>
      </c>
      <c r="T322" s="15">
        <f>IF(T321="","",VLOOKUP($E321&amp;$D$118&amp;$D$119,'CCG data'!$A:$AD,'CCG data'!M$3,FALSE))</f>
        <v>0.248</v>
      </c>
      <c r="U322" s="15">
        <f>IF(T321="","",VLOOKUP($E321&amp;$D$118&amp;$D$119,'CCG data'!$A:$AD,'CCG data'!N$3,FALSE))</f>
        <v>0.29599999999999999</v>
      </c>
      <c r="V322" s="15">
        <f>IF(V321="","",VLOOKUP($E321&amp;$D$118&amp;$D$119,'CCG data'!$A:$AD,'CCG data'!O$3,FALSE))</f>
        <v>8.8999999999999996E-2</v>
      </c>
      <c r="W322" s="135">
        <f>IF(V321="","",VLOOKUP($E321&amp;$D$118&amp;$D$119,'CCG data'!$A:$AD,'CCG data'!P$3,FALSE))</f>
        <v>0.122</v>
      </c>
      <c r="Y322" s="163" t="str">
        <f>IFERROR(VLOOKUP($E322&amp;$D$119, Outliers!$A$4:$P$214,6,FALSE),"0")</f>
        <v>0</v>
      </c>
      <c r="Z322" s="163" t="str">
        <f>IFERROR(VLOOKUP($E322&amp;$D$119, Outliers!$A$4:$P$214,7,FALSE),"0")</f>
        <v>0</v>
      </c>
      <c r="AA322" s="163" t="str">
        <f>IFERROR(VLOOKUP($E322&amp;$D$119, Outliers!$A$4:$P$214,8,FALSE),"0")</f>
        <v>0</v>
      </c>
      <c r="AB322" s="163" t="str">
        <f>IFERROR(VLOOKUP($E322&amp;$D$119, Outliers!$A$4:$P$214,9,FALSE),"0")</f>
        <v>0</v>
      </c>
      <c r="AD322" s="78"/>
      <c r="AE322" s="78"/>
      <c r="AF322" s="78"/>
      <c r="AG322" s="78"/>
    </row>
    <row r="323" spans="4:33" ht="15.75" x14ac:dyDescent="0.25">
      <c r="D323" s="318"/>
      <c r="E323" s="104" t="s">
        <v>216</v>
      </c>
      <c r="F323" s="405">
        <f>IF(OR(ISERROR(VLOOKUP($E323&amp;$D$118&amp;$D$119,'CCG data'!$A:$AD,'CCG data'!R$3,FALSE)),ISBLANK(VLOOKUP($E323&amp;$D$118&amp;$D$119,'CCG data'!$A:$AD,'CCG data'!R$3,FALSE))),"",VLOOKUP($E323&amp;$D$118&amp;$D$119,'CCG data'!$A:$AD,'CCG data'!R$3,FALSE))</f>
        <v>4.7385375314518292</v>
      </c>
      <c r="G323" s="406"/>
      <c r="H323" s="406">
        <f>IF(OR(ISERROR(VLOOKUP($E323&amp;$D$118&amp;$D$119,'CCG data'!$A:$AD,'CCG data'!S$3,FALSE)),ISBLANK(VLOOKUP($E323&amp;$D$118&amp;$D$119,'CCG data'!$A:$AD,'CCG data'!S$3,FALSE))),"",VLOOKUP($E323&amp;$D$118&amp;$D$119,'CCG data'!$A:$AD,'CCG data'!S$3,FALSE))</f>
        <v>37.622240533798049</v>
      </c>
      <c r="I323" s="406"/>
      <c r="J323" s="406">
        <f>IF(OR(ISERROR(VLOOKUP($E323&amp;$D$118&amp;$D$119,'CCG data'!$A:$AD,'CCG data'!T$3,FALSE)),ISBLANK(VLOOKUP($E323&amp;$D$118&amp;$D$119,'CCG data'!$A:$AD,'CCG data'!T$3,FALSE))),"",VLOOKUP($E323&amp;$D$118&amp;$D$119,'CCG data'!$A:$AD,'CCG data'!T$3,FALSE))</f>
        <v>20.505975263086899</v>
      </c>
      <c r="K323" s="406"/>
      <c r="L323" s="406">
        <f>IF(OR(ISERROR(VLOOKUP($E323&amp;$D$118&amp;$D$119,'CCG data'!$A:$AD,'CCG data'!U$3,FALSE)),ISBLANK(VLOOKUP($E323&amp;$D$118&amp;$D$119,'CCG data'!$A:$AD,'CCG data'!U$3,FALSE))),"",VLOOKUP($E323&amp;$D$118&amp;$D$119,'CCG data'!$A:$AD,'CCG data'!U$3,FALSE))</f>
        <v>9.7970116266521057</v>
      </c>
      <c r="M323" s="407"/>
      <c r="N323" s="362">
        <f>IF(OR(ISERROR(VLOOKUP($E323&amp;$D$118&amp;$D$119,'CCG data'!$A:$AD,'CCG data'!G$3,FALSE)),ISBLANK(VLOOKUP($E323&amp;$D$118&amp;$D$119,'CCG data'!$A:$AD,'CCG data'!G$3,FALSE))),"",VLOOKUP($E323&amp;$D$118&amp;$D$119,'CCG data'!$A:$AD,'CCG data'!G$3,FALSE))</f>
        <v>1472</v>
      </c>
      <c r="P323" s="397">
        <f>IF(OR(ISERROR(VLOOKUP($E323&amp;$D$118&amp;$D$119,'CCG data'!$A:$AD,'CCG data'!B$3,FALSE)),ISBLANK(VLOOKUP($E323&amp;$D$118&amp;$D$119,'CCG data'!$A:$AD,'CCG data'!B$3,FALSE))),"",VLOOKUP($E323&amp;$D$118&amp;$D$119,'CCG data'!$A:$AD,'CCG data'!B$3,FALSE))</f>
        <v>6.7934782608695649E-2</v>
      </c>
      <c r="Q323" s="263"/>
      <c r="R323" s="263">
        <f>IF(OR(ISERROR(VLOOKUP($E323&amp;$D$118&amp;$D$119,'CCG data'!$A:$AD,'CCG data'!C$3,FALSE)),ISBLANK(VLOOKUP($E323&amp;$D$118&amp;$D$119,'CCG data'!$A:$AD,'CCG data'!C$3,FALSE))),"",VLOOKUP($E323&amp;$D$118&amp;$D$119,'CCG data'!$A:$AD,'CCG data'!C$3,FALSE))</f>
        <v>0.51426630434782605</v>
      </c>
      <c r="S323" s="263"/>
      <c r="T323" s="263">
        <f>IF(OR(ISERROR(VLOOKUP($E323&amp;$D$118&amp;$D$119,'CCG data'!$A:$AD,'CCG data'!D$3,FALSE)),ISBLANK(VLOOKUP($E323&amp;$D$118&amp;$D$119,'CCG data'!$A:$AD,'CCG data'!D$3,FALSE))),"",VLOOKUP($E323&amp;$D$118&amp;$D$119,'CCG data'!$A:$AD,'CCG data'!D$3,FALSE))</f>
        <v>0.27853260869565216</v>
      </c>
      <c r="U323" s="263"/>
      <c r="V323" s="263">
        <f>IF(OR(ISERROR(VLOOKUP($E323&amp;$D$118&amp;$D$119,'CCG data'!$A:$AD,'CCG data'!E$3,FALSE)),ISBLANK(VLOOKUP($E323&amp;$D$118&amp;$D$119,'CCG data'!$A:$AD,'CCG data'!E$3,FALSE))),"",VLOOKUP($E323&amp;$D$118&amp;$D$119,'CCG data'!$A:$AD,'CCG data'!E$3,FALSE))</f>
        <v>0.13926630434782608</v>
      </c>
      <c r="W323" s="398"/>
      <c r="Y323" s="163">
        <f>IFERROR(VLOOKUP($E323&amp;$D$119, Outliers!$A$4:$P$214,6,FALSE),"0")</f>
        <v>0</v>
      </c>
      <c r="Z323" s="163">
        <f>IFERROR(VLOOKUP($E323&amp;$D$119, Outliers!$A$4:$P$214,7,FALSE),"0")</f>
        <v>0</v>
      </c>
      <c r="AA323" s="163">
        <f>IFERROR(VLOOKUP($E323&amp;$D$119, Outliers!$A$4:$P$214,8,FALSE),"0")</f>
        <v>1</v>
      </c>
      <c r="AB323" s="163">
        <f>IFERROR(VLOOKUP($E323&amp;$D$119, Outliers!$A$4:$P$214,9,FALSE),"0")</f>
        <v>0</v>
      </c>
      <c r="AD323" s="78"/>
      <c r="AE323" s="78"/>
      <c r="AF323" s="78"/>
      <c r="AG323" s="78"/>
    </row>
    <row r="324" spans="4:33" x14ac:dyDescent="0.25">
      <c r="D324" s="318"/>
      <c r="E324" s="103" t="s">
        <v>27</v>
      </c>
      <c r="F324" s="95">
        <f>IF(P323="","",VLOOKUP($E323&amp;$D$118&amp;$D$119,'CCG data'!$A:$AD,'CCG data'!W$3,FALSE))</f>
        <v>3.8097841752872705</v>
      </c>
      <c r="G324" s="96">
        <f>IF(P323="","",VLOOKUP($E323&amp;$D$118&amp;$D$119,'CCG data'!$A:$AD,'CCG data'!X$3,FALSE))</f>
        <v>5.6672908876163879</v>
      </c>
      <c r="H324" s="96">
        <f>IF(R323="","",VLOOKUP($E323&amp;$D$118&amp;$D$119,'CCG data'!$A:$AD,'CCG data'!Y$3,FALSE))</f>
        <v>34.942129496187469</v>
      </c>
      <c r="I324" s="96">
        <f>IF(R323="","",VLOOKUP($E323&amp;$D$118&amp;$D$119,'CCG data'!$A:$AD,'CCG data'!Z$3,FALSE))</f>
        <v>40.302351571408629</v>
      </c>
      <c r="J324" s="96">
        <f>IF(T323="","",VLOOKUP($E323&amp;$D$118&amp;$D$119,'CCG data'!$A:$AD,'CCG data'!AA$3,FALSE))</f>
        <v>18.521048112886401</v>
      </c>
      <c r="K324" s="96">
        <f>IF(T323="","",VLOOKUP($E323&amp;$D$118&amp;$D$119,'CCG data'!$A:$AD,'CCG data'!AB$3,FALSE))</f>
        <v>22.490902413287397</v>
      </c>
      <c r="L324" s="96">
        <f>IF(V323="","",VLOOKUP($E323&amp;$D$118&amp;$D$119,'CCG data'!$A:$AD,'CCG data'!AC$3,FALSE))</f>
        <v>8.4558757999522225</v>
      </c>
      <c r="M324" s="96">
        <f>IF(V323="","",VLOOKUP($E323&amp;$D$118&amp;$D$119,'CCG data'!$A:$AD,'CCG data'!AD$3,FALSE))</f>
        <v>11.138147453351989</v>
      </c>
      <c r="N324" s="363"/>
      <c r="P324" s="150">
        <f>IF(P323="","",VLOOKUP($E323&amp;$D$118&amp;$D$119,'CCG data'!$A:$AD,'CCG data'!I$3,FALSE))</f>
        <v>5.6000000000000001E-2</v>
      </c>
      <c r="Q324" s="15">
        <f>IF(P323="","",VLOOKUP($E323&amp;$D$118&amp;$D$119,'CCG data'!$A:$AD,'CCG data'!J$3,FALSE))</f>
        <v>8.2000000000000003E-2</v>
      </c>
      <c r="R324" s="15">
        <f>IF(R323="","",VLOOKUP($E323&amp;$D$118&amp;$D$119,'CCG data'!$A:$AD,'CCG data'!K$3,FALSE))</f>
        <v>0.48899999999999999</v>
      </c>
      <c r="S324" s="15">
        <f>IF(R323="","",VLOOKUP($E323&amp;$D$118&amp;$D$119,'CCG data'!$A:$AD,'CCG data'!L$3,FALSE))</f>
        <v>0.54</v>
      </c>
      <c r="T324" s="15">
        <f>IF(T323="","",VLOOKUP($E323&amp;$D$118&amp;$D$119,'CCG data'!$A:$AD,'CCG data'!M$3,FALSE))</f>
        <v>0.25600000000000001</v>
      </c>
      <c r="U324" s="15">
        <f>IF(T323="","",VLOOKUP($E323&amp;$D$118&amp;$D$119,'CCG data'!$A:$AD,'CCG data'!N$3,FALSE))</f>
        <v>0.30199999999999999</v>
      </c>
      <c r="V324" s="15">
        <f>IF(V323="","",VLOOKUP($E323&amp;$D$118&amp;$D$119,'CCG data'!$A:$AD,'CCG data'!O$3,FALSE))</f>
        <v>0.123</v>
      </c>
      <c r="W324" s="135">
        <f>IF(V323="","",VLOOKUP($E323&amp;$D$118&amp;$D$119,'CCG data'!$A:$AD,'CCG data'!P$3,FALSE))</f>
        <v>0.158</v>
      </c>
      <c r="Y324" s="163" t="str">
        <f>IFERROR(VLOOKUP($E324&amp;$D$119, Outliers!$A$4:$P$214,6,FALSE),"0")</f>
        <v>0</v>
      </c>
      <c r="Z324" s="163" t="str">
        <f>IFERROR(VLOOKUP($E324&amp;$D$119, Outliers!$A$4:$P$214,7,FALSE),"0")</f>
        <v>0</v>
      </c>
      <c r="AA324" s="163" t="str">
        <f>IFERROR(VLOOKUP($E324&amp;$D$119, Outliers!$A$4:$P$214,8,FALSE),"0")</f>
        <v>0</v>
      </c>
      <c r="AB324" s="163" t="str">
        <f>IFERROR(VLOOKUP($E324&amp;$D$119, Outliers!$A$4:$P$214,9,FALSE),"0")</f>
        <v>0</v>
      </c>
      <c r="AD324" s="78"/>
      <c r="AE324" s="78"/>
      <c r="AF324" s="78"/>
      <c r="AG324" s="78"/>
    </row>
    <row r="325" spans="4:33" ht="15.75" x14ac:dyDescent="0.25">
      <c r="D325" s="318"/>
      <c r="E325" s="104" t="s">
        <v>217</v>
      </c>
      <c r="F325" s="405">
        <f>IF(OR(ISERROR(VLOOKUP($E325&amp;$D$118&amp;$D$119,'CCG data'!$A:$AD,'CCG data'!R$3,FALSE)),ISBLANK(VLOOKUP($E325&amp;$D$118&amp;$D$119,'CCG data'!$A:$AD,'CCG data'!R$3,FALSE))),"",VLOOKUP($E325&amp;$D$118&amp;$D$119,'CCG data'!$A:$AD,'CCG data'!R$3,FALSE))</f>
        <v>5.2903045637262629</v>
      </c>
      <c r="G325" s="406"/>
      <c r="H325" s="406">
        <f>IF(OR(ISERROR(VLOOKUP($E325&amp;$D$118&amp;$D$119,'CCG data'!$A:$AD,'CCG data'!S$3,FALSE)),ISBLANK(VLOOKUP($E325&amp;$D$118&amp;$D$119,'CCG data'!$A:$AD,'CCG data'!S$3,FALSE))),"",VLOOKUP($E325&amp;$D$118&amp;$D$119,'CCG data'!$A:$AD,'CCG data'!S$3,FALSE))</f>
        <v>35.388809981910214</v>
      </c>
      <c r="I325" s="406"/>
      <c r="J325" s="406">
        <f>IF(OR(ISERROR(VLOOKUP($E325&amp;$D$118&amp;$D$119,'CCG data'!$A:$AD,'CCG data'!T$3,FALSE)),ISBLANK(VLOOKUP($E325&amp;$D$118&amp;$D$119,'CCG data'!$A:$AD,'CCG data'!T$3,FALSE))),"",VLOOKUP($E325&amp;$D$118&amp;$D$119,'CCG data'!$A:$AD,'CCG data'!T$3,FALSE))</f>
        <v>18.608201986279454</v>
      </c>
      <c r="K325" s="406"/>
      <c r="L325" s="406">
        <f>IF(OR(ISERROR(VLOOKUP($E325&amp;$D$118&amp;$D$119,'CCG data'!$A:$AD,'CCG data'!U$3,FALSE)),ISBLANK(VLOOKUP($E325&amp;$D$118&amp;$D$119,'CCG data'!$A:$AD,'CCG data'!U$3,FALSE))),"",VLOOKUP($E325&amp;$D$118&amp;$D$119,'CCG data'!$A:$AD,'CCG data'!U$3,FALSE))</f>
        <v>10.35246610803892</v>
      </c>
      <c r="M325" s="407"/>
      <c r="N325" s="362">
        <f>IF(OR(ISERROR(VLOOKUP($E325&amp;$D$118&amp;$D$119,'CCG data'!$A:$AD,'CCG data'!G$3,FALSE)),ISBLANK(VLOOKUP($E325&amp;$D$118&amp;$D$119,'CCG data'!$A:$AD,'CCG data'!G$3,FALSE))),"",VLOOKUP($E325&amp;$D$118&amp;$D$119,'CCG data'!$A:$AD,'CCG data'!G$3,FALSE))</f>
        <v>918</v>
      </c>
      <c r="P325" s="397">
        <f>IF(OR(ISERROR(VLOOKUP($E325&amp;$D$118&amp;$D$119,'CCG data'!$A:$AD,'CCG data'!B$3,FALSE)),ISBLANK(VLOOKUP($E325&amp;$D$118&amp;$D$119,'CCG data'!$A:$AD,'CCG data'!B$3,FALSE))),"",VLOOKUP($E325&amp;$D$118&amp;$D$119,'CCG data'!$A:$AD,'CCG data'!B$3,FALSE))</f>
        <v>7.0806100217864917E-2</v>
      </c>
      <c r="Q325" s="263"/>
      <c r="R325" s="263">
        <f>IF(OR(ISERROR(VLOOKUP($E325&amp;$D$118&amp;$D$119,'CCG data'!$A:$AD,'CCG data'!C$3,FALSE)),ISBLANK(VLOOKUP($E325&amp;$D$118&amp;$D$119,'CCG data'!$A:$AD,'CCG data'!C$3,FALSE))),"",VLOOKUP($E325&amp;$D$118&amp;$D$119,'CCG data'!$A:$AD,'CCG data'!C$3,FALSE))</f>
        <v>0.50762527233115473</v>
      </c>
      <c r="S325" s="263"/>
      <c r="T325" s="263">
        <f>IF(OR(ISERROR(VLOOKUP($E325&amp;$D$118&amp;$D$119,'CCG data'!$A:$AD,'CCG data'!D$3,FALSE)),ISBLANK(VLOOKUP($E325&amp;$D$118&amp;$D$119,'CCG data'!$A:$AD,'CCG data'!D$3,FALSE))),"",VLOOKUP($E325&amp;$D$118&amp;$D$119,'CCG data'!$A:$AD,'CCG data'!D$3,FALSE))</f>
        <v>0.27015250544662311</v>
      </c>
      <c r="U325" s="263"/>
      <c r="V325" s="263">
        <f>IF(OR(ISERROR(VLOOKUP($E325&amp;$D$118&amp;$D$119,'CCG data'!$A:$AD,'CCG data'!E$3,FALSE)),ISBLANK(VLOOKUP($E325&amp;$D$118&amp;$D$119,'CCG data'!$A:$AD,'CCG data'!E$3,FALSE))),"",VLOOKUP($E325&amp;$D$118&amp;$D$119,'CCG data'!$A:$AD,'CCG data'!E$3,FALSE))</f>
        <v>0.15141612200435731</v>
      </c>
      <c r="W325" s="398"/>
      <c r="Y325" s="163">
        <f>IFERROR(VLOOKUP($E325&amp;$D$119, Outliers!$A$4:$P$214,6,FALSE),"0")</f>
        <v>0</v>
      </c>
      <c r="Z325" s="163">
        <f>IFERROR(VLOOKUP($E325&amp;$D$119, Outliers!$A$4:$P$214,7,FALSE),"0")</f>
        <v>0</v>
      </c>
      <c r="AA325" s="163">
        <f>IFERROR(VLOOKUP($E325&amp;$D$119, Outliers!$A$4:$P$214,8,FALSE),"0")</f>
        <v>0</v>
      </c>
      <c r="AB325" s="163">
        <f>IFERROR(VLOOKUP($E325&amp;$D$119, Outliers!$A$4:$P$214,9,FALSE),"0")</f>
        <v>0</v>
      </c>
      <c r="AD325" s="78"/>
      <c r="AE325" s="78"/>
      <c r="AF325" s="78"/>
      <c r="AG325" s="78"/>
    </row>
    <row r="326" spans="4:33" x14ac:dyDescent="0.25">
      <c r="D326" s="318"/>
      <c r="E326" s="103" t="s">
        <v>27</v>
      </c>
      <c r="F326" s="95">
        <f>IF(P325="","",VLOOKUP($E325&amp;$D$118&amp;$D$119,'CCG data'!$A:$AD,'CCG data'!W$3,FALSE))</f>
        <v>4.0041887797088469</v>
      </c>
      <c r="G326" s="96">
        <f>IF(P325="","",VLOOKUP($E325&amp;$D$118&amp;$D$119,'CCG data'!$A:$AD,'CCG data'!X$3,FALSE))</f>
        <v>6.5764203477436789</v>
      </c>
      <c r="H326" s="96">
        <f>IF(R325="","",VLOOKUP($E325&amp;$D$118&amp;$D$119,'CCG data'!$A:$AD,'CCG data'!Y$3,FALSE))</f>
        <v>32.175674249042842</v>
      </c>
      <c r="I326" s="96">
        <f>IF(R325="","",VLOOKUP($E325&amp;$D$118&amp;$D$119,'CCG data'!$A:$AD,'CCG data'!Z$3,FALSE))</f>
        <v>38.601945714777585</v>
      </c>
      <c r="J326" s="96">
        <f>IF(T325="","",VLOOKUP($E325&amp;$D$118&amp;$D$119,'CCG data'!$A:$AD,'CCG data'!AA$3,FALSE))</f>
        <v>16.292222851086819</v>
      </c>
      <c r="K326" s="96">
        <f>IF(T325="","",VLOOKUP($E325&amp;$D$118&amp;$D$119,'CCG data'!$A:$AD,'CCG data'!AB$3,FALSE))</f>
        <v>20.924181121472088</v>
      </c>
      <c r="L326" s="96">
        <f>IF(V325="","",VLOOKUP($E325&amp;$D$118&amp;$D$119,'CCG data'!$A:$AD,'CCG data'!AC$3,FALSE))</f>
        <v>8.6314200670846812</v>
      </c>
      <c r="M326" s="96">
        <f>IF(V325="","",VLOOKUP($E325&amp;$D$118&amp;$D$119,'CCG data'!$A:$AD,'CCG data'!AD$3,FALSE))</f>
        <v>12.073512148993158</v>
      </c>
      <c r="N326" s="363"/>
      <c r="P326" s="150">
        <f>IF(P325="","",VLOOKUP($E325&amp;$D$118&amp;$D$119,'CCG data'!$A:$AD,'CCG data'!I$3,FALSE))</f>
        <v>5.6000000000000001E-2</v>
      </c>
      <c r="Q326" s="15">
        <f>IF(P325="","",VLOOKUP($E325&amp;$D$118&amp;$D$119,'CCG data'!$A:$AD,'CCG data'!J$3,FALSE))</f>
        <v>8.8999999999999996E-2</v>
      </c>
      <c r="R326" s="15">
        <f>IF(R325="","",VLOOKUP($E325&amp;$D$118&amp;$D$119,'CCG data'!$A:$AD,'CCG data'!K$3,FALSE))</f>
        <v>0.47499999999999998</v>
      </c>
      <c r="S326" s="15">
        <f>IF(R325="","",VLOOKUP($E325&amp;$D$118&amp;$D$119,'CCG data'!$A:$AD,'CCG data'!L$3,FALSE))</f>
        <v>0.54</v>
      </c>
      <c r="T326" s="15">
        <f>IF(T325="","",VLOOKUP($E325&amp;$D$118&amp;$D$119,'CCG data'!$A:$AD,'CCG data'!M$3,FALSE))</f>
        <v>0.24199999999999999</v>
      </c>
      <c r="U326" s="15">
        <f>IF(T325="","",VLOOKUP($E325&amp;$D$118&amp;$D$119,'CCG data'!$A:$AD,'CCG data'!N$3,FALSE))</f>
        <v>0.3</v>
      </c>
      <c r="V326" s="15">
        <f>IF(V325="","",VLOOKUP($E325&amp;$D$118&amp;$D$119,'CCG data'!$A:$AD,'CCG data'!O$3,FALSE))</f>
        <v>0.13</v>
      </c>
      <c r="W326" s="135">
        <f>IF(V325="","",VLOOKUP($E325&amp;$D$118&amp;$D$119,'CCG data'!$A:$AD,'CCG data'!P$3,FALSE))</f>
        <v>0.17599999999999999</v>
      </c>
      <c r="Y326" s="163" t="str">
        <f>IFERROR(VLOOKUP($E326&amp;$D$119, Outliers!$A$4:$P$214,6,FALSE),"0")</f>
        <v>0</v>
      </c>
      <c r="Z326" s="163" t="str">
        <f>IFERROR(VLOOKUP($E326&amp;$D$119, Outliers!$A$4:$P$214,7,FALSE),"0")</f>
        <v>0</v>
      </c>
      <c r="AA326" s="163" t="str">
        <f>IFERROR(VLOOKUP($E326&amp;$D$119, Outliers!$A$4:$P$214,8,FALSE),"0")</f>
        <v>0</v>
      </c>
      <c r="AB326" s="163" t="str">
        <f>IFERROR(VLOOKUP($E326&amp;$D$119, Outliers!$A$4:$P$214,9,FALSE),"0")</f>
        <v>0</v>
      </c>
      <c r="AD326" s="78"/>
      <c r="AE326" s="78"/>
      <c r="AF326" s="78"/>
      <c r="AG326" s="78"/>
    </row>
    <row r="327" spans="4:33" ht="15.75" x14ac:dyDescent="0.25">
      <c r="D327" s="318"/>
      <c r="E327" s="104" t="s">
        <v>218</v>
      </c>
      <c r="F327" s="405">
        <f>IF(OR(ISERROR(VLOOKUP($E327&amp;$D$118&amp;$D$119,'CCG data'!$A:$AD,'CCG data'!R$3,FALSE)),ISBLANK(VLOOKUP($E327&amp;$D$118&amp;$D$119,'CCG data'!$A:$AD,'CCG data'!R$3,FALSE))),"",VLOOKUP($E327&amp;$D$118&amp;$D$119,'CCG data'!$A:$AD,'CCG data'!R$3,FALSE))</f>
        <v>4.8416435123746151</v>
      </c>
      <c r="G327" s="406"/>
      <c r="H327" s="406">
        <f>IF(OR(ISERROR(VLOOKUP($E327&amp;$D$118&amp;$D$119,'CCG data'!$A:$AD,'CCG data'!S$3,FALSE)),ISBLANK(VLOOKUP($E327&amp;$D$118&amp;$D$119,'CCG data'!$A:$AD,'CCG data'!S$3,FALSE))),"",VLOOKUP($E327&amp;$D$118&amp;$D$119,'CCG data'!$A:$AD,'CCG data'!S$3,FALSE))</f>
        <v>38.810026664104853</v>
      </c>
      <c r="I327" s="406"/>
      <c r="J327" s="406">
        <f>IF(OR(ISERROR(VLOOKUP($E327&amp;$D$118&amp;$D$119,'CCG data'!$A:$AD,'CCG data'!T$3,FALSE)),ISBLANK(VLOOKUP($E327&amp;$D$118&amp;$D$119,'CCG data'!$A:$AD,'CCG data'!T$3,FALSE))),"",VLOOKUP($E327&amp;$D$118&amp;$D$119,'CCG data'!$A:$AD,'CCG data'!T$3,FALSE))</f>
        <v>17.245875944520151</v>
      </c>
      <c r="K327" s="406"/>
      <c r="L327" s="406">
        <f>IF(OR(ISERROR(VLOOKUP($E327&amp;$D$118&amp;$D$119,'CCG data'!$A:$AD,'CCG data'!U$3,FALSE)),ISBLANK(VLOOKUP($E327&amp;$D$118&amp;$D$119,'CCG data'!$A:$AD,'CCG data'!U$3,FALSE))),"",VLOOKUP($E327&amp;$D$118&amp;$D$119,'CCG data'!$A:$AD,'CCG data'!U$3,FALSE))</f>
        <v>10.717508869720875</v>
      </c>
      <c r="M327" s="407"/>
      <c r="N327" s="362">
        <f>IF(OR(ISERROR(VLOOKUP($E327&amp;$D$118&amp;$D$119,'CCG data'!$A:$AD,'CCG data'!G$3,FALSE)),ISBLANK(VLOOKUP($E327&amp;$D$118&amp;$D$119,'CCG data'!$A:$AD,'CCG data'!G$3,FALSE))),"",VLOOKUP($E327&amp;$D$118&amp;$D$119,'CCG data'!$A:$AD,'CCG data'!G$3,FALSE))</f>
        <v>2492</v>
      </c>
      <c r="P327" s="397">
        <f>IF(OR(ISERROR(VLOOKUP($E327&amp;$D$118&amp;$D$119,'CCG data'!$A:$AD,'CCG data'!B$3,FALSE)),ISBLANK(VLOOKUP($E327&amp;$D$118&amp;$D$119,'CCG data'!$A:$AD,'CCG data'!B$3,FALSE))),"",VLOOKUP($E327&amp;$D$118&amp;$D$119,'CCG data'!$A:$AD,'CCG data'!B$3,FALSE))</f>
        <v>7.0626003210272875E-2</v>
      </c>
      <c r="Q327" s="263"/>
      <c r="R327" s="263">
        <f>IF(OR(ISERROR(VLOOKUP($E327&amp;$D$118&amp;$D$119,'CCG data'!$A:$AD,'CCG data'!C$3,FALSE)),ISBLANK(VLOOKUP($E327&amp;$D$118&amp;$D$119,'CCG data'!$A:$AD,'CCG data'!C$3,FALSE))),"",VLOOKUP($E327&amp;$D$118&amp;$D$119,'CCG data'!$A:$AD,'CCG data'!C$3,FALSE))</f>
        <v>0.5397271268057785</v>
      </c>
      <c r="S327" s="263"/>
      <c r="T327" s="263">
        <f>IF(OR(ISERROR(VLOOKUP($E327&amp;$D$118&amp;$D$119,'CCG data'!$A:$AD,'CCG data'!D$3,FALSE)),ISBLANK(VLOOKUP($E327&amp;$D$118&amp;$D$119,'CCG data'!$A:$AD,'CCG data'!D$3,FALSE))),"",VLOOKUP($E327&amp;$D$118&amp;$D$119,'CCG data'!$A:$AD,'CCG data'!D$3,FALSE))</f>
        <v>0.23876404494382023</v>
      </c>
      <c r="U327" s="263"/>
      <c r="V327" s="263">
        <f>IF(OR(ISERROR(VLOOKUP($E327&amp;$D$118&amp;$D$119,'CCG data'!$A:$AD,'CCG data'!E$3,FALSE)),ISBLANK(VLOOKUP($E327&amp;$D$118&amp;$D$119,'CCG data'!$A:$AD,'CCG data'!E$3,FALSE))),"",VLOOKUP($E327&amp;$D$118&amp;$D$119,'CCG data'!$A:$AD,'CCG data'!E$3,FALSE))</f>
        <v>0.1508828250401284</v>
      </c>
      <c r="W327" s="398"/>
      <c r="Y327" s="163">
        <f>IFERROR(VLOOKUP($E327&amp;$D$119, Outliers!$A$4:$P$214,6,FALSE),"0")</f>
        <v>0</v>
      </c>
      <c r="Z327" s="163">
        <f>IFERROR(VLOOKUP($E327&amp;$D$119, Outliers!$A$4:$P$214,7,FALSE),"0")</f>
        <v>0</v>
      </c>
      <c r="AA327" s="163">
        <f>IFERROR(VLOOKUP($E327&amp;$D$119, Outliers!$A$4:$P$214,8,FALSE),"0")</f>
        <v>0</v>
      </c>
      <c r="AB327" s="163">
        <f>IFERROR(VLOOKUP($E327&amp;$D$119, Outliers!$A$4:$P$214,9,FALSE),"0")</f>
        <v>0</v>
      </c>
      <c r="AD327" s="78"/>
      <c r="AE327" s="78"/>
      <c r="AF327" s="78"/>
      <c r="AG327" s="78"/>
    </row>
    <row r="328" spans="4:33" x14ac:dyDescent="0.25">
      <c r="D328" s="318"/>
      <c r="E328" s="103" t="s">
        <v>27</v>
      </c>
      <c r="F328" s="95">
        <f>IF(P327="","",VLOOKUP($E327&amp;$D$118&amp;$D$119,'CCG data'!$A:$AD,'CCG data'!W$3,FALSE))</f>
        <v>4.1263363941372999</v>
      </c>
      <c r="G328" s="96">
        <f>IF(P327="","",VLOOKUP($E327&amp;$D$118&amp;$D$119,'CCG data'!$A:$AD,'CCG data'!X$3,FALSE))</f>
        <v>5.5569506306119303</v>
      </c>
      <c r="H328" s="96">
        <f>IF(R327="","",VLOOKUP($E327&amp;$D$118&amp;$D$119,'CCG data'!$A:$AD,'CCG data'!Y$3,FALSE))</f>
        <v>36.735882827549595</v>
      </c>
      <c r="I328" s="96">
        <f>IF(R327="","",VLOOKUP($E327&amp;$D$118&amp;$D$119,'CCG data'!$A:$AD,'CCG data'!Z$3,FALSE))</f>
        <v>40.884170500660112</v>
      </c>
      <c r="J328" s="96">
        <f>IF(T327="","",VLOOKUP($E327&amp;$D$118&amp;$D$119,'CCG data'!$A:$AD,'CCG data'!AA$3,FALSE))</f>
        <v>15.860132457022573</v>
      </c>
      <c r="K328" s="96">
        <f>IF(T327="","",VLOOKUP($E327&amp;$D$118&amp;$D$119,'CCG data'!$A:$AD,'CCG data'!AB$3,FALSE))</f>
        <v>18.631619432017729</v>
      </c>
      <c r="L328" s="96">
        <f>IF(V327="","",VLOOKUP($E327&amp;$D$118&amp;$D$119,'CCG data'!$A:$AD,'CCG data'!AC$3,FALSE))</f>
        <v>9.6341907669115514</v>
      </c>
      <c r="M328" s="96">
        <f>IF(V327="","",VLOOKUP($E327&amp;$D$118&amp;$D$119,'CCG data'!$A:$AD,'CCG data'!AD$3,FALSE))</f>
        <v>11.800826972530199</v>
      </c>
      <c r="N328" s="363"/>
      <c r="P328" s="150">
        <f>IF(P327="","",VLOOKUP($E327&amp;$D$118&amp;$D$119,'CCG data'!$A:$AD,'CCG data'!I$3,FALSE))</f>
        <v>6.0999999999999999E-2</v>
      </c>
      <c r="Q328" s="15">
        <f>IF(P327="","",VLOOKUP($E327&amp;$D$118&amp;$D$119,'CCG data'!$A:$AD,'CCG data'!J$3,FALSE))</f>
        <v>8.1000000000000003E-2</v>
      </c>
      <c r="R328" s="15">
        <f>IF(R327="","",VLOOKUP($E327&amp;$D$118&amp;$D$119,'CCG data'!$A:$AD,'CCG data'!K$3,FALSE))</f>
        <v>0.52</v>
      </c>
      <c r="S328" s="15">
        <f>IF(R327="","",VLOOKUP($E327&amp;$D$118&amp;$D$119,'CCG data'!$A:$AD,'CCG data'!L$3,FALSE))</f>
        <v>0.55900000000000005</v>
      </c>
      <c r="T328" s="15">
        <f>IF(T327="","",VLOOKUP($E327&amp;$D$118&amp;$D$119,'CCG data'!$A:$AD,'CCG data'!M$3,FALSE))</f>
        <v>0.222</v>
      </c>
      <c r="U328" s="15">
        <f>IF(T327="","",VLOOKUP($E327&amp;$D$118&amp;$D$119,'CCG data'!$A:$AD,'CCG data'!N$3,FALSE))</f>
        <v>0.25600000000000001</v>
      </c>
      <c r="V328" s="15">
        <f>IF(V327="","",VLOOKUP($E327&amp;$D$118&amp;$D$119,'CCG data'!$A:$AD,'CCG data'!O$3,FALSE))</f>
        <v>0.13700000000000001</v>
      </c>
      <c r="W328" s="135">
        <f>IF(V327="","",VLOOKUP($E327&amp;$D$118&amp;$D$119,'CCG data'!$A:$AD,'CCG data'!P$3,FALSE))</f>
        <v>0.16500000000000001</v>
      </c>
      <c r="Y328" s="163" t="str">
        <f>IFERROR(VLOOKUP($E328&amp;$D$119, Outliers!$A$4:$P$214,6,FALSE),"0")</f>
        <v>0</v>
      </c>
      <c r="Z328" s="163" t="str">
        <f>IFERROR(VLOOKUP($E328&amp;$D$119, Outliers!$A$4:$P$214,7,FALSE),"0")</f>
        <v>0</v>
      </c>
      <c r="AA328" s="163" t="str">
        <f>IFERROR(VLOOKUP($E328&amp;$D$119, Outliers!$A$4:$P$214,8,FALSE),"0")</f>
        <v>0</v>
      </c>
      <c r="AB328" s="163" t="str">
        <f>IFERROR(VLOOKUP($E328&amp;$D$119, Outliers!$A$4:$P$214,9,FALSE),"0")</f>
        <v>0</v>
      </c>
      <c r="AD328" s="78"/>
      <c r="AE328" s="78"/>
      <c r="AF328" s="78"/>
      <c r="AG328" s="78"/>
    </row>
    <row r="329" spans="4:33" ht="15.75" x14ac:dyDescent="0.25">
      <c r="D329" s="318"/>
      <c r="E329" s="104" t="s">
        <v>219</v>
      </c>
      <c r="F329" s="405">
        <f>IF(OR(ISERROR(VLOOKUP($E329&amp;$D$118&amp;$D$119,'CCG data'!$A:$AD,'CCG data'!R$3,FALSE)),ISBLANK(VLOOKUP($E329&amp;$D$118&amp;$D$119,'CCG data'!$A:$AD,'CCG data'!R$3,FALSE))),"",VLOOKUP($E329&amp;$D$118&amp;$D$119,'CCG data'!$A:$AD,'CCG data'!R$3,FALSE))</f>
        <v>4.3617296397679439</v>
      </c>
      <c r="G329" s="406"/>
      <c r="H329" s="406">
        <f>IF(OR(ISERROR(VLOOKUP($E329&amp;$D$118&amp;$D$119,'CCG data'!$A:$AD,'CCG data'!S$3,FALSE)),ISBLANK(VLOOKUP($E329&amp;$D$118&amp;$D$119,'CCG data'!$A:$AD,'CCG data'!S$3,FALSE))),"",VLOOKUP($E329&amp;$D$118&amp;$D$119,'CCG data'!$A:$AD,'CCG data'!S$3,FALSE))</f>
        <v>40.372075571501654</v>
      </c>
      <c r="I329" s="406"/>
      <c r="J329" s="406">
        <f>IF(OR(ISERROR(VLOOKUP($E329&amp;$D$118&amp;$D$119,'CCG data'!$A:$AD,'CCG data'!T$3,FALSE)),ISBLANK(VLOOKUP($E329&amp;$D$118&amp;$D$119,'CCG data'!$A:$AD,'CCG data'!T$3,FALSE))),"",VLOOKUP($E329&amp;$D$118&amp;$D$119,'CCG data'!$A:$AD,'CCG data'!T$3,FALSE))</f>
        <v>18.709338373122979</v>
      </c>
      <c r="K329" s="406"/>
      <c r="L329" s="406">
        <f>IF(OR(ISERROR(VLOOKUP($E329&amp;$D$118&amp;$D$119,'CCG data'!$A:$AD,'CCG data'!U$3,FALSE)),ISBLANK(VLOOKUP($E329&amp;$D$118&amp;$D$119,'CCG data'!$A:$AD,'CCG data'!U$3,FALSE))),"",VLOOKUP($E329&amp;$D$118&amp;$D$119,'CCG data'!$A:$AD,'CCG data'!U$3,FALSE))</f>
        <v>10.907323384327064</v>
      </c>
      <c r="M329" s="407"/>
      <c r="N329" s="362">
        <f>IF(OR(ISERROR(VLOOKUP($E329&amp;$D$118&amp;$D$119,'CCG data'!$A:$AD,'CCG data'!G$3,FALSE)),ISBLANK(VLOOKUP($E329&amp;$D$118&amp;$D$119,'CCG data'!$A:$AD,'CCG data'!G$3,FALSE))),"",VLOOKUP($E329&amp;$D$118&amp;$D$119,'CCG data'!$A:$AD,'CCG data'!G$3,FALSE))</f>
        <v>1248</v>
      </c>
      <c r="P329" s="397">
        <f>IF(OR(ISERROR(VLOOKUP($E329&amp;$D$118&amp;$D$119,'CCG data'!$A:$AD,'CCG data'!B$3,FALSE)),ISBLANK(VLOOKUP($E329&amp;$D$118&amp;$D$119,'CCG data'!$A:$AD,'CCG data'!B$3,FALSE))),"",VLOOKUP($E329&amp;$D$118&amp;$D$119,'CCG data'!$A:$AD,'CCG data'!B$3,FALSE))</f>
        <v>6.3301282051282048E-2</v>
      </c>
      <c r="Q329" s="263"/>
      <c r="R329" s="263">
        <f>IF(OR(ISERROR(VLOOKUP($E329&amp;$D$118&amp;$D$119,'CCG data'!$A:$AD,'CCG data'!C$3,FALSE)),ISBLANK(VLOOKUP($E329&amp;$D$118&amp;$D$119,'CCG data'!$A:$AD,'CCG data'!C$3,FALSE))),"",VLOOKUP($E329&amp;$D$118&amp;$D$119,'CCG data'!$A:$AD,'CCG data'!C$3,FALSE))</f>
        <v>0.54006410256410253</v>
      </c>
      <c r="S329" s="263"/>
      <c r="T329" s="263">
        <f>IF(OR(ISERROR(VLOOKUP($E329&amp;$D$118&amp;$D$119,'CCG data'!$A:$AD,'CCG data'!D$3,FALSE)),ISBLANK(VLOOKUP($E329&amp;$D$118&amp;$D$119,'CCG data'!$A:$AD,'CCG data'!D$3,FALSE))),"",VLOOKUP($E329&amp;$D$118&amp;$D$119,'CCG data'!$A:$AD,'CCG data'!D$3,FALSE))</f>
        <v>0.24358974358974358</v>
      </c>
      <c r="U329" s="263"/>
      <c r="V329" s="263">
        <f>IF(OR(ISERROR(VLOOKUP($E329&amp;$D$118&amp;$D$119,'CCG data'!$A:$AD,'CCG data'!E$3,FALSE)),ISBLANK(VLOOKUP($E329&amp;$D$118&amp;$D$119,'CCG data'!$A:$AD,'CCG data'!E$3,FALSE))),"",VLOOKUP($E329&amp;$D$118&amp;$D$119,'CCG data'!$A:$AD,'CCG data'!E$3,FALSE))</f>
        <v>0.15304487179487181</v>
      </c>
      <c r="W329" s="398"/>
      <c r="Y329" s="163">
        <f>IFERROR(VLOOKUP($E329&amp;$D$119, Outliers!$A$4:$P$214,6,FALSE),"0")</f>
        <v>0</v>
      </c>
      <c r="Z329" s="163">
        <f>IFERROR(VLOOKUP($E329&amp;$D$119, Outliers!$A$4:$P$214,7,FALSE),"0")</f>
        <v>0</v>
      </c>
      <c r="AA329" s="163">
        <f>IFERROR(VLOOKUP($E329&amp;$D$119, Outliers!$A$4:$P$214,8,FALSE),"0")</f>
        <v>0</v>
      </c>
      <c r="AB329" s="163">
        <f>IFERROR(VLOOKUP($E329&amp;$D$119, Outliers!$A$4:$P$214,9,FALSE),"0")</f>
        <v>0</v>
      </c>
      <c r="AD329" s="78"/>
      <c r="AE329" s="78"/>
      <c r="AF329" s="78"/>
      <c r="AG329" s="78"/>
    </row>
    <row r="330" spans="4:33" x14ac:dyDescent="0.25">
      <c r="D330" s="318"/>
      <c r="E330" s="103" t="s">
        <v>27</v>
      </c>
      <c r="F330" s="95">
        <f>IF(P329="","",VLOOKUP($E329&amp;$D$118&amp;$D$119,'CCG data'!$A:$AD,'CCG data'!W$3,FALSE))</f>
        <v>3.3998931077845294</v>
      </c>
      <c r="G330" s="96">
        <f>IF(P329="","",VLOOKUP($E329&amp;$D$118&amp;$D$119,'CCG data'!$A:$AD,'CCG data'!X$3,FALSE))</f>
        <v>5.3235661717513585</v>
      </c>
      <c r="H330" s="96">
        <f>IF(R329="","",VLOOKUP($E329&amp;$D$118&amp;$D$119,'CCG data'!$A:$AD,'CCG data'!Y$3,FALSE))</f>
        <v>37.324130047261079</v>
      </c>
      <c r="I330" s="96">
        <f>IF(R329="","",VLOOKUP($E329&amp;$D$118&amp;$D$119,'CCG data'!$A:$AD,'CCG data'!Z$3,FALSE))</f>
        <v>43.420021095742229</v>
      </c>
      <c r="J330" s="96">
        <f>IF(T329="","",VLOOKUP($E329&amp;$D$118&amp;$D$119,'CCG data'!$A:$AD,'CCG data'!AA$3,FALSE))</f>
        <v>16.60615224250267</v>
      </c>
      <c r="K330" s="96">
        <f>IF(T329="","",VLOOKUP($E329&amp;$D$118&amp;$D$119,'CCG data'!$A:$AD,'CCG data'!AB$3,FALSE))</f>
        <v>20.812524503743287</v>
      </c>
      <c r="L330" s="96">
        <f>IF(V329="","",VLOOKUP($E329&amp;$D$118&amp;$D$119,'CCG data'!$A:$AD,'CCG data'!AC$3,FALSE))</f>
        <v>9.3604399906552587</v>
      </c>
      <c r="M330" s="96">
        <f>IF(V329="","",VLOOKUP($E329&amp;$D$118&amp;$D$119,'CCG data'!$A:$AD,'CCG data'!AD$3,FALSE))</f>
        <v>12.45420677799887</v>
      </c>
      <c r="N330" s="363"/>
      <c r="P330" s="150">
        <f>IF(P329="","",VLOOKUP($E329&amp;$D$118&amp;$D$119,'CCG data'!$A:$AD,'CCG data'!I$3,FALSE))</f>
        <v>5.0999999999999997E-2</v>
      </c>
      <c r="Q330" s="15">
        <f>IF(P329="","",VLOOKUP($E329&amp;$D$118&amp;$D$119,'CCG data'!$A:$AD,'CCG data'!J$3,FALSE))</f>
        <v>7.8E-2</v>
      </c>
      <c r="R330" s="15">
        <f>IF(R329="","",VLOOKUP($E329&amp;$D$118&amp;$D$119,'CCG data'!$A:$AD,'CCG data'!K$3,FALSE))</f>
        <v>0.51200000000000001</v>
      </c>
      <c r="S330" s="15">
        <f>IF(R329="","",VLOOKUP($E329&amp;$D$118&amp;$D$119,'CCG data'!$A:$AD,'CCG data'!L$3,FALSE))</f>
        <v>0.56799999999999995</v>
      </c>
      <c r="T330" s="15">
        <f>IF(T329="","",VLOOKUP($E329&amp;$D$118&amp;$D$119,'CCG data'!$A:$AD,'CCG data'!M$3,FALSE))</f>
        <v>0.221</v>
      </c>
      <c r="U330" s="15">
        <f>IF(T329="","",VLOOKUP($E329&amp;$D$118&amp;$D$119,'CCG data'!$A:$AD,'CCG data'!N$3,FALSE))</f>
        <v>0.26800000000000002</v>
      </c>
      <c r="V330" s="15">
        <f>IF(V329="","",VLOOKUP($E329&amp;$D$118&amp;$D$119,'CCG data'!$A:$AD,'CCG data'!O$3,FALSE))</f>
        <v>0.13400000000000001</v>
      </c>
      <c r="W330" s="135">
        <f>IF(V329="","",VLOOKUP($E329&amp;$D$118&amp;$D$119,'CCG data'!$A:$AD,'CCG data'!P$3,FALSE))</f>
        <v>0.17399999999999999</v>
      </c>
      <c r="Y330" s="163" t="str">
        <f>IFERROR(VLOOKUP($E330&amp;$D$119, Outliers!$A$4:$P$214,6,FALSE),"0")</f>
        <v>0</v>
      </c>
      <c r="Z330" s="163" t="str">
        <f>IFERROR(VLOOKUP($E330&amp;$D$119, Outliers!$A$4:$P$214,7,FALSE),"0")</f>
        <v>0</v>
      </c>
      <c r="AA330" s="163" t="str">
        <f>IFERROR(VLOOKUP($E330&amp;$D$119, Outliers!$A$4:$P$214,8,FALSE),"0")</f>
        <v>0</v>
      </c>
      <c r="AB330" s="163" t="str">
        <f>IFERROR(VLOOKUP($E330&amp;$D$119, Outliers!$A$4:$P$214,9,FALSE),"0")</f>
        <v>0</v>
      </c>
      <c r="AD330" s="78"/>
      <c r="AE330" s="78"/>
      <c r="AF330" s="78"/>
      <c r="AG330" s="78"/>
    </row>
    <row r="331" spans="4:33" ht="15.75" x14ac:dyDescent="0.25">
      <c r="D331" s="318"/>
      <c r="E331" s="104" t="s">
        <v>488</v>
      </c>
      <c r="F331" s="405">
        <f>IF(OR(ISERROR(VLOOKUP($E331&amp;$D$118&amp;$D$119,'CCG data'!$A:$AD,'CCG data'!R$3,FALSE)),ISBLANK(VLOOKUP($E331&amp;$D$118&amp;$D$119,'CCG data'!$A:$AD,'CCG data'!R$3,FALSE))),"",VLOOKUP($E331&amp;$D$118&amp;$D$119,'CCG data'!$A:$AD,'CCG data'!R$3,FALSE))</f>
        <v>5.751792813202381</v>
      </c>
      <c r="G331" s="406"/>
      <c r="H331" s="406">
        <f>IF(OR(ISERROR(VLOOKUP($E331&amp;$D$118&amp;$D$119,'CCG data'!$A:$AD,'CCG data'!S$3,FALSE)),ISBLANK(VLOOKUP($E331&amp;$D$118&amp;$D$119,'CCG data'!$A:$AD,'CCG data'!S$3,FALSE))),"",VLOOKUP($E331&amp;$D$118&amp;$D$119,'CCG data'!$A:$AD,'CCG data'!S$3,FALSE))</f>
        <v>40.946736864642872</v>
      </c>
      <c r="I331" s="406"/>
      <c r="J331" s="406">
        <f>IF(OR(ISERROR(VLOOKUP($E331&amp;$D$118&amp;$D$119,'CCG data'!$A:$AD,'CCG data'!T$3,FALSE)),ISBLANK(VLOOKUP($E331&amp;$D$118&amp;$D$119,'CCG data'!$A:$AD,'CCG data'!T$3,FALSE))),"",VLOOKUP($E331&amp;$D$118&amp;$D$119,'CCG data'!$A:$AD,'CCG data'!T$3,FALSE))</f>
        <v>17.704343795110617</v>
      </c>
      <c r="K331" s="406"/>
      <c r="L331" s="406">
        <f>IF(OR(ISERROR(VLOOKUP($E331&amp;$D$118&amp;$D$119,'CCG data'!$A:$AD,'CCG data'!U$3,FALSE)),ISBLANK(VLOOKUP($E331&amp;$D$118&amp;$D$119,'CCG data'!$A:$AD,'CCG data'!U$3,FALSE))),"",VLOOKUP($E331&amp;$D$118&amp;$D$119,'CCG data'!$A:$AD,'CCG data'!U$3,FALSE))</f>
        <v>11.207546780287522</v>
      </c>
      <c r="M331" s="407"/>
      <c r="N331" s="362">
        <f>IF(OR(ISERROR(VLOOKUP($E331&amp;$D$118&amp;$D$119,'CCG data'!$A:$AD,'CCG data'!G$3,FALSE)),ISBLANK(VLOOKUP($E331&amp;$D$118&amp;$D$119,'CCG data'!$A:$AD,'CCG data'!G$3,FALSE))),"",VLOOKUP($E331&amp;$D$118&amp;$D$119,'CCG data'!$A:$AD,'CCG data'!G$3,FALSE))</f>
        <v>2787</v>
      </c>
      <c r="P331" s="397">
        <f>IF(OR(ISERROR(VLOOKUP($E331&amp;$D$118&amp;$D$119,'CCG data'!$A:$AD,'CCG data'!B$3,FALSE)),ISBLANK(VLOOKUP($E331&amp;$D$118&amp;$D$119,'CCG data'!$A:$AD,'CCG data'!B$3,FALSE))),"",VLOOKUP($E331&amp;$D$118&amp;$D$119,'CCG data'!$A:$AD,'CCG data'!B$3,FALSE))</f>
        <v>7.7502691065662002E-2</v>
      </c>
      <c r="Q331" s="263"/>
      <c r="R331" s="263">
        <f>IF(OR(ISERROR(VLOOKUP($E331&amp;$D$118&amp;$D$119,'CCG data'!$A:$AD,'CCG data'!C$3,FALSE)),ISBLANK(VLOOKUP($E331&amp;$D$118&amp;$D$119,'CCG data'!$A:$AD,'CCG data'!C$3,FALSE))),"",VLOOKUP($E331&amp;$D$118&amp;$D$119,'CCG data'!$A:$AD,'CCG data'!C$3,FALSE))</f>
        <v>0.54000717617509864</v>
      </c>
      <c r="S331" s="263"/>
      <c r="T331" s="263">
        <f>IF(OR(ISERROR(VLOOKUP($E331&amp;$D$118&amp;$D$119,'CCG data'!$A:$AD,'CCG data'!D$3,FALSE)),ISBLANK(VLOOKUP($E331&amp;$D$118&amp;$D$119,'CCG data'!$A:$AD,'CCG data'!D$3,FALSE))),"",VLOOKUP($E331&amp;$D$118&amp;$D$119,'CCG data'!$A:$AD,'CCG data'!D$3,FALSE))</f>
        <v>0.23537854323645496</v>
      </c>
      <c r="U331" s="263"/>
      <c r="V331" s="263">
        <f>IF(OR(ISERROR(VLOOKUP($E331&amp;$D$118&amp;$D$119,'CCG data'!$A:$AD,'CCG data'!E$3,FALSE)),ISBLANK(VLOOKUP($E331&amp;$D$118&amp;$D$119,'CCG data'!$A:$AD,'CCG data'!E$3,FALSE))),"",VLOOKUP($E331&amp;$D$118&amp;$D$119,'CCG data'!$A:$AD,'CCG data'!E$3,FALSE))</f>
        <v>0.14711158952278436</v>
      </c>
      <c r="W331" s="398"/>
      <c r="Y331" s="163">
        <f>IFERROR(VLOOKUP($E331&amp;$D$119, Outliers!$A$4:$P$214,6,FALSE),"0")</f>
        <v>0</v>
      </c>
      <c r="Z331" s="163">
        <f>IFERROR(VLOOKUP($E331&amp;$D$119, Outliers!$A$4:$P$214,7,FALSE),"0")</f>
        <v>0</v>
      </c>
      <c r="AA331" s="163">
        <f>IFERROR(VLOOKUP($E331&amp;$D$119, Outliers!$A$4:$P$214,8,FALSE),"0")</f>
        <v>0</v>
      </c>
      <c r="AB331" s="163">
        <f>IFERROR(VLOOKUP($E331&amp;$D$119, Outliers!$A$4:$P$214,9,FALSE),"0")</f>
        <v>0</v>
      </c>
      <c r="AD331" s="78"/>
      <c r="AE331" s="78"/>
      <c r="AF331" s="78"/>
      <c r="AG331" s="78"/>
    </row>
    <row r="332" spans="4:33" x14ac:dyDescent="0.25">
      <c r="D332" s="318"/>
      <c r="E332" s="103" t="s">
        <v>27</v>
      </c>
      <c r="F332" s="95">
        <f>IF(P331="","",VLOOKUP($E331&amp;$D$118&amp;$D$119,'CCG data'!$A:$AD,'CCG data'!W$3,FALSE))</f>
        <v>4.9847273493922604</v>
      </c>
      <c r="G332" s="96">
        <f>IF(P331="","",VLOOKUP($E331&amp;$D$118&amp;$D$119,'CCG data'!$A:$AD,'CCG data'!X$3,FALSE))</f>
        <v>6.5188582770125016</v>
      </c>
      <c r="H332" s="96">
        <f>IF(R331="","",VLOOKUP($E331&amp;$D$118&amp;$D$119,'CCG data'!$A:$AD,'CCG data'!Y$3,FALSE))</f>
        <v>38.877991114292506</v>
      </c>
      <c r="I332" s="96">
        <f>IF(R331="","",VLOOKUP($E331&amp;$D$118&amp;$D$119,'CCG data'!$A:$AD,'CCG data'!Z$3,FALSE))</f>
        <v>43.015482614993239</v>
      </c>
      <c r="J332" s="96">
        <f>IF(T331="","",VLOOKUP($E331&amp;$D$118&amp;$D$119,'CCG data'!$A:$AD,'CCG data'!AA$3,FALSE))</f>
        <v>16.349516348707322</v>
      </c>
      <c r="K332" s="96">
        <f>IF(T331="","",VLOOKUP($E331&amp;$D$118&amp;$D$119,'CCG data'!$A:$AD,'CCG data'!AB$3,FALSE))</f>
        <v>19.059171241513912</v>
      </c>
      <c r="L332" s="96">
        <f>IF(V331="","",VLOOKUP($E331&amp;$D$118&amp;$D$119,'CCG data'!$A:$AD,'CCG data'!AC$3,FALSE))</f>
        <v>10.122684265536492</v>
      </c>
      <c r="M332" s="96">
        <f>IF(V331="","",VLOOKUP($E331&amp;$D$118&amp;$D$119,'CCG data'!$A:$AD,'CCG data'!AD$3,FALSE))</f>
        <v>12.292409295038553</v>
      </c>
      <c r="N332" s="363"/>
      <c r="P332" s="150">
        <f>IF(P331="","",VLOOKUP($E331&amp;$D$118&amp;$D$119,'CCG data'!$A:$AD,'CCG data'!I$3,FALSE))</f>
        <v>6.8000000000000005E-2</v>
      </c>
      <c r="Q332" s="15">
        <f>IF(P331="","",VLOOKUP($E331&amp;$D$118&amp;$D$119,'CCG data'!$A:$AD,'CCG data'!J$3,FALSE))</f>
        <v>8.7999999999999995E-2</v>
      </c>
      <c r="R332" s="15">
        <f>IF(R331="","",VLOOKUP($E331&amp;$D$118&amp;$D$119,'CCG data'!$A:$AD,'CCG data'!K$3,FALSE))</f>
        <v>0.52100000000000002</v>
      </c>
      <c r="S332" s="15">
        <f>IF(R331="","",VLOOKUP($E331&amp;$D$118&amp;$D$119,'CCG data'!$A:$AD,'CCG data'!L$3,FALSE))</f>
        <v>0.55800000000000005</v>
      </c>
      <c r="T332" s="15">
        <f>IF(T331="","",VLOOKUP($E331&amp;$D$118&amp;$D$119,'CCG data'!$A:$AD,'CCG data'!M$3,FALSE))</f>
        <v>0.22</v>
      </c>
      <c r="U332" s="15">
        <f>IF(T331="","",VLOOKUP($E331&amp;$D$118&amp;$D$119,'CCG data'!$A:$AD,'CCG data'!N$3,FALSE))</f>
        <v>0.251</v>
      </c>
      <c r="V332" s="15">
        <f>IF(V331="","",VLOOKUP($E331&amp;$D$118&amp;$D$119,'CCG data'!$A:$AD,'CCG data'!O$3,FALSE))</f>
        <v>0.13400000000000001</v>
      </c>
      <c r="W332" s="135">
        <f>IF(V331="","",VLOOKUP($E331&amp;$D$118&amp;$D$119,'CCG data'!$A:$AD,'CCG data'!P$3,FALSE))</f>
        <v>0.161</v>
      </c>
      <c r="Y332" s="163" t="str">
        <f>IFERROR(VLOOKUP($E332&amp;$D$119, Outliers!$A$4:$P$214,6,FALSE),"0")</f>
        <v>0</v>
      </c>
      <c r="Z332" s="163" t="str">
        <f>IFERROR(VLOOKUP($E332&amp;$D$119, Outliers!$A$4:$P$214,7,FALSE),"0")</f>
        <v>0</v>
      </c>
      <c r="AA332" s="163" t="str">
        <f>IFERROR(VLOOKUP($E332&amp;$D$119, Outliers!$A$4:$P$214,8,FALSE),"0")</f>
        <v>0</v>
      </c>
      <c r="AB332" s="163" t="str">
        <f>IFERROR(VLOOKUP($E332&amp;$D$119, Outliers!$A$4:$P$214,9,FALSE),"0")</f>
        <v>0</v>
      </c>
      <c r="AD332" s="78"/>
      <c r="AE332" s="78"/>
      <c r="AF332" s="78"/>
      <c r="AG332" s="78"/>
    </row>
    <row r="333" spans="4:33" ht="15.75" x14ac:dyDescent="0.25">
      <c r="D333" s="318"/>
      <c r="E333" s="104" t="s">
        <v>220</v>
      </c>
      <c r="F333" s="405">
        <f>IF(OR(ISERROR(VLOOKUP($E333&amp;$D$118&amp;$D$119,'CCG data'!$A:$AD,'CCG data'!R$3,FALSE)),ISBLANK(VLOOKUP($E333&amp;$D$118&amp;$D$119,'CCG data'!$A:$AD,'CCG data'!R$3,FALSE))),"",VLOOKUP($E333&amp;$D$118&amp;$D$119,'CCG data'!$A:$AD,'CCG data'!R$3,FALSE))</f>
        <v>5.6041967246808451</v>
      </c>
      <c r="G333" s="406"/>
      <c r="H333" s="406">
        <f>IF(OR(ISERROR(VLOOKUP($E333&amp;$D$118&amp;$D$119,'CCG data'!$A:$AD,'CCG data'!S$3,FALSE)),ISBLANK(VLOOKUP($E333&amp;$D$118&amp;$D$119,'CCG data'!$A:$AD,'CCG data'!S$3,FALSE))),"",VLOOKUP($E333&amp;$D$118&amp;$D$119,'CCG data'!$A:$AD,'CCG data'!S$3,FALSE))</f>
        <v>37.161676502839789</v>
      </c>
      <c r="I333" s="406"/>
      <c r="J333" s="406">
        <f>IF(OR(ISERROR(VLOOKUP($E333&amp;$D$118&amp;$D$119,'CCG data'!$A:$AD,'CCG data'!T$3,FALSE)),ISBLANK(VLOOKUP($E333&amp;$D$118&amp;$D$119,'CCG data'!$A:$AD,'CCG data'!T$3,FALSE))),"",VLOOKUP($E333&amp;$D$118&amp;$D$119,'CCG data'!$A:$AD,'CCG data'!T$3,FALSE))</f>
        <v>17.35204640691542</v>
      </c>
      <c r="K333" s="406"/>
      <c r="L333" s="406">
        <f>IF(OR(ISERROR(VLOOKUP($E333&amp;$D$118&amp;$D$119,'CCG data'!$A:$AD,'CCG data'!U$3,FALSE)),ISBLANK(VLOOKUP($E333&amp;$D$118&amp;$D$119,'CCG data'!$A:$AD,'CCG data'!U$3,FALSE))),"",VLOOKUP($E333&amp;$D$118&amp;$D$119,'CCG data'!$A:$AD,'CCG data'!U$3,FALSE))</f>
        <v>13.221275953763342</v>
      </c>
      <c r="M333" s="407"/>
      <c r="N333" s="362">
        <f>IF(OR(ISERROR(VLOOKUP($E333&amp;$D$118&amp;$D$119,'CCG data'!$A:$AD,'CCG data'!G$3,FALSE)),ISBLANK(VLOOKUP($E333&amp;$D$118&amp;$D$119,'CCG data'!$A:$AD,'CCG data'!G$3,FALSE))),"",VLOOKUP($E333&amp;$D$118&amp;$D$119,'CCG data'!$A:$AD,'CCG data'!G$3,FALSE))</f>
        <v>3821</v>
      </c>
      <c r="P333" s="397">
        <f>IF(OR(ISERROR(VLOOKUP($E333&amp;$D$118&amp;$D$119,'CCG data'!$A:$AD,'CCG data'!B$3,FALSE)),ISBLANK(VLOOKUP($E333&amp;$D$118&amp;$D$119,'CCG data'!$A:$AD,'CCG data'!B$3,FALSE))),"",VLOOKUP($E333&amp;$D$118&amp;$D$119,'CCG data'!$A:$AD,'CCG data'!B$3,FALSE))</f>
        <v>8.0868882491494376E-2</v>
      </c>
      <c r="Q333" s="263"/>
      <c r="R333" s="263">
        <f>IF(OR(ISERROR(VLOOKUP($E333&amp;$D$118&amp;$D$119,'CCG data'!$A:$AD,'CCG data'!C$3,FALSE)),ISBLANK(VLOOKUP($E333&amp;$D$118&amp;$D$119,'CCG data'!$A:$AD,'CCG data'!C$3,FALSE))),"",VLOOKUP($E333&amp;$D$118&amp;$D$119,'CCG data'!$A:$AD,'CCG data'!C$3,FALSE))</f>
        <v>0.49882229782779375</v>
      </c>
      <c r="S333" s="263"/>
      <c r="T333" s="263">
        <f>IF(OR(ISERROR(VLOOKUP($E333&amp;$D$118&amp;$D$119,'CCG data'!$A:$AD,'CCG data'!D$3,FALSE)),ISBLANK(VLOOKUP($E333&amp;$D$118&amp;$D$119,'CCG data'!$A:$AD,'CCG data'!D$3,FALSE))),"",VLOOKUP($E333&amp;$D$118&amp;$D$119,'CCG data'!$A:$AD,'CCG data'!D$3,FALSE))</f>
        <v>0.23658728081654018</v>
      </c>
      <c r="U333" s="263"/>
      <c r="V333" s="263">
        <f>IF(OR(ISERROR(VLOOKUP($E333&amp;$D$118&amp;$D$119,'CCG data'!$A:$AD,'CCG data'!E$3,FALSE)),ISBLANK(VLOOKUP($E333&amp;$D$118&amp;$D$119,'CCG data'!$A:$AD,'CCG data'!E$3,FALSE))),"",VLOOKUP($E333&amp;$D$118&amp;$D$119,'CCG data'!$A:$AD,'CCG data'!E$3,FALSE))</f>
        <v>0.1837215388641717</v>
      </c>
      <c r="W333" s="398"/>
      <c r="Y333" s="163">
        <f>IFERROR(VLOOKUP($E333&amp;$D$119, Outliers!$A$4:$P$214,6,FALSE),"0")</f>
        <v>0</v>
      </c>
      <c r="Z333" s="163">
        <f>IFERROR(VLOOKUP($E333&amp;$D$119, Outliers!$A$4:$P$214,7,FALSE),"0")</f>
        <v>0</v>
      </c>
      <c r="AA333" s="163">
        <f>IFERROR(VLOOKUP($E333&amp;$D$119, Outliers!$A$4:$P$214,8,FALSE),"0")</f>
        <v>0</v>
      </c>
      <c r="AB333" s="163">
        <f>IFERROR(VLOOKUP($E333&amp;$D$119, Outliers!$A$4:$P$214,9,FALSE),"0")</f>
        <v>1</v>
      </c>
      <c r="AD333" s="78"/>
      <c r="AE333" s="78"/>
      <c r="AF333" s="78"/>
      <c r="AG333" s="78"/>
    </row>
    <row r="334" spans="4:33" x14ac:dyDescent="0.25">
      <c r="D334" s="318"/>
      <c r="E334" s="103" t="s">
        <v>27</v>
      </c>
      <c r="F334" s="95">
        <f>IF(P333="","",VLOOKUP($E333&amp;$D$118&amp;$D$119,'CCG data'!$A:$AD,'CCG data'!W$3,FALSE))</f>
        <v>4.9793259636726557</v>
      </c>
      <c r="G334" s="96">
        <f>IF(P333="","",VLOOKUP($E333&amp;$D$118&amp;$D$119,'CCG data'!$A:$AD,'CCG data'!X$3,FALSE))</f>
        <v>6.2290674856890345</v>
      </c>
      <c r="H334" s="96">
        <f>IF(R333="","",VLOOKUP($E333&amp;$D$118&amp;$D$119,'CCG data'!$A:$AD,'CCG data'!Y$3,FALSE))</f>
        <v>35.493315915796799</v>
      </c>
      <c r="I334" s="96">
        <f>IF(R333="","",VLOOKUP($E333&amp;$D$118&amp;$D$119,'CCG data'!$A:$AD,'CCG data'!Z$3,FALSE))</f>
        <v>38.830037089882779</v>
      </c>
      <c r="J334" s="96">
        <f>IF(T333="","",VLOOKUP($E333&amp;$D$118&amp;$D$119,'CCG data'!$A:$AD,'CCG data'!AA$3,FALSE))</f>
        <v>16.220890268515813</v>
      </c>
      <c r="K334" s="96">
        <f>IF(T333="","",VLOOKUP($E333&amp;$D$118&amp;$D$119,'CCG data'!$A:$AD,'CCG data'!AB$3,FALSE))</f>
        <v>18.483202545315027</v>
      </c>
      <c r="L334" s="96">
        <f>IF(V333="","",VLOOKUP($E333&amp;$D$118&amp;$D$119,'CCG data'!$A:$AD,'CCG data'!AC$3,FALSE))</f>
        <v>12.243226341627095</v>
      </c>
      <c r="M334" s="96">
        <f>IF(V333="","",VLOOKUP($E333&amp;$D$118&amp;$D$119,'CCG data'!$A:$AD,'CCG data'!AD$3,FALSE))</f>
        <v>14.19932556589959</v>
      </c>
      <c r="N334" s="363"/>
      <c r="P334" s="150">
        <f>IF(P333="","",VLOOKUP($E333&amp;$D$118&amp;$D$119,'CCG data'!$A:$AD,'CCG data'!I$3,FALSE))</f>
        <v>7.2999999999999995E-2</v>
      </c>
      <c r="Q334" s="15">
        <f>IF(P333="","",VLOOKUP($E333&amp;$D$118&amp;$D$119,'CCG data'!$A:$AD,'CCG data'!J$3,FALSE))</f>
        <v>0.09</v>
      </c>
      <c r="R334" s="15">
        <f>IF(R333="","",VLOOKUP($E333&amp;$D$118&amp;$D$119,'CCG data'!$A:$AD,'CCG data'!K$3,FALSE))</f>
        <v>0.48299999999999998</v>
      </c>
      <c r="S334" s="15">
        <f>IF(R333="","",VLOOKUP($E333&amp;$D$118&amp;$D$119,'CCG data'!$A:$AD,'CCG data'!L$3,FALSE))</f>
        <v>0.51500000000000001</v>
      </c>
      <c r="T334" s="15">
        <f>IF(T333="","",VLOOKUP($E333&amp;$D$118&amp;$D$119,'CCG data'!$A:$AD,'CCG data'!M$3,FALSE))</f>
        <v>0.223</v>
      </c>
      <c r="U334" s="15">
        <f>IF(T333="","",VLOOKUP($E333&amp;$D$118&amp;$D$119,'CCG data'!$A:$AD,'CCG data'!N$3,FALSE))</f>
        <v>0.25</v>
      </c>
      <c r="V334" s="15">
        <f>IF(V333="","",VLOOKUP($E333&amp;$D$118&amp;$D$119,'CCG data'!$A:$AD,'CCG data'!O$3,FALSE))</f>
        <v>0.17199999999999999</v>
      </c>
      <c r="W334" s="135">
        <f>IF(V333="","",VLOOKUP($E333&amp;$D$118&amp;$D$119,'CCG data'!$A:$AD,'CCG data'!P$3,FALSE))</f>
        <v>0.19600000000000001</v>
      </c>
      <c r="Y334" s="163" t="str">
        <f>IFERROR(VLOOKUP($E334&amp;$D$119, Outliers!$A$4:$P$214,6,FALSE),"0")</f>
        <v>0</v>
      </c>
      <c r="Z334" s="163" t="str">
        <f>IFERROR(VLOOKUP($E334&amp;$D$119, Outliers!$A$4:$P$214,7,FALSE),"0")</f>
        <v>0</v>
      </c>
      <c r="AA334" s="163" t="str">
        <f>IFERROR(VLOOKUP($E334&amp;$D$119, Outliers!$A$4:$P$214,8,FALSE),"0")</f>
        <v>0</v>
      </c>
      <c r="AB334" s="163" t="str">
        <f>IFERROR(VLOOKUP($E334&amp;$D$119, Outliers!$A$4:$P$214,9,FALSE),"0")</f>
        <v>0</v>
      </c>
      <c r="AD334" s="78"/>
      <c r="AE334" s="78"/>
      <c r="AF334" s="78"/>
      <c r="AG334" s="78"/>
    </row>
    <row r="335" spans="4:33" ht="15.75" x14ac:dyDescent="0.25">
      <c r="D335" s="318"/>
      <c r="E335" s="104" t="s">
        <v>221</v>
      </c>
      <c r="F335" s="405">
        <f>IF(OR(ISERROR(VLOOKUP($E335&amp;$D$118&amp;$D$119,'CCG data'!$A:$AD,'CCG data'!R$3,FALSE)),ISBLANK(VLOOKUP($E335&amp;$D$118&amp;$D$119,'CCG data'!$A:$AD,'CCG data'!R$3,FALSE))),"",VLOOKUP($E335&amp;$D$118&amp;$D$119,'CCG data'!$A:$AD,'CCG data'!R$3,FALSE))</f>
        <v>6.2684200519418267</v>
      </c>
      <c r="G335" s="406"/>
      <c r="H335" s="406">
        <f>IF(OR(ISERROR(VLOOKUP($E335&amp;$D$118&amp;$D$119,'CCG data'!$A:$AD,'CCG data'!S$3,FALSE)),ISBLANK(VLOOKUP($E335&amp;$D$118&amp;$D$119,'CCG data'!$A:$AD,'CCG data'!S$3,FALSE))),"",VLOOKUP($E335&amp;$D$118&amp;$D$119,'CCG data'!$A:$AD,'CCG data'!S$3,FALSE))</f>
        <v>43.708653134413296</v>
      </c>
      <c r="I335" s="406"/>
      <c r="J335" s="406">
        <f>IF(OR(ISERROR(VLOOKUP($E335&amp;$D$118&amp;$D$119,'CCG data'!$A:$AD,'CCG data'!T$3,FALSE)),ISBLANK(VLOOKUP($E335&amp;$D$118&amp;$D$119,'CCG data'!$A:$AD,'CCG data'!T$3,FALSE))),"",VLOOKUP($E335&amp;$D$118&amp;$D$119,'CCG data'!$A:$AD,'CCG data'!T$3,FALSE))</f>
        <v>17.254233219073619</v>
      </c>
      <c r="K335" s="406"/>
      <c r="L335" s="406">
        <f>IF(OR(ISERROR(VLOOKUP($E335&amp;$D$118&amp;$D$119,'CCG data'!$A:$AD,'CCG data'!U$3,FALSE)),ISBLANK(VLOOKUP($E335&amp;$D$118&amp;$D$119,'CCG data'!$A:$AD,'CCG data'!U$3,FALSE))),"",VLOOKUP($E335&amp;$D$118&amp;$D$119,'CCG data'!$A:$AD,'CCG data'!U$3,FALSE))</f>
        <v>7.4643936852675203</v>
      </c>
      <c r="M335" s="407"/>
      <c r="N335" s="362">
        <f>IF(OR(ISERROR(VLOOKUP($E335&amp;$D$118&amp;$D$119,'CCG data'!$A:$AD,'CCG data'!G$3,FALSE)),ISBLANK(VLOOKUP($E335&amp;$D$118&amp;$D$119,'CCG data'!$A:$AD,'CCG data'!G$3,FALSE))),"",VLOOKUP($E335&amp;$D$118&amp;$D$119,'CCG data'!$A:$AD,'CCG data'!G$3,FALSE))</f>
        <v>871</v>
      </c>
      <c r="P335" s="397">
        <f>IF(OR(ISERROR(VLOOKUP($E335&amp;$D$118&amp;$D$119,'CCG data'!$A:$AD,'CCG data'!B$3,FALSE)),ISBLANK(VLOOKUP($E335&amp;$D$118&amp;$D$119,'CCG data'!$A:$AD,'CCG data'!B$3,FALSE))),"",VLOOKUP($E335&amp;$D$118&amp;$D$119,'CCG data'!$A:$AD,'CCG data'!B$3,FALSE))</f>
        <v>8.9552238805970144E-2</v>
      </c>
      <c r="Q335" s="263"/>
      <c r="R335" s="263">
        <f>IF(OR(ISERROR(VLOOKUP($E335&amp;$D$118&amp;$D$119,'CCG data'!$A:$AD,'CCG data'!C$3,FALSE)),ISBLANK(VLOOKUP($E335&amp;$D$118&amp;$D$119,'CCG data'!$A:$AD,'CCG data'!C$3,FALSE))),"",VLOOKUP($E335&amp;$D$118&amp;$D$119,'CCG data'!$A:$AD,'CCG data'!C$3,FALSE))</f>
        <v>0.58323765786452353</v>
      </c>
      <c r="S335" s="263"/>
      <c r="T335" s="263">
        <f>IF(OR(ISERROR(VLOOKUP($E335&amp;$D$118&amp;$D$119,'CCG data'!$A:$AD,'CCG data'!D$3,FALSE)),ISBLANK(VLOOKUP($E335&amp;$D$118&amp;$D$119,'CCG data'!$A:$AD,'CCG data'!D$3,FALSE))),"",VLOOKUP($E335&amp;$D$118&amp;$D$119,'CCG data'!$A:$AD,'CCG data'!D$3,FALSE))</f>
        <v>0.22732491389207807</v>
      </c>
      <c r="U335" s="263"/>
      <c r="V335" s="263">
        <f>IF(OR(ISERROR(VLOOKUP($E335&amp;$D$118&amp;$D$119,'CCG data'!$A:$AD,'CCG data'!E$3,FALSE)),ISBLANK(VLOOKUP($E335&amp;$D$118&amp;$D$119,'CCG data'!$A:$AD,'CCG data'!E$3,FALSE))),"",VLOOKUP($E335&amp;$D$118&amp;$D$119,'CCG data'!$A:$AD,'CCG data'!E$3,FALSE))</f>
        <v>9.9885189437428246E-2</v>
      </c>
      <c r="W335" s="398"/>
      <c r="Y335" s="163">
        <f>IFERROR(VLOOKUP($E335&amp;$D$119, Outliers!$A$4:$P$214,6,FALSE),"0")</f>
        <v>0</v>
      </c>
      <c r="Z335" s="163">
        <f>IFERROR(VLOOKUP($E335&amp;$D$119, Outliers!$A$4:$P$214,7,FALSE),"0")</f>
        <v>0</v>
      </c>
      <c r="AA335" s="163">
        <f>IFERROR(VLOOKUP($E335&amp;$D$119, Outliers!$A$4:$P$214,8,FALSE),"0")</f>
        <v>0</v>
      </c>
      <c r="AB335" s="163">
        <f>IFERROR(VLOOKUP($E335&amp;$D$119, Outliers!$A$4:$P$214,9,FALSE),"0")</f>
        <v>1</v>
      </c>
      <c r="AD335" s="78"/>
      <c r="AE335" s="78"/>
      <c r="AF335" s="78"/>
      <c r="AG335" s="78"/>
    </row>
    <row r="336" spans="4:33" x14ac:dyDescent="0.25">
      <c r="D336" s="318"/>
      <c r="E336" s="103" t="s">
        <v>27</v>
      </c>
      <c r="F336" s="95">
        <f>IF(P335="","",VLOOKUP($E335&amp;$D$118&amp;$D$119,'CCG data'!$A:$AD,'CCG data'!W$3,FALSE))</f>
        <v>4.8772927911655266</v>
      </c>
      <c r="G336" s="96">
        <f>IF(P335="","",VLOOKUP($E335&amp;$D$118&amp;$D$119,'CCG data'!$A:$AD,'CCG data'!X$3,FALSE))</f>
        <v>7.6595473127181268</v>
      </c>
      <c r="H336" s="96">
        <f>IF(R335="","",VLOOKUP($E335&amp;$D$118&amp;$D$119,'CCG data'!$A:$AD,'CCG data'!Y$3,FALSE))</f>
        <v>39.907707662503299</v>
      </c>
      <c r="I336" s="96">
        <f>IF(R335="","",VLOOKUP($E335&amp;$D$118&amp;$D$119,'CCG data'!$A:$AD,'CCG data'!Z$3,FALSE))</f>
        <v>47.509598606323294</v>
      </c>
      <c r="J336" s="96">
        <f>IF(T335="","",VLOOKUP($E335&amp;$D$118&amp;$D$119,'CCG data'!$A:$AD,'CCG data'!AA$3,FALSE))</f>
        <v>14.850871495857753</v>
      </c>
      <c r="K336" s="96">
        <f>IF(T335="","",VLOOKUP($E335&amp;$D$118&amp;$D$119,'CCG data'!$A:$AD,'CCG data'!AB$3,FALSE))</f>
        <v>19.657594942289485</v>
      </c>
      <c r="L336" s="96">
        <f>IF(V335="","",VLOOKUP($E335&amp;$D$118&amp;$D$119,'CCG data'!$A:$AD,'CCG data'!AC$3,FALSE))</f>
        <v>5.8958703584193994</v>
      </c>
      <c r="M336" s="96">
        <f>IF(V335="","",VLOOKUP($E335&amp;$D$118&amp;$D$119,'CCG data'!$A:$AD,'CCG data'!AD$3,FALSE))</f>
        <v>9.0329170121156412</v>
      </c>
      <c r="N336" s="363"/>
      <c r="P336" s="150">
        <f>IF(P335="","",VLOOKUP($E335&amp;$D$118&amp;$D$119,'CCG data'!$A:$AD,'CCG data'!I$3,FALSE))</f>
        <v>7.1999999999999995E-2</v>
      </c>
      <c r="Q336" s="15">
        <f>IF(P335="","",VLOOKUP($E335&amp;$D$118&amp;$D$119,'CCG data'!$A:$AD,'CCG data'!J$3,FALSE))</f>
        <v>0.11</v>
      </c>
      <c r="R336" s="15">
        <f>IF(R335="","",VLOOKUP($E335&amp;$D$118&amp;$D$119,'CCG data'!$A:$AD,'CCG data'!K$3,FALSE))</f>
        <v>0.55000000000000004</v>
      </c>
      <c r="S336" s="15">
        <f>IF(R335="","",VLOOKUP($E335&amp;$D$118&amp;$D$119,'CCG data'!$A:$AD,'CCG data'!L$3,FALSE))</f>
        <v>0.61599999999999999</v>
      </c>
      <c r="T336" s="15">
        <f>IF(T335="","",VLOOKUP($E335&amp;$D$118&amp;$D$119,'CCG data'!$A:$AD,'CCG data'!M$3,FALSE))</f>
        <v>0.20100000000000001</v>
      </c>
      <c r="U336" s="15">
        <f>IF(T335="","",VLOOKUP($E335&amp;$D$118&amp;$D$119,'CCG data'!$A:$AD,'CCG data'!N$3,FALSE))</f>
        <v>0.25600000000000001</v>
      </c>
      <c r="V336" s="15">
        <f>IF(V335="","",VLOOKUP($E335&amp;$D$118&amp;$D$119,'CCG data'!$A:$AD,'CCG data'!O$3,FALSE))</f>
        <v>8.2000000000000003E-2</v>
      </c>
      <c r="W336" s="135">
        <f>IF(V335="","",VLOOKUP($E335&amp;$D$118&amp;$D$119,'CCG data'!$A:$AD,'CCG data'!P$3,FALSE))</f>
        <v>0.122</v>
      </c>
      <c r="Y336" s="163" t="str">
        <f>IFERROR(VLOOKUP($E336&amp;$D$119, Outliers!$A$4:$P$214,6,FALSE),"0")</f>
        <v>0</v>
      </c>
      <c r="Z336" s="163" t="str">
        <f>IFERROR(VLOOKUP($E336&amp;$D$119, Outliers!$A$4:$P$214,7,FALSE),"0")</f>
        <v>0</v>
      </c>
      <c r="AA336" s="163" t="str">
        <f>IFERROR(VLOOKUP($E336&amp;$D$119, Outliers!$A$4:$P$214,8,FALSE),"0")</f>
        <v>0</v>
      </c>
      <c r="AB336" s="163" t="str">
        <f>IFERROR(VLOOKUP($E336&amp;$D$119, Outliers!$A$4:$P$214,9,FALSE),"0")</f>
        <v>0</v>
      </c>
      <c r="AD336" s="78"/>
      <c r="AE336" s="78"/>
      <c r="AF336" s="78"/>
      <c r="AG336" s="78"/>
    </row>
    <row r="337" spans="4:33" ht="15.75" x14ac:dyDescent="0.25">
      <c r="D337" s="318"/>
      <c r="E337" s="104" t="s">
        <v>416</v>
      </c>
      <c r="F337" s="405">
        <f>IF(OR(ISERROR(VLOOKUP($E337&amp;$D$118&amp;$D$119,'CCG data'!$A:$AD,'CCG data'!R$3,FALSE)),ISBLANK(VLOOKUP($E337&amp;$D$118&amp;$D$119,'CCG data'!$A:$AD,'CCG data'!R$3,FALSE))),"",VLOOKUP($E337&amp;$D$118&amp;$D$119,'CCG data'!$A:$AD,'CCG data'!R$3,FALSE))</f>
        <v>6.9754801715094654</v>
      </c>
      <c r="G337" s="406"/>
      <c r="H337" s="406">
        <f>IF(OR(ISERROR(VLOOKUP($E337&amp;$D$118&amp;$D$119,'CCG data'!$A:$AD,'CCG data'!S$3,FALSE)),ISBLANK(VLOOKUP($E337&amp;$D$118&amp;$D$119,'CCG data'!$A:$AD,'CCG data'!S$3,FALSE))),"",VLOOKUP($E337&amp;$D$118&amp;$D$119,'CCG data'!$A:$AD,'CCG data'!S$3,FALSE))</f>
        <v>32.738517870510826</v>
      </c>
      <c r="I337" s="406"/>
      <c r="J337" s="406">
        <f>IF(OR(ISERROR(VLOOKUP($E337&amp;$D$118&amp;$D$119,'CCG data'!$A:$AD,'CCG data'!T$3,FALSE)),ISBLANK(VLOOKUP($E337&amp;$D$118&amp;$D$119,'CCG data'!$A:$AD,'CCG data'!T$3,FALSE))),"",VLOOKUP($E337&amp;$D$118&amp;$D$119,'CCG data'!$A:$AD,'CCG data'!T$3,FALSE))</f>
        <v>15.515372155538383</v>
      </c>
      <c r="K337" s="406"/>
      <c r="L337" s="406">
        <f>IF(OR(ISERROR(VLOOKUP($E337&amp;$D$118&amp;$D$119,'CCG data'!$A:$AD,'CCG data'!U$3,FALSE)),ISBLANK(VLOOKUP($E337&amp;$D$118&amp;$D$119,'CCG data'!$A:$AD,'CCG data'!U$3,FALSE))),"",VLOOKUP($E337&amp;$D$118&amp;$D$119,'CCG data'!$A:$AD,'CCG data'!U$3,FALSE))</f>
        <v>15.449657941048324</v>
      </c>
      <c r="M337" s="407"/>
      <c r="N337" s="362">
        <f>IF(OR(ISERROR(VLOOKUP($E337&amp;$D$118&amp;$D$119,'CCG data'!$A:$AD,'CCG data'!G$3,FALSE)),ISBLANK(VLOOKUP($E337&amp;$D$118&amp;$D$119,'CCG data'!$A:$AD,'CCG data'!G$3,FALSE))),"",VLOOKUP($E337&amp;$D$118&amp;$D$119,'CCG data'!$A:$AD,'CCG data'!G$3,FALSE))</f>
        <v>614</v>
      </c>
      <c r="P337" s="397">
        <f>IF(OR(ISERROR(VLOOKUP($E337&amp;$D$118&amp;$D$119,'CCG data'!$A:$AD,'CCG data'!B$3,FALSE)),ISBLANK(VLOOKUP($E337&amp;$D$118&amp;$D$119,'CCG data'!$A:$AD,'CCG data'!B$3,FALSE))),"",VLOOKUP($E337&amp;$D$118&amp;$D$119,'CCG data'!$A:$AD,'CCG data'!B$3,FALSE))</f>
        <v>9.93485342019544E-2</v>
      </c>
      <c r="Q337" s="263"/>
      <c r="R337" s="263">
        <f>IF(OR(ISERROR(VLOOKUP($E337&amp;$D$118&amp;$D$119,'CCG data'!$A:$AD,'CCG data'!C$3,FALSE)),ISBLANK(VLOOKUP($E337&amp;$D$118&amp;$D$119,'CCG data'!$A:$AD,'CCG data'!C$3,FALSE))),"",VLOOKUP($E337&amp;$D$118&amp;$D$119,'CCG data'!$A:$AD,'CCG data'!C$3,FALSE))</f>
        <v>0.46091205211726383</v>
      </c>
      <c r="S337" s="263"/>
      <c r="T337" s="263">
        <f>IF(OR(ISERROR(VLOOKUP($E337&amp;$D$118&amp;$D$119,'CCG data'!$A:$AD,'CCG data'!D$3,FALSE)),ISBLANK(VLOOKUP($E337&amp;$D$118&amp;$D$119,'CCG data'!$A:$AD,'CCG data'!D$3,FALSE))),"",VLOOKUP($E337&amp;$D$118&amp;$D$119,'CCG data'!$A:$AD,'CCG data'!D$3,FALSE))</f>
        <v>0.21986970684039087</v>
      </c>
      <c r="U337" s="263"/>
      <c r="V337" s="263">
        <f>IF(OR(ISERROR(VLOOKUP($E337&amp;$D$118&amp;$D$119,'CCG data'!$A:$AD,'CCG data'!E$3,FALSE)),ISBLANK(VLOOKUP($E337&amp;$D$118&amp;$D$119,'CCG data'!$A:$AD,'CCG data'!E$3,FALSE))),"",VLOOKUP($E337&amp;$D$118&amp;$D$119,'CCG data'!$A:$AD,'CCG data'!E$3,FALSE))</f>
        <v>0.21986970684039087</v>
      </c>
      <c r="W337" s="398"/>
      <c r="Y337" s="163">
        <f>IFERROR(VLOOKUP($E337&amp;$D$119, Outliers!$A$4:$P$214,6,FALSE),"0")</f>
        <v>0</v>
      </c>
      <c r="Z337" s="163">
        <f>IFERROR(VLOOKUP($E337&amp;$D$119, Outliers!$A$4:$P$214,7,FALSE),"0")</f>
        <v>0</v>
      </c>
      <c r="AA337" s="163">
        <f>IFERROR(VLOOKUP($E337&amp;$D$119, Outliers!$A$4:$P$214,8,FALSE),"0")</f>
        <v>0</v>
      </c>
      <c r="AB337" s="163">
        <f>IFERROR(VLOOKUP($E337&amp;$D$119, Outliers!$A$4:$P$214,9,FALSE),"0")</f>
        <v>1</v>
      </c>
      <c r="AD337" s="78"/>
      <c r="AE337" s="78"/>
      <c r="AF337" s="78"/>
      <c r="AG337" s="78"/>
    </row>
    <row r="338" spans="4:33" x14ac:dyDescent="0.25">
      <c r="D338" s="318"/>
      <c r="E338" s="103" t="s">
        <v>27</v>
      </c>
      <c r="F338" s="95">
        <f>IF(P337="","",VLOOKUP($E337&amp;$D$118&amp;$D$119,'CCG data'!$A:$AD,'CCG data'!W$3,FALSE))</f>
        <v>5.2249674858095112</v>
      </c>
      <c r="G338" s="96">
        <f>IF(P337="","",VLOOKUP($E337&amp;$D$118&amp;$D$119,'CCG data'!$A:$AD,'CCG data'!X$3,FALSE))</f>
        <v>8.7259928572094196</v>
      </c>
      <c r="H338" s="96">
        <f>IF(R337="","",VLOOKUP($E337&amp;$D$118&amp;$D$119,'CCG data'!$A:$AD,'CCG data'!Y$3,FALSE))</f>
        <v>28.92415621569863</v>
      </c>
      <c r="I338" s="96">
        <f>IF(R337="","",VLOOKUP($E337&amp;$D$118&amp;$D$119,'CCG data'!$A:$AD,'CCG data'!Z$3,FALSE))</f>
        <v>36.552879525323021</v>
      </c>
      <c r="J338" s="96">
        <f>IF(T337="","",VLOOKUP($E337&amp;$D$118&amp;$D$119,'CCG data'!$A:$AD,'CCG data'!AA$3,FALSE))</f>
        <v>12.898084937350017</v>
      </c>
      <c r="K338" s="96">
        <f>IF(T337="","",VLOOKUP($E337&amp;$D$118&amp;$D$119,'CCG data'!$A:$AD,'CCG data'!AB$3,FALSE))</f>
        <v>18.132659373726749</v>
      </c>
      <c r="L338" s="96">
        <f>IF(V337="","",VLOOKUP($E337&amp;$D$118&amp;$D$119,'CCG data'!$A:$AD,'CCG data'!AC$3,FALSE))</f>
        <v>12.84345604984496</v>
      </c>
      <c r="M338" s="96">
        <f>IF(V337="","",VLOOKUP($E337&amp;$D$118&amp;$D$119,'CCG data'!$A:$AD,'CCG data'!AD$3,FALSE))</f>
        <v>18.055859832251688</v>
      </c>
      <c r="N338" s="363"/>
      <c r="P338" s="150">
        <f>IF(P337="","",VLOOKUP($E337&amp;$D$118&amp;$D$119,'CCG data'!$A:$AD,'CCG data'!I$3,FALSE))</f>
        <v>7.8E-2</v>
      </c>
      <c r="Q338" s="15">
        <f>IF(P337="","",VLOOKUP($E337&amp;$D$118&amp;$D$119,'CCG data'!$A:$AD,'CCG data'!J$3,FALSE))</f>
        <v>0.126</v>
      </c>
      <c r="R338" s="15">
        <f>IF(R337="","",VLOOKUP($E337&amp;$D$118&amp;$D$119,'CCG data'!$A:$AD,'CCG data'!K$3,FALSE))</f>
        <v>0.42199999999999999</v>
      </c>
      <c r="S338" s="15">
        <f>IF(R337="","",VLOOKUP($E337&amp;$D$118&amp;$D$119,'CCG data'!$A:$AD,'CCG data'!L$3,FALSE))</f>
        <v>0.5</v>
      </c>
      <c r="T338" s="15">
        <f>IF(T337="","",VLOOKUP($E337&amp;$D$118&amp;$D$119,'CCG data'!$A:$AD,'CCG data'!M$3,FALSE))</f>
        <v>0.189</v>
      </c>
      <c r="U338" s="15">
        <f>IF(T337="","",VLOOKUP($E337&amp;$D$118&amp;$D$119,'CCG data'!$A:$AD,'CCG data'!N$3,FALSE))</f>
        <v>0.254</v>
      </c>
      <c r="V338" s="15">
        <f>IF(V337="","",VLOOKUP($E337&amp;$D$118&amp;$D$119,'CCG data'!$A:$AD,'CCG data'!O$3,FALSE))</f>
        <v>0.189</v>
      </c>
      <c r="W338" s="135">
        <f>IF(V337="","",VLOOKUP($E337&amp;$D$118&amp;$D$119,'CCG data'!$A:$AD,'CCG data'!P$3,FALSE))</f>
        <v>0.254</v>
      </c>
      <c r="Y338" s="163" t="str">
        <f>IFERROR(VLOOKUP($E338&amp;$D$119, Outliers!$A$4:$P$214,6,FALSE),"0")</f>
        <v>0</v>
      </c>
      <c r="Z338" s="163" t="str">
        <f>IFERROR(VLOOKUP($E338&amp;$D$119, Outliers!$A$4:$P$214,7,FALSE),"0")</f>
        <v>0</v>
      </c>
      <c r="AA338" s="163" t="str">
        <f>IFERROR(VLOOKUP($E338&amp;$D$119, Outliers!$A$4:$P$214,8,FALSE),"0")</f>
        <v>0</v>
      </c>
      <c r="AB338" s="163" t="str">
        <f>IFERROR(VLOOKUP($E338&amp;$D$119, Outliers!$A$4:$P$214,9,FALSE),"0")</f>
        <v>0</v>
      </c>
      <c r="AD338" s="78"/>
      <c r="AE338" s="78"/>
      <c r="AF338" s="78"/>
      <c r="AG338" s="78"/>
    </row>
    <row r="339" spans="4:33" ht="15.75" x14ac:dyDescent="0.25">
      <c r="D339" s="318"/>
      <c r="E339" s="104" t="s">
        <v>489</v>
      </c>
      <c r="F339" s="405">
        <f>IF(OR(ISERROR(VLOOKUP($E339&amp;$D$118&amp;$D$119,'CCG data'!$A:$AD,'CCG data'!R$3,FALSE)),ISBLANK(VLOOKUP($E339&amp;$D$118&amp;$D$119,'CCG data'!$A:$AD,'CCG data'!R$3,FALSE))),"",VLOOKUP($E339&amp;$D$118&amp;$D$119,'CCG data'!$A:$AD,'CCG data'!R$3,FALSE))</f>
        <v>5.4332331829852683</v>
      </c>
      <c r="G339" s="406"/>
      <c r="H339" s="406">
        <f>IF(OR(ISERROR(VLOOKUP($E339&amp;$D$118&amp;$D$119,'CCG data'!$A:$AD,'CCG data'!S$3,FALSE)),ISBLANK(VLOOKUP($E339&amp;$D$118&amp;$D$119,'CCG data'!$A:$AD,'CCG data'!S$3,FALSE))),"",VLOOKUP($E339&amp;$D$118&amp;$D$119,'CCG data'!$A:$AD,'CCG data'!S$3,FALSE))</f>
        <v>42.439608948851387</v>
      </c>
      <c r="I339" s="406"/>
      <c r="J339" s="406">
        <f>IF(OR(ISERROR(VLOOKUP($E339&amp;$D$118&amp;$D$119,'CCG data'!$A:$AD,'CCG data'!T$3,FALSE)),ISBLANK(VLOOKUP($E339&amp;$D$118&amp;$D$119,'CCG data'!$A:$AD,'CCG data'!T$3,FALSE))),"",VLOOKUP($E339&amp;$D$118&amp;$D$119,'CCG data'!$A:$AD,'CCG data'!T$3,FALSE))</f>
        <v>19.558935126543588</v>
      </c>
      <c r="K339" s="406"/>
      <c r="L339" s="406">
        <f>IF(OR(ISERROR(VLOOKUP($E339&amp;$D$118&amp;$D$119,'CCG data'!$A:$AD,'CCG data'!U$3,FALSE)),ISBLANK(VLOOKUP($E339&amp;$D$118&amp;$D$119,'CCG data'!$A:$AD,'CCG data'!U$3,FALSE))),"",VLOOKUP($E339&amp;$D$118&amp;$D$119,'CCG data'!$A:$AD,'CCG data'!U$3,FALSE))</f>
        <v>10.997084519830175</v>
      </c>
      <c r="M339" s="407"/>
      <c r="N339" s="362">
        <f>IF(OR(ISERROR(VLOOKUP($E339&amp;$D$118&amp;$D$119,'CCG data'!$A:$AD,'CCG data'!G$3,FALSE)),ISBLANK(VLOOKUP($E339&amp;$D$118&amp;$D$119,'CCG data'!$A:$AD,'CCG data'!G$3,FALSE))),"",VLOOKUP($E339&amp;$D$118&amp;$D$119,'CCG data'!$A:$AD,'CCG data'!G$3,FALSE))</f>
        <v>3148</v>
      </c>
      <c r="P339" s="397">
        <f>IF(OR(ISERROR(VLOOKUP($E339&amp;$D$118&amp;$D$119,'CCG data'!$A:$AD,'CCG data'!B$3,FALSE)),ISBLANK(VLOOKUP($E339&amp;$D$118&amp;$D$119,'CCG data'!$A:$AD,'CCG data'!B$3,FALSE))),"",VLOOKUP($E339&amp;$D$118&amp;$D$119,'CCG data'!$A:$AD,'CCG data'!B$3,FALSE))</f>
        <v>6.7026683608640406E-2</v>
      </c>
      <c r="Q339" s="263"/>
      <c r="R339" s="263">
        <f>IF(OR(ISERROR(VLOOKUP($E339&amp;$D$118&amp;$D$119,'CCG data'!$A:$AD,'CCG data'!C$3,FALSE)),ISBLANK(VLOOKUP($E339&amp;$D$118&amp;$D$119,'CCG data'!$A:$AD,'CCG data'!C$3,FALSE))),"",VLOOKUP($E339&amp;$D$118&amp;$D$119,'CCG data'!$A:$AD,'CCG data'!C$3,FALSE))</f>
        <v>0.5412960609911055</v>
      </c>
      <c r="S339" s="263"/>
      <c r="T339" s="263">
        <f>IF(OR(ISERROR(VLOOKUP($E339&amp;$D$118&amp;$D$119,'CCG data'!$A:$AD,'CCG data'!D$3,FALSE)),ISBLANK(VLOOKUP($E339&amp;$D$118&amp;$D$119,'CCG data'!$A:$AD,'CCG data'!D$3,FALSE))),"",VLOOKUP($E339&amp;$D$118&amp;$D$119,'CCG data'!$A:$AD,'CCG data'!D$3,FALSE))</f>
        <v>0.25127064803049554</v>
      </c>
      <c r="U339" s="263"/>
      <c r="V339" s="263">
        <f>IF(OR(ISERROR(VLOOKUP($E339&amp;$D$118&amp;$D$119,'CCG data'!$A:$AD,'CCG data'!E$3,FALSE)),ISBLANK(VLOOKUP($E339&amp;$D$118&amp;$D$119,'CCG data'!$A:$AD,'CCG data'!E$3,FALSE))),"",VLOOKUP($E339&amp;$D$118&amp;$D$119,'CCG data'!$A:$AD,'CCG data'!E$3,FALSE))</f>
        <v>0.14040660736975857</v>
      </c>
      <c r="W339" s="398"/>
      <c r="Y339" s="163">
        <f>IFERROR(VLOOKUP($E339&amp;$D$119, Outliers!$A$4:$P$214,6,FALSE),"0")</f>
        <v>0</v>
      </c>
      <c r="Z339" s="163">
        <f>IFERROR(VLOOKUP($E339&amp;$D$119, Outliers!$A$4:$P$214,7,FALSE),"0")</f>
        <v>1</v>
      </c>
      <c r="AA339" s="163">
        <f>IFERROR(VLOOKUP($E339&amp;$D$119, Outliers!$A$4:$P$214,8,FALSE),"0")</f>
        <v>1</v>
      </c>
      <c r="AB339" s="163">
        <f>IFERROR(VLOOKUP($E339&amp;$D$119, Outliers!$A$4:$P$214,9,FALSE),"0")</f>
        <v>0</v>
      </c>
      <c r="AD339" s="78"/>
      <c r="AE339" s="78"/>
      <c r="AF339" s="78"/>
      <c r="AG339" s="78"/>
    </row>
    <row r="340" spans="4:33" x14ac:dyDescent="0.25">
      <c r="D340" s="318"/>
      <c r="E340" s="103" t="s">
        <v>27</v>
      </c>
      <c r="F340" s="95">
        <f>IF(P339="","",VLOOKUP($E339&amp;$D$118&amp;$D$119,'CCG data'!$A:$AD,'CCG data'!W$3,FALSE))</f>
        <v>4.7001163554696301</v>
      </c>
      <c r="G340" s="96">
        <f>IF(P339="","",VLOOKUP($E339&amp;$D$118&amp;$D$119,'CCG data'!$A:$AD,'CCG data'!X$3,FALSE))</f>
        <v>6.1663500105009064</v>
      </c>
      <c r="H340" s="96">
        <f>IF(R339="","",VLOOKUP($E339&amp;$D$118&amp;$D$119,'CCG data'!$A:$AD,'CCG data'!Y$3,FALSE))</f>
        <v>40.424527292060901</v>
      </c>
      <c r="I340" s="96">
        <f>IF(R339="","",VLOOKUP($E339&amp;$D$118&amp;$D$119,'CCG data'!$A:$AD,'CCG data'!Z$3,FALSE))</f>
        <v>44.454690605641872</v>
      </c>
      <c r="J340" s="96">
        <f>IF(T339="","",VLOOKUP($E339&amp;$D$118&amp;$D$119,'CCG data'!$A:$AD,'CCG data'!AA$3,FALSE))</f>
        <v>18.195881207397495</v>
      </c>
      <c r="K340" s="96">
        <f>IF(T339="","",VLOOKUP($E339&amp;$D$118&amp;$D$119,'CCG data'!$A:$AD,'CCG data'!AB$3,FALSE))</f>
        <v>20.921989045689681</v>
      </c>
      <c r="L340" s="96">
        <f>IF(V339="","",VLOOKUP($E339&amp;$D$118&amp;$D$119,'CCG data'!$A:$AD,'CCG data'!AC$3,FALSE))</f>
        <v>9.9718517019228798</v>
      </c>
      <c r="M340" s="96">
        <f>IF(V339="","",VLOOKUP($E339&amp;$D$118&amp;$D$119,'CCG data'!$A:$AD,'CCG data'!AD$3,FALSE))</f>
        <v>12.022317337737469</v>
      </c>
      <c r="N340" s="363"/>
      <c r="P340" s="150">
        <f>IF(P339="","",VLOOKUP($E339&amp;$D$118&amp;$D$119,'CCG data'!$A:$AD,'CCG data'!I$3,FALSE))</f>
        <v>5.8999999999999997E-2</v>
      </c>
      <c r="Q340" s="15">
        <f>IF(P339="","",VLOOKUP($E339&amp;$D$118&amp;$D$119,'CCG data'!$A:$AD,'CCG data'!J$3,FALSE))</f>
        <v>7.5999999999999998E-2</v>
      </c>
      <c r="R340" s="15">
        <f>IF(R339="","",VLOOKUP($E339&amp;$D$118&amp;$D$119,'CCG data'!$A:$AD,'CCG data'!K$3,FALSE))</f>
        <v>0.52400000000000002</v>
      </c>
      <c r="S340" s="15">
        <f>IF(R339="","",VLOOKUP($E339&amp;$D$118&amp;$D$119,'CCG data'!$A:$AD,'CCG data'!L$3,FALSE))</f>
        <v>0.55900000000000005</v>
      </c>
      <c r="T340" s="15">
        <f>IF(T339="","",VLOOKUP($E339&amp;$D$118&amp;$D$119,'CCG data'!$A:$AD,'CCG data'!M$3,FALSE))</f>
        <v>0.23599999999999999</v>
      </c>
      <c r="U340" s="15">
        <f>IF(T339="","",VLOOKUP($E339&amp;$D$118&amp;$D$119,'CCG data'!$A:$AD,'CCG data'!N$3,FALSE))</f>
        <v>0.26700000000000002</v>
      </c>
      <c r="V340" s="15">
        <f>IF(V339="","",VLOOKUP($E339&amp;$D$118&amp;$D$119,'CCG data'!$A:$AD,'CCG data'!O$3,FALSE))</f>
        <v>0.129</v>
      </c>
      <c r="W340" s="135">
        <f>IF(V339="","",VLOOKUP($E339&amp;$D$118&amp;$D$119,'CCG data'!$A:$AD,'CCG data'!P$3,FALSE))</f>
        <v>0.153</v>
      </c>
      <c r="Y340" s="163" t="str">
        <f>IFERROR(VLOOKUP($E340&amp;$D$119, Outliers!$A$4:$P$214,6,FALSE),"0")</f>
        <v>0</v>
      </c>
      <c r="Z340" s="163" t="str">
        <f>IFERROR(VLOOKUP($E340&amp;$D$119, Outliers!$A$4:$P$214,7,FALSE),"0")</f>
        <v>0</v>
      </c>
      <c r="AA340" s="163" t="str">
        <f>IFERROR(VLOOKUP($E340&amp;$D$119, Outliers!$A$4:$P$214,8,FALSE),"0")</f>
        <v>0</v>
      </c>
      <c r="AB340" s="163" t="str">
        <f>IFERROR(VLOOKUP($E340&amp;$D$119, Outliers!$A$4:$P$214,9,FALSE),"0")</f>
        <v>0</v>
      </c>
      <c r="AD340" s="78"/>
      <c r="AE340" s="78"/>
      <c r="AF340" s="78"/>
      <c r="AG340" s="78"/>
    </row>
    <row r="341" spans="4:33" ht="15.75" x14ac:dyDescent="0.25">
      <c r="D341" s="318"/>
      <c r="E341" s="104" t="s">
        <v>222</v>
      </c>
      <c r="F341" s="405">
        <f>IF(OR(ISERROR(VLOOKUP($E341&amp;$D$118&amp;$D$119,'CCG data'!$A:$AD,'CCG data'!R$3,FALSE)),ISBLANK(VLOOKUP($E341&amp;$D$118&amp;$D$119,'CCG data'!$A:$AD,'CCG data'!R$3,FALSE))),"",VLOOKUP($E341&amp;$D$118&amp;$D$119,'CCG data'!$A:$AD,'CCG data'!R$3,FALSE))</f>
        <v>3.9538232263937094</v>
      </c>
      <c r="G341" s="406"/>
      <c r="H341" s="406">
        <f>IF(OR(ISERROR(VLOOKUP($E341&amp;$D$118&amp;$D$119,'CCG data'!$A:$AD,'CCG data'!S$3,FALSE)),ISBLANK(VLOOKUP($E341&amp;$D$118&amp;$D$119,'CCG data'!$A:$AD,'CCG data'!S$3,FALSE))),"",VLOOKUP($E341&amp;$D$118&amp;$D$119,'CCG data'!$A:$AD,'CCG data'!S$3,FALSE))</f>
        <v>27.482611724340305</v>
      </c>
      <c r="I341" s="406"/>
      <c r="J341" s="406">
        <f>IF(OR(ISERROR(VLOOKUP($E341&amp;$D$118&amp;$D$119,'CCG data'!$A:$AD,'CCG data'!T$3,FALSE)),ISBLANK(VLOOKUP($E341&amp;$D$118&amp;$D$119,'CCG data'!$A:$AD,'CCG data'!T$3,FALSE))),"",VLOOKUP($E341&amp;$D$118&amp;$D$119,'CCG data'!$A:$AD,'CCG data'!T$3,FALSE))</f>
        <v>18.818077494544951</v>
      </c>
      <c r="K341" s="406"/>
      <c r="L341" s="406">
        <f>IF(OR(ISERROR(VLOOKUP($E341&amp;$D$118&amp;$D$119,'CCG data'!$A:$AD,'CCG data'!U$3,FALSE)),ISBLANK(VLOOKUP($E341&amp;$D$118&amp;$D$119,'CCG data'!$A:$AD,'CCG data'!U$3,FALSE))),"",VLOOKUP($E341&amp;$D$118&amp;$D$119,'CCG data'!$A:$AD,'CCG data'!U$3,FALSE))</f>
        <v>9.6343547415293092</v>
      </c>
      <c r="M341" s="407"/>
      <c r="N341" s="362">
        <f>IF(OR(ISERROR(VLOOKUP($E341&amp;$D$118&amp;$D$119,'CCG data'!$A:$AD,'CCG data'!G$3,FALSE)),ISBLANK(VLOOKUP($E341&amp;$D$118&amp;$D$119,'CCG data'!$A:$AD,'CCG data'!G$3,FALSE))),"",VLOOKUP($E341&amp;$D$118&amp;$D$119,'CCG data'!$A:$AD,'CCG data'!G$3,FALSE))</f>
        <v>775</v>
      </c>
      <c r="P341" s="397">
        <f>IF(OR(ISERROR(VLOOKUP($E341&amp;$D$118&amp;$D$119,'CCG data'!$A:$AD,'CCG data'!B$3,FALSE)),ISBLANK(VLOOKUP($E341&amp;$D$118&amp;$D$119,'CCG data'!$A:$AD,'CCG data'!B$3,FALSE))),"",VLOOKUP($E341&amp;$D$118&amp;$D$119,'CCG data'!$A:$AD,'CCG data'!B$3,FALSE))</f>
        <v>6.3225806451612909E-2</v>
      </c>
      <c r="Q341" s="263"/>
      <c r="R341" s="263">
        <f>IF(OR(ISERROR(VLOOKUP($E341&amp;$D$118&amp;$D$119,'CCG data'!$A:$AD,'CCG data'!C$3,FALSE)),ISBLANK(VLOOKUP($E341&amp;$D$118&amp;$D$119,'CCG data'!$A:$AD,'CCG data'!C$3,FALSE))),"",VLOOKUP($E341&amp;$D$118&amp;$D$119,'CCG data'!$A:$AD,'CCG data'!C$3,FALSE))</f>
        <v>0.45806451612903226</v>
      </c>
      <c r="S341" s="263"/>
      <c r="T341" s="263">
        <f>IF(OR(ISERROR(VLOOKUP($E341&amp;$D$118&amp;$D$119,'CCG data'!$A:$AD,'CCG data'!D$3,FALSE)),ISBLANK(VLOOKUP($E341&amp;$D$118&amp;$D$119,'CCG data'!$A:$AD,'CCG data'!D$3,FALSE))),"",VLOOKUP($E341&amp;$D$118&amp;$D$119,'CCG data'!$A:$AD,'CCG data'!D$3,FALSE))</f>
        <v>0.30838709677419357</v>
      </c>
      <c r="U341" s="263"/>
      <c r="V341" s="263">
        <f>IF(OR(ISERROR(VLOOKUP($E341&amp;$D$118&amp;$D$119,'CCG data'!$A:$AD,'CCG data'!E$3,FALSE)),ISBLANK(VLOOKUP($E341&amp;$D$118&amp;$D$119,'CCG data'!$A:$AD,'CCG data'!E$3,FALSE))),"",VLOOKUP($E341&amp;$D$118&amp;$D$119,'CCG data'!$A:$AD,'CCG data'!E$3,FALSE))</f>
        <v>0.17032258064516129</v>
      </c>
      <c r="W341" s="398"/>
      <c r="Y341" s="163">
        <f>IFERROR(VLOOKUP($E341&amp;$D$119, Outliers!$A$4:$P$214,6,FALSE),"0")</f>
        <v>0</v>
      </c>
      <c r="Z341" s="163">
        <f>IFERROR(VLOOKUP($E341&amp;$D$119, Outliers!$A$4:$P$214,7,FALSE),"0")</f>
        <v>1</v>
      </c>
      <c r="AA341" s="163">
        <f>IFERROR(VLOOKUP($E341&amp;$D$119, Outliers!$A$4:$P$214,8,FALSE),"0")</f>
        <v>0</v>
      </c>
      <c r="AB341" s="163">
        <f>IFERROR(VLOOKUP($E341&amp;$D$119, Outliers!$A$4:$P$214,9,FALSE),"0")</f>
        <v>0</v>
      </c>
      <c r="AD341" s="78"/>
      <c r="AE341" s="78"/>
      <c r="AF341" s="78"/>
      <c r="AG341" s="78"/>
    </row>
    <row r="342" spans="4:33" x14ac:dyDescent="0.25">
      <c r="D342" s="318"/>
      <c r="E342" s="103" t="s">
        <v>27</v>
      </c>
      <c r="F342" s="95">
        <f>IF(P341="","",VLOOKUP($E341&amp;$D$118&amp;$D$119,'CCG data'!$A:$AD,'CCG data'!W$3,FALSE))</f>
        <v>2.8467527230034708</v>
      </c>
      <c r="G342" s="96">
        <f>IF(P341="","",VLOOKUP($E341&amp;$D$118&amp;$D$119,'CCG data'!$A:$AD,'CCG data'!X$3,FALSE))</f>
        <v>5.060893729783948</v>
      </c>
      <c r="H342" s="96">
        <f>IF(R341="","",VLOOKUP($E341&amp;$D$118&amp;$D$119,'CCG data'!$A:$AD,'CCG data'!Y$3,FALSE))</f>
        <v>24.623705586864507</v>
      </c>
      <c r="I342" s="96">
        <f>IF(R341="","",VLOOKUP($E341&amp;$D$118&amp;$D$119,'CCG data'!$A:$AD,'CCG data'!Z$3,FALSE))</f>
        <v>30.341517861816104</v>
      </c>
      <c r="J342" s="96">
        <f>IF(T341="","",VLOOKUP($E341&amp;$D$118&amp;$D$119,'CCG data'!$A:$AD,'CCG data'!AA$3,FALSE))</f>
        <v>16.432286617601367</v>
      </c>
      <c r="K342" s="96">
        <f>IF(T341="","",VLOOKUP($E341&amp;$D$118&amp;$D$119,'CCG data'!$A:$AD,'CCG data'!AB$3,FALSE))</f>
        <v>21.203868371488536</v>
      </c>
      <c r="L342" s="96">
        <f>IF(V341="","",VLOOKUP($E341&amp;$D$118&amp;$D$119,'CCG data'!$A:$AD,'CCG data'!AC$3,FALSE))</f>
        <v>7.9907713692792459</v>
      </c>
      <c r="M342" s="96">
        <f>IF(V341="","",VLOOKUP($E341&amp;$D$118&amp;$D$119,'CCG data'!$A:$AD,'CCG data'!AD$3,FALSE))</f>
        <v>11.277938113779372</v>
      </c>
      <c r="N342" s="363"/>
      <c r="P342" s="150">
        <f>IF(P341="","",VLOOKUP($E341&amp;$D$118&amp;$D$119,'CCG data'!$A:$AD,'CCG data'!I$3,FALSE))</f>
        <v>4.8000000000000001E-2</v>
      </c>
      <c r="Q342" s="15">
        <f>IF(P341="","",VLOOKUP($E341&amp;$D$118&amp;$D$119,'CCG data'!$A:$AD,'CCG data'!J$3,FALSE))</f>
        <v>8.3000000000000004E-2</v>
      </c>
      <c r="R342" s="15">
        <f>IF(R341="","",VLOOKUP($E341&amp;$D$118&amp;$D$119,'CCG data'!$A:$AD,'CCG data'!K$3,FALSE))</f>
        <v>0.42299999999999999</v>
      </c>
      <c r="S342" s="15">
        <f>IF(R341="","",VLOOKUP($E341&amp;$D$118&amp;$D$119,'CCG data'!$A:$AD,'CCG data'!L$3,FALSE))</f>
        <v>0.49299999999999999</v>
      </c>
      <c r="T342" s="15">
        <f>IF(T341="","",VLOOKUP($E341&amp;$D$118&amp;$D$119,'CCG data'!$A:$AD,'CCG data'!M$3,FALSE))</f>
        <v>0.27700000000000002</v>
      </c>
      <c r="U342" s="15">
        <f>IF(T341="","",VLOOKUP($E341&amp;$D$118&amp;$D$119,'CCG data'!$A:$AD,'CCG data'!N$3,FALSE))</f>
        <v>0.34200000000000003</v>
      </c>
      <c r="V342" s="15">
        <f>IF(V341="","",VLOOKUP($E341&amp;$D$118&amp;$D$119,'CCG data'!$A:$AD,'CCG data'!O$3,FALSE))</f>
        <v>0.14499999999999999</v>
      </c>
      <c r="W342" s="135">
        <f>IF(V341="","",VLOOKUP($E341&amp;$D$118&amp;$D$119,'CCG data'!$A:$AD,'CCG data'!P$3,FALSE))</f>
        <v>0.19800000000000001</v>
      </c>
      <c r="Y342" s="163" t="str">
        <f>IFERROR(VLOOKUP($E342&amp;$D$119, Outliers!$A$4:$P$214,6,FALSE),"0")</f>
        <v>0</v>
      </c>
      <c r="Z342" s="163" t="str">
        <f>IFERROR(VLOOKUP($E342&amp;$D$119, Outliers!$A$4:$P$214,7,FALSE),"0")</f>
        <v>0</v>
      </c>
      <c r="AA342" s="163" t="str">
        <f>IFERROR(VLOOKUP($E342&amp;$D$119, Outliers!$A$4:$P$214,8,FALSE),"0")</f>
        <v>0</v>
      </c>
      <c r="AB342" s="163" t="str">
        <f>IFERROR(VLOOKUP($E342&amp;$D$119, Outliers!$A$4:$P$214,9,FALSE),"0")</f>
        <v>0</v>
      </c>
      <c r="AD342" s="78"/>
      <c r="AE342" s="78"/>
      <c r="AF342" s="78"/>
      <c r="AG342" s="78"/>
    </row>
    <row r="343" spans="4:33" ht="15.75" x14ac:dyDescent="0.25">
      <c r="D343" s="318"/>
      <c r="E343" s="104" t="s">
        <v>223</v>
      </c>
      <c r="F343" s="405">
        <f>IF(OR(ISERROR(VLOOKUP($E343&amp;$D$118&amp;$D$119,'CCG data'!$A:$AD,'CCG data'!R$3,FALSE)),ISBLANK(VLOOKUP($E343&amp;$D$118&amp;$D$119,'CCG data'!$A:$AD,'CCG data'!R$3,FALSE))),"",VLOOKUP($E343&amp;$D$118&amp;$D$119,'CCG data'!$A:$AD,'CCG data'!R$3,FALSE))</f>
        <v>5.6798319578055247</v>
      </c>
      <c r="G343" s="406"/>
      <c r="H343" s="406">
        <f>IF(OR(ISERROR(VLOOKUP($E343&amp;$D$118&amp;$D$119,'CCG data'!$A:$AD,'CCG data'!S$3,FALSE)),ISBLANK(VLOOKUP($E343&amp;$D$118&amp;$D$119,'CCG data'!$A:$AD,'CCG data'!S$3,FALSE))),"",VLOOKUP($E343&amp;$D$118&amp;$D$119,'CCG data'!$A:$AD,'CCG data'!S$3,FALSE))</f>
        <v>32.726923282110235</v>
      </c>
      <c r="I343" s="406"/>
      <c r="J343" s="406">
        <f>IF(OR(ISERROR(VLOOKUP($E343&amp;$D$118&amp;$D$119,'CCG data'!$A:$AD,'CCG data'!T$3,FALSE)),ISBLANK(VLOOKUP($E343&amp;$D$118&amp;$D$119,'CCG data'!$A:$AD,'CCG data'!T$3,FALSE))),"",VLOOKUP($E343&amp;$D$118&amp;$D$119,'CCG data'!$A:$AD,'CCG data'!T$3,FALSE))</f>
        <v>13.760702869829053</v>
      </c>
      <c r="K343" s="406"/>
      <c r="L343" s="406">
        <f>IF(OR(ISERROR(VLOOKUP($E343&amp;$D$118&amp;$D$119,'CCG data'!$A:$AD,'CCG data'!U$3,FALSE)),ISBLANK(VLOOKUP($E343&amp;$D$118&amp;$D$119,'CCG data'!$A:$AD,'CCG data'!U$3,FALSE))),"",VLOOKUP($E343&amp;$D$118&amp;$D$119,'CCG data'!$A:$AD,'CCG data'!U$3,FALSE))</f>
        <v>18.665613625190939</v>
      </c>
      <c r="M343" s="407"/>
      <c r="N343" s="362">
        <f>IF(OR(ISERROR(VLOOKUP($E343&amp;$D$118&amp;$D$119,'CCG data'!$A:$AD,'CCG data'!G$3,FALSE)),ISBLANK(VLOOKUP($E343&amp;$D$118&amp;$D$119,'CCG data'!$A:$AD,'CCG data'!G$3,FALSE))),"",VLOOKUP($E343&amp;$D$118&amp;$D$119,'CCG data'!$A:$AD,'CCG data'!G$3,FALSE))</f>
        <v>606</v>
      </c>
      <c r="P343" s="397">
        <f>IF(OR(ISERROR(VLOOKUP($E343&amp;$D$118&amp;$D$119,'CCG data'!$A:$AD,'CCG data'!B$3,FALSE)),ISBLANK(VLOOKUP($E343&amp;$D$118&amp;$D$119,'CCG data'!$A:$AD,'CCG data'!B$3,FALSE))),"",VLOOKUP($E343&amp;$D$118&amp;$D$119,'CCG data'!$A:$AD,'CCG data'!B$3,FALSE))</f>
        <v>8.2508250825082508E-2</v>
      </c>
      <c r="Q343" s="263"/>
      <c r="R343" s="263">
        <f>IF(OR(ISERROR(VLOOKUP($E343&amp;$D$118&amp;$D$119,'CCG data'!$A:$AD,'CCG data'!C$3,FALSE)),ISBLANK(VLOOKUP($E343&amp;$D$118&amp;$D$119,'CCG data'!$A:$AD,'CCG data'!C$3,FALSE))),"",VLOOKUP($E343&amp;$D$118&amp;$D$119,'CCG data'!$A:$AD,'CCG data'!C$3,FALSE))</f>
        <v>0.45709570957095708</v>
      </c>
      <c r="S343" s="263"/>
      <c r="T343" s="263">
        <f>IF(OR(ISERROR(VLOOKUP($E343&amp;$D$118&amp;$D$119,'CCG data'!$A:$AD,'CCG data'!D$3,FALSE)),ISBLANK(VLOOKUP($E343&amp;$D$118&amp;$D$119,'CCG data'!$A:$AD,'CCG data'!D$3,FALSE))),"",VLOOKUP($E343&amp;$D$118&amp;$D$119,'CCG data'!$A:$AD,'CCG data'!D$3,FALSE))</f>
        <v>0.19306930693069307</v>
      </c>
      <c r="U343" s="263"/>
      <c r="V343" s="263">
        <f>IF(OR(ISERROR(VLOOKUP($E343&amp;$D$118&amp;$D$119,'CCG data'!$A:$AD,'CCG data'!E$3,FALSE)),ISBLANK(VLOOKUP($E343&amp;$D$118&amp;$D$119,'CCG data'!$A:$AD,'CCG data'!E$3,FALSE))),"",VLOOKUP($E343&amp;$D$118&amp;$D$119,'CCG data'!$A:$AD,'CCG data'!E$3,FALSE))</f>
        <v>0.26732673267326734</v>
      </c>
      <c r="W343" s="398"/>
      <c r="Y343" s="163">
        <f>IFERROR(VLOOKUP($E343&amp;$D$119, Outliers!$A$4:$P$214,6,FALSE),"0")</f>
        <v>0</v>
      </c>
      <c r="Z343" s="163">
        <f>IFERROR(VLOOKUP($E343&amp;$D$119, Outliers!$A$4:$P$214,7,FALSE),"0")</f>
        <v>0</v>
      </c>
      <c r="AA343" s="163">
        <f>IFERROR(VLOOKUP($E343&amp;$D$119, Outliers!$A$4:$P$214,8,FALSE),"0")</f>
        <v>0</v>
      </c>
      <c r="AB343" s="163">
        <f>IFERROR(VLOOKUP($E343&amp;$D$119, Outliers!$A$4:$P$214,9,FALSE),"0")</f>
        <v>1</v>
      </c>
      <c r="AD343" s="78"/>
      <c r="AE343" s="78"/>
      <c r="AF343" s="78"/>
      <c r="AG343" s="78"/>
    </row>
    <row r="344" spans="4:33" x14ac:dyDescent="0.25">
      <c r="D344" s="318"/>
      <c r="E344" s="103" t="s">
        <v>27</v>
      </c>
      <c r="F344" s="95">
        <f>IF(P343="","",VLOOKUP($E343&amp;$D$118&amp;$D$119,'CCG data'!$A:$AD,'CCG data'!W$3,FALSE))</f>
        <v>4.1054628620066991</v>
      </c>
      <c r="G344" s="96">
        <f>IF(P343="","",VLOOKUP($E343&amp;$D$118&amp;$D$119,'CCG data'!$A:$AD,'CCG data'!X$3,FALSE))</f>
        <v>7.2542010536043504</v>
      </c>
      <c r="H344" s="96">
        <f>IF(R343="","",VLOOKUP($E343&amp;$D$118&amp;$D$119,'CCG data'!$A:$AD,'CCG data'!Y$3,FALSE))</f>
        <v>28.872837601880708</v>
      </c>
      <c r="I344" s="96">
        <f>IF(R343="","",VLOOKUP($E343&amp;$D$118&amp;$D$119,'CCG data'!$A:$AD,'CCG data'!Z$3,FALSE))</f>
        <v>36.581008962339766</v>
      </c>
      <c r="J344" s="96">
        <f>IF(T343="","",VLOOKUP($E343&amp;$D$118&amp;$D$119,'CCG data'!$A:$AD,'CCG data'!AA$3,FALSE))</f>
        <v>11.267235106345911</v>
      </c>
      <c r="K344" s="96">
        <f>IF(T343="","",VLOOKUP($E343&amp;$D$118&amp;$D$119,'CCG data'!$A:$AD,'CCG data'!AB$3,FALSE))</f>
        <v>16.254170633312196</v>
      </c>
      <c r="L344" s="96">
        <f>IF(V343="","",VLOOKUP($E343&amp;$D$118&amp;$D$119,'CCG data'!$A:$AD,'CCG data'!AC$3,FALSE))</f>
        <v>15.791255774081401</v>
      </c>
      <c r="M344" s="96">
        <f>IF(V343="","",VLOOKUP($E343&amp;$D$118&amp;$D$119,'CCG data'!$A:$AD,'CCG data'!AD$3,FALSE))</f>
        <v>21.539971476300476</v>
      </c>
      <c r="N344" s="363"/>
      <c r="P344" s="150">
        <f>IF(P343="","",VLOOKUP($E343&amp;$D$118&amp;$D$119,'CCG data'!$A:$AD,'CCG data'!I$3,FALSE))</f>
        <v>6.3E-2</v>
      </c>
      <c r="Q344" s="15">
        <f>IF(P343="","",VLOOKUP($E343&amp;$D$118&amp;$D$119,'CCG data'!$A:$AD,'CCG data'!J$3,FALSE))</f>
        <v>0.107</v>
      </c>
      <c r="R344" s="15">
        <f>IF(R343="","",VLOOKUP($E343&amp;$D$118&amp;$D$119,'CCG data'!$A:$AD,'CCG data'!K$3,FALSE))</f>
        <v>0.41799999999999998</v>
      </c>
      <c r="S344" s="15">
        <f>IF(R343="","",VLOOKUP($E343&amp;$D$118&amp;$D$119,'CCG data'!$A:$AD,'CCG data'!L$3,FALSE))</f>
        <v>0.497</v>
      </c>
      <c r="T344" s="15">
        <f>IF(T343="","",VLOOKUP($E343&amp;$D$118&amp;$D$119,'CCG data'!$A:$AD,'CCG data'!M$3,FALSE))</f>
        <v>0.16400000000000001</v>
      </c>
      <c r="U344" s="15">
        <f>IF(T343="","",VLOOKUP($E343&amp;$D$118&amp;$D$119,'CCG data'!$A:$AD,'CCG data'!N$3,FALSE))</f>
        <v>0.22600000000000001</v>
      </c>
      <c r="V344" s="15">
        <f>IF(V343="","",VLOOKUP($E343&amp;$D$118&amp;$D$119,'CCG data'!$A:$AD,'CCG data'!O$3,FALSE))</f>
        <v>0.23400000000000001</v>
      </c>
      <c r="W344" s="135">
        <f>IF(V343="","",VLOOKUP($E343&amp;$D$118&amp;$D$119,'CCG data'!$A:$AD,'CCG data'!P$3,FALSE))</f>
        <v>0.30399999999999999</v>
      </c>
      <c r="Y344" s="163" t="str">
        <f>IFERROR(VLOOKUP($E344&amp;$D$119, Outliers!$A$4:$P$214,6,FALSE),"0")</f>
        <v>0</v>
      </c>
      <c r="Z344" s="163" t="str">
        <f>IFERROR(VLOOKUP($E344&amp;$D$119, Outliers!$A$4:$P$214,7,FALSE),"0")</f>
        <v>0</v>
      </c>
      <c r="AA344" s="163" t="str">
        <f>IFERROR(VLOOKUP($E344&amp;$D$119, Outliers!$A$4:$P$214,8,FALSE),"0")</f>
        <v>0</v>
      </c>
      <c r="AB344" s="163" t="str">
        <f>IFERROR(VLOOKUP($E344&amp;$D$119, Outliers!$A$4:$P$214,9,FALSE),"0")</f>
        <v>0</v>
      </c>
      <c r="AD344" s="78"/>
      <c r="AE344" s="78"/>
      <c r="AF344" s="78"/>
      <c r="AG344" s="78"/>
    </row>
    <row r="345" spans="4:33" ht="15.75" x14ac:dyDescent="0.25">
      <c r="D345" s="318"/>
      <c r="E345" s="104" t="s">
        <v>224</v>
      </c>
      <c r="F345" s="405">
        <f>IF(OR(ISERROR(VLOOKUP($E345&amp;$D$118&amp;$D$119,'CCG data'!$A:$AD,'CCG data'!R$3,FALSE)),ISBLANK(VLOOKUP($E345&amp;$D$118&amp;$D$119,'CCG data'!$A:$AD,'CCG data'!R$3,FALSE))),"",VLOOKUP($E345&amp;$D$118&amp;$D$119,'CCG data'!$A:$AD,'CCG data'!R$3,FALSE))</f>
        <v>6.2159831020264393</v>
      </c>
      <c r="G345" s="406"/>
      <c r="H345" s="406">
        <f>IF(OR(ISERROR(VLOOKUP($E345&amp;$D$118&amp;$D$119,'CCG data'!$A:$AD,'CCG data'!S$3,FALSE)),ISBLANK(VLOOKUP($E345&amp;$D$118&amp;$D$119,'CCG data'!$A:$AD,'CCG data'!S$3,FALSE))),"",VLOOKUP($E345&amp;$D$118&amp;$D$119,'CCG data'!$A:$AD,'CCG data'!S$3,FALSE))</f>
        <v>38.954506284038779</v>
      </c>
      <c r="I345" s="406"/>
      <c r="J345" s="406">
        <f>IF(OR(ISERROR(VLOOKUP($E345&amp;$D$118&amp;$D$119,'CCG data'!$A:$AD,'CCG data'!T$3,FALSE)),ISBLANK(VLOOKUP($E345&amp;$D$118&amp;$D$119,'CCG data'!$A:$AD,'CCG data'!T$3,FALSE))),"",VLOOKUP($E345&amp;$D$118&amp;$D$119,'CCG data'!$A:$AD,'CCG data'!T$3,FALSE))</f>
        <v>16.837226370441329</v>
      </c>
      <c r="K345" s="406"/>
      <c r="L345" s="406">
        <f>IF(OR(ISERROR(VLOOKUP($E345&amp;$D$118&amp;$D$119,'CCG data'!$A:$AD,'CCG data'!U$3,FALSE)),ISBLANK(VLOOKUP($E345&amp;$D$118&amp;$D$119,'CCG data'!$A:$AD,'CCG data'!U$3,FALSE))),"",VLOOKUP($E345&amp;$D$118&amp;$D$119,'CCG data'!$A:$AD,'CCG data'!U$3,FALSE))</f>
        <v>8.8975554904820626</v>
      </c>
      <c r="M345" s="407"/>
      <c r="N345" s="362">
        <f>IF(OR(ISERROR(VLOOKUP($E345&amp;$D$118&amp;$D$119,'CCG data'!$A:$AD,'CCG data'!G$3,FALSE)),ISBLANK(VLOOKUP($E345&amp;$D$118&amp;$D$119,'CCG data'!$A:$AD,'CCG data'!G$3,FALSE))),"",VLOOKUP($E345&amp;$D$118&amp;$D$119,'CCG data'!$A:$AD,'CCG data'!G$3,FALSE))</f>
        <v>2014</v>
      </c>
      <c r="P345" s="397">
        <f>IF(OR(ISERROR(VLOOKUP($E345&amp;$D$118&amp;$D$119,'CCG data'!$A:$AD,'CCG data'!B$3,FALSE)),ISBLANK(VLOOKUP($E345&amp;$D$118&amp;$D$119,'CCG data'!$A:$AD,'CCG data'!B$3,FALSE))),"",VLOOKUP($E345&amp;$D$118&amp;$D$119,'CCG data'!$A:$AD,'CCG data'!B$3,FALSE))</f>
        <v>9.0863952333664344E-2</v>
      </c>
      <c r="Q345" s="263"/>
      <c r="R345" s="263">
        <f>IF(OR(ISERROR(VLOOKUP($E345&amp;$D$118&amp;$D$119,'CCG data'!$A:$AD,'CCG data'!C$3,FALSE)),ISBLANK(VLOOKUP($E345&amp;$D$118&amp;$D$119,'CCG data'!$A:$AD,'CCG data'!C$3,FALSE))),"",VLOOKUP($E345&amp;$D$118&amp;$D$119,'CCG data'!$A:$AD,'CCG data'!C$3,FALSE))</f>
        <v>0.54667328699106255</v>
      </c>
      <c r="S345" s="263"/>
      <c r="T345" s="263">
        <f>IF(OR(ISERROR(VLOOKUP($E345&amp;$D$118&amp;$D$119,'CCG data'!$A:$AD,'CCG data'!D$3,FALSE)),ISBLANK(VLOOKUP($E345&amp;$D$118&amp;$D$119,'CCG data'!$A:$AD,'CCG data'!D$3,FALSE))),"",VLOOKUP($E345&amp;$D$118&amp;$D$119,'CCG data'!$A:$AD,'CCG data'!D$3,FALSE))</f>
        <v>0.23733862959285004</v>
      </c>
      <c r="U345" s="263"/>
      <c r="V345" s="263">
        <f>IF(OR(ISERROR(VLOOKUP($E345&amp;$D$118&amp;$D$119,'CCG data'!$A:$AD,'CCG data'!E$3,FALSE)),ISBLANK(VLOOKUP($E345&amp;$D$118&amp;$D$119,'CCG data'!$A:$AD,'CCG data'!E$3,FALSE))),"",VLOOKUP($E345&amp;$D$118&amp;$D$119,'CCG data'!$A:$AD,'CCG data'!E$3,FALSE))</f>
        <v>0.12512413108242304</v>
      </c>
      <c r="W345" s="398"/>
      <c r="Y345" s="163">
        <f>IFERROR(VLOOKUP($E345&amp;$D$119, Outliers!$A$4:$P$214,6,FALSE),"0")</f>
        <v>0</v>
      </c>
      <c r="Z345" s="163">
        <f>IFERROR(VLOOKUP($E345&amp;$D$119, Outliers!$A$4:$P$214,7,FALSE),"0")</f>
        <v>0</v>
      </c>
      <c r="AA345" s="163">
        <f>IFERROR(VLOOKUP($E345&amp;$D$119, Outliers!$A$4:$P$214,8,FALSE),"0")</f>
        <v>0</v>
      </c>
      <c r="AB345" s="163">
        <f>IFERROR(VLOOKUP($E345&amp;$D$119, Outliers!$A$4:$P$214,9,FALSE),"0")</f>
        <v>1</v>
      </c>
      <c r="AD345" s="78"/>
      <c r="AE345" s="78"/>
      <c r="AF345" s="78"/>
      <c r="AG345" s="78"/>
    </row>
    <row r="346" spans="4:33" x14ac:dyDescent="0.25">
      <c r="D346" s="318"/>
      <c r="E346" s="103" t="s">
        <v>27</v>
      </c>
      <c r="F346" s="95">
        <f>IF(P345="","",VLOOKUP($E345&amp;$D$118&amp;$D$119,'CCG data'!$A:$AD,'CCG data'!W$3,FALSE))</f>
        <v>5.3153656639596614</v>
      </c>
      <c r="G346" s="96">
        <f>IF(P345="","",VLOOKUP($E345&amp;$D$118&amp;$D$119,'CCG data'!$A:$AD,'CCG data'!X$3,FALSE))</f>
        <v>7.1166005400932173</v>
      </c>
      <c r="H346" s="96">
        <f>IF(R345="","",VLOOKUP($E345&amp;$D$118&amp;$D$119,'CCG data'!$A:$AD,'CCG data'!Y$3,FALSE))</f>
        <v>36.653487752807997</v>
      </c>
      <c r="I346" s="96">
        <f>IF(R345="","",VLOOKUP($E345&amp;$D$118&amp;$D$119,'CCG data'!$A:$AD,'CCG data'!Z$3,FALSE))</f>
        <v>41.25552481526956</v>
      </c>
      <c r="J346" s="96">
        <f>IF(T345="","",VLOOKUP($E345&amp;$D$118&amp;$D$119,'CCG data'!$A:$AD,'CCG data'!AA$3,FALSE))</f>
        <v>15.32779742510373</v>
      </c>
      <c r="K346" s="96">
        <f>IF(T345="","",VLOOKUP($E345&amp;$D$118&amp;$D$119,'CCG data'!$A:$AD,'CCG data'!AB$3,FALSE))</f>
        <v>18.346655315778925</v>
      </c>
      <c r="L346" s="96">
        <f>IF(V345="","",VLOOKUP($E345&amp;$D$118&amp;$D$119,'CCG data'!$A:$AD,'CCG data'!AC$3,FALSE))</f>
        <v>7.7989885989521293</v>
      </c>
      <c r="M346" s="96">
        <f>IF(V345="","",VLOOKUP($E345&amp;$D$118&amp;$D$119,'CCG data'!$A:$AD,'CCG data'!AD$3,FALSE))</f>
        <v>9.9961223820119969</v>
      </c>
      <c r="N346" s="363"/>
      <c r="P346" s="150">
        <f>IF(P345="","",VLOOKUP($E345&amp;$D$118&amp;$D$119,'CCG data'!$A:$AD,'CCG data'!I$3,FALSE))</f>
        <v>7.9000000000000001E-2</v>
      </c>
      <c r="Q346" s="15">
        <f>IF(P345="","",VLOOKUP($E345&amp;$D$118&amp;$D$119,'CCG data'!$A:$AD,'CCG data'!J$3,FALSE))</f>
        <v>0.104</v>
      </c>
      <c r="R346" s="15">
        <f>IF(R345="","",VLOOKUP($E345&amp;$D$118&amp;$D$119,'CCG data'!$A:$AD,'CCG data'!K$3,FALSE))</f>
        <v>0.52500000000000002</v>
      </c>
      <c r="S346" s="15">
        <f>IF(R345="","",VLOOKUP($E345&amp;$D$118&amp;$D$119,'CCG data'!$A:$AD,'CCG data'!L$3,FALSE))</f>
        <v>0.56799999999999995</v>
      </c>
      <c r="T346" s="15">
        <f>IF(T345="","",VLOOKUP($E345&amp;$D$118&amp;$D$119,'CCG data'!$A:$AD,'CCG data'!M$3,FALSE))</f>
        <v>0.219</v>
      </c>
      <c r="U346" s="15">
        <f>IF(T345="","",VLOOKUP($E345&amp;$D$118&amp;$D$119,'CCG data'!$A:$AD,'CCG data'!N$3,FALSE))</f>
        <v>0.25600000000000001</v>
      </c>
      <c r="V346" s="15">
        <f>IF(V345="","",VLOOKUP($E345&amp;$D$118&amp;$D$119,'CCG data'!$A:$AD,'CCG data'!O$3,FALSE))</f>
        <v>0.111</v>
      </c>
      <c r="W346" s="135">
        <f>IF(V345="","",VLOOKUP($E345&amp;$D$118&amp;$D$119,'CCG data'!$A:$AD,'CCG data'!P$3,FALSE))</f>
        <v>0.14000000000000001</v>
      </c>
      <c r="Y346" s="163" t="str">
        <f>IFERROR(VLOOKUP($E346&amp;$D$119, Outliers!$A$4:$P$214,6,FALSE),"0")</f>
        <v>0</v>
      </c>
      <c r="Z346" s="163" t="str">
        <f>IFERROR(VLOOKUP($E346&amp;$D$119, Outliers!$A$4:$P$214,7,FALSE),"0")</f>
        <v>0</v>
      </c>
      <c r="AA346" s="163" t="str">
        <f>IFERROR(VLOOKUP($E346&amp;$D$119, Outliers!$A$4:$P$214,8,FALSE),"0")</f>
        <v>0</v>
      </c>
      <c r="AB346" s="163" t="str">
        <f>IFERROR(VLOOKUP($E346&amp;$D$119, Outliers!$A$4:$P$214,9,FALSE),"0")</f>
        <v>0</v>
      </c>
      <c r="AD346" s="78"/>
      <c r="AE346" s="78"/>
      <c r="AF346" s="78"/>
      <c r="AG346" s="78"/>
    </row>
    <row r="347" spans="4:33" ht="15.75" x14ac:dyDescent="0.25">
      <c r="D347" s="318"/>
      <c r="E347" s="104" t="s">
        <v>225</v>
      </c>
      <c r="F347" s="405">
        <f>IF(OR(ISERROR(VLOOKUP($E347&amp;$D$118&amp;$D$119,'CCG data'!$A:$AD,'CCG data'!R$3,FALSE)),ISBLANK(VLOOKUP($E347&amp;$D$118&amp;$D$119,'CCG data'!$A:$AD,'CCG data'!R$3,FALSE))),"",VLOOKUP($E347&amp;$D$118&amp;$D$119,'CCG data'!$A:$AD,'CCG data'!R$3,FALSE))</f>
        <v>6.0427483492747029</v>
      </c>
      <c r="G347" s="406"/>
      <c r="H347" s="406">
        <f>IF(OR(ISERROR(VLOOKUP($E347&amp;$D$118&amp;$D$119,'CCG data'!$A:$AD,'CCG data'!S$3,FALSE)),ISBLANK(VLOOKUP($E347&amp;$D$118&amp;$D$119,'CCG data'!$A:$AD,'CCG data'!S$3,FALSE))),"",VLOOKUP($E347&amp;$D$118&amp;$D$119,'CCG data'!$A:$AD,'CCG data'!S$3,FALSE))</f>
        <v>38.898120383784871</v>
      </c>
      <c r="I347" s="406"/>
      <c r="J347" s="406">
        <f>IF(OR(ISERROR(VLOOKUP($E347&amp;$D$118&amp;$D$119,'CCG data'!$A:$AD,'CCG data'!T$3,FALSE)),ISBLANK(VLOOKUP($E347&amp;$D$118&amp;$D$119,'CCG data'!$A:$AD,'CCG data'!T$3,FALSE))),"",VLOOKUP($E347&amp;$D$118&amp;$D$119,'CCG data'!$A:$AD,'CCG data'!T$3,FALSE))</f>
        <v>18.517807398049669</v>
      </c>
      <c r="K347" s="406"/>
      <c r="L347" s="406">
        <f>IF(OR(ISERROR(VLOOKUP($E347&amp;$D$118&amp;$D$119,'CCG data'!$A:$AD,'CCG data'!U$3,FALSE)),ISBLANK(VLOOKUP($E347&amp;$D$118&amp;$D$119,'CCG data'!$A:$AD,'CCG data'!U$3,FALSE))),"",VLOOKUP($E347&amp;$D$118&amp;$D$119,'CCG data'!$A:$AD,'CCG data'!U$3,FALSE))</f>
        <v>10.168706405662578</v>
      </c>
      <c r="M347" s="407"/>
      <c r="N347" s="362">
        <f>IF(OR(ISERROR(VLOOKUP($E347&amp;$D$118&amp;$D$119,'CCG data'!$A:$AD,'CCG data'!G$3,FALSE)),ISBLANK(VLOOKUP($E347&amp;$D$118&amp;$D$119,'CCG data'!$A:$AD,'CCG data'!G$3,FALSE))),"",VLOOKUP($E347&amp;$D$118&amp;$D$119,'CCG data'!$A:$AD,'CCG data'!G$3,FALSE))</f>
        <v>1630</v>
      </c>
      <c r="P347" s="397">
        <f>IF(OR(ISERROR(VLOOKUP($E347&amp;$D$118&amp;$D$119,'CCG data'!$A:$AD,'CCG data'!B$3,FALSE)),ISBLANK(VLOOKUP($E347&amp;$D$118&amp;$D$119,'CCG data'!$A:$AD,'CCG data'!B$3,FALSE))),"",VLOOKUP($E347&amp;$D$118&amp;$D$119,'CCG data'!$A:$AD,'CCG data'!B$3,FALSE))</f>
        <v>8.7116564417177911E-2</v>
      </c>
      <c r="Q347" s="263"/>
      <c r="R347" s="263">
        <f>IF(OR(ISERROR(VLOOKUP($E347&amp;$D$118&amp;$D$119,'CCG data'!$A:$AD,'CCG data'!C$3,FALSE)),ISBLANK(VLOOKUP($E347&amp;$D$118&amp;$D$119,'CCG data'!$A:$AD,'CCG data'!C$3,FALSE))),"",VLOOKUP($E347&amp;$D$118&amp;$D$119,'CCG data'!$A:$AD,'CCG data'!C$3,FALSE))</f>
        <v>0.5288343558282208</v>
      </c>
      <c r="S347" s="263"/>
      <c r="T347" s="263">
        <f>IF(OR(ISERROR(VLOOKUP($E347&amp;$D$118&amp;$D$119,'CCG data'!$A:$AD,'CCG data'!D$3,FALSE)),ISBLANK(VLOOKUP($E347&amp;$D$118&amp;$D$119,'CCG data'!$A:$AD,'CCG data'!D$3,FALSE))),"",VLOOKUP($E347&amp;$D$118&amp;$D$119,'CCG data'!$A:$AD,'CCG data'!D$3,FALSE))</f>
        <v>0.24478527607361963</v>
      </c>
      <c r="U347" s="263"/>
      <c r="V347" s="263">
        <f>IF(OR(ISERROR(VLOOKUP($E347&amp;$D$118&amp;$D$119,'CCG data'!$A:$AD,'CCG data'!E$3,FALSE)),ISBLANK(VLOOKUP($E347&amp;$D$118&amp;$D$119,'CCG data'!$A:$AD,'CCG data'!E$3,FALSE))),"",VLOOKUP($E347&amp;$D$118&amp;$D$119,'CCG data'!$A:$AD,'CCG data'!E$3,FALSE))</f>
        <v>0.1392638036809816</v>
      </c>
      <c r="W347" s="398"/>
      <c r="Y347" s="163">
        <f>IFERROR(VLOOKUP($E347&amp;$D$119, Outliers!$A$4:$P$214,6,FALSE),"0")</f>
        <v>0</v>
      </c>
      <c r="Z347" s="163">
        <f>IFERROR(VLOOKUP($E347&amp;$D$119, Outliers!$A$4:$P$214,7,FALSE),"0")</f>
        <v>0</v>
      </c>
      <c r="AA347" s="163">
        <f>IFERROR(VLOOKUP($E347&amp;$D$119, Outliers!$A$4:$P$214,8,FALSE),"0")</f>
        <v>0</v>
      </c>
      <c r="AB347" s="163">
        <f>IFERROR(VLOOKUP($E347&amp;$D$119, Outliers!$A$4:$P$214,9,FALSE),"0")</f>
        <v>0</v>
      </c>
      <c r="AD347" s="78"/>
      <c r="AE347" s="78"/>
      <c r="AF347" s="78"/>
      <c r="AG347" s="78"/>
    </row>
    <row r="348" spans="4:33" x14ac:dyDescent="0.25">
      <c r="D348" s="318"/>
      <c r="E348" s="103" t="s">
        <v>27</v>
      </c>
      <c r="F348" s="95">
        <f>IF(P347="","",VLOOKUP($E347&amp;$D$118&amp;$D$119,'CCG data'!$A:$AD,'CCG data'!W$3,FALSE))</f>
        <v>5.0488398428271761</v>
      </c>
      <c r="G348" s="96">
        <f>IF(P347="","",VLOOKUP($E347&amp;$D$118&amp;$D$119,'CCG data'!$A:$AD,'CCG data'!X$3,FALSE))</f>
        <v>7.0366568557222298</v>
      </c>
      <c r="H348" s="96">
        <f>IF(R347="","",VLOOKUP($E347&amp;$D$118&amp;$D$119,'CCG data'!$A:$AD,'CCG data'!Y$3,FALSE))</f>
        <v>36.301364917467474</v>
      </c>
      <c r="I348" s="96">
        <f>IF(R347="","",VLOOKUP($E347&amp;$D$118&amp;$D$119,'CCG data'!$A:$AD,'CCG data'!Z$3,FALSE))</f>
        <v>41.494875850102268</v>
      </c>
      <c r="J348" s="96">
        <f>IF(T347="","",VLOOKUP($E347&amp;$D$118&amp;$D$119,'CCG data'!$A:$AD,'CCG data'!AA$3,FALSE))</f>
        <v>16.700789579445168</v>
      </c>
      <c r="K348" s="96">
        <f>IF(T347="","",VLOOKUP($E347&amp;$D$118&amp;$D$119,'CCG data'!$A:$AD,'CCG data'!AB$3,FALSE))</f>
        <v>20.334825216654171</v>
      </c>
      <c r="L348" s="96">
        <f>IF(V347="","",VLOOKUP($E347&amp;$D$118&amp;$D$119,'CCG data'!$A:$AD,'CCG data'!AC$3,FALSE))</f>
        <v>8.8458617375727506</v>
      </c>
      <c r="M348" s="96">
        <f>IF(V347="","",VLOOKUP($E347&amp;$D$118&amp;$D$119,'CCG data'!$A:$AD,'CCG data'!AD$3,FALSE))</f>
        <v>11.491551073752404</v>
      </c>
      <c r="N348" s="363"/>
      <c r="P348" s="150">
        <f>IF(P347="","",VLOOKUP($E347&amp;$D$118&amp;$D$119,'CCG data'!$A:$AD,'CCG data'!I$3,FALSE))</f>
        <v>7.3999999999999996E-2</v>
      </c>
      <c r="Q348" s="15">
        <f>IF(P347="","",VLOOKUP($E347&amp;$D$118&amp;$D$119,'CCG data'!$A:$AD,'CCG data'!J$3,FALSE))</f>
        <v>0.10199999999999999</v>
      </c>
      <c r="R348" s="15">
        <f>IF(R347="","",VLOOKUP($E347&amp;$D$118&amp;$D$119,'CCG data'!$A:$AD,'CCG data'!K$3,FALSE))</f>
        <v>0.505</v>
      </c>
      <c r="S348" s="15">
        <f>IF(R347="","",VLOOKUP($E347&amp;$D$118&amp;$D$119,'CCG data'!$A:$AD,'CCG data'!L$3,FALSE))</f>
        <v>0.55300000000000005</v>
      </c>
      <c r="T348" s="15">
        <f>IF(T347="","",VLOOKUP($E347&amp;$D$118&amp;$D$119,'CCG data'!$A:$AD,'CCG data'!M$3,FALSE))</f>
        <v>0.22500000000000001</v>
      </c>
      <c r="U348" s="15">
        <f>IF(T347="","",VLOOKUP($E347&amp;$D$118&amp;$D$119,'CCG data'!$A:$AD,'CCG data'!N$3,FALSE))</f>
        <v>0.26600000000000001</v>
      </c>
      <c r="V348" s="15">
        <f>IF(V347="","",VLOOKUP($E347&amp;$D$118&amp;$D$119,'CCG data'!$A:$AD,'CCG data'!O$3,FALSE))</f>
        <v>0.123</v>
      </c>
      <c r="W348" s="135">
        <f>IF(V347="","",VLOOKUP($E347&amp;$D$118&amp;$D$119,'CCG data'!$A:$AD,'CCG data'!P$3,FALSE))</f>
        <v>0.157</v>
      </c>
      <c r="Y348" s="163" t="str">
        <f>IFERROR(VLOOKUP($E348&amp;$D$119, Outliers!$A$4:$P$214,6,FALSE),"0")</f>
        <v>0</v>
      </c>
      <c r="Z348" s="163" t="str">
        <f>IFERROR(VLOOKUP($E348&amp;$D$119, Outliers!$A$4:$P$214,7,FALSE),"0")</f>
        <v>0</v>
      </c>
      <c r="AA348" s="163" t="str">
        <f>IFERROR(VLOOKUP($E348&amp;$D$119, Outliers!$A$4:$P$214,8,FALSE),"0")</f>
        <v>0</v>
      </c>
      <c r="AB348" s="163" t="str">
        <f>IFERROR(VLOOKUP($E348&amp;$D$119, Outliers!$A$4:$P$214,9,FALSE),"0")</f>
        <v>0</v>
      </c>
      <c r="AD348" s="78"/>
      <c r="AE348" s="78"/>
      <c r="AF348" s="78"/>
      <c r="AG348" s="78"/>
    </row>
    <row r="349" spans="4:33" ht="15.75" x14ac:dyDescent="0.25">
      <c r="D349" s="318"/>
      <c r="E349" s="104" t="s">
        <v>226</v>
      </c>
      <c r="F349" s="405">
        <f>IF(OR(ISERROR(VLOOKUP($E349&amp;$D$118&amp;$D$119,'CCG data'!$A:$AD,'CCG data'!R$3,FALSE)),ISBLANK(VLOOKUP($E349&amp;$D$118&amp;$D$119,'CCG data'!$A:$AD,'CCG data'!R$3,FALSE))),"",VLOOKUP($E349&amp;$D$118&amp;$D$119,'CCG data'!$A:$AD,'CCG data'!R$3,FALSE))</f>
        <v>5.3481240717039276</v>
      </c>
      <c r="G349" s="406"/>
      <c r="H349" s="406">
        <f>IF(OR(ISERROR(VLOOKUP($E349&amp;$D$118&amp;$D$119,'CCG data'!$A:$AD,'CCG data'!S$3,FALSE)),ISBLANK(VLOOKUP($E349&amp;$D$118&amp;$D$119,'CCG data'!$A:$AD,'CCG data'!S$3,FALSE))),"",VLOOKUP($E349&amp;$D$118&amp;$D$119,'CCG data'!$A:$AD,'CCG data'!S$3,FALSE))</f>
        <v>43.548551512795946</v>
      </c>
      <c r="I349" s="406"/>
      <c r="J349" s="406">
        <f>IF(OR(ISERROR(VLOOKUP($E349&amp;$D$118&amp;$D$119,'CCG data'!$A:$AD,'CCG data'!T$3,FALSE)),ISBLANK(VLOOKUP($E349&amp;$D$118&amp;$D$119,'CCG data'!$A:$AD,'CCG data'!T$3,FALSE))),"",VLOOKUP($E349&amp;$D$118&amp;$D$119,'CCG data'!$A:$AD,'CCG data'!T$3,FALSE))</f>
        <v>16.418712745348401</v>
      </c>
      <c r="K349" s="406"/>
      <c r="L349" s="406">
        <f>IF(OR(ISERROR(VLOOKUP($E349&amp;$D$118&amp;$D$119,'CCG data'!$A:$AD,'CCG data'!U$3,FALSE)),ISBLANK(VLOOKUP($E349&amp;$D$118&amp;$D$119,'CCG data'!$A:$AD,'CCG data'!U$3,FALSE))),"",VLOOKUP($E349&amp;$D$118&amp;$D$119,'CCG data'!$A:$AD,'CCG data'!U$3,FALSE))</f>
        <v>9.9214882174979202</v>
      </c>
      <c r="M349" s="407"/>
      <c r="N349" s="362">
        <f>IF(OR(ISERROR(VLOOKUP($E349&amp;$D$118&amp;$D$119,'CCG data'!$A:$AD,'CCG data'!G$3,FALSE)),ISBLANK(VLOOKUP($E349&amp;$D$118&amp;$D$119,'CCG data'!$A:$AD,'CCG data'!G$3,FALSE))),"",VLOOKUP($E349&amp;$D$118&amp;$D$119,'CCG data'!$A:$AD,'CCG data'!G$3,FALSE))</f>
        <v>2521</v>
      </c>
      <c r="P349" s="397">
        <f>IF(OR(ISERROR(VLOOKUP($E349&amp;$D$118&amp;$D$119,'CCG data'!$A:$AD,'CCG data'!B$3,FALSE)),ISBLANK(VLOOKUP($E349&amp;$D$118&amp;$D$119,'CCG data'!$A:$AD,'CCG data'!B$3,FALSE))),"",VLOOKUP($E349&amp;$D$118&amp;$D$119,'CCG data'!$A:$AD,'CCG data'!B$3,FALSE))</f>
        <v>7.0606902023006748E-2</v>
      </c>
      <c r="Q349" s="263"/>
      <c r="R349" s="263">
        <f>IF(OR(ISERROR(VLOOKUP($E349&amp;$D$118&amp;$D$119,'CCG data'!$A:$AD,'CCG data'!C$3,FALSE)),ISBLANK(VLOOKUP($E349&amp;$D$118&amp;$D$119,'CCG data'!$A:$AD,'CCG data'!C$3,FALSE))),"",VLOOKUP($E349&amp;$D$118&amp;$D$119,'CCG data'!$A:$AD,'CCG data'!C$3,FALSE))</f>
        <v>0.57477191590638632</v>
      </c>
      <c r="S349" s="263"/>
      <c r="T349" s="263">
        <f>IF(OR(ISERROR(VLOOKUP($E349&amp;$D$118&amp;$D$119,'CCG data'!$A:$AD,'CCG data'!D$3,FALSE)),ISBLANK(VLOOKUP($E349&amp;$D$118&amp;$D$119,'CCG data'!$A:$AD,'CCG data'!D$3,FALSE))),"",VLOOKUP($E349&amp;$D$118&amp;$D$119,'CCG data'!$A:$AD,'CCG data'!D$3,FALSE))</f>
        <v>0.22332407774692584</v>
      </c>
      <c r="U349" s="263"/>
      <c r="V349" s="263">
        <f>IF(OR(ISERROR(VLOOKUP($E349&amp;$D$118&amp;$D$119,'CCG data'!$A:$AD,'CCG data'!E$3,FALSE)),ISBLANK(VLOOKUP($E349&amp;$D$118&amp;$D$119,'CCG data'!$A:$AD,'CCG data'!E$3,FALSE))),"",VLOOKUP($E349&amp;$D$118&amp;$D$119,'CCG data'!$A:$AD,'CCG data'!E$3,FALSE))</f>
        <v>0.13129710432368108</v>
      </c>
      <c r="W349" s="398"/>
      <c r="Y349" s="163">
        <f>IFERROR(VLOOKUP($E349&amp;$D$119, Outliers!$A$4:$P$214,6,FALSE),"0")</f>
        <v>0</v>
      </c>
      <c r="Z349" s="163">
        <f>IFERROR(VLOOKUP($E349&amp;$D$119, Outliers!$A$4:$P$214,7,FALSE),"0")</f>
        <v>1</v>
      </c>
      <c r="AA349" s="163">
        <f>IFERROR(VLOOKUP($E349&amp;$D$119, Outliers!$A$4:$P$214,8,FALSE),"0")</f>
        <v>0</v>
      </c>
      <c r="AB349" s="163">
        <f>IFERROR(VLOOKUP($E349&amp;$D$119, Outliers!$A$4:$P$214,9,FALSE),"0")</f>
        <v>0</v>
      </c>
      <c r="AD349" s="78"/>
      <c r="AE349" s="78"/>
      <c r="AF349" s="78"/>
      <c r="AG349" s="78"/>
    </row>
    <row r="350" spans="4:33" x14ac:dyDescent="0.25">
      <c r="D350" s="318"/>
      <c r="E350" s="103" t="s">
        <v>27</v>
      </c>
      <c r="F350" s="95">
        <f>IF(P349="","",VLOOKUP($E349&amp;$D$118&amp;$D$119,'CCG data'!$A:$AD,'CCG data'!W$3,FALSE))</f>
        <v>4.5624407318928881</v>
      </c>
      <c r="G350" s="96">
        <f>IF(P349="","",VLOOKUP($E349&amp;$D$118&amp;$D$119,'CCG data'!$A:$AD,'CCG data'!X$3,FALSE))</f>
        <v>6.133807411514967</v>
      </c>
      <c r="H350" s="96">
        <f>IF(R349="","",VLOOKUP($E349&amp;$D$118&amp;$D$119,'CCG data'!$A:$AD,'CCG data'!Y$3,FALSE))</f>
        <v>41.306241826702845</v>
      </c>
      <c r="I350" s="96">
        <f>IF(R349="","",VLOOKUP($E349&amp;$D$118&amp;$D$119,'CCG data'!$A:$AD,'CCG data'!Z$3,FALSE))</f>
        <v>45.790861198889047</v>
      </c>
      <c r="J350" s="96">
        <f>IF(T349="","",VLOOKUP($E349&amp;$D$118&amp;$D$119,'CCG data'!$A:$AD,'CCG data'!AA$3,FALSE))</f>
        <v>15.062458912195098</v>
      </c>
      <c r="K350" s="96">
        <f>IF(T349="","",VLOOKUP($E349&amp;$D$118&amp;$D$119,'CCG data'!$A:$AD,'CCG data'!AB$3,FALSE))</f>
        <v>17.774966578501704</v>
      </c>
      <c r="L350" s="96">
        <f>IF(V349="","",VLOOKUP($E349&amp;$D$118&amp;$D$119,'CCG data'!$A:$AD,'CCG data'!AC$3,FALSE))</f>
        <v>8.8526329658182146</v>
      </c>
      <c r="M350" s="96">
        <f>IF(V349="","",VLOOKUP($E349&amp;$D$118&amp;$D$119,'CCG data'!$A:$AD,'CCG data'!AD$3,FALSE))</f>
        <v>10.990343469177626</v>
      </c>
      <c r="N350" s="363"/>
      <c r="P350" s="150">
        <f>IF(P349="","",VLOOKUP($E349&amp;$D$118&amp;$D$119,'CCG data'!$A:$AD,'CCG data'!I$3,FALSE))</f>
        <v>6.0999999999999999E-2</v>
      </c>
      <c r="Q350" s="15">
        <f>IF(P349="","",VLOOKUP($E349&amp;$D$118&amp;$D$119,'CCG data'!$A:$AD,'CCG data'!J$3,FALSE))</f>
        <v>8.1000000000000003E-2</v>
      </c>
      <c r="R350" s="15">
        <f>IF(R349="","",VLOOKUP($E349&amp;$D$118&amp;$D$119,'CCG data'!$A:$AD,'CCG data'!K$3,FALSE))</f>
        <v>0.55500000000000005</v>
      </c>
      <c r="S350" s="15">
        <f>IF(R349="","",VLOOKUP($E349&amp;$D$118&amp;$D$119,'CCG data'!$A:$AD,'CCG data'!L$3,FALSE))</f>
        <v>0.59399999999999997</v>
      </c>
      <c r="T350" s="15">
        <f>IF(T349="","",VLOOKUP($E349&amp;$D$118&amp;$D$119,'CCG data'!$A:$AD,'CCG data'!M$3,FALSE))</f>
        <v>0.20699999999999999</v>
      </c>
      <c r="U350" s="15">
        <f>IF(T349="","",VLOOKUP($E349&amp;$D$118&amp;$D$119,'CCG data'!$A:$AD,'CCG data'!N$3,FALSE))</f>
        <v>0.24</v>
      </c>
      <c r="V350" s="15">
        <f>IF(V349="","",VLOOKUP($E349&amp;$D$118&amp;$D$119,'CCG data'!$A:$AD,'CCG data'!O$3,FALSE))</f>
        <v>0.11899999999999999</v>
      </c>
      <c r="W350" s="135">
        <f>IF(V349="","",VLOOKUP($E349&amp;$D$118&amp;$D$119,'CCG data'!$A:$AD,'CCG data'!P$3,FALSE))</f>
        <v>0.14499999999999999</v>
      </c>
      <c r="Y350" s="163" t="str">
        <f>IFERROR(VLOOKUP($E350&amp;$D$119, Outliers!$A$4:$P$214,6,FALSE),"0")</f>
        <v>0</v>
      </c>
      <c r="Z350" s="163" t="str">
        <f>IFERROR(VLOOKUP($E350&amp;$D$119, Outliers!$A$4:$P$214,7,FALSE),"0")</f>
        <v>0</v>
      </c>
      <c r="AA350" s="163" t="str">
        <f>IFERROR(VLOOKUP($E350&amp;$D$119, Outliers!$A$4:$P$214,8,FALSE),"0")</f>
        <v>0</v>
      </c>
      <c r="AB350" s="163" t="str">
        <f>IFERROR(VLOOKUP($E350&amp;$D$119, Outliers!$A$4:$P$214,9,FALSE),"0")</f>
        <v>0</v>
      </c>
      <c r="AD350" s="78"/>
      <c r="AE350" s="78"/>
      <c r="AF350" s="78"/>
      <c r="AG350" s="78"/>
    </row>
    <row r="351" spans="4:33" ht="15.75" x14ac:dyDescent="0.25">
      <c r="D351" s="318"/>
      <c r="E351" s="104" t="s">
        <v>417</v>
      </c>
      <c r="F351" s="405">
        <f>IF(OR(ISERROR(VLOOKUP($E351&amp;$D$118&amp;$D$119,'CCG data'!$A:$AD,'CCG data'!R$3,FALSE)),ISBLANK(VLOOKUP($E351&amp;$D$118&amp;$D$119,'CCG data'!$A:$AD,'CCG data'!R$3,FALSE))),"",VLOOKUP($E351&amp;$D$118&amp;$D$119,'CCG data'!$A:$AD,'CCG data'!R$3,FALSE))</f>
        <v>5.8115638565163046</v>
      </c>
      <c r="G351" s="406"/>
      <c r="H351" s="406">
        <f>IF(OR(ISERROR(VLOOKUP($E351&amp;$D$118&amp;$D$119,'CCG data'!$A:$AD,'CCG data'!S$3,FALSE)),ISBLANK(VLOOKUP($E351&amp;$D$118&amp;$D$119,'CCG data'!$A:$AD,'CCG data'!S$3,FALSE))),"",VLOOKUP($E351&amp;$D$118&amp;$D$119,'CCG data'!$A:$AD,'CCG data'!S$3,FALSE))</f>
        <v>38.286389407112175</v>
      </c>
      <c r="I351" s="406"/>
      <c r="J351" s="406">
        <f>IF(OR(ISERROR(VLOOKUP($E351&amp;$D$118&amp;$D$119,'CCG data'!$A:$AD,'CCG data'!T$3,FALSE)),ISBLANK(VLOOKUP($E351&amp;$D$118&amp;$D$119,'CCG data'!$A:$AD,'CCG data'!T$3,FALSE))),"",VLOOKUP($E351&amp;$D$118&amp;$D$119,'CCG data'!$A:$AD,'CCG data'!T$3,FALSE))</f>
        <v>14.845744062186711</v>
      </c>
      <c r="K351" s="406"/>
      <c r="L351" s="406">
        <f>IF(OR(ISERROR(VLOOKUP($E351&amp;$D$118&amp;$D$119,'CCG data'!$A:$AD,'CCG data'!U$3,FALSE)),ISBLANK(VLOOKUP($E351&amp;$D$118&amp;$D$119,'CCG data'!$A:$AD,'CCG data'!U$3,FALSE))),"",VLOOKUP($E351&amp;$D$118&amp;$D$119,'CCG data'!$A:$AD,'CCG data'!U$3,FALSE))</f>
        <v>14.218500075654831</v>
      </c>
      <c r="M351" s="407"/>
      <c r="N351" s="362">
        <f>IF(OR(ISERROR(VLOOKUP($E351&amp;$D$118&amp;$D$119,'CCG data'!$A:$AD,'CCG data'!G$3,FALSE)),ISBLANK(VLOOKUP($E351&amp;$D$118&amp;$D$119,'CCG data'!$A:$AD,'CCG data'!G$3,FALSE))),"",VLOOKUP($E351&amp;$D$118&amp;$D$119,'CCG data'!$A:$AD,'CCG data'!G$3,FALSE))</f>
        <v>1225</v>
      </c>
      <c r="P351" s="397">
        <f>IF(OR(ISERROR(VLOOKUP($E351&amp;$D$118&amp;$D$119,'CCG data'!$A:$AD,'CCG data'!B$3,FALSE)),ISBLANK(VLOOKUP($E351&amp;$D$118&amp;$D$119,'CCG data'!$A:$AD,'CCG data'!B$3,FALSE))),"",VLOOKUP($E351&amp;$D$118&amp;$D$119,'CCG data'!$A:$AD,'CCG data'!B$3,FALSE))</f>
        <v>7.9183673469387761E-2</v>
      </c>
      <c r="Q351" s="263"/>
      <c r="R351" s="263">
        <f>IF(OR(ISERROR(VLOOKUP($E351&amp;$D$118&amp;$D$119,'CCG data'!$A:$AD,'CCG data'!C$3,FALSE)),ISBLANK(VLOOKUP($E351&amp;$D$118&amp;$D$119,'CCG data'!$A:$AD,'CCG data'!C$3,FALSE))),"",VLOOKUP($E351&amp;$D$118&amp;$D$119,'CCG data'!$A:$AD,'CCG data'!C$3,FALSE))</f>
        <v>0.51918367346938776</v>
      </c>
      <c r="S351" s="263"/>
      <c r="T351" s="263">
        <f>IF(OR(ISERROR(VLOOKUP($E351&amp;$D$118&amp;$D$119,'CCG data'!$A:$AD,'CCG data'!D$3,FALSE)),ISBLANK(VLOOKUP($E351&amp;$D$118&amp;$D$119,'CCG data'!$A:$AD,'CCG data'!D$3,FALSE))),"",VLOOKUP($E351&amp;$D$118&amp;$D$119,'CCG data'!$A:$AD,'CCG data'!D$3,FALSE))</f>
        <v>0.20326530612244897</v>
      </c>
      <c r="U351" s="263"/>
      <c r="V351" s="263">
        <f>IF(OR(ISERROR(VLOOKUP($E351&amp;$D$118&amp;$D$119,'CCG data'!$A:$AD,'CCG data'!E$3,FALSE)),ISBLANK(VLOOKUP($E351&amp;$D$118&amp;$D$119,'CCG data'!$A:$AD,'CCG data'!E$3,FALSE))),"",VLOOKUP($E351&amp;$D$118&amp;$D$119,'CCG data'!$A:$AD,'CCG data'!E$3,FALSE))</f>
        <v>0.1983673469387755</v>
      </c>
      <c r="W351" s="398"/>
      <c r="Y351" s="163">
        <f>IFERROR(VLOOKUP($E351&amp;$D$119, Outliers!$A$4:$P$214,6,FALSE),"0")</f>
        <v>0</v>
      </c>
      <c r="Z351" s="163">
        <f>IFERROR(VLOOKUP($E351&amp;$D$119, Outliers!$A$4:$P$214,7,FALSE),"0")</f>
        <v>0</v>
      </c>
      <c r="AA351" s="163">
        <f>IFERROR(VLOOKUP($E351&amp;$D$119, Outliers!$A$4:$P$214,8,FALSE),"0")</f>
        <v>0</v>
      </c>
      <c r="AB351" s="163">
        <f>IFERROR(VLOOKUP($E351&amp;$D$119, Outliers!$A$4:$P$214,9,FALSE),"0")</f>
        <v>1</v>
      </c>
      <c r="AD351" s="78"/>
      <c r="AE351" s="78"/>
      <c r="AF351" s="78"/>
      <c r="AG351" s="78"/>
    </row>
    <row r="352" spans="4:33" x14ac:dyDescent="0.25">
      <c r="D352" s="318"/>
      <c r="E352" s="103" t="s">
        <v>27</v>
      </c>
      <c r="F352" s="95">
        <f>IF(P351="","",VLOOKUP($E351&amp;$D$118&amp;$D$119,'CCG data'!$A:$AD,'CCG data'!W$3,FALSE))</f>
        <v>4.6550170377882818</v>
      </c>
      <c r="G352" s="96">
        <f>IF(P351="","",VLOOKUP($E351&amp;$D$118&amp;$D$119,'CCG data'!$A:$AD,'CCG data'!X$3,FALSE))</f>
        <v>6.9681106752443274</v>
      </c>
      <c r="H352" s="96">
        <f>IF(R351="","",VLOOKUP($E351&amp;$D$118&amp;$D$119,'CCG data'!$A:$AD,'CCG data'!Y$3,FALSE))</f>
        <v>35.310807387700372</v>
      </c>
      <c r="I352" s="96">
        <f>IF(R351="","",VLOOKUP($E351&amp;$D$118&amp;$D$119,'CCG data'!$A:$AD,'CCG data'!Z$3,FALSE))</f>
        <v>41.261971426523978</v>
      </c>
      <c r="J352" s="96">
        <f>IF(T351="","",VLOOKUP($E351&amp;$D$118&amp;$D$119,'CCG data'!$A:$AD,'CCG data'!AA$3,FALSE))</f>
        <v>13.001754888446362</v>
      </c>
      <c r="K352" s="96">
        <f>IF(T351="","",VLOOKUP($E351&amp;$D$118&amp;$D$119,'CCG data'!$A:$AD,'CCG data'!AB$3,FALSE))</f>
        <v>16.689733235927058</v>
      </c>
      <c r="L352" s="96">
        <f>IF(V351="","",VLOOKUP($E351&amp;$D$118&amp;$D$119,'CCG data'!$A:$AD,'CCG data'!AC$3,FALSE))</f>
        <v>12.430750353603944</v>
      </c>
      <c r="M352" s="96">
        <f>IF(V351="","",VLOOKUP($E351&amp;$D$118&amp;$D$119,'CCG data'!$A:$AD,'CCG data'!AD$3,FALSE))</f>
        <v>16.006249797705717</v>
      </c>
      <c r="N352" s="363"/>
      <c r="P352" s="150">
        <f>IF(P351="","",VLOOKUP($E351&amp;$D$118&amp;$D$119,'CCG data'!$A:$AD,'CCG data'!I$3,FALSE))</f>
        <v>6.5000000000000002E-2</v>
      </c>
      <c r="Q352" s="15">
        <f>IF(P351="","",VLOOKUP($E351&amp;$D$118&amp;$D$119,'CCG data'!$A:$AD,'CCG data'!J$3,FALSE))</f>
        <v>9.6000000000000002E-2</v>
      </c>
      <c r="R352" s="15">
        <f>IF(R351="","",VLOOKUP($E351&amp;$D$118&amp;$D$119,'CCG data'!$A:$AD,'CCG data'!K$3,FALSE))</f>
        <v>0.49099999999999999</v>
      </c>
      <c r="S352" s="15">
        <f>IF(R351="","",VLOOKUP($E351&amp;$D$118&amp;$D$119,'CCG data'!$A:$AD,'CCG data'!L$3,FALSE))</f>
        <v>0.54700000000000004</v>
      </c>
      <c r="T352" s="15">
        <f>IF(T351="","",VLOOKUP($E351&amp;$D$118&amp;$D$119,'CCG data'!$A:$AD,'CCG data'!M$3,FALSE))</f>
        <v>0.182</v>
      </c>
      <c r="U352" s="15">
        <f>IF(T351="","",VLOOKUP($E351&amp;$D$118&amp;$D$119,'CCG data'!$A:$AD,'CCG data'!N$3,FALSE))</f>
        <v>0.22700000000000001</v>
      </c>
      <c r="V352" s="15">
        <f>IF(V351="","",VLOOKUP($E351&amp;$D$118&amp;$D$119,'CCG data'!$A:$AD,'CCG data'!O$3,FALSE))</f>
        <v>0.17699999999999999</v>
      </c>
      <c r="W352" s="135">
        <f>IF(V351="","",VLOOKUP($E351&amp;$D$118&amp;$D$119,'CCG data'!$A:$AD,'CCG data'!P$3,FALSE))</f>
        <v>0.222</v>
      </c>
      <c r="Y352" s="163" t="str">
        <f>IFERROR(VLOOKUP($E352&amp;$D$119, Outliers!$A$4:$P$214,6,FALSE),"0")</f>
        <v>0</v>
      </c>
      <c r="Z352" s="163" t="str">
        <f>IFERROR(VLOOKUP($E352&amp;$D$119, Outliers!$A$4:$P$214,7,FALSE),"0")</f>
        <v>0</v>
      </c>
      <c r="AA352" s="163" t="str">
        <f>IFERROR(VLOOKUP($E352&amp;$D$119, Outliers!$A$4:$P$214,8,FALSE),"0")</f>
        <v>0</v>
      </c>
      <c r="AB352" s="163" t="str">
        <f>IFERROR(VLOOKUP($E352&amp;$D$119, Outliers!$A$4:$P$214,9,FALSE),"0")</f>
        <v>0</v>
      </c>
      <c r="AD352" s="78"/>
      <c r="AE352" s="78"/>
      <c r="AF352" s="78"/>
      <c r="AG352" s="78"/>
    </row>
    <row r="353" spans="4:33" ht="15.75" x14ac:dyDescent="0.25">
      <c r="D353" s="318"/>
      <c r="E353" s="104" t="s">
        <v>227</v>
      </c>
      <c r="F353" s="405">
        <f>IF(OR(ISERROR(VLOOKUP($E353&amp;$D$118&amp;$D$119,'CCG data'!$A:$AD,'CCG data'!R$3,FALSE)),ISBLANK(VLOOKUP($E353&amp;$D$118&amp;$D$119,'CCG data'!$A:$AD,'CCG data'!R$3,FALSE))),"",VLOOKUP($E353&amp;$D$118&amp;$D$119,'CCG data'!$A:$AD,'CCG data'!R$3,FALSE))</f>
        <v>5.1638305737495127</v>
      </c>
      <c r="G353" s="406"/>
      <c r="H353" s="406">
        <f>IF(OR(ISERROR(VLOOKUP($E353&amp;$D$118&amp;$D$119,'CCG data'!$A:$AD,'CCG data'!S$3,FALSE)),ISBLANK(VLOOKUP($E353&amp;$D$118&amp;$D$119,'CCG data'!$A:$AD,'CCG data'!S$3,FALSE))),"",VLOOKUP($E353&amp;$D$118&amp;$D$119,'CCG data'!$A:$AD,'CCG data'!S$3,FALSE))</f>
        <v>39.391176376716494</v>
      </c>
      <c r="I353" s="406"/>
      <c r="J353" s="406">
        <f>IF(OR(ISERROR(VLOOKUP($E353&amp;$D$118&amp;$D$119,'CCG data'!$A:$AD,'CCG data'!T$3,FALSE)),ISBLANK(VLOOKUP($E353&amp;$D$118&amp;$D$119,'CCG data'!$A:$AD,'CCG data'!T$3,FALSE))),"",VLOOKUP($E353&amp;$D$118&amp;$D$119,'CCG data'!$A:$AD,'CCG data'!T$3,FALSE))</f>
        <v>15.998142889114366</v>
      </c>
      <c r="K353" s="406"/>
      <c r="L353" s="406">
        <f>IF(OR(ISERROR(VLOOKUP($E353&amp;$D$118&amp;$D$119,'CCG data'!$A:$AD,'CCG data'!U$3,FALSE)),ISBLANK(VLOOKUP($E353&amp;$D$118&amp;$D$119,'CCG data'!$A:$AD,'CCG data'!U$3,FALSE))),"",VLOOKUP($E353&amp;$D$118&amp;$D$119,'CCG data'!$A:$AD,'CCG data'!U$3,FALSE))</f>
        <v>6.9063779489350674</v>
      </c>
      <c r="M353" s="407"/>
      <c r="N353" s="362">
        <f>IF(OR(ISERROR(VLOOKUP($E353&amp;$D$118&amp;$D$119,'CCG data'!$A:$AD,'CCG data'!G$3,FALSE)),ISBLANK(VLOOKUP($E353&amp;$D$118&amp;$D$119,'CCG data'!$A:$AD,'CCG data'!G$3,FALSE))),"",VLOOKUP($E353&amp;$D$118&amp;$D$119,'CCG data'!$A:$AD,'CCG data'!G$3,FALSE))</f>
        <v>1011</v>
      </c>
      <c r="P353" s="397">
        <f>IF(OR(ISERROR(VLOOKUP($E353&amp;$D$118&amp;$D$119,'CCG data'!$A:$AD,'CCG data'!B$3,FALSE)),ISBLANK(VLOOKUP($E353&amp;$D$118&amp;$D$119,'CCG data'!$A:$AD,'CCG data'!B$3,FALSE))),"",VLOOKUP($E353&amp;$D$118&amp;$D$119,'CCG data'!$A:$AD,'CCG data'!B$3,FALSE))</f>
        <v>7.6162215628091001E-2</v>
      </c>
      <c r="Q353" s="263"/>
      <c r="R353" s="263">
        <f>IF(OR(ISERROR(VLOOKUP($E353&amp;$D$118&amp;$D$119,'CCG data'!$A:$AD,'CCG data'!C$3,FALSE)),ISBLANK(VLOOKUP($E353&amp;$D$118&amp;$D$119,'CCG data'!$A:$AD,'CCG data'!C$3,FALSE))),"",VLOOKUP($E353&amp;$D$118&amp;$D$119,'CCG data'!$A:$AD,'CCG data'!C$3,FALSE))</f>
        <v>0.58456973293768544</v>
      </c>
      <c r="S353" s="263"/>
      <c r="T353" s="263">
        <f>IF(OR(ISERROR(VLOOKUP($E353&amp;$D$118&amp;$D$119,'CCG data'!$A:$AD,'CCG data'!D$3,FALSE)),ISBLANK(VLOOKUP($E353&amp;$D$118&amp;$D$119,'CCG data'!$A:$AD,'CCG data'!D$3,FALSE))),"",VLOOKUP($E353&amp;$D$118&amp;$D$119,'CCG data'!$A:$AD,'CCG data'!D$3,FALSE))</f>
        <v>0.23738872403560832</v>
      </c>
      <c r="U353" s="263"/>
      <c r="V353" s="263">
        <f>IF(OR(ISERROR(VLOOKUP($E353&amp;$D$118&amp;$D$119,'CCG data'!$A:$AD,'CCG data'!E$3,FALSE)),ISBLANK(VLOOKUP($E353&amp;$D$118&amp;$D$119,'CCG data'!$A:$AD,'CCG data'!E$3,FALSE))),"",VLOOKUP($E353&amp;$D$118&amp;$D$119,'CCG data'!$A:$AD,'CCG data'!E$3,FALSE))</f>
        <v>0.10187932739861523</v>
      </c>
      <c r="W353" s="398"/>
      <c r="Y353" s="163">
        <f>IFERROR(VLOOKUP($E353&amp;$D$119, Outliers!$A$4:$P$214,6,FALSE),"0")</f>
        <v>0</v>
      </c>
      <c r="Z353" s="163">
        <f>IFERROR(VLOOKUP($E353&amp;$D$119, Outliers!$A$4:$P$214,7,FALSE),"0")</f>
        <v>0</v>
      </c>
      <c r="AA353" s="163">
        <f>IFERROR(VLOOKUP($E353&amp;$D$119, Outliers!$A$4:$P$214,8,FALSE),"0")</f>
        <v>0</v>
      </c>
      <c r="AB353" s="163">
        <f>IFERROR(VLOOKUP($E353&amp;$D$119, Outliers!$A$4:$P$214,9,FALSE),"0")</f>
        <v>1</v>
      </c>
      <c r="AD353" s="78"/>
      <c r="AE353" s="78"/>
      <c r="AF353" s="78"/>
      <c r="AG353" s="78"/>
    </row>
    <row r="354" spans="4:33" x14ac:dyDescent="0.25">
      <c r="D354" s="318"/>
      <c r="E354" s="103" t="s">
        <v>27</v>
      </c>
      <c r="F354" s="95">
        <f>IF(P353="","",VLOOKUP($E353&amp;$D$118&amp;$D$119,'CCG data'!$A:$AD,'CCG data'!W$3,FALSE))</f>
        <v>4.0104232802576938</v>
      </c>
      <c r="G354" s="96">
        <f>IF(P353="","",VLOOKUP($E353&amp;$D$118&amp;$D$119,'CCG data'!$A:$AD,'CCG data'!X$3,FALSE))</f>
        <v>6.3172378672413316</v>
      </c>
      <c r="H354" s="96">
        <f>IF(R353="","",VLOOKUP($E353&amp;$D$118&amp;$D$119,'CCG data'!$A:$AD,'CCG data'!Y$3,FALSE))</f>
        <v>36.215316871755384</v>
      </c>
      <c r="I354" s="96">
        <f>IF(R353="","",VLOOKUP($E353&amp;$D$118&amp;$D$119,'CCG data'!$A:$AD,'CCG data'!Z$3,FALSE))</f>
        <v>42.567035881677604</v>
      </c>
      <c r="J354" s="96">
        <f>IF(T353="","",VLOOKUP($E353&amp;$D$118&amp;$D$119,'CCG data'!$A:$AD,'CCG data'!AA$3,FALSE))</f>
        <v>13.974098550441338</v>
      </c>
      <c r="K354" s="96">
        <f>IF(T353="","",VLOOKUP($E353&amp;$D$118&amp;$D$119,'CCG data'!$A:$AD,'CCG data'!AB$3,FALSE))</f>
        <v>18.022187227787391</v>
      </c>
      <c r="L354" s="96">
        <f>IF(V353="","",VLOOKUP($E353&amp;$D$118&amp;$D$119,'CCG data'!$A:$AD,'CCG data'!AC$3,FALSE))</f>
        <v>5.572586894700887</v>
      </c>
      <c r="M354" s="96">
        <f>IF(V353="","",VLOOKUP($E353&amp;$D$118&amp;$D$119,'CCG data'!$A:$AD,'CCG data'!AD$3,FALSE))</f>
        <v>8.2401690031692478</v>
      </c>
      <c r="N354" s="363"/>
      <c r="P354" s="150">
        <f>IF(P353="","",VLOOKUP($E353&amp;$D$118&amp;$D$119,'CCG data'!$A:$AD,'CCG data'!I$3,FALSE))</f>
        <v>6.0999999999999999E-2</v>
      </c>
      <c r="Q354" s="15">
        <f>IF(P353="","",VLOOKUP($E353&amp;$D$118&amp;$D$119,'CCG data'!$A:$AD,'CCG data'!J$3,FALSE))</f>
        <v>9.4E-2</v>
      </c>
      <c r="R354" s="15">
        <f>IF(R353="","",VLOOKUP($E353&amp;$D$118&amp;$D$119,'CCG data'!$A:$AD,'CCG data'!K$3,FALSE))</f>
        <v>0.55400000000000005</v>
      </c>
      <c r="S354" s="15">
        <f>IF(R353="","",VLOOKUP($E353&amp;$D$118&amp;$D$119,'CCG data'!$A:$AD,'CCG data'!L$3,FALSE))</f>
        <v>0.61499999999999999</v>
      </c>
      <c r="T354" s="15">
        <f>IF(T353="","",VLOOKUP($E353&amp;$D$118&amp;$D$119,'CCG data'!$A:$AD,'CCG data'!M$3,FALSE))</f>
        <v>0.21199999999999999</v>
      </c>
      <c r="U354" s="15">
        <f>IF(T353="","",VLOOKUP($E353&amp;$D$118&amp;$D$119,'CCG data'!$A:$AD,'CCG data'!N$3,FALSE))</f>
        <v>0.26500000000000001</v>
      </c>
      <c r="V354" s="15">
        <f>IF(V353="","",VLOOKUP($E353&amp;$D$118&amp;$D$119,'CCG data'!$A:$AD,'CCG data'!O$3,FALSE))</f>
        <v>8.5000000000000006E-2</v>
      </c>
      <c r="W354" s="135">
        <f>IF(V353="","",VLOOKUP($E353&amp;$D$118&amp;$D$119,'CCG data'!$A:$AD,'CCG data'!P$3,FALSE))</f>
        <v>0.122</v>
      </c>
      <c r="Y354" s="163" t="str">
        <f>IFERROR(VLOOKUP($E354&amp;$D$119, Outliers!$A$4:$P$214,6,FALSE),"0")</f>
        <v>0</v>
      </c>
      <c r="Z354" s="163" t="str">
        <f>IFERROR(VLOOKUP($E354&amp;$D$119, Outliers!$A$4:$P$214,7,FALSE),"0")</f>
        <v>0</v>
      </c>
      <c r="AA354" s="163" t="str">
        <f>IFERROR(VLOOKUP($E354&amp;$D$119, Outliers!$A$4:$P$214,8,FALSE),"0")</f>
        <v>0</v>
      </c>
      <c r="AB354" s="163" t="str">
        <f>IFERROR(VLOOKUP($E354&amp;$D$119, Outliers!$A$4:$P$214,9,FALSE),"0")</f>
        <v>0</v>
      </c>
      <c r="AD354" s="78"/>
      <c r="AE354" s="78"/>
      <c r="AF354" s="78"/>
      <c r="AG354" s="78"/>
    </row>
    <row r="355" spans="4:33" ht="15.75" x14ac:dyDescent="0.25">
      <c r="D355" s="318"/>
      <c r="E355" s="104" t="s">
        <v>228</v>
      </c>
      <c r="F355" s="405">
        <f>IF(OR(ISERROR(VLOOKUP($E355&amp;$D$118&amp;$D$119,'CCG data'!$A:$AD,'CCG data'!R$3,FALSE)),ISBLANK(VLOOKUP($E355&amp;$D$118&amp;$D$119,'CCG data'!$A:$AD,'CCG data'!R$3,FALSE))),"",VLOOKUP($E355&amp;$D$118&amp;$D$119,'CCG data'!$A:$AD,'CCG data'!R$3,FALSE))</f>
        <v>6.1602476162217652</v>
      </c>
      <c r="G355" s="406"/>
      <c r="H355" s="406">
        <f>IF(OR(ISERROR(VLOOKUP($E355&amp;$D$118&amp;$D$119,'CCG data'!$A:$AD,'CCG data'!S$3,FALSE)),ISBLANK(VLOOKUP($E355&amp;$D$118&amp;$D$119,'CCG data'!$A:$AD,'CCG data'!S$3,FALSE))),"",VLOOKUP($E355&amp;$D$118&amp;$D$119,'CCG data'!$A:$AD,'CCG data'!S$3,FALSE))</f>
        <v>35.621984619359139</v>
      </c>
      <c r="I355" s="406"/>
      <c r="J355" s="406">
        <f>IF(OR(ISERROR(VLOOKUP($E355&amp;$D$118&amp;$D$119,'CCG data'!$A:$AD,'CCG data'!T$3,FALSE)),ISBLANK(VLOOKUP($E355&amp;$D$118&amp;$D$119,'CCG data'!$A:$AD,'CCG data'!T$3,FALSE))),"",VLOOKUP($E355&amp;$D$118&amp;$D$119,'CCG data'!$A:$AD,'CCG data'!T$3,FALSE))</f>
        <v>16.253256453344108</v>
      </c>
      <c r="K355" s="406"/>
      <c r="L355" s="406">
        <f>IF(OR(ISERROR(VLOOKUP($E355&amp;$D$118&amp;$D$119,'CCG data'!$A:$AD,'CCG data'!U$3,FALSE)),ISBLANK(VLOOKUP($E355&amp;$D$118&amp;$D$119,'CCG data'!$A:$AD,'CCG data'!U$3,FALSE))),"",VLOOKUP($E355&amp;$D$118&amp;$D$119,'CCG data'!$A:$AD,'CCG data'!U$3,FALSE))</f>
        <v>15.609324570570319</v>
      </c>
      <c r="M355" s="407"/>
      <c r="N355" s="362">
        <f>IF(OR(ISERROR(VLOOKUP($E355&amp;$D$118&amp;$D$119,'CCG data'!$A:$AD,'CCG data'!G$3,FALSE)),ISBLANK(VLOOKUP($E355&amp;$D$118&amp;$D$119,'CCG data'!$A:$AD,'CCG data'!G$3,FALSE))),"",VLOOKUP($E355&amp;$D$118&amp;$D$119,'CCG data'!$A:$AD,'CCG data'!G$3,FALSE))</f>
        <v>1295</v>
      </c>
      <c r="P355" s="397">
        <f>IF(OR(ISERROR(VLOOKUP($E355&amp;$D$118&amp;$D$119,'CCG data'!$A:$AD,'CCG data'!B$3,FALSE)),ISBLANK(VLOOKUP($E355&amp;$D$118&amp;$D$119,'CCG data'!$A:$AD,'CCG data'!B$3,FALSE))),"",VLOOKUP($E355&amp;$D$118&amp;$D$119,'CCG data'!$A:$AD,'CCG data'!B$3,FALSE))</f>
        <v>8.5714285714285715E-2</v>
      </c>
      <c r="Q355" s="263"/>
      <c r="R355" s="263">
        <f>IF(OR(ISERROR(VLOOKUP($E355&amp;$D$118&amp;$D$119,'CCG data'!$A:$AD,'CCG data'!C$3,FALSE)),ISBLANK(VLOOKUP($E355&amp;$D$118&amp;$D$119,'CCG data'!$A:$AD,'CCG data'!C$3,FALSE))),"",VLOOKUP($E355&amp;$D$118&amp;$D$119,'CCG data'!$A:$AD,'CCG data'!C$3,FALSE))</f>
        <v>0.4826254826254826</v>
      </c>
      <c r="S355" s="263"/>
      <c r="T355" s="263">
        <f>IF(OR(ISERROR(VLOOKUP($E355&amp;$D$118&amp;$D$119,'CCG data'!$A:$AD,'CCG data'!D$3,FALSE)),ISBLANK(VLOOKUP($E355&amp;$D$118&amp;$D$119,'CCG data'!$A:$AD,'CCG data'!D$3,FALSE))),"",VLOOKUP($E355&amp;$D$118&amp;$D$119,'CCG data'!$A:$AD,'CCG data'!D$3,FALSE))</f>
        <v>0.21776061776061775</v>
      </c>
      <c r="U355" s="263"/>
      <c r="V355" s="263">
        <f>IF(OR(ISERROR(VLOOKUP($E355&amp;$D$118&amp;$D$119,'CCG data'!$A:$AD,'CCG data'!E$3,FALSE)),ISBLANK(VLOOKUP($E355&amp;$D$118&amp;$D$119,'CCG data'!$A:$AD,'CCG data'!E$3,FALSE))),"",VLOOKUP($E355&amp;$D$118&amp;$D$119,'CCG data'!$A:$AD,'CCG data'!E$3,FALSE))</f>
        <v>0.2138996138996139</v>
      </c>
      <c r="W355" s="398"/>
      <c r="Y355" s="163">
        <f>IFERROR(VLOOKUP($E355&amp;$D$119, Outliers!$A$4:$P$214,6,FALSE),"0")</f>
        <v>0</v>
      </c>
      <c r="Z355" s="163">
        <f>IFERROR(VLOOKUP($E355&amp;$D$119, Outliers!$A$4:$P$214,7,FALSE),"0")</f>
        <v>0</v>
      </c>
      <c r="AA355" s="163">
        <f>IFERROR(VLOOKUP($E355&amp;$D$119, Outliers!$A$4:$P$214,8,FALSE),"0")</f>
        <v>0</v>
      </c>
      <c r="AB355" s="163">
        <f>IFERROR(VLOOKUP($E355&amp;$D$119, Outliers!$A$4:$P$214,9,FALSE),"0")</f>
        <v>1</v>
      </c>
      <c r="AD355" s="78"/>
      <c r="AE355" s="78"/>
      <c r="AF355" s="78"/>
      <c r="AG355" s="78"/>
    </row>
    <row r="356" spans="4:33" x14ac:dyDescent="0.25">
      <c r="D356" s="318"/>
      <c r="E356" s="103" t="s">
        <v>27</v>
      </c>
      <c r="F356" s="95">
        <f>IF(P355="","",VLOOKUP($E355&amp;$D$118&amp;$D$119,'CCG data'!$A:$AD,'CCG data'!W$3,FALSE))</f>
        <v>5.0142261531943415</v>
      </c>
      <c r="G356" s="96">
        <f>IF(P355="","",VLOOKUP($E355&amp;$D$118&amp;$D$119,'CCG data'!$A:$AD,'CCG data'!X$3,FALSE))</f>
        <v>7.3062690792491889</v>
      </c>
      <c r="H356" s="96">
        <f>IF(R355="","",VLOOKUP($E355&amp;$D$118&amp;$D$119,'CCG data'!$A:$AD,'CCG data'!Y$3,FALSE))</f>
        <v>32.829221025201385</v>
      </c>
      <c r="I356" s="96">
        <f>IF(R355="","",VLOOKUP($E355&amp;$D$118&amp;$D$119,'CCG data'!$A:$AD,'CCG data'!Z$3,FALSE))</f>
        <v>38.414748213516894</v>
      </c>
      <c r="J356" s="96">
        <f>IF(T355="","",VLOOKUP($E355&amp;$D$118&amp;$D$119,'CCG data'!$A:$AD,'CCG data'!AA$3,FALSE))</f>
        <v>14.356236472805088</v>
      </c>
      <c r="K356" s="96">
        <f>IF(T355="","",VLOOKUP($E355&amp;$D$118&amp;$D$119,'CCG data'!$A:$AD,'CCG data'!AB$3,FALSE))</f>
        <v>18.150276433883125</v>
      </c>
      <c r="L356" s="96">
        <f>IF(V355="","",VLOOKUP($E355&amp;$D$118&amp;$D$119,'CCG data'!$A:$AD,'CCG data'!AC$3,FALSE))</f>
        <v>13.771092672420103</v>
      </c>
      <c r="M356" s="96">
        <f>IF(V355="","",VLOOKUP($E355&amp;$D$118&amp;$D$119,'CCG data'!$A:$AD,'CCG data'!AD$3,FALSE))</f>
        <v>17.447556468720535</v>
      </c>
      <c r="N356" s="363"/>
      <c r="P356" s="150">
        <f>IF(P355="","",VLOOKUP($E355&amp;$D$118&amp;$D$119,'CCG data'!$A:$AD,'CCG data'!I$3,FALSE))</f>
        <v>7.1999999999999995E-2</v>
      </c>
      <c r="Q356" s="15">
        <f>IF(P355="","",VLOOKUP($E355&amp;$D$118&amp;$D$119,'CCG data'!$A:$AD,'CCG data'!J$3,FALSE))</f>
        <v>0.10199999999999999</v>
      </c>
      <c r="R356" s="15">
        <f>IF(R355="","",VLOOKUP($E355&amp;$D$118&amp;$D$119,'CCG data'!$A:$AD,'CCG data'!K$3,FALSE))</f>
        <v>0.45600000000000002</v>
      </c>
      <c r="S356" s="15">
        <f>IF(R355="","",VLOOKUP($E355&amp;$D$118&amp;$D$119,'CCG data'!$A:$AD,'CCG data'!L$3,FALSE))</f>
        <v>0.51</v>
      </c>
      <c r="T356" s="15">
        <f>IF(T355="","",VLOOKUP($E355&amp;$D$118&amp;$D$119,'CCG data'!$A:$AD,'CCG data'!M$3,FALSE))</f>
        <v>0.19600000000000001</v>
      </c>
      <c r="U356" s="15">
        <f>IF(T355="","",VLOOKUP($E355&amp;$D$118&amp;$D$119,'CCG data'!$A:$AD,'CCG data'!N$3,FALSE))</f>
        <v>0.24099999999999999</v>
      </c>
      <c r="V356" s="15">
        <f>IF(V355="","",VLOOKUP($E355&amp;$D$118&amp;$D$119,'CCG data'!$A:$AD,'CCG data'!O$3,FALSE))</f>
        <v>0.192</v>
      </c>
      <c r="W356" s="135">
        <f>IF(V355="","",VLOOKUP($E355&amp;$D$118&amp;$D$119,'CCG data'!$A:$AD,'CCG data'!P$3,FALSE))</f>
        <v>0.23699999999999999</v>
      </c>
      <c r="Y356" s="163" t="str">
        <f>IFERROR(VLOOKUP($E356&amp;$D$119, Outliers!$A$4:$P$214,6,FALSE),"0")</f>
        <v>0</v>
      </c>
      <c r="Z356" s="163" t="str">
        <f>IFERROR(VLOOKUP($E356&amp;$D$119, Outliers!$A$4:$P$214,7,FALSE),"0")</f>
        <v>0</v>
      </c>
      <c r="AA356" s="163" t="str">
        <f>IFERROR(VLOOKUP($E356&amp;$D$119, Outliers!$A$4:$P$214,8,FALSE),"0")</f>
        <v>0</v>
      </c>
      <c r="AB356" s="163" t="str">
        <f>IFERROR(VLOOKUP($E356&amp;$D$119, Outliers!$A$4:$P$214,9,FALSE),"0")</f>
        <v>0</v>
      </c>
      <c r="AD356" s="78"/>
      <c r="AE356" s="78"/>
      <c r="AF356" s="78"/>
      <c r="AG356" s="78"/>
    </row>
    <row r="357" spans="4:33" ht="15.75" x14ac:dyDescent="0.25">
      <c r="D357" s="318"/>
      <c r="E357" s="104" t="s">
        <v>229</v>
      </c>
      <c r="F357" s="405">
        <f>IF(OR(ISERROR(VLOOKUP($E357&amp;$D$118&amp;$D$119,'CCG data'!$A:$AD,'CCG data'!R$3,FALSE)),ISBLANK(VLOOKUP($E357&amp;$D$118&amp;$D$119,'CCG data'!$A:$AD,'CCG data'!R$3,FALSE))),"",VLOOKUP($E357&amp;$D$118&amp;$D$119,'CCG data'!$A:$AD,'CCG data'!R$3,FALSE))</f>
        <v>4.5231149415293501</v>
      </c>
      <c r="G357" s="406"/>
      <c r="H357" s="406">
        <f>IF(OR(ISERROR(VLOOKUP($E357&amp;$D$118&amp;$D$119,'CCG data'!$A:$AD,'CCG data'!S$3,FALSE)),ISBLANK(VLOOKUP($E357&amp;$D$118&amp;$D$119,'CCG data'!$A:$AD,'CCG data'!S$3,FALSE))),"",VLOOKUP($E357&amp;$D$118&amp;$D$119,'CCG data'!$A:$AD,'CCG data'!S$3,FALSE))</f>
        <v>37.946625714262183</v>
      </c>
      <c r="I357" s="406"/>
      <c r="J357" s="406">
        <f>IF(OR(ISERROR(VLOOKUP($E357&amp;$D$118&amp;$D$119,'CCG data'!$A:$AD,'CCG data'!T$3,FALSE)),ISBLANK(VLOOKUP($E357&amp;$D$118&amp;$D$119,'CCG data'!$A:$AD,'CCG data'!T$3,FALSE))),"",VLOOKUP($E357&amp;$D$118&amp;$D$119,'CCG data'!$A:$AD,'CCG data'!T$3,FALSE))</f>
        <v>17.955857619947665</v>
      </c>
      <c r="K357" s="406"/>
      <c r="L357" s="406">
        <f>IF(OR(ISERROR(VLOOKUP($E357&amp;$D$118&amp;$D$119,'CCG data'!$A:$AD,'CCG data'!U$3,FALSE)),ISBLANK(VLOOKUP($E357&amp;$D$118&amp;$D$119,'CCG data'!$A:$AD,'CCG data'!U$3,FALSE))),"",VLOOKUP($E357&amp;$D$118&amp;$D$119,'CCG data'!$A:$AD,'CCG data'!U$3,FALSE))</f>
        <v>5.5744585211386459</v>
      </c>
      <c r="M357" s="407"/>
      <c r="N357" s="362">
        <f>IF(OR(ISERROR(VLOOKUP($E357&amp;$D$118&amp;$D$119,'CCG data'!$A:$AD,'CCG data'!G$3,FALSE)),ISBLANK(VLOOKUP($E357&amp;$D$118&amp;$D$119,'CCG data'!$A:$AD,'CCG data'!G$3,FALSE))),"",VLOOKUP($E357&amp;$D$118&amp;$D$119,'CCG data'!$A:$AD,'CCG data'!G$3,FALSE))</f>
        <v>964</v>
      </c>
      <c r="P357" s="397">
        <f>IF(OR(ISERROR(VLOOKUP($E357&amp;$D$118&amp;$D$119,'CCG data'!$A:$AD,'CCG data'!B$3,FALSE)),ISBLANK(VLOOKUP($E357&amp;$D$118&amp;$D$119,'CCG data'!$A:$AD,'CCG data'!B$3,FALSE))),"",VLOOKUP($E357&amp;$D$118&amp;$D$119,'CCG data'!$A:$AD,'CCG data'!B$3,FALSE))</f>
        <v>7.1576763485477174E-2</v>
      </c>
      <c r="Q357" s="263"/>
      <c r="R357" s="263">
        <f>IF(OR(ISERROR(VLOOKUP($E357&amp;$D$118&amp;$D$119,'CCG data'!$A:$AD,'CCG data'!C$3,FALSE)),ISBLANK(VLOOKUP($E357&amp;$D$118&amp;$D$119,'CCG data'!$A:$AD,'CCG data'!C$3,FALSE))),"",VLOOKUP($E357&amp;$D$118&amp;$D$119,'CCG data'!$A:$AD,'CCG data'!C$3,FALSE))</f>
        <v>0.5705394190871369</v>
      </c>
      <c r="S357" s="263"/>
      <c r="T357" s="263">
        <f>IF(OR(ISERROR(VLOOKUP($E357&amp;$D$118&amp;$D$119,'CCG data'!$A:$AD,'CCG data'!D$3,FALSE)),ISBLANK(VLOOKUP($E357&amp;$D$118&amp;$D$119,'CCG data'!$A:$AD,'CCG data'!D$3,FALSE))),"",VLOOKUP($E357&amp;$D$118&amp;$D$119,'CCG data'!$A:$AD,'CCG data'!D$3,FALSE))</f>
        <v>0.27282157676348545</v>
      </c>
      <c r="U357" s="263"/>
      <c r="V357" s="263">
        <f>IF(OR(ISERROR(VLOOKUP($E357&amp;$D$118&amp;$D$119,'CCG data'!$A:$AD,'CCG data'!E$3,FALSE)),ISBLANK(VLOOKUP($E357&amp;$D$118&amp;$D$119,'CCG data'!$A:$AD,'CCG data'!E$3,FALSE))),"",VLOOKUP($E357&amp;$D$118&amp;$D$119,'CCG data'!$A:$AD,'CCG data'!E$3,FALSE))</f>
        <v>8.5062240663900418E-2</v>
      </c>
      <c r="W357" s="398"/>
      <c r="Y357" s="163">
        <f>IFERROR(VLOOKUP($E357&amp;$D$119, Outliers!$A$4:$P$214,6,FALSE),"0")</f>
        <v>0</v>
      </c>
      <c r="Z357" s="163">
        <f>IFERROR(VLOOKUP($E357&amp;$D$119, Outliers!$A$4:$P$214,7,FALSE),"0")</f>
        <v>0</v>
      </c>
      <c r="AA357" s="163">
        <f>IFERROR(VLOOKUP($E357&amp;$D$119, Outliers!$A$4:$P$214,8,FALSE),"0")</f>
        <v>0</v>
      </c>
      <c r="AB357" s="163">
        <f>IFERROR(VLOOKUP($E357&amp;$D$119, Outliers!$A$4:$P$214,9,FALSE),"0")</f>
        <v>1</v>
      </c>
      <c r="AD357" s="78"/>
      <c r="AE357" s="78"/>
      <c r="AF357" s="78"/>
      <c r="AG357" s="78"/>
    </row>
    <row r="358" spans="4:33" x14ac:dyDescent="0.25">
      <c r="D358" s="318"/>
      <c r="E358" s="103" t="s">
        <v>27</v>
      </c>
      <c r="F358" s="95">
        <f>IF(P357="","",VLOOKUP($E357&amp;$D$118&amp;$D$119,'CCG data'!$A:$AD,'CCG data'!W$3,FALSE))</f>
        <v>3.4558576018809903</v>
      </c>
      <c r="G358" s="96">
        <f>IF(P357="","",VLOOKUP($E357&amp;$D$118&amp;$D$119,'CCG data'!$A:$AD,'CCG data'!X$3,FALSE))</f>
        <v>5.5903722811777099</v>
      </c>
      <c r="H358" s="96">
        <f>IF(R357="","",VLOOKUP($E357&amp;$D$118&amp;$D$119,'CCG data'!$A:$AD,'CCG data'!Y$3,FALSE))</f>
        <v>34.775248582323087</v>
      </c>
      <c r="I358" s="96">
        <f>IF(R357="","",VLOOKUP($E357&amp;$D$118&amp;$D$119,'CCG data'!$A:$AD,'CCG data'!Z$3,FALSE))</f>
        <v>41.118002846201279</v>
      </c>
      <c r="J358" s="96">
        <f>IF(T357="","",VLOOKUP($E357&amp;$D$118&amp;$D$119,'CCG data'!$A:$AD,'CCG data'!AA$3,FALSE))</f>
        <v>15.785734618467014</v>
      </c>
      <c r="K358" s="96">
        <f>IF(T357="","",VLOOKUP($E357&amp;$D$118&amp;$D$119,'CCG data'!$A:$AD,'CCG data'!AB$3,FALSE))</f>
        <v>20.125980621428315</v>
      </c>
      <c r="L358" s="96">
        <f>IF(V357="","",VLOOKUP($E357&amp;$D$118&amp;$D$119,'CCG data'!$A:$AD,'CCG data'!AC$3,FALSE))</f>
        <v>4.3678904365393114</v>
      </c>
      <c r="M358" s="96">
        <f>IF(V357="","",VLOOKUP($E357&amp;$D$118&amp;$D$119,'CCG data'!$A:$AD,'CCG data'!AD$3,FALSE))</f>
        <v>6.7810266057379804</v>
      </c>
      <c r="N358" s="363"/>
      <c r="P358" s="150">
        <f>IF(P357="","",VLOOKUP($E357&amp;$D$118&amp;$D$119,'CCG data'!$A:$AD,'CCG data'!I$3,FALSE))</f>
        <v>5.7000000000000002E-2</v>
      </c>
      <c r="Q358" s="15">
        <f>IF(P357="","",VLOOKUP($E357&amp;$D$118&amp;$D$119,'CCG data'!$A:$AD,'CCG data'!J$3,FALSE))</f>
        <v>0.09</v>
      </c>
      <c r="R358" s="15">
        <f>IF(R357="","",VLOOKUP($E357&amp;$D$118&amp;$D$119,'CCG data'!$A:$AD,'CCG data'!K$3,FALSE))</f>
        <v>0.53900000000000003</v>
      </c>
      <c r="S358" s="15">
        <f>IF(R357="","",VLOOKUP($E357&amp;$D$118&amp;$D$119,'CCG data'!$A:$AD,'CCG data'!L$3,FALSE))</f>
        <v>0.60099999999999998</v>
      </c>
      <c r="T358" s="15">
        <f>IF(T357="","",VLOOKUP($E357&amp;$D$118&amp;$D$119,'CCG data'!$A:$AD,'CCG data'!M$3,FALSE))</f>
        <v>0.246</v>
      </c>
      <c r="U358" s="15">
        <f>IF(T357="","",VLOOKUP($E357&amp;$D$118&amp;$D$119,'CCG data'!$A:$AD,'CCG data'!N$3,FALSE))</f>
        <v>0.30199999999999999</v>
      </c>
      <c r="V358" s="15">
        <f>IF(V357="","",VLOOKUP($E357&amp;$D$118&amp;$D$119,'CCG data'!$A:$AD,'CCG data'!O$3,FALSE))</f>
        <v>6.9000000000000006E-2</v>
      </c>
      <c r="W358" s="135">
        <f>IF(V357="","",VLOOKUP($E357&amp;$D$118&amp;$D$119,'CCG data'!$A:$AD,'CCG data'!P$3,FALSE))</f>
        <v>0.104</v>
      </c>
      <c r="Y358" s="163" t="str">
        <f>IFERROR(VLOOKUP($E358&amp;$D$119, Outliers!$A$4:$P$214,6,FALSE),"0")</f>
        <v>0</v>
      </c>
      <c r="Z358" s="163" t="str">
        <f>IFERROR(VLOOKUP($E358&amp;$D$119, Outliers!$A$4:$P$214,7,FALSE),"0")</f>
        <v>0</v>
      </c>
      <c r="AA358" s="163" t="str">
        <f>IFERROR(VLOOKUP($E358&amp;$D$119, Outliers!$A$4:$P$214,8,FALSE),"0")</f>
        <v>0</v>
      </c>
      <c r="AB358" s="163" t="str">
        <f>IFERROR(VLOOKUP($E358&amp;$D$119, Outliers!$A$4:$P$214,9,FALSE),"0")</f>
        <v>0</v>
      </c>
      <c r="AD358" s="78"/>
      <c r="AE358" s="78"/>
      <c r="AF358" s="78"/>
      <c r="AG358" s="78"/>
    </row>
    <row r="359" spans="4:33" ht="15.75" x14ac:dyDescent="0.25">
      <c r="D359" s="318"/>
      <c r="E359" s="104" t="s">
        <v>230</v>
      </c>
      <c r="F359" s="405">
        <f>IF(OR(ISERROR(VLOOKUP($E359&amp;$D$118&amp;$D$119,'CCG data'!$A:$AD,'CCG data'!R$3,FALSE)),ISBLANK(VLOOKUP($E359&amp;$D$118&amp;$D$119,'CCG data'!$A:$AD,'CCG data'!R$3,FALSE))),"",VLOOKUP($E359&amp;$D$118&amp;$D$119,'CCG data'!$A:$AD,'CCG data'!R$3,FALSE))</f>
        <v>5.2892674531926751</v>
      </c>
      <c r="G359" s="406"/>
      <c r="H359" s="406">
        <f>IF(OR(ISERROR(VLOOKUP($E359&amp;$D$118&amp;$D$119,'CCG data'!$A:$AD,'CCG data'!S$3,FALSE)),ISBLANK(VLOOKUP($E359&amp;$D$118&amp;$D$119,'CCG data'!$A:$AD,'CCG data'!S$3,FALSE))),"",VLOOKUP($E359&amp;$D$118&amp;$D$119,'CCG data'!$A:$AD,'CCG data'!S$3,FALSE))</f>
        <v>40.031517429963955</v>
      </c>
      <c r="I359" s="406"/>
      <c r="J359" s="406">
        <f>IF(OR(ISERROR(VLOOKUP($E359&amp;$D$118&amp;$D$119,'CCG data'!$A:$AD,'CCG data'!T$3,FALSE)),ISBLANK(VLOOKUP($E359&amp;$D$118&amp;$D$119,'CCG data'!$A:$AD,'CCG data'!T$3,FALSE))),"",VLOOKUP($E359&amp;$D$118&amp;$D$119,'CCG data'!$A:$AD,'CCG data'!T$3,FALSE))</f>
        <v>19.178737333237997</v>
      </c>
      <c r="K359" s="406"/>
      <c r="L359" s="406">
        <f>IF(OR(ISERROR(VLOOKUP($E359&amp;$D$118&amp;$D$119,'CCG data'!$A:$AD,'CCG data'!U$3,FALSE)),ISBLANK(VLOOKUP($E359&amp;$D$118&amp;$D$119,'CCG data'!$A:$AD,'CCG data'!U$3,FALSE))),"",VLOOKUP($E359&amp;$D$118&amp;$D$119,'CCG data'!$A:$AD,'CCG data'!U$3,FALSE))</f>
        <v>5.2351762455087592</v>
      </c>
      <c r="M359" s="407"/>
      <c r="N359" s="362">
        <f>IF(OR(ISERROR(VLOOKUP($E359&amp;$D$118&amp;$D$119,'CCG data'!$A:$AD,'CCG data'!G$3,FALSE)),ISBLANK(VLOOKUP($E359&amp;$D$118&amp;$D$119,'CCG data'!$A:$AD,'CCG data'!G$3,FALSE))),"",VLOOKUP($E359&amp;$D$118&amp;$D$119,'CCG data'!$A:$AD,'CCG data'!G$3,FALSE))</f>
        <v>1113</v>
      </c>
      <c r="P359" s="397">
        <f>IF(OR(ISERROR(VLOOKUP($E359&amp;$D$118&amp;$D$119,'CCG data'!$A:$AD,'CCG data'!B$3,FALSE)),ISBLANK(VLOOKUP($E359&amp;$D$118&amp;$D$119,'CCG data'!$A:$AD,'CCG data'!B$3,FALSE))),"",VLOOKUP($E359&amp;$D$118&amp;$D$119,'CCG data'!$A:$AD,'CCG data'!B$3,FALSE))</f>
        <v>7.7268643306379156E-2</v>
      </c>
      <c r="Q359" s="263"/>
      <c r="R359" s="263">
        <f>IF(OR(ISERROR(VLOOKUP($E359&amp;$D$118&amp;$D$119,'CCG data'!$A:$AD,'CCG data'!C$3,FALSE)),ISBLANK(VLOOKUP($E359&amp;$D$118&amp;$D$119,'CCG data'!$A:$AD,'CCG data'!C$3,FALSE))),"",VLOOKUP($E359&amp;$D$118&amp;$D$119,'CCG data'!$A:$AD,'CCG data'!C$3,FALSE))</f>
        <v>0.5759209344115005</v>
      </c>
      <c r="S359" s="263"/>
      <c r="T359" s="263">
        <f>IF(OR(ISERROR(VLOOKUP($E359&amp;$D$118&amp;$D$119,'CCG data'!$A:$AD,'CCG data'!D$3,FALSE)),ISBLANK(VLOOKUP($E359&amp;$D$118&amp;$D$119,'CCG data'!$A:$AD,'CCG data'!D$3,FALSE))),"",VLOOKUP($E359&amp;$D$118&amp;$D$119,'CCG data'!$A:$AD,'CCG data'!D$3,FALSE))</f>
        <v>0.27223719676549868</v>
      </c>
      <c r="U359" s="263"/>
      <c r="V359" s="263">
        <f>IF(OR(ISERROR(VLOOKUP($E359&amp;$D$118&amp;$D$119,'CCG data'!$A:$AD,'CCG data'!E$3,FALSE)),ISBLANK(VLOOKUP($E359&amp;$D$118&amp;$D$119,'CCG data'!$A:$AD,'CCG data'!E$3,FALSE))),"",VLOOKUP($E359&amp;$D$118&amp;$D$119,'CCG data'!$A:$AD,'CCG data'!E$3,FALSE))</f>
        <v>7.4573225516621738E-2</v>
      </c>
      <c r="W359" s="398"/>
      <c r="Y359" s="163">
        <f>IFERROR(VLOOKUP($E359&amp;$D$119, Outliers!$A$4:$P$214,6,FALSE),"0")</f>
        <v>0</v>
      </c>
      <c r="Z359" s="163">
        <f>IFERROR(VLOOKUP($E359&amp;$D$119, Outliers!$A$4:$P$214,7,FALSE),"0")</f>
        <v>0</v>
      </c>
      <c r="AA359" s="163">
        <f>IFERROR(VLOOKUP($E359&amp;$D$119, Outliers!$A$4:$P$214,8,FALSE),"0")</f>
        <v>0</v>
      </c>
      <c r="AB359" s="163">
        <f>IFERROR(VLOOKUP($E359&amp;$D$119, Outliers!$A$4:$P$214,9,FALSE),"0")</f>
        <v>1</v>
      </c>
      <c r="AD359" s="78"/>
      <c r="AE359" s="78"/>
      <c r="AF359" s="78"/>
      <c r="AG359" s="78"/>
    </row>
    <row r="360" spans="4:33" x14ac:dyDescent="0.25">
      <c r="D360" s="318"/>
      <c r="E360" s="103" t="s">
        <v>27</v>
      </c>
      <c r="F360" s="95">
        <f>IF(P359="","",VLOOKUP($E359&amp;$D$118&amp;$D$119,'CCG data'!$A:$AD,'CCG data'!W$3,FALSE))</f>
        <v>4.1713689529154649</v>
      </c>
      <c r="G360" s="96">
        <f>IF(P359="","",VLOOKUP($E359&amp;$D$118&amp;$D$119,'CCG data'!$A:$AD,'CCG data'!X$3,FALSE))</f>
        <v>6.4071659534698853</v>
      </c>
      <c r="H360" s="96">
        <f>IF(R359="","",VLOOKUP($E359&amp;$D$118&amp;$D$119,'CCG data'!$A:$AD,'CCG data'!Y$3,FALSE))</f>
        <v>36.932463675541904</v>
      </c>
      <c r="I360" s="96">
        <f>IF(R359="","",VLOOKUP($E359&amp;$D$118&amp;$D$119,'CCG data'!$A:$AD,'CCG data'!Z$3,FALSE))</f>
        <v>43.130571184386007</v>
      </c>
      <c r="J360" s="96">
        <f>IF(T359="","",VLOOKUP($E359&amp;$D$118&amp;$D$119,'CCG data'!$A:$AD,'CCG data'!AA$3,FALSE))</f>
        <v>17.019229576541889</v>
      </c>
      <c r="K360" s="96">
        <f>IF(T359="","",VLOOKUP($E359&amp;$D$118&amp;$D$119,'CCG data'!$A:$AD,'CCG data'!AB$3,FALSE))</f>
        <v>21.338245089934105</v>
      </c>
      <c r="L360" s="96">
        <f>IF(V359="","",VLOOKUP($E359&amp;$D$118&amp;$D$119,'CCG data'!$A:$AD,'CCG data'!AC$3,FALSE))</f>
        <v>4.1088911623611653</v>
      </c>
      <c r="M360" s="96">
        <f>IF(V359="","",VLOOKUP($E359&amp;$D$118&amp;$D$119,'CCG data'!$A:$AD,'CCG data'!AD$3,FALSE))</f>
        <v>6.3614613286563531</v>
      </c>
      <c r="N360" s="363"/>
      <c r="P360" s="150">
        <f>IF(P359="","",VLOOKUP($E359&amp;$D$118&amp;$D$119,'CCG data'!$A:$AD,'CCG data'!I$3,FALSE))</f>
        <v>6.3E-2</v>
      </c>
      <c r="Q360" s="15">
        <f>IF(P359="","",VLOOKUP($E359&amp;$D$118&amp;$D$119,'CCG data'!$A:$AD,'CCG data'!J$3,FALSE))</f>
        <v>9.4E-2</v>
      </c>
      <c r="R360" s="15">
        <f>IF(R359="","",VLOOKUP($E359&amp;$D$118&amp;$D$119,'CCG data'!$A:$AD,'CCG data'!K$3,FALSE))</f>
        <v>0.54700000000000004</v>
      </c>
      <c r="S360" s="15">
        <f>IF(R359="","",VLOOKUP($E359&amp;$D$118&amp;$D$119,'CCG data'!$A:$AD,'CCG data'!L$3,FALSE))</f>
        <v>0.60499999999999998</v>
      </c>
      <c r="T360" s="15">
        <f>IF(T359="","",VLOOKUP($E359&amp;$D$118&amp;$D$119,'CCG data'!$A:$AD,'CCG data'!M$3,FALSE))</f>
        <v>0.247</v>
      </c>
      <c r="U360" s="15">
        <f>IF(T359="","",VLOOKUP($E359&amp;$D$118&amp;$D$119,'CCG data'!$A:$AD,'CCG data'!N$3,FALSE))</f>
        <v>0.29899999999999999</v>
      </c>
      <c r="V360" s="15">
        <f>IF(V359="","",VLOOKUP($E359&amp;$D$118&amp;$D$119,'CCG data'!$A:$AD,'CCG data'!O$3,FALSE))</f>
        <v>6.0999999999999999E-2</v>
      </c>
      <c r="W360" s="135">
        <f>IF(V359="","",VLOOKUP($E359&amp;$D$118&amp;$D$119,'CCG data'!$A:$AD,'CCG data'!P$3,FALSE))</f>
        <v>9.1999999999999998E-2</v>
      </c>
      <c r="Y360" s="163" t="str">
        <f>IFERROR(VLOOKUP($E360&amp;$D$119, Outliers!$A$4:$P$214,6,FALSE),"0")</f>
        <v>0</v>
      </c>
      <c r="Z360" s="163" t="str">
        <f>IFERROR(VLOOKUP($E360&amp;$D$119, Outliers!$A$4:$P$214,7,FALSE),"0")</f>
        <v>0</v>
      </c>
      <c r="AA360" s="163" t="str">
        <f>IFERROR(VLOOKUP($E360&amp;$D$119, Outliers!$A$4:$P$214,8,FALSE),"0")</f>
        <v>0</v>
      </c>
      <c r="AB360" s="163" t="str">
        <f>IFERROR(VLOOKUP($E360&amp;$D$119, Outliers!$A$4:$P$214,9,FALSE),"0")</f>
        <v>0</v>
      </c>
      <c r="AD360" s="78"/>
      <c r="AE360" s="78"/>
      <c r="AF360" s="78"/>
      <c r="AG360" s="78"/>
    </row>
    <row r="361" spans="4:33" ht="15.75" x14ac:dyDescent="0.25">
      <c r="D361" s="318"/>
      <c r="E361" s="104" t="s">
        <v>231</v>
      </c>
      <c r="F361" s="405">
        <f>IF(OR(ISERROR(VLOOKUP($E361&amp;$D$118&amp;$D$119,'CCG data'!$A:$AD,'CCG data'!R$3,FALSE)),ISBLANK(VLOOKUP($E361&amp;$D$118&amp;$D$119,'CCG data'!$A:$AD,'CCG data'!R$3,FALSE))),"",VLOOKUP($E361&amp;$D$118&amp;$D$119,'CCG data'!$A:$AD,'CCG data'!R$3,FALSE))</f>
        <v>7.4666748556287477</v>
      </c>
      <c r="G361" s="406"/>
      <c r="H361" s="406">
        <f>IF(OR(ISERROR(VLOOKUP($E361&amp;$D$118&amp;$D$119,'CCG data'!$A:$AD,'CCG data'!S$3,FALSE)),ISBLANK(VLOOKUP($E361&amp;$D$118&amp;$D$119,'CCG data'!$A:$AD,'CCG data'!S$3,FALSE))),"",VLOOKUP($E361&amp;$D$118&amp;$D$119,'CCG data'!$A:$AD,'CCG data'!S$3,FALSE))</f>
        <v>40.87432091169299</v>
      </c>
      <c r="I361" s="406"/>
      <c r="J361" s="406">
        <f>IF(OR(ISERROR(VLOOKUP($E361&amp;$D$118&amp;$D$119,'CCG data'!$A:$AD,'CCG data'!T$3,FALSE)),ISBLANK(VLOOKUP($E361&amp;$D$118&amp;$D$119,'CCG data'!$A:$AD,'CCG data'!T$3,FALSE))),"",VLOOKUP($E361&amp;$D$118&amp;$D$119,'CCG data'!$A:$AD,'CCG data'!T$3,FALSE))</f>
        <v>16.19802959088436</v>
      </c>
      <c r="K361" s="406"/>
      <c r="L361" s="406">
        <f>IF(OR(ISERROR(VLOOKUP($E361&amp;$D$118&amp;$D$119,'CCG data'!$A:$AD,'CCG data'!U$3,FALSE)),ISBLANK(VLOOKUP($E361&amp;$D$118&amp;$D$119,'CCG data'!$A:$AD,'CCG data'!U$3,FALSE))),"",VLOOKUP($E361&amp;$D$118&amp;$D$119,'CCG data'!$A:$AD,'CCG data'!U$3,FALSE))</f>
        <v>7.7702019834163032</v>
      </c>
      <c r="M361" s="407"/>
      <c r="N361" s="362">
        <f>IF(OR(ISERROR(VLOOKUP($E361&amp;$D$118&amp;$D$119,'CCG data'!$A:$AD,'CCG data'!G$3,FALSE)),ISBLANK(VLOOKUP($E361&amp;$D$118&amp;$D$119,'CCG data'!$A:$AD,'CCG data'!G$3,FALSE))),"",VLOOKUP($E361&amp;$D$118&amp;$D$119,'CCG data'!$A:$AD,'CCG data'!G$3,FALSE))</f>
        <v>1578</v>
      </c>
      <c r="P361" s="397">
        <f>IF(OR(ISERROR(VLOOKUP($E361&amp;$D$118&amp;$D$119,'CCG data'!$A:$AD,'CCG data'!B$3,FALSE)),ISBLANK(VLOOKUP($E361&amp;$D$118&amp;$D$119,'CCG data'!$A:$AD,'CCG data'!B$3,FALSE))),"",VLOOKUP($E361&amp;$D$118&amp;$D$119,'CCG data'!$A:$AD,'CCG data'!B$3,FALSE))</f>
        <v>0.10392902408111533</v>
      </c>
      <c r="Q361" s="263"/>
      <c r="R361" s="263">
        <f>IF(OR(ISERROR(VLOOKUP($E361&amp;$D$118&amp;$D$119,'CCG data'!$A:$AD,'CCG data'!C$3,FALSE)),ISBLANK(VLOOKUP($E361&amp;$D$118&amp;$D$119,'CCG data'!$A:$AD,'CCG data'!C$3,FALSE))),"",VLOOKUP($E361&amp;$D$118&amp;$D$119,'CCG data'!$A:$AD,'CCG data'!C$3,FALSE))</f>
        <v>0.56717363751584282</v>
      </c>
      <c r="S361" s="263"/>
      <c r="T361" s="263">
        <f>IF(OR(ISERROR(VLOOKUP($E361&amp;$D$118&amp;$D$119,'CCG data'!$A:$AD,'CCG data'!D$3,FALSE)),ISBLANK(VLOOKUP($E361&amp;$D$118&amp;$D$119,'CCG data'!$A:$AD,'CCG data'!D$3,FALSE))),"",VLOOKUP($E361&amp;$D$118&amp;$D$119,'CCG data'!$A:$AD,'CCG data'!D$3,FALSE))</f>
        <v>0.22370088719898606</v>
      </c>
      <c r="U361" s="263"/>
      <c r="V361" s="263">
        <f>IF(OR(ISERROR(VLOOKUP($E361&amp;$D$118&amp;$D$119,'CCG data'!$A:$AD,'CCG data'!E$3,FALSE)),ISBLANK(VLOOKUP($E361&amp;$D$118&amp;$D$119,'CCG data'!$A:$AD,'CCG data'!E$3,FALSE))),"",VLOOKUP($E361&amp;$D$118&amp;$D$119,'CCG data'!$A:$AD,'CCG data'!E$3,FALSE))</f>
        <v>0.10519645120405577</v>
      </c>
      <c r="W361" s="398"/>
      <c r="Y361" s="163">
        <f>IFERROR(VLOOKUP($E361&amp;$D$119, Outliers!$A$4:$P$214,6,FALSE),"0")</f>
        <v>1</v>
      </c>
      <c r="Z361" s="163">
        <f>IFERROR(VLOOKUP($E361&amp;$D$119, Outliers!$A$4:$P$214,7,FALSE),"0")</f>
        <v>0</v>
      </c>
      <c r="AA361" s="163">
        <f>IFERROR(VLOOKUP($E361&amp;$D$119, Outliers!$A$4:$P$214,8,FALSE),"0")</f>
        <v>0</v>
      </c>
      <c r="AB361" s="163">
        <f>IFERROR(VLOOKUP($E361&amp;$D$119, Outliers!$A$4:$P$214,9,FALSE),"0")</f>
        <v>1</v>
      </c>
      <c r="AD361" s="78"/>
      <c r="AE361" s="78"/>
      <c r="AF361" s="78"/>
      <c r="AG361" s="78"/>
    </row>
    <row r="362" spans="4:33" x14ac:dyDescent="0.25">
      <c r="D362" s="318"/>
      <c r="E362" s="103" t="s">
        <v>27</v>
      </c>
      <c r="F362" s="95">
        <f>IF(P361="","",VLOOKUP($E361&amp;$D$118&amp;$D$119,'CCG data'!$A:$AD,'CCG data'!W$3,FALSE))</f>
        <v>6.3238981286461939</v>
      </c>
      <c r="G362" s="96">
        <f>IF(P361="","",VLOOKUP($E361&amp;$D$118&amp;$D$119,'CCG data'!$A:$AD,'CCG data'!X$3,FALSE))</f>
        <v>8.6094515826113014</v>
      </c>
      <c r="H362" s="96">
        <f>IF(R361="","",VLOOKUP($E361&amp;$D$118&amp;$D$119,'CCG data'!$A:$AD,'CCG data'!Y$3,FALSE))</f>
        <v>38.196416294638887</v>
      </c>
      <c r="I362" s="96">
        <f>IF(R361="","",VLOOKUP($E361&amp;$D$118&amp;$D$119,'CCG data'!$A:$AD,'CCG data'!Z$3,FALSE))</f>
        <v>43.552225528747094</v>
      </c>
      <c r="J362" s="96">
        <f>IF(T361="","",VLOOKUP($E361&amp;$D$118&amp;$D$119,'CCG data'!$A:$AD,'CCG data'!AA$3,FALSE))</f>
        <v>14.508246707309709</v>
      </c>
      <c r="K362" s="96">
        <f>IF(T361="","",VLOOKUP($E361&amp;$D$118&amp;$D$119,'CCG data'!$A:$AD,'CCG data'!AB$3,FALSE))</f>
        <v>17.887812474459011</v>
      </c>
      <c r="L362" s="96">
        <f>IF(V361="","",VLOOKUP($E361&amp;$D$118&amp;$D$119,'CCG data'!$A:$AD,'CCG data'!AC$3,FALSE))</f>
        <v>6.5881560979788043</v>
      </c>
      <c r="M362" s="96">
        <f>IF(V361="","",VLOOKUP($E361&amp;$D$118&amp;$D$119,'CCG data'!$A:$AD,'CCG data'!AD$3,FALSE))</f>
        <v>8.952247868853803</v>
      </c>
      <c r="N362" s="363"/>
      <c r="P362" s="150">
        <f>IF(P361="","",VLOOKUP($E361&amp;$D$118&amp;$D$119,'CCG data'!$A:$AD,'CCG data'!I$3,FALSE))</f>
        <v>0.09</v>
      </c>
      <c r="Q362" s="15">
        <f>IF(P361="","",VLOOKUP($E361&amp;$D$118&amp;$D$119,'CCG data'!$A:$AD,'CCG data'!J$3,FALSE))</f>
        <v>0.12</v>
      </c>
      <c r="R362" s="15">
        <f>IF(R361="","",VLOOKUP($E361&amp;$D$118&amp;$D$119,'CCG data'!$A:$AD,'CCG data'!K$3,FALSE))</f>
        <v>0.54300000000000004</v>
      </c>
      <c r="S362" s="15">
        <f>IF(R361="","",VLOOKUP($E361&amp;$D$118&amp;$D$119,'CCG data'!$A:$AD,'CCG data'!L$3,FALSE))</f>
        <v>0.59099999999999997</v>
      </c>
      <c r="T362" s="15">
        <f>IF(T361="","",VLOOKUP($E361&amp;$D$118&amp;$D$119,'CCG data'!$A:$AD,'CCG data'!M$3,FALSE))</f>
        <v>0.20399999999999999</v>
      </c>
      <c r="U362" s="15">
        <f>IF(T361="","",VLOOKUP($E361&amp;$D$118&amp;$D$119,'CCG data'!$A:$AD,'CCG data'!N$3,FALSE))</f>
        <v>0.245</v>
      </c>
      <c r="V362" s="15">
        <f>IF(V361="","",VLOOKUP($E361&amp;$D$118&amp;$D$119,'CCG data'!$A:$AD,'CCG data'!O$3,FALSE))</f>
        <v>9.0999999999999998E-2</v>
      </c>
      <c r="W362" s="135">
        <f>IF(V361="","",VLOOKUP($E361&amp;$D$118&amp;$D$119,'CCG data'!$A:$AD,'CCG data'!P$3,FALSE))</f>
        <v>0.121</v>
      </c>
      <c r="Y362" s="163" t="str">
        <f>IFERROR(VLOOKUP($E362&amp;$D$119, Outliers!$A$4:$P$214,6,FALSE),"0")</f>
        <v>0</v>
      </c>
      <c r="Z362" s="163" t="str">
        <f>IFERROR(VLOOKUP($E362&amp;$D$119, Outliers!$A$4:$P$214,7,FALSE),"0")</f>
        <v>0</v>
      </c>
      <c r="AA362" s="163" t="str">
        <f>IFERROR(VLOOKUP($E362&amp;$D$119, Outliers!$A$4:$P$214,8,FALSE),"0")</f>
        <v>0</v>
      </c>
      <c r="AB362" s="163" t="str">
        <f>IFERROR(VLOOKUP($E362&amp;$D$119, Outliers!$A$4:$P$214,9,FALSE),"0")</f>
        <v>0</v>
      </c>
      <c r="AD362" s="78"/>
      <c r="AE362" s="78"/>
      <c r="AF362" s="78"/>
      <c r="AG362" s="78"/>
    </row>
    <row r="363" spans="4:33" ht="15.75" x14ac:dyDescent="0.25">
      <c r="D363" s="318"/>
      <c r="E363" s="104" t="s">
        <v>232</v>
      </c>
      <c r="F363" s="405">
        <f>IF(OR(ISERROR(VLOOKUP($E363&amp;$D$118&amp;$D$119,'CCG data'!$A:$AD,'CCG data'!R$3,FALSE)),ISBLANK(VLOOKUP($E363&amp;$D$118&amp;$D$119,'CCG data'!$A:$AD,'CCG data'!R$3,FALSE))),"",VLOOKUP($E363&amp;$D$118&amp;$D$119,'CCG data'!$A:$AD,'CCG data'!R$3,FALSE))</f>
        <v>4.9760400887952665</v>
      </c>
      <c r="G363" s="406"/>
      <c r="H363" s="406">
        <f>IF(OR(ISERROR(VLOOKUP($E363&amp;$D$118&amp;$D$119,'CCG data'!$A:$AD,'CCG data'!S$3,FALSE)),ISBLANK(VLOOKUP($E363&amp;$D$118&amp;$D$119,'CCG data'!$A:$AD,'CCG data'!S$3,FALSE))),"",VLOOKUP($E363&amp;$D$118&amp;$D$119,'CCG data'!$A:$AD,'CCG data'!S$3,FALSE))</f>
        <v>42.78517493032934</v>
      </c>
      <c r="I363" s="406"/>
      <c r="J363" s="406">
        <f>IF(OR(ISERROR(VLOOKUP($E363&amp;$D$118&amp;$D$119,'CCG data'!$A:$AD,'CCG data'!T$3,FALSE)),ISBLANK(VLOOKUP($E363&amp;$D$118&amp;$D$119,'CCG data'!$A:$AD,'CCG data'!T$3,FALSE))),"",VLOOKUP($E363&amp;$D$118&amp;$D$119,'CCG data'!$A:$AD,'CCG data'!T$3,FALSE))</f>
        <v>15.243092541681253</v>
      </c>
      <c r="K363" s="406"/>
      <c r="L363" s="406">
        <f>IF(OR(ISERROR(VLOOKUP($E363&amp;$D$118&amp;$D$119,'CCG data'!$A:$AD,'CCG data'!U$3,FALSE)),ISBLANK(VLOOKUP($E363&amp;$D$118&amp;$D$119,'CCG data'!$A:$AD,'CCG data'!U$3,FALSE))),"",VLOOKUP($E363&amp;$D$118&amp;$D$119,'CCG data'!$A:$AD,'CCG data'!U$3,FALSE))</f>
        <v>10.163343326788505</v>
      </c>
      <c r="M363" s="407"/>
      <c r="N363" s="362">
        <f>IF(OR(ISERROR(VLOOKUP($E363&amp;$D$118&amp;$D$119,'CCG data'!$A:$AD,'CCG data'!G$3,FALSE)),ISBLANK(VLOOKUP($E363&amp;$D$118&amp;$D$119,'CCG data'!$A:$AD,'CCG data'!G$3,FALSE))),"",VLOOKUP($E363&amp;$D$118&amp;$D$119,'CCG data'!$A:$AD,'CCG data'!G$3,FALSE))</f>
        <v>1620</v>
      </c>
      <c r="P363" s="397">
        <f>IF(OR(ISERROR(VLOOKUP($E363&amp;$D$118&amp;$D$119,'CCG data'!$A:$AD,'CCG data'!B$3,FALSE)),ISBLANK(VLOOKUP($E363&amp;$D$118&amp;$D$119,'CCG data'!$A:$AD,'CCG data'!B$3,FALSE))),"",VLOOKUP($E363&amp;$D$118&amp;$D$119,'CCG data'!$A:$AD,'CCG data'!B$3,FALSE))</f>
        <v>6.851851851851852E-2</v>
      </c>
      <c r="Q363" s="263"/>
      <c r="R363" s="263">
        <f>IF(OR(ISERROR(VLOOKUP($E363&amp;$D$118&amp;$D$119,'CCG data'!$A:$AD,'CCG data'!C$3,FALSE)),ISBLANK(VLOOKUP($E363&amp;$D$118&amp;$D$119,'CCG data'!$A:$AD,'CCG data'!C$3,FALSE))),"",VLOOKUP($E363&amp;$D$118&amp;$D$119,'CCG data'!$A:$AD,'CCG data'!C$3,FALSE))</f>
        <v>0.58148148148148149</v>
      </c>
      <c r="S363" s="263"/>
      <c r="T363" s="263">
        <f>IF(OR(ISERROR(VLOOKUP($E363&amp;$D$118&amp;$D$119,'CCG data'!$A:$AD,'CCG data'!D$3,FALSE)),ISBLANK(VLOOKUP($E363&amp;$D$118&amp;$D$119,'CCG data'!$A:$AD,'CCG data'!D$3,FALSE))),"",VLOOKUP($E363&amp;$D$118&amp;$D$119,'CCG data'!$A:$AD,'CCG data'!D$3,FALSE))</f>
        <v>0.21234567901234569</v>
      </c>
      <c r="U363" s="263"/>
      <c r="V363" s="263">
        <f>IF(OR(ISERROR(VLOOKUP($E363&amp;$D$118&amp;$D$119,'CCG data'!$A:$AD,'CCG data'!E$3,FALSE)),ISBLANK(VLOOKUP($E363&amp;$D$118&amp;$D$119,'CCG data'!$A:$AD,'CCG data'!E$3,FALSE))),"",VLOOKUP($E363&amp;$D$118&amp;$D$119,'CCG data'!$A:$AD,'CCG data'!E$3,FALSE))</f>
        <v>0.13765432098765432</v>
      </c>
      <c r="W363" s="398"/>
      <c r="Y363" s="163">
        <f>IFERROR(VLOOKUP($E363&amp;$D$119, Outliers!$A$4:$P$214,6,FALSE),"0")</f>
        <v>0</v>
      </c>
      <c r="Z363" s="163">
        <f>IFERROR(VLOOKUP($E363&amp;$D$119, Outliers!$A$4:$P$214,7,FALSE),"0")</f>
        <v>1</v>
      </c>
      <c r="AA363" s="163">
        <f>IFERROR(VLOOKUP($E363&amp;$D$119, Outliers!$A$4:$P$214,8,FALSE),"0")</f>
        <v>0</v>
      </c>
      <c r="AB363" s="163">
        <f>IFERROR(VLOOKUP($E363&amp;$D$119, Outliers!$A$4:$P$214,9,FALSE),"0")</f>
        <v>0</v>
      </c>
      <c r="AD363" s="78"/>
      <c r="AE363" s="78"/>
      <c r="AF363" s="78"/>
      <c r="AG363" s="78"/>
    </row>
    <row r="364" spans="4:33" x14ac:dyDescent="0.25">
      <c r="D364" s="318"/>
      <c r="E364" s="103" t="s">
        <v>27</v>
      </c>
      <c r="F364" s="95">
        <f>IF(P363="","",VLOOKUP($E363&amp;$D$118&amp;$D$119,'CCG data'!$A:$AD,'CCG data'!W$3,FALSE))</f>
        <v>4.0503226342521259</v>
      </c>
      <c r="G364" s="96">
        <f>IF(P363="","",VLOOKUP($E363&amp;$D$118&amp;$D$119,'CCG data'!$A:$AD,'CCG data'!X$3,FALSE))</f>
        <v>5.9017575433384071</v>
      </c>
      <c r="H364" s="96">
        <f>IF(R363="","",VLOOKUP($E363&amp;$D$118&amp;$D$119,'CCG data'!$A:$AD,'CCG data'!Y$3,FALSE))</f>
        <v>40.052902927892148</v>
      </c>
      <c r="I364" s="96">
        <f>IF(R363="","",VLOOKUP($E363&amp;$D$118&amp;$D$119,'CCG data'!$A:$AD,'CCG data'!Z$3,FALSE))</f>
        <v>45.517446932766532</v>
      </c>
      <c r="J364" s="96">
        <f>IF(T363="","",VLOOKUP($E363&amp;$D$118&amp;$D$119,'CCG data'!$A:$AD,'CCG data'!AA$3,FALSE))</f>
        <v>13.632261699534439</v>
      </c>
      <c r="K364" s="96">
        <f>IF(T363="","",VLOOKUP($E363&amp;$D$118&amp;$D$119,'CCG data'!$A:$AD,'CCG data'!AB$3,FALSE))</f>
        <v>16.853923383828068</v>
      </c>
      <c r="L364" s="96">
        <f>IF(V363="","",VLOOKUP($E363&amp;$D$118&amp;$D$119,'CCG data'!$A:$AD,'CCG data'!AC$3,FALSE))</f>
        <v>8.8293912223506492</v>
      </c>
      <c r="M364" s="96">
        <f>IF(V363="","",VLOOKUP($E363&amp;$D$118&amp;$D$119,'CCG data'!$A:$AD,'CCG data'!AD$3,FALSE))</f>
        <v>11.497295431226361</v>
      </c>
      <c r="N364" s="363"/>
      <c r="P364" s="150">
        <f>IF(P363="","",VLOOKUP($E363&amp;$D$118&amp;$D$119,'CCG data'!$A:$AD,'CCG data'!I$3,FALSE))</f>
        <v>5.7000000000000002E-2</v>
      </c>
      <c r="Q364" s="15">
        <f>IF(P363="","",VLOOKUP($E363&amp;$D$118&amp;$D$119,'CCG data'!$A:$AD,'CCG data'!J$3,FALSE))</f>
        <v>8.2000000000000003E-2</v>
      </c>
      <c r="R364" s="15">
        <f>IF(R363="","",VLOOKUP($E363&amp;$D$118&amp;$D$119,'CCG data'!$A:$AD,'CCG data'!K$3,FALSE))</f>
        <v>0.55700000000000005</v>
      </c>
      <c r="S364" s="15">
        <f>IF(R363="","",VLOOKUP($E363&amp;$D$118&amp;$D$119,'CCG data'!$A:$AD,'CCG data'!L$3,FALSE))</f>
        <v>0.60499999999999998</v>
      </c>
      <c r="T364" s="15">
        <f>IF(T363="","",VLOOKUP($E363&amp;$D$118&amp;$D$119,'CCG data'!$A:$AD,'CCG data'!M$3,FALSE))</f>
        <v>0.193</v>
      </c>
      <c r="U364" s="15">
        <f>IF(T363="","",VLOOKUP($E363&amp;$D$118&amp;$D$119,'CCG data'!$A:$AD,'CCG data'!N$3,FALSE))</f>
        <v>0.23300000000000001</v>
      </c>
      <c r="V364" s="15">
        <f>IF(V363="","",VLOOKUP($E363&amp;$D$118&amp;$D$119,'CCG data'!$A:$AD,'CCG data'!O$3,FALSE))</f>
        <v>0.122</v>
      </c>
      <c r="W364" s="135">
        <f>IF(V363="","",VLOOKUP($E363&amp;$D$118&amp;$D$119,'CCG data'!$A:$AD,'CCG data'!P$3,FALSE))</f>
        <v>0.155</v>
      </c>
      <c r="Y364" s="163" t="str">
        <f>IFERROR(VLOOKUP($E364&amp;$D$119, Outliers!$A$4:$P$214,6,FALSE),"0")</f>
        <v>0</v>
      </c>
      <c r="Z364" s="163" t="str">
        <f>IFERROR(VLOOKUP($E364&amp;$D$119, Outliers!$A$4:$P$214,7,FALSE),"0")</f>
        <v>0</v>
      </c>
      <c r="AA364" s="163" t="str">
        <f>IFERROR(VLOOKUP($E364&amp;$D$119, Outliers!$A$4:$P$214,8,FALSE),"0")</f>
        <v>0</v>
      </c>
      <c r="AB364" s="163" t="str">
        <f>IFERROR(VLOOKUP($E364&amp;$D$119, Outliers!$A$4:$P$214,9,FALSE),"0")</f>
        <v>0</v>
      </c>
      <c r="AD364" s="78"/>
      <c r="AE364" s="78"/>
      <c r="AF364" s="78"/>
      <c r="AG364" s="78"/>
    </row>
    <row r="365" spans="4:33" ht="15.75" x14ac:dyDescent="0.25">
      <c r="D365" s="318"/>
      <c r="E365" s="104" t="s">
        <v>233</v>
      </c>
      <c r="F365" s="405">
        <f>IF(OR(ISERROR(VLOOKUP($E365&amp;$D$118&amp;$D$119,'CCG data'!$A:$AD,'CCG data'!R$3,FALSE)),ISBLANK(VLOOKUP($E365&amp;$D$118&amp;$D$119,'CCG data'!$A:$AD,'CCG data'!R$3,FALSE))),"",VLOOKUP($E365&amp;$D$118&amp;$D$119,'CCG data'!$A:$AD,'CCG data'!R$3,FALSE))</f>
        <v>4.8389104665132567</v>
      </c>
      <c r="G365" s="406"/>
      <c r="H365" s="406">
        <f>IF(OR(ISERROR(VLOOKUP($E365&amp;$D$118&amp;$D$119,'CCG data'!$A:$AD,'CCG data'!S$3,FALSE)),ISBLANK(VLOOKUP($E365&amp;$D$118&amp;$D$119,'CCG data'!$A:$AD,'CCG data'!S$3,FALSE))),"",VLOOKUP($E365&amp;$D$118&amp;$D$119,'CCG data'!$A:$AD,'CCG data'!S$3,FALSE))</f>
        <v>40.493085821068135</v>
      </c>
      <c r="I365" s="406"/>
      <c r="J365" s="406">
        <f>IF(OR(ISERROR(VLOOKUP($E365&amp;$D$118&amp;$D$119,'CCG data'!$A:$AD,'CCG data'!T$3,FALSE)),ISBLANK(VLOOKUP($E365&amp;$D$118&amp;$D$119,'CCG data'!$A:$AD,'CCG data'!T$3,FALSE))),"",VLOOKUP($E365&amp;$D$118&amp;$D$119,'CCG data'!$A:$AD,'CCG data'!T$3,FALSE))</f>
        <v>17.687588686401718</v>
      </c>
      <c r="K365" s="406"/>
      <c r="L365" s="406">
        <f>IF(OR(ISERROR(VLOOKUP($E365&amp;$D$118&amp;$D$119,'CCG data'!$A:$AD,'CCG data'!U$3,FALSE)),ISBLANK(VLOOKUP($E365&amp;$D$118&amp;$D$119,'CCG data'!$A:$AD,'CCG data'!U$3,FALSE))),"",VLOOKUP($E365&amp;$D$118&amp;$D$119,'CCG data'!$A:$AD,'CCG data'!U$3,FALSE))</f>
        <v>7.2096078693224204</v>
      </c>
      <c r="M365" s="407"/>
      <c r="N365" s="362">
        <f>IF(OR(ISERROR(VLOOKUP($E365&amp;$D$118&amp;$D$119,'CCG data'!$A:$AD,'CCG data'!G$3,FALSE)),ISBLANK(VLOOKUP($E365&amp;$D$118&amp;$D$119,'CCG data'!$A:$AD,'CCG data'!G$3,FALSE))),"",VLOOKUP($E365&amp;$D$118&amp;$D$119,'CCG data'!$A:$AD,'CCG data'!G$3,FALSE))</f>
        <v>1509</v>
      </c>
      <c r="P365" s="397">
        <f>IF(OR(ISERROR(VLOOKUP($E365&amp;$D$118&amp;$D$119,'CCG data'!$A:$AD,'CCG data'!B$3,FALSE)),ISBLANK(VLOOKUP($E365&amp;$D$118&amp;$D$119,'CCG data'!$A:$AD,'CCG data'!B$3,FALSE))),"",VLOOKUP($E365&amp;$D$118&amp;$D$119,'CCG data'!$A:$AD,'CCG data'!B$3,FALSE))</f>
        <v>7.2895957587806495E-2</v>
      </c>
      <c r="Q365" s="263"/>
      <c r="R365" s="263">
        <f>IF(OR(ISERROR(VLOOKUP($E365&amp;$D$118&amp;$D$119,'CCG data'!$A:$AD,'CCG data'!C$3,FALSE)),ISBLANK(VLOOKUP($E365&amp;$D$118&amp;$D$119,'CCG data'!$A:$AD,'CCG data'!C$3,FALSE))),"",VLOOKUP($E365&amp;$D$118&amp;$D$119,'CCG data'!$A:$AD,'CCG data'!C$3,FALSE))</f>
        <v>0.57322730284956924</v>
      </c>
      <c r="S365" s="263"/>
      <c r="T365" s="263">
        <f>IF(OR(ISERROR(VLOOKUP($E365&amp;$D$118&amp;$D$119,'CCG data'!$A:$AD,'CCG data'!D$3,FALSE)),ISBLANK(VLOOKUP($E365&amp;$D$118&amp;$D$119,'CCG data'!$A:$AD,'CCG data'!D$3,FALSE))),"",VLOOKUP($E365&amp;$D$118&amp;$D$119,'CCG data'!$A:$AD,'CCG data'!D$3,FALSE))</f>
        <v>0.25049701789264411</v>
      </c>
      <c r="U365" s="263"/>
      <c r="V365" s="263">
        <f>IF(OR(ISERROR(VLOOKUP($E365&amp;$D$118&amp;$D$119,'CCG data'!$A:$AD,'CCG data'!E$3,FALSE)),ISBLANK(VLOOKUP($E365&amp;$D$118&amp;$D$119,'CCG data'!$A:$AD,'CCG data'!E$3,FALSE))),"",VLOOKUP($E365&amp;$D$118&amp;$D$119,'CCG data'!$A:$AD,'CCG data'!E$3,FALSE))</f>
        <v>0.10337972166998012</v>
      </c>
      <c r="W365" s="398"/>
      <c r="Y365" s="163">
        <f>IFERROR(VLOOKUP($E365&amp;$D$119, Outliers!$A$4:$P$214,6,FALSE),"0")</f>
        <v>0</v>
      </c>
      <c r="Z365" s="163">
        <f>IFERROR(VLOOKUP($E365&amp;$D$119, Outliers!$A$4:$P$214,7,FALSE),"0")</f>
        <v>0</v>
      </c>
      <c r="AA365" s="163">
        <f>IFERROR(VLOOKUP($E365&amp;$D$119, Outliers!$A$4:$P$214,8,FALSE),"0")</f>
        <v>0</v>
      </c>
      <c r="AB365" s="163">
        <f>IFERROR(VLOOKUP($E365&amp;$D$119, Outliers!$A$4:$P$214,9,FALSE),"0")</f>
        <v>1</v>
      </c>
      <c r="AD365" s="78"/>
      <c r="AE365" s="78"/>
      <c r="AF365" s="78"/>
      <c r="AG365" s="78"/>
    </row>
    <row r="366" spans="4:33" x14ac:dyDescent="0.25">
      <c r="D366" s="318"/>
      <c r="E366" s="103" t="s">
        <v>27</v>
      </c>
      <c r="F366" s="95">
        <f>IF(P365="","",VLOOKUP($E365&amp;$D$118&amp;$D$119,'CCG data'!$A:$AD,'CCG data'!W$3,FALSE))</f>
        <v>3.9346213264175089</v>
      </c>
      <c r="G366" s="96">
        <f>IF(P365="","",VLOOKUP($E365&amp;$D$118&amp;$D$119,'CCG data'!$A:$AD,'CCG data'!X$3,FALSE))</f>
        <v>5.7431996066090045</v>
      </c>
      <c r="H366" s="96">
        <f>IF(R365="","",VLOOKUP($E365&amp;$D$118&amp;$D$119,'CCG data'!$A:$AD,'CCG data'!Y$3,FALSE))</f>
        <v>37.794545624531878</v>
      </c>
      <c r="I366" s="96">
        <f>IF(R365="","",VLOOKUP($E365&amp;$D$118&amp;$D$119,'CCG data'!$A:$AD,'CCG data'!Z$3,FALSE))</f>
        <v>43.191626017604392</v>
      </c>
      <c r="J366" s="96">
        <f>IF(T365="","",VLOOKUP($E365&amp;$D$118&amp;$D$119,'CCG data'!$A:$AD,'CCG data'!AA$3,FALSE))</f>
        <v>15.904475950853641</v>
      </c>
      <c r="K366" s="96">
        <f>IF(T365="","",VLOOKUP($E365&amp;$D$118&amp;$D$119,'CCG data'!$A:$AD,'CCG data'!AB$3,FALSE))</f>
        <v>19.470701421949794</v>
      </c>
      <c r="L366" s="96">
        <f>IF(V365="","",VLOOKUP($E365&amp;$D$118&amp;$D$119,'CCG data'!$A:$AD,'CCG data'!AC$3,FALSE))</f>
        <v>6.0782358955046583</v>
      </c>
      <c r="M366" s="96">
        <f>IF(V365="","",VLOOKUP($E365&amp;$D$118&amp;$D$119,'CCG data'!$A:$AD,'CCG data'!AD$3,FALSE))</f>
        <v>8.3409798431401825</v>
      </c>
      <c r="N366" s="363"/>
      <c r="P366" s="150">
        <f>IF(P365="","",VLOOKUP($E365&amp;$D$118&amp;$D$119,'CCG data'!$A:$AD,'CCG data'!I$3,FALSE))</f>
        <v>6.0999999999999999E-2</v>
      </c>
      <c r="Q366" s="15">
        <f>IF(P365="","",VLOOKUP($E365&amp;$D$118&amp;$D$119,'CCG data'!$A:$AD,'CCG data'!J$3,FALSE))</f>
        <v>8.6999999999999994E-2</v>
      </c>
      <c r="R366" s="15">
        <f>IF(R365="","",VLOOKUP($E365&amp;$D$118&amp;$D$119,'CCG data'!$A:$AD,'CCG data'!K$3,FALSE))</f>
        <v>0.54800000000000004</v>
      </c>
      <c r="S366" s="15">
        <f>IF(R365="","",VLOOKUP($E365&amp;$D$118&amp;$D$119,'CCG data'!$A:$AD,'CCG data'!L$3,FALSE))</f>
        <v>0.59799999999999998</v>
      </c>
      <c r="T366" s="15">
        <f>IF(T365="","",VLOOKUP($E365&amp;$D$118&amp;$D$119,'CCG data'!$A:$AD,'CCG data'!M$3,FALSE))</f>
        <v>0.22900000000000001</v>
      </c>
      <c r="U366" s="15">
        <f>IF(T365="","",VLOOKUP($E365&amp;$D$118&amp;$D$119,'CCG data'!$A:$AD,'CCG data'!N$3,FALSE))</f>
        <v>0.27300000000000002</v>
      </c>
      <c r="V366" s="15">
        <f>IF(V365="","",VLOOKUP($E365&amp;$D$118&amp;$D$119,'CCG data'!$A:$AD,'CCG data'!O$3,FALSE))</f>
        <v>8.8999999999999996E-2</v>
      </c>
      <c r="W366" s="135">
        <f>IF(V365="","",VLOOKUP($E365&amp;$D$118&amp;$D$119,'CCG data'!$A:$AD,'CCG data'!P$3,FALSE))</f>
        <v>0.12</v>
      </c>
      <c r="Y366" s="163" t="str">
        <f>IFERROR(VLOOKUP($E366&amp;$D$119, Outliers!$A$4:$P$214,6,FALSE),"0")</f>
        <v>0</v>
      </c>
      <c r="Z366" s="163" t="str">
        <f>IFERROR(VLOOKUP($E366&amp;$D$119, Outliers!$A$4:$P$214,7,FALSE),"0")</f>
        <v>0</v>
      </c>
      <c r="AA366" s="163" t="str">
        <f>IFERROR(VLOOKUP($E366&amp;$D$119, Outliers!$A$4:$P$214,8,FALSE),"0")</f>
        <v>0</v>
      </c>
      <c r="AB366" s="163" t="str">
        <f>IFERROR(VLOOKUP($E366&amp;$D$119, Outliers!$A$4:$P$214,9,FALSE),"0")</f>
        <v>0</v>
      </c>
      <c r="AD366" s="78"/>
      <c r="AE366" s="78"/>
      <c r="AF366" s="78"/>
      <c r="AG366" s="78"/>
    </row>
    <row r="367" spans="4:33" ht="15.75" x14ac:dyDescent="0.25">
      <c r="D367" s="318"/>
      <c r="E367" s="104" t="s">
        <v>234</v>
      </c>
      <c r="F367" s="405">
        <f>IF(OR(ISERROR(VLOOKUP($E367&amp;$D$118&amp;$D$119,'CCG data'!$A:$AD,'CCG data'!R$3,FALSE)),ISBLANK(VLOOKUP($E367&amp;$D$118&amp;$D$119,'CCG data'!$A:$AD,'CCG data'!R$3,FALSE))),"",VLOOKUP($E367&amp;$D$118&amp;$D$119,'CCG data'!$A:$AD,'CCG data'!R$3,FALSE))</f>
        <v>7.2988372930522765</v>
      </c>
      <c r="G367" s="406"/>
      <c r="H367" s="406">
        <f>IF(OR(ISERROR(VLOOKUP($E367&amp;$D$118&amp;$D$119,'CCG data'!$A:$AD,'CCG data'!S$3,FALSE)),ISBLANK(VLOOKUP($E367&amp;$D$118&amp;$D$119,'CCG data'!$A:$AD,'CCG data'!S$3,FALSE))),"",VLOOKUP($E367&amp;$D$118&amp;$D$119,'CCG data'!$A:$AD,'CCG data'!S$3,FALSE))</f>
        <v>40.92471019522889</v>
      </c>
      <c r="I367" s="406"/>
      <c r="J367" s="406">
        <f>IF(OR(ISERROR(VLOOKUP($E367&amp;$D$118&amp;$D$119,'CCG data'!$A:$AD,'CCG data'!T$3,FALSE)),ISBLANK(VLOOKUP($E367&amp;$D$118&amp;$D$119,'CCG data'!$A:$AD,'CCG data'!T$3,FALSE))),"",VLOOKUP($E367&amp;$D$118&amp;$D$119,'CCG data'!$A:$AD,'CCG data'!T$3,FALSE))</f>
        <v>17.046250690615743</v>
      </c>
      <c r="K367" s="406"/>
      <c r="L367" s="406">
        <f>IF(OR(ISERROR(VLOOKUP($E367&amp;$D$118&amp;$D$119,'CCG data'!$A:$AD,'CCG data'!U$3,FALSE)),ISBLANK(VLOOKUP($E367&amp;$D$118&amp;$D$119,'CCG data'!$A:$AD,'CCG data'!U$3,FALSE))),"",VLOOKUP($E367&amp;$D$118&amp;$D$119,'CCG data'!$A:$AD,'CCG data'!U$3,FALSE))</f>
        <v>12.263384838645148</v>
      </c>
      <c r="M367" s="407"/>
      <c r="N367" s="362">
        <f>IF(OR(ISERROR(VLOOKUP($E367&amp;$D$118&amp;$D$119,'CCG data'!$A:$AD,'CCG data'!G$3,FALSE)),ISBLANK(VLOOKUP($E367&amp;$D$118&amp;$D$119,'CCG data'!$A:$AD,'CCG data'!G$3,FALSE))),"",VLOOKUP($E367&amp;$D$118&amp;$D$119,'CCG data'!$A:$AD,'CCG data'!G$3,FALSE))</f>
        <v>1478</v>
      </c>
      <c r="P367" s="397">
        <f>IF(OR(ISERROR(VLOOKUP($E367&amp;$D$118&amp;$D$119,'CCG data'!$A:$AD,'CCG data'!B$3,FALSE)),ISBLANK(VLOOKUP($E367&amp;$D$118&amp;$D$119,'CCG data'!$A:$AD,'CCG data'!B$3,FALSE))),"",VLOOKUP($E367&amp;$D$118&amp;$D$119,'CCG data'!$A:$AD,'CCG data'!B$3,FALSE))</f>
        <v>9.2692828146143436E-2</v>
      </c>
      <c r="Q367" s="263"/>
      <c r="R367" s="263">
        <f>IF(OR(ISERROR(VLOOKUP($E367&amp;$D$118&amp;$D$119,'CCG data'!$A:$AD,'CCG data'!C$3,FALSE)),ISBLANK(VLOOKUP($E367&amp;$D$118&amp;$D$119,'CCG data'!$A:$AD,'CCG data'!C$3,FALSE))),"",VLOOKUP($E367&amp;$D$118&amp;$D$119,'CCG data'!$A:$AD,'CCG data'!C$3,FALSE))</f>
        <v>0.52774018944519618</v>
      </c>
      <c r="S367" s="263"/>
      <c r="T367" s="263">
        <f>IF(OR(ISERROR(VLOOKUP($E367&amp;$D$118&amp;$D$119,'CCG data'!$A:$AD,'CCG data'!D$3,FALSE)),ISBLANK(VLOOKUP($E367&amp;$D$118&amp;$D$119,'CCG data'!$A:$AD,'CCG data'!D$3,FALSE))),"",VLOOKUP($E367&amp;$D$118&amp;$D$119,'CCG data'!$A:$AD,'CCG data'!D$3,FALSE))</f>
        <v>0.22124492557510148</v>
      </c>
      <c r="U367" s="263"/>
      <c r="V367" s="263">
        <f>IF(OR(ISERROR(VLOOKUP($E367&amp;$D$118&amp;$D$119,'CCG data'!$A:$AD,'CCG data'!E$3,FALSE)),ISBLANK(VLOOKUP($E367&amp;$D$118&amp;$D$119,'CCG data'!$A:$AD,'CCG data'!E$3,FALSE))),"",VLOOKUP($E367&amp;$D$118&amp;$D$119,'CCG data'!$A:$AD,'CCG data'!E$3,FALSE))</f>
        <v>0.15832205683355885</v>
      </c>
      <c r="W367" s="398"/>
      <c r="Y367" s="163">
        <f>IFERROR(VLOOKUP($E367&amp;$D$119, Outliers!$A$4:$P$214,6,FALSE),"0")</f>
        <v>1</v>
      </c>
      <c r="Z367" s="163">
        <f>IFERROR(VLOOKUP($E367&amp;$D$119, Outliers!$A$4:$P$214,7,FALSE),"0")</f>
        <v>0</v>
      </c>
      <c r="AA367" s="163">
        <f>IFERROR(VLOOKUP($E367&amp;$D$119, Outliers!$A$4:$P$214,8,FALSE),"0")</f>
        <v>0</v>
      </c>
      <c r="AB367" s="163">
        <f>IFERROR(VLOOKUP($E367&amp;$D$119, Outliers!$A$4:$P$214,9,FALSE),"0")</f>
        <v>0</v>
      </c>
      <c r="AD367" s="78"/>
      <c r="AE367" s="78"/>
      <c r="AF367" s="78"/>
      <c r="AG367" s="78"/>
    </row>
    <row r="368" spans="4:33" x14ac:dyDescent="0.25">
      <c r="D368" s="318"/>
      <c r="E368" s="103" t="s">
        <v>27</v>
      </c>
      <c r="F368" s="95">
        <f>IF(P367="","",VLOOKUP($E367&amp;$D$118&amp;$D$119,'CCG data'!$A:$AD,'CCG data'!W$3,FALSE))</f>
        <v>6.0766170564376907</v>
      </c>
      <c r="G368" s="96">
        <f>IF(P367="","",VLOOKUP($E367&amp;$D$118&amp;$D$119,'CCG data'!$A:$AD,'CCG data'!X$3,FALSE))</f>
        <v>8.5210575296668623</v>
      </c>
      <c r="H368" s="96">
        <f>IF(R367="","",VLOOKUP($E367&amp;$D$118&amp;$D$119,'CCG data'!$A:$AD,'CCG data'!Y$3,FALSE))</f>
        <v>38.052644413946339</v>
      </c>
      <c r="I368" s="96">
        <f>IF(R367="","",VLOOKUP($E367&amp;$D$118&amp;$D$119,'CCG data'!$A:$AD,'CCG data'!Z$3,FALSE))</f>
        <v>43.796775976511441</v>
      </c>
      <c r="J368" s="96">
        <f>IF(T367="","",VLOOKUP($E367&amp;$D$118&amp;$D$119,'CCG data'!$A:$AD,'CCG data'!AA$3,FALSE))</f>
        <v>15.198637448960204</v>
      </c>
      <c r="K368" s="96">
        <f>IF(T367="","",VLOOKUP($E367&amp;$D$118&amp;$D$119,'CCG data'!$A:$AD,'CCG data'!AB$3,FALSE))</f>
        <v>18.893863932271284</v>
      </c>
      <c r="L368" s="96">
        <f>IF(V367="","",VLOOKUP($E367&amp;$D$118&amp;$D$119,'CCG data'!$A:$AD,'CCG data'!AC$3,FALSE))</f>
        <v>10.692087048310519</v>
      </c>
      <c r="M368" s="96">
        <f>IF(V367="","",VLOOKUP($E367&amp;$D$118&amp;$D$119,'CCG data'!$A:$AD,'CCG data'!AD$3,FALSE))</f>
        <v>13.834682628979778</v>
      </c>
      <c r="N368" s="363"/>
      <c r="P368" s="150">
        <f>IF(P367="","",VLOOKUP($E367&amp;$D$118&amp;$D$119,'CCG data'!$A:$AD,'CCG data'!I$3,FALSE))</f>
        <v>7.9000000000000001E-2</v>
      </c>
      <c r="Q368" s="15">
        <f>IF(P367="","",VLOOKUP($E367&amp;$D$118&amp;$D$119,'CCG data'!$A:$AD,'CCG data'!J$3,FALSE))</f>
        <v>0.109</v>
      </c>
      <c r="R368" s="15">
        <f>IF(R367="","",VLOOKUP($E367&amp;$D$118&amp;$D$119,'CCG data'!$A:$AD,'CCG data'!K$3,FALSE))</f>
        <v>0.502</v>
      </c>
      <c r="S368" s="15">
        <f>IF(R367="","",VLOOKUP($E367&amp;$D$118&amp;$D$119,'CCG data'!$A:$AD,'CCG data'!L$3,FALSE))</f>
        <v>0.55300000000000005</v>
      </c>
      <c r="T368" s="15">
        <f>IF(T367="","",VLOOKUP($E367&amp;$D$118&amp;$D$119,'CCG data'!$A:$AD,'CCG data'!M$3,FALSE))</f>
        <v>0.20100000000000001</v>
      </c>
      <c r="U368" s="15">
        <f>IF(T367="","",VLOOKUP($E367&amp;$D$118&amp;$D$119,'CCG data'!$A:$AD,'CCG data'!N$3,FALSE))</f>
        <v>0.24299999999999999</v>
      </c>
      <c r="V368" s="15">
        <f>IF(V367="","",VLOOKUP($E367&amp;$D$118&amp;$D$119,'CCG data'!$A:$AD,'CCG data'!O$3,FALSE))</f>
        <v>0.14099999999999999</v>
      </c>
      <c r="W368" s="135">
        <f>IF(V367="","",VLOOKUP($E367&amp;$D$118&amp;$D$119,'CCG data'!$A:$AD,'CCG data'!P$3,FALSE))</f>
        <v>0.17799999999999999</v>
      </c>
      <c r="Y368" s="163" t="str">
        <f>IFERROR(VLOOKUP($E368&amp;$D$119, Outliers!$A$4:$P$214,6,FALSE),"0")</f>
        <v>0</v>
      </c>
      <c r="Z368" s="163" t="str">
        <f>IFERROR(VLOOKUP($E368&amp;$D$119, Outliers!$A$4:$P$214,7,FALSE),"0")</f>
        <v>0</v>
      </c>
      <c r="AA368" s="163" t="str">
        <f>IFERROR(VLOOKUP($E368&amp;$D$119, Outliers!$A$4:$P$214,8,FALSE),"0")</f>
        <v>0</v>
      </c>
      <c r="AB368" s="163" t="str">
        <f>IFERROR(VLOOKUP($E368&amp;$D$119, Outliers!$A$4:$P$214,9,FALSE),"0")</f>
        <v>0</v>
      </c>
      <c r="AD368" s="78"/>
      <c r="AE368" s="78"/>
      <c r="AF368" s="78"/>
      <c r="AG368" s="78"/>
    </row>
    <row r="369" spans="4:33" ht="15.75" x14ac:dyDescent="0.25">
      <c r="D369" s="318"/>
      <c r="E369" s="104" t="s">
        <v>235</v>
      </c>
      <c r="F369" s="405">
        <f>IF(OR(ISERROR(VLOOKUP($E369&amp;$D$118&amp;$D$119,'CCG data'!$A:$AD,'CCG data'!R$3,FALSE)),ISBLANK(VLOOKUP($E369&amp;$D$118&amp;$D$119,'CCG data'!$A:$AD,'CCG data'!R$3,FALSE))),"",VLOOKUP($E369&amp;$D$118&amp;$D$119,'CCG data'!$A:$AD,'CCG data'!R$3,FALSE))</f>
        <v>6.0494857400996924</v>
      </c>
      <c r="G369" s="406"/>
      <c r="H369" s="406">
        <f>IF(OR(ISERROR(VLOOKUP($E369&amp;$D$118&amp;$D$119,'CCG data'!$A:$AD,'CCG data'!S$3,FALSE)),ISBLANK(VLOOKUP($E369&amp;$D$118&amp;$D$119,'CCG data'!$A:$AD,'CCG data'!S$3,FALSE))),"",VLOOKUP($E369&amp;$D$118&amp;$D$119,'CCG data'!$A:$AD,'CCG data'!S$3,FALSE))</f>
        <v>37.429048439410806</v>
      </c>
      <c r="I369" s="406"/>
      <c r="J369" s="406">
        <f>IF(OR(ISERROR(VLOOKUP($E369&amp;$D$118&amp;$D$119,'CCG data'!$A:$AD,'CCG data'!T$3,FALSE)),ISBLANK(VLOOKUP($E369&amp;$D$118&amp;$D$119,'CCG data'!$A:$AD,'CCG data'!T$3,FALSE))),"",VLOOKUP($E369&amp;$D$118&amp;$D$119,'CCG data'!$A:$AD,'CCG data'!T$3,FALSE))</f>
        <v>18.946062509712995</v>
      </c>
      <c r="K369" s="406"/>
      <c r="L369" s="406">
        <f>IF(OR(ISERROR(VLOOKUP($E369&amp;$D$118&amp;$D$119,'CCG data'!$A:$AD,'CCG data'!U$3,FALSE)),ISBLANK(VLOOKUP($E369&amp;$D$118&amp;$D$119,'CCG data'!$A:$AD,'CCG data'!U$3,FALSE))),"",VLOOKUP($E369&amp;$D$118&amp;$D$119,'CCG data'!$A:$AD,'CCG data'!U$3,FALSE))</f>
        <v>13.092448665678756</v>
      </c>
      <c r="M369" s="407"/>
      <c r="N369" s="362">
        <f>IF(OR(ISERROR(VLOOKUP($E369&amp;$D$118&amp;$D$119,'CCG data'!$A:$AD,'CCG data'!G$3,FALSE)),ISBLANK(VLOOKUP($E369&amp;$D$118&amp;$D$119,'CCG data'!$A:$AD,'CCG data'!G$3,FALSE))),"",VLOOKUP($E369&amp;$D$118&amp;$D$119,'CCG data'!$A:$AD,'CCG data'!G$3,FALSE))</f>
        <v>2256</v>
      </c>
      <c r="P369" s="397">
        <f>IF(OR(ISERROR(VLOOKUP($E369&amp;$D$118&amp;$D$119,'CCG data'!$A:$AD,'CCG data'!B$3,FALSE)),ISBLANK(VLOOKUP($E369&amp;$D$118&amp;$D$119,'CCG data'!$A:$AD,'CCG data'!B$3,FALSE))),"",VLOOKUP($E369&amp;$D$118&amp;$D$119,'CCG data'!$A:$AD,'CCG data'!B$3,FALSE))</f>
        <v>7.4468085106382975E-2</v>
      </c>
      <c r="Q369" s="263"/>
      <c r="R369" s="263">
        <f>IF(OR(ISERROR(VLOOKUP($E369&amp;$D$118&amp;$D$119,'CCG data'!$A:$AD,'CCG data'!C$3,FALSE)),ISBLANK(VLOOKUP($E369&amp;$D$118&amp;$D$119,'CCG data'!$A:$AD,'CCG data'!C$3,FALSE))),"",VLOOKUP($E369&amp;$D$118&amp;$D$119,'CCG data'!$A:$AD,'CCG data'!C$3,FALSE))</f>
        <v>0.4942375886524823</v>
      </c>
      <c r="S369" s="263"/>
      <c r="T369" s="263">
        <f>IF(OR(ISERROR(VLOOKUP($E369&amp;$D$118&amp;$D$119,'CCG data'!$A:$AD,'CCG data'!D$3,FALSE)),ISBLANK(VLOOKUP($E369&amp;$D$118&amp;$D$119,'CCG data'!$A:$AD,'CCG data'!D$3,FALSE))),"",VLOOKUP($E369&amp;$D$118&amp;$D$119,'CCG data'!$A:$AD,'CCG data'!D$3,FALSE))</f>
        <v>0.25620567375886527</v>
      </c>
      <c r="U369" s="263"/>
      <c r="V369" s="263">
        <f>IF(OR(ISERROR(VLOOKUP($E369&amp;$D$118&amp;$D$119,'CCG data'!$A:$AD,'CCG data'!E$3,FALSE)),ISBLANK(VLOOKUP($E369&amp;$D$118&amp;$D$119,'CCG data'!$A:$AD,'CCG data'!E$3,FALSE))),"",VLOOKUP($E369&amp;$D$118&amp;$D$119,'CCG data'!$A:$AD,'CCG data'!E$3,FALSE))</f>
        <v>0.17508865248226951</v>
      </c>
      <c r="W369" s="398"/>
      <c r="Y369" s="163">
        <f>IFERROR(VLOOKUP($E369&amp;$D$119, Outliers!$A$4:$P$214,6,FALSE),"0")</f>
        <v>0</v>
      </c>
      <c r="Z369" s="163">
        <f>IFERROR(VLOOKUP($E369&amp;$D$119, Outliers!$A$4:$P$214,7,FALSE),"0")</f>
        <v>0</v>
      </c>
      <c r="AA369" s="163">
        <f>IFERROR(VLOOKUP($E369&amp;$D$119, Outliers!$A$4:$P$214,8,FALSE),"0")</f>
        <v>0</v>
      </c>
      <c r="AB369" s="163">
        <f>IFERROR(VLOOKUP($E369&amp;$D$119, Outliers!$A$4:$P$214,9,FALSE),"0")</f>
        <v>1</v>
      </c>
      <c r="AD369" s="78"/>
      <c r="AE369" s="78"/>
      <c r="AF369" s="78"/>
      <c r="AG369" s="78"/>
    </row>
    <row r="370" spans="4:33" x14ac:dyDescent="0.25">
      <c r="D370" s="318"/>
      <c r="E370" s="103" t="s">
        <v>27</v>
      </c>
      <c r="F370" s="95">
        <f>IF(P369="","",VLOOKUP($E369&amp;$D$118&amp;$D$119,'CCG data'!$A:$AD,'CCG data'!W$3,FALSE))</f>
        <v>5.1346989431593109</v>
      </c>
      <c r="G370" s="96">
        <f>IF(P369="","",VLOOKUP($E369&amp;$D$118&amp;$D$119,'CCG data'!$A:$AD,'CCG data'!X$3,FALSE))</f>
        <v>6.964272537040074</v>
      </c>
      <c r="H370" s="96">
        <f>IF(R369="","",VLOOKUP($E369&amp;$D$118&amp;$D$119,'CCG data'!$A:$AD,'CCG data'!Y$3,FALSE))</f>
        <v>35.232061759601656</v>
      </c>
      <c r="I370" s="96">
        <f>IF(R369="","",VLOOKUP($E369&amp;$D$118&amp;$D$119,'CCG data'!$A:$AD,'CCG data'!Z$3,FALSE))</f>
        <v>39.626035119219956</v>
      </c>
      <c r="J370" s="96">
        <f>IF(T369="","",VLOOKUP($E369&amp;$D$118&amp;$D$119,'CCG data'!$A:$AD,'CCG data'!AA$3,FALSE))</f>
        <v>17.401479981259556</v>
      </c>
      <c r="K370" s="96">
        <f>IF(T369="","",VLOOKUP($E369&amp;$D$118&amp;$D$119,'CCG data'!$A:$AD,'CCG data'!AB$3,FALSE))</f>
        <v>20.490645038166434</v>
      </c>
      <c r="L370" s="96">
        <f>IF(V369="","",VLOOKUP($E369&amp;$D$118&amp;$D$119,'CCG data'!$A:$AD,'CCG data'!AC$3,FALSE))</f>
        <v>11.801293600558953</v>
      </c>
      <c r="M370" s="96">
        <f>IF(V369="","",VLOOKUP($E369&amp;$D$118&amp;$D$119,'CCG data'!$A:$AD,'CCG data'!AD$3,FALSE))</f>
        <v>14.383603730798558</v>
      </c>
      <c r="N370" s="363"/>
      <c r="P370" s="150">
        <f>IF(P369="","",VLOOKUP($E369&amp;$D$118&amp;$D$119,'CCG data'!$A:$AD,'CCG data'!I$3,FALSE))</f>
        <v>6.4000000000000001E-2</v>
      </c>
      <c r="Q370" s="15">
        <f>IF(P369="","",VLOOKUP($E369&amp;$D$118&amp;$D$119,'CCG data'!$A:$AD,'CCG data'!J$3,FALSE))</f>
        <v>8.5999999999999993E-2</v>
      </c>
      <c r="R370" s="15">
        <f>IF(R369="","",VLOOKUP($E369&amp;$D$118&amp;$D$119,'CCG data'!$A:$AD,'CCG data'!K$3,FALSE))</f>
        <v>0.47399999999999998</v>
      </c>
      <c r="S370" s="15">
        <f>IF(R369="","",VLOOKUP($E369&amp;$D$118&amp;$D$119,'CCG data'!$A:$AD,'CCG data'!L$3,FALSE))</f>
        <v>0.51500000000000001</v>
      </c>
      <c r="T370" s="15">
        <f>IF(T369="","",VLOOKUP($E369&amp;$D$118&amp;$D$119,'CCG data'!$A:$AD,'CCG data'!M$3,FALSE))</f>
        <v>0.23899999999999999</v>
      </c>
      <c r="U370" s="15">
        <f>IF(T369="","",VLOOKUP($E369&amp;$D$118&amp;$D$119,'CCG data'!$A:$AD,'CCG data'!N$3,FALSE))</f>
        <v>0.27500000000000002</v>
      </c>
      <c r="V370" s="15">
        <f>IF(V369="","",VLOOKUP($E369&amp;$D$118&amp;$D$119,'CCG data'!$A:$AD,'CCG data'!O$3,FALSE))</f>
        <v>0.16</v>
      </c>
      <c r="W370" s="135">
        <f>IF(V369="","",VLOOKUP($E369&amp;$D$118&amp;$D$119,'CCG data'!$A:$AD,'CCG data'!P$3,FALSE))</f>
        <v>0.191</v>
      </c>
      <c r="Y370" s="163" t="str">
        <f>IFERROR(VLOOKUP($E370&amp;$D$119, Outliers!$A$4:$P$214,6,FALSE),"0")</f>
        <v>0</v>
      </c>
      <c r="Z370" s="163" t="str">
        <f>IFERROR(VLOOKUP($E370&amp;$D$119, Outliers!$A$4:$P$214,7,FALSE),"0")</f>
        <v>0</v>
      </c>
      <c r="AA370" s="163" t="str">
        <f>IFERROR(VLOOKUP($E370&amp;$D$119, Outliers!$A$4:$P$214,8,FALSE),"0")</f>
        <v>0</v>
      </c>
      <c r="AB370" s="163" t="str">
        <f>IFERROR(VLOOKUP($E370&amp;$D$119, Outliers!$A$4:$P$214,9,FALSE),"0")</f>
        <v>0</v>
      </c>
      <c r="AD370" s="78"/>
      <c r="AE370" s="78"/>
      <c r="AF370" s="78"/>
      <c r="AG370" s="78"/>
    </row>
    <row r="371" spans="4:33" ht="15.75" x14ac:dyDescent="0.25">
      <c r="D371" s="318"/>
      <c r="E371" s="104" t="s">
        <v>490</v>
      </c>
      <c r="F371" s="405">
        <f>IF(OR(ISERROR(VLOOKUP($E371&amp;$D$118&amp;$D$119,'CCG data'!$A:$AD,'CCG data'!R$3,FALSE)),ISBLANK(VLOOKUP($E371&amp;$D$118&amp;$D$119,'CCG data'!$A:$AD,'CCG data'!R$3,FALSE))),"",VLOOKUP($E371&amp;$D$118&amp;$D$119,'CCG data'!$A:$AD,'CCG data'!R$3,FALSE))</f>
        <v>5.317605417068358</v>
      </c>
      <c r="G371" s="406"/>
      <c r="H371" s="406">
        <f>IF(OR(ISERROR(VLOOKUP($E371&amp;$D$118&amp;$D$119,'CCG data'!$A:$AD,'CCG data'!S$3,FALSE)),ISBLANK(VLOOKUP($E371&amp;$D$118&amp;$D$119,'CCG data'!$A:$AD,'CCG data'!S$3,FALSE))),"",VLOOKUP($E371&amp;$D$118&amp;$D$119,'CCG data'!$A:$AD,'CCG data'!S$3,FALSE))</f>
        <v>41.810601760719337</v>
      </c>
      <c r="I371" s="406"/>
      <c r="J371" s="406">
        <f>IF(OR(ISERROR(VLOOKUP($E371&amp;$D$118&amp;$D$119,'CCG data'!$A:$AD,'CCG data'!T$3,FALSE)),ISBLANK(VLOOKUP($E371&amp;$D$118&amp;$D$119,'CCG data'!$A:$AD,'CCG data'!T$3,FALSE))),"",VLOOKUP($E371&amp;$D$118&amp;$D$119,'CCG data'!$A:$AD,'CCG data'!T$3,FALSE))</f>
        <v>16.911186945629009</v>
      </c>
      <c r="K371" s="406"/>
      <c r="L371" s="406">
        <f>IF(OR(ISERROR(VLOOKUP($E371&amp;$D$118&amp;$D$119,'CCG data'!$A:$AD,'CCG data'!U$3,FALSE)),ISBLANK(VLOOKUP($E371&amp;$D$118&amp;$D$119,'CCG data'!$A:$AD,'CCG data'!U$3,FALSE))),"",VLOOKUP($E371&amp;$D$118&amp;$D$119,'CCG data'!$A:$AD,'CCG data'!U$3,FALSE))</f>
        <v>12.53120353119593</v>
      </c>
      <c r="M371" s="407"/>
      <c r="N371" s="362">
        <f>IF(OR(ISERROR(VLOOKUP($E371&amp;$D$118&amp;$D$119,'CCG data'!$A:$AD,'CCG data'!G$3,FALSE)),ISBLANK(VLOOKUP($E371&amp;$D$118&amp;$D$119,'CCG data'!$A:$AD,'CCG data'!G$3,FALSE))),"",VLOOKUP($E371&amp;$D$118&amp;$D$119,'CCG data'!$A:$AD,'CCG data'!G$3,FALSE))</f>
        <v>7021</v>
      </c>
      <c r="P371" s="397">
        <f>IF(OR(ISERROR(VLOOKUP($E371&amp;$D$118&amp;$D$119,'CCG data'!$A:$AD,'CCG data'!B$3,FALSE)),ISBLANK(VLOOKUP($E371&amp;$D$118&amp;$D$119,'CCG data'!$A:$AD,'CCG data'!B$3,FALSE))),"",VLOOKUP($E371&amp;$D$118&amp;$D$119,'CCG data'!$A:$AD,'CCG data'!B$3,FALSE))</f>
        <v>6.9363338555761281E-2</v>
      </c>
      <c r="Q371" s="263"/>
      <c r="R371" s="263">
        <f>IF(OR(ISERROR(VLOOKUP($E371&amp;$D$118&amp;$D$119,'CCG data'!$A:$AD,'CCG data'!C$3,FALSE)),ISBLANK(VLOOKUP($E371&amp;$D$118&amp;$D$119,'CCG data'!$A:$AD,'CCG data'!C$3,FALSE))),"",VLOOKUP($E371&amp;$D$118&amp;$D$119,'CCG data'!$A:$AD,'CCG data'!C$3,FALSE))</f>
        <v>0.54166073208944598</v>
      </c>
      <c r="S371" s="263"/>
      <c r="T371" s="263">
        <f>IF(OR(ISERROR(VLOOKUP($E371&amp;$D$118&amp;$D$119,'CCG data'!$A:$AD,'CCG data'!D$3,FALSE)),ISBLANK(VLOOKUP($E371&amp;$D$118&amp;$D$119,'CCG data'!$A:$AD,'CCG data'!D$3,FALSE))),"",VLOOKUP($E371&amp;$D$118&amp;$D$119,'CCG data'!$A:$AD,'CCG data'!D$3,FALSE))</f>
        <v>0.22518159806295399</v>
      </c>
      <c r="U371" s="263"/>
      <c r="V371" s="263">
        <f>IF(OR(ISERROR(VLOOKUP($E371&amp;$D$118&amp;$D$119,'CCG data'!$A:$AD,'CCG data'!E$3,FALSE)),ISBLANK(VLOOKUP($E371&amp;$D$118&amp;$D$119,'CCG data'!$A:$AD,'CCG data'!E$3,FALSE))),"",VLOOKUP($E371&amp;$D$118&amp;$D$119,'CCG data'!$A:$AD,'CCG data'!E$3,FALSE))</f>
        <v>0.16379433129183876</v>
      </c>
      <c r="W371" s="398"/>
      <c r="Y371" s="163">
        <f>IFERROR(VLOOKUP($E371&amp;$D$119, Outliers!$A$4:$P$214,6,FALSE),"0")</f>
        <v>0</v>
      </c>
      <c r="Z371" s="163">
        <f>IFERROR(VLOOKUP($E371&amp;$D$119, Outliers!$A$4:$P$214,7,FALSE),"0")</f>
        <v>1</v>
      </c>
      <c r="AA371" s="163">
        <f>IFERROR(VLOOKUP($E371&amp;$D$119, Outliers!$A$4:$P$214,8,FALSE),"0")</f>
        <v>0</v>
      </c>
      <c r="AB371" s="163">
        <f>IFERROR(VLOOKUP($E371&amp;$D$119, Outliers!$A$4:$P$214,9,FALSE),"0")</f>
        <v>1</v>
      </c>
      <c r="AD371" s="78"/>
      <c r="AE371" s="78"/>
      <c r="AF371" s="78"/>
      <c r="AG371" s="78"/>
    </row>
    <row r="372" spans="4:33" x14ac:dyDescent="0.25">
      <c r="D372" s="318"/>
      <c r="E372" s="103" t="s">
        <v>27</v>
      </c>
      <c r="F372" s="95">
        <f>IF(P371="","",VLOOKUP($E371&amp;$D$118&amp;$D$119,'CCG data'!$A:$AD,'CCG data'!W$3,FALSE))</f>
        <v>4.8453165602738064</v>
      </c>
      <c r="G372" s="96">
        <f>IF(P371="","",VLOOKUP($E371&amp;$D$118&amp;$D$119,'CCG data'!$A:$AD,'CCG data'!X$3,FALSE))</f>
        <v>5.7898942738629096</v>
      </c>
      <c r="H372" s="96">
        <f>IF(R371="","",VLOOKUP($E371&amp;$D$118&amp;$D$119,'CCG data'!$A:$AD,'CCG data'!Y$3,FALSE))</f>
        <v>40.4817414611014</v>
      </c>
      <c r="I372" s="96">
        <f>IF(R371="","",VLOOKUP($E371&amp;$D$118&amp;$D$119,'CCG data'!$A:$AD,'CCG data'!Z$3,FALSE))</f>
        <v>43.139462060337273</v>
      </c>
      <c r="J372" s="96">
        <f>IF(T371="","",VLOOKUP($E371&amp;$D$118&amp;$D$119,'CCG data'!$A:$AD,'CCG data'!AA$3,FALSE))</f>
        <v>16.077574429028243</v>
      </c>
      <c r="K372" s="96">
        <f>IF(T371="","",VLOOKUP($E371&amp;$D$118&amp;$D$119,'CCG data'!$A:$AD,'CCG data'!AB$3,FALSE))</f>
        <v>17.744799462229775</v>
      </c>
      <c r="L372" s="96">
        <f>IF(V371="","",VLOOKUP($E371&amp;$D$118&amp;$D$119,'CCG data'!$A:$AD,'CCG data'!AC$3,FALSE))</f>
        <v>11.806934467842973</v>
      </c>
      <c r="M372" s="96">
        <f>IF(V371="","",VLOOKUP($E371&amp;$D$118&amp;$D$119,'CCG data'!$A:$AD,'CCG data'!AD$3,FALSE))</f>
        <v>13.255472594548886</v>
      </c>
      <c r="N372" s="363"/>
      <c r="P372" s="150">
        <f>IF(P371="","",VLOOKUP($E371&amp;$D$118&amp;$D$119,'CCG data'!$A:$AD,'CCG data'!I$3,FALSE))</f>
        <v>6.4000000000000001E-2</v>
      </c>
      <c r="Q372" s="15">
        <f>IF(P371="","",VLOOKUP($E371&amp;$D$118&amp;$D$119,'CCG data'!$A:$AD,'CCG data'!J$3,FALSE))</f>
        <v>7.5999999999999998E-2</v>
      </c>
      <c r="R372" s="15">
        <f>IF(R371="","",VLOOKUP($E371&amp;$D$118&amp;$D$119,'CCG data'!$A:$AD,'CCG data'!K$3,FALSE))</f>
        <v>0.53</v>
      </c>
      <c r="S372" s="15">
        <f>IF(R371="","",VLOOKUP($E371&amp;$D$118&amp;$D$119,'CCG data'!$A:$AD,'CCG data'!L$3,FALSE))</f>
        <v>0.55300000000000005</v>
      </c>
      <c r="T372" s="15">
        <f>IF(T371="","",VLOOKUP($E371&amp;$D$118&amp;$D$119,'CCG data'!$A:$AD,'CCG data'!M$3,FALSE))</f>
        <v>0.216</v>
      </c>
      <c r="U372" s="15">
        <f>IF(T371="","",VLOOKUP($E371&amp;$D$118&amp;$D$119,'CCG data'!$A:$AD,'CCG data'!N$3,FALSE))</f>
        <v>0.23499999999999999</v>
      </c>
      <c r="V372" s="15">
        <f>IF(V371="","",VLOOKUP($E371&amp;$D$118&amp;$D$119,'CCG data'!$A:$AD,'CCG data'!O$3,FALSE))</f>
        <v>0.155</v>
      </c>
      <c r="W372" s="135">
        <f>IF(V371="","",VLOOKUP($E371&amp;$D$118&amp;$D$119,'CCG data'!$A:$AD,'CCG data'!P$3,FALSE))</f>
        <v>0.17299999999999999</v>
      </c>
      <c r="Y372" s="163" t="str">
        <f>IFERROR(VLOOKUP($E372&amp;$D$119, Outliers!$A$4:$P$214,6,FALSE),"0")</f>
        <v>0</v>
      </c>
      <c r="Z372" s="163" t="str">
        <f>IFERROR(VLOOKUP($E372&amp;$D$119, Outliers!$A$4:$P$214,7,FALSE),"0")</f>
        <v>0</v>
      </c>
      <c r="AA372" s="163" t="str">
        <f>IFERROR(VLOOKUP($E372&amp;$D$119, Outliers!$A$4:$P$214,8,FALSE),"0")</f>
        <v>0</v>
      </c>
      <c r="AB372" s="163" t="str">
        <f>IFERROR(VLOOKUP($E372&amp;$D$119, Outliers!$A$4:$P$214,9,FALSE),"0")</f>
        <v>0</v>
      </c>
      <c r="AD372" s="78"/>
      <c r="AE372" s="78"/>
      <c r="AF372" s="78"/>
      <c r="AG372" s="78"/>
    </row>
    <row r="373" spans="4:33" ht="15.75" x14ac:dyDescent="0.25">
      <c r="D373" s="318"/>
      <c r="E373" s="104" t="s">
        <v>236</v>
      </c>
      <c r="F373" s="405">
        <f>IF(OR(ISERROR(VLOOKUP($E373&amp;$D$118&amp;$D$119,'CCG data'!$A:$AD,'CCG data'!R$3,FALSE)),ISBLANK(VLOOKUP($E373&amp;$D$118&amp;$D$119,'CCG data'!$A:$AD,'CCG data'!R$3,FALSE))),"",VLOOKUP($E373&amp;$D$118&amp;$D$119,'CCG data'!$A:$AD,'CCG data'!R$3,FALSE))</f>
        <v>7.1034162259775426</v>
      </c>
      <c r="G373" s="406"/>
      <c r="H373" s="406">
        <f>IF(OR(ISERROR(VLOOKUP($E373&amp;$D$118&amp;$D$119,'CCG data'!$A:$AD,'CCG data'!S$3,FALSE)),ISBLANK(VLOOKUP($E373&amp;$D$118&amp;$D$119,'CCG data'!$A:$AD,'CCG data'!S$3,FALSE))),"",VLOOKUP($E373&amp;$D$118&amp;$D$119,'CCG data'!$A:$AD,'CCG data'!S$3,FALSE))</f>
        <v>34.577841143523877</v>
      </c>
      <c r="I373" s="406"/>
      <c r="J373" s="406">
        <f>IF(OR(ISERROR(VLOOKUP($E373&amp;$D$118&amp;$D$119,'CCG data'!$A:$AD,'CCG data'!T$3,FALSE)),ISBLANK(VLOOKUP($E373&amp;$D$118&amp;$D$119,'CCG data'!$A:$AD,'CCG data'!T$3,FALSE))),"",VLOOKUP($E373&amp;$D$118&amp;$D$119,'CCG data'!$A:$AD,'CCG data'!T$3,FALSE))</f>
        <v>15.839186433456367</v>
      </c>
      <c r="K373" s="406"/>
      <c r="L373" s="406">
        <f>IF(OR(ISERROR(VLOOKUP($E373&amp;$D$118&amp;$D$119,'CCG data'!$A:$AD,'CCG data'!U$3,FALSE)),ISBLANK(VLOOKUP($E373&amp;$D$118&amp;$D$119,'CCG data'!$A:$AD,'CCG data'!U$3,FALSE))),"",VLOOKUP($E373&amp;$D$118&amp;$D$119,'CCG data'!$A:$AD,'CCG data'!U$3,FALSE))</f>
        <v>18.42874704427555</v>
      </c>
      <c r="M373" s="407"/>
      <c r="N373" s="362">
        <f>IF(OR(ISERROR(VLOOKUP($E373&amp;$D$118&amp;$D$119,'CCG data'!$A:$AD,'CCG data'!G$3,FALSE)),ISBLANK(VLOOKUP($E373&amp;$D$118&amp;$D$119,'CCG data'!$A:$AD,'CCG data'!G$3,FALSE))),"",VLOOKUP($E373&amp;$D$118&amp;$D$119,'CCG data'!$A:$AD,'CCG data'!G$3,FALSE))</f>
        <v>2539</v>
      </c>
      <c r="P373" s="397">
        <f>IF(OR(ISERROR(VLOOKUP($E373&amp;$D$118&amp;$D$119,'CCG data'!$A:$AD,'CCG data'!B$3,FALSE)),ISBLANK(VLOOKUP($E373&amp;$D$118&amp;$D$119,'CCG data'!$A:$AD,'CCG data'!B$3,FALSE))),"",VLOOKUP($E373&amp;$D$118&amp;$D$119,'CCG data'!$A:$AD,'CCG data'!B$3,FALSE))</f>
        <v>9.6888538794801096E-2</v>
      </c>
      <c r="Q373" s="263"/>
      <c r="R373" s="263">
        <f>IF(OR(ISERROR(VLOOKUP($E373&amp;$D$118&amp;$D$119,'CCG data'!$A:$AD,'CCG data'!C$3,FALSE)),ISBLANK(VLOOKUP($E373&amp;$D$118&amp;$D$119,'CCG data'!$A:$AD,'CCG data'!C$3,FALSE))),"",VLOOKUP($E373&amp;$D$118&amp;$D$119,'CCG data'!$A:$AD,'CCG data'!C$3,FALSE))</f>
        <v>0.45529736116581332</v>
      </c>
      <c r="S373" s="263"/>
      <c r="T373" s="263">
        <f>IF(OR(ISERROR(VLOOKUP($E373&amp;$D$118&amp;$D$119,'CCG data'!$A:$AD,'CCG data'!D$3,FALSE)),ISBLANK(VLOOKUP($E373&amp;$D$118&amp;$D$119,'CCG data'!$A:$AD,'CCG data'!D$3,FALSE))),"",VLOOKUP($E373&amp;$D$118&amp;$D$119,'CCG data'!$A:$AD,'CCG data'!D$3,FALSE))</f>
        <v>0.20598660890114218</v>
      </c>
      <c r="U373" s="263"/>
      <c r="V373" s="263">
        <f>IF(OR(ISERROR(VLOOKUP($E373&amp;$D$118&amp;$D$119,'CCG data'!$A:$AD,'CCG data'!E$3,FALSE)),ISBLANK(VLOOKUP($E373&amp;$D$118&amp;$D$119,'CCG data'!$A:$AD,'CCG data'!E$3,FALSE))),"",VLOOKUP($E373&amp;$D$118&amp;$D$119,'CCG data'!$A:$AD,'CCG data'!E$3,FALSE))</f>
        <v>0.24182749113824339</v>
      </c>
      <c r="W373" s="398"/>
      <c r="Y373" s="163">
        <f>IFERROR(VLOOKUP($E373&amp;$D$119, Outliers!$A$4:$P$214,6,FALSE),"0")</f>
        <v>1</v>
      </c>
      <c r="Z373" s="163">
        <f>IFERROR(VLOOKUP($E373&amp;$D$119, Outliers!$A$4:$P$214,7,FALSE),"0")</f>
        <v>1</v>
      </c>
      <c r="AA373" s="163">
        <f>IFERROR(VLOOKUP($E373&amp;$D$119, Outliers!$A$4:$P$214,8,FALSE),"0")</f>
        <v>0</v>
      </c>
      <c r="AB373" s="163">
        <f>IFERROR(VLOOKUP($E373&amp;$D$119, Outliers!$A$4:$P$214,9,FALSE),"0")</f>
        <v>1</v>
      </c>
      <c r="AD373" s="78"/>
      <c r="AE373" s="78"/>
      <c r="AF373" s="78"/>
      <c r="AG373" s="78"/>
    </row>
    <row r="374" spans="4:33" x14ac:dyDescent="0.25">
      <c r="D374" s="318"/>
      <c r="E374" s="103" t="s">
        <v>27</v>
      </c>
      <c r="F374" s="95">
        <f>IF(P373="","",VLOOKUP($E373&amp;$D$118&amp;$D$119,'CCG data'!$A:$AD,'CCG data'!W$3,FALSE))</f>
        <v>6.2157375632771519</v>
      </c>
      <c r="G374" s="96">
        <f>IF(P373="","",VLOOKUP($E373&amp;$D$118&amp;$D$119,'CCG data'!$A:$AD,'CCG data'!X$3,FALSE))</f>
        <v>7.9910948886779334</v>
      </c>
      <c r="H374" s="96">
        <f>IF(R373="","",VLOOKUP($E373&amp;$D$118&amp;$D$119,'CCG data'!$A:$AD,'CCG data'!Y$3,FALSE))</f>
        <v>32.584530301132503</v>
      </c>
      <c r="I374" s="96">
        <f>IF(R373="","",VLOOKUP($E373&amp;$D$118&amp;$D$119,'CCG data'!$A:$AD,'CCG data'!Z$3,FALSE))</f>
        <v>36.57115198591525</v>
      </c>
      <c r="J374" s="96">
        <f>IF(T373="","",VLOOKUP($E373&amp;$D$118&amp;$D$119,'CCG data'!$A:$AD,'CCG data'!AA$3,FALSE))</f>
        <v>14.481691874404529</v>
      </c>
      <c r="K374" s="96">
        <f>IF(T373="","",VLOOKUP($E373&amp;$D$118&amp;$D$119,'CCG data'!$A:$AD,'CCG data'!AB$3,FALSE))</f>
        <v>17.196680992508206</v>
      </c>
      <c r="L374" s="96">
        <f>IF(V373="","",VLOOKUP($E373&amp;$D$118&amp;$D$119,'CCG data'!$A:$AD,'CCG data'!AC$3,FALSE))</f>
        <v>16.971048585258515</v>
      </c>
      <c r="M374" s="96">
        <f>IF(V373="","",VLOOKUP($E373&amp;$D$118&amp;$D$119,'CCG data'!$A:$AD,'CCG data'!AD$3,FALSE))</f>
        <v>19.886445503292585</v>
      </c>
      <c r="N374" s="363"/>
      <c r="P374" s="150">
        <f>IF(P373="","",VLOOKUP($E373&amp;$D$118&amp;$D$119,'CCG data'!$A:$AD,'CCG data'!I$3,FALSE))</f>
        <v>8.5999999999999993E-2</v>
      </c>
      <c r="Q374" s="15">
        <f>IF(P373="","",VLOOKUP($E373&amp;$D$118&amp;$D$119,'CCG data'!$A:$AD,'CCG data'!J$3,FALSE))</f>
        <v>0.109</v>
      </c>
      <c r="R374" s="15">
        <f>IF(R373="","",VLOOKUP($E373&amp;$D$118&amp;$D$119,'CCG data'!$A:$AD,'CCG data'!K$3,FALSE))</f>
        <v>0.436</v>
      </c>
      <c r="S374" s="15">
        <f>IF(R373="","",VLOOKUP($E373&amp;$D$118&amp;$D$119,'CCG data'!$A:$AD,'CCG data'!L$3,FALSE))</f>
        <v>0.47499999999999998</v>
      </c>
      <c r="T374" s="15">
        <f>IF(T373="","",VLOOKUP($E373&amp;$D$118&amp;$D$119,'CCG data'!$A:$AD,'CCG data'!M$3,FALSE))</f>
        <v>0.191</v>
      </c>
      <c r="U374" s="15">
        <f>IF(T373="","",VLOOKUP($E373&amp;$D$118&amp;$D$119,'CCG data'!$A:$AD,'CCG data'!N$3,FALSE))</f>
        <v>0.222</v>
      </c>
      <c r="V374" s="15">
        <f>IF(V373="","",VLOOKUP($E373&amp;$D$118&amp;$D$119,'CCG data'!$A:$AD,'CCG data'!O$3,FALSE))</f>
        <v>0.22600000000000001</v>
      </c>
      <c r="W374" s="135">
        <f>IF(V373="","",VLOOKUP($E373&amp;$D$118&amp;$D$119,'CCG data'!$A:$AD,'CCG data'!P$3,FALSE))</f>
        <v>0.25900000000000001</v>
      </c>
      <c r="Y374" s="163" t="str">
        <f>IFERROR(VLOOKUP($E374&amp;$D$119, Outliers!$A$4:$P$214,6,FALSE),"0")</f>
        <v>0</v>
      </c>
      <c r="Z374" s="163" t="str">
        <f>IFERROR(VLOOKUP($E374&amp;$D$119, Outliers!$A$4:$P$214,7,FALSE),"0")</f>
        <v>0</v>
      </c>
      <c r="AA374" s="163" t="str">
        <f>IFERROR(VLOOKUP($E374&amp;$D$119, Outliers!$A$4:$P$214,8,FALSE),"0")</f>
        <v>0</v>
      </c>
      <c r="AB374" s="163" t="str">
        <f>IFERROR(VLOOKUP($E374&amp;$D$119, Outliers!$A$4:$P$214,9,FALSE),"0")</f>
        <v>0</v>
      </c>
      <c r="AD374" s="78"/>
      <c r="AE374" s="78"/>
      <c r="AF374" s="78"/>
      <c r="AG374" s="78"/>
    </row>
    <row r="375" spans="4:33" ht="15.75" x14ac:dyDescent="0.25">
      <c r="D375" s="318"/>
      <c r="E375" s="104" t="s">
        <v>237</v>
      </c>
      <c r="F375" s="405">
        <f>IF(OR(ISERROR(VLOOKUP($E375&amp;$D$118&amp;$D$119,'CCG data'!$A:$AD,'CCG data'!R$3,FALSE)),ISBLANK(VLOOKUP($E375&amp;$D$118&amp;$D$119,'CCG data'!$A:$AD,'CCG data'!R$3,FALSE))),"",VLOOKUP($E375&amp;$D$118&amp;$D$119,'CCG data'!$A:$AD,'CCG data'!R$3,FALSE))</f>
        <v>7.9274866545548131</v>
      </c>
      <c r="G375" s="406"/>
      <c r="H375" s="406">
        <f>IF(OR(ISERROR(VLOOKUP($E375&amp;$D$118&amp;$D$119,'CCG data'!$A:$AD,'CCG data'!S$3,FALSE)),ISBLANK(VLOOKUP($E375&amp;$D$118&amp;$D$119,'CCG data'!$A:$AD,'CCG data'!S$3,FALSE))),"",VLOOKUP($E375&amp;$D$118&amp;$D$119,'CCG data'!$A:$AD,'CCG data'!S$3,FALSE))</f>
        <v>40.517136113916983</v>
      </c>
      <c r="I375" s="406"/>
      <c r="J375" s="406">
        <f>IF(OR(ISERROR(VLOOKUP($E375&amp;$D$118&amp;$D$119,'CCG data'!$A:$AD,'CCG data'!T$3,FALSE)),ISBLANK(VLOOKUP($E375&amp;$D$118&amp;$D$119,'CCG data'!$A:$AD,'CCG data'!T$3,FALSE))),"",VLOOKUP($E375&amp;$D$118&amp;$D$119,'CCG data'!$A:$AD,'CCG data'!T$3,FALSE))</f>
        <v>16.229874722076239</v>
      </c>
      <c r="K375" s="406"/>
      <c r="L375" s="406">
        <f>IF(OR(ISERROR(VLOOKUP($E375&amp;$D$118&amp;$D$119,'CCG data'!$A:$AD,'CCG data'!U$3,FALSE)),ISBLANK(VLOOKUP($E375&amp;$D$118&amp;$D$119,'CCG data'!$A:$AD,'CCG data'!U$3,FALSE))),"",VLOOKUP($E375&amp;$D$118&amp;$D$119,'CCG data'!$A:$AD,'CCG data'!U$3,FALSE))</f>
        <v>9.2403265619476258</v>
      </c>
      <c r="M375" s="407"/>
      <c r="N375" s="362">
        <f>IF(OR(ISERROR(VLOOKUP($E375&amp;$D$118&amp;$D$119,'CCG data'!$A:$AD,'CCG data'!G$3,FALSE)),ISBLANK(VLOOKUP($E375&amp;$D$118&amp;$D$119,'CCG data'!$A:$AD,'CCG data'!G$3,FALSE))),"",VLOOKUP($E375&amp;$D$118&amp;$D$119,'CCG data'!$A:$AD,'CCG data'!G$3,FALSE))</f>
        <v>1292</v>
      </c>
      <c r="P375" s="397">
        <f>IF(OR(ISERROR(VLOOKUP($E375&amp;$D$118&amp;$D$119,'CCG data'!$A:$AD,'CCG data'!B$3,FALSE)),ISBLANK(VLOOKUP($E375&amp;$D$118&amp;$D$119,'CCG data'!$A:$AD,'CCG data'!B$3,FALSE))),"",VLOOKUP($E375&amp;$D$118&amp;$D$119,'CCG data'!$A:$AD,'CCG data'!B$3,FALSE))</f>
        <v>9.8297213622291019E-2</v>
      </c>
      <c r="Q375" s="263"/>
      <c r="R375" s="263">
        <f>IF(OR(ISERROR(VLOOKUP($E375&amp;$D$118&amp;$D$119,'CCG data'!$A:$AD,'CCG data'!C$3,FALSE)),ISBLANK(VLOOKUP($E375&amp;$D$118&amp;$D$119,'CCG data'!$A:$AD,'CCG data'!C$3,FALSE))),"",VLOOKUP($E375&amp;$D$118&amp;$D$119,'CCG data'!$A:$AD,'CCG data'!C$3,FALSE))</f>
        <v>0.54721362229102166</v>
      </c>
      <c r="S375" s="263"/>
      <c r="T375" s="263">
        <f>IF(OR(ISERROR(VLOOKUP($E375&amp;$D$118&amp;$D$119,'CCG data'!$A:$AD,'CCG data'!D$3,FALSE)),ISBLANK(VLOOKUP($E375&amp;$D$118&amp;$D$119,'CCG data'!$A:$AD,'CCG data'!D$3,FALSE))),"",VLOOKUP($E375&amp;$D$118&amp;$D$119,'CCG data'!$A:$AD,'CCG data'!D$3,FALSE))</f>
        <v>0.22987616099071206</v>
      </c>
      <c r="U375" s="263"/>
      <c r="V375" s="263">
        <f>IF(OR(ISERROR(VLOOKUP($E375&amp;$D$118&amp;$D$119,'CCG data'!$A:$AD,'CCG data'!E$3,FALSE)),ISBLANK(VLOOKUP($E375&amp;$D$118&amp;$D$119,'CCG data'!$A:$AD,'CCG data'!E$3,FALSE))),"",VLOOKUP($E375&amp;$D$118&amp;$D$119,'CCG data'!$A:$AD,'CCG data'!E$3,FALSE))</f>
        <v>0.12461300309597523</v>
      </c>
      <c r="W375" s="398"/>
      <c r="Y375" s="163">
        <f>IFERROR(VLOOKUP($E375&amp;$D$119, Outliers!$A$4:$P$214,6,FALSE),"0")</f>
        <v>1</v>
      </c>
      <c r="Z375" s="163">
        <f>IFERROR(VLOOKUP($E375&amp;$D$119, Outliers!$A$4:$P$214,7,FALSE),"0")</f>
        <v>0</v>
      </c>
      <c r="AA375" s="163">
        <f>IFERROR(VLOOKUP($E375&amp;$D$119, Outliers!$A$4:$P$214,8,FALSE),"0")</f>
        <v>0</v>
      </c>
      <c r="AB375" s="163">
        <f>IFERROR(VLOOKUP($E375&amp;$D$119, Outliers!$A$4:$P$214,9,FALSE),"0")</f>
        <v>0</v>
      </c>
      <c r="AD375" s="78"/>
      <c r="AE375" s="78"/>
      <c r="AF375" s="78"/>
      <c r="AG375" s="78"/>
    </row>
    <row r="376" spans="4:33" x14ac:dyDescent="0.25">
      <c r="D376" s="318"/>
      <c r="E376" s="103" t="s">
        <v>27</v>
      </c>
      <c r="F376" s="95">
        <f>IF(P375="","",VLOOKUP($E375&amp;$D$118&amp;$D$119,'CCG data'!$A:$AD,'CCG data'!W$3,FALSE))</f>
        <v>6.5487233048540103</v>
      </c>
      <c r="G376" s="96">
        <f>IF(P375="","",VLOOKUP($E375&amp;$D$118&amp;$D$119,'CCG data'!$A:$AD,'CCG data'!X$3,FALSE))</f>
        <v>9.3062500042556149</v>
      </c>
      <c r="H376" s="96">
        <f>IF(R375="","",VLOOKUP($E375&amp;$D$118&amp;$D$119,'CCG data'!$A:$AD,'CCG data'!Y$3,FALSE))</f>
        <v>37.530480794996109</v>
      </c>
      <c r="I376" s="96">
        <f>IF(R375="","",VLOOKUP($E375&amp;$D$118&amp;$D$119,'CCG data'!$A:$AD,'CCG data'!Z$3,FALSE))</f>
        <v>43.503791432837858</v>
      </c>
      <c r="J376" s="96">
        <f>IF(T375="","",VLOOKUP($E375&amp;$D$118&amp;$D$119,'CCG data'!$A:$AD,'CCG data'!AA$3,FALSE))</f>
        <v>14.384039137334778</v>
      </c>
      <c r="K376" s="96">
        <f>IF(T375="","",VLOOKUP($E375&amp;$D$118&amp;$D$119,'CCG data'!$A:$AD,'CCG data'!AB$3,FALSE))</f>
        <v>18.075710306817701</v>
      </c>
      <c r="L376" s="96">
        <f>IF(V375="","",VLOOKUP($E375&amp;$D$118&amp;$D$119,'CCG data'!$A:$AD,'CCG data'!AC$3,FALSE))</f>
        <v>7.8129766479260008</v>
      </c>
      <c r="M376" s="96">
        <f>IF(V375="","",VLOOKUP($E375&amp;$D$118&amp;$D$119,'CCG data'!$A:$AD,'CCG data'!AD$3,FALSE))</f>
        <v>10.667676475969252</v>
      </c>
      <c r="N376" s="363"/>
      <c r="P376" s="150">
        <f>IF(P375="","",VLOOKUP($E375&amp;$D$118&amp;$D$119,'CCG data'!$A:$AD,'CCG data'!I$3,FALSE))</f>
        <v>8.3000000000000004E-2</v>
      </c>
      <c r="Q376" s="15">
        <f>IF(P375="","",VLOOKUP($E375&amp;$D$118&amp;$D$119,'CCG data'!$A:$AD,'CCG data'!J$3,FALSE))</f>
        <v>0.11600000000000001</v>
      </c>
      <c r="R376" s="15">
        <f>IF(R375="","",VLOOKUP($E375&amp;$D$118&amp;$D$119,'CCG data'!$A:$AD,'CCG data'!K$3,FALSE))</f>
        <v>0.52</v>
      </c>
      <c r="S376" s="15">
        <f>IF(R375="","",VLOOKUP($E375&amp;$D$118&amp;$D$119,'CCG data'!$A:$AD,'CCG data'!L$3,FALSE))</f>
        <v>0.57399999999999995</v>
      </c>
      <c r="T376" s="15">
        <f>IF(T375="","",VLOOKUP($E375&amp;$D$118&amp;$D$119,'CCG data'!$A:$AD,'CCG data'!M$3,FALSE))</f>
        <v>0.20799999999999999</v>
      </c>
      <c r="U376" s="15">
        <f>IF(T375="","",VLOOKUP($E375&amp;$D$118&amp;$D$119,'CCG data'!$A:$AD,'CCG data'!N$3,FALSE))</f>
        <v>0.254</v>
      </c>
      <c r="V376" s="15">
        <f>IF(V375="","",VLOOKUP($E375&amp;$D$118&amp;$D$119,'CCG data'!$A:$AD,'CCG data'!O$3,FALSE))</f>
        <v>0.108</v>
      </c>
      <c r="W376" s="135">
        <f>IF(V375="","",VLOOKUP($E375&amp;$D$118&amp;$D$119,'CCG data'!$A:$AD,'CCG data'!P$3,FALSE))</f>
        <v>0.14399999999999999</v>
      </c>
      <c r="Y376" s="163" t="str">
        <f>IFERROR(VLOOKUP($E376&amp;$D$119, Outliers!$A$4:$P$214,6,FALSE),"0")</f>
        <v>0</v>
      </c>
      <c r="Z376" s="163" t="str">
        <f>IFERROR(VLOOKUP($E376&amp;$D$119, Outliers!$A$4:$P$214,7,FALSE),"0")</f>
        <v>0</v>
      </c>
      <c r="AA376" s="163" t="str">
        <f>IFERROR(VLOOKUP($E376&amp;$D$119, Outliers!$A$4:$P$214,8,FALSE),"0")</f>
        <v>0</v>
      </c>
      <c r="AB376" s="163" t="str">
        <f>IFERROR(VLOOKUP($E376&amp;$D$119, Outliers!$A$4:$P$214,9,FALSE),"0")</f>
        <v>0</v>
      </c>
      <c r="AD376" s="78"/>
      <c r="AE376" s="78"/>
      <c r="AF376" s="78"/>
      <c r="AG376" s="78"/>
    </row>
    <row r="377" spans="4:33" ht="15.75" x14ac:dyDescent="0.25">
      <c r="D377" s="318"/>
      <c r="E377" s="104" t="s">
        <v>238</v>
      </c>
      <c r="F377" s="405">
        <f>IF(OR(ISERROR(VLOOKUP($E377&amp;$D$118&amp;$D$119,'CCG data'!$A:$AD,'CCG data'!R$3,FALSE)),ISBLANK(VLOOKUP($E377&amp;$D$118&amp;$D$119,'CCG data'!$A:$AD,'CCG data'!R$3,FALSE))),"",VLOOKUP($E377&amp;$D$118&amp;$D$119,'CCG data'!$A:$AD,'CCG data'!R$3,FALSE))</f>
        <v>5.2085212187505983</v>
      </c>
      <c r="G377" s="406"/>
      <c r="H377" s="406">
        <f>IF(OR(ISERROR(VLOOKUP($E377&amp;$D$118&amp;$D$119,'CCG data'!$A:$AD,'CCG data'!S$3,FALSE)),ISBLANK(VLOOKUP($E377&amp;$D$118&amp;$D$119,'CCG data'!$A:$AD,'CCG data'!S$3,FALSE))),"",VLOOKUP($E377&amp;$D$118&amp;$D$119,'CCG data'!$A:$AD,'CCG data'!S$3,FALSE))</f>
        <v>44.902004863398972</v>
      </c>
      <c r="I377" s="406"/>
      <c r="J377" s="406">
        <f>IF(OR(ISERROR(VLOOKUP($E377&amp;$D$118&amp;$D$119,'CCG data'!$A:$AD,'CCG data'!T$3,FALSE)),ISBLANK(VLOOKUP($E377&amp;$D$118&amp;$D$119,'CCG data'!$A:$AD,'CCG data'!T$3,FALSE))),"",VLOOKUP($E377&amp;$D$118&amp;$D$119,'CCG data'!$A:$AD,'CCG data'!T$3,FALSE))</f>
        <v>16.272807930373162</v>
      </c>
      <c r="K377" s="406"/>
      <c r="L377" s="406">
        <f>IF(OR(ISERROR(VLOOKUP($E377&amp;$D$118&amp;$D$119,'CCG data'!$A:$AD,'CCG data'!U$3,FALSE)),ISBLANK(VLOOKUP($E377&amp;$D$118&amp;$D$119,'CCG data'!$A:$AD,'CCG data'!U$3,FALSE))),"",VLOOKUP($E377&amp;$D$118&amp;$D$119,'CCG data'!$A:$AD,'CCG data'!U$3,FALSE))</f>
        <v>8.780133787587058</v>
      </c>
      <c r="M377" s="407"/>
      <c r="N377" s="362">
        <f>IF(OR(ISERROR(VLOOKUP($E377&amp;$D$118&amp;$D$119,'CCG data'!$A:$AD,'CCG data'!G$3,FALSE)),ISBLANK(VLOOKUP($E377&amp;$D$118&amp;$D$119,'CCG data'!$A:$AD,'CCG data'!G$3,FALSE))),"",VLOOKUP($E377&amp;$D$118&amp;$D$119,'CCG data'!$A:$AD,'CCG data'!G$3,FALSE))</f>
        <v>1477</v>
      </c>
      <c r="P377" s="397">
        <f>IF(OR(ISERROR(VLOOKUP($E377&amp;$D$118&amp;$D$119,'CCG data'!$A:$AD,'CCG data'!B$3,FALSE)),ISBLANK(VLOOKUP($E377&amp;$D$118&amp;$D$119,'CCG data'!$A:$AD,'CCG data'!B$3,FALSE))),"",VLOOKUP($E377&amp;$D$118&amp;$D$119,'CCG data'!$A:$AD,'CCG data'!B$3,FALSE))</f>
        <v>6.567366283006093E-2</v>
      </c>
      <c r="Q377" s="263"/>
      <c r="R377" s="263">
        <f>IF(OR(ISERROR(VLOOKUP($E377&amp;$D$118&amp;$D$119,'CCG data'!$A:$AD,'CCG data'!C$3,FALSE)),ISBLANK(VLOOKUP($E377&amp;$D$118&amp;$D$119,'CCG data'!$A:$AD,'CCG data'!C$3,FALSE))),"",VLOOKUP($E377&amp;$D$118&amp;$D$119,'CCG data'!$A:$AD,'CCG data'!C$3,FALSE))</f>
        <v>0.59986459038591744</v>
      </c>
      <c r="S377" s="263"/>
      <c r="T377" s="263">
        <f>IF(OR(ISERROR(VLOOKUP($E377&amp;$D$118&amp;$D$119,'CCG data'!$A:$AD,'CCG data'!D$3,FALSE)),ISBLANK(VLOOKUP($E377&amp;$D$118&amp;$D$119,'CCG data'!$A:$AD,'CCG data'!D$3,FALSE))),"",VLOOKUP($E377&amp;$D$118&amp;$D$119,'CCG data'!$A:$AD,'CCG data'!D$3,FALSE))</f>
        <v>0.22004062288422477</v>
      </c>
      <c r="U377" s="263"/>
      <c r="V377" s="263">
        <f>IF(OR(ISERROR(VLOOKUP($E377&amp;$D$118&amp;$D$119,'CCG data'!$A:$AD,'CCG data'!E$3,FALSE)),ISBLANK(VLOOKUP($E377&amp;$D$118&amp;$D$119,'CCG data'!$A:$AD,'CCG data'!E$3,FALSE))),"",VLOOKUP($E377&amp;$D$118&amp;$D$119,'CCG data'!$A:$AD,'CCG data'!E$3,FALSE))</f>
        <v>0.11442112389979689</v>
      </c>
      <c r="W377" s="398"/>
      <c r="Y377" s="163">
        <f>IFERROR(VLOOKUP($E377&amp;$D$119, Outliers!$A$4:$P$214,6,FALSE),"0")</f>
        <v>0</v>
      </c>
      <c r="Z377" s="163">
        <f>IFERROR(VLOOKUP($E377&amp;$D$119, Outliers!$A$4:$P$214,7,FALSE),"0")</f>
        <v>1</v>
      </c>
      <c r="AA377" s="163">
        <f>IFERROR(VLOOKUP($E377&amp;$D$119, Outliers!$A$4:$P$214,8,FALSE),"0")</f>
        <v>0</v>
      </c>
      <c r="AB377" s="163">
        <f>IFERROR(VLOOKUP($E377&amp;$D$119, Outliers!$A$4:$P$214,9,FALSE),"0")</f>
        <v>0</v>
      </c>
      <c r="AD377" s="78"/>
      <c r="AE377" s="78"/>
      <c r="AF377" s="78"/>
      <c r="AG377" s="78"/>
    </row>
    <row r="378" spans="4:33" x14ac:dyDescent="0.25">
      <c r="D378" s="318"/>
      <c r="E378" s="103" t="s">
        <v>27</v>
      </c>
      <c r="F378" s="95">
        <f>IF(P377="","",VLOOKUP($E377&amp;$D$118&amp;$D$119,'CCG data'!$A:$AD,'CCG data'!W$3,FALSE))</f>
        <v>4.1719846178373992</v>
      </c>
      <c r="G378" s="96">
        <f>IF(P377="","",VLOOKUP($E377&amp;$D$118&amp;$D$119,'CCG data'!$A:$AD,'CCG data'!X$3,FALSE))</f>
        <v>6.2450578196637974</v>
      </c>
      <c r="H378" s="96">
        <f>IF(R377="","",VLOOKUP($E377&amp;$D$118&amp;$D$119,'CCG data'!$A:$AD,'CCG data'!Y$3,FALSE))</f>
        <v>41.945320646545717</v>
      </c>
      <c r="I378" s="96">
        <f>IF(R377="","",VLOOKUP($E377&amp;$D$118&amp;$D$119,'CCG data'!$A:$AD,'CCG data'!Z$3,FALSE))</f>
        <v>47.858689080252226</v>
      </c>
      <c r="J378" s="96">
        <f>IF(T377="","",VLOOKUP($E377&amp;$D$118&amp;$D$119,'CCG data'!$A:$AD,'CCG data'!AA$3,FALSE))</f>
        <v>14.503608098958924</v>
      </c>
      <c r="K378" s="96">
        <f>IF(T377="","",VLOOKUP($E377&amp;$D$118&amp;$D$119,'CCG data'!$A:$AD,'CCG data'!AB$3,FALSE))</f>
        <v>18.042007761787399</v>
      </c>
      <c r="L378" s="96">
        <f>IF(V377="","",VLOOKUP($E377&amp;$D$118&amp;$D$119,'CCG data'!$A:$AD,'CCG data'!AC$3,FALSE))</f>
        <v>7.4563597703816242</v>
      </c>
      <c r="M378" s="96">
        <f>IF(V377="","",VLOOKUP($E377&amp;$D$118&amp;$D$119,'CCG data'!$A:$AD,'CCG data'!AD$3,FALSE))</f>
        <v>10.103907804792492</v>
      </c>
      <c r="N378" s="363"/>
      <c r="P378" s="150">
        <f>IF(P377="","",VLOOKUP($E377&amp;$D$118&amp;$D$119,'CCG data'!$A:$AD,'CCG data'!I$3,FALSE))</f>
        <v>5.3999999999999999E-2</v>
      </c>
      <c r="Q378" s="15">
        <f>IF(P377="","",VLOOKUP($E377&amp;$D$118&amp;$D$119,'CCG data'!$A:$AD,'CCG data'!J$3,FALSE))</f>
        <v>7.9000000000000001E-2</v>
      </c>
      <c r="R378" s="15">
        <f>IF(R377="","",VLOOKUP($E377&amp;$D$118&amp;$D$119,'CCG data'!$A:$AD,'CCG data'!K$3,FALSE))</f>
        <v>0.57499999999999996</v>
      </c>
      <c r="S378" s="15">
        <f>IF(R377="","",VLOOKUP($E377&amp;$D$118&amp;$D$119,'CCG data'!$A:$AD,'CCG data'!L$3,FALSE))</f>
        <v>0.625</v>
      </c>
      <c r="T378" s="15">
        <f>IF(T377="","",VLOOKUP($E377&amp;$D$118&amp;$D$119,'CCG data'!$A:$AD,'CCG data'!M$3,FALSE))</f>
        <v>0.2</v>
      </c>
      <c r="U378" s="15">
        <f>IF(T377="","",VLOOKUP($E377&amp;$D$118&amp;$D$119,'CCG data'!$A:$AD,'CCG data'!N$3,FALSE))</f>
        <v>0.24199999999999999</v>
      </c>
      <c r="V378" s="15">
        <f>IF(V377="","",VLOOKUP($E377&amp;$D$118&amp;$D$119,'CCG data'!$A:$AD,'CCG data'!O$3,FALSE))</f>
        <v>9.9000000000000005E-2</v>
      </c>
      <c r="W378" s="135">
        <f>IF(V377="","",VLOOKUP($E377&amp;$D$118&amp;$D$119,'CCG data'!$A:$AD,'CCG data'!P$3,FALSE))</f>
        <v>0.13200000000000001</v>
      </c>
      <c r="Y378" s="163" t="str">
        <f>IFERROR(VLOOKUP($E378&amp;$D$119, Outliers!$A$4:$P$214,6,FALSE),"0")</f>
        <v>0</v>
      </c>
      <c r="Z378" s="163" t="str">
        <f>IFERROR(VLOOKUP($E378&amp;$D$119, Outliers!$A$4:$P$214,7,FALSE),"0")</f>
        <v>0</v>
      </c>
      <c r="AA378" s="163" t="str">
        <f>IFERROR(VLOOKUP($E378&amp;$D$119, Outliers!$A$4:$P$214,8,FALSE),"0")</f>
        <v>0</v>
      </c>
      <c r="AB378" s="163" t="str">
        <f>IFERROR(VLOOKUP($E378&amp;$D$119, Outliers!$A$4:$P$214,9,FALSE),"0")</f>
        <v>0</v>
      </c>
      <c r="AD378" s="78"/>
      <c r="AE378" s="78"/>
      <c r="AF378" s="78"/>
      <c r="AG378" s="78"/>
    </row>
    <row r="379" spans="4:33" ht="15.75" x14ac:dyDescent="0.25">
      <c r="D379" s="318"/>
      <c r="E379" s="104" t="s">
        <v>491</v>
      </c>
      <c r="F379" s="405">
        <f>IF(OR(ISERROR(VLOOKUP($E379&amp;$D$118&amp;$D$119,'CCG data'!$A:$AD,'CCG data'!R$3,FALSE)),ISBLANK(VLOOKUP($E379&amp;$D$118&amp;$D$119,'CCG data'!$A:$AD,'CCG data'!R$3,FALSE))),"",VLOOKUP($E379&amp;$D$118&amp;$D$119,'CCG data'!$A:$AD,'CCG data'!R$3,FALSE))</f>
        <v>6.5098600937694044</v>
      </c>
      <c r="G379" s="406"/>
      <c r="H379" s="406">
        <f>IF(OR(ISERROR(VLOOKUP($E379&amp;$D$118&amp;$D$119,'CCG data'!$A:$AD,'CCG data'!S$3,FALSE)),ISBLANK(VLOOKUP($E379&amp;$D$118&amp;$D$119,'CCG data'!$A:$AD,'CCG data'!S$3,FALSE))),"",VLOOKUP($E379&amp;$D$118&amp;$D$119,'CCG data'!$A:$AD,'CCG data'!S$3,FALSE))</f>
        <v>49.355060891717642</v>
      </c>
      <c r="I379" s="406"/>
      <c r="J379" s="406">
        <f>IF(OR(ISERROR(VLOOKUP($E379&amp;$D$118&amp;$D$119,'CCG data'!$A:$AD,'CCG data'!T$3,FALSE)),ISBLANK(VLOOKUP($E379&amp;$D$118&amp;$D$119,'CCG data'!$A:$AD,'CCG data'!T$3,FALSE))),"",VLOOKUP($E379&amp;$D$118&amp;$D$119,'CCG data'!$A:$AD,'CCG data'!T$3,FALSE))</f>
        <v>16.004151236790456</v>
      </c>
      <c r="K379" s="406"/>
      <c r="L379" s="406">
        <f>IF(OR(ISERROR(VLOOKUP($E379&amp;$D$118&amp;$D$119,'CCG data'!$A:$AD,'CCG data'!U$3,FALSE)),ISBLANK(VLOOKUP($E379&amp;$D$118&amp;$D$119,'CCG data'!$A:$AD,'CCG data'!U$3,FALSE))),"",VLOOKUP($E379&amp;$D$118&amp;$D$119,'CCG data'!$A:$AD,'CCG data'!U$3,FALSE))</f>
        <v>7.8241182046431241</v>
      </c>
      <c r="M379" s="407"/>
      <c r="N379" s="362">
        <f>IF(OR(ISERROR(VLOOKUP($E379&amp;$D$118&amp;$D$119,'CCG data'!$A:$AD,'CCG data'!G$3,FALSE)),ISBLANK(VLOOKUP($E379&amp;$D$118&amp;$D$119,'CCG data'!$A:$AD,'CCG data'!G$3,FALSE))),"",VLOOKUP($E379&amp;$D$118&amp;$D$119,'CCG data'!$A:$AD,'CCG data'!G$3,FALSE))</f>
        <v>1096</v>
      </c>
      <c r="P379" s="397">
        <f>IF(OR(ISERROR(VLOOKUP($E379&amp;$D$118&amp;$D$119,'CCG data'!$A:$AD,'CCG data'!B$3,FALSE)),ISBLANK(VLOOKUP($E379&amp;$D$118&amp;$D$119,'CCG data'!$A:$AD,'CCG data'!B$3,FALSE))),"",VLOOKUP($E379&amp;$D$118&amp;$D$119,'CCG data'!$A:$AD,'CCG data'!B$3,FALSE))</f>
        <v>8.485401459854014E-2</v>
      </c>
      <c r="Q379" s="263"/>
      <c r="R379" s="263">
        <f>IF(OR(ISERROR(VLOOKUP($E379&amp;$D$118&amp;$D$119,'CCG data'!$A:$AD,'CCG data'!C$3,FALSE)),ISBLANK(VLOOKUP($E379&amp;$D$118&amp;$D$119,'CCG data'!$A:$AD,'CCG data'!C$3,FALSE))),"",VLOOKUP($E379&amp;$D$118&amp;$D$119,'CCG data'!$A:$AD,'CCG data'!C$3,FALSE))</f>
        <v>0.61496350364963503</v>
      </c>
      <c r="S379" s="263"/>
      <c r="T379" s="263">
        <f>IF(OR(ISERROR(VLOOKUP($E379&amp;$D$118&amp;$D$119,'CCG data'!$A:$AD,'CCG data'!D$3,FALSE)),ISBLANK(VLOOKUP($E379&amp;$D$118&amp;$D$119,'CCG data'!$A:$AD,'CCG data'!D$3,FALSE))),"",VLOOKUP($E379&amp;$D$118&amp;$D$119,'CCG data'!$A:$AD,'CCG data'!D$3,FALSE))</f>
        <v>0.19981751824817517</v>
      </c>
      <c r="U379" s="263"/>
      <c r="V379" s="263">
        <f>IF(OR(ISERROR(VLOOKUP($E379&amp;$D$118&amp;$D$119,'CCG data'!$A:$AD,'CCG data'!E$3,FALSE)),ISBLANK(VLOOKUP($E379&amp;$D$118&amp;$D$119,'CCG data'!$A:$AD,'CCG data'!E$3,FALSE))),"",VLOOKUP($E379&amp;$D$118&amp;$D$119,'CCG data'!$A:$AD,'CCG data'!E$3,FALSE))</f>
        <v>0.10036496350364964</v>
      </c>
      <c r="W379" s="398"/>
      <c r="Y379" s="163">
        <f>IFERROR(VLOOKUP($E379&amp;$D$119, Outliers!$A$4:$P$214,6,FALSE),"0")</f>
        <v>0</v>
      </c>
      <c r="Z379" s="163">
        <f>IFERROR(VLOOKUP($E379&amp;$D$119, Outliers!$A$4:$P$214,7,FALSE),"0")</f>
        <v>1</v>
      </c>
      <c r="AA379" s="163">
        <f>IFERROR(VLOOKUP($E379&amp;$D$119, Outliers!$A$4:$P$214,8,FALSE),"0")</f>
        <v>0</v>
      </c>
      <c r="AB379" s="163">
        <f>IFERROR(VLOOKUP($E379&amp;$D$119, Outliers!$A$4:$P$214,9,FALSE),"0")</f>
        <v>1</v>
      </c>
      <c r="AD379" s="78"/>
      <c r="AE379" s="78"/>
      <c r="AF379" s="78"/>
      <c r="AG379" s="78"/>
    </row>
    <row r="380" spans="4:33" x14ac:dyDescent="0.25">
      <c r="D380" s="318"/>
      <c r="E380" s="103" t="s">
        <v>27</v>
      </c>
      <c r="F380" s="95">
        <f>IF(P379="","",VLOOKUP($E379&amp;$D$118&amp;$D$119,'CCG data'!$A:$AD,'CCG data'!W$3,FALSE))</f>
        <v>5.1867796442577436</v>
      </c>
      <c r="G380" s="96">
        <f>IF(P379="","",VLOOKUP($E379&amp;$D$118&amp;$D$119,'CCG data'!$A:$AD,'CCG data'!X$3,FALSE))</f>
        <v>7.8329405432810653</v>
      </c>
      <c r="H380" s="96">
        <f>IF(R379="","",VLOOKUP($E379&amp;$D$118&amp;$D$119,'CCG data'!$A:$AD,'CCG data'!Y$3,FALSE))</f>
        <v>45.628932501882758</v>
      </c>
      <c r="I380" s="96">
        <f>IF(R379="","",VLOOKUP($E379&amp;$D$118&amp;$D$119,'CCG data'!$A:$AD,'CCG data'!Z$3,FALSE))</f>
        <v>53.081189281552525</v>
      </c>
      <c r="J380" s="96">
        <f>IF(T379="","",VLOOKUP($E379&amp;$D$118&amp;$D$119,'CCG data'!$A:$AD,'CCG data'!AA$3,FALSE))</f>
        <v>13.884489009539951</v>
      </c>
      <c r="K380" s="96">
        <f>IF(T379="","",VLOOKUP($E379&amp;$D$118&amp;$D$119,'CCG data'!$A:$AD,'CCG data'!AB$3,FALSE))</f>
        <v>18.12381346404096</v>
      </c>
      <c r="L380" s="96">
        <f>IF(V379="","",VLOOKUP($E379&amp;$D$118&amp;$D$119,'CCG data'!$A:$AD,'CCG data'!AC$3,FALSE))</f>
        <v>6.3619574202584532</v>
      </c>
      <c r="M380" s="96">
        <f>IF(V379="","",VLOOKUP($E379&amp;$D$118&amp;$D$119,'CCG data'!$A:$AD,'CCG data'!AD$3,FALSE))</f>
        <v>9.2862789890277959</v>
      </c>
      <c r="N380" s="363"/>
      <c r="P380" s="150">
        <f>IF(P379="","",VLOOKUP($E379&amp;$D$118&amp;$D$119,'CCG data'!$A:$AD,'CCG data'!I$3,FALSE))</f>
        <v>7.0000000000000007E-2</v>
      </c>
      <c r="Q380" s="15">
        <f>IF(P379="","",VLOOKUP($E379&amp;$D$118&amp;$D$119,'CCG data'!$A:$AD,'CCG data'!J$3,FALSE))</f>
        <v>0.10299999999999999</v>
      </c>
      <c r="R380" s="15">
        <f>IF(R379="","",VLOOKUP($E379&amp;$D$118&amp;$D$119,'CCG data'!$A:$AD,'CCG data'!K$3,FALSE))</f>
        <v>0.58599999999999997</v>
      </c>
      <c r="S380" s="15">
        <f>IF(R379="","",VLOOKUP($E379&amp;$D$118&amp;$D$119,'CCG data'!$A:$AD,'CCG data'!L$3,FALSE))</f>
        <v>0.64300000000000002</v>
      </c>
      <c r="T380" s="15">
        <f>IF(T379="","",VLOOKUP($E379&amp;$D$118&amp;$D$119,'CCG data'!$A:$AD,'CCG data'!M$3,FALSE))</f>
        <v>0.17699999999999999</v>
      </c>
      <c r="U380" s="15">
        <f>IF(T379="","",VLOOKUP($E379&amp;$D$118&amp;$D$119,'CCG data'!$A:$AD,'CCG data'!N$3,FALSE))</f>
        <v>0.22500000000000001</v>
      </c>
      <c r="V380" s="15">
        <f>IF(V379="","",VLOOKUP($E379&amp;$D$118&amp;$D$119,'CCG data'!$A:$AD,'CCG data'!O$3,FALSE))</f>
        <v>8.4000000000000005E-2</v>
      </c>
      <c r="W380" s="135">
        <f>IF(V379="","",VLOOKUP($E379&amp;$D$118&amp;$D$119,'CCG data'!$A:$AD,'CCG data'!P$3,FALSE))</f>
        <v>0.12</v>
      </c>
      <c r="Y380" s="163" t="str">
        <f>IFERROR(VLOOKUP($E380&amp;$D$119, Outliers!$A$4:$P$214,6,FALSE),"0")</f>
        <v>0</v>
      </c>
      <c r="Z380" s="163" t="str">
        <f>IFERROR(VLOOKUP($E380&amp;$D$119, Outliers!$A$4:$P$214,7,FALSE),"0")</f>
        <v>0</v>
      </c>
      <c r="AA380" s="163" t="str">
        <f>IFERROR(VLOOKUP($E380&amp;$D$119, Outliers!$A$4:$P$214,8,FALSE),"0")</f>
        <v>0</v>
      </c>
      <c r="AB380" s="163" t="str">
        <f>IFERROR(VLOOKUP($E380&amp;$D$119, Outliers!$A$4:$P$214,9,FALSE),"0")</f>
        <v>0</v>
      </c>
      <c r="AD380" s="78"/>
      <c r="AE380" s="78"/>
      <c r="AF380" s="78"/>
      <c r="AG380" s="78"/>
    </row>
    <row r="381" spans="4:33" ht="15.75" x14ac:dyDescent="0.25">
      <c r="D381" s="318"/>
      <c r="E381" s="104" t="s">
        <v>239</v>
      </c>
      <c r="F381" s="405">
        <f>IF(OR(ISERROR(VLOOKUP($E381&amp;$D$118&amp;$D$119,'CCG data'!$A:$AD,'CCG data'!R$3,FALSE)),ISBLANK(VLOOKUP($E381&amp;$D$118&amp;$D$119,'CCG data'!$A:$AD,'CCG data'!R$3,FALSE))),"",VLOOKUP($E381&amp;$D$118&amp;$D$119,'CCG data'!$A:$AD,'CCG data'!R$3,FALSE))</f>
        <v>5.5221014070868293</v>
      </c>
      <c r="G381" s="406"/>
      <c r="H381" s="406">
        <f>IF(OR(ISERROR(VLOOKUP($E381&amp;$D$118&amp;$D$119,'CCG data'!$A:$AD,'CCG data'!S$3,FALSE)),ISBLANK(VLOOKUP($E381&amp;$D$118&amp;$D$119,'CCG data'!$A:$AD,'CCG data'!S$3,FALSE))),"",VLOOKUP($E381&amp;$D$118&amp;$D$119,'CCG data'!$A:$AD,'CCG data'!S$3,FALSE))</f>
        <v>45.58182333160066</v>
      </c>
      <c r="I381" s="406"/>
      <c r="J381" s="406">
        <f>IF(OR(ISERROR(VLOOKUP($E381&amp;$D$118&amp;$D$119,'CCG data'!$A:$AD,'CCG data'!T$3,FALSE)),ISBLANK(VLOOKUP($E381&amp;$D$118&amp;$D$119,'CCG data'!$A:$AD,'CCG data'!T$3,FALSE))),"",VLOOKUP($E381&amp;$D$118&amp;$D$119,'CCG data'!$A:$AD,'CCG data'!T$3,FALSE))</f>
        <v>13.191085667608441</v>
      </c>
      <c r="K381" s="406"/>
      <c r="L381" s="406">
        <f>IF(OR(ISERROR(VLOOKUP($E381&amp;$D$118&amp;$D$119,'CCG data'!$A:$AD,'CCG data'!U$3,FALSE)),ISBLANK(VLOOKUP($E381&amp;$D$118&amp;$D$119,'CCG data'!$A:$AD,'CCG data'!U$3,FALSE))),"",VLOOKUP($E381&amp;$D$118&amp;$D$119,'CCG data'!$A:$AD,'CCG data'!U$3,FALSE))</f>
        <v>6.660296398137814</v>
      </c>
      <c r="M381" s="407"/>
      <c r="N381" s="362">
        <f>IF(OR(ISERROR(VLOOKUP($E381&amp;$D$118&amp;$D$119,'CCG data'!$A:$AD,'CCG data'!G$3,FALSE)),ISBLANK(VLOOKUP($E381&amp;$D$118&amp;$D$119,'CCG data'!$A:$AD,'CCG data'!G$3,FALSE))),"",VLOOKUP($E381&amp;$D$118&amp;$D$119,'CCG data'!$A:$AD,'CCG data'!G$3,FALSE))</f>
        <v>760</v>
      </c>
      <c r="P381" s="397">
        <f>IF(OR(ISERROR(VLOOKUP($E381&amp;$D$118&amp;$D$119,'CCG data'!$A:$AD,'CCG data'!B$3,FALSE)),ISBLANK(VLOOKUP($E381&amp;$D$118&amp;$D$119,'CCG data'!$A:$AD,'CCG data'!B$3,FALSE))),"",VLOOKUP($E381&amp;$D$118&amp;$D$119,'CCG data'!$A:$AD,'CCG data'!B$3,FALSE))</f>
        <v>8.1578947368421056E-2</v>
      </c>
      <c r="Q381" s="263"/>
      <c r="R381" s="263">
        <f>IF(OR(ISERROR(VLOOKUP($E381&amp;$D$118&amp;$D$119,'CCG data'!$A:$AD,'CCG data'!C$3,FALSE)),ISBLANK(VLOOKUP($E381&amp;$D$118&amp;$D$119,'CCG data'!$A:$AD,'CCG data'!C$3,FALSE))),"",VLOOKUP($E381&amp;$D$118&amp;$D$119,'CCG data'!$A:$AD,'CCG data'!C$3,FALSE))</f>
        <v>0.63947368421052631</v>
      </c>
      <c r="S381" s="263"/>
      <c r="T381" s="263">
        <f>IF(OR(ISERROR(VLOOKUP($E381&amp;$D$118&amp;$D$119,'CCG data'!$A:$AD,'CCG data'!D$3,FALSE)),ISBLANK(VLOOKUP($E381&amp;$D$118&amp;$D$119,'CCG data'!$A:$AD,'CCG data'!D$3,FALSE))),"",VLOOKUP($E381&amp;$D$118&amp;$D$119,'CCG data'!$A:$AD,'CCG data'!D$3,FALSE))</f>
        <v>0.18421052631578946</v>
      </c>
      <c r="U381" s="263"/>
      <c r="V381" s="263">
        <f>IF(OR(ISERROR(VLOOKUP($E381&amp;$D$118&amp;$D$119,'CCG data'!$A:$AD,'CCG data'!E$3,FALSE)),ISBLANK(VLOOKUP($E381&amp;$D$118&amp;$D$119,'CCG data'!$A:$AD,'CCG data'!E$3,FALSE))),"",VLOOKUP($E381&amp;$D$118&amp;$D$119,'CCG data'!$A:$AD,'CCG data'!E$3,FALSE))</f>
        <v>9.4736842105263161E-2</v>
      </c>
      <c r="W381" s="398"/>
      <c r="Y381" s="163">
        <f>IFERROR(VLOOKUP($E381&amp;$D$119, Outliers!$A$4:$P$214,6,FALSE),"0")</f>
        <v>0</v>
      </c>
      <c r="Z381" s="163">
        <f>IFERROR(VLOOKUP($E381&amp;$D$119, Outliers!$A$4:$P$214,7,FALSE),"0")</f>
        <v>1</v>
      </c>
      <c r="AA381" s="163">
        <f>IFERROR(VLOOKUP($E381&amp;$D$119, Outliers!$A$4:$P$214,8,FALSE),"0")</f>
        <v>1</v>
      </c>
      <c r="AB381" s="163">
        <f>IFERROR(VLOOKUP($E381&amp;$D$119, Outliers!$A$4:$P$214,9,FALSE),"0")</f>
        <v>1</v>
      </c>
      <c r="AD381" s="78"/>
      <c r="AE381" s="78"/>
      <c r="AF381" s="78"/>
      <c r="AG381" s="78"/>
    </row>
    <row r="382" spans="4:33" x14ac:dyDescent="0.25">
      <c r="D382" s="318"/>
      <c r="E382" s="103" t="s">
        <v>27</v>
      </c>
      <c r="F382" s="95">
        <f>IF(P381="","",VLOOKUP($E381&amp;$D$118&amp;$D$119,'CCG data'!$A:$AD,'CCG data'!W$3,FALSE))</f>
        <v>4.1475385502712321</v>
      </c>
      <c r="G382" s="96">
        <f>IF(P381="","",VLOOKUP($E381&amp;$D$118&amp;$D$119,'CCG data'!$A:$AD,'CCG data'!X$3,FALSE))</f>
        <v>6.8966642639024265</v>
      </c>
      <c r="H382" s="96">
        <f>IF(R381="","",VLOOKUP($E381&amp;$D$118&amp;$D$119,'CCG data'!$A:$AD,'CCG data'!Y$3,FALSE))</f>
        <v>41.529261682195155</v>
      </c>
      <c r="I382" s="96">
        <f>IF(R381="","",VLOOKUP($E381&amp;$D$118&amp;$D$119,'CCG data'!$A:$AD,'CCG data'!Z$3,FALSE))</f>
        <v>49.634384981006164</v>
      </c>
      <c r="J382" s="96">
        <f>IF(T381="","",VLOOKUP($E381&amp;$D$118&amp;$D$119,'CCG data'!$A:$AD,'CCG data'!AA$3,FALSE))</f>
        <v>11.005979241020786</v>
      </c>
      <c r="K382" s="96">
        <f>IF(T381="","",VLOOKUP($E381&amp;$D$118&amp;$D$119,'CCG data'!$A:$AD,'CCG data'!AB$3,FALSE))</f>
        <v>15.376192094196096</v>
      </c>
      <c r="L382" s="96">
        <f>IF(V381="","",VLOOKUP($E381&amp;$D$118&amp;$D$119,'CCG data'!$A:$AD,'CCG data'!AC$3,FALSE))</f>
        <v>5.1218464205115222</v>
      </c>
      <c r="M382" s="96">
        <f>IF(V381="","",VLOOKUP($E381&amp;$D$118&amp;$D$119,'CCG data'!$A:$AD,'CCG data'!AD$3,FALSE))</f>
        <v>8.1987463757641059</v>
      </c>
      <c r="N382" s="363"/>
      <c r="P382" s="150">
        <f>IF(P381="","",VLOOKUP($E381&amp;$D$118&amp;$D$119,'CCG data'!$A:$AD,'CCG data'!I$3,FALSE))</f>
        <v>6.4000000000000001E-2</v>
      </c>
      <c r="Q382" s="15">
        <f>IF(P381="","",VLOOKUP($E381&amp;$D$118&amp;$D$119,'CCG data'!$A:$AD,'CCG data'!J$3,FALSE))</f>
        <v>0.10299999999999999</v>
      </c>
      <c r="R382" s="15">
        <f>IF(R381="","",VLOOKUP($E381&amp;$D$118&amp;$D$119,'CCG data'!$A:$AD,'CCG data'!K$3,FALSE))</f>
        <v>0.60499999999999998</v>
      </c>
      <c r="S382" s="15">
        <f>IF(R381="","",VLOOKUP($E381&amp;$D$118&amp;$D$119,'CCG data'!$A:$AD,'CCG data'!L$3,FALSE))</f>
        <v>0.67300000000000004</v>
      </c>
      <c r="T382" s="15">
        <f>IF(T381="","",VLOOKUP($E381&amp;$D$118&amp;$D$119,'CCG data'!$A:$AD,'CCG data'!M$3,FALSE))</f>
        <v>0.158</v>
      </c>
      <c r="U382" s="15">
        <f>IF(T381="","",VLOOKUP($E381&amp;$D$118&amp;$D$119,'CCG data'!$A:$AD,'CCG data'!N$3,FALSE))</f>
        <v>0.21299999999999999</v>
      </c>
      <c r="V382" s="15">
        <f>IF(V381="","",VLOOKUP($E381&amp;$D$118&amp;$D$119,'CCG data'!$A:$AD,'CCG data'!O$3,FALSE))</f>
        <v>7.5999999999999998E-2</v>
      </c>
      <c r="W382" s="135">
        <f>IF(V381="","",VLOOKUP($E381&amp;$D$118&amp;$D$119,'CCG data'!$A:$AD,'CCG data'!P$3,FALSE))</f>
        <v>0.11799999999999999</v>
      </c>
      <c r="Y382" s="163" t="str">
        <f>IFERROR(VLOOKUP($E382&amp;$D$119, Outliers!$A$4:$P$214,6,FALSE),"0")</f>
        <v>0</v>
      </c>
      <c r="Z382" s="163" t="str">
        <f>IFERROR(VLOOKUP($E382&amp;$D$119, Outliers!$A$4:$P$214,7,FALSE),"0")</f>
        <v>0</v>
      </c>
      <c r="AA382" s="163" t="str">
        <f>IFERROR(VLOOKUP($E382&amp;$D$119, Outliers!$A$4:$P$214,8,FALSE),"0")</f>
        <v>0</v>
      </c>
      <c r="AB382" s="163" t="str">
        <f>IFERROR(VLOOKUP($E382&amp;$D$119, Outliers!$A$4:$P$214,9,FALSE),"0")</f>
        <v>0</v>
      </c>
      <c r="AD382" s="78"/>
      <c r="AE382" s="78"/>
      <c r="AF382" s="78"/>
      <c r="AG382" s="78"/>
    </row>
    <row r="383" spans="4:33" ht="15.75" x14ac:dyDescent="0.25">
      <c r="D383" s="318"/>
      <c r="E383" s="104" t="s">
        <v>240</v>
      </c>
      <c r="F383" s="405">
        <f>IF(OR(ISERROR(VLOOKUP($E383&amp;$D$118&amp;$D$119,'CCG data'!$A:$AD,'CCG data'!R$3,FALSE)),ISBLANK(VLOOKUP($E383&amp;$D$118&amp;$D$119,'CCG data'!$A:$AD,'CCG data'!R$3,FALSE))),"",VLOOKUP($E383&amp;$D$118&amp;$D$119,'CCG data'!$A:$AD,'CCG data'!R$3,FALSE))</f>
        <v>4.4368503253694636</v>
      </c>
      <c r="G383" s="406"/>
      <c r="H383" s="406">
        <f>IF(OR(ISERROR(VLOOKUP($E383&amp;$D$118&amp;$D$119,'CCG data'!$A:$AD,'CCG data'!S$3,FALSE)),ISBLANK(VLOOKUP($E383&amp;$D$118&amp;$D$119,'CCG data'!$A:$AD,'CCG data'!S$3,FALSE))),"",VLOOKUP($E383&amp;$D$118&amp;$D$119,'CCG data'!$A:$AD,'CCG data'!S$3,FALSE))</f>
        <v>39.029393899614838</v>
      </c>
      <c r="I383" s="406"/>
      <c r="J383" s="406">
        <f>IF(OR(ISERROR(VLOOKUP($E383&amp;$D$118&amp;$D$119,'CCG data'!$A:$AD,'CCG data'!T$3,FALSE)),ISBLANK(VLOOKUP($E383&amp;$D$118&amp;$D$119,'CCG data'!$A:$AD,'CCG data'!T$3,FALSE))),"",VLOOKUP($E383&amp;$D$118&amp;$D$119,'CCG data'!$A:$AD,'CCG data'!T$3,FALSE))</f>
        <v>18.733769363167212</v>
      </c>
      <c r="K383" s="406"/>
      <c r="L383" s="406">
        <f>IF(OR(ISERROR(VLOOKUP($E383&amp;$D$118&amp;$D$119,'CCG data'!$A:$AD,'CCG data'!U$3,FALSE)),ISBLANK(VLOOKUP($E383&amp;$D$118&amp;$D$119,'CCG data'!$A:$AD,'CCG data'!U$3,FALSE))),"",VLOOKUP($E383&amp;$D$118&amp;$D$119,'CCG data'!$A:$AD,'CCG data'!U$3,FALSE))</f>
        <v>10.37252338097831</v>
      </c>
      <c r="M383" s="407"/>
      <c r="N383" s="362">
        <f>IF(OR(ISERROR(VLOOKUP($E383&amp;$D$118&amp;$D$119,'CCG data'!$A:$AD,'CCG data'!G$3,FALSE)),ISBLANK(VLOOKUP($E383&amp;$D$118&amp;$D$119,'CCG data'!$A:$AD,'CCG data'!G$3,FALSE))),"",VLOOKUP($E383&amp;$D$118&amp;$D$119,'CCG data'!$A:$AD,'CCG data'!G$3,FALSE))</f>
        <v>1305</v>
      </c>
      <c r="P383" s="397">
        <f>IF(OR(ISERROR(VLOOKUP($E383&amp;$D$118&amp;$D$119,'CCG data'!$A:$AD,'CCG data'!B$3,FALSE)),ISBLANK(VLOOKUP($E383&amp;$D$118&amp;$D$119,'CCG data'!$A:$AD,'CCG data'!B$3,FALSE))),"",VLOOKUP($E383&amp;$D$118&amp;$D$119,'CCG data'!$A:$AD,'CCG data'!B$3,FALSE))</f>
        <v>6.3601532567049812E-2</v>
      </c>
      <c r="Q383" s="263"/>
      <c r="R383" s="263">
        <f>IF(OR(ISERROR(VLOOKUP($E383&amp;$D$118&amp;$D$119,'CCG data'!$A:$AD,'CCG data'!C$3,FALSE)),ISBLANK(VLOOKUP($E383&amp;$D$118&amp;$D$119,'CCG data'!$A:$AD,'CCG data'!C$3,FALSE))),"",VLOOKUP($E383&amp;$D$118&amp;$D$119,'CCG data'!$A:$AD,'CCG data'!C$3,FALSE))</f>
        <v>0.53409961685823759</v>
      </c>
      <c r="S383" s="263"/>
      <c r="T383" s="263">
        <f>IF(OR(ISERROR(VLOOKUP($E383&amp;$D$118&amp;$D$119,'CCG data'!$A:$AD,'CCG data'!D$3,FALSE)),ISBLANK(VLOOKUP($E383&amp;$D$118&amp;$D$119,'CCG data'!$A:$AD,'CCG data'!D$3,FALSE))),"",VLOOKUP($E383&amp;$D$118&amp;$D$119,'CCG data'!$A:$AD,'CCG data'!D$3,FALSE))</f>
        <v>0.25670498084291188</v>
      </c>
      <c r="U383" s="263"/>
      <c r="V383" s="263">
        <f>IF(OR(ISERROR(VLOOKUP($E383&amp;$D$118&amp;$D$119,'CCG data'!$A:$AD,'CCG data'!E$3,FALSE)),ISBLANK(VLOOKUP($E383&amp;$D$118&amp;$D$119,'CCG data'!$A:$AD,'CCG data'!E$3,FALSE))),"",VLOOKUP($E383&amp;$D$118&amp;$D$119,'CCG data'!$A:$AD,'CCG data'!E$3,FALSE))</f>
        <v>0.14559386973180077</v>
      </c>
      <c r="W383" s="398"/>
      <c r="Y383" s="163">
        <f>IFERROR(VLOOKUP($E383&amp;$D$119, Outliers!$A$4:$P$214,6,FALSE),"0")</f>
        <v>0</v>
      </c>
      <c r="Z383" s="163">
        <f>IFERROR(VLOOKUP($E383&amp;$D$119, Outliers!$A$4:$P$214,7,FALSE),"0")</f>
        <v>0</v>
      </c>
      <c r="AA383" s="163">
        <f>IFERROR(VLOOKUP($E383&amp;$D$119, Outliers!$A$4:$P$214,8,FALSE),"0")</f>
        <v>0</v>
      </c>
      <c r="AB383" s="163">
        <f>IFERROR(VLOOKUP($E383&amp;$D$119, Outliers!$A$4:$P$214,9,FALSE),"0")</f>
        <v>0</v>
      </c>
      <c r="AD383" s="78"/>
      <c r="AE383" s="78"/>
      <c r="AF383" s="78"/>
      <c r="AG383" s="78"/>
    </row>
    <row r="384" spans="4:33" x14ac:dyDescent="0.25">
      <c r="D384" s="318"/>
      <c r="E384" s="103" t="s">
        <v>27</v>
      </c>
      <c r="F384" s="95">
        <f>IF(P383="","",VLOOKUP($E383&amp;$D$118&amp;$D$119,'CCG data'!$A:$AD,'CCG data'!W$3,FALSE))</f>
        <v>3.4823154437770394</v>
      </c>
      <c r="G384" s="96">
        <f>IF(P383="","",VLOOKUP($E383&amp;$D$118&amp;$D$119,'CCG data'!$A:$AD,'CCG data'!X$3,FALSE))</f>
        <v>5.3913852069618873</v>
      </c>
      <c r="H384" s="96">
        <f>IF(R383="","",VLOOKUP($E383&amp;$D$118&amp;$D$119,'CCG data'!$A:$AD,'CCG data'!Y$3,FALSE))</f>
        <v>36.131840226951162</v>
      </c>
      <c r="I384" s="96">
        <f>IF(R383="","",VLOOKUP($E383&amp;$D$118&amp;$D$119,'CCG data'!$A:$AD,'CCG data'!Z$3,FALSE))</f>
        <v>41.926947572278515</v>
      </c>
      <c r="J384" s="96">
        <f>IF(T383="","",VLOOKUP($E383&amp;$D$118&amp;$D$119,'CCG data'!$A:$AD,'CCG data'!AA$3,FALSE))</f>
        <v>16.727640450727584</v>
      </c>
      <c r="K384" s="96">
        <f>IF(T383="","",VLOOKUP($E383&amp;$D$118&amp;$D$119,'CCG data'!$A:$AD,'CCG data'!AB$3,FALSE))</f>
        <v>20.739898275606841</v>
      </c>
      <c r="L384" s="96">
        <f>IF(V383="","",VLOOKUP($E383&amp;$D$118&amp;$D$119,'CCG data'!$A:$AD,'CCG data'!AC$3,FALSE))</f>
        <v>8.897619585122639</v>
      </c>
      <c r="M384" s="96">
        <f>IF(V383="","",VLOOKUP($E383&amp;$D$118&amp;$D$119,'CCG data'!$A:$AD,'CCG data'!AD$3,FALSE))</f>
        <v>11.84742717683398</v>
      </c>
      <c r="N384" s="363"/>
      <c r="P384" s="150">
        <f>IF(P383="","",VLOOKUP($E383&amp;$D$118&amp;$D$119,'CCG data'!$A:$AD,'CCG data'!I$3,FALSE))</f>
        <v>5.1999999999999998E-2</v>
      </c>
      <c r="Q384" s="15">
        <f>IF(P383="","",VLOOKUP($E383&amp;$D$118&amp;$D$119,'CCG data'!$A:$AD,'CCG data'!J$3,FALSE))</f>
        <v>7.8E-2</v>
      </c>
      <c r="R384" s="15">
        <f>IF(R383="","",VLOOKUP($E383&amp;$D$118&amp;$D$119,'CCG data'!$A:$AD,'CCG data'!K$3,FALSE))</f>
        <v>0.50700000000000001</v>
      </c>
      <c r="S384" s="15">
        <f>IF(R383="","",VLOOKUP($E383&amp;$D$118&amp;$D$119,'CCG data'!$A:$AD,'CCG data'!L$3,FALSE))</f>
        <v>0.56100000000000005</v>
      </c>
      <c r="T384" s="15">
        <f>IF(T383="","",VLOOKUP($E383&amp;$D$118&amp;$D$119,'CCG data'!$A:$AD,'CCG data'!M$3,FALSE))</f>
        <v>0.23400000000000001</v>
      </c>
      <c r="U384" s="15">
        <f>IF(T383="","",VLOOKUP($E383&amp;$D$118&amp;$D$119,'CCG data'!$A:$AD,'CCG data'!N$3,FALSE))</f>
        <v>0.28100000000000003</v>
      </c>
      <c r="V384" s="15">
        <f>IF(V383="","",VLOOKUP($E383&amp;$D$118&amp;$D$119,'CCG data'!$A:$AD,'CCG data'!O$3,FALSE))</f>
        <v>0.127</v>
      </c>
      <c r="W384" s="135">
        <f>IF(V383="","",VLOOKUP($E383&amp;$D$118&amp;$D$119,'CCG data'!$A:$AD,'CCG data'!P$3,FALSE))</f>
        <v>0.16600000000000001</v>
      </c>
      <c r="Y384" s="163" t="str">
        <f>IFERROR(VLOOKUP($E384&amp;$D$119, Outliers!$A$4:$P$214,6,FALSE),"0")</f>
        <v>0</v>
      </c>
      <c r="Z384" s="163" t="str">
        <f>IFERROR(VLOOKUP($E384&amp;$D$119, Outliers!$A$4:$P$214,7,FALSE),"0")</f>
        <v>0</v>
      </c>
      <c r="AA384" s="163" t="str">
        <f>IFERROR(VLOOKUP($E384&amp;$D$119, Outliers!$A$4:$P$214,8,FALSE),"0")</f>
        <v>0</v>
      </c>
      <c r="AB384" s="163" t="str">
        <f>IFERROR(VLOOKUP($E384&amp;$D$119, Outliers!$A$4:$P$214,9,FALSE),"0")</f>
        <v>0</v>
      </c>
      <c r="AD384" s="78"/>
      <c r="AE384" s="78"/>
      <c r="AF384" s="78"/>
      <c r="AG384" s="78"/>
    </row>
    <row r="385" spans="4:33" ht="15.75" x14ac:dyDescent="0.25">
      <c r="D385" s="318"/>
      <c r="E385" s="104" t="s">
        <v>241</v>
      </c>
      <c r="F385" s="405">
        <f>IF(OR(ISERROR(VLOOKUP($E385&amp;$D$118&amp;$D$119,'CCG data'!$A:$AD,'CCG data'!R$3,FALSE)),ISBLANK(VLOOKUP($E385&amp;$D$118&amp;$D$119,'CCG data'!$A:$AD,'CCG data'!R$3,FALSE))),"",VLOOKUP($E385&amp;$D$118&amp;$D$119,'CCG data'!$A:$AD,'CCG data'!R$3,FALSE))</f>
        <v>4.1407113130119733</v>
      </c>
      <c r="G385" s="406"/>
      <c r="H385" s="406">
        <f>IF(OR(ISERROR(VLOOKUP($E385&amp;$D$118&amp;$D$119,'CCG data'!$A:$AD,'CCG data'!S$3,FALSE)),ISBLANK(VLOOKUP($E385&amp;$D$118&amp;$D$119,'CCG data'!$A:$AD,'CCG data'!S$3,FALSE))),"",VLOOKUP($E385&amp;$D$118&amp;$D$119,'CCG data'!$A:$AD,'CCG data'!S$3,FALSE))</f>
        <v>35.999980877999342</v>
      </c>
      <c r="I385" s="406"/>
      <c r="J385" s="406">
        <f>IF(OR(ISERROR(VLOOKUP($E385&amp;$D$118&amp;$D$119,'CCG data'!$A:$AD,'CCG data'!T$3,FALSE)),ISBLANK(VLOOKUP($E385&amp;$D$118&amp;$D$119,'CCG data'!$A:$AD,'CCG data'!T$3,FALSE))),"",VLOOKUP($E385&amp;$D$118&amp;$D$119,'CCG data'!$A:$AD,'CCG data'!T$3,FALSE))</f>
        <v>16.682705413488026</v>
      </c>
      <c r="K385" s="406"/>
      <c r="L385" s="406">
        <f>IF(OR(ISERROR(VLOOKUP($E385&amp;$D$118&amp;$D$119,'CCG data'!$A:$AD,'CCG data'!U$3,FALSE)),ISBLANK(VLOOKUP($E385&amp;$D$118&amp;$D$119,'CCG data'!$A:$AD,'CCG data'!U$3,FALSE))),"",VLOOKUP($E385&amp;$D$118&amp;$D$119,'CCG data'!$A:$AD,'CCG data'!U$3,FALSE))</f>
        <v>16.413524549832317</v>
      </c>
      <c r="M385" s="407"/>
      <c r="N385" s="362">
        <f>IF(OR(ISERROR(VLOOKUP($E385&amp;$D$118&amp;$D$119,'CCG data'!$A:$AD,'CCG data'!G$3,FALSE)),ISBLANK(VLOOKUP($E385&amp;$D$118&amp;$D$119,'CCG data'!$A:$AD,'CCG data'!G$3,FALSE))),"",VLOOKUP($E385&amp;$D$118&amp;$D$119,'CCG data'!$A:$AD,'CCG data'!G$3,FALSE))</f>
        <v>3993</v>
      </c>
      <c r="P385" s="397">
        <f>IF(OR(ISERROR(VLOOKUP($E385&amp;$D$118&amp;$D$119,'CCG data'!$A:$AD,'CCG data'!B$3,FALSE)),ISBLANK(VLOOKUP($E385&amp;$D$118&amp;$D$119,'CCG data'!$A:$AD,'CCG data'!B$3,FALSE))),"",VLOOKUP($E385&amp;$D$118&amp;$D$119,'CCG data'!$A:$AD,'CCG data'!B$3,FALSE))</f>
        <v>5.5597295266716758E-2</v>
      </c>
      <c r="Q385" s="263"/>
      <c r="R385" s="263">
        <f>IF(OR(ISERROR(VLOOKUP($E385&amp;$D$118&amp;$D$119,'CCG data'!$A:$AD,'CCG data'!C$3,FALSE)),ISBLANK(VLOOKUP($E385&amp;$D$118&amp;$D$119,'CCG data'!$A:$AD,'CCG data'!C$3,FALSE))),"",VLOOKUP($E385&amp;$D$118&amp;$D$119,'CCG data'!$A:$AD,'CCG data'!C$3,FALSE))</f>
        <v>0.48810418231905833</v>
      </c>
      <c r="S385" s="263"/>
      <c r="T385" s="263">
        <f>IF(OR(ISERROR(VLOOKUP($E385&amp;$D$118&amp;$D$119,'CCG data'!$A:$AD,'CCG data'!D$3,FALSE)),ISBLANK(VLOOKUP($E385&amp;$D$118&amp;$D$119,'CCG data'!$A:$AD,'CCG data'!D$3,FALSE))),"",VLOOKUP($E385&amp;$D$118&amp;$D$119,'CCG data'!$A:$AD,'CCG data'!D$3,FALSE))</f>
        <v>0.23040320560981717</v>
      </c>
      <c r="U385" s="263"/>
      <c r="V385" s="263">
        <f>IF(OR(ISERROR(VLOOKUP($E385&amp;$D$118&amp;$D$119,'CCG data'!$A:$AD,'CCG data'!E$3,FALSE)),ISBLANK(VLOOKUP($E385&amp;$D$118&amp;$D$119,'CCG data'!$A:$AD,'CCG data'!E$3,FALSE))),"",VLOOKUP($E385&amp;$D$118&amp;$D$119,'CCG data'!$A:$AD,'CCG data'!E$3,FALSE))</f>
        <v>0.22589531680440772</v>
      </c>
      <c r="W385" s="398"/>
      <c r="Y385" s="163">
        <f>IFERROR(VLOOKUP($E385&amp;$D$119, Outliers!$A$4:$P$214,6,FALSE),"0")</f>
        <v>1</v>
      </c>
      <c r="Z385" s="163">
        <f>IFERROR(VLOOKUP($E385&amp;$D$119, Outliers!$A$4:$P$214,7,FALSE),"0")</f>
        <v>0</v>
      </c>
      <c r="AA385" s="163">
        <f>IFERROR(VLOOKUP($E385&amp;$D$119, Outliers!$A$4:$P$214,8,FALSE),"0")</f>
        <v>0</v>
      </c>
      <c r="AB385" s="163">
        <f>IFERROR(VLOOKUP($E385&amp;$D$119, Outliers!$A$4:$P$214,9,FALSE),"0")</f>
        <v>1</v>
      </c>
      <c r="AD385" s="78"/>
      <c r="AE385" s="78"/>
      <c r="AF385" s="78"/>
      <c r="AG385" s="78"/>
    </row>
    <row r="386" spans="4:33" x14ac:dyDescent="0.25">
      <c r="D386" s="318"/>
      <c r="E386" s="103" t="s">
        <v>27</v>
      </c>
      <c r="F386" s="95">
        <f>IF(P385="","",VLOOKUP($E385&amp;$D$118&amp;$D$119,'CCG data'!$A:$AD,'CCG data'!W$3,FALSE))</f>
        <v>3.5960148727702181</v>
      </c>
      <c r="G386" s="96">
        <f>IF(P385="","",VLOOKUP($E385&amp;$D$118&amp;$D$119,'CCG data'!$A:$AD,'CCG data'!X$3,FALSE))</f>
        <v>4.6854077532537284</v>
      </c>
      <c r="H386" s="96">
        <f>IF(R385="","",VLOOKUP($E385&amp;$D$118&amp;$D$119,'CCG data'!$A:$AD,'CCG data'!Y$3,FALSE))</f>
        <v>34.401702508629093</v>
      </c>
      <c r="I386" s="96">
        <f>IF(R385="","",VLOOKUP($E385&amp;$D$118&amp;$D$119,'CCG data'!$A:$AD,'CCG data'!Z$3,FALSE))</f>
        <v>37.59825924736959</v>
      </c>
      <c r="J386" s="96">
        <f>IF(T385="","",VLOOKUP($E385&amp;$D$118&amp;$D$119,'CCG data'!$A:$AD,'CCG data'!AA$3,FALSE))</f>
        <v>15.604680894567343</v>
      </c>
      <c r="K386" s="96">
        <f>IF(T385="","",VLOOKUP($E385&amp;$D$118&amp;$D$119,'CCG data'!$A:$AD,'CCG data'!AB$3,FALSE))</f>
        <v>17.760729932408708</v>
      </c>
      <c r="L386" s="96">
        <f>IF(V385="","",VLOOKUP($E385&amp;$D$118&amp;$D$119,'CCG data'!$A:$AD,'CCG data'!AC$3,FALSE))</f>
        <v>15.342363797380425</v>
      </c>
      <c r="M386" s="96">
        <f>IF(V385="","",VLOOKUP($E385&amp;$D$118&amp;$D$119,'CCG data'!$A:$AD,'CCG data'!AD$3,FALSE))</f>
        <v>17.484685302284209</v>
      </c>
      <c r="N386" s="363"/>
      <c r="P386" s="150">
        <f>IF(P385="","",VLOOKUP($E385&amp;$D$118&amp;$D$119,'CCG data'!$A:$AD,'CCG data'!I$3,FALSE))</f>
        <v>4.9000000000000002E-2</v>
      </c>
      <c r="Q386" s="15">
        <f>IF(P385="","",VLOOKUP($E385&amp;$D$118&amp;$D$119,'CCG data'!$A:$AD,'CCG data'!J$3,FALSE))</f>
        <v>6.3E-2</v>
      </c>
      <c r="R386" s="15">
        <f>IF(R385="","",VLOOKUP($E385&amp;$D$118&amp;$D$119,'CCG data'!$A:$AD,'CCG data'!K$3,FALSE))</f>
        <v>0.47299999999999998</v>
      </c>
      <c r="S386" s="15">
        <f>IF(R385="","",VLOOKUP($E385&amp;$D$118&amp;$D$119,'CCG data'!$A:$AD,'CCG data'!L$3,FALSE))</f>
        <v>0.504</v>
      </c>
      <c r="T386" s="15">
        <f>IF(T385="","",VLOOKUP($E385&amp;$D$118&amp;$D$119,'CCG data'!$A:$AD,'CCG data'!M$3,FALSE))</f>
        <v>0.218</v>
      </c>
      <c r="U386" s="15">
        <f>IF(T385="","",VLOOKUP($E385&amp;$D$118&amp;$D$119,'CCG data'!$A:$AD,'CCG data'!N$3,FALSE))</f>
        <v>0.24399999999999999</v>
      </c>
      <c r="V386" s="15">
        <f>IF(V385="","",VLOOKUP($E385&amp;$D$118&amp;$D$119,'CCG data'!$A:$AD,'CCG data'!O$3,FALSE))</f>
        <v>0.21299999999999999</v>
      </c>
      <c r="W386" s="135">
        <f>IF(V385="","",VLOOKUP($E385&amp;$D$118&amp;$D$119,'CCG data'!$A:$AD,'CCG data'!P$3,FALSE))</f>
        <v>0.23899999999999999</v>
      </c>
      <c r="Y386" s="163" t="str">
        <f>IFERROR(VLOOKUP($E386&amp;$D$119, Outliers!$A$4:$P$214,6,FALSE),"0")</f>
        <v>0</v>
      </c>
      <c r="Z386" s="163" t="str">
        <f>IFERROR(VLOOKUP($E386&amp;$D$119, Outliers!$A$4:$P$214,7,FALSE),"0")</f>
        <v>0</v>
      </c>
      <c r="AA386" s="163" t="str">
        <f>IFERROR(VLOOKUP($E386&amp;$D$119, Outliers!$A$4:$P$214,8,FALSE),"0")</f>
        <v>0</v>
      </c>
      <c r="AB386" s="163" t="str">
        <f>IFERROR(VLOOKUP($E386&amp;$D$119, Outliers!$A$4:$P$214,9,FALSE),"0")</f>
        <v>0</v>
      </c>
      <c r="AD386" s="78"/>
      <c r="AE386" s="78"/>
      <c r="AF386" s="78"/>
      <c r="AG386" s="78"/>
    </row>
    <row r="387" spans="4:33" ht="15.75" x14ac:dyDescent="0.25">
      <c r="D387" s="318"/>
      <c r="E387" s="104" t="s">
        <v>242</v>
      </c>
      <c r="F387" s="405">
        <f>IF(OR(ISERROR(VLOOKUP($E387&amp;$D$118&amp;$D$119,'CCG data'!$A:$AD,'CCG data'!R$3,FALSE)),ISBLANK(VLOOKUP($E387&amp;$D$118&amp;$D$119,'CCG data'!$A:$AD,'CCG data'!R$3,FALSE))),"",VLOOKUP($E387&amp;$D$118&amp;$D$119,'CCG data'!$A:$AD,'CCG data'!R$3,FALSE))</f>
        <v>6.4602837415709757</v>
      </c>
      <c r="G387" s="406"/>
      <c r="H387" s="406">
        <f>IF(OR(ISERROR(VLOOKUP($E387&amp;$D$118&amp;$D$119,'CCG data'!$A:$AD,'CCG data'!S$3,FALSE)),ISBLANK(VLOOKUP($E387&amp;$D$118&amp;$D$119,'CCG data'!$A:$AD,'CCG data'!S$3,FALSE))),"",VLOOKUP($E387&amp;$D$118&amp;$D$119,'CCG data'!$A:$AD,'CCG data'!S$3,FALSE))</f>
        <v>36.948088971115816</v>
      </c>
      <c r="I387" s="406"/>
      <c r="J387" s="406">
        <f>IF(OR(ISERROR(VLOOKUP($E387&amp;$D$118&amp;$D$119,'CCG data'!$A:$AD,'CCG data'!T$3,FALSE)),ISBLANK(VLOOKUP($E387&amp;$D$118&amp;$D$119,'CCG data'!$A:$AD,'CCG data'!T$3,FALSE))),"",VLOOKUP($E387&amp;$D$118&amp;$D$119,'CCG data'!$A:$AD,'CCG data'!T$3,FALSE))</f>
        <v>19.186533585476695</v>
      </c>
      <c r="K387" s="406"/>
      <c r="L387" s="406">
        <f>IF(OR(ISERROR(VLOOKUP($E387&amp;$D$118&amp;$D$119,'CCG data'!$A:$AD,'CCG data'!U$3,FALSE)),ISBLANK(VLOOKUP($E387&amp;$D$118&amp;$D$119,'CCG data'!$A:$AD,'CCG data'!U$3,FALSE))),"",VLOOKUP($E387&amp;$D$118&amp;$D$119,'CCG data'!$A:$AD,'CCG data'!U$3,FALSE))</f>
        <v>11.234997994119173</v>
      </c>
      <c r="M387" s="407"/>
      <c r="N387" s="362">
        <f>IF(OR(ISERROR(VLOOKUP($E387&amp;$D$118&amp;$D$119,'CCG data'!$A:$AD,'CCG data'!G$3,FALSE)),ISBLANK(VLOOKUP($E387&amp;$D$118&amp;$D$119,'CCG data'!$A:$AD,'CCG data'!G$3,FALSE))),"",VLOOKUP($E387&amp;$D$118&amp;$D$119,'CCG data'!$A:$AD,'CCG data'!G$3,FALSE))</f>
        <v>1115</v>
      </c>
      <c r="P387" s="397">
        <f>IF(OR(ISERROR(VLOOKUP($E387&amp;$D$118&amp;$D$119,'CCG data'!$A:$AD,'CCG data'!B$3,FALSE)),ISBLANK(VLOOKUP($E387&amp;$D$118&amp;$D$119,'CCG data'!$A:$AD,'CCG data'!B$3,FALSE))),"",VLOOKUP($E387&amp;$D$118&amp;$D$119,'CCG data'!$A:$AD,'CCG data'!B$3,FALSE))</f>
        <v>8.2511210762331838E-2</v>
      </c>
      <c r="Q387" s="263"/>
      <c r="R387" s="263">
        <f>IF(OR(ISERROR(VLOOKUP($E387&amp;$D$118&amp;$D$119,'CCG data'!$A:$AD,'CCG data'!C$3,FALSE)),ISBLANK(VLOOKUP($E387&amp;$D$118&amp;$D$119,'CCG data'!$A:$AD,'CCG data'!C$3,FALSE))),"",VLOOKUP($E387&amp;$D$118&amp;$D$119,'CCG data'!$A:$AD,'CCG data'!C$3,FALSE))</f>
        <v>0.50044843049327359</v>
      </c>
      <c r="S387" s="263"/>
      <c r="T387" s="263">
        <f>IF(OR(ISERROR(VLOOKUP($E387&amp;$D$118&amp;$D$119,'CCG data'!$A:$AD,'CCG data'!D$3,FALSE)),ISBLANK(VLOOKUP($E387&amp;$D$118&amp;$D$119,'CCG data'!$A:$AD,'CCG data'!D$3,FALSE))),"",VLOOKUP($E387&amp;$D$118&amp;$D$119,'CCG data'!$A:$AD,'CCG data'!D$3,FALSE))</f>
        <v>0.26547085201793724</v>
      </c>
      <c r="U387" s="263"/>
      <c r="V387" s="263">
        <f>IF(OR(ISERROR(VLOOKUP($E387&amp;$D$118&amp;$D$119,'CCG data'!$A:$AD,'CCG data'!E$3,FALSE)),ISBLANK(VLOOKUP($E387&amp;$D$118&amp;$D$119,'CCG data'!$A:$AD,'CCG data'!E$3,FALSE))),"",VLOOKUP($E387&amp;$D$118&amp;$D$119,'CCG data'!$A:$AD,'CCG data'!E$3,FALSE))</f>
        <v>0.15156950672645739</v>
      </c>
      <c r="W387" s="398"/>
      <c r="Y387" s="163">
        <f>IFERROR(VLOOKUP($E387&amp;$D$119, Outliers!$A$4:$P$214,6,FALSE),"0")</f>
        <v>0</v>
      </c>
      <c r="Z387" s="163">
        <f>IFERROR(VLOOKUP($E387&amp;$D$119, Outliers!$A$4:$P$214,7,FALSE),"0")</f>
        <v>0</v>
      </c>
      <c r="AA387" s="163">
        <f>IFERROR(VLOOKUP($E387&amp;$D$119, Outliers!$A$4:$P$214,8,FALSE),"0")</f>
        <v>0</v>
      </c>
      <c r="AB387" s="163">
        <f>IFERROR(VLOOKUP($E387&amp;$D$119, Outliers!$A$4:$P$214,9,FALSE),"0")</f>
        <v>0</v>
      </c>
      <c r="AD387" s="78"/>
      <c r="AE387" s="78"/>
      <c r="AF387" s="78"/>
      <c r="AG387" s="78"/>
    </row>
    <row r="388" spans="4:33" x14ac:dyDescent="0.25">
      <c r="D388" s="318"/>
      <c r="E388" s="103" t="s">
        <v>27</v>
      </c>
      <c r="F388" s="95">
        <f>IF(P387="","",VLOOKUP($E387&amp;$D$118&amp;$D$119,'CCG data'!$A:$AD,'CCG data'!W$3,FALSE))</f>
        <v>5.1401627081351791</v>
      </c>
      <c r="G388" s="96">
        <f>IF(P387="","",VLOOKUP($E387&amp;$D$118&amp;$D$119,'CCG data'!$A:$AD,'CCG data'!X$3,FALSE))</f>
        <v>7.7804047750067724</v>
      </c>
      <c r="H388" s="96">
        <f>IF(R387="","",VLOOKUP($E387&amp;$D$118&amp;$D$119,'CCG data'!$A:$AD,'CCG data'!Y$3,FALSE))</f>
        <v>33.882379803175063</v>
      </c>
      <c r="I388" s="96">
        <f>IF(R387="","",VLOOKUP($E387&amp;$D$118&amp;$D$119,'CCG data'!$A:$AD,'CCG data'!Z$3,FALSE))</f>
        <v>40.013798139056568</v>
      </c>
      <c r="J388" s="96">
        <f>IF(T387="","",VLOOKUP($E387&amp;$D$118&amp;$D$119,'CCG data'!$A:$AD,'CCG data'!AA$3,FALSE))</f>
        <v>17.000752144985857</v>
      </c>
      <c r="K388" s="96">
        <f>IF(T387="","",VLOOKUP($E387&amp;$D$118&amp;$D$119,'CCG data'!$A:$AD,'CCG data'!AB$3,FALSE))</f>
        <v>21.372315025967534</v>
      </c>
      <c r="L388" s="96">
        <f>IF(V387="","",VLOOKUP($E387&amp;$D$118&amp;$D$119,'CCG data'!$A:$AD,'CCG data'!AC$3,FALSE))</f>
        <v>9.5411059888519745</v>
      </c>
      <c r="M388" s="96">
        <f>IF(V387="","",VLOOKUP($E387&amp;$D$118&amp;$D$119,'CCG data'!$A:$AD,'CCG data'!AD$3,FALSE))</f>
        <v>12.928889999386371</v>
      </c>
      <c r="N388" s="363"/>
      <c r="P388" s="150">
        <f>IF(P387="","",VLOOKUP($E387&amp;$D$118&amp;$D$119,'CCG data'!$A:$AD,'CCG data'!I$3,FALSE))</f>
        <v>6.8000000000000005E-2</v>
      </c>
      <c r="Q388" s="15">
        <f>IF(P387="","",VLOOKUP($E387&amp;$D$118&amp;$D$119,'CCG data'!$A:$AD,'CCG data'!J$3,FALSE))</f>
        <v>0.1</v>
      </c>
      <c r="R388" s="15">
        <f>IF(R387="","",VLOOKUP($E387&amp;$D$118&amp;$D$119,'CCG data'!$A:$AD,'CCG data'!K$3,FALSE))</f>
        <v>0.47099999999999997</v>
      </c>
      <c r="S388" s="15">
        <f>IF(R387="","",VLOOKUP($E387&amp;$D$118&amp;$D$119,'CCG data'!$A:$AD,'CCG data'!L$3,FALSE))</f>
        <v>0.53</v>
      </c>
      <c r="T388" s="15">
        <f>IF(T387="","",VLOOKUP($E387&amp;$D$118&amp;$D$119,'CCG data'!$A:$AD,'CCG data'!M$3,FALSE))</f>
        <v>0.24</v>
      </c>
      <c r="U388" s="15">
        <f>IF(T387="","",VLOOKUP($E387&amp;$D$118&amp;$D$119,'CCG data'!$A:$AD,'CCG data'!N$3,FALSE))</f>
        <v>0.29199999999999998</v>
      </c>
      <c r="V388" s="15">
        <f>IF(V387="","",VLOOKUP($E387&amp;$D$118&amp;$D$119,'CCG data'!$A:$AD,'CCG data'!O$3,FALSE))</f>
        <v>0.13200000000000001</v>
      </c>
      <c r="W388" s="135">
        <f>IF(V387="","",VLOOKUP($E387&amp;$D$118&amp;$D$119,'CCG data'!$A:$AD,'CCG data'!P$3,FALSE))</f>
        <v>0.17399999999999999</v>
      </c>
      <c r="Y388" s="163" t="str">
        <f>IFERROR(VLOOKUP($E388&amp;$D$119, Outliers!$A$4:$P$214,6,FALSE),"0")</f>
        <v>0</v>
      </c>
      <c r="Z388" s="163" t="str">
        <f>IFERROR(VLOOKUP($E388&amp;$D$119, Outliers!$A$4:$P$214,7,FALSE),"0")</f>
        <v>0</v>
      </c>
      <c r="AA388" s="163" t="str">
        <f>IFERROR(VLOOKUP($E388&amp;$D$119, Outliers!$A$4:$P$214,8,FALSE),"0")</f>
        <v>0</v>
      </c>
      <c r="AB388" s="163" t="str">
        <f>IFERROR(VLOOKUP($E388&amp;$D$119, Outliers!$A$4:$P$214,9,FALSE),"0")</f>
        <v>0</v>
      </c>
      <c r="AD388" s="78"/>
      <c r="AE388" s="78"/>
      <c r="AF388" s="78"/>
      <c r="AG388" s="78"/>
    </row>
    <row r="389" spans="4:33" ht="15.75" x14ac:dyDescent="0.25">
      <c r="D389" s="318"/>
      <c r="E389" s="104" t="s">
        <v>243</v>
      </c>
      <c r="F389" s="405">
        <f>IF(OR(ISERROR(VLOOKUP($E389&amp;$D$118&amp;$D$119,'CCG data'!$A:$AD,'CCG data'!R$3,FALSE)),ISBLANK(VLOOKUP($E389&amp;$D$118&amp;$D$119,'CCG data'!$A:$AD,'CCG data'!R$3,FALSE))),"",VLOOKUP($E389&amp;$D$118&amp;$D$119,'CCG data'!$A:$AD,'CCG data'!R$3,FALSE))</f>
        <v>3.3970825044460882</v>
      </c>
      <c r="G389" s="406"/>
      <c r="H389" s="406">
        <f>IF(OR(ISERROR(VLOOKUP($E389&amp;$D$118&amp;$D$119,'CCG data'!$A:$AD,'CCG data'!S$3,FALSE)),ISBLANK(VLOOKUP($E389&amp;$D$118&amp;$D$119,'CCG data'!$A:$AD,'CCG data'!S$3,FALSE))),"",VLOOKUP($E389&amp;$D$118&amp;$D$119,'CCG data'!$A:$AD,'CCG data'!S$3,FALSE))</f>
        <v>33.548729314952325</v>
      </c>
      <c r="I389" s="406"/>
      <c r="J389" s="406">
        <f>IF(OR(ISERROR(VLOOKUP($E389&amp;$D$118&amp;$D$119,'CCG data'!$A:$AD,'CCG data'!T$3,FALSE)),ISBLANK(VLOOKUP($E389&amp;$D$118&amp;$D$119,'CCG data'!$A:$AD,'CCG data'!T$3,FALSE))),"",VLOOKUP($E389&amp;$D$118&amp;$D$119,'CCG data'!$A:$AD,'CCG data'!T$3,FALSE))</f>
        <v>15.3149592967202</v>
      </c>
      <c r="K389" s="406"/>
      <c r="L389" s="406">
        <f>IF(OR(ISERROR(VLOOKUP($E389&amp;$D$118&amp;$D$119,'CCG data'!$A:$AD,'CCG data'!U$3,FALSE)),ISBLANK(VLOOKUP($E389&amp;$D$118&amp;$D$119,'CCG data'!$A:$AD,'CCG data'!U$3,FALSE))),"",VLOOKUP($E389&amp;$D$118&amp;$D$119,'CCG data'!$A:$AD,'CCG data'!U$3,FALSE))</f>
        <v>8.488035986506949</v>
      </c>
      <c r="M389" s="407"/>
      <c r="N389" s="362">
        <f>IF(OR(ISERROR(VLOOKUP($E389&amp;$D$118&amp;$D$119,'CCG data'!$A:$AD,'CCG data'!G$3,FALSE)),ISBLANK(VLOOKUP($E389&amp;$D$118&amp;$D$119,'CCG data'!$A:$AD,'CCG data'!G$3,FALSE))),"",VLOOKUP($E389&amp;$D$118&amp;$D$119,'CCG data'!$A:$AD,'CCG data'!G$3,FALSE))</f>
        <v>1158</v>
      </c>
      <c r="P389" s="397">
        <f>IF(OR(ISERROR(VLOOKUP($E389&amp;$D$118&amp;$D$119,'CCG data'!$A:$AD,'CCG data'!B$3,FALSE)),ISBLANK(VLOOKUP($E389&amp;$D$118&amp;$D$119,'CCG data'!$A:$AD,'CCG data'!B$3,FALSE))),"",VLOOKUP($E389&amp;$D$118&amp;$D$119,'CCG data'!$A:$AD,'CCG data'!B$3,FALSE))</f>
        <v>5.2677029360967187E-2</v>
      </c>
      <c r="Q389" s="263"/>
      <c r="R389" s="263">
        <f>IF(OR(ISERROR(VLOOKUP($E389&amp;$D$118&amp;$D$119,'CCG data'!$A:$AD,'CCG data'!C$3,FALSE)),ISBLANK(VLOOKUP($E389&amp;$D$118&amp;$D$119,'CCG data'!$A:$AD,'CCG data'!C$3,FALSE))),"",VLOOKUP($E389&amp;$D$118&amp;$D$119,'CCG data'!$A:$AD,'CCG data'!C$3,FALSE))</f>
        <v>0.54922279792746109</v>
      </c>
      <c r="S389" s="263"/>
      <c r="T389" s="263">
        <f>IF(OR(ISERROR(VLOOKUP($E389&amp;$D$118&amp;$D$119,'CCG data'!$A:$AD,'CCG data'!D$3,FALSE)),ISBLANK(VLOOKUP($E389&amp;$D$118&amp;$D$119,'CCG data'!$A:$AD,'CCG data'!D$3,FALSE))),"",VLOOKUP($E389&amp;$D$118&amp;$D$119,'CCG data'!$A:$AD,'CCG data'!D$3,FALSE))</f>
        <v>0.25561312607944731</v>
      </c>
      <c r="U389" s="263"/>
      <c r="V389" s="263">
        <f>IF(OR(ISERROR(VLOOKUP($E389&amp;$D$118&amp;$D$119,'CCG data'!$A:$AD,'CCG data'!E$3,FALSE)),ISBLANK(VLOOKUP($E389&amp;$D$118&amp;$D$119,'CCG data'!$A:$AD,'CCG data'!E$3,FALSE))),"",VLOOKUP($E389&amp;$D$118&amp;$D$119,'CCG data'!$A:$AD,'CCG data'!E$3,FALSE))</f>
        <v>0.14248704663212436</v>
      </c>
      <c r="W389" s="398"/>
      <c r="Y389" s="163">
        <f>IFERROR(VLOOKUP($E389&amp;$D$119, Outliers!$A$4:$P$214,6,FALSE),"0")</f>
        <v>1</v>
      </c>
      <c r="Z389" s="163">
        <f>IFERROR(VLOOKUP($E389&amp;$D$119, Outliers!$A$4:$P$214,7,FALSE),"0")</f>
        <v>1</v>
      </c>
      <c r="AA389" s="163">
        <f>IFERROR(VLOOKUP($E389&amp;$D$119, Outliers!$A$4:$P$214,8,FALSE),"0")</f>
        <v>0</v>
      </c>
      <c r="AB389" s="163">
        <f>IFERROR(VLOOKUP($E389&amp;$D$119, Outliers!$A$4:$P$214,9,FALSE),"0")</f>
        <v>1</v>
      </c>
      <c r="AD389" s="78"/>
      <c r="AE389" s="78"/>
      <c r="AF389" s="78"/>
      <c r="AG389" s="78"/>
    </row>
    <row r="390" spans="4:33" x14ac:dyDescent="0.25">
      <c r="D390" s="318"/>
      <c r="E390" s="103" t="s">
        <v>27</v>
      </c>
      <c r="F390" s="95">
        <f>IF(P389="","",VLOOKUP($E389&amp;$D$118&amp;$D$119,'CCG data'!$A:$AD,'CCG data'!W$3,FALSE))</f>
        <v>2.5445768887480336</v>
      </c>
      <c r="G390" s="96">
        <f>IF(P389="","",VLOOKUP($E389&amp;$D$118&amp;$D$119,'CCG data'!$A:$AD,'CCG data'!X$3,FALSE))</f>
        <v>4.2495881201441428</v>
      </c>
      <c r="H390" s="96">
        <f>IF(R389="","",VLOOKUP($E389&amp;$D$118&amp;$D$119,'CCG data'!$A:$AD,'CCG data'!Y$3,FALSE))</f>
        <v>30.941353762711255</v>
      </c>
      <c r="I390" s="96">
        <f>IF(R389="","",VLOOKUP($E389&amp;$D$118&amp;$D$119,'CCG data'!$A:$AD,'CCG data'!Z$3,FALSE))</f>
        <v>36.156104867193392</v>
      </c>
      <c r="J390" s="96">
        <f>IF(T389="","",VLOOKUP($E389&amp;$D$118&amp;$D$119,'CCG data'!$A:$AD,'CCG data'!AA$3,FALSE))</f>
        <v>13.570237998132802</v>
      </c>
      <c r="K390" s="96">
        <f>IF(T389="","",VLOOKUP($E389&amp;$D$118&amp;$D$119,'CCG data'!$A:$AD,'CCG data'!AB$3,FALSE))</f>
        <v>17.059680595307597</v>
      </c>
      <c r="L390" s="96">
        <f>IF(V389="","",VLOOKUP($E389&amp;$D$118&amp;$D$119,'CCG data'!$A:$AD,'CCG data'!AC$3,FALSE))</f>
        <v>7.1928822840208175</v>
      </c>
      <c r="M390" s="96">
        <f>IF(V389="","",VLOOKUP($E389&amp;$D$118&amp;$D$119,'CCG data'!$A:$AD,'CCG data'!AD$3,FALSE))</f>
        <v>9.7831896889930796</v>
      </c>
      <c r="N390" s="363"/>
      <c r="P390" s="150">
        <f>IF(P389="","",VLOOKUP($E389&amp;$D$118&amp;$D$119,'CCG data'!$A:$AD,'CCG data'!I$3,FALSE))</f>
        <v>4.1000000000000002E-2</v>
      </c>
      <c r="Q390" s="15">
        <f>IF(P389="","",VLOOKUP($E389&amp;$D$118&amp;$D$119,'CCG data'!$A:$AD,'CCG data'!J$3,FALSE))</f>
        <v>6.7000000000000004E-2</v>
      </c>
      <c r="R390" s="15">
        <f>IF(R389="","",VLOOKUP($E389&amp;$D$118&amp;$D$119,'CCG data'!$A:$AD,'CCG data'!K$3,FALSE))</f>
        <v>0.52</v>
      </c>
      <c r="S390" s="15">
        <f>IF(R389="","",VLOOKUP($E389&amp;$D$118&amp;$D$119,'CCG data'!$A:$AD,'CCG data'!L$3,FALSE))</f>
        <v>0.57799999999999996</v>
      </c>
      <c r="T390" s="15">
        <f>IF(T389="","",VLOOKUP($E389&amp;$D$118&amp;$D$119,'CCG data'!$A:$AD,'CCG data'!M$3,FALSE))</f>
        <v>0.23100000000000001</v>
      </c>
      <c r="U390" s="15">
        <f>IF(T389="","",VLOOKUP($E389&amp;$D$118&amp;$D$119,'CCG data'!$A:$AD,'CCG data'!N$3,FALSE))</f>
        <v>0.28199999999999997</v>
      </c>
      <c r="V390" s="15">
        <f>IF(V389="","",VLOOKUP($E389&amp;$D$118&amp;$D$119,'CCG data'!$A:$AD,'CCG data'!O$3,FALSE))</f>
        <v>0.124</v>
      </c>
      <c r="W390" s="135">
        <f>IF(V389="","",VLOOKUP($E389&amp;$D$118&amp;$D$119,'CCG data'!$A:$AD,'CCG data'!P$3,FALSE))</f>
        <v>0.16400000000000001</v>
      </c>
      <c r="Y390" s="163" t="str">
        <f>IFERROR(VLOOKUP($E390&amp;$D$119, Outliers!$A$4:$P$214,6,FALSE),"0")</f>
        <v>0</v>
      </c>
      <c r="Z390" s="163" t="str">
        <f>IFERROR(VLOOKUP($E390&amp;$D$119, Outliers!$A$4:$P$214,7,FALSE),"0")</f>
        <v>0</v>
      </c>
      <c r="AA390" s="163" t="str">
        <f>IFERROR(VLOOKUP($E390&amp;$D$119, Outliers!$A$4:$P$214,8,FALSE),"0")</f>
        <v>0</v>
      </c>
      <c r="AB390" s="163" t="str">
        <f>IFERROR(VLOOKUP($E390&amp;$D$119, Outliers!$A$4:$P$214,9,FALSE),"0")</f>
        <v>0</v>
      </c>
      <c r="AD390" s="78"/>
      <c r="AE390" s="78"/>
      <c r="AF390" s="78"/>
      <c r="AG390" s="78"/>
    </row>
    <row r="391" spans="4:33" ht="15.75" x14ac:dyDescent="0.25">
      <c r="D391" s="318"/>
      <c r="E391" s="104" t="s">
        <v>418</v>
      </c>
      <c r="F391" s="405">
        <f>IF(OR(ISERROR(VLOOKUP($E391&amp;$D$118&amp;$D$119,'CCG data'!$A:$AD,'CCG data'!R$3,FALSE)),ISBLANK(VLOOKUP($E391&amp;$D$118&amp;$D$119,'CCG data'!$A:$AD,'CCG data'!R$3,FALSE))),"",VLOOKUP($E391&amp;$D$118&amp;$D$119,'CCG data'!$A:$AD,'CCG data'!R$3,FALSE))</f>
        <v>4.2286718500853846</v>
      </c>
      <c r="G391" s="406"/>
      <c r="H391" s="406">
        <f>IF(OR(ISERROR(VLOOKUP($E391&amp;$D$118&amp;$D$119,'CCG data'!$A:$AD,'CCG data'!S$3,FALSE)),ISBLANK(VLOOKUP($E391&amp;$D$118&amp;$D$119,'CCG data'!$A:$AD,'CCG data'!S$3,FALSE))),"",VLOOKUP($E391&amp;$D$118&amp;$D$119,'CCG data'!$A:$AD,'CCG data'!S$3,FALSE))</f>
        <v>40.203750053481883</v>
      </c>
      <c r="I391" s="406"/>
      <c r="J391" s="406">
        <f>IF(OR(ISERROR(VLOOKUP($E391&amp;$D$118&amp;$D$119,'CCG data'!$A:$AD,'CCG data'!T$3,FALSE)),ISBLANK(VLOOKUP($E391&amp;$D$118&amp;$D$119,'CCG data'!$A:$AD,'CCG data'!T$3,FALSE))),"",VLOOKUP($E391&amp;$D$118&amp;$D$119,'CCG data'!$A:$AD,'CCG data'!T$3,FALSE))</f>
        <v>15.632561450891263</v>
      </c>
      <c r="K391" s="406"/>
      <c r="L391" s="406">
        <f>IF(OR(ISERROR(VLOOKUP($E391&amp;$D$118&amp;$D$119,'CCG data'!$A:$AD,'CCG data'!U$3,FALSE)),ISBLANK(VLOOKUP($E391&amp;$D$118&amp;$D$119,'CCG data'!$A:$AD,'CCG data'!U$3,FALSE))),"",VLOOKUP($E391&amp;$D$118&amp;$D$119,'CCG data'!$A:$AD,'CCG data'!U$3,FALSE))</f>
        <v>10.888618123647515</v>
      </c>
      <c r="M391" s="407"/>
      <c r="N391" s="362">
        <f>IF(OR(ISERROR(VLOOKUP($E391&amp;$D$118&amp;$D$119,'CCG data'!$A:$AD,'CCG data'!G$3,FALSE)),ISBLANK(VLOOKUP($E391&amp;$D$118&amp;$D$119,'CCG data'!$A:$AD,'CCG data'!G$3,FALSE))),"",VLOOKUP($E391&amp;$D$118&amp;$D$119,'CCG data'!$A:$AD,'CCG data'!G$3,FALSE))</f>
        <v>1171</v>
      </c>
      <c r="P391" s="397">
        <f>IF(OR(ISERROR(VLOOKUP($E391&amp;$D$118&amp;$D$119,'CCG data'!$A:$AD,'CCG data'!B$3,FALSE)),ISBLANK(VLOOKUP($E391&amp;$D$118&amp;$D$119,'CCG data'!$A:$AD,'CCG data'!B$3,FALSE))),"",VLOOKUP($E391&amp;$D$118&amp;$D$119,'CCG data'!$A:$AD,'CCG data'!B$3,FALSE))</f>
        <v>5.9777967549103334E-2</v>
      </c>
      <c r="Q391" s="263"/>
      <c r="R391" s="263">
        <f>IF(OR(ISERROR(VLOOKUP($E391&amp;$D$118&amp;$D$119,'CCG data'!$A:$AD,'CCG data'!C$3,FALSE)),ISBLANK(VLOOKUP($E391&amp;$D$118&amp;$D$119,'CCG data'!$A:$AD,'CCG data'!C$3,FALSE))),"",VLOOKUP($E391&amp;$D$118&amp;$D$119,'CCG data'!$A:$AD,'CCG data'!C$3,FALSE))</f>
        <v>0.56532877882152011</v>
      </c>
      <c r="S391" s="263"/>
      <c r="T391" s="263">
        <f>IF(OR(ISERROR(VLOOKUP($E391&amp;$D$118&amp;$D$119,'CCG data'!$A:$AD,'CCG data'!D$3,FALSE)),ISBLANK(VLOOKUP($E391&amp;$D$118&amp;$D$119,'CCG data'!$A:$AD,'CCG data'!D$3,FALSE))),"",VLOOKUP($E391&amp;$D$118&amp;$D$119,'CCG data'!$A:$AD,'CCG data'!D$3,FALSE))</f>
        <v>0.22032450896669514</v>
      </c>
      <c r="U391" s="263"/>
      <c r="V391" s="263">
        <f>IF(OR(ISERROR(VLOOKUP($E391&amp;$D$118&amp;$D$119,'CCG data'!$A:$AD,'CCG data'!E$3,FALSE)),ISBLANK(VLOOKUP($E391&amp;$D$118&amp;$D$119,'CCG data'!$A:$AD,'CCG data'!E$3,FALSE))),"",VLOOKUP($E391&amp;$D$118&amp;$D$119,'CCG data'!$A:$AD,'CCG data'!E$3,FALSE))</f>
        <v>0.15456874466268147</v>
      </c>
      <c r="W391" s="398"/>
      <c r="Y391" s="163">
        <f>IFERROR(VLOOKUP($E391&amp;$D$119, Outliers!$A$4:$P$214,6,FALSE),"0")</f>
        <v>0</v>
      </c>
      <c r="Z391" s="163">
        <f>IFERROR(VLOOKUP($E391&amp;$D$119, Outliers!$A$4:$P$214,7,FALSE),"0")</f>
        <v>0</v>
      </c>
      <c r="AA391" s="163">
        <f>IFERROR(VLOOKUP($E391&amp;$D$119, Outliers!$A$4:$P$214,8,FALSE),"0")</f>
        <v>0</v>
      </c>
      <c r="AB391" s="163">
        <f>IFERROR(VLOOKUP($E391&amp;$D$119, Outliers!$A$4:$P$214,9,FALSE),"0")</f>
        <v>0</v>
      </c>
      <c r="AD391" s="78"/>
      <c r="AE391" s="78"/>
      <c r="AF391" s="78"/>
      <c r="AG391" s="78"/>
    </row>
    <row r="392" spans="4:33" x14ac:dyDescent="0.25">
      <c r="D392" s="318"/>
      <c r="E392" s="103" t="s">
        <v>27</v>
      </c>
      <c r="F392" s="95">
        <f>IF(P391="","",VLOOKUP($E391&amp;$D$118&amp;$D$119,'CCG data'!$A:$AD,'CCG data'!W$3,FALSE))</f>
        <v>3.2380428534424106</v>
      </c>
      <c r="G392" s="96">
        <f>IF(P391="","",VLOOKUP($E391&amp;$D$118&amp;$D$119,'CCG data'!$A:$AD,'CCG data'!X$3,FALSE))</f>
        <v>5.219300846728359</v>
      </c>
      <c r="H392" s="96">
        <f>IF(R391="","",VLOOKUP($E391&amp;$D$118&amp;$D$119,'CCG data'!$A:$AD,'CCG data'!Y$3,FALSE))</f>
        <v>37.141126339489482</v>
      </c>
      <c r="I392" s="96">
        <f>IF(R391="","",VLOOKUP($E391&amp;$D$118&amp;$D$119,'CCG data'!$A:$AD,'CCG data'!Z$3,FALSE))</f>
        <v>43.266373767474285</v>
      </c>
      <c r="J392" s="96">
        <f>IF(T391="","",VLOOKUP($E391&amp;$D$118&amp;$D$119,'CCG data'!$A:$AD,'CCG data'!AA$3,FALSE))</f>
        <v>13.725009550873892</v>
      </c>
      <c r="K392" s="96">
        <f>IF(T391="","",VLOOKUP($E391&amp;$D$118&amp;$D$119,'CCG data'!$A:$AD,'CCG data'!AB$3,FALSE))</f>
        <v>17.540113350908634</v>
      </c>
      <c r="L392" s="96">
        <f>IF(V391="","",VLOOKUP($E391&amp;$D$118&amp;$D$119,'CCG data'!$A:$AD,'CCG data'!AC$3,FALSE))</f>
        <v>9.3023026856900266</v>
      </c>
      <c r="M392" s="96">
        <f>IF(V391="","",VLOOKUP($E391&amp;$D$118&amp;$D$119,'CCG data'!$A:$AD,'CCG data'!AD$3,FALSE))</f>
        <v>12.474933561605003</v>
      </c>
      <c r="N392" s="363"/>
      <c r="P392" s="150">
        <f>IF(P391="","",VLOOKUP($E391&amp;$D$118&amp;$D$119,'CCG data'!$A:$AD,'CCG data'!I$3,FALSE))</f>
        <v>4.8000000000000001E-2</v>
      </c>
      <c r="Q392" s="15">
        <f>IF(P391="","",VLOOKUP($E391&amp;$D$118&amp;$D$119,'CCG data'!$A:$AD,'CCG data'!J$3,FALSE))</f>
        <v>7.4999999999999997E-2</v>
      </c>
      <c r="R392" s="15">
        <f>IF(R391="","",VLOOKUP($E391&amp;$D$118&amp;$D$119,'CCG data'!$A:$AD,'CCG data'!K$3,FALSE))</f>
        <v>0.53700000000000003</v>
      </c>
      <c r="S392" s="15">
        <f>IF(R391="","",VLOOKUP($E391&amp;$D$118&amp;$D$119,'CCG data'!$A:$AD,'CCG data'!L$3,FALSE))</f>
        <v>0.59299999999999997</v>
      </c>
      <c r="T392" s="15">
        <f>IF(T391="","",VLOOKUP($E391&amp;$D$118&amp;$D$119,'CCG data'!$A:$AD,'CCG data'!M$3,FALSE))</f>
        <v>0.19800000000000001</v>
      </c>
      <c r="U392" s="15">
        <f>IF(T391="","",VLOOKUP($E391&amp;$D$118&amp;$D$119,'CCG data'!$A:$AD,'CCG data'!N$3,FALSE))</f>
        <v>0.245</v>
      </c>
      <c r="V392" s="15">
        <f>IF(V391="","",VLOOKUP($E391&amp;$D$118&amp;$D$119,'CCG data'!$A:$AD,'CCG data'!O$3,FALSE))</f>
        <v>0.13500000000000001</v>
      </c>
      <c r="W392" s="135">
        <f>IF(V391="","",VLOOKUP($E391&amp;$D$118&amp;$D$119,'CCG data'!$A:$AD,'CCG data'!P$3,FALSE))</f>
        <v>0.17599999999999999</v>
      </c>
      <c r="Y392" s="163" t="str">
        <f>IFERROR(VLOOKUP($E392&amp;$D$119, Outliers!$A$4:$P$214,6,FALSE),"0")</f>
        <v>0</v>
      </c>
      <c r="Z392" s="163" t="str">
        <f>IFERROR(VLOOKUP($E392&amp;$D$119, Outliers!$A$4:$P$214,7,FALSE),"0")</f>
        <v>0</v>
      </c>
      <c r="AA392" s="163" t="str">
        <f>IFERROR(VLOOKUP($E392&amp;$D$119, Outliers!$A$4:$P$214,8,FALSE),"0")</f>
        <v>0</v>
      </c>
      <c r="AB392" s="163" t="str">
        <f>IFERROR(VLOOKUP($E392&amp;$D$119, Outliers!$A$4:$P$214,9,FALSE),"0")</f>
        <v>0</v>
      </c>
      <c r="AD392" s="78"/>
      <c r="AE392" s="78"/>
      <c r="AF392" s="78"/>
      <c r="AG392" s="78"/>
    </row>
    <row r="393" spans="4:33" ht="15.75" x14ac:dyDescent="0.25">
      <c r="D393" s="318"/>
      <c r="E393" s="104" t="s">
        <v>244</v>
      </c>
      <c r="F393" s="405">
        <f>IF(OR(ISERROR(VLOOKUP($E393&amp;$D$118&amp;$D$119,'CCG data'!$A:$AD,'CCG data'!R$3,FALSE)),ISBLANK(VLOOKUP($E393&amp;$D$118&amp;$D$119,'CCG data'!$A:$AD,'CCG data'!R$3,FALSE))),"",VLOOKUP($E393&amp;$D$118&amp;$D$119,'CCG data'!$A:$AD,'CCG data'!R$3,FALSE))</f>
        <v>6.5946750140354791</v>
      </c>
      <c r="G393" s="406"/>
      <c r="H393" s="406">
        <f>IF(OR(ISERROR(VLOOKUP($E393&amp;$D$118&amp;$D$119,'CCG data'!$A:$AD,'CCG data'!S$3,FALSE)),ISBLANK(VLOOKUP($E393&amp;$D$118&amp;$D$119,'CCG data'!$A:$AD,'CCG data'!S$3,FALSE))),"",VLOOKUP($E393&amp;$D$118&amp;$D$119,'CCG data'!$A:$AD,'CCG data'!S$3,FALSE))</f>
        <v>35.835453753198657</v>
      </c>
      <c r="I393" s="406"/>
      <c r="J393" s="406">
        <f>IF(OR(ISERROR(VLOOKUP($E393&amp;$D$118&amp;$D$119,'CCG data'!$A:$AD,'CCG data'!T$3,FALSE)),ISBLANK(VLOOKUP($E393&amp;$D$118&amp;$D$119,'CCG data'!$A:$AD,'CCG data'!T$3,FALSE))),"",VLOOKUP($E393&amp;$D$118&amp;$D$119,'CCG data'!$A:$AD,'CCG data'!T$3,FALSE))</f>
        <v>15.324523435741906</v>
      </c>
      <c r="K393" s="406"/>
      <c r="L393" s="406">
        <f>IF(OR(ISERROR(VLOOKUP($E393&amp;$D$118&amp;$D$119,'CCG data'!$A:$AD,'CCG data'!U$3,FALSE)),ISBLANK(VLOOKUP($E393&amp;$D$118&amp;$D$119,'CCG data'!$A:$AD,'CCG data'!U$3,FALSE))),"",VLOOKUP($E393&amp;$D$118&amp;$D$119,'CCG data'!$A:$AD,'CCG data'!U$3,FALSE))</f>
        <v>13.662032963706139</v>
      </c>
      <c r="M393" s="407"/>
      <c r="N393" s="362">
        <f>IF(OR(ISERROR(VLOOKUP($E393&amp;$D$118&amp;$D$119,'CCG data'!$A:$AD,'CCG data'!G$3,FALSE)),ISBLANK(VLOOKUP($E393&amp;$D$118&amp;$D$119,'CCG data'!$A:$AD,'CCG data'!G$3,FALSE))),"",VLOOKUP($E393&amp;$D$118&amp;$D$119,'CCG data'!$A:$AD,'CCG data'!G$3,FALSE))</f>
        <v>1021</v>
      </c>
      <c r="P393" s="397">
        <f>IF(OR(ISERROR(VLOOKUP($E393&amp;$D$118&amp;$D$119,'CCG data'!$A:$AD,'CCG data'!B$3,FALSE)),ISBLANK(VLOOKUP($E393&amp;$D$118&amp;$D$119,'CCG data'!$A:$AD,'CCG data'!B$3,FALSE))),"",VLOOKUP($E393&amp;$D$118&amp;$D$119,'CCG data'!$A:$AD,'CCG data'!B$3,FALSE))</f>
        <v>8.8148873653281098E-2</v>
      </c>
      <c r="Q393" s="263"/>
      <c r="R393" s="263">
        <f>IF(OR(ISERROR(VLOOKUP($E393&amp;$D$118&amp;$D$119,'CCG data'!$A:$AD,'CCG data'!C$3,FALSE)),ISBLANK(VLOOKUP($E393&amp;$D$118&amp;$D$119,'CCG data'!$A:$AD,'CCG data'!C$3,FALSE))),"",VLOOKUP($E393&amp;$D$118&amp;$D$119,'CCG data'!$A:$AD,'CCG data'!C$3,FALSE))</f>
        <v>0.49951028403525954</v>
      </c>
      <c r="S393" s="263"/>
      <c r="T393" s="263">
        <f>IF(OR(ISERROR(VLOOKUP($E393&amp;$D$118&amp;$D$119,'CCG data'!$A:$AD,'CCG data'!D$3,FALSE)),ISBLANK(VLOOKUP($E393&amp;$D$118&amp;$D$119,'CCG data'!$A:$AD,'CCG data'!D$3,FALSE))),"",VLOOKUP($E393&amp;$D$118&amp;$D$119,'CCG data'!$A:$AD,'CCG data'!D$3,FALSE))</f>
        <v>0.21449559255631734</v>
      </c>
      <c r="U393" s="263"/>
      <c r="V393" s="263">
        <f>IF(OR(ISERROR(VLOOKUP($E393&amp;$D$118&amp;$D$119,'CCG data'!$A:$AD,'CCG data'!E$3,FALSE)),ISBLANK(VLOOKUP($E393&amp;$D$118&amp;$D$119,'CCG data'!$A:$AD,'CCG data'!E$3,FALSE))),"",VLOOKUP($E393&amp;$D$118&amp;$D$119,'CCG data'!$A:$AD,'CCG data'!E$3,FALSE))</f>
        <v>0.19784524975514201</v>
      </c>
      <c r="W393" s="398"/>
      <c r="Y393" s="163">
        <f>IFERROR(VLOOKUP($E393&amp;$D$119, Outliers!$A$4:$P$214,6,FALSE),"0")</f>
        <v>0</v>
      </c>
      <c r="Z393" s="163">
        <f>IFERROR(VLOOKUP($E393&amp;$D$119, Outliers!$A$4:$P$214,7,FALSE),"0")</f>
        <v>0</v>
      </c>
      <c r="AA393" s="163">
        <f>IFERROR(VLOOKUP($E393&amp;$D$119, Outliers!$A$4:$P$214,8,FALSE),"0")</f>
        <v>0</v>
      </c>
      <c r="AB393" s="163">
        <f>IFERROR(VLOOKUP($E393&amp;$D$119, Outliers!$A$4:$P$214,9,FALSE),"0")</f>
        <v>0</v>
      </c>
      <c r="AD393" s="78"/>
      <c r="AE393" s="78"/>
      <c r="AF393" s="78"/>
      <c r="AG393" s="78"/>
    </row>
    <row r="394" spans="4:33" x14ac:dyDescent="0.25">
      <c r="D394" s="318"/>
      <c r="E394" s="103" t="s">
        <v>27</v>
      </c>
      <c r="F394" s="95">
        <f>IF(P393="","",VLOOKUP($E393&amp;$D$118&amp;$D$119,'CCG data'!$A:$AD,'CCG data'!W$3,FALSE))</f>
        <v>5.2322010404690866</v>
      </c>
      <c r="G394" s="96">
        <f>IF(P393="","",VLOOKUP($E393&amp;$D$118&amp;$D$119,'CCG data'!$A:$AD,'CCG data'!X$3,FALSE))</f>
        <v>7.9571489876018715</v>
      </c>
      <c r="H394" s="96">
        <f>IF(R393="","",VLOOKUP($E393&amp;$D$118&amp;$D$119,'CCG data'!$A:$AD,'CCG data'!Y$3,FALSE))</f>
        <v>32.725285448354846</v>
      </c>
      <c r="I394" s="96">
        <f>IF(R393="","",VLOOKUP($E393&amp;$D$118&amp;$D$119,'CCG data'!$A:$AD,'CCG data'!Z$3,FALSE))</f>
        <v>38.945622058042467</v>
      </c>
      <c r="J394" s="96">
        <f>IF(T393="","",VLOOKUP($E393&amp;$D$118&amp;$D$119,'CCG data'!$A:$AD,'CCG data'!AA$3,FALSE))</f>
        <v>13.29487419057072</v>
      </c>
      <c r="K394" s="96">
        <f>IF(T393="","",VLOOKUP($E393&amp;$D$118&amp;$D$119,'CCG data'!$A:$AD,'CCG data'!AB$3,FALSE))</f>
        <v>17.354172680913091</v>
      </c>
      <c r="L394" s="96">
        <f>IF(V393="","",VLOOKUP($E393&amp;$D$118&amp;$D$119,'CCG data'!$A:$AD,'CCG data'!AC$3,FALSE))</f>
        <v>11.7779686852457</v>
      </c>
      <c r="M394" s="96">
        <f>IF(V393="","",VLOOKUP($E393&amp;$D$118&amp;$D$119,'CCG data'!$A:$AD,'CCG data'!AD$3,FALSE))</f>
        <v>15.546097242166578</v>
      </c>
      <c r="N394" s="363"/>
      <c r="P394" s="150">
        <f>IF(P393="","",VLOOKUP($E393&amp;$D$118&amp;$D$119,'CCG data'!$A:$AD,'CCG data'!I$3,FALSE))</f>
        <v>7.1999999999999995E-2</v>
      </c>
      <c r="Q394" s="15">
        <f>IF(P393="","",VLOOKUP($E393&amp;$D$118&amp;$D$119,'CCG data'!$A:$AD,'CCG data'!J$3,FALSE))</f>
        <v>0.107</v>
      </c>
      <c r="R394" s="15">
        <f>IF(R393="","",VLOOKUP($E393&amp;$D$118&amp;$D$119,'CCG data'!$A:$AD,'CCG data'!K$3,FALSE))</f>
        <v>0.46899999999999997</v>
      </c>
      <c r="S394" s="15">
        <f>IF(R393="","",VLOOKUP($E393&amp;$D$118&amp;$D$119,'CCG data'!$A:$AD,'CCG data'!L$3,FALSE))</f>
        <v>0.53</v>
      </c>
      <c r="T394" s="15">
        <f>IF(T393="","",VLOOKUP($E393&amp;$D$118&amp;$D$119,'CCG data'!$A:$AD,'CCG data'!M$3,FALSE))</f>
        <v>0.19</v>
      </c>
      <c r="U394" s="15">
        <f>IF(T393="","",VLOOKUP($E393&amp;$D$118&amp;$D$119,'CCG data'!$A:$AD,'CCG data'!N$3,FALSE))</f>
        <v>0.24099999999999999</v>
      </c>
      <c r="V394" s="15">
        <f>IF(V393="","",VLOOKUP($E393&amp;$D$118&amp;$D$119,'CCG data'!$A:$AD,'CCG data'!O$3,FALSE))</f>
        <v>0.17499999999999999</v>
      </c>
      <c r="W394" s="135">
        <f>IF(V393="","",VLOOKUP($E393&amp;$D$118&amp;$D$119,'CCG data'!$A:$AD,'CCG data'!P$3,FALSE))</f>
        <v>0.223</v>
      </c>
      <c r="Y394" s="163" t="str">
        <f>IFERROR(VLOOKUP($E394&amp;$D$119, Outliers!$A$4:$P$214,6,FALSE),"0")</f>
        <v>0</v>
      </c>
      <c r="Z394" s="163" t="str">
        <f>IFERROR(VLOOKUP($E394&amp;$D$119, Outliers!$A$4:$P$214,7,FALSE),"0")</f>
        <v>0</v>
      </c>
      <c r="AA394" s="163" t="str">
        <f>IFERROR(VLOOKUP($E394&amp;$D$119, Outliers!$A$4:$P$214,8,FALSE),"0")</f>
        <v>0</v>
      </c>
      <c r="AB394" s="163" t="str">
        <f>IFERROR(VLOOKUP($E394&amp;$D$119, Outliers!$A$4:$P$214,9,FALSE),"0")</f>
        <v>0</v>
      </c>
      <c r="AD394" s="78"/>
      <c r="AE394" s="78"/>
      <c r="AF394" s="78"/>
      <c r="AG394" s="78"/>
    </row>
    <row r="395" spans="4:33" ht="15.75" x14ac:dyDescent="0.25">
      <c r="D395" s="318"/>
      <c r="E395" s="104" t="s">
        <v>245</v>
      </c>
      <c r="F395" s="405">
        <f>IF(OR(ISERROR(VLOOKUP($E395&amp;$D$118&amp;$D$119,'CCG data'!$A:$AD,'CCG data'!R$3,FALSE)),ISBLANK(VLOOKUP($E395&amp;$D$118&amp;$D$119,'CCG data'!$A:$AD,'CCG data'!R$3,FALSE))),"",VLOOKUP($E395&amp;$D$118&amp;$D$119,'CCG data'!$A:$AD,'CCG data'!R$3,FALSE))</f>
        <v>6.0806904839191747</v>
      </c>
      <c r="G395" s="406"/>
      <c r="H395" s="406">
        <f>IF(OR(ISERROR(VLOOKUP($E395&amp;$D$118&amp;$D$119,'CCG data'!$A:$AD,'CCG data'!S$3,FALSE)),ISBLANK(VLOOKUP($E395&amp;$D$118&amp;$D$119,'CCG data'!$A:$AD,'CCG data'!S$3,FALSE))),"",VLOOKUP($E395&amp;$D$118&amp;$D$119,'CCG data'!$A:$AD,'CCG data'!S$3,FALSE))</f>
        <v>42.461805218456938</v>
      </c>
      <c r="I395" s="406"/>
      <c r="J395" s="406">
        <f>IF(OR(ISERROR(VLOOKUP($E395&amp;$D$118&amp;$D$119,'CCG data'!$A:$AD,'CCG data'!T$3,FALSE)),ISBLANK(VLOOKUP($E395&amp;$D$118&amp;$D$119,'CCG data'!$A:$AD,'CCG data'!T$3,FALSE))),"",VLOOKUP($E395&amp;$D$118&amp;$D$119,'CCG data'!$A:$AD,'CCG data'!T$3,FALSE))</f>
        <v>18.108516277835111</v>
      </c>
      <c r="K395" s="406"/>
      <c r="L395" s="406">
        <f>IF(OR(ISERROR(VLOOKUP($E395&amp;$D$118&amp;$D$119,'CCG data'!$A:$AD,'CCG data'!U$3,FALSE)),ISBLANK(VLOOKUP($E395&amp;$D$118&amp;$D$119,'CCG data'!$A:$AD,'CCG data'!U$3,FALSE))),"",VLOOKUP($E395&amp;$D$118&amp;$D$119,'CCG data'!$A:$AD,'CCG data'!U$3,FALSE))</f>
        <v>8.6021217793240545</v>
      </c>
      <c r="M395" s="407"/>
      <c r="N395" s="362">
        <f>IF(OR(ISERROR(VLOOKUP($E395&amp;$D$118&amp;$D$119,'CCG data'!$A:$AD,'CCG data'!G$3,FALSE)),ISBLANK(VLOOKUP($E395&amp;$D$118&amp;$D$119,'CCG data'!$A:$AD,'CCG data'!G$3,FALSE))),"",VLOOKUP($E395&amp;$D$118&amp;$D$119,'CCG data'!$A:$AD,'CCG data'!G$3,FALSE))</f>
        <v>1778</v>
      </c>
      <c r="P395" s="397">
        <f>IF(OR(ISERROR(VLOOKUP($E395&amp;$D$118&amp;$D$119,'CCG data'!$A:$AD,'CCG data'!B$3,FALSE)),ISBLANK(VLOOKUP($E395&amp;$D$118&amp;$D$119,'CCG data'!$A:$AD,'CCG data'!B$3,FALSE))),"",VLOOKUP($E395&amp;$D$118&amp;$D$119,'CCG data'!$A:$AD,'CCG data'!B$3,FALSE))</f>
        <v>8.3239595050618675E-2</v>
      </c>
      <c r="Q395" s="263"/>
      <c r="R395" s="263">
        <f>IF(OR(ISERROR(VLOOKUP($E395&amp;$D$118&amp;$D$119,'CCG data'!$A:$AD,'CCG data'!C$3,FALSE)),ISBLANK(VLOOKUP($E395&amp;$D$118&amp;$D$119,'CCG data'!$A:$AD,'CCG data'!C$3,FALSE))),"",VLOOKUP($E395&amp;$D$118&amp;$D$119,'CCG data'!$A:$AD,'CCG data'!C$3,FALSE))</f>
        <v>0.56580427446569181</v>
      </c>
      <c r="S395" s="263"/>
      <c r="T395" s="263">
        <f>IF(OR(ISERROR(VLOOKUP($E395&amp;$D$118&amp;$D$119,'CCG data'!$A:$AD,'CCG data'!D$3,FALSE)),ISBLANK(VLOOKUP($E395&amp;$D$118&amp;$D$119,'CCG data'!$A:$AD,'CCG data'!D$3,FALSE))),"",VLOOKUP($E395&amp;$D$118&amp;$D$119,'CCG data'!$A:$AD,'CCG data'!D$3,FALSE))</f>
        <v>0.23622047244094488</v>
      </c>
      <c r="U395" s="263"/>
      <c r="V395" s="263">
        <f>IF(OR(ISERROR(VLOOKUP($E395&amp;$D$118&amp;$D$119,'CCG data'!$A:$AD,'CCG data'!E$3,FALSE)),ISBLANK(VLOOKUP($E395&amp;$D$118&amp;$D$119,'CCG data'!$A:$AD,'CCG data'!E$3,FALSE))),"",VLOOKUP($E395&amp;$D$118&amp;$D$119,'CCG data'!$A:$AD,'CCG data'!E$3,FALSE))</f>
        <v>0.11473565804274466</v>
      </c>
      <c r="W395" s="398"/>
      <c r="Y395" s="163">
        <f>IFERROR(VLOOKUP($E395&amp;$D$119, Outliers!$A$4:$P$214,6,FALSE),"0")</f>
        <v>0</v>
      </c>
      <c r="Z395" s="163">
        <f>IFERROR(VLOOKUP($E395&amp;$D$119, Outliers!$A$4:$P$214,7,FALSE),"0")</f>
        <v>1</v>
      </c>
      <c r="AA395" s="163">
        <f>IFERROR(VLOOKUP($E395&amp;$D$119, Outliers!$A$4:$P$214,8,FALSE),"0")</f>
        <v>0</v>
      </c>
      <c r="AB395" s="163">
        <f>IFERROR(VLOOKUP($E395&amp;$D$119, Outliers!$A$4:$P$214,9,FALSE),"0")</f>
        <v>1</v>
      </c>
      <c r="AD395" s="78"/>
      <c r="AE395" s="78"/>
      <c r="AF395" s="78"/>
      <c r="AG395" s="78"/>
    </row>
    <row r="396" spans="4:33" x14ac:dyDescent="0.25">
      <c r="D396" s="318"/>
      <c r="E396" s="103" t="s">
        <v>27</v>
      </c>
      <c r="F396" s="95">
        <f>IF(P395="","",VLOOKUP($E395&amp;$D$118&amp;$D$119,'CCG data'!$A:$AD,'CCG data'!W$3,FALSE))</f>
        <v>5.1010243133990123</v>
      </c>
      <c r="G396" s="96">
        <f>IF(P395="","",VLOOKUP($E395&amp;$D$118&amp;$D$119,'CCG data'!$A:$AD,'CCG data'!X$3,FALSE))</f>
        <v>7.060356654439337</v>
      </c>
      <c r="H396" s="96">
        <f>IF(R395="","",VLOOKUP($E395&amp;$D$118&amp;$D$119,'CCG data'!$A:$AD,'CCG data'!Y$3,FALSE))</f>
        <v>39.837855341769746</v>
      </c>
      <c r="I396" s="96">
        <f>IF(R395="","",VLOOKUP($E395&amp;$D$118&amp;$D$119,'CCG data'!$A:$AD,'CCG data'!Z$3,FALSE))</f>
        <v>45.08575509514413</v>
      </c>
      <c r="J396" s="96">
        <f>IF(T395="","",VLOOKUP($E395&amp;$D$118&amp;$D$119,'CCG data'!$A:$AD,'CCG data'!AA$3,FALSE))</f>
        <v>16.37665024689527</v>
      </c>
      <c r="K396" s="96">
        <f>IF(T395="","",VLOOKUP($E395&amp;$D$118&amp;$D$119,'CCG data'!$A:$AD,'CCG data'!AB$3,FALSE))</f>
        <v>19.840382308774952</v>
      </c>
      <c r="L396" s="96">
        <f>IF(V395="","",VLOOKUP($E395&amp;$D$118&amp;$D$119,'CCG data'!$A:$AD,'CCG data'!AC$3,FALSE))</f>
        <v>7.4216745581428905</v>
      </c>
      <c r="M396" s="96">
        <f>IF(V395="","",VLOOKUP($E395&amp;$D$118&amp;$D$119,'CCG data'!$A:$AD,'CCG data'!AD$3,FALSE))</f>
        <v>9.7825690005052177</v>
      </c>
      <c r="N396" s="363"/>
      <c r="P396" s="150">
        <f>IF(P395="","",VLOOKUP($E395&amp;$D$118&amp;$D$119,'CCG data'!$A:$AD,'CCG data'!I$3,FALSE))</f>
        <v>7.0999999999999994E-2</v>
      </c>
      <c r="Q396" s="15">
        <f>IF(P395="","",VLOOKUP($E395&amp;$D$118&amp;$D$119,'CCG data'!$A:$AD,'CCG data'!J$3,FALSE))</f>
        <v>9.7000000000000003E-2</v>
      </c>
      <c r="R396" s="15">
        <f>IF(R395="","",VLOOKUP($E395&amp;$D$118&amp;$D$119,'CCG data'!$A:$AD,'CCG data'!K$3,FALSE))</f>
        <v>0.54300000000000004</v>
      </c>
      <c r="S396" s="15">
        <f>IF(R395="","",VLOOKUP($E395&amp;$D$118&amp;$D$119,'CCG data'!$A:$AD,'CCG data'!L$3,FALSE))</f>
        <v>0.58899999999999997</v>
      </c>
      <c r="T396" s="15">
        <f>IF(T395="","",VLOOKUP($E395&amp;$D$118&amp;$D$119,'CCG data'!$A:$AD,'CCG data'!M$3,FALSE))</f>
        <v>0.217</v>
      </c>
      <c r="U396" s="15">
        <f>IF(T395="","",VLOOKUP($E395&amp;$D$118&amp;$D$119,'CCG data'!$A:$AD,'CCG data'!N$3,FALSE))</f>
        <v>0.25700000000000001</v>
      </c>
      <c r="V396" s="15">
        <f>IF(V395="","",VLOOKUP($E395&amp;$D$118&amp;$D$119,'CCG data'!$A:$AD,'CCG data'!O$3,FALSE))</f>
        <v>0.10100000000000001</v>
      </c>
      <c r="W396" s="135">
        <f>IF(V395="","",VLOOKUP($E395&amp;$D$118&amp;$D$119,'CCG data'!$A:$AD,'CCG data'!P$3,FALSE))</f>
        <v>0.13</v>
      </c>
      <c r="Y396" s="163" t="str">
        <f>IFERROR(VLOOKUP($E396&amp;$D$119, Outliers!$A$4:$P$214,6,FALSE),"0")</f>
        <v>0</v>
      </c>
      <c r="Z396" s="163" t="str">
        <f>IFERROR(VLOOKUP($E396&amp;$D$119, Outliers!$A$4:$P$214,7,FALSE),"0")</f>
        <v>0</v>
      </c>
      <c r="AA396" s="163" t="str">
        <f>IFERROR(VLOOKUP($E396&amp;$D$119, Outliers!$A$4:$P$214,8,FALSE),"0")</f>
        <v>0</v>
      </c>
      <c r="AB396" s="163" t="str">
        <f>IFERROR(VLOOKUP($E396&amp;$D$119, Outliers!$A$4:$P$214,9,FALSE),"0")</f>
        <v>0</v>
      </c>
      <c r="AD396" s="78"/>
      <c r="AE396" s="78"/>
      <c r="AF396" s="78"/>
      <c r="AG396" s="78"/>
    </row>
    <row r="397" spans="4:33" ht="15.75" x14ac:dyDescent="0.25">
      <c r="D397" s="318"/>
      <c r="E397" s="104" t="s">
        <v>246</v>
      </c>
      <c r="F397" s="405">
        <f>IF(OR(ISERROR(VLOOKUP($E397&amp;$D$118&amp;$D$119,'CCG data'!$A:$AD,'CCG data'!R$3,FALSE)),ISBLANK(VLOOKUP($E397&amp;$D$118&amp;$D$119,'CCG data'!$A:$AD,'CCG data'!R$3,FALSE))),"",VLOOKUP($E397&amp;$D$118&amp;$D$119,'CCG data'!$A:$AD,'CCG data'!R$3,FALSE))</f>
        <v>7.1424166087244902</v>
      </c>
      <c r="G397" s="406"/>
      <c r="H397" s="406">
        <f>IF(OR(ISERROR(VLOOKUP($E397&amp;$D$118&amp;$D$119,'CCG data'!$A:$AD,'CCG data'!S$3,FALSE)),ISBLANK(VLOOKUP($E397&amp;$D$118&amp;$D$119,'CCG data'!$A:$AD,'CCG data'!S$3,FALSE))),"",VLOOKUP($E397&amp;$D$118&amp;$D$119,'CCG data'!$A:$AD,'CCG data'!S$3,FALSE))</f>
        <v>49.273672827601921</v>
      </c>
      <c r="I397" s="406"/>
      <c r="J397" s="406">
        <f>IF(OR(ISERROR(VLOOKUP($E397&amp;$D$118&amp;$D$119,'CCG data'!$A:$AD,'CCG data'!T$3,FALSE)),ISBLANK(VLOOKUP($E397&amp;$D$118&amp;$D$119,'CCG data'!$A:$AD,'CCG data'!T$3,FALSE))),"",VLOOKUP($E397&amp;$D$118&amp;$D$119,'CCG data'!$A:$AD,'CCG data'!T$3,FALSE))</f>
        <v>11.609396490684082</v>
      </c>
      <c r="K397" s="406"/>
      <c r="L397" s="406">
        <f>IF(OR(ISERROR(VLOOKUP($E397&amp;$D$118&amp;$D$119,'CCG data'!$A:$AD,'CCG data'!U$3,FALSE)),ISBLANK(VLOOKUP($E397&amp;$D$118&amp;$D$119,'CCG data'!$A:$AD,'CCG data'!U$3,FALSE))),"",VLOOKUP($E397&amp;$D$118&amp;$D$119,'CCG data'!$A:$AD,'CCG data'!U$3,FALSE))</f>
        <v>8.5054314939298425</v>
      </c>
      <c r="M397" s="407"/>
      <c r="N397" s="362">
        <f>IF(OR(ISERROR(VLOOKUP($E397&amp;$D$118&amp;$D$119,'CCG data'!$A:$AD,'CCG data'!G$3,FALSE)),ISBLANK(VLOOKUP($E397&amp;$D$118&amp;$D$119,'CCG data'!$A:$AD,'CCG data'!G$3,FALSE))),"",VLOOKUP($E397&amp;$D$118&amp;$D$119,'CCG data'!$A:$AD,'CCG data'!G$3,FALSE))</f>
        <v>830</v>
      </c>
      <c r="P397" s="397">
        <f>IF(OR(ISERROR(VLOOKUP($E397&amp;$D$118&amp;$D$119,'CCG data'!$A:$AD,'CCG data'!B$3,FALSE)),ISBLANK(VLOOKUP($E397&amp;$D$118&amp;$D$119,'CCG data'!$A:$AD,'CCG data'!B$3,FALSE))),"",VLOOKUP($E397&amp;$D$118&amp;$D$119,'CCG data'!$A:$AD,'CCG data'!B$3,FALSE))</f>
        <v>9.3975903614457831E-2</v>
      </c>
      <c r="Q397" s="263"/>
      <c r="R397" s="263">
        <f>IF(OR(ISERROR(VLOOKUP($E397&amp;$D$118&amp;$D$119,'CCG data'!$A:$AD,'CCG data'!C$3,FALSE)),ISBLANK(VLOOKUP($E397&amp;$D$118&amp;$D$119,'CCG data'!$A:$AD,'CCG data'!C$3,FALSE))),"",VLOOKUP($E397&amp;$D$118&amp;$D$119,'CCG data'!$A:$AD,'CCG data'!C$3,FALSE))</f>
        <v>0.64096385542168677</v>
      </c>
      <c r="S397" s="263"/>
      <c r="T397" s="263">
        <f>IF(OR(ISERROR(VLOOKUP($E397&amp;$D$118&amp;$D$119,'CCG data'!$A:$AD,'CCG data'!D$3,FALSE)),ISBLANK(VLOOKUP($E397&amp;$D$118&amp;$D$119,'CCG data'!$A:$AD,'CCG data'!D$3,FALSE))),"",VLOOKUP($E397&amp;$D$118&amp;$D$119,'CCG data'!$A:$AD,'CCG data'!D$3,FALSE))</f>
        <v>0.15301204819277109</v>
      </c>
      <c r="U397" s="263"/>
      <c r="V397" s="263">
        <f>IF(OR(ISERROR(VLOOKUP($E397&amp;$D$118&amp;$D$119,'CCG data'!$A:$AD,'CCG data'!E$3,FALSE)),ISBLANK(VLOOKUP($E397&amp;$D$118&amp;$D$119,'CCG data'!$A:$AD,'CCG data'!E$3,FALSE))),"",VLOOKUP($E397&amp;$D$118&amp;$D$119,'CCG data'!$A:$AD,'CCG data'!E$3,FALSE))</f>
        <v>0.11204819277108434</v>
      </c>
      <c r="W397" s="398"/>
      <c r="Y397" s="163">
        <f>IFERROR(VLOOKUP($E397&amp;$D$119, Outliers!$A$4:$P$214,6,FALSE),"0")</f>
        <v>0</v>
      </c>
      <c r="Z397" s="163">
        <f>IFERROR(VLOOKUP($E397&amp;$D$119, Outliers!$A$4:$P$214,7,FALSE),"0")</f>
        <v>1</v>
      </c>
      <c r="AA397" s="163">
        <f>IFERROR(VLOOKUP($E397&amp;$D$119, Outliers!$A$4:$P$214,8,FALSE),"0")</f>
        <v>1</v>
      </c>
      <c r="AB397" s="163">
        <f>IFERROR(VLOOKUP($E397&amp;$D$119, Outliers!$A$4:$P$214,9,FALSE),"0")</f>
        <v>0</v>
      </c>
      <c r="AD397" s="78"/>
      <c r="AE397" s="78"/>
      <c r="AF397" s="78"/>
      <c r="AG397" s="78"/>
    </row>
    <row r="398" spans="4:33" x14ac:dyDescent="0.25">
      <c r="D398" s="318"/>
      <c r="E398" s="103" t="s">
        <v>27</v>
      </c>
      <c r="F398" s="95">
        <f>IF(P397="","",VLOOKUP($E397&amp;$D$118&amp;$D$119,'CCG data'!$A:$AD,'CCG data'!W$3,FALSE))</f>
        <v>5.5573265270315639</v>
      </c>
      <c r="G398" s="96">
        <f>IF(P397="","",VLOOKUP($E397&amp;$D$118&amp;$D$119,'CCG data'!$A:$AD,'CCG data'!X$3,FALSE))</f>
        <v>8.7275066904174174</v>
      </c>
      <c r="H398" s="96">
        <f>IF(R397="","",VLOOKUP($E397&amp;$D$118&amp;$D$119,'CCG data'!$A:$AD,'CCG data'!Y$3,FALSE))</f>
        <v>45.086554919101353</v>
      </c>
      <c r="I398" s="96">
        <f>IF(R397="","",VLOOKUP($E397&amp;$D$118&amp;$D$119,'CCG data'!$A:$AD,'CCG data'!Z$3,FALSE))</f>
        <v>53.460790736102489</v>
      </c>
      <c r="J398" s="96">
        <f>IF(T397="","",VLOOKUP($E397&amp;$D$118&amp;$D$119,'CCG data'!$A:$AD,'CCG data'!AA$3,FALSE))</f>
        <v>9.5902684755894647</v>
      </c>
      <c r="K398" s="96">
        <f>IF(T397="","",VLOOKUP($E397&amp;$D$118&amp;$D$119,'CCG data'!$A:$AD,'CCG data'!AB$3,FALSE))</f>
        <v>13.628524505778699</v>
      </c>
      <c r="L398" s="96">
        <f>IF(V397="","",VLOOKUP($E397&amp;$D$118&amp;$D$119,'CCG data'!$A:$AD,'CCG data'!AC$3,FALSE))</f>
        <v>6.7767660599292023</v>
      </c>
      <c r="M398" s="96">
        <f>IF(V397="","",VLOOKUP($E397&amp;$D$118&amp;$D$119,'CCG data'!$A:$AD,'CCG data'!AD$3,FALSE))</f>
        <v>10.234096927930484</v>
      </c>
      <c r="N398" s="363"/>
      <c r="P398" s="150">
        <f>IF(P397="","",VLOOKUP($E397&amp;$D$118&amp;$D$119,'CCG data'!$A:$AD,'CCG data'!I$3,FALSE))</f>
        <v>7.5999999999999998E-2</v>
      </c>
      <c r="Q398" s="15">
        <f>IF(P397="","",VLOOKUP($E397&amp;$D$118&amp;$D$119,'CCG data'!$A:$AD,'CCG data'!J$3,FALSE))</f>
        <v>0.11600000000000001</v>
      </c>
      <c r="R398" s="15">
        <f>IF(R397="","",VLOOKUP($E397&amp;$D$118&amp;$D$119,'CCG data'!$A:$AD,'CCG data'!K$3,FALSE))</f>
        <v>0.60799999999999998</v>
      </c>
      <c r="S398" s="15">
        <f>IF(R397="","",VLOOKUP($E397&amp;$D$118&amp;$D$119,'CCG data'!$A:$AD,'CCG data'!L$3,FALSE))</f>
        <v>0.67300000000000004</v>
      </c>
      <c r="T398" s="15">
        <f>IF(T397="","",VLOOKUP($E397&amp;$D$118&amp;$D$119,'CCG data'!$A:$AD,'CCG data'!M$3,FALSE))</f>
        <v>0.13</v>
      </c>
      <c r="U398" s="15">
        <f>IF(T397="","",VLOOKUP($E397&amp;$D$118&amp;$D$119,'CCG data'!$A:$AD,'CCG data'!N$3,FALSE))</f>
        <v>0.17899999999999999</v>
      </c>
      <c r="V398" s="15">
        <f>IF(V397="","",VLOOKUP($E397&amp;$D$118&amp;$D$119,'CCG data'!$A:$AD,'CCG data'!O$3,FALSE))</f>
        <v>9.1999999999999998E-2</v>
      </c>
      <c r="W398" s="135">
        <f>IF(V397="","",VLOOKUP($E397&amp;$D$118&amp;$D$119,'CCG data'!$A:$AD,'CCG data'!P$3,FALSE))</f>
        <v>0.13500000000000001</v>
      </c>
      <c r="Y398" s="163" t="str">
        <f>IFERROR(VLOOKUP($E398&amp;$D$119, Outliers!$A$4:$P$214,6,FALSE),"0")</f>
        <v>0</v>
      </c>
      <c r="Z398" s="163" t="str">
        <f>IFERROR(VLOOKUP($E398&amp;$D$119, Outliers!$A$4:$P$214,7,FALSE),"0")</f>
        <v>0</v>
      </c>
      <c r="AA398" s="163" t="str">
        <f>IFERROR(VLOOKUP($E398&amp;$D$119, Outliers!$A$4:$P$214,8,FALSE),"0")</f>
        <v>0</v>
      </c>
      <c r="AB398" s="163" t="str">
        <f>IFERROR(VLOOKUP($E398&amp;$D$119, Outliers!$A$4:$P$214,9,FALSE),"0")</f>
        <v>0</v>
      </c>
      <c r="AD398" s="78"/>
      <c r="AE398" s="78"/>
      <c r="AF398" s="78"/>
      <c r="AG398" s="78"/>
    </row>
    <row r="399" spans="4:33" ht="15.75" x14ac:dyDescent="0.25">
      <c r="D399" s="318"/>
      <c r="E399" s="104" t="s">
        <v>247</v>
      </c>
      <c r="F399" s="405">
        <f>IF(OR(ISERROR(VLOOKUP($E399&amp;$D$118&amp;$D$119,'CCG data'!$A:$AD,'CCG data'!R$3,FALSE)),ISBLANK(VLOOKUP($E399&amp;$D$118&amp;$D$119,'CCG data'!$A:$AD,'CCG data'!R$3,FALSE))),"",VLOOKUP($E399&amp;$D$118&amp;$D$119,'CCG data'!$A:$AD,'CCG data'!R$3,FALSE))</f>
        <v>5.5182199833747472</v>
      </c>
      <c r="G399" s="406"/>
      <c r="H399" s="406">
        <f>IF(OR(ISERROR(VLOOKUP($E399&amp;$D$118&amp;$D$119,'CCG data'!$A:$AD,'CCG data'!S$3,FALSE)),ISBLANK(VLOOKUP($E399&amp;$D$118&amp;$D$119,'CCG data'!$A:$AD,'CCG data'!S$3,FALSE))),"",VLOOKUP($E399&amp;$D$118&amp;$D$119,'CCG data'!$A:$AD,'CCG data'!S$3,FALSE))</f>
        <v>42.760113850557538</v>
      </c>
      <c r="I399" s="406"/>
      <c r="J399" s="406">
        <f>IF(OR(ISERROR(VLOOKUP($E399&amp;$D$118&amp;$D$119,'CCG data'!$A:$AD,'CCG data'!T$3,FALSE)),ISBLANK(VLOOKUP($E399&amp;$D$118&amp;$D$119,'CCG data'!$A:$AD,'CCG data'!T$3,FALSE))),"",VLOOKUP($E399&amp;$D$118&amp;$D$119,'CCG data'!$A:$AD,'CCG data'!T$3,FALSE))</f>
        <v>23.158534008263153</v>
      </c>
      <c r="K399" s="406"/>
      <c r="L399" s="406">
        <f>IF(OR(ISERROR(VLOOKUP($E399&amp;$D$118&amp;$D$119,'CCG data'!$A:$AD,'CCG data'!U$3,FALSE)),ISBLANK(VLOOKUP($E399&amp;$D$118&amp;$D$119,'CCG data'!$A:$AD,'CCG data'!U$3,FALSE))),"",VLOOKUP($E399&amp;$D$118&amp;$D$119,'CCG data'!$A:$AD,'CCG data'!U$3,FALSE))</f>
        <v>8.7549064005735477</v>
      </c>
      <c r="M399" s="407"/>
      <c r="N399" s="362">
        <f>IF(OR(ISERROR(VLOOKUP($E399&amp;$D$118&amp;$D$119,'CCG data'!$A:$AD,'CCG data'!G$3,FALSE)),ISBLANK(VLOOKUP($E399&amp;$D$118&amp;$D$119,'CCG data'!$A:$AD,'CCG data'!G$3,FALSE))),"",VLOOKUP($E399&amp;$D$118&amp;$D$119,'CCG data'!$A:$AD,'CCG data'!G$3,FALSE))</f>
        <v>1458</v>
      </c>
      <c r="P399" s="397">
        <f>IF(OR(ISERROR(VLOOKUP($E399&amp;$D$118&amp;$D$119,'CCG data'!$A:$AD,'CCG data'!B$3,FALSE)),ISBLANK(VLOOKUP($E399&amp;$D$118&amp;$D$119,'CCG data'!$A:$AD,'CCG data'!B$3,FALSE))),"",VLOOKUP($E399&amp;$D$118&amp;$D$119,'CCG data'!$A:$AD,'CCG data'!B$3,FALSE))</f>
        <v>6.7901234567901231E-2</v>
      </c>
      <c r="Q399" s="263"/>
      <c r="R399" s="263">
        <f>IF(OR(ISERROR(VLOOKUP($E399&amp;$D$118&amp;$D$119,'CCG data'!$A:$AD,'CCG data'!C$3,FALSE)),ISBLANK(VLOOKUP($E399&amp;$D$118&amp;$D$119,'CCG data'!$A:$AD,'CCG data'!C$3,FALSE))),"",VLOOKUP($E399&amp;$D$118&amp;$D$119,'CCG data'!$A:$AD,'CCG data'!C$3,FALSE))</f>
        <v>0.53086419753086422</v>
      </c>
      <c r="S399" s="263"/>
      <c r="T399" s="263">
        <f>IF(OR(ISERROR(VLOOKUP($E399&amp;$D$118&amp;$D$119,'CCG data'!$A:$AD,'CCG data'!D$3,FALSE)),ISBLANK(VLOOKUP($E399&amp;$D$118&amp;$D$119,'CCG data'!$A:$AD,'CCG data'!D$3,FALSE))),"",VLOOKUP($E399&amp;$D$118&amp;$D$119,'CCG data'!$A:$AD,'CCG data'!D$3,FALSE))</f>
        <v>0.28943758573388201</v>
      </c>
      <c r="U399" s="263"/>
      <c r="V399" s="263">
        <f>IF(OR(ISERROR(VLOOKUP($E399&amp;$D$118&amp;$D$119,'CCG data'!$A:$AD,'CCG data'!E$3,FALSE)),ISBLANK(VLOOKUP($E399&amp;$D$118&amp;$D$119,'CCG data'!$A:$AD,'CCG data'!E$3,FALSE))),"",VLOOKUP($E399&amp;$D$118&amp;$D$119,'CCG data'!$A:$AD,'CCG data'!E$3,FALSE))</f>
        <v>0.11179698216735254</v>
      </c>
      <c r="W399" s="398"/>
      <c r="Y399" s="163">
        <f>IFERROR(VLOOKUP($E399&amp;$D$119, Outliers!$A$4:$P$214,6,FALSE),"0")</f>
        <v>0</v>
      </c>
      <c r="Z399" s="163">
        <f>IFERROR(VLOOKUP($E399&amp;$D$119, Outliers!$A$4:$P$214,7,FALSE),"0")</f>
        <v>0</v>
      </c>
      <c r="AA399" s="163">
        <f>IFERROR(VLOOKUP($E399&amp;$D$119, Outliers!$A$4:$P$214,8,FALSE),"0")</f>
        <v>1</v>
      </c>
      <c r="AB399" s="163">
        <f>IFERROR(VLOOKUP($E399&amp;$D$119, Outliers!$A$4:$P$214,9,FALSE),"0")</f>
        <v>0</v>
      </c>
      <c r="AD399" s="78"/>
      <c r="AE399" s="78"/>
      <c r="AF399" s="78"/>
      <c r="AG399" s="78"/>
    </row>
    <row r="400" spans="4:33" x14ac:dyDescent="0.25">
      <c r="D400" s="318"/>
      <c r="E400" s="103" t="s">
        <v>27</v>
      </c>
      <c r="F400" s="95">
        <f>IF(P399="","",VLOOKUP($E399&amp;$D$118&amp;$D$119,'CCG data'!$A:$AD,'CCG data'!W$3,FALSE))</f>
        <v>4.4312001111574535</v>
      </c>
      <c r="G400" s="96">
        <f>IF(P399="","",VLOOKUP($E399&amp;$D$118&amp;$D$119,'CCG data'!$A:$AD,'CCG data'!X$3,FALSE))</f>
        <v>6.6052398555920409</v>
      </c>
      <c r="H400" s="96">
        <f>IF(R399="","",VLOOKUP($E399&amp;$D$118&amp;$D$119,'CCG data'!$A:$AD,'CCG data'!Y$3,FALSE))</f>
        <v>39.747631966677289</v>
      </c>
      <c r="I400" s="96">
        <f>IF(R399="","",VLOOKUP($E399&amp;$D$118&amp;$D$119,'CCG data'!$A:$AD,'CCG data'!Z$3,FALSE))</f>
        <v>45.772595734437786</v>
      </c>
      <c r="J400" s="96">
        <f>IF(T399="","",VLOOKUP($E399&amp;$D$118&amp;$D$119,'CCG data'!$A:$AD,'CCG data'!AA$3,FALSE))</f>
        <v>20.948948006435501</v>
      </c>
      <c r="K400" s="96">
        <f>IF(T399="","",VLOOKUP($E399&amp;$D$118&amp;$D$119,'CCG data'!$A:$AD,'CCG data'!AB$3,FALSE))</f>
        <v>25.368120010090806</v>
      </c>
      <c r="L400" s="96">
        <f>IF(V399="","",VLOOKUP($E399&amp;$D$118&amp;$D$119,'CCG data'!$A:$AD,'CCG data'!AC$3,FALSE))</f>
        <v>7.410861502898074</v>
      </c>
      <c r="M400" s="96">
        <f>IF(V399="","",VLOOKUP($E399&amp;$D$118&amp;$D$119,'CCG data'!$A:$AD,'CCG data'!AD$3,FALSE))</f>
        <v>10.098951298249021</v>
      </c>
      <c r="N400" s="363"/>
      <c r="P400" s="150">
        <f>IF(P399="","",VLOOKUP($E399&amp;$D$118&amp;$D$119,'CCG data'!$A:$AD,'CCG data'!I$3,FALSE))</f>
        <v>5.6000000000000001E-2</v>
      </c>
      <c r="Q400" s="15">
        <f>IF(P399="","",VLOOKUP($E399&amp;$D$118&amp;$D$119,'CCG data'!$A:$AD,'CCG data'!J$3,FALSE))</f>
        <v>8.2000000000000003E-2</v>
      </c>
      <c r="R400" s="15">
        <f>IF(R399="","",VLOOKUP($E399&amp;$D$118&amp;$D$119,'CCG data'!$A:$AD,'CCG data'!K$3,FALSE))</f>
        <v>0.505</v>
      </c>
      <c r="S400" s="15">
        <f>IF(R399="","",VLOOKUP($E399&amp;$D$118&amp;$D$119,'CCG data'!$A:$AD,'CCG data'!L$3,FALSE))</f>
        <v>0.55600000000000005</v>
      </c>
      <c r="T400" s="15">
        <f>IF(T399="","",VLOOKUP($E399&amp;$D$118&amp;$D$119,'CCG data'!$A:$AD,'CCG data'!M$3,FALSE))</f>
        <v>0.26700000000000002</v>
      </c>
      <c r="U400" s="15">
        <f>IF(T399="","",VLOOKUP($E399&amp;$D$118&amp;$D$119,'CCG data'!$A:$AD,'CCG data'!N$3,FALSE))</f>
        <v>0.313</v>
      </c>
      <c r="V400" s="15">
        <f>IF(V399="","",VLOOKUP($E399&amp;$D$118&amp;$D$119,'CCG data'!$A:$AD,'CCG data'!O$3,FALSE))</f>
        <v>9.7000000000000003E-2</v>
      </c>
      <c r="W400" s="135">
        <f>IF(V399="","",VLOOKUP($E399&amp;$D$118&amp;$D$119,'CCG data'!$A:$AD,'CCG data'!P$3,FALSE))</f>
        <v>0.129</v>
      </c>
      <c r="Y400" s="163" t="str">
        <f>IFERROR(VLOOKUP($E400&amp;$D$119, Outliers!$A$4:$P$214,6,FALSE),"0")</f>
        <v>0</v>
      </c>
      <c r="Z400" s="163" t="str">
        <f>IFERROR(VLOOKUP($E400&amp;$D$119, Outliers!$A$4:$P$214,7,FALSE),"0")</f>
        <v>0</v>
      </c>
      <c r="AA400" s="163" t="str">
        <f>IFERROR(VLOOKUP($E400&amp;$D$119, Outliers!$A$4:$P$214,8,FALSE),"0")</f>
        <v>0</v>
      </c>
      <c r="AB400" s="163" t="str">
        <f>IFERROR(VLOOKUP($E400&amp;$D$119, Outliers!$A$4:$P$214,9,FALSE),"0")</f>
        <v>0</v>
      </c>
      <c r="AD400" s="78"/>
      <c r="AE400" s="78"/>
      <c r="AF400" s="78"/>
      <c r="AG400" s="78"/>
    </row>
    <row r="401" spans="4:33" ht="15.75" x14ac:dyDescent="0.25">
      <c r="D401" s="318"/>
      <c r="E401" s="104" t="s">
        <v>419</v>
      </c>
      <c r="F401" s="405">
        <f>IF(OR(ISERROR(VLOOKUP($E401&amp;$D$118&amp;$D$119,'CCG data'!$A:$AD,'CCG data'!R$3,FALSE)),ISBLANK(VLOOKUP($E401&amp;$D$118&amp;$D$119,'CCG data'!$A:$AD,'CCG data'!R$3,FALSE))),"",VLOOKUP($E401&amp;$D$118&amp;$D$119,'CCG data'!$A:$AD,'CCG data'!R$3,FALSE))</f>
        <v>5.2941215308522347</v>
      </c>
      <c r="G401" s="406"/>
      <c r="H401" s="406">
        <f>IF(OR(ISERROR(VLOOKUP($E401&amp;$D$118&amp;$D$119,'CCG data'!$A:$AD,'CCG data'!S$3,FALSE)),ISBLANK(VLOOKUP($E401&amp;$D$118&amp;$D$119,'CCG data'!$A:$AD,'CCG data'!S$3,FALSE))),"",VLOOKUP($E401&amp;$D$118&amp;$D$119,'CCG data'!$A:$AD,'CCG data'!S$3,FALSE))</f>
        <v>35.434347556752286</v>
      </c>
      <c r="I401" s="406"/>
      <c r="J401" s="406">
        <f>IF(OR(ISERROR(VLOOKUP($E401&amp;$D$118&amp;$D$119,'CCG data'!$A:$AD,'CCG data'!T$3,FALSE)),ISBLANK(VLOOKUP($E401&amp;$D$118&amp;$D$119,'CCG data'!$A:$AD,'CCG data'!T$3,FALSE))),"",VLOOKUP($E401&amp;$D$118&amp;$D$119,'CCG data'!$A:$AD,'CCG data'!T$3,FALSE))</f>
        <v>20.002622471156648</v>
      </c>
      <c r="K401" s="406"/>
      <c r="L401" s="406">
        <f>IF(OR(ISERROR(VLOOKUP($E401&amp;$D$118&amp;$D$119,'CCG data'!$A:$AD,'CCG data'!U$3,FALSE)),ISBLANK(VLOOKUP($E401&amp;$D$118&amp;$D$119,'CCG data'!$A:$AD,'CCG data'!U$3,FALSE))),"",VLOOKUP($E401&amp;$D$118&amp;$D$119,'CCG data'!$A:$AD,'CCG data'!U$3,FALSE))</f>
        <v>8.6462829463470747</v>
      </c>
      <c r="M401" s="407"/>
      <c r="N401" s="362">
        <f>IF(OR(ISERROR(VLOOKUP($E401&amp;$D$118&amp;$D$119,'CCG data'!$A:$AD,'CCG data'!G$3,FALSE)),ISBLANK(VLOOKUP($E401&amp;$D$118&amp;$D$119,'CCG data'!$A:$AD,'CCG data'!G$3,FALSE))),"",VLOOKUP($E401&amp;$D$118&amp;$D$119,'CCG data'!$A:$AD,'CCG data'!G$3,FALSE))</f>
        <v>2299</v>
      </c>
      <c r="P401" s="397">
        <f>IF(OR(ISERROR(VLOOKUP($E401&amp;$D$118&amp;$D$119,'CCG data'!$A:$AD,'CCG data'!B$3,FALSE)),ISBLANK(VLOOKUP($E401&amp;$D$118&amp;$D$119,'CCG data'!$A:$AD,'CCG data'!B$3,FALSE))),"",VLOOKUP($E401&amp;$D$118&amp;$D$119,'CCG data'!$A:$AD,'CCG data'!B$3,FALSE))</f>
        <v>7.3075250108742926E-2</v>
      </c>
      <c r="Q401" s="263"/>
      <c r="R401" s="263">
        <f>IF(OR(ISERROR(VLOOKUP($E401&amp;$D$118&amp;$D$119,'CCG data'!$A:$AD,'CCG data'!C$3,FALSE)),ISBLANK(VLOOKUP($E401&amp;$D$118&amp;$D$119,'CCG data'!$A:$AD,'CCG data'!C$3,FALSE))),"",VLOOKUP($E401&amp;$D$118&amp;$D$119,'CCG data'!$A:$AD,'CCG data'!C$3,FALSE))</f>
        <v>0.51109177903436276</v>
      </c>
      <c r="S401" s="263"/>
      <c r="T401" s="263">
        <f>IF(OR(ISERROR(VLOOKUP($E401&amp;$D$118&amp;$D$119,'CCG data'!$A:$AD,'CCG data'!D$3,FALSE)),ISBLANK(VLOOKUP($E401&amp;$D$118&amp;$D$119,'CCG data'!$A:$AD,'CCG data'!D$3,FALSE))),"",VLOOKUP($E401&amp;$D$118&amp;$D$119,'CCG data'!$A:$AD,'CCG data'!D$3,FALSE))</f>
        <v>0.28882122662026966</v>
      </c>
      <c r="U401" s="263"/>
      <c r="V401" s="263">
        <f>IF(OR(ISERROR(VLOOKUP($E401&amp;$D$118&amp;$D$119,'CCG data'!$A:$AD,'CCG data'!E$3,FALSE)),ISBLANK(VLOOKUP($E401&amp;$D$118&amp;$D$119,'CCG data'!$A:$AD,'CCG data'!E$3,FALSE))),"",VLOOKUP($E401&amp;$D$118&amp;$D$119,'CCG data'!$A:$AD,'CCG data'!E$3,FALSE))</f>
        <v>0.12701174423662462</v>
      </c>
      <c r="W401" s="398"/>
      <c r="Y401" s="163">
        <f>IFERROR(VLOOKUP($E401&amp;$D$119, Outliers!$A$4:$P$214,6,FALSE),"0")</f>
        <v>0</v>
      </c>
      <c r="Z401" s="163">
        <f>IFERROR(VLOOKUP($E401&amp;$D$119, Outliers!$A$4:$P$214,7,FALSE),"0")</f>
        <v>0</v>
      </c>
      <c r="AA401" s="163">
        <f>IFERROR(VLOOKUP($E401&amp;$D$119, Outliers!$A$4:$P$214,8,FALSE),"0")</f>
        <v>1</v>
      </c>
      <c r="AB401" s="163">
        <f>IFERROR(VLOOKUP($E401&amp;$D$119, Outliers!$A$4:$P$214,9,FALSE),"0")</f>
        <v>1</v>
      </c>
      <c r="AD401" s="78"/>
      <c r="AE401" s="78"/>
      <c r="AF401" s="78"/>
      <c r="AG401" s="78"/>
    </row>
    <row r="402" spans="4:33" x14ac:dyDescent="0.25">
      <c r="D402" s="318"/>
      <c r="E402" s="103" t="s">
        <v>27</v>
      </c>
      <c r="F402" s="95">
        <f>IF(P401="","",VLOOKUP($E401&amp;$D$118&amp;$D$119,'CCG data'!$A:$AD,'CCG data'!W$3,FALSE))</f>
        <v>4.4935588572816352</v>
      </c>
      <c r="G402" s="96">
        <f>IF(P401="","",VLOOKUP($E401&amp;$D$118&amp;$D$119,'CCG data'!$A:$AD,'CCG data'!X$3,FALSE))</f>
        <v>6.0946842044228342</v>
      </c>
      <c r="H402" s="96">
        <f>IF(R401="","",VLOOKUP($E401&amp;$D$118&amp;$D$119,'CCG data'!$A:$AD,'CCG data'!Y$3,FALSE))</f>
        <v>33.408244281153436</v>
      </c>
      <c r="I402" s="96">
        <f>IF(R401="","",VLOOKUP($E401&amp;$D$118&amp;$D$119,'CCG data'!$A:$AD,'CCG data'!Z$3,FALSE))</f>
        <v>37.460450832351135</v>
      </c>
      <c r="J402" s="96">
        <f>IF(T401="","",VLOOKUP($E401&amp;$D$118&amp;$D$119,'CCG data'!$A:$AD,'CCG data'!AA$3,FALSE))</f>
        <v>18.481167968400282</v>
      </c>
      <c r="K402" s="96">
        <f>IF(T401="","",VLOOKUP($E401&amp;$D$118&amp;$D$119,'CCG data'!$A:$AD,'CCG data'!AB$3,FALSE))</f>
        <v>21.524076973913015</v>
      </c>
      <c r="L402" s="96">
        <f>IF(V401="","",VLOOKUP($E401&amp;$D$118&amp;$D$119,'CCG data'!$A:$AD,'CCG data'!AC$3,FALSE))</f>
        <v>7.6545514888247297</v>
      </c>
      <c r="M402" s="96">
        <f>IF(V401="","",VLOOKUP($E401&amp;$D$118&amp;$D$119,'CCG data'!$A:$AD,'CCG data'!AD$3,FALSE))</f>
        <v>9.6380144038694198</v>
      </c>
      <c r="N402" s="363"/>
      <c r="P402" s="150">
        <f>IF(P401="","",VLOOKUP($E401&amp;$D$118&amp;$D$119,'CCG data'!$A:$AD,'CCG data'!I$3,FALSE))</f>
        <v>6.3E-2</v>
      </c>
      <c r="Q402" s="15">
        <f>IF(P401="","",VLOOKUP($E401&amp;$D$118&amp;$D$119,'CCG data'!$A:$AD,'CCG data'!J$3,FALSE))</f>
        <v>8.4000000000000005E-2</v>
      </c>
      <c r="R402" s="15">
        <f>IF(R401="","",VLOOKUP($E401&amp;$D$118&amp;$D$119,'CCG data'!$A:$AD,'CCG data'!K$3,FALSE))</f>
        <v>0.49099999999999999</v>
      </c>
      <c r="S402" s="15">
        <f>IF(R401="","",VLOOKUP($E401&amp;$D$118&amp;$D$119,'CCG data'!$A:$AD,'CCG data'!L$3,FALSE))</f>
        <v>0.53100000000000003</v>
      </c>
      <c r="T402" s="15">
        <f>IF(T401="","",VLOOKUP($E401&amp;$D$118&amp;$D$119,'CCG data'!$A:$AD,'CCG data'!M$3,FALSE))</f>
        <v>0.27100000000000002</v>
      </c>
      <c r="U402" s="15">
        <f>IF(T401="","",VLOOKUP($E401&amp;$D$118&amp;$D$119,'CCG data'!$A:$AD,'CCG data'!N$3,FALSE))</f>
        <v>0.308</v>
      </c>
      <c r="V402" s="15">
        <f>IF(V401="","",VLOOKUP($E401&amp;$D$118&amp;$D$119,'CCG data'!$A:$AD,'CCG data'!O$3,FALSE))</f>
        <v>0.114</v>
      </c>
      <c r="W402" s="135">
        <f>IF(V401="","",VLOOKUP($E401&amp;$D$118&amp;$D$119,'CCG data'!$A:$AD,'CCG data'!P$3,FALSE))</f>
        <v>0.14099999999999999</v>
      </c>
      <c r="Y402" s="163" t="str">
        <f>IFERROR(VLOOKUP($E402&amp;$D$119, Outliers!$A$4:$P$214,6,FALSE),"0")</f>
        <v>0</v>
      </c>
      <c r="Z402" s="163" t="str">
        <f>IFERROR(VLOOKUP($E402&amp;$D$119, Outliers!$A$4:$P$214,7,FALSE),"0")</f>
        <v>0</v>
      </c>
      <c r="AA402" s="163" t="str">
        <f>IFERROR(VLOOKUP($E402&amp;$D$119, Outliers!$A$4:$P$214,8,FALSE),"0")</f>
        <v>0</v>
      </c>
      <c r="AB402" s="163" t="str">
        <f>IFERROR(VLOOKUP($E402&amp;$D$119, Outliers!$A$4:$P$214,9,FALSE),"0")</f>
        <v>0</v>
      </c>
      <c r="AD402" s="78"/>
      <c r="AE402" s="78"/>
      <c r="AF402" s="78"/>
      <c r="AG402" s="78"/>
    </row>
    <row r="403" spans="4:33" ht="15.75" x14ac:dyDescent="0.25">
      <c r="D403" s="318"/>
      <c r="E403" s="104" t="s">
        <v>420</v>
      </c>
      <c r="F403" s="405">
        <f>IF(OR(ISERROR(VLOOKUP($E403&amp;$D$118&amp;$D$119,'CCG data'!$A:$AD,'CCG data'!R$3,FALSE)),ISBLANK(VLOOKUP($E403&amp;$D$118&amp;$D$119,'CCG data'!$A:$AD,'CCG data'!R$3,FALSE))),"",VLOOKUP($E403&amp;$D$118&amp;$D$119,'CCG data'!$A:$AD,'CCG data'!R$3,FALSE))</f>
        <v>4.6820493546293696</v>
      </c>
      <c r="G403" s="406"/>
      <c r="H403" s="406">
        <f>IF(OR(ISERROR(VLOOKUP($E403&amp;$D$118&amp;$D$119,'CCG data'!$A:$AD,'CCG data'!S$3,FALSE)),ISBLANK(VLOOKUP($E403&amp;$D$118&amp;$D$119,'CCG data'!$A:$AD,'CCG data'!S$3,FALSE))),"",VLOOKUP($E403&amp;$D$118&amp;$D$119,'CCG data'!$A:$AD,'CCG data'!S$3,FALSE))</f>
        <v>43.492253131081881</v>
      </c>
      <c r="I403" s="406"/>
      <c r="J403" s="406">
        <f>IF(OR(ISERROR(VLOOKUP($E403&amp;$D$118&amp;$D$119,'CCG data'!$A:$AD,'CCG data'!T$3,FALSE)),ISBLANK(VLOOKUP($E403&amp;$D$118&amp;$D$119,'CCG data'!$A:$AD,'CCG data'!T$3,FALSE))),"",VLOOKUP($E403&amp;$D$118&amp;$D$119,'CCG data'!$A:$AD,'CCG data'!T$3,FALSE))</f>
        <v>16.514227000790051</v>
      </c>
      <c r="K403" s="406"/>
      <c r="L403" s="406">
        <f>IF(OR(ISERROR(VLOOKUP($E403&amp;$D$118&amp;$D$119,'CCG data'!$A:$AD,'CCG data'!U$3,FALSE)),ISBLANK(VLOOKUP($E403&amp;$D$118&amp;$D$119,'CCG data'!$A:$AD,'CCG data'!U$3,FALSE))),"",VLOOKUP($E403&amp;$D$118&amp;$D$119,'CCG data'!$A:$AD,'CCG data'!U$3,FALSE))</f>
        <v>9.6326972019201094</v>
      </c>
      <c r="M403" s="407"/>
      <c r="N403" s="362">
        <f>IF(OR(ISERROR(VLOOKUP($E403&amp;$D$118&amp;$D$119,'CCG data'!$A:$AD,'CCG data'!G$3,FALSE)),ISBLANK(VLOOKUP($E403&amp;$D$118&amp;$D$119,'CCG data'!$A:$AD,'CCG data'!G$3,FALSE))),"",VLOOKUP($E403&amp;$D$118&amp;$D$119,'CCG data'!$A:$AD,'CCG data'!G$3,FALSE))</f>
        <v>943</v>
      </c>
      <c r="P403" s="397">
        <f>IF(OR(ISERROR(VLOOKUP($E403&amp;$D$118&amp;$D$119,'CCG data'!$A:$AD,'CCG data'!B$3,FALSE)),ISBLANK(VLOOKUP($E403&amp;$D$118&amp;$D$119,'CCG data'!$A:$AD,'CCG data'!B$3,FALSE))),"",VLOOKUP($E403&amp;$D$118&amp;$D$119,'CCG data'!$A:$AD,'CCG data'!B$3,FALSE))</f>
        <v>6.362672322375397E-2</v>
      </c>
      <c r="Q403" s="263"/>
      <c r="R403" s="263">
        <f>IF(OR(ISERROR(VLOOKUP($E403&amp;$D$118&amp;$D$119,'CCG data'!$A:$AD,'CCG data'!C$3,FALSE)),ISBLANK(VLOOKUP($E403&amp;$D$118&amp;$D$119,'CCG data'!$A:$AD,'CCG data'!C$3,FALSE))),"",VLOOKUP($E403&amp;$D$118&amp;$D$119,'CCG data'!$A:$AD,'CCG data'!C$3,FALSE))</f>
        <v>0.58324496288441141</v>
      </c>
      <c r="S403" s="263"/>
      <c r="T403" s="263">
        <f>IF(OR(ISERROR(VLOOKUP($E403&amp;$D$118&amp;$D$119,'CCG data'!$A:$AD,'CCG data'!D$3,FALSE)),ISBLANK(VLOOKUP($E403&amp;$D$118&amp;$D$119,'CCG data'!$A:$AD,'CCG data'!D$3,FALSE))),"",VLOOKUP($E403&amp;$D$118&amp;$D$119,'CCG data'!$A:$AD,'CCG data'!D$3,FALSE))</f>
        <v>0.22269353128313893</v>
      </c>
      <c r="U403" s="263"/>
      <c r="V403" s="263">
        <f>IF(OR(ISERROR(VLOOKUP($E403&amp;$D$118&amp;$D$119,'CCG data'!$A:$AD,'CCG data'!E$3,FALSE)),ISBLANK(VLOOKUP($E403&amp;$D$118&amp;$D$119,'CCG data'!$A:$AD,'CCG data'!E$3,FALSE))),"",VLOOKUP($E403&amp;$D$118&amp;$D$119,'CCG data'!$A:$AD,'CCG data'!E$3,FALSE))</f>
        <v>0.13043478260869565</v>
      </c>
      <c r="W403" s="398"/>
      <c r="Y403" s="163">
        <f>IFERROR(VLOOKUP($E403&amp;$D$119, Outliers!$A$4:$P$214,6,FALSE),"0")</f>
        <v>0</v>
      </c>
      <c r="Z403" s="163">
        <f>IFERROR(VLOOKUP($E403&amp;$D$119, Outliers!$A$4:$P$214,7,FALSE),"0")</f>
        <v>0</v>
      </c>
      <c r="AA403" s="163">
        <f>IFERROR(VLOOKUP($E403&amp;$D$119, Outliers!$A$4:$P$214,8,FALSE),"0")</f>
        <v>0</v>
      </c>
      <c r="AB403" s="163">
        <f>IFERROR(VLOOKUP($E403&amp;$D$119, Outliers!$A$4:$P$214,9,FALSE),"0")</f>
        <v>0</v>
      </c>
      <c r="AD403" s="78"/>
      <c r="AE403" s="78"/>
      <c r="AF403" s="78"/>
      <c r="AG403" s="78"/>
    </row>
    <row r="404" spans="4:33" x14ac:dyDescent="0.25">
      <c r="D404" s="318"/>
      <c r="E404" s="103" t="s">
        <v>27</v>
      </c>
      <c r="F404" s="95">
        <f>IF(P403="","",VLOOKUP($E403&amp;$D$118&amp;$D$119,'CCG data'!$A:$AD,'CCG data'!W$3,FALSE))</f>
        <v>3.4973274084247885</v>
      </c>
      <c r="G404" s="96">
        <f>IF(P403="","",VLOOKUP($E403&amp;$D$118&amp;$D$119,'CCG data'!$A:$AD,'CCG data'!X$3,FALSE))</f>
        <v>5.8667713008339506</v>
      </c>
      <c r="H404" s="96">
        <f>IF(R403="","",VLOOKUP($E403&amp;$D$118&amp;$D$119,'CCG data'!$A:$AD,'CCG data'!Y$3,FALSE))</f>
        <v>39.857401957883134</v>
      </c>
      <c r="I404" s="96">
        <f>IF(R403="","",VLOOKUP($E403&amp;$D$118&amp;$D$119,'CCG data'!$A:$AD,'CCG data'!Z$3,FALSE))</f>
        <v>47.127104304280628</v>
      </c>
      <c r="J404" s="96">
        <f>IF(T403="","",VLOOKUP($E403&amp;$D$118&amp;$D$119,'CCG data'!$A:$AD,'CCG data'!AA$3,FALSE))</f>
        <v>14.280630739478319</v>
      </c>
      <c r="K404" s="96">
        <f>IF(T403="","",VLOOKUP($E403&amp;$D$118&amp;$D$119,'CCG data'!$A:$AD,'CCG data'!AB$3,FALSE))</f>
        <v>18.747823262101782</v>
      </c>
      <c r="L404" s="96">
        <f>IF(V403="","",VLOOKUP($E403&amp;$D$118&amp;$D$119,'CCG data'!$A:$AD,'CCG data'!AC$3,FALSE))</f>
        <v>7.9303371308043182</v>
      </c>
      <c r="M404" s="96">
        <f>IF(V403="","",VLOOKUP($E403&amp;$D$118&amp;$D$119,'CCG data'!$A:$AD,'CCG data'!AD$3,FALSE))</f>
        <v>11.3350572730359</v>
      </c>
      <c r="N404" s="363"/>
      <c r="P404" s="150">
        <f>IF(P403="","",VLOOKUP($E403&amp;$D$118&amp;$D$119,'CCG data'!$A:$AD,'CCG data'!I$3,FALSE))</f>
        <v>0.05</v>
      </c>
      <c r="Q404" s="15">
        <f>IF(P403="","",VLOOKUP($E403&amp;$D$118&amp;$D$119,'CCG data'!$A:$AD,'CCG data'!J$3,FALSE))</f>
        <v>8.1000000000000003E-2</v>
      </c>
      <c r="R404" s="15">
        <f>IF(R403="","",VLOOKUP($E403&amp;$D$118&amp;$D$119,'CCG data'!$A:$AD,'CCG data'!K$3,FALSE))</f>
        <v>0.55200000000000005</v>
      </c>
      <c r="S404" s="15">
        <f>IF(R403="","",VLOOKUP($E403&amp;$D$118&amp;$D$119,'CCG data'!$A:$AD,'CCG data'!L$3,FALSE))</f>
        <v>0.61399999999999999</v>
      </c>
      <c r="T404" s="15">
        <f>IF(T403="","",VLOOKUP($E403&amp;$D$118&amp;$D$119,'CCG data'!$A:$AD,'CCG data'!M$3,FALSE))</f>
        <v>0.19700000000000001</v>
      </c>
      <c r="U404" s="15">
        <f>IF(T403="","",VLOOKUP($E403&amp;$D$118&amp;$D$119,'CCG data'!$A:$AD,'CCG data'!N$3,FALSE))</f>
        <v>0.25</v>
      </c>
      <c r="V404" s="15">
        <f>IF(V403="","",VLOOKUP($E403&amp;$D$118&amp;$D$119,'CCG data'!$A:$AD,'CCG data'!O$3,FALSE))</f>
        <v>0.11</v>
      </c>
      <c r="W404" s="135">
        <f>IF(V403="","",VLOOKUP($E403&amp;$D$118&amp;$D$119,'CCG data'!$A:$AD,'CCG data'!P$3,FALSE))</f>
        <v>0.153</v>
      </c>
      <c r="Y404" s="163" t="str">
        <f>IFERROR(VLOOKUP($E404&amp;$D$119, Outliers!$A$4:$P$214,6,FALSE),"0")</f>
        <v>0</v>
      </c>
      <c r="Z404" s="163" t="str">
        <f>IFERROR(VLOOKUP($E404&amp;$D$119, Outliers!$A$4:$P$214,7,FALSE),"0")</f>
        <v>0</v>
      </c>
      <c r="AA404" s="163" t="str">
        <f>IFERROR(VLOOKUP($E404&amp;$D$119, Outliers!$A$4:$P$214,8,FALSE),"0")</f>
        <v>0</v>
      </c>
      <c r="AB404" s="163" t="str">
        <f>IFERROR(VLOOKUP($E404&amp;$D$119, Outliers!$A$4:$P$214,9,FALSE),"0")</f>
        <v>0</v>
      </c>
      <c r="AD404" s="78"/>
      <c r="AE404" s="78"/>
      <c r="AF404" s="78"/>
      <c r="AG404" s="78"/>
    </row>
    <row r="405" spans="4:33" ht="15.75" x14ac:dyDescent="0.25">
      <c r="D405" s="318"/>
      <c r="E405" s="104" t="s">
        <v>248</v>
      </c>
      <c r="F405" s="405">
        <f>IF(OR(ISERROR(VLOOKUP($E405&amp;$D$118&amp;$D$119,'CCG data'!$A:$AD,'CCG data'!R$3,FALSE)),ISBLANK(VLOOKUP($E405&amp;$D$118&amp;$D$119,'CCG data'!$A:$AD,'CCG data'!R$3,FALSE))),"",VLOOKUP($E405&amp;$D$118&amp;$D$119,'CCG data'!$A:$AD,'CCG data'!R$3,FALSE))</f>
        <v>6.0495458155635546</v>
      </c>
      <c r="G405" s="406"/>
      <c r="H405" s="406">
        <f>IF(OR(ISERROR(VLOOKUP($E405&amp;$D$118&amp;$D$119,'CCG data'!$A:$AD,'CCG data'!S$3,FALSE)),ISBLANK(VLOOKUP($E405&amp;$D$118&amp;$D$119,'CCG data'!$A:$AD,'CCG data'!S$3,FALSE))),"",VLOOKUP($E405&amp;$D$118&amp;$D$119,'CCG data'!$A:$AD,'CCG data'!S$3,FALSE))</f>
        <v>37.81565415463389</v>
      </c>
      <c r="I405" s="406"/>
      <c r="J405" s="406">
        <f>IF(OR(ISERROR(VLOOKUP($E405&amp;$D$118&amp;$D$119,'CCG data'!$A:$AD,'CCG data'!T$3,FALSE)),ISBLANK(VLOOKUP($E405&amp;$D$118&amp;$D$119,'CCG data'!$A:$AD,'CCG data'!T$3,FALSE))),"",VLOOKUP($E405&amp;$D$118&amp;$D$119,'CCG data'!$A:$AD,'CCG data'!T$3,FALSE))</f>
        <v>19.518800326090748</v>
      </c>
      <c r="K405" s="406"/>
      <c r="L405" s="406">
        <f>IF(OR(ISERROR(VLOOKUP($E405&amp;$D$118&amp;$D$119,'CCG data'!$A:$AD,'CCG data'!U$3,FALSE)),ISBLANK(VLOOKUP($E405&amp;$D$118&amp;$D$119,'CCG data'!$A:$AD,'CCG data'!U$3,FALSE))),"",VLOOKUP($E405&amp;$D$118&amp;$D$119,'CCG data'!$A:$AD,'CCG data'!U$3,FALSE))</f>
        <v>7.9993737357573025</v>
      </c>
      <c r="M405" s="407"/>
      <c r="N405" s="362">
        <f>IF(OR(ISERROR(VLOOKUP($E405&amp;$D$118&amp;$D$119,'CCG data'!$A:$AD,'CCG data'!G$3,FALSE)),ISBLANK(VLOOKUP($E405&amp;$D$118&amp;$D$119,'CCG data'!$A:$AD,'CCG data'!G$3,FALSE))),"",VLOOKUP($E405&amp;$D$118&amp;$D$119,'CCG data'!$A:$AD,'CCG data'!G$3,FALSE))</f>
        <v>3243</v>
      </c>
      <c r="P405" s="397">
        <f>IF(OR(ISERROR(VLOOKUP($E405&amp;$D$118&amp;$D$119,'CCG data'!$A:$AD,'CCG data'!B$3,FALSE)),ISBLANK(VLOOKUP($E405&amp;$D$118&amp;$D$119,'CCG data'!$A:$AD,'CCG data'!B$3,FALSE))),"",VLOOKUP($E405&amp;$D$118&amp;$D$119,'CCG data'!$A:$AD,'CCG data'!B$3,FALSE))</f>
        <v>8.2331174838112864E-2</v>
      </c>
      <c r="Q405" s="263"/>
      <c r="R405" s="263">
        <f>IF(OR(ISERROR(VLOOKUP($E405&amp;$D$118&amp;$D$119,'CCG data'!$A:$AD,'CCG data'!C$3,FALSE)),ISBLANK(VLOOKUP($E405&amp;$D$118&amp;$D$119,'CCG data'!$A:$AD,'CCG data'!C$3,FALSE))),"",VLOOKUP($E405&amp;$D$118&amp;$D$119,'CCG data'!$A:$AD,'CCG data'!C$3,FALSE))</f>
        <v>0.5272895467160037</v>
      </c>
      <c r="S405" s="263"/>
      <c r="T405" s="263">
        <f>IF(OR(ISERROR(VLOOKUP($E405&amp;$D$118&amp;$D$119,'CCG data'!$A:$AD,'CCG data'!D$3,FALSE)),ISBLANK(VLOOKUP($E405&amp;$D$118&amp;$D$119,'CCG data'!$A:$AD,'CCG data'!D$3,FALSE))),"",VLOOKUP($E405&amp;$D$118&amp;$D$119,'CCG data'!$A:$AD,'CCG data'!D$3,FALSE))</f>
        <v>0.27844588344125809</v>
      </c>
      <c r="U405" s="263"/>
      <c r="V405" s="263">
        <f>IF(OR(ISERROR(VLOOKUP($E405&amp;$D$118&amp;$D$119,'CCG data'!$A:$AD,'CCG data'!E$3,FALSE)),ISBLANK(VLOOKUP($E405&amp;$D$118&amp;$D$119,'CCG data'!$A:$AD,'CCG data'!E$3,FALSE))),"",VLOOKUP($E405&amp;$D$118&amp;$D$119,'CCG data'!$A:$AD,'CCG data'!E$3,FALSE))</f>
        <v>0.11193339500462535</v>
      </c>
      <c r="W405" s="398"/>
      <c r="Y405" s="163">
        <f>IFERROR(VLOOKUP($E405&amp;$D$119, Outliers!$A$4:$P$214,6,FALSE),"0")</f>
        <v>0</v>
      </c>
      <c r="Z405" s="163">
        <f>IFERROR(VLOOKUP($E405&amp;$D$119, Outliers!$A$4:$P$214,7,FALSE),"0")</f>
        <v>0</v>
      </c>
      <c r="AA405" s="163">
        <f>IFERROR(VLOOKUP($E405&amp;$D$119, Outliers!$A$4:$P$214,8,FALSE),"0")</f>
        <v>1</v>
      </c>
      <c r="AB405" s="163">
        <f>IFERROR(VLOOKUP($E405&amp;$D$119, Outliers!$A$4:$P$214,9,FALSE),"0")</f>
        <v>1</v>
      </c>
      <c r="AD405" s="78"/>
      <c r="AE405" s="78"/>
      <c r="AF405" s="78"/>
      <c r="AG405" s="78"/>
    </row>
    <row r="406" spans="4:33" x14ac:dyDescent="0.25">
      <c r="D406" s="318"/>
      <c r="E406" s="103" t="s">
        <v>27</v>
      </c>
      <c r="F406" s="95">
        <f>IF(P405="","",VLOOKUP($E405&amp;$D$118&amp;$D$119,'CCG data'!$A:$AD,'CCG data'!W$3,FALSE))</f>
        <v>5.3239024802471526</v>
      </c>
      <c r="G406" s="96">
        <f>IF(P405="","",VLOOKUP($E405&amp;$D$118&amp;$D$119,'CCG data'!$A:$AD,'CCG data'!X$3,FALSE))</f>
        <v>6.7751891508799567</v>
      </c>
      <c r="H406" s="96">
        <f>IF(R405="","",VLOOKUP($E405&amp;$D$118&amp;$D$119,'CCG data'!$A:$AD,'CCG data'!Y$3,FALSE))</f>
        <v>36.023276035158581</v>
      </c>
      <c r="I406" s="96">
        <f>IF(R405="","",VLOOKUP($E405&amp;$D$118&amp;$D$119,'CCG data'!$A:$AD,'CCG data'!Z$3,FALSE))</f>
        <v>39.608032274109199</v>
      </c>
      <c r="J406" s="96">
        <f>IF(T405="","",VLOOKUP($E405&amp;$D$118&amp;$D$119,'CCG data'!$A:$AD,'CCG data'!AA$3,FALSE))</f>
        <v>18.245692119864906</v>
      </c>
      <c r="K406" s="96">
        <f>IF(T405="","",VLOOKUP($E405&amp;$D$118&amp;$D$119,'CCG data'!$A:$AD,'CCG data'!AB$3,FALSE))</f>
        <v>20.79190853231659</v>
      </c>
      <c r="L406" s="96">
        <f>IF(V405="","",VLOOKUP($E405&amp;$D$118&amp;$D$119,'CCG data'!$A:$AD,'CCG data'!AC$3,FALSE))</f>
        <v>7.1764515961038216</v>
      </c>
      <c r="M406" s="96">
        <f>IF(V405="","",VLOOKUP($E405&amp;$D$118&amp;$D$119,'CCG data'!$A:$AD,'CCG data'!AD$3,FALSE))</f>
        <v>8.8222958754107825</v>
      </c>
      <c r="N406" s="363"/>
      <c r="P406" s="150">
        <f>IF(P405="","",VLOOKUP($E405&amp;$D$118&amp;$D$119,'CCG data'!$A:$AD,'CCG data'!I$3,FALSE))</f>
        <v>7.2999999999999995E-2</v>
      </c>
      <c r="Q406" s="15">
        <f>IF(P405="","",VLOOKUP($E405&amp;$D$118&amp;$D$119,'CCG data'!$A:$AD,'CCG data'!J$3,FALSE))</f>
        <v>9.1999999999999998E-2</v>
      </c>
      <c r="R406" s="15">
        <f>IF(R405="","",VLOOKUP($E405&amp;$D$118&amp;$D$119,'CCG data'!$A:$AD,'CCG data'!K$3,FALSE))</f>
        <v>0.51</v>
      </c>
      <c r="S406" s="15">
        <f>IF(R405="","",VLOOKUP($E405&amp;$D$118&amp;$D$119,'CCG data'!$A:$AD,'CCG data'!L$3,FALSE))</f>
        <v>0.54400000000000004</v>
      </c>
      <c r="T406" s="15">
        <f>IF(T405="","",VLOOKUP($E405&amp;$D$118&amp;$D$119,'CCG data'!$A:$AD,'CCG data'!M$3,FALSE))</f>
        <v>0.26300000000000001</v>
      </c>
      <c r="U406" s="15">
        <f>IF(T405="","",VLOOKUP($E405&amp;$D$118&amp;$D$119,'CCG data'!$A:$AD,'CCG data'!N$3,FALSE))</f>
        <v>0.29399999999999998</v>
      </c>
      <c r="V406" s="15">
        <f>IF(V405="","",VLOOKUP($E405&amp;$D$118&amp;$D$119,'CCG data'!$A:$AD,'CCG data'!O$3,FALSE))</f>
        <v>0.10199999999999999</v>
      </c>
      <c r="W406" s="135">
        <f>IF(V405="","",VLOOKUP($E405&amp;$D$118&amp;$D$119,'CCG data'!$A:$AD,'CCG data'!P$3,FALSE))</f>
        <v>0.123</v>
      </c>
      <c r="Y406" s="163" t="str">
        <f>IFERROR(VLOOKUP($E406&amp;$D$119, Outliers!$A$4:$P$214,6,FALSE),"0")</f>
        <v>0</v>
      </c>
      <c r="Z406" s="163" t="str">
        <f>IFERROR(VLOOKUP($E406&amp;$D$119, Outliers!$A$4:$P$214,7,FALSE),"0")</f>
        <v>0</v>
      </c>
      <c r="AA406" s="163" t="str">
        <f>IFERROR(VLOOKUP($E406&amp;$D$119, Outliers!$A$4:$P$214,8,FALSE),"0")</f>
        <v>0</v>
      </c>
      <c r="AB406" s="163" t="str">
        <f>IFERROR(VLOOKUP($E406&amp;$D$119, Outliers!$A$4:$P$214,9,FALSE),"0")</f>
        <v>0</v>
      </c>
      <c r="AD406" s="78"/>
      <c r="AE406" s="78"/>
      <c r="AF406" s="78"/>
      <c r="AG406" s="78"/>
    </row>
    <row r="407" spans="4:33" ht="15.75" x14ac:dyDescent="0.25">
      <c r="D407" s="318"/>
      <c r="E407" s="104" t="s">
        <v>249</v>
      </c>
      <c r="F407" s="405">
        <f>IF(OR(ISERROR(VLOOKUP($E407&amp;$D$118&amp;$D$119,'CCG data'!$A:$AD,'CCG data'!R$3,FALSE)),ISBLANK(VLOOKUP($E407&amp;$D$118&amp;$D$119,'CCG data'!$A:$AD,'CCG data'!R$3,FALSE))),"",VLOOKUP($E407&amp;$D$118&amp;$D$119,'CCG data'!$A:$AD,'CCG data'!R$3,FALSE))</f>
        <v>4.4158846103659863</v>
      </c>
      <c r="G407" s="406"/>
      <c r="H407" s="406">
        <f>IF(OR(ISERROR(VLOOKUP($E407&amp;$D$118&amp;$D$119,'CCG data'!$A:$AD,'CCG data'!S$3,FALSE)),ISBLANK(VLOOKUP($E407&amp;$D$118&amp;$D$119,'CCG data'!$A:$AD,'CCG data'!S$3,FALSE))),"",VLOOKUP($E407&amp;$D$118&amp;$D$119,'CCG data'!$A:$AD,'CCG data'!S$3,FALSE))</f>
        <v>40.108200929246003</v>
      </c>
      <c r="I407" s="406"/>
      <c r="J407" s="406">
        <f>IF(OR(ISERROR(VLOOKUP($E407&amp;$D$118&amp;$D$119,'CCG data'!$A:$AD,'CCG data'!T$3,FALSE)),ISBLANK(VLOOKUP($E407&amp;$D$118&amp;$D$119,'CCG data'!$A:$AD,'CCG data'!T$3,FALSE))),"",VLOOKUP($E407&amp;$D$118&amp;$D$119,'CCG data'!$A:$AD,'CCG data'!T$3,FALSE))</f>
        <v>15.969927151582302</v>
      </c>
      <c r="K407" s="406"/>
      <c r="L407" s="406">
        <f>IF(OR(ISERROR(VLOOKUP($E407&amp;$D$118&amp;$D$119,'CCG data'!$A:$AD,'CCG data'!U$3,FALSE)),ISBLANK(VLOOKUP($E407&amp;$D$118&amp;$D$119,'CCG data'!$A:$AD,'CCG data'!U$3,FALSE))),"",VLOOKUP($E407&amp;$D$118&amp;$D$119,'CCG data'!$A:$AD,'CCG data'!U$3,FALSE))</f>
        <v>16.408066639773324</v>
      </c>
      <c r="M407" s="407"/>
      <c r="N407" s="362">
        <f>IF(OR(ISERROR(VLOOKUP($E407&amp;$D$118&amp;$D$119,'CCG data'!$A:$AD,'CCG data'!G$3,FALSE)),ISBLANK(VLOOKUP($E407&amp;$D$118&amp;$D$119,'CCG data'!$A:$AD,'CCG data'!G$3,FALSE))),"",VLOOKUP($E407&amp;$D$118&amp;$D$119,'CCG data'!$A:$AD,'CCG data'!G$3,FALSE))</f>
        <v>2515</v>
      </c>
      <c r="P407" s="397">
        <f>IF(OR(ISERROR(VLOOKUP($E407&amp;$D$118&amp;$D$119,'CCG data'!$A:$AD,'CCG data'!B$3,FALSE)),ISBLANK(VLOOKUP($E407&amp;$D$118&amp;$D$119,'CCG data'!$A:$AD,'CCG data'!B$3,FALSE))),"",VLOOKUP($E407&amp;$D$118&amp;$D$119,'CCG data'!$A:$AD,'CCG data'!B$3,FALSE))</f>
        <v>5.9642147117296221E-2</v>
      </c>
      <c r="Q407" s="263"/>
      <c r="R407" s="263">
        <f>IF(OR(ISERROR(VLOOKUP($E407&amp;$D$118&amp;$D$119,'CCG data'!$A:$AD,'CCG data'!C$3,FALSE)),ISBLANK(VLOOKUP($E407&amp;$D$118&amp;$D$119,'CCG data'!$A:$AD,'CCG data'!C$3,FALSE))),"",VLOOKUP($E407&amp;$D$118&amp;$D$119,'CCG data'!$A:$AD,'CCG data'!C$3,FALSE))</f>
        <v>0.521272365805169</v>
      </c>
      <c r="S407" s="263"/>
      <c r="T407" s="263">
        <f>IF(OR(ISERROR(VLOOKUP($E407&amp;$D$118&amp;$D$119,'CCG data'!$A:$AD,'CCG data'!D$3,FALSE)),ISBLANK(VLOOKUP($E407&amp;$D$118&amp;$D$119,'CCG data'!$A:$AD,'CCG data'!D$3,FALSE))),"",VLOOKUP($E407&amp;$D$118&amp;$D$119,'CCG data'!$A:$AD,'CCG data'!D$3,FALSE))</f>
        <v>0.20755467196819086</v>
      </c>
      <c r="U407" s="263"/>
      <c r="V407" s="263">
        <f>IF(OR(ISERROR(VLOOKUP($E407&amp;$D$118&amp;$D$119,'CCG data'!$A:$AD,'CCG data'!E$3,FALSE)),ISBLANK(VLOOKUP($E407&amp;$D$118&amp;$D$119,'CCG data'!$A:$AD,'CCG data'!E$3,FALSE))),"",VLOOKUP($E407&amp;$D$118&amp;$D$119,'CCG data'!$A:$AD,'CCG data'!E$3,FALSE))</f>
        <v>0.21153081510934393</v>
      </c>
      <c r="W407" s="398"/>
      <c r="Y407" s="163">
        <f>IFERROR(VLOOKUP($E407&amp;$D$119, Outliers!$A$4:$P$214,6,FALSE),"0")</f>
        <v>0</v>
      </c>
      <c r="Z407" s="163">
        <f>IFERROR(VLOOKUP($E407&amp;$D$119, Outliers!$A$4:$P$214,7,FALSE),"0")</f>
        <v>0</v>
      </c>
      <c r="AA407" s="163">
        <f>IFERROR(VLOOKUP($E407&amp;$D$119, Outliers!$A$4:$P$214,8,FALSE),"0")</f>
        <v>0</v>
      </c>
      <c r="AB407" s="163">
        <f>IFERROR(VLOOKUP($E407&amp;$D$119, Outliers!$A$4:$P$214,9,FALSE),"0")</f>
        <v>1</v>
      </c>
      <c r="AD407" s="78"/>
      <c r="AE407" s="78"/>
      <c r="AF407" s="78"/>
      <c r="AG407" s="78"/>
    </row>
    <row r="408" spans="4:33" x14ac:dyDescent="0.25">
      <c r="D408" s="318"/>
      <c r="E408" s="103" t="s">
        <v>27</v>
      </c>
      <c r="F408" s="95">
        <f>IF(P407="","",VLOOKUP($E407&amp;$D$118&amp;$D$119,'CCG data'!$A:$AD,'CCG data'!W$3,FALSE))</f>
        <v>3.7091958918834886</v>
      </c>
      <c r="G408" s="96">
        <f>IF(P407="","",VLOOKUP($E407&amp;$D$118&amp;$D$119,'CCG data'!$A:$AD,'CCG data'!X$3,FALSE))</f>
        <v>5.1225733288484836</v>
      </c>
      <c r="H408" s="96">
        <f>IF(R407="","",VLOOKUP($E407&amp;$D$118&amp;$D$119,'CCG data'!$A:$AD,'CCG data'!Y$3,FALSE))</f>
        <v>37.937060535214748</v>
      </c>
      <c r="I408" s="96">
        <f>IF(R407="","",VLOOKUP($E407&amp;$D$118&amp;$D$119,'CCG data'!$A:$AD,'CCG data'!Z$3,FALSE))</f>
        <v>42.279341323277258</v>
      </c>
      <c r="J408" s="96">
        <f>IF(T407="","",VLOOKUP($E407&amp;$D$118&amp;$D$119,'CCG data'!$A:$AD,'CCG data'!AA$3,FALSE))</f>
        <v>14.599917095610421</v>
      </c>
      <c r="K408" s="96">
        <f>IF(T407="","",VLOOKUP($E407&amp;$D$118&amp;$D$119,'CCG data'!$A:$AD,'CCG data'!AB$3,FALSE))</f>
        <v>17.339937207554186</v>
      </c>
      <c r="L408" s="96">
        <f>IF(V407="","",VLOOKUP($E407&amp;$D$118&amp;$D$119,'CCG data'!$A:$AD,'CCG data'!AC$3,FALSE))</f>
        <v>15.013762019704894</v>
      </c>
      <c r="M408" s="96">
        <f>IF(V407="","",VLOOKUP($E407&amp;$D$118&amp;$D$119,'CCG data'!$A:$AD,'CCG data'!AD$3,FALSE))</f>
        <v>17.802371259841756</v>
      </c>
      <c r="N408" s="363"/>
      <c r="P408" s="150">
        <f>IF(P407="","",VLOOKUP($E407&amp;$D$118&amp;$D$119,'CCG data'!$A:$AD,'CCG data'!I$3,FALSE))</f>
        <v>5.0999999999999997E-2</v>
      </c>
      <c r="Q408" s="15">
        <f>IF(P407="","",VLOOKUP($E407&amp;$D$118&amp;$D$119,'CCG data'!$A:$AD,'CCG data'!J$3,FALSE))</f>
        <v>7.0000000000000007E-2</v>
      </c>
      <c r="R408" s="15">
        <f>IF(R407="","",VLOOKUP($E407&amp;$D$118&amp;$D$119,'CCG data'!$A:$AD,'CCG data'!K$3,FALSE))</f>
        <v>0.502</v>
      </c>
      <c r="S408" s="15">
        <f>IF(R407="","",VLOOKUP($E407&amp;$D$118&amp;$D$119,'CCG data'!$A:$AD,'CCG data'!L$3,FALSE))</f>
        <v>0.54100000000000004</v>
      </c>
      <c r="T408" s="15">
        <f>IF(T407="","",VLOOKUP($E407&amp;$D$118&amp;$D$119,'CCG data'!$A:$AD,'CCG data'!M$3,FALSE))</f>
        <v>0.192</v>
      </c>
      <c r="U408" s="15">
        <f>IF(T407="","",VLOOKUP($E407&amp;$D$118&amp;$D$119,'CCG data'!$A:$AD,'CCG data'!N$3,FALSE))</f>
        <v>0.224</v>
      </c>
      <c r="V408" s="15">
        <f>IF(V407="","",VLOOKUP($E407&amp;$D$118&amp;$D$119,'CCG data'!$A:$AD,'CCG data'!O$3,FALSE))</f>
        <v>0.19600000000000001</v>
      </c>
      <c r="W408" s="135">
        <f>IF(V407="","",VLOOKUP($E407&amp;$D$118&amp;$D$119,'CCG data'!$A:$AD,'CCG data'!P$3,FALSE))</f>
        <v>0.22800000000000001</v>
      </c>
      <c r="Y408" s="163" t="str">
        <f>IFERROR(VLOOKUP($E408&amp;$D$119, Outliers!$A$4:$P$214,6,FALSE),"0")</f>
        <v>0</v>
      </c>
      <c r="Z408" s="163" t="str">
        <f>IFERROR(VLOOKUP($E408&amp;$D$119, Outliers!$A$4:$P$214,7,FALSE),"0")</f>
        <v>0</v>
      </c>
      <c r="AA408" s="163" t="str">
        <f>IFERROR(VLOOKUP($E408&amp;$D$119, Outliers!$A$4:$P$214,8,FALSE),"0")</f>
        <v>0</v>
      </c>
      <c r="AB408" s="163" t="str">
        <f>IFERROR(VLOOKUP($E408&amp;$D$119, Outliers!$A$4:$P$214,9,FALSE),"0")</f>
        <v>0</v>
      </c>
      <c r="AD408" s="78"/>
      <c r="AE408" s="78"/>
      <c r="AF408" s="78"/>
      <c r="AG408" s="78"/>
    </row>
    <row r="409" spans="4:33" ht="15.75" x14ac:dyDescent="0.25">
      <c r="D409" s="318"/>
      <c r="E409" s="104" t="s">
        <v>250</v>
      </c>
      <c r="F409" s="405">
        <f>IF(OR(ISERROR(VLOOKUP($E409&amp;$D$118&amp;$D$119,'CCG data'!$A:$AD,'CCG data'!R$3,FALSE)),ISBLANK(VLOOKUP($E409&amp;$D$118&amp;$D$119,'CCG data'!$A:$AD,'CCG data'!R$3,FALSE))),"",VLOOKUP($E409&amp;$D$118&amp;$D$119,'CCG data'!$A:$AD,'CCG data'!R$3,FALSE))</f>
        <v>4.1511714929212076</v>
      </c>
      <c r="G409" s="406"/>
      <c r="H409" s="406">
        <f>IF(OR(ISERROR(VLOOKUP($E409&amp;$D$118&amp;$D$119,'CCG data'!$A:$AD,'CCG data'!S$3,FALSE)),ISBLANK(VLOOKUP($E409&amp;$D$118&amp;$D$119,'CCG data'!$A:$AD,'CCG data'!S$3,FALSE))),"",VLOOKUP($E409&amp;$D$118&amp;$D$119,'CCG data'!$A:$AD,'CCG data'!S$3,FALSE))</f>
        <v>32.681885581004174</v>
      </c>
      <c r="I409" s="406"/>
      <c r="J409" s="406">
        <f>IF(OR(ISERROR(VLOOKUP($E409&amp;$D$118&amp;$D$119,'CCG data'!$A:$AD,'CCG data'!T$3,FALSE)),ISBLANK(VLOOKUP($E409&amp;$D$118&amp;$D$119,'CCG data'!$A:$AD,'CCG data'!T$3,FALSE))),"",VLOOKUP($E409&amp;$D$118&amp;$D$119,'CCG data'!$A:$AD,'CCG data'!T$3,FALSE))</f>
        <v>17.30590979665336</v>
      </c>
      <c r="K409" s="406"/>
      <c r="L409" s="406">
        <f>IF(OR(ISERROR(VLOOKUP($E409&amp;$D$118&amp;$D$119,'CCG data'!$A:$AD,'CCG data'!U$3,FALSE)),ISBLANK(VLOOKUP($E409&amp;$D$118&amp;$D$119,'CCG data'!$A:$AD,'CCG data'!U$3,FALSE))),"",VLOOKUP($E409&amp;$D$118&amp;$D$119,'CCG data'!$A:$AD,'CCG data'!U$3,FALSE))</f>
        <v>12.071341919504315</v>
      </c>
      <c r="M409" s="407"/>
      <c r="N409" s="362">
        <f>IF(OR(ISERROR(VLOOKUP($E409&amp;$D$118&amp;$D$119,'CCG data'!$A:$AD,'CCG data'!G$3,FALSE)),ISBLANK(VLOOKUP($E409&amp;$D$118&amp;$D$119,'CCG data'!$A:$AD,'CCG data'!G$3,FALSE))),"",VLOOKUP($E409&amp;$D$118&amp;$D$119,'CCG data'!$A:$AD,'CCG data'!G$3,FALSE))</f>
        <v>520</v>
      </c>
      <c r="P409" s="397">
        <f>IF(OR(ISERROR(VLOOKUP($E409&amp;$D$118&amp;$D$119,'CCG data'!$A:$AD,'CCG data'!B$3,FALSE)),ISBLANK(VLOOKUP($E409&amp;$D$118&amp;$D$119,'CCG data'!$A:$AD,'CCG data'!B$3,FALSE))),"",VLOOKUP($E409&amp;$D$118&amp;$D$119,'CCG data'!$A:$AD,'CCG data'!B$3,FALSE))</f>
        <v>5.9615384615384619E-2</v>
      </c>
      <c r="Q409" s="263"/>
      <c r="R409" s="263">
        <f>IF(OR(ISERROR(VLOOKUP($E409&amp;$D$118&amp;$D$119,'CCG data'!$A:$AD,'CCG data'!C$3,FALSE)),ISBLANK(VLOOKUP($E409&amp;$D$118&amp;$D$119,'CCG data'!$A:$AD,'CCG data'!C$3,FALSE))),"",VLOOKUP($E409&amp;$D$118&amp;$D$119,'CCG data'!$A:$AD,'CCG data'!C$3,FALSE))</f>
        <v>0.48461538461538461</v>
      </c>
      <c r="S409" s="263"/>
      <c r="T409" s="263">
        <f>IF(OR(ISERROR(VLOOKUP($E409&amp;$D$118&amp;$D$119,'CCG data'!$A:$AD,'CCG data'!D$3,FALSE)),ISBLANK(VLOOKUP($E409&amp;$D$118&amp;$D$119,'CCG data'!$A:$AD,'CCG data'!D$3,FALSE))),"",VLOOKUP($E409&amp;$D$118&amp;$D$119,'CCG data'!$A:$AD,'CCG data'!D$3,FALSE))</f>
        <v>0.26538461538461539</v>
      </c>
      <c r="U409" s="263"/>
      <c r="V409" s="263">
        <f>IF(OR(ISERROR(VLOOKUP($E409&amp;$D$118&amp;$D$119,'CCG data'!$A:$AD,'CCG data'!E$3,FALSE)),ISBLANK(VLOOKUP($E409&amp;$D$118&amp;$D$119,'CCG data'!$A:$AD,'CCG data'!E$3,FALSE))),"",VLOOKUP($E409&amp;$D$118&amp;$D$119,'CCG data'!$A:$AD,'CCG data'!E$3,FALSE))</f>
        <v>0.19038461538461537</v>
      </c>
      <c r="W409" s="398"/>
      <c r="Y409" s="163">
        <f>IFERROR(VLOOKUP($E409&amp;$D$119, Outliers!$A$4:$P$214,6,FALSE),"0")</f>
        <v>0</v>
      </c>
      <c r="Z409" s="163">
        <f>IFERROR(VLOOKUP($E409&amp;$D$119, Outliers!$A$4:$P$214,7,FALSE),"0")</f>
        <v>0</v>
      </c>
      <c r="AA409" s="163">
        <f>IFERROR(VLOOKUP($E409&amp;$D$119, Outliers!$A$4:$P$214,8,FALSE),"0")</f>
        <v>0</v>
      </c>
      <c r="AB409" s="163">
        <f>IFERROR(VLOOKUP($E409&amp;$D$119, Outliers!$A$4:$P$214,9,FALSE),"0")</f>
        <v>0</v>
      </c>
      <c r="AD409" s="78"/>
      <c r="AE409" s="78"/>
      <c r="AF409" s="78"/>
      <c r="AG409" s="78"/>
    </row>
    <row r="410" spans="4:33" x14ac:dyDescent="0.25">
      <c r="D410" s="318"/>
      <c r="E410" s="103" t="s">
        <v>27</v>
      </c>
      <c r="F410" s="95">
        <f>IF(P409="","",VLOOKUP($E409&amp;$D$118&amp;$D$119,'CCG data'!$A:$AD,'CCG data'!W$3,FALSE))</f>
        <v>2.6898495698091462</v>
      </c>
      <c r="G410" s="96">
        <f>IF(P409="","",VLOOKUP($E409&amp;$D$118&amp;$D$119,'CCG data'!$A:$AD,'CCG data'!X$3,FALSE))</f>
        <v>5.6124934160332689</v>
      </c>
      <c r="H410" s="96">
        <f>IF(R409="","",VLOOKUP($E409&amp;$D$118&amp;$D$119,'CCG data'!$A:$AD,'CCG data'!Y$3,FALSE))</f>
        <v>28.646705638550621</v>
      </c>
      <c r="I410" s="96">
        <f>IF(R409="","",VLOOKUP($E409&amp;$D$118&amp;$D$119,'CCG data'!$A:$AD,'CCG data'!Z$3,FALSE))</f>
        <v>36.717065523457727</v>
      </c>
      <c r="J410" s="96">
        <f>IF(T409="","",VLOOKUP($E409&amp;$D$118&amp;$D$119,'CCG data'!$A:$AD,'CCG data'!AA$3,FALSE))</f>
        <v>14.418483124569256</v>
      </c>
      <c r="K410" s="96">
        <f>IF(T409="","",VLOOKUP($E409&amp;$D$118&amp;$D$119,'CCG data'!$A:$AD,'CCG data'!AB$3,FALSE))</f>
        <v>20.193336468737463</v>
      </c>
      <c r="L410" s="96">
        <f>IF(V409="","",VLOOKUP($E409&amp;$D$118&amp;$D$119,'CCG data'!$A:$AD,'CCG data'!AC$3,FALSE))</f>
        <v>9.6934395179393054</v>
      </c>
      <c r="M410" s="96">
        <f>IF(V409="","",VLOOKUP($E409&amp;$D$118&amp;$D$119,'CCG data'!$A:$AD,'CCG data'!AD$3,FALSE))</f>
        <v>14.449244321069324</v>
      </c>
      <c r="N410" s="363"/>
      <c r="P410" s="150">
        <f>IF(P409="","",VLOOKUP($E409&amp;$D$118&amp;$D$119,'CCG data'!$A:$AD,'CCG data'!I$3,FALSE))</f>
        <v>4.2000000000000003E-2</v>
      </c>
      <c r="Q410" s="15">
        <f>IF(P409="","",VLOOKUP($E409&amp;$D$118&amp;$D$119,'CCG data'!$A:$AD,'CCG data'!J$3,FALSE))</f>
        <v>8.3000000000000004E-2</v>
      </c>
      <c r="R410" s="15">
        <f>IF(R409="","",VLOOKUP($E409&amp;$D$118&amp;$D$119,'CCG data'!$A:$AD,'CCG data'!K$3,FALSE))</f>
        <v>0.442</v>
      </c>
      <c r="S410" s="15">
        <f>IF(R409="","",VLOOKUP($E409&amp;$D$118&amp;$D$119,'CCG data'!$A:$AD,'CCG data'!L$3,FALSE))</f>
        <v>0.52800000000000002</v>
      </c>
      <c r="T410" s="15">
        <f>IF(T409="","",VLOOKUP($E409&amp;$D$118&amp;$D$119,'CCG data'!$A:$AD,'CCG data'!M$3,FALSE))</f>
        <v>0.22900000000000001</v>
      </c>
      <c r="U410" s="15">
        <f>IF(T409="","",VLOOKUP($E409&amp;$D$118&amp;$D$119,'CCG data'!$A:$AD,'CCG data'!N$3,FALSE))</f>
        <v>0.30499999999999999</v>
      </c>
      <c r="V410" s="15">
        <f>IF(V409="","",VLOOKUP($E409&amp;$D$118&amp;$D$119,'CCG data'!$A:$AD,'CCG data'!O$3,FALSE))</f>
        <v>0.159</v>
      </c>
      <c r="W410" s="135">
        <f>IF(V409="","",VLOOKUP($E409&amp;$D$118&amp;$D$119,'CCG data'!$A:$AD,'CCG data'!P$3,FALSE))</f>
        <v>0.22600000000000001</v>
      </c>
      <c r="Y410" s="163" t="str">
        <f>IFERROR(VLOOKUP($E410&amp;$D$119, Outliers!$A$4:$P$214,6,FALSE),"0")</f>
        <v>0</v>
      </c>
      <c r="Z410" s="163" t="str">
        <f>IFERROR(VLOOKUP($E410&amp;$D$119, Outliers!$A$4:$P$214,7,FALSE),"0")</f>
        <v>0</v>
      </c>
      <c r="AA410" s="163" t="str">
        <f>IFERROR(VLOOKUP($E410&amp;$D$119, Outliers!$A$4:$P$214,8,FALSE),"0")</f>
        <v>0</v>
      </c>
      <c r="AB410" s="163" t="str">
        <f>IFERROR(VLOOKUP($E410&amp;$D$119, Outliers!$A$4:$P$214,9,FALSE),"0")</f>
        <v>0</v>
      </c>
      <c r="AD410" s="78"/>
      <c r="AE410" s="78"/>
      <c r="AF410" s="78"/>
      <c r="AG410" s="78"/>
    </row>
    <row r="411" spans="4:33" ht="15.75" x14ac:dyDescent="0.25">
      <c r="D411" s="318"/>
      <c r="E411" s="104" t="s">
        <v>251</v>
      </c>
      <c r="F411" s="405">
        <f>IF(OR(ISERROR(VLOOKUP($E411&amp;$D$118&amp;$D$119,'CCG data'!$A:$AD,'CCG data'!R$3,FALSE)),ISBLANK(VLOOKUP($E411&amp;$D$118&amp;$D$119,'CCG data'!$A:$AD,'CCG data'!R$3,FALSE))),"",VLOOKUP($E411&amp;$D$118&amp;$D$119,'CCG data'!$A:$AD,'CCG data'!R$3,FALSE))</f>
        <v>5.7558672979928982</v>
      </c>
      <c r="G411" s="406"/>
      <c r="H411" s="406">
        <f>IF(OR(ISERROR(VLOOKUP($E411&amp;$D$118&amp;$D$119,'CCG data'!$A:$AD,'CCG data'!S$3,FALSE)),ISBLANK(VLOOKUP($E411&amp;$D$118&amp;$D$119,'CCG data'!$A:$AD,'CCG data'!S$3,FALSE))),"",VLOOKUP($E411&amp;$D$118&amp;$D$119,'CCG data'!$A:$AD,'CCG data'!S$3,FALSE))</f>
        <v>41.18623253322049</v>
      </c>
      <c r="I411" s="406"/>
      <c r="J411" s="406">
        <f>IF(OR(ISERROR(VLOOKUP($E411&amp;$D$118&amp;$D$119,'CCG data'!$A:$AD,'CCG data'!T$3,FALSE)),ISBLANK(VLOOKUP($E411&amp;$D$118&amp;$D$119,'CCG data'!$A:$AD,'CCG data'!T$3,FALSE))),"",VLOOKUP($E411&amp;$D$118&amp;$D$119,'CCG data'!$A:$AD,'CCG data'!T$3,FALSE))</f>
        <v>16.998773160114016</v>
      </c>
      <c r="K411" s="406"/>
      <c r="L411" s="406">
        <f>IF(OR(ISERROR(VLOOKUP($E411&amp;$D$118&amp;$D$119,'CCG data'!$A:$AD,'CCG data'!U$3,FALSE)),ISBLANK(VLOOKUP($E411&amp;$D$118&amp;$D$119,'CCG data'!$A:$AD,'CCG data'!U$3,FALSE))),"",VLOOKUP($E411&amp;$D$118&amp;$D$119,'CCG data'!$A:$AD,'CCG data'!U$3,FALSE))</f>
        <v>9.7944206873417734</v>
      </c>
      <c r="M411" s="407"/>
      <c r="N411" s="362">
        <f>IF(OR(ISERROR(VLOOKUP($E411&amp;$D$118&amp;$D$119,'CCG data'!$A:$AD,'CCG data'!G$3,FALSE)),ISBLANK(VLOOKUP($E411&amp;$D$118&amp;$D$119,'CCG data'!$A:$AD,'CCG data'!G$3,FALSE))),"",VLOOKUP($E411&amp;$D$118&amp;$D$119,'CCG data'!$A:$AD,'CCG data'!G$3,FALSE))</f>
        <v>1520</v>
      </c>
      <c r="P411" s="397">
        <f>IF(OR(ISERROR(VLOOKUP($E411&amp;$D$118&amp;$D$119,'CCG data'!$A:$AD,'CCG data'!B$3,FALSE)),ISBLANK(VLOOKUP($E411&amp;$D$118&amp;$D$119,'CCG data'!$A:$AD,'CCG data'!B$3,FALSE))),"",VLOOKUP($E411&amp;$D$118&amp;$D$119,'CCG data'!$A:$AD,'CCG data'!B$3,FALSE))</f>
        <v>7.828947368421052E-2</v>
      </c>
      <c r="Q411" s="263"/>
      <c r="R411" s="263">
        <f>IF(OR(ISERROR(VLOOKUP($E411&amp;$D$118&amp;$D$119,'CCG data'!$A:$AD,'CCG data'!C$3,FALSE)),ISBLANK(VLOOKUP($E411&amp;$D$118&amp;$D$119,'CCG data'!$A:$AD,'CCG data'!C$3,FALSE))),"",VLOOKUP($E411&amp;$D$118&amp;$D$119,'CCG data'!$A:$AD,'CCG data'!C$3,FALSE))</f>
        <v>0.55657894736842106</v>
      </c>
      <c r="S411" s="263"/>
      <c r="T411" s="263">
        <f>IF(OR(ISERROR(VLOOKUP($E411&amp;$D$118&amp;$D$119,'CCG data'!$A:$AD,'CCG data'!D$3,FALSE)),ISBLANK(VLOOKUP($E411&amp;$D$118&amp;$D$119,'CCG data'!$A:$AD,'CCG data'!D$3,FALSE))),"",VLOOKUP($E411&amp;$D$118&amp;$D$119,'CCG data'!$A:$AD,'CCG data'!D$3,FALSE))</f>
        <v>0.23289473684210527</v>
      </c>
      <c r="U411" s="263"/>
      <c r="V411" s="263">
        <f>IF(OR(ISERROR(VLOOKUP($E411&amp;$D$118&amp;$D$119,'CCG data'!$A:$AD,'CCG data'!E$3,FALSE)),ISBLANK(VLOOKUP($E411&amp;$D$118&amp;$D$119,'CCG data'!$A:$AD,'CCG data'!E$3,FALSE))),"",VLOOKUP($E411&amp;$D$118&amp;$D$119,'CCG data'!$A:$AD,'CCG data'!E$3,FALSE))</f>
        <v>0.13223684210526315</v>
      </c>
      <c r="W411" s="398"/>
      <c r="Y411" s="163">
        <f>IFERROR(VLOOKUP($E411&amp;$D$119, Outliers!$A$4:$P$214,6,FALSE),"0")</f>
        <v>0</v>
      </c>
      <c r="Z411" s="163">
        <f>IFERROR(VLOOKUP($E411&amp;$D$119, Outliers!$A$4:$P$214,7,FALSE),"0")</f>
        <v>0</v>
      </c>
      <c r="AA411" s="163">
        <f>IFERROR(VLOOKUP($E411&amp;$D$119, Outliers!$A$4:$P$214,8,FALSE),"0")</f>
        <v>0</v>
      </c>
      <c r="AB411" s="163">
        <f>IFERROR(VLOOKUP($E411&amp;$D$119, Outliers!$A$4:$P$214,9,FALSE),"0")</f>
        <v>0</v>
      </c>
      <c r="AD411" s="78"/>
      <c r="AE411" s="78"/>
      <c r="AF411" s="78"/>
      <c r="AG411" s="78"/>
    </row>
    <row r="412" spans="4:33" x14ac:dyDescent="0.25">
      <c r="D412" s="318"/>
      <c r="E412" s="103" t="s">
        <v>27</v>
      </c>
      <c r="F412" s="95">
        <f>IF(P411="","",VLOOKUP($E411&amp;$D$118&amp;$D$119,'CCG data'!$A:$AD,'CCG data'!W$3,FALSE))</f>
        <v>4.7216938973647693</v>
      </c>
      <c r="G412" s="96">
        <f>IF(P411="","",VLOOKUP($E411&amp;$D$118&amp;$D$119,'CCG data'!$A:$AD,'CCG data'!X$3,FALSE))</f>
        <v>6.7900406986210271</v>
      </c>
      <c r="H412" s="96">
        <f>IF(R411="","",VLOOKUP($E411&amp;$D$118&amp;$D$119,'CCG data'!$A:$AD,'CCG data'!Y$3,FALSE))</f>
        <v>38.410849321063402</v>
      </c>
      <c r="I412" s="96">
        <f>IF(R411="","",VLOOKUP($E411&amp;$D$118&amp;$D$119,'CCG data'!$A:$AD,'CCG data'!Z$3,FALSE))</f>
        <v>43.961615745377578</v>
      </c>
      <c r="J412" s="96">
        <f>IF(T411="","",VLOOKUP($E411&amp;$D$118&amp;$D$119,'CCG data'!$A:$AD,'CCG data'!AA$3,FALSE))</f>
        <v>15.227962943985856</v>
      </c>
      <c r="K412" s="96">
        <f>IF(T411="","",VLOOKUP($E411&amp;$D$118&amp;$D$119,'CCG data'!$A:$AD,'CCG data'!AB$3,FALSE))</f>
        <v>18.769583376242178</v>
      </c>
      <c r="L412" s="96">
        <f>IF(V411="","",VLOOKUP($E411&amp;$D$118&amp;$D$119,'CCG data'!$A:$AD,'CCG data'!AC$3,FALSE))</f>
        <v>8.4403641557702827</v>
      </c>
      <c r="M412" s="96">
        <f>IF(V411="","",VLOOKUP($E411&amp;$D$118&amp;$D$119,'CCG data'!$A:$AD,'CCG data'!AD$3,FALSE))</f>
        <v>11.148477218913264</v>
      </c>
      <c r="N412" s="363"/>
      <c r="P412" s="150">
        <f>IF(P411="","",VLOOKUP($E411&amp;$D$118&amp;$D$119,'CCG data'!$A:$AD,'CCG data'!I$3,FALSE))</f>
        <v>6.6000000000000003E-2</v>
      </c>
      <c r="Q412" s="15">
        <f>IF(P411="","",VLOOKUP($E411&amp;$D$118&amp;$D$119,'CCG data'!$A:$AD,'CCG data'!J$3,FALSE))</f>
        <v>9.2999999999999999E-2</v>
      </c>
      <c r="R412" s="15">
        <f>IF(R411="","",VLOOKUP($E411&amp;$D$118&amp;$D$119,'CCG data'!$A:$AD,'CCG data'!K$3,FALSE))</f>
        <v>0.53100000000000003</v>
      </c>
      <c r="S412" s="15">
        <f>IF(R411="","",VLOOKUP($E411&amp;$D$118&amp;$D$119,'CCG data'!$A:$AD,'CCG data'!L$3,FALSE))</f>
        <v>0.58099999999999996</v>
      </c>
      <c r="T412" s="15">
        <f>IF(T411="","",VLOOKUP($E411&amp;$D$118&amp;$D$119,'CCG data'!$A:$AD,'CCG data'!M$3,FALSE))</f>
        <v>0.21199999999999999</v>
      </c>
      <c r="U412" s="15">
        <f>IF(T411="","",VLOOKUP($E411&amp;$D$118&amp;$D$119,'CCG data'!$A:$AD,'CCG data'!N$3,FALSE))</f>
        <v>0.255</v>
      </c>
      <c r="V412" s="15">
        <f>IF(V411="","",VLOOKUP($E411&amp;$D$118&amp;$D$119,'CCG data'!$A:$AD,'CCG data'!O$3,FALSE))</f>
        <v>0.11600000000000001</v>
      </c>
      <c r="W412" s="135">
        <f>IF(V411="","",VLOOKUP($E411&amp;$D$118&amp;$D$119,'CCG data'!$A:$AD,'CCG data'!P$3,FALSE))</f>
        <v>0.15</v>
      </c>
      <c r="Y412" s="163" t="str">
        <f>IFERROR(VLOOKUP($E412&amp;$D$119, Outliers!$A$4:$P$214,6,FALSE),"0")</f>
        <v>0</v>
      </c>
      <c r="Z412" s="163" t="str">
        <f>IFERROR(VLOOKUP($E412&amp;$D$119, Outliers!$A$4:$P$214,7,FALSE),"0")</f>
        <v>0</v>
      </c>
      <c r="AA412" s="163" t="str">
        <f>IFERROR(VLOOKUP($E412&amp;$D$119, Outliers!$A$4:$P$214,8,FALSE),"0")</f>
        <v>0</v>
      </c>
      <c r="AB412" s="163" t="str">
        <f>IFERROR(VLOOKUP($E412&amp;$D$119, Outliers!$A$4:$P$214,9,FALSE),"0")</f>
        <v>0</v>
      </c>
      <c r="AD412" s="78"/>
      <c r="AE412" s="78"/>
      <c r="AF412" s="78"/>
      <c r="AG412" s="78"/>
    </row>
    <row r="413" spans="4:33" ht="15.75" x14ac:dyDescent="0.25">
      <c r="D413" s="318"/>
      <c r="E413" s="104" t="s">
        <v>252</v>
      </c>
      <c r="F413" s="405">
        <f>IF(OR(ISERROR(VLOOKUP($E413&amp;$D$118&amp;$D$119,'CCG data'!$A:$AD,'CCG data'!R$3,FALSE)),ISBLANK(VLOOKUP($E413&amp;$D$118&amp;$D$119,'CCG data'!$A:$AD,'CCG data'!R$3,FALSE))),"",VLOOKUP($E413&amp;$D$118&amp;$D$119,'CCG data'!$A:$AD,'CCG data'!R$3,FALSE))</f>
        <v>6.1584777926650798</v>
      </c>
      <c r="G413" s="406"/>
      <c r="H413" s="406">
        <f>IF(OR(ISERROR(VLOOKUP($E413&amp;$D$118&amp;$D$119,'CCG data'!$A:$AD,'CCG data'!S$3,FALSE)),ISBLANK(VLOOKUP($E413&amp;$D$118&amp;$D$119,'CCG data'!$A:$AD,'CCG data'!S$3,FALSE))),"",VLOOKUP($E413&amp;$D$118&amp;$D$119,'CCG data'!$A:$AD,'CCG data'!S$3,FALSE))</f>
        <v>36.224956148987246</v>
      </c>
      <c r="I413" s="406"/>
      <c r="J413" s="406">
        <f>IF(OR(ISERROR(VLOOKUP($E413&amp;$D$118&amp;$D$119,'CCG data'!$A:$AD,'CCG data'!T$3,FALSE)),ISBLANK(VLOOKUP($E413&amp;$D$118&amp;$D$119,'CCG data'!$A:$AD,'CCG data'!T$3,FALSE))),"",VLOOKUP($E413&amp;$D$118&amp;$D$119,'CCG data'!$A:$AD,'CCG data'!T$3,FALSE))</f>
        <v>17.870587741482041</v>
      </c>
      <c r="K413" s="406"/>
      <c r="L413" s="406">
        <f>IF(OR(ISERROR(VLOOKUP($E413&amp;$D$118&amp;$D$119,'CCG data'!$A:$AD,'CCG data'!U$3,FALSE)),ISBLANK(VLOOKUP($E413&amp;$D$118&amp;$D$119,'CCG data'!$A:$AD,'CCG data'!U$3,FALSE))),"",VLOOKUP($E413&amp;$D$118&amp;$D$119,'CCG data'!$A:$AD,'CCG data'!U$3,FALSE))</f>
        <v>13.365160899050853</v>
      </c>
      <c r="M413" s="407"/>
      <c r="N413" s="362">
        <f>IF(OR(ISERROR(VLOOKUP($E413&amp;$D$118&amp;$D$119,'CCG data'!$A:$AD,'CCG data'!G$3,FALSE)),ISBLANK(VLOOKUP($E413&amp;$D$118&amp;$D$119,'CCG data'!$A:$AD,'CCG data'!G$3,FALSE))),"",VLOOKUP($E413&amp;$D$118&amp;$D$119,'CCG data'!$A:$AD,'CCG data'!G$3,FALSE))</f>
        <v>4293</v>
      </c>
      <c r="P413" s="397">
        <f>IF(OR(ISERROR(VLOOKUP($E413&amp;$D$118&amp;$D$119,'CCG data'!$A:$AD,'CCG data'!B$3,FALSE)),ISBLANK(VLOOKUP($E413&amp;$D$118&amp;$D$119,'CCG data'!$A:$AD,'CCG data'!B$3,FALSE))),"",VLOOKUP($E413&amp;$D$118&amp;$D$119,'CCG data'!$A:$AD,'CCG data'!B$3,FALSE))</f>
        <v>8.2226880969019339E-2</v>
      </c>
      <c r="Q413" s="263"/>
      <c r="R413" s="263">
        <f>IF(OR(ISERROR(VLOOKUP($E413&amp;$D$118&amp;$D$119,'CCG data'!$A:$AD,'CCG data'!C$3,FALSE)),ISBLANK(VLOOKUP($E413&amp;$D$118&amp;$D$119,'CCG data'!$A:$AD,'CCG data'!C$3,FALSE))),"",VLOOKUP($E413&amp;$D$118&amp;$D$119,'CCG data'!$A:$AD,'CCG data'!C$3,FALSE))</f>
        <v>0.49010016305613791</v>
      </c>
      <c r="S413" s="263"/>
      <c r="T413" s="263">
        <f>IF(OR(ISERROR(VLOOKUP($E413&amp;$D$118&amp;$D$119,'CCG data'!$A:$AD,'CCG data'!D$3,FALSE)),ISBLANK(VLOOKUP($E413&amp;$D$118&amp;$D$119,'CCG data'!$A:$AD,'CCG data'!D$3,FALSE))),"",VLOOKUP($E413&amp;$D$118&amp;$D$119,'CCG data'!$A:$AD,'CCG data'!D$3,FALSE))</f>
        <v>0.24737945492662475</v>
      </c>
      <c r="U413" s="263"/>
      <c r="V413" s="263">
        <f>IF(OR(ISERROR(VLOOKUP($E413&amp;$D$118&amp;$D$119,'CCG data'!$A:$AD,'CCG data'!E$3,FALSE)),ISBLANK(VLOOKUP($E413&amp;$D$118&amp;$D$119,'CCG data'!$A:$AD,'CCG data'!E$3,FALSE))),"",VLOOKUP($E413&amp;$D$118&amp;$D$119,'CCG data'!$A:$AD,'CCG data'!E$3,FALSE))</f>
        <v>0.18029350104821804</v>
      </c>
      <c r="W413" s="398"/>
      <c r="Y413" s="163">
        <f>IFERROR(VLOOKUP($E413&amp;$D$119, Outliers!$A$4:$P$214,6,FALSE),"0")</f>
        <v>0</v>
      </c>
      <c r="Z413" s="163">
        <f>IFERROR(VLOOKUP($E413&amp;$D$119, Outliers!$A$4:$P$214,7,FALSE),"0")</f>
        <v>0</v>
      </c>
      <c r="AA413" s="163">
        <f>IFERROR(VLOOKUP($E413&amp;$D$119, Outliers!$A$4:$P$214,8,FALSE),"0")</f>
        <v>0</v>
      </c>
      <c r="AB413" s="163">
        <f>IFERROR(VLOOKUP($E413&amp;$D$119, Outliers!$A$4:$P$214,9,FALSE),"0")</f>
        <v>1</v>
      </c>
      <c r="AD413" s="78"/>
      <c r="AE413" s="78"/>
      <c r="AF413" s="78"/>
      <c r="AG413" s="78"/>
    </row>
    <row r="414" spans="4:33" x14ac:dyDescent="0.25">
      <c r="D414" s="318"/>
      <c r="E414" s="103" t="s">
        <v>27</v>
      </c>
      <c r="F414" s="95">
        <f>IF(P413="","",VLOOKUP($E413&amp;$D$118&amp;$D$119,'CCG data'!$A:$AD,'CCG data'!W$3,FALSE))</f>
        <v>5.5160237025221379</v>
      </c>
      <c r="G414" s="96">
        <f>IF(P413="","",VLOOKUP($E413&amp;$D$118&amp;$D$119,'CCG data'!$A:$AD,'CCG data'!X$3,FALSE))</f>
        <v>6.8009318828080216</v>
      </c>
      <c r="H414" s="96">
        <f>IF(R413="","",VLOOKUP($E413&amp;$D$118&amp;$D$119,'CCG data'!$A:$AD,'CCG data'!Y$3,FALSE))</f>
        <v>34.677062665007192</v>
      </c>
      <c r="I414" s="96">
        <f>IF(R413="","",VLOOKUP($E413&amp;$D$118&amp;$D$119,'CCG data'!$A:$AD,'CCG data'!Z$3,FALSE))</f>
        <v>37.772849632967301</v>
      </c>
      <c r="J414" s="96">
        <f>IF(T413="","",VLOOKUP($E413&amp;$D$118&amp;$D$119,'CCG data'!$A:$AD,'CCG data'!AA$3,FALSE))</f>
        <v>16.795775388675466</v>
      </c>
      <c r="K414" s="96">
        <f>IF(T413="","",VLOOKUP($E413&amp;$D$118&amp;$D$119,'CCG data'!$A:$AD,'CCG data'!AB$3,FALSE))</f>
        <v>18.945400094288615</v>
      </c>
      <c r="L414" s="96">
        <f>IF(V413="","",VLOOKUP($E413&amp;$D$118&amp;$D$119,'CCG data'!$A:$AD,'CCG data'!AC$3,FALSE))</f>
        <v>12.423575354535041</v>
      </c>
      <c r="M414" s="96">
        <f>IF(V413="","",VLOOKUP($E413&amp;$D$118&amp;$D$119,'CCG data'!$A:$AD,'CCG data'!AD$3,FALSE))</f>
        <v>14.306746443566665</v>
      </c>
      <c r="N414" s="363"/>
      <c r="P414" s="150">
        <f>IF(P413="","",VLOOKUP($E413&amp;$D$118&amp;$D$119,'CCG data'!$A:$AD,'CCG data'!I$3,FALSE))</f>
        <v>7.3999999999999996E-2</v>
      </c>
      <c r="Q414" s="15">
        <f>IF(P413="","",VLOOKUP($E413&amp;$D$118&amp;$D$119,'CCG data'!$A:$AD,'CCG data'!J$3,FALSE))</f>
        <v>9.0999999999999998E-2</v>
      </c>
      <c r="R414" s="15">
        <f>IF(R413="","",VLOOKUP($E413&amp;$D$118&amp;$D$119,'CCG data'!$A:$AD,'CCG data'!K$3,FALSE))</f>
        <v>0.47499999999999998</v>
      </c>
      <c r="S414" s="15">
        <f>IF(R413="","",VLOOKUP($E413&amp;$D$118&amp;$D$119,'CCG data'!$A:$AD,'CCG data'!L$3,FALSE))</f>
        <v>0.505</v>
      </c>
      <c r="T414" s="15">
        <f>IF(T413="","",VLOOKUP($E413&amp;$D$118&amp;$D$119,'CCG data'!$A:$AD,'CCG data'!M$3,FALSE))</f>
        <v>0.23499999999999999</v>
      </c>
      <c r="U414" s="15">
        <f>IF(T413="","",VLOOKUP($E413&amp;$D$118&amp;$D$119,'CCG data'!$A:$AD,'CCG data'!N$3,FALSE))</f>
        <v>0.26100000000000001</v>
      </c>
      <c r="V414" s="15">
        <f>IF(V413="","",VLOOKUP($E413&amp;$D$118&amp;$D$119,'CCG data'!$A:$AD,'CCG data'!O$3,FALSE))</f>
        <v>0.16900000000000001</v>
      </c>
      <c r="W414" s="135">
        <f>IF(V413="","",VLOOKUP($E413&amp;$D$118&amp;$D$119,'CCG data'!$A:$AD,'CCG data'!P$3,FALSE))</f>
        <v>0.192</v>
      </c>
      <c r="Y414" s="163" t="str">
        <f>IFERROR(VLOOKUP($E414&amp;$D$119, Outliers!$A$4:$P$214,6,FALSE),"0")</f>
        <v>0</v>
      </c>
      <c r="Z414" s="163" t="str">
        <f>IFERROR(VLOOKUP($E414&amp;$D$119, Outliers!$A$4:$P$214,7,FALSE),"0")</f>
        <v>0</v>
      </c>
      <c r="AA414" s="163" t="str">
        <f>IFERROR(VLOOKUP($E414&amp;$D$119, Outliers!$A$4:$P$214,8,FALSE),"0")</f>
        <v>0</v>
      </c>
      <c r="AB414" s="163" t="str">
        <f>IFERROR(VLOOKUP($E414&amp;$D$119, Outliers!$A$4:$P$214,9,FALSE),"0")</f>
        <v>0</v>
      </c>
      <c r="AD414" s="78"/>
      <c r="AE414" s="78"/>
      <c r="AF414" s="78"/>
      <c r="AG414" s="78"/>
    </row>
    <row r="415" spans="4:33" ht="15.75" x14ac:dyDescent="0.25">
      <c r="D415" s="318"/>
      <c r="E415" s="104" t="s">
        <v>253</v>
      </c>
      <c r="F415" s="405">
        <f>IF(OR(ISERROR(VLOOKUP($E415&amp;$D$118&amp;$D$119,'CCG data'!$A:$AD,'CCG data'!R$3,FALSE)),ISBLANK(VLOOKUP($E415&amp;$D$118&amp;$D$119,'CCG data'!$A:$AD,'CCG data'!R$3,FALSE))),"",VLOOKUP($E415&amp;$D$118&amp;$D$119,'CCG data'!$A:$AD,'CCG data'!R$3,FALSE))</f>
        <v>4.4136152103892758</v>
      </c>
      <c r="G415" s="406"/>
      <c r="H415" s="406">
        <f>IF(OR(ISERROR(VLOOKUP($E415&amp;$D$118&amp;$D$119,'CCG data'!$A:$AD,'CCG data'!S$3,FALSE)),ISBLANK(VLOOKUP($E415&amp;$D$118&amp;$D$119,'CCG data'!$A:$AD,'CCG data'!S$3,FALSE))),"",VLOOKUP($E415&amp;$D$118&amp;$D$119,'CCG data'!$A:$AD,'CCG data'!S$3,FALSE))</f>
        <v>34.16107160289959</v>
      </c>
      <c r="I415" s="406"/>
      <c r="J415" s="406">
        <f>IF(OR(ISERROR(VLOOKUP($E415&amp;$D$118&amp;$D$119,'CCG data'!$A:$AD,'CCG data'!T$3,FALSE)),ISBLANK(VLOOKUP($E415&amp;$D$118&amp;$D$119,'CCG data'!$A:$AD,'CCG data'!T$3,FALSE))),"",VLOOKUP($E415&amp;$D$118&amp;$D$119,'CCG data'!$A:$AD,'CCG data'!T$3,FALSE))</f>
        <v>19.615923609523225</v>
      </c>
      <c r="K415" s="406"/>
      <c r="L415" s="406">
        <f>IF(OR(ISERROR(VLOOKUP($E415&amp;$D$118&amp;$D$119,'CCG data'!$A:$AD,'CCG data'!U$3,FALSE)),ISBLANK(VLOOKUP($E415&amp;$D$118&amp;$D$119,'CCG data'!$A:$AD,'CCG data'!U$3,FALSE))),"",VLOOKUP($E415&amp;$D$118&amp;$D$119,'CCG data'!$A:$AD,'CCG data'!U$3,FALSE))</f>
        <v>7.9317351989814302</v>
      </c>
      <c r="M415" s="407"/>
      <c r="N415" s="362">
        <f>IF(OR(ISERROR(VLOOKUP($E415&amp;$D$118&amp;$D$119,'CCG data'!$A:$AD,'CCG data'!G$3,FALSE)),ISBLANK(VLOOKUP($E415&amp;$D$118&amp;$D$119,'CCG data'!$A:$AD,'CCG data'!G$3,FALSE))),"",VLOOKUP($E415&amp;$D$118&amp;$D$119,'CCG data'!$A:$AD,'CCG data'!G$3,FALSE))</f>
        <v>1108</v>
      </c>
      <c r="P415" s="397">
        <f>IF(OR(ISERROR(VLOOKUP($E415&amp;$D$118&amp;$D$119,'CCG data'!$A:$AD,'CCG data'!B$3,FALSE)),ISBLANK(VLOOKUP($E415&amp;$D$118&amp;$D$119,'CCG data'!$A:$AD,'CCG data'!B$3,FALSE))),"",VLOOKUP($E415&amp;$D$118&amp;$D$119,'CCG data'!$A:$AD,'CCG data'!B$3,FALSE))</f>
        <v>7.0397111913357402E-2</v>
      </c>
      <c r="Q415" s="263"/>
      <c r="R415" s="263">
        <f>IF(OR(ISERROR(VLOOKUP($E415&amp;$D$118&amp;$D$119,'CCG data'!$A:$AD,'CCG data'!C$3,FALSE)),ISBLANK(VLOOKUP($E415&amp;$D$118&amp;$D$119,'CCG data'!$A:$AD,'CCG data'!C$3,FALSE))),"",VLOOKUP($E415&amp;$D$118&amp;$D$119,'CCG data'!$A:$AD,'CCG data'!C$3,FALSE))</f>
        <v>0.51353790613718409</v>
      </c>
      <c r="S415" s="263"/>
      <c r="T415" s="263">
        <f>IF(OR(ISERROR(VLOOKUP($E415&amp;$D$118&amp;$D$119,'CCG data'!$A:$AD,'CCG data'!D$3,FALSE)),ISBLANK(VLOOKUP($E415&amp;$D$118&amp;$D$119,'CCG data'!$A:$AD,'CCG data'!D$3,FALSE))),"",VLOOKUP($E415&amp;$D$118&amp;$D$119,'CCG data'!$A:$AD,'CCG data'!D$3,FALSE))</f>
        <v>0.29512635379061369</v>
      </c>
      <c r="U415" s="263"/>
      <c r="V415" s="263">
        <f>IF(OR(ISERROR(VLOOKUP($E415&amp;$D$118&amp;$D$119,'CCG data'!$A:$AD,'CCG data'!E$3,FALSE)),ISBLANK(VLOOKUP($E415&amp;$D$118&amp;$D$119,'CCG data'!$A:$AD,'CCG data'!E$3,FALSE))),"",VLOOKUP($E415&amp;$D$118&amp;$D$119,'CCG data'!$A:$AD,'CCG data'!E$3,FALSE))</f>
        <v>0.12093862815884476</v>
      </c>
      <c r="W415" s="398"/>
      <c r="Y415" s="163">
        <f>IFERROR(VLOOKUP($E415&amp;$D$119, Outliers!$A$4:$P$214,6,FALSE),"0")</f>
        <v>0</v>
      </c>
      <c r="Z415" s="163">
        <f>IFERROR(VLOOKUP($E415&amp;$D$119, Outliers!$A$4:$P$214,7,FALSE),"0")</f>
        <v>0</v>
      </c>
      <c r="AA415" s="163">
        <f>IFERROR(VLOOKUP($E415&amp;$D$119, Outliers!$A$4:$P$214,8,FALSE),"0")</f>
        <v>0</v>
      </c>
      <c r="AB415" s="163">
        <f>IFERROR(VLOOKUP($E415&amp;$D$119, Outliers!$A$4:$P$214,9,FALSE),"0")</f>
        <v>1</v>
      </c>
      <c r="AD415" s="78"/>
      <c r="AE415" s="78"/>
      <c r="AF415" s="78"/>
      <c r="AG415" s="78"/>
    </row>
    <row r="416" spans="4:33" x14ac:dyDescent="0.25">
      <c r="D416" s="318"/>
      <c r="E416" s="103" t="s">
        <v>27</v>
      </c>
      <c r="F416" s="95">
        <f>IF(P415="","",VLOOKUP($E415&amp;$D$118&amp;$D$119,'CCG data'!$A:$AD,'CCG data'!W$3,FALSE))</f>
        <v>3.4341179228953669</v>
      </c>
      <c r="G416" s="96">
        <f>IF(P415="","",VLOOKUP($E415&amp;$D$118&amp;$D$119,'CCG data'!$A:$AD,'CCG data'!X$3,FALSE))</f>
        <v>5.3931124978831848</v>
      </c>
      <c r="H416" s="96">
        <f>IF(R415="","",VLOOKUP($E415&amp;$D$118&amp;$D$119,'CCG data'!$A:$AD,'CCG data'!Y$3,FALSE))</f>
        <v>31.354142626578458</v>
      </c>
      <c r="I416" s="96">
        <f>IF(R415="","",VLOOKUP($E415&amp;$D$118&amp;$D$119,'CCG data'!$A:$AD,'CCG data'!Z$3,FALSE))</f>
        <v>36.968000579220721</v>
      </c>
      <c r="J416" s="96">
        <f>IF(T415="","",VLOOKUP($E415&amp;$D$118&amp;$D$119,'CCG data'!$A:$AD,'CCG data'!AA$3,FALSE))</f>
        <v>17.489788023108858</v>
      </c>
      <c r="K416" s="96">
        <f>IF(T415="","",VLOOKUP($E415&amp;$D$118&amp;$D$119,'CCG data'!$A:$AD,'CCG data'!AB$3,FALSE))</f>
        <v>21.742059195937593</v>
      </c>
      <c r="L416" s="96">
        <f>IF(V415="","",VLOOKUP($E415&amp;$D$118&amp;$D$119,'CCG data'!$A:$AD,'CCG data'!AC$3,FALSE))</f>
        <v>6.588747981680851</v>
      </c>
      <c r="M416" s="96">
        <f>IF(V415="","",VLOOKUP($E415&amp;$D$118&amp;$D$119,'CCG data'!$A:$AD,'CCG data'!AD$3,FALSE))</f>
        <v>9.2747224162820103</v>
      </c>
      <c r="N416" s="363"/>
      <c r="P416" s="150">
        <f>IF(P415="","",VLOOKUP($E415&amp;$D$118&amp;$D$119,'CCG data'!$A:$AD,'CCG data'!I$3,FALSE))</f>
        <v>5.7000000000000002E-2</v>
      </c>
      <c r="Q416" s="15">
        <f>IF(P415="","",VLOOKUP($E415&amp;$D$118&amp;$D$119,'CCG data'!$A:$AD,'CCG data'!J$3,FALSE))</f>
        <v>8.6999999999999994E-2</v>
      </c>
      <c r="R416" s="15">
        <f>IF(R415="","",VLOOKUP($E415&amp;$D$118&amp;$D$119,'CCG data'!$A:$AD,'CCG data'!K$3,FALSE))</f>
        <v>0.48399999999999999</v>
      </c>
      <c r="S416" s="15">
        <f>IF(R415="","",VLOOKUP($E415&amp;$D$118&amp;$D$119,'CCG data'!$A:$AD,'CCG data'!L$3,FALSE))</f>
        <v>0.54300000000000004</v>
      </c>
      <c r="T416" s="15">
        <f>IF(T415="","",VLOOKUP($E415&amp;$D$118&amp;$D$119,'CCG data'!$A:$AD,'CCG data'!M$3,FALSE))</f>
        <v>0.26900000000000002</v>
      </c>
      <c r="U416" s="15">
        <f>IF(T415="","",VLOOKUP($E415&amp;$D$118&amp;$D$119,'CCG data'!$A:$AD,'CCG data'!N$3,FALSE))</f>
        <v>0.32300000000000001</v>
      </c>
      <c r="V416" s="15">
        <f>IF(V415="","",VLOOKUP($E415&amp;$D$118&amp;$D$119,'CCG data'!$A:$AD,'CCG data'!O$3,FALSE))</f>
        <v>0.10299999999999999</v>
      </c>
      <c r="W416" s="135">
        <f>IF(V415="","",VLOOKUP($E415&amp;$D$118&amp;$D$119,'CCG data'!$A:$AD,'CCG data'!P$3,FALSE))</f>
        <v>0.14099999999999999</v>
      </c>
      <c r="Y416" s="163" t="str">
        <f>IFERROR(VLOOKUP($E416&amp;$D$119, Outliers!$A$4:$P$214,6,FALSE),"0")</f>
        <v>0</v>
      </c>
      <c r="Z416" s="163" t="str">
        <f>IFERROR(VLOOKUP($E416&amp;$D$119, Outliers!$A$4:$P$214,7,FALSE),"0")</f>
        <v>0</v>
      </c>
      <c r="AA416" s="163" t="str">
        <f>IFERROR(VLOOKUP($E416&amp;$D$119, Outliers!$A$4:$P$214,8,FALSE),"0")</f>
        <v>0</v>
      </c>
      <c r="AB416" s="163" t="str">
        <f>IFERROR(VLOOKUP($E416&amp;$D$119, Outliers!$A$4:$P$214,9,FALSE),"0")</f>
        <v>0</v>
      </c>
      <c r="AD416" s="78"/>
      <c r="AE416" s="78"/>
      <c r="AF416" s="78"/>
      <c r="AG416" s="78"/>
    </row>
    <row r="417" spans="4:33" ht="15.75" x14ac:dyDescent="0.25">
      <c r="D417" s="318"/>
      <c r="E417" s="104" t="s">
        <v>421</v>
      </c>
      <c r="F417" s="405">
        <f>IF(OR(ISERROR(VLOOKUP($E417&amp;$D$118&amp;$D$119,'CCG data'!$A:$AD,'CCG data'!R$3,FALSE)),ISBLANK(VLOOKUP($E417&amp;$D$118&amp;$D$119,'CCG data'!$A:$AD,'CCG data'!R$3,FALSE))),"",VLOOKUP($E417&amp;$D$118&amp;$D$119,'CCG data'!$A:$AD,'CCG data'!R$3,FALSE))</f>
        <v>7.2675428826782174</v>
      </c>
      <c r="G417" s="406"/>
      <c r="H417" s="406">
        <f>IF(OR(ISERROR(VLOOKUP($E417&amp;$D$118&amp;$D$119,'CCG data'!$A:$AD,'CCG data'!S$3,FALSE)),ISBLANK(VLOOKUP($E417&amp;$D$118&amp;$D$119,'CCG data'!$A:$AD,'CCG data'!S$3,FALSE))),"",VLOOKUP($E417&amp;$D$118&amp;$D$119,'CCG data'!$A:$AD,'CCG data'!S$3,FALSE))</f>
        <v>37.867023442881781</v>
      </c>
      <c r="I417" s="406"/>
      <c r="J417" s="406">
        <f>IF(OR(ISERROR(VLOOKUP($E417&amp;$D$118&amp;$D$119,'CCG data'!$A:$AD,'CCG data'!T$3,FALSE)),ISBLANK(VLOOKUP($E417&amp;$D$118&amp;$D$119,'CCG data'!$A:$AD,'CCG data'!T$3,FALSE))),"",VLOOKUP($E417&amp;$D$118&amp;$D$119,'CCG data'!$A:$AD,'CCG data'!T$3,FALSE))</f>
        <v>16.546607835170875</v>
      </c>
      <c r="K417" s="406"/>
      <c r="L417" s="406">
        <f>IF(OR(ISERROR(VLOOKUP($E417&amp;$D$118&amp;$D$119,'CCG data'!$A:$AD,'CCG data'!U$3,FALSE)),ISBLANK(VLOOKUP($E417&amp;$D$118&amp;$D$119,'CCG data'!$A:$AD,'CCG data'!U$3,FALSE))),"",VLOOKUP($E417&amp;$D$118&amp;$D$119,'CCG data'!$A:$AD,'CCG data'!U$3,FALSE))</f>
        <v>11.386977639079166</v>
      </c>
      <c r="M417" s="407"/>
      <c r="N417" s="362">
        <f>IF(OR(ISERROR(VLOOKUP($E417&amp;$D$118&amp;$D$119,'CCG data'!$A:$AD,'CCG data'!G$3,FALSE)),ISBLANK(VLOOKUP($E417&amp;$D$118&amp;$D$119,'CCG data'!$A:$AD,'CCG data'!G$3,FALSE))),"",VLOOKUP($E417&amp;$D$118&amp;$D$119,'CCG data'!$A:$AD,'CCG data'!G$3,FALSE))</f>
        <v>2428</v>
      </c>
      <c r="P417" s="397">
        <f>IF(OR(ISERROR(VLOOKUP($E417&amp;$D$118&amp;$D$119,'CCG data'!$A:$AD,'CCG data'!B$3,FALSE)),ISBLANK(VLOOKUP($E417&amp;$D$118&amp;$D$119,'CCG data'!$A:$AD,'CCG data'!B$3,FALSE))),"",VLOOKUP($E417&amp;$D$118&amp;$D$119,'CCG data'!$A:$AD,'CCG data'!B$3,FALSE))</f>
        <v>9.8023064250411865E-2</v>
      </c>
      <c r="Q417" s="263"/>
      <c r="R417" s="263">
        <f>IF(OR(ISERROR(VLOOKUP($E417&amp;$D$118&amp;$D$119,'CCG data'!$A:$AD,'CCG data'!C$3,FALSE)),ISBLANK(VLOOKUP($E417&amp;$D$118&amp;$D$119,'CCG data'!$A:$AD,'CCG data'!C$3,FALSE))),"",VLOOKUP($E417&amp;$D$118&amp;$D$119,'CCG data'!$A:$AD,'CCG data'!C$3,FALSE))</f>
        <v>0.51317957166392092</v>
      </c>
      <c r="S417" s="263"/>
      <c r="T417" s="263">
        <f>IF(OR(ISERROR(VLOOKUP($E417&amp;$D$118&amp;$D$119,'CCG data'!$A:$AD,'CCG data'!D$3,FALSE)),ISBLANK(VLOOKUP($E417&amp;$D$118&amp;$D$119,'CCG data'!$A:$AD,'CCG data'!D$3,FALSE))),"",VLOOKUP($E417&amp;$D$118&amp;$D$119,'CCG data'!$A:$AD,'CCG data'!D$3,FALSE))</f>
        <v>0.23187808896210874</v>
      </c>
      <c r="U417" s="263"/>
      <c r="V417" s="263">
        <f>IF(OR(ISERROR(VLOOKUP($E417&amp;$D$118&amp;$D$119,'CCG data'!$A:$AD,'CCG data'!E$3,FALSE)),ISBLANK(VLOOKUP($E417&amp;$D$118&amp;$D$119,'CCG data'!$A:$AD,'CCG data'!E$3,FALSE))),"",VLOOKUP($E417&amp;$D$118&amp;$D$119,'CCG data'!$A:$AD,'CCG data'!E$3,FALSE))</f>
        <v>0.15691927512355849</v>
      </c>
      <c r="W417" s="398"/>
      <c r="Y417" s="163">
        <f>IFERROR(VLOOKUP($E417&amp;$D$119, Outliers!$A$4:$P$214,6,FALSE),"0")</f>
        <v>1</v>
      </c>
      <c r="Z417" s="163">
        <f>IFERROR(VLOOKUP($E417&amp;$D$119, Outliers!$A$4:$P$214,7,FALSE),"0")</f>
        <v>0</v>
      </c>
      <c r="AA417" s="163">
        <f>IFERROR(VLOOKUP($E417&amp;$D$119, Outliers!$A$4:$P$214,8,FALSE),"0")</f>
        <v>0</v>
      </c>
      <c r="AB417" s="163">
        <f>IFERROR(VLOOKUP($E417&amp;$D$119, Outliers!$A$4:$P$214,9,FALSE),"0")</f>
        <v>0</v>
      </c>
      <c r="AD417" s="78"/>
      <c r="AE417" s="78"/>
      <c r="AF417" s="78"/>
      <c r="AG417" s="78"/>
    </row>
    <row r="418" spans="4:33" x14ac:dyDescent="0.25">
      <c r="D418" s="318"/>
      <c r="E418" s="103" t="s">
        <v>27</v>
      </c>
      <c r="F418" s="95">
        <f>IF(P417="","",VLOOKUP($E417&amp;$D$118&amp;$D$119,'CCG data'!$A:$AD,'CCG data'!W$3,FALSE))</f>
        <v>6.3442166045833153</v>
      </c>
      <c r="G418" s="96">
        <f>IF(P417="","",VLOOKUP($E417&amp;$D$118&amp;$D$119,'CCG data'!$A:$AD,'CCG data'!X$3,FALSE))</f>
        <v>8.1908691607731186</v>
      </c>
      <c r="H418" s="96">
        <f>IF(R417="","",VLOOKUP($E417&amp;$D$118&amp;$D$119,'CCG data'!$A:$AD,'CCG data'!Y$3,FALSE))</f>
        <v>35.764415896866488</v>
      </c>
      <c r="I418" s="96">
        <f>IF(R417="","",VLOOKUP($E417&amp;$D$118&amp;$D$119,'CCG data'!$A:$AD,'CCG data'!Z$3,FALSE))</f>
        <v>39.969630988897073</v>
      </c>
      <c r="J418" s="96">
        <f>IF(T417="","",VLOOKUP($E417&amp;$D$118&amp;$D$119,'CCG data'!$A:$AD,'CCG data'!AA$3,FALSE))</f>
        <v>15.179789336656558</v>
      </c>
      <c r="K418" s="96">
        <f>IF(T417="","",VLOOKUP($E417&amp;$D$118&amp;$D$119,'CCG data'!$A:$AD,'CCG data'!AB$3,FALSE))</f>
        <v>17.913426333685191</v>
      </c>
      <c r="L418" s="96">
        <f>IF(V417="","",VLOOKUP($E417&amp;$D$118&amp;$D$119,'CCG data'!$A:$AD,'CCG data'!AC$3,FALSE))</f>
        <v>10.243567467422686</v>
      </c>
      <c r="M418" s="96">
        <f>IF(V417="","",VLOOKUP($E417&amp;$D$118&amp;$D$119,'CCG data'!$A:$AD,'CCG data'!AD$3,FALSE))</f>
        <v>12.530387810735647</v>
      </c>
      <c r="N418" s="363"/>
      <c r="P418" s="150">
        <f>IF(P417="","",VLOOKUP($E417&amp;$D$118&amp;$D$119,'CCG data'!$A:$AD,'CCG data'!I$3,FALSE))</f>
        <v>8.6999999999999994E-2</v>
      </c>
      <c r="Q418" s="15">
        <f>IF(P417="","",VLOOKUP($E417&amp;$D$118&amp;$D$119,'CCG data'!$A:$AD,'CCG data'!J$3,FALSE))</f>
        <v>0.11</v>
      </c>
      <c r="R418" s="15">
        <f>IF(R417="","",VLOOKUP($E417&amp;$D$118&amp;$D$119,'CCG data'!$A:$AD,'CCG data'!K$3,FALSE))</f>
        <v>0.49299999999999999</v>
      </c>
      <c r="S418" s="15">
        <f>IF(R417="","",VLOOKUP($E417&amp;$D$118&amp;$D$119,'CCG data'!$A:$AD,'CCG data'!L$3,FALSE))</f>
        <v>0.53300000000000003</v>
      </c>
      <c r="T418" s="15">
        <f>IF(T417="","",VLOOKUP($E417&amp;$D$118&amp;$D$119,'CCG data'!$A:$AD,'CCG data'!M$3,FALSE))</f>
        <v>0.216</v>
      </c>
      <c r="U418" s="15">
        <f>IF(T417="","",VLOOKUP($E417&amp;$D$118&amp;$D$119,'CCG data'!$A:$AD,'CCG data'!N$3,FALSE))</f>
        <v>0.249</v>
      </c>
      <c r="V418" s="15">
        <f>IF(V417="","",VLOOKUP($E417&amp;$D$118&amp;$D$119,'CCG data'!$A:$AD,'CCG data'!O$3,FALSE))</f>
        <v>0.14299999999999999</v>
      </c>
      <c r="W418" s="135">
        <f>IF(V417="","",VLOOKUP($E417&amp;$D$118&amp;$D$119,'CCG data'!$A:$AD,'CCG data'!P$3,FALSE))</f>
        <v>0.17199999999999999</v>
      </c>
      <c r="Y418" s="163" t="str">
        <f>IFERROR(VLOOKUP($E418&amp;$D$119, Outliers!$A$4:$P$214,6,FALSE),"0")</f>
        <v>0</v>
      </c>
      <c r="Z418" s="163" t="str">
        <f>IFERROR(VLOOKUP($E418&amp;$D$119, Outliers!$A$4:$P$214,7,FALSE),"0")</f>
        <v>0</v>
      </c>
      <c r="AA418" s="163" t="str">
        <f>IFERROR(VLOOKUP($E418&amp;$D$119, Outliers!$A$4:$P$214,8,FALSE),"0")</f>
        <v>0</v>
      </c>
      <c r="AB418" s="163" t="str">
        <f>IFERROR(VLOOKUP($E418&amp;$D$119, Outliers!$A$4:$P$214,9,FALSE),"0")</f>
        <v>0</v>
      </c>
      <c r="AD418" s="78"/>
      <c r="AE418" s="78"/>
      <c r="AF418" s="78"/>
      <c r="AG418" s="78"/>
    </row>
    <row r="419" spans="4:33" ht="15.75" x14ac:dyDescent="0.25">
      <c r="D419" s="318"/>
      <c r="E419" s="104" t="s">
        <v>492</v>
      </c>
      <c r="F419" s="405">
        <f>IF(OR(ISERROR(VLOOKUP($E419&amp;$D$118&amp;$D$119,'CCG data'!$A:$AD,'CCG data'!R$3,FALSE)),ISBLANK(VLOOKUP($E419&amp;$D$118&amp;$D$119,'CCG data'!$A:$AD,'CCG data'!R$3,FALSE))),"",VLOOKUP($E419&amp;$D$118&amp;$D$119,'CCG data'!$A:$AD,'CCG data'!R$3,FALSE))</f>
        <v>6.2601073921734578</v>
      </c>
      <c r="G419" s="406"/>
      <c r="H419" s="406">
        <f>IF(OR(ISERROR(VLOOKUP($E419&amp;$D$118&amp;$D$119,'CCG data'!$A:$AD,'CCG data'!S$3,FALSE)),ISBLANK(VLOOKUP($E419&amp;$D$118&amp;$D$119,'CCG data'!$A:$AD,'CCG data'!S$3,FALSE))),"",VLOOKUP($E419&amp;$D$118&amp;$D$119,'CCG data'!$A:$AD,'CCG data'!S$3,FALSE))</f>
        <v>40.045401328998224</v>
      </c>
      <c r="I419" s="406"/>
      <c r="J419" s="406">
        <f>IF(OR(ISERROR(VLOOKUP($E419&amp;$D$118&amp;$D$119,'CCG data'!$A:$AD,'CCG data'!T$3,FALSE)),ISBLANK(VLOOKUP($E419&amp;$D$118&amp;$D$119,'CCG data'!$A:$AD,'CCG data'!T$3,FALSE))),"",VLOOKUP($E419&amp;$D$118&amp;$D$119,'CCG data'!$A:$AD,'CCG data'!T$3,FALSE))</f>
        <v>16.820407856150098</v>
      </c>
      <c r="K419" s="406"/>
      <c r="L419" s="406">
        <f>IF(OR(ISERROR(VLOOKUP($E419&amp;$D$118&amp;$D$119,'CCG data'!$A:$AD,'CCG data'!U$3,FALSE)),ISBLANK(VLOOKUP($E419&amp;$D$118&amp;$D$119,'CCG data'!$A:$AD,'CCG data'!U$3,FALSE))),"",VLOOKUP($E419&amp;$D$118&amp;$D$119,'CCG data'!$A:$AD,'CCG data'!U$3,FALSE))</f>
        <v>10.198178102332768</v>
      </c>
      <c r="M419" s="407"/>
      <c r="N419" s="362">
        <f>IF(OR(ISERROR(VLOOKUP($E419&amp;$D$118&amp;$D$119,'CCG data'!$A:$AD,'CCG data'!G$3,FALSE)),ISBLANK(VLOOKUP($E419&amp;$D$118&amp;$D$119,'CCG data'!$A:$AD,'CCG data'!G$3,FALSE))),"",VLOOKUP($E419&amp;$D$118&amp;$D$119,'CCG data'!$A:$AD,'CCG data'!G$3,FALSE))</f>
        <v>1577</v>
      </c>
      <c r="P419" s="397">
        <f>IF(OR(ISERROR(VLOOKUP($E419&amp;$D$118&amp;$D$119,'CCG data'!$A:$AD,'CCG data'!B$3,FALSE)),ISBLANK(VLOOKUP($E419&amp;$D$118&amp;$D$119,'CCG data'!$A:$AD,'CCG data'!B$3,FALSE))),"",VLOOKUP($E419&amp;$D$118&amp;$D$119,'CCG data'!$A:$AD,'CCG data'!B$3,FALSE))</f>
        <v>9.3214965123652502E-2</v>
      </c>
      <c r="Q419" s="263"/>
      <c r="R419" s="263">
        <f>IF(OR(ISERROR(VLOOKUP($E419&amp;$D$118&amp;$D$119,'CCG data'!$A:$AD,'CCG data'!C$3,FALSE)),ISBLANK(VLOOKUP($E419&amp;$D$118&amp;$D$119,'CCG data'!$A:$AD,'CCG data'!C$3,FALSE))),"",VLOOKUP($E419&amp;$D$118&amp;$D$119,'CCG data'!$A:$AD,'CCG data'!C$3,FALSE))</f>
        <v>0.54216867469879515</v>
      </c>
      <c r="S419" s="263"/>
      <c r="T419" s="263">
        <f>IF(OR(ISERROR(VLOOKUP($E419&amp;$D$118&amp;$D$119,'CCG data'!$A:$AD,'CCG data'!D$3,FALSE)),ISBLANK(VLOOKUP($E419&amp;$D$118&amp;$D$119,'CCG data'!$A:$AD,'CCG data'!D$3,FALSE))),"",VLOOKUP($E419&amp;$D$118&amp;$D$119,'CCG data'!$A:$AD,'CCG data'!D$3,FALSE))</f>
        <v>0.22511097019657578</v>
      </c>
      <c r="U419" s="263"/>
      <c r="V419" s="263">
        <f>IF(OR(ISERROR(VLOOKUP($E419&amp;$D$118&amp;$D$119,'CCG data'!$A:$AD,'CCG data'!E$3,FALSE)),ISBLANK(VLOOKUP($E419&amp;$D$118&amp;$D$119,'CCG data'!$A:$AD,'CCG data'!E$3,FALSE))),"",VLOOKUP($E419&amp;$D$118&amp;$D$119,'CCG data'!$A:$AD,'CCG data'!E$3,FALSE))</f>
        <v>0.13950538998097653</v>
      </c>
      <c r="W419" s="398"/>
      <c r="Y419" s="163">
        <f>IFERROR(VLOOKUP($E419&amp;$D$119, Outliers!$A$4:$P$214,6,FALSE),"0")</f>
        <v>0</v>
      </c>
      <c r="Z419" s="163">
        <f>IFERROR(VLOOKUP($E419&amp;$D$119, Outliers!$A$4:$P$214,7,FALSE),"0")</f>
        <v>0</v>
      </c>
      <c r="AA419" s="163">
        <f>IFERROR(VLOOKUP($E419&amp;$D$119, Outliers!$A$4:$P$214,8,FALSE),"0")</f>
        <v>0</v>
      </c>
      <c r="AB419" s="163">
        <f>IFERROR(VLOOKUP($E419&amp;$D$119, Outliers!$A$4:$P$214,9,FALSE),"0")</f>
        <v>0</v>
      </c>
      <c r="AD419" s="78"/>
      <c r="AE419" s="78"/>
      <c r="AF419" s="78"/>
      <c r="AG419" s="78"/>
    </row>
    <row r="420" spans="4:33" x14ac:dyDescent="0.25">
      <c r="D420" s="318"/>
      <c r="E420" s="103" t="s">
        <v>27</v>
      </c>
      <c r="F420" s="95">
        <f>IF(P419="","",VLOOKUP($E419&amp;$D$118&amp;$D$119,'CCG data'!$A:$AD,'CCG data'!W$3,FALSE))</f>
        <v>5.2481104795258107</v>
      </c>
      <c r="G420" s="96">
        <f>IF(P419="","",VLOOKUP($E419&amp;$D$118&amp;$D$119,'CCG data'!$A:$AD,'CCG data'!X$3,FALSE))</f>
        <v>7.2721043048211049</v>
      </c>
      <c r="H420" s="96">
        <f>IF(R419="","",VLOOKUP($E419&amp;$D$118&amp;$D$119,'CCG data'!$A:$AD,'CCG data'!Y$3,FALSE))</f>
        <v>37.361134624542764</v>
      </c>
      <c r="I420" s="96">
        <f>IF(R419="","",VLOOKUP($E419&amp;$D$118&amp;$D$119,'CCG data'!$A:$AD,'CCG data'!Z$3,FALSE))</f>
        <v>42.729668033453684</v>
      </c>
      <c r="J420" s="96">
        <f>IF(T419="","",VLOOKUP($E419&amp;$D$118&amp;$D$119,'CCG data'!$A:$AD,'CCG data'!AA$3,FALSE))</f>
        <v>15.070648126720746</v>
      </c>
      <c r="K420" s="96">
        <f>IF(T419="","",VLOOKUP($E419&amp;$D$118&amp;$D$119,'CCG data'!$A:$AD,'CCG data'!AB$3,FALSE))</f>
        <v>18.570167585579451</v>
      </c>
      <c r="L420" s="96">
        <f>IF(V419="","",VLOOKUP($E419&amp;$D$118&amp;$D$119,'CCG data'!$A:$AD,'CCG data'!AC$3,FALSE))</f>
        <v>8.8505584886349613</v>
      </c>
      <c r="M420" s="96">
        <f>IF(V419="","",VLOOKUP($E419&amp;$D$118&amp;$D$119,'CCG data'!$A:$AD,'CCG data'!AD$3,FALSE))</f>
        <v>11.545797716030576</v>
      </c>
      <c r="N420" s="363"/>
      <c r="P420" s="150">
        <f>IF(P419="","",VLOOKUP($E419&amp;$D$118&amp;$D$119,'CCG data'!$A:$AD,'CCG data'!I$3,FALSE))</f>
        <v>0.08</v>
      </c>
      <c r="Q420" s="15">
        <f>IF(P419="","",VLOOKUP($E419&amp;$D$118&amp;$D$119,'CCG data'!$A:$AD,'CCG data'!J$3,FALSE))</f>
        <v>0.109</v>
      </c>
      <c r="R420" s="15">
        <f>IF(R419="","",VLOOKUP($E419&amp;$D$118&amp;$D$119,'CCG data'!$A:$AD,'CCG data'!K$3,FALSE))</f>
        <v>0.51800000000000002</v>
      </c>
      <c r="S420" s="15">
        <f>IF(R419="","",VLOOKUP($E419&amp;$D$118&amp;$D$119,'CCG data'!$A:$AD,'CCG data'!L$3,FALSE))</f>
        <v>0.56699999999999995</v>
      </c>
      <c r="T420" s="15">
        <f>IF(T419="","",VLOOKUP($E419&amp;$D$118&amp;$D$119,'CCG data'!$A:$AD,'CCG data'!M$3,FALSE))</f>
        <v>0.20499999999999999</v>
      </c>
      <c r="U420" s="15">
        <f>IF(T419="","",VLOOKUP($E419&amp;$D$118&amp;$D$119,'CCG data'!$A:$AD,'CCG data'!N$3,FALSE))</f>
        <v>0.246</v>
      </c>
      <c r="V420" s="15">
        <f>IF(V419="","",VLOOKUP($E419&amp;$D$118&amp;$D$119,'CCG data'!$A:$AD,'CCG data'!O$3,FALSE))</f>
        <v>0.123</v>
      </c>
      <c r="W420" s="135">
        <f>IF(V419="","",VLOOKUP($E419&amp;$D$118&amp;$D$119,'CCG data'!$A:$AD,'CCG data'!P$3,FALSE))</f>
        <v>0.157</v>
      </c>
      <c r="Y420" s="163" t="str">
        <f>IFERROR(VLOOKUP($E420&amp;$D$119, Outliers!$A$4:$P$214,6,FALSE),"0")</f>
        <v>0</v>
      </c>
      <c r="Z420" s="163" t="str">
        <f>IFERROR(VLOOKUP($E420&amp;$D$119, Outliers!$A$4:$P$214,7,FALSE),"0")</f>
        <v>0</v>
      </c>
      <c r="AA420" s="163" t="str">
        <f>IFERROR(VLOOKUP($E420&amp;$D$119, Outliers!$A$4:$P$214,8,FALSE),"0")</f>
        <v>0</v>
      </c>
      <c r="AB420" s="163" t="str">
        <f>IFERROR(VLOOKUP($E420&amp;$D$119, Outliers!$A$4:$P$214,9,FALSE),"0")</f>
        <v>0</v>
      </c>
      <c r="AD420" s="78"/>
      <c r="AE420" s="78"/>
      <c r="AF420" s="78"/>
      <c r="AG420" s="78"/>
    </row>
    <row r="421" spans="4:33" ht="15.75" x14ac:dyDescent="0.25">
      <c r="D421" s="318"/>
      <c r="E421" s="104" t="s">
        <v>254</v>
      </c>
      <c r="F421" s="405">
        <f>IF(OR(ISERROR(VLOOKUP($E421&amp;$D$118&amp;$D$119,'CCG data'!$A:$AD,'CCG data'!R$3,FALSE)),ISBLANK(VLOOKUP($E421&amp;$D$118&amp;$D$119,'CCG data'!$A:$AD,'CCG data'!R$3,FALSE))),"",VLOOKUP($E421&amp;$D$118&amp;$D$119,'CCG data'!$A:$AD,'CCG data'!R$3,FALSE))</f>
        <v>6.9069198676447874</v>
      </c>
      <c r="G421" s="406"/>
      <c r="H421" s="406">
        <f>IF(OR(ISERROR(VLOOKUP($E421&amp;$D$118&amp;$D$119,'CCG data'!$A:$AD,'CCG data'!S$3,FALSE)),ISBLANK(VLOOKUP($E421&amp;$D$118&amp;$D$119,'CCG data'!$A:$AD,'CCG data'!S$3,FALSE))),"",VLOOKUP($E421&amp;$D$118&amp;$D$119,'CCG data'!$A:$AD,'CCG data'!S$3,FALSE))</f>
        <v>37.758992231015256</v>
      </c>
      <c r="I421" s="406"/>
      <c r="J421" s="406">
        <f>IF(OR(ISERROR(VLOOKUP($E421&amp;$D$118&amp;$D$119,'CCG data'!$A:$AD,'CCG data'!T$3,FALSE)),ISBLANK(VLOOKUP($E421&amp;$D$118&amp;$D$119,'CCG data'!$A:$AD,'CCG data'!T$3,FALSE))),"",VLOOKUP($E421&amp;$D$118&amp;$D$119,'CCG data'!$A:$AD,'CCG data'!T$3,FALSE))</f>
        <v>16.47977181699278</v>
      </c>
      <c r="K421" s="406"/>
      <c r="L421" s="406">
        <f>IF(OR(ISERROR(VLOOKUP($E421&amp;$D$118&amp;$D$119,'CCG data'!$A:$AD,'CCG data'!U$3,FALSE)),ISBLANK(VLOOKUP($E421&amp;$D$118&amp;$D$119,'CCG data'!$A:$AD,'CCG data'!U$3,FALSE))),"",VLOOKUP($E421&amp;$D$118&amp;$D$119,'CCG data'!$A:$AD,'CCG data'!U$3,FALSE))</f>
        <v>10.462679157922548</v>
      </c>
      <c r="M421" s="407"/>
      <c r="N421" s="362">
        <f>IF(OR(ISERROR(VLOOKUP($E421&amp;$D$118&amp;$D$119,'CCG data'!$A:$AD,'CCG data'!G$3,FALSE)),ISBLANK(VLOOKUP($E421&amp;$D$118&amp;$D$119,'CCG data'!$A:$AD,'CCG data'!G$3,FALSE))),"",VLOOKUP($E421&amp;$D$118&amp;$D$119,'CCG data'!$A:$AD,'CCG data'!G$3,FALSE))</f>
        <v>1568</v>
      </c>
      <c r="P421" s="397">
        <f>IF(OR(ISERROR(VLOOKUP($E421&amp;$D$118&amp;$D$119,'CCG data'!$A:$AD,'CCG data'!B$3,FALSE)),ISBLANK(VLOOKUP($E421&amp;$D$118&amp;$D$119,'CCG data'!$A:$AD,'CCG data'!B$3,FALSE))),"",VLOOKUP($E421&amp;$D$118&amp;$D$119,'CCG data'!$A:$AD,'CCG data'!B$3,FALSE))</f>
        <v>9.5025510204081634E-2</v>
      </c>
      <c r="Q421" s="263"/>
      <c r="R421" s="263">
        <f>IF(OR(ISERROR(VLOOKUP($E421&amp;$D$118&amp;$D$119,'CCG data'!$A:$AD,'CCG data'!C$3,FALSE)),ISBLANK(VLOOKUP($E421&amp;$D$118&amp;$D$119,'CCG data'!$A:$AD,'CCG data'!C$3,FALSE))),"",VLOOKUP($E421&amp;$D$118&amp;$D$119,'CCG data'!$A:$AD,'CCG data'!C$3,FALSE))</f>
        <v>0.5267857142857143</v>
      </c>
      <c r="S421" s="263"/>
      <c r="T421" s="263">
        <f>IF(OR(ISERROR(VLOOKUP($E421&amp;$D$118&amp;$D$119,'CCG data'!$A:$AD,'CCG data'!D$3,FALSE)),ISBLANK(VLOOKUP($E421&amp;$D$118&amp;$D$119,'CCG data'!$A:$AD,'CCG data'!D$3,FALSE))),"",VLOOKUP($E421&amp;$D$118&amp;$D$119,'CCG data'!$A:$AD,'CCG data'!D$3,FALSE))</f>
        <v>0.23278061224489796</v>
      </c>
      <c r="U421" s="263"/>
      <c r="V421" s="263">
        <f>IF(OR(ISERROR(VLOOKUP($E421&amp;$D$118&amp;$D$119,'CCG data'!$A:$AD,'CCG data'!E$3,FALSE)),ISBLANK(VLOOKUP($E421&amp;$D$118&amp;$D$119,'CCG data'!$A:$AD,'CCG data'!E$3,FALSE))),"",VLOOKUP($E421&amp;$D$118&amp;$D$119,'CCG data'!$A:$AD,'CCG data'!E$3,FALSE))</f>
        <v>0.14540816326530612</v>
      </c>
      <c r="W421" s="398"/>
      <c r="Y421" s="163">
        <f>IFERROR(VLOOKUP($E421&amp;$D$119, Outliers!$A$4:$P$214,6,FALSE),"0")</f>
        <v>1</v>
      </c>
      <c r="Z421" s="163">
        <f>IFERROR(VLOOKUP($E421&amp;$D$119, Outliers!$A$4:$P$214,7,FALSE),"0")</f>
        <v>0</v>
      </c>
      <c r="AA421" s="163">
        <f>IFERROR(VLOOKUP($E421&amp;$D$119, Outliers!$A$4:$P$214,8,FALSE),"0")</f>
        <v>0</v>
      </c>
      <c r="AB421" s="163">
        <f>IFERROR(VLOOKUP($E421&amp;$D$119, Outliers!$A$4:$P$214,9,FALSE),"0")</f>
        <v>0</v>
      </c>
      <c r="AD421" s="78"/>
      <c r="AE421" s="78"/>
      <c r="AF421" s="78"/>
      <c r="AG421" s="78"/>
    </row>
    <row r="422" spans="4:33" x14ac:dyDescent="0.25">
      <c r="D422" s="318"/>
      <c r="E422" s="103" t="s">
        <v>27</v>
      </c>
      <c r="F422" s="95">
        <f>IF(P421="","",VLOOKUP($E421&amp;$D$118&amp;$D$119,'CCG data'!$A:$AD,'CCG data'!W$3,FALSE))</f>
        <v>5.7978794989486033</v>
      </c>
      <c r="G422" s="96">
        <f>IF(P421="","",VLOOKUP($E421&amp;$D$118&amp;$D$119,'CCG data'!$A:$AD,'CCG data'!X$3,FALSE))</f>
        <v>8.0159602363409714</v>
      </c>
      <c r="H422" s="96">
        <f>IF(R421="","",VLOOKUP($E421&amp;$D$118&amp;$D$119,'CCG data'!$A:$AD,'CCG data'!Y$3,FALSE))</f>
        <v>35.183937628874297</v>
      </c>
      <c r="I422" s="96">
        <f>IF(R421="","",VLOOKUP($E421&amp;$D$118&amp;$D$119,'CCG data'!$A:$AD,'CCG data'!Z$3,FALSE))</f>
        <v>40.334046833156215</v>
      </c>
      <c r="J422" s="96">
        <f>IF(T421="","",VLOOKUP($E421&amp;$D$118&amp;$D$119,'CCG data'!$A:$AD,'CCG data'!AA$3,FALSE))</f>
        <v>14.789094082655746</v>
      </c>
      <c r="K422" s="96">
        <f>IF(T421="","",VLOOKUP($E421&amp;$D$118&amp;$D$119,'CCG data'!$A:$AD,'CCG data'!AB$3,FALSE))</f>
        <v>18.170449551329817</v>
      </c>
      <c r="L422" s="96">
        <f>IF(V421="","",VLOOKUP($E421&amp;$D$118&amp;$D$119,'CCG data'!$A:$AD,'CCG data'!AC$3,FALSE))</f>
        <v>9.1045797634692178</v>
      </c>
      <c r="M422" s="96">
        <f>IF(V421="","",VLOOKUP($E421&amp;$D$118&amp;$D$119,'CCG data'!$A:$AD,'CCG data'!AD$3,FALSE))</f>
        <v>11.820778552375877</v>
      </c>
      <c r="N422" s="363"/>
      <c r="P422" s="150">
        <f>IF(P421="","",VLOOKUP($E421&amp;$D$118&amp;$D$119,'CCG data'!$A:$AD,'CCG data'!I$3,FALSE))</f>
        <v>8.1000000000000003E-2</v>
      </c>
      <c r="Q422" s="15">
        <f>IF(P421="","",VLOOKUP($E421&amp;$D$118&amp;$D$119,'CCG data'!$A:$AD,'CCG data'!J$3,FALSE))</f>
        <v>0.111</v>
      </c>
      <c r="R422" s="15">
        <f>IF(R421="","",VLOOKUP($E421&amp;$D$118&amp;$D$119,'CCG data'!$A:$AD,'CCG data'!K$3,FALSE))</f>
        <v>0.502</v>
      </c>
      <c r="S422" s="15">
        <f>IF(R421="","",VLOOKUP($E421&amp;$D$118&amp;$D$119,'CCG data'!$A:$AD,'CCG data'!L$3,FALSE))</f>
        <v>0.55100000000000005</v>
      </c>
      <c r="T422" s="15">
        <f>IF(T421="","",VLOOKUP($E421&amp;$D$118&amp;$D$119,'CCG data'!$A:$AD,'CCG data'!M$3,FALSE))</f>
        <v>0.21299999999999999</v>
      </c>
      <c r="U422" s="15">
        <f>IF(T421="","",VLOOKUP($E421&amp;$D$118&amp;$D$119,'CCG data'!$A:$AD,'CCG data'!N$3,FALSE))</f>
        <v>0.254</v>
      </c>
      <c r="V422" s="15">
        <f>IF(V421="","",VLOOKUP($E421&amp;$D$118&amp;$D$119,'CCG data'!$A:$AD,'CCG data'!O$3,FALSE))</f>
        <v>0.129</v>
      </c>
      <c r="W422" s="135">
        <f>IF(V421="","",VLOOKUP($E421&amp;$D$118&amp;$D$119,'CCG data'!$A:$AD,'CCG data'!P$3,FALSE))</f>
        <v>0.16400000000000001</v>
      </c>
      <c r="Y422" s="163" t="str">
        <f>IFERROR(VLOOKUP($E422&amp;$D$119, Outliers!$A$4:$P$214,6,FALSE),"0")</f>
        <v>0</v>
      </c>
      <c r="Z422" s="163" t="str">
        <f>IFERROR(VLOOKUP($E422&amp;$D$119, Outliers!$A$4:$P$214,7,FALSE),"0")</f>
        <v>0</v>
      </c>
      <c r="AA422" s="163" t="str">
        <f>IFERROR(VLOOKUP($E422&amp;$D$119, Outliers!$A$4:$P$214,8,FALSE),"0")</f>
        <v>0</v>
      </c>
      <c r="AB422" s="163" t="str">
        <f>IFERROR(VLOOKUP($E422&amp;$D$119, Outliers!$A$4:$P$214,9,FALSE),"0")</f>
        <v>0</v>
      </c>
      <c r="AD422" s="78"/>
      <c r="AE422" s="78"/>
      <c r="AF422" s="78"/>
      <c r="AG422" s="78"/>
    </row>
    <row r="423" spans="4:33" ht="15.75" x14ac:dyDescent="0.25">
      <c r="D423" s="318"/>
      <c r="E423" s="104" t="s">
        <v>255</v>
      </c>
      <c r="F423" s="405">
        <f>IF(OR(ISERROR(VLOOKUP($E423&amp;$D$118&amp;$D$119,'CCG data'!$A:$AD,'CCG data'!R$3,FALSE)),ISBLANK(VLOOKUP($E423&amp;$D$118&amp;$D$119,'CCG data'!$A:$AD,'CCG data'!R$3,FALSE))),"",VLOOKUP($E423&amp;$D$118&amp;$D$119,'CCG data'!$A:$AD,'CCG data'!R$3,FALSE))</f>
        <v>5.2658994187784156</v>
      </c>
      <c r="G423" s="406"/>
      <c r="H423" s="406">
        <f>IF(OR(ISERROR(VLOOKUP($E423&amp;$D$118&amp;$D$119,'CCG data'!$A:$AD,'CCG data'!S$3,FALSE)),ISBLANK(VLOOKUP($E423&amp;$D$118&amp;$D$119,'CCG data'!$A:$AD,'CCG data'!S$3,FALSE))),"",VLOOKUP($E423&amp;$D$118&amp;$D$119,'CCG data'!$A:$AD,'CCG data'!S$3,FALSE))</f>
        <v>39.346233677782187</v>
      </c>
      <c r="I423" s="406"/>
      <c r="J423" s="406">
        <f>IF(OR(ISERROR(VLOOKUP($E423&amp;$D$118&amp;$D$119,'CCG data'!$A:$AD,'CCG data'!T$3,FALSE)),ISBLANK(VLOOKUP($E423&amp;$D$118&amp;$D$119,'CCG data'!$A:$AD,'CCG data'!T$3,FALSE))),"",VLOOKUP($E423&amp;$D$118&amp;$D$119,'CCG data'!$A:$AD,'CCG data'!T$3,FALSE))</f>
        <v>16.501114559662504</v>
      </c>
      <c r="K423" s="406"/>
      <c r="L423" s="406">
        <f>IF(OR(ISERROR(VLOOKUP($E423&amp;$D$118&amp;$D$119,'CCG data'!$A:$AD,'CCG data'!U$3,FALSE)),ISBLANK(VLOOKUP($E423&amp;$D$118&amp;$D$119,'CCG data'!$A:$AD,'CCG data'!U$3,FALSE))),"",VLOOKUP($E423&amp;$D$118&amp;$D$119,'CCG data'!$A:$AD,'CCG data'!U$3,FALSE))</f>
        <v>12.492310557577829</v>
      </c>
      <c r="M423" s="407"/>
      <c r="N423" s="362">
        <f>IF(OR(ISERROR(VLOOKUP($E423&amp;$D$118&amp;$D$119,'CCG data'!$A:$AD,'CCG data'!G$3,FALSE)),ISBLANK(VLOOKUP($E423&amp;$D$118&amp;$D$119,'CCG data'!$A:$AD,'CCG data'!G$3,FALSE))),"",VLOOKUP($E423&amp;$D$118&amp;$D$119,'CCG data'!$A:$AD,'CCG data'!G$3,FALSE))</f>
        <v>1724</v>
      </c>
      <c r="P423" s="397">
        <f>IF(OR(ISERROR(VLOOKUP($E423&amp;$D$118&amp;$D$119,'CCG data'!$A:$AD,'CCG data'!B$3,FALSE)),ISBLANK(VLOOKUP($E423&amp;$D$118&amp;$D$119,'CCG data'!$A:$AD,'CCG data'!B$3,FALSE))),"",VLOOKUP($E423&amp;$D$118&amp;$D$119,'CCG data'!$A:$AD,'CCG data'!B$3,FALSE))</f>
        <v>7.366589327146171E-2</v>
      </c>
      <c r="Q423" s="263"/>
      <c r="R423" s="263">
        <f>IF(OR(ISERROR(VLOOKUP($E423&amp;$D$118&amp;$D$119,'CCG data'!$A:$AD,'CCG data'!C$3,FALSE)),ISBLANK(VLOOKUP($E423&amp;$D$118&amp;$D$119,'CCG data'!$A:$AD,'CCG data'!C$3,FALSE))),"",VLOOKUP($E423&amp;$D$118&amp;$D$119,'CCG data'!$A:$AD,'CCG data'!C$3,FALSE))</f>
        <v>0.53422273781902552</v>
      </c>
      <c r="S423" s="263"/>
      <c r="T423" s="263">
        <f>IF(OR(ISERROR(VLOOKUP($E423&amp;$D$118&amp;$D$119,'CCG data'!$A:$AD,'CCG data'!D$3,FALSE)),ISBLANK(VLOOKUP($E423&amp;$D$118&amp;$D$119,'CCG data'!$A:$AD,'CCG data'!D$3,FALSE))),"",VLOOKUP($E423&amp;$D$118&amp;$D$119,'CCG data'!$A:$AD,'CCG data'!D$3,FALSE))</f>
        <v>0.22215777262180975</v>
      </c>
      <c r="U423" s="263"/>
      <c r="V423" s="263">
        <f>IF(OR(ISERROR(VLOOKUP($E423&amp;$D$118&amp;$D$119,'CCG data'!$A:$AD,'CCG data'!E$3,FALSE)),ISBLANK(VLOOKUP($E423&amp;$D$118&amp;$D$119,'CCG data'!$A:$AD,'CCG data'!E$3,FALSE))),"",VLOOKUP($E423&amp;$D$118&amp;$D$119,'CCG data'!$A:$AD,'CCG data'!E$3,FALSE))</f>
        <v>0.16995359628770301</v>
      </c>
      <c r="W423" s="398"/>
      <c r="Y423" s="163">
        <f>IFERROR(VLOOKUP($E423&amp;$D$119, Outliers!$A$4:$P$214,6,FALSE),"0")</f>
        <v>0</v>
      </c>
      <c r="Z423" s="163">
        <f>IFERROR(VLOOKUP($E423&amp;$D$119, Outliers!$A$4:$P$214,7,FALSE),"0")</f>
        <v>0</v>
      </c>
      <c r="AA423" s="163">
        <f>IFERROR(VLOOKUP($E423&amp;$D$119, Outliers!$A$4:$P$214,8,FALSE),"0")</f>
        <v>0</v>
      </c>
      <c r="AB423" s="163">
        <f>IFERROR(VLOOKUP($E423&amp;$D$119, Outliers!$A$4:$P$214,9,FALSE),"0")</f>
        <v>0</v>
      </c>
      <c r="AD423" s="78"/>
      <c r="AE423" s="78"/>
      <c r="AF423" s="78"/>
      <c r="AG423" s="78"/>
    </row>
    <row r="424" spans="4:33" x14ac:dyDescent="0.25">
      <c r="D424" s="318"/>
      <c r="E424" s="103" t="s">
        <v>27</v>
      </c>
      <c r="F424" s="95">
        <f>IF(P423="","",VLOOKUP($E423&amp;$D$118&amp;$D$119,'CCG data'!$A:$AD,'CCG data'!W$3,FALSE))</f>
        <v>4.3500443138504385</v>
      </c>
      <c r="G424" s="96">
        <f>IF(P423="","",VLOOKUP($E423&amp;$D$118&amp;$D$119,'CCG data'!$A:$AD,'CCG data'!X$3,FALSE))</f>
        <v>6.1817545237063927</v>
      </c>
      <c r="H424" s="96">
        <f>IF(R423="","",VLOOKUP($E423&amp;$D$118&amp;$D$119,'CCG data'!$A:$AD,'CCG data'!Y$3,FALSE))</f>
        <v>36.805088817186103</v>
      </c>
      <c r="I424" s="96">
        <f>IF(R423="","",VLOOKUP($E423&amp;$D$118&amp;$D$119,'CCG data'!$A:$AD,'CCG data'!Z$3,FALSE))</f>
        <v>41.887378538378272</v>
      </c>
      <c r="J424" s="96">
        <f>IF(T423="","",VLOOKUP($E423&amp;$D$118&amp;$D$119,'CCG data'!$A:$AD,'CCG data'!AA$3,FALSE))</f>
        <v>14.848506129624603</v>
      </c>
      <c r="K424" s="96">
        <f>IF(T423="","",VLOOKUP($E423&amp;$D$118&amp;$D$119,'CCG data'!$A:$AD,'CCG data'!AB$3,FALSE))</f>
        <v>18.153722989700405</v>
      </c>
      <c r="L424" s="96">
        <f>IF(V423="","",VLOOKUP($E423&amp;$D$118&amp;$D$119,'CCG data'!$A:$AD,'CCG data'!AC$3,FALSE))</f>
        <v>11.061885750042004</v>
      </c>
      <c r="M424" s="96">
        <f>IF(V423="","",VLOOKUP($E423&amp;$D$118&amp;$D$119,'CCG data'!$A:$AD,'CCG data'!AD$3,FALSE))</f>
        <v>13.922735365113654</v>
      </c>
      <c r="N424" s="363"/>
      <c r="P424" s="150">
        <f>IF(P423="","",VLOOKUP($E423&amp;$D$118&amp;$D$119,'CCG data'!$A:$AD,'CCG data'!I$3,FALSE))</f>
        <v>6.2E-2</v>
      </c>
      <c r="Q424" s="15">
        <f>IF(P423="","",VLOOKUP($E423&amp;$D$118&amp;$D$119,'CCG data'!$A:$AD,'CCG data'!J$3,FALSE))</f>
        <v>8.6999999999999994E-2</v>
      </c>
      <c r="R424" s="15">
        <f>IF(R423="","",VLOOKUP($E423&amp;$D$118&amp;$D$119,'CCG data'!$A:$AD,'CCG data'!K$3,FALSE))</f>
        <v>0.51100000000000001</v>
      </c>
      <c r="S424" s="15">
        <f>IF(R423="","",VLOOKUP($E423&amp;$D$118&amp;$D$119,'CCG data'!$A:$AD,'CCG data'!L$3,FALSE))</f>
        <v>0.55800000000000005</v>
      </c>
      <c r="T424" s="15">
        <f>IF(T423="","",VLOOKUP($E423&amp;$D$118&amp;$D$119,'CCG data'!$A:$AD,'CCG data'!M$3,FALSE))</f>
        <v>0.20300000000000001</v>
      </c>
      <c r="U424" s="15">
        <f>IF(T423="","",VLOOKUP($E423&amp;$D$118&amp;$D$119,'CCG data'!$A:$AD,'CCG data'!N$3,FALSE))</f>
        <v>0.24199999999999999</v>
      </c>
      <c r="V424" s="15">
        <f>IF(V423="","",VLOOKUP($E423&amp;$D$118&amp;$D$119,'CCG data'!$A:$AD,'CCG data'!O$3,FALSE))</f>
        <v>0.153</v>
      </c>
      <c r="W424" s="135">
        <f>IF(V423="","",VLOOKUP($E423&amp;$D$118&amp;$D$119,'CCG data'!$A:$AD,'CCG data'!P$3,FALSE))</f>
        <v>0.188</v>
      </c>
      <c r="Y424" s="163" t="str">
        <f>IFERROR(VLOOKUP($E424&amp;$D$119, Outliers!$A$4:$P$214,6,FALSE),"0")</f>
        <v>0</v>
      </c>
      <c r="Z424" s="163" t="str">
        <f>IFERROR(VLOOKUP($E424&amp;$D$119, Outliers!$A$4:$P$214,7,FALSE),"0")</f>
        <v>0</v>
      </c>
      <c r="AA424" s="163" t="str">
        <f>IFERROR(VLOOKUP($E424&amp;$D$119, Outliers!$A$4:$P$214,8,FALSE),"0")</f>
        <v>0</v>
      </c>
      <c r="AB424" s="163" t="str">
        <f>IFERROR(VLOOKUP($E424&amp;$D$119, Outliers!$A$4:$P$214,9,FALSE),"0")</f>
        <v>0</v>
      </c>
      <c r="AD424" s="78"/>
      <c r="AE424" s="78"/>
      <c r="AF424" s="78"/>
      <c r="AG424" s="78"/>
    </row>
    <row r="425" spans="4:33" ht="15.75" x14ac:dyDescent="0.25">
      <c r="D425" s="318"/>
      <c r="E425" s="104" t="s">
        <v>256</v>
      </c>
      <c r="F425" s="405">
        <f>IF(OR(ISERROR(VLOOKUP($E425&amp;$D$118&amp;$D$119,'CCG data'!$A:$AD,'CCG data'!R$3,FALSE)),ISBLANK(VLOOKUP($E425&amp;$D$118&amp;$D$119,'CCG data'!$A:$AD,'CCG data'!R$3,FALSE))),"",VLOOKUP($E425&amp;$D$118&amp;$D$119,'CCG data'!$A:$AD,'CCG data'!R$3,FALSE))</f>
        <v>5.1033446979030321</v>
      </c>
      <c r="G425" s="406"/>
      <c r="H425" s="406">
        <f>IF(OR(ISERROR(VLOOKUP($E425&amp;$D$118&amp;$D$119,'CCG data'!$A:$AD,'CCG data'!S$3,FALSE)),ISBLANK(VLOOKUP($E425&amp;$D$118&amp;$D$119,'CCG data'!$A:$AD,'CCG data'!S$3,FALSE))),"",VLOOKUP($E425&amp;$D$118&amp;$D$119,'CCG data'!$A:$AD,'CCG data'!S$3,FALSE))</f>
        <v>36.268026573771792</v>
      </c>
      <c r="I425" s="406"/>
      <c r="J425" s="406">
        <f>IF(OR(ISERROR(VLOOKUP($E425&amp;$D$118&amp;$D$119,'CCG data'!$A:$AD,'CCG data'!T$3,FALSE)),ISBLANK(VLOOKUP($E425&amp;$D$118&amp;$D$119,'CCG data'!$A:$AD,'CCG data'!T$3,FALSE))),"",VLOOKUP($E425&amp;$D$118&amp;$D$119,'CCG data'!$A:$AD,'CCG data'!T$3,FALSE))</f>
        <v>17.406919262755455</v>
      </c>
      <c r="K425" s="406"/>
      <c r="L425" s="406">
        <f>IF(OR(ISERROR(VLOOKUP($E425&amp;$D$118&amp;$D$119,'CCG data'!$A:$AD,'CCG data'!U$3,FALSE)),ISBLANK(VLOOKUP($E425&amp;$D$118&amp;$D$119,'CCG data'!$A:$AD,'CCG data'!U$3,FALSE))),"",VLOOKUP($E425&amp;$D$118&amp;$D$119,'CCG data'!$A:$AD,'CCG data'!U$3,FALSE))</f>
        <v>12.354905293155911</v>
      </c>
      <c r="M425" s="407"/>
      <c r="N425" s="362">
        <f>IF(OR(ISERROR(VLOOKUP($E425&amp;$D$118&amp;$D$119,'CCG data'!$A:$AD,'CCG data'!G$3,FALSE)),ISBLANK(VLOOKUP($E425&amp;$D$118&amp;$D$119,'CCG data'!$A:$AD,'CCG data'!G$3,FALSE))),"",VLOOKUP($E425&amp;$D$118&amp;$D$119,'CCG data'!$A:$AD,'CCG data'!G$3,FALSE))</f>
        <v>1521</v>
      </c>
      <c r="P425" s="397">
        <f>IF(OR(ISERROR(VLOOKUP($E425&amp;$D$118&amp;$D$119,'CCG data'!$A:$AD,'CCG data'!B$3,FALSE)),ISBLANK(VLOOKUP($E425&amp;$D$118&amp;$D$119,'CCG data'!$A:$AD,'CCG data'!B$3,FALSE))),"",VLOOKUP($E425&amp;$D$118&amp;$D$119,'CCG data'!$A:$AD,'CCG data'!B$3,FALSE))</f>
        <v>7.2320841551610782E-2</v>
      </c>
      <c r="Q425" s="263"/>
      <c r="R425" s="263">
        <f>IF(OR(ISERROR(VLOOKUP($E425&amp;$D$118&amp;$D$119,'CCG data'!$A:$AD,'CCG data'!C$3,FALSE)),ISBLANK(VLOOKUP($E425&amp;$D$118&amp;$D$119,'CCG data'!$A:$AD,'CCG data'!C$3,FALSE))),"",VLOOKUP($E425&amp;$D$118&amp;$D$119,'CCG data'!$A:$AD,'CCG data'!C$3,FALSE))</f>
        <v>0.50756081525312291</v>
      </c>
      <c r="S425" s="263"/>
      <c r="T425" s="263">
        <f>IF(OR(ISERROR(VLOOKUP($E425&amp;$D$118&amp;$D$119,'CCG data'!$A:$AD,'CCG data'!D$3,FALSE)),ISBLANK(VLOOKUP($E425&amp;$D$118&amp;$D$119,'CCG data'!$A:$AD,'CCG data'!D$3,FALSE))),"",VLOOKUP($E425&amp;$D$118&amp;$D$119,'CCG data'!$A:$AD,'CCG data'!D$3,FALSE))</f>
        <v>0.24852071005917159</v>
      </c>
      <c r="U425" s="263"/>
      <c r="V425" s="263">
        <f>IF(OR(ISERROR(VLOOKUP($E425&amp;$D$118&amp;$D$119,'CCG data'!$A:$AD,'CCG data'!E$3,FALSE)),ISBLANK(VLOOKUP($E425&amp;$D$118&amp;$D$119,'CCG data'!$A:$AD,'CCG data'!E$3,FALSE))),"",VLOOKUP($E425&amp;$D$118&amp;$D$119,'CCG data'!$A:$AD,'CCG data'!E$3,FALSE))</f>
        <v>0.17159763313609466</v>
      </c>
      <c r="W425" s="398"/>
      <c r="Y425" s="163">
        <f>IFERROR(VLOOKUP($E425&amp;$D$119, Outliers!$A$4:$P$214,6,FALSE),"0")</f>
        <v>0</v>
      </c>
      <c r="Z425" s="163">
        <f>IFERROR(VLOOKUP($E425&amp;$D$119, Outliers!$A$4:$P$214,7,FALSE),"0")</f>
        <v>0</v>
      </c>
      <c r="AA425" s="163">
        <f>IFERROR(VLOOKUP($E425&amp;$D$119, Outliers!$A$4:$P$214,8,FALSE),"0")</f>
        <v>0</v>
      </c>
      <c r="AB425" s="163">
        <f>IFERROR(VLOOKUP($E425&amp;$D$119, Outliers!$A$4:$P$214,9,FALSE),"0")</f>
        <v>0</v>
      </c>
      <c r="AD425" s="78"/>
      <c r="AE425" s="78"/>
      <c r="AF425" s="78"/>
      <c r="AG425" s="78"/>
    </row>
    <row r="426" spans="4:33" x14ac:dyDescent="0.25">
      <c r="D426" s="318"/>
      <c r="E426" s="103" t="s">
        <v>27</v>
      </c>
      <c r="F426" s="95">
        <f>IF(P425="","",VLOOKUP($E425&amp;$D$118&amp;$D$119,'CCG data'!$A:$AD,'CCG data'!W$3,FALSE))</f>
        <v>4.1496384410058553</v>
      </c>
      <c r="G426" s="96">
        <f>IF(P425="","",VLOOKUP($E425&amp;$D$118&amp;$D$119,'CCG data'!$A:$AD,'CCG data'!X$3,FALSE))</f>
        <v>6.0570509548002089</v>
      </c>
      <c r="H426" s="96">
        <f>IF(R425="","",VLOOKUP($E425&amp;$D$118&amp;$D$119,'CCG data'!$A:$AD,'CCG data'!Y$3,FALSE))</f>
        <v>33.709609489687224</v>
      </c>
      <c r="I426" s="96">
        <f>IF(R425="","",VLOOKUP($E425&amp;$D$118&amp;$D$119,'CCG data'!$A:$AD,'CCG data'!Z$3,FALSE))</f>
        <v>38.826443657856359</v>
      </c>
      <c r="J426" s="96">
        <f>IF(T425="","",VLOOKUP($E425&amp;$D$118&amp;$D$119,'CCG data'!$A:$AD,'CCG data'!AA$3,FALSE))</f>
        <v>15.652101238977071</v>
      </c>
      <c r="K426" s="96">
        <f>IF(T425="","",VLOOKUP($E425&amp;$D$118&amp;$D$119,'CCG data'!$A:$AD,'CCG data'!AB$3,FALSE))</f>
        <v>19.161737286533839</v>
      </c>
      <c r="L426" s="96">
        <f>IF(V425="","",VLOOKUP($E425&amp;$D$118&amp;$D$119,'CCG data'!$A:$AD,'CCG data'!AC$3,FALSE))</f>
        <v>10.855996393004661</v>
      </c>
      <c r="M426" s="96">
        <f>IF(V425="","",VLOOKUP($E425&amp;$D$118&amp;$D$119,'CCG data'!$A:$AD,'CCG data'!AD$3,FALSE))</f>
        <v>13.85381419330716</v>
      </c>
      <c r="N426" s="363"/>
      <c r="P426" s="150">
        <f>IF(P425="","",VLOOKUP($E425&amp;$D$118&amp;$D$119,'CCG data'!$A:$AD,'CCG data'!I$3,FALSE))</f>
        <v>0.06</v>
      </c>
      <c r="Q426" s="15">
        <f>IF(P425="","",VLOOKUP($E425&amp;$D$118&amp;$D$119,'CCG data'!$A:$AD,'CCG data'!J$3,FALSE))</f>
        <v>8.5999999999999993E-2</v>
      </c>
      <c r="R426" s="15">
        <f>IF(R425="","",VLOOKUP($E425&amp;$D$118&amp;$D$119,'CCG data'!$A:$AD,'CCG data'!K$3,FALSE))</f>
        <v>0.48199999999999998</v>
      </c>
      <c r="S426" s="15">
        <f>IF(R425="","",VLOOKUP($E425&amp;$D$118&amp;$D$119,'CCG data'!$A:$AD,'CCG data'!L$3,FALSE))</f>
        <v>0.53300000000000003</v>
      </c>
      <c r="T426" s="15">
        <f>IF(T425="","",VLOOKUP($E425&amp;$D$118&amp;$D$119,'CCG data'!$A:$AD,'CCG data'!M$3,FALSE))</f>
        <v>0.22700000000000001</v>
      </c>
      <c r="U426" s="15">
        <f>IF(T425="","",VLOOKUP($E425&amp;$D$118&amp;$D$119,'CCG data'!$A:$AD,'CCG data'!N$3,FALSE))</f>
        <v>0.27100000000000002</v>
      </c>
      <c r="V426" s="15">
        <f>IF(V425="","",VLOOKUP($E425&amp;$D$118&amp;$D$119,'CCG data'!$A:$AD,'CCG data'!O$3,FALSE))</f>
        <v>0.153</v>
      </c>
      <c r="W426" s="135">
        <f>IF(V425="","",VLOOKUP($E425&amp;$D$118&amp;$D$119,'CCG data'!$A:$AD,'CCG data'!P$3,FALSE))</f>
        <v>0.191</v>
      </c>
      <c r="Y426" s="163" t="str">
        <f>IFERROR(VLOOKUP($E426&amp;$D$119, Outliers!$A$4:$P$214,6,FALSE),"0")</f>
        <v>0</v>
      </c>
      <c r="Z426" s="163" t="str">
        <f>IFERROR(VLOOKUP($E426&amp;$D$119, Outliers!$A$4:$P$214,7,FALSE),"0")</f>
        <v>0</v>
      </c>
      <c r="AA426" s="163" t="str">
        <f>IFERROR(VLOOKUP($E426&amp;$D$119, Outliers!$A$4:$P$214,8,FALSE),"0")</f>
        <v>0</v>
      </c>
      <c r="AB426" s="163" t="str">
        <f>IFERROR(VLOOKUP($E426&amp;$D$119, Outliers!$A$4:$P$214,9,FALSE),"0")</f>
        <v>0</v>
      </c>
      <c r="AD426" s="78"/>
      <c r="AE426" s="78"/>
      <c r="AF426" s="78"/>
      <c r="AG426" s="78"/>
    </row>
    <row r="427" spans="4:33" ht="15.75" x14ac:dyDescent="0.25">
      <c r="D427" s="318"/>
      <c r="E427" s="104" t="s">
        <v>257</v>
      </c>
      <c r="F427" s="405">
        <f>IF(OR(ISERROR(VLOOKUP($E427&amp;$D$118&amp;$D$119,'CCG data'!$A:$AD,'CCG data'!R$3,FALSE)),ISBLANK(VLOOKUP($E427&amp;$D$118&amp;$D$119,'CCG data'!$A:$AD,'CCG data'!R$3,FALSE))),"",VLOOKUP($E427&amp;$D$118&amp;$D$119,'CCG data'!$A:$AD,'CCG data'!R$3,FALSE))</f>
        <v>3.590090815446175</v>
      </c>
      <c r="G427" s="406"/>
      <c r="H427" s="406">
        <f>IF(OR(ISERROR(VLOOKUP($E427&amp;$D$118&amp;$D$119,'CCG data'!$A:$AD,'CCG data'!S$3,FALSE)),ISBLANK(VLOOKUP($E427&amp;$D$118&amp;$D$119,'CCG data'!$A:$AD,'CCG data'!S$3,FALSE))),"",VLOOKUP($E427&amp;$D$118&amp;$D$119,'CCG data'!$A:$AD,'CCG data'!S$3,FALSE))</f>
        <v>43.417650377904458</v>
      </c>
      <c r="I427" s="406"/>
      <c r="J427" s="406">
        <f>IF(OR(ISERROR(VLOOKUP($E427&amp;$D$118&amp;$D$119,'CCG data'!$A:$AD,'CCG data'!T$3,FALSE)),ISBLANK(VLOOKUP($E427&amp;$D$118&amp;$D$119,'CCG data'!$A:$AD,'CCG data'!T$3,FALSE))),"",VLOOKUP($E427&amp;$D$118&amp;$D$119,'CCG data'!$A:$AD,'CCG data'!T$3,FALSE))</f>
        <v>17.098695757376657</v>
      </c>
      <c r="K427" s="406"/>
      <c r="L427" s="406">
        <f>IF(OR(ISERROR(VLOOKUP($E427&amp;$D$118&amp;$D$119,'CCG data'!$A:$AD,'CCG data'!U$3,FALSE)),ISBLANK(VLOOKUP($E427&amp;$D$118&amp;$D$119,'CCG data'!$A:$AD,'CCG data'!U$3,FALSE))),"",VLOOKUP($E427&amp;$D$118&amp;$D$119,'CCG data'!$A:$AD,'CCG data'!U$3,FALSE))</f>
        <v>9.2324526942837721</v>
      </c>
      <c r="M427" s="407"/>
      <c r="N427" s="362">
        <f>IF(OR(ISERROR(VLOOKUP($E427&amp;$D$118&amp;$D$119,'CCG data'!$A:$AD,'CCG data'!G$3,FALSE)),ISBLANK(VLOOKUP($E427&amp;$D$118&amp;$D$119,'CCG data'!$A:$AD,'CCG data'!G$3,FALSE))),"",VLOOKUP($E427&amp;$D$118&amp;$D$119,'CCG data'!$A:$AD,'CCG data'!G$3,FALSE))</f>
        <v>1105</v>
      </c>
      <c r="P427" s="397">
        <f>IF(OR(ISERROR(VLOOKUP($E427&amp;$D$118&amp;$D$119,'CCG data'!$A:$AD,'CCG data'!B$3,FALSE)),ISBLANK(VLOOKUP($E427&amp;$D$118&amp;$D$119,'CCG data'!$A:$AD,'CCG data'!B$3,FALSE))),"",VLOOKUP($E427&amp;$D$118&amp;$D$119,'CCG data'!$A:$AD,'CCG data'!B$3,FALSE))</f>
        <v>4.9773755656108594E-2</v>
      </c>
      <c r="Q427" s="263"/>
      <c r="R427" s="263">
        <f>IF(OR(ISERROR(VLOOKUP($E427&amp;$D$118&amp;$D$119,'CCG data'!$A:$AD,'CCG data'!C$3,FALSE)),ISBLANK(VLOOKUP($E427&amp;$D$118&amp;$D$119,'CCG data'!$A:$AD,'CCG data'!C$3,FALSE))),"",VLOOKUP($E427&amp;$D$118&amp;$D$119,'CCG data'!$A:$AD,'CCG data'!C$3,FALSE))</f>
        <v>0.59004524886877829</v>
      </c>
      <c r="S427" s="263"/>
      <c r="T427" s="263">
        <f>IF(OR(ISERROR(VLOOKUP($E427&amp;$D$118&amp;$D$119,'CCG data'!$A:$AD,'CCG data'!D$3,FALSE)),ISBLANK(VLOOKUP($E427&amp;$D$118&amp;$D$119,'CCG data'!$A:$AD,'CCG data'!D$3,FALSE))),"",VLOOKUP($E427&amp;$D$118&amp;$D$119,'CCG data'!$A:$AD,'CCG data'!D$3,FALSE))</f>
        <v>0.23438914027149321</v>
      </c>
      <c r="U427" s="263"/>
      <c r="V427" s="263">
        <f>IF(OR(ISERROR(VLOOKUP($E427&amp;$D$118&amp;$D$119,'CCG data'!$A:$AD,'CCG data'!E$3,FALSE)),ISBLANK(VLOOKUP($E427&amp;$D$118&amp;$D$119,'CCG data'!$A:$AD,'CCG data'!E$3,FALSE))),"",VLOOKUP($E427&amp;$D$118&amp;$D$119,'CCG data'!$A:$AD,'CCG data'!E$3,FALSE))</f>
        <v>0.12579185520361991</v>
      </c>
      <c r="W427" s="398"/>
      <c r="Y427" s="163">
        <f>IFERROR(VLOOKUP($E427&amp;$D$119, Outliers!$A$4:$P$214,6,FALSE),"0")</f>
        <v>0</v>
      </c>
      <c r="Z427" s="163">
        <f>IFERROR(VLOOKUP($E427&amp;$D$119, Outliers!$A$4:$P$214,7,FALSE),"0")</f>
        <v>1</v>
      </c>
      <c r="AA427" s="163">
        <f>IFERROR(VLOOKUP($E427&amp;$D$119, Outliers!$A$4:$P$214,8,FALSE),"0")</f>
        <v>0</v>
      </c>
      <c r="AB427" s="163">
        <f>IFERROR(VLOOKUP($E427&amp;$D$119, Outliers!$A$4:$P$214,9,FALSE),"0")</f>
        <v>0</v>
      </c>
      <c r="AD427" s="78"/>
      <c r="AE427" s="78"/>
      <c r="AF427" s="78"/>
      <c r="AG427" s="78"/>
    </row>
    <row r="428" spans="4:33" x14ac:dyDescent="0.25">
      <c r="D428" s="318"/>
      <c r="E428" s="103" t="s">
        <v>27</v>
      </c>
      <c r="F428" s="95">
        <f>IF(P427="","",VLOOKUP($E427&amp;$D$118&amp;$D$119,'CCG data'!$A:$AD,'CCG data'!W$3,FALSE))</f>
        <v>2.6412788317164662</v>
      </c>
      <c r="G428" s="96">
        <f>IF(P427="","",VLOOKUP($E427&amp;$D$118&amp;$D$119,'CCG data'!$A:$AD,'CCG data'!X$3,FALSE))</f>
        <v>4.5389027991758839</v>
      </c>
      <c r="H428" s="96">
        <f>IF(R427="","",VLOOKUP($E427&amp;$D$118&amp;$D$119,'CCG data'!$A:$AD,'CCG data'!Y$3,FALSE))</f>
        <v>40.084932197407568</v>
      </c>
      <c r="I428" s="96">
        <f>IF(R427="","",VLOOKUP($E427&amp;$D$118&amp;$D$119,'CCG data'!$A:$AD,'CCG data'!Z$3,FALSE))</f>
        <v>46.750368558401348</v>
      </c>
      <c r="J428" s="96">
        <f>IF(T427="","",VLOOKUP($E427&amp;$D$118&amp;$D$119,'CCG data'!$A:$AD,'CCG data'!AA$3,FALSE))</f>
        <v>15.016271691366036</v>
      </c>
      <c r="K428" s="96">
        <f>IF(T427="","",VLOOKUP($E427&amp;$D$118&amp;$D$119,'CCG data'!$A:$AD,'CCG data'!AB$3,FALSE))</f>
        <v>19.181119823387277</v>
      </c>
      <c r="L428" s="96">
        <f>IF(V427="","",VLOOKUP($E427&amp;$D$118&amp;$D$119,'CCG data'!$A:$AD,'CCG data'!AC$3,FALSE))</f>
        <v>7.6976033171430105</v>
      </c>
      <c r="M428" s="96">
        <f>IF(V427="","",VLOOKUP($E427&amp;$D$118&amp;$D$119,'CCG data'!$A:$AD,'CCG data'!AD$3,FALSE))</f>
        <v>10.767302071424533</v>
      </c>
      <c r="N428" s="363"/>
      <c r="P428" s="150">
        <f>IF(P427="","",VLOOKUP($E427&amp;$D$118&amp;$D$119,'CCG data'!$A:$AD,'CCG data'!I$3,FALSE))</f>
        <v>3.7999999999999999E-2</v>
      </c>
      <c r="Q428" s="15">
        <f>IF(P427="","",VLOOKUP($E427&amp;$D$118&amp;$D$119,'CCG data'!$A:$AD,'CCG data'!J$3,FALSE))</f>
        <v>6.4000000000000001E-2</v>
      </c>
      <c r="R428" s="15">
        <f>IF(R427="","",VLOOKUP($E427&amp;$D$118&amp;$D$119,'CCG data'!$A:$AD,'CCG data'!K$3,FALSE))</f>
        <v>0.56100000000000005</v>
      </c>
      <c r="S428" s="15">
        <f>IF(R427="","",VLOOKUP($E427&amp;$D$118&amp;$D$119,'CCG data'!$A:$AD,'CCG data'!L$3,FALSE))</f>
        <v>0.61899999999999999</v>
      </c>
      <c r="T428" s="15">
        <f>IF(T427="","",VLOOKUP($E427&amp;$D$118&amp;$D$119,'CCG data'!$A:$AD,'CCG data'!M$3,FALSE))</f>
        <v>0.21</v>
      </c>
      <c r="U428" s="15">
        <f>IF(T427="","",VLOOKUP($E427&amp;$D$118&amp;$D$119,'CCG data'!$A:$AD,'CCG data'!N$3,FALSE))</f>
        <v>0.26</v>
      </c>
      <c r="V428" s="15">
        <f>IF(V427="","",VLOOKUP($E427&amp;$D$118&amp;$D$119,'CCG data'!$A:$AD,'CCG data'!O$3,FALSE))</f>
        <v>0.108</v>
      </c>
      <c r="W428" s="135">
        <f>IF(V427="","",VLOOKUP($E427&amp;$D$118&amp;$D$119,'CCG data'!$A:$AD,'CCG data'!P$3,FALSE))</f>
        <v>0.14699999999999999</v>
      </c>
      <c r="Y428" s="163" t="str">
        <f>IFERROR(VLOOKUP($E428&amp;$D$119, Outliers!$A$4:$P$214,6,FALSE),"0")</f>
        <v>0</v>
      </c>
      <c r="Z428" s="163" t="str">
        <f>IFERROR(VLOOKUP($E428&amp;$D$119, Outliers!$A$4:$P$214,7,FALSE),"0")</f>
        <v>0</v>
      </c>
      <c r="AA428" s="163" t="str">
        <f>IFERROR(VLOOKUP($E428&amp;$D$119, Outliers!$A$4:$P$214,8,FALSE),"0")</f>
        <v>0</v>
      </c>
      <c r="AB428" s="163" t="str">
        <f>IFERROR(VLOOKUP($E428&amp;$D$119, Outliers!$A$4:$P$214,9,FALSE),"0")</f>
        <v>0</v>
      </c>
      <c r="AD428" s="78"/>
      <c r="AE428" s="78"/>
      <c r="AF428" s="78"/>
      <c r="AG428" s="78"/>
    </row>
    <row r="429" spans="4:33" ht="15.75" x14ac:dyDescent="0.25">
      <c r="D429" s="318"/>
      <c r="E429" s="104" t="s">
        <v>258</v>
      </c>
      <c r="F429" s="405">
        <f>IF(OR(ISERROR(VLOOKUP($E429&amp;$D$118&amp;$D$119,'CCG data'!$A:$AD,'CCG data'!R$3,FALSE)),ISBLANK(VLOOKUP($E429&amp;$D$118&amp;$D$119,'CCG data'!$A:$AD,'CCG data'!R$3,FALSE))),"",VLOOKUP($E429&amp;$D$118&amp;$D$119,'CCG data'!$A:$AD,'CCG data'!R$3,FALSE))</f>
        <v>7.8350341687825971</v>
      </c>
      <c r="G429" s="406"/>
      <c r="H429" s="406">
        <f>IF(OR(ISERROR(VLOOKUP($E429&amp;$D$118&amp;$D$119,'CCG data'!$A:$AD,'CCG data'!S$3,FALSE)),ISBLANK(VLOOKUP($E429&amp;$D$118&amp;$D$119,'CCG data'!$A:$AD,'CCG data'!S$3,FALSE))),"",VLOOKUP($E429&amp;$D$118&amp;$D$119,'CCG data'!$A:$AD,'CCG data'!S$3,FALSE))</f>
        <v>39.847887769802909</v>
      </c>
      <c r="I429" s="406"/>
      <c r="J429" s="406">
        <f>IF(OR(ISERROR(VLOOKUP($E429&amp;$D$118&amp;$D$119,'CCG data'!$A:$AD,'CCG data'!T$3,FALSE)),ISBLANK(VLOOKUP($E429&amp;$D$118&amp;$D$119,'CCG data'!$A:$AD,'CCG data'!T$3,FALSE))),"",VLOOKUP($E429&amp;$D$118&amp;$D$119,'CCG data'!$A:$AD,'CCG data'!T$3,FALSE))</f>
        <v>16.707866563506478</v>
      </c>
      <c r="K429" s="406"/>
      <c r="L429" s="406">
        <f>IF(OR(ISERROR(VLOOKUP($E429&amp;$D$118&amp;$D$119,'CCG data'!$A:$AD,'CCG data'!U$3,FALSE)),ISBLANK(VLOOKUP($E429&amp;$D$118&amp;$D$119,'CCG data'!$A:$AD,'CCG data'!U$3,FALSE))),"",VLOOKUP($E429&amp;$D$118&amp;$D$119,'CCG data'!$A:$AD,'CCG data'!U$3,FALSE))</f>
        <v>8.8450110104209685</v>
      </c>
      <c r="M429" s="407"/>
      <c r="N429" s="362">
        <f>IF(OR(ISERROR(VLOOKUP($E429&amp;$D$118&amp;$D$119,'CCG data'!$A:$AD,'CCG data'!G$3,FALSE)),ISBLANK(VLOOKUP($E429&amp;$D$118&amp;$D$119,'CCG data'!$A:$AD,'CCG data'!G$3,FALSE))),"",VLOOKUP($E429&amp;$D$118&amp;$D$119,'CCG data'!$A:$AD,'CCG data'!G$3,FALSE))</f>
        <v>1848</v>
      </c>
      <c r="P429" s="397">
        <f>IF(OR(ISERROR(VLOOKUP($E429&amp;$D$118&amp;$D$119,'CCG data'!$A:$AD,'CCG data'!B$3,FALSE)),ISBLANK(VLOOKUP($E429&amp;$D$118&amp;$D$119,'CCG data'!$A:$AD,'CCG data'!B$3,FALSE))),"",VLOOKUP($E429&amp;$D$118&amp;$D$119,'CCG data'!$A:$AD,'CCG data'!B$3,FALSE))</f>
        <v>0.10930735930735931</v>
      </c>
      <c r="Q429" s="263"/>
      <c r="R429" s="263">
        <f>IF(OR(ISERROR(VLOOKUP($E429&amp;$D$118&amp;$D$119,'CCG data'!$A:$AD,'CCG data'!C$3,FALSE)),ISBLANK(VLOOKUP($E429&amp;$D$118&amp;$D$119,'CCG data'!$A:$AD,'CCG data'!C$3,FALSE))),"",VLOOKUP($E429&amp;$D$118&amp;$D$119,'CCG data'!$A:$AD,'CCG data'!C$3,FALSE))</f>
        <v>0.54383116883116878</v>
      </c>
      <c r="S429" s="263"/>
      <c r="T429" s="263">
        <f>IF(OR(ISERROR(VLOOKUP($E429&amp;$D$118&amp;$D$119,'CCG data'!$A:$AD,'CCG data'!D$3,FALSE)),ISBLANK(VLOOKUP($E429&amp;$D$118&amp;$D$119,'CCG data'!$A:$AD,'CCG data'!D$3,FALSE))),"",VLOOKUP($E429&amp;$D$118&amp;$D$119,'CCG data'!$A:$AD,'CCG data'!D$3,FALSE))</f>
        <v>0.22727272727272727</v>
      </c>
      <c r="U429" s="263"/>
      <c r="V429" s="263">
        <f>IF(OR(ISERROR(VLOOKUP($E429&amp;$D$118&amp;$D$119,'CCG data'!$A:$AD,'CCG data'!E$3,FALSE)),ISBLANK(VLOOKUP($E429&amp;$D$118&amp;$D$119,'CCG data'!$A:$AD,'CCG data'!E$3,FALSE))),"",VLOOKUP($E429&amp;$D$118&amp;$D$119,'CCG data'!$A:$AD,'CCG data'!E$3,FALSE))</f>
        <v>0.11958874458874459</v>
      </c>
      <c r="W429" s="398"/>
      <c r="Y429" s="163">
        <f>IFERROR(VLOOKUP($E429&amp;$D$119, Outliers!$A$4:$P$214,6,FALSE),"0")</f>
        <v>1</v>
      </c>
      <c r="Z429" s="163">
        <f>IFERROR(VLOOKUP($E429&amp;$D$119, Outliers!$A$4:$P$214,7,FALSE),"0")</f>
        <v>0</v>
      </c>
      <c r="AA429" s="163">
        <f>IFERROR(VLOOKUP($E429&amp;$D$119, Outliers!$A$4:$P$214,8,FALSE),"0")</f>
        <v>0</v>
      </c>
      <c r="AB429" s="163">
        <f>IFERROR(VLOOKUP($E429&amp;$D$119, Outliers!$A$4:$P$214,9,FALSE),"0")</f>
        <v>1</v>
      </c>
      <c r="AD429" s="78"/>
      <c r="AE429" s="78"/>
      <c r="AF429" s="78"/>
      <c r="AG429" s="78"/>
    </row>
    <row r="430" spans="4:33" x14ac:dyDescent="0.25">
      <c r="D430" s="318"/>
      <c r="E430" s="103" t="s">
        <v>27</v>
      </c>
      <c r="F430" s="95">
        <f>IF(P429="","",VLOOKUP($E429&amp;$D$118&amp;$D$119,'CCG data'!$A:$AD,'CCG data'!W$3,FALSE))</f>
        <v>6.7545428511920544</v>
      </c>
      <c r="G430" s="96">
        <f>IF(P429="","",VLOOKUP($E429&amp;$D$118&amp;$D$119,'CCG data'!$A:$AD,'CCG data'!X$3,FALSE))</f>
        <v>8.9155254863731397</v>
      </c>
      <c r="H430" s="96">
        <f>IF(R429="","",VLOOKUP($E429&amp;$D$118&amp;$D$119,'CCG data'!$A:$AD,'CCG data'!Y$3,FALSE))</f>
        <v>37.384241533818532</v>
      </c>
      <c r="I430" s="96">
        <f>IF(R429="","",VLOOKUP($E429&amp;$D$118&amp;$D$119,'CCG data'!$A:$AD,'CCG data'!Z$3,FALSE))</f>
        <v>42.311534005787287</v>
      </c>
      <c r="J430" s="96">
        <f>IF(T429="","",VLOOKUP($E429&amp;$D$118&amp;$D$119,'CCG data'!$A:$AD,'CCG data'!AA$3,FALSE))</f>
        <v>15.109956160088725</v>
      </c>
      <c r="K430" s="96">
        <f>IF(T429="","",VLOOKUP($E429&amp;$D$118&amp;$D$119,'CCG data'!$A:$AD,'CCG data'!AB$3,FALSE))</f>
        <v>18.305776966924231</v>
      </c>
      <c r="L430" s="96">
        <f>IF(V429="","",VLOOKUP($E429&amp;$D$118&amp;$D$119,'CCG data'!$A:$AD,'CCG data'!AC$3,FALSE))</f>
        <v>7.6788505496365964</v>
      </c>
      <c r="M430" s="96">
        <f>IF(V429="","",VLOOKUP($E429&amp;$D$118&amp;$D$119,'CCG data'!$A:$AD,'CCG data'!AD$3,FALSE))</f>
        <v>10.011171471205341</v>
      </c>
      <c r="N430" s="363"/>
      <c r="P430" s="150">
        <f>IF(P429="","",VLOOKUP($E429&amp;$D$118&amp;$D$119,'CCG data'!$A:$AD,'CCG data'!I$3,FALSE))</f>
        <v>9.6000000000000002E-2</v>
      </c>
      <c r="Q430" s="15">
        <f>IF(P429="","",VLOOKUP($E429&amp;$D$118&amp;$D$119,'CCG data'!$A:$AD,'CCG data'!J$3,FALSE))</f>
        <v>0.124</v>
      </c>
      <c r="R430" s="15">
        <f>IF(R429="","",VLOOKUP($E429&amp;$D$118&amp;$D$119,'CCG data'!$A:$AD,'CCG data'!K$3,FALSE))</f>
        <v>0.52100000000000002</v>
      </c>
      <c r="S430" s="15">
        <f>IF(R429="","",VLOOKUP($E429&amp;$D$118&amp;$D$119,'CCG data'!$A:$AD,'CCG data'!L$3,FALSE))</f>
        <v>0.56599999999999995</v>
      </c>
      <c r="T430" s="15">
        <f>IF(T429="","",VLOOKUP($E429&amp;$D$118&amp;$D$119,'CCG data'!$A:$AD,'CCG data'!M$3,FALSE))</f>
        <v>0.20899999999999999</v>
      </c>
      <c r="U430" s="15">
        <f>IF(T429="","",VLOOKUP($E429&amp;$D$118&amp;$D$119,'CCG data'!$A:$AD,'CCG data'!N$3,FALSE))</f>
        <v>0.247</v>
      </c>
      <c r="V430" s="15">
        <f>IF(V429="","",VLOOKUP($E429&amp;$D$118&amp;$D$119,'CCG data'!$A:$AD,'CCG data'!O$3,FALSE))</f>
        <v>0.106</v>
      </c>
      <c r="W430" s="135">
        <f>IF(V429="","",VLOOKUP($E429&amp;$D$118&amp;$D$119,'CCG data'!$A:$AD,'CCG data'!P$3,FALSE))</f>
        <v>0.13500000000000001</v>
      </c>
      <c r="Y430" s="163" t="str">
        <f>IFERROR(VLOOKUP($E430&amp;$D$119, Outliers!$A$4:$P$214,6,FALSE),"0")</f>
        <v>0</v>
      </c>
      <c r="Z430" s="163" t="str">
        <f>IFERROR(VLOOKUP($E430&amp;$D$119, Outliers!$A$4:$P$214,7,FALSE),"0")</f>
        <v>0</v>
      </c>
      <c r="AA430" s="163" t="str">
        <f>IFERROR(VLOOKUP($E430&amp;$D$119, Outliers!$A$4:$P$214,8,FALSE),"0")</f>
        <v>0</v>
      </c>
      <c r="AB430" s="163" t="str">
        <f>IFERROR(VLOOKUP($E430&amp;$D$119, Outliers!$A$4:$P$214,9,FALSE),"0")</f>
        <v>0</v>
      </c>
      <c r="AD430" s="78"/>
      <c r="AE430" s="78"/>
      <c r="AF430" s="78"/>
      <c r="AG430" s="78"/>
    </row>
    <row r="431" spans="4:33" ht="15.75" x14ac:dyDescent="0.25">
      <c r="D431" s="318"/>
      <c r="E431" s="104" t="s">
        <v>259</v>
      </c>
      <c r="F431" s="405">
        <f>IF(OR(ISERROR(VLOOKUP($E431&amp;$D$118&amp;$D$119,'CCG data'!$A:$AD,'CCG data'!R$3,FALSE)),ISBLANK(VLOOKUP($E431&amp;$D$118&amp;$D$119,'CCG data'!$A:$AD,'CCG data'!R$3,FALSE))),"",VLOOKUP($E431&amp;$D$118&amp;$D$119,'CCG data'!$A:$AD,'CCG data'!R$3,FALSE))</f>
        <v>4.7107945498455424</v>
      </c>
      <c r="G431" s="406"/>
      <c r="H431" s="406">
        <f>IF(OR(ISERROR(VLOOKUP($E431&amp;$D$118&amp;$D$119,'CCG data'!$A:$AD,'CCG data'!S$3,FALSE)),ISBLANK(VLOOKUP($E431&amp;$D$118&amp;$D$119,'CCG data'!$A:$AD,'CCG data'!S$3,FALSE))),"",VLOOKUP($E431&amp;$D$118&amp;$D$119,'CCG data'!$A:$AD,'CCG data'!S$3,FALSE))</f>
        <v>29.484983746881912</v>
      </c>
      <c r="I431" s="406"/>
      <c r="J431" s="406">
        <f>IF(OR(ISERROR(VLOOKUP($E431&amp;$D$118&amp;$D$119,'CCG data'!$A:$AD,'CCG data'!T$3,FALSE)),ISBLANK(VLOOKUP($E431&amp;$D$118&amp;$D$119,'CCG data'!$A:$AD,'CCG data'!T$3,FALSE))),"",VLOOKUP($E431&amp;$D$118&amp;$D$119,'CCG data'!$A:$AD,'CCG data'!T$3,FALSE))</f>
        <v>20.636685655768304</v>
      </c>
      <c r="K431" s="406"/>
      <c r="L431" s="406">
        <f>IF(OR(ISERROR(VLOOKUP($E431&amp;$D$118&amp;$D$119,'CCG data'!$A:$AD,'CCG data'!U$3,FALSE)),ISBLANK(VLOOKUP($E431&amp;$D$118&amp;$D$119,'CCG data'!$A:$AD,'CCG data'!U$3,FALSE))),"",VLOOKUP($E431&amp;$D$118&amp;$D$119,'CCG data'!$A:$AD,'CCG data'!U$3,FALSE))</f>
        <v>18.522373139394997</v>
      </c>
      <c r="M431" s="407"/>
      <c r="N431" s="362">
        <f>IF(OR(ISERROR(VLOOKUP($E431&amp;$D$118&amp;$D$119,'CCG data'!$A:$AD,'CCG data'!G$3,FALSE)),ISBLANK(VLOOKUP($E431&amp;$D$118&amp;$D$119,'CCG data'!$A:$AD,'CCG data'!G$3,FALSE))),"",VLOOKUP($E431&amp;$D$118&amp;$D$119,'CCG data'!$A:$AD,'CCG data'!G$3,FALSE))</f>
        <v>423</v>
      </c>
      <c r="P431" s="397">
        <f>IF(OR(ISERROR(VLOOKUP($E431&amp;$D$118&amp;$D$119,'CCG data'!$A:$AD,'CCG data'!B$3,FALSE)),ISBLANK(VLOOKUP($E431&amp;$D$118&amp;$D$119,'CCG data'!$A:$AD,'CCG data'!B$3,FALSE))),"",VLOOKUP($E431&amp;$D$118&amp;$D$119,'CCG data'!$A:$AD,'CCG data'!B$3,FALSE))</f>
        <v>5.6737588652482268E-2</v>
      </c>
      <c r="Q431" s="263"/>
      <c r="R431" s="263">
        <f>IF(OR(ISERROR(VLOOKUP($E431&amp;$D$118&amp;$D$119,'CCG data'!$A:$AD,'CCG data'!C$3,FALSE)),ISBLANK(VLOOKUP($E431&amp;$D$118&amp;$D$119,'CCG data'!$A:$AD,'CCG data'!C$3,FALSE))),"",VLOOKUP($E431&amp;$D$118&amp;$D$119,'CCG data'!$A:$AD,'CCG data'!C$3,FALSE))</f>
        <v>0.39479905437352247</v>
      </c>
      <c r="S431" s="263"/>
      <c r="T431" s="263">
        <f>IF(OR(ISERROR(VLOOKUP($E431&amp;$D$118&amp;$D$119,'CCG data'!$A:$AD,'CCG data'!D$3,FALSE)),ISBLANK(VLOOKUP($E431&amp;$D$118&amp;$D$119,'CCG data'!$A:$AD,'CCG data'!D$3,FALSE))),"",VLOOKUP($E431&amp;$D$118&amp;$D$119,'CCG data'!$A:$AD,'CCG data'!D$3,FALSE))</f>
        <v>0.29078014184397161</v>
      </c>
      <c r="U431" s="263"/>
      <c r="V431" s="263">
        <f>IF(OR(ISERROR(VLOOKUP($E431&amp;$D$118&amp;$D$119,'CCG data'!$A:$AD,'CCG data'!E$3,FALSE)),ISBLANK(VLOOKUP($E431&amp;$D$118&amp;$D$119,'CCG data'!$A:$AD,'CCG data'!E$3,FALSE))),"",VLOOKUP($E431&amp;$D$118&amp;$D$119,'CCG data'!$A:$AD,'CCG data'!E$3,FALSE))</f>
        <v>0.25768321513002362</v>
      </c>
      <c r="W431" s="398"/>
      <c r="Y431" s="163">
        <f>IFERROR(VLOOKUP($E431&amp;$D$119, Outliers!$A$4:$P$214,6,FALSE),"0")</f>
        <v>0</v>
      </c>
      <c r="Z431" s="163">
        <f>IFERROR(VLOOKUP($E431&amp;$D$119, Outliers!$A$4:$P$214,7,FALSE),"0")</f>
        <v>1</v>
      </c>
      <c r="AA431" s="163">
        <f>IFERROR(VLOOKUP($E431&amp;$D$119, Outliers!$A$4:$P$214,8,FALSE),"0")</f>
        <v>0</v>
      </c>
      <c r="AB431" s="163">
        <f>IFERROR(VLOOKUP($E431&amp;$D$119, Outliers!$A$4:$P$214,9,FALSE),"0")</f>
        <v>1</v>
      </c>
      <c r="AD431" s="78"/>
      <c r="AE431" s="78"/>
      <c r="AF431" s="78"/>
      <c r="AG431" s="78"/>
    </row>
    <row r="432" spans="4:33" x14ac:dyDescent="0.25">
      <c r="D432" s="318"/>
      <c r="E432" s="103" t="s">
        <v>27</v>
      </c>
      <c r="F432" s="95">
        <f>IF(P431="","",VLOOKUP($E431&amp;$D$118&amp;$D$119,'CCG data'!$A:$AD,'CCG data'!W$3,FALSE))</f>
        <v>2.8260842045786347</v>
      </c>
      <c r="G432" s="96">
        <f>IF(P431="","",VLOOKUP($E431&amp;$D$118&amp;$D$119,'CCG data'!$A:$AD,'CCG data'!X$3,FALSE))</f>
        <v>6.59550489511245</v>
      </c>
      <c r="H432" s="96">
        <f>IF(R431="","",VLOOKUP($E431&amp;$D$118&amp;$D$119,'CCG data'!$A:$AD,'CCG data'!Y$3,FALSE))</f>
        <v>25.013015321773096</v>
      </c>
      <c r="I432" s="96">
        <f>IF(R431="","",VLOOKUP($E431&amp;$D$118&amp;$D$119,'CCG data'!$A:$AD,'CCG data'!Z$3,FALSE))</f>
        <v>33.956952171990729</v>
      </c>
      <c r="J432" s="96">
        <f>IF(T431="","",VLOOKUP($E431&amp;$D$118&amp;$D$119,'CCG data'!$A:$AD,'CCG data'!AA$3,FALSE))</f>
        <v>16.989620983835586</v>
      </c>
      <c r="K432" s="96">
        <f>IF(T431="","",VLOOKUP($E431&amp;$D$118&amp;$D$119,'CCG data'!$A:$AD,'CCG data'!AB$3,FALSE))</f>
        <v>24.283750327701021</v>
      </c>
      <c r="L432" s="96">
        <f>IF(V431="","",VLOOKUP($E431&amp;$D$118&amp;$D$119,'CCG data'!$A:$AD,'CCG data'!AC$3,FALSE))</f>
        <v>15.045094831307996</v>
      </c>
      <c r="M432" s="96">
        <f>IF(V431="","",VLOOKUP($E431&amp;$D$118&amp;$D$119,'CCG data'!$A:$AD,'CCG data'!AD$3,FALSE))</f>
        <v>21.999651447481998</v>
      </c>
      <c r="N432" s="363"/>
      <c r="P432" s="150">
        <f>IF(P431="","",VLOOKUP($E431&amp;$D$118&amp;$D$119,'CCG data'!$A:$AD,'CCG data'!I$3,FALSE))</f>
        <v>3.7999999999999999E-2</v>
      </c>
      <c r="Q432" s="15">
        <f>IF(P431="","",VLOOKUP($E431&amp;$D$118&amp;$D$119,'CCG data'!$A:$AD,'CCG data'!J$3,FALSE))</f>
        <v>8.3000000000000004E-2</v>
      </c>
      <c r="R432" s="15">
        <f>IF(R431="","",VLOOKUP($E431&amp;$D$118&amp;$D$119,'CCG data'!$A:$AD,'CCG data'!K$3,FALSE))</f>
        <v>0.34899999999999998</v>
      </c>
      <c r="S432" s="15">
        <f>IF(R431="","",VLOOKUP($E431&amp;$D$118&amp;$D$119,'CCG data'!$A:$AD,'CCG data'!L$3,FALSE))</f>
        <v>0.442</v>
      </c>
      <c r="T432" s="15">
        <f>IF(T431="","",VLOOKUP($E431&amp;$D$118&amp;$D$119,'CCG data'!$A:$AD,'CCG data'!M$3,FALSE))</f>
        <v>0.25</v>
      </c>
      <c r="U432" s="15">
        <f>IF(T431="","",VLOOKUP($E431&amp;$D$118&amp;$D$119,'CCG data'!$A:$AD,'CCG data'!N$3,FALSE))</f>
        <v>0.33600000000000002</v>
      </c>
      <c r="V432" s="15">
        <f>IF(V431="","",VLOOKUP($E431&amp;$D$118&amp;$D$119,'CCG data'!$A:$AD,'CCG data'!O$3,FALSE))</f>
        <v>0.218</v>
      </c>
      <c r="W432" s="135">
        <f>IF(V431="","",VLOOKUP($E431&amp;$D$118&amp;$D$119,'CCG data'!$A:$AD,'CCG data'!P$3,FALSE))</f>
        <v>0.30099999999999999</v>
      </c>
      <c r="Y432" s="163" t="str">
        <f>IFERROR(VLOOKUP($E432&amp;$D$119, Outliers!$A$4:$P$214,6,FALSE),"0")</f>
        <v>0</v>
      </c>
      <c r="Z432" s="163" t="str">
        <f>IFERROR(VLOOKUP($E432&amp;$D$119, Outliers!$A$4:$P$214,7,FALSE),"0")</f>
        <v>0</v>
      </c>
      <c r="AA432" s="163" t="str">
        <f>IFERROR(VLOOKUP($E432&amp;$D$119, Outliers!$A$4:$P$214,8,FALSE),"0")</f>
        <v>0</v>
      </c>
      <c r="AB432" s="163" t="str">
        <f>IFERROR(VLOOKUP($E432&amp;$D$119, Outliers!$A$4:$P$214,9,FALSE),"0")</f>
        <v>0</v>
      </c>
      <c r="AD432" s="78"/>
      <c r="AE432" s="78"/>
      <c r="AF432" s="78"/>
      <c r="AG432" s="78"/>
    </row>
    <row r="433" spans="4:33" ht="15.75" x14ac:dyDescent="0.25">
      <c r="D433" s="318"/>
      <c r="E433" s="104" t="s">
        <v>260</v>
      </c>
      <c r="F433" s="405">
        <f>IF(OR(ISERROR(VLOOKUP($E433&amp;$D$118&amp;$D$119,'CCG data'!$A:$AD,'CCG data'!R$3,FALSE)),ISBLANK(VLOOKUP($E433&amp;$D$118&amp;$D$119,'CCG data'!$A:$AD,'CCG data'!R$3,FALSE))),"",VLOOKUP($E433&amp;$D$118&amp;$D$119,'CCG data'!$A:$AD,'CCG data'!R$3,FALSE))</f>
        <v>6.1734648183226986</v>
      </c>
      <c r="G433" s="406"/>
      <c r="H433" s="406">
        <f>IF(OR(ISERROR(VLOOKUP($E433&amp;$D$118&amp;$D$119,'CCG data'!$A:$AD,'CCG data'!S$3,FALSE)),ISBLANK(VLOOKUP($E433&amp;$D$118&amp;$D$119,'CCG data'!$A:$AD,'CCG data'!S$3,FALSE))),"",VLOOKUP($E433&amp;$D$118&amp;$D$119,'CCG data'!$A:$AD,'CCG data'!S$3,FALSE))</f>
        <v>39.651647999008908</v>
      </c>
      <c r="I433" s="406"/>
      <c r="J433" s="406">
        <f>IF(OR(ISERROR(VLOOKUP($E433&amp;$D$118&amp;$D$119,'CCG data'!$A:$AD,'CCG data'!T$3,FALSE)),ISBLANK(VLOOKUP($E433&amp;$D$118&amp;$D$119,'CCG data'!$A:$AD,'CCG data'!T$3,FALSE))),"",VLOOKUP($E433&amp;$D$118&amp;$D$119,'CCG data'!$A:$AD,'CCG data'!T$3,FALSE))</f>
        <v>22.736750899730048</v>
      </c>
      <c r="K433" s="406"/>
      <c r="L433" s="406">
        <f>IF(OR(ISERROR(VLOOKUP($E433&amp;$D$118&amp;$D$119,'CCG data'!$A:$AD,'CCG data'!U$3,FALSE)),ISBLANK(VLOOKUP($E433&amp;$D$118&amp;$D$119,'CCG data'!$A:$AD,'CCG data'!U$3,FALSE))),"",VLOOKUP($E433&amp;$D$118&amp;$D$119,'CCG data'!$A:$AD,'CCG data'!U$3,FALSE))</f>
        <v>12.214640225501665</v>
      </c>
      <c r="M433" s="407"/>
      <c r="N433" s="362">
        <f>IF(OR(ISERROR(VLOOKUP($E433&amp;$D$118&amp;$D$119,'CCG data'!$A:$AD,'CCG data'!G$3,FALSE)),ISBLANK(VLOOKUP($E433&amp;$D$118&amp;$D$119,'CCG data'!$A:$AD,'CCG data'!G$3,FALSE))),"",VLOOKUP($E433&amp;$D$118&amp;$D$119,'CCG data'!$A:$AD,'CCG data'!G$3,FALSE))</f>
        <v>1273</v>
      </c>
      <c r="P433" s="397">
        <f>IF(OR(ISERROR(VLOOKUP($E433&amp;$D$118&amp;$D$119,'CCG data'!$A:$AD,'CCG data'!B$3,FALSE)),ISBLANK(VLOOKUP($E433&amp;$D$118&amp;$D$119,'CCG data'!$A:$AD,'CCG data'!B$3,FALSE))),"",VLOOKUP($E433&amp;$D$118&amp;$D$119,'CCG data'!$A:$AD,'CCG data'!B$3,FALSE))</f>
        <v>7.4626865671641784E-2</v>
      </c>
      <c r="Q433" s="263"/>
      <c r="R433" s="263">
        <f>IF(OR(ISERROR(VLOOKUP($E433&amp;$D$118&amp;$D$119,'CCG data'!$A:$AD,'CCG data'!C$3,FALSE)),ISBLANK(VLOOKUP($E433&amp;$D$118&amp;$D$119,'CCG data'!$A:$AD,'CCG data'!C$3,FALSE))),"",VLOOKUP($E433&amp;$D$118&amp;$D$119,'CCG data'!$A:$AD,'CCG data'!C$3,FALSE))</f>
        <v>0.49410840534171246</v>
      </c>
      <c r="S433" s="263"/>
      <c r="T433" s="263">
        <f>IF(OR(ISERROR(VLOOKUP($E433&amp;$D$118&amp;$D$119,'CCG data'!$A:$AD,'CCG data'!D$3,FALSE)),ISBLANK(VLOOKUP($E433&amp;$D$118&amp;$D$119,'CCG data'!$A:$AD,'CCG data'!D$3,FALSE))),"",VLOOKUP($E433&amp;$D$118&amp;$D$119,'CCG data'!$A:$AD,'CCG data'!D$3,FALSE))</f>
        <v>0.28043990573448546</v>
      </c>
      <c r="U433" s="263"/>
      <c r="V433" s="263">
        <f>IF(OR(ISERROR(VLOOKUP($E433&amp;$D$118&amp;$D$119,'CCG data'!$A:$AD,'CCG data'!E$3,FALSE)),ISBLANK(VLOOKUP($E433&amp;$D$118&amp;$D$119,'CCG data'!$A:$AD,'CCG data'!E$3,FALSE))),"",VLOOKUP($E433&amp;$D$118&amp;$D$119,'CCG data'!$A:$AD,'CCG data'!E$3,FALSE))</f>
        <v>0.15082482325216026</v>
      </c>
      <c r="W433" s="398"/>
      <c r="Y433" s="163">
        <f>IFERROR(VLOOKUP($E433&amp;$D$119, Outliers!$A$4:$P$214,6,FALSE),"0")</f>
        <v>0</v>
      </c>
      <c r="Z433" s="163">
        <f>IFERROR(VLOOKUP($E433&amp;$D$119, Outliers!$A$4:$P$214,7,FALSE),"0")</f>
        <v>0</v>
      </c>
      <c r="AA433" s="163">
        <f>IFERROR(VLOOKUP($E433&amp;$D$119, Outliers!$A$4:$P$214,8,FALSE),"0")</f>
        <v>1</v>
      </c>
      <c r="AB433" s="163">
        <f>IFERROR(VLOOKUP($E433&amp;$D$119, Outliers!$A$4:$P$214,9,FALSE),"0")</f>
        <v>0</v>
      </c>
      <c r="AD433" s="78"/>
      <c r="AE433" s="78"/>
      <c r="AF433" s="78"/>
      <c r="AG433" s="78"/>
    </row>
    <row r="434" spans="4:33" x14ac:dyDescent="0.25">
      <c r="D434" s="318"/>
      <c r="E434" s="103" t="s">
        <v>27</v>
      </c>
      <c r="F434" s="95">
        <f>IF(P433="","",VLOOKUP($E433&amp;$D$118&amp;$D$119,'CCG data'!$A:$AD,'CCG data'!W$3,FALSE))</f>
        <v>4.9320319311748531</v>
      </c>
      <c r="G434" s="96">
        <f>IF(P433="","",VLOOKUP($E433&amp;$D$118&amp;$D$119,'CCG data'!$A:$AD,'CCG data'!X$3,FALSE))</f>
        <v>7.4148977054705441</v>
      </c>
      <c r="H434" s="96">
        <f>IF(R433="","",VLOOKUP($E433&amp;$D$118&amp;$D$119,'CCG data'!$A:$AD,'CCG data'!Y$3,FALSE))</f>
        <v>36.552859105116312</v>
      </c>
      <c r="I434" s="96">
        <f>IF(R433="","",VLOOKUP($E433&amp;$D$118&amp;$D$119,'CCG data'!$A:$AD,'CCG data'!Z$3,FALSE))</f>
        <v>42.750436892901504</v>
      </c>
      <c r="J434" s="96">
        <f>IF(T433="","",VLOOKUP($E433&amp;$D$118&amp;$D$119,'CCG data'!$A:$AD,'CCG data'!AA$3,FALSE))</f>
        <v>20.378172227524054</v>
      </c>
      <c r="K434" s="96">
        <f>IF(T433="","",VLOOKUP($E433&amp;$D$118&amp;$D$119,'CCG data'!$A:$AD,'CCG data'!AB$3,FALSE))</f>
        <v>25.095329571936041</v>
      </c>
      <c r="L434" s="96">
        <f>IF(V433="","",VLOOKUP($E433&amp;$D$118&amp;$D$119,'CCG data'!$A:$AD,'CCG data'!AC$3,FALSE))</f>
        <v>10.486869399050949</v>
      </c>
      <c r="M434" s="96">
        <f>IF(V433="","",VLOOKUP($E433&amp;$D$118&amp;$D$119,'CCG data'!$A:$AD,'CCG data'!AD$3,FALSE))</f>
        <v>13.94241105195238</v>
      </c>
      <c r="N434" s="363"/>
      <c r="P434" s="150">
        <f>IF(P433="","",VLOOKUP($E433&amp;$D$118&amp;$D$119,'CCG data'!$A:$AD,'CCG data'!I$3,FALSE))</f>
        <v>6.0999999999999999E-2</v>
      </c>
      <c r="Q434" s="15">
        <f>IF(P433="","",VLOOKUP($E433&amp;$D$118&amp;$D$119,'CCG data'!$A:$AD,'CCG data'!J$3,FALSE))</f>
        <v>0.09</v>
      </c>
      <c r="R434" s="15">
        <f>IF(R433="","",VLOOKUP($E433&amp;$D$118&amp;$D$119,'CCG data'!$A:$AD,'CCG data'!K$3,FALSE))</f>
        <v>0.46700000000000003</v>
      </c>
      <c r="S434" s="15">
        <f>IF(R433="","",VLOOKUP($E433&amp;$D$118&amp;$D$119,'CCG data'!$A:$AD,'CCG data'!L$3,FALSE))</f>
        <v>0.52200000000000002</v>
      </c>
      <c r="T434" s="15">
        <f>IF(T433="","",VLOOKUP($E433&amp;$D$118&amp;$D$119,'CCG data'!$A:$AD,'CCG data'!M$3,FALSE))</f>
        <v>0.25600000000000001</v>
      </c>
      <c r="U434" s="15">
        <f>IF(T433="","",VLOOKUP($E433&amp;$D$118&amp;$D$119,'CCG data'!$A:$AD,'CCG data'!N$3,FALSE))</f>
        <v>0.30599999999999999</v>
      </c>
      <c r="V434" s="15">
        <f>IF(V433="","",VLOOKUP($E433&amp;$D$118&amp;$D$119,'CCG data'!$A:$AD,'CCG data'!O$3,FALSE))</f>
        <v>0.13200000000000001</v>
      </c>
      <c r="W434" s="135">
        <f>IF(V433="","",VLOOKUP($E433&amp;$D$118&amp;$D$119,'CCG data'!$A:$AD,'CCG data'!P$3,FALSE))</f>
        <v>0.17199999999999999</v>
      </c>
      <c r="Y434" s="163" t="str">
        <f>IFERROR(VLOOKUP($E434&amp;$D$119, Outliers!$A$4:$P$214,6,FALSE),"0")</f>
        <v>0</v>
      </c>
      <c r="Z434" s="163" t="str">
        <f>IFERROR(VLOOKUP($E434&amp;$D$119, Outliers!$A$4:$P$214,7,FALSE),"0")</f>
        <v>0</v>
      </c>
      <c r="AA434" s="163" t="str">
        <f>IFERROR(VLOOKUP($E434&amp;$D$119, Outliers!$A$4:$P$214,8,FALSE),"0")</f>
        <v>0</v>
      </c>
      <c r="AB434" s="163" t="str">
        <f>IFERROR(VLOOKUP($E434&amp;$D$119, Outliers!$A$4:$P$214,9,FALSE),"0")</f>
        <v>0</v>
      </c>
      <c r="AD434" s="78"/>
      <c r="AE434" s="78"/>
      <c r="AF434" s="78"/>
      <c r="AG434" s="78"/>
    </row>
    <row r="435" spans="4:33" ht="15.75" x14ac:dyDescent="0.25">
      <c r="D435" s="318"/>
      <c r="E435" s="104" t="s">
        <v>261</v>
      </c>
      <c r="F435" s="405">
        <f>IF(OR(ISERROR(VLOOKUP($E435&amp;$D$118&amp;$D$119,'CCG data'!$A:$AD,'CCG data'!R$3,FALSE)),ISBLANK(VLOOKUP($E435&amp;$D$118&amp;$D$119,'CCG data'!$A:$AD,'CCG data'!R$3,FALSE))),"",VLOOKUP($E435&amp;$D$118&amp;$D$119,'CCG data'!$A:$AD,'CCG data'!R$3,FALSE))</f>
        <v>5.7058042397153139</v>
      </c>
      <c r="G435" s="406"/>
      <c r="H435" s="406">
        <f>IF(OR(ISERROR(VLOOKUP($E435&amp;$D$118&amp;$D$119,'CCG data'!$A:$AD,'CCG data'!S$3,FALSE)),ISBLANK(VLOOKUP($E435&amp;$D$118&amp;$D$119,'CCG data'!$A:$AD,'CCG data'!S$3,FALSE))),"",VLOOKUP($E435&amp;$D$118&amp;$D$119,'CCG data'!$A:$AD,'CCG data'!S$3,FALSE))</f>
        <v>43.745498737989962</v>
      </c>
      <c r="I435" s="406"/>
      <c r="J435" s="406">
        <f>IF(OR(ISERROR(VLOOKUP($E435&amp;$D$118&amp;$D$119,'CCG data'!$A:$AD,'CCG data'!T$3,FALSE)),ISBLANK(VLOOKUP($E435&amp;$D$118&amp;$D$119,'CCG data'!$A:$AD,'CCG data'!T$3,FALSE))),"",VLOOKUP($E435&amp;$D$118&amp;$D$119,'CCG data'!$A:$AD,'CCG data'!T$3,FALSE))</f>
        <v>19.702879618829922</v>
      </c>
      <c r="K435" s="406"/>
      <c r="L435" s="406">
        <f>IF(OR(ISERROR(VLOOKUP($E435&amp;$D$118&amp;$D$119,'CCG data'!$A:$AD,'CCG data'!U$3,FALSE)),ISBLANK(VLOOKUP($E435&amp;$D$118&amp;$D$119,'CCG data'!$A:$AD,'CCG data'!U$3,FALSE))),"",VLOOKUP($E435&amp;$D$118&amp;$D$119,'CCG data'!$A:$AD,'CCG data'!U$3,FALSE))</f>
        <v>10.490878056331713</v>
      </c>
      <c r="M435" s="407"/>
      <c r="N435" s="362">
        <f>IF(OR(ISERROR(VLOOKUP($E435&amp;$D$118&amp;$D$119,'CCG data'!$A:$AD,'CCG data'!G$3,FALSE)),ISBLANK(VLOOKUP($E435&amp;$D$118&amp;$D$119,'CCG data'!$A:$AD,'CCG data'!G$3,FALSE))),"",VLOOKUP($E435&amp;$D$118&amp;$D$119,'CCG data'!$A:$AD,'CCG data'!G$3,FALSE))</f>
        <v>1989</v>
      </c>
      <c r="P435" s="397">
        <f>IF(OR(ISERROR(VLOOKUP($E435&amp;$D$118&amp;$D$119,'CCG data'!$A:$AD,'CCG data'!B$3,FALSE)),ISBLANK(VLOOKUP($E435&amp;$D$118&amp;$D$119,'CCG data'!$A:$AD,'CCG data'!B$3,FALSE))),"",VLOOKUP($E435&amp;$D$118&amp;$D$119,'CCG data'!$A:$AD,'CCG data'!B$3,FALSE))</f>
        <v>7.2398190045248875E-2</v>
      </c>
      <c r="Q435" s="263"/>
      <c r="R435" s="263">
        <f>IF(OR(ISERROR(VLOOKUP($E435&amp;$D$118&amp;$D$119,'CCG data'!$A:$AD,'CCG data'!C$3,FALSE)),ISBLANK(VLOOKUP($E435&amp;$D$118&amp;$D$119,'CCG data'!$A:$AD,'CCG data'!C$3,FALSE))),"",VLOOKUP($E435&amp;$D$118&amp;$D$119,'CCG data'!$A:$AD,'CCG data'!C$3,FALSE))</f>
        <v>0.54952237305178486</v>
      </c>
      <c r="S435" s="263"/>
      <c r="T435" s="263">
        <f>IF(OR(ISERROR(VLOOKUP($E435&amp;$D$118&amp;$D$119,'CCG data'!$A:$AD,'CCG data'!D$3,FALSE)),ISBLANK(VLOOKUP($E435&amp;$D$118&amp;$D$119,'CCG data'!$A:$AD,'CCG data'!D$3,FALSE))),"",VLOOKUP($E435&amp;$D$118&amp;$D$119,'CCG data'!$A:$AD,'CCG data'!D$3,FALSE))</f>
        <v>0.24534942182001004</v>
      </c>
      <c r="U435" s="263"/>
      <c r="V435" s="263">
        <f>IF(OR(ISERROR(VLOOKUP($E435&amp;$D$118&amp;$D$119,'CCG data'!$A:$AD,'CCG data'!E$3,FALSE)),ISBLANK(VLOOKUP($E435&amp;$D$118&amp;$D$119,'CCG data'!$A:$AD,'CCG data'!E$3,FALSE))),"",VLOOKUP($E435&amp;$D$118&amp;$D$119,'CCG data'!$A:$AD,'CCG data'!E$3,FALSE))</f>
        <v>0.13273001508295626</v>
      </c>
      <c r="W435" s="398"/>
      <c r="Y435" s="163">
        <f>IFERROR(VLOOKUP($E435&amp;$D$119, Outliers!$A$4:$P$214,6,FALSE),"0")</f>
        <v>0</v>
      </c>
      <c r="Z435" s="163">
        <f>IFERROR(VLOOKUP($E435&amp;$D$119, Outliers!$A$4:$P$214,7,FALSE),"0")</f>
        <v>1</v>
      </c>
      <c r="AA435" s="163">
        <f>IFERROR(VLOOKUP($E435&amp;$D$119, Outliers!$A$4:$P$214,8,FALSE),"0")</f>
        <v>0</v>
      </c>
      <c r="AB435" s="163">
        <f>IFERROR(VLOOKUP($E435&amp;$D$119, Outliers!$A$4:$P$214,9,FALSE),"0")</f>
        <v>0</v>
      </c>
      <c r="AD435" s="78"/>
      <c r="AE435" s="78"/>
      <c r="AF435" s="78"/>
      <c r="AG435" s="78"/>
    </row>
    <row r="436" spans="4:33" x14ac:dyDescent="0.25">
      <c r="D436" s="318"/>
      <c r="E436" s="103" t="s">
        <v>27</v>
      </c>
      <c r="F436" s="95">
        <f>IF(P435="","",VLOOKUP($E435&amp;$D$118&amp;$D$119,'CCG data'!$A:$AD,'CCG data'!W$3,FALSE))</f>
        <v>4.7738562138951464</v>
      </c>
      <c r="G436" s="96">
        <f>IF(P435="","",VLOOKUP($E435&amp;$D$118&amp;$D$119,'CCG data'!$A:$AD,'CCG data'!X$3,FALSE))</f>
        <v>6.6377522655354815</v>
      </c>
      <c r="H436" s="96">
        <f>IF(R435="","",VLOOKUP($E435&amp;$D$118&amp;$D$119,'CCG data'!$A:$AD,'CCG data'!Y$3,FALSE))</f>
        <v>41.152039881293753</v>
      </c>
      <c r="I436" s="96">
        <f>IF(R435="","",VLOOKUP($E435&amp;$D$118&amp;$D$119,'CCG data'!$A:$AD,'CCG data'!Z$3,FALSE))</f>
        <v>46.338957594686171</v>
      </c>
      <c r="J436" s="96">
        <f>IF(T435="","",VLOOKUP($E435&amp;$D$118&amp;$D$119,'CCG data'!$A:$AD,'CCG data'!AA$3,FALSE))</f>
        <v>17.954741011462755</v>
      </c>
      <c r="K436" s="96">
        <f>IF(T435="","",VLOOKUP($E435&amp;$D$118&amp;$D$119,'CCG data'!$A:$AD,'CCG data'!AB$3,FALSE))</f>
        <v>21.451018226197089</v>
      </c>
      <c r="L436" s="96">
        <f>IF(V435="","",VLOOKUP($E435&amp;$D$118&amp;$D$119,'CCG data'!$A:$AD,'CCG data'!AC$3,FALSE))</f>
        <v>9.2253669911282028</v>
      </c>
      <c r="M436" s="96">
        <f>IF(V435="","",VLOOKUP($E435&amp;$D$118&amp;$D$119,'CCG data'!$A:$AD,'CCG data'!AD$3,FALSE))</f>
        <v>11.756389121535223</v>
      </c>
      <c r="N436" s="363"/>
      <c r="P436" s="150">
        <f>IF(P435="","",VLOOKUP($E435&amp;$D$118&amp;$D$119,'CCG data'!$A:$AD,'CCG data'!I$3,FALSE))</f>
        <v>6.2E-2</v>
      </c>
      <c r="Q436" s="15">
        <f>IF(P435="","",VLOOKUP($E435&amp;$D$118&amp;$D$119,'CCG data'!$A:$AD,'CCG data'!J$3,FALSE))</f>
        <v>8.5000000000000006E-2</v>
      </c>
      <c r="R436" s="15">
        <f>IF(R435="","",VLOOKUP($E435&amp;$D$118&amp;$D$119,'CCG data'!$A:$AD,'CCG data'!K$3,FALSE))</f>
        <v>0.52800000000000002</v>
      </c>
      <c r="S436" s="15">
        <f>IF(R435="","",VLOOKUP($E435&amp;$D$118&amp;$D$119,'CCG data'!$A:$AD,'CCG data'!L$3,FALSE))</f>
        <v>0.57099999999999995</v>
      </c>
      <c r="T436" s="15">
        <f>IF(T435="","",VLOOKUP($E435&amp;$D$118&amp;$D$119,'CCG data'!$A:$AD,'CCG data'!M$3,FALSE))</f>
        <v>0.22700000000000001</v>
      </c>
      <c r="U436" s="15">
        <f>IF(T435="","",VLOOKUP($E435&amp;$D$118&amp;$D$119,'CCG data'!$A:$AD,'CCG data'!N$3,FALSE))</f>
        <v>0.26500000000000001</v>
      </c>
      <c r="V436" s="15">
        <f>IF(V435="","",VLOOKUP($E435&amp;$D$118&amp;$D$119,'CCG data'!$A:$AD,'CCG data'!O$3,FALSE))</f>
        <v>0.11899999999999999</v>
      </c>
      <c r="W436" s="135">
        <f>IF(V435="","",VLOOKUP($E435&amp;$D$118&amp;$D$119,'CCG data'!$A:$AD,'CCG data'!P$3,FALSE))</f>
        <v>0.14799999999999999</v>
      </c>
      <c r="Y436" s="163" t="str">
        <f>IFERROR(VLOOKUP($E436&amp;$D$119, Outliers!$A$4:$P$214,6,FALSE),"0")</f>
        <v>0</v>
      </c>
      <c r="Z436" s="163" t="str">
        <f>IFERROR(VLOOKUP($E436&amp;$D$119, Outliers!$A$4:$P$214,7,FALSE),"0")</f>
        <v>0</v>
      </c>
      <c r="AA436" s="163" t="str">
        <f>IFERROR(VLOOKUP($E436&amp;$D$119, Outliers!$A$4:$P$214,8,FALSE),"0")</f>
        <v>0</v>
      </c>
      <c r="AB436" s="163" t="str">
        <f>IFERROR(VLOOKUP($E436&amp;$D$119, Outliers!$A$4:$P$214,9,FALSE),"0")</f>
        <v>0</v>
      </c>
      <c r="AD436" s="78"/>
      <c r="AE436" s="78"/>
      <c r="AF436" s="78"/>
      <c r="AG436" s="78"/>
    </row>
    <row r="437" spans="4:33" ht="15.75" x14ac:dyDescent="0.25">
      <c r="D437" s="318"/>
      <c r="E437" s="104" t="s">
        <v>262</v>
      </c>
      <c r="F437" s="405">
        <f>IF(OR(ISERROR(VLOOKUP($E437&amp;$D$118&amp;$D$119,'CCG data'!$A:$AD,'CCG data'!R$3,FALSE)),ISBLANK(VLOOKUP($E437&amp;$D$118&amp;$D$119,'CCG data'!$A:$AD,'CCG data'!R$3,FALSE))),"",VLOOKUP($E437&amp;$D$118&amp;$D$119,'CCG data'!$A:$AD,'CCG data'!R$3,FALSE))</f>
        <v>5.515971466125432</v>
      </c>
      <c r="G437" s="406"/>
      <c r="H437" s="406">
        <f>IF(OR(ISERROR(VLOOKUP($E437&amp;$D$118&amp;$D$119,'CCG data'!$A:$AD,'CCG data'!S$3,FALSE)),ISBLANK(VLOOKUP($E437&amp;$D$118&amp;$D$119,'CCG data'!$A:$AD,'CCG data'!S$3,FALSE))),"",VLOOKUP($E437&amp;$D$118&amp;$D$119,'CCG data'!$A:$AD,'CCG data'!S$3,FALSE))</f>
        <v>49.119918884928687</v>
      </c>
      <c r="I437" s="406"/>
      <c r="J437" s="406">
        <f>IF(OR(ISERROR(VLOOKUP($E437&amp;$D$118&amp;$D$119,'CCG data'!$A:$AD,'CCG data'!T$3,FALSE)),ISBLANK(VLOOKUP($E437&amp;$D$118&amp;$D$119,'CCG data'!$A:$AD,'CCG data'!T$3,FALSE))),"",VLOOKUP($E437&amp;$D$118&amp;$D$119,'CCG data'!$A:$AD,'CCG data'!T$3,FALSE))</f>
        <v>20.234240489294461</v>
      </c>
      <c r="K437" s="406"/>
      <c r="L437" s="406">
        <f>IF(OR(ISERROR(VLOOKUP($E437&amp;$D$118&amp;$D$119,'CCG data'!$A:$AD,'CCG data'!U$3,FALSE)),ISBLANK(VLOOKUP($E437&amp;$D$118&amp;$D$119,'CCG data'!$A:$AD,'CCG data'!U$3,FALSE))),"",VLOOKUP($E437&amp;$D$118&amp;$D$119,'CCG data'!$A:$AD,'CCG data'!U$3,FALSE))</f>
        <v>8.8061766113061886</v>
      </c>
      <c r="M437" s="407"/>
      <c r="N437" s="362">
        <f>IF(OR(ISERROR(VLOOKUP($E437&amp;$D$118&amp;$D$119,'CCG data'!$A:$AD,'CCG data'!G$3,FALSE)),ISBLANK(VLOOKUP($E437&amp;$D$118&amp;$D$119,'CCG data'!$A:$AD,'CCG data'!G$3,FALSE))),"",VLOOKUP($E437&amp;$D$118&amp;$D$119,'CCG data'!$A:$AD,'CCG data'!G$3,FALSE))</f>
        <v>1215</v>
      </c>
      <c r="P437" s="397">
        <f>IF(OR(ISERROR(VLOOKUP($E437&amp;$D$118&amp;$D$119,'CCG data'!$A:$AD,'CCG data'!B$3,FALSE)),ISBLANK(VLOOKUP($E437&amp;$D$118&amp;$D$119,'CCG data'!$A:$AD,'CCG data'!B$3,FALSE))),"",VLOOKUP($E437&amp;$D$118&amp;$D$119,'CCG data'!$A:$AD,'CCG data'!B$3,FALSE))</f>
        <v>6.4197530864197536E-2</v>
      </c>
      <c r="Q437" s="263"/>
      <c r="R437" s="263">
        <f>IF(OR(ISERROR(VLOOKUP($E437&amp;$D$118&amp;$D$119,'CCG data'!$A:$AD,'CCG data'!C$3,FALSE)),ISBLANK(VLOOKUP($E437&amp;$D$118&amp;$D$119,'CCG data'!$A:$AD,'CCG data'!C$3,FALSE))),"",VLOOKUP($E437&amp;$D$118&amp;$D$119,'CCG data'!$A:$AD,'CCG data'!C$3,FALSE))</f>
        <v>0.58683127572016458</v>
      </c>
      <c r="S437" s="263"/>
      <c r="T437" s="263">
        <f>IF(OR(ISERROR(VLOOKUP($E437&amp;$D$118&amp;$D$119,'CCG data'!$A:$AD,'CCG data'!D$3,FALSE)),ISBLANK(VLOOKUP($E437&amp;$D$118&amp;$D$119,'CCG data'!$A:$AD,'CCG data'!D$3,FALSE))),"",VLOOKUP($E437&amp;$D$118&amp;$D$119,'CCG data'!$A:$AD,'CCG data'!D$3,FALSE))</f>
        <v>0.24362139917695474</v>
      </c>
      <c r="U437" s="263"/>
      <c r="V437" s="263">
        <f>IF(OR(ISERROR(VLOOKUP($E437&amp;$D$118&amp;$D$119,'CCG data'!$A:$AD,'CCG data'!E$3,FALSE)),ISBLANK(VLOOKUP($E437&amp;$D$118&amp;$D$119,'CCG data'!$A:$AD,'CCG data'!E$3,FALSE))),"",VLOOKUP($E437&amp;$D$118&amp;$D$119,'CCG data'!$A:$AD,'CCG data'!E$3,FALSE))</f>
        <v>0.10534979423868313</v>
      </c>
      <c r="W437" s="398"/>
      <c r="Y437" s="163">
        <f>IFERROR(VLOOKUP($E437&amp;$D$119, Outliers!$A$4:$P$214,6,FALSE),"0")</f>
        <v>0</v>
      </c>
      <c r="Z437" s="163">
        <f>IFERROR(VLOOKUP($E437&amp;$D$119, Outliers!$A$4:$P$214,7,FALSE),"0")</f>
        <v>1</v>
      </c>
      <c r="AA437" s="163">
        <f>IFERROR(VLOOKUP($E437&amp;$D$119, Outliers!$A$4:$P$214,8,FALSE),"0")</f>
        <v>0</v>
      </c>
      <c r="AB437" s="163">
        <f>IFERROR(VLOOKUP($E437&amp;$D$119, Outliers!$A$4:$P$214,9,FALSE),"0")</f>
        <v>0</v>
      </c>
      <c r="AD437" s="78"/>
      <c r="AE437" s="78"/>
      <c r="AF437" s="78"/>
      <c r="AG437" s="78"/>
    </row>
    <row r="438" spans="4:33" x14ac:dyDescent="0.25">
      <c r="D438" s="318"/>
      <c r="E438" s="103" t="s">
        <v>27</v>
      </c>
      <c r="F438" s="95">
        <f>IF(P437="","",VLOOKUP($E437&amp;$D$118&amp;$D$119,'CCG data'!$A:$AD,'CCG data'!W$3,FALSE))</f>
        <v>4.2918323349556502</v>
      </c>
      <c r="G438" s="96">
        <f>IF(P437="","",VLOOKUP($E437&amp;$D$118&amp;$D$119,'CCG data'!$A:$AD,'CCG data'!X$3,FALSE))</f>
        <v>6.7401105972952138</v>
      </c>
      <c r="H438" s="96">
        <f>IF(R437="","",VLOOKUP($E437&amp;$D$118&amp;$D$119,'CCG data'!$A:$AD,'CCG data'!Y$3,FALSE))</f>
        <v>45.514390263877765</v>
      </c>
      <c r="I438" s="96">
        <f>IF(R437="","",VLOOKUP($E437&amp;$D$118&amp;$D$119,'CCG data'!$A:$AD,'CCG data'!Z$3,FALSE))</f>
        <v>52.725447505979609</v>
      </c>
      <c r="J438" s="96">
        <f>IF(T437="","",VLOOKUP($E437&amp;$D$118&amp;$D$119,'CCG data'!$A:$AD,'CCG data'!AA$3,FALSE))</f>
        <v>17.929101464212497</v>
      </c>
      <c r="K438" s="96">
        <f>IF(T437="","",VLOOKUP($E437&amp;$D$118&amp;$D$119,'CCG data'!$A:$AD,'CCG data'!AB$3,FALSE))</f>
        <v>22.539379514376424</v>
      </c>
      <c r="L438" s="96">
        <f>IF(V437="","",VLOOKUP($E437&amp;$D$118&amp;$D$119,'CCG data'!$A:$AD,'CCG data'!AC$3,FALSE))</f>
        <v>7.2805843477518497</v>
      </c>
      <c r="M438" s="96">
        <f>IF(V437="","",VLOOKUP($E437&amp;$D$118&amp;$D$119,'CCG data'!$A:$AD,'CCG data'!AD$3,FALSE))</f>
        <v>10.331768874860527</v>
      </c>
      <c r="N438" s="363"/>
      <c r="P438" s="150">
        <f>IF(P437="","",VLOOKUP($E437&amp;$D$118&amp;$D$119,'CCG data'!$A:$AD,'CCG data'!I$3,FALSE))</f>
        <v>5.1999999999999998E-2</v>
      </c>
      <c r="Q438" s="15">
        <f>IF(P437="","",VLOOKUP($E437&amp;$D$118&amp;$D$119,'CCG data'!$A:$AD,'CCG data'!J$3,FALSE))</f>
        <v>7.9000000000000001E-2</v>
      </c>
      <c r="R438" s="15">
        <f>IF(R437="","",VLOOKUP($E437&amp;$D$118&amp;$D$119,'CCG data'!$A:$AD,'CCG data'!K$3,FALSE))</f>
        <v>0.55900000000000005</v>
      </c>
      <c r="S438" s="15">
        <f>IF(R437="","",VLOOKUP($E437&amp;$D$118&amp;$D$119,'CCG data'!$A:$AD,'CCG data'!L$3,FALSE))</f>
        <v>0.61399999999999999</v>
      </c>
      <c r="T438" s="15">
        <f>IF(T437="","",VLOOKUP($E437&amp;$D$118&amp;$D$119,'CCG data'!$A:$AD,'CCG data'!M$3,FALSE))</f>
        <v>0.22</v>
      </c>
      <c r="U438" s="15">
        <f>IF(T437="","",VLOOKUP($E437&amp;$D$118&amp;$D$119,'CCG data'!$A:$AD,'CCG data'!N$3,FALSE))</f>
        <v>0.26900000000000002</v>
      </c>
      <c r="V438" s="15">
        <f>IF(V437="","",VLOOKUP($E437&amp;$D$118&amp;$D$119,'CCG data'!$A:$AD,'CCG data'!O$3,FALSE))</f>
        <v>8.8999999999999996E-2</v>
      </c>
      <c r="W438" s="135">
        <f>IF(V437="","",VLOOKUP($E437&amp;$D$118&amp;$D$119,'CCG data'!$A:$AD,'CCG data'!P$3,FALSE))</f>
        <v>0.124</v>
      </c>
      <c r="Y438" s="163" t="str">
        <f>IFERROR(VLOOKUP($E438&amp;$D$119, Outliers!$A$4:$P$214,6,FALSE),"0")</f>
        <v>0</v>
      </c>
      <c r="Z438" s="163" t="str">
        <f>IFERROR(VLOOKUP($E438&amp;$D$119, Outliers!$A$4:$P$214,7,FALSE),"0")</f>
        <v>0</v>
      </c>
      <c r="AA438" s="163" t="str">
        <f>IFERROR(VLOOKUP($E438&amp;$D$119, Outliers!$A$4:$P$214,8,FALSE),"0")</f>
        <v>0</v>
      </c>
      <c r="AB438" s="163" t="str">
        <f>IFERROR(VLOOKUP($E438&amp;$D$119, Outliers!$A$4:$P$214,9,FALSE),"0")</f>
        <v>0</v>
      </c>
      <c r="AD438" s="78"/>
      <c r="AE438" s="78"/>
      <c r="AF438" s="78"/>
      <c r="AG438" s="78"/>
    </row>
    <row r="439" spans="4:33" ht="15.75" x14ac:dyDescent="0.25">
      <c r="D439" s="318"/>
      <c r="E439" s="104" t="s">
        <v>263</v>
      </c>
      <c r="F439" s="405">
        <f>IF(OR(ISERROR(VLOOKUP($E439&amp;$D$118&amp;$D$119,'CCG data'!$A:$AD,'CCG data'!R$3,FALSE)),ISBLANK(VLOOKUP($E439&amp;$D$118&amp;$D$119,'CCG data'!$A:$AD,'CCG data'!R$3,FALSE))),"",VLOOKUP($E439&amp;$D$118&amp;$D$119,'CCG data'!$A:$AD,'CCG data'!R$3,FALSE))</f>
        <v>5.3246138775281544</v>
      </c>
      <c r="G439" s="406"/>
      <c r="H439" s="406">
        <f>IF(OR(ISERROR(VLOOKUP($E439&amp;$D$118&amp;$D$119,'CCG data'!$A:$AD,'CCG data'!S$3,FALSE)),ISBLANK(VLOOKUP($E439&amp;$D$118&amp;$D$119,'CCG data'!$A:$AD,'CCG data'!S$3,FALSE))),"",VLOOKUP($E439&amp;$D$118&amp;$D$119,'CCG data'!$A:$AD,'CCG data'!S$3,FALSE))</f>
        <v>35.780881085709829</v>
      </c>
      <c r="I439" s="406"/>
      <c r="J439" s="406">
        <f>IF(OR(ISERROR(VLOOKUP($E439&amp;$D$118&amp;$D$119,'CCG data'!$A:$AD,'CCG data'!T$3,FALSE)),ISBLANK(VLOOKUP($E439&amp;$D$118&amp;$D$119,'CCG data'!$A:$AD,'CCG data'!T$3,FALSE))),"",VLOOKUP($E439&amp;$D$118&amp;$D$119,'CCG data'!$A:$AD,'CCG data'!T$3,FALSE))</f>
        <v>14.214270604217374</v>
      </c>
      <c r="K439" s="406"/>
      <c r="L439" s="406">
        <f>IF(OR(ISERROR(VLOOKUP($E439&amp;$D$118&amp;$D$119,'CCG data'!$A:$AD,'CCG data'!U$3,FALSE)),ISBLANK(VLOOKUP($E439&amp;$D$118&amp;$D$119,'CCG data'!$A:$AD,'CCG data'!U$3,FALSE))),"",VLOOKUP($E439&amp;$D$118&amp;$D$119,'CCG data'!$A:$AD,'CCG data'!U$3,FALSE))</f>
        <v>10.628681994040548</v>
      </c>
      <c r="M439" s="407"/>
      <c r="N439" s="362">
        <f>IF(OR(ISERROR(VLOOKUP($E439&amp;$D$118&amp;$D$119,'CCG data'!$A:$AD,'CCG data'!G$3,FALSE)),ISBLANK(VLOOKUP($E439&amp;$D$118&amp;$D$119,'CCG data'!$A:$AD,'CCG data'!G$3,FALSE))),"",VLOOKUP($E439&amp;$D$118&amp;$D$119,'CCG data'!$A:$AD,'CCG data'!G$3,FALSE))</f>
        <v>1712</v>
      </c>
      <c r="P439" s="397">
        <f>IF(OR(ISERROR(VLOOKUP($E439&amp;$D$118&amp;$D$119,'CCG data'!$A:$AD,'CCG data'!B$3,FALSE)),ISBLANK(VLOOKUP($E439&amp;$D$118&amp;$D$119,'CCG data'!$A:$AD,'CCG data'!B$3,FALSE))),"",VLOOKUP($E439&amp;$D$118&amp;$D$119,'CCG data'!$A:$AD,'CCG data'!B$3,FALSE))</f>
        <v>8.0607476635514014E-2</v>
      </c>
      <c r="Q439" s="263"/>
      <c r="R439" s="263">
        <f>IF(OR(ISERROR(VLOOKUP($E439&amp;$D$118&amp;$D$119,'CCG data'!$A:$AD,'CCG data'!C$3,FALSE)),ISBLANK(VLOOKUP($E439&amp;$D$118&amp;$D$119,'CCG data'!$A:$AD,'CCG data'!C$3,FALSE))),"",VLOOKUP($E439&amp;$D$118&amp;$D$119,'CCG data'!$A:$AD,'CCG data'!C$3,FALSE))</f>
        <v>0.53913551401869164</v>
      </c>
      <c r="S439" s="263"/>
      <c r="T439" s="263">
        <f>IF(OR(ISERROR(VLOOKUP($E439&amp;$D$118&amp;$D$119,'CCG data'!$A:$AD,'CCG data'!D$3,FALSE)),ISBLANK(VLOOKUP($E439&amp;$D$118&amp;$D$119,'CCG data'!$A:$AD,'CCG data'!D$3,FALSE))),"",VLOOKUP($E439&amp;$D$118&amp;$D$119,'CCG data'!$A:$AD,'CCG data'!D$3,FALSE))</f>
        <v>0.21962616822429906</v>
      </c>
      <c r="U439" s="263"/>
      <c r="V439" s="263">
        <f>IF(OR(ISERROR(VLOOKUP($E439&amp;$D$118&amp;$D$119,'CCG data'!$A:$AD,'CCG data'!E$3,FALSE)),ISBLANK(VLOOKUP($E439&amp;$D$118&amp;$D$119,'CCG data'!$A:$AD,'CCG data'!E$3,FALSE))),"",VLOOKUP($E439&amp;$D$118&amp;$D$119,'CCG data'!$A:$AD,'CCG data'!E$3,FALSE))</f>
        <v>0.16063084112149534</v>
      </c>
      <c r="W439" s="398"/>
      <c r="Y439" s="163">
        <f>IFERROR(VLOOKUP($E439&amp;$D$119, Outliers!$A$4:$P$214,6,FALSE),"0")</f>
        <v>0</v>
      </c>
      <c r="Z439" s="163">
        <f>IFERROR(VLOOKUP($E439&amp;$D$119, Outliers!$A$4:$P$214,7,FALSE),"0")</f>
        <v>0</v>
      </c>
      <c r="AA439" s="163">
        <f>IFERROR(VLOOKUP($E439&amp;$D$119, Outliers!$A$4:$P$214,8,FALSE),"0")</f>
        <v>1</v>
      </c>
      <c r="AB439" s="163">
        <f>IFERROR(VLOOKUP($E439&amp;$D$119, Outliers!$A$4:$P$214,9,FALSE),"0")</f>
        <v>0</v>
      </c>
      <c r="AD439" s="78"/>
      <c r="AE439" s="78"/>
      <c r="AF439" s="78"/>
      <c r="AG439" s="78"/>
    </row>
    <row r="440" spans="4:33" x14ac:dyDescent="0.25">
      <c r="D440" s="318"/>
      <c r="E440" s="103" t="s">
        <v>27</v>
      </c>
      <c r="F440" s="95">
        <f>IF(P439="","",VLOOKUP($E439&amp;$D$118&amp;$D$119,'CCG data'!$A:$AD,'CCG data'!W$3,FALSE))</f>
        <v>4.4362218594733118</v>
      </c>
      <c r="G440" s="96">
        <f>IF(P439="","",VLOOKUP($E439&amp;$D$118&amp;$D$119,'CCG data'!$A:$AD,'CCG data'!X$3,FALSE))</f>
        <v>6.213005895582997</v>
      </c>
      <c r="H440" s="96">
        <f>IF(R439="","",VLOOKUP($E439&amp;$D$118&amp;$D$119,'CCG data'!$A:$AD,'CCG data'!Y$3,FALSE))</f>
        <v>33.47250667417412</v>
      </c>
      <c r="I440" s="96">
        <f>IF(R439="","",VLOOKUP($E439&amp;$D$118&amp;$D$119,'CCG data'!$A:$AD,'CCG data'!Z$3,FALSE))</f>
        <v>38.089255497245539</v>
      </c>
      <c r="J440" s="96">
        <f>IF(T439="","",VLOOKUP($E439&amp;$D$118&amp;$D$119,'CCG data'!$A:$AD,'CCG data'!AA$3,FALSE))</f>
        <v>12.777502335493736</v>
      </c>
      <c r="K440" s="96">
        <f>IF(T439="","",VLOOKUP($E439&amp;$D$118&amp;$D$119,'CCG data'!$A:$AD,'CCG data'!AB$3,FALSE))</f>
        <v>15.651038872941012</v>
      </c>
      <c r="L440" s="96">
        <f>IF(V439="","",VLOOKUP($E439&amp;$D$118&amp;$D$119,'CCG data'!$A:$AD,'CCG data'!AC$3,FALSE))</f>
        <v>9.3724520599883974</v>
      </c>
      <c r="M440" s="96">
        <f>IF(V439="","",VLOOKUP($E439&amp;$D$118&amp;$D$119,'CCG data'!$A:$AD,'CCG data'!AD$3,FALSE))</f>
        <v>11.884911928092698</v>
      </c>
      <c r="N440" s="363"/>
      <c r="P440" s="150">
        <f>IF(P439="","",VLOOKUP($E439&amp;$D$118&amp;$D$119,'CCG data'!$A:$AD,'CCG data'!I$3,FALSE))</f>
        <v>6.9000000000000006E-2</v>
      </c>
      <c r="Q440" s="15">
        <f>IF(P439="","",VLOOKUP($E439&amp;$D$118&amp;$D$119,'CCG data'!$A:$AD,'CCG data'!J$3,FALSE))</f>
        <v>9.4E-2</v>
      </c>
      <c r="R440" s="15">
        <f>IF(R439="","",VLOOKUP($E439&amp;$D$118&amp;$D$119,'CCG data'!$A:$AD,'CCG data'!K$3,FALSE))</f>
        <v>0.51500000000000001</v>
      </c>
      <c r="S440" s="15">
        <f>IF(R439="","",VLOOKUP($E439&amp;$D$118&amp;$D$119,'CCG data'!$A:$AD,'CCG data'!L$3,FALSE))</f>
        <v>0.56299999999999994</v>
      </c>
      <c r="T440" s="15">
        <f>IF(T439="","",VLOOKUP($E439&amp;$D$118&amp;$D$119,'CCG data'!$A:$AD,'CCG data'!M$3,FALSE))</f>
        <v>0.20100000000000001</v>
      </c>
      <c r="U440" s="15">
        <f>IF(T439="","",VLOOKUP($E439&amp;$D$118&amp;$D$119,'CCG data'!$A:$AD,'CCG data'!N$3,FALSE))</f>
        <v>0.24</v>
      </c>
      <c r="V440" s="15">
        <f>IF(V439="","",VLOOKUP($E439&amp;$D$118&amp;$D$119,'CCG data'!$A:$AD,'CCG data'!O$3,FALSE))</f>
        <v>0.14399999999999999</v>
      </c>
      <c r="W440" s="135">
        <f>IF(V439="","",VLOOKUP($E439&amp;$D$118&amp;$D$119,'CCG data'!$A:$AD,'CCG data'!P$3,FALSE))</f>
        <v>0.17899999999999999</v>
      </c>
      <c r="Y440" s="163" t="str">
        <f>IFERROR(VLOOKUP($E440&amp;$D$119, Outliers!$A$4:$P$214,6,FALSE),"0")</f>
        <v>0</v>
      </c>
      <c r="Z440" s="163" t="str">
        <f>IFERROR(VLOOKUP($E440&amp;$D$119, Outliers!$A$4:$P$214,7,FALSE),"0")</f>
        <v>0</v>
      </c>
      <c r="AA440" s="163" t="str">
        <f>IFERROR(VLOOKUP($E440&amp;$D$119, Outliers!$A$4:$P$214,8,FALSE),"0")</f>
        <v>0</v>
      </c>
      <c r="AB440" s="163" t="str">
        <f>IFERROR(VLOOKUP($E440&amp;$D$119, Outliers!$A$4:$P$214,9,FALSE),"0")</f>
        <v>0</v>
      </c>
      <c r="AD440" s="78"/>
      <c r="AE440" s="78"/>
      <c r="AF440" s="78"/>
      <c r="AG440" s="78"/>
    </row>
    <row r="441" spans="4:33" ht="15.75" x14ac:dyDescent="0.25">
      <c r="D441" s="318"/>
      <c r="E441" s="104" t="s">
        <v>493</v>
      </c>
      <c r="F441" s="405">
        <f>IF(OR(ISERROR(VLOOKUP($E441&amp;$D$118&amp;$D$119,'CCG data'!$A:$AD,'CCG data'!R$3,FALSE)),ISBLANK(VLOOKUP($E441&amp;$D$118&amp;$D$119,'CCG data'!$A:$AD,'CCG data'!R$3,FALSE))),"",VLOOKUP($E441&amp;$D$118&amp;$D$119,'CCG data'!$A:$AD,'CCG data'!R$3,FALSE))</f>
        <v>5.5141237136464456</v>
      </c>
      <c r="G441" s="406"/>
      <c r="H441" s="406">
        <f>IF(OR(ISERROR(VLOOKUP($E441&amp;$D$118&amp;$D$119,'CCG data'!$A:$AD,'CCG data'!S$3,FALSE)),ISBLANK(VLOOKUP($E441&amp;$D$118&amp;$D$119,'CCG data'!$A:$AD,'CCG data'!S$3,FALSE))),"",VLOOKUP($E441&amp;$D$118&amp;$D$119,'CCG data'!$A:$AD,'CCG data'!S$3,FALSE))</f>
        <v>48.103183906693872</v>
      </c>
      <c r="I441" s="406"/>
      <c r="J441" s="406">
        <f>IF(OR(ISERROR(VLOOKUP($E441&amp;$D$118&amp;$D$119,'CCG data'!$A:$AD,'CCG data'!T$3,FALSE)),ISBLANK(VLOOKUP($E441&amp;$D$118&amp;$D$119,'CCG data'!$A:$AD,'CCG data'!T$3,FALSE))),"",VLOOKUP($E441&amp;$D$118&amp;$D$119,'CCG data'!$A:$AD,'CCG data'!T$3,FALSE))</f>
        <v>16.94528405375943</v>
      </c>
      <c r="K441" s="406"/>
      <c r="L441" s="406">
        <f>IF(OR(ISERROR(VLOOKUP($E441&amp;$D$118&amp;$D$119,'CCG data'!$A:$AD,'CCG data'!U$3,FALSE)),ISBLANK(VLOOKUP($E441&amp;$D$118&amp;$D$119,'CCG data'!$A:$AD,'CCG data'!U$3,FALSE))),"",VLOOKUP($E441&amp;$D$118&amp;$D$119,'CCG data'!$A:$AD,'CCG data'!U$3,FALSE))</f>
        <v>7.9998582940050325</v>
      </c>
      <c r="M441" s="407"/>
      <c r="N441" s="362">
        <f>IF(OR(ISERROR(VLOOKUP($E441&amp;$D$118&amp;$D$119,'CCG data'!$A:$AD,'CCG data'!G$3,FALSE)),ISBLANK(VLOOKUP($E441&amp;$D$118&amp;$D$119,'CCG data'!$A:$AD,'CCG data'!G$3,FALSE))),"",VLOOKUP($E441&amp;$D$118&amp;$D$119,'CCG data'!$A:$AD,'CCG data'!G$3,FALSE))</f>
        <v>965</v>
      </c>
      <c r="P441" s="397">
        <f>IF(OR(ISERROR(VLOOKUP($E441&amp;$D$118&amp;$D$119,'CCG data'!$A:$AD,'CCG data'!B$3,FALSE)),ISBLANK(VLOOKUP($E441&amp;$D$118&amp;$D$119,'CCG data'!$A:$AD,'CCG data'!B$3,FALSE))),"",VLOOKUP($E441&amp;$D$118&amp;$D$119,'CCG data'!$A:$AD,'CCG data'!B$3,FALSE))</f>
        <v>7.4611398963730563E-2</v>
      </c>
      <c r="Q441" s="263"/>
      <c r="R441" s="263">
        <f>IF(OR(ISERROR(VLOOKUP($E441&amp;$D$118&amp;$D$119,'CCG data'!$A:$AD,'CCG data'!C$3,FALSE)),ISBLANK(VLOOKUP($E441&amp;$D$118&amp;$D$119,'CCG data'!$A:$AD,'CCG data'!C$3,FALSE))),"",VLOOKUP($E441&amp;$D$118&amp;$D$119,'CCG data'!$A:$AD,'CCG data'!C$3,FALSE))</f>
        <v>0.60932642487046629</v>
      </c>
      <c r="S441" s="263"/>
      <c r="T441" s="263">
        <f>IF(OR(ISERROR(VLOOKUP($E441&amp;$D$118&amp;$D$119,'CCG data'!$A:$AD,'CCG data'!D$3,FALSE)),ISBLANK(VLOOKUP($E441&amp;$D$118&amp;$D$119,'CCG data'!$A:$AD,'CCG data'!D$3,FALSE))),"",VLOOKUP($E441&amp;$D$118&amp;$D$119,'CCG data'!$A:$AD,'CCG data'!D$3,FALSE))</f>
        <v>0.21450777202072538</v>
      </c>
      <c r="U441" s="263"/>
      <c r="V441" s="263">
        <f>IF(OR(ISERROR(VLOOKUP($E441&amp;$D$118&amp;$D$119,'CCG data'!$A:$AD,'CCG data'!E$3,FALSE)),ISBLANK(VLOOKUP($E441&amp;$D$118&amp;$D$119,'CCG data'!$A:$AD,'CCG data'!E$3,FALSE))),"",VLOOKUP($E441&amp;$D$118&amp;$D$119,'CCG data'!$A:$AD,'CCG data'!E$3,FALSE))</f>
        <v>0.10155440414507771</v>
      </c>
      <c r="W441" s="398"/>
      <c r="Y441" s="163">
        <f>IFERROR(VLOOKUP($E441&amp;$D$119, Outliers!$A$4:$P$214,6,FALSE),"0")</f>
        <v>0</v>
      </c>
      <c r="Z441" s="163">
        <f>IFERROR(VLOOKUP($E441&amp;$D$119, Outliers!$A$4:$P$214,7,FALSE),"0")</f>
        <v>1</v>
      </c>
      <c r="AA441" s="163">
        <f>IFERROR(VLOOKUP($E441&amp;$D$119, Outliers!$A$4:$P$214,8,FALSE),"0")</f>
        <v>0</v>
      </c>
      <c r="AB441" s="163">
        <f>IFERROR(VLOOKUP($E441&amp;$D$119, Outliers!$A$4:$P$214,9,FALSE),"0")</f>
        <v>1</v>
      </c>
      <c r="AD441" s="78"/>
      <c r="AE441" s="78"/>
      <c r="AF441" s="78"/>
      <c r="AG441" s="78"/>
    </row>
    <row r="442" spans="4:33" x14ac:dyDescent="0.25">
      <c r="D442" s="318"/>
      <c r="E442" s="103" t="s">
        <v>27</v>
      </c>
      <c r="F442" s="95">
        <f>IF(P441="","",VLOOKUP($E441&amp;$D$118&amp;$D$119,'CCG data'!$A:$AD,'CCG data'!W$3,FALSE))</f>
        <v>4.2404261187076022</v>
      </c>
      <c r="G442" s="96">
        <f>IF(P441="","",VLOOKUP($E441&amp;$D$118&amp;$D$119,'CCG data'!$A:$AD,'CCG data'!X$3,FALSE))</f>
        <v>6.787821308585289</v>
      </c>
      <c r="H442" s="96">
        <f>IF(R441="","",VLOOKUP($E441&amp;$D$118&amp;$D$119,'CCG data'!$A:$AD,'CCG data'!Y$3,FALSE))</f>
        <v>44.215049841856782</v>
      </c>
      <c r="I442" s="96">
        <f>IF(R441="","",VLOOKUP($E441&amp;$D$118&amp;$D$119,'CCG data'!$A:$AD,'CCG data'!Z$3,FALSE))</f>
        <v>51.991317971530961</v>
      </c>
      <c r="J442" s="96">
        <f>IF(T441="","",VLOOKUP($E441&amp;$D$118&amp;$D$119,'CCG data'!$A:$AD,'CCG data'!AA$3,FALSE))</f>
        <v>14.636837883099208</v>
      </c>
      <c r="K442" s="96">
        <f>IF(T441="","",VLOOKUP($E441&amp;$D$118&amp;$D$119,'CCG data'!$A:$AD,'CCG data'!AB$3,FALSE))</f>
        <v>19.253730224419652</v>
      </c>
      <c r="L442" s="96">
        <f>IF(V441="","",VLOOKUP($E441&amp;$D$118&amp;$D$119,'CCG data'!$A:$AD,'CCG data'!AC$3,FALSE))</f>
        <v>6.4159671605027597</v>
      </c>
      <c r="M442" s="96">
        <f>IF(V441="","",VLOOKUP($E441&amp;$D$118&amp;$D$119,'CCG data'!$A:$AD,'CCG data'!AD$3,FALSE))</f>
        <v>9.5837494275073052</v>
      </c>
      <c r="N442" s="363"/>
      <c r="P442" s="150">
        <f>IF(P441="","",VLOOKUP($E441&amp;$D$118&amp;$D$119,'CCG data'!$A:$AD,'CCG data'!I$3,FALSE))</f>
        <v>0.06</v>
      </c>
      <c r="Q442" s="15">
        <f>IF(P441="","",VLOOKUP($E441&amp;$D$118&amp;$D$119,'CCG data'!$A:$AD,'CCG data'!J$3,FALSE))</f>
        <v>9.2999999999999999E-2</v>
      </c>
      <c r="R442" s="15">
        <f>IF(R441="","",VLOOKUP($E441&amp;$D$118&amp;$D$119,'CCG data'!$A:$AD,'CCG data'!K$3,FALSE))</f>
        <v>0.57799999999999996</v>
      </c>
      <c r="S442" s="15">
        <f>IF(R441="","",VLOOKUP($E441&amp;$D$118&amp;$D$119,'CCG data'!$A:$AD,'CCG data'!L$3,FALSE))</f>
        <v>0.64</v>
      </c>
      <c r="T442" s="15">
        <f>IF(T441="","",VLOOKUP($E441&amp;$D$118&amp;$D$119,'CCG data'!$A:$AD,'CCG data'!M$3,FALSE))</f>
        <v>0.19</v>
      </c>
      <c r="U442" s="15">
        <f>IF(T441="","",VLOOKUP($E441&amp;$D$118&amp;$D$119,'CCG data'!$A:$AD,'CCG data'!N$3,FALSE))</f>
        <v>0.24199999999999999</v>
      </c>
      <c r="V442" s="15">
        <f>IF(V441="","",VLOOKUP($E441&amp;$D$118&amp;$D$119,'CCG data'!$A:$AD,'CCG data'!O$3,FALSE))</f>
        <v>8.4000000000000005E-2</v>
      </c>
      <c r="W442" s="135">
        <f>IF(V441="","",VLOOKUP($E441&amp;$D$118&amp;$D$119,'CCG data'!$A:$AD,'CCG data'!P$3,FALSE))</f>
        <v>0.122</v>
      </c>
      <c r="Y442" s="163" t="str">
        <f>IFERROR(VLOOKUP($E442&amp;$D$119, Outliers!$A$4:$P$214,6,FALSE),"0")</f>
        <v>0</v>
      </c>
      <c r="Z442" s="163" t="str">
        <f>IFERROR(VLOOKUP($E442&amp;$D$119, Outliers!$A$4:$P$214,7,FALSE),"0")</f>
        <v>0</v>
      </c>
      <c r="AA442" s="163" t="str">
        <f>IFERROR(VLOOKUP($E442&amp;$D$119, Outliers!$A$4:$P$214,8,FALSE),"0")</f>
        <v>0</v>
      </c>
      <c r="AB442" s="163" t="str">
        <f>IFERROR(VLOOKUP($E442&amp;$D$119, Outliers!$A$4:$P$214,9,FALSE),"0")</f>
        <v>0</v>
      </c>
      <c r="AD442" s="78"/>
      <c r="AE442" s="78"/>
      <c r="AF442" s="78"/>
      <c r="AG442" s="78"/>
    </row>
    <row r="443" spans="4:33" ht="15.75" x14ac:dyDescent="0.25">
      <c r="D443" s="318"/>
      <c r="E443" s="104" t="s">
        <v>264</v>
      </c>
      <c r="F443" s="405">
        <f>IF(OR(ISERROR(VLOOKUP($E443&amp;$D$118&amp;$D$119,'CCG data'!$A:$AD,'CCG data'!R$3,FALSE)),ISBLANK(VLOOKUP($E443&amp;$D$118&amp;$D$119,'CCG data'!$A:$AD,'CCG data'!R$3,FALSE))),"",VLOOKUP($E443&amp;$D$118&amp;$D$119,'CCG data'!$A:$AD,'CCG data'!R$3,FALSE))</f>
        <v>5.4294168852971163</v>
      </c>
      <c r="G443" s="406"/>
      <c r="H443" s="406">
        <f>IF(OR(ISERROR(VLOOKUP($E443&amp;$D$118&amp;$D$119,'CCG data'!$A:$AD,'CCG data'!S$3,FALSE)),ISBLANK(VLOOKUP($E443&amp;$D$118&amp;$D$119,'CCG data'!$A:$AD,'CCG data'!S$3,FALSE))),"",VLOOKUP($E443&amp;$D$118&amp;$D$119,'CCG data'!$A:$AD,'CCG data'!S$3,FALSE))</f>
        <v>44.969529753113889</v>
      </c>
      <c r="I443" s="406"/>
      <c r="J443" s="406">
        <f>IF(OR(ISERROR(VLOOKUP($E443&amp;$D$118&amp;$D$119,'CCG data'!$A:$AD,'CCG data'!T$3,FALSE)),ISBLANK(VLOOKUP($E443&amp;$D$118&amp;$D$119,'CCG data'!$A:$AD,'CCG data'!T$3,FALSE))),"",VLOOKUP($E443&amp;$D$118&amp;$D$119,'CCG data'!$A:$AD,'CCG data'!T$3,FALSE))</f>
        <v>16.772535747384573</v>
      </c>
      <c r="K443" s="406"/>
      <c r="L443" s="406">
        <f>IF(OR(ISERROR(VLOOKUP($E443&amp;$D$118&amp;$D$119,'CCG data'!$A:$AD,'CCG data'!U$3,FALSE)),ISBLANK(VLOOKUP($E443&amp;$D$118&amp;$D$119,'CCG data'!$A:$AD,'CCG data'!U$3,FALSE))),"",VLOOKUP($E443&amp;$D$118&amp;$D$119,'CCG data'!$A:$AD,'CCG data'!U$3,FALSE))</f>
        <v>14.163517692743916</v>
      </c>
      <c r="M443" s="407"/>
      <c r="N443" s="362">
        <f>IF(OR(ISERROR(VLOOKUP($E443&amp;$D$118&amp;$D$119,'CCG data'!$A:$AD,'CCG data'!G$3,FALSE)),ISBLANK(VLOOKUP($E443&amp;$D$118&amp;$D$119,'CCG data'!$A:$AD,'CCG data'!G$3,FALSE))),"",VLOOKUP($E443&amp;$D$118&amp;$D$119,'CCG data'!$A:$AD,'CCG data'!G$3,FALSE))</f>
        <v>2455</v>
      </c>
      <c r="P443" s="397">
        <f>IF(OR(ISERROR(VLOOKUP($E443&amp;$D$118&amp;$D$119,'CCG data'!$A:$AD,'CCG data'!B$3,FALSE)),ISBLANK(VLOOKUP($E443&amp;$D$118&amp;$D$119,'CCG data'!$A:$AD,'CCG data'!B$3,FALSE))),"",VLOOKUP($E443&amp;$D$118&amp;$D$119,'CCG data'!$A:$AD,'CCG data'!B$3,FALSE))</f>
        <v>6.720977596741344E-2</v>
      </c>
      <c r="Q443" s="263"/>
      <c r="R443" s="263">
        <f>IF(OR(ISERROR(VLOOKUP($E443&amp;$D$118&amp;$D$119,'CCG data'!$A:$AD,'CCG data'!C$3,FALSE)),ISBLANK(VLOOKUP($E443&amp;$D$118&amp;$D$119,'CCG data'!$A:$AD,'CCG data'!C$3,FALSE))),"",VLOOKUP($E443&amp;$D$118&amp;$D$119,'CCG data'!$A:$AD,'CCG data'!C$3,FALSE))</f>
        <v>0.55071283095723012</v>
      </c>
      <c r="S443" s="263"/>
      <c r="T443" s="263">
        <f>IF(OR(ISERROR(VLOOKUP($E443&amp;$D$118&amp;$D$119,'CCG data'!$A:$AD,'CCG data'!D$3,FALSE)),ISBLANK(VLOOKUP($E443&amp;$D$118&amp;$D$119,'CCG data'!$A:$AD,'CCG data'!D$3,FALSE))),"",VLOOKUP($E443&amp;$D$118&amp;$D$119,'CCG data'!$A:$AD,'CCG data'!D$3,FALSE))</f>
        <v>0.20814663951120163</v>
      </c>
      <c r="U443" s="263"/>
      <c r="V443" s="263">
        <f>IF(OR(ISERROR(VLOOKUP($E443&amp;$D$118&amp;$D$119,'CCG data'!$A:$AD,'CCG data'!E$3,FALSE)),ISBLANK(VLOOKUP($E443&amp;$D$118&amp;$D$119,'CCG data'!$A:$AD,'CCG data'!E$3,FALSE))),"",VLOOKUP($E443&amp;$D$118&amp;$D$119,'CCG data'!$A:$AD,'CCG data'!E$3,FALSE))</f>
        <v>0.1739307535641548</v>
      </c>
      <c r="W443" s="398"/>
      <c r="Y443" s="163">
        <f>IFERROR(VLOOKUP($E443&amp;$D$119, Outliers!$A$4:$P$214,6,FALSE),"0")</f>
        <v>0</v>
      </c>
      <c r="Z443" s="163">
        <f>IFERROR(VLOOKUP($E443&amp;$D$119, Outliers!$A$4:$P$214,7,FALSE),"0")</f>
        <v>1</v>
      </c>
      <c r="AA443" s="163">
        <f>IFERROR(VLOOKUP($E443&amp;$D$119, Outliers!$A$4:$P$214,8,FALSE),"0")</f>
        <v>0</v>
      </c>
      <c r="AB443" s="163">
        <f>IFERROR(VLOOKUP($E443&amp;$D$119, Outliers!$A$4:$P$214,9,FALSE),"0")</f>
        <v>1</v>
      </c>
      <c r="AD443" s="78"/>
      <c r="AE443" s="78"/>
      <c r="AF443" s="78"/>
      <c r="AG443" s="78"/>
    </row>
    <row r="444" spans="4:33" x14ac:dyDescent="0.25">
      <c r="D444" s="318"/>
      <c r="E444" s="103" t="s">
        <v>27</v>
      </c>
      <c r="F444" s="95">
        <f>IF(P443="","",VLOOKUP($E443&amp;$D$118&amp;$D$119,'CCG data'!$A:$AD,'CCG data'!W$3,FALSE))</f>
        <v>4.6009650040242729</v>
      </c>
      <c r="G444" s="96">
        <f>IF(P443="","",VLOOKUP($E443&amp;$D$118&amp;$D$119,'CCG data'!$A:$AD,'CCG data'!X$3,FALSE))</f>
        <v>6.2578687665699597</v>
      </c>
      <c r="H444" s="96">
        <f>IF(R443="","",VLOOKUP($E443&amp;$D$118&amp;$D$119,'CCG data'!$A:$AD,'CCG data'!Y$3,FALSE))</f>
        <v>42.572430195691339</v>
      </c>
      <c r="I444" s="96">
        <f>IF(R443="","",VLOOKUP($E443&amp;$D$118&amp;$D$119,'CCG data'!$A:$AD,'CCG data'!Z$3,FALSE))</f>
        <v>47.366629310536439</v>
      </c>
      <c r="J444" s="96">
        <f>IF(T443="","",VLOOKUP($E443&amp;$D$118&amp;$D$119,'CCG data'!$A:$AD,'CCG data'!AA$3,FALSE))</f>
        <v>15.318268083820488</v>
      </c>
      <c r="K444" s="96">
        <f>IF(T443="","",VLOOKUP($E443&amp;$D$118&amp;$D$119,'CCG data'!$A:$AD,'CCG data'!AB$3,FALSE))</f>
        <v>18.226803410948659</v>
      </c>
      <c r="L444" s="96">
        <f>IF(V443="","",VLOOKUP($E443&amp;$D$118&amp;$D$119,'CCG data'!$A:$AD,'CCG data'!AC$3,FALSE))</f>
        <v>12.820093195863945</v>
      </c>
      <c r="M444" s="96">
        <f>IF(V443="","",VLOOKUP($E443&amp;$D$118&amp;$D$119,'CCG data'!$A:$AD,'CCG data'!AD$3,FALSE))</f>
        <v>15.506942189623887</v>
      </c>
      <c r="N444" s="363"/>
      <c r="P444" s="150">
        <f>IF(P443="","",VLOOKUP($E443&amp;$D$118&amp;$D$119,'CCG data'!$A:$AD,'CCG data'!I$3,FALSE))</f>
        <v>5.8000000000000003E-2</v>
      </c>
      <c r="Q444" s="15">
        <f>IF(P443="","",VLOOKUP($E443&amp;$D$118&amp;$D$119,'CCG data'!$A:$AD,'CCG data'!J$3,FALSE))</f>
        <v>7.8E-2</v>
      </c>
      <c r="R444" s="15">
        <f>IF(R443="","",VLOOKUP($E443&amp;$D$118&amp;$D$119,'CCG data'!$A:$AD,'CCG data'!K$3,FALSE))</f>
        <v>0.53100000000000003</v>
      </c>
      <c r="S444" s="15">
        <f>IF(R443="","",VLOOKUP($E443&amp;$D$118&amp;$D$119,'CCG data'!$A:$AD,'CCG data'!L$3,FALSE))</f>
        <v>0.56999999999999995</v>
      </c>
      <c r="T444" s="15">
        <f>IF(T443="","",VLOOKUP($E443&amp;$D$118&amp;$D$119,'CCG data'!$A:$AD,'CCG data'!M$3,FALSE))</f>
        <v>0.193</v>
      </c>
      <c r="U444" s="15">
        <f>IF(T443="","",VLOOKUP($E443&amp;$D$118&amp;$D$119,'CCG data'!$A:$AD,'CCG data'!N$3,FALSE))</f>
        <v>0.22500000000000001</v>
      </c>
      <c r="V444" s="15">
        <f>IF(V443="","",VLOOKUP($E443&amp;$D$118&amp;$D$119,'CCG data'!$A:$AD,'CCG data'!O$3,FALSE))</f>
        <v>0.159</v>
      </c>
      <c r="W444" s="135">
        <f>IF(V443="","",VLOOKUP($E443&amp;$D$118&amp;$D$119,'CCG data'!$A:$AD,'CCG data'!P$3,FALSE))</f>
        <v>0.189</v>
      </c>
      <c r="Y444" s="163" t="str">
        <f>IFERROR(VLOOKUP($E444&amp;$D$119, Outliers!$A$4:$P$214,6,FALSE),"0")</f>
        <v>0</v>
      </c>
      <c r="Z444" s="163" t="str">
        <f>IFERROR(VLOOKUP($E444&amp;$D$119, Outliers!$A$4:$P$214,7,FALSE),"0")</f>
        <v>0</v>
      </c>
      <c r="AA444" s="163" t="str">
        <f>IFERROR(VLOOKUP($E444&amp;$D$119, Outliers!$A$4:$P$214,8,FALSE),"0")</f>
        <v>0</v>
      </c>
      <c r="AB444" s="163" t="str">
        <f>IFERROR(VLOOKUP($E444&amp;$D$119, Outliers!$A$4:$P$214,9,FALSE),"0")</f>
        <v>0</v>
      </c>
      <c r="AD444" s="78"/>
      <c r="AE444" s="78"/>
      <c r="AF444" s="78"/>
      <c r="AG444" s="78"/>
    </row>
    <row r="445" spans="4:33" ht="15.75" x14ac:dyDescent="0.25">
      <c r="D445" s="318"/>
      <c r="E445" s="104" t="s">
        <v>265</v>
      </c>
      <c r="F445" s="405">
        <f>IF(OR(ISERROR(VLOOKUP($E445&amp;$D$118&amp;$D$119,'CCG data'!$A:$AD,'CCG data'!R$3,FALSE)),ISBLANK(VLOOKUP($E445&amp;$D$118&amp;$D$119,'CCG data'!$A:$AD,'CCG data'!R$3,FALSE))),"",VLOOKUP($E445&amp;$D$118&amp;$D$119,'CCG data'!$A:$AD,'CCG data'!R$3,FALSE))</f>
        <v>6.2387790248258561</v>
      </c>
      <c r="G445" s="406"/>
      <c r="H445" s="406">
        <f>IF(OR(ISERROR(VLOOKUP($E445&amp;$D$118&amp;$D$119,'CCG data'!$A:$AD,'CCG data'!S$3,FALSE)),ISBLANK(VLOOKUP($E445&amp;$D$118&amp;$D$119,'CCG data'!$A:$AD,'CCG data'!S$3,FALSE))),"",VLOOKUP($E445&amp;$D$118&amp;$D$119,'CCG data'!$A:$AD,'CCG data'!S$3,FALSE))</f>
        <v>40.706247684217978</v>
      </c>
      <c r="I445" s="406"/>
      <c r="J445" s="406">
        <f>IF(OR(ISERROR(VLOOKUP($E445&amp;$D$118&amp;$D$119,'CCG data'!$A:$AD,'CCG data'!T$3,FALSE)),ISBLANK(VLOOKUP($E445&amp;$D$118&amp;$D$119,'CCG data'!$A:$AD,'CCG data'!T$3,FALSE))),"",VLOOKUP($E445&amp;$D$118&amp;$D$119,'CCG data'!$A:$AD,'CCG data'!T$3,FALSE))</f>
        <v>18.306260218735169</v>
      </c>
      <c r="K445" s="406"/>
      <c r="L445" s="406">
        <f>IF(OR(ISERROR(VLOOKUP($E445&amp;$D$118&amp;$D$119,'CCG data'!$A:$AD,'CCG data'!U$3,FALSE)),ISBLANK(VLOOKUP($E445&amp;$D$118&amp;$D$119,'CCG data'!$A:$AD,'CCG data'!U$3,FALSE))),"",VLOOKUP($E445&amp;$D$118&amp;$D$119,'CCG data'!$A:$AD,'CCG data'!U$3,FALSE))</f>
        <v>10.06256328355688</v>
      </c>
      <c r="M445" s="407"/>
      <c r="N445" s="362">
        <f>IF(OR(ISERROR(VLOOKUP($E445&amp;$D$118&amp;$D$119,'CCG data'!$A:$AD,'CCG data'!G$3,FALSE)),ISBLANK(VLOOKUP($E445&amp;$D$118&amp;$D$119,'CCG data'!$A:$AD,'CCG data'!G$3,FALSE))),"",VLOOKUP($E445&amp;$D$118&amp;$D$119,'CCG data'!$A:$AD,'CCG data'!G$3,FALSE))</f>
        <v>1266</v>
      </c>
      <c r="P445" s="397">
        <f>IF(OR(ISERROR(VLOOKUP($E445&amp;$D$118&amp;$D$119,'CCG data'!$A:$AD,'CCG data'!B$3,FALSE)),ISBLANK(VLOOKUP($E445&amp;$D$118&amp;$D$119,'CCG data'!$A:$AD,'CCG data'!B$3,FALSE))),"",VLOOKUP($E445&amp;$D$118&amp;$D$119,'CCG data'!$A:$AD,'CCG data'!B$3,FALSE))</f>
        <v>7.7409162717219593E-2</v>
      </c>
      <c r="Q445" s="263"/>
      <c r="R445" s="263">
        <f>IF(OR(ISERROR(VLOOKUP($E445&amp;$D$118&amp;$D$119,'CCG data'!$A:$AD,'CCG data'!C$3,FALSE)),ISBLANK(VLOOKUP($E445&amp;$D$118&amp;$D$119,'CCG data'!$A:$AD,'CCG data'!C$3,FALSE))),"",VLOOKUP($E445&amp;$D$118&amp;$D$119,'CCG data'!$A:$AD,'CCG data'!C$3,FALSE))</f>
        <v>0.53949447077409163</v>
      </c>
      <c r="S445" s="263"/>
      <c r="T445" s="263">
        <f>IF(OR(ISERROR(VLOOKUP($E445&amp;$D$118&amp;$D$119,'CCG data'!$A:$AD,'CCG data'!D$3,FALSE)),ISBLANK(VLOOKUP($E445&amp;$D$118&amp;$D$119,'CCG data'!$A:$AD,'CCG data'!D$3,FALSE))),"",VLOOKUP($E445&amp;$D$118&amp;$D$119,'CCG data'!$A:$AD,'CCG data'!D$3,FALSE))</f>
        <v>0.24723538704581358</v>
      </c>
      <c r="U445" s="263"/>
      <c r="V445" s="263">
        <f>IF(OR(ISERROR(VLOOKUP($E445&amp;$D$118&amp;$D$119,'CCG data'!$A:$AD,'CCG data'!E$3,FALSE)),ISBLANK(VLOOKUP($E445&amp;$D$118&amp;$D$119,'CCG data'!$A:$AD,'CCG data'!E$3,FALSE))),"",VLOOKUP($E445&amp;$D$118&amp;$D$119,'CCG data'!$A:$AD,'CCG data'!E$3,FALSE))</f>
        <v>0.1358609794628752</v>
      </c>
      <c r="W445" s="398"/>
      <c r="Y445" s="163">
        <f>IFERROR(VLOOKUP($E445&amp;$D$119, Outliers!$A$4:$P$214,6,FALSE),"0")</f>
        <v>0</v>
      </c>
      <c r="Z445" s="163">
        <f>IFERROR(VLOOKUP($E445&amp;$D$119, Outliers!$A$4:$P$214,7,FALSE),"0")</f>
        <v>0</v>
      </c>
      <c r="AA445" s="163">
        <f>IFERROR(VLOOKUP($E445&amp;$D$119, Outliers!$A$4:$P$214,8,FALSE),"0")</f>
        <v>0</v>
      </c>
      <c r="AB445" s="163">
        <f>IFERROR(VLOOKUP($E445&amp;$D$119, Outliers!$A$4:$P$214,9,FALSE),"0")</f>
        <v>0</v>
      </c>
      <c r="AD445" s="78"/>
      <c r="AE445" s="78"/>
      <c r="AF445" s="78"/>
      <c r="AG445" s="78"/>
    </row>
    <row r="446" spans="4:33" x14ac:dyDescent="0.25">
      <c r="D446" s="318"/>
      <c r="E446" s="103" t="s">
        <v>27</v>
      </c>
      <c r="F446" s="95">
        <f>IF(P445="","",VLOOKUP($E445&amp;$D$118&amp;$D$119,'CCG data'!$A:$AD,'CCG data'!W$3,FALSE))</f>
        <v>5.0035637974878036</v>
      </c>
      <c r="G446" s="96">
        <f>IF(P445="","",VLOOKUP($E445&amp;$D$118&amp;$D$119,'CCG data'!$A:$AD,'CCG data'!X$3,FALSE))</f>
        <v>7.4739942521639087</v>
      </c>
      <c r="H446" s="96">
        <f>IF(R445="","",VLOOKUP($E445&amp;$D$118&amp;$D$119,'CCG data'!$A:$AD,'CCG data'!Y$3,FALSE))</f>
        <v>37.653388375041111</v>
      </c>
      <c r="I446" s="96">
        <f>IF(R445="","",VLOOKUP($E445&amp;$D$118&amp;$D$119,'CCG data'!$A:$AD,'CCG data'!Z$3,FALSE))</f>
        <v>43.759106993394845</v>
      </c>
      <c r="J446" s="96">
        <f>IF(T445="","",VLOOKUP($E445&amp;$D$118&amp;$D$119,'CCG data'!$A:$AD,'CCG data'!AA$3,FALSE))</f>
        <v>16.278187448637588</v>
      </c>
      <c r="K446" s="96">
        <f>IF(T445="","",VLOOKUP($E445&amp;$D$118&amp;$D$119,'CCG data'!$A:$AD,'CCG data'!AB$3,FALSE))</f>
        <v>20.334332988832749</v>
      </c>
      <c r="L446" s="96">
        <f>IF(V445="","",VLOOKUP($E445&amp;$D$118&amp;$D$119,'CCG data'!$A:$AD,'CCG data'!AC$3,FALSE))</f>
        <v>8.5587272992255716</v>
      </c>
      <c r="M446" s="96">
        <f>IF(V445="","",VLOOKUP($E445&amp;$D$118&amp;$D$119,'CCG data'!$A:$AD,'CCG data'!AD$3,FALSE))</f>
        <v>11.566399267888189</v>
      </c>
      <c r="N446" s="363"/>
      <c r="P446" s="150">
        <f>IF(P445="","",VLOOKUP($E445&amp;$D$118&amp;$D$119,'CCG data'!$A:$AD,'CCG data'!I$3,FALSE))</f>
        <v>6.4000000000000001E-2</v>
      </c>
      <c r="Q446" s="15">
        <f>IF(P445="","",VLOOKUP($E445&amp;$D$118&amp;$D$119,'CCG data'!$A:$AD,'CCG data'!J$3,FALSE))</f>
        <v>9.2999999999999999E-2</v>
      </c>
      <c r="R446" s="15">
        <f>IF(R445="","",VLOOKUP($E445&amp;$D$118&amp;$D$119,'CCG data'!$A:$AD,'CCG data'!K$3,FALSE))</f>
        <v>0.51200000000000001</v>
      </c>
      <c r="S446" s="15">
        <f>IF(R445="","",VLOOKUP($E445&amp;$D$118&amp;$D$119,'CCG data'!$A:$AD,'CCG data'!L$3,FALSE))</f>
        <v>0.56699999999999995</v>
      </c>
      <c r="T446" s="15">
        <f>IF(T445="","",VLOOKUP($E445&amp;$D$118&amp;$D$119,'CCG data'!$A:$AD,'CCG data'!M$3,FALSE))</f>
        <v>0.224</v>
      </c>
      <c r="U446" s="15">
        <f>IF(T445="","",VLOOKUP($E445&amp;$D$118&amp;$D$119,'CCG data'!$A:$AD,'CCG data'!N$3,FALSE))</f>
        <v>0.27200000000000002</v>
      </c>
      <c r="V446" s="15">
        <f>IF(V445="","",VLOOKUP($E445&amp;$D$118&amp;$D$119,'CCG data'!$A:$AD,'CCG data'!O$3,FALSE))</f>
        <v>0.11799999999999999</v>
      </c>
      <c r="W446" s="135">
        <f>IF(V445="","",VLOOKUP($E445&amp;$D$118&amp;$D$119,'CCG data'!$A:$AD,'CCG data'!P$3,FALSE))</f>
        <v>0.156</v>
      </c>
      <c r="Y446" s="163" t="str">
        <f>IFERROR(VLOOKUP($E446&amp;$D$119, Outliers!$A$4:$P$214,6,FALSE),"0")</f>
        <v>0</v>
      </c>
      <c r="Z446" s="163" t="str">
        <f>IFERROR(VLOOKUP($E446&amp;$D$119, Outliers!$A$4:$P$214,7,FALSE),"0")</f>
        <v>0</v>
      </c>
      <c r="AA446" s="163" t="str">
        <f>IFERROR(VLOOKUP($E446&amp;$D$119, Outliers!$A$4:$P$214,8,FALSE),"0")</f>
        <v>0</v>
      </c>
      <c r="AB446" s="163" t="str">
        <f>IFERROR(VLOOKUP($E446&amp;$D$119, Outliers!$A$4:$P$214,9,FALSE),"0")</f>
        <v>0</v>
      </c>
      <c r="AD446" s="78"/>
      <c r="AE446" s="78"/>
      <c r="AF446" s="78"/>
      <c r="AG446" s="78"/>
    </row>
    <row r="447" spans="4:33" ht="15.75" x14ac:dyDescent="0.25">
      <c r="D447" s="318"/>
      <c r="E447" s="104" t="s">
        <v>266</v>
      </c>
      <c r="F447" s="405">
        <f>IF(OR(ISERROR(VLOOKUP($E447&amp;$D$118&amp;$D$119,'CCG data'!$A:$AD,'CCG data'!R$3,FALSE)),ISBLANK(VLOOKUP($E447&amp;$D$118&amp;$D$119,'CCG data'!$A:$AD,'CCG data'!R$3,FALSE))),"",VLOOKUP($E447&amp;$D$118&amp;$D$119,'CCG data'!$A:$AD,'CCG data'!R$3,FALSE))</f>
        <v>4.4829160761788129</v>
      </c>
      <c r="G447" s="406"/>
      <c r="H447" s="406">
        <f>IF(OR(ISERROR(VLOOKUP($E447&amp;$D$118&amp;$D$119,'CCG data'!$A:$AD,'CCG data'!S$3,FALSE)),ISBLANK(VLOOKUP($E447&amp;$D$118&amp;$D$119,'CCG data'!$A:$AD,'CCG data'!S$3,FALSE))),"",VLOOKUP($E447&amp;$D$118&amp;$D$119,'CCG data'!$A:$AD,'CCG data'!S$3,FALSE))</f>
        <v>30.48600845166311</v>
      </c>
      <c r="I447" s="406"/>
      <c r="J447" s="406">
        <f>IF(OR(ISERROR(VLOOKUP($E447&amp;$D$118&amp;$D$119,'CCG data'!$A:$AD,'CCG data'!T$3,FALSE)),ISBLANK(VLOOKUP($E447&amp;$D$118&amp;$D$119,'CCG data'!$A:$AD,'CCG data'!T$3,FALSE))),"",VLOOKUP($E447&amp;$D$118&amp;$D$119,'CCG data'!$A:$AD,'CCG data'!T$3,FALSE))</f>
        <v>16.800548837052883</v>
      </c>
      <c r="K447" s="406"/>
      <c r="L447" s="406">
        <f>IF(OR(ISERROR(VLOOKUP($E447&amp;$D$118&amp;$D$119,'CCG data'!$A:$AD,'CCG data'!U$3,FALSE)),ISBLANK(VLOOKUP($E447&amp;$D$118&amp;$D$119,'CCG data'!$A:$AD,'CCG data'!U$3,FALSE))),"",VLOOKUP($E447&amp;$D$118&amp;$D$119,'CCG data'!$A:$AD,'CCG data'!U$3,FALSE))</f>
        <v>14.874052811143407</v>
      </c>
      <c r="M447" s="407"/>
      <c r="N447" s="362">
        <f>IF(OR(ISERROR(VLOOKUP($E447&amp;$D$118&amp;$D$119,'CCG data'!$A:$AD,'CCG data'!G$3,FALSE)),ISBLANK(VLOOKUP($E447&amp;$D$118&amp;$D$119,'CCG data'!$A:$AD,'CCG data'!G$3,FALSE))),"",VLOOKUP($E447&amp;$D$118&amp;$D$119,'CCG data'!$A:$AD,'CCG data'!G$3,FALSE))</f>
        <v>1095</v>
      </c>
      <c r="P447" s="397">
        <f>IF(OR(ISERROR(VLOOKUP($E447&amp;$D$118&amp;$D$119,'CCG data'!$A:$AD,'CCG data'!B$3,FALSE)),ISBLANK(VLOOKUP($E447&amp;$D$118&amp;$D$119,'CCG data'!$A:$AD,'CCG data'!B$3,FALSE))),"",VLOOKUP($E447&amp;$D$118&amp;$D$119,'CCG data'!$A:$AD,'CCG data'!B$3,FALSE))</f>
        <v>6.3013698630136991E-2</v>
      </c>
      <c r="Q447" s="263"/>
      <c r="R447" s="263">
        <f>IF(OR(ISERROR(VLOOKUP($E447&amp;$D$118&amp;$D$119,'CCG data'!$A:$AD,'CCG data'!C$3,FALSE)),ISBLANK(VLOOKUP($E447&amp;$D$118&amp;$D$119,'CCG data'!$A:$AD,'CCG data'!C$3,FALSE))),"",VLOOKUP($E447&amp;$D$118&amp;$D$119,'CCG data'!$A:$AD,'CCG data'!C$3,FALSE))</f>
        <v>0.45662100456621002</v>
      </c>
      <c r="S447" s="263"/>
      <c r="T447" s="263">
        <f>IF(OR(ISERROR(VLOOKUP($E447&amp;$D$118&amp;$D$119,'CCG data'!$A:$AD,'CCG data'!D$3,FALSE)),ISBLANK(VLOOKUP($E447&amp;$D$118&amp;$D$119,'CCG data'!$A:$AD,'CCG data'!D$3,FALSE))),"",VLOOKUP($E447&amp;$D$118&amp;$D$119,'CCG data'!$A:$AD,'CCG data'!D$3,FALSE))</f>
        <v>0.26210045662100456</v>
      </c>
      <c r="U447" s="263"/>
      <c r="V447" s="263">
        <f>IF(OR(ISERROR(VLOOKUP($E447&amp;$D$118&amp;$D$119,'CCG data'!$A:$AD,'CCG data'!E$3,FALSE)),ISBLANK(VLOOKUP($E447&amp;$D$118&amp;$D$119,'CCG data'!$A:$AD,'CCG data'!E$3,FALSE))),"",VLOOKUP($E447&amp;$D$118&amp;$D$119,'CCG data'!$A:$AD,'CCG data'!E$3,FALSE))</f>
        <v>0.21826484018264841</v>
      </c>
      <c r="W447" s="398"/>
      <c r="Y447" s="163">
        <f>IFERROR(VLOOKUP($E447&amp;$D$119, Outliers!$A$4:$P$214,6,FALSE),"0")</f>
        <v>0</v>
      </c>
      <c r="Z447" s="163">
        <f>IFERROR(VLOOKUP($E447&amp;$D$119, Outliers!$A$4:$P$214,7,FALSE),"0")</f>
        <v>1</v>
      </c>
      <c r="AA447" s="163">
        <f>IFERROR(VLOOKUP($E447&amp;$D$119, Outliers!$A$4:$P$214,8,FALSE),"0")</f>
        <v>0</v>
      </c>
      <c r="AB447" s="163">
        <f>IFERROR(VLOOKUP($E447&amp;$D$119, Outliers!$A$4:$P$214,9,FALSE),"0")</f>
        <v>1</v>
      </c>
      <c r="AD447" s="78"/>
      <c r="AE447" s="78"/>
      <c r="AF447" s="78"/>
      <c r="AG447" s="78"/>
    </row>
    <row r="448" spans="4:33" x14ac:dyDescent="0.25">
      <c r="D448" s="318"/>
      <c r="E448" s="103" t="s">
        <v>27</v>
      </c>
      <c r="F448" s="95">
        <f>IF(P447="","",VLOOKUP($E447&amp;$D$118&amp;$D$119,'CCG data'!$A:$AD,'CCG data'!W$3,FALSE))</f>
        <v>3.4251439109391297</v>
      </c>
      <c r="G448" s="96">
        <f>IF(P447="","",VLOOKUP($E447&amp;$D$118&amp;$D$119,'CCG data'!$A:$AD,'CCG data'!X$3,FALSE))</f>
        <v>5.5406882414184961</v>
      </c>
      <c r="H448" s="96">
        <f>IF(R447="","",VLOOKUP($E447&amp;$D$118&amp;$D$119,'CCG data'!$A:$AD,'CCG data'!Y$3,FALSE))</f>
        <v>27.813791991049477</v>
      </c>
      <c r="I448" s="96">
        <f>IF(R447="","",VLOOKUP($E447&amp;$D$118&amp;$D$119,'CCG data'!$A:$AD,'CCG data'!Z$3,FALSE))</f>
        <v>33.158224912276744</v>
      </c>
      <c r="J448" s="96">
        <f>IF(T447="","",VLOOKUP($E447&amp;$D$118&amp;$D$119,'CCG data'!$A:$AD,'CCG data'!AA$3,FALSE))</f>
        <v>14.856806955758957</v>
      </c>
      <c r="K448" s="96">
        <f>IF(T447="","",VLOOKUP($E447&amp;$D$118&amp;$D$119,'CCG data'!$A:$AD,'CCG data'!AB$3,FALSE))</f>
        <v>18.744290718346807</v>
      </c>
      <c r="L448" s="96">
        <f>IF(V447="","",VLOOKUP($E447&amp;$D$118&amp;$D$119,'CCG data'!$A:$AD,'CCG data'!AC$3,FALSE))</f>
        <v>12.988292721660837</v>
      </c>
      <c r="M448" s="96">
        <f>IF(V447="","",VLOOKUP($E447&amp;$D$118&amp;$D$119,'CCG data'!$A:$AD,'CCG data'!AD$3,FALSE))</f>
        <v>16.759812900625978</v>
      </c>
      <c r="N448" s="363"/>
      <c r="P448" s="150">
        <f>IF(P447="","",VLOOKUP($E447&amp;$D$118&amp;$D$119,'CCG data'!$A:$AD,'CCG data'!I$3,FALSE))</f>
        <v>0.05</v>
      </c>
      <c r="Q448" s="15">
        <f>IF(P447="","",VLOOKUP($E447&amp;$D$118&amp;$D$119,'CCG data'!$A:$AD,'CCG data'!J$3,FALSE))</f>
        <v>7.9000000000000001E-2</v>
      </c>
      <c r="R448" s="15">
        <f>IF(R447="","",VLOOKUP($E447&amp;$D$118&amp;$D$119,'CCG data'!$A:$AD,'CCG data'!K$3,FALSE))</f>
        <v>0.42699999999999999</v>
      </c>
      <c r="S448" s="15">
        <f>IF(R447="","",VLOOKUP($E447&amp;$D$118&amp;$D$119,'CCG data'!$A:$AD,'CCG data'!L$3,FALSE))</f>
        <v>0.48599999999999999</v>
      </c>
      <c r="T448" s="15">
        <f>IF(T447="","",VLOOKUP($E447&amp;$D$118&amp;$D$119,'CCG data'!$A:$AD,'CCG data'!M$3,FALSE))</f>
        <v>0.23699999999999999</v>
      </c>
      <c r="U448" s="15">
        <f>IF(T447="","",VLOOKUP($E447&amp;$D$118&amp;$D$119,'CCG data'!$A:$AD,'CCG data'!N$3,FALSE))</f>
        <v>0.28899999999999998</v>
      </c>
      <c r="V448" s="15">
        <f>IF(V447="","",VLOOKUP($E447&amp;$D$118&amp;$D$119,'CCG data'!$A:$AD,'CCG data'!O$3,FALSE))</f>
        <v>0.19500000000000001</v>
      </c>
      <c r="W448" s="135">
        <f>IF(V447="","",VLOOKUP($E447&amp;$D$118&amp;$D$119,'CCG data'!$A:$AD,'CCG data'!P$3,FALSE))</f>
        <v>0.24399999999999999</v>
      </c>
      <c r="Y448" s="163" t="str">
        <f>IFERROR(VLOOKUP($E448&amp;$D$119, Outliers!$A$4:$P$214,6,FALSE),"0")</f>
        <v>0</v>
      </c>
      <c r="Z448" s="163" t="str">
        <f>IFERROR(VLOOKUP($E448&amp;$D$119, Outliers!$A$4:$P$214,7,FALSE),"0")</f>
        <v>0</v>
      </c>
      <c r="AA448" s="163" t="str">
        <f>IFERROR(VLOOKUP($E448&amp;$D$119, Outliers!$A$4:$P$214,8,FALSE),"0")</f>
        <v>0</v>
      </c>
      <c r="AB448" s="163" t="str">
        <f>IFERROR(VLOOKUP($E448&amp;$D$119, Outliers!$A$4:$P$214,9,FALSE),"0")</f>
        <v>0</v>
      </c>
      <c r="AD448" s="78"/>
      <c r="AE448" s="78"/>
      <c r="AF448" s="78"/>
      <c r="AG448" s="78"/>
    </row>
    <row r="449" spans="4:33" ht="15.75" x14ac:dyDescent="0.25">
      <c r="D449" s="318"/>
      <c r="E449" s="104" t="s">
        <v>267</v>
      </c>
      <c r="F449" s="405">
        <f>IF(OR(ISERROR(VLOOKUP($E449&amp;$D$118&amp;$D$119,'CCG data'!$A:$AD,'CCG data'!R$3,FALSE)),ISBLANK(VLOOKUP($E449&amp;$D$118&amp;$D$119,'CCG data'!$A:$AD,'CCG data'!R$3,FALSE))),"",VLOOKUP($E449&amp;$D$118&amp;$D$119,'CCG data'!$A:$AD,'CCG data'!R$3,FALSE))</f>
        <v>6.2189391719428233</v>
      </c>
      <c r="G449" s="406"/>
      <c r="H449" s="406">
        <f>IF(OR(ISERROR(VLOOKUP($E449&amp;$D$118&amp;$D$119,'CCG data'!$A:$AD,'CCG data'!S$3,FALSE)),ISBLANK(VLOOKUP($E449&amp;$D$118&amp;$D$119,'CCG data'!$A:$AD,'CCG data'!S$3,FALSE))),"",VLOOKUP($E449&amp;$D$118&amp;$D$119,'CCG data'!$A:$AD,'CCG data'!S$3,FALSE))</f>
        <v>36.564329395133221</v>
      </c>
      <c r="I449" s="406"/>
      <c r="J449" s="406">
        <f>IF(OR(ISERROR(VLOOKUP($E449&amp;$D$118&amp;$D$119,'CCG data'!$A:$AD,'CCG data'!T$3,FALSE)),ISBLANK(VLOOKUP($E449&amp;$D$118&amp;$D$119,'CCG data'!$A:$AD,'CCG data'!T$3,FALSE))),"",VLOOKUP($E449&amp;$D$118&amp;$D$119,'CCG data'!$A:$AD,'CCG data'!T$3,FALSE))</f>
        <v>16.776120280810225</v>
      </c>
      <c r="K449" s="406"/>
      <c r="L449" s="406">
        <f>IF(OR(ISERROR(VLOOKUP($E449&amp;$D$118&amp;$D$119,'CCG data'!$A:$AD,'CCG data'!U$3,FALSE)),ISBLANK(VLOOKUP($E449&amp;$D$118&amp;$D$119,'CCG data'!$A:$AD,'CCG data'!U$3,FALSE))),"",VLOOKUP($E449&amp;$D$118&amp;$D$119,'CCG data'!$A:$AD,'CCG data'!U$3,FALSE))</f>
        <v>8.5167395763425482</v>
      </c>
      <c r="M449" s="407"/>
      <c r="N449" s="362">
        <f>IF(OR(ISERROR(VLOOKUP($E449&amp;$D$118&amp;$D$119,'CCG data'!$A:$AD,'CCG data'!G$3,FALSE)),ISBLANK(VLOOKUP($E449&amp;$D$118&amp;$D$119,'CCG data'!$A:$AD,'CCG data'!G$3,FALSE))),"",VLOOKUP($E449&amp;$D$118&amp;$D$119,'CCG data'!$A:$AD,'CCG data'!G$3,FALSE))</f>
        <v>3085</v>
      </c>
      <c r="P449" s="397">
        <f>IF(OR(ISERROR(VLOOKUP($E449&amp;$D$118&amp;$D$119,'CCG data'!$A:$AD,'CCG data'!B$3,FALSE)),ISBLANK(VLOOKUP($E449&amp;$D$118&amp;$D$119,'CCG data'!$A:$AD,'CCG data'!B$3,FALSE))),"",VLOOKUP($E449&amp;$D$118&amp;$D$119,'CCG data'!$A:$AD,'CCG data'!B$3,FALSE))</f>
        <v>9.1734197730956243E-2</v>
      </c>
      <c r="Q449" s="263"/>
      <c r="R449" s="263">
        <f>IF(OR(ISERROR(VLOOKUP($E449&amp;$D$118&amp;$D$119,'CCG data'!$A:$AD,'CCG data'!C$3,FALSE)),ISBLANK(VLOOKUP($E449&amp;$D$118&amp;$D$119,'CCG data'!$A:$AD,'CCG data'!C$3,FALSE))),"",VLOOKUP($E449&amp;$D$118&amp;$D$119,'CCG data'!$A:$AD,'CCG data'!C$3,FALSE))</f>
        <v>0.53452188006482981</v>
      </c>
      <c r="S449" s="263"/>
      <c r="T449" s="263">
        <f>IF(OR(ISERROR(VLOOKUP($E449&amp;$D$118&amp;$D$119,'CCG data'!$A:$AD,'CCG data'!D$3,FALSE)),ISBLANK(VLOOKUP($E449&amp;$D$118&amp;$D$119,'CCG data'!$A:$AD,'CCG data'!D$3,FALSE))),"",VLOOKUP($E449&amp;$D$118&amp;$D$119,'CCG data'!$A:$AD,'CCG data'!D$3,FALSE))</f>
        <v>0.24764991896272284</v>
      </c>
      <c r="U449" s="263"/>
      <c r="V449" s="263">
        <f>IF(OR(ISERROR(VLOOKUP($E449&amp;$D$118&amp;$D$119,'CCG data'!$A:$AD,'CCG data'!E$3,FALSE)),ISBLANK(VLOOKUP($E449&amp;$D$118&amp;$D$119,'CCG data'!$A:$AD,'CCG data'!E$3,FALSE))),"",VLOOKUP($E449&amp;$D$118&amp;$D$119,'CCG data'!$A:$AD,'CCG data'!E$3,FALSE))</f>
        <v>0.12609400324149109</v>
      </c>
      <c r="W449" s="398"/>
      <c r="Y449" s="163">
        <f>IFERROR(VLOOKUP($E449&amp;$D$119, Outliers!$A$4:$P$214,6,FALSE),"0")</f>
        <v>0</v>
      </c>
      <c r="Z449" s="163">
        <f>IFERROR(VLOOKUP($E449&amp;$D$119, Outliers!$A$4:$P$214,7,FALSE),"0")</f>
        <v>0</v>
      </c>
      <c r="AA449" s="163">
        <f>IFERROR(VLOOKUP($E449&amp;$D$119, Outliers!$A$4:$P$214,8,FALSE),"0")</f>
        <v>0</v>
      </c>
      <c r="AB449" s="163">
        <f>IFERROR(VLOOKUP($E449&amp;$D$119, Outliers!$A$4:$P$214,9,FALSE),"0")</f>
        <v>1</v>
      </c>
      <c r="AD449" s="78"/>
      <c r="AE449" s="78"/>
      <c r="AF449" s="78"/>
      <c r="AG449" s="78"/>
    </row>
    <row r="450" spans="4:33" x14ac:dyDescent="0.25">
      <c r="D450" s="318"/>
      <c r="E450" s="103" t="s">
        <v>27</v>
      </c>
      <c r="F450" s="95">
        <f>IF(P449="","",VLOOKUP($E449&amp;$D$118&amp;$D$119,'CCG data'!$A:$AD,'CCG data'!W$3,FALSE))</f>
        <v>5.4943711507241497</v>
      </c>
      <c r="G450" s="96">
        <f>IF(P449="","",VLOOKUP($E449&amp;$D$118&amp;$D$119,'CCG data'!$A:$AD,'CCG data'!X$3,FALSE))</f>
        <v>6.9435071931614969</v>
      </c>
      <c r="H450" s="96">
        <f>IF(R449="","",VLOOKUP($E449&amp;$D$118&amp;$D$119,'CCG data'!$A:$AD,'CCG data'!Y$3,FALSE))</f>
        <v>34.799497450332389</v>
      </c>
      <c r="I450" s="96">
        <f>IF(R449="","",VLOOKUP($E449&amp;$D$118&amp;$D$119,'CCG data'!$A:$AD,'CCG data'!Z$3,FALSE))</f>
        <v>38.329161339934053</v>
      </c>
      <c r="J450" s="96">
        <f>IF(T449="","",VLOOKUP($E449&amp;$D$118&amp;$D$119,'CCG data'!$A:$AD,'CCG data'!AA$3,FALSE))</f>
        <v>15.586520368978732</v>
      </c>
      <c r="K450" s="96">
        <f>IF(T449="","",VLOOKUP($E449&amp;$D$118&amp;$D$119,'CCG data'!$A:$AD,'CCG data'!AB$3,FALSE))</f>
        <v>17.965720192641719</v>
      </c>
      <c r="L450" s="96">
        <f>IF(V449="","",VLOOKUP($E449&amp;$D$118&amp;$D$119,'CCG data'!$A:$AD,'CCG data'!AC$3,FALSE))</f>
        <v>7.6703805342732343</v>
      </c>
      <c r="M450" s="96">
        <f>IF(V449="","",VLOOKUP($E449&amp;$D$118&amp;$D$119,'CCG data'!$A:$AD,'CCG data'!AD$3,FALSE))</f>
        <v>9.363098618411863</v>
      </c>
      <c r="N450" s="363"/>
      <c r="P450" s="150">
        <f>IF(P449="","",VLOOKUP($E449&amp;$D$118&amp;$D$119,'CCG data'!$A:$AD,'CCG data'!I$3,FALSE))</f>
        <v>8.2000000000000003E-2</v>
      </c>
      <c r="Q450" s="15">
        <f>IF(P449="","",VLOOKUP($E449&amp;$D$118&amp;$D$119,'CCG data'!$A:$AD,'CCG data'!J$3,FALSE))</f>
        <v>0.10199999999999999</v>
      </c>
      <c r="R450" s="15">
        <f>IF(R449="","",VLOOKUP($E449&amp;$D$118&amp;$D$119,'CCG data'!$A:$AD,'CCG data'!K$3,FALSE))</f>
        <v>0.51700000000000002</v>
      </c>
      <c r="S450" s="15">
        <f>IF(R449="","",VLOOKUP($E449&amp;$D$118&amp;$D$119,'CCG data'!$A:$AD,'CCG data'!L$3,FALSE))</f>
        <v>0.55200000000000005</v>
      </c>
      <c r="T450" s="15">
        <f>IF(T449="","",VLOOKUP($E449&amp;$D$118&amp;$D$119,'CCG data'!$A:$AD,'CCG data'!M$3,FALSE))</f>
        <v>0.23300000000000001</v>
      </c>
      <c r="U450" s="15">
        <f>IF(T449="","",VLOOKUP($E449&amp;$D$118&amp;$D$119,'CCG data'!$A:$AD,'CCG data'!N$3,FALSE))</f>
        <v>0.26300000000000001</v>
      </c>
      <c r="V450" s="15">
        <f>IF(V449="","",VLOOKUP($E449&amp;$D$118&amp;$D$119,'CCG data'!$A:$AD,'CCG data'!O$3,FALSE))</f>
        <v>0.115</v>
      </c>
      <c r="W450" s="135">
        <f>IF(V449="","",VLOOKUP($E449&amp;$D$118&amp;$D$119,'CCG data'!$A:$AD,'CCG data'!P$3,FALSE))</f>
        <v>0.13800000000000001</v>
      </c>
      <c r="Y450" s="163" t="str">
        <f>IFERROR(VLOOKUP($E450&amp;$D$119, Outliers!$A$4:$P$214,6,FALSE),"0")</f>
        <v>0</v>
      </c>
      <c r="Z450" s="163" t="str">
        <f>IFERROR(VLOOKUP($E450&amp;$D$119, Outliers!$A$4:$P$214,7,FALSE),"0")</f>
        <v>0</v>
      </c>
      <c r="AA450" s="163" t="str">
        <f>IFERROR(VLOOKUP($E450&amp;$D$119, Outliers!$A$4:$P$214,8,FALSE),"0")</f>
        <v>0</v>
      </c>
      <c r="AB450" s="163" t="str">
        <f>IFERROR(VLOOKUP($E450&amp;$D$119, Outliers!$A$4:$P$214,9,FALSE),"0")</f>
        <v>0</v>
      </c>
      <c r="AD450" s="78"/>
      <c r="AE450" s="78"/>
      <c r="AF450" s="78"/>
      <c r="AG450" s="78"/>
    </row>
    <row r="451" spans="4:33" ht="15.75" x14ac:dyDescent="0.25">
      <c r="D451" s="318"/>
      <c r="E451" s="104" t="s">
        <v>422</v>
      </c>
      <c r="F451" s="405">
        <f>IF(OR(ISERROR(VLOOKUP($E451&amp;$D$118&amp;$D$119,'CCG data'!$A:$AD,'CCG data'!R$3,FALSE)),ISBLANK(VLOOKUP($E451&amp;$D$118&amp;$D$119,'CCG data'!$A:$AD,'CCG data'!R$3,FALSE))),"",VLOOKUP($E451&amp;$D$118&amp;$D$119,'CCG data'!$A:$AD,'CCG data'!R$3,FALSE))</f>
        <v>6.6119313150370091</v>
      </c>
      <c r="G451" s="406"/>
      <c r="H451" s="406">
        <f>IF(OR(ISERROR(VLOOKUP($E451&amp;$D$118&amp;$D$119,'CCG data'!$A:$AD,'CCG data'!S$3,FALSE)),ISBLANK(VLOOKUP($E451&amp;$D$118&amp;$D$119,'CCG data'!$A:$AD,'CCG data'!S$3,FALSE))),"",VLOOKUP($E451&amp;$D$118&amp;$D$119,'CCG data'!$A:$AD,'CCG data'!S$3,FALSE))</f>
        <v>35.374936732620881</v>
      </c>
      <c r="I451" s="406"/>
      <c r="J451" s="406">
        <f>IF(OR(ISERROR(VLOOKUP($E451&amp;$D$118&amp;$D$119,'CCG data'!$A:$AD,'CCG data'!T$3,FALSE)),ISBLANK(VLOOKUP($E451&amp;$D$118&amp;$D$119,'CCG data'!$A:$AD,'CCG data'!T$3,FALSE))),"",VLOOKUP($E451&amp;$D$118&amp;$D$119,'CCG data'!$A:$AD,'CCG data'!T$3,FALSE))</f>
        <v>16.330503316643792</v>
      </c>
      <c r="K451" s="406"/>
      <c r="L451" s="406">
        <f>IF(OR(ISERROR(VLOOKUP($E451&amp;$D$118&amp;$D$119,'CCG data'!$A:$AD,'CCG data'!U$3,FALSE)),ISBLANK(VLOOKUP($E451&amp;$D$118&amp;$D$119,'CCG data'!$A:$AD,'CCG data'!U$3,FALSE))),"",VLOOKUP($E451&amp;$D$118&amp;$D$119,'CCG data'!$A:$AD,'CCG data'!U$3,FALSE))</f>
        <v>14.780903545515399</v>
      </c>
      <c r="M451" s="407"/>
      <c r="N451" s="362">
        <f>IF(OR(ISERROR(VLOOKUP($E451&amp;$D$118&amp;$D$119,'CCG data'!$A:$AD,'CCG data'!G$3,FALSE)),ISBLANK(VLOOKUP($E451&amp;$D$118&amp;$D$119,'CCG data'!$A:$AD,'CCG data'!G$3,FALSE))),"",VLOOKUP($E451&amp;$D$118&amp;$D$119,'CCG data'!$A:$AD,'CCG data'!G$3,FALSE))</f>
        <v>1011</v>
      </c>
      <c r="P451" s="397">
        <f>IF(OR(ISERROR(VLOOKUP($E451&amp;$D$118&amp;$D$119,'CCG data'!$A:$AD,'CCG data'!B$3,FALSE)),ISBLANK(VLOOKUP($E451&amp;$D$118&amp;$D$119,'CCG data'!$A:$AD,'CCG data'!B$3,FALSE))),"",VLOOKUP($E451&amp;$D$118&amp;$D$119,'CCG data'!$A:$AD,'CCG data'!B$3,FALSE))</f>
        <v>8.6053412462908013E-2</v>
      </c>
      <c r="Q451" s="263"/>
      <c r="R451" s="263">
        <f>IF(OR(ISERROR(VLOOKUP($E451&amp;$D$118&amp;$D$119,'CCG data'!$A:$AD,'CCG data'!C$3,FALSE)),ISBLANK(VLOOKUP($E451&amp;$D$118&amp;$D$119,'CCG data'!$A:$AD,'CCG data'!C$3,FALSE))),"",VLOOKUP($E451&amp;$D$118&amp;$D$119,'CCG data'!$A:$AD,'CCG data'!C$3,FALSE))</f>
        <v>0.48269040553907022</v>
      </c>
      <c r="S451" s="263"/>
      <c r="T451" s="263">
        <f>IF(OR(ISERROR(VLOOKUP($E451&amp;$D$118&amp;$D$119,'CCG data'!$A:$AD,'CCG data'!D$3,FALSE)),ISBLANK(VLOOKUP($E451&amp;$D$118&amp;$D$119,'CCG data'!$A:$AD,'CCG data'!D$3,FALSE))),"",VLOOKUP($E451&amp;$D$118&amp;$D$119,'CCG data'!$A:$AD,'CCG data'!D$3,FALSE))</f>
        <v>0.2324431256181998</v>
      </c>
      <c r="U451" s="263"/>
      <c r="V451" s="263">
        <f>IF(OR(ISERROR(VLOOKUP($E451&amp;$D$118&amp;$D$119,'CCG data'!$A:$AD,'CCG data'!E$3,FALSE)),ISBLANK(VLOOKUP($E451&amp;$D$118&amp;$D$119,'CCG data'!$A:$AD,'CCG data'!E$3,FALSE))),"",VLOOKUP($E451&amp;$D$118&amp;$D$119,'CCG data'!$A:$AD,'CCG data'!E$3,FALSE))</f>
        <v>0.19881305637982197</v>
      </c>
      <c r="W451" s="398"/>
      <c r="Y451" s="163">
        <f>IFERROR(VLOOKUP($E451&amp;$D$119, Outliers!$A$4:$P$214,6,FALSE),"0")</f>
        <v>0</v>
      </c>
      <c r="Z451" s="163">
        <f>IFERROR(VLOOKUP($E451&amp;$D$119, Outliers!$A$4:$P$214,7,FALSE),"0")</f>
        <v>0</v>
      </c>
      <c r="AA451" s="163">
        <f>IFERROR(VLOOKUP($E451&amp;$D$119, Outliers!$A$4:$P$214,8,FALSE),"0")</f>
        <v>0</v>
      </c>
      <c r="AB451" s="163">
        <f>IFERROR(VLOOKUP($E451&amp;$D$119, Outliers!$A$4:$P$214,9,FALSE),"0")</f>
        <v>1</v>
      </c>
      <c r="AD451" s="78"/>
      <c r="AE451" s="78"/>
      <c r="AF451" s="78"/>
      <c r="AG451" s="78"/>
    </row>
    <row r="452" spans="4:33" x14ac:dyDescent="0.25">
      <c r="D452" s="318"/>
      <c r="E452" s="103" t="s">
        <v>27</v>
      </c>
      <c r="F452" s="95">
        <f>IF(P451="","",VLOOKUP($E451&amp;$D$118&amp;$D$119,'CCG data'!$A:$AD,'CCG data'!W$3,FALSE))</f>
        <v>5.2225393643388154</v>
      </c>
      <c r="G452" s="96">
        <f>IF(P451="","",VLOOKUP($E451&amp;$D$118&amp;$D$119,'CCG data'!$A:$AD,'CCG data'!X$3,FALSE))</f>
        <v>8.001323265735202</v>
      </c>
      <c r="H452" s="96">
        <f>IF(R451="","",VLOOKUP($E451&amp;$D$118&amp;$D$119,'CCG data'!$A:$AD,'CCG data'!Y$3,FALSE))</f>
        <v>32.236294370092054</v>
      </c>
      <c r="I452" s="96">
        <f>IF(R451="","",VLOOKUP($E451&amp;$D$118&amp;$D$119,'CCG data'!$A:$AD,'CCG data'!Z$3,FALSE))</f>
        <v>38.513579095149709</v>
      </c>
      <c r="J452" s="96">
        <f>IF(T451="","",VLOOKUP($E451&amp;$D$118&amp;$D$119,'CCG data'!$A:$AD,'CCG data'!AA$3,FALSE))</f>
        <v>14.24254554757813</v>
      </c>
      <c r="K452" s="96">
        <f>IF(T451="","",VLOOKUP($E451&amp;$D$118&amp;$D$119,'CCG data'!$A:$AD,'CCG data'!AB$3,FALSE))</f>
        <v>18.418461085709453</v>
      </c>
      <c r="L452" s="96">
        <f>IF(V451="","",VLOOKUP($E451&amp;$D$118&amp;$D$119,'CCG data'!$A:$AD,'CCG data'!AC$3,FALSE))</f>
        <v>12.73747702472081</v>
      </c>
      <c r="M452" s="96">
        <f>IF(V451="","",VLOOKUP($E451&amp;$D$118&amp;$D$119,'CCG data'!$A:$AD,'CCG data'!AD$3,FALSE))</f>
        <v>16.824330066309987</v>
      </c>
      <c r="N452" s="363"/>
      <c r="P452" s="150">
        <f>IF(P451="","",VLOOKUP($E451&amp;$D$118&amp;$D$119,'CCG data'!$A:$AD,'CCG data'!I$3,FALSE))</f>
        <v>7.0000000000000007E-2</v>
      </c>
      <c r="Q452" s="15">
        <f>IF(P451="","",VLOOKUP($E451&amp;$D$118&amp;$D$119,'CCG data'!$A:$AD,'CCG data'!J$3,FALSE))</f>
        <v>0.105</v>
      </c>
      <c r="R452" s="15">
        <f>IF(R451="","",VLOOKUP($E451&amp;$D$118&amp;$D$119,'CCG data'!$A:$AD,'CCG data'!K$3,FALSE))</f>
        <v>0.45200000000000001</v>
      </c>
      <c r="S452" s="15">
        <f>IF(R451="","",VLOOKUP($E451&amp;$D$118&amp;$D$119,'CCG data'!$A:$AD,'CCG data'!L$3,FALSE))</f>
        <v>0.51400000000000001</v>
      </c>
      <c r="T452" s="15">
        <f>IF(T451="","",VLOOKUP($E451&amp;$D$118&amp;$D$119,'CCG data'!$A:$AD,'CCG data'!M$3,FALSE))</f>
        <v>0.20699999999999999</v>
      </c>
      <c r="U452" s="15">
        <f>IF(T451="","",VLOOKUP($E451&amp;$D$118&amp;$D$119,'CCG data'!$A:$AD,'CCG data'!N$3,FALSE))</f>
        <v>0.25900000000000001</v>
      </c>
      <c r="V452" s="15">
        <f>IF(V451="","",VLOOKUP($E451&amp;$D$118&amp;$D$119,'CCG data'!$A:$AD,'CCG data'!O$3,FALSE))</f>
        <v>0.17499999999999999</v>
      </c>
      <c r="W452" s="135">
        <f>IF(V451="","",VLOOKUP($E451&amp;$D$118&amp;$D$119,'CCG data'!$A:$AD,'CCG data'!P$3,FALSE))</f>
        <v>0.22500000000000001</v>
      </c>
      <c r="Y452" s="163" t="str">
        <f>IFERROR(VLOOKUP($E452&amp;$D$119, Outliers!$A$4:$P$214,6,FALSE),"0")</f>
        <v>0</v>
      </c>
      <c r="Z452" s="163" t="str">
        <f>IFERROR(VLOOKUP($E452&amp;$D$119, Outliers!$A$4:$P$214,7,FALSE),"0")</f>
        <v>0</v>
      </c>
      <c r="AA452" s="163" t="str">
        <f>IFERROR(VLOOKUP($E452&amp;$D$119, Outliers!$A$4:$P$214,8,FALSE),"0")</f>
        <v>0</v>
      </c>
      <c r="AB452" s="163" t="str">
        <f>IFERROR(VLOOKUP($E452&amp;$D$119, Outliers!$A$4:$P$214,9,FALSE),"0")</f>
        <v>0</v>
      </c>
      <c r="AD452" s="78"/>
      <c r="AE452" s="78"/>
      <c r="AF452" s="78"/>
      <c r="AG452" s="78"/>
    </row>
    <row r="453" spans="4:33" ht="15.75" x14ac:dyDescent="0.25">
      <c r="D453" s="318"/>
      <c r="E453" s="104" t="s">
        <v>268</v>
      </c>
      <c r="F453" s="405">
        <f>IF(OR(ISERROR(VLOOKUP($E453&amp;$D$118&amp;$D$119,'CCG data'!$A:$AD,'CCG data'!R$3,FALSE)),ISBLANK(VLOOKUP($E453&amp;$D$118&amp;$D$119,'CCG data'!$A:$AD,'CCG data'!R$3,FALSE))),"",VLOOKUP($E453&amp;$D$118&amp;$D$119,'CCG data'!$A:$AD,'CCG data'!R$3,FALSE))</f>
        <v>2.9567329029232434</v>
      </c>
      <c r="G453" s="406"/>
      <c r="H453" s="406">
        <f>IF(OR(ISERROR(VLOOKUP($E453&amp;$D$118&amp;$D$119,'CCG data'!$A:$AD,'CCG data'!S$3,FALSE)),ISBLANK(VLOOKUP($E453&amp;$D$118&amp;$D$119,'CCG data'!$A:$AD,'CCG data'!S$3,FALSE))),"",VLOOKUP($E453&amp;$D$118&amp;$D$119,'CCG data'!$A:$AD,'CCG data'!S$3,FALSE))</f>
        <v>36.341560520055744</v>
      </c>
      <c r="I453" s="406"/>
      <c r="J453" s="406">
        <f>IF(OR(ISERROR(VLOOKUP($E453&amp;$D$118&amp;$D$119,'CCG data'!$A:$AD,'CCG data'!T$3,FALSE)),ISBLANK(VLOOKUP($E453&amp;$D$118&amp;$D$119,'CCG data'!$A:$AD,'CCG data'!T$3,FALSE))),"",VLOOKUP($E453&amp;$D$118&amp;$D$119,'CCG data'!$A:$AD,'CCG data'!T$3,FALSE))</f>
        <v>20.043672267672452</v>
      </c>
      <c r="K453" s="406"/>
      <c r="L453" s="406">
        <f>IF(OR(ISERROR(VLOOKUP($E453&amp;$D$118&amp;$D$119,'CCG data'!$A:$AD,'CCG data'!U$3,FALSE)),ISBLANK(VLOOKUP($E453&amp;$D$118&amp;$D$119,'CCG data'!$A:$AD,'CCG data'!U$3,FALSE))),"",VLOOKUP($E453&amp;$D$118&amp;$D$119,'CCG data'!$A:$AD,'CCG data'!U$3,FALSE))</f>
        <v>6.8262638385759988</v>
      </c>
      <c r="M453" s="407"/>
      <c r="N453" s="362">
        <f>IF(OR(ISERROR(VLOOKUP($E453&amp;$D$118&amp;$D$119,'CCG data'!$A:$AD,'CCG data'!G$3,FALSE)),ISBLANK(VLOOKUP($E453&amp;$D$118&amp;$D$119,'CCG data'!$A:$AD,'CCG data'!G$3,FALSE))),"",VLOOKUP($E453&amp;$D$118&amp;$D$119,'CCG data'!$A:$AD,'CCG data'!G$3,FALSE))</f>
        <v>935</v>
      </c>
      <c r="P453" s="397">
        <f>IF(OR(ISERROR(VLOOKUP($E453&amp;$D$118&amp;$D$119,'CCG data'!$A:$AD,'CCG data'!B$3,FALSE)),ISBLANK(VLOOKUP($E453&amp;$D$118&amp;$D$119,'CCG data'!$A:$AD,'CCG data'!B$3,FALSE))),"",VLOOKUP($E453&amp;$D$118&amp;$D$119,'CCG data'!$A:$AD,'CCG data'!B$3,FALSE))</f>
        <v>4.0641711229946524E-2</v>
      </c>
      <c r="Q453" s="263"/>
      <c r="R453" s="263">
        <f>IF(OR(ISERROR(VLOOKUP($E453&amp;$D$118&amp;$D$119,'CCG data'!$A:$AD,'CCG data'!C$3,FALSE)),ISBLANK(VLOOKUP($E453&amp;$D$118&amp;$D$119,'CCG data'!$A:$AD,'CCG data'!C$3,FALSE))),"",VLOOKUP($E453&amp;$D$118&amp;$D$119,'CCG data'!$A:$AD,'CCG data'!C$3,FALSE))</f>
        <v>0.54866310160427811</v>
      </c>
      <c r="S453" s="263"/>
      <c r="T453" s="263">
        <f>IF(OR(ISERROR(VLOOKUP($E453&amp;$D$118&amp;$D$119,'CCG data'!$A:$AD,'CCG data'!D$3,FALSE)),ISBLANK(VLOOKUP($E453&amp;$D$118&amp;$D$119,'CCG data'!$A:$AD,'CCG data'!D$3,FALSE))),"",VLOOKUP($E453&amp;$D$118&amp;$D$119,'CCG data'!$A:$AD,'CCG data'!D$3,FALSE))</f>
        <v>0.30374331550802142</v>
      </c>
      <c r="U453" s="263"/>
      <c r="V453" s="263">
        <f>IF(OR(ISERROR(VLOOKUP($E453&amp;$D$118&amp;$D$119,'CCG data'!$A:$AD,'CCG data'!E$3,FALSE)),ISBLANK(VLOOKUP($E453&amp;$D$118&amp;$D$119,'CCG data'!$A:$AD,'CCG data'!E$3,FALSE))),"",VLOOKUP($E453&amp;$D$118&amp;$D$119,'CCG data'!$A:$AD,'CCG data'!E$3,FALSE))</f>
        <v>0.10695187165775401</v>
      </c>
      <c r="W453" s="398"/>
      <c r="Y453" s="163">
        <f>IFERROR(VLOOKUP($E453&amp;$D$119, Outliers!$A$4:$P$214,6,FALSE),"0")</f>
        <v>1</v>
      </c>
      <c r="Z453" s="163">
        <f>IFERROR(VLOOKUP($E453&amp;$D$119, Outliers!$A$4:$P$214,7,FALSE),"0")</f>
        <v>0</v>
      </c>
      <c r="AA453" s="163">
        <f>IFERROR(VLOOKUP($E453&amp;$D$119, Outliers!$A$4:$P$214,8,FALSE),"0")</f>
        <v>0</v>
      </c>
      <c r="AB453" s="163">
        <f>IFERROR(VLOOKUP($E453&amp;$D$119, Outliers!$A$4:$P$214,9,FALSE),"0")</f>
        <v>1</v>
      </c>
      <c r="AD453" s="78"/>
      <c r="AE453" s="78"/>
      <c r="AF453" s="78"/>
      <c r="AG453" s="78"/>
    </row>
    <row r="454" spans="4:33" x14ac:dyDescent="0.25">
      <c r="D454" s="318"/>
      <c r="E454" s="103" t="s">
        <v>27</v>
      </c>
      <c r="F454" s="95">
        <f>IF(P453="","",VLOOKUP($E453&amp;$D$118&amp;$D$119,'CCG data'!$A:$AD,'CCG data'!W$3,FALSE))</f>
        <v>2.0166278926273082</v>
      </c>
      <c r="G454" s="96">
        <f>IF(P453="","",VLOOKUP($E453&amp;$D$118&amp;$D$119,'CCG data'!$A:$AD,'CCG data'!X$3,FALSE))</f>
        <v>3.8968379132191786</v>
      </c>
      <c r="H454" s="96">
        <f>IF(R453="","",VLOOKUP($E453&amp;$D$118&amp;$D$119,'CCG data'!$A:$AD,'CCG data'!Y$3,FALSE))</f>
        <v>33.196703096139053</v>
      </c>
      <c r="I454" s="96">
        <f>IF(R453="","",VLOOKUP($E453&amp;$D$118&amp;$D$119,'CCG data'!$A:$AD,'CCG data'!Z$3,FALSE))</f>
        <v>39.486417943972434</v>
      </c>
      <c r="J454" s="96">
        <f>IF(T453="","",VLOOKUP($E453&amp;$D$118&amp;$D$119,'CCG data'!$A:$AD,'CCG data'!AA$3,FALSE))</f>
        <v>17.712500931880449</v>
      </c>
      <c r="K454" s="96">
        <f>IF(T453="","",VLOOKUP($E453&amp;$D$118&amp;$D$119,'CCG data'!$A:$AD,'CCG data'!AB$3,FALSE))</f>
        <v>22.374843603464456</v>
      </c>
      <c r="L454" s="96">
        <f>IF(V453="","",VLOOKUP($E453&amp;$D$118&amp;$D$119,'CCG data'!$A:$AD,'CCG data'!AC$3,FALSE))</f>
        <v>5.4883161262151035</v>
      </c>
      <c r="M454" s="96">
        <f>IF(V453="","",VLOOKUP($E453&amp;$D$118&amp;$D$119,'CCG data'!$A:$AD,'CCG data'!AD$3,FALSE))</f>
        <v>8.1642115509368942</v>
      </c>
      <c r="N454" s="363"/>
      <c r="P454" s="150">
        <f>IF(P453="","",VLOOKUP($E453&amp;$D$118&amp;$D$119,'CCG data'!$A:$AD,'CCG data'!I$3,FALSE))</f>
        <v>0.03</v>
      </c>
      <c r="Q454" s="15">
        <f>IF(P453="","",VLOOKUP($E453&amp;$D$118&amp;$D$119,'CCG data'!$A:$AD,'CCG data'!J$3,FALSE))</f>
        <v>5.5E-2</v>
      </c>
      <c r="R454" s="15">
        <f>IF(R453="","",VLOOKUP($E453&amp;$D$118&amp;$D$119,'CCG data'!$A:$AD,'CCG data'!K$3,FALSE))</f>
        <v>0.51700000000000002</v>
      </c>
      <c r="S454" s="15">
        <f>IF(R453="","",VLOOKUP($E453&amp;$D$118&amp;$D$119,'CCG data'!$A:$AD,'CCG data'!L$3,FALSE))</f>
        <v>0.57999999999999996</v>
      </c>
      <c r="T454" s="15">
        <f>IF(T453="","",VLOOKUP($E453&amp;$D$118&amp;$D$119,'CCG data'!$A:$AD,'CCG data'!M$3,FALSE))</f>
        <v>0.27500000000000002</v>
      </c>
      <c r="U454" s="15">
        <f>IF(T453="","",VLOOKUP($E453&amp;$D$118&amp;$D$119,'CCG data'!$A:$AD,'CCG data'!N$3,FALSE))</f>
        <v>0.33400000000000002</v>
      </c>
      <c r="V454" s="15">
        <f>IF(V453="","",VLOOKUP($E453&amp;$D$118&amp;$D$119,'CCG data'!$A:$AD,'CCG data'!O$3,FALSE))</f>
        <v>8.8999999999999996E-2</v>
      </c>
      <c r="W454" s="135">
        <f>IF(V453="","",VLOOKUP($E453&amp;$D$118&amp;$D$119,'CCG data'!$A:$AD,'CCG data'!P$3,FALSE))</f>
        <v>0.128</v>
      </c>
      <c r="Y454" s="163" t="str">
        <f>IFERROR(VLOOKUP($E454&amp;$D$119, Outliers!$A$4:$P$214,6,FALSE),"0")</f>
        <v>0</v>
      </c>
      <c r="Z454" s="163" t="str">
        <f>IFERROR(VLOOKUP($E454&amp;$D$119, Outliers!$A$4:$P$214,7,FALSE),"0")</f>
        <v>0</v>
      </c>
      <c r="AA454" s="163" t="str">
        <f>IFERROR(VLOOKUP($E454&amp;$D$119, Outliers!$A$4:$P$214,8,FALSE),"0")</f>
        <v>0</v>
      </c>
      <c r="AB454" s="163" t="str">
        <f>IFERROR(VLOOKUP($E454&amp;$D$119, Outliers!$A$4:$P$214,9,FALSE),"0")</f>
        <v>0</v>
      </c>
      <c r="AD454" s="78"/>
      <c r="AE454" s="78"/>
      <c r="AF454" s="78"/>
      <c r="AG454" s="78"/>
    </row>
    <row r="455" spans="4:33" ht="15.75" x14ac:dyDescent="0.25">
      <c r="D455" s="318"/>
      <c r="E455" s="104" t="s">
        <v>269</v>
      </c>
      <c r="F455" s="405">
        <f>IF(OR(ISERROR(VLOOKUP($E455&amp;$D$118&amp;$D$119,'CCG data'!$A:$AD,'CCG data'!R$3,FALSE)),ISBLANK(VLOOKUP($E455&amp;$D$118&amp;$D$119,'CCG data'!$A:$AD,'CCG data'!R$3,FALSE))),"",VLOOKUP($E455&amp;$D$118&amp;$D$119,'CCG data'!$A:$AD,'CCG data'!R$3,FALSE))</f>
        <v>3.9965673282539207</v>
      </c>
      <c r="G455" s="406"/>
      <c r="H455" s="406">
        <f>IF(OR(ISERROR(VLOOKUP($E455&amp;$D$118&amp;$D$119,'CCG data'!$A:$AD,'CCG data'!S$3,FALSE)),ISBLANK(VLOOKUP($E455&amp;$D$118&amp;$D$119,'CCG data'!$A:$AD,'CCG data'!S$3,FALSE))),"",VLOOKUP($E455&amp;$D$118&amp;$D$119,'CCG data'!$A:$AD,'CCG data'!S$3,FALSE))</f>
        <v>35.199044754037644</v>
      </c>
      <c r="I455" s="406"/>
      <c r="J455" s="406">
        <f>IF(OR(ISERROR(VLOOKUP($E455&amp;$D$118&amp;$D$119,'CCG data'!$A:$AD,'CCG data'!T$3,FALSE)),ISBLANK(VLOOKUP($E455&amp;$D$118&amp;$D$119,'CCG data'!$A:$AD,'CCG data'!T$3,FALSE))),"",VLOOKUP($E455&amp;$D$118&amp;$D$119,'CCG data'!$A:$AD,'CCG data'!T$3,FALSE))</f>
        <v>21.146162894881158</v>
      </c>
      <c r="K455" s="406"/>
      <c r="L455" s="406">
        <f>IF(OR(ISERROR(VLOOKUP($E455&amp;$D$118&amp;$D$119,'CCG data'!$A:$AD,'CCG data'!U$3,FALSE)),ISBLANK(VLOOKUP($E455&amp;$D$118&amp;$D$119,'CCG data'!$A:$AD,'CCG data'!U$3,FALSE))),"",VLOOKUP($E455&amp;$D$118&amp;$D$119,'CCG data'!$A:$AD,'CCG data'!U$3,FALSE))</f>
        <v>17.01148185156006</v>
      </c>
      <c r="M455" s="407"/>
      <c r="N455" s="362">
        <f>IF(OR(ISERROR(VLOOKUP($E455&amp;$D$118&amp;$D$119,'CCG data'!$A:$AD,'CCG data'!G$3,FALSE)),ISBLANK(VLOOKUP($E455&amp;$D$118&amp;$D$119,'CCG data'!$A:$AD,'CCG data'!G$3,FALSE))),"",VLOOKUP($E455&amp;$D$118&amp;$D$119,'CCG data'!$A:$AD,'CCG data'!G$3,FALSE))</f>
        <v>1278</v>
      </c>
      <c r="P455" s="397">
        <f>IF(OR(ISERROR(VLOOKUP($E455&amp;$D$118&amp;$D$119,'CCG data'!$A:$AD,'CCG data'!B$3,FALSE)),ISBLANK(VLOOKUP($E455&amp;$D$118&amp;$D$119,'CCG data'!$A:$AD,'CCG data'!B$3,FALSE))),"",VLOOKUP($E455&amp;$D$118&amp;$D$119,'CCG data'!$A:$AD,'CCG data'!B$3,FALSE))</f>
        <v>5.4773082942097026E-2</v>
      </c>
      <c r="Q455" s="263"/>
      <c r="R455" s="263">
        <f>IF(OR(ISERROR(VLOOKUP($E455&amp;$D$118&amp;$D$119,'CCG data'!$A:$AD,'CCG data'!C$3,FALSE)),ISBLANK(VLOOKUP($E455&amp;$D$118&amp;$D$119,'CCG data'!$A:$AD,'CCG data'!C$3,FALSE))),"",VLOOKUP($E455&amp;$D$118&amp;$D$119,'CCG data'!$A:$AD,'CCG data'!C$3,FALSE))</f>
        <v>0.4569640062597809</v>
      </c>
      <c r="S455" s="263"/>
      <c r="T455" s="263">
        <f>IF(OR(ISERROR(VLOOKUP($E455&amp;$D$118&amp;$D$119,'CCG data'!$A:$AD,'CCG data'!D$3,FALSE)),ISBLANK(VLOOKUP($E455&amp;$D$118&amp;$D$119,'CCG data'!$A:$AD,'CCG data'!D$3,FALSE))),"",VLOOKUP($E455&amp;$D$118&amp;$D$119,'CCG data'!$A:$AD,'CCG data'!D$3,FALSE))</f>
        <v>0.26604068857589985</v>
      </c>
      <c r="U455" s="263"/>
      <c r="V455" s="263">
        <f>IF(OR(ISERROR(VLOOKUP($E455&amp;$D$118&amp;$D$119,'CCG data'!$A:$AD,'CCG data'!E$3,FALSE)),ISBLANK(VLOOKUP($E455&amp;$D$118&amp;$D$119,'CCG data'!$A:$AD,'CCG data'!E$3,FALSE))),"",VLOOKUP($E455&amp;$D$118&amp;$D$119,'CCG data'!$A:$AD,'CCG data'!E$3,FALSE))</f>
        <v>0.22222222222222221</v>
      </c>
      <c r="W455" s="398"/>
      <c r="Y455" s="163">
        <f>IFERROR(VLOOKUP($E455&amp;$D$119, Outliers!$A$4:$P$214,6,FALSE),"0")</f>
        <v>0</v>
      </c>
      <c r="Z455" s="163">
        <f>IFERROR(VLOOKUP($E455&amp;$D$119, Outliers!$A$4:$P$214,7,FALSE),"0")</f>
        <v>0</v>
      </c>
      <c r="AA455" s="163">
        <f>IFERROR(VLOOKUP($E455&amp;$D$119, Outliers!$A$4:$P$214,8,FALSE),"0")</f>
        <v>1</v>
      </c>
      <c r="AB455" s="163">
        <f>IFERROR(VLOOKUP($E455&amp;$D$119, Outliers!$A$4:$P$214,9,FALSE),"0")</f>
        <v>1</v>
      </c>
      <c r="AD455" s="78"/>
      <c r="AE455" s="78"/>
      <c r="AF455" s="78"/>
      <c r="AG455" s="78"/>
    </row>
    <row r="456" spans="4:33" x14ac:dyDescent="0.25">
      <c r="D456" s="318"/>
      <c r="E456" s="103" t="s">
        <v>27</v>
      </c>
      <c r="F456" s="95">
        <f>IF(P455="","",VLOOKUP($E455&amp;$D$118&amp;$D$119,'CCG data'!$A:$AD,'CCG data'!W$3,FALSE))</f>
        <v>3.06031225272132</v>
      </c>
      <c r="G456" s="96">
        <f>IF(P455="","",VLOOKUP($E455&amp;$D$118&amp;$D$119,'CCG data'!$A:$AD,'CCG data'!X$3,FALSE))</f>
        <v>4.9328224037865214</v>
      </c>
      <c r="H456" s="96">
        <f>IF(R455="","",VLOOKUP($E455&amp;$D$118&amp;$D$119,'CCG data'!$A:$AD,'CCG data'!Y$3,FALSE))</f>
        <v>32.344212956298897</v>
      </c>
      <c r="I456" s="96">
        <f>IF(R455="","",VLOOKUP($E455&amp;$D$118&amp;$D$119,'CCG data'!$A:$AD,'CCG data'!Z$3,FALSE))</f>
        <v>38.053876551776391</v>
      </c>
      <c r="J456" s="96">
        <f>IF(T455="","",VLOOKUP($E455&amp;$D$118&amp;$D$119,'CCG data'!$A:$AD,'CCG data'!AA$3,FALSE))</f>
        <v>18.898411963912878</v>
      </c>
      <c r="K456" s="96">
        <f>IF(T455="","",VLOOKUP($E455&amp;$D$118&amp;$D$119,'CCG data'!$A:$AD,'CCG data'!AB$3,FALSE))</f>
        <v>23.393913825849438</v>
      </c>
      <c r="L456" s="96">
        <f>IF(V455="","",VLOOKUP($E455&amp;$D$118&amp;$D$119,'CCG data'!$A:$AD,'CCG data'!AC$3,FALSE))</f>
        <v>15.03296821682741</v>
      </c>
      <c r="M456" s="96">
        <f>IF(V455="","",VLOOKUP($E455&amp;$D$118&amp;$D$119,'CCG data'!$A:$AD,'CCG data'!AD$3,FALSE))</f>
        <v>18.98999548629271</v>
      </c>
      <c r="N456" s="363"/>
      <c r="P456" s="150">
        <f>IF(P455="","",VLOOKUP($E455&amp;$D$118&amp;$D$119,'CCG data'!$A:$AD,'CCG data'!I$3,FALSE))</f>
        <v>4.3999999999999997E-2</v>
      </c>
      <c r="Q456" s="15">
        <f>IF(P455="","",VLOOKUP($E455&amp;$D$118&amp;$D$119,'CCG data'!$A:$AD,'CCG data'!J$3,FALSE))</f>
        <v>6.9000000000000006E-2</v>
      </c>
      <c r="R456" s="15">
        <f>IF(R455="","",VLOOKUP($E455&amp;$D$118&amp;$D$119,'CCG data'!$A:$AD,'CCG data'!K$3,FALSE))</f>
        <v>0.43</v>
      </c>
      <c r="S456" s="15">
        <f>IF(R455="","",VLOOKUP($E455&amp;$D$118&amp;$D$119,'CCG data'!$A:$AD,'CCG data'!L$3,FALSE))</f>
        <v>0.48399999999999999</v>
      </c>
      <c r="T456" s="15">
        <f>IF(T455="","",VLOOKUP($E455&amp;$D$118&amp;$D$119,'CCG data'!$A:$AD,'CCG data'!M$3,FALSE))</f>
        <v>0.24299999999999999</v>
      </c>
      <c r="U456" s="15">
        <f>IF(T455="","",VLOOKUP($E455&amp;$D$118&amp;$D$119,'CCG data'!$A:$AD,'CCG data'!N$3,FALSE))</f>
        <v>0.29099999999999998</v>
      </c>
      <c r="V456" s="15">
        <f>IF(V455="","",VLOOKUP($E455&amp;$D$118&amp;$D$119,'CCG data'!$A:$AD,'CCG data'!O$3,FALSE))</f>
        <v>0.2</v>
      </c>
      <c r="W456" s="135">
        <f>IF(V455="","",VLOOKUP($E455&amp;$D$118&amp;$D$119,'CCG data'!$A:$AD,'CCG data'!P$3,FALSE))</f>
        <v>0.246</v>
      </c>
      <c r="Y456" s="163" t="str">
        <f>IFERROR(VLOOKUP($E456&amp;$D$119, Outliers!$A$4:$P$214,6,FALSE),"0")</f>
        <v>0</v>
      </c>
      <c r="Z456" s="163" t="str">
        <f>IFERROR(VLOOKUP($E456&amp;$D$119, Outliers!$A$4:$P$214,7,FALSE),"0")</f>
        <v>0</v>
      </c>
      <c r="AA456" s="163" t="str">
        <f>IFERROR(VLOOKUP($E456&amp;$D$119, Outliers!$A$4:$P$214,8,FALSE),"0")</f>
        <v>0</v>
      </c>
      <c r="AB456" s="163" t="str">
        <f>IFERROR(VLOOKUP($E456&amp;$D$119, Outliers!$A$4:$P$214,9,FALSE),"0")</f>
        <v>0</v>
      </c>
      <c r="AD456" s="78"/>
      <c r="AE456" s="78"/>
      <c r="AF456" s="78"/>
      <c r="AG456" s="78"/>
    </row>
    <row r="457" spans="4:33" ht="15.75" x14ac:dyDescent="0.25">
      <c r="D457" s="318"/>
      <c r="E457" s="104" t="s">
        <v>423</v>
      </c>
      <c r="F457" s="405">
        <f>IF(OR(ISERROR(VLOOKUP($E457&amp;$D$118&amp;$D$119,'CCG data'!$A:$AD,'CCG data'!R$3,FALSE)),ISBLANK(VLOOKUP($E457&amp;$D$118&amp;$D$119,'CCG data'!$A:$AD,'CCG data'!R$3,FALSE))),"",VLOOKUP($E457&amp;$D$118&amp;$D$119,'CCG data'!$A:$AD,'CCG data'!R$3,FALSE))</f>
        <v>4.6708960545597611</v>
      </c>
      <c r="G457" s="406"/>
      <c r="H457" s="406">
        <f>IF(OR(ISERROR(VLOOKUP($E457&amp;$D$118&amp;$D$119,'CCG data'!$A:$AD,'CCG data'!S$3,FALSE)),ISBLANK(VLOOKUP($E457&amp;$D$118&amp;$D$119,'CCG data'!$A:$AD,'CCG data'!S$3,FALSE))),"",VLOOKUP($E457&amp;$D$118&amp;$D$119,'CCG data'!$A:$AD,'CCG data'!S$3,FALSE))</f>
        <v>46.764469687822519</v>
      </c>
      <c r="I457" s="406"/>
      <c r="J457" s="406">
        <f>IF(OR(ISERROR(VLOOKUP($E457&amp;$D$118&amp;$D$119,'CCG data'!$A:$AD,'CCG data'!T$3,FALSE)),ISBLANK(VLOOKUP($E457&amp;$D$118&amp;$D$119,'CCG data'!$A:$AD,'CCG data'!T$3,FALSE))),"",VLOOKUP($E457&amp;$D$118&amp;$D$119,'CCG data'!$A:$AD,'CCG data'!T$3,FALSE))</f>
        <v>17.021977574170698</v>
      </c>
      <c r="K457" s="406"/>
      <c r="L457" s="406">
        <f>IF(OR(ISERROR(VLOOKUP($E457&amp;$D$118&amp;$D$119,'CCG data'!$A:$AD,'CCG data'!U$3,FALSE)),ISBLANK(VLOOKUP($E457&amp;$D$118&amp;$D$119,'CCG data'!$A:$AD,'CCG data'!U$3,FALSE))),"",VLOOKUP($E457&amp;$D$118&amp;$D$119,'CCG data'!$A:$AD,'CCG data'!U$3,FALSE))</f>
        <v>8.5918613662771559</v>
      </c>
      <c r="M457" s="407"/>
      <c r="N457" s="362">
        <f>IF(OR(ISERROR(VLOOKUP($E457&amp;$D$118&amp;$D$119,'CCG data'!$A:$AD,'CCG data'!G$3,FALSE)),ISBLANK(VLOOKUP($E457&amp;$D$118&amp;$D$119,'CCG data'!$A:$AD,'CCG data'!G$3,FALSE))),"",VLOOKUP($E457&amp;$D$118&amp;$D$119,'CCG data'!$A:$AD,'CCG data'!G$3,FALSE))</f>
        <v>1181</v>
      </c>
      <c r="P457" s="397">
        <f>IF(OR(ISERROR(VLOOKUP($E457&amp;$D$118&amp;$D$119,'CCG data'!$A:$AD,'CCG data'!B$3,FALSE)),ISBLANK(VLOOKUP($E457&amp;$D$118&amp;$D$119,'CCG data'!$A:$AD,'CCG data'!B$3,FALSE))),"",VLOOKUP($E457&amp;$D$118&amp;$D$119,'CCG data'!$A:$AD,'CCG data'!B$3,FALSE))</f>
        <v>6.519898391193904E-2</v>
      </c>
      <c r="Q457" s="263"/>
      <c r="R457" s="263">
        <f>IF(OR(ISERROR(VLOOKUP($E457&amp;$D$118&amp;$D$119,'CCG data'!$A:$AD,'CCG data'!C$3,FALSE)),ISBLANK(VLOOKUP($E457&amp;$D$118&amp;$D$119,'CCG data'!$A:$AD,'CCG data'!C$3,FALSE))),"",VLOOKUP($E457&amp;$D$118&amp;$D$119,'CCG data'!$A:$AD,'CCG data'!C$3,FALSE))</f>
        <v>0.60457239627434378</v>
      </c>
      <c r="S457" s="263"/>
      <c r="T457" s="263">
        <f>IF(OR(ISERROR(VLOOKUP($E457&amp;$D$118&amp;$D$119,'CCG data'!$A:$AD,'CCG data'!D$3,FALSE)),ISBLANK(VLOOKUP($E457&amp;$D$118&amp;$D$119,'CCG data'!$A:$AD,'CCG data'!D$3,FALSE))),"",VLOOKUP($E457&amp;$D$118&amp;$D$119,'CCG data'!$A:$AD,'CCG data'!D$3,FALSE))</f>
        <v>0.2193056731583404</v>
      </c>
      <c r="U457" s="263"/>
      <c r="V457" s="263">
        <f>IF(OR(ISERROR(VLOOKUP($E457&amp;$D$118&amp;$D$119,'CCG data'!$A:$AD,'CCG data'!E$3,FALSE)),ISBLANK(VLOOKUP($E457&amp;$D$118&amp;$D$119,'CCG data'!$A:$AD,'CCG data'!E$3,FALSE))),"",VLOOKUP($E457&amp;$D$118&amp;$D$119,'CCG data'!$A:$AD,'CCG data'!E$3,FALSE))</f>
        <v>0.1109229466553768</v>
      </c>
      <c r="W457" s="398"/>
      <c r="Y457" s="163">
        <f>IFERROR(VLOOKUP($E457&amp;$D$119, Outliers!$A$4:$P$214,6,FALSE),"0")</f>
        <v>0</v>
      </c>
      <c r="Z457" s="163">
        <f>IFERROR(VLOOKUP($E457&amp;$D$119, Outliers!$A$4:$P$214,7,FALSE),"0")</f>
        <v>1</v>
      </c>
      <c r="AA457" s="163">
        <f>IFERROR(VLOOKUP($E457&amp;$D$119, Outliers!$A$4:$P$214,8,FALSE),"0")</f>
        <v>0</v>
      </c>
      <c r="AB457" s="163">
        <f>IFERROR(VLOOKUP($E457&amp;$D$119, Outliers!$A$4:$P$214,9,FALSE),"0")</f>
        <v>0</v>
      </c>
      <c r="AD457" s="78"/>
      <c r="AE457" s="78"/>
      <c r="AF457" s="78"/>
      <c r="AG457" s="78"/>
    </row>
    <row r="458" spans="4:33" x14ac:dyDescent="0.25">
      <c r="D458" s="318"/>
      <c r="E458" s="103" t="s">
        <v>27</v>
      </c>
      <c r="F458" s="95">
        <f>IF(P457="","",VLOOKUP($E457&amp;$D$118&amp;$D$119,'CCG data'!$A:$AD,'CCG data'!W$3,FALSE))</f>
        <v>3.6275919609168303</v>
      </c>
      <c r="G458" s="96">
        <f>IF(P457="","",VLOOKUP($E457&amp;$D$118&amp;$D$119,'CCG data'!$A:$AD,'CCG data'!X$3,FALSE))</f>
        <v>5.7142001482026918</v>
      </c>
      <c r="H458" s="96">
        <f>IF(R457="","",VLOOKUP($E457&amp;$D$118&amp;$D$119,'CCG data'!$A:$AD,'CCG data'!Y$3,FALSE))</f>
        <v>43.334241754075748</v>
      </c>
      <c r="I458" s="96">
        <f>IF(R457="","",VLOOKUP($E457&amp;$D$118&amp;$D$119,'CCG data'!$A:$AD,'CCG data'!Z$3,FALSE))</f>
        <v>50.19469762156929</v>
      </c>
      <c r="J458" s="96">
        <f>IF(T457="","",VLOOKUP($E457&amp;$D$118&amp;$D$119,'CCG data'!$A:$AD,'CCG data'!AA$3,FALSE))</f>
        <v>14.948896898631235</v>
      </c>
      <c r="K458" s="96">
        <f>IF(T457="","",VLOOKUP($E457&amp;$D$118&amp;$D$119,'CCG data'!$A:$AD,'CCG data'!AB$3,FALSE))</f>
        <v>19.095058249710164</v>
      </c>
      <c r="L458" s="96">
        <f>IF(V457="","",VLOOKUP($E457&amp;$D$118&amp;$D$119,'CCG data'!$A:$AD,'CCG data'!AC$3,FALSE))</f>
        <v>7.1205395167999788</v>
      </c>
      <c r="M458" s="96">
        <f>IF(V457="","",VLOOKUP($E457&amp;$D$118&amp;$D$119,'CCG data'!$A:$AD,'CCG data'!AD$3,FALSE))</f>
        <v>10.063183215754334</v>
      </c>
      <c r="N458" s="363"/>
      <c r="P458" s="150">
        <f>IF(P457="","",VLOOKUP($E457&amp;$D$118&amp;$D$119,'CCG data'!$A:$AD,'CCG data'!I$3,FALSE))</f>
        <v>5.1999999999999998E-2</v>
      </c>
      <c r="Q458" s="15">
        <f>IF(P457="","",VLOOKUP($E457&amp;$D$118&amp;$D$119,'CCG data'!$A:$AD,'CCG data'!J$3,FALSE))</f>
        <v>8.1000000000000003E-2</v>
      </c>
      <c r="R458" s="15">
        <f>IF(R457="","",VLOOKUP($E457&amp;$D$118&amp;$D$119,'CCG data'!$A:$AD,'CCG data'!K$3,FALSE))</f>
        <v>0.57599999999999996</v>
      </c>
      <c r="S458" s="15">
        <f>IF(R457="","",VLOOKUP($E457&amp;$D$118&amp;$D$119,'CCG data'!$A:$AD,'CCG data'!L$3,FALSE))</f>
        <v>0.63200000000000001</v>
      </c>
      <c r="T458" s="15">
        <f>IF(T457="","",VLOOKUP($E457&amp;$D$118&amp;$D$119,'CCG data'!$A:$AD,'CCG data'!M$3,FALSE))</f>
        <v>0.19700000000000001</v>
      </c>
      <c r="U458" s="15">
        <f>IF(T457="","",VLOOKUP($E457&amp;$D$118&amp;$D$119,'CCG data'!$A:$AD,'CCG data'!N$3,FALSE))</f>
        <v>0.24399999999999999</v>
      </c>
      <c r="V458" s="15">
        <f>IF(V457="","",VLOOKUP($E457&amp;$D$118&amp;$D$119,'CCG data'!$A:$AD,'CCG data'!O$3,FALSE))</f>
        <v>9.4E-2</v>
      </c>
      <c r="W458" s="135">
        <f>IF(V457="","",VLOOKUP($E457&amp;$D$118&amp;$D$119,'CCG data'!$A:$AD,'CCG data'!P$3,FALSE))</f>
        <v>0.13</v>
      </c>
      <c r="Y458" s="163" t="str">
        <f>IFERROR(VLOOKUP($E458&amp;$D$119, Outliers!$A$4:$P$214,6,FALSE),"0")</f>
        <v>0</v>
      </c>
      <c r="Z458" s="163" t="str">
        <f>IFERROR(VLOOKUP($E458&amp;$D$119, Outliers!$A$4:$P$214,7,FALSE),"0")</f>
        <v>0</v>
      </c>
      <c r="AA458" s="163" t="str">
        <f>IFERROR(VLOOKUP($E458&amp;$D$119, Outliers!$A$4:$P$214,8,FALSE),"0")</f>
        <v>0</v>
      </c>
      <c r="AB458" s="163" t="str">
        <f>IFERROR(VLOOKUP($E458&amp;$D$119, Outliers!$A$4:$P$214,9,FALSE),"0")</f>
        <v>0</v>
      </c>
      <c r="AD458" s="78"/>
      <c r="AE458" s="78"/>
      <c r="AF458" s="78"/>
      <c r="AG458" s="78"/>
    </row>
    <row r="459" spans="4:33" ht="15.75" x14ac:dyDescent="0.25">
      <c r="D459" s="318"/>
      <c r="E459" s="104" t="s">
        <v>270</v>
      </c>
      <c r="F459" s="405">
        <f>IF(OR(ISERROR(VLOOKUP($E459&amp;$D$118&amp;$D$119,'CCG data'!$A:$AD,'CCG data'!R$3,FALSE)),ISBLANK(VLOOKUP($E459&amp;$D$118&amp;$D$119,'CCG data'!$A:$AD,'CCG data'!R$3,FALSE))),"",VLOOKUP($E459&amp;$D$118&amp;$D$119,'CCG data'!$A:$AD,'CCG data'!R$3,FALSE))</f>
        <v>3.9495263152699938</v>
      </c>
      <c r="G459" s="406"/>
      <c r="H459" s="406">
        <f>IF(OR(ISERROR(VLOOKUP($E459&amp;$D$118&amp;$D$119,'CCG data'!$A:$AD,'CCG data'!S$3,FALSE)),ISBLANK(VLOOKUP($E459&amp;$D$118&amp;$D$119,'CCG data'!$A:$AD,'CCG data'!S$3,FALSE))),"",VLOOKUP($E459&amp;$D$118&amp;$D$119,'CCG data'!$A:$AD,'CCG data'!S$3,FALSE))</f>
        <v>40.816724669400827</v>
      </c>
      <c r="I459" s="406"/>
      <c r="J459" s="406">
        <f>IF(OR(ISERROR(VLOOKUP($E459&amp;$D$118&amp;$D$119,'CCG data'!$A:$AD,'CCG data'!T$3,FALSE)),ISBLANK(VLOOKUP($E459&amp;$D$118&amp;$D$119,'CCG data'!$A:$AD,'CCG data'!T$3,FALSE))),"",VLOOKUP($E459&amp;$D$118&amp;$D$119,'CCG data'!$A:$AD,'CCG data'!T$3,FALSE))</f>
        <v>19.217651740397493</v>
      </c>
      <c r="K459" s="406"/>
      <c r="L459" s="406">
        <f>IF(OR(ISERROR(VLOOKUP($E459&amp;$D$118&amp;$D$119,'CCG data'!$A:$AD,'CCG data'!U$3,FALSE)),ISBLANK(VLOOKUP($E459&amp;$D$118&amp;$D$119,'CCG data'!$A:$AD,'CCG data'!U$3,FALSE))),"",VLOOKUP($E459&amp;$D$118&amp;$D$119,'CCG data'!$A:$AD,'CCG data'!U$3,FALSE))</f>
        <v>12.212574409353477</v>
      </c>
      <c r="M459" s="407"/>
      <c r="N459" s="362">
        <f>IF(OR(ISERROR(VLOOKUP($E459&amp;$D$118&amp;$D$119,'CCG data'!$A:$AD,'CCG data'!G$3,FALSE)),ISBLANK(VLOOKUP($E459&amp;$D$118&amp;$D$119,'CCG data'!$A:$AD,'CCG data'!G$3,FALSE))),"",VLOOKUP($E459&amp;$D$118&amp;$D$119,'CCG data'!$A:$AD,'CCG data'!G$3,FALSE))</f>
        <v>2064</v>
      </c>
      <c r="P459" s="397">
        <f>IF(OR(ISERROR(VLOOKUP($E459&amp;$D$118&amp;$D$119,'CCG data'!$A:$AD,'CCG data'!B$3,FALSE)),ISBLANK(VLOOKUP($E459&amp;$D$118&amp;$D$119,'CCG data'!$A:$AD,'CCG data'!B$3,FALSE))),"",VLOOKUP($E459&amp;$D$118&amp;$D$119,'CCG data'!$A:$AD,'CCG data'!B$3,FALSE))</f>
        <v>5.1356589147286823E-2</v>
      </c>
      <c r="Q459" s="263"/>
      <c r="R459" s="263">
        <f>IF(OR(ISERROR(VLOOKUP($E459&amp;$D$118&amp;$D$119,'CCG data'!$A:$AD,'CCG data'!C$3,FALSE)),ISBLANK(VLOOKUP($E459&amp;$D$118&amp;$D$119,'CCG data'!$A:$AD,'CCG data'!C$3,FALSE))),"",VLOOKUP($E459&amp;$D$118&amp;$D$119,'CCG data'!$A:$AD,'CCG data'!C$3,FALSE))</f>
        <v>0.53536821705426352</v>
      </c>
      <c r="S459" s="263"/>
      <c r="T459" s="263">
        <f>IF(OR(ISERROR(VLOOKUP($E459&amp;$D$118&amp;$D$119,'CCG data'!$A:$AD,'CCG data'!D$3,FALSE)),ISBLANK(VLOOKUP($E459&amp;$D$118&amp;$D$119,'CCG data'!$A:$AD,'CCG data'!D$3,FALSE))),"",VLOOKUP($E459&amp;$D$118&amp;$D$119,'CCG data'!$A:$AD,'CCG data'!D$3,FALSE))</f>
        <v>0.25290697674418605</v>
      </c>
      <c r="U459" s="263"/>
      <c r="V459" s="263">
        <f>IF(OR(ISERROR(VLOOKUP($E459&amp;$D$118&amp;$D$119,'CCG data'!$A:$AD,'CCG data'!E$3,FALSE)),ISBLANK(VLOOKUP($E459&amp;$D$118&amp;$D$119,'CCG data'!$A:$AD,'CCG data'!E$3,FALSE))),"",VLOOKUP($E459&amp;$D$118&amp;$D$119,'CCG data'!$A:$AD,'CCG data'!E$3,FALSE))</f>
        <v>0.16036821705426357</v>
      </c>
      <c r="W459" s="398"/>
      <c r="Y459" s="163">
        <f>IFERROR(VLOOKUP($E459&amp;$D$119, Outliers!$A$4:$P$214,6,FALSE),"0")</f>
        <v>0</v>
      </c>
      <c r="Z459" s="163">
        <f>IFERROR(VLOOKUP($E459&amp;$D$119, Outliers!$A$4:$P$214,7,FALSE),"0")</f>
        <v>0</v>
      </c>
      <c r="AA459" s="163">
        <f>IFERROR(VLOOKUP($E459&amp;$D$119, Outliers!$A$4:$P$214,8,FALSE),"0")</f>
        <v>0</v>
      </c>
      <c r="AB459" s="163">
        <f>IFERROR(VLOOKUP($E459&amp;$D$119, Outliers!$A$4:$P$214,9,FALSE),"0")</f>
        <v>0</v>
      </c>
      <c r="AD459" s="78"/>
      <c r="AE459" s="78"/>
      <c r="AF459" s="78"/>
      <c r="AG459" s="78"/>
    </row>
    <row r="460" spans="4:33" x14ac:dyDescent="0.25">
      <c r="D460" s="318"/>
      <c r="E460" s="103" t="s">
        <v>27</v>
      </c>
      <c r="F460" s="95">
        <f>IF(P459="","",VLOOKUP($E459&amp;$D$118&amp;$D$119,'CCG data'!$A:$AD,'CCG data'!W$3,FALSE))</f>
        <v>3.1976469769561677</v>
      </c>
      <c r="G460" s="96">
        <f>IF(P459="","",VLOOKUP($E459&amp;$D$118&amp;$D$119,'CCG data'!$A:$AD,'CCG data'!X$3,FALSE))</f>
        <v>4.7014056535838193</v>
      </c>
      <c r="H460" s="96">
        <f>IF(R459="","",VLOOKUP($E459&amp;$D$118&amp;$D$119,'CCG data'!$A:$AD,'CCG data'!Y$3,FALSE))</f>
        <v>38.410073843809485</v>
      </c>
      <c r="I460" s="96">
        <f>IF(R459="","",VLOOKUP($E459&amp;$D$118&amp;$D$119,'CCG data'!$A:$AD,'CCG data'!Z$3,FALSE))</f>
        <v>43.223375494992169</v>
      </c>
      <c r="J460" s="96">
        <f>IF(T459="","",VLOOKUP($E459&amp;$D$118&amp;$D$119,'CCG data'!$A:$AD,'CCG data'!AA$3,FALSE))</f>
        <v>17.569029559055764</v>
      </c>
      <c r="K460" s="96">
        <f>IF(T459="","",VLOOKUP($E459&amp;$D$118&amp;$D$119,'CCG data'!$A:$AD,'CCG data'!AB$3,FALSE))</f>
        <v>20.866273921739221</v>
      </c>
      <c r="L460" s="96">
        <f>IF(V459="","",VLOOKUP($E459&amp;$D$118&amp;$D$119,'CCG data'!$A:$AD,'CCG data'!AC$3,FALSE))</f>
        <v>10.896897364961585</v>
      </c>
      <c r="M460" s="96">
        <f>IF(V459="","",VLOOKUP($E459&amp;$D$118&amp;$D$119,'CCG data'!$A:$AD,'CCG data'!AD$3,FALSE))</f>
        <v>13.528251453745369</v>
      </c>
      <c r="N460" s="363"/>
      <c r="P460" s="150">
        <f>IF(P459="","",VLOOKUP($E459&amp;$D$118&amp;$D$119,'CCG data'!$A:$AD,'CCG data'!I$3,FALSE))</f>
        <v>4.2999999999999997E-2</v>
      </c>
      <c r="Q460" s="15">
        <f>IF(P459="","",VLOOKUP($E459&amp;$D$118&amp;$D$119,'CCG data'!$A:$AD,'CCG data'!J$3,FALSE))</f>
        <v>6.2E-2</v>
      </c>
      <c r="R460" s="15">
        <f>IF(R459="","",VLOOKUP($E459&amp;$D$118&amp;$D$119,'CCG data'!$A:$AD,'CCG data'!K$3,FALSE))</f>
        <v>0.51400000000000001</v>
      </c>
      <c r="S460" s="15">
        <f>IF(R459="","",VLOOKUP($E459&amp;$D$118&amp;$D$119,'CCG data'!$A:$AD,'CCG data'!L$3,FALSE))</f>
        <v>0.55700000000000005</v>
      </c>
      <c r="T460" s="15">
        <f>IF(T459="","",VLOOKUP($E459&amp;$D$118&amp;$D$119,'CCG data'!$A:$AD,'CCG data'!M$3,FALSE))</f>
        <v>0.23499999999999999</v>
      </c>
      <c r="U460" s="15">
        <f>IF(T459="","",VLOOKUP($E459&amp;$D$118&amp;$D$119,'CCG data'!$A:$AD,'CCG data'!N$3,FALSE))</f>
        <v>0.27200000000000002</v>
      </c>
      <c r="V460" s="15">
        <f>IF(V459="","",VLOOKUP($E459&amp;$D$118&amp;$D$119,'CCG data'!$A:$AD,'CCG data'!O$3,FALSE))</f>
        <v>0.14499999999999999</v>
      </c>
      <c r="W460" s="135">
        <f>IF(V459="","",VLOOKUP($E459&amp;$D$118&amp;$D$119,'CCG data'!$A:$AD,'CCG data'!P$3,FALSE))</f>
        <v>0.17699999999999999</v>
      </c>
      <c r="Y460" s="163" t="str">
        <f>IFERROR(VLOOKUP($E460&amp;$D$119, Outliers!$A$4:$P$214,6,FALSE),"0")</f>
        <v>0</v>
      </c>
      <c r="Z460" s="163" t="str">
        <f>IFERROR(VLOOKUP($E460&amp;$D$119, Outliers!$A$4:$P$214,7,FALSE),"0")</f>
        <v>0</v>
      </c>
      <c r="AA460" s="163" t="str">
        <f>IFERROR(VLOOKUP($E460&amp;$D$119, Outliers!$A$4:$P$214,8,FALSE),"0")</f>
        <v>0</v>
      </c>
      <c r="AB460" s="163" t="str">
        <f>IFERROR(VLOOKUP($E460&amp;$D$119, Outliers!$A$4:$P$214,9,FALSE),"0")</f>
        <v>0</v>
      </c>
      <c r="AD460" s="78"/>
      <c r="AE460" s="78"/>
      <c r="AF460" s="78"/>
      <c r="AG460" s="78"/>
    </row>
    <row r="461" spans="4:33" ht="15.75" x14ac:dyDescent="0.25">
      <c r="D461" s="318"/>
      <c r="E461" s="104" t="s">
        <v>424</v>
      </c>
      <c r="F461" s="405">
        <f>IF(OR(ISERROR(VLOOKUP($E461&amp;$D$118&amp;$D$119,'CCG data'!$A:$AD,'CCG data'!R$3,FALSE)),ISBLANK(VLOOKUP($E461&amp;$D$118&amp;$D$119,'CCG data'!$A:$AD,'CCG data'!R$3,FALSE))),"",VLOOKUP($E461&amp;$D$118&amp;$D$119,'CCG data'!$A:$AD,'CCG data'!R$3,FALSE))</f>
        <v>4.5972830690922866</v>
      </c>
      <c r="G461" s="406"/>
      <c r="H461" s="406">
        <f>IF(OR(ISERROR(VLOOKUP($E461&amp;$D$118&amp;$D$119,'CCG data'!$A:$AD,'CCG data'!S$3,FALSE)),ISBLANK(VLOOKUP($E461&amp;$D$118&amp;$D$119,'CCG data'!$A:$AD,'CCG data'!S$3,FALSE))),"",VLOOKUP($E461&amp;$D$118&amp;$D$119,'CCG data'!$A:$AD,'CCG data'!S$3,FALSE))</f>
        <v>46.201585773605778</v>
      </c>
      <c r="I461" s="406"/>
      <c r="J461" s="406">
        <f>IF(OR(ISERROR(VLOOKUP($E461&amp;$D$118&amp;$D$119,'CCG data'!$A:$AD,'CCG data'!T$3,FALSE)),ISBLANK(VLOOKUP($E461&amp;$D$118&amp;$D$119,'CCG data'!$A:$AD,'CCG data'!T$3,FALSE))),"",VLOOKUP($E461&amp;$D$118&amp;$D$119,'CCG data'!$A:$AD,'CCG data'!T$3,FALSE))</f>
        <v>21.193080105463878</v>
      </c>
      <c r="K461" s="406"/>
      <c r="L461" s="406">
        <f>IF(OR(ISERROR(VLOOKUP($E461&amp;$D$118&amp;$D$119,'CCG data'!$A:$AD,'CCG data'!U$3,FALSE)),ISBLANK(VLOOKUP($E461&amp;$D$118&amp;$D$119,'CCG data'!$A:$AD,'CCG data'!U$3,FALSE))),"",VLOOKUP($E461&amp;$D$118&amp;$D$119,'CCG data'!$A:$AD,'CCG data'!U$3,FALSE))</f>
        <v>6.6830534737115963</v>
      </c>
      <c r="M461" s="407"/>
      <c r="N461" s="362">
        <f>IF(OR(ISERROR(VLOOKUP($E461&amp;$D$118&amp;$D$119,'CCG data'!$A:$AD,'CCG data'!G$3,FALSE)),ISBLANK(VLOOKUP($E461&amp;$D$118&amp;$D$119,'CCG data'!$A:$AD,'CCG data'!G$3,FALSE))),"",VLOOKUP($E461&amp;$D$118&amp;$D$119,'CCG data'!$A:$AD,'CCG data'!G$3,FALSE))</f>
        <v>1727</v>
      </c>
      <c r="P461" s="397">
        <f>IF(OR(ISERROR(VLOOKUP($E461&amp;$D$118&amp;$D$119,'CCG data'!$A:$AD,'CCG data'!B$3,FALSE)),ISBLANK(VLOOKUP($E461&amp;$D$118&amp;$D$119,'CCG data'!$A:$AD,'CCG data'!B$3,FALSE))),"",VLOOKUP($E461&amp;$D$118&amp;$D$119,'CCG data'!$A:$AD,'CCG data'!B$3,FALSE))</f>
        <v>6.0799073537927038E-2</v>
      </c>
      <c r="Q461" s="263"/>
      <c r="R461" s="263">
        <f>IF(OR(ISERROR(VLOOKUP($E461&amp;$D$118&amp;$D$119,'CCG data'!$A:$AD,'CCG data'!C$3,FALSE)),ISBLANK(VLOOKUP($E461&amp;$D$118&amp;$D$119,'CCG data'!$A:$AD,'CCG data'!C$3,FALSE))),"",VLOOKUP($E461&amp;$D$118&amp;$D$119,'CCG data'!$A:$AD,'CCG data'!C$3,FALSE))</f>
        <v>0.58656629994209608</v>
      </c>
      <c r="S461" s="263"/>
      <c r="T461" s="263">
        <f>IF(OR(ISERROR(VLOOKUP($E461&amp;$D$118&amp;$D$119,'CCG data'!$A:$AD,'CCG data'!D$3,FALSE)),ISBLANK(VLOOKUP($E461&amp;$D$118&amp;$D$119,'CCG data'!$A:$AD,'CCG data'!D$3,FALSE))),"",VLOOKUP($E461&amp;$D$118&amp;$D$119,'CCG data'!$A:$AD,'CCG data'!D$3,FALSE))</f>
        <v>0.26751592356687898</v>
      </c>
      <c r="U461" s="263"/>
      <c r="V461" s="263">
        <f>IF(OR(ISERROR(VLOOKUP($E461&amp;$D$118&amp;$D$119,'CCG data'!$A:$AD,'CCG data'!E$3,FALSE)),ISBLANK(VLOOKUP($E461&amp;$D$118&amp;$D$119,'CCG data'!$A:$AD,'CCG data'!E$3,FALSE))),"",VLOOKUP($E461&amp;$D$118&amp;$D$119,'CCG data'!$A:$AD,'CCG data'!E$3,FALSE))</f>
        <v>8.5118702953097855E-2</v>
      </c>
      <c r="W461" s="398"/>
      <c r="Y461" s="163">
        <f>IFERROR(VLOOKUP($E461&amp;$D$119, Outliers!$A$4:$P$214,6,FALSE),"0")</f>
        <v>0</v>
      </c>
      <c r="Z461" s="163">
        <f>IFERROR(VLOOKUP($E461&amp;$D$119, Outliers!$A$4:$P$214,7,FALSE),"0")</f>
        <v>1</v>
      </c>
      <c r="AA461" s="163">
        <f>IFERROR(VLOOKUP($E461&amp;$D$119, Outliers!$A$4:$P$214,8,FALSE),"0")</f>
        <v>1</v>
      </c>
      <c r="AB461" s="163">
        <f>IFERROR(VLOOKUP($E461&amp;$D$119, Outliers!$A$4:$P$214,9,FALSE),"0")</f>
        <v>1</v>
      </c>
      <c r="AD461" s="78"/>
      <c r="AE461" s="78"/>
      <c r="AF461" s="78"/>
      <c r="AG461" s="78"/>
    </row>
    <row r="462" spans="4:33" x14ac:dyDescent="0.25">
      <c r="D462" s="318"/>
      <c r="E462" s="103" t="s">
        <v>27</v>
      </c>
      <c r="F462" s="95">
        <f>IF(P461="","",VLOOKUP($E461&amp;$D$118&amp;$D$119,'CCG data'!$A:$AD,'CCG data'!W$3,FALSE))</f>
        <v>3.7179312481238118</v>
      </c>
      <c r="G462" s="96">
        <f>IF(P461="","",VLOOKUP($E461&amp;$D$118&amp;$D$119,'CCG data'!$A:$AD,'CCG data'!X$3,FALSE))</f>
        <v>5.4766348900607618</v>
      </c>
      <c r="H462" s="96">
        <f>IF(R461="","",VLOOKUP($E461&amp;$D$118&amp;$D$119,'CCG data'!$A:$AD,'CCG data'!Y$3,FALSE))</f>
        <v>43.356415708242729</v>
      </c>
      <c r="I462" s="96">
        <f>IF(R461="","",VLOOKUP($E461&amp;$D$118&amp;$D$119,'CCG data'!$A:$AD,'CCG data'!Z$3,FALSE))</f>
        <v>49.046755838968828</v>
      </c>
      <c r="J462" s="96">
        <f>IF(T461="","",VLOOKUP($E461&amp;$D$118&amp;$D$119,'CCG data'!$A:$AD,'CCG data'!AA$3,FALSE))</f>
        <v>19.260537117495154</v>
      </c>
      <c r="K462" s="96">
        <f>IF(T461="","",VLOOKUP($E461&amp;$D$118&amp;$D$119,'CCG data'!$A:$AD,'CCG data'!AB$3,FALSE))</f>
        <v>23.125623093432601</v>
      </c>
      <c r="L462" s="96">
        <f>IF(V461="","",VLOOKUP($E461&amp;$D$118&amp;$D$119,'CCG data'!$A:$AD,'CCG data'!AC$3,FALSE))</f>
        <v>5.6026839115359008</v>
      </c>
      <c r="M462" s="96">
        <f>IF(V461="","",VLOOKUP($E461&amp;$D$118&amp;$D$119,'CCG data'!$A:$AD,'CCG data'!AD$3,FALSE))</f>
        <v>7.7634230358872918</v>
      </c>
      <c r="N462" s="363"/>
      <c r="P462" s="150">
        <f>IF(P461="","",VLOOKUP($E461&amp;$D$118&amp;$D$119,'CCG data'!$A:$AD,'CCG data'!I$3,FALSE))</f>
        <v>0.05</v>
      </c>
      <c r="Q462" s="15">
        <f>IF(P461="","",VLOOKUP($E461&amp;$D$118&amp;$D$119,'CCG data'!$A:$AD,'CCG data'!J$3,FALSE))</f>
        <v>7.2999999999999995E-2</v>
      </c>
      <c r="R462" s="15">
        <f>IF(R461="","",VLOOKUP($E461&amp;$D$118&amp;$D$119,'CCG data'!$A:$AD,'CCG data'!K$3,FALSE))</f>
        <v>0.56299999999999994</v>
      </c>
      <c r="S462" s="15">
        <f>IF(R461="","",VLOOKUP($E461&amp;$D$118&amp;$D$119,'CCG data'!$A:$AD,'CCG data'!L$3,FALSE))</f>
        <v>0.61</v>
      </c>
      <c r="T462" s="15">
        <f>IF(T461="","",VLOOKUP($E461&amp;$D$118&amp;$D$119,'CCG data'!$A:$AD,'CCG data'!M$3,FALSE))</f>
        <v>0.247</v>
      </c>
      <c r="U462" s="15">
        <f>IF(T461="","",VLOOKUP($E461&amp;$D$118&amp;$D$119,'CCG data'!$A:$AD,'CCG data'!N$3,FALSE))</f>
        <v>0.28899999999999998</v>
      </c>
      <c r="V462" s="15">
        <f>IF(V461="","",VLOOKUP($E461&amp;$D$118&amp;$D$119,'CCG data'!$A:$AD,'CCG data'!O$3,FALSE))</f>
        <v>7.2999999999999995E-2</v>
      </c>
      <c r="W462" s="135">
        <f>IF(V461="","",VLOOKUP($E461&amp;$D$118&amp;$D$119,'CCG data'!$A:$AD,'CCG data'!P$3,FALSE))</f>
        <v>9.9000000000000005E-2</v>
      </c>
      <c r="Y462" s="163" t="str">
        <f>IFERROR(VLOOKUP($E462&amp;$D$119, Outliers!$A$4:$P$214,6,FALSE),"0")</f>
        <v>0</v>
      </c>
      <c r="Z462" s="163" t="str">
        <f>IFERROR(VLOOKUP($E462&amp;$D$119, Outliers!$A$4:$P$214,7,FALSE),"0")</f>
        <v>0</v>
      </c>
      <c r="AA462" s="163" t="str">
        <f>IFERROR(VLOOKUP($E462&amp;$D$119, Outliers!$A$4:$P$214,8,FALSE),"0")</f>
        <v>0</v>
      </c>
      <c r="AB462" s="163" t="str">
        <f>IFERROR(VLOOKUP($E462&amp;$D$119, Outliers!$A$4:$P$214,9,FALSE),"0")</f>
        <v>0</v>
      </c>
      <c r="AD462" s="78"/>
      <c r="AE462" s="78"/>
      <c r="AF462" s="78"/>
      <c r="AG462" s="78"/>
    </row>
    <row r="463" spans="4:33" ht="15.75" x14ac:dyDescent="0.25">
      <c r="D463" s="318"/>
      <c r="E463" s="104" t="s">
        <v>271</v>
      </c>
      <c r="F463" s="405">
        <f>IF(OR(ISERROR(VLOOKUP($E463&amp;$D$118&amp;$D$119,'CCG data'!$A:$AD,'CCG data'!R$3,FALSE)),ISBLANK(VLOOKUP($E463&amp;$D$118&amp;$D$119,'CCG data'!$A:$AD,'CCG data'!R$3,FALSE))),"",VLOOKUP($E463&amp;$D$118&amp;$D$119,'CCG data'!$A:$AD,'CCG data'!R$3,FALSE))</f>
        <v>7.0736718473010969</v>
      </c>
      <c r="G463" s="406"/>
      <c r="H463" s="406">
        <f>IF(OR(ISERROR(VLOOKUP($E463&amp;$D$118&amp;$D$119,'CCG data'!$A:$AD,'CCG data'!S$3,FALSE)),ISBLANK(VLOOKUP($E463&amp;$D$118&amp;$D$119,'CCG data'!$A:$AD,'CCG data'!S$3,FALSE))),"",VLOOKUP($E463&amp;$D$118&amp;$D$119,'CCG data'!$A:$AD,'CCG data'!S$3,FALSE))</f>
        <v>43.007119768531908</v>
      </c>
      <c r="I463" s="406"/>
      <c r="J463" s="406">
        <f>IF(OR(ISERROR(VLOOKUP($E463&amp;$D$118&amp;$D$119,'CCG data'!$A:$AD,'CCG data'!T$3,FALSE)),ISBLANK(VLOOKUP($E463&amp;$D$118&amp;$D$119,'CCG data'!$A:$AD,'CCG data'!T$3,FALSE))),"",VLOOKUP($E463&amp;$D$118&amp;$D$119,'CCG data'!$A:$AD,'CCG data'!T$3,FALSE))</f>
        <v>20.323055272872978</v>
      </c>
      <c r="K463" s="406"/>
      <c r="L463" s="406">
        <f>IF(OR(ISERROR(VLOOKUP($E463&amp;$D$118&amp;$D$119,'CCG data'!$A:$AD,'CCG data'!U$3,FALSE)),ISBLANK(VLOOKUP($E463&amp;$D$118&amp;$D$119,'CCG data'!$A:$AD,'CCG data'!U$3,FALSE))),"",VLOOKUP($E463&amp;$D$118&amp;$D$119,'CCG data'!$A:$AD,'CCG data'!U$3,FALSE))</f>
        <v>9.9082921443967251</v>
      </c>
      <c r="M463" s="407"/>
      <c r="N463" s="362">
        <f>IF(OR(ISERROR(VLOOKUP($E463&amp;$D$118&amp;$D$119,'CCG data'!$A:$AD,'CCG data'!G$3,FALSE)),ISBLANK(VLOOKUP($E463&amp;$D$118&amp;$D$119,'CCG data'!$A:$AD,'CCG data'!G$3,FALSE))),"",VLOOKUP($E463&amp;$D$118&amp;$D$119,'CCG data'!$A:$AD,'CCG data'!G$3,FALSE))</f>
        <v>2023</v>
      </c>
      <c r="P463" s="397">
        <f>IF(OR(ISERROR(VLOOKUP($E463&amp;$D$118&amp;$D$119,'CCG data'!$A:$AD,'CCG data'!B$3,FALSE)),ISBLANK(VLOOKUP($E463&amp;$D$118&amp;$D$119,'CCG data'!$A:$AD,'CCG data'!B$3,FALSE))),"",VLOOKUP($E463&amp;$D$118&amp;$D$119,'CCG data'!$A:$AD,'CCG data'!B$3,FALSE))</f>
        <v>9.0459713297083535E-2</v>
      </c>
      <c r="Q463" s="263"/>
      <c r="R463" s="263">
        <f>IF(OR(ISERROR(VLOOKUP($E463&amp;$D$118&amp;$D$119,'CCG data'!$A:$AD,'CCG data'!C$3,FALSE)),ISBLANK(VLOOKUP($E463&amp;$D$118&amp;$D$119,'CCG data'!$A:$AD,'CCG data'!C$3,FALSE))),"",VLOOKUP($E463&amp;$D$118&amp;$D$119,'CCG data'!$A:$AD,'CCG data'!C$3,FALSE))</f>
        <v>0.53732081067721205</v>
      </c>
      <c r="S463" s="263"/>
      <c r="T463" s="263">
        <f>IF(OR(ISERROR(VLOOKUP($E463&amp;$D$118&amp;$D$119,'CCG data'!$A:$AD,'CCG data'!D$3,FALSE)),ISBLANK(VLOOKUP($E463&amp;$D$118&amp;$D$119,'CCG data'!$A:$AD,'CCG data'!D$3,FALSE))),"",VLOOKUP($E463&amp;$D$118&amp;$D$119,'CCG data'!$A:$AD,'CCG data'!D$3,FALSE))</f>
        <v>0.24666337123084528</v>
      </c>
      <c r="U463" s="263"/>
      <c r="V463" s="263">
        <f>IF(OR(ISERROR(VLOOKUP($E463&amp;$D$118&amp;$D$119,'CCG data'!$A:$AD,'CCG data'!E$3,FALSE)),ISBLANK(VLOOKUP($E463&amp;$D$118&amp;$D$119,'CCG data'!$A:$AD,'CCG data'!E$3,FALSE))),"",VLOOKUP($E463&amp;$D$118&amp;$D$119,'CCG data'!$A:$AD,'CCG data'!E$3,FALSE))</f>
        <v>0.12555610479485912</v>
      </c>
      <c r="W463" s="398"/>
      <c r="Y463" s="163">
        <f>IFERROR(VLOOKUP($E463&amp;$D$119, Outliers!$A$4:$P$214,6,FALSE),"0")</f>
        <v>1</v>
      </c>
      <c r="Z463" s="163">
        <f>IFERROR(VLOOKUP($E463&amp;$D$119, Outliers!$A$4:$P$214,7,FALSE),"0")</f>
        <v>1</v>
      </c>
      <c r="AA463" s="163">
        <f>IFERROR(VLOOKUP($E463&amp;$D$119, Outliers!$A$4:$P$214,8,FALSE),"0")</f>
        <v>1</v>
      </c>
      <c r="AB463" s="163">
        <f>IFERROR(VLOOKUP($E463&amp;$D$119, Outliers!$A$4:$P$214,9,FALSE),"0")</f>
        <v>0</v>
      </c>
      <c r="AD463" s="78"/>
      <c r="AE463" s="78"/>
      <c r="AF463" s="78"/>
      <c r="AG463" s="78"/>
    </row>
    <row r="464" spans="4:33" x14ac:dyDescent="0.25">
      <c r="D464" s="318"/>
      <c r="E464" s="103" t="s">
        <v>27</v>
      </c>
      <c r="F464" s="95">
        <f>IF(P463="","",VLOOKUP($E463&amp;$D$118&amp;$D$119,'CCG data'!$A:$AD,'CCG data'!W$3,FALSE))</f>
        <v>6.0487861434187078</v>
      </c>
      <c r="G464" s="96">
        <f>IF(P463="","",VLOOKUP($E463&amp;$D$118&amp;$D$119,'CCG data'!$A:$AD,'CCG data'!X$3,FALSE))</f>
        <v>8.098557551183486</v>
      </c>
      <c r="H464" s="96">
        <f>IF(R463="","",VLOOKUP($E463&amp;$D$118&amp;$D$119,'CCG data'!$A:$AD,'CCG data'!Y$3,FALSE))</f>
        <v>40.450408664131139</v>
      </c>
      <c r="I464" s="96">
        <f>IF(R463="","",VLOOKUP($E463&amp;$D$118&amp;$D$119,'CCG data'!$A:$AD,'CCG data'!Z$3,FALSE))</f>
        <v>45.563830872932677</v>
      </c>
      <c r="J464" s="96">
        <f>IF(T463="","",VLOOKUP($E463&amp;$D$118&amp;$D$119,'CCG data'!$A:$AD,'CCG data'!AA$3,FALSE))</f>
        <v>18.539876864437957</v>
      </c>
      <c r="K464" s="96">
        <f>IF(T463="","",VLOOKUP($E463&amp;$D$118&amp;$D$119,'CCG data'!$A:$AD,'CCG data'!AB$3,FALSE))</f>
        <v>22.106233681307998</v>
      </c>
      <c r="L464" s="96">
        <f>IF(V463="","",VLOOKUP($E463&amp;$D$118&amp;$D$119,'CCG data'!$A:$AD,'CCG data'!AC$3,FALSE))</f>
        <v>8.6897571210954432</v>
      </c>
      <c r="M464" s="96">
        <f>IF(V463="","",VLOOKUP($E463&amp;$D$118&amp;$D$119,'CCG data'!$A:$AD,'CCG data'!AD$3,FALSE))</f>
        <v>11.126827167698007</v>
      </c>
      <c r="N464" s="363"/>
      <c r="P464" s="150">
        <f>IF(P463="","",VLOOKUP($E463&amp;$D$118&amp;$D$119,'CCG data'!$A:$AD,'CCG data'!I$3,FALSE))</f>
        <v>7.9000000000000001E-2</v>
      </c>
      <c r="Q464" s="15">
        <f>IF(P463="","",VLOOKUP($E463&amp;$D$118&amp;$D$119,'CCG data'!$A:$AD,'CCG data'!J$3,FALSE))</f>
        <v>0.104</v>
      </c>
      <c r="R464" s="15">
        <f>IF(R463="","",VLOOKUP($E463&amp;$D$118&amp;$D$119,'CCG data'!$A:$AD,'CCG data'!K$3,FALSE))</f>
        <v>0.51600000000000001</v>
      </c>
      <c r="S464" s="15">
        <f>IF(R463="","",VLOOKUP($E463&amp;$D$118&amp;$D$119,'CCG data'!$A:$AD,'CCG data'!L$3,FALSE))</f>
        <v>0.55900000000000005</v>
      </c>
      <c r="T464" s="15">
        <f>IF(T463="","",VLOOKUP($E463&amp;$D$118&amp;$D$119,'CCG data'!$A:$AD,'CCG data'!M$3,FALSE))</f>
        <v>0.22800000000000001</v>
      </c>
      <c r="U464" s="15">
        <f>IF(T463="","",VLOOKUP($E463&amp;$D$118&amp;$D$119,'CCG data'!$A:$AD,'CCG data'!N$3,FALSE))</f>
        <v>0.26600000000000001</v>
      </c>
      <c r="V464" s="15">
        <f>IF(V463="","",VLOOKUP($E463&amp;$D$118&amp;$D$119,'CCG data'!$A:$AD,'CCG data'!O$3,FALSE))</f>
        <v>0.112</v>
      </c>
      <c r="W464" s="135">
        <f>IF(V463="","",VLOOKUP($E463&amp;$D$118&amp;$D$119,'CCG data'!$A:$AD,'CCG data'!P$3,FALSE))</f>
        <v>0.14099999999999999</v>
      </c>
      <c r="Y464" s="163" t="str">
        <f>IFERROR(VLOOKUP($E464&amp;$D$119, Outliers!$A$4:$P$214,6,FALSE),"0")</f>
        <v>0</v>
      </c>
      <c r="Z464" s="163" t="str">
        <f>IFERROR(VLOOKUP($E464&amp;$D$119, Outliers!$A$4:$P$214,7,FALSE),"0")</f>
        <v>0</v>
      </c>
      <c r="AA464" s="163" t="str">
        <f>IFERROR(VLOOKUP($E464&amp;$D$119, Outliers!$A$4:$P$214,8,FALSE),"0")</f>
        <v>0</v>
      </c>
      <c r="AB464" s="163" t="str">
        <f>IFERROR(VLOOKUP($E464&amp;$D$119, Outliers!$A$4:$P$214,9,FALSE),"0")</f>
        <v>0</v>
      </c>
      <c r="AD464" s="78"/>
      <c r="AE464" s="78"/>
      <c r="AF464" s="78"/>
      <c r="AG464" s="78"/>
    </row>
    <row r="465" spans="4:33" ht="15.75" x14ac:dyDescent="0.25">
      <c r="D465" s="318"/>
      <c r="E465" s="104" t="s">
        <v>272</v>
      </c>
      <c r="F465" s="405">
        <f>IF(OR(ISERROR(VLOOKUP($E465&amp;$D$118&amp;$D$119,'CCG data'!$A:$AD,'CCG data'!R$3,FALSE)),ISBLANK(VLOOKUP($E465&amp;$D$118&amp;$D$119,'CCG data'!$A:$AD,'CCG data'!R$3,FALSE))),"",VLOOKUP($E465&amp;$D$118&amp;$D$119,'CCG data'!$A:$AD,'CCG data'!R$3,FALSE))</f>
        <v>4.5736695890934724</v>
      </c>
      <c r="G465" s="406"/>
      <c r="H465" s="406">
        <f>IF(OR(ISERROR(VLOOKUP($E465&amp;$D$118&amp;$D$119,'CCG data'!$A:$AD,'CCG data'!S$3,FALSE)),ISBLANK(VLOOKUP($E465&amp;$D$118&amp;$D$119,'CCG data'!$A:$AD,'CCG data'!S$3,FALSE))),"",VLOOKUP($E465&amp;$D$118&amp;$D$119,'CCG data'!$A:$AD,'CCG data'!S$3,FALSE))</f>
        <v>35.769108493120029</v>
      </c>
      <c r="I465" s="406"/>
      <c r="J465" s="406">
        <f>IF(OR(ISERROR(VLOOKUP($E465&amp;$D$118&amp;$D$119,'CCG data'!$A:$AD,'CCG data'!T$3,FALSE)),ISBLANK(VLOOKUP($E465&amp;$D$118&amp;$D$119,'CCG data'!$A:$AD,'CCG data'!T$3,FALSE))),"",VLOOKUP($E465&amp;$D$118&amp;$D$119,'CCG data'!$A:$AD,'CCG data'!T$3,FALSE))</f>
        <v>14.318872848603775</v>
      </c>
      <c r="K465" s="406"/>
      <c r="L465" s="406">
        <f>IF(OR(ISERROR(VLOOKUP($E465&amp;$D$118&amp;$D$119,'CCG data'!$A:$AD,'CCG data'!U$3,FALSE)),ISBLANK(VLOOKUP($E465&amp;$D$118&amp;$D$119,'CCG data'!$A:$AD,'CCG data'!U$3,FALSE))),"",VLOOKUP($E465&amp;$D$118&amp;$D$119,'CCG data'!$A:$AD,'CCG data'!U$3,FALSE))</f>
        <v>12.955463929095298</v>
      </c>
      <c r="M465" s="407"/>
      <c r="N465" s="362">
        <f>IF(OR(ISERROR(VLOOKUP($E465&amp;$D$118&amp;$D$119,'CCG data'!$A:$AD,'CCG data'!G$3,FALSE)),ISBLANK(VLOOKUP($E465&amp;$D$118&amp;$D$119,'CCG data'!$A:$AD,'CCG data'!G$3,FALSE))),"",VLOOKUP($E465&amp;$D$118&amp;$D$119,'CCG data'!$A:$AD,'CCG data'!G$3,FALSE))</f>
        <v>1867</v>
      </c>
      <c r="P465" s="397">
        <f>IF(OR(ISERROR(VLOOKUP($E465&amp;$D$118&amp;$D$119,'CCG data'!$A:$AD,'CCG data'!B$3,FALSE)),ISBLANK(VLOOKUP($E465&amp;$D$118&amp;$D$119,'CCG data'!$A:$AD,'CCG data'!B$3,FALSE))),"",VLOOKUP($E465&amp;$D$118&amp;$D$119,'CCG data'!$A:$AD,'CCG data'!B$3,FALSE))</f>
        <v>6.3738618103910016E-2</v>
      </c>
      <c r="Q465" s="263"/>
      <c r="R465" s="263">
        <f>IF(OR(ISERROR(VLOOKUP($E465&amp;$D$118&amp;$D$119,'CCG data'!$A:$AD,'CCG data'!C$3,FALSE)),ISBLANK(VLOOKUP($E465&amp;$D$118&amp;$D$119,'CCG data'!$A:$AD,'CCG data'!C$3,FALSE))),"",VLOOKUP($E465&amp;$D$118&amp;$D$119,'CCG data'!$A:$AD,'CCG data'!C$3,FALSE))</f>
        <v>0.5265131226566685</v>
      </c>
      <c r="S465" s="263"/>
      <c r="T465" s="263">
        <f>IF(OR(ISERROR(VLOOKUP($E465&amp;$D$118&amp;$D$119,'CCG data'!$A:$AD,'CCG data'!D$3,FALSE)),ISBLANK(VLOOKUP($E465&amp;$D$118&amp;$D$119,'CCG data'!$A:$AD,'CCG data'!D$3,FALSE))),"",VLOOKUP($E465&amp;$D$118&amp;$D$119,'CCG data'!$A:$AD,'CCG data'!D$3,FALSE))</f>
        <v>0.21906802356722013</v>
      </c>
      <c r="U465" s="263"/>
      <c r="V465" s="263">
        <f>IF(OR(ISERROR(VLOOKUP($E465&amp;$D$118&amp;$D$119,'CCG data'!$A:$AD,'CCG data'!E$3,FALSE)),ISBLANK(VLOOKUP($E465&amp;$D$118&amp;$D$119,'CCG data'!$A:$AD,'CCG data'!E$3,FALSE))),"",VLOOKUP($E465&amp;$D$118&amp;$D$119,'CCG data'!$A:$AD,'CCG data'!E$3,FALSE))</f>
        <v>0.19068023567220138</v>
      </c>
      <c r="W465" s="398"/>
      <c r="Y465" s="163">
        <f>IFERROR(VLOOKUP($E465&amp;$D$119, Outliers!$A$4:$P$214,6,FALSE),"0")</f>
        <v>0</v>
      </c>
      <c r="Z465" s="163">
        <f>IFERROR(VLOOKUP($E465&amp;$D$119, Outliers!$A$4:$P$214,7,FALSE),"0")</f>
        <v>0</v>
      </c>
      <c r="AA465" s="163">
        <f>IFERROR(VLOOKUP($E465&amp;$D$119, Outliers!$A$4:$P$214,8,FALSE),"0")</f>
        <v>1</v>
      </c>
      <c r="AB465" s="163">
        <f>IFERROR(VLOOKUP($E465&amp;$D$119, Outliers!$A$4:$P$214,9,FALSE),"0")</f>
        <v>0</v>
      </c>
      <c r="AD465" s="78"/>
      <c r="AE465" s="78"/>
      <c r="AF465" s="78"/>
      <c r="AG465" s="78"/>
    </row>
    <row r="466" spans="4:33" x14ac:dyDescent="0.25">
      <c r="D466" s="318"/>
      <c r="E466" s="103" t="s">
        <v>27</v>
      </c>
      <c r="F466" s="95">
        <f>IF(P465="","",VLOOKUP($E465&amp;$D$118&amp;$D$119,'CCG data'!$A:$AD,'CCG data'!W$3,FALSE))</f>
        <v>3.7519050856012504</v>
      </c>
      <c r="G466" s="96">
        <f>IF(P465="","",VLOOKUP($E465&amp;$D$118&amp;$D$119,'CCG data'!$A:$AD,'CCG data'!X$3,FALSE))</f>
        <v>5.3954340925856945</v>
      </c>
      <c r="H466" s="96">
        <f>IF(R465="","",VLOOKUP($E465&amp;$D$118&amp;$D$119,'CCG data'!$A:$AD,'CCG data'!Y$3,FALSE))</f>
        <v>33.533028023568306</v>
      </c>
      <c r="I466" s="96">
        <f>IF(R465="","",VLOOKUP($E465&amp;$D$118&amp;$D$119,'CCG data'!$A:$AD,'CCG data'!Z$3,FALSE))</f>
        <v>38.005188962671753</v>
      </c>
      <c r="J466" s="96">
        <f>IF(T465="","",VLOOKUP($E465&amp;$D$118&amp;$D$119,'CCG data'!$A:$AD,'CCG data'!AA$3,FALSE))</f>
        <v>12.931148367179631</v>
      </c>
      <c r="K466" s="96">
        <f>IF(T465="","",VLOOKUP($E465&amp;$D$118&amp;$D$119,'CCG data'!$A:$AD,'CCG data'!AB$3,FALSE))</f>
        <v>15.706597330027918</v>
      </c>
      <c r="L466" s="96">
        <f>IF(V465="","",VLOOKUP($E465&amp;$D$118&amp;$D$119,'CCG data'!$A:$AD,'CCG data'!AC$3,FALSE))</f>
        <v>11.60965302775999</v>
      </c>
      <c r="M466" s="96">
        <f>IF(V465="","",VLOOKUP($E465&amp;$D$118&amp;$D$119,'CCG data'!$A:$AD,'CCG data'!AD$3,FALSE))</f>
        <v>14.301274830430607</v>
      </c>
      <c r="N466" s="363"/>
      <c r="P466" s="150">
        <f>IF(P465="","",VLOOKUP($E465&amp;$D$118&amp;$D$119,'CCG data'!$A:$AD,'CCG data'!I$3,FALSE))</f>
        <v>5.3999999999999999E-2</v>
      </c>
      <c r="Q466" s="15">
        <f>IF(P465="","",VLOOKUP($E465&amp;$D$118&amp;$D$119,'CCG data'!$A:$AD,'CCG data'!J$3,FALSE))</f>
        <v>7.5999999999999998E-2</v>
      </c>
      <c r="R466" s="15">
        <f>IF(R465="","",VLOOKUP($E465&amp;$D$118&amp;$D$119,'CCG data'!$A:$AD,'CCG data'!K$3,FALSE))</f>
        <v>0.504</v>
      </c>
      <c r="S466" s="15">
        <f>IF(R465="","",VLOOKUP($E465&amp;$D$118&amp;$D$119,'CCG data'!$A:$AD,'CCG data'!L$3,FALSE))</f>
        <v>0.54900000000000004</v>
      </c>
      <c r="T466" s="15">
        <f>IF(T465="","",VLOOKUP($E465&amp;$D$118&amp;$D$119,'CCG data'!$A:$AD,'CCG data'!M$3,FALSE))</f>
        <v>0.20100000000000001</v>
      </c>
      <c r="U466" s="15">
        <f>IF(T465="","",VLOOKUP($E465&amp;$D$118&amp;$D$119,'CCG data'!$A:$AD,'CCG data'!N$3,FALSE))</f>
        <v>0.23799999999999999</v>
      </c>
      <c r="V466" s="15">
        <f>IF(V465="","",VLOOKUP($E465&amp;$D$118&amp;$D$119,'CCG data'!$A:$AD,'CCG data'!O$3,FALSE))</f>
        <v>0.17399999999999999</v>
      </c>
      <c r="W466" s="135">
        <f>IF(V465="","",VLOOKUP($E465&amp;$D$118&amp;$D$119,'CCG data'!$A:$AD,'CCG data'!P$3,FALSE))</f>
        <v>0.20899999999999999</v>
      </c>
      <c r="Y466" s="163" t="str">
        <f>IFERROR(VLOOKUP($E466&amp;$D$119, Outliers!$A$4:$P$214,6,FALSE),"0")</f>
        <v>0</v>
      </c>
      <c r="Z466" s="163" t="str">
        <f>IFERROR(VLOOKUP($E466&amp;$D$119, Outliers!$A$4:$P$214,7,FALSE),"0")</f>
        <v>0</v>
      </c>
      <c r="AA466" s="163" t="str">
        <f>IFERROR(VLOOKUP($E466&amp;$D$119, Outliers!$A$4:$P$214,8,FALSE),"0")</f>
        <v>0</v>
      </c>
      <c r="AB466" s="163" t="str">
        <f>IFERROR(VLOOKUP($E466&amp;$D$119, Outliers!$A$4:$P$214,9,FALSE),"0")</f>
        <v>0</v>
      </c>
      <c r="AD466" s="78"/>
      <c r="AE466" s="78"/>
      <c r="AF466" s="78"/>
      <c r="AG466" s="78"/>
    </row>
    <row r="467" spans="4:33" ht="15.75" x14ac:dyDescent="0.25">
      <c r="D467" s="318"/>
      <c r="E467" s="104" t="s">
        <v>273</v>
      </c>
      <c r="F467" s="405">
        <f>IF(OR(ISERROR(VLOOKUP($E467&amp;$D$118&amp;$D$119,'CCG data'!$A:$AD,'CCG data'!R$3,FALSE)),ISBLANK(VLOOKUP($E467&amp;$D$118&amp;$D$119,'CCG data'!$A:$AD,'CCG data'!R$3,FALSE))),"",VLOOKUP($E467&amp;$D$118&amp;$D$119,'CCG data'!$A:$AD,'CCG data'!R$3,FALSE))</f>
        <v>6.1329921735462998</v>
      </c>
      <c r="G467" s="406"/>
      <c r="H467" s="406">
        <f>IF(OR(ISERROR(VLOOKUP($E467&amp;$D$118&amp;$D$119,'CCG data'!$A:$AD,'CCG data'!S$3,FALSE)),ISBLANK(VLOOKUP($E467&amp;$D$118&amp;$D$119,'CCG data'!$A:$AD,'CCG data'!S$3,FALSE))),"",VLOOKUP($E467&amp;$D$118&amp;$D$119,'CCG data'!$A:$AD,'CCG data'!S$3,FALSE))</f>
        <v>32.675315856900816</v>
      </c>
      <c r="I467" s="406"/>
      <c r="J467" s="406">
        <f>IF(OR(ISERROR(VLOOKUP($E467&amp;$D$118&amp;$D$119,'CCG data'!$A:$AD,'CCG data'!T$3,FALSE)),ISBLANK(VLOOKUP($E467&amp;$D$118&amp;$D$119,'CCG data'!$A:$AD,'CCG data'!T$3,FALSE))),"",VLOOKUP($E467&amp;$D$118&amp;$D$119,'CCG data'!$A:$AD,'CCG data'!T$3,FALSE))</f>
        <v>15.964424341942912</v>
      </c>
      <c r="K467" s="406"/>
      <c r="L467" s="406">
        <f>IF(OR(ISERROR(VLOOKUP($E467&amp;$D$118&amp;$D$119,'CCG data'!$A:$AD,'CCG data'!U$3,FALSE)),ISBLANK(VLOOKUP($E467&amp;$D$118&amp;$D$119,'CCG data'!$A:$AD,'CCG data'!U$3,FALSE))),"",VLOOKUP($E467&amp;$D$118&amp;$D$119,'CCG data'!$A:$AD,'CCG data'!U$3,FALSE))</f>
        <v>13.64831640217905</v>
      </c>
      <c r="M467" s="407"/>
      <c r="N467" s="362">
        <f>IF(OR(ISERROR(VLOOKUP($E467&amp;$D$118&amp;$D$119,'CCG data'!$A:$AD,'CCG data'!G$3,FALSE)),ISBLANK(VLOOKUP($E467&amp;$D$118&amp;$D$119,'CCG data'!$A:$AD,'CCG data'!G$3,FALSE))),"",VLOOKUP($E467&amp;$D$118&amp;$D$119,'CCG data'!$A:$AD,'CCG data'!G$3,FALSE))</f>
        <v>571</v>
      </c>
      <c r="P467" s="397">
        <f>IF(OR(ISERROR(VLOOKUP($E467&amp;$D$118&amp;$D$119,'CCG data'!$A:$AD,'CCG data'!B$3,FALSE)),ISBLANK(VLOOKUP($E467&amp;$D$118&amp;$D$119,'CCG data'!$A:$AD,'CCG data'!B$3,FALSE))),"",VLOOKUP($E467&amp;$D$118&amp;$D$119,'CCG data'!$A:$AD,'CCG data'!B$3,FALSE))</f>
        <v>8.7565674255691769E-2</v>
      </c>
      <c r="Q467" s="263"/>
      <c r="R467" s="263">
        <f>IF(OR(ISERROR(VLOOKUP($E467&amp;$D$118&amp;$D$119,'CCG data'!$A:$AD,'CCG data'!C$3,FALSE)),ISBLANK(VLOOKUP($E467&amp;$D$118&amp;$D$119,'CCG data'!$A:$AD,'CCG data'!C$3,FALSE))),"",VLOOKUP($E467&amp;$D$118&amp;$D$119,'CCG data'!$A:$AD,'CCG data'!C$3,FALSE))</f>
        <v>0.47810858143607704</v>
      </c>
      <c r="S467" s="263"/>
      <c r="T467" s="263">
        <f>IF(OR(ISERROR(VLOOKUP($E467&amp;$D$118&amp;$D$119,'CCG data'!$A:$AD,'CCG data'!D$3,FALSE)),ISBLANK(VLOOKUP($E467&amp;$D$118&amp;$D$119,'CCG data'!$A:$AD,'CCG data'!D$3,FALSE))),"",VLOOKUP($E467&amp;$D$118&amp;$D$119,'CCG data'!$A:$AD,'CCG data'!D$3,FALSE))</f>
        <v>0.22942206654991243</v>
      </c>
      <c r="U467" s="263"/>
      <c r="V467" s="263">
        <f>IF(OR(ISERROR(VLOOKUP($E467&amp;$D$118&amp;$D$119,'CCG data'!$A:$AD,'CCG data'!E$3,FALSE)),ISBLANK(VLOOKUP($E467&amp;$D$118&amp;$D$119,'CCG data'!$A:$AD,'CCG data'!E$3,FALSE))),"",VLOOKUP($E467&amp;$D$118&amp;$D$119,'CCG data'!$A:$AD,'CCG data'!E$3,FALSE))</f>
        <v>0.20490367775831875</v>
      </c>
      <c r="W467" s="398"/>
      <c r="Y467" s="163">
        <f>IFERROR(VLOOKUP($E467&amp;$D$119, Outliers!$A$4:$P$214,6,FALSE),"0")</f>
        <v>0</v>
      </c>
      <c r="Z467" s="163">
        <f>IFERROR(VLOOKUP($E467&amp;$D$119, Outliers!$A$4:$P$214,7,FALSE),"0")</f>
        <v>0</v>
      </c>
      <c r="AA467" s="163">
        <f>IFERROR(VLOOKUP($E467&amp;$D$119, Outliers!$A$4:$P$214,8,FALSE),"0")</f>
        <v>0</v>
      </c>
      <c r="AB467" s="163">
        <f>IFERROR(VLOOKUP($E467&amp;$D$119, Outliers!$A$4:$P$214,9,FALSE),"0")</f>
        <v>0</v>
      </c>
      <c r="AD467" s="78"/>
      <c r="AE467" s="78"/>
      <c r="AF467" s="78"/>
      <c r="AG467" s="78"/>
    </row>
    <row r="468" spans="4:33" x14ac:dyDescent="0.25">
      <c r="D468" s="318"/>
      <c r="E468" s="103" t="s">
        <v>27</v>
      </c>
      <c r="F468" s="95">
        <f>IF(P467="","",VLOOKUP($E467&amp;$D$118&amp;$D$119,'CCG data'!$A:$AD,'CCG data'!W$3,FALSE))</f>
        <v>4.433013474433884</v>
      </c>
      <c r="G468" s="96">
        <f>IF(P467="","",VLOOKUP($E467&amp;$D$118&amp;$D$119,'CCG data'!$A:$AD,'CCG data'!X$3,FALSE))</f>
        <v>7.8329708726587155</v>
      </c>
      <c r="H468" s="96">
        <f>IF(R467="","",VLOOKUP($E467&amp;$D$118&amp;$D$119,'CCG data'!$A:$AD,'CCG data'!Y$3,FALSE))</f>
        <v>28.799219701032623</v>
      </c>
      <c r="I468" s="96">
        <f>IF(R467="","",VLOOKUP($E467&amp;$D$118&amp;$D$119,'CCG data'!$A:$AD,'CCG data'!Z$3,FALSE))</f>
        <v>36.551412012769006</v>
      </c>
      <c r="J468" s="96">
        <f>IF(T467="","",VLOOKUP($E467&amp;$D$118&amp;$D$119,'CCG data'!$A:$AD,'CCG data'!AA$3,FALSE))</f>
        <v>13.23058060921942</v>
      </c>
      <c r="K468" s="96">
        <f>IF(T467="","",VLOOKUP($E467&amp;$D$118&amp;$D$119,'CCG data'!$A:$AD,'CCG data'!AB$3,FALSE))</f>
        <v>18.698268074666405</v>
      </c>
      <c r="L468" s="96">
        <f>IF(V467="","",VLOOKUP($E467&amp;$D$118&amp;$D$119,'CCG data'!$A:$AD,'CCG data'!AC$3,FALSE))</f>
        <v>11.175213298611025</v>
      </c>
      <c r="M468" s="96">
        <f>IF(V467="","",VLOOKUP($E467&amp;$D$118&amp;$D$119,'CCG data'!$A:$AD,'CCG data'!AD$3,FALSE))</f>
        <v>16.121419505747077</v>
      </c>
      <c r="N468" s="363"/>
      <c r="P468" s="150">
        <f>IF(P467="","",VLOOKUP($E467&amp;$D$118&amp;$D$119,'CCG data'!$A:$AD,'CCG data'!I$3,FALSE))</f>
        <v>6.7000000000000004E-2</v>
      </c>
      <c r="Q468" s="15">
        <f>IF(P467="","",VLOOKUP($E467&amp;$D$118&amp;$D$119,'CCG data'!$A:$AD,'CCG data'!J$3,FALSE))</f>
        <v>0.114</v>
      </c>
      <c r="R468" s="15">
        <f>IF(R467="","",VLOOKUP($E467&amp;$D$118&amp;$D$119,'CCG data'!$A:$AD,'CCG data'!K$3,FALSE))</f>
        <v>0.437</v>
      </c>
      <c r="S468" s="15">
        <f>IF(R467="","",VLOOKUP($E467&amp;$D$118&amp;$D$119,'CCG data'!$A:$AD,'CCG data'!L$3,FALSE))</f>
        <v>0.51900000000000002</v>
      </c>
      <c r="T468" s="15">
        <f>IF(T467="","",VLOOKUP($E467&amp;$D$118&amp;$D$119,'CCG data'!$A:$AD,'CCG data'!M$3,FALSE))</f>
        <v>0.19700000000000001</v>
      </c>
      <c r="U468" s="15">
        <f>IF(T467="","",VLOOKUP($E467&amp;$D$118&amp;$D$119,'CCG data'!$A:$AD,'CCG data'!N$3,FALSE))</f>
        <v>0.26600000000000001</v>
      </c>
      <c r="V468" s="15">
        <f>IF(V467="","",VLOOKUP($E467&amp;$D$118&amp;$D$119,'CCG data'!$A:$AD,'CCG data'!O$3,FALSE))</f>
        <v>0.17399999999999999</v>
      </c>
      <c r="W468" s="135">
        <f>IF(V467="","",VLOOKUP($E467&amp;$D$118&amp;$D$119,'CCG data'!$A:$AD,'CCG data'!P$3,FALSE))</f>
        <v>0.24</v>
      </c>
      <c r="Y468" s="163" t="str">
        <f>IFERROR(VLOOKUP($E468&amp;$D$119, Outliers!$A$4:$P$214,6,FALSE),"0")</f>
        <v>0</v>
      </c>
      <c r="Z468" s="163" t="str">
        <f>IFERROR(VLOOKUP($E468&amp;$D$119, Outliers!$A$4:$P$214,7,FALSE),"0")</f>
        <v>0</v>
      </c>
      <c r="AA468" s="163" t="str">
        <f>IFERROR(VLOOKUP($E468&amp;$D$119, Outliers!$A$4:$P$214,8,FALSE),"0")</f>
        <v>0</v>
      </c>
      <c r="AB468" s="163" t="str">
        <f>IFERROR(VLOOKUP($E468&amp;$D$119, Outliers!$A$4:$P$214,9,FALSE),"0")</f>
        <v>0</v>
      </c>
      <c r="AD468" s="78"/>
      <c r="AE468" s="78"/>
      <c r="AF468" s="78"/>
      <c r="AG468" s="78"/>
    </row>
    <row r="469" spans="4:33" ht="15.75" x14ac:dyDescent="0.25">
      <c r="D469" s="318"/>
      <c r="E469" s="104" t="s">
        <v>274</v>
      </c>
      <c r="F469" s="405">
        <f>IF(OR(ISERROR(VLOOKUP($E469&amp;$D$118&amp;$D$119,'CCG data'!$A:$AD,'CCG data'!R$3,FALSE)),ISBLANK(VLOOKUP($E469&amp;$D$118&amp;$D$119,'CCG data'!$A:$AD,'CCG data'!R$3,FALSE))),"",VLOOKUP($E469&amp;$D$118&amp;$D$119,'CCG data'!$A:$AD,'CCG data'!R$3,FALSE))</f>
        <v>5.691400793507233</v>
      </c>
      <c r="G469" s="406"/>
      <c r="H469" s="406">
        <f>IF(OR(ISERROR(VLOOKUP($E469&amp;$D$118&amp;$D$119,'CCG data'!$A:$AD,'CCG data'!S$3,FALSE)),ISBLANK(VLOOKUP($E469&amp;$D$118&amp;$D$119,'CCG data'!$A:$AD,'CCG data'!S$3,FALSE))),"",VLOOKUP($E469&amp;$D$118&amp;$D$119,'CCG data'!$A:$AD,'CCG data'!S$3,FALSE))</f>
        <v>38.675530873055926</v>
      </c>
      <c r="I469" s="406"/>
      <c r="J469" s="406">
        <f>IF(OR(ISERROR(VLOOKUP($E469&amp;$D$118&amp;$D$119,'CCG data'!$A:$AD,'CCG data'!T$3,FALSE)),ISBLANK(VLOOKUP($E469&amp;$D$118&amp;$D$119,'CCG data'!$A:$AD,'CCG data'!T$3,FALSE))),"",VLOOKUP($E469&amp;$D$118&amp;$D$119,'CCG data'!$A:$AD,'CCG data'!T$3,FALSE))</f>
        <v>19.863026282364132</v>
      </c>
      <c r="K469" s="406"/>
      <c r="L469" s="406">
        <f>IF(OR(ISERROR(VLOOKUP($E469&amp;$D$118&amp;$D$119,'CCG data'!$A:$AD,'CCG data'!U$3,FALSE)),ISBLANK(VLOOKUP($E469&amp;$D$118&amp;$D$119,'CCG data'!$A:$AD,'CCG data'!U$3,FALSE))),"",VLOOKUP($E469&amp;$D$118&amp;$D$119,'CCG data'!$A:$AD,'CCG data'!U$3,FALSE))</f>
        <v>8.3362914327881477</v>
      </c>
      <c r="M469" s="407"/>
      <c r="N469" s="362">
        <f>IF(OR(ISERROR(VLOOKUP($E469&amp;$D$118&amp;$D$119,'CCG data'!$A:$AD,'CCG data'!G$3,FALSE)),ISBLANK(VLOOKUP($E469&amp;$D$118&amp;$D$119,'CCG data'!$A:$AD,'CCG data'!G$3,FALSE))),"",VLOOKUP($E469&amp;$D$118&amp;$D$119,'CCG data'!$A:$AD,'CCG data'!G$3,FALSE))</f>
        <v>1086</v>
      </c>
      <c r="P469" s="397">
        <f>IF(OR(ISERROR(VLOOKUP($E469&amp;$D$118&amp;$D$119,'CCG data'!$A:$AD,'CCG data'!B$3,FALSE)),ISBLANK(VLOOKUP($E469&amp;$D$118&amp;$D$119,'CCG data'!$A:$AD,'CCG data'!B$3,FALSE))),"",VLOOKUP($E469&amp;$D$118&amp;$D$119,'CCG data'!$A:$AD,'CCG data'!B$3,FALSE))</f>
        <v>7.3664825046040522E-2</v>
      </c>
      <c r="Q469" s="263"/>
      <c r="R469" s="263">
        <f>IF(OR(ISERROR(VLOOKUP($E469&amp;$D$118&amp;$D$119,'CCG data'!$A:$AD,'CCG data'!C$3,FALSE)),ISBLANK(VLOOKUP($E469&amp;$D$118&amp;$D$119,'CCG data'!$A:$AD,'CCG data'!C$3,FALSE))),"",VLOOKUP($E469&amp;$D$118&amp;$D$119,'CCG data'!$A:$AD,'CCG data'!C$3,FALSE))</f>
        <v>0.53038674033149169</v>
      </c>
      <c r="S469" s="263"/>
      <c r="T469" s="263">
        <f>IF(OR(ISERROR(VLOOKUP($E469&amp;$D$118&amp;$D$119,'CCG data'!$A:$AD,'CCG data'!D$3,FALSE)),ISBLANK(VLOOKUP($E469&amp;$D$118&amp;$D$119,'CCG data'!$A:$AD,'CCG data'!D$3,FALSE))),"",VLOOKUP($E469&amp;$D$118&amp;$D$119,'CCG data'!$A:$AD,'CCG data'!D$3,FALSE))</f>
        <v>0.27808471454880296</v>
      </c>
      <c r="U469" s="263"/>
      <c r="V469" s="263">
        <f>IF(OR(ISERROR(VLOOKUP($E469&amp;$D$118&amp;$D$119,'CCG data'!$A:$AD,'CCG data'!E$3,FALSE)),ISBLANK(VLOOKUP($E469&amp;$D$118&amp;$D$119,'CCG data'!$A:$AD,'CCG data'!E$3,FALSE))),"",VLOOKUP($E469&amp;$D$118&amp;$D$119,'CCG data'!$A:$AD,'CCG data'!E$3,FALSE))</f>
        <v>0.11786372007366483</v>
      </c>
      <c r="W469" s="398"/>
      <c r="Y469" s="163">
        <f>IFERROR(VLOOKUP($E469&amp;$D$119, Outliers!$A$4:$P$214,6,FALSE),"0")</f>
        <v>0</v>
      </c>
      <c r="Z469" s="163">
        <f>IFERROR(VLOOKUP($E469&amp;$D$119, Outliers!$A$4:$P$214,7,FALSE),"0")</f>
        <v>0</v>
      </c>
      <c r="AA469" s="163">
        <f>IFERROR(VLOOKUP($E469&amp;$D$119, Outliers!$A$4:$P$214,8,FALSE),"0")</f>
        <v>0</v>
      </c>
      <c r="AB469" s="163">
        <f>IFERROR(VLOOKUP($E469&amp;$D$119, Outliers!$A$4:$P$214,9,FALSE),"0")</f>
        <v>1</v>
      </c>
      <c r="AD469" s="78"/>
      <c r="AE469" s="78"/>
      <c r="AF469" s="78"/>
      <c r="AG469" s="78"/>
    </row>
    <row r="470" spans="4:33" x14ac:dyDescent="0.25">
      <c r="D470" s="318"/>
      <c r="E470" s="103" t="s">
        <v>27</v>
      </c>
      <c r="F470" s="95">
        <f>IF(P469="","",VLOOKUP($E469&amp;$D$118&amp;$D$119,'CCG data'!$A:$AD,'CCG data'!W$3,FALSE))</f>
        <v>4.4442176054823488</v>
      </c>
      <c r="G470" s="96">
        <f>IF(P469="","",VLOOKUP($E469&amp;$D$118&amp;$D$119,'CCG data'!$A:$AD,'CCG data'!X$3,FALSE))</f>
        <v>6.9385839815321173</v>
      </c>
      <c r="H470" s="96">
        <f>IF(R469="","",VLOOKUP($E469&amp;$D$118&amp;$D$119,'CCG data'!$A:$AD,'CCG data'!Y$3,FALSE))</f>
        <v>35.51702918508969</v>
      </c>
      <c r="I470" s="96">
        <f>IF(R469="","",VLOOKUP($E469&amp;$D$118&amp;$D$119,'CCG data'!$A:$AD,'CCG data'!Z$3,FALSE))</f>
        <v>41.834032561022163</v>
      </c>
      <c r="J470" s="96">
        <f>IF(T469="","",VLOOKUP($E469&amp;$D$118&amp;$D$119,'CCG data'!$A:$AD,'CCG data'!AA$3,FALSE))</f>
        <v>17.622768384203788</v>
      </c>
      <c r="K470" s="96">
        <f>IF(T469="","",VLOOKUP($E469&amp;$D$118&amp;$D$119,'CCG data'!$A:$AD,'CCG data'!AB$3,FALSE))</f>
        <v>22.103284180524476</v>
      </c>
      <c r="L470" s="96">
        <f>IF(V469="","",VLOOKUP($E469&amp;$D$118&amp;$D$119,'CCG data'!$A:$AD,'CCG data'!AC$3,FALSE))</f>
        <v>6.892102623280552</v>
      </c>
      <c r="M470" s="96">
        <f>IF(V469="","",VLOOKUP($E469&amp;$D$118&amp;$D$119,'CCG data'!$A:$AD,'CCG data'!AD$3,FALSE))</f>
        <v>9.7804802422957433</v>
      </c>
      <c r="N470" s="363"/>
      <c r="P470" s="150">
        <f>IF(P469="","",VLOOKUP($E469&amp;$D$118&amp;$D$119,'CCG data'!$A:$AD,'CCG data'!I$3,FALSE))</f>
        <v>0.06</v>
      </c>
      <c r="Q470" s="15">
        <f>IF(P469="","",VLOOKUP($E469&amp;$D$118&amp;$D$119,'CCG data'!$A:$AD,'CCG data'!J$3,FALSE))</f>
        <v>9.0999999999999998E-2</v>
      </c>
      <c r="R470" s="15">
        <f>IF(R469="","",VLOOKUP($E469&amp;$D$118&amp;$D$119,'CCG data'!$A:$AD,'CCG data'!K$3,FALSE))</f>
        <v>0.501</v>
      </c>
      <c r="S470" s="15">
        <f>IF(R469="","",VLOOKUP($E469&amp;$D$118&amp;$D$119,'CCG data'!$A:$AD,'CCG data'!L$3,FALSE))</f>
        <v>0.56000000000000005</v>
      </c>
      <c r="T470" s="15">
        <f>IF(T469="","",VLOOKUP($E469&amp;$D$118&amp;$D$119,'CCG data'!$A:$AD,'CCG data'!M$3,FALSE))</f>
        <v>0.252</v>
      </c>
      <c r="U470" s="15">
        <f>IF(T469="","",VLOOKUP($E469&amp;$D$118&amp;$D$119,'CCG data'!$A:$AD,'CCG data'!N$3,FALSE))</f>
        <v>0.30499999999999999</v>
      </c>
      <c r="V470" s="15">
        <f>IF(V469="","",VLOOKUP($E469&amp;$D$118&amp;$D$119,'CCG data'!$A:$AD,'CCG data'!O$3,FALSE))</f>
        <v>0.1</v>
      </c>
      <c r="W470" s="135">
        <f>IF(V469="","",VLOOKUP($E469&amp;$D$118&amp;$D$119,'CCG data'!$A:$AD,'CCG data'!P$3,FALSE))</f>
        <v>0.13800000000000001</v>
      </c>
      <c r="Y470" s="163" t="str">
        <f>IFERROR(VLOOKUP($E470&amp;$D$119, Outliers!$A$4:$P$214,6,FALSE),"0")</f>
        <v>0</v>
      </c>
      <c r="Z470" s="163" t="str">
        <f>IFERROR(VLOOKUP($E470&amp;$D$119, Outliers!$A$4:$P$214,7,FALSE),"0")</f>
        <v>0</v>
      </c>
      <c r="AA470" s="163" t="str">
        <f>IFERROR(VLOOKUP($E470&amp;$D$119, Outliers!$A$4:$P$214,8,FALSE),"0")</f>
        <v>0</v>
      </c>
      <c r="AB470" s="163" t="str">
        <f>IFERROR(VLOOKUP($E470&amp;$D$119, Outliers!$A$4:$P$214,9,FALSE),"0")</f>
        <v>0</v>
      </c>
      <c r="AD470" s="78"/>
      <c r="AE470" s="78"/>
      <c r="AF470" s="78"/>
      <c r="AG470" s="78"/>
    </row>
    <row r="471" spans="4:33" ht="15.75" x14ac:dyDescent="0.25">
      <c r="D471" s="318"/>
      <c r="E471" s="104" t="s">
        <v>275</v>
      </c>
      <c r="F471" s="405">
        <f>IF(OR(ISERROR(VLOOKUP($E471&amp;$D$118&amp;$D$119,'CCG data'!$A:$AD,'CCG data'!R$3,FALSE)),ISBLANK(VLOOKUP($E471&amp;$D$118&amp;$D$119,'CCG data'!$A:$AD,'CCG data'!R$3,FALSE))),"",VLOOKUP($E471&amp;$D$118&amp;$D$119,'CCG data'!$A:$AD,'CCG data'!R$3,FALSE))</f>
        <v>6.3393729680767006</v>
      </c>
      <c r="G471" s="406"/>
      <c r="H471" s="406">
        <f>IF(OR(ISERROR(VLOOKUP($E471&amp;$D$118&amp;$D$119,'CCG data'!$A:$AD,'CCG data'!S$3,FALSE)),ISBLANK(VLOOKUP($E471&amp;$D$118&amp;$D$119,'CCG data'!$A:$AD,'CCG data'!S$3,FALSE))),"",VLOOKUP($E471&amp;$D$118&amp;$D$119,'CCG data'!$A:$AD,'CCG data'!S$3,FALSE))</f>
        <v>37.532054815384392</v>
      </c>
      <c r="I471" s="406"/>
      <c r="J471" s="406">
        <f>IF(OR(ISERROR(VLOOKUP($E471&amp;$D$118&amp;$D$119,'CCG data'!$A:$AD,'CCG data'!T$3,FALSE)),ISBLANK(VLOOKUP($E471&amp;$D$118&amp;$D$119,'CCG data'!$A:$AD,'CCG data'!T$3,FALSE))),"",VLOOKUP($E471&amp;$D$118&amp;$D$119,'CCG data'!$A:$AD,'CCG data'!T$3,FALSE))</f>
        <v>18.233641629405192</v>
      </c>
      <c r="K471" s="406"/>
      <c r="L471" s="406">
        <f>IF(OR(ISERROR(VLOOKUP($E471&amp;$D$118&amp;$D$119,'CCG data'!$A:$AD,'CCG data'!U$3,FALSE)),ISBLANK(VLOOKUP($E471&amp;$D$118&amp;$D$119,'CCG data'!$A:$AD,'CCG data'!U$3,FALSE))),"",VLOOKUP($E471&amp;$D$118&amp;$D$119,'CCG data'!$A:$AD,'CCG data'!U$3,FALSE))</f>
        <v>8.9706821094369449</v>
      </c>
      <c r="M471" s="407"/>
      <c r="N471" s="362">
        <f>IF(OR(ISERROR(VLOOKUP($E471&amp;$D$118&amp;$D$119,'CCG data'!$A:$AD,'CCG data'!G$3,FALSE)),ISBLANK(VLOOKUP($E471&amp;$D$118&amp;$D$119,'CCG data'!$A:$AD,'CCG data'!G$3,FALSE))),"",VLOOKUP($E471&amp;$D$118&amp;$D$119,'CCG data'!$A:$AD,'CCG data'!G$3,FALSE))</f>
        <v>652</v>
      </c>
      <c r="P471" s="397">
        <f>IF(OR(ISERROR(VLOOKUP($E471&amp;$D$118&amp;$D$119,'CCG data'!$A:$AD,'CCG data'!B$3,FALSE)),ISBLANK(VLOOKUP($E471&amp;$D$118&amp;$D$119,'CCG data'!$A:$AD,'CCG data'!B$3,FALSE))),"",VLOOKUP($E471&amp;$D$118&amp;$D$119,'CCG data'!$A:$AD,'CCG data'!B$3,FALSE))</f>
        <v>9.6625766871165641E-2</v>
      </c>
      <c r="Q471" s="263"/>
      <c r="R471" s="263">
        <f>IF(OR(ISERROR(VLOOKUP($E471&amp;$D$118&amp;$D$119,'CCG data'!$A:$AD,'CCG data'!C$3,FALSE)),ISBLANK(VLOOKUP($E471&amp;$D$118&amp;$D$119,'CCG data'!$A:$AD,'CCG data'!C$3,FALSE))),"",VLOOKUP($E471&amp;$D$118&amp;$D$119,'CCG data'!$A:$AD,'CCG data'!C$3,FALSE))</f>
        <v>0.5260736196319018</v>
      </c>
      <c r="S471" s="263"/>
      <c r="T471" s="263">
        <f>IF(OR(ISERROR(VLOOKUP($E471&amp;$D$118&amp;$D$119,'CCG data'!$A:$AD,'CCG data'!D$3,FALSE)),ISBLANK(VLOOKUP($E471&amp;$D$118&amp;$D$119,'CCG data'!$A:$AD,'CCG data'!D$3,FALSE))),"",VLOOKUP($E471&amp;$D$118&amp;$D$119,'CCG data'!$A:$AD,'CCG data'!D$3,FALSE))</f>
        <v>0.25</v>
      </c>
      <c r="U471" s="263"/>
      <c r="V471" s="263">
        <f>IF(OR(ISERROR(VLOOKUP($E471&amp;$D$118&amp;$D$119,'CCG data'!$A:$AD,'CCG data'!E$3,FALSE)),ISBLANK(VLOOKUP($E471&amp;$D$118&amp;$D$119,'CCG data'!$A:$AD,'CCG data'!E$3,FALSE))),"",VLOOKUP($E471&amp;$D$118&amp;$D$119,'CCG data'!$A:$AD,'CCG data'!E$3,FALSE))</f>
        <v>0.1273006134969325</v>
      </c>
      <c r="W471" s="398"/>
      <c r="Y471" s="163">
        <f>IFERROR(VLOOKUP($E471&amp;$D$119, Outliers!$A$4:$P$214,6,FALSE),"0")</f>
        <v>0</v>
      </c>
      <c r="Z471" s="163">
        <f>IFERROR(VLOOKUP($E471&amp;$D$119, Outliers!$A$4:$P$214,7,FALSE),"0")</f>
        <v>0</v>
      </c>
      <c r="AA471" s="163">
        <f>IFERROR(VLOOKUP($E471&amp;$D$119, Outliers!$A$4:$P$214,8,FALSE),"0")</f>
        <v>0</v>
      </c>
      <c r="AB471" s="163">
        <f>IFERROR(VLOOKUP($E471&amp;$D$119, Outliers!$A$4:$P$214,9,FALSE),"0")</f>
        <v>0</v>
      </c>
      <c r="AD471" s="78"/>
      <c r="AE471" s="78"/>
      <c r="AF471" s="78"/>
      <c r="AG471" s="78"/>
    </row>
    <row r="472" spans="4:33" x14ac:dyDescent="0.25">
      <c r="D472" s="318"/>
      <c r="E472" s="103" t="s">
        <v>27</v>
      </c>
      <c r="F472" s="95">
        <f>IF(P471="","",VLOOKUP($E471&amp;$D$118&amp;$D$119,'CCG data'!$A:$AD,'CCG data'!W$3,FALSE))</f>
        <v>4.7739485628591742</v>
      </c>
      <c r="G472" s="96">
        <f>IF(P471="","",VLOOKUP($E471&amp;$D$118&amp;$D$119,'CCG data'!$A:$AD,'CCG data'!X$3,FALSE))</f>
        <v>7.9047973732942269</v>
      </c>
      <c r="H472" s="96">
        <f>IF(R471="","",VLOOKUP($E471&amp;$D$118&amp;$D$119,'CCG data'!$A:$AD,'CCG data'!Y$3,FALSE))</f>
        <v>33.560035485994341</v>
      </c>
      <c r="I472" s="96">
        <f>IF(R471="","",VLOOKUP($E471&amp;$D$118&amp;$D$119,'CCG data'!$A:$AD,'CCG data'!Z$3,FALSE))</f>
        <v>41.504074144774442</v>
      </c>
      <c r="J472" s="96">
        <f>IF(T471="","",VLOOKUP($E471&amp;$D$118&amp;$D$119,'CCG data'!$A:$AD,'CCG data'!AA$3,FALSE))</f>
        <v>15.434430321282047</v>
      </c>
      <c r="K472" s="96">
        <f>IF(T471="","",VLOOKUP($E471&amp;$D$118&amp;$D$119,'CCG data'!$A:$AD,'CCG data'!AB$3,FALSE))</f>
        <v>21.032852937528336</v>
      </c>
      <c r="L472" s="96">
        <f>IF(V471="","",VLOOKUP($E471&amp;$D$118&amp;$D$119,'CCG data'!$A:$AD,'CCG data'!AC$3,FALSE))</f>
        <v>7.0407479540805475</v>
      </c>
      <c r="M472" s="96">
        <f>IF(V471="","",VLOOKUP($E471&amp;$D$118&amp;$D$119,'CCG data'!$A:$AD,'CCG data'!AD$3,FALSE))</f>
        <v>10.900616264793342</v>
      </c>
      <c r="N472" s="363"/>
      <c r="P472" s="150">
        <f>IF(P471="","",VLOOKUP($E471&amp;$D$118&amp;$D$119,'CCG data'!$A:$AD,'CCG data'!I$3,FALSE))</f>
        <v>7.5999999999999998E-2</v>
      </c>
      <c r="Q472" s="15">
        <f>IF(P471="","",VLOOKUP($E471&amp;$D$118&amp;$D$119,'CCG data'!$A:$AD,'CCG data'!J$3,FALSE))</f>
        <v>0.122</v>
      </c>
      <c r="R472" s="15">
        <f>IF(R471="","",VLOOKUP($E471&amp;$D$118&amp;$D$119,'CCG data'!$A:$AD,'CCG data'!K$3,FALSE))</f>
        <v>0.48799999999999999</v>
      </c>
      <c r="S472" s="15">
        <f>IF(R471="","",VLOOKUP($E471&amp;$D$118&amp;$D$119,'CCG data'!$A:$AD,'CCG data'!L$3,FALSE))</f>
        <v>0.56399999999999995</v>
      </c>
      <c r="T472" s="15">
        <f>IF(T471="","",VLOOKUP($E471&amp;$D$118&amp;$D$119,'CCG data'!$A:$AD,'CCG data'!M$3,FALSE))</f>
        <v>0.218</v>
      </c>
      <c r="U472" s="15">
        <f>IF(T471="","",VLOOKUP($E471&amp;$D$118&amp;$D$119,'CCG data'!$A:$AD,'CCG data'!N$3,FALSE))</f>
        <v>0.28499999999999998</v>
      </c>
      <c r="V472" s="15">
        <f>IF(V471="","",VLOOKUP($E471&amp;$D$118&amp;$D$119,'CCG data'!$A:$AD,'CCG data'!O$3,FALSE))</f>
        <v>0.104</v>
      </c>
      <c r="W472" s="135">
        <f>IF(V471="","",VLOOKUP($E471&amp;$D$118&amp;$D$119,'CCG data'!$A:$AD,'CCG data'!P$3,FALSE))</f>
        <v>0.155</v>
      </c>
      <c r="Y472" s="163" t="str">
        <f>IFERROR(VLOOKUP($E472&amp;$D$119, Outliers!$A$4:$P$214,6,FALSE),"0")</f>
        <v>0</v>
      </c>
      <c r="Z472" s="163" t="str">
        <f>IFERROR(VLOOKUP($E472&amp;$D$119, Outliers!$A$4:$P$214,7,FALSE),"0")</f>
        <v>0</v>
      </c>
      <c r="AA472" s="163" t="str">
        <f>IFERROR(VLOOKUP($E472&amp;$D$119, Outliers!$A$4:$P$214,8,FALSE),"0")</f>
        <v>0</v>
      </c>
      <c r="AB472" s="163" t="str">
        <f>IFERROR(VLOOKUP($E472&amp;$D$119, Outliers!$A$4:$P$214,9,FALSE),"0")</f>
        <v>0</v>
      </c>
      <c r="AD472" s="78"/>
      <c r="AE472" s="78"/>
      <c r="AF472" s="78"/>
      <c r="AG472" s="78"/>
    </row>
    <row r="473" spans="4:33" ht="15.75" x14ac:dyDescent="0.25">
      <c r="D473" s="318"/>
      <c r="E473" s="104" t="s">
        <v>276</v>
      </c>
      <c r="F473" s="405">
        <f>IF(OR(ISERROR(VLOOKUP($E473&amp;$D$118&amp;$D$119,'CCG data'!$A:$AD,'CCG data'!R$3,FALSE)),ISBLANK(VLOOKUP($E473&amp;$D$118&amp;$D$119,'CCG data'!$A:$AD,'CCG data'!R$3,FALSE))),"",VLOOKUP($E473&amp;$D$118&amp;$D$119,'CCG data'!$A:$AD,'CCG data'!R$3,FALSE))</f>
        <v>3.4840681182958133</v>
      </c>
      <c r="G473" s="406"/>
      <c r="H473" s="406">
        <f>IF(OR(ISERROR(VLOOKUP($E473&amp;$D$118&amp;$D$119,'CCG data'!$A:$AD,'CCG data'!S$3,FALSE)),ISBLANK(VLOOKUP($E473&amp;$D$118&amp;$D$119,'CCG data'!$A:$AD,'CCG data'!S$3,FALSE))),"",VLOOKUP($E473&amp;$D$118&amp;$D$119,'CCG data'!$A:$AD,'CCG data'!S$3,FALSE))</f>
        <v>42.503860891150389</v>
      </c>
      <c r="I473" s="406"/>
      <c r="J473" s="406">
        <f>IF(OR(ISERROR(VLOOKUP($E473&amp;$D$118&amp;$D$119,'CCG data'!$A:$AD,'CCG data'!T$3,FALSE)),ISBLANK(VLOOKUP($E473&amp;$D$118&amp;$D$119,'CCG data'!$A:$AD,'CCG data'!T$3,FALSE))),"",VLOOKUP($E473&amp;$D$118&amp;$D$119,'CCG data'!$A:$AD,'CCG data'!T$3,FALSE))</f>
        <v>17.128849825266375</v>
      </c>
      <c r="K473" s="406"/>
      <c r="L473" s="406">
        <f>IF(OR(ISERROR(VLOOKUP($E473&amp;$D$118&amp;$D$119,'CCG data'!$A:$AD,'CCG data'!U$3,FALSE)),ISBLANK(VLOOKUP($E473&amp;$D$118&amp;$D$119,'CCG data'!$A:$AD,'CCG data'!U$3,FALSE))),"",VLOOKUP($E473&amp;$D$118&amp;$D$119,'CCG data'!$A:$AD,'CCG data'!U$3,FALSE))</f>
        <v>10.942067414456371</v>
      </c>
      <c r="M473" s="407"/>
      <c r="N473" s="362">
        <f>IF(OR(ISERROR(VLOOKUP($E473&amp;$D$118&amp;$D$119,'CCG data'!$A:$AD,'CCG data'!G$3,FALSE)),ISBLANK(VLOOKUP($E473&amp;$D$118&amp;$D$119,'CCG data'!$A:$AD,'CCG data'!G$3,FALSE))),"",VLOOKUP($E473&amp;$D$118&amp;$D$119,'CCG data'!$A:$AD,'CCG data'!G$3,FALSE))</f>
        <v>1209</v>
      </c>
      <c r="P473" s="397">
        <f>IF(OR(ISERROR(VLOOKUP($E473&amp;$D$118&amp;$D$119,'CCG data'!$A:$AD,'CCG data'!B$3,FALSE)),ISBLANK(VLOOKUP($E473&amp;$D$118&amp;$D$119,'CCG data'!$A:$AD,'CCG data'!B$3,FALSE))),"",VLOOKUP($E473&amp;$D$118&amp;$D$119,'CCG data'!$A:$AD,'CCG data'!B$3,FALSE))</f>
        <v>4.7146401985111663E-2</v>
      </c>
      <c r="Q473" s="263"/>
      <c r="R473" s="263">
        <f>IF(OR(ISERROR(VLOOKUP($E473&amp;$D$118&amp;$D$119,'CCG data'!$A:$AD,'CCG data'!C$3,FALSE)),ISBLANK(VLOOKUP($E473&amp;$D$118&amp;$D$119,'CCG data'!$A:$AD,'CCG data'!C$3,FALSE))),"",VLOOKUP($E473&amp;$D$118&amp;$D$119,'CCG data'!$A:$AD,'CCG data'!C$3,FALSE))</f>
        <v>0.57071960297766744</v>
      </c>
      <c r="S473" s="263"/>
      <c r="T473" s="263">
        <f>IF(OR(ISERROR(VLOOKUP($E473&amp;$D$118&amp;$D$119,'CCG data'!$A:$AD,'CCG data'!D$3,FALSE)),ISBLANK(VLOOKUP($E473&amp;$D$118&amp;$D$119,'CCG data'!$A:$AD,'CCG data'!D$3,FALSE))),"",VLOOKUP($E473&amp;$D$118&amp;$D$119,'CCG data'!$A:$AD,'CCG data'!D$3,FALSE))</f>
        <v>0.23242349048800662</v>
      </c>
      <c r="U473" s="263"/>
      <c r="V473" s="263">
        <f>IF(OR(ISERROR(VLOOKUP($E473&amp;$D$118&amp;$D$119,'CCG data'!$A:$AD,'CCG data'!E$3,FALSE)),ISBLANK(VLOOKUP($E473&amp;$D$118&amp;$D$119,'CCG data'!$A:$AD,'CCG data'!E$3,FALSE))),"",VLOOKUP($E473&amp;$D$118&amp;$D$119,'CCG data'!$A:$AD,'CCG data'!E$3,FALSE))</f>
        <v>0.14971050454921422</v>
      </c>
      <c r="W473" s="398"/>
      <c r="Y473" s="163">
        <f>IFERROR(VLOOKUP($E473&amp;$D$119, Outliers!$A$4:$P$214,6,FALSE),"0")</f>
        <v>1</v>
      </c>
      <c r="Z473" s="163">
        <f>IFERROR(VLOOKUP($E473&amp;$D$119, Outliers!$A$4:$P$214,7,FALSE),"0")</f>
        <v>0</v>
      </c>
      <c r="AA473" s="163">
        <f>IFERROR(VLOOKUP($E473&amp;$D$119, Outliers!$A$4:$P$214,8,FALSE),"0")</f>
        <v>0</v>
      </c>
      <c r="AB473" s="163">
        <f>IFERROR(VLOOKUP($E473&amp;$D$119, Outliers!$A$4:$P$214,9,FALSE),"0")</f>
        <v>0</v>
      </c>
      <c r="AD473" s="78"/>
      <c r="AE473" s="78"/>
      <c r="AF473" s="78"/>
      <c r="AG473" s="78"/>
    </row>
    <row r="474" spans="4:33" x14ac:dyDescent="0.25">
      <c r="D474" s="318"/>
      <c r="E474" s="103" t="s">
        <v>27</v>
      </c>
      <c r="F474" s="95">
        <f>IF(P473="","",VLOOKUP($E473&amp;$D$118&amp;$D$119,'CCG data'!$A:$AD,'CCG data'!W$3,FALSE))</f>
        <v>2.5795749707431144</v>
      </c>
      <c r="G474" s="96">
        <f>IF(P473="","",VLOOKUP($E473&amp;$D$118&amp;$D$119,'CCG data'!$A:$AD,'CCG data'!X$3,FALSE))</f>
        <v>4.3885612658485122</v>
      </c>
      <c r="H474" s="96">
        <f>IF(R473="","",VLOOKUP($E473&amp;$D$118&amp;$D$119,'CCG data'!$A:$AD,'CCG data'!Y$3,FALSE))</f>
        <v>39.332396003720739</v>
      </c>
      <c r="I474" s="96">
        <f>IF(R473="","",VLOOKUP($E473&amp;$D$118&amp;$D$119,'CCG data'!$A:$AD,'CCG data'!Z$3,FALSE))</f>
        <v>45.675325778580039</v>
      </c>
      <c r="J474" s="96">
        <f>IF(T473="","",VLOOKUP($E473&amp;$D$118&amp;$D$119,'CCG data'!$A:$AD,'CCG data'!AA$3,FALSE))</f>
        <v>15.126079660155643</v>
      </c>
      <c r="K474" s="96">
        <f>IF(T473="","",VLOOKUP($E473&amp;$D$118&amp;$D$119,'CCG data'!$A:$AD,'CCG data'!AB$3,FALSE))</f>
        <v>19.131619990377107</v>
      </c>
      <c r="L474" s="96">
        <f>IF(V473="","",VLOOKUP($E473&amp;$D$118&amp;$D$119,'CCG data'!$A:$AD,'CCG data'!AC$3,FALSE))</f>
        <v>9.3479651816829428</v>
      </c>
      <c r="M474" s="96">
        <f>IF(V473="","",VLOOKUP($E473&amp;$D$118&amp;$D$119,'CCG data'!$A:$AD,'CCG data'!AD$3,FALSE))</f>
        <v>12.5361696472298</v>
      </c>
      <c r="N474" s="363"/>
      <c r="P474" s="150">
        <f>IF(P473="","",VLOOKUP($E473&amp;$D$118&amp;$D$119,'CCG data'!$A:$AD,'CCG data'!I$3,FALSE))</f>
        <v>3.6999999999999998E-2</v>
      </c>
      <c r="Q474" s="15">
        <f>IF(P473="","",VLOOKUP($E473&amp;$D$118&amp;$D$119,'CCG data'!$A:$AD,'CCG data'!J$3,FALSE))</f>
        <v>6.0999999999999999E-2</v>
      </c>
      <c r="R474" s="15">
        <f>IF(R473="","",VLOOKUP($E473&amp;$D$118&amp;$D$119,'CCG data'!$A:$AD,'CCG data'!K$3,FALSE))</f>
        <v>0.54300000000000004</v>
      </c>
      <c r="S474" s="15">
        <f>IF(R473="","",VLOOKUP($E473&amp;$D$118&amp;$D$119,'CCG data'!$A:$AD,'CCG data'!L$3,FALSE))</f>
        <v>0.59799999999999998</v>
      </c>
      <c r="T474" s="15">
        <f>IF(T473="","",VLOOKUP($E473&amp;$D$118&amp;$D$119,'CCG data'!$A:$AD,'CCG data'!M$3,FALSE))</f>
        <v>0.20899999999999999</v>
      </c>
      <c r="U474" s="15">
        <f>IF(T473="","",VLOOKUP($E473&amp;$D$118&amp;$D$119,'CCG data'!$A:$AD,'CCG data'!N$3,FALSE))</f>
        <v>0.25700000000000001</v>
      </c>
      <c r="V474" s="15">
        <f>IF(V473="","",VLOOKUP($E473&amp;$D$118&amp;$D$119,'CCG data'!$A:$AD,'CCG data'!O$3,FALSE))</f>
        <v>0.13100000000000001</v>
      </c>
      <c r="W474" s="135">
        <f>IF(V473="","",VLOOKUP($E473&amp;$D$118&amp;$D$119,'CCG data'!$A:$AD,'CCG data'!P$3,FALSE))</f>
        <v>0.17100000000000001</v>
      </c>
      <c r="Y474" s="163" t="str">
        <f>IFERROR(VLOOKUP($E474&amp;$D$119, Outliers!$A$4:$P$214,6,FALSE),"0")</f>
        <v>0</v>
      </c>
      <c r="Z474" s="163" t="str">
        <f>IFERROR(VLOOKUP($E474&amp;$D$119, Outliers!$A$4:$P$214,7,FALSE),"0")</f>
        <v>0</v>
      </c>
      <c r="AA474" s="163" t="str">
        <f>IFERROR(VLOOKUP($E474&amp;$D$119, Outliers!$A$4:$P$214,8,FALSE),"0")</f>
        <v>0</v>
      </c>
      <c r="AB474" s="163" t="str">
        <f>IFERROR(VLOOKUP($E474&amp;$D$119, Outliers!$A$4:$P$214,9,FALSE),"0")</f>
        <v>0</v>
      </c>
      <c r="AD474" s="78"/>
      <c r="AE474" s="78"/>
      <c r="AF474" s="78"/>
      <c r="AG474" s="78"/>
    </row>
    <row r="475" spans="4:33" ht="15.75" x14ac:dyDescent="0.25">
      <c r="D475" s="318"/>
      <c r="E475" s="104" t="s">
        <v>425</v>
      </c>
      <c r="F475" s="405">
        <f>IF(OR(ISERROR(VLOOKUP($E475&amp;$D$118&amp;$D$119,'CCG data'!$A:$AD,'CCG data'!R$3,FALSE)),ISBLANK(VLOOKUP($E475&amp;$D$118&amp;$D$119,'CCG data'!$A:$AD,'CCG data'!R$3,FALSE))),"",VLOOKUP($E475&amp;$D$118&amp;$D$119,'CCG data'!$A:$AD,'CCG data'!R$3,FALSE))</f>
        <v>4.6022895126043917</v>
      </c>
      <c r="G475" s="406"/>
      <c r="H475" s="406">
        <f>IF(OR(ISERROR(VLOOKUP($E475&amp;$D$118&amp;$D$119,'CCG data'!$A:$AD,'CCG data'!S$3,FALSE)),ISBLANK(VLOOKUP($E475&amp;$D$118&amp;$D$119,'CCG data'!$A:$AD,'CCG data'!S$3,FALSE))),"",VLOOKUP($E475&amp;$D$118&amp;$D$119,'CCG data'!$A:$AD,'CCG data'!S$3,FALSE))</f>
        <v>43.784160476486122</v>
      </c>
      <c r="I475" s="406"/>
      <c r="J475" s="406">
        <f>IF(OR(ISERROR(VLOOKUP($E475&amp;$D$118&amp;$D$119,'CCG data'!$A:$AD,'CCG data'!T$3,FALSE)),ISBLANK(VLOOKUP($E475&amp;$D$118&amp;$D$119,'CCG data'!$A:$AD,'CCG data'!T$3,FALSE))),"",VLOOKUP($E475&amp;$D$118&amp;$D$119,'CCG data'!$A:$AD,'CCG data'!T$3,FALSE))</f>
        <v>18.567175325276843</v>
      </c>
      <c r="K475" s="406"/>
      <c r="L475" s="406">
        <f>IF(OR(ISERROR(VLOOKUP($E475&amp;$D$118&amp;$D$119,'CCG data'!$A:$AD,'CCG data'!U$3,FALSE)),ISBLANK(VLOOKUP($E475&amp;$D$118&amp;$D$119,'CCG data'!$A:$AD,'CCG data'!U$3,FALSE))),"",VLOOKUP($E475&amp;$D$118&amp;$D$119,'CCG data'!$A:$AD,'CCG data'!U$3,FALSE))</f>
        <v>11.578515056757945</v>
      </c>
      <c r="M475" s="407"/>
      <c r="N475" s="362">
        <f>IF(OR(ISERROR(VLOOKUP($E475&amp;$D$118&amp;$D$119,'CCG data'!$A:$AD,'CCG data'!G$3,FALSE)),ISBLANK(VLOOKUP($E475&amp;$D$118&amp;$D$119,'CCG data'!$A:$AD,'CCG data'!G$3,FALSE))),"",VLOOKUP($E475&amp;$D$118&amp;$D$119,'CCG data'!$A:$AD,'CCG data'!G$3,FALSE))</f>
        <v>1686</v>
      </c>
      <c r="P475" s="397">
        <f>IF(OR(ISERROR(VLOOKUP($E475&amp;$D$118&amp;$D$119,'CCG data'!$A:$AD,'CCG data'!B$3,FALSE)),ISBLANK(VLOOKUP($E475&amp;$D$118&amp;$D$119,'CCG data'!$A:$AD,'CCG data'!B$3,FALSE))),"",VLOOKUP($E475&amp;$D$118&amp;$D$119,'CCG data'!$A:$AD,'CCG data'!B$3,FALSE))</f>
        <v>5.9905100830367736E-2</v>
      </c>
      <c r="Q475" s="263"/>
      <c r="R475" s="263">
        <f>IF(OR(ISERROR(VLOOKUP($E475&amp;$D$118&amp;$D$119,'CCG data'!$A:$AD,'CCG data'!C$3,FALSE)),ISBLANK(VLOOKUP($E475&amp;$D$118&amp;$D$119,'CCG data'!$A:$AD,'CCG data'!C$3,FALSE))),"",VLOOKUP($E475&amp;$D$118&amp;$D$119,'CCG data'!$A:$AD,'CCG data'!C$3,FALSE))</f>
        <v>0.5593119810201661</v>
      </c>
      <c r="S475" s="263"/>
      <c r="T475" s="263">
        <f>IF(OR(ISERROR(VLOOKUP($E475&amp;$D$118&amp;$D$119,'CCG data'!$A:$AD,'CCG data'!D$3,FALSE)),ISBLANK(VLOOKUP($E475&amp;$D$118&amp;$D$119,'CCG data'!$A:$AD,'CCG data'!D$3,FALSE))),"",VLOOKUP($E475&amp;$D$118&amp;$D$119,'CCG data'!$A:$AD,'CCG data'!D$3,FALSE))</f>
        <v>0.23250296559905101</v>
      </c>
      <c r="U475" s="263"/>
      <c r="V475" s="263">
        <f>IF(OR(ISERROR(VLOOKUP($E475&amp;$D$118&amp;$D$119,'CCG data'!$A:$AD,'CCG data'!E$3,FALSE)),ISBLANK(VLOOKUP($E475&amp;$D$118&amp;$D$119,'CCG data'!$A:$AD,'CCG data'!E$3,FALSE))),"",VLOOKUP($E475&amp;$D$118&amp;$D$119,'CCG data'!$A:$AD,'CCG data'!E$3,FALSE))</f>
        <v>0.14827995255041518</v>
      </c>
      <c r="W475" s="398"/>
      <c r="Y475" s="163">
        <f>IFERROR(VLOOKUP($E475&amp;$D$119, Outliers!$A$4:$P$214,6,FALSE),"0")</f>
        <v>0</v>
      </c>
      <c r="Z475" s="163">
        <f>IFERROR(VLOOKUP($E475&amp;$D$119, Outliers!$A$4:$P$214,7,FALSE),"0")</f>
        <v>1</v>
      </c>
      <c r="AA475" s="163">
        <f>IFERROR(VLOOKUP($E475&amp;$D$119, Outliers!$A$4:$P$214,8,FALSE),"0")</f>
        <v>0</v>
      </c>
      <c r="AB475" s="163">
        <f>IFERROR(VLOOKUP($E475&amp;$D$119, Outliers!$A$4:$P$214,9,FALSE),"0")</f>
        <v>0</v>
      </c>
      <c r="AD475" s="78"/>
      <c r="AE475" s="78"/>
      <c r="AF475" s="78"/>
      <c r="AG475" s="78"/>
    </row>
    <row r="476" spans="4:33" x14ac:dyDescent="0.25">
      <c r="D476" s="318"/>
      <c r="E476" s="103" t="s">
        <v>27</v>
      </c>
      <c r="F476" s="95">
        <f>IF(P475="","",VLOOKUP($E475&amp;$D$118&amp;$D$119,'CCG data'!$A:$AD,'CCG data'!W$3,FALSE))</f>
        <v>3.7047174644740561</v>
      </c>
      <c r="G476" s="96">
        <f>IF(P475="","",VLOOKUP($E475&amp;$D$118&amp;$D$119,'CCG data'!$A:$AD,'CCG data'!X$3,FALSE))</f>
        <v>5.4998615607347272</v>
      </c>
      <c r="H476" s="96">
        <f>IF(R475="","",VLOOKUP($E475&amp;$D$118&amp;$D$119,'CCG data'!$A:$AD,'CCG data'!Y$3,FALSE))</f>
        <v>40.989575938177119</v>
      </c>
      <c r="I476" s="96">
        <f>IF(R475="","",VLOOKUP($E475&amp;$D$118&amp;$D$119,'CCG data'!$A:$AD,'CCG data'!Z$3,FALSE))</f>
        <v>46.578745014795125</v>
      </c>
      <c r="J476" s="96">
        <f>IF(T475="","",VLOOKUP($E475&amp;$D$118&amp;$D$119,'CCG data'!$A:$AD,'CCG data'!AA$3,FALSE))</f>
        <v>16.729118744079251</v>
      </c>
      <c r="K476" s="96">
        <f>IF(T475="","",VLOOKUP($E475&amp;$D$118&amp;$D$119,'CCG data'!$A:$AD,'CCG data'!AB$3,FALSE))</f>
        <v>20.405231906474434</v>
      </c>
      <c r="L476" s="96">
        <f>IF(V475="","",VLOOKUP($E475&amp;$D$118&amp;$D$119,'CCG data'!$A:$AD,'CCG data'!AC$3,FALSE))</f>
        <v>10.143227460283118</v>
      </c>
      <c r="M476" s="96">
        <f>IF(V475="","",VLOOKUP($E475&amp;$D$118&amp;$D$119,'CCG data'!$A:$AD,'CCG data'!AD$3,FALSE))</f>
        <v>13.013802653232773</v>
      </c>
      <c r="N476" s="363"/>
      <c r="P476" s="150">
        <f>IF(P475="","",VLOOKUP($E475&amp;$D$118&amp;$D$119,'CCG data'!$A:$AD,'CCG data'!I$3,FALSE))</f>
        <v>0.05</v>
      </c>
      <c r="Q476" s="15">
        <f>IF(P475="","",VLOOKUP($E475&amp;$D$118&amp;$D$119,'CCG data'!$A:$AD,'CCG data'!J$3,FALSE))</f>
        <v>7.1999999999999995E-2</v>
      </c>
      <c r="R476" s="15">
        <f>IF(R475="","",VLOOKUP($E475&amp;$D$118&amp;$D$119,'CCG data'!$A:$AD,'CCG data'!K$3,FALSE))</f>
        <v>0.53600000000000003</v>
      </c>
      <c r="S476" s="15">
        <f>IF(R475="","",VLOOKUP($E475&amp;$D$118&amp;$D$119,'CCG data'!$A:$AD,'CCG data'!L$3,FALSE))</f>
        <v>0.58299999999999996</v>
      </c>
      <c r="T476" s="15">
        <f>IF(T475="","",VLOOKUP($E475&amp;$D$118&amp;$D$119,'CCG data'!$A:$AD,'CCG data'!M$3,FALSE))</f>
        <v>0.21299999999999999</v>
      </c>
      <c r="U476" s="15">
        <f>IF(T475="","",VLOOKUP($E475&amp;$D$118&amp;$D$119,'CCG data'!$A:$AD,'CCG data'!N$3,FALSE))</f>
        <v>0.253</v>
      </c>
      <c r="V476" s="15">
        <f>IF(V475="","",VLOOKUP($E475&amp;$D$118&amp;$D$119,'CCG data'!$A:$AD,'CCG data'!O$3,FALSE))</f>
        <v>0.13200000000000001</v>
      </c>
      <c r="W476" s="135">
        <f>IF(V475="","",VLOOKUP($E475&amp;$D$118&amp;$D$119,'CCG data'!$A:$AD,'CCG data'!P$3,FALSE))</f>
        <v>0.16600000000000001</v>
      </c>
      <c r="Y476" s="163" t="str">
        <f>IFERROR(VLOOKUP($E476&amp;$D$119, Outliers!$A$4:$P$214,6,FALSE),"0")</f>
        <v>0</v>
      </c>
      <c r="Z476" s="163" t="str">
        <f>IFERROR(VLOOKUP($E476&amp;$D$119, Outliers!$A$4:$P$214,7,FALSE),"0")</f>
        <v>0</v>
      </c>
      <c r="AA476" s="163" t="str">
        <f>IFERROR(VLOOKUP($E476&amp;$D$119, Outliers!$A$4:$P$214,8,FALSE),"0")</f>
        <v>0</v>
      </c>
      <c r="AB476" s="163" t="str">
        <f>IFERROR(VLOOKUP($E476&amp;$D$119, Outliers!$A$4:$P$214,9,FALSE),"0")</f>
        <v>0</v>
      </c>
      <c r="AD476" s="78"/>
      <c r="AE476" s="78"/>
      <c r="AF476" s="78"/>
      <c r="AG476" s="78"/>
    </row>
    <row r="477" spans="4:33" ht="15.75" x14ac:dyDescent="0.25">
      <c r="D477" s="318"/>
      <c r="E477" s="104" t="s">
        <v>494</v>
      </c>
      <c r="F477" s="405">
        <f>IF(OR(ISERROR(VLOOKUP($E477&amp;$D$118&amp;$D$119,'CCG data'!$A:$AD,'CCG data'!R$3,FALSE)),ISBLANK(VLOOKUP($E477&amp;$D$118&amp;$D$119,'CCG data'!$A:$AD,'CCG data'!R$3,FALSE))),"",VLOOKUP($E477&amp;$D$118&amp;$D$119,'CCG data'!$A:$AD,'CCG data'!R$3,FALSE))</f>
        <v>4.1763348716978674</v>
      </c>
      <c r="G477" s="406"/>
      <c r="H477" s="406">
        <f>IF(OR(ISERROR(VLOOKUP($E477&amp;$D$118&amp;$D$119,'CCG data'!$A:$AD,'CCG data'!S$3,FALSE)),ISBLANK(VLOOKUP($E477&amp;$D$118&amp;$D$119,'CCG data'!$A:$AD,'CCG data'!S$3,FALSE))),"",VLOOKUP($E477&amp;$D$118&amp;$D$119,'CCG data'!$A:$AD,'CCG data'!S$3,FALSE))</f>
        <v>42.162450254603137</v>
      </c>
      <c r="I477" s="406"/>
      <c r="J477" s="406">
        <f>IF(OR(ISERROR(VLOOKUP($E477&amp;$D$118&amp;$D$119,'CCG data'!$A:$AD,'CCG data'!T$3,FALSE)),ISBLANK(VLOOKUP($E477&amp;$D$118&amp;$D$119,'CCG data'!$A:$AD,'CCG data'!T$3,FALSE))),"",VLOOKUP($E477&amp;$D$118&amp;$D$119,'CCG data'!$A:$AD,'CCG data'!T$3,FALSE))</f>
        <v>17.506482140274858</v>
      </c>
      <c r="K477" s="406"/>
      <c r="L477" s="406">
        <f>IF(OR(ISERROR(VLOOKUP($E477&amp;$D$118&amp;$D$119,'CCG data'!$A:$AD,'CCG data'!U$3,FALSE)),ISBLANK(VLOOKUP($E477&amp;$D$118&amp;$D$119,'CCG data'!$A:$AD,'CCG data'!U$3,FALSE))),"",VLOOKUP($E477&amp;$D$118&amp;$D$119,'CCG data'!$A:$AD,'CCG data'!U$3,FALSE))</f>
        <v>12.950528981227899</v>
      </c>
      <c r="M477" s="407"/>
      <c r="N477" s="362">
        <f>IF(OR(ISERROR(VLOOKUP($E477&amp;$D$118&amp;$D$119,'CCG data'!$A:$AD,'CCG data'!G$3,FALSE)),ISBLANK(VLOOKUP($E477&amp;$D$118&amp;$D$119,'CCG data'!$A:$AD,'CCG data'!G$3,FALSE))),"",VLOOKUP($E477&amp;$D$118&amp;$D$119,'CCG data'!$A:$AD,'CCG data'!G$3,FALSE))</f>
        <v>1010</v>
      </c>
      <c r="P477" s="397">
        <f>IF(OR(ISERROR(VLOOKUP($E477&amp;$D$118&amp;$D$119,'CCG data'!$A:$AD,'CCG data'!B$3,FALSE)),ISBLANK(VLOOKUP($E477&amp;$D$118&amp;$D$119,'CCG data'!$A:$AD,'CCG data'!B$3,FALSE))),"",VLOOKUP($E477&amp;$D$118&amp;$D$119,'CCG data'!$A:$AD,'CCG data'!B$3,FALSE))</f>
        <v>6.0396039603960394E-2</v>
      </c>
      <c r="Q477" s="263"/>
      <c r="R477" s="263">
        <f>IF(OR(ISERROR(VLOOKUP($E477&amp;$D$118&amp;$D$119,'CCG data'!$A:$AD,'CCG data'!C$3,FALSE)),ISBLANK(VLOOKUP($E477&amp;$D$118&amp;$D$119,'CCG data'!$A:$AD,'CCG data'!C$3,FALSE))),"",VLOOKUP($E477&amp;$D$118&amp;$D$119,'CCG data'!$A:$AD,'CCG data'!C$3,FALSE))</f>
        <v>0.54554455445544559</v>
      </c>
      <c r="S477" s="263"/>
      <c r="T477" s="263">
        <f>IF(OR(ISERROR(VLOOKUP($E477&amp;$D$118&amp;$D$119,'CCG data'!$A:$AD,'CCG data'!D$3,FALSE)),ISBLANK(VLOOKUP($E477&amp;$D$118&amp;$D$119,'CCG data'!$A:$AD,'CCG data'!D$3,FALSE))),"",VLOOKUP($E477&amp;$D$118&amp;$D$119,'CCG data'!$A:$AD,'CCG data'!D$3,FALSE))</f>
        <v>0.22277227722772278</v>
      </c>
      <c r="U477" s="263"/>
      <c r="V477" s="263">
        <f>IF(OR(ISERROR(VLOOKUP($E477&amp;$D$118&amp;$D$119,'CCG data'!$A:$AD,'CCG data'!E$3,FALSE)),ISBLANK(VLOOKUP($E477&amp;$D$118&amp;$D$119,'CCG data'!$A:$AD,'CCG data'!E$3,FALSE))),"",VLOOKUP($E477&amp;$D$118&amp;$D$119,'CCG data'!$A:$AD,'CCG data'!E$3,FALSE))</f>
        <v>0.1712871287128713</v>
      </c>
      <c r="W477" s="398"/>
      <c r="Y477" s="163">
        <f>IFERROR(VLOOKUP($E477&amp;$D$119, Outliers!$A$4:$P$214,6,FALSE),"0")</f>
        <v>0</v>
      </c>
      <c r="Z477" s="163">
        <f>IFERROR(VLOOKUP($E477&amp;$D$119, Outliers!$A$4:$P$214,7,FALSE),"0")</f>
        <v>0</v>
      </c>
      <c r="AA477" s="163">
        <f>IFERROR(VLOOKUP($E477&amp;$D$119, Outliers!$A$4:$P$214,8,FALSE),"0")</f>
        <v>0</v>
      </c>
      <c r="AB477" s="163">
        <f>IFERROR(VLOOKUP($E477&amp;$D$119, Outliers!$A$4:$P$214,9,FALSE),"0")</f>
        <v>0</v>
      </c>
      <c r="AD477" s="78"/>
      <c r="AE477" s="78"/>
      <c r="AF477" s="78"/>
      <c r="AG477" s="78"/>
    </row>
    <row r="478" spans="4:33" x14ac:dyDescent="0.25">
      <c r="D478" s="318"/>
      <c r="E478" s="103" t="s">
        <v>27</v>
      </c>
      <c r="F478" s="95">
        <f>IF(P477="","",VLOOKUP($E477&amp;$D$118&amp;$D$119,'CCG data'!$A:$AD,'CCG data'!W$3,FALSE))</f>
        <v>3.1282740941046607</v>
      </c>
      <c r="G478" s="96">
        <f>IF(P477="","",VLOOKUP($E477&amp;$D$118&amp;$D$119,'CCG data'!$A:$AD,'CCG data'!X$3,FALSE))</f>
        <v>5.2243956492910737</v>
      </c>
      <c r="H478" s="96">
        <f>IF(R477="","",VLOOKUP($E477&amp;$D$118&amp;$D$119,'CCG data'!$A:$AD,'CCG data'!Y$3,FALSE))</f>
        <v>38.641935946464059</v>
      </c>
      <c r="I478" s="96">
        <f>IF(R477="","",VLOOKUP($E477&amp;$D$118&amp;$D$119,'CCG data'!$A:$AD,'CCG data'!Z$3,FALSE))</f>
        <v>45.682964562742214</v>
      </c>
      <c r="J478" s="96">
        <f>IF(T477="","",VLOOKUP($E477&amp;$D$118&amp;$D$119,'CCG data'!$A:$AD,'CCG data'!AA$3,FALSE))</f>
        <v>15.21896847394561</v>
      </c>
      <c r="K478" s="96">
        <f>IF(T477="","",VLOOKUP($E477&amp;$D$118&amp;$D$119,'CCG data'!$A:$AD,'CCG data'!AB$3,FALSE))</f>
        <v>19.793995806604105</v>
      </c>
      <c r="L478" s="96">
        <f>IF(V477="","",VLOOKUP($E477&amp;$D$118&amp;$D$119,'CCG data'!$A:$AD,'CCG data'!AC$3,FALSE))</f>
        <v>11.020692429173016</v>
      </c>
      <c r="M478" s="96">
        <f>IF(V477="","",VLOOKUP($E477&amp;$D$118&amp;$D$119,'CCG data'!$A:$AD,'CCG data'!AD$3,FALSE))</f>
        <v>14.880365533282783</v>
      </c>
      <c r="N478" s="363"/>
      <c r="P478" s="150">
        <f>IF(P477="","",VLOOKUP($E477&amp;$D$118&amp;$D$119,'CCG data'!$A:$AD,'CCG data'!I$3,FALSE))</f>
        <v>4.7E-2</v>
      </c>
      <c r="Q478" s="15">
        <f>IF(P477="","",VLOOKUP($E477&amp;$D$118&amp;$D$119,'CCG data'!$A:$AD,'CCG data'!J$3,FALSE))</f>
        <v>7.6999999999999999E-2</v>
      </c>
      <c r="R478" s="15">
        <f>IF(R477="","",VLOOKUP($E477&amp;$D$118&amp;$D$119,'CCG data'!$A:$AD,'CCG data'!K$3,FALSE))</f>
        <v>0.51500000000000001</v>
      </c>
      <c r="S478" s="15">
        <f>IF(R477="","",VLOOKUP($E477&amp;$D$118&amp;$D$119,'CCG data'!$A:$AD,'CCG data'!L$3,FALSE))</f>
        <v>0.57599999999999996</v>
      </c>
      <c r="T478" s="15">
        <f>IF(T477="","",VLOOKUP($E477&amp;$D$118&amp;$D$119,'CCG data'!$A:$AD,'CCG data'!M$3,FALSE))</f>
        <v>0.19800000000000001</v>
      </c>
      <c r="U478" s="15">
        <f>IF(T477="","",VLOOKUP($E477&amp;$D$118&amp;$D$119,'CCG data'!$A:$AD,'CCG data'!N$3,FALSE))</f>
        <v>0.249</v>
      </c>
      <c r="V478" s="15">
        <f>IF(V477="","",VLOOKUP($E477&amp;$D$118&amp;$D$119,'CCG data'!$A:$AD,'CCG data'!O$3,FALSE))</f>
        <v>0.14899999999999999</v>
      </c>
      <c r="W478" s="135">
        <f>IF(V477="","",VLOOKUP($E477&amp;$D$118&amp;$D$119,'CCG data'!$A:$AD,'CCG data'!P$3,FALSE))</f>
        <v>0.19600000000000001</v>
      </c>
      <c r="Y478" s="163" t="str">
        <f>IFERROR(VLOOKUP($E478&amp;$D$119, Outliers!$A$4:$P$214,6,FALSE),"0")</f>
        <v>0</v>
      </c>
      <c r="Z478" s="163" t="str">
        <f>IFERROR(VLOOKUP($E478&amp;$D$119, Outliers!$A$4:$P$214,7,FALSE),"0")</f>
        <v>0</v>
      </c>
      <c r="AA478" s="163" t="str">
        <f>IFERROR(VLOOKUP($E478&amp;$D$119, Outliers!$A$4:$P$214,8,FALSE),"0")</f>
        <v>0</v>
      </c>
      <c r="AB478" s="163" t="str">
        <f>IFERROR(VLOOKUP($E478&amp;$D$119, Outliers!$A$4:$P$214,9,FALSE),"0")</f>
        <v>0</v>
      </c>
      <c r="AD478" s="78"/>
      <c r="AE478" s="78"/>
      <c r="AF478" s="78"/>
      <c r="AG478" s="78"/>
    </row>
    <row r="479" spans="4:33" ht="15.75" x14ac:dyDescent="0.25">
      <c r="D479" s="318"/>
      <c r="E479" s="104" t="s">
        <v>277</v>
      </c>
      <c r="F479" s="405">
        <f>IF(OR(ISERROR(VLOOKUP($E479&amp;$D$118&amp;$D$119,'CCG data'!$A:$AD,'CCG data'!R$3,FALSE)),ISBLANK(VLOOKUP($E479&amp;$D$118&amp;$D$119,'CCG data'!$A:$AD,'CCG data'!R$3,FALSE))),"",VLOOKUP($E479&amp;$D$118&amp;$D$119,'CCG data'!$A:$AD,'CCG data'!R$3,FALSE))</f>
        <v>5.186742707100187</v>
      </c>
      <c r="G479" s="406"/>
      <c r="H479" s="406">
        <f>IF(OR(ISERROR(VLOOKUP($E479&amp;$D$118&amp;$D$119,'CCG data'!$A:$AD,'CCG data'!S$3,FALSE)),ISBLANK(VLOOKUP($E479&amp;$D$118&amp;$D$119,'CCG data'!$A:$AD,'CCG data'!S$3,FALSE))),"",VLOOKUP($E479&amp;$D$118&amp;$D$119,'CCG data'!$A:$AD,'CCG data'!S$3,FALSE))</f>
        <v>34.735473590453552</v>
      </c>
      <c r="I479" s="406"/>
      <c r="J479" s="406">
        <f>IF(OR(ISERROR(VLOOKUP($E479&amp;$D$118&amp;$D$119,'CCG data'!$A:$AD,'CCG data'!T$3,FALSE)),ISBLANK(VLOOKUP($E479&amp;$D$118&amp;$D$119,'CCG data'!$A:$AD,'CCG data'!T$3,FALSE))),"",VLOOKUP($E479&amp;$D$118&amp;$D$119,'CCG data'!$A:$AD,'CCG data'!T$3,FALSE))</f>
        <v>17.70139837357987</v>
      </c>
      <c r="K479" s="406"/>
      <c r="L479" s="406">
        <f>IF(OR(ISERROR(VLOOKUP($E479&amp;$D$118&amp;$D$119,'CCG data'!$A:$AD,'CCG data'!U$3,FALSE)),ISBLANK(VLOOKUP($E479&amp;$D$118&amp;$D$119,'CCG data'!$A:$AD,'CCG data'!U$3,FALSE))),"",VLOOKUP($E479&amp;$D$118&amp;$D$119,'CCG data'!$A:$AD,'CCG data'!U$3,FALSE))</f>
        <v>14.712407598790504</v>
      </c>
      <c r="M479" s="407"/>
      <c r="N479" s="362">
        <f>IF(OR(ISERROR(VLOOKUP($E479&amp;$D$118&amp;$D$119,'CCG data'!$A:$AD,'CCG data'!G$3,FALSE)),ISBLANK(VLOOKUP($E479&amp;$D$118&amp;$D$119,'CCG data'!$A:$AD,'CCG data'!G$3,FALSE))),"",VLOOKUP($E479&amp;$D$118&amp;$D$119,'CCG data'!$A:$AD,'CCG data'!G$3,FALSE))</f>
        <v>1066</v>
      </c>
      <c r="P479" s="397">
        <f>IF(OR(ISERROR(VLOOKUP($E479&amp;$D$118&amp;$D$119,'CCG data'!$A:$AD,'CCG data'!B$3,FALSE)),ISBLANK(VLOOKUP($E479&amp;$D$118&amp;$D$119,'CCG data'!$A:$AD,'CCG data'!B$3,FALSE))),"",VLOOKUP($E479&amp;$D$118&amp;$D$119,'CCG data'!$A:$AD,'CCG data'!B$3,FALSE))</f>
        <v>7.0356472795497185E-2</v>
      </c>
      <c r="Q479" s="263"/>
      <c r="R479" s="263">
        <f>IF(OR(ISERROR(VLOOKUP($E479&amp;$D$118&amp;$D$119,'CCG data'!$A:$AD,'CCG data'!C$3,FALSE)),ISBLANK(VLOOKUP($E479&amp;$D$118&amp;$D$119,'CCG data'!$A:$AD,'CCG data'!C$3,FALSE))),"",VLOOKUP($E479&amp;$D$118&amp;$D$119,'CCG data'!$A:$AD,'CCG data'!C$3,FALSE))</f>
        <v>0.47654784240150094</v>
      </c>
      <c r="S479" s="263"/>
      <c r="T479" s="263">
        <f>IF(OR(ISERROR(VLOOKUP($E479&amp;$D$118&amp;$D$119,'CCG data'!$A:$AD,'CCG data'!D$3,FALSE)),ISBLANK(VLOOKUP($E479&amp;$D$118&amp;$D$119,'CCG data'!$A:$AD,'CCG data'!D$3,FALSE))),"",VLOOKUP($E479&amp;$D$118&amp;$D$119,'CCG data'!$A:$AD,'CCG data'!D$3,FALSE))</f>
        <v>0.25140712945590993</v>
      </c>
      <c r="U479" s="263"/>
      <c r="V479" s="263">
        <f>IF(OR(ISERROR(VLOOKUP($E479&amp;$D$118&amp;$D$119,'CCG data'!$A:$AD,'CCG data'!E$3,FALSE)),ISBLANK(VLOOKUP($E479&amp;$D$118&amp;$D$119,'CCG data'!$A:$AD,'CCG data'!E$3,FALSE))),"",VLOOKUP($E479&amp;$D$118&amp;$D$119,'CCG data'!$A:$AD,'CCG data'!E$3,FALSE))</f>
        <v>0.20168855534709193</v>
      </c>
      <c r="W479" s="398"/>
      <c r="Y479" s="163">
        <f>IFERROR(VLOOKUP($E479&amp;$D$119, Outliers!$A$4:$P$214,6,FALSE),"0")</f>
        <v>0</v>
      </c>
      <c r="Z479" s="163">
        <f>IFERROR(VLOOKUP($E479&amp;$D$119, Outliers!$A$4:$P$214,7,FALSE),"0")</f>
        <v>0</v>
      </c>
      <c r="AA479" s="163">
        <f>IFERROR(VLOOKUP($E479&amp;$D$119, Outliers!$A$4:$P$214,8,FALSE),"0")</f>
        <v>0</v>
      </c>
      <c r="AB479" s="163">
        <f>IFERROR(VLOOKUP($E479&amp;$D$119, Outliers!$A$4:$P$214,9,FALSE),"0")</f>
        <v>1</v>
      </c>
      <c r="AD479" s="78"/>
      <c r="AE479" s="78"/>
      <c r="AF479" s="78"/>
      <c r="AG479" s="78"/>
    </row>
    <row r="480" spans="4:33" x14ac:dyDescent="0.25">
      <c r="D480" s="318"/>
      <c r="E480" s="103" t="s">
        <v>27</v>
      </c>
      <c r="F480" s="95">
        <f>IF(P479="","",VLOOKUP($E479&amp;$D$118&amp;$D$119,'CCG data'!$A:$AD,'CCG data'!W$3,FALSE))</f>
        <v>4.0128723262208315</v>
      </c>
      <c r="G480" s="96">
        <f>IF(P479="","",VLOOKUP($E479&amp;$D$118&amp;$D$119,'CCG data'!$A:$AD,'CCG data'!X$3,FALSE))</f>
        <v>6.3606130879795426</v>
      </c>
      <c r="H480" s="96">
        <f>IF(R479="","",VLOOKUP($E479&amp;$D$118&amp;$D$119,'CCG data'!$A:$AD,'CCG data'!Y$3,FALSE))</f>
        <v>31.714844227835787</v>
      </c>
      <c r="I480" s="96">
        <f>IF(R479="","",VLOOKUP($E479&amp;$D$118&amp;$D$119,'CCG data'!$A:$AD,'CCG data'!Z$3,FALSE))</f>
        <v>37.75610295307132</v>
      </c>
      <c r="J480" s="96">
        <f>IF(T479="","",VLOOKUP($E479&amp;$D$118&amp;$D$119,'CCG data'!$A:$AD,'CCG data'!AA$3,FALSE))</f>
        <v>15.582079770022609</v>
      </c>
      <c r="K480" s="96">
        <f>IF(T479="","",VLOOKUP($E479&amp;$D$118&amp;$D$119,'CCG data'!$A:$AD,'CCG data'!AB$3,FALSE))</f>
        <v>19.820716977137131</v>
      </c>
      <c r="L480" s="96">
        <f>IF(V479="","",VLOOKUP($E479&amp;$D$118&amp;$D$119,'CCG data'!$A:$AD,'CCG data'!AC$3,FALSE))</f>
        <v>12.745786973128434</v>
      </c>
      <c r="M480" s="96">
        <f>IF(V479="","",VLOOKUP($E479&amp;$D$118&amp;$D$119,'CCG data'!$A:$AD,'CCG data'!AD$3,FALSE))</f>
        <v>16.679028224452576</v>
      </c>
      <c r="N480" s="363"/>
      <c r="P480" s="150">
        <f>IF(P479="","",VLOOKUP($E479&amp;$D$118&amp;$D$119,'CCG data'!$A:$AD,'CCG data'!I$3,FALSE))</f>
        <v>5.6000000000000001E-2</v>
      </c>
      <c r="Q480" s="15">
        <f>IF(P479="","",VLOOKUP($E479&amp;$D$118&amp;$D$119,'CCG data'!$A:$AD,'CCG data'!J$3,FALSE))</f>
        <v>8.6999999999999994E-2</v>
      </c>
      <c r="R480" s="15">
        <f>IF(R479="","",VLOOKUP($E479&amp;$D$118&amp;$D$119,'CCG data'!$A:$AD,'CCG data'!K$3,FALSE))</f>
        <v>0.44700000000000001</v>
      </c>
      <c r="S480" s="15">
        <f>IF(R479="","",VLOOKUP($E479&amp;$D$118&amp;$D$119,'CCG data'!$A:$AD,'CCG data'!L$3,FALSE))</f>
        <v>0.50700000000000001</v>
      </c>
      <c r="T480" s="15">
        <f>IF(T479="","",VLOOKUP($E479&amp;$D$118&amp;$D$119,'CCG data'!$A:$AD,'CCG data'!M$3,FALSE))</f>
        <v>0.22600000000000001</v>
      </c>
      <c r="U480" s="15">
        <f>IF(T479="","",VLOOKUP($E479&amp;$D$118&amp;$D$119,'CCG data'!$A:$AD,'CCG data'!N$3,FALSE))</f>
        <v>0.27800000000000002</v>
      </c>
      <c r="V480" s="15">
        <f>IF(V479="","",VLOOKUP($E479&amp;$D$118&amp;$D$119,'CCG data'!$A:$AD,'CCG data'!O$3,FALSE))</f>
        <v>0.17899999999999999</v>
      </c>
      <c r="W480" s="135">
        <f>IF(V479="","",VLOOKUP($E479&amp;$D$118&amp;$D$119,'CCG data'!$A:$AD,'CCG data'!P$3,FALSE))</f>
        <v>0.22700000000000001</v>
      </c>
      <c r="Y480" s="163" t="str">
        <f>IFERROR(VLOOKUP($E480&amp;$D$119, Outliers!$A$4:$P$214,6,FALSE),"0")</f>
        <v>0</v>
      </c>
      <c r="Z480" s="163" t="str">
        <f>IFERROR(VLOOKUP($E480&amp;$D$119, Outliers!$A$4:$P$214,7,FALSE),"0")</f>
        <v>0</v>
      </c>
      <c r="AA480" s="163" t="str">
        <f>IFERROR(VLOOKUP($E480&amp;$D$119, Outliers!$A$4:$P$214,8,FALSE),"0")</f>
        <v>0</v>
      </c>
      <c r="AB480" s="163" t="str">
        <f>IFERROR(VLOOKUP($E480&amp;$D$119, Outliers!$A$4:$P$214,9,FALSE),"0")</f>
        <v>0</v>
      </c>
      <c r="AD480" s="78"/>
      <c r="AE480" s="78"/>
      <c r="AF480" s="78"/>
      <c r="AG480" s="78"/>
    </row>
    <row r="481" spans="4:33" ht="15.75" x14ac:dyDescent="0.25">
      <c r="D481" s="318"/>
      <c r="E481" s="104" t="s">
        <v>278</v>
      </c>
      <c r="F481" s="405">
        <f>IF(OR(ISERROR(VLOOKUP($E481&amp;$D$118&amp;$D$119,'CCG data'!$A:$AD,'CCG data'!R$3,FALSE)),ISBLANK(VLOOKUP($E481&amp;$D$118&amp;$D$119,'CCG data'!$A:$AD,'CCG data'!R$3,FALSE))),"",VLOOKUP($E481&amp;$D$118&amp;$D$119,'CCG data'!$A:$AD,'CCG data'!R$3,FALSE))</f>
        <v>6.8694250667145873</v>
      </c>
      <c r="G481" s="406"/>
      <c r="H481" s="406">
        <f>IF(OR(ISERROR(VLOOKUP($E481&amp;$D$118&amp;$D$119,'CCG data'!$A:$AD,'CCG data'!S$3,FALSE)),ISBLANK(VLOOKUP($E481&amp;$D$118&amp;$D$119,'CCG data'!$A:$AD,'CCG data'!S$3,FALSE))),"",VLOOKUP($E481&amp;$D$118&amp;$D$119,'CCG data'!$A:$AD,'CCG data'!S$3,FALSE))</f>
        <v>38.297539115679704</v>
      </c>
      <c r="I481" s="406"/>
      <c r="J481" s="406">
        <f>IF(OR(ISERROR(VLOOKUP($E481&amp;$D$118&amp;$D$119,'CCG data'!$A:$AD,'CCG data'!T$3,FALSE)),ISBLANK(VLOOKUP($E481&amp;$D$118&amp;$D$119,'CCG data'!$A:$AD,'CCG data'!T$3,FALSE))),"",VLOOKUP($E481&amp;$D$118&amp;$D$119,'CCG data'!$A:$AD,'CCG data'!T$3,FALSE))</f>
        <v>19.01513867255381</v>
      </c>
      <c r="K481" s="406"/>
      <c r="L481" s="406">
        <f>IF(OR(ISERROR(VLOOKUP($E481&amp;$D$118&amp;$D$119,'CCG data'!$A:$AD,'CCG data'!U$3,FALSE)),ISBLANK(VLOOKUP($E481&amp;$D$118&amp;$D$119,'CCG data'!$A:$AD,'CCG data'!U$3,FALSE))),"",VLOOKUP($E481&amp;$D$118&amp;$D$119,'CCG data'!$A:$AD,'CCG data'!U$3,FALSE))</f>
        <v>9.4490320985757741</v>
      </c>
      <c r="M481" s="407"/>
      <c r="N481" s="362">
        <f>IF(OR(ISERROR(VLOOKUP($E481&amp;$D$118&amp;$D$119,'CCG data'!$A:$AD,'CCG data'!G$3,FALSE)),ISBLANK(VLOOKUP($E481&amp;$D$118&amp;$D$119,'CCG data'!$A:$AD,'CCG data'!G$3,FALSE))),"",VLOOKUP($E481&amp;$D$118&amp;$D$119,'CCG data'!$A:$AD,'CCG data'!G$3,FALSE))</f>
        <v>828</v>
      </c>
      <c r="P481" s="397">
        <f>IF(OR(ISERROR(VLOOKUP($E481&amp;$D$118&amp;$D$119,'CCG data'!$A:$AD,'CCG data'!B$3,FALSE)),ISBLANK(VLOOKUP($E481&amp;$D$118&amp;$D$119,'CCG data'!$A:$AD,'CCG data'!B$3,FALSE))),"",VLOOKUP($E481&amp;$D$118&amp;$D$119,'CCG data'!$A:$AD,'CCG data'!B$3,FALSE))</f>
        <v>9.5410628019323665E-2</v>
      </c>
      <c r="Q481" s="263"/>
      <c r="R481" s="263">
        <f>IF(OR(ISERROR(VLOOKUP($E481&amp;$D$118&amp;$D$119,'CCG data'!$A:$AD,'CCG data'!C$3,FALSE)),ISBLANK(VLOOKUP($E481&amp;$D$118&amp;$D$119,'CCG data'!$A:$AD,'CCG data'!C$3,FALSE))),"",VLOOKUP($E481&amp;$D$118&amp;$D$119,'CCG data'!$A:$AD,'CCG data'!C$3,FALSE))</f>
        <v>0.52053140096618356</v>
      </c>
      <c r="S481" s="263"/>
      <c r="T481" s="263">
        <f>IF(OR(ISERROR(VLOOKUP($E481&amp;$D$118&amp;$D$119,'CCG data'!$A:$AD,'CCG data'!D$3,FALSE)),ISBLANK(VLOOKUP($E481&amp;$D$118&amp;$D$119,'CCG data'!$A:$AD,'CCG data'!D$3,FALSE))),"",VLOOKUP($E481&amp;$D$118&amp;$D$119,'CCG data'!$A:$AD,'CCG data'!D$3,FALSE))</f>
        <v>0.25362318840579712</v>
      </c>
      <c r="U481" s="263"/>
      <c r="V481" s="263">
        <f>IF(OR(ISERROR(VLOOKUP($E481&amp;$D$118&amp;$D$119,'CCG data'!$A:$AD,'CCG data'!E$3,FALSE)),ISBLANK(VLOOKUP($E481&amp;$D$118&amp;$D$119,'CCG data'!$A:$AD,'CCG data'!E$3,FALSE))),"",VLOOKUP($E481&amp;$D$118&amp;$D$119,'CCG data'!$A:$AD,'CCG data'!E$3,FALSE))</f>
        <v>0.13043478260869565</v>
      </c>
      <c r="W481" s="398"/>
      <c r="Y481" s="163">
        <f>IFERROR(VLOOKUP($E481&amp;$D$119, Outliers!$A$4:$P$214,6,FALSE),"0")</f>
        <v>0</v>
      </c>
      <c r="Z481" s="163">
        <f>IFERROR(VLOOKUP($E481&amp;$D$119, Outliers!$A$4:$P$214,7,FALSE),"0")</f>
        <v>0</v>
      </c>
      <c r="AA481" s="163">
        <f>IFERROR(VLOOKUP($E481&amp;$D$119, Outliers!$A$4:$P$214,8,FALSE),"0")</f>
        <v>0</v>
      </c>
      <c r="AB481" s="163">
        <f>IFERROR(VLOOKUP($E481&amp;$D$119, Outliers!$A$4:$P$214,9,FALSE),"0")</f>
        <v>0</v>
      </c>
      <c r="AD481" s="78"/>
      <c r="AE481" s="78"/>
      <c r="AF481" s="78"/>
      <c r="AG481" s="78"/>
    </row>
    <row r="482" spans="4:33" x14ac:dyDescent="0.25">
      <c r="D482" s="318"/>
      <c r="E482" s="103" t="s">
        <v>27</v>
      </c>
      <c r="F482" s="95">
        <f>IF(P481="","",VLOOKUP($E481&amp;$D$118&amp;$D$119,'CCG data'!$A:$AD,'CCG data'!W$3,FALSE))</f>
        <v>5.3545984890543963</v>
      </c>
      <c r="G482" s="96">
        <f>IF(P481="","",VLOOKUP($E481&amp;$D$118&amp;$D$119,'CCG data'!$A:$AD,'CCG data'!X$3,FALSE))</f>
        <v>8.3842516443747783</v>
      </c>
      <c r="H482" s="96">
        <f>IF(R481="","",VLOOKUP($E481&amp;$D$118&amp;$D$119,'CCG data'!$A:$AD,'CCG data'!Y$3,FALSE))</f>
        <v>34.681873121279075</v>
      </c>
      <c r="I482" s="96">
        <f>IF(R481="","",VLOOKUP($E481&amp;$D$118&amp;$D$119,'CCG data'!$A:$AD,'CCG data'!Z$3,FALSE))</f>
        <v>41.913205110080334</v>
      </c>
      <c r="J482" s="96">
        <f>IF(T481="","",VLOOKUP($E481&amp;$D$118&amp;$D$119,'CCG data'!$A:$AD,'CCG data'!AA$3,FALSE))</f>
        <v>16.443286980960348</v>
      </c>
      <c r="K482" s="96">
        <f>IF(T481="","",VLOOKUP($E481&amp;$D$118&amp;$D$119,'CCG data'!$A:$AD,'CCG data'!AB$3,FALSE))</f>
        <v>21.586990364147272</v>
      </c>
      <c r="L482" s="96">
        <f>IF(V481="","",VLOOKUP($E481&amp;$D$118&amp;$D$119,'CCG data'!$A:$AD,'CCG data'!AC$3,FALSE))</f>
        <v>7.6669343648490225</v>
      </c>
      <c r="M482" s="96">
        <f>IF(V481="","",VLOOKUP($E481&amp;$D$118&amp;$D$119,'CCG data'!$A:$AD,'CCG data'!AD$3,FALSE))</f>
        <v>11.231129832302525</v>
      </c>
      <c r="N482" s="363"/>
      <c r="P482" s="150">
        <f>IF(P481="","",VLOOKUP($E481&amp;$D$118&amp;$D$119,'CCG data'!$A:$AD,'CCG data'!I$3,FALSE))</f>
        <v>7.6999999999999999E-2</v>
      </c>
      <c r="Q482" s="15">
        <f>IF(P481="","",VLOOKUP($E481&amp;$D$118&amp;$D$119,'CCG data'!$A:$AD,'CCG data'!J$3,FALSE))</f>
        <v>0.11700000000000001</v>
      </c>
      <c r="R482" s="15">
        <f>IF(R481="","",VLOOKUP($E481&amp;$D$118&amp;$D$119,'CCG data'!$A:$AD,'CCG data'!K$3,FALSE))</f>
        <v>0.48599999999999999</v>
      </c>
      <c r="S482" s="15">
        <f>IF(R481="","",VLOOKUP($E481&amp;$D$118&amp;$D$119,'CCG data'!$A:$AD,'CCG data'!L$3,FALSE))</f>
        <v>0.55400000000000005</v>
      </c>
      <c r="T482" s="15">
        <f>IF(T481="","",VLOOKUP($E481&amp;$D$118&amp;$D$119,'CCG data'!$A:$AD,'CCG data'!M$3,FALSE))</f>
        <v>0.22500000000000001</v>
      </c>
      <c r="U482" s="15">
        <f>IF(T481="","",VLOOKUP($E481&amp;$D$118&amp;$D$119,'CCG data'!$A:$AD,'CCG data'!N$3,FALSE))</f>
        <v>0.28399999999999997</v>
      </c>
      <c r="V482" s="15">
        <f>IF(V481="","",VLOOKUP($E481&amp;$D$118&amp;$D$119,'CCG data'!$A:$AD,'CCG data'!O$3,FALSE))</f>
        <v>0.109</v>
      </c>
      <c r="W482" s="135">
        <f>IF(V481="","",VLOOKUP($E481&amp;$D$118&amp;$D$119,'CCG data'!$A:$AD,'CCG data'!P$3,FALSE))</f>
        <v>0.155</v>
      </c>
      <c r="Y482" s="163" t="str">
        <f>IFERROR(VLOOKUP($E482&amp;$D$119, Outliers!$A$4:$P$214,6,FALSE),"0")</f>
        <v>0</v>
      </c>
      <c r="Z482" s="163" t="str">
        <f>IFERROR(VLOOKUP($E482&amp;$D$119, Outliers!$A$4:$P$214,7,FALSE),"0")</f>
        <v>0</v>
      </c>
      <c r="AA482" s="163" t="str">
        <f>IFERROR(VLOOKUP($E482&amp;$D$119, Outliers!$A$4:$P$214,8,FALSE),"0")</f>
        <v>0</v>
      </c>
      <c r="AB482" s="163" t="str">
        <f>IFERROR(VLOOKUP($E482&amp;$D$119, Outliers!$A$4:$P$214,9,FALSE),"0")</f>
        <v>0</v>
      </c>
      <c r="AD482" s="78"/>
      <c r="AE482" s="78"/>
      <c r="AF482" s="78"/>
      <c r="AG482" s="78"/>
    </row>
    <row r="483" spans="4:33" ht="15.75" x14ac:dyDescent="0.25">
      <c r="D483" s="318"/>
      <c r="E483" s="104" t="s">
        <v>279</v>
      </c>
      <c r="F483" s="405">
        <f>IF(OR(ISERROR(VLOOKUP($E483&amp;$D$118&amp;$D$119,'CCG data'!$A:$AD,'CCG data'!R$3,FALSE)),ISBLANK(VLOOKUP($E483&amp;$D$118&amp;$D$119,'CCG data'!$A:$AD,'CCG data'!R$3,FALSE))),"",VLOOKUP($E483&amp;$D$118&amp;$D$119,'CCG data'!$A:$AD,'CCG data'!R$3,FALSE))</f>
        <v>2.192116709253507</v>
      </c>
      <c r="G483" s="406"/>
      <c r="H483" s="406">
        <f>IF(OR(ISERROR(VLOOKUP($E483&amp;$D$118&amp;$D$119,'CCG data'!$A:$AD,'CCG data'!S$3,FALSE)),ISBLANK(VLOOKUP($E483&amp;$D$118&amp;$D$119,'CCG data'!$A:$AD,'CCG data'!S$3,FALSE))),"",VLOOKUP($E483&amp;$D$118&amp;$D$119,'CCG data'!$A:$AD,'CCG data'!S$3,FALSE))</f>
        <v>27.628870362235354</v>
      </c>
      <c r="I483" s="406"/>
      <c r="J483" s="406">
        <f>IF(OR(ISERROR(VLOOKUP($E483&amp;$D$118&amp;$D$119,'CCG data'!$A:$AD,'CCG data'!T$3,FALSE)),ISBLANK(VLOOKUP($E483&amp;$D$118&amp;$D$119,'CCG data'!$A:$AD,'CCG data'!T$3,FALSE))),"",VLOOKUP($E483&amp;$D$118&amp;$D$119,'CCG data'!$A:$AD,'CCG data'!T$3,FALSE))</f>
        <v>22.88026644664701</v>
      </c>
      <c r="K483" s="406"/>
      <c r="L483" s="406">
        <f>IF(OR(ISERROR(VLOOKUP($E483&amp;$D$118&amp;$D$119,'CCG data'!$A:$AD,'CCG data'!U$3,FALSE)),ISBLANK(VLOOKUP($E483&amp;$D$118&amp;$D$119,'CCG data'!$A:$AD,'CCG data'!U$3,FALSE))),"",VLOOKUP($E483&amp;$D$118&amp;$D$119,'CCG data'!$A:$AD,'CCG data'!U$3,FALSE))</f>
        <v>8.8380469420699068</v>
      </c>
      <c r="M483" s="407"/>
      <c r="N483" s="362">
        <f>IF(OR(ISERROR(VLOOKUP($E483&amp;$D$118&amp;$D$119,'CCG data'!$A:$AD,'CCG data'!G$3,FALSE)),ISBLANK(VLOOKUP($E483&amp;$D$118&amp;$D$119,'CCG data'!$A:$AD,'CCG data'!G$3,FALSE))),"",VLOOKUP($E483&amp;$D$118&amp;$D$119,'CCG data'!$A:$AD,'CCG data'!G$3,FALSE))</f>
        <v>612</v>
      </c>
      <c r="P483" s="397">
        <f>IF(OR(ISERROR(VLOOKUP($E483&amp;$D$118&amp;$D$119,'CCG data'!$A:$AD,'CCG data'!B$3,FALSE)),ISBLANK(VLOOKUP($E483&amp;$D$118&amp;$D$119,'CCG data'!$A:$AD,'CCG data'!B$3,FALSE))),"",VLOOKUP($E483&amp;$D$118&amp;$D$119,'CCG data'!$A:$AD,'CCG data'!B$3,FALSE))</f>
        <v>3.2679738562091505E-2</v>
      </c>
      <c r="Q483" s="263"/>
      <c r="R483" s="263">
        <f>IF(OR(ISERROR(VLOOKUP($E483&amp;$D$118&amp;$D$119,'CCG data'!$A:$AD,'CCG data'!C$3,FALSE)),ISBLANK(VLOOKUP($E483&amp;$D$118&amp;$D$119,'CCG data'!$A:$AD,'CCG data'!C$3,FALSE))),"",VLOOKUP($E483&amp;$D$118&amp;$D$119,'CCG data'!$A:$AD,'CCG data'!C$3,FALSE))</f>
        <v>0.44117647058823528</v>
      </c>
      <c r="S483" s="263"/>
      <c r="T483" s="263">
        <f>IF(OR(ISERROR(VLOOKUP($E483&amp;$D$118&amp;$D$119,'CCG data'!$A:$AD,'CCG data'!D$3,FALSE)),ISBLANK(VLOOKUP($E483&amp;$D$118&amp;$D$119,'CCG data'!$A:$AD,'CCG data'!D$3,FALSE))),"",VLOOKUP($E483&amp;$D$118&amp;$D$119,'CCG data'!$A:$AD,'CCG data'!D$3,FALSE))</f>
        <v>0.37581699346405228</v>
      </c>
      <c r="U483" s="263"/>
      <c r="V483" s="263">
        <f>IF(OR(ISERROR(VLOOKUP($E483&amp;$D$118&amp;$D$119,'CCG data'!$A:$AD,'CCG data'!E$3,FALSE)),ISBLANK(VLOOKUP($E483&amp;$D$118&amp;$D$119,'CCG data'!$A:$AD,'CCG data'!E$3,FALSE))),"",VLOOKUP($E483&amp;$D$118&amp;$D$119,'CCG data'!$A:$AD,'CCG data'!E$3,FALSE))</f>
        <v>0.15032679738562091</v>
      </c>
      <c r="W483" s="398"/>
      <c r="Y483" s="163">
        <f>IFERROR(VLOOKUP($E483&amp;$D$119, Outliers!$A$4:$P$214,6,FALSE),"0")</f>
        <v>1</v>
      </c>
      <c r="Z483" s="163">
        <f>IFERROR(VLOOKUP($E483&amp;$D$119, Outliers!$A$4:$P$214,7,FALSE),"0")</f>
        <v>1</v>
      </c>
      <c r="AA483" s="163">
        <f>IFERROR(VLOOKUP($E483&amp;$D$119, Outliers!$A$4:$P$214,8,FALSE),"0")</f>
        <v>1</v>
      </c>
      <c r="AB483" s="163">
        <f>IFERROR(VLOOKUP($E483&amp;$D$119, Outliers!$A$4:$P$214,9,FALSE),"0")</f>
        <v>0</v>
      </c>
      <c r="AD483" s="78"/>
      <c r="AE483" s="78"/>
      <c r="AF483" s="78"/>
      <c r="AG483" s="78"/>
    </row>
    <row r="484" spans="4:33" x14ac:dyDescent="0.25">
      <c r="D484" s="318"/>
      <c r="E484" s="103" t="s">
        <v>27</v>
      </c>
      <c r="F484" s="95">
        <f>IF(P483="","",VLOOKUP($E483&amp;$D$118&amp;$D$119,'CCG data'!$A:$AD,'CCG data'!W$3,FALSE))</f>
        <v>1.2313792018587262</v>
      </c>
      <c r="G484" s="96">
        <f>IF(P483="","",VLOOKUP($E483&amp;$D$118&amp;$D$119,'CCG data'!$A:$AD,'CCG data'!X$3,FALSE))</f>
        <v>3.1528542166482878</v>
      </c>
      <c r="H484" s="96">
        <f>IF(R483="","",VLOOKUP($E483&amp;$D$118&amp;$D$119,'CCG data'!$A:$AD,'CCG data'!Y$3,FALSE))</f>
        <v>24.333248934442778</v>
      </c>
      <c r="I484" s="96">
        <f>IF(R483="","",VLOOKUP($E483&amp;$D$118&amp;$D$119,'CCG data'!$A:$AD,'CCG data'!Z$3,FALSE))</f>
        <v>30.924491790027929</v>
      </c>
      <c r="J484" s="96">
        <f>IF(T483="","",VLOOKUP($E483&amp;$D$118&amp;$D$119,'CCG data'!$A:$AD,'CCG data'!AA$3,FALSE))</f>
        <v>19.923253466128688</v>
      </c>
      <c r="K484" s="96">
        <f>IF(T483="","",VLOOKUP($E483&amp;$D$118&amp;$D$119,'CCG data'!$A:$AD,'CCG data'!AB$3,FALSE))</f>
        <v>25.837279427165331</v>
      </c>
      <c r="L484" s="96">
        <f>IF(V483="","",VLOOKUP($E483&amp;$D$118&amp;$D$119,'CCG data'!$A:$AD,'CCG data'!AC$3,FALSE))</f>
        <v>7.032043966125971</v>
      </c>
      <c r="M484" s="96">
        <f>IF(V483="","",VLOOKUP($E483&amp;$D$118&amp;$D$119,'CCG data'!$A:$AD,'CCG data'!AD$3,FALSE))</f>
        <v>10.644049918013842</v>
      </c>
      <c r="N484" s="363"/>
      <c r="P484" s="150">
        <f>IF(P483="","",VLOOKUP($E483&amp;$D$118&amp;$D$119,'CCG data'!$A:$AD,'CCG data'!I$3,FALSE))</f>
        <v>2.1000000000000001E-2</v>
      </c>
      <c r="Q484" s="15">
        <f>IF(P483="","",VLOOKUP($E483&amp;$D$118&amp;$D$119,'CCG data'!$A:$AD,'CCG data'!J$3,FALSE))</f>
        <v>0.05</v>
      </c>
      <c r="R484" s="15">
        <f>IF(R483="","",VLOOKUP($E483&amp;$D$118&amp;$D$119,'CCG data'!$A:$AD,'CCG data'!K$3,FALSE))</f>
        <v>0.40200000000000002</v>
      </c>
      <c r="S484" s="15">
        <f>IF(R483="","",VLOOKUP($E483&amp;$D$118&amp;$D$119,'CCG data'!$A:$AD,'CCG data'!L$3,FALSE))</f>
        <v>0.48099999999999998</v>
      </c>
      <c r="T484" s="15">
        <f>IF(T483="","",VLOOKUP($E483&amp;$D$118&amp;$D$119,'CCG data'!$A:$AD,'CCG data'!M$3,FALSE))</f>
        <v>0.33800000000000002</v>
      </c>
      <c r="U484" s="15">
        <f>IF(T483="","",VLOOKUP($E483&amp;$D$118&amp;$D$119,'CCG data'!$A:$AD,'CCG data'!N$3,FALSE))</f>
        <v>0.41499999999999998</v>
      </c>
      <c r="V484" s="15">
        <f>IF(V483="","",VLOOKUP($E483&amp;$D$118&amp;$D$119,'CCG data'!$A:$AD,'CCG data'!O$3,FALSE))</f>
        <v>0.124</v>
      </c>
      <c r="W484" s="135">
        <f>IF(V483="","",VLOOKUP($E483&amp;$D$118&amp;$D$119,'CCG data'!$A:$AD,'CCG data'!P$3,FALSE))</f>
        <v>0.18099999999999999</v>
      </c>
      <c r="Y484" s="163" t="str">
        <f>IFERROR(VLOOKUP($E484&amp;$D$119, Outliers!$A$4:$P$214,6,FALSE),"0")</f>
        <v>0</v>
      </c>
      <c r="Z484" s="163" t="str">
        <f>IFERROR(VLOOKUP($E484&amp;$D$119, Outliers!$A$4:$P$214,7,FALSE),"0")</f>
        <v>0</v>
      </c>
      <c r="AA484" s="163" t="str">
        <f>IFERROR(VLOOKUP($E484&amp;$D$119, Outliers!$A$4:$P$214,8,FALSE),"0")</f>
        <v>0</v>
      </c>
      <c r="AB484" s="163" t="str">
        <f>IFERROR(VLOOKUP($E484&amp;$D$119, Outliers!$A$4:$P$214,9,FALSE),"0")</f>
        <v>0</v>
      </c>
      <c r="AD484" s="78"/>
      <c r="AE484" s="78"/>
      <c r="AF484" s="78"/>
      <c r="AG484" s="78"/>
    </row>
    <row r="485" spans="4:33" ht="15.75" x14ac:dyDescent="0.25">
      <c r="D485" s="318"/>
      <c r="E485" s="104" t="s">
        <v>280</v>
      </c>
      <c r="F485" s="405">
        <f>IF(OR(ISERROR(VLOOKUP($E485&amp;$D$118&amp;$D$119,'CCG data'!$A:$AD,'CCG data'!R$3,FALSE)),ISBLANK(VLOOKUP($E485&amp;$D$118&amp;$D$119,'CCG data'!$A:$AD,'CCG data'!R$3,FALSE))),"",VLOOKUP($E485&amp;$D$118&amp;$D$119,'CCG data'!$A:$AD,'CCG data'!R$3,FALSE))</f>
        <v>3.2530929899940602</v>
      </c>
      <c r="G485" s="406"/>
      <c r="H485" s="406">
        <f>IF(OR(ISERROR(VLOOKUP($E485&amp;$D$118&amp;$D$119,'CCG data'!$A:$AD,'CCG data'!S$3,FALSE)),ISBLANK(VLOOKUP($E485&amp;$D$118&amp;$D$119,'CCG data'!$A:$AD,'CCG data'!S$3,FALSE))),"",VLOOKUP($E485&amp;$D$118&amp;$D$119,'CCG data'!$A:$AD,'CCG data'!S$3,FALSE))</f>
        <v>39.39977415602808</v>
      </c>
      <c r="I485" s="406"/>
      <c r="J485" s="406">
        <f>IF(OR(ISERROR(VLOOKUP($E485&amp;$D$118&amp;$D$119,'CCG data'!$A:$AD,'CCG data'!T$3,FALSE)),ISBLANK(VLOOKUP($E485&amp;$D$118&amp;$D$119,'CCG data'!$A:$AD,'CCG data'!T$3,FALSE))),"",VLOOKUP($E485&amp;$D$118&amp;$D$119,'CCG data'!$A:$AD,'CCG data'!T$3,FALSE))</f>
        <v>18.675752174541465</v>
      </c>
      <c r="K485" s="406"/>
      <c r="L485" s="406">
        <f>IF(OR(ISERROR(VLOOKUP($E485&amp;$D$118&amp;$D$119,'CCG data'!$A:$AD,'CCG data'!U$3,FALSE)),ISBLANK(VLOOKUP($E485&amp;$D$118&amp;$D$119,'CCG data'!$A:$AD,'CCG data'!U$3,FALSE))),"",VLOOKUP($E485&amp;$D$118&amp;$D$119,'CCG data'!$A:$AD,'CCG data'!U$3,FALSE))</f>
        <v>12.186498260576275</v>
      </c>
      <c r="M485" s="407"/>
      <c r="N485" s="362">
        <f>IF(OR(ISERROR(VLOOKUP($E485&amp;$D$118&amp;$D$119,'CCG data'!$A:$AD,'CCG data'!G$3,FALSE)),ISBLANK(VLOOKUP($E485&amp;$D$118&amp;$D$119,'CCG data'!$A:$AD,'CCG data'!G$3,FALSE))),"",VLOOKUP($E485&amp;$D$118&amp;$D$119,'CCG data'!$A:$AD,'CCG data'!G$3,FALSE))</f>
        <v>1447</v>
      </c>
      <c r="P485" s="397">
        <f>IF(OR(ISERROR(VLOOKUP($E485&amp;$D$118&amp;$D$119,'CCG data'!$A:$AD,'CCG data'!B$3,FALSE)),ISBLANK(VLOOKUP($E485&amp;$D$118&amp;$D$119,'CCG data'!$A:$AD,'CCG data'!B$3,FALSE))),"",VLOOKUP($E485&amp;$D$118&amp;$D$119,'CCG data'!$A:$AD,'CCG data'!B$3,FALSE))</f>
        <v>4.2156185210780926E-2</v>
      </c>
      <c r="Q485" s="263"/>
      <c r="R485" s="263">
        <f>IF(OR(ISERROR(VLOOKUP($E485&amp;$D$118&amp;$D$119,'CCG data'!$A:$AD,'CCG data'!C$3,FALSE)),ISBLANK(VLOOKUP($E485&amp;$D$118&amp;$D$119,'CCG data'!$A:$AD,'CCG data'!C$3,FALSE))),"",VLOOKUP($E485&amp;$D$118&amp;$D$119,'CCG data'!$A:$AD,'CCG data'!C$3,FALSE))</f>
        <v>0.53420870767104356</v>
      </c>
      <c r="S485" s="263"/>
      <c r="T485" s="263">
        <f>IF(OR(ISERROR(VLOOKUP($E485&amp;$D$118&amp;$D$119,'CCG data'!$A:$AD,'CCG data'!D$3,FALSE)),ISBLANK(VLOOKUP($E485&amp;$D$118&amp;$D$119,'CCG data'!$A:$AD,'CCG data'!D$3,FALSE))),"",VLOOKUP($E485&amp;$D$118&amp;$D$119,'CCG data'!$A:$AD,'CCG data'!D$3,FALSE))</f>
        <v>0.25570145127850724</v>
      </c>
      <c r="U485" s="263"/>
      <c r="V485" s="263">
        <f>IF(OR(ISERROR(VLOOKUP($E485&amp;$D$118&amp;$D$119,'CCG data'!$A:$AD,'CCG data'!E$3,FALSE)),ISBLANK(VLOOKUP($E485&amp;$D$118&amp;$D$119,'CCG data'!$A:$AD,'CCG data'!E$3,FALSE))),"",VLOOKUP($E485&amp;$D$118&amp;$D$119,'CCG data'!$A:$AD,'CCG data'!E$3,FALSE))</f>
        <v>0.16793365583966827</v>
      </c>
      <c r="W485" s="398"/>
      <c r="Y485" s="163">
        <f>IFERROR(VLOOKUP($E485&amp;$D$119, Outliers!$A$4:$P$214,6,FALSE),"0")</f>
        <v>1</v>
      </c>
      <c r="Z485" s="163">
        <f>IFERROR(VLOOKUP($E485&amp;$D$119, Outliers!$A$4:$P$214,7,FALSE),"0")</f>
        <v>0</v>
      </c>
      <c r="AA485" s="163">
        <f>IFERROR(VLOOKUP($E485&amp;$D$119, Outliers!$A$4:$P$214,8,FALSE),"0")</f>
        <v>0</v>
      </c>
      <c r="AB485" s="163">
        <f>IFERROR(VLOOKUP($E485&amp;$D$119, Outliers!$A$4:$P$214,9,FALSE),"0")</f>
        <v>0</v>
      </c>
      <c r="AD485" s="78"/>
      <c r="AE485" s="78"/>
      <c r="AF485" s="78"/>
      <c r="AG485" s="78"/>
    </row>
    <row r="486" spans="4:33" x14ac:dyDescent="0.25">
      <c r="D486" s="318"/>
      <c r="E486" s="103" t="s">
        <v>27</v>
      </c>
      <c r="F486" s="95">
        <f>IF(P485="","",VLOOKUP($E485&amp;$D$118&amp;$D$119,'CCG data'!$A:$AD,'CCG data'!W$3,FALSE))</f>
        <v>2.4367218719160464</v>
      </c>
      <c r="G486" s="96">
        <f>IF(P485="","",VLOOKUP($E485&amp;$D$118&amp;$D$119,'CCG data'!$A:$AD,'CCG data'!X$3,FALSE))</f>
        <v>4.0694641080720739</v>
      </c>
      <c r="H486" s="96">
        <f>IF(R485="","",VLOOKUP($E485&amp;$D$118&amp;$D$119,'CCG data'!$A:$AD,'CCG data'!Y$3,FALSE))</f>
        <v>36.622235852305749</v>
      </c>
      <c r="I486" s="96">
        <f>IF(R485="","",VLOOKUP($E485&amp;$D$118&amp;$D$119,'CCG data'!$A:$AD,'CCG data'!Z$3,FALSE))</f>
        <v>42.177312459750411</v>
      </c>
      <c r="J486" s="96">
        <f>IF(T485="","",VLOOKUP($E485&amp;$D$118&amp;$D$119,'CCG data'!$A:$AD,'CCG data'!AA$3,FALSE))</f>
        <v>16.772776172360164</v>
      </c>
      <c r="K486" s="96">
        <f>IF(T485="","",VLOOKUP($E485&amp;$D$118&amp;$D$119,'CCG data'!$A:$AD,'CCG data'!AB$3,FALSE))</f>
        <v>20.578728176722766</v>
      </c>
      <c r="L486" s="96">
        <f>IF(V485="","",VLOOKUP($E485&amp;$D$118&amp;$D$119,'CCG data'!$A:$AD,'CCG data'!AC$3,FALSE))</f>
        <v>10.654240373865571</v>
      </c>
      <c r="M486" s="96">
        <f>IF(V485="","",VLOOKUP($E485&amp;$D$118&amp;$D$119,'CCG data'!$A:$AD,'CCG data'!AD$3,FALSE))</f>
        <v>13.71875614728698</v>
      </c>
      <c r="N486" s="363"/>
      <c r="P486" s="150">
        <f>IF(P485="","",VLOOKUP($E485&amp;$D$118&amp;$D$119,'CCG data'!$A:$AD,'CCG data'!I$3,FALSE))</f>
        <v>3.3000000000000002E-2</v>
      </c>
      <c r="Q486" s="15">
        <f>IF(P485="","",VLOOKUP($E485&amp;$D$118&amp;$D$119,'CCG data'!$A:$AD,'CCG data'!J$3,FALSE))</f>
        <v>5.3999999999999999E-2</v>
      </c>
      <c r="R486" s="15">
        <f>IF(R485="","",VLOOKUP($E485&amp;$D$118&amp;$D$119,'CCG data'!$A:$AD,'CCG data'!K$3,FALSE))</f>
        <v>0.50800000000000001</v>
      </c>
      <c r="S486" s="15">
        <f>IF(R485="","",VLOOKUP($E485&amp;$D$118&amp;$D$119,'CCG data'!$A:$AD,'CCG data'!L$3,FALSE))</f>
        <v>0.56000000000000005</v>
      </c>
      <c r="T486" s="15">
        <f>IF(T485="","",VLOOKUP($E485&amp;$D$118&amp;$D$119,'CCG data'!$A:$AD,'CCG data'!M$3,FALSE))</f>
        <v>0.23400000000000001</v>
      </c>
      <c r="U486" s="15">
        <f>IF(T485="","",VLOOKUP($E485&amp;$D$118&amp;$D$119,'CCG data'!$A:$AD,'CCG data'!N$3,FALSE))</f>
        <v>0.27900000000000003</v>
      </c>
      <c r="V486" s="15">
        <f>IF(V485="","",VLOOKUP($E485&amp;$D$118&amp;$D$119,'CCG data'!$A:$AD,'CCG data'!O$3,FALSE))</f>
        <v>0.15</v>
      </c>
      <c r="W486" s="135">
        <f>IF(V485="","",VLOOKUP($E485&amp;$D$118&amp;$D$119,'CCG data'!$A:$AD,'CCG data'!P$3,FALSE))</f>
        <v>0.188</v>
      </c>
      <c r="Y486" s="163" t="str">
        <f>IFERROR(VLOOKUP($E486&amp;$D$119, Outliers!$A$4:$P$214,6,FALSE),"0")</f>
        <v>0</v>
      </c>
      <c r="Z486" s="163" t="str">
        <f>IFERROR(VLOOKUP($E486&amp;$D$119, Outliers!$A$4:$P$214,7,FALSE),"0")</f>
        <v>0</v>
      </c>
      <c r="AA486" s="163" t="str">
        <f>IFERROR(VLOOKUP($E486&amp;$D$119, Outliers!$A$4:$P$214,8,FALSE),"0")</f>
        <v>0</v>
      </c>
      <c r="AB486" s="163" t="str">
        <f>IFERROR(VLOOKUP($E486&amp;$D$119, Outliers!$A$4:$P$214,9,FALSE),"0")</f>
        <v>0</v>
      </c>
      <c r="AD486" s="78"/>
      <c r="AE486" s="78"/>
      <c r="AF486" s="78"/>
      <c r="AG486" s="78"/>
    </row>
    <row r="487" spans="4:33" ht="15.75" x14ac:dyDescent="0.25">
      <c r="D487" s="318"/>
      <c r="E487" s="104" t="s">
        <v>426</v>
      </c>
      <c r="F487" s="405">
        <f>IF(OR(ISERROR(VLOOKUP($E487&amp;$D$118&amp;$D$119,'CCG data'!$A:$AD,'CCG data'!R$3,FALSE)),ISBLANK(VLOOKUP($E487&amp;$D$118&amp;$D$119,'CCG data'!$A:$AD,'CCG data'!R$3,FALSE))),"",VLOOKUP($E487&amp;$D$118&amp;$D$119,'CCG data'!$A:$AD,'CCG data'!R$3,FALSE))</f>
        <v>4.2526991339481652</v>
      </c>
      <c r="G487" s="406"/>
      <c r="H487" s="406">
        <f>IF(OR(ISERROR(VLOOKUP($E487&amp;$D$118&amp;$D$119,'CCG data'!$A:$AD,'CCG data'!S$3,FALSE)),ISBLANK(VLOOKUP($E487&amp;$D$118&amp;$D$119,'CCG data'!$A:$AD,'CCG data'!S$3,FALSE))),"",VLOOKUP($E487&amp;$D$118&amp;$D$119,'CCG data'!$A:$AD,'CCG data'!S$3,FALSE))</f>
        <v>43.260709743593367</v>
      </c>
      <c r="I487" s="406"/>
      <c r="J487" s="406">
        <f>IF(OR(ISERROR(VLOOKUP($E487&amp;$D$118&amp;$D$119,'CCG data'!$A:$AD,'CCG data'!T$3,FALSE)),ISBLANK(VLOOKUP($E487&amp;$D$118&amp;$D$119,'CCG data'!$A:$AD,'CCG data'!T$3,FALSE))),"",VLOOKUP($E487&amp;$D$118&amp;$D$119,'CCG data'!$A:$AD,'CCG data'!T$3,FALSE))</f>
        <v>16.917965959243475</v>
      </c>
      <c r="K487" s="406"/>
      <c r="L487" s="406">
        <f>IF(OR(ISERROR(VLOOKUP($E487&amp;$D$118&amp;$D$119,'CCG data'!$A:$AD,'CCG data'!U$3,FALSE)),ISBLANK(VLOOKUP($E487&amp;$D$118&amp;$D$119,'CCG data'!$A:$AD,'CCG data'!U$3,FALSE))),"",VLOOKUP($E487&amp;$D$118&amp;$D$119,'CCG data'!$A:$AD,'CCG data'!U$3,FALSE))</f>
        <v>10.515352387168633</v>
      </c>
      <c r="M487" s="407"/>
      <c r="N487" s="362">
        <f>IF(OR(ISERROR(VLOOKUP($E487&amp;$D$118&amp;$D$119,'CCG data'!$A:$AD,'CCG data'!G$3,FALSE)),ISBLANK(VLOOKUP($E487&amp;$D$118&amp;$D$119,'CCG data'!$A:$AD,'CCG data'!G$3,FALSE))),"",VLOOKUP($E487&amp;$D$118&amp;$D$119,'CCG data'!$A:$AD,'CCG data'!G$3,FALSE))</f>
        <v>2428</v>
      </c>
      <c r="P487" s="397">
        <f>IF(OR(ISERROR(VLOOKUP($E487&amp;$D$118&amp;$D$119,'CCG data'!$A:$AD,'CCG data'!B$3,FALSE)),ISBLANK(VLOOKUP($E487&amp;$D$118&amp;$D$119,'CCG data'!$A:$AD,'CCG data'!B$3,FALSE))),"",VLOOKUP($E487&amp;$D$118&amp;$D$119,'CCG data'!$A:$AD,'CCG data'!B$3,FALSE))</f>
        <v>5.8484349258649093E-2</v>
      </c>
      <c r="Q487" s="263"/>
      <c r="R487" s="263">
        <f>IF(OR(ISERROR(VLOOKUP($E487&amp;$D$118&amp;$D$119,'CCG data'!$A:$AD,'CCG data'!C$3,FALSE)),ISBLANK(VLOOKUP($E487&amp;$D$118&amp;$D$119,'CCG data'!$A:$AD,'CCG data'!C$3,FALSE))),"",VLOOKUP($E487&amp;$D$118&amp;$D$119,'CCG data'!$A:$AD,'CCG data'!C$3,FALSE))</f>
        <v>0.57372322899505768</v>
      </c>
      <c r="S487" s="263"/>
      <c r="T487" s="263">
        <f>IF(OR(ISERROR(VLOOKUP($E487&amp;$D$118&amp;$D$119,'CCG data'!$A:$AD,'CCG data'!D$3,FALSE)),ISBLANK(VLOOKUP($E487&amp;$D$118&amp;$D$119,'CCG data'!$A:$AD,'CCG data'!D$3,FALSE))),"",VLOOKUP($E487&amp;$D$118&amp;$D$119,'CCG data'!$A:$AD,'CCG data'!D$3,FALSE))</f>
        <v>0.22734761120263591</v>
      </c>
      <c r="U487" s="263"/>
      <c r="V487" s="263">
        <f>IF(OR(ISERROR(VLOOKUP($E487&amp;$D$118&amp;$D$119,'CCG data'!$A:$AD,'CCG data'!E$3,FALSE)),ISBLANK(VLOOKUP($E487&amp;$D$118&amp;$D$119,'CCG data'!$A:$AD,'CCG data'!E$3,FALSE))),"",VLOOKUP($E487&amp;$D$118&amp;$D$119,'CCG data'!$A:$AD,'CCG data'!E$3,FALSE))</f>
        <v>0.14044481054365734</v>
      </c>
      <c r="W487" s="398"/>
      <c r="Y487" s="163">
        <f>IFERROR(VLOOKUP($E487&amp;$D$119, Outliers!$A$4:$P$214,6,FALSE),"0")</f>
        <v>0</v>
      </c>
      <c r="Z487" s="163">
        <f>IFERROR(VLOOKUP($E487&amp;$D$119, Outliers!$A$4:$P$214,7,FALSE),"0")</f>
        <v>1</v>
      </c>
      <c r="AA487" s="163">
        <f>IFERROR(VLOOKUP($E487&amp;$D$119, Outliers!$A$4:$P$214,8,FALSE),"0")</f>
        <v>0</v>
      </c>
      <c r="AB487" s="163">
        <f>IFERROR(VLOOKUP($E487&amp;$D$119, Outliers!$A$4:$P$214,9,FALSE),"0")</f>
        <v>0</v>
      </c>
      <c r="AD487" s="78"/>
      <c r="AE487" s="78"/>
      <c r="AF487" s="78"/>
      <c r="AG487" s="78"/>
    </row>
    <row r="488" spans="4:33" x14ac:dyDescent="0.25">
      <c r="D488" s="318"/>
      <c r="E488" s="103" t="s">
        <v>27</v>
      </c>
      <c r="F488" s="95">
        <f>IF(P487="","",VLOOKUP($E487&amp;$D$118&amp;$D$119,'CCG data'!$A:$AD,'CCG data'!W$3,FALSE))</f>
        <v>3.5532171101600252</v>
      </c>
      <c r="G488" s="96">
        <f>IF(P487="","",VLOOKUP($E487&amp;$D$118&amp;$D$119,'CCG data'!$A:$AD,'CCG data'!X$3,FALSE))</f>
        <v>4.9521811577363053</v>
      </c>
      <c r="H488" s="96">
        <f>IF(R487="","",VLOOKUP($E487&amp;$D$118&amp;$D$119,'CCG data'!$A:$AD,'CCG data'!Y$3,FALSE))</f>
        <v>40.988888514907259</v>
      </c>
      <c r="I488" s="96">
        <f>IF(R487="","",VLOOKUP($E487&amp;$D$118&amp;$D$119,'CCG data'!$A:$AD,'CCG data'!Z$3,FALSE))</f>
        <v>45.532530972279474</v>
      </c>
      <c r="J488" s="96">
        <f>IF(T487="","",VLOOKUP($E487&amp;$D$118&amp;$D$119,'CCG data'!$A:$AD,'CCG data'!AA$3,FALSE))</f>
        <v>15.506616116267374</v>
      </c>
      <c r="K488" s="96">
        <f>IF(T487="","",VLOOKUP($E487&amp;$D$118&amp;$D$119,'CCG data'!$A:$AD,'CCG data'!AB$3,FALSE))</f>
        <v>18.329315802219575</v>
      </c>
      <c r="L488" s="96">
        <f>IF(V487="","",VLOOKUP($E487&amp;$D$118&amp;$D$119,'CCG data'!$A:$AD,'CCG data'!AC$3,FALSE))</f>
        <v>9.3992534024602961</v>
      </c>
      <c r="M488" s="96">
        <f>IF(V487="","",VLOOKUP($E487&amp;$D$118&amp;$D$119,'CCG data'!$A:$AD,'CCG data'!AD$3,FALSE))</f>
        <v>11.63145137187697</v>
      </c>
      <c r="N488" s="363"/>
      <c r="P488" s="150">
        <f>IF(P487="","",VLOOKUP($E487&amp;$D$118&amp;$D$119,'CCG data'!$A:$AD,'CCG data'!I$3,FALSE))</f>
        <v>0.05</v>
      </c>
      <c r="Q488" s="15">
        <f>IF(P487="","",VLOOKUP($E487&amp;$D$118&amp;$D$119,'CCG data'!$A:$AD,'CCG data'!J$3,FALSE))</f>
        <v>6.9000000000000006E-2</v>
      </c>
      <c r="R488" s="15">
        <f>IF(R487="","",VLOOKUP($E487&amp;$D$118&amp;$D$119,'CCG data'!$A:$AD,'CCG data'!K$3,FALSE))</f>
        <v>0.55400000000000005</v>
      </c>
      <c r="S488" s="15">
        <f>IF(R487="","",VLOOKUP($E487&amp;$D$118&amp;$D$119,'CCG data'!$A:$AD,'CCG data'!L$3,FALSE))</f>
        <v>0.59299999999999997</v>
      </c>
      <c r="T488" s="15">
        <f>IF(T487="","",VLOOKUP($E487&amp;$D$118&amp;$D$119,'CCG data'!$A:$AD,'CCG data'!M$3,FALSE))</f>
        <v>0.21099999999999999</v>
      </c>
      <c r="U488" s="15">
        <f>IF(T487="","",VLOOKUP($E487&amp;$D$118&amp;$D$119,'CCG data'!$A:$AD,'CCG data'!N$3,FALSE))</f>
        <v>0.24399999999999999</v>
      </c>
      <c r="V488" s="15">
        <f>IF(V487="","",VLOOKUP($E487&amp;$D$118&amp;$D$119,'CCG data'!$A:$AD,'CCG data'!O$3,FALSE))</f>
        <v>0.127</v>
      </c>
      <c r="W488" s="135">
        <f>IF(V487="","",VLOOKUP($E487&amp;$D$118&amp;$D$119,'CCG data'!$A:$AD,'CCG data'!P$3,FALSE))</f>
        <v>0.155</v>
      </c>
      <c r="Y488" s="163" t="str">
        <f>IFERROR(VLOOKUP($E488&amp;$D$119, Outliers!$A$4:$P$214,6,FALSE),"0")</f>
        <v>0</v>
      </c>
      <c r="Z488" s="163" t="str">
        <f>IFERROR(VLOOKUP($E488&amp;$D$119, Outliers!$A$4:$P$214,7,FALSE),"0")</f>
        <v>0</v>
      </c>
      <c r="AA488" s="163" t="str">
        <f>IFERROR(VLOOKUP($E488&amp;$D$119, Outliers!$A$4:$P$214,8,FALSE),"0")</f>
        <v>0</v>
      </c>
      <c r="AB488" s="163" t="str">
        <f>IFERROR(VLOOKUP($E488&amp;$D$119, Outliers!$A$4:$P$214,9,FALSE),"0")</f>
        <v>0</v>
      </c>
      <c r="AD488" s="78"/>
      <c r="AE488" s="78"/>
      <c r="AF488" s="78"/>
      <c r="AG488" s="78"/>
    </row>
    <row r="489" spans="4:33" ht="15.75" x14ac:dyDescent="0.25">
      <c r="D489" s="318"/>
      <c r="E489" s="104" t="s">
        <v>281</v>
      </c>
      <c r="F489" s="405">
        <f>IF(OR(ISERROR(VLOOKUP($E489&amp;$D$118&amp;$D$119,'CCG data'!$A:$AD,'CCG data'!R$3,FALSE)),ISBLANK(VLOOKUP($E489&amp;$D$118&amp;$D$119,'CCG data'!$A:$AD,'CCG data'!R$3,FALSE))),"",VLOOKUP($E489&amp;$D$118&amp;$D$119,'CCG data'!$A:$AD,'CCG data'!R$3,FALSE))</f>
        <v>4.9811614149127657</v>
      </c>
      <c r="G489" s="406"/>
      <c r="H489" s="406">
        <f>IF(OR(ISERROR(VLOOKUP($E489&amp;$D$118&amp;$D$119,'CCG data'!$A:$AD,'CCG data'!S$3,FALSE)),ISBLANK(VLOOKUP($E489&amp;$D$118&amp;$D$119,'CCG data'!$A:$AD,'CCG data'!S$3,FALSE))),"",VLOOKUP($E489&amp;$D$118&amp;$D$119,'CCG data'!$A:$AD,'CCG data'!S$3,FALSE))</f>
        <v>33.227244823039108</v>
      </c>
      <c r="I489" s="406"/>
      <c r="J489" s="406">
        <f>IF(OR(ISERROR(VLOOKUP($E489&amp;$D$118&amp;$D$119,'CCG data'!$A:$AD,'CCG data'!T$3,FALSE)),ISBLANK(VLOOKUP($E489&amp;$D$118&amp;$D$119,'CCG data'!$A:$AD,'CCG data'!T$3,FALSE))),"",VLOOKUP($E489&amp;$D$118&amp;$D$119,'CCG data'!$A:$AD,'CCG data'!T$3,FALSE))</f>
        <v>20.504459877334746</v>
      </c>
      <c r="K489" s="406"/>
      <c r="L489" s="406">
        <f>IF(OR(ISERROR(VLOOKUP($E489&amp;$D$118&amp;$D$119,'CCG data'!$A:$AD,'CCG data'!U$3,FALSE)),ISBLANK(VLOOKUP($E489&amp;$D$118&amp;$D$119,'CCG data'!$A:$AD,'CCG data'!U$3,FALSE))),"",VLOOKUP($E489&amp;$D$118&amp;$D$119,'CCG data'!$A:$AD,'CCG data'!U$3,FALSE))</f>
        <v>12.600968743334013</v>
      </c>
      <c r="M489" s="407"/>
      <c r="N489" s="362">
        <f>IF(OR(ISERROR(VLOOKUP($E489&amp;$D$118&amp;$D$119,'CCG data'!$A:$AD,'CCG data'!G$3,FALSE)),ISBLANK(VLOOKUP($E489&amp;$D$118&amp;$D$119,'CCG data'!$A:$AD,'CCG data'!G$3,FALSE))),"",VLOOKUP($E489&amp;$D$118&amp;$D$119,'CCG data'!$A:$AD,'CCG data'!G$3,FALSE))</f>
        <v>666</v>
      </c>
      <c r="P489" s="397">
        <f>IF(OR(ISERROR(VLOOKUP($E489&amp;$D$118&amp;$D$119,'CCG data'!$A:$AD,'CCG data'!B$3,FALSE)),ISBLANK(VLOOKUP($E489&amp;$D$118&amp;$D$119,'CCG data'!$A:$AD,'CCG data'!B$3,FALSE))),"",VLOOKUP($E489&amp;$D$118&amp;$D$119,'CCG data'!$A:$AD,'CCG data'!B$3,FALSE))</f>
        <v>7.5075075075075076E-2</v>
      </c>
      <c r="Q489" s="263"/>
      <c r="R489" s="263">
        <f>IF(OR(ISERROR(VLOOKUP($E489&amp;$D$118&amp;$D$119,'CCG data'!$A:$AD,'CCG data'!C$3,FALSE)),ISBLANK(VLOOKUP($E489&amp;$D$118&amp;$D$119,'CCG data'!$A:$AD,'CCG data'!C$3,FALSE))),"",VLOOKUP($E489&amp;$D$118&amp;$D$119,'CCG data'!$A:$AD,'CCG data'!C$3,FALSE))</f>
        <v>0.46246246246246248</v>
      </c>
      <c r="S489" s="263"/>
      <c r="T489" s="263">
        <f>IF(OR(ISERROR(VLOOKUP($E489&amp;$D$118&amp;$D$119,'CCG data'!$A:$AD,'CCG data'!D$3,FALSE)),ISBLANK(VLOOKUP($E489&amp;$D$118&amp;$D$119,'CCG data'!$A:$AD,'CCG data'!D$3,FALSE))),"",VLOOKUP($E489&amp;$D$118&amp;$D$119,'CCG data'!$A:$AD,'CCG data'!D$3,FALSE))</f>
        <v>0.28378378378378377</v>
      </c>
      <c r="U489" s="263"/>
      <c r="V489" s="263">
        <f>IF(OR(ISERROR(VLOOKUP($E489&amp;$D$118&amp;$D$119,'CCG data'!$A:$AD,'CCG data'!E$3,FALSE)),ISBLANK(VLOOKUP($E489&amp;$D$118&amp;$D$119,'CCG data'!$A:$AD,'CCG data'!E$3,FALSE))),"",VLOOKUP($E489&amp;$D$118&amp;$D$119,'CCG data'!$A:$AD,'CCG data'!E$3,FALSE))</f>
        <v>0.17867867867867868</v>
      </c>
      <c r="W489" s="398"/>
      <c r="Y489" s="163">
        <f>IFERROR(VLOOKUP($E489&amp;$D$119, Outliers!$A$4:$P$214,6,FALSE),"0")</f>
        <v>0</v>
      </c>
      <c r="Z489" s="163">
        <f>IFERROR(VLOOKUP($E489&amp;$D$119, Outliers!$A$4:$P$214,7,FALSE),"0")</f>
        <v>0</v>
      </c>
      <c r="AA489" s="163">
        <f>IFERROR(VLOOKUP($E489&amp;$D$119, Outliers!$A$4:$P$214,8,FALSE),"0")</f>
        <v>0</v>
      </c>
      <c r="AB489" s="163">
        <f>IFERROR(VLOOKUP($E489&amp;$D$119, Outliers!$A$4:$P$214,9,FALSE),"0")</f>
        <v>0</v>
      </c>
      <c r="AD489" s="78"/>
      <c r="AE489" s="78"/>
      <c r="AF489" s="78"/>
      <c r="AG489" s="78"/>
    </row>
    <row r="490" spans="4:33" x14ac:dyDescent="0.25">
      <c r="D490" s="318"/>
      <c r="E490" s="103" t="s">
        <v>27</v>
      </c>
      <c r="F490" s="95">
        <f>IF(P489="","",VLOOKUP($E489&amp;$D$118&amp;$D$119,'CCG data'!$A:$AD,'CCG data'!W$3,FALSE))</f>
        <v>3.6004539131622844</v>
      </c>
      <c r="G490" s="96">
        <f>IF(P489="","",VLOOKUP($E489&amp;$D$118&amp;$D$119,'CCG data'!$A:$AD,'CCG data'!X$3,FALSE))</f>
        <v>6.3618689166632469</v>
      </c>
      <c r="H490" s="96">
        <f>IF(R489="","",VLOOKUP($E489&amp;$D$118&amp;$D$119,'CCG data'!$A:$AD,'CCG data'!Y$3,FALSE))</f>
        <v>29.516380768324034</v>
      </c>
      <c r="I490" s="96">
        <f>IF(R489="","",VLOOKUP($E489&amp;$D$118&amp;$D$119,'CCG data'!$A:$AD,'CCG data'!Z$3,FALSE))</f>
        <v>36.938108877754182</v>
      </c>
      <c r="J490" s="96">
        <f>IF(T489="","",VLOOKUP($E489&amp;$D$118&amp;$D$119,'CCG data'!$A:$AD,'CCG data'!AA$3,FALSE))</f>
        <v>17.58115909375919</v>
      </c>
      <c r="K490" s="96">
        <f>IF(T489="","",VLOOKUP($E489&amp;$D$118&amp;$D$119,'CCG data'!$A:$AD,'CCG data'!AB$3,FALSE))</f>
        <v>23.427760660910302</v>
      </c>
      <c r="L490" s="96">
        <f>IF(V489="","",VLOOKUP($E489&amp;$D$118&amp;$D$119,'CCG data'!$A:$AD,'CCG data'!AC$3,FALSE))</f>
        <v>10.336916078143716</v>
      </c>
      <c r="M490" s="96">
        <f>IF(V489="","",VLOOKUP($E489&amp;$D$118&amp;$D$119,'CCG data'!$A:$AD,'CCG data'!AD$3,FALSE))</f>
        <v>14.86502140852431</v>
      </c>
      <c r="N490" s="363"/>
      <c r="P490" s="150">
        <f>IF(P489="","",VLOOKUP($E489&amp;$D$118&amp;$D$119,'CCG data'!$A:$AD,'CCG data'!I$3,FALSE))</f>
        <v>5.7000000000000002E-2</v>
      </c>
      <c r="Q490" s="15">
        <f>IF(P489="","",VLOOKUP($E489&amp;$D$118&amp;$D$119,'CCG data'!$A:$AD,'CCG data'!J$3,FALSE))</f>
        <v>9.8000000000000004E-2</v>
      </c>
      <c r="R490" s="15">
        <f>IF(R489="","",VLOOKUP($E489&amp;$D$118&amp;$D$119,'CCG data'!$A:$AD,'CCG data'!K$3,FALSE))</f>
        <v>0.42499999999999999</v>
      </c>
      <c r="S490" s="15">
        <f>IF(R489="","",VLOOKUP($E489&amp;$D$118&amp;$D$119,'CCG data'!$A:$AD,'CCG data'!L$3,FALSE))</f>
        <v>0.5</v>
      </c>
      <c r="T490" s="15">
        <f>IF(T489="","",VLOOKUP($E489&amp;$D$118&amp;$D$119,'CCG data'!$A:$AD,'CCG data'!M$3,FALSE))</f>
        <v>0.251</v>
      </c>
      <c r="U490" s="15">
        <f>IF(T489="","",VLOOKUP($E489&amp;$D$118&amp;$D$119,'CCG data'!$A:$AD,'CCG data'!N$3,FALSE))</f>
        <v>0.31900000000000001</v>
      </c>
      <c r="V490" s="15">
        <f>IF(V489="","",VLOOKUP($E489&amp;$D$118&amp;$D$119,'CCG data'!$A:$AD,'CCG data'!O$3,FALSE))</f>
        <v>0.151</v>
      </c>
      <c r="W490" s="135">
        <f>IF(V489="","",VLOOKUP($E489&amp;$D$118&amp;$D$119,'CCG data'!$A:$AD,'CCG data'!P$3,FALSE))</f>
        <v>0.21</v>
      </c>
      <c r="Y490" s="163" t="str">
        <f>IFERROR(VLOOKUP($E490&amp;$D$119, Outliers!$A$4:$P$214,6,FALSE),"0")</f>
        <v>0</v>
      </c>
      <c r="Z490" s="163" t="str">
        <f>IFERROR(VLOOKUP($E490&amp;$D$119, Outliers!$A$4:$P$214,7,FALSE),"0")</f>
        <v>0</v>
      </c>
      <c r="AA490" s="163" t="str">
        <f>IFERROR(VLOOKUP($E490&amp;$D$119, Outliers!$A$4:$P$214,8,FALSE),"0")</f>
        <v>0</v>
      </c>
      <c r="AB490" s="163" t="str">
        <f>IFERROR(VLOOKUP($E490&amp;$D$119, Outliers!$A$4:$P$214,9,FALSE),"0")</f>
        <v>0</v>
      </c>
      <c r="AD490" s="78"/>
      <c r="AE490" s="78"/>
      <c r="AF490" s="78"/>
      <c r="AG490" s="78"/>
    </row>
    <row r="491" spans="4:33" ht="15.75" x14ac:dyDescent="0.25">
      <c r="D491" s="318"/>
      <c r="E491" s="104" t="s">
        <v>495</v>
      </c>
      <c r="F491" s="405">
        <f>IF(OR(ISERROR(VLOOKUP($E491&amp;$D$118&amp;$D$119,'CCG data'!$A:$AD,'CCG data'!R$3,FALSE)),ISBLANK(VLOOKUP($E491&amp;$D$118&amp;$D$119,'CCG data'!$A:$AD,'CCG data'!R$3,FALSE))),"",VLOOKUP($E491&amp;$D$118&amp;$D$119,'CCG data'!$A:$AD,'CCG data'!R$3,FALSE))</f>
        <v>4.0468329564931853</v>
      </c>
      <c r="G491" s="406"/>
      <c r="H491" s="406">
        <f>IF(OR(ISERROR(VLOOKUP($E491&amp;$D$118&amp;$D$119,'CCG data'!$A:$AD,'CCG data'!S$3,FALSE)),ISBLANK(VLOOKUP($E491&amp;$D$118&amp;$D$119,'CCG data'!$A:$AD,'CCG data'!S$3,FALSE))),"",VLOOKUP($E491&amp;$D$118&amp;$D$119,'CCG data'!$A:$AD,'CCG data'!S$3,FALSE))</f>
        <v>40.430960750265733</v>
      </c>
      <c r="I491" s="406"/>
      <c r="J491" s="406">
        <f>IF(OR(ISERROR(VLOOKUP($E491&amp;$D$118&amp;$D$119,'CCG data'!$A:$AD,'CCG data'!T$3,FALSE)),ISBLANK(VLOOKUP($E491&amp;$D$118&amp;$D$119,'CCG data'!$A:$AD,'CCG data'!T$3,FALSE))),"",VLOOKUP($E491&amp;$D$118&amp;$D$119,'CCG data'!$A:$AD,'CCG data'!T$3,FALSE))</f>
        <v>19.540890603047245</v>
      </c>
      <c r="K491" s="406"/>
      <c r="L491" s="406">
        <f>IF(OR(ISERROR(VLOOKUP($E491&amp;$D$118&amp;$D$119,'CCG data'!$A:$AD,'CCG data'!U$3,FALSE)),ISBLANK(VLOOKUP($E491&amp;$D$118&amp;$D$119,'CCG data'!$A:$AD,'CCG data'!U$3,FALSE))),"",VLOOKUP($E491&amp;$D$118&amp;$D$119,'CCG data'!$A:$AD,'CCG data'!U$3,FALSE))</f>
        <v>7.8397263775163912</v>
      </c>
      <c r="M491" s="407"/>
      <c r="N491" s="362">
        <f>IF(OR(ISERROR(VLOOKUP($E491&amp;$D$118&amp;$D$119,'CCG data'!$A:$AD,'CCG data'!G$3,FALSE)),ISBLANK(VLOOKUP($E491&amp;$D$118&amp;$D$119,'CCG data'!$A:$AD,'CCG data'!G$3,FALSE))),"",VLOOKUP($E491&amp;$D$118&amp;$D$119,'CCG data'!$A:$AD,'CCG data'!G$3,FALSE))</f>
        <v>2111</v>
      </c>
      <c r="P491" s="397">
        <f>IF(OR(ISERROR(VLOOKUP($E491&amp;$D$118&amp;$D$119,'CCG data'!$A:$AD,'CCG data'!B$3,FALSE)),ISBLANK(VLOOKUP($E491&amp;$D$118&amp;$D$119,'CCG data'!$A:$AD,'CCG data'!B$3,FALSE))),"",VLOOKUP($E491&amp;$D$118&amp;$D$119,'CCG data'!$A:$AD,'CCG data'!B$3,FALSE))</f>
        <v>5.8266224538133585E-2</v>
      </c>
      <c r="Q491" s="263"/>
      <c r="R491" s="263">
        <f>IF(OR(ISERROR(VLOOKUP($E491&amp;$D$118&amp;$D$119,'CCG data'!$A:$AD,'CCG data'!C$3,FALSE)),ISBLANK(VLOOKUP($E491&amp;$D$118&amp;$D$119,'CCG data'!$A:$AD,'CCG data'!C$3,FALSE))),"",VLOOKUP($E491&amp;$D$118&amp;$D$119,'CCG data'!$A:$AD,'CCG data'!C$3,FALSE))</f>
        <v>0.56276646139270492</v>
      </c>
      <c r="S491" s="263"/>
      <c r="T491" s="263">
        <f>IF(OR(ISERROR(VLOOKUP($E491&amp;$D$118&amp;$D$119,'CCG data'!$A:$AD,'CCG data'!D$3,FALSE)),ISBLANK(VLOOKUP($E491&amp;$D$118&amp;$D$119,'CCG data'!$A:$AD,'CCG data'!D$3,FALSE))),"",VLOOKUP($E491&amp;$D$118&amp;$D$119,'CCG data'!$A:$AD,'CCG data'!D$3,FALSE))</f>
        <v>0.26859308384651825</v>
      </c>
      <c r="U491" s="263"/>
      <c r="V491" s="263">
        <f>IF(OR(ISERROR(VLOOKUP($E491&amp;$D$118&amp;$D$119,'CCG data'!$A:$AD,'CCG data'!E$3,FALSE)),ISBLANK(VLOOKUP($E491&amp;$D$118&amp;$D$119,'CCG data'!$A:$AD,'CCG data'!E$3,FALSE))),"",VLOOKUP($E491&amp;$D$118&amp;$D$119,'CCG data'!$A:$AD,'CCG data'!E$3,FALSE))</f>
        <v>0.1103742302226433</v>
      </c>
      <c r="W491" s="398"/>
      <c r="Y491" s="163">
        <f>IFERROR(VLOOKUP($E491&amp;$D$119, Outliers!$A$4:$P$214,6,FALSE),"0")</f>
        <v>0</v>
      </c>
      <c r="Z491" s="163">
        <f>IFERROR(VLOOKUP($E491&amp;$D$119, Outliers!$A$4:$P$214,7,FALSE),"0")</f>
        <v>0</v>
      </c>
      <c r="AA491" s="163">
        <f>IFERROR(VLOOKUP($E491&amp;$D$119, Outliers!$A$4:$P$214,8,FALSE),"0")</f>
        <v>0</v>
      </c>
      <c r="AB491" s="163">
        <f>IFERROR(VLOOKUP($E491&amp;$D$119, Outliers!$A$4:$P$214,9,FALSE),"0")</f>
        <v>1</v>
      </c>
      <c r="AD491" s="78"/>
      <c r="AE491" s="78"/>
      <c r="AF491" s="78"/>
      <c r="AG491" s="78"/>
    </row>
    <row r="492" spans="4:33" x14ac:dyDescent="0.25">
      <c r="D492" s="318"/>
      <c r="E492" s="103" t="s">
        <v>27</v>
      </c>
      <c r="F492" s="95">
        <f>IF(P491="","",VLOOKUP($E491&amp;$D$118&amp;$D$119,'CCG data'!$A:$AD,'CCG data'!W$3,FALSE))</f>
        <v>3.3316473033786838</v>
      </c>
      <c r="G492" s="96">
        <f>IF(P491="","",VLOOKUP($E491&amp;$D$118&amp;$D$119,'CCG data'!$A:$AD,'CCG data'!X$3,FALSE))</f>
        <v>4.7620186096076873</v>
      </c>
      <c r="H492" s="96">
        <f>IF(R491="","",VLOOKUP($E491&amp;$D$118&amp;$D$119,'CCG data'!$A:$AD,'CCG data'!Y$3,FALSE))</f>
        <v>38.131839304287659</v>
      </c>
      <c r="I492" s="96">
        <f>IF(R491="","",VLOOKUP($E491&amp;$D$118&amp;$D$119,'CCG data'!$A:$AD,'CCG data'!Z$3,FALSE))</f>
        <v>42.730082196243806</v>
      </c>
      <c r="J492" s="96">
        <f>IF(T491="","",VLOOKUP($E491&amp;$D$118&amp;$D$119,'CCG data'!$A:$AD,'CCG data'!AA$3,FALSE))</f>
        <v>17.932435676262028</v>
      </c>
      <c r="K492" s="96">
        <f>IF(T491="","",VLOOKUP($E491&amp;$D$118&amp;$D$119,'CCG data'!$A:$AD,'CCG data'!AB$3,FALSE))</f>
        <v>21.149345529832463</v>
      </c>
      <c r="L492" s="96">
        <f>IF(V491="","",VLOOKUP($E491&amp;$D$118&amp;$D$119,'CCG data'!$A:$AD,'CCG data'!AC$3,FALSE))</f>
        <v>6.8330751764859565</v>
      </c>
      <c r="M492" s="96">
        <f>IF(V491="","",VLOOKUP($E491&amp;$D$118&amp;$D$119,'CCG data'!$A:$AD,'CCG data'!AD$3,FALSE))</f>
        <v>8.846377578546825</v>
      </c>
      <c r="N492" s="363"/>
      <c r="P492" s="150">
        <f>IF(P491="","",VLOOKUP($E491&amp;$D$118&amp;$D$119,'CCG data'!$A:$AD,'CCG data'!I$3,FALSE))</f>
        <v>4.9000000000000002E-2</v>
      </c>
      <c r="Q492" s="15">
        <f>IF(P491="","",VLOOKUP($E491&amp;$D$118&amp;$D$119,'CCG data'!$A:$AD,'CCG data'!J$3,FALSE))</f>
        <v>6.9000000000000006E-2</v>
      </c>
      <c r="R492" s="15">
        <f>IF(R491="","",VLOOKUP($E491&amp;$D$118&amp;$D$119,'CCG data'!$A:$AD,'CCG data'!K$3,FALSE))</f>
        <v>0.54200000000000004</v>
      </c>
      <c r="S492" s="15">
        <f>IF(R491="","",VLOOKUP($E491&amp;$D$118&amp;$D$119,'CCG data'!$A:$AD,'CCG data'!L$3,FALSE))</f>
        <v>0.58399999999999996</v>
      </c>
      <c r="T492" s="15">
        <f>IF(T491="","",VLOOKUP($E491&amp;$D$118&amp;$D$119,'CCG data'!$A:$AD,'CCG data'!M$3,FALSE))</f>
        <v>0.25</v>
      </c>
      <c r="U492" s="15">
        <f>IF(T491="","",VLOOKUP($E491&amp;$D$118&amp;$D$119,'CCG data'!$A:$AD,'CCG data'!N$3,FALSE))</f>
        <v>0.28799999999999998</v>
      </c>
      <c r="V492" s="15">
        <f>IF(V491="","",VLOOKUP($E491&amp;$D$118&amp;$D$119,'CCG data'!$A:$AD,'CCG data'!O$3,FALSE))</f>
        <v>9.8000000000000004E-2</v>
      </c>
      <c r="W492" s="135">
        <f>IF(V491="","",VLOOKUP($E491&amp;$D$118&amp;$D$119,'CCG data'!$A:$AD,'CCG data'!P$3,FALSE))</f>
        <v>0.124</v>
      </c>
      <c r="Y492" s="163" t="str">
        <f>IFERROR(VLOOKUP($E492&amp;$D$119, Outliers!$A$4:$P$214,6,FALSE),"0")</f>
        <v>0</v>
      </c>
      <c r="Z492" s="163" t="str">
        <f>IFERROR(VLOOKUP($E492&amp;$D$119, Outliers!$A$4:$P$214,7,FALSE),"0")</f>
        <v>0</v>
      </c>
      <c r="AA492" s="163" t="str">
        <f>IFERROR(VLOOKUP($E492&amp;$D$119, Outliers!$A$4:$P$214,8,FALSE),"0")</f>
        <v>0</v>
      </c>
      <c r="AB492" s="163" t="str">
        <f>IFERROR(VLOOKUP($E492&amp;$D$119, Outliers!$A$4:$P$214,9,FALSE),"0")</f>
        <v>0</v>
      </c>
      <c r="AD492" s="78"/>
      <c r="AE492" s="78"/>
      <c r="AF492" s="78"/>
      <c r="AG492" s="78"/>
    </row>
    <row r="493" spans="4:33" ht="15.75" x14ac:dyDescent="0.25">
      <c r="D493" s="318"/>
      <c r="E493" s="104" t="s">
        <v>282</v>
      </c>
      <c r="F493" s="405">
        <f>IF(OR(ISERROR(VLOOKUP($E493&amp;$D$118&amp;$D$119,'CCG data'!$A:$AD,'CCG data'!R$3,FALSE)),ISBLANK(VLOOKUP($E493&amp;$D$118&amp;$D$119,'CCG data'!$A:$AD,'CCG data'!R$3,FALSE))),"",VLOOKUP($E493&amp;$D$118&amp;$D$119,'CCG data'!$A:$AD,'CCG data'!R$3,FALSE))</f>
        <v>6.7131789744582315</v>
      </c>
      <c r="G493" s="406"/>
      <c r="H493" s="406">
        <f>IF(OR(ISERROR(VLOOKUP($E493&amp;$D$118&amp;$D$119,'CCG data'!$A:$AD,'CCG data'!S$3,FALSE)),ISBLANK(VLOOKUP($E493&amp;$D$118&amp;$D$119,'CCG data'!$A:$AD,'CCG data'!S$3,FALSE))),"",VLOOKUP($E493&amp;$D$118&amp;$D$119,'CCG data'!$A:$AD,'CCG data'!S$3,FALSE))</f>
        <v>35.752509578081714</v>
      </c>
      <c r="I493" s="406"/>
      <c r="J493" s="406">
        <f>IF(OR(ISERROR(VLOOKUP($E493&amp;$D$118&amp;$D$119,'CCG data'!$A:$AD,'CCG data'!T$3,FALSE)),ISBLANK(VLOOKUP($E493&amp;$D$118&amp;$D$119,'CCG data'!$A:$AD,'CCG data'!T$3,FALSE))),"",VLOOKUP($E493&amp;$D$118&amp;$D$119,'CCG data'!$A:$AD,'CCG data'!T$3,FALSE))</f>
        <v>18.796725147985853</v>
      </c>
      <c r="K493" s="406"/>
      <c r="L493" s="406">
        <f>IF(OR(ISERROR(VLOOKUP($E493&amp;$D$118&amp;$D$119,'CCG data'!$A:$AD,'CCG data'!U$3,FALSE)),ISBLANK(VLOOKUP($E493&amp;$D$118&amp;$D$119,'CCG data'!$A:$AD,'CCG data'!U$3,FALSE))),"",VLOOKUP($E493&amp;$D$118&amp;$D$119,'CCG data'!$A:$AD,'CCG data'!U$3,FALSE))</f>
        <v>10.977741102228649</v>
      </c>
      <c r="M493" s="407"/>
      <c r="N493" s="362">
        <f>IF(OR(ISERROR(VLOOKUP($E493&amp;$D$118&amp;$D$119,'CCG data'!$A:$AD,'CCG data'!G$3,FALSE)),ISBLANK(VLOOKUP($E493&amp;$D$118&amp;$D$119,'CCG data'!$A:$AD,'CCG data'!G$3,FALSE))),"",VLOOKUP($E493&amp;$D$118&amp;$D$119,'CCG data'!$A:$AD,'CCG data'!G$3,FALSE))</f>
        <v>1719</v>
      </c>
      <c r="P493" s="397">
        <f>IF(OR(ISERROR(VLOOKUP($E493&amp;$D$118&amp;$D$119,'CCG data'!$A:$AD,'CCG data'!B$3,FALSE)),ISBLANK(VLOOKUP($E493&amp;$D$118&amp;$D$119,'CCG data'!$A:$AD,'CCG data'!B$3,FALSE))),"",VLOOKUP($E493&amp;$D$118&amp;$D$119,'CCG data'!$A:$AD,'CCG data'!B$3,FALSE))</f>
        <v>9.3077370564281559E-2</v>
      </c>
      <c r="Q493" s="263"/>
      <c r="R493" s="263">
        <f>IF(OR(ISERROR(VLOOKUP($E493&amp;$D$118&amp;$D$119,'CCG data'!$A:$AD,'CCG data'!C$3,FALSE)),ISBLANK(VLOOKUP($E493&amp;$D$118&amp;$D$119,'CCG data'!$A:$AD,'CCG data'!C$3,FALSE))),"",VLOOKUP($E493&amp;$D$118&amp;$D$119,'CCG data'!$A:$AD,'CCG data'!C$3,FALSE))</f>
        <v>0.49621873182082604</v>
      </c>
      <c r="S493" s="263"/>
      <c r="T493" s="263">
        <f>IF(OR(ISERROR(VLOOKUP($E493&amp;$D$118&amp;$D$119,'CCG data'!$A:$AD,'CCG data'!D$3,FALSE)),ISBLANK(VLOOKUP($E493&amp;$D$118&amp;$D$119,'CCG data'!$A:$AD,'CCG data'!D$3,FALSE))),"",VLOOKUP($E493&amp;$D$118&amp;$D$119,'CCG data'!$A:$AD,'CCG data'!D$3,FALSE))</f>
        <v>0.2582897033158813</v>
      </c>
      <c r="U493" s="263"/>
      <c r="V493" s="263">
        <f>IF(OR(ISERROR(VLOOKUP($E493&amp;$D$118&amp;$D$119,'CCG data'!$A:$AD,'CCG data'!E$3,FALSE)),ISBLANK(VLOOKUP($E493&amp;$D$118&amp;$D$119,'CCG data'!$A:$AD,'CCG data'!E$3,FALSE))),"",VLOOKUP($E493&amp;$D$118&amp;$D$119,'CCG data'!$A:$AD,'CCG data'!E$3,FALSE))</f>
        <v>0.15241419429901104</v>
      </c>
      <c r="W493" s="398"/>
      <c r="Y493" s="163">
        <f>IFERROR(VLOOKUP($E493&amp;$D$119, Outliers!$A$4:$P$214,6,FALSE),"0")</f>
        <v>0</v>
      </c>
      <c r="Z493" s="163">
        <f>IFERROR(VLOOKUP($E493&amp;$D$119, Outliers!$A$4:$P$214,7,FALSE),"0")</f>
        <v>0</v>
      </c>
      <c r="AA493" s="163">
        <f>IFERROR(VLOOKUP($E493&amp;$D$119, Outliers!$A$4:$P$214,8,FALSE),"0")</f>
        <v>0</v>
      </c>
      <c r="AB493" s="163">
        <f>IFERROR(VLOOKUP($E493&amp;$D$119, Outliers!$A$4:$P$214,9,FALSE),"0")</f>
        <v>0</v>
      </c>
      <c r="AD493" s="78"/>
      <c r="AE493" s="78"/>
      <c r="AF493" s="78"/>
      <c r="AG493" s="78"/>
    </row>
    <row r="494" spans="4:33" x14ac:dyDescent="0.25">
      <c r="D494" s="318"/>
      <c r="E494" s="103" t="s">
        <v>27</v>
      </c>
      <c r="F494" s="95">
        <f>IF(P493="","",VLOOKUP($E493&amp;$D$118&amp;$D$119,'CCG data'!$A:$AD,'CCG data'!W$3,FALSE))</f>
        <v>5.6729611153758057</v>
      </c>
      <c r="G494" s="96">
        <f>IF(P493="","",VLOOKUP($E493&amp;$D$118&amp;$D$119,'CCG data'!$A:$AD,'CCG data'!X$3,FALSE))</f>
        <v>7.7533968335406573</v>
      </c>
      <c r="H494" s="96">
        <f>IF(R493="","",VLOOKUP($E493&amp;$D$118&amp;$D$119,'CCG data'!$A:$AD,'CCG data'!Y$3,FALSE))</f>
        <v>33.353190057256953</v>
      </c>
      <c r="I494" s="96">
        <f>IF(R493="","",VLOOKUP($E493&amp;$D$118&amp;$D$119,'CCG data'!$A:$AD,'CCG data'!Z$3,FALSE))</f>
        <v>38.151829098906475</v>
      </c>
      <c r="J494" s="96">
        <f>IF(T493="","",VLOOKUP($E493&amp;$D$118&amp;$D$119,'CCG data'!$A:$AD,'CCG data'!AA$3,FALSE))</f>
        <v>17.048301075104913</v>
      </c>
      <c r="K494" s="96">
        <f>IF(T493="","",VLOOKUP($E493&amp;$D$118&amp;$D$119,'CCG data'!$A:$AD,'CCG data'!AB$3,FALSE))</f>
        <v>20.545149220866794</v>
      </c>
      <c r="L494" s="96">
        <f>IF(V493="","",VLOOKUP($E493&amp;$D$118&amp;$D$119,'CCG data'!$A:$AD,'CCG data'!AC$3,FALSE))</f>
        <v>9.6484551661583797</v>
      </c>
      <c r="M494" s="96">
        <f>IF(V493="","",VLOOKUP($E493&amp;$D$118&amp;$D$119,'CCG data'!$A:$AD,'CCG data'!AD$3,FALSE))</f>
        <v>12.307027038298918</v>
      </c>
      <c r="N494" s="363"/>
      <c r="P494" s="150">
        <f>IF(P493="","",VLOOKUP($E493&amp;$D$118&amp;$D$119,'CCG data'!$A:$AD,'CCG data'!I$3,FALSE))</f>
        <v>0.08</v>
      </c>
      <c r="Q494" s="15">
        <f>IF(P493="","",VLOOKUP($E493&amp;$D$118&amp;$D$119,'CCG data'!$A:$AD,'CCG data'!J$3,FALSE))</f>
        <v>0.108</v>
      </c>
      <c r="R494" s="15">
        <f>IF(R493="","",VLOOKUP($E493&amp;$D$118&amp;$D$119,'CCG data'!$A:$AD,'CCG data'!K$3,FALSE))</f>
        <v>0.47299999999999998</v>
      </c>
      <c r="S494" s="15">
        <f>IF(R493="","",VLOOKUP($E493&amp;$D$118&amp;$D$119,'CCG data'!$A:$AD,'CCG data'!L$3,FALSE))</f>
        <v>0.52</v>
      </c>
      <c r="T494" s="15">
        <f>IF(T493="","",VLOOKUP($E493&amp;$D$118&amp;$D$119,'CCG data'!$A:$AD,'CCG data'!M$3,FALSE))</f>
        <v>0.23799999999999999</v>
      </c>
      <c r="U494" s="15">
        <f>IF(T493="","",VLOOKUP($E493&amp;$D$118&amp;$D$119,'CCG data'!$A:$AD,'CCG data'!N$3,FALSE))</f>
        <v>0.28000000000000003</v>
      </c>
      <c r="V494" s="15">
        <f>IF(V493="","",VLOOKUP($E493&amp;$D$118&amp;$D$119,'CCG data'!$A:$AD,'CCG data'!O$3,FALSE))</f>
        <v>0.13600000000000001</v>
      </c>
      <c r="W494" s="135">
        <f>IF(V493="","",VLOOKUP($E493&amp;$D$118&amp;$D$119,'CCG data'!$A:$AD,'CCG data'!P$3,FALSE))</f>
        <v>0.17</v>
      </c>
      <c r="Y494" s="163" t="str">
        <f>IFERROR(VLOOKUP($E494&amp;$D$119, Outliers!$A$4:$P$214,6,FALSE),"0")</f>
        <v>0</v>
      </c>
      <c r="Z494" s="163" t="str">
        <f>IFERROR(VLOOKUP($E494&amp;$D$119, Outliers!$A$4:$P$214,7,FALSE),"0")</f>
        <v>0</v>
      </c>
      <c r="AA494" s="163" t="str">
        <f>IFERROR(VLOOKUP($E494&amp;$D$119, Outliers!$A$4:$P$214,8,FALSE),"0")</f>
        <v>0</v>
      </c>
      <c r="AB494" s="163" t="str">
        <f>IFERROR(VLOOKUP($E494&amp;$D$119, Outliers!$A$4:$P$214,9,FALSE),"0")</f>
        <v>0</v>
      </c>
      <c r="AD494" s="78"/>
      <c r="AE494" s="78"/>
      <c r="AF494" s="78"/>
      <c r="AG494" s="78"/>
    </row>
    <row r="495" spans="4:33" ht="15.75" x14ac:dyDescent="0.25">
      <c r="D495" s="318"/>
      <c r="E495" s="104" t="s">
        <v>283</v>
      </c>
      <c r="F495" s="405">
        <f>IF(OR(ISERROR(VLOOKUP($E495&amp;$D$118&amp;$D$119,'CCG data'!$A:$AD,'CCG data'!R$3,FALSE)),ISBLANK(VLOOKUP($E495&amp;$D$118&amp;$D$119,'CCG data'!$A:$AD,'CCG data'!R$3,FALSE))),"",VLOOKUP($E495&amp;$D$118&amp;$D$119,'CCG data'!$A:$AD,'CCG data'!R$3,FALSE))</f>
        <v>3.0117820207777557</v>
      </c>
      <c r="G495" s="406"/>
      <c r="H495" s="406">
        <f>IF(OR(ISERROR(VLOOKUP($E495&amp;$D$118&amp;$D$119,'CCG data'!$A:$AD,'CCG data'!S$3,FALSE)),ISBLANK(VLOOKUP($E495&amp;$D$118&amp;$D$119,'CCG data'!$A:$AD,'CCG data'!S$3,FALSE))),"",VLOOKUP($E495&amp;$D$118&amp;$D$119,'CCG data'!$A:$AD,'CCG data'!S$3,FALSE))</f>
        <v>29.202305979710509</v>
      </c>
      <c r="I495" s="406"/>
      <c r="J495" s="406">
        <f>IF(OR(ISERROR(VLOOKUP($E495&amp;$D$118&amp;$D$119,'CCG data'!$A:$AD,'CCG data'!T$3,FALSE)),ISBLANK(VLOOKUP($E495&amp;$D$118&amp;$D$119,'CCG data'!$A:$AD,'CCG data'!T$3,FALSE))),"",VLOOKUP($E495&amp;$D$118&amp;$D$119,'CCG data'!$A:$AD,'CCG data'!T$3,FALSE))</f>
        <v>17.274583483494798</v>
      </c>
      <c r="K495" s="406"/>
      <c r="L495" s="406">
        <f>IF(OR(ISERROR(VLOOKUP($E495&amp;$D$118&amp;$D$119,'CCG data'!$A:$AD,'CCG data'!U$3,FALSE)),ISBLANK(VLOOKUP($E495&amp;$D$118&amp;$D$119,'CCG data'!$A:$AD,'CCG data'!U$3,FALSE))),"",VLOOKUP($E495&amp;$D$118&amp;$D$119,'CCG data'!$A:$AD,'CCG data'!U$3,FALSE))</f>
        <v>12.763819209714079</v>
      </c>
      <c r="M495" s="407"/>
      <c r="N495" s="362">
        <f>IF(OR(ISERROR(VLOOKUP($E495&amp;$D$118&amp;$D$119,'CCG data'!$A:$AD,'CCG data'!G$3,FALSE)),ISBLANK(VLOOKUP($E495&amp;$D$118&amp;$D$119,'CCG data'!$A:$AD,'CCG data'!G$3,FALSE))),"",VLOOKUP($E495&amp;$D$118&amp;$D$119,'CCG data'!$A:$AD,'CCG data'!G$3,FALSE))</f>
        <v>925</v>
      </c>
      <c r="P495" s="397">
        <f>IF(OR(ISERROR(VLOOKUP($E495&amp;$D$118&amp;$D$119,'CCG data'!$A:$AD,'CCG data'!B$3,FALSE)),ISBLANK(VLOOKUP($E495&amp;$D$118&amp;$D$119,'CCG data'!$A:$AD,'CCG data'!B$3,FALSE))),"",VLOOKUP($E495&amp;$D$118&amp;$D$119,'CCG data'!$A:$AD,'CCG data'!B$3,FALSE))</f>
        <v>4.6486486486486484E-2</v>
      </c>
      <c r="Q495" s="263"/>
      <c r="R495" s="263">
        <f>IF(OR(ISERROR(VLOOKUP($E495&amp;$D$118&amp;$D$119,'CCG data'!$A:$AD,'CCG data'!C$3,FALSE)),ISBLANK(VLOOKUP($E495&amp;$D$118&amp;$D$119,'CCG data'!$A:$AD,'CCG data'!C$3,FALSE))),"",VLOOKUP($E495&amp;$D$118&amp;$D$119,'CCG data'!$A:$AD,'CCG data'!C$3,FALSE))</f>
        <v>0.46594594594594596</v>
      </c>
      <c r="S495" s="263"/>
      <c r="T495" s="263">
        <f>IF(OR(ISERROR(VLOOKUP($E495&amp;$D$118&amp;$D$119,'CCG data'!$A:$AD,'CCG data'!D$3,FALSE)),ISBLANK(VLOOKUP($E495&amp;$D$118&amp;$D$119,'CCG data'!$A:$AD,'CCG data'!D$3,FALSE))),"",VLOOKUP($E495&amp;$D$118&amp;$D$119,'CCG data'!$A:$AD,'CCG data'!D$3,FALSE))</f>
        <v>0.27459459459459462</v>
      </c>
      <c r="U495" s="263"/>
      <c r="V495" s="263">
        <f>IF(OR(ISERROR(VLOOKUP($E495&amp;$D$118&amp;$D$119,'CCG data'!$A:$AD,'CCG data'!E$3,FALSE)),ISBLANK(VLOOKUP($E495&amp;$D$118&amp;$D$119,'CCG data'!$A:$AD,'CCG data'!E$3,FALSE))),"",VLOOKUP($E495&amp;$D$118&amp;$D$119,'CCG data'!$A:$AD,'CCG data'!E$3,FALSE))</f>
        <v>0.21297297297297296</v>
      </c>
      <c r="W495" s="398"/>
      <c r="Y495" s="163">
        <f>IFERROR(VLOOKUP($E495&amp;$D$119, Outliers!$A$4:$P$214,6,FALSE),"0")</f>
        <v>1</v>
      </c>
      <c r="Z495" s="163">
        <f>IFERROR(VLOOKUP($E495&amp;$D$119, Outliers!$A$4:$P$214,7,FALSE),"0")</f>
        <v>1</v>
      </c>
      <c r="AA495" s="163">
        <f>IFERROR(VLOOKUP($E495&amp;$D$119, Outliers!$A$4:$P$214,8,FALSE),"0")</f>
        <v>0</v>
      </c>
      <c r="AB495" s="163">
        <f>IFERROR(VLOOKUP($E495&amp;$D$119, Outliers!$A$4:$P$214,9,FALSE),"0")</f>
        <v>0</v>
      </c>
      <c r="AD495" s="78"/>
      <c r="AE495" s="78"/>
      <c r="AF495" s="78"/>
      <c r="AG495" s="78"/>
    </row>
    <row r="496" spans="4:33" x14ac:dyDescent="0.25">
      <c r="D496" s="318"/>
      <c r="E496" s="103" t="s">
        <v>27</v>
      </c>
      <c r="F496" s="95">
        <f>IF(P495="","",VLOOKUP($E495&amp;$D$118&amp;$D$119,'CCG data'!$A:$AD,'CCG data'!W$3,FALSE))</f>
        <v>2.1115688142265361</v>
      </c>
      <c r="G496" s="96">
        <f>IF(P495="","",VLOOKUP($E495&amp;$D$118&amp;$D$119,'CCG data'!$A:$AD,'CCG data'!X$3,FALSE))</f>
        <v>3.9119952273289753</v>
      </c>
      <c r="H496" s="96">
        <f>IF(R495="","",VLOOKUP($E495&amp;$D$118&amp;$D$119,'CCG data'!$A:$AD,'CCG data'!Y$3,FALSE))</f>
        <v>26.445319835770711</v>
      </c>
      <c r="I496" s="96">
        <f>IF(R495="","",VLOOKUP($E495&amp;$D$118&amp;$D$119,'CCG data'!$A:$AD,'CCG data'!Z$3,FALSE))</f>
        <v>31.959292123650307</v>
      </c>
      <c r="J496" s="96">
        <f>IF(T495="","",VLOOKUP($E495&amp;$D$118&amp;$D$119,'CCG data'!$A:$AD,'CCG data'!AA$3,FALSE))</f>
        <v>15.150132096634536</v>
      </c>
      <c r="K496" s="96">
        <f>IF(T495="","",VLOOKUP($E495&amp;$D$118&amp;$D$119,'CCG data'!$A:$AD,'CCG data'!AB$3,FALSE))</f>
        <v>19.399034870355059</v>
      </c>
      <c r="L496" s="96">
        <f>IF(V495="","",VLOOKUP($E495&amp;$D$118&amp;$D$119,'CCG data'!$A:$AD,'CCG data'!AC$3,FALSE))</f>
        <v>10.981425657782644</v>
      </c>
      <c r="M496" s="96">
        <f>IF(V495="","",VLOOKUP($E495&amp;$D$118&amp;$D$119,'CCG data'!$A:$AD,'CCG data'!AD$3,FALSE))</f>
        <v>14.546212761645513</v>
      </c>
      <c r="N496" s="363"/>
      <c r="P496" s="150">
        <f>IF(P495="","",VLOOKUP($E495&amp;$D$118&amp;$D$119,'CCG data'!$A:$AD,'CCG data'!I$3,FALSE))</f>
        <v>3.5000000000000003E-2</v>
      </c>
      <c r="Q496" s="15">
        <f>IF(P495="","",VLOOKUP($E495&amp;$D$118&amp;$D$119,'CCG data'!$A:$AD,'CCG data'!J$3,FALSE))</f>
        <v>6.2E-2</v>
      </c>
      <c r="R496" s="15">
        <f>IF(R495="","",VLOOKUP($E495&amp;$D$118&amp;$D$119,'CCG data'!$A:$AD,'CCG data'!K$3,FALSE))</f>
        <v>0.434</v>
      </c>
      <c r="S496" s="15">
        <f>IF(R495="","",VLOOKUP($E495&amp;$D$118&amp;$D$119,'CCG data'!$A:$AD,'CCG data'!L$3,FALSE))</f>
        <v>0.498</v>
      </c>
      <c r="T496" s="15">
        <f>IF(T495="","",VLOOKUP($E495&amp;$D$118&amp;$D$119,'CCG data'!$A:$AD,'CCG data'!M$3,FALSE))</f>
        <v>0.247</v>
      </c>
      <c r="U496" s="15">
        <f>IF(T495="","",VLOOKUP($E495&amp;$D$118&amp;$D$119,'CCG data'!$A:$AD,'CCG data'!N$3,FALSE))</f>
        <v>0.30399999999999999</v>
      </c>
      <c r="V496" s="15">
        <f>IF(V495="","",VLOOKUP($E495&amp;$D$118&amp;$D$119,'CCG data'!$A:$AD,'CCG data'!O$3,FALSE))</f>
        <v>0.188</v>
      </c>
      <c r="W496" s="135">
        <f>IF(V495="","",VLOOKUP($E495&amp;$D$118&amp;$D$119,'CCG data'!$A:$AD,'CCG data'!P$3,FALSE))</f>
        <v>0.24099999999999999</v>
      </c>
      <c r="Y496" s="163" t="str">
        <f>IFERROR(VLOOKUP($E496&amp;$D$119, Outliers!$A$4:$P$214,6,FALSE),"0")</f>
        <v>0</v>
      </c>
      <c r="Z496" s="163" t="str">
        <f>IFERROR(VLOOKUP($E496&amp;$D$119, Outliers!$A$4:$P$214,7,FALSE),"0")</f>
        <v>0</v>
      </c>
      <c r="AA496" s="163" t="str">
        <f>IFERROR(VLOOKUP($E496&amp;$D$119, Outliers!$A$4:$P$214,8,FALSE),"0")</f>
        <v>0</v>
      </c>
      <c r="AB496" s="163" t="str">
        <f>IFERROR(VLOOKUP($E496&amp;$D$119, Outliers!$A$4:$P$214,9,FALSE),"0")</f>
        <v>0</v>
      </c>
      <c r="AD496" s="78"/>
      <c r="AE496" s="78"/>
      <c r="AF496" s="78"/>
      <c r="AG496" s="78"/>
    </row>
    <row r="497" spans="4:33" ht="15.75" x14ac:dyDescent="0.25">
      <c r="D497" s="318"/>
      <c r="E497" s="104" t="s">
        <v>284</v>
      </c>
      <c r="F497" s="405">
        <f>IF(OR(ISERROR(VLOOKUP($E497&amp;$D$118&amp;$D$119,'CCG data'!$A:$AD,'CCG data'!R$3,FALSE)),ISBLANK(VLOOKUP($E497&amp;$D$118&amp;$D$119,'CCG data'!$A:$AD,'CCG data'!R$3,FALSE))),"",VLOOKUP($E497&amp;$D$118&amp;$D$119,'CCG data'!$A:$AD,'CCG data'!R$3,FALSE))</f>
        <v>4.9055121830006527</v>
      </c>
      <c r="G497" s="406"/>
      <c r="H497" s="406">
        <f>IF(OR(ISERROR(VLOOKUP($E497&amp;$D$118&amp;$D$119,'CCG data'!$A:$AD,'CCG data'!S$3,FALSE)),ISBLANK(VLOOKUP($E497&amp;$D$118&amp;$D$119,'CCG data'!$A:$AD,'CCG data'!S$3,FALSE))),"",VLOOKUP($E497&amp;$D$118&amp;$D$119,'CCG data'!$A:$AD,'CCG data'!S$3,FALSE))</f>
        <v>33.976876234241345</v>
      </c>
      <c r="I497" s="406"/>
      <c r="J497" s="406">
        <f>IF(OR(ISERROR(VLOOKUP($E497&amp;$D$118&amp;$D$119,'CCG data'!$A:$AD,'CCG data'!T$3,FALSE)),ISBLANK(VLOOKUP($E497&amp;$D$118&amp;$D$119,'CCG data'!$A:$AD,'CCG data'!T$3,FALSE))),"",VLOOKUP($E497&amp;$D$118&amp;$D$119,'CCG data'!$A:$AD,'CCG data'!T$3,FALSE))</f>
        <v>20.902821108537285</v>
      </c>
      <c r="K497" s="406"/>
      <c r="L497" s="406">
        <f>IF(OR(ISERROR(VLOOKUP($E497&amp;$D$118&amp;$D$119,'CCG data'!$A:$AD,'CCG data'!U$3,FALSE)),ISBLANK(VLOOKUP($E497&amp;$D$118&amp;$D$119,'CCG data'!$A:$AD,'CCG data'!U$3,FALSE))),"",VLOOKUP($E497&amp;$D$118&amp;$D$119,'CCG data'!$A:$AD,'CCG data'!U$3,FALSE))</f>
        <v>10.003981805558116</v>
      </c>
      <c r="M497" s="407"/>
      <c r="N497" s="362">
        <f>IF(OR(ISERROR(VLOOKUP($E497&amp;$D$118&amp;$D$119,'CCG data'!$A:$AD,'CCG data'!G$3,FALSE)),ISBLANK(VLOOKUP($E497&amp;$D$118&amp;$D$119,'CCG data'!$A:$AD,'CCG data'!G$3,FALSE))),"",VLOOKUP($E497&amp;$D$118&amp;$D$119,'CCG data'!$A:$AD,'CCG data'!G$3,FALSE))</f>
        <v>1097</v>
      </c>
      <c r="P497" s="397">
        <f>IF(OR(ISERROR(VLOOKUP($E497&amp;$D$118&amp;$D$119,'CCG data'!$A:$AD,'CCG data'!B$3,FALSE)),ISBLANK(VLOOKUP($E497&amp;$D$118&amp;$D$119,'CCG data'!$A:$AD,'CCG data'!B$3,FALSE))),"",VLOOKUP($E497&amp;$D$118&amp;$D$119,'CCG data'!$A:$AD,'CCG data'!B$3,FALSE))</f>
        <v>6.6545123062898809E-2</v>
      </c>
      <c r="Q497" s="263"/>
      <c r="R497" s="263">
        <f>IF(OR(ISERROR(VLOOKUP($E497&amp;$D$118&amp;$D$119,'CCG data'!$A:$AD,'CCG data'!C$3,FALSE)),ISBLANK(VLOOKUP($E497&amp;$D$118&amp;$D$119,'CCG data'!$A:$AD,'CCG data'!C$3,FALSE))),"",VLOOKUP($E497&amp;$D$118&amp;$D$119,'CCG data'!$A:$AD,'CCG data'!C$3,FALSE))</f>
        <v>0.48222424794895169</v>
      </c>
      <c r="S497" s="263"/>
      <c r="T497" s="263">
        <f>IF(OR(ISERROR(VLOOKUP($E497&amp;$D$118&amp;$D$119,'CCG data'!$A:$AD,'CCG data'!D$3,FALSE)),ISBLANK(VLOOKUP($E497&amp;$D$118&amp;$D$119,'CCG data'!$A:$AD,'CCG data'!D$3,FALSE))),"",VLOOKUP($E497&amp;$D$118&amp;$D$119,'CCG data'!$A:$AD,'CCG data'!D$3,FALSE))</f>
        <v>0.30264357338195075</v>
      </c>
      <c r="U497" s="263"/>
      <c r="V497" s="263">
        <f>IF(OR(ISERROR(VLOOKUP($E497&amp;$D$118&amp;$D$119,'CCG data'!$A:$AD,'CCG data'!E$3,FALSE)),ISBLANK(VLOOKUP($E497&amp;$D$118&amp;$D$119,'CCG data'!$A:$AD,'CCG data'!E$3,FALSE))),"",VLOOKUP($E497&amp;$D$118&amp;$D$119,'CCG data'!$A:$AD,'CCG data'!E$3,FALSE))</f>
        <v>0.14858705560619873</v>
      </c>
      <c r="W497" s="398"/>
      <c r="Y497" s="163">
        <f>IFERROR(VLOOKUP($E497&amp;$D$119, Outliers!$A$4:$P$214,6,FALSE),"0")</f>
        <v>0</v>
      </c>
      <c r="Z497" s="163">
        <f>IFERROR(VLOOKUP($E497&amp;$D$119, Outliers!$A$4:$P$214,7,FALSE),"0")</f>
        <v>0</v>
      </c>
      <c r="AA497" s="163">
        <f>IFERROR(VLOOKUP($E497&amp;$D$119, Outliers!$A$4:$P$214,8,FALSE),"0")</f>
        <v>1</v>
      </c>
      <c r="AB497" s="163">
        <f>IFERROR(VLOOKUP($E497&amp;$D$119, Outliers!$A$4:$P$214,9,FALSE),"0")</f>
        <v>0</v>
      </c>
      <c r="AD497" s="78"/>
      <c r="AE497" s="78"/>
      <c r="AF497" s="78"/>
      <c r="AG497" s="78"/>
    </row>
    <row r="498" spans="4:33" x14ac:dyDescent="0.25">
      <c r="D498" s="318"/>
      <c r="E498" s="103" t="s">
        <v>27</v>
      </c>
      <c r="F498" s="95">
        <f>IF(P497="","",VLOOKUP($E497&amp;$D$118&amp;$D$119,'CCG data'!$A:$AD,'CCG data'!W$3,FALSE))</f>
        <v>3.7801845069739901</v>
      </c>
      <c r="G498" s="96">
        <f>IF(P497="","",VLOOKUP($E497&amp;$D$118&amp;$D$119,'CCG data'!$A:$AD,'CCG data'!X$3,FALSE))</f>
        <v>6.0308398590273153</v>
      </c>
      <c r="H498" s="96">
        <f>IF(R497="","",VLOOKUP($E497&amp;$D$118&amp;$D$119,'CCG data'!$A:$AD,'CCG data'!Y$3,FALSE))</f>
        <v>31.081455476888603</v>
      </c>
      <c r="I498" s="96">
        <f>IF(R497="","",VLOOKUP($E497&amp;$D$118&amp;$D$119,'CCG data'!$A:$AD,'CCG data'!Z$3,FALSE))</f>
        <v>36.872296991594084</v>
      </c>
      <c r="J498" s="96">
        <f>IF(T497="","",VLOOKUP($E497&amp;$D$118&amp;$D$119,'CCG data'!$A:$AD,'CCG data'!AA$3,FALSE))</f>
        <v>18.654326071675321</v>
      </c>
      <c r="K498" s="96">
        <f>IF(T497="","",VLOOKUP($E497&amp;$D$118&amp;$D$119,'CCG data'!$A:$AD,'CCG data'!AB$3,FALSE))</f>
        <v>23.15131614539925</v>
      </c>
      <c r="L498" s="96">
        <f>IF(V497="","",VLOOKUP($E497&amp;$D$118&amp;$D$119,'CCG data'!$A:$AD,'CCG data'!AC$3,FALSE))</f>
        <v>8.4681800405823289</v>
      </c>
      <c r="M498" s="96">
        <f>IF(V497="","",VLOOKUP($E497&amp;$D$118&amp;$D$119,'CCG data'!$A:$AD,'CCG data'!AD$3,FALSE))</f>
        <v>11.539783570533903</v>
      </c>
      <c r="N498" s="363"/>
      <c r="P498" s="150">
        <f>IF(P497="","",VLOOKUP($E497&amp;$D$118&amp;$D$119,'CCG data'!$A:$AD,'CCG data'!I$3,FALSE))</f>
        <v>5.2999999999999999E-2</v>
      </c>
      <c r="Q498" s="15">
        <f>IF(P497="","",VLOOKUP($E497&amp;$D$118&amp;$D$119,'CCG data'!$A:$AD,'CCG data'!J$3,FALSE))</f>
        <v>8.3000000000000004E-2</v>
      </c>
      <c r="R498" s="15">
        <f>IF(R497="","",VLOOKUP($E497&amp;$D$118&amp;$D$119,'CCG data'!$A:$AD,'CCG data'!K$3,FALSE))</f>
        <v>0.45300000000000001</v>
      </c>
      <c r="S498" s="15">
        <f>IF(R497="","",VLOOKUP($E497&amp;$D$118&amp;$D$119,'CCG data'!$A:$AD,'CCG data'!L$3,FALSE))</f>
        <v>0.51200000000000001</v>
      </c>
      <c r="T498" s="15">
        <f>IF(T497="","",VLOOKUP($E497&amp;$D$118&amp;$D$119,'CCG data'!$A:$AD,'CCG data'!M$3,FALSE))</f>
        <v>0.27600000000000002</v>
      </c>
      <c r="U498" s="15">
        <f>IF(T497="","",VLOOKUP($E497&amp;$D$118&amp;$D$119,'CCG data'!$A:$AD,'CCG data'!N$3,FALSE))</f>
        <v>0.33</v>
      </c>
      <c r="V498" s="15">
        <f>IF(V497="","",VLOOKUP($E497&amp;$D$118&amp;$D$119,'CCG data'!$A:$AD,'CCG data'!O$3,FALSE))</f>
        <v>0.129</v>
      </c>
      <c r="W498" s="135">
        <f>IF(V497="","",VLOOKUP($E497&amp;$D$118&amp;$D$119,'CCG data'!$A:$AD,'CCG data'!P$3,FALSE))</f>
        <v>0.17100000000000001</v>
      </c>
      <c r="Y498" s="163" t="str">
        <f>IFERROR(VLOOKUP($E498&amp;$D$119, Outliers!$A$4:$P$214,6,FALSE),"0")</f>
        <v>0</v>
      </c>
      <c r="Z498" s="163" t="str">
        <f>IFERROR(VLOOKUP($E498&amp;$D$119, Outliers!$A$4:$P$214,7,FALSE),"0")</f>
        <v>0</v>
      </c>
      <c r="AA498" s="163" t="str">
        <f>IFERROR(VLOOKUP($E498&amp;$D$119, Outliers!$A$4:$P$214,8,FALSE),"0")</f>
        <v>0</v>
      </c>
      <c r="AB498" s="163" t="str">
        <f>IFERROR(VLOOKUP($E498&amp;$D$119, Outliers!$A$4:$P$214,9,FALSE),"0")</f>
        <v>0</v>
      </c>
      <c r="AD498" s="78"/>
      <c r="AE498" s="78"/>
      <c r="AF498" s="78"/>
      <c r="AG498" s="78"/>
    </row>
    <row r="499" spans="4:33" ht="15.75" x14ac:dyDescent="0.25">
      <c r="D499" s="318"/>
      <c r="E499" s="104" t="s">
        <v>285</v>
      </c>
      <c r="F499" s="405">
        <f>IF(OR(ISERROR(VLOOKUP($E499&amp;$D$118&amp;$D$119,'CCG data'!$A:$AD,'CCG data'!R$3,FALSE)),ISBLANK(VLOOKUP($E499&amp;$D$118&amp;$D$119,'CCG data'!$A:$AD,'CCG data'!R$3,FALSE))),"",VLOOKUP($E499&amp;$D$118&amp;$D$119,'CCG data'!$A:$AD,'CCG data'!R$3,FALSE))</f>
        <v>5.3227155713353529</v>
      </c>
      <c r="G499" s="406"/>
      <c r="H499" s="406">
        <f>IF(OR(ISERROR(VLOOKUP($E499&amp;$D$118&amp;$D$119,'CCG data'!$A:$AD,'CCG data'!S$3,FALSE)),ISBLANK(VLOOKUP($E499&amp;$D$118&amp;$D$119,'CCG data'!$A:$AD,'CCG data'!S$3,FALSE))),"",VLOOKUP($E499&amp;$D$118&amp;$D$119,'CCG data'!$A:$AD,'CCG data'!S$3,FALSE))</f>
        <v>38.581319388004573</v>
      </c>
      <c r="I499" s="406"/>
      <c r="J499" s="406">
        <f>IF(OR(ISERROR(VLOOKUP($E499&amp;$D$118&amp;$D$119,'CCG data'!$A:$AD,'CCG data'!T$3,FALSE)),ISBLANK(VLOOKUP($E499&amp;$D$118&amp;$D$119,'CCG data'!$A:$AD,'CCG data'!T$3,FALSE))),"",VLOOKUP($E499&amp;$D$118&amp;$D$119,'CCG data'!$A:$AD,'CCG data'!T$3,FALSE))</f>
        <v>18.418751099638314</v>
      </c>
      <c r="K499" s="406"/>
      <c r="L499" s="406">
        <f>IF(OR(ISERROR(VLOOKUP($E499&amp;$D$118&amp;$D$119,'CCG data'!$A:$AD,'CCG data'!U$3,FALSE)),ISBLANK(VLOOKUP($E499&amp;$D$118&amp;$D$119,'CCG data'!$A:$AD,'CCG data'!U$3,FALSE))),"",VLOOKUP($E499&amp;$D$118&amp;$D$119,'CCG data'!$A:$AD,'CCG data'!U$3,FALSE))</f>
        <v>9.86363004066442</v>
      </c>
      <c r="M499" s="407"/>
      <c r="N499" s="362">
        <f>IF(OR(ISERROR(VLOOKUP($E499&amp;$D$118&amp;$D$119,'CCG data'!$A:$AD,'CCG data'!G$3,FALSE)),ISBLANK(VLOOKUP($E499&amp;$D$118&amp;$D$119,'CCG data'!$A:$AD,'CCG data'!G$3,FALSE))),"",VLOOKUP($E499&amp;$D$118&amp;$D$119,'CCG data'!$A:$AD,'CCG data'!G$3,FALSE))</f>
        <v>1255</v>
      </c>
      <c r="P499" s="397">
        <f>IF(OR(ISERROR(VLOOKUP($E499&amp;$D$118&amp;$D$119,'CCG data'!$A:$AD,'CCG data'!B$3,FALSE)),ISBLANK(VLOOKUP($E499&amp;$D$118&amp;$D$119,'CCG data'!$A:$AD,'CCG data'!B$3,FALSE))),"",VLOOKUP($E499&amp;$D$118&amp;$D$119,'CCG data'!$A:$AD,'CCG data'!B$3,FALSE))</f>
        <v>7.7290836653386458E-2</v>
      </c>
      <c r="Q499" s="263"/>
      <c r="R499" s="263">
        <f>IF(OR(ISERROR(VLOOKUP($E499&amp;$D$118&amp;$D$119,'CCG data'!$A:$AD,'CCG data'!C$3,FALSE)),ISBLANK(VLOOKUP($E499&amp;$D$118&amp;$D$119,'CCG data'!$A:$AD,'CCG data'!C$3,FALSE))),"",VLOOKUP($E499&amp;$D$118&amp;$D$119,'CCG data'!$A:$AD,'CCG data'!C$3,FALSE))</f>
        <v>0.5346613545816733</v>
      </c>
      <c r="S499" s="263"/>
      <c r="T499" s="263">
        <f>IF(OR(ISERROR(VLOOKUP($E499&amp;$D$118&amp;$D$119,'CCG data'!$A:$AD,'CCG data'!D$3,FALSE)),ISBLANK(VLOOKUP($E499&amp;$D$118&amp;$D$119,'CCG data'!$A:$AD,'CCG data'!D$3,FALSE))),"",VLOOKUP($E499&amp;$D$118&amp;$D$119,'CCG data'!$A:$AD,'CCG data'!D$3,FALSE))</f>
        <v>0.24860557768924302</v>
      </c>
      <c r="U499" s="263"/>
      <c r="V499" s="263">
        <f>IF(OR(ISERROR(VLOOKUP($E499&amp;$D$118&amp;$D$119,'CCG data'!$A:$AD,'CCG data'!E$3,FALSE)),ISBLANK(VLOOKUP($E499&amp;$D$118&amp;$D$119,'CCG data'!$A:$AD,'CCG data'!E$3,FALSE))),"",VLOOKUP($E499&amp;$D$118&amp;$D$119,'CCG data'!$A:$AD,'CCG data'!E$3,FALSE))</f>
        <v>0.1394422310756972</v>
      </c>
      <c r="W499" s="398"/>
      <c r="Y499" s="163">
        <f>IFERROR(VLOOKUP($E499&amp;$D$119, Outliers!$A$4:$P$214,6,FALSE),"0")</f>
        <v>0</v>
      </c>
      <c r="Z499" s="163">
        <f>IFERROR(VLOOKUP($E499&amp;$D$119, Outliers!$A$4:$P$214,7,FALSE),"0")</f>
        <v>0</v>
      </c>
      <c r="AA499" s="163">
        <f>IFERROR(VLOOKUP($E499&amp;$D$119, Outliers!$A$4:$P$214,8,FALSE),"0")</f>
        <v>0</v>
      </c>
      <c r="AB499" s="163">
        <f>IFERROR(VLOOKUP($E499&amp;$D$119, Outliers!$A$4:$P$214,9,FALSE),"0")</f>
        <v>0</v>
      </c>
      <c r="AD499" s="78"/>
      <c r="AE499" s="78"/>
      <c r="AF499" s="78"/>
      <c r="AG499" s="78"/>
    </row>
    <row r="500" spans="4:33" x14ac:dyDescent="0.25">
      <c r="D500" s="318"/>
      <c r="E500" s="103" t="s">
        <v>27</v>
      </c>
      <c r="F500" s="95">
        <f>IF(P499="","",VLOOKUP($E499&amp;$D$118&amp;$D$119,'CCG data'!$A:$AD,'CCG data'!W$3,FALSE))</f>
        <v>4.2634533980186919</v>
      </c>
      <c r="G500" s="96">
        <f>IF(P499="","",VLOOKUP($E499&amp;$D$118&amp;$D$119,'CCG data'!$A:$AD,'CCG data'!X$3,FALSE))</f>
        <v>6.3819777446520138</v>
      </c>
      <c r="H500" s="96">
        <f>IF(R499="","",VLOOKUP($E499&amp;$D$118&amp;$D$119,'CCG data'!$A:$AD,'CCG data'!Y$3,FALSE))</f>
        <v>35.662065369853664</v>
      </c>
      <c r="I500" s="96">
        <f>IF(R499="","",VLOOKUP($E499&amp;$D$118&amp;$D$119,'CCG data'!$A:$AD,'CCG data'!Z$3,FALSE))</f>
        <v>41.500573406155482</v>
      </c>
      <c r="J500" s="96">
        <f>IF(T499="","",VLOOKUP($E499&amp;$D$118&amp;$D$119,'CCG data'!$A:$AD,'CCG data'!AA$3,FALSE))</f>
        <v>16.374948470599207</v>
      </c>
      <c r="K500" s="96">
        <f>IF(T499="","",VLOOKUP($E499&amp;$D$118&amp;$D$119,'CCG data'!$A:$AD,'CCG data'!AB$3,FALSE))</f>
        <v>20.46255372867742</v>
      </c>
      <c r="L500" s="96">
        <f>IF(V499="","",VLOOKUP($E499&amp;$D$118&amp;$D$119,'CCG data'!$A:$AD,'CCG data'!AC$3,FALSE))</f>
        <v>8.4022141623955573</v>
      </c>
      <c r="M500" s="96">
        <f>IF(V499="","",VLOOKUP($E499&amp;$D$118&amp;$D$119,'CCG data'!$A:$AD,'CCG data'!AD$3,FALSE))</f>
        <v>11.325045918933283</v>
      </c>
      <c r="N500" s="363"/>
      <c r="P500" s="150">
        <f>IF(P499="","",VLOOKUP($E499&amp;$D$118&amp;$D$119,'CCG data'!$A:$AD,'CCG data'!I$3,FALSE))</f>
        <v>6.4000000000000001E-2</v>
      </c>
      <c r="Q500" s="15">
        <f>IF(P499="","",VLOOKUP($E499&amp;$D$118&amp;$D$119,'CCG data'!$A:$AD,'CCG data'!J$3,FALSE))</f>
        <v>9.2999999999999999E-2</v>
      </c>
      <c r="R500" s="15">
        <f>IF(R499="","",VLOOKUP($E499&amp;$D$118&amp;$D$119,'CCG data'!$A:$AD,'CCG data'!K$3,FALSE))</f>
        <v>0.50700000000000001</v>
      </c>
      <c r="S500" s="15">
        <f>IF(R499="","",VLOOKUP($E499&amp;$D$118&amp;$D$119,'CCG data'!$A:$AD,'CCG data'!L$3,FALSE))</f>
        <v>0.56200000000000006</v>
      </c>
      <c r="T500" s="15">
        <f>IF(T499="","",VLOOKUP($E499&amp;$D$118&amp;$D$119,'CCG data'!$A:$AD,'CCG data'!M$3,FALSE))</f>
        <v>0.22500000000000001</v>
      </c>
      <c r="U500" s="15">
        <f>IF(T499="","",VLOOKUP($E499&amp;$D$118&amp;$D$119,'CCG data'!$A:$AD,'CCG data'!N$3,FALSE))</f>
        <v>0.27300000000000002</v>
      </c>
      <c r="V500" s="15">
        <f>IF(V499="","",VLOOKUP($E499&amp;$D$118&amp;$D$119,'CCG data'!$A:$AD,'CCG data'!O$3,FALSE))</f>
        <v>0.121</v>
      </c>
      <c r="W500" s="135">
        <f>IF(V499="","",VLOOKUP($E499&amp;$D$118&amp;$D$119,'CCG data'!$A:$AD,'CCG data'!P$3,FALSE))</f>
        <v>0.16</v>
      </c>
      <c r="Y500" s="163" t="str">
        <f>IFERROR(VLOOKUP($E500&amp;$D$119, Outliers!$A$4:$P$214,6,FALSE),"0")</f>
        <v>0</v>
      </c>
      <c r="Z500" s="163" t="str">
        <f>IFERROR(VLOOKUP($E500&amp;$D$119, Outliers!$A$4:$P$214,7,FALSE),"0")</f>
        <v>0</v>
      </c>
      <c r="AA500" s="163" t="str">
        <f>IFERROR(VLOOKUP($E500&amp;$D$119, Outliers!$A$4:$P$214,8,FALSE),"0")</f>
        <v>0</v>
      </c>
      <c r="AB500" s="163" t="str">
        <f>IFERROR(VLOOKUP($E500&amp;$D$119, Outliers!$A$4:$P$214,9,FALSE),"0")</f>
        <v>0</v>
      </c>
      <c r="AD500" s="78"/>
      <c r="AE500" s="78"/>
      <c r="AF500" s="78"/>
      <c r="AG500" s="78"/>
    </row>
    <row r="501" spans="4:33" ht="15.75" x14ac:dyDescent="0.25">
      <c r="D501" s="318"/>
      <c r="E501" s="104" t="s">
        <v>286</v>
      </c>
      <c r="F501" s="405">
        <f>IF(OR(ISERROR(VLOOKUP($E501&amp;$D$118&amp;$D$119,'CCG data'!$A:$AD,'CCG data'!R$3,FALSE)),ISBLANK(VLOOKUP($E501&amp;$D$118&amp;$D$119,'CCG data'!$A:$AD,'CCG data'!R$3,FALSE))),"",VLOOKUP($E501&amp;$D$118&amp;$D$119,'CCG data'!$A:$AD,'CCG data'!R$3,FALSE))</f>
        <v>6.3531344983111637</v>
      </c>
      <c r="G501" s="406"/>
      <c r="H501" s="406">
        <f>IF(OR(ISERROR(VLOOKUP($E501&amp;$D$118&amp;$D$119,'CCG data'!$A:$AD,'CCG data'!S$3,FALSE)),ISBLANK(VLOOKUP($E501&amp;$D$118&amp;$D$119,'CCG data'!$A:$AD,'CCG data'!S$3,FALSE))),"",VLOOKUP($E501&amp;$D$118&amp;$D$119,'CCG data'!$A:$AD,'CCG data'!S$3,FALSE))</f>
        <v>33.250006808149841</v>
      </c>
      <c r="I501" s="406"/>
      <c r="J501" s="406">
        <f>IF(OR(ISERROR(VLOOKUP($E501&amp;$D$118&amp;$D$119,'CCG data'!$A:$AD,'CCG data'!T$3,FALSE)),ISBLANK(VLOOKUP($E501&amp;$D$118&amp;$D$119,'CCG data'!$A:$AD,'CCG data'!T$3,FALSE))),"",VLOOKUP($E501&amp;$D$118&amp;$D$119,'CCG data'!$A:$AD,'CCG data'!T$3,FALSE))</f>
        <v>15.245043147193943</v>
      </c>
      <c r="K501" s="406"/>
      <c r="L501" s="406">
        <f>IF(OR(ISERROR(VLOOKUP($E501&amp;$D$118&amp;$D$119,'CCG data'!$A:$AD,'CCG data'!U$3,FALSE)),ISBLANK(VLOOKUP($E501&amp;$D$118&amp;$D$119,'CCG data'!$A:$AD,'CCG data'!U$3,FALSE))),"",VLOOKUP($E501&amp;$D$118&amp;$D$119,'CCG data'!$A:$AD,'CCG data'!U$3,FALSE))</f>
        <v>9.6091719447466577</v>
      </c>
      <c r="M501" s="407"/>
      <c r="N501" s="362">
        <f>IF(OR(ISERROR(VLOOKUP($E501&amp;$D$118&amp;$D$119,'CCG data'!$A:$AD,'CCG data'!G$3,FALSE)),ISBLANK(VLOOKUP($E501&amp;$D$118&amp;$D$119,'CCG data'!$A:$AD,'CCG data'!G$3,FALSE))),"",VLOOKUP($E501&amp;$D$118&amp;$D$119,'CCG data'!$A:$AD,'CCG data'!G$3,FALSE))</f>
        <v>1103</v>
      </c>
      <c r="P501" s="397">
        <f>IF(OR(ISERROR(VLOOKUP($E501&amp;$D$118&amp;$D$119,'CCG data'!$A:$AD,'CCG data'!B$3,FALSE)),ISBLANK(VLOOKUP($E501&amp;$D$118&amp;$D$119,'CCG data'!$A:$AD,'CCG data'!B$3,FALSE))),"",VLOOKUP($E501&amp;$D$118&amp;$D$119,'CCG data'!$A:$AD,'CCG data'!B$3,FALSE))</f>
        <v>0.10607434270172257</v>
      </c>
      <c r="Q501" s="263"/>
      <c r="R501" s="263">
        <f>IF(OR(ISERROR(VLOOKUP($E501&amp;$D$118&amp;$D$119,'CCG data'!$A:$AD,'CCG data'!C$3,FALSE)),ISBLANK(VLOOKUP($E501&amp;$D$118&amp;$D$119,'CCG data'!$A:$AD,'CCG data'!C$3,FALSE))),"",VLOOKUP($E501&amp;$D$118&amp;$D$119,'CCG data'!$A:$AD,'CCG data'!C$3,FALSE))</f>
        <v>0.51495920217588398</v>
      </c>
      <c r="S501" s="263"/>
      <c r="T501" s="263">
        <f>IF(OR(ISERROR(VLOOKUP($E501&amp;$D$118&amp;$D$119,'CCG data'!$A:$AD,'CCG data'!D$3,FALSE)),ISBLANK(VLOOKUP($E501&amp;$D$118&amp;$D$119,'CCG data'!$A:$AD,'CCG data'!D$3,FALSE))),"",VLOOKUP($E501&amp;$D$118&amp;$D$119,'CCG data'!$A:$AD,'CCG data'!D$3,FALSE))</f>
        <v>0.22937443336355395</v>
      </c>
      <c r="U501" s="263"/>
      <c r="V501" s="263">
        <f>IF(OR(ISERROR(VLOOKUP($E501&amp;$D$118&amp;$D$119,'CCG data'!$A:$AD,'CCG data'!E$3,FALSE)),ISBLANK(VLOOKUP($E501&amp;$D$118&amp;$D$119,'CCG data'!$A:$AD,'CCG data'!E$3,FALSE))),"",VLOOKUP($E501&amp;$D$118&amp;$D$119,'CCG data'!$A:$AD,'CCG data'!E$3,FALSE))</f>
        <v>0.14959202175883954</v>
      </c>
      <c r="W501" s="398"/>
      <c r="Y501" s="163">
        <f>IFERROR(VLOOKUP($E501&amp;$D$119, Outliers!$A$4:$P$214,6,FALSE),"0")</f>
        <v>0</v>
      </c>
      <c r="Z501" s="163">
        <f>IFERROR(VLOOKUP($E501&amp;$D$119, Outliers!$A$4:$P$214,7,FALSE),"0")</f>
        <v>1</v>
      </c>
      <c r="AA501" s="163">
        <f>IFERROR(VLOOKUP($E501&amp;$D$119, Outliers!$A$4:$P$214,8,FALSE),"0")</f>
        <v>0</v>
      </c>
      <c r="AB501" s="163">
        <f>IFERROR(VLOOKUP($E501&amp;$D$119, Outliers!$A$4:$P$214,9,FALSE),"0")</f>
        <v>0</v>
      </c>
      <c r="AD501" s="78"/>
      <c r="AE501" s="78"/>
      <c r="AF501" s="78"/>
      <c r="AG501" s="78"/>
    </row>
    <row r="502" spans="4:33" x14ac:dyDescent="0.25">
      <c r="D502" s="318"/>
      <c r="E502" s="103" t="s">
        <v>27</v>
      </c>
      <c r="F502" s="95">
        <f>IF(P501="","",VLOOKUP($E501&amp;$D$118&amp;$D$119,'CCG data'!$A:$AD,'CCG data'!W$3,FALSE))</f>
        <v>5.2019334137107283</v>
      </c>
      <c r="G502" s="96">
        <f>IF(P501="","",VLOOKUP($E501&amp;$D$118&amp;$D$119,'CCG data'!$A:$AD,'CCG data'!X$3,FALSE))</f>
        <v>7.5043355829115992</v>
      </c>
      <c r="H502" s="96">
        <f>IF(R501="","",VLOOKUP($E501&amp;$D$118&amp;$D$119,'CCG data'!$A:$AD,'CCG data'!Y$3,FALSE))</f>
        <v>30.515533792239381</v>
      </c>
      <c r="I502" s="96">
        <f>IF(R501="","",VLOOKUP($E501&amp;$D$118&amp;$D$119,'CCG data'!$A:$AD,'CCG data'!Z$3,FALSE))</f>
        <v>35.984479824060301</v>
      </c>
      <c r="J502" s="96">
        <f>IF(T501="","",VLOOKUP($E501&amp;$D$118&amp;$D$119,'CCG data'!$A:$AD,'CCG data'!AA$3,FALSE))</f>
        <v>13.366485751501372</v>
      </c>
      <c r="K502" s="96">
        <f>IF(T501="","",VLOOKUP($E501&amp;$D$118&amp;$D$119,'CCG data'!$A:$AD,'CCG data'!AB$3,FALSE))</f>
        <v>17.123600542886514</v>
      </c>
      <c r="L502" s="96">
        <f>IF(V501="","",VLOOKUP($E501&amp;$D$118&amp;$D$119,'CCG data'!$A:$AD,'CCG data'!AC$3,FALSE))</f>
        <v>8.1429488229493039</v>
      </c>
      <c r="M502" s="96">
        <f>IF(V501="","",VLOOKUP($E501&amp;$D$118&amp;$D$119,'CCG data'!$A:$AD,'CCG data'!AD$3,FALSE))</f>
        <v>11.075395066544012</v>
      </c>
      <c r="N502" s="363"/>
      <c r="P502" s="150">
        <f>IF(P501="","",VLOOKUP($E501&amp;$D$118&amp;$D$119,'CCG data'!$A:$AD,'CCG data'!I$3,FALSE))</f>
        <v>8.8999999999999996E-2</v>
      </c>
      <c r="Q502" s="15">
        <f>IF(P501="","",VLOOKUP($E501&amp;$D$118&amp;$D$119,'CCG data'!$A:$AD,'CCG data'!J$3,FALSE))</f>
        <v>0.126</v>
      </c>
      <c r="R502" s="15">
        <f>IF(R501="","",VLOOKUP($E501&amp;$D$118&amp;$D$119,'CCG data'!$A:$AD,'CCG data'!K$3,FALSE))</f>
        <v>0.48499999999999999</v>
      </c>
      <c r="S502" s="15">
        <f>IF(R501="","",VLOOKUP($E501&amp;$D$118&amp;$D$119,'CCG data'!$A:$AD,'CCG data'!L$3,FALSE))</f>
        <v>0.54400000000000004</v>
      </c>
      <c r="T502" s="15">
        <f>IF(T501="","",VLOOKUP($E501&amp;$D$118&amp;$D$119,'CCG data'!$A:$AD,'CCG data'!M$3,FALSE))</f>
        <v>0.20599999999999999</v>
      </c>
      <c r="U502" s="15">
        <f>IF(T501="","",VLOOKUP($E501&amp;$D$118&amp;$D$119,'CCG data'!$A:$AD,'CCG data'!N$3,FALSE))</f>
        <v>0.255</v>
      </c>
      <c r="V502" s="15">
        <f>IF(V501="","",VLOOKUP($E501&amp;$D$118&amp;$D$119,'CCG data'!$A:$AD,'CCG data'!O$3,FALSE))</f>
        <v>0.13</v>
      </c>
      <c r="W502" s="135">
        <f>IF(V501="","",VLOOKUP($E501&amp;$D$118&amp;$D$119,'CCG data'!$A:$AD,'CCG data'!P$3,FALSE))</f>
        <v>0.17199999999999999</v>
      </c>
      <c r="Y502" s="163" t="str">
        <f>IFERROR(VLOOKUP($E502&amp;$D$119, Outliers!$A$4:$P$214,6,FALSE),"0")</f>
        <v>0</v>
      </c>
      <c r="Z502" s="163" t="str">
        <f>IFERROR(VLOOKUP($E502&amp;$D$119, Outliers!$A$4:$P$214,7,FALSE),"0")</f>
        <v>0</v>
      </c>
      <c r="AA502" s="163" t="str">
        <f>IFERROR(VLOOKUP($E502&amp;$D$119, Outliers!$A$4:$P$214,8,FALSE),"0")</f>
        <v>0</v>
      </c>
      <c r="AB502" s="163" t="str">
        <f>IFERROR(VLOOKUP($E502&amp;$D$119, Outliers!$A$4:$P$214,9,FALSE),"0")</f>
        <v>0</v>
      </c>
      <c r="AD502" s="78"/>
      <c r="AE502" s="78"/>
      <c r="AF502" s="78"/>
      <c r="AG502" s="78"/>
    </row>
    <row r="503" spans="4:33" ht="15.75" x14ac:dyDescent="0.25">
      <c r="D503" s="318"/>
      <c r="E503" s="104" t="s">
        <v>287</v>
      </c>
      <c r="F503" s="405">
        <f>IF(OR(ISERROR(VLOOKUP($E503&amp;$D$118&amp;$D$119,'CCG data'!$A:$AD,'CCG data'!R$3,FALSE)),ISBLANK(VLOOKUP($E503&amp;$D$118&amp;$D$119,'CCG data'!$A:$AD,'CCG data'!R$3,FALSE))),"",VLOOKUP($E503&amp;$D$118&amp;$D$119,'CCG data'!$A:$AD,'CCG data'!R$3,FALSE))</f>
        <v>5.4729431236779211</v>
      </c>
      <c r="G503" s="406"/>
      <c r="H503" s="406">
        <f>IF(OR(ISERROR(VLOOKUP($E503&amp;$D$118&amp;$D$119,'CCG data'!$A:$AD,'CCG data'!S$3,FALSE)),ISBLANK(VLOOKUP($E503&amp;$D$118&amp;$D$119,'CCG data'!$A:$AD,'CCG data'!S$3,FALSE))),"",VLOOKUP($E503&amp;$D$118&amp;$D$119,'CCG data'!$A:$AD,'CCG data'!S$3,FALSE))</f>
        <v>44.012002729393956</v>
      </c>
      <c r="I503" s="406"/>
      <c r="J503" s="406">
        <f>IF(OR(ISERROR(VLOOKUP($E503&amp;$D$118&amp;$D$119,'CCG data'!$A:$AD,'CCG data'!T$3,FALSE)),ISBLANK(VLOOKUP($E503&amp;$D$118&amp;$D$119,'CCG data'!$A:$AD,'CCG data'!T$3,FALSE))),"",VLOOKUP($E503&amp;$D$118&amp;$D$119,'CCG data'!$A:$AD,'CCG data'!T$3,FALSE))</f>
        <v>18.726518603325847</v>
      </c>
      <c r="K503" s="406"/>
      <c r="L503" s="406">
        <f>IF(OR(ISERROR(VLOOKUP($E503&amp;$D$118&amp;$D$119,'CCG data'!$A:$AD,'CCG data'!U$3,FALSE)),ISBLANK(VLOOKUP($E503&amp;$D$118&amp;$D$119,'CCG data'!$A:$AD,'CCG data'!U$3,FALSE))),"",VLOOKUP($E503&amp;$D$118&amp;$D$119,'CCG data'!$A:$AD,'CCG data'!U$3,FALSE))</f>
        <v>11.301569461675331</v>
      </c>
      <c r="M503" s="407"/>
      <c r="N503" s="362">
        <f>IF(OR(ISERROR(VLOOKUP($E503&amp;$D$118&amp;$D$119,'CCG data'!$A:$AD,'CCG data'!G$3,FALSE)),ISBLANK(VLOOKUP($E503&amp;$D$118&amp;$D$119,'CCG data'!$A:$AD,'CCG data'!G$3,FALSE))),"",VLOOKUP($E503&amp;$D$118&amp;$D$119,'CCG data'!$A:$AD,'CCG data'!G$3,FALSE))</f>
        <v>1820</v>
      </c>
      <c r="P503" s="397">
        <f>IF(OR(ISERROR(VLOOKUP($E503&amp;$D$118&amp;$D$119,'CCG data'!$A:$AD,'CCG data'!B$3,FALSE)),ISBLANK(VLOOKUP($E503&amp;$D$118&amp;$D$119,'CCG data'!$A:$AD,'CCG data'!B$3,FALSE))),"",VLOOKUP($E503&amp;$D$118&amp;$D$119,'CCG data'!$A:$AD,'CCG data'!B$3,FALSE))</f>
        <v>7.032967032967033E-2</v>
      </c>
      <c r="Q503" s="263"/>
      <c r="R503" s="263">
        <f>IF(OR(ISERROR(VLOOKUP($E503&amp;$D$118&amp;$D$119,'CCG data'!$A:$AD,'CCG data'!C$3,FALSE)),ISBLANK(VLOOKUP($E503&amp;$D$118&amp;$D$119,'CCG data'!$A:$AD,'CCG data'!C$3,FALSE))),"",VLOOKUP($E503&amp;$D$118&amp;$D$119,'CCG data'!$A:$AD,'CCG data'!C$3,FALSE))</f>
        <v>0.55109890109890114</v>
      </c>
      <c r="S503" s="263"/>
      <c r="T503" s="263">
        <f>IF(OR(ISERROR(VLOOKUP($E503&amp;$D$118&amp;$D$119,'CCG data'!$A:$AD,'CCG data'!D$3,FALSE)),ISBLANK(VLOOKUP($E503&amp;$D$118&amp;$D$119,'CCG data'!$A:$AD,'CCG data'!D$3,FALSE))),"",VLOOKUP($E503&amp;$D$118&amp;$D$119,'CCG data'!$A:$AD,'CCG data'!D$3,FALSE))</f>
        <v>0.23626373626373626</v>
      </c>
      <c r="U503" s="263"/>
      <c r="V503" s="263">
        <f>IF(OR(ISERROR(VLOOKUP($E503&amp;$D$118&amp;$D$119,'CCG data'!$A:$AD,'CCG data'!E$3,FALSE)),ISBLANK(VLOOKUP($E503&amp;$D$118&amp;$D$119,'CCG data'!$A:$AD,'CCG data'!E$3,FALSE))),"",VLOOKUP($E503&amp;$D$118&amp;$D$119,'CCG data'!$A:$AD,'CCG data'!E$3,FALSE))</f>
        <v>0.1423076923076923</v>
      </c>
      <c r="W503" s="398"/>
      <c r="Y503" s="163">
        <f>IFERROR(VLOOKUP($E503&amp;$D$119, Outliers!$A$4:$P$214,6,FALSE),"0")</f>
        <v>0</v>
      </c>
      <c r="Z503" s="163">
        <f>IFERROR(VLOOKUP($E503&amp;$D$119, Outliers!$A$4:$P$214,7,FALSE),"0")</f>
        <v>1</v>
      </c>
      <c r="AA503" s="163">
        <f>IFERROR(VLOOKUP($E503&amp;$D$119, Outliers!$A$4:$P$214,8,FALSE),"0")</f>
        <v>0</v>
      </c>
      <c r="AB503" s="163">
        <f>IFERROR(VLOOKUP($E503&amp;$D$119, Outliers!$A$4:$P$214,9,FALSE),"0")</f>
        <v>0</v>
      </c>
      <c r="AD503" s="78"/>
      <c r="AE503" s="78"/>
      <c r="AF503" s="78"/>
      <c r="AG503" s="78"/>
    </row>
    <row r="504" spans="4:33" x14ac:dyDescent="0.25">
      <c r="D504" s="318"/>
      <c r="E504" s="103" t="s">
        <v>27</v>
      </c>
      <c r="F504" s="95">
        <f>IF(P503="","",VLOOKUP($E503&amp;$D$118&amp;$D$119,'CCG data'!$A:$AD,'CCG data'!W$3,FALSE))</f>
        <v>4.5248041007066897</v>
      </c>
      <c r="G504" s="96">
        <f>IF(P503="","",VLOOKUP($E503&amp;$D$118&amp;$D$119,'CCG data'!$A:$AD,'CCG data'!X$3,FALSE))</f>
        <v>6.4210821466491526</v>
      </c>
      <c r="H504" s="96">
        <f>IF(R503="","",VLOOKUP($E503&amp;$D$118&amp;$D$119,'CCG data'!$A:$AD,'CCG data'!Y$3,FALSE))</f>
        <v>41.288193192996182</v>
      </c>
      <c r="I504" s="96">
        <f>IF(R503="","",VLOOKUP($E503&amp;$D$118&amp;$D$119,'CCG data'!$A:$AD,'CCG data'!Z$3,FALSE))</f>
        <v>46.735812265791729</v>
      </c>
      <c r="J504" s="96">
        <f>IF(T503="","",VLOOKUP($E503&amp;$D$118&amp;$D$119,'CCG data'!$A:$AD,'CCG data'!AA$3,FALSE))</f>
        <v>16.956495683909708</v>
      </c>
      <c r="K504" s="96">
        <f>IF(T503="","",VLOOKUP($E503&amp;$D$118&amp;$D$119,'CCG data'!$A:$AD,'CCG data'!AB$3,FALSE))</f>
        <v>20.496541522741985</v>
      </c>
      <c r="L504" s="96">
        <f>IF(V503="","",VLOOKUP($E503&amp;$D$118&amp;$D$119,'CCG data'!$A:$AD,'CCG data'!AC$3,FALSE))</f>
        <v>9.9251685615932193</v>
      </c>
      <c r="M504" s="96">
        <f>IF(V503="","",VLOOKUP($E503&amp;$D$118&amp;$D$119,'CCG data'!$A:$AD,'CCG data'!AD$3,FALSE))</f>
        <v>12.677970361757444</v>
      </c>
      <c r="N504" s="363"/>
      <c r="P504" s="150">
        <f>IF(P503="","",VLOOKUP($E503&amp;$D$118&amp;$D$119,'CCG data'!$A:$AD,'CCG data'!I$3,FALSE))</f>
        <v>5.8999999999999997E-2</v>
      </c>
      <c r="Q504" s="15">
        <f>IF(P503="","",VLOOKUP($E503&amp;$D$118&amp;$D$119,'CCG data'!$A:$AD,'CCG data'!J$3,FALSE))</f>
        <v>8.3000000000000004E-2</v>
      </c>
      <c r="R504" s="15">
        <f>IF(R503="","",VLOOKUP($E503&amp;$D$118&amp;$D$119,'CCG data'!$A:$AD,'CCG data'!K$3,FALSE))</f>
        <v>0.52800000000000002</v>
      </c>
      <c r="S504" s="15">
        <f>IF(R503="","",VLOOKUP($E503&amp;$D$118&amp;$D$119,'CCG data'!$A:$AD,'CCG data'!L$3,FALSE))</f>
        <v>0.57399999999999995</v>
      </c>
      <c r="T504" s="15">
        <f>IF(T503="","",VLOOKUP($E503&amp;$D$118&amp;$D$119,'CCG data'!$A:$AD,'CCG data'!M$3,FALSE))</f>
        <v>0.217</v>
      </c>
      <c r="U504" s="15">
        <f>IF(T503="","",VLOOKUP($E503&amp;$D$118&amp;$D$119,'CCG data'!$A:$AD,'CCG data'!N$3,FALSE))</f>
        <v>0.25600000000000001</v>
      </c>
      <c r="V504" s="15">
        <f>IF(V503="","",VLOOKUP($E503&amp;$D$118&amp;$D$119,'CCG data'!$A:$AD,'CCG data'!O$3,FALSE))</f>
        <v>0.127</v>
      </c>
      <c r="W504" s="135">
        <f>IF(V503="","",VLOOKUP($E503&amp;$D$118&amp;$D$119,'CCG data'!$A:$AD,'CCG data'!P$3,FALSE))</f>
        <v>0.159</v>
      </c>
      <c r="Y504" s="163" t="str">
        <f>IFERROR(VLOOKUP($E504&amp;$D$119, Outliers!$A$4:$P$214,6,FALSE),"0")</f>
        <v>0</v>
      </c>
      <c r="Z504" s="163" t="str">
        <f>IFERROR(VLOOKUP($E504&amp;$D$119, Outliers!$A$4:$P$214,7,FALSE),"0")</f>
        <v>0</v>
      </c>
      <c r="AA504" s="163" t="str">
        <f>IFERROR(VLOOKUP($E504&amp;$D$119, Outliers!$A$4:$P$214,8,FALSE),"0")</f>
        <v>0</v>
      </c>
      <c r="AB504" s="163" t="str">
        <f>IFERROR(VLOOKUP($E504&amp;$D$119, Outliers!$A$4:$P$214,9,FALSE),"0")</f>
        <v>0</v>
      </c>
      <c r="AD504" s="78"/>
      <c r="AE504" s="78"/>
      <c r="AF504" s="78"/>
      <c r="AG504" s="78"/>
    </row>
    <row r="505" spans="4:33" ht="15.75" x14ac:dyDescent="0.25">
      <c r="D505" s="318"/>
      <c r="E505" s="104" t="s">
        <v>288</v>
      </c>
      <c r="F505" s="405">
        <f>IF(OR(ISERROR(VLOOKUP($E505&amp;$D$118&amp;$D$119,'CCG data'!$A:$AD,'CCG data'!R$3,FALSE)),ISBLANK(VLOOKUP($E505&amp;$D$118&amp;$D$119,'CCG data'!$A:$AD,'CCG data'!R$3,FALSE))),"",VLOOKUP($E505&amp;$D$118&amp;$D$119,'CCG data'!$A:$AD,'CCG data'!R$3,FALSE))</f>
        <v>5.0882237208542955</v>
      </c>
      <c r="G505" s="406"/>
      <c r="H505" s="406">
        <f>IF(OR(ISERROR(VLOOKUP($E505&amp;$D$118&amp;$D$119,'CCG data'!$A:$AD,'CCG data'!S$3,FALSE)),ISBLANK(VLOOKUP($E505&amp;$D$118&amp;$D$119,'CCG data'!$A:$AD,'CCG data'!S$3,FALSE))),"",VLOOKUP($E505&amp;$D$118&amp;$D$119,'CCG data'!$A:$AD,'CCG data'!S$3,FALSE))</f>
        <v>40.127537859732428</v>
      </c>
      <c r="I505" s="406"/>
      <c r="J505" s="406">
        <f>IF(OR(ISERROR(VLOOKUP($E505&amp;$D$118&amp;$D$119,'CCG data'!$A:$AD,'CCG data'!T$3,FALSE)),ISBLANK(VLOOKUP($E505&amp;$D$118&amp;$D$119,'CCG data'!$A:$AD,'CCG data'!T$3,FALSE))),"",VLOOKUP($E505&amp;$D$118&amp;$D$119,'CCG data'!$A:$AD,'CCG data'!T$3,FALSE))</f>
        <v>16.287887689385919</v>
      </c>
      <c r="K505" s="406"/>
      <c r="L505" s="406">
        <f>IF(OR(ISERROR(VLOOKUP($E505&amp;$D$118&amp;$D$119,'CCG data'!$A:$AD,'CCG data'!U$3,FALSE)),ISBLANK(VLOOKUP($E505&amp;$D$118&amp;$D$119,'CCG data'!$A:$AD,'CCG data'!U$3,FALSE))),"",VLOOKUP($E505&amp;$D$118&amp;$D$119,'CCG data'!$A:$AD,'CCG data'!U$3,FALSE))</f>
        <v>11.174554374463765</v>
      </c>
      <c r="M505" s="407"/>
      <c r="N505" s="362">
        <f>IF(OR(ISERROR(VLOOKUP($E505&amp;$D$118&amp;$D$119,'CCG data'!$A:$AD,'CCG data'!G$3,FALSE)),ISBLANK(VLOOKUP($E505&amp;$D$118&amp;$D$119,'CCG data'!$A:$AD,'CCG data'!G$3,FALSE))),"",VLOOKUP($E505&amp;$D$118&amp;$D$119,'CCG data'!$A:$AD,'CCG data'!G$3,FALSE))</f>
        <v>1900</v>
      </c>
      <c r="P505" s="397">
        <f>IF(OR(ISERROR(VLOOKUP($E505&amp;$D$118&amp;$D$119,'CCG data'!$A:$AD,'CCG data'!B$3,FALSE)),ISBLANK(VLOOKUP($E505&amp;$D$118&amp;$D$119,'CCG data'!$A:$AD,'CCG data'!B$3,FALSE))),"",VLOOKUP($E505&amp;$D$118&amp;$D$119,'CCG data'!$A:$AD,'CCG data'!B$3,FALSE))</f>
        <v>6.7368421052631577E-2</v>
      </c>
      <c r="Q505" s="263"/>
      <c r="R505" s="263">
        <f>IF(OR(ISERROR(VLOOKUP($E505&amp;$D$118&amp;$D$119,'CCG data'!$A:$AD,'CCG data'!C$3,FALSE)),ISBLANK(VLOOKUP($E505&amp;$D$118&amp;$D$119,'CCG data'!$A:$AD,'CCG data'!C$3,FALSE))),"",VLOOKUP($E505&amp;$D$118&amp;$D$119,'CCG data'!$A:$AD,'CCG data'!C$3,FALSE))</f>
        <v>0.54894736842105263</v>
      </c>
      <c r="S505" s="263"/>
      <c r="T505" s="263">
        <f>IF(OR(ISERROR(VLOOKUP($E505&amp;$D$118&amp;$D$119,'CCG data'!$A:$AD,'CCG data'!D$3,FALSE)),ISBLANK(VLOOKUP($E505&amp;$D$118&amp;$D$119,'CCG data'!$A:$AD,'CCG data'!D$3,FALSE))),"",VLOOKUP($E505&amp;$D$118&amp;$D$119,'CCG data'!$A:$AD,'CCG data'!D$3,FALSE))</f>
        <v>0.22736842105263158</v>
      </c>
      <c r="U505" s="263"/>
      <c r="V505" s="263">
        <f>IF(OR(ISERROR(VLOOKUP($E505&amp;$D$118&amp;$D$119,'CCG data'!$A:$AD,'CCG data'!E$3,FALSE)),ISBLANK(VLOOKUP($E505&amp;$D$118&amp;$D$119,'CCG data'!$A:$AD,'CCG data'!E$3,FALSE))),"",VLOOKUP($E505&amp;$D$118&amp;$D$119,'CCG data'!$A:$AD,'CCG data'!E$3,FALSE))</f>
        <v>0.15631578947368421</v>
      </c>
      <c r="W505" s="398"/>
      <c r="Y505" s="163">
        <f>IFERROR(VLOOKUP($E505&amp;$D$119, Outliers!$A$4:$P$214,6,FALSE),"0")</f>
        <v>0</v>
      </c>
      <c r="Z505" s="163">
        <f>IFERROR(VLOOKUP($E505&amp;$D$119, Outliers!$A$4:$P$214,7,FALSE),"0")</f>
        <v>0</v>
      </c>
      <c r="AA505" s="163">
        <f>IFERROR(VLOOKUP($E505&amp;$D$119, Outliers!$A$4:$P$214,8,FALSE),"0")</f>
        <v>0</v>
      </c>
      <c r="AB505" s="163">
        <f>IFERROR(VLOOKUP($E505&amp;$D$119, Outliers!$A$4:$P$214,9,FALSE),"0")</f>
        <v>0</v>
      </c>
      <c r="AD505" s="78"/>
      <c r="AE505" s="78"/>
      <c r="AF505" s="78"/>
      <c r="AG505" s="78"/>
    </row>
    <row r="506" spans="4:33" x14ac:dyDescent="0.25">
      <c r="D506" s="318"/>
      <c r="E506" s="103" t="s">
        <v>27</v>
      </c>
      <c r="F506" s="95">
        <f>IF(P505="","",VLOOKUP($E505&amp;$D$118&amp;$D$119,'CCG data'!$A:$AD,'CCG data'!W$3,FALSE))</f>
        <v>4.2067339340377679</v>
      </c>
      <c r="G506" s="96">
        <f>IF(P505="","",VLOOKUP($E505&amp;$D$118&amp;$D$119,'CCG data'!$A:$AD,'CCG data'!X$3,FALSE))</f>
        <v>5.9697135076708232</v>
      </c>
      <c r="H506" s="96">
        <f>IF(R505="","",VLOOKUP($E505&amp;$D$118&amp;$D$119,'CCG data'!$A:$AD,'CCG data'!Y$3,FALSE))</f>
        <v>37.692215645307414</v>
      </c>
      <c r="I506" s="96">
        <f>IF(R505="","",VLOOKUP($E505&amp;$D$118&amp;$D$119,'CCG data'!$A:$AD,'CCG data'!Z$3,FALSE))</f>
        <v>42.562860074157442</v>
      </c>
      <c r="J506" s="96">
        <f>IF(T505="","",VLOOKUP($E505&amp;$D$118&amp;$D$119,'CCG data'!$A:$AD,'CCG data'!AA$3,FALSE))</f>
        <v>14.751931020193018</v>
      </c>
      <c r="K506" s="96">
        <f>IF(T505="","",VLOOKUP($E505&amp;$D$118&amp;$D$119,'CCG data'!$A:$AD,'CCG data'!AB$3,FALSE))</f>
        <v>17.823844358578818</v>
      </c>
      <c r="L506" s="96">
        <f>IF(V505="","",VLOOKUP($E505&amp;$D$118&amp;$D$119,'CCG data'!$A:$AD,'CCG data'!AC$3,FALSE))</f>
        <v>9.9036640896510857</v>
      </c>
      <c r="M506" s="96">
        <f>IF(V505="","",VLOOKUP($E505&amp;$D$118&amp;$D$119,'CCG data'!$A:$AD,'CCG data'!AD$3,FALSE))</f>
        <v>12.445444659276445</v>
      </c>
      <c r="N506" s="363"/>
      <c r="P506" s="150">
        <f>IF(P505="","",VLOOKUP($E505&amp;$D$118&amp;$D$119,'CCG data'!$A:$AD,'CCG data'!I$3,FALSE))</f>
        <v>5.7000000000000002E-2</v>
      </c>
      <c r="Q506" s="15">
        <f>IF(P505="","",VLOOKUP($E505&amp;$D$118&amp;$D$119,'CCG data'!$A:$AD,'CCG data'!J$3,FALSE))</f>
        <v>0.08</v>
      </c>
      <c r="R506" s="15">
        <f>IF(R505="","",VLOOKUP($E505&amp;$D$118&amp;$D$119,'CCG data'!$A:$AD,'CCG data'!K$3,FALSE))</f>
        <v>0.52600000000000002</v>
      </c>
      <c r="S506" s="15">
        <f>IF(R505="","",VLOOKUP($E505&amp;$D$118&amp;$D$119,'CCG data'!$A:$AD,'CCG data'!L$3,FALSE))</f>
        <v>0.57099999999999995</v>
      </c>
      <c r="T506" s="15">
        <f>IF(T505="","",VLOOKUP($E505&amp;$D$118&amp;$D$119,'CCG data'!$A:$AD,'CCG data'!M$3,FALSE))</f>
        <v>0.20899999999999999</v>
      </c>
      <c r="U506" s="15">
        <f>IF(T505="","",VLOOKUP($E505&amp;$D$118&amp;$D$119,'CCG data'!$A:$AD,'CCG data'!N$3,FALSE))</f>
        <v>0.247</v>
      </c>
      <c r="V506" s="15">
        <f>IF(V505="","",VLOOKUP($E505&amp;$D$118&amp;$D$119,'CCG data'!$A:$AD,'CCG data'!O$3,FALSE))</f>
        <v>0.14099999999999999</v>
      </c>
      <c r="W506" s="135">
        <f>IF(V505="","",VLOOKUP($E505&amp;$D$118&amp;$D$119,'CCG data'!$A:$AD,'CCG data'!P$3,FALSE))</f>
        <v>0.17299999999999999</v>
      </c>
      <c r="Y506" s="163" t="str">
        <f>IFERROR(VLOOKUP($E506&amp;$D$119, Outliers!$A$4:$P$214,6,FALSE),"0")</f>
        <v>0</v>
      </c>
      <c r="Z506" s="163" t="str">
        <f>IFERROR(VLOOKUP($E506&amp;$D$119, Outliers!$A$4:$P$214,7,FALSE),"0")</f>
        <v>0</v>
      </c>
      <c r="AA506" s="163" t="str">
        <f>IFERROR(VLOOKUP($E506&amp;$D$119, Outliers!$A$4:$P$214,8,FALSE),"0")</f>
        <v>0</v>
      </c>
      <c r="AB506" s="163" t="str">
        <f>IFERROR(VLOOKUP($E506&amp;$D$119, Outliers!$A$4:$P$214,9,FALSE),"0")</f>
        <v>0</v>
      </c>
      <c r="AD506" s="78"/>
      <c r="AE506" s="78"/>
      <c r="AF506" s="78"/>
      <c r="AG506" s="78"/>
    </row>
    <row r="507" spans="4:33" ht="15.75" x14ac:dyDescent="0.25">
      <c r="D507" s="318"/>
      <c r="E507" s="104" t="s">
        <v>289</v>
      </c>
      <c r="F507" s="405">
        <f>IF(OR(ISERROR(VLOOKUP($E507&amp;$D$118&amp;$D$119,'CCG data'!$A:$AD,'CCG data'!R$3,FALSE)),ISBLANK(VLOOKUP($E507&amp;$D$118&amp;$D$119,'CCG data'!$A:$AD,'CCG data'!R$3,FALSE))),"",VLOOKUP($E507&amp;$D$118&amp;$D$119,'CCG data'!$A:$AD,'CCG data'!R$3,FALSE))</f>
        <v>6.226465084836927</v>
      </c>
      <c r="G507" s="406"/>
      <c r="H507" s="406">
        <f>IF(OR(ISERROR(VLOOKUP($E507&amp;$D$118&amp;$D$119,'CCG data'!$A:$AD,'CCG data'!S$3,FALSE)),ISBLANK(VLOOKUP($E507&amp;$D$118&amp;$D$119,'CCG data'!$A:$AD,'CCG data'!S$3,FALSE))),"",VLOOKUP($E507&amp;$D$118&amp;$D$119,'CCG data'!$A:$AD,'CCG data'!S$3,FALSE))</f>
        <v>37.182006422075951</v>
      </c>
      <c r="I507" s="406"/>
      <c r="J507" s="406">
        <f>IF(OR(ISERROR(VLOOKUP($E507&amp;$D$118&amp;$D$119,'CCG data'!$A:$AD,'CCG data'!T$3,FALSE)),ISBLANK(VLOOKUP($E507&amp;$D$118&amp;$D$119,'CCG data'!$A:$AD,'CCG data'!T$3,FALSE))),"",VLOOKUP($E507&amp;$D$118&amp;$D$119,'CCG data'!$A:$AD,'CCG data'!T$3,FALSE))</f>
        <v>16.788158921324882</v>
      </c>
      <c r="K507" s="406"/>
      <c r="L507" s="406">
        <f>IF(OR(ISERROR(VLOOKUP($E507&amp;$D$118&amp;$D$119,'CCG data'!$A:$AD,'CCG data'!U$3,FALSE)),ISBLANK(VLOOKUP($E507&amp;$D$118&amp;$D$119,'CCG data'!$A:$AD,'CCG data'!U$3,FALSE))),"",VLOOKUP($E507&amp;$D$118&amp;$D$119,'CCG data'!$A:$AD,'CCG data'!U$3,FALSE))</f>
        <v>12.221341802322447</v>
      </c>
      <c r="M507" s="407"/>
      <c r="N507" s="362">
        <f>IF(OR(ISERROR(VLOOKUP($E507&amp;$D$118&amp;$D$119,'CCG data'!$A:$AD,'CCG data'!G$3,FALSE)),ISBLANK(VLOOKUP($E507&amp;$D$118&amp;$D$119,'CCG data'!$A:$AD,'CCG data'!G$3,FALSE))),"",VLOOKUP($E507&amp;$D$118&amp;$D$119,'CCG data'!$A:$AD,'CCG data'!G$3,FALSE))</f>
        <v>4134</v>
      </c>
      <c r="P507" s="397">
        <f>IF(OR(ISERROR(VLOOKUP($E507&amp;$D$118&amp;$D$119,'CCG data'!$A:$AD,'CCG data'!B$3,FALSE)),ISBLANK(VLOOKUP($E507&amp;$D$118&amp;$D$119,'CCG data'!$A:$AD,'CCG data'!B$3,FALSE))),"",VLOOKUP($E507&amp;$D$118&amp;$D$119,'CCG data'!$A:$AD,'CCG data'!B$3,FALSE))</f>
        <v>8.3696178035800678E-2</v>
      </c>
      <c r="Q507" s="263"/>
      <c r="R507" s="263">
        <f>IF(OR(ISERROR(VLOOKUP($E507&amp;$D$118&amp;$D$119,'CCG data'!$A:$AD,'CCG data'!C$3,FALSE)),ISBLANK(VLOOKUP($E507&amp;$D$118&amp;$D$119,'CCG data'!$A:$AD,'CCG data'!C$3,FALSE))),"",VLOOKUP($E507&amp;$D$118&amp;$D$119,'CCG data'!$A:$AD,'CCG data'!C$3,FALSE))</f>
        <v>0.51064344460570876</v>
      </c>
      <c r="S507" s="263"/>
      <c r="T507" s="263">
        <f>IF(OR(ISERROR(VLOOKUP($E507&amp;$D$118&amp;$D$119,'CCG data'!$A:$AD,'CCG data'!D$3,FALSE)),ISBLANK(VLOOKUP($E507&amp;$D$118&amp;$D$119,'CCG data'!$A:$AD,'CCG data'!D$3,FALSE))),"",VLOOKUP($E507&amp;$D$118&amp;$D$119,'CCG data'!$A:$AD,'CCG data'!D$3,FALSE))</f>
        <v>0.23754233188195453</v>
      </c>
      <c r="U507" s="263"/>
      <c r="V507" s="263">
        <f>IF(OR(ISERROR(VLOOKUP($E507&amp;$D$118&amp;$D$119,'CCG data'!$A:$AD,'CCG data'!E$3,FALSE)),ISBLANK(VLOOKUP($E507&amp;$D$118&amp;$D$119,'CCG data'!$A:$AD,'CCG data'!E$3,FALSE))),"",VLOOKUP($E507&amp;$D$118&amp;$D$119,'CCG data'!$A:$AD,'CCG data'!E$3,FALSE))</f>
        <v>0.16811804547653605</v>
      </c>
      <c r="W507" s="398"/>
      <c r="Y507" s="163">
        <f>IFERROR(VLOOKUP($E507&amp;$D$119, Outliers!$A$4:$P$214,6,FALSE),"0")</f>
        <v>0</v>
      </c>
      <c r="Z507" s="163">
        <f>IFERROR(VLOOKUP($E507&amp;$D$119, Outliers!$A$4:$P$214,7,FALSE),"0")</f>
        <v>0</v>
      </c>
      <c r="AA507" s="163">
        <f>IFERROR(VLOOKUP($E507&amp;$D$119, Outliers!$A$4:$P$214,8,FALSE),"0")</f>
        <v>0</v>
      </c>
      <c r="AB507" s="163">
        <f>IFERROR(VLOOKUP($E507&amp;$D$119, Outliers!$A$4:$P$214,9,FALSE),"0")</f>
        <v>0</v>
      </c>
      <c r="AD507" s="78"/>
      <c r="AE507" s="78"/>
      <c r="AF507" s="78"/>
      <c r="AG507" s="78"/>
    </row>
    <row r="508" spans="4:33" x14ac:dyDescent="0.25">
      <c r="D508" s="318"/>
      <c r="E508" s="103" t="s">
        <v>27</v>
      </c>
      <c r="F508" s="95">
        <f>IF(P507="","",VLOOKUP($E507&amp;$D$118&amp;$D$119,'CCG data'!$A:$AD,'CCG data'!W$3,FALSE))</f>
        <v>5.5703808848482677</v>
      </c>
      <c r="G508" s="96">
        <f>IF(P507="","",VLOOKUP($E507&amp;$D$118&amp;$D$119,'CCG data'!$A:$AD,'CCG data'!X$3,FALSE))</f>
        <v>6.8825492848255863</v>
      </c>
      <c r="H508" s="96">
        <f>IF(R507="","",VLOOKUP($E507&amp;$D$118&amp;$D$119,'CCG data'!$A:$AD,'CCG data'!Y$3,FALSE))</f>
        <v>35.595854520356738</v>
      </c>
      <c r="I508" s="96">
        <f>IF(R507="","",VLOOKUP($E507&amp;$D$118&amp;$D$119,'CCG data'!$A:$AD,'CCG data'!Z$3,FALSE))</f>
        <v>38.768158323795163</v>
      </c>
      <c r="J508" s="96">
        <f>IF(T507="","",VLOOKUP($E507&amp;$D$118&amp;$D$119,'CCG data'!$A:$AD,'CCG data'!AA$3,FALSE))</f>
        <v>15.738124830750488</v>
      </c>
      <c r="K508" s="96">
        <f>IF(T507="","",VLOOKUP($E507&amp;$D$118&amp;$D$119,'CCG data'!$A:$AD,'CCG data'!AB$3,FALSE))</f>
        <v>17.838193011899275</v>
      </c>
      <c r="L508" s="96">
        <f>IF(V507="","",VLOOKUP($E507&amp;$D$118&amp;$D$119,'CCG data'!$A:$AD,'CCG data'!AC$3,FALSE))</f>
        <v>11.312721242631559</v>
      </c>
      <c r="M508" s="96">
        <f>IF(V507="","",VLOOKUP($E507&amp;$D$118&amp;$D$119,'CCG data'!$A:$AD,'CCG data'!AD$3,FALSE))</f>
        <v>13.129962362013336</v>
      </c>
      <c r="N508" s="363"/>
      <c r="P508" s="150">
        <f>IF(P507="","",VLOOKUP($E507&amp;$D$118&amp;$D$119,'CCG data'!$A:$AD,'CCG data'!I$3,FALSE))</f>
        <v>7.5999999999999998E-2</v>
      </c>
      <c r="Q508" s="15">
        <f>IF(P507="","",VLOOKUP($E507&amp;$D$118&amp;$D$119,'CCG data'!$A:$AD,'CCG data'!J$3,FALSE))</f>
        <v>9.2999999999999999E-2</v>
      </c>
      <c r="R508" s="15">
        <f>IF(R507="","",VLOOKUP($E507&amp;$D$118&amp;$D$119,'CCG data'!$A:$AD,'CCG data'!K$3,FALSE))</f>
        <v>0.495</v>
      </c>
      <c r="S508" s="15">
        <f>IF(R507="","",VLOOKUP($E507&amp;$D$118&amp;$D$119,'CCG data'!$A:$AD,'CCG data'!L$3,FALSE))</f>
        <v>0.52600000000000002</v>
      </c>
      <c r="T508" s="15">
        <f>IF(T507="","",VLOOKUP($E507&amp;$D$118&amp;$D$119,'CCG data'!$A:$AD,'CCG data'!M$3,FALSE))</f>
        <v>0.22500000000000001</v>
      </c>
      <c r="U508" s="15">
        <f>IF(T507="","",VLOOKUP($E507&amp;$D$118&amp;$D$119,'CCG data'!$A:$AD,'CCG data'!N$3,FALSE))</f>
        <v>0.251</v>
      </c>
      <c r="V508" s="15">
        <f>IF(V507="","",VLOOKUP($E507&amp;$D$118&amp;$D$119,'CCG data'!$A:$AD,'CCG data'!O$3,FALSE))</f>
        <v>0.157</v>
      </c>
      <c r="W508" s="135">
        <f>IF(V507="","",VLOOKUP($E507&amp;$D$118&amp;$D$119,'CCG data'!$A:$AD,'CCG data'!P$3,FALSE))</f>
        <v>0.18</v>
      </c>
      <c r="Y508" s="163" t="str">
        <f>IFERROR(VLOOKUP($E508&amp;$D$119, Outliers!$A$4:$P$214,6,FALSE),"0")</f>
        <v>0</v>
      </c>
      <c r="Z508" s="163" t="str">
        <f>IFERROR(VLOOKUP($E508&amp;$D$119, Outliers!$A$4:$P$214,7,FALSE),"0")</f>
        <v>0</v>
      </c>
      <c r="AA508" s="163" t="str">
        <f>IFERROR(VLOOKUP($E508&amp;$D$119, Outliers!$A$4:$P$214,8,FALSE),"0")</f>
        <v>0</v>
      </c>
      <c r="AB508" s="163" t="str">
        <f>IFERROR(VLOOKUP($E508&amp;$D$119, Outliers!$A$4:$P$214,9,FALSE),"0")</f>
        <v>0</v>
      </c>
      <c r="AD508" s="78"/>
      <c r="AE508" s="78"/>
      <c r="AF508" s="78"/>
      <c r="AG508" s="78"/>
    </row>
    <row r="509" spans="4:33" ht="15.75" x14ac:dyDescent="0.25">
      <c r="D509" s="318"/>
      <c r="E509" s="104" t="s">
        <v>290</v>
      </c>
      <c r="F509" s="405">
        <f>IF(OR(ISERROR(VLOOKUP($E509&amp;$D$118&amp;$D$119,'CCG data'!$A:$AD,'CCG data'!R$3,FALSE)),ISBLANK(VLOOKUP($E509&amp;$D$118&amp;$D$119,'CCG data'!$A:$AD,'CCG data'!R$3,FALSE))),"",VLOOKUP($E509&amp;$D$118&amp;$D$119,'CCG data'!$A:$AD,'CCG data'!R$3,FALSE))</f>
        <v>4.7661452975338436</v>
      </c>
      <c r="G509" s="406"/>
      <c r="H509" s="406">
        <f>IF(OR(ISERROR(VLOOKUP($E509&amp;$D$118&amp;$D$119,'CCG data'!$A:$AD,'CCG data'!S$3,FALSE)),ISBLANK(VLOOKUP($E509&amp;$D$118&amp;$D$119,'CCG data'!$A:$AD,'CCG data'!S$3,FALSE))),"",VLOOKUP($E509&amp;$D$118&amp;$D$119,'CCG data'!$A:$AD,'CCG data'!S$3,FALSE))</f>
        <v>38.734184725793348</v>
      </c>
      <c r="I509" s="406"/>
      <c r="J509" s="406">
        <f>IF(OR(ISERROR(VLOOKUP($E509&amp;$D$118&amp;$D$119,'CCG data'!$A:$AD,'CCG data'!T$3,FALSE)),ISBLANK(VLOOKUP($E509&amp;$D$118&amp;$D$119,'CCG data'!$A:$AD,'CCG data'!T$3,FALSE))),"",VLOOKUP($E509&amp;$D$118&amp;$D$119,'CCG data'!$A:$AD,'CCG data'!T$3,FALSE))</f>
        <v>16.406619200555671</v>
      </c>
      <c r="K509" s="406"/>
      <c r="L509" s="406">
        <f>IF(OR(ISERROR(VLOOKUP($E509&amp;$D$118&amp;$D$119,'CCG data'!$A:$AD,'CCG data'!U$3,FALSE)),ISBLANK(VLOOKUP($E509&amp;$D$118&amp;$D$119,'CCG data'!$A:$AD,'CCG data'!U$3,FALSE))),"",VLOOKUP($E509&amp;$D$118&amp;$D$119,'CCG data'!$A:$AD,'CCG data'!U$3,FALSE))</f>
        <v>8.9473845733558814</v>
      </c>
      <c r="M509" s="407"/>
      <c r="N509" s="362">
        <f>IF(OR(ISERROR(VLOOKUP($E509&amp;$D$118&amp;$D$119,'CCG data'!$A:$AD,'CCG data'!G$3,FALSE)),ISBLANK(VLOOKUP($E509&amp;$D$118&amp;$D$119,'CCG data'!$A:$AD,'CCG data'!G$3,FALSE))),"",VLOOKUP($E509&amp;$D$118&amp;$D$119,'CCG data'!$A:$AD,'CCG data'!G$3,FALSE))</f>
        <v>2884</v>
      </c>
      <c r="P509" s="397">
        <f>IF(OR(ISERROR(VLOOKUP($E509&amp;$D$118&amp;$D$119,'CCG data'!$A:$AD,'CCG data'!B$3,FALSE)),ISBLANK(VLOOKUP($E509&amp;$D$118&amp;$D$119,'CCG data'!$A:$AD,'CCG data'!B$3,FALSE))),"",VLOOKUP($E509&amp;$D$118&amp;$D$119,'CCG data'!$A:$AD,'CCG data'!B$3,FALSE))</f>
        <v>6.7961165048543687E-2</v>
      </c>
      <c r="Q509" s="263"/>
      <c r="R509" s="263">
        <f>IF(OR(ISERROR(VLOOKUP($E509&amp;$D$118&amp;$D$119,'CCG data'!$A:$AD,'CCG data'!C$3,FALSE)),ISBLANK(VLOOKUP($E509&amp;$D$118&amp;$D$119,'CCG data'!$A:$AD,'CCG data'!C$3,FALSE))),"",VLOOKUP($E509&amp;$D$118&amp;$D$119,'CCG data'!$A:$AD,'CCG data'!C$3,FALSE))</f>
        <v>0.56033287101248264</v>
      </c>
      <c r="S509" s="263"/>
      <c r="T509" s="263">
        <f>IF(OR(ISERROR(VLOOKUP($E509&amp;$D$118&amp;$D$119,'CCG data'!$A:$AD,'CCG data'!D$3,FALSE)),ISBLANK(VLOOKUP($E509&amp;$D$118&amp;$D$119,'CCG data'!$A:$AD,'CCG data'!D$3,FALSE))),"",VLOOKUP($E509&amp;$D$118&amp;$D$119,'CCG data'!$A:$AD,'CCG data'!D$3,FALSE))</f>
        <v>0.24029126213592233</v>
      </c>
      <c r="U509" s="263"/>
      <c r="V509" s="263">
        <f>IF(OR(ISERROR(VLOOKUP($E509&amp;$D$118&amp;$D$119,'CCG data'!$A:$AD,'CCG data'!E$3,FALSE)),ISBLANK(VLOOKUP($E509&amp;$D$118&amp;$D$119,'CCG data'!$A:$AD,'CCG data'!E$3,FALSE))),"",VLOOKUP($E509&amp;$D$118&amp;$D$119,'CCG data'!$A:$AD,'CCG data'!E$3,FALSE))</f>
        <v>0.13141470180305131</v>
      </c>
      <c r="W509" s="398"/>
      <c r="Y509" s="163">
        <f>IFERROR(VLOOKUP($E509&amp;$D$119, Outliers!$A$4:$P$214,6,FALSE),"0")</f>
        <v>0</v>
      </c>
      <c r="Z509" s="163">
        <f>IFERROR(VLOOKUP($E509&amp;$D$119, Outliers!$A$4:$P$214,7,FALSE),"0")</f>
        <v>0</v>
      </c>
      <c r="AA509" s="163">
        <f>IFERROR(VLOOKUP($E509&amp;$D$119, Outliers!$A$4:$P$214,8,FALSE),"0")</f>
        <v>0</v>
      </c>
      <c r="AB509" s="163">
        <f>IFERROR(VLOOKUP($E509&amp;$D$119, Outliers!$A$4:$P$214,9,FALSE),"0")</f>
        <v>1</v>
      </c>
      <c r="AD509" s="78"/>
      <c r="AE509" s="78"/>
      <c r="AF509" s="78"/>
      <c r="AG509" s="78"/>
    </row>
    <row r="510" spans="4:33" x14ac:dyDescent="0.25">
      <c r="D510" s="318"/>
      <c r="E510" s="103" t="s">
        <v>27</v>
      </c>
      <c r="F510" s="95">
        <f>IF(P509="","",VLOOKUP($E509&amp;$D$118&amp;$D$119,'CCG data'!$A:$AD,'CCG data'!W$3,FALSE))</f>
        <v>4.0988849558791056</v>
      </c>
      <c r="G510" s="96">
        <f>IF(P509="","",VLOOKUP($E509&amp;$D$118&amp;$D$119,'CCG data'!$A:$AD,'CCG data'!X$3,FALSE))</f>
        <v>5.4334056391885817</v>
      </c>
      <c r="H510" s="96">
        <f>IF(R509="","",VLOOKUP($E509&amp;$D$118&amp;$D$119,'CCG data'!$A:$AD,'CCG data'!Y$3,FALSE))</f>
        <v>36.845628963396571</v>
      </c>
      <c r="I510" s="96">
        <f>IF(R509="","",VLOOKUP($E509&amp;$D$118&amp;$D$119,'CCG data'!$A:$AD,'CCG data'!Z$3,FALSE))</f>
        <v>40.622740488190125</v>
      </c>
      <c r="J510" s="96">
        <f>IF(T509="","",VLOOKUP($E509&amp;$D$118&amp;$D$119,'CCG data'!$A:$AD,'CCG data'!AA$3,FALSE))</f>
        <v>15.185076783080932</v>
      </c>
      <c r="K510" s="96">
        <f>IF(T509="","",VLOOKUP($E509&amp;$D$118&amp;$D$119,'CCG data'!$A:$AD,'CCG data'!AB$3,FALSE))</f>
        <v>17.628161618030408</v>
      </c>
      <c r="L510" s="96">
        <f>IF(V509="","",VLOOKUP($E509&amp;$D$118&amp;$D$119,'CCG data'!$A:$AD,'CCG data'!AC$3,FALSE))</f>
        <v>8.0465758756957584</v>
      </c>
      <c r="M510" s="96">
        <f>IF(V509="","",VLOOKUP($E509&amp;$D$118&amp;$D$119,'CCG data'!$A:$AD,'CCG data'!AD$3,FALSE))</f>
        <v>9.8481932710160045</v>
      </c>
      <c r="N510" s="363"/>
      <c r="P510" s="150">
        <f>IF(P509="","",VLOOKUP($E509&amp;$D$118&amp;$D$119,'CCG data'!$A:$AD,'CCG data'!I$3,FALSE))</f>
        <v>5.8999999999999997E-2</v>
      </c>
      <c r="Q510" s="15">
        <f>IF(P509="","",VLOOKUP($E509&amp;$D$118&amp;$D$119,'CCG data'!$A:$AD,'CCG data'!J$3,FALSE))</f>
        <v>7.8E-2</v>
      </c>
      <c r="R510" s="15">
        <f>IF(R509="","",VLOOKUP($E509&amp;$D$118&amp;$D$119,'CCG data'!$A:$AD,'CCG data'!K$3,FALSE))</f>
        <v>0.54200000000000004</v>
      </c>
      <c r="S510" s="15">
        <f>IF(R509="","",VLOOKUP($E509&amp;$D$118&amp;$D$119,'CCG data'!$A:$AD,'CCG data'!L$3,FALSE))</f>
        <v>0.57799999999999996</v>
      </c>
      <c r="T510" s="15">
        <f>IF(T509="","",VLOOKUP($E509&amp;$D$118&amp;$D$119,'CCG data'!$A:$AD,'CCG data'!M$3,FALSE))</f>
        <v>0.22500000000000001</v>
      </c>
      <c r="U510" s="15">
        <f>IF(T509="","",VLOOKUP($E509&amp;$D$118&amp;$D$119,'CCG data'!$A:$AD,'CCG data'!N$3,FALSE))</f>
        <v>0.25600000000000001</v>
      </c>
      <c r="V510" s="15">
        <f>IF(V509="","",VLOOKUP($E509&amp;$D$118&amp;$D$119,'CCG data'!$A:$AD,'CCG data'!O$3,FALSE))</f>
        <v>0.12</v>
      </c>
      <c r="W510" s="135">
        <f>IF(V509="","",VLOOKUP($E509&amp;$D$118&amp;$D$119,'CCG data'!$A:$AD,'CCG data'!P$3,FALSE))</f>
        <v>0.14399999999999999</v>
      </c>
      <c r="Y510" s="163" t="str">
        <f>IFERROR(VLOOKUP($E510&amp;$D$119, Outliers!$A$4:$P$214,6,FALSE),"0")</f>
        <v>0</v>
      </c>
      <c r="Z510" s="163" t="str">
        <f>IFERROR(VLOOKUP($E510&amp;$D$119, Outliers!$A$4:$P$214,7,FALSE),"0")</f>
        <v>0</v>
      </c>
      <c r="AA510" s="163" t="str">
        <f>IFERROR(VLOOKUP($E510&amp;$D$119, Outliers!$A$4:$P$214,8,FALSE),"0")</f>
        <v>0</v>
      </c>
      <c r="AB510" s="163" t="str">
        <f>IFERROR(VLOOKUP($E510&amp;$D$119, Outliers!$A$4:$P$214,9,FALSE),"0")</f>
        <v>0</v>
      </c>
      <c r="AD510" s="78"/>
      <c r="AE510" s="78"/>
      <c r="AF510" s="78"/>
      <c r="AG510" s="78"/>
    </row>
    <row r="511" spans="4:33" ht="15.75" x14ac:dyDescent="0.25">
      <c r="D511" s="318"/>
      <c r="E511" s="104" t="s">
        <v>291</v>
      </c>
      <c r="F511" s="405">
        <f>IF(OR(ISERROR(VLOOKUP($E511&amp;$D$118&amp;$D$119,'CCG data'!$A:$AD,'CCG data'!R$3,FALSE)),ISBLANK(VLOOKUP($E511&amp;$D$118&amp;$D$119,'CCG data'!$A:$AD,'CCG data'!R$3,FALSE))),"",VLOOKUP($E511&amp;$D$118&amp;$D$119,'CCG data'!$A:$AD,'CCG data'!R$3,FALSE))</f>
        <v>5.4727606534643947</v>
      </c>
      <c r="G511" s="406"/>
      <c r="H511" s="406">
        <f>IF(OR(ISERROR(VLOOKUP($E511&amp;$D$118&amp;$D$119,'CCG data'!$A:$AD,'CCG data'!S$3,FALSE)),ISBLANK(VLOOKUP($E511&amp;$D$118&amp;$D$119,'CCG data'!$A:$AD,'CCG data'!S$3,FALSE))),"",VLOOKUP($E511&amp;$D$118&amp;$D$119,'CCG data'!$A:$AD,'CCG data'!S$3,FALSE))</f>
        <v>33.881722286686035</v>
      </c>
      <c r="I511" s="406"/>
      <c r="J511" s="406">
        <f>IF(OR(ISERROR(VLOOKUP($E511&amp;$D$118&amp;$D$119,'CCG data'!$A:$AD,'CCG data'!T$3,FALSE)),ISBLANK(VLOOKUP($E511&amp;$D$118&amp;$D$119,'CCG data'!$A:$AD,'CCG data'!T$3,FALSE))),"",VLOOKUP($E511&amp;$D$118&amp;$D$119,'CCG data'!$A:$AD,'CCG data'!T$3,FALSE))</f>
        <v>13.839628744331028</v>
      </c>
      <c r="K511" s="406"/>
      <c r="L511" s="406">
        <f>IF(OR(ISERROR(VLOOKUP($E511&amp;$D$118&amp;$D$119,'CCG data'!$A:$AD,'CCG data'!U$3,FALSE)),ISBLANK(VLOOKUP($E511&amp;$D$118&amp;$D$119,'CCG data'!$A:$AD,'CCG data'!U$3,FALSE))),"",VLOOKUP($E511&amp;$D$118&amp;$D$119,'CCG data'!$A:$AD,'CCG data'!U$3,FALSE))</f>
        <v>13.800401098670024</v>
      </c>
      <c r="M511" s="407"/>
      <c r="N511" s="362">
        <f>IF(OR(ISERROR(VLOOKUP($E511&amp;$D$118&amp;$D$119,'CCG data'!$A:$AD,'CCG data'!G$3,FALSE)),ISBLANK(VLOOKUP($E511&amp;$D$118&amp;$D$119,'CCG data'!$A:$AD,'CCG data'!G$3,FALSE))),"",VLOOKUP($E511&amp;$D$118&amp;$D$119,'CCG data'!$A:$AD,'CCG data'!G$3,FALSE))</f>
        <v>729</v>
      </c>
      <c r="P511" s="397">
        <f>IF(OR(ISERROR(VLOOKUP($E511&amp;$D$118&amp;$D$119,'CCG data'!$A:$AD,'CCG data'!B$3,FALSE)),ISBLANK(VLOOKUP($E511&amp;$D$118&amp;$D$119,'CCG data'!$A:$AD,'CCG data'!B$3,FALSE))),"",VLOOKUP($E511&amp;$D$118&amp;$D$119,'CCG data'!$A:$AD,'CCG data'!B$3,FALSE))</f>
        <v>8.77914951989026E-2</v>
      </c>
      <c r="Q511" s="263"/>
      <c r="R511" s="263">
        <f>IF(OR(ISERROR(VLOOKUP($E511&amp;$D$118&amp;$D$119,'CCG data'!$A:$AD,'CCG data'!C$3,FALSE)),ISBLANK(VLOOKUP($E511&amp;$D$118&amp;$D$119,'CCG data'!$A:$AD,'CCG data'!C$3,FALSE))),"",VLOOKUP($E511&amp;$D$118&amp;$D$119,'CCG data'!$A:$AD,'CCG data'!C$3,FALSE))</f>
        <v>0.50342935528120714</v>
      </c>
      <c r="S511" s="263"/>
      <c r="T511" s="263">
        <f>IF(OR(ISERROR(VLOOKUP($E511&amp;$D$118&amp;$D$119,'CCG data'!$A:$AD,'CCG data'!D$3,FALSE)),ISBLANK(VLOOKUP($E511&amp;$D$118&amp;$D$119,'CCG data'!$A:$AD,'CCG data'!D$3,FALSE))),"",VLOOKUP($E511&amp;$D$118&amp;$D$119,'CCG data'!$A:$AD,'CCG data'!D$3,FALSE))</f>
        <v>0.20164609053497942</v>
      </c>
      <c r="U511" s="263"/>
      <c r="V511" s="263">
        <f>IF(OR(ISERROR(VLOOKUP($E511&amp;$D$118&amp;$D$119,'CCG data'!$A:$AD,'CCG data'!E$3,FALSE)),ISBLANK(VLOOKUP($E511&amp;$D$118&amp;$D$119,'CCG data'!$A:$AD,'CCG data'!E$3,FALSE))),"",VLOOKUP($E511&amp;$D$118&amp;$D$119,'CCG data'!$A:$AD,'CCG data'!E$3,FALSE))</f>
        <v>0.20713305898491083</v>
      </c>
      <c r="W511" s="398"/>
      <c r="Y511" s="163">
        <f>IFERROR(VLOOKUP($E511&amp;$D$119, Outliers!$A$4:$P$214,6,FALSE),"0")</f>
        <v>0</v>
      </c>
      <c r="Z511" s="163">
        <f>IFERROR(VLOOKUP($E511&amp;$D$119, Outliers!$A$4:$P$214,7,FALSE),"0")</f>
        <v>0</v>
      </c>
      <c r="AA511" s="163">
        <f>IFERROR(VLOOKUP($E511&amp;$D$119, Outliers!$A$4:$P$214,8,FALSE),"0")</f>
        <v>0</v>
      </c>
      <c r="AB511" s="163">
        <f>IFERROR(VLOOKUP($E511&amp;$D$119, Outliers!$A$4:$P$214,9,FALSE),"0")</f>
        <v>0</v>
      </c>
      <c r="AD511" s="78"/>
      <c r="AE511" s="78"/>
      <c r="AF511" s="78"/>
      <c r="AG511" s="78"/>
    </row>
    <row r="512" spans="4:33" x14ac:dyDescent="0.25">
      <c r="D512" s="318"/>
      <c r="E512" s="103" t="s">
        <v>27</v>
      </c>
      <c r="F512" s="95">
        <f>IF(P511="","",VLOOKUP($E511&amp;$D$118&amp;$D$119,'CCG data'!$A:$AD,'CCG data'!W$3,FALSE))</f>
        <v>4.1319342933656182</v>
      </c>
      <c r="G512" s="96">
        <f>IF(P511="","",VLOOKUP($E511&amp;$D$118&amp;$D$119,'CCG data'!$A:$AD,'CCG data'!X$3,FALSE))</f>
        <v>6.8135870135631711</v>
      </c>
      <c r="H512" s="96">
        <f>IF(R511="","",VLOOKUP($E511&amp;$D$118&amp;$D$119,'CCG data'!$A:$AD,'CCG data'!Y$3,FALSE))</f>
        <v>30.415243733111197</v>
      </c>
      <c r="I512" s="96">
        <f>IF(R511="","",VLOOKUP($E511&amp;$D$118&amp;$D$119,'CCG data'!$A:$AD,'CCG data'!Z$3,FALSE))</f>
        <v>37.348200840260873</v>
      </c>
      <c r="J512" s="96">
        <f>IF(T511="","",VLOOKUP($E511&amp;$D$118&amp;$D$119,'CCG data'!$A:$AD,'CCG data'!AA$3,FALSE))</f>
        <v>11.602340997644308</v>
      </c>
      <c r="K512" s="96">
        <f>IF(T511="","",VLOOKUP($E511&amp;$D$118&amp;$D$119,'CCG data'!$A:$AD,'CCG data'!AB$3,FALSE))</f>
        <v>16.076916491017748</v>
      </c>
      <c r="L512" s="96">
        <f>IF(V511="","",VLOOKUP($E511&amp;$D$118&amp;$D$119,'CCG data'!$A:$AD,'CCG data'!AC$3,FALSE))</f>
        <v>11.599202099129968</v>
      </c>
      <c r="M512" s="96">
        <f>IF(V511="","",VLOOKUP($E511&amp;$D$118&amp;$D$119,'CCG data'!$A:$AD,'CCG data'!AD$3,FALSE))</f>
        <v>16.00160009821008</v>
      </c>
      <c r="N512" s="363"/>
      <c r="P512" s="150">
        <f>IF(P511="","",VLOOKUP($E511&amp;$D$118&amp;$D$119,'CCG data'!$A:$AD,'CCG data'!I$3,FALSE))</f>
        <v>6.9000000000000006E-2</v>
      </c>
      <c r="Q512" s="15">
        <f>IF(P511="","",VLOOKUP($E511&amp;$D$118&amp;$D$119,'CCG data'!$A:$AD,'CCG data'!J$3,FALSE))</f>
        <v>0.111</v>
      </c>
      <c r="R512" s="15">
        <f>IF(R511="","",VLOOKUP($E511&amp;$D$118&amp;$D$119,'CCG data'!$A:$AD,'CCG data'!K$3,FALSE))</f>
        <v>0.46700000000000003</v>
      </c>
      <c r="S512" s="15">
        <f>IF(R511="","",VLOOKUP($E511&amp;$D$118&amp;$D$119,'CCG data'!$A:$AD,'CCG data'!L$3,FALSE))</f>
        <v>0.54</v>
      </c>
      <c r="T512" s="15">
        <f>IF(T511="","",VLOOKUP($E511&amp;$D$118&amp;$D$119,'CCG data'!$A:$AD,'CCG data'!M$3,FALSE))</f>
        <v>0.17399999999999999</v>
      </c>
      <c r="U512" s="15">
        <f>IF(T511="","",VLOOKUP($E511&amp;$D$118&amp;$D$119,'CCG data'!$A:$AD,'CCG data'!N$3,FALSE))</f>
        <v>0.23200000000000001</v>
      </c>
      <c r="V512" s="15">
        <f>IF(V511="","",VLOOKUP($E511&amp;$D$118&amp;$D$119,'CCG data'!$A:$AD,'CCG data'!O$3,FALSE))</f>
        <v>0.17899999999999999</v>
      </c>
      <c r="W512" s="135">
        <f>IF(V511="","",VLOOKUP($E511&amp;$D$118&amp;$D$119,'CCG data'!$A:$AD,'CCG data'!P$3,FALSE))</f>
        <v>0.23799999999999999</v>
      </c>
      <c r="Y512" s="163" t="str">
        <f>IFERROR(VLOOKUP($E512&amp;$D$119, Outliers!$A$4:$P$214,6,FALSE),"0")</f>
        <v>0</v>
      </c>
      <c r="Z512" s="163" t="str">
        <f>IFERROR(VLOOKUP($E512&amp;$D$119, Outliers!$A$4:$P$214,7,FALSE),"0")</f>
        <v>0</v>
      </c>
      <c r="AA512" s="163" t="str">
        <f>IFERROR(VLOOKUP($E512&amp;$D$119, Outliers!$A$4:$P$214,8,FALSE),"0")</f>
        <v>0</v>
      </c>
      <c r="AB512" s="163" t="str">
        <f>IFERROR(VLOOKUP($E512&amp;$D$119, Outliers!$A$4:$P$214,9,FALSE),"0")</f>
        <v>0</v>
      </c>
      <c r="AD512" s="78"/>
      <c r="AE512" s="78"/>
      <c r="AF512" s="78"/>
      <c r="AG512" s="78"/>
    </row>
    <row r="513" spans="4:33" ht="15.75" x14ac:dyDescent="0.25">
      <c r="D513" s="318"/>
      <c r="E513" s="104" t="s">
        <v>292</v>
      </c>
      <c r="F513" s="405">
        <f>IF(OR(ISERROR(VLOOKUP($E513&amp;$D$118&amp;$D$119,'CCG data'!$A:$AD,'CCG data'!R$3,FALSE)),ISBLANK(VLOOKUP($E513&amp;$D$118&amp;$D$119,'CCG data'!$A:$AD,'CCG data'!R$3,FALSE))),"",VLOOKUP($E513&amp;$D$118&amp;$D$119,'CCG data'!$A:$AD,'CCG data'!R$3,FALSE))</f>
        <v>5.5425673680366287</v>
      </c>
      <c r="G513" s="406"/>
      <c r="H513" s="406">
        <f>IF(OR(ISERROR(VLOOKUP($E513&amp;$D$118&amp;$D$119,'CCG data'!$A:$AD,'CCG data'!S$3,FALSE)),ISBLANK(VLOOKUP($E513&amp;$D$118&amp;$D$119,'CCG data'!$A:$AD,'CCG data'!S$3,FALSE))),"",VLOOKUP($E513&amp;$D$118&amp;$D$119,'CCG data'!$A:$AD,'CCG data'!S$3,FALSE))</f>
        <v>33.891917452910597</v>
      </c>
      <c r="I513" s="406"/>
      <c r="J513" s="406">
        <f>IF(OR(ISERROR(VLOOKUP($E513&amp;$D$118&amp;$D$119,'CCG data'!$A:$AD,'CCG data'!T$3,FALSE)),ISBLANK(VLOOKUP($E513&amp;$D$118&amp;$D$119,'CCG data'!$A:$AD,'CCG data'!T$3,FALSE))),"",VLOOKUP($E513&amp;$D$118&amp;$D$119,'CCG data'!$A:$AD,'CCG data'!T$3,FALSE))</f>
        <v>16.170380587910927</v>
      </c>
      <c r="K513" s="406"/>
      <c r="L513" s="406">
        <f>IF(OR(ISERROR(VLOOKUP($E513&amp;$D$118&amp;$D$119,'CCG data'!$A:$AD,'CCG data'!U$3,FALSE)),ISBLANK(VLOOKUP($E513&amp;$D$118&amp;$D$119,'CCG data'!$A:$AD,'CCG data'!U$3,FALSE))),"",VLOOKUP($E513&amp;$D$118&amp;$D$119,'CCG data'!$A:$AD,'CCG data'!U$3,FALSE))</f>
        <v>12.008649313329659</v>
      </c>
      <c r="M513" s="407"/>
      <c r="N513" s="362">
        <f>IF(OR(ISERROR(VLOOKUP($E513&amp;$D$118&amp;$D$119,'CCG data'!$A:$AD,'CCG data'!G$3,FALSE)),ISBLANK(VLOOKUP($E513&amp;$D$118&amp;$D$119,'CCG data'!$A:$AD,'CCG data'!G$3,FALSE))),"",VLOOKUP($E513&amp;$D$118&amp;$D$119,'CCG data'!$A:$AD,'CCG data'!G$3,FALSE))</f>
        <v>2306</v>
      </c>
      <c r="P513" s="397">
        <f>IF(OR(ISERROR(VLOOKUP($E513&amp;$D$118&amp;$D$119,'CCG data'!$A:$AD,'CCG data'!B$3,FALSE)),ISBLANK(VLOOKUP($E513&amp;$D$118&amp;$D$119,'CCG data'!$A:$AD,'CCG data'!B$3,FALSE))),"",VLOOKUP($E513&amp;$D$118&amp;$D$119,'CCG data'!$A:$AD,'CCG data'!B$3,FALSE))</f>
        <v>8.5862966175195149E-2</v>
      </c>
      <c r="Q513" s="263"/>
      <c r="R513" s="263">
        <f>IF(OR(ISERROR(VLOOKUP($E513&amp;$D$118&amp;$D$119,'CCG data'!$A:$AD,'CCG data'!C$3,FALSE)),ISBLANK(VLOOKUP($E513&amp;$D$118&amp;$D$119,'CCG data'!$A:$AD,'CCG data'!C$3,FALSE))),"",VLOOKUP($E513&amp;$D$118&amp;$D$119,'CCG data'!$A:$AD,'CCG data'!C$3,FALSE))</f>
        <v>0.49913269731136167</v>
      </c>
      <c r="S513" s="263"/>
      <c r="T513" s="263">
        <f>IF(OR(ISERROR(VLOOKUP($E513&amp;$D$118&amp;$D$119,'CCG data'!$A:$AD,'CCG data'!D$3,FALSE)),ISBLANK(VLOOKUP($E513&amp;$D$118&amp;$D$119,'CCG data'!$A:$AD,'CCG data'!D$3,FALSE))),"",VLOOKUP($E513&amp;$D$118&amp;$D$119,'CCG data'!$A:$AD,'CCG data'!D$3,FALSE))</f>
        <v>0.23764093668690373</v>
      </c>
      <c r="U513" s="263"/>
      <c r="V513" s="263">
        <f>IF(OR(ISERROR(VLOOKUP($E513&amp;$D$118&amp;$D$119,'CCG data'!$A:$AD,'CCG data'!E$3,FALSE)),ISBLANK(VLOOKUP($E513&amp;$D$118&amp;$D$119,'CCG data'!$A:$AD,'CCG data'!E$3,FALSE))),"",VLOOKUP($E513&amp;$D$118&amp;$D$119,'CCG data'!$A:$AD,'CCG data'!E$3,FALSE))</f>
        <v>0.17736339982653945</v>
      </c>
      <c r="W513" s="398"/>
      <c r="Y513" s="163">
        <f>IFERROR(VLOOKUP($E513&amp;$D$119, Outliers!$A$4:$P$214,6,FALSE),"0")</f>
        <v>0</v>
      </c>
      <c r="Z513" s="163">
        <f>IFERROR(VLOOKUP($E513&amp;$D$119, Outliers!$A$4:$P$214,7,FALSE),"0")</f>
        <v>1</v>
      </c>
      <c r="AA513" s="163">
        <f>IFERROR(VLOOKUP($E513&amp;$D$119, Outliers!$A$4:$P$214,8,FALSE),"0")</f>
        <v>0</v>
      </c>
      <c r="AB513" s="163">
        <f>IFERROR(VLOOKUP($E513&amp;$D$119, Outliers!$A$4:$P$214,9,FALSE),"0")</f>
        <v>0</v>
      </c>
      <c r="AD513" s="78"/>
      <c r="AE513" s="78"/>
      <c r="AF513" s="78"/>
      <c r="AG513" s="78"/>
    </row>
    <row r="514" spans="4:33" x14ac:dyDescent="0.25">
      <c r="D514" s="318"/>
      <c r="E514" s="103" t="s">
        <v>27</v>
      </c>
      <c r="F514" s="95">
        <f>IF(P513="","",VLOOKUP($E513&amp;$D$118&amp;$D$119,'CCG data'!$A:$AD,'CCG data'!W$3,FALSE))</f>
        <v>4.770536870271064</v>
      </c>
      <c r="G514" s="96">
        <f>IF(P513="","",VLOOKUP($E513&amp;$D$118&amp;$D$119,'CCG data'!$A:$AD,'CCG data'!X$3,FALSE))</f>
        <v>6.3145978658021935</v>
      </c>
      <c r="H514" s="96">
        <f>IF(R513="","",VLOOKUP($E513&amp;$D$118&amp;$D$119,'CCG data'!$A:$AD,'CCG data'!Y$3,FALSE))</f>
        <v>31.93390905793968</v>
      </c>
      <c r="I514" s="96">
        <f>IF(R513="","",VLOOKUP($E513&amp;$D$118&amp;$D$119,'CCG data'!$A:$AD,'CCG data'!Z$3,FALSE))</f>
        <v>35.849925847881515</v>
      </c>
      <c r="J514" s="96">
        <f>IF(T513="","",VLOOKUP($E513&amp;$D$118&amp;$D$119,'CCG data'!$A:$AD,'CCG data'!AA$3,FALSE))</f>
        <v>14.816482316530264</v>
      </c>
      <c r="K514" s="96">
        <f>IF(T513="","",VLOOKUP($E513&amp;$D$118&amp;$D$119,'CCG data'!$A:$AD,'CCG data'!AB$3,FALSE))</f>
        <v>17.524278859291591</v>
      </c>
      <c r="L514" s="96">
        <f>IF(V513="","",VLOOKUP($E513&amp;$D$118&amp;$D$119,'CCG data'!$A:$AD,'CCG data'!AC$3,FALSE))</f>
        <v>10.844821907559394</v>
      </c>
      <c r="M514" s="96">
        <f>IF(V513="","",VLOOKUP($E513&amp;$D$118&amp;$D$119,'CCG data'!$A:$AD,'CCG data'!AD$3,FALSE))</f>
        <v>13.172476719099924</v>
      </c>
      <c r="N514" s="363"/>
      <c r="P514" s="150">
        <f>IF(P513="","",VLOOKUP($E513&amp;$D$118&amp;$D$119,'CCG data'!$A:$AD,'CCG data'!I$3,FALSE))</f>
        <v>7.4999999999999997E-2</v>
      </c>
      <c r="Q514" s="15">
        <f>IF(P513="","",VLOOKUP($E513&amp;$D$118&amp;$D$119,'CCG data'!$A:$AD,'CCG data'!J$3,FALSE))</f>
        <v>9.8000000000000004E-2</v>
      </c>
      <c r="R514" s="15">
        <f>IF(R513="","",VLOOKUP($E513&amp;$D$118&amp;$D$119,'CCG data'!$A:$AD,'CCG data'!K$3,FALSE))</f>
        <v>0.47899999999999998</v>
      </c>
      <c r="S514" s="15">
        <f>IF(R513="","",VLOOKUP($E513&amp;$D$118&amp;$D$119,'CCG data'!$A:$AD,'CCG data'!L$3,FALSE))</f>
        <v>0.52</v>
      </c>
      <c r="T514" s="15">
        <f>IF(T513="","",VLOOKUP($E513&amp;$D$118&amp;$D$119,'CCG data'!$A:$AD,'CCG data'!M$3,FALSE))</f>
        <v>0.221</v>
      </c>
      <c r="U514" s="15">
        <f>IF(T513="","",VLOOKUP($E513&amp;$D$118&amp;$D$119,'CCG data'!$A:$AD,'CCG data'!N$3,FALSE))</f>
        <v>0.255</v>
      </c>
      <c r="V514" s="15">
        <f>IF(V513="","",VLOOKUP($E513&amp;$D$118&amp;$D$119,'CCG data'!$A:$AD,'CCG data'!O$3,FALSE))</f>
        <v>0.16200000000000001</v>
      </c>
      <c r="W514" s="135">
        <f>IF(V513="","",VLOOKUP($E513&amp;$D$118&amp;$D$119,'CCG data'!$A:$AD,'CCG data'!P$3,FALSE))</f>
        <v>0.193</v>
      </c>
      <c r="Y514" s="163" t="str">
        <f>IFERROR(VLOOKUP($E514&amp;$D$119, Outliers!$A$4:$P$214,6,FALSE),"0")</f>
        <v>0</v>
      </c>
      <c r="Z514" s="163" t="str">
        <f>IFERROR(VLOOKUP($E514&amp;$D$119, Outliers!$A$4:$P$214,7,FALSE),"0")</f>
        <v>0</v>
      </c>
      <c r="AA514" s="163" t="str">
        <f>IFERROR(VLOOKUP($E514&amp;$D$119, Outliers!$A$4:$P$214,8,FALSE),"0")</f>
        <v>0</v>
      </c>
      <c r="AB514" s="163" t="str">
        <f>IFERROR(VLOOKUP($E514&amp;$D$119, Outliers!$A$4:$P$214,9,FALSE),"0")</f>
        <v>0</v>
      </c>
      <c r="AD514" s="78"/>
      <c r="AE514" s="78"/>
      <c r="AF514" s="78"/>
      <c r="AG514" s="78"/>
    </row>
    <row r="515" spans="4:33" ht="15.75" x14ac:dyDescent="0.25">
      <c r="D515" s="318"/>
      <c r="E515" s="104" t="s">
        <v>496</v>
      </c>
      <c r="F515" s="405">
        <f>IF(OR(ISERROR(VLOOKUP($E515&amp;$D$118&amp;$D$119,'CCG data'!$A:$AD,'CCG data'!R$3,FALSE)),ISBLANK(VLOOKUP($E515&amp;$D$118&amp;$D$119,'CCG data'!$A:$AD,'CCG data'!R$3,FALSE))),"",VLOOKUP($E515&amp;$D$118&amp;$D$119,'CCG data'!$A:$AD,'CCG data'!R$3,FALSE))</f>
        <v>2.2871231603593265</v>
      </c>
      <c r="G515" s="406"/>
      <c r="H515" s="406">
        <f>IF(OR(ISERROR(VLOOKUP($E515&amp;$D$118&amp;$D$119,'CCG data'!$A:$AD,'CCG data'!S$3,FALSE)),ISBLANK(VLOOKUP($E515&amp;$D$118&amp;$D$119,'CCG data'!$A:$AD,'CCG data'!S$3,FALSE))),"",VLOOKUP($E515&amp;$D$118&amp;$D$119,'CCG data'!$A:$AD,'CCG data'!S$3,FALSE))</f>
        <v>25.752886758474013</v>
      </c>
      <c r="I515" s="406"/>
      <c r="J515" s="406">
        <f>IF(OR(ISERROR(VLOOKUP($E515&amp;$D$118&amp;$D$119,'CCG data'!$A:$AD,'CCG data'!T$3,FALSE)),ISBLANK(VLOOKUP($E515&amp;$D$118&amp;$D$119,'CCG data'!$A:$AD,'CCG data'!T$3,FALSE))),"",VLOOKUP($E515&amp;$D$118&amp;$D$119,'CCG data'!$A:$AD,'CCG data'!T$3,FALSE))</f>
        <v>14.450186950817411</v>
      </c>
      <c r="K515" s="406"/>
      <c r="L515" s="406">
        <f>IF(OR(ISERROR(VLOOKUP($E515&amp;$D$118&amp;$D$119,'CCG data'!$A:$AD,'CCG data'!U$3,FALSE)),ISBLANK(VLOOKUP($E515&amp;$D$118&amp;$D$119,'CCG data'!$A:$AD,'CCG data'!U$3,FALSE))),"",VLOOKUP($E515&amp;$D$118&amp;$D$119,'CCG data'!$A:$AD,'CCG data'!U$3,FALSE))</f>
        <v>16.141072615494444</v>
      </c>
      <c r="M515" s="407"/>
      <c r="N515" s="362">
        <f>IF(OR(ISERROR(VLOOKUP($E515&amp;$D$118&amp;$D$119,'CCG data'!$A:$AD,'CCG data'!G$3,FALSE)),ISBLANK(VLOOKUP($E515&amp;$D$118&amp;$D$119,'CCG data'!$A:$AD,'CCG data'!G$3,FALSE))),"",VLOOKUP($E515&amp;$D$118&amp;$D$119,'CCG data'!$A:$AD,'CCG data'!G$3,FALSE))</f>
        <v>845</v>
      </c>
      <c r="P515" s="397">
        <f>IF(OR(ISERROR(VLOOKUP($E515&amp;$D$118&amp;$D$119,'CCG data'!$A:$AD,'CCG data'!B$3,FALSE)),ISBLANK(VLOOKUP($E515&amp;$D$118&amp;$D$119,'CCG data'!$A:$AD,'CCG data'!B$3,FALSE))),"",VLOOKUP($E515&amp;$D$118&amp;$D$119,'CCG data'!$A:$AD,'CCG data'!B$3,FALSE))</f>
        <v>3.9053254437869819E-2</v>
      </c>
      <c r="Q515" s="263"/>
      <c r="R515" s="263">
        <f>IF(OR(ISERROR(VLOOKUP($E515&amp;$D$118&amp;$D$119,'CCG data'!$A:$AD,'CCG data'!C$3,FALSE)),ISBLANK(VLOOKUP($E515&amp;$D$118&amp;$D$119,'CCG data'!$A:$AD,'CCG data'!C$3,FALSE))),"",VLOOKUP($E515&amp;$D$118&amp;$D$119,'CCG data'!$A:$AD,'CCG data'!C$3,FALSE))</f>
        <v>0.43313609467455622</v>
      </c>
      <c r="S515" s="263"/>
      <c r="T515" s="263">
        <f>IF(OR(ISERROR(VLOOKUP($E515&amp;$D$118&amp;$D$119,'CCG data'!$A:$AD,'CCG data'!D$3,FALSE)),ISBLANK(VLOOKUP($E515&amp;$D$118&amp;$D$119,'CCG data'!$A:$AD,'CCG data'!D$3,FALSE))),"",VLOOKUP($E515&amp;$D$118&amp;$D$119,'CCG data'!$A:$AD,'CCG data'!D$3,FALSE))</f>
        <v>0.24378698224852072</v>
      </c>
      <c r="U515" s="263"/>
      <c r="V515" s="263">
        <f>IF(OR(ISERROR(VLOOKUP($E515&amp;$D$118&amp;$D$119,'CCG data'!$A:$AD,'CCG data'!E$3,FALSE)),ISBLANK(VLOOKUP($E515&amp;$D$118&amp;$D$119,'CCG data'!$A:$AD,'CCG data'!E$3,FALSE))),"",VLOOKUP($E515&amp;$D$118&amp;$D$119,'CCG data'!$A:$AD,'CCG data'!E$3,FALSE))</f>
        <v>0.28402366863905326</v>
      </c>
      <c r="W515" s="398"/>
      <c r="Y515" s="163">
        <f>IFERROR(VLOOKUP($E515&amp;$D$119, Outliers!$A$4:$P$214,6,FALSE),"0")</f>
        <v>1</v>
      </c>
      <c r="Z515" s="163">
        <f>IFERROR(VLOOKUP($E515&amp;$D$119, Outliers!$A$4:$P$214,7,FALSE),"0")</f>
        <v>1</v>
      </c>
      <c r="AA515" s="163">
        <f>IFERROR(VLOOKUP($E515&amp;$D$119, Outliers!$A$4:$P$214,8,FALSE),"0")</f>
        <v>0</v>
      </c>
      <c r="AB515" s="163">
        <f>IFERROR(VLOOKUP($E515&amp;$D$119, Outliers!$A$4:$P$214,9,FALSE),"0")</f>
        <v>1</v>
      </c>
      <c r="AD515" s="78"/>
      <c r="AE515" s="78"/>
      <c r="AF515" s="78"/>
      <c r="AG515" s="78"/>
    </row>
    <row r="516" spans="4:33" x14ac:dyDescent="0.25">
      <c r="D516" s="318"/>
      <c r="E516" s="103" t="s">
        <v>27</v>
      </c>
      <c r="F516" s="95">
        <f>IF(P515="","",VLOOKUP($E515&amp;$D$118&amp;$D$119,'CCG data'!$A:$AD,'CCG data'!W$3,FALSE))</f>
        <v>1.5067745646301418</v>
      </c>
      <c r="G516" s="96">
        <f>IF(P515="","",VLOOKUP($E515&amp;$D$118&amp;$D$119,'CCG data'!$A:$AD,'CCG data'!X$3,FALSE))</f>
        <v>3.0674717560885112</v>
      </c>
      <c r="H516" s="96">
        <f>IF(R515="","",VLOOKUP($E515&amp;$D$118&amp;$D$119,'CCG data'!$A:$AD,'CCG data'!Y$3,FALSE))</f>
        <v>23.114481846639418</v>
      </c>
      <c r="I516" s="96">
        <f>IF(R515="","",VLOOKUP($E515&amp;$D$118&amp;$D$119,'CCG data'!$A:$AD,'CCG data'!Z$3,FALSE))</f>
        <v>28.391291670308608</v>
      </c>
      <c r="J516" s="96">
        <f>IF(T515="","",VLOOKUP($E515&amp;$D$118&amp;$D$119,'CCG data'!$A:$AD,'CCG data'!AA$3,FALSE))</f>
        <v>12.47687417779861</v>
      </c>
      <c r="K516" s="96">
        <f>IF(T515="","",VLOOKUP($E515&amp;$D$118&amp;$D$119,'CCG data'!$A:$AD,'CCG data'!AB$3,FALSE))</f>
        <v>16.423499723836212</v>
      </c>
      <c r="L516" s="96">
        <f>IF(V515="","",VLOOKUP($E515&amp;$D$118&amp;$D$119,'CCG data'!$A:$AD,'CCG data'!AC$3,FALSE))</f>
        <v>14.098945171456448</v>
      </c>
      <c r="M516" s="96">
        <f>IF(V515="","",VLOOKUP($E515&amp;$D$118&amp;$D$119,'CCG data'!$A:$AD,'CCG data'!AD$3,FALSE))</f>
        <v>18.183200059532439</v>
      </c>
      <c r="N516" s="363"/>
      <c r="P516" s="150">
        <f>IF(P515="","",VLOOKUP($E515&amp;$D$118&amp;$D$119,'CCG data'!$A:$AD,'CCG data'!I$3,FALSE))</f>
        <v>2.8000000000000001E-2</v>
      </c>
      <c r="Q516" s="15">
        <f>IF(P515="","",VLOOKUP($E515&amp;$D$118&amp;$D$119,'CCG data'!$A:$AD,'CCG data'!J$3,FALSE))</f>
        <v>5.3999999999999999E-2</v>
      </c>
      <c r="R516" s="15">
        <f>IF(R515="","",VLOOKUP($E515&amp;$D$118&amp;$D$119,'CCG data'!$A:$AD,'CCG data'!K$3,FALSE))</f>
        <v>0.4</v>
      </c>
      <c r="S516" s="15">
        <f>IF(R515="","",VLOOKUP($E515&amp;$D$118&amp;$D$119,'CCG data'!$A:$AD,'CCG data'!L$3,FALSE))</f>
        <v>0.46700000000000003</v>
      </c>
      <c r="T516" s="15">
        <f>IF(T515="","",VLOOKUP($E515&amp;$D$118&amp;$D$119,'CCG data'!$A:$AD,'CCG data'!M$3,FALSE))</f>
        <v>0.216</v>
      </c>
      <c r="U516" s="15">
        <f>IF(T515="","",VLOOKUP($E515&amp;$D$118&amp;$D$119,'CCG data'!$A:$AD,'CCG data'!N$3,FALSE))</f>
        <v>0.27400000000000002</v>
      </c>
      <c r="V516" s="15">
        <f>IF(V515="","",VLOOKUP($E515&amp;$D$118&amp;$D$119,'CCG data'!$A:$AD,'CCG data'!O$3,FALSE))</f>
        <v>0.255</v>
      </c>
      <c r="W516" s="135">
        <f>IF(V515="","",VLOOKUP($E515&amp;$D$118&amp;$D$119,'CCG data'!$A:$AD,'CCG data'!P$3,FALSE))</f>
        <v>0.315</v>
      </c>
      <c r="Y516" s="163" t="str">
        <f>IFERROR(VLOOKUP($E516&amp;$D$119, Outliers!$A$4:$P$214,6,FALSE),"0")</f>
        <v>0</v>
      </c>
      <c r="Z516" s="163" t="str">
        <f>IFERROR(VLOOKUP($E516&amp;$D$119, Outliers!$A$4:$P$214,7,FALSE),"0")</f>
        <v>0</v>
      </c>
      <c r="AA516" s="163" t="str">
        <f>IFERROR(VLOOKUP($E516&amp;$D$119, Outliers!$A$4:$P$214,8,FALSE),"0")</f>
        <v>0</v>
      </c>
      <c r="AB516" s="163" t="str">
        <f>IFERROR(VLOOKUP($E516&amp;$D$119, Outliers!$A$4:$P$214,9,FALSE),"0")</f>
        <v>0</v>
      </c>
      <c r="AD516" s="78"/>
      <c r="AE516" s="78"/>
      <c r="AF516" s="78"/>
      <c r="AG516" s="78"/>
    </row>
    <row r="517" spans="4:33" ht="15.75" x14ac:dyDescent="0.25">
      <c r="D517" s="318"/>
      <c r="E517" s="104" t="s">
        <v>293</v>
      </c>
      <c r="F517" s="405">
        <f>IF(OR(ISERROR(VLOOKUP($E517&amp;$D$118&amp;$D$119,'CCG data'!$A:$AD,'CCG data'!R$3,FALSE)),ISBLANK(VLOOKUP($E517&amp;$D$118&amp;$D$119,'CCG data'!$A:$AD,'CCG data'!R$3,FALSE))),"",VLOOKUP($E517&amp;$D$118&amp;$D$119,'CCG data'!$A:$AD,'CCG data'!R$3,FALSE))</f>
        <v>6.631848857847082</v>
      </c>
      <c r="G517" s="406"/>
      <c r="H517" s="406">
        <f>IF(OR(ISERROR(VLOOKUP($E517&amp;$D$118&amp;$D$119,'CCG data'!$A:$AD,'CCG data'!S$3,FALSE)),ISBLANK(VLOOKUP($E517&amp;$D$118&amp;$D$119,'CCG data'!$A:$AD,'CCG data'!S$3,FALSE))),"",VLOOKUP($E517&amp;$D$118&amp;$D$119,'CCG data'!$A:$AD,'CCG data'!S$3,FALSE))</f>
        <v>40.415319928152627</v>
      </c>
      <c r="I517" s="406"/>
      <c r="J517" s="406">
        <f>IF(OR(ISERROR(VLOOKUP($E517&amp;$D$118&amp;$D$119,'CCG data'!$A:$AD,'CCG data'!T$3,FALSE)),ISBLANK(VLOOKUP($E517&amp;$D$118&amp;$D$119,'CCG data'!$A:$AD,'CCG data'!T$3,FALSE))),"",VLOOKUP($E517&amp;$D$118&amp;$D$119,'CCG data'!$A:$AD,'CCG data'!T$3,FALSE))</f>
        <v>15.411693448791528</v>
      </c>
      <c r="K517" s="406"/>
      <c r="L517" s="406">
        <f>IF(OR(ISERROR(VLOOKUP($E517&amp;$D$118&amp;$D$119,'CCG data'!$A:$AD,'CCG data'!U$3,FALSE)),ISBLANK(VLOOKUP($E517&amp;$D$118&amp;$D$119,'CCG data'!$A:$AD,'CCG data'!U$3,FALSE))),"",VLOOKUP($E517&amp;$D$118&amp;$D$119,'CCG data'!$A:$AD,'CCG data'!U$3,FALSE))</f>
        <v>11.517284140367902</v>
      </c>
      <c r="M517" s="407"/>
      <c r="N517" s="362">
        <f>IF(OR(ISERROR(VLOOKUP($E517&amp;$D$118&amp;$D$119,'CCG data'!$A:$AD,'CCG data'!G$3,FALSE)),ISBLANK(VLOOKUP($E517&amp;$D$118&amp;$D$119,'CCG data'!$A:$AD,'CCG data'!G$3,FALSE))),"",VLOOKUP($E517&amp;$D$118&amp;$D$119,'CCG data'!$A:$AD,'CCG data'!G$3,FALSE))</f>
        <v>1494</v>
      </c>
      <c r="P517" s="397">
        <f>IF(OR(ISERROR(VLOOKUP($E517&amp;$D$118&amp;$D$119,'CCG data'!$A:$AD,'CCG data'!B$3,FALSE)),ISBLANK(VLOOKUP($E517&amp;$D$118&amp;$D$119,'CCG data'!$A:$AD,'CCG data'!B$3,FALSE))),"",VLOOKUP($E517&amp;$D$118&amp;$D$119,'CCG data'!$A:$AD,'CCG data'!B$3,FALSE))</f>
        <v>9.036144578313253E-2</v>
      </c>
      <c r="Q517" s="263"/>
      <c r="R517" s="263">
        <f>IF(OR(ISERROR(VLOOKUP($E517&amp;$D$118&amp;$D$119,'CCG data'!$A:$AD,'CCG data'!C$3,FALSE)),ISBLANK(VLOOKUP($E517&amp;$D$118&amp;$D$119,'CCG data'!$A:$AD,'CCG data'!C$3,FALSE))),"",VLOOKUP($E517&amp;$D$118&amp;$D$119,'CCG data'!$A:$AD,'CCG data'!C$3,FALSE))</f>
        <v>0.54417670682730923</v>
      </c>
      <c r="S517" s="263"/>
      <c r="T517" s="263">
        <f>IF(OR(ISERROR(VLOOKUP($E517&amp;$D$118&amp;$D$119,'CCG data'!$A:$AD,'CCG data'!D$3,FALSE)),ISBLANK(VLOOKUP($E517&amp;$D$118&amp;$D$119,'CCG data'!$A:$AD,'CCG data'!D$3,FALSE))),"",VLOOKUP($E517&amp;$D$118&amp;$D$119,'CCG data'!$A:$AD,'CCG data'!D$3,FALSE))</f>
        <v>0.21218206157965194</v>
      </c>
      <c r="U517" s="263"/>
      <c r="V517" s="263">
        <f>IF(OR(ISERROR(VLOOKUP($E517&amp;$D$118&amp;$D$119,'CCG data'!$A:$AD,'CCG data'!E$3,FALSE)),ISBLANK(VLOOKUP($E517&amp;$D$118&amp;$D$119,'CCG data'!$A:$AD,'CCG data'!E$3,FALSE))),"",VLOOKUP($E517&amp;$D$118&amp;$D$119,'CCG data'!$A:$AD,'CCG data'!E$3,FALSE))</f>
        <v>0.15327978580990628</v>
      </c>
      <c r="W517" s="398"/>
      <c r="Y517" s="163">
        <f>IFERROR(VLOOKUP($E517&amp;$D$119, Outliers!$A$4:$P$214,6,FALSE),"0")</f>
        <v>0</v>
      </c>
      <c r="Z517" s="163">
        <f>IFERROR(VLOOKUP($E517&amp;$D$119, Outliers!$A$4:$P$214,7,FALSE),"0")</f>
        <v>0</v>
      </c>
      <c r="AA517" s="163">
        <f>IFERROR(VLOOKUP($E517&amp;$D$119, Outliers!$A$4:$P$214,8,FALSE),"0")</f>
        <v>0</v>
      </c>
      <c r="AB517" s="163">
        <f>IFERROR(VLOOKUP($E517&amp;$D$119, Outliers!$A$4:$P$214,9,FALSE),"0")</f>
        <v>0</v>
      </c>
      <c r="AD517" s="78"/>
      <c r="AE517" s="78"/>
      <c r="AF517" s="78"/>
      <c r="AG517" s="78"/>
    </row>
    <row r="518" spans="4:33" x14ac:dyDescent="0.25">
      <c r="D518" s="318"/>
      <c r="E518" s="103" t="s">
        <v>27</v>
      </c>
      <c r="F518" s="95">
        <f>IF(P517="","",VLOOKUP($E517&amp;$D$118&amp;$D$119,'CCG data'!$A:$AD,'CCG data'!W$3,FALSE))</f>
        <v>5.5131226632965795</v>
      </c>
      <c r="G518" s="96">
        <f>IF(P517="","",VLOOKUP($E517&amp;$D$118&amp;$D$119,'CCG data'!$A:$AD,'CCG data'!X$3,FALSE))</f>
        <v>7.7505750523975845</v>
      </c>
      <c r="H518" s="96">
        <f>IF(R517="","",VLOOKUP($E517&amp;$D$118&amp;$D$119,'CCG data'!$A:$AD,'CCG data'!Y$3,FALSE))</f>
        <v>37.637162707334795</v>
      </c>
      <c r="I518" s="96">
        <f>IF(R517="","",VLOOKUP($E517&amp;$D$118&amp;$D$119,'CCG data'!$A:$AD,'CCG data'!Z$3,FALSE))</f>
        <v>43.193477148970459</v>
      </c>
      <c r="J518" s="96">
        <f>IF(T517="","",VLOOKUP($E517&amp;$D$118&amp;$D$119,'CCG data'!$A:$AD,'CCG data'!AA$3,FALSE))</f>
        <v>13.715103842038344</v>
      </c>
      <c r="K518" s="96">
        <f>IF(T517="","",VLOOKUP($E517&amp;$D$118&amp;$D$119,'CCG data'!$A:$AD,'CCG data'!AB$3,FALSE))</f>
        <v>17.10828305554471</v>
      </c>
      <c r="L518" s="96">
        <f>IF(V517="","",VLOOKUP($E517&amp;$D$118&amp;$D$119,'CCG data'!$A:$AD,'CCG data'!AC$3,FALSE))</f>
        <v>10.025560365378325</v>
      </c>
      <c r="M518" s="96">
        <f>IF(V517="","",VLOOKUP($E517&amp;$D$118&amp;$D$119,'CCG data'!$A:$AD,'CCG data'!AD$3,FALSE))</f>
        <v>13.009007915357479</v>
      </c>
      <c r="N518" s="363"/>
      <c r="P518" s="150">
        <f>IF(P517="","",VLOOKUP($E517&amp;$D$118&amp;$D$119,'CCG data'!$A:$AD,'CCG data'!I$3,FALSE))</f>
        <v>7.6999999999999999E-2</v>
      </c>
      <c r="Q518" s="15">
        <f>IF(P517="","",VLOOKUP($E517&amp;$D$118&amp;$D$119,'CCG data'!$A:$AD,'CCG data'!J$3,FALSE))</f>
        <v>0.106</v>
      </c>
      <c r="R518" s="15">
        <f>IF(R517="","",VLOOKUP($E517&amp;$D$118&amp;$D$119,'CCG data'!$A:$AD,'CCG data'!K$3,FALSE))</f>
        <v>0.51900000000000002</v>
      </c>
      <c r="S518" s="15">
        <f>IF(R517="","",VLOOKUP($E517&amp;$D$118&amp;$D$119,'CCG data'!$A:$AD,'CCG data'!L$3,FALSE))</f>
        <v>0.56899999999999995</v>
      </c>
      <c r="T518" s="15">
        <f>IF(T517="","",VLOOKUP($E517&amp;$D$118&amp;$D$119,'CCG data'!$A:$AD,'CCG data'!M$3,FALSE))</f>
        <v>0.192</v>
      </c>
      <c r="U518" s="15">
        <f>IF(T517="","",VLOOKUP($E517&amp;$D$118&amp;$D$119,'CCG data'!$A:$AD,'CCG data'!N$3,FALSE))</f>
        <v>0.23400000000000001</v>
      </c>
      <c r="V518" s="15">
        <f>IF(V517="","",VLOOKUP($E517&amp;$D$118&amp;$D$119,'CCG data'!$A:$AD,'CCG data'!O$3,FALSE))</f>
        <v>0.13600000000000001</v>
      </c>
      <c r="W518" s="135">
        <f>IF(V517="","",VLOOKUP($E517&amp;$D$118&amp;$D$119,'CCG data'!$A:$AD,'CCG data'!P$3,FALSE))</f>
        <v>0.17199999999999999</v>
      </c>
      <c r="Y518" s="163" t="str">
        <f>IFERROR(VLOOKUP($E518&amp;$D$119, Outliers!$A$4:$P$214,6,FALSE),"0")</f>
        <v>0</v>
      </c>
      <c r="Z518" s="163" t="str">
        <f>IFERROR(VLOOKUP($E518&amp;$D$119, Outliers!$A$4:$P$214,7,FALSE),"0")</f>
        <v>0</v>
      </c>
      <c r="AA518" s="163" t="str">
        <f>IFERROR(VLOOKUP($E518&amp;$D$119, Outliers!$A$4:$P$214,8,FALSE),"0")</f>
        <v>0</v>
      </c>
      <c r="AB518" s="163" t="str">
        <f>IFERROR(VLOOKUP($E518&amp;$D$119, Outliers!$A$4:$P$214,9,FALSE),"0")</f>
        <v>0</v>
      </c>
      <c r="AD518" s="78"/>
      <c r="AE518" s="78"/>
      <c r="AF518" s="78"/>
      <c r="AG518" s="78"/>
    </row>
    <row r="519" spans="4:33" ht="15.75" x14ac:dyDescent="0.25">
      <c r="D519" s="318"/>
      <c r="E519" s="104" t="s">
        <v>294</v>
      </c>
      <c r="F519" s="405">
        <f>IF(OR(ISERROR(VLOOKUP($E519&amp;$D$118&amp;$D$119,'CCG data'!$A:$AD,'CCG data'!R$3,FALSE)),ISBLANK(VLOOKUP($E519&amp;$D$118&amp;$D$119,'CCG data'!$A:$AD,'CCG data'!R$3,FALSE))),"",VLOOKUP($E519&amp;$D$118&amp;$D$119,'CCG data'!$A:$AD,'CCG data'!R$3,FALSE))</f>
        <v>6.7170659279635583</v>
      </c>
      <c r="G519" s="406"/>
      <c r="H519" s="406">
        <f>IF(OR(ISERROR(VLOOKUP($E519&amp;$D$118&amp;$D$119,'CCG data'!$A:$AD,'CCG data'!S$3,FALSE)),ISBLANK(VLOOKUP($E519&amp;$D$118&amp;$D$119,'CCG data'!$A:$AD,'CCG data'!S$3,FALSE))),"",VLOOKUP($E519&amp;$D$118&amp;$D$119,'CCG data'!$A:$AD,'CCG data'!S$3,FALSE))</f>
        <v>40.447338194466944</v>
      </c>
      <c r="I519" s="406"/>
      <c r="J519" s="406">
        <f>IF(OR(ISERROR(VLOOKUP($E519&amp;$D$118&amp;$D$119,'CCG data'!$A:$AD,'CCG data'!T$3,FALSE)),ISBLANK(VLOOKUP($E519&amp;$D$118&amp;$D$119,'CCG data'!$A:$AD,'CCG data'!T$3,FALSE))),"",VLOOKUP($E519&amp;$D$118&amp;$D$119,'CCG data'!$A:$AD,'CCG data'!T$3,FALSE))</f>
        <v>18.651803087424582</v>
      </c>
      <c r="K519" s="406"/>
      <c r="L519" s="406">
        <f>IF(OR(ISERROR(VLOOKUP($E519&amp;$D$118&amp;$D$119,'CCG data'!$A:$AD,'CCG data'!U$3,FALSE)),ISBLANK(VLOOKUP($E519&amp;$D$118&amp;$D$119,'CCG data'!$A:$AD,'CCG data'!U$3,FALSE))),"",VLOOKUP($E519&amp;$D$118&amp;$D$119,'CCG data'!$A:$AD,'CCG data'!U$3,FALSE))</f>
        <v>11.77173786464674</v>
      </c>
      <c r="M519" s="407"/>
      <c r="N519" s="362">
        <f>IF(OR(ISERROR(VLOOKUP($E519&amp;$D$118&amp;$D$119,'CCG data'!$A:$AD,'CCG data'!G$3,FALSE)),ISBLANK(VLOOKUP($E519&amp;$D$118&amp;$D$119,'CCG data'!$A:$AD,'CCG data'!G$3,FALSE))),"",VLOOKUP($E519&amp;$D$118&amp;$D$119,'CCG data'!$A:$AD,'CCG data'!G$3,FALSE))</f>
        <v>1668</v>
      </c>
      <c r="P519" s="397">
        <f>IF(OR(ISERROR(VLOOKUP($E519&amp;$D$118&amp;$D$119,'CCG data'!$A:$AD,'CCG data'!B$3,FALSE)),ISBLANK(VLOOKUP($E519&amp;$D$118&amp;$D$119,'CCG data'!$A:$AD,'CCG data'!B$3,FALSE))),"",VLOOKUP($E519&amp;$D$118&amp;$D$119,'CCG data'!$A:$AD,'CCG data'!B$3,FALSE))</f>
        <v>8.8129496402877691E-2</v>
      </c>
      <c r="Q519" s="263"/>
      <c r="R519" s="263">
        <f>IF(OR(ISERROR(VLOOKUP($E519&amp;$D$118&amp;$D$119,'CCG data'!$A:$AD,'CCG data'!C$3,FALSE)),ISBLANK(VLOOKUP($E519&amp;$D$118&amp;$D$119,'CCG data'!$A:$AD,'CCG data'!C$3,FALSE))),"",VLOOKUP($E519&amp;$D$118&amp;$D$119,'CCG data'!$A:$AD,'CCG data'!C$3,FALSE))</f>
        <v>0.51858513189448441</v>
      </c>
      <c r="S519" s="263"/>
      <c r="T519" s="263">
        <f>IF(OR(ISERROR(VLOOKUP($E519&amp;$D$118&amp;$D$119,'CCG data'!$A:$AD,'CCG data'!D$3,FALSE)),ISBLANK(VLOOKUP($E519&amp;$D$118&amp;$D$119,'CCG data'!$A:$AD,'CCG data'!D$3,FALSE))),"",VLOOKUP($E519&amp;$D$118&amp;$D$119,'CCG data'!$A:$AD,'CCG data'!D$3,FALSE))</f>
        <v>0.24160671462829736</v>
      </c>
      <c r="U519" s="263"/>
      <c r="V519" s="263">
        <f>IF(OR(ISERROR(VLOOKUP($E519&amp;$D$118&amp;$D$119,'CCG data'!$A:$AD,'CCG data'!E$3,FALSE)),ISBLANK(VLOOKUP($E519&amp;$D$118&amp;$D$119,'CCG data'!$A:$AD,'CCG data'!E$3,FALSE))),"",VLOOKUP($E519&amp;$D$118&amp;$D$119,'CCG data'!$A:$AD,'CCG data'!E$3,FALSE))</f>
        <v>0.15167865707434053</v>
      </c>
      <c r="W519" s="398"/>
      <c r="Y519" s="163">
        <f>IFERROR(VLOOKUP($E519&amp;$D$119, Outliers!$A$4:$P$214,6,FALSE),"0")</f>
        <v>0</v>
      </c>
      <c r="Z519" s="163">
        <f>IFERROR(VLOOKUP($E519&amp;$D$119, Outliers!$A$4:$P$214,7,FALSE),"0")</f>
        <v>0</v>
      </c>
      <c r="AA519" s="163">
        <f>IFERROR(VLOOKUP($E519&amp;$D$119, Outliers!$A$4:$P$214,8,FALSE),"0")</f>
        <v>0</v>
      </c>
      <c r="AB519" s="163">
        <f>IFERROR(VLOOKUP($E519&amp;$D$119, Outliers!$A$4:$P$214,9,FALSE),"0")</f>
        <v>0</v>
      </c>
      <c r="AD519" s="78"/>
      <c r="AE519" s="78"/>
      <c r="AF519" s="78"/>
      <c r="AG519" s="78"/>
    </row>
    <row r="520" spans="4:33" x14ac:dyDescent="0.25">
      <c r="D520" s="318"/>
      <c r="E520" s="103" t="s">
        <v>27</v>
      </c>
      <c r="F520" s="95">
        <f>IF(P519="","",VLOOKUP($E519&amp;$D$118&amp;$D$119,'CCG data'!$A:$AD,'CCG data'!W$3,FALSE))</f>
        <v>5.6311979778947752</v>
      </c>
      <c r="G520" s="96">
        <f>IF(P519="","",VLOOKUP($E519&amp;$D$118&amp;$D$119,'CCG data'!$A:$AD,'CCG data'!X$3,FALSE))</f>
        <v>7.8029338780323414</v>
      </c>
      <c r="H520" s="96">
        <f>IF(R519="","",VLOOKUP($E519&amp;$D$118&amp;$D$119,'CCG data'!$A:$AD,'CCG data'!Y$3,FALSE))</f>
        <v>37.751846711230165</v>
      </c>
      <c r="I520" s="96">
        <f>IF(R519="","",VLOOKUP($E519&amp;$D$118&amp;$D$119,'CCG data'!$A:$AD,'CCG data'!Z$3,FALSE))</f>
        <v>43.142829677703723</v>
      </c>
      <c r="J520" s="96">
        <f>IF(T519="","",VLOOKUP($E519&amp;$D$118&amp;$D$119,'CCG data'!$A:$AD,'CCG data'!AA$3,FALSE))</f>
        <v>16.830742605126417</v>
      </c>
      <c r="K520" s="96">
        <f>IF(T519="","",VLOOKUP($E519&amp;$D$118&amp;$D$119,'CCG data'!$A:$AD,'CCG data'!AB$3,FALSE))</f>
        <v>20.472863569722747</v>
      </c>
      <c r="L520" s="96">
        <f>IF(V519="","",VLOOKUP($E519&amp;$D$118&amp;$D$119,'CCG data'!$A:$AD,'CCG data'!AC$3,FALSE))</f>
        <v>10.321175540075243</v>
      </c>
      <c r="M520" s="96">
        <f>IF(V519="","",VLOOKUP($E519&amp;$D$118&amp;$D$119,'CCG data'!$A:$AD,'CCG data'!AD$3,FALSE))</f>
        <v>13.222300189218236</v>
      </c>
      <c r="N520" s="363"/>
      <c r="P520" s="150">
        <f>IF(P519="","",VLOOKUP($E519&amp;$D$118&amp;$D$119,'CCG data'!$A:$AD,'CCG data'!I$3,FALSE))</f>
        <v>7.4999999999999997E-2</v>
      </c>
      <c r="Q520" s="15">
        <f>IF(P519="","",VLOOKUP($E519&amp;$D$118&amp;$D$119,'CCG data'!$A:$AD,'CCG data'!J$3,FALSE))</f>
        <v>0.10299999999999999</v>
      </c>
      <c r="R520" s="15">
        <f>IF(R519="","",VLOOKUP($E519&amp;$D$118&amp;$D$119,'CCG data'!$A:$AD,'CCG data'!K$3,FALSE))</f>
        <v>0.495</v>
      </c>
      <c r="S520" s="15">
        <f>IF(R519="","",VLOOKUP($E519&amp;$D$118&amp;$D$119,'CCG data'!$A:$AD,'CCG data'!L$3,FALSE))</f>
        <v>0.54200000000000004</v>
      </c>
      <c r="T520" s="15">
        <f>IF(T519="","",VLOOKUP($E519&amp;$D$118&amp;$D$119,'CCG data'!$A:$AD,'CCG data'!M$3,FALSE))</f>
        <v>0.222</v>
      </c>
      <c r="U520" s="15">
        <f>IF(T519="","",VLOOKUP($E519&amp;$D$118&amp;$D$119,'CCG data'!$A:$AD,'CCG data'!N$3,FALSE))</f>
        <v>0.26300000000000001</v>
      </c>
      <c r="V520" s="15">
        <f>IF(V519="","",VLOOKUP($E519&amp;$D$118&amp;$D$119,'CCG data'!$A:$AD,'CCG data'!O$3,FALSE))</f>
        <v>0.13500000000000001</v>
      </c>
      <c r="W520" s="135">
        <f>IF(V519="","",VLOOKUP($E519&amp;$D$118&amp;$D$119,'CCG data'!$A:$AD,'CCG data'!P$3,FALSE))</f>
        <v>0.17</v>
      </c>
      <c r="Y520" s="163" t="str">
        <f>IFERROR(VLOOKUP($E520&amp;$D$119, Outliers!$A$4:$P$214,6,FALSE),"0")</f>
        <v>0</v>
      </c>
      <c r="Z520" s="163" t="str">
        <f>IFERROR(VLOOKUP($E520&amp;$D$119, Outliers!$A$4:$P$214,7,FALSE),"0")</f>
        <v>0</v>
      </c>
      <c r="AA520" s="163" t="str">
        <f>IFERROR(VLOOKUP($E520&amp;$D$119, Outliers!$A$4:$P$214,8,FALSE),"0")</f>
        <v>0</v>
      </c>
      <c r="AB520" s="163" t="str">
        <f>IFERROR(VLOOKUP($E520&amp;$D$119, Outliers!$A$4:$P$214,9,FALSE),"0")</f>
        <v>0</v>
      </c>
      <c r="AD520" s="78"/>
      <c r="AE520" s="78"/>
      <c r="AF520" s="78"/>
      <c r="AG520" s="78"/>
    </row>
    <row r="521" spans="4:33" ht="15.75" x14ac:dyDescent="0.25">
      <c r="D521" s="318"/>
      <c r="E521" s="104" t="s">
        <v>295</v>
      </c>
      <c r="F521" s="405">
        <f>IF(OR(ISERROR(VLOOKUP($E521&amp;$D$118&amp;$D$119,'CCG data'!$A:$AD,'CCG data'!R$3,FALSE)),ISBLANK(VLOOKUP($E521&amp;$D$118&amp;$D$119,'CCG data'!$A:$AD,'CCG data'!R$3,FALSE))),"",VLOOKUP($E521&amp;$D$118&amp;$D$119,'CCG data'!$A:$AD,'CCG data'!R$3,FALSE))</f>
        <v>6.1949755345600925</v>
      </c>
      <c r="G521" s="406"/>
      <c r="H521" s="406">
        <f>IF(OR(ISERROR(VLOOKUP($E521&amp;$D$118&amp;$D$119,'CCG data'!$A:$AD,'CCG data'!S$3,FALSE)),ISBLANK(VLOOKUP($E521&amp;$D$118&amp;$D$119,'CCG data'!$A:$AD,'CCG data'!S$3,FALSE))),"",VLOOKUP($E521&amp;$D$118&amp;$D$119,'CCG data'!$A:$AD,'CCG data'!S$3,FALSE))</f>
        <v>39.205445115669299</v>
      </c>
      <c r="I521" s="406"/>
      <c r="J521" s="406">
        <f>IF(OR(ISERROR(VLOOKUP($E521&amp;$D$118&amp;$D$119,'CCG data'!$A:$AD,'CCG data'!T$3,FALSE)),ISBLANK(VLOOKUP($E521&amp;$D$118&amp;$D$119,'CCG data'!$A:$AD,'CCG data'!T$3,FALSE))),"",VLOOKUP($E521&amp;$D$118&amp;$D$119,'CCG data'!$A:$AD,'CCG data'!T$3,FALSE))</f>
        <v>20.430426602983765</v>
      </c>
      <c r="K521" s="406"/>
      <c r="L521" s="406">
        <f>IF(OR(ISERROR(VLOOKUP($E521&amp;$D$118&amp;$D$119,'CCG data'!$A:$AD,'CCG data'!U$3,FALSE)),ISBLANK(VLOOKUP($E521&amp;$D$118&amp;$D$119,'CCG data'!$A:$AD,'CCG data'!U$3,FALSE))),"",VLOOKUP($E521&amp;$D$118&amp;$D$119,'CCG data'!$A:$AD,'CCG data'!U$3,FALSE))</f>
        <v>10.907045484694846</v>
      </c>
      <c r="M521" s="407"/>
      <c r="N521" s="362">
        <f>IF(OR(ISERROR(VLOOKUP($E521&amp;$D$118&amp;$D$119,'CCG data'!$A:$AD,'CCG data'!G$3,FALSE)),ISBLANK(VLOOKUP($E521&amp;$D$118&amp;$D$119,'CCG data'!$A:$AD,'CCG data'!G$3,FALSE))),"",VLOOKUP($E521&amp;$D$118&amp;$D$119,'CCG data'!$A:$AD,'CCG data'!G$3,FALSE))</f>
        <v>2103</v>
      </c>
      <c r="P521" s="397">
        <f>IF(OR(ISERROR(VLOOKUP($E521&amp;$D$118&amp;$D$119,'CCG data'!$A:$AD,'CCG data'!B$3,FALSE)),ISBLANK(VLOOKUP($E521&amp;$D$118&amp;$D$119,'CCG data'!$A:$AD,'CCG data'!B$3,FALSE))),"",VLOOKUP($E521&amp;$D$118&amp;$D$119,'CCG data'!$A:$AD,'CCG data'!B$3,FALSE))</f>
        <v>8.7969567284831199E-2</v>
      </c>
      <c r="Q521" s="263"/>
      <c r="R521" s="263">
        <f>IF(OR(ISERROR(VLOOKUP($E521&amp;$D$118&amp;$D$119,'CCG data'!$A:$AD,'CCG data'!C$3,FALSE)),ISBLANK(VLOOKUP($E521&amp;$D$118&amp;$D$119,'CCG data'!$A:$AD,'CCG data'!C$3,FALSE))),"",VLOOKUP($E521&amp;$D$118&amp;$D$119,'CCG data'!$A:$AD,'CCG data'!C$3,FALSE))</f>
        <v>0.51022349025202096</v>
      </c>
      <c r="S521" s="263"/>
      <c r="T521" s="263">
        <f>IF(OR(ISERROR(VLOOKUP($E521&amp;$D$118&amp;$D$119,'CCG data'!$A:$AD,'CCG data'!D$3,FALSE)),ISBLANK(VLOOKUP($E521&amp;$D$118&amp;$D$119,'CCG data'!$A:$AD,'CCG data'!D$3,FALSE))),"",VLOOKUP($E521&amp;$D$118&amp;$D$119,'CCG data'!$A:$AD,'CCG data'!D$3,FALSE))</f>
        <v>0.25915359010936756</v>
      </c>
      <c r="U521" s="263"/>
      <c r="V521" s="263">
        <f>IF(OR(ISERROR(VLOOKUP($E521&amp;$D$118&amp;$D$119,'CCG data'!$A:$AD,'CCG data'!E$3,FALSE)),ISBLANK(VLOOKUP($E521&amp;$D$118&amp;$D$119,'CCG data'!$A:$AD,'CCG data'!E$3,FALSE))),"",VLOOKUP($E521&amp;$D$118&amp;$D$119,'CCG data'!$A:$AD,'CCG data'!E$3,FALSE))</f>
        <v>0.14265335235378032</v>
      </c>
      <c r="W521" s="398"/>
      <c r="Y521" s="163">
        <f>IFERROR(VLOOKUP($E521&amp;$D$119, Outliers!$A$4:$P$214,6,FALSE),"0")</f>
        <v>0</v>
      </c>
      <c r="Z521" s="163">
        <f>IFERROR(VLOOKUP($E521&amp;$D$119, Outliers!$A$4:$P$214,7,FALSE),"0")</f>
        <v>0</v>
      </c>
      <c r="AA521" s="163">
        <f>IFERROR(VLOOKUP($E521&amp;$D$119, Outliers!$A$4:$P$214,8,FALSE),"0")</f>
        <v>1</v>
      </c>
      <c r="AB521" s="163">
        <f>IFERROR(VLOOKUP($E521&amp;$D$119, Outliers!$A$4:$P$214,9,FALSE),"0")</f>
        <v>0</v>
      </c>
      <c r="AD521" s="78"/>
      <c r="AE521" s="78"/>
      <c r="AF521" s="78"/>
      <c r="AG521" s="78"/>
    </row>
    <row r="522" spans="4:33" x14ac:dyDescent="0.25">
      <c r="D522" s="318"/>
      <c r="E522" s="103" t="s">
        <v>27</v>
      </c>
      <c r="F522" s="95">
        <f>IF(P521="","",VLOOKUP($E521&amp;$D$118&amp;$D$119,'CCG data'!$A:$AD,'CCG data'!W$3,FALSE))</f>
        <v>5.3022667616417838</v>
      </c>
      <c r="G522" s="96">
        <f>IF(P521="","",VLOOKUP($E521&amp;$D$118&amp;$D$119,'CCG data'!$A:$AD,'CCG data'!X$3,FALSE))</f>
        <v>7.0876843074784013</v>
      </c>
      <c r="H522" s="96">
        <f>IF(R521="","",VLOOKUP($E521&amp;$D$118&amp;$D$119,'CCG data'!$A:$AD,'CCG data'!Y$3,FALSE))</f>
        <v>36.859582364718364</v>
      </c>
      <c r="I522" s="96">
        <f>IF(R521="","",VLOOKUP($E521&amp;$D$118&amp;$D$119,'CCG data'!$A:$AD,'CCG data'!Z$3,FALSE))</f>
        <v>41.551307866620235</v>
      </c>
      <c r="J522" s="96">
        <f>IF(T521="","",VLOOKUP($E521&amp;$D$118&amp;$D$119,'CCG data'!$A:$AD,'CCG data'!AA$3,FALSE))</f>
        <v>18.715145688519819</v>
      </c>
      <c r="K522" s="96">
        <f>IF(T521="","",VLOOKUP($E521&amp;$D$118&amp;$D$119,'CCG data'!$A:$AD,'CCG data'!AB$3,FALSE))</f>
        <v>22.145707517447711</v>
      </c>
      <c r="L522" s="96">
        <f>IF(V521="","",VLOOKUP($E521&amp;$D$118&amp;$D$119,'CCG data'!$A:$AD,'CCG data'!AC$3,FALSE))</f>
        <v>9.672797097951042</v>
      </c>
      <c r="M522" s="96">
        <f>IF(V521="","",VLOOKUP($E521&amp;$D$118&amp;$D$119,'CCG data'!$A:$AD,'CCG data'!AD$3,FALSE))</f>
        <v>12.14129387143865</v>
      </c>
      <c r="N522" s="363"/>
      <c r="P522" s="150">
        <f>IF(P521="","",VLOOKUP($E521&amp;$D$118&amp;$D$119,'CCG data'!$A:$AD,'CCG data'!I$3,FALSE))</f>
        <v>7.6999999999999999E-2</v>
      </c>
      <c r="Q522" s="15">
        <f>IF(P521="","",VLOOKUP($E521&amp;$D$118&amp;$D$119,'CCG data'!$A:$AD,'CCG data'!J$3,FALSE))</f>
        <v>0.10100000000000001</v>
      </c>
      <c r="R522" s="15">
        <f>IF(R521="","",VLOOKUP($E521&amp;$D$118&amp;$D$119,'CCG data'!$A:$AD,'CCG data'!K$3,FALSE))</f>
        <v>0.48899999999999999</v>
      </c>
      <c r="S522" s="15">
        <f>IF(R521="","",VLOOKUP($E521&amp;$D$118&amp;$D$119,'CCG data'!$A:$AD,'CCG data'!L$3,FALSE))</f>
        <v>0.53200000000000003</v>
      </c>
      <c r="T522" s="15">
        <f>IF(T521="","",VLOOKUP($E521&amp;$D$118&amp;$D$119,'CCG data'!$A:$AD,'CCG data'!M$3,FALSE))</f>
        <v>0.24099999999999999</v>
      </c>
      <c r="U522" s="15">
        <f>IF(T521="","",VLOOKUP($E521&amp;$D$118&amp;$D$119,'CCG data'!$A:$AD,'CCG data'!N$3,FALSE))</f>
        <v>0.27800000000000002</v>
      </c>
      <c r="V522" s="15">
        <f>IF(V521="","",VLOOKUP($E521&amp;$D$118&amp;$D$119,'CCG data'!$A:$AD,'CCG data'!O$3,FALSE))</f>
        <v>0.128</v>
      </c>
      <c r="W522" s="135">
        <f>IF(V521="","",VLOOKUP($E521&amp;$D$118&amp;$D$119,'CCG data'!$A:$AD,'CCG data'!P$3,FALSE))</f>
        <v>0.158</v>
      </c>
      <c r="Y522" s="163" t="str">
        <f>IFERROR(VLOOKUP($E522&amp;$D$119, Outliers!$A$4:$P$214,6,FALSE),"0")</f>
        <v>0</v>
      </c>
      <c r="Z522" s="163" t="str">
        <f>IFERROR(VLOOKUP($E522&amp;$D$119, Outliers!$A$4:$P$214,7,FALSE),"0")</f>
        <v>0</v>
      </c>
      <c r="AA522" s="163" t="str">
        <f>IFERROR(VLOOKUP($E522&amp;$D$119, Outliers!$A$4:$P$214,8,FALSE),"0")</f>
        <v>0</v>
      </c>
      <c r="AB522" s="163" t="str">
        <f>IFERROR(VLOOKUP($E522&amp;$D$119, Outliers!$A$4:$P$214,9,FALSE),"0")</f>
        <v>0</v>
      </c>
      <c r="AD522" s="78"/>
      <c r="AE522" s="78"/>
      <c r="AF522" s="78"/>
      <c r="AG522" s="78"/>
    </row>
    <row r="523" spans="4:33" ht="15.75" x14ac:dyDescent="0.25">
      <c r="D523" s="318"/>
      <c r="E523" s="104" t="s">
        <v>296</v>
      </c>
      <c r="F523" s="405">
        <f>IF(OR(ISERROR(VLOOKUP($E523&amp;$D$118&amp;$D$119,'CCG data'!$A:$AD,'CCG data'!R$3,FALSE)),ISBLANK(VLOOKUP($E523&amp;$D$118&amp;$D$119,'CCG data'!$A:$AD,'CCG data'!R$3,FALSE))),"",VLOOKUP($E523&amp;$D$118&amp;$D$119,'CCG data'!$A:$AD,'CCG data'!R$3,FALSE))</f>
        <v>4.7672645818879902</v>
      </c>
      <c r="G523" s="406"/>
      <c r="H523" s="406">
        <f>IF(OR(ISERROR(VLOOKUP($E523&amp;$D$118&amp;$D$119,'CCG data'!$A:$AD,'CCG data'!S$3,FALSE)),ISBLANK(VLOOKUP($E523&amp;$D$118&amp;$D$119,'CCG data'!$A:$AD,'CCG data'!S$3,FALSE))),"",VLOOKUP($E523&amp;$D$118&amp;$D$119,'CCG data'!$A:$AD,'CCG data'!S$3,FALSE))</f>
        <v>38.934593154034701</v>
      </c>
      <c r="I523" s="406"/>
      <c r="J523" s="406">
        <f>IF(OR(ISERROR(VLOOKUP($E523&amp;$D$118&amp;$D$119,'CCG data'!$A:$AD,'CCG data'!T$3,FALSE)),ISBLANK(VLOOKUP($E523&amp;$D$118&amp;$D$119,'CCG data'!$A:$AD,'CCG data'!T$3,FALSE))),"",VLOOKUP($E523&amp;$D$118&amp;$D$119,'CCG data'!$A:$AD,'CCG data'!T$3,FALSE))</f>
        <v>16.90038418808961</v>
      </c>
      <c r="K523" s="406"/>
      <c r="L523" s="406">
        <f>IF(OR(ISERROR(VLOOKUP($E523&amp;$D$118&amp;$D$119,'CCG data'!$A:$AD,'CCG data'!U$3,FALSE)),ISBLANK(VLOOKUP($E523&amp;$D$118&amp;$D$119,'CCG data'!$A:$AD,'CCG data'!U$3,FALSE))),"",VLOOKUP($E523&amp;$D$118&amp;$D$119,'CCG data'!$A:$AD,'CCG data'!U$3,FALSE))</f>
        <v>13.817096759964363</v>
      </c>
      <c r="M523" s="407"/>
      <c r="N523" s="362">
        <f>IF(OR(ISERROR(VLOOKUP($E523&amp;$D$118&amp;$D$119,'CCG data'!$A:$AD,'CCG data'!G$3,FALSE)),ISBLANK(VLOOKUP($E523&amp;$D$118&amp;$D$119,'CCG data'!$A:$AD,'CCG data'!G$3,FALSE))),"",VLOOKUP($E523&amp;$D$118&amp;$D$119,'CCG data'!$A:$AD,'CCG data'!G$3,FALSE))</f>
        <v>3386</v>
      </c>
      <c r="P523" s="397">
        <f>IF(OR(ISERROR(VLOOKUP($E523&amp;$D$118&amp;$D$119,'CCG data'!$A:$AD,'CCG data'!B$3,FALSE)),ISBLANK(VLOOKUP($E523&amp;$D$118&amp;$D$119,'CCG data'!$A:$AD,'CCG data'!B$3,FALSE))),"",VLOOKUP($E523&amp;$D$118&amp;$D$119,'CCG data'!$A:$AD,'CCG data'!B$3,FALSE))</f>
        <v>6.4678086237448321E-2</v>
      </c>
      <c r="Q523" s="263"/>
      <c r="R523" s="263">
        <f>IF(OR(ISERROR(VLOOKUP($E523&amp;$D$118&amp;$D$119,'CCG data'!$A:$AD,'CCG data'!C$3,FALSE)),ISBLANK(VLOOKUP($E523&amp;$D$118&amp;$D$119,'CCG data'!$A:$AD,'CCG data'!C$3,FALSE))),"",VLOOKUP($E523&amp;$D$118&amp;$D$119,'CCG data'!$A:$AD,'CCG data'!C$3,FALSE))</f>
        <v>0.52067336089781457</v>
      </c>
      <c r="S523" s="263"/>
      <c r="T523" s="263">
        <f>IF(OR(ISERROR(VLOOKUP($E523&amp;$D$118&amp;$D$119,'CCG data'!$A:$AD,'CCG data'!D$3,FALSE)),ISBLANK(VLOOKUP($E523&amp;$D$118&amp;$D$119,'CCG data'!$A:$AD,'CCG data'!D$3,FALSE))),"",VLOOKUP($E523&amp;$D$118&amp;$D$119,'CCG data'!$A:$AD,'CCG data'!D$3,FALSE))</f>
        <v>0.22917897223862965</v>
      </c>
      <c r="U523" s="263"/>
      <c r="V523" s="263">
        <f>IF(OR(ISERROR(VLOOKUP($E523&amp;$D$118&amp;$D$119,'CCG data'!$A:$AD,'CCG data'!E$3,FALSE)),ISBLANK(VLOOKUP($E523&amp;$D$118&amp;$D$119,'CCG data'!$A:$AD,'CCG data'!E$3,FALSE))),"",VLOOKUP($E523&amp;$D$118&amp;$D$119,'CCG data'!$A:$AD,'CCG data'!E$3,FALSE))</f>
        <v>0.18546958062610749</v>
      </c>
      <c r="W523" s="398"/>
      <c r="Y523" s="163">
        <f>IFERROR(VLOOKUP($E523&amp;$D$119, Outliers!$A$4:$P$214,6,FALSE),"0")</f>
        <v>0</v>
      </c>
      <c r="Z523" s="163">
        <f>IFERROR(VLOOKUP($E523&amp;$D$119, Outliers!$A$4:$P$214,7,FALSE),"0")</f>
        <v>0</v>
      </c>
      <c r="AA523" s="163">
        <f>IFERROR(VLOOKUP($E523&amp;$D$119, Outliers!$A$4:$P$214,8,FALSE),"0")</f>
        <v>0</v>
      </c>
      <c r="AB523" s="163">
        <f>IFERROR(VLOOKUP($E523&amp;$D$119, Outliers!$A$4:$P$214,9,FALSE),"0")</f>
        <v>1</v>
      </c>
      <c r="AD523" s="78"/>
      <c r="AE523" s="78"/>
      <c r="AF523" s="78"/>
      <c r="AG523" s="78"/>
    </row>
    <row r="524" spans="4:33" x14ac:dyDescent="0.25">
      <c r="D524" s="318"/>
      <c r="E524" s="103" t="s">
        <v>27</v>
      </c>
      <c r="F524" s="95">
        <f>IF(P523="","",VLOOKUP($E523&amp;$D$118&amp;$D$119,'CCG data'!$A:$AD,'CCG data'!W$3,FALSE))</f>
        <v>4.1358664832304548</v>
      </c>
      <c r="G524" s="96">
        <f>IF(P523="","",VLOOKUP($E523&amp;$D$118&amp;$D$119,'CCG data'!$A:$AD,'CCG data'!X$3,FALSE))</f>
        <v>5.3986626805455256</v>
      </c>
      <c r="H524" s="96">
        <f>IF(R523="","",VLOOKUP($E523&amp;$D$118&amp;$D$119,'CCG data'!$A:$AD,'CCG data'!Y$3,FALSE))</f>
        <v>37.117130246597718</v>
      </c>
      <c r="I524" s="96">
        <f>IF(R523="","",VLOOKUP($E523&amp;$D$118&amp;$D$119,'CCG data'!$A:$AD,'CCG data'!Z$3,FALSE))</f>
        <v>40.752056061471684</v>
      </c>
      <c r="J524" s="96">
        <f>IF(T523="","",VLOOKUP($E523&amp;$D$118&amp;$D$119,'CCG data'!$A:$AD,'CCG data'!AA$3,FALSE))</f>
        <v>15.711274854351522</v>
      </c>
      <c r="K524" s="96">
        <f>IF(T523="","",VLOOKUP($E523&amp;$D$118&amp;$D$119,'CCG data'!$A:$AD,'CCG data'!AB$3,FALSE))</f>
        <v>18.089493521827698</v>
      </c>
      <c r="L524" s="96">
        <f>IF(V523="","",VLOOKUP($E523&amp;$D$118&amp;$D$119,'CCG data'!$A:$AD,'CCG data'!AC$3,FALSE))</f>
        <v>12.736426876820694</v>
      </c>
      <c r="M524" s="96">
        <f>IF(V523="","",VLOOKUP($E523&amp;$D$118&amp;$D$119,'CCG data'!$A:$AD,'CCG data'!AD$3,FALSE))</f>
        <v>14.897766643108032</v>
      </c>
      <c r="N524" s="363"/>
      <c r="P524" s="150">
        <f>IF(P523="","",VLOOKUP($E523&amp;$D$118&amp;$D$119,'CCG data'!$A:$AD,'CCG data'!I$3,FALSE))</f>
        <v>5.7000000000000002E-2</v>
      </c>
      <c r="Q524" s="15">
        <f>IF(P523="","",VLOOKUP($E523&amp;$D$118&amp;$D$119,'CCG data'!$A:$AD,'CCG data'!J$3,FALSE))</f>
        <v>7.2999999999999995E-2</v>
      </c>
      <c r="R524" s="15">
        <f>IF(R523="","",VLOOKUP($E523&amp;$D$118&amp;$D$119,'CCG data'!$A:$AD,'CCG data'!K$3,FALSE))</f>
        <v>0.504</v>
      </c>
      <c r="S524" s="15">
        <f>IF(R523="","",VLOOKUP($E523&amp;$D$118&amp;$D$119,'CCG data'!$A:$AD,'CCG data'!L$3,FALSE))</f>
        <v>0.53700000000000003</v>
      </c>
      <c r="T524" s="15">
        <f>IF(T523="","",VLOOKUP($E523&amp;$D$118&amp;$D$119,'CCG data'!$A:$AD,'CCG data'!M$3,FALSE))</f>
        <v>0.215</v>
      </c>
      <c r="U524" s="15">
        <f>IF(T523="","",VLOOKUP($E523&amp;$D$118&amp;$D$119,'CCG data'!$A:$AD,'CCG data'!N$3,FALSE))</f>
        <v>0.24399999999999999</v>
      </c>
      <c r="V524" s="15">
        <f>IF(V523="","",VLOOKUP($E523&amp;$D$118&amp;$D$119,'CCG data'!$A:$AD,'CCG data'!O$3,FALSE))</f>
        <v>0.17299999999999999</v>
      </c>
      <c r="W524" s="135">
        <f>IF(V523="","",VLOOKUP($E523&amp;$D$118&amp;$D$119,'CCG data'!$A:$AD,'CCG data'!P$3,FALSE))</f>
        <v>0.19900000000000001</v>
      </c>
      <c r="Y524" s="163" t="str">
        <f>IFERROR(VLOOKUP($E524&amp;$D$119, Outliers!$A$4:$P$214,6,FALSE),"0")</f>
        <v>0</v>
      </c>
      <c r="Z524" s="163" t="str">
        <f>IFERROR(VLOOKUP($E524&amp;$D$119, Outliers!$A$4:$P$214,7,FALSE),"0")</f>
        <v>0</v>
      </c>
      <c r="AA524" s="163" t="str">
        <f>IFERROR(VLOOKUP($E524&amp;$D$119, Outliers!$A$4:$P$214,8,FALSE),"0")</f>
        <v>0</v>
      </c>
      <c r="AB524" s="163" t="str">
        <f>IFERROR(VLOOKUP($E524&amp;$D$119, Outliers!$A$4:$P$214,9,FALSE),"0")</f>
        <v>0</v>
      </c>
      <c r="AD524" s="78"/>
      <c r="AE524" s="78"/>
      <c r="AF524" s="78"/>
      <c r="AG524" s="78"/>
    </row>
    <row r="525" spans="4:33" ht="15.75" x14ac:dyDescent="0.25">
      <c r="D525" s="318"/>
      <c r="E525" s="104" t="s">
        <v>427</v>
      </c>
      <c r="F525" s="405">
        <f>IF(OR(ISERROR(VLOOKUP($E525&amp;$D$118&amp;$D$119,'CCG data'!$A:$AD,'CCG data'!R$3,FALSE)),ISBLANK(VLOOKUP($E525&amp;$D$118&amp;$D$119,'CCG data'!$A:$AD,'CCG data'!R$3,FALSE))),"",VLOOKUP($E525&amp;$D$118&amp;$D$119,'CCG data'!$A:$AD,'CCG data'!R$3,FALSE))</f>
        <v>5.8928658546757822</v>
      </c>
      <c r="G525" s="406"/>
      <c r="H525" s="406">
        <f>IF(OR(ISERROR(VLOOKUP($E525&amp;$D$118&amp;$D$119,'CCG data'!$A:$AD,'CCG data'!S$3,FALSE)),ISBLANK(VLOOKUP($E525&amp;$D$118&amp;$D$119,'CCG data'!$A:$AD,'CCG data'!S$3,FALSE))),"",VLOOKUP($E525&amp;$D$118&amp;$D$119,'CCG data'!$A:$AD,'CCG data'!S$3,FALSE))</f>
        <v>34.689409229366518</v>
      </c>
      <c r="I525" s="406"/>
      <c r="J525" s="406">
        <f>IF(OR(ISERROR(VLOOKUP($E525&amp;$D$118&amp;$D$119,'CCG data'!$A:$AD,'CCG data'!T$3,FALSE)),ISBLANK(VLOOKUP($E525&amp;$D$118&amp;$D$119,'CCG data'!$A:$AD,'CCG data'!T$3,FALSE))),"",VLOOKUP($E525&amp;$D$118&amp;$D$119,'CCG data'!$A:$AD,'CCG data'!T$3,FALSE))</f>
        <v>14.630359164474312</v>
      </c>
      <c r="K525" s="406"/>
      <c r="L525" s="406">
        <f>IF(OR(ISERROR(VLOOKUP($E525&amp;$D$118&amp;$D$119,'CCG data'!$A:$AD,'CCG data'!U$3,FALSE)),ISBLANK(VLOOKUP($E525&amp;$D$118&amp;$D$119,'CCG data'!$A:$AD,'CCG data'!U$3,FALSE))),"",VLOOKUP($E525&amp;$D$118&amp;$D$119,'CCG data'!$A:$AD,'CCG data'!U$3,FALSE))</f>
        <v>19.322288456268602</v>
      </c>
      <c r="M525" s="407"/>
      <c r="N525" s="362">
        <f>IF(OR(ISERROR(VLOOKUP($E525&amp;$D$118&amp;$D$119,'CCG data'!$A:$AD,'CCG data'!G$3,FALSE)),ISBLANK(VLOOKUP($E525&amp;$D$118&amp;$D$119,'CCG data'!$A:$AD,'CCG data'!G$3,FALSE))),"",VLOOKUP($E525&amp;$D$118&amp;$D$119,'CCG data'!$A:$AD,'CCG data'!G$3,FALSE))</f>
        <v>887</v>
      </c>
      <c r="P525" s="397">
        <f>IF(OR(ISERROR(VLOOKUP($E525&amp;$D$118&amp;$D$119,'CCG data'!$A:$AD,'CCG data'!B$3,FALSE)),ISBLANK(VLOOKUP($E525&amp;$D$118&amp;$D$119,'CCG data'!$A:$AD,'CCG data'!B$3,FALSE))),"",VLOOKUP($E525&amp;$D$118&amp;$D$119,'CCG data'!$A:$AD,'CCG data'!B$3,FALSE))</f>
        <v>7.5535512965050733E-2</v>
      </c>
      <c r="Q525" s="263"/>
      <c r="R525" s="263">
        <f>IF(OR(ISERROR(VLOOKUP($E525&amp;$D$118&amp;$D$119,'CCG data'!$A:$AD,'CCG data'!C$3,FALSE)),ISBLANK(VLOOKUP($E525&amp;$D$118&amp;$D$119,'CCG data'!$A:$AD,'CCG data'!C$3,FALSE))),"",VLOOKUP($E525&amp;$D$118&amp;$D$119,'CCG data'!$A:$AD,'CCG data'!C$3,FALSE))</f>
        <v>0.46335963923337092</v>
      </c>
      <c r="S525" s="263"/>
      <c r="T525" s="263">
        <f>IF(OR(ISERROR(VLOOKUP($E525&amp;$D$118&amp;$D$119,'CCG data'!$A:$AD,'CCG data'!D$3,FALSE)),ISBLANK(VLOOKUP($E525&amp;$D$118&amp;$D$119,'CCG data'!$A:$AD,'CCG data'!D$3,FALSE))),"",VLOOKUP($E525&amp;$D$118&amp;$D$119,'CCG data'!$A:$AD,'CCG data'!D$3,FALSE))</f>
        <v>0.20067643742953778</v>
      </c>
      <c r="U525" s="263"/>
      <c r="V525" s="263">
        <f>IF(OR(ISERROR(VLOOKUP($E525&amp;$D$118&amp;$D$119,'CCG data'!$A:$AD,'CCG data'!E$3,FALSE)),ISBLANK(VLOOKUP($E525&amp;$D$118&amp;$D$119,'CCG data'!$A:$AD,'CCG data'!E$3,FALSE))),"",VLOOKUP($E525&amp;$D$118&amp;$D$119,'CCG data'!$A:$AD,'CCG data'!E$3,FALSE))</f>
        <v>0.26042841037204056</v>
      </c>
      <c r="W525" s="398"/>
      <c r="Y525" s="163">
        <f>IFERROR(VLOOKUP($E525&amp;$D$119, Outliers!$A$4:$P$214,6,FALSE),"0")</f>
        <v>0</v>
      </c>
      <c r="Z525" s="163">
        <f>IFERROR(VLOOKUP($E525&amp;$D$119, Outliers!$A$4:$P$214,7,FALSE),"0")</f>
        <v>0</v>
      </c>
      <c r="AA525" s="163">
        <f>IFERROR(VLOOKUP($E525&amp;$D$119, Outliers!$A$4:$P$214,8,FALSE),"0")</f>
        <v>0</v>
      </c>
      <c r="AB525" s="163">
        <f>IFERROR(VLOOKUP($E525&amp;$D$119, Outliers!$A$4:$P$214,9,FALSE),"0")</f>
        <v>1</v>
      </c>
      <c r="AD525" s="78"/>
      <c r="AE525" s="78"/>
      <c r="AF525" s="78"/>
      <c r="AG525" s="78"/>
    </row>
    <row r="526" spans="4:33" x14ac:dyDescent="0.25">
      <c r="D526" s="318"/>
      <c r="E526" s="103" t="s">
        <v>27</v>
      </c>
      <c r="F526" s="95">
        <f>IF(P525="","",VLOOKUP($E525&amp;$D$118&amp;$D$119,'CCG data'!$A:$AD,'CCG data'!W$3,FALSE))</f>
        <v>4.4818066862970936</v>
      </c>
      <c r="G526" s="96">
        <f>IF(P525="","",VLOOKUP($E525&amp;$D$118&amp;$D$119,'CCG data'!$A:$AD,'CCG data'!X$3,FALSE))</f>
        <v>7.3039250230544708</v>
      </c>
      <c r="H526" s="96">
        <f>IF(R525="","",VLOOKUP($E525&amp;$D$118&amp;$D$119,'CCG data'!$A:$AD,'CCG data'!Y$3,FALSE))</f>
        <v>31.335648584295004</v>
      </c>
      <c r="I526" s="96">
        <f>IF(R525="","",VLOOKUP($E525&amp;$D$118&amp;$D$119,'CCG data'!$A:$AD,'CCG data'!Z$3,FALSE))</f>
        <v>38.043169874438036</v>
      </c>
      <c r="J526" s="96">
        <f>IF(T525="","",VLOOKUP($E525&amp;$D$118&amp;$D$119,'CCG data'!$A:$AD,'CCG data'!AA$3,FALSE))</f>
        <v>12.481039272702068</v>
      </c>
      <c r="K526" s="96">
        <f>IF(T525="","",VLOOKUP($E525&amp;$D$118&amp;$D$119,'CCG data'!$A:$AD,'CCG data'!AB$3,FALSE))</f>
        <v>16.779679056246557</v>
      </c>
      <c r="L526" s="96">
        <f>IF(V525="","",VLOOKUP($E525&amp;$D$118&amp;$D$119,'CCG data'!$A:$AD,'CCG data'!AC$3,FALSE))</f>
        <v>16.830514497969116</v>
      </c>
      <c r="M526" s="96">
        <f>IF(V525="","",VLOOKUP($E525&amp;$D$118&amp;$D$119,'CCG data'!$A:$AD,'CCG data'!AD$3,FALSE))</f>
        <v>21.814062414568088</v>
      </c>
      <c r="N526" s="363"/>
      <c r="P526" s="150">
        <f>IF(P525="","",VLOOKUP($E525&amp;$D$118&amp;$D$119,'CCG data'!$A:$AD,'CCG data'!I$3,FALSE))</f>
        <v>0.06</v>
      </c>
      <c r="Q526" s="15">
        <f>IF(P525="","",VLOOKUP($E525&amp;$D$118&amp;$D$119,'CCG data'!$A:$AD,'CCG data'!J$3,FALSE))</f>
        <v>9.5000000000000001E-2</v>
      </c>
      <c r="R526" s="15">
        <f>IF(R525="","",VLOOKUP($E525&amp;$D$118&amp;$D$119,'CCG data'!$A:$AD,'CCG data'!K$3,FALSE))</f>
        <v>0.43099999999999999</v>
      </c>
      <c r="S526" s="15">
        <f>IF(R525="","",VLOOKUP($E525&amp;$D$118&amp;$D$119,'CCG data'!$A:$AD,'CCG data'!L$3,FALSE))</f>
        <v>0.496</v>
      </c>
      <c r="T526" s="15">
        <f>IF(T525="","",VLOOKUP($E525&amp;$D$118&amp;$D$119,'CCG data'!$A:$AD,'CCG data'!M$3,FALSE))</f>
        <v>0.17599999999999999</v>
      </c>
      <c r="U526" s="15">
        <f>IF(T525="","",VLOOKUP($E525&amp;$D$118&amp;$D$119,'CCG data'!$A:$AD,'CCG data'!N$3,FALSE))</f>
        <v>0.22800000000000001</v>
      </c>
      <c r="V526" s="15">
        <f>IF(V525="","",VLOOKUP($E525&amp;$D$118&amp;$D$119,'CCG data'!$A:$AD,'CCG data'!O$3,FALSE))</f>
        <v>0.23300000000000001</v>
      </c>
      <c r="W526" s="135">
        <f>IF(V525="","",VLOOKUP($E525&amp;$D$118&amp;$D$119,'CCG data'!$A:$AD,'CCG data'!P$3,FALSE))</f>
        <v>0.28999999999999998</v>
      </c>
      <c r="Y526" s="163" t="str">
        <f>IFERROR(VLOOKUP($E526&amp;$D$119, Outliers!$A$4:$P$214,6,FALSE),"0")</f>
        <v>0</v>
      </c>
      <c r="Z526" s="163" t="str">
        <f>IFERROR(VLOOKUP($E526&amp;$D$119, Outliers!$A$4:$P$214,7,FALSE),"0")</f>
        <v>0</v>
      </c>
      <c r="AA526" s="163" t="str">
        <f>IFERROR(VLOOKUP($E526&amp;$D$119, Outliers!$A$4:$P$214,8,FALSE),"0")</f>
        <v>0</v>
      </c>
      <c r="AB526" s="163" t="str">
        <f>IFERROR(VLOOKUP($E526&amp;$D$119, Outliers!$A$4:$P$214,9,FALSE),"0")</f>
        <v>0</v>
      </c>
      <c r="AD526" s="78"/>
      <c r="AE526" s="78"/>
      <c r="AF526" s="78"/>
      <c r="AG526" s="78"/>
    </row>
    <row r="527" spans="4:33" ht="15.75" x14ac:dyDescent="0.25">
      <c r="D527" s="318"/>
      <c r="E527" s="104" t="s">
        <v>297</v>
      </c>
      <c r="F527" s="405">
        <f>IF(OR(ISERROR(VLOOKUP($E527&amp;$D$118&amp;$D$119,'CCG data'!$A:$AD,'CCG data'!R$3,FALSE)),ISBLANK(VLOOKUP($E527&amp;$D$118&amp;$D$119,'CCG data'!$A:$AD,'CCG data'!R$3,FALSE))),"",VLOOKUP($E527&amp;$D$118&amp;$D$119,'CCG data'!$A:$AD,'CCG data'!R$3,FALSE))</f>
        <v>5.1227075198856085</v>
      </c>
      <c r="G527" s="406"/>
      <c r="H527" s="406">
        <f>IF(OR(ISERROR(VLOOKUP($E527&amp;$D$118&amp;$D$119,'CCG data'!$A:$AD,'CCG data'!S$3,FALSE)),ISBLANK(VLOOKUP($E527&amp;$D$118&amp;$D$119,'CCG data'!$A:$AD,'CCG data'!S$3,FALSE))),"",VLOOKUP($E527&amp;$D$118&amp;$D$119,'CCG data'!$A:$AD,'CCG data'!S$3,FALSE))</f>
        <v>43.771113594621156</v>
      </c>
      <c r="I527" s="406"/>
      <c r="J527" s="406">
        <f>IF(OR(ISERROR(VLOOKUP($E527&amp;$D$118&amp;$D$119,'CCG data'!$A:$AD,'CCG data'!T$3,FALSE)),ISBLANK(VLOOKUP($E527&amp;$D$118&amp;$D$119,'CCG data'!$A:$AD,'CCG data'!T$3,FALSE))),"",VLOOKUP($E527&amp;$D$118&amp;$D$119,'CCG data'!$A:$AD,'CCG data'!T$3,FALSE))</f>
        <v>19.215050413803414</v>
      </c>
      <c r="K527" s="406"/>
      <c r="L527" s="406">
        <f>IF(OR(ISERROR(VLOOKUP($E527&amp;$D$118&amp;$D$119,'CCG data'!$A:$AD,'CCG data'!U$3,FALSE)),ISBLANK(VLOOKUP($E527&amp;$D$118&amp;$D$119,'CCG data'!$A:$AD,'CCG data'!U$3,FALSE))),"",VLOOKUP($E527&amp;$D$118&amp;$D$119,'CCG data'!$A:$AD,'CCG data'!U$3,FALSE))</f>
        <v>7.2100827735629958</v>
      </c>
      <c r="M527" s="407"/>
      <c r="N527" s="362">
        <f>IF(OR(ISERROR(VLOOKUP($E527&amp;$D$118&amp;$D$119,'CCG data'!$A:$AD,'CCG data'!G$3,FALSE)),ISBLANK(VLOOKUP($E527&amp;$D$118&amp;$D$119,'CCG data'!$A:$AD,'CCG data'!G$3,FALSE))),"",VLOOKUP($E527&amp;$D$118&amp;$D$119,'CCG data'!$A:$AD,'CCG data'!G$3,FALSE))</f>
        <v>2428</v>
      </c>
      <c r="P527" s="397">
        <f>IF(OR(ISERROR(VLOOKUP($E527&amp;$D$118&amp;$D$119,'CCG data'!$A:$AD,'CCG data'!B$3,FALSE)),ISBLANK(VLOOKUP($E527&amp;$D$118&amp;$D$119,'CCG data'!$A:$AD,'CCG data'!B$3,FALSE))),"",VLOOKUP($E527&amp;$D$118&amp;$D$119,'CCG data'!$A:$AD,'CCG data'!B$3,FALSE))</f>
        <v>6.6721581548599668E-2</v>
      </c>
      <c r="Q527" s="263"/>
      <c r="R527" s="263">
        <f>IF(OR(ISERROR(VLOOKUP($E527&amp;$D$118&amp;$D$119,'CCG data'!$A:$AD,'CCG data'!C$3,FALSE)),ISBLANK(VLOOKUP($E527&amp;$D$118&amp;$D$119,'CCG data'!$A:$AD,'CCG data'!C$3,FALSE))),"",VLOOKUP($E527&amp;$D$118&amp;$D$119,'CCG data'!$A:$AD,'CCG data'!C$3,FALSE))</f>
        <v>0.58113673805601318</v>
      </c>
      <c r="S527" s="263"/>
      <c r="T527" s="263">
        <f>IF(OR(ISERROR(VLOOKUP($E527&amp;$D$118&amp;$D$119,'CCG data'!$A:$AD,'CCG data'!D$3,FALSE)),ISBLANK(VLOOKUP($E527&amp;$D$118&amp;$D$119,'CCG data'!$A:$AD,'CCG data'!D$3,FALSE))),"",VLOOKUP($E527&amp;$D$118&amp;$D$119,'CCG data'!$A:$AD,'CCG data'!D$3,FALSE))</f>
        <v>0.25617792421746294</v>
      </c>
      <c r="U527" s="263"/>
      <c r="V527" s="263">
        <f>IF(OR(ISERROR(VLOOKUP($E527&amp;$D$118&amp;$D$119,'CCG data'!$A:$AD,'CCG data'!E$3,FALSE)),ISBLANK(VLOOKUP($E527&amp;$D$118&amp;$D$119,'CCG data'!$A:$AD,'CCG data'!E$3,FALSE))),"",VLOOKUP($E527&amp;$D$118&amp;$D$119,'CCG data'!$A:$AD,'CCG data'!E$3,FALSE))</f>
        <v>9.5963756177924214E-2</v>
      </c>
      <c r="W527" s="398"/>
      <c r="Y527" s="163">
        <f>IFERROR(VLOOKUP($E527&amp;$D$119, Outliers!$A$4:$P$214,6,FALSE),"0")</f>
        <v>0</v>
      </c>
      <c r="Z527" s="163">
        <f>IFERROR(VLOOKUP($E527&amp;$D$119, Outliers!$A$4:$P$214,7,FALSE),"0")</f>
        <v>1</v>
      </c>
      <c r="AA527" s="163">
        <f>IFERROR(VLOOKUP($E527&amp;$D$119, Outliers!$A$4:$P$214,8,FALSE),"0")</f>
        <v>0</v>
      </c>
      <c r="AB527" s="163">
        <f>IFERROR(VLOOKUP($E527&amp;$D$119, Outliers!$A$4:$P$214,9,FALSE),"0")</f>
        <v>1</v>
      </c>
      <c r="AD527" s="78"/>
      <c r="AE527" s="78"/>
      <c r="AF527" s="78"/>
      <c r="AG527" s="78"/>
    </row>
    <row r="528" spans="4:33" x14ac:dyDescent="0.25">
      <c r="D528" s="318"/>
      <c r="E528" s="103" t="s">
        <v>27</v>
      </c>
      <c r="F528" s="95">
        <f>IF(P527="","",VLOOKUP($E527&amp;$D$118&amp;$D$119,'CCG data'!$A:$AD,'CCG data'!W$3,FALSE))</f>
        <v>4.3338508085879406</v>
      </c>
      <c r="G528" s="96">
        <f>IF(P527="","",VLOOKUP($E527&amp;$D$118&amp;$D$119,'CCG data'!$A:$AD,'CCG data'!X$3,FALSE))</f>
        <v>5.9115642311832763</v>
      </c>
      <c r="H528" s="96">
        <f>IF(R527="","",VLOOKUP($E527&amp;$D$118&amp;$D$119,'CCG data'!$A:$AD,'CCG data'!Y$3,FALSE))</f>
        <v>41.48719741962374</v>
      </c>
      <c r="I528" s="96">
        <f>IF(R527="","",VLOOKUP($E527&amp;$D$118&amp;$D$119,'CCG data'!$A:$AD,'CCG data'!Z$3,FALSE))</f>
        <v>46.055029769618571</v>
      </c>
      <c r="J528" s="96">
        <f>IF(T527="","",VLOOKUP($E527&amp;$D$118&amp;$D$119,'CCG data'!$A:$AD,'CCG data'!AA$3,FALSE))</f>
        <v>17.704961889378506</v>
      </c>
      <c r="K528" s="96">
        <f>IF(T527="","",VLOOKUP($E527&amp;$D$118&amp;$D$119,'CCG data'!$A:$AD,'CCG data'!AB$3,FALSE))</f>
        <v>20.725138938228323</v>
      </c>
      <c r="L528" s="96">
        <f>IF(V527="","",VLOOKUP($E527&amp;$D$118&amp;$D$119,'CCG data'!$A:$AD,'CCG data'!AC$3,FALSE))</f>
        <v>6.2842802475524682</v>
      </c>
      <c r="M528" s="96">
        <f>IF(V527="","",VLOOKUP($E527&amp;$D$118&amp;$D$119,'CCG data'!$A:$AD,'CCG data'!AD$3,FALSE))</f>
        <v>8.1358852995735234</v>
      </c>
      <c r="N528" s="363"/>
      <c r="P528" s="150">
        <f>IF(P527="","",VLOOKUP($E527&amp;$D$118&amp;$D$119,'CCG data'!$A:$AD,'CCG data'!I$3,FALSE))</f>
        <v>5.7000000000000002E-2</v>
      </c>
      <c r="Q528" s="15">
        <f>IF(P527="","",VLOOKUP($E527&amp;$D$118&amp;$D$119,'CCG data'!$A:$AD,'CCG data'!J$3,FALSE))</f>
        <v>7.6999999999999999E-2</v>
      </c>
      <c r="R528" s="15">
        <f>IF(R527="","",VLOOKUP($E527&amp;$D$118&amp;$D$119,'CCG data'!$A:$AD,'CCG data'!K$3,FALSE))</f>
        <v>0.56100000000000005</v>
      </c>
      <c r="S528" s="15">
        <f>IF(R527="","",VLOOKUP($E527&amp;$D$118&amp;$D$119,'CCG data'!$A:$AD,'CCG data'!L$3,FALSE))</f>
        <v>0.60099999999999998</v>
      </c>
      <c r="T528" s="15">
        <f>IF(T527="","",VLOOKUP($E527&amp;$D$118&amp;$D$119,'CCG data'!$A:$AD,'CCG data'!M$3,FALSE))</f>
        <v>0.23899999999999999</v>
      </c>
      <c r="U528" s="15">
        <f>IF(T527="","",VLOOKUP($E527&amp;$D$118&amp;$D$119,'CCG data'!$A:$AD,'CCG data'!N$3,FALSE))</f>
        <v>0.27400000000000002</v>
      </c>
      <c r="V528" s="15">
        <f>IF(V527="","",VLOOKUP($E527&amp;$D$118&amp;$D$119,'CCG data'!$A:$AD,'CCG data'!O$3,FALSE))</f>
        <v>8.5000000000000006E-2</v>
      </c>
      <c r="W528" s="135">
        <f>IF(V527="","",VLOOKUP($E527&amp;$D$118&amp;$D$119,'CCG data'!$A:$AD,'CCG data'!P$3,FALSE))</f>
        <v>0.108</v>
      </c>
      <c r="Y528" s="163" t="str">
        <f>IFERROR(VLOOKUP($E528&amp;$D$119, Outliers!$A$4:$P$214,6,FALSE),"0")</f>
        <v>0</v>
      </c>
      <c r="Z528" s="163" t="str">
        <f>IFERROR(VLOOKUP($E528&amp;$D$119, Outliers!$A$4:$P$214,7,FALSE),"0")</f>
        <v>0</v>
      </c>
      <c r="AA528" s="163" t="str">
        <f>IFERROR(VLOOKUP($E528&amp;$D$119, Outliers!$A$4:$P$214,8,FALSE),"0")</f>
        <v>0</v>
      </c>
      <c r="AB528" s="163" t="str">
        <f>IFERROR(VLOOKUP($E528&amp;$D$119, Outliers!$A$4:$P$214,9,FALSE),"0")</f>
        <v>0</v>
      </c>
      <c r="AD528" s="78"/>
      <c r="AE528" s="78"/>
      <c r="AF528" s="78"/>
      <c r="AG528" s="78"/>
    </row>
    <row r="529" spans="4:33" ht="15.75" x14ac:dyDescent="0.25">
      <c r="D529" s="318"/>
      <c r="E529" s="104" t="s">
        <v>298</v>
      </c>
      <c r="F529" s="405">
        <f>IF(OR(ISERROR(VLOOKUP($E529&amp;$D$118&amp;$D$119,'CCG data'!$A:$AD,'CCG data'!R$3,FALSE)),ISBLANK(VLOOKUP($E529&amp;$D$118&amp;$D$119,'CCG data'!$A:$AD,'CCG data'!R$3,FALSE))),"",VLOOKUP($E529&amp;$D$118&amp;$D$119,'CCG data'!$A:$AD,'CCG data'!R$3,FALSE))</f>
        <v>5.6045032143681768</v>
      </c>
      <c r="G529" s="406"/>
      <c r="H529" s="406">
        <f>IF(OR(ISERROR(VLOOKUP($E529&amp;$D$118&amp;$D$119,'CCG data'!$A:$AD,'CCG data'!S$3,FALSE)),ISBLANK(VLOOKUP($E529&amp;$D$118&amp;$D$119,'CCG data'!$A:$AD,'CCG data'!S$3,FALSE))),"",VLOOKUP($E529&amp;$D$118&amp;$D$119,'CCG data'!$A:$AD,'CCG data'!S$3,FALSE))</f>
        <v>35.805180878510576</v>
      </c>
      <c r="I529" s="406"/>
      <c r="J529" s="406">
        <f>IF(OR(ISERROR(VLOOKUP($E529&amp;$D$118&amp;$D$119,'CCG data'!$A:$AD,'CCG data'!T$3,FALSE)),ISBLANK(VLOOKUP($E529&amp;$D$118&amp;$D$119,'CCG data'!$A:$AD,'CCG data'!T$3,FALSE))),"",VLOOKUP($E529&amp;$D$118&amp;$D$119,'CCG data'!$A:$AD,'CCG data'!T$3,FALSE))</f>
        <v>14.188881689075238</v>
      </c>
      <c r="K529" s="406"/>
      <c r="L529" s="406">
        <f>IF(OR(ISERROR(VLOOKUP($E529&amp;$D$118&amp;$D$119,'CCG data'!$A:$AD,'CCG data'!U$3,FALSE)),ISBLANK(VLOOKUP($E529&amp;$D$118&amp;$D$119,'CCG data'!$A:$AD,'CCG data'!U$3,FALSE))),"",VLOOKUP($E529&amp;$D$118&amp;$D$119,'CCG data'!$A:$AD,'CCG data'!U$3,FALSE))</f>
        <v>16.79959643149499</v>
      </c>
      <c r="M529" s="407"/>
      <c r="N529" s="362">
        <f>IF(OR(ISERROR(VLOOKUP($E529&amp;$D$118&amp;$D$119,'CCG data'!$A:$AD,'CCG data'!G$3,FALSE)),ISBLANK(VLOOKUP($E529&amp;$D$118&amp;$D$119,'CCG data'!$A:$AD,'CCG data'!G$3,FALSE))),"",VLOOKUP($E529&amp;$D$118&amp;$D$119,'CCG data'!$A:$AD,'CCG data'!G$3,FALSE))</f>
        <v>935</v>
      </c>
      <c r="P529" s="397">
        <f>IF(OR(ISERROR(VLOOKUP($E529&amp;$D$118&amp;$D$119,'CCG data'!$A:$AD,'CCG data'!B$3,FALSE)),ISBLANK(VLOOKUP($E529&amp;$D$118&amp;$D$119,'CCG data'!$A:$AD,'CCG data'!B$3,FALSE))),"",VLOOKUP($E529&amp;$D$118&amp;$D$119,'CCG data'!$A:$AD,'CCG data'!B$3,FALSE))</f>
        <v>7.8074866310160432E-2</v>
      </c>
      <c r="Q529" s="263"/>
      <c r="R529" s="263">
        <f>IF(OR(ISERROR(VLOOKUP($E529&amp;$D$118&amp;$D$119,'CCG data'!$A:$AD,'CCG data'!C$3,FALSE)),ISBLANK(VLOOKUP($E529&amp;$D$118&amp;$D$119,'CCG data'!$A:$AD,'CCG data'!C$3,FALSE))),"",VLOOKUP($E529&amp;$D$118&amp;$D$119,'CCG data'!$A:$AD,'CCG data'!C$3,FALSE))</f>
        <v>0.49197860962566847</v>
      </c>
      <c r="S529" s="263"/>
      <c r="T529" s="263">
        <f>IF(OR(ISERROR(VLOOKUP($E529&amp;$D$118&amp;$D$119,'CCG data'!$A:$AD,'CCG data'!D$3,FALSE)),ISBLANK(VLOOKUP($E529&amp;$D$118&amp;$D$119,'CCG data'!$A:$AD,'CCG data'!D$3,FALSE))),"",VLOOKUP($E529&amp;$D$118&amp;$D$119,'CCG data'!$A:$AD,'CCG data'!D$3,FALSE))</f>
        <v>0.19358288770053475</v>
      </c>
      <c r="U529" s="263"/>
      <c r="V529" s="263">
        <f>IF(OR(ISERROR(VLOOKUP($E529&amp;$D$118&amp;$D$119,'CCG data'!$A:$AD,'CCG data'!E$3,FALSE)),ISBLANK(VLOOKUP($E529&amp;$D$118&amp;$D$119,'CCG data'!$A:$AD,'CCG data'!E$3,FALSE))),"",VLOOKUP($E529&amp;$D$118&amp;$D$119,'CCG data'!$A:$AD,'CCG data'!E$3,FALSE))</f>
        <v>0.23636363636363636</v>
      </c>
      <c r="W529" s="398"/>
      <c r="Y529" s="163">
        <f>IFERROR(VLOOKUP($E529&amp;$D$119, Outliers!$A$4:$P$214,6,FALSE),"0")</f>
        <v>0</v>
      </c>
      <c r="Z529" s="163">
        <f>IFERROR(VLOOKUP($E529&amp;$D$119, Outliers!$A$4:$P$214,7,FALSE),"0")</f>
        <v>0</v>
      </c>
      <c r="AA529" s="163">
        <f>IFERROR(VLOOKUP($E529&amp;$D$119, Outliers!$A$4:$P$214,8,FALSE),"0")</f>
        <v>0</v>
      </c>
      <c r="AB529" s="163">
        <f>IFERROR(VLOOKUP($E529&amp;$D$119, Outliers!$A$4:$P$214,9,FALSE),"0")</f>
        <v>1</v>
      </c>
      <c r="AD529" s="78"/>
      <c r="AE529" s="78"/>
      <c r="AF529" s="78"/>
      <c r="AG529" s="78"/>
    </row>
    <row r="530" spans="4:33" x14ac:dyDescent="0.25">
      <c r="D530" s="318"/>
      <c r="E530" s="103" t="s">
        <v>27</v>
      </c>
      <c r="F530" s="95">
        <f>IF(P529="","",VLOOKUP($E529&amp;$D$118&amp;$D$119,'CCG data'!$A:$AD,'CCG data'!W$3,FALSE))</f>
        <v>4.3188265424470336</v>
      </c>
      <c r="G530" s="96">
        <f>IF(P529="","",VLOOKUP($E529&amp;$D$118&amp;$D$119,'CCG data'!$A:$AD,'CCG data'!X$3,FALSE))</f>
        <v>6.89017988628932</v>
      </c>
      <c r="H530" s="96">
        <f>IF(R529="","",VLOOKUP($E529&amp;$D$118&amp;$D$119,'CCG data'!$A:$AD,'CCG data'!Y$3,FALSE))</f>
        <v>32.533107552256304</v>
      </c>
      <c r="I530" s="96">
        <f>IF(R529="","",VLOOKUP($E529&amp;$D$118&amp;$D$119,'CCG data'!$A:$AD,'CCG data'!Z$3,FALSE))</f>
        <v>39.077254204764849</v>
      </c>
      <c r="J530" s="96">
        <f>IF(T529="","",VLOOKUP($E529&amp;$D$118&amp;$D$119,'CCG data'!$A:$AD,'CCG data'!AA$3,FALSE))</f>
        <v>12.121765199623725</v>
      </c>
      <c r="K530" s="96">
        <f>IF(T529="","",VLOOKUP($E529&amp;$D$118&amp;$D$119,'CCG data'!$A:$AD,'CCG data'!AB$3,FALSE))</f>
        <v>16.255998178526752</v>
      </c>
      <c r="L530" s="96">
        <f>IF(V529="","",VLOOKUP($E529&amp;$D$118&amp;$D$119,'CCG data'!$A:$AD,'CCG data'!AC$3,FALSE))</f>
        <v>14.584672663456484</v>
      </c>
      <c r="M530" s="96">
        <f>IF(V529="","",VLOOKUP($E529&amp;$D$118&amp;$D$119,'CCG data'!$A:$AD,'CCG data'!AD$3,FALSE))</f>
        <v>19.014520199533496</v>
      </c>
      <c r="N530" s="363"/>
      <c r="P530" s="150">
        <f>IF(P529="","",VLOOKUP($E529&amp;$D$118&amp;$D$119,'CCG data'!$A:$AD,'CCG data'!I$3,FALSE))</f>
        <v>6.3E-2</v>
      </c>
      <c r="Q530" s="15">
        <f>IF(P529="","",VLOOKUP($E529&amp;$D$118&amp;$D$119,'CCG data'!$A:$AD,'CCG data'!J$3,FALSE))</f>
        <v>9.7000000000000003E-2</v>
      </c>
      <c r="R530" s="15">
        <f>IF(R529="","",VLOOKUP($E529&amp;$D$118&amp;$D$119,'CCG data'!$A:$AD,'CCG data'!K$3,FALSE))</f>
        <v>0.46</v>
      </c>
      <c r="S530" s="15">
        <f>IF(R529="","",VLOOKUP($E529&amp;$D$118&amp;$D$119,'CCG data'!$A:$AD,'CCG data'!L$3,FALSE))</f>
        <v>0.52400000000000002</v>
      </c>
      <c r="T530" s="15">
        <f>IF(T529="","",VLOOKUP($E529&amp;$D$118&amp;$D$119,'CCG data'!$A:$AD,'CCG data'!M$3,FALSE))</f>
        <v>0.17</v>
      </c>
      <c r="U530" s="15">
        <f>IF(T529="","",VLOOKUP($E529&amp;$D$118&amp;$D$119,'CCG data'!$A:$AD,'CCG data'!N$3,FALSE))</f>
        <v>0.22</v>
      </c>
      <c r="V530" s="15">
        <f>IF(V529="","",VLOOKUP($E529&amp;$D$118&amp;$D$119,'CCG data'!$A:$AD,'CCG data'!O$3,FALSE))</f>
        <v>0.21</v>
      </c>
      <c r="W530" s="135">
        <f>IF(V529="","",VLOOKUP($E529&amp;$D$118&amp;$D$119,'CCG data'!$A:$AD,'CCG data'!P$3,FALSE))</f>
        <v>0.26500000000000001</v>
      </c>
      <c r="Y530" s="163" t="str">
        <f>IFERROR(VLOOKUP($E530&amp;$D$119, Outliers!$A$4:$P$214,6,FALSE),"0")</f>
        <v>0</v>
      </c>
      <c r="Z530" s="163" t="str">
        <f>IFERROR(VLOOKUP($E530&amp;$D$119, Outliers!$A$4:$P$214,7,FALSE),"0")</f>
        <v>0</v>
      </c>
      <c r="AA530" s="163" t="str">
        <f>IFERROR(VLOOKUP($E530&amp;$D$119, Outliers!$A$4:$P$214,8,FALSE),"0")</f>
        <v>0</v>
      </c>
      <c r="AB530" s="163" t="str">
        <f>IFERROR(VLOOKUP($E530&amp;$D$119, Outliers!$A$4:$P$214,9,FALSE),"0")</f>
        <v>0</v>
      </c>
      <c r="AD530" s="78"/>
      <c r="AE530" s="78"/>
      <c r="AF530" s="78"/>
      <c r="AG530" s="78"/>
    </row>
    <row r="531" spans="4:33" ht="15.75" x14ac:dyDescent="0.25">
      <c r="D531" s="318"/>
      <c r="E531" s="104" t="s">
        <v>299</v>
      </c>
      <c r="F531" s="405">
        <f>IF(OR(ISERROR(VLOOKUP($E531&amp;$D$118&amp;$D$119,'CCG data'!$A:$AD,'CCG data'!R$3,FALSE)),ISBLANK(VLOOKUP($E531&amp;$D$118&amp;$D$119,'CCG data'!$A:$AD,'CCG data'!R$3,FALSE))),"",VLOOKUP($E531&amp;$D$118&amp;$D$119,'CCG data'!$A:$AD,'CCG data'!R$3,FALSE))</f>
        <v>6.5988493358716402</v>
      </c>
      <c r="G531" s="406"/>
      <c r="H531" s="406">
        <f>IF(OR(ISERROR(VLOOKUP($E531&amp;$D$118&amp;$D$119,'CCG data'!$A:$AD,'CCG data'!S$3,FALSE)),ISBLANK(VLOOKUP($E531&amp;$D$118&amp;$D$119,'CCG data'!$A:$AD,'CCG data'!S$3,FALSE))),"",VLOOKUP($E531&amp;$D$118&amp;$D$119,'CCG data'!$A:$AD,'CCG data'!S$3,FALSE))</f>
        <v>37.890877567615476</v>
      </c>
      <c r="I531" s="406"/>
      <c r="J531" s="406">
        <f>IF(OR(ISERROR(VLOOKUP($E531&amp;$D$118&amp;$D$119,'CCG data'!$A:$AD,'CCG data'!T$3,FALSE)),ISBLANK(VLOOKUP($E531&amp;$D$118&amp;$D$119,'CCG data'!$A:$AD,'CCG data'!T$3,FALSE))),"",VLOOKUP($E531&amp;$D$118&amp;$D$119,'CCG data'!$A:$AD,'CCG data'!T$3,FALSE))</f>
        <v>21.581592907177225</v>
      </c>
      <c r="K531" s="406"/>
      <c r="L531" s="406">
        <f>IF(OR(ISERROR(VLOOKUP($E531&amp;$D$118&amp;$D$119,'CCG data'!$A:$AD,'CCG data'!U$3,FALSE)),ISBLANK(VLOOKUP($E531&amp;$D$118&amp;$D$119,'CCG data'!$A:$AD,'CCG data'!U$3,FALSE))),"",VLOOKUP($E531&amp;$D$118&amp;$D$119,'CCG data'!$A:$AD,'CCG data'!U$3,FALSE))</f>
        <v>10.2737125021617</v>
      </c>
      <c r="M531" s="407"/>
      <c r="N531" s="362">
        <f>IF(OR(ISERROR(VLOOKUP($E531&amp;$D$118&amp;$D$119,'CCG data'!$A:$AD,'CCG data'!G$3,FALSE)),ISBLANK(VLOOKUP($E531&amp;$D$118&amp;$D$119,'CCG data'!$A:$AD,'CCG data'!G$3,FALSE))),"",VLOOKUP($E531&amp;$D$118&amp;$D$119,'CCG data'!$A:$AD,'CCG data'!G$3,FALSE))</f>
        <v>1631</v>
      </c>
      <c r="P531" s="397">
        <f>IF(OR(ISERROR(VLOOKUP($E531&amp;$D$118&amp;$D$119,'CCG data'!$A:$AD,'CCG data'!B$3,FALSE)),ISBLANK(VLOOKUP($E531&amp;$D$118&amp;$D$119,'CCG data'!$A:$AD,'CCG data'!B$3,FALSE))),"",VLOOKUP($E531&amp;$D$118&amp;$D$119,'CCG data'!$A:$AD,'CCG data'!B$3,FALSE))</f>
        <v>8.15450643776824E-2</v>
      </c>
      <c r="Q531" s="263"/>
      <c r="R531" s="263">
        <f>IF(OR(ISERROR(VLOOKUP($E531&amp;$D$118&amp;$D$119,'CCG data'!$A:$AD,'CCG data'!C$3,FALSE)),ISBLANK(VLOOKUP($E531&amp;$D$118&amp;$D$119,'CCG data'!$A:$AD,'CCG data'!C$3,FALSE))),"",VLOOKUP($E531&amp;$D$118&amp;$D$119,'CCG data'!$A:$AD,'CCG data'!C$3,FALSE))</f>
        <v>0.49662783568362967</v>
      </c>
      <c r="S531" s="263"/>
      <c r="T531" s="263">
        <f>IF(OR(ISERROR(VLOOKUP($E531&amp;$D$118&amp;$D$119,'CCG data'!$A:$AD,'CCG data'!D$3,FALSE)),ISBLANK(VLOOKUP($E531&amp;$D$118&amp;$D$119,'CCG data'!$A:$AD,'CCG data'!D$3,FALSE))),"",VLOOKUP($E531&amp;$D$118&amp;$D$119,'CCG data'!$A:$AD,'CCG data'!D$3,FALSE))</f>
        <v>0.28694052728387492</v>
      </c>
      <c r="U531" s="263"/>
      <c r="V531" s="263">
        <f>IF(OR(ISERROR(VLOOKUP($E531&amp;$D$118&amp;$D$119,'CCG data'!$A:$AD,'CCG data'!E$3,FALSE)),ISBLANK(VLOOKUP($E531&amp;$D$118&amp;$D$119,'CCG data'!$A:$AD,'CCG data'!E$3,FALSE))),"",VLOOKUP($E531&amp;$D$118&amp;$D$119,'CCG data'!$A:$AD,'CCG data'!E$3,FALSE))</f>
        <v>0.13488657265481299</v>
      </c>
      <c r="W531" s="398"/>
      <c r="Y531" s="163">
        <f>IFERROR(VLOOKUP($E531&amp;$D$119, Outliers!$A$4:$P$214,6,FALSE),"0")</f>
        <v>0</v>
      </c>
      <c r="Z531" s="163">
        <f>IFERROR(VLOOKUP($E531&amp;$D$119, Outliers!$A$4:$P$214,7,FALSE),"0")</f>
        <v>0</v>
      </c>
      <c r="AA531" s="163">
        <f>IFERROR(VLOOKUP($E531&amp;$D$119, Outliers!$A$4:$P$214,8,FALSE),"0")</f>
        <v>1</v>
      </c>
      <c r="AB531" s="163">
        <f>IFERROR(VLOOKUP($E531&amp;$D$119, Outliers!$A$4:$P$214,9,FALSE),"0")</f>
        <v>0</v>
      </c>
      <c r="AD531" s="78"/>
      <c r="AE531" s="78"/>
      <c r="AF531" s="78"/>
      <c r="AG531" s="78"/>
    </row>
    <row r="532" spans="4:33" x14ac:dyDescent="0.25">
      <c r="D532" s="318"/>
      <c r="E532" s="103" t="s">
        <v>27</v>
      </c>
      <c r="F532" s="95">
        <f>IF(P531="","",VLOOKUP($E531&amp;$D$118&amp;$D$119,'CCG data'!$A:$AD,'CCG data'!W$3,FALSE))</f>
        <v>5.4773514387533444</v>
      </c>
      <c r="G532" s="96">
        <f>IF(P531="","",VLOOKUP($E531&amp;$D$118&amp;$D$119,'CCG data'!$A:$AD,'CCG data'!X$3,FALSE))</f>
        <v>7.7203472329899361</v>
      </c>
      <c r="H532" s="96">
        <f>IF(R531="","",VLOOKUP($E531&amp;$D$118&amp;$D$119,'CCG data'!$A:$AD,'CCG data'!Y$3,FALSE))</f>
        <v>35.281432097768352</v>
      </c>
      <c r="I532" s="96">
        <f>IF(R531="","",VLOOKUP($E531&amp;$D$118&amp;$D$119,'CCG data'!$A:$AD,'CCG data'!Z$3,FALSE))</f>
        <v>40.5003230374626</v>
      </c>
      <c r="J532" s="96">
        <f>IF(T531="","",VLOOKUP($E531&amp;$D$118&amp;$D$119,'CCG data'!$A:$AD,'CCG data'!AA$3,FALSE))</f>
        <v>19.626278316501402</v>
      </c>
      <c r="K532" s="96">
        <f>IF(T531="","",VLOOKUP($E531&amp;$D$118&amp;$D$119,'CCG data'!$A:$AD,'CCG data'!AB$3,FALSE))</f>
        <v>23.536907497853047</v>
      </c>
      <c r="L532" s="96">
        <f>IF(V531="","",VLOOKUP($E531&amp;$D$118&amp;$D$119,'CCG data'!$A:$AD,'CCG data'!AC$3,FALSE))</f>
        <v>8.9161115331966165</v>
      </c>
      <c r="M532" s="96">
        <f>IF(V531="","",VLOOKUP($E531&amp;$D$118&amp;$D$119,'CCG data'!$A:$AD,'CCG data'!AD$3,FALSE))</f>
        <v>11.631313471126784</v>
      </c>
      <c r="N532" s="363"/>
      <c r="P532" s="150">
        <f>IF(P531="","",VLOOKUP($E531&amp;$D$118&amp;$D$119,'CCG data'!$A:$AD,'CCG data'!I$3,FALSE))</f>
        <v>6.9000000000000006E-2</v>
      </c>
      <c r="Q532" s="15">
        <f>IF(P531="","",VLOOKUP($E531&amp;$D$118&amp;$D$119,'CCG data'!$A:$AD,'CCG data'!J$3,FALSE))</f>
        <v>9.6000000000000002E-2</v>
      </c>
      <c r="R532" s="15">
        <f>IF(R531="","",VLOOKUP($E531&amp;$D$118&amp;$D$119,'CCG data'!$A:$AD,'CCG data'!K$3,FALSE))</f>
        <v>0.47199999999999998</v>
      </c>
      <c r="S532" s="15">
        <f>IF(R531="","",VLOOKUP($E531&amp;$D$118&amp;$D$119,'CCG data'!$A:$AD,'CCG data'!L$3,FALSE))</f>
        <v>0.52100000000000002</v>
      </c>
      <c r="T532" s="15">
        <f>IF(T531="","",VLOOKUP($E531&amp;$D$118&amp;$D$119,'CCG data'!$A:$AD,'CCG data'!M$3,FALSE))</f>
        <v>0.26600000000000001</v>
      </c>
      <c r="U532" s="15">
        <f>IF(T531="","",VLOOKUP($E531&amp;$D$118&amp;$D$119,'CCG data'!$A:$AD,'CCG data'!N$3,FALSE))</f>
        <v>0.309</v>
      </c>
      <c r="V532" s="15">
        <f>IF(V531="","",VLOOKUP($E531&amp;$D$118&amp;$D$119,'CCG data'!$A:$AD,'CCG data'!O$3,FALSE))</f>
        <v>0.11899999999999999</v>
      </c>
      <c r="W532" s="135">
        <f>IF(V531="","",VLOOKUP($E531&amp;$D$118&amp;$D$119,'CCG data'!$A:$AD,'CCG data'!P$3,FALSE))</f>
        <v>0.152</v>
      </c>
      <c r="Y532" s="163" t="str">
        <f>IFERROR(VLOOKUP($E532&amp;$D$119, Outliers!$A$4:$P$214,6,FALSE),"0")</f>
        <v>0</v>
      </c>
      <c r="Z532" s="163" t="str">
        <f>IFERROR(VLOOKUP($E532&amp;$D$119, Outliers!$A$4:$P$214,7,FALSE),"0")</f>
        <v>0</v>
      </c>
      <c r="AA532" s="163" t="str">
        <f>IFERROR(VLOOKUP($E532&amp;$D$119, Outliers!$A$4:$P$214,8,FALSE),"0")</f>
        <v>0</v>
      </c>
      <c r="AB532" s="163" t="str">
        <f>IFERROR(VLOOKUP($E532&amp;$D$119, Outliers!$A$4:$P$214,9,FALSE),"0")</f>
        <v>0</v>
      </c>
      <c r="AD532" s="78"/>
      <c r="AE532" s="78"/>
      <c r="AF532" s="78"/>
      <c r="AG532" s="78"/>
    </row>
    <row r="533" spans="4:33" ht="15.75" x14ac:dyDescent="0.25">
      <c r="D533" s="318"/>
      <c r="E533" s="104" t="s">
        <v>300</v>
      </c>
      <c r="F533" s="405">
        <f>IF(OR(ISERROR(VLOOKUP($E533&amp;$D$118&amp;$D$119,'CCG data'!$A:$AD,'CCG data'!R$3,FALSE)),ISBLANK(VLOOKUP($E533&amp;$D$118&amp;$D$119,'CCG data'!$A:$AD,'CCG data'!R$3,FALSE))),"",VLOOKUP($E533&amp;$D$118&amp;$D$119,'CCG data'!$A:$AD,'CCG data'!R$3,FALSE))</f>
        <v>4.6038638899916542</v>
      </c>
      <c r="G533" s="406"/>
      <c r="H533" s="406">
        <f>IF(OR(ISERROR(VLOOKUP($E533&amp;$D$118&amp;$D$119,'CCG data'!$A:$AD,'CCG data'!S$3,FALSE)),ISBLANK(VLOOKUP($E533&amp;$D$118&amp;$D$119,'CCG data'!$A:$AD,'CCG data'!S$3,FALSE))),"",VLOOKUP($E533&amp;$D$118&amp;$D$119,'CCG data'!$A:$AD,'CCG data'!S$3,FALSE))</f>
        <v>42.233048127841307</v>
      </c>
      <c r="I533" s="406"/>
      <c r="J533" s="406">
        <f>IF(OR(ISERROR(VLOOKUP($E533&amp;$D$118&amp;$D$119,'CCG data'!$A:$AD,'CCG data'!T$3,FALSE)),ISBLANK(VLOOKUP($E533&amp;$D$118&amp;$D$119,'CCG data'!$A:$AD,'CCG data'!T$3,FALSE))),"",VLOOKUP($E533&amp;$D$118&amp;$D$119,'CCG data'!$A:$AD,'CCG data'!T$3,FALSE))</f>
        <v>16.829055063563228</v>
      </c>
      <c r="K533" s="406"/>
      <c r="L533" s="406">
        <f>IF(OR(ISERROR(VLOOKUP($E533&amp;$D$118&amp;$D$119,'CCG data'!$A:$AD,'CCG data'!U$3,FALSE)),ISBLANK(VLOOKUP($E533&amp;$D$118&amp;$D$119,'CCG data'!$A:$AD,'CCG data'!U$3,FALSE))),"",VLOOKUP($E533&amp;$D$118&amp;$D$119,'CCG data'!$A:$AD,'CCG data'!U$3,FALSE))</f>
        <v>11.12651459803009</v>
      </c>
      <c r="M533" s="407"/>
      <c r="N533" s="362">
        <f>IF(OR(ISERROR(VLOOKUP($E533&amp;$D$118&amp;$D$119,'CCG data'!$A:$AD,'CCG data'!G$3,FALSE)),ISBLANK(VLOOKUP($E533&amp;$D$118&amp;$D$119,'CCG data'!$A:$AD,'CCG data'!G$3,FALSE))),"",VLOOKUP($E533&amp;$D$118&amp;$D$119,'CCG data'!$A:$AD,'CCG data'!G$3,FALSE))</f>
        <v>784</v>
      </c>
      <c r="P533" s="397">
        <f>IF(OR(ISERROR(VLOOKUP($E533&amp;$D$118&amp;$D$119,'CCG data'!$A:$AD,'CCG data'!B$3,FALSE)),ISBLANK(VLOOKUP($E533&amp;$D$118&amp;$D$119,'CCG data'!$A:$AD,'CCG data'!B$3,FALSE))),"",VLOOKUP($E533&amp;$D$118&amp;$D$119,'CCG data'!$A:$AD,'CCG data'!B$3,FALSE))</f>
        <v>6.6326530612244902E-2</v>
      </c>
      <c r="Q533" s="263"/>
      <c r="R533" s="263">
        <f>IF(OR(ISERROR(VLOOKUP($E533&amp;$D$118&amp;$D$119,'CCG data'!$A:$AD,'CCG data'!C$3,FALSE)),ISBLANK(VLOOKUP($E533&amp;$D$118&amp;$D$119,'CCG data'!$A:$AD,'CCG data'!C$3,FALSE))),"",VLOOKUP($E533&amp;$D$118&amp;$D$119,'CCG data'!$A:$AD,'CCG data'!C$3,FALSE))</f>
        <v>0.56377551020408168</v>
      </c>
      <c r="S533" s="263"/>
      <c r="T533" s="263">
        <f>IF(OR(ISERROR(VLOOKUP($E533&amp;$D$118&amp;$D$119,'CCG data'!$A:$AD,'CCG data'!D$3,FALSE)),ISBLANK(VLOOKUP($E533&amp;$D$118&amp;$D$119,'CCG data'!$A:$AD,'CCG data'!D$3,FALSE))),"",VLOOKUP($E533&amp;$D$118&amp;$D$119,'CCG data'!$A:$AD,'CCG data'!D$3,FALSE))</f>
        <v>0.22193877551020408</v>
      </c>
      <c r="U533" s="263"/>
      <c r="V533" s="263">
        <f>IF(OR(ISERROR(VLOOKUP($E533&amp;$D$118&amp;$D$119,'CCG data'!$A:$AD,'CCG data'!E$3,FALSE)),ISBLANK(VLOOKUP($E533&amp;$D$118&amp;$D$119,'CCG data'!$A:$AD,'CCG data'!E$3,FALSE))),"",VLOOKUP($E533&amp;$D$118&amp;$D$119,'CCG data'!$A:$AD,'CCG data'!E$3,FALSE))</f>
        <v>0.14795918367346939</v>
      </c>
      <c r="W533" s="398"/>
      <c r="Y533" s="163">
        <f>IFERROR(VLOOKUP($E533&amp;$D$119, Outliers!$A$4:$P$214,6,FALSE),"0")</f>
        <v>0</v>
      </c>
      <c r="Z533" s="163">
        <f>IFERROR(VLOOKUP($E533&amp;$D$119, Outliers!$A$4:$P$214,7,FALSE),"0")</f>
        <v>0</v>
      </c>
      <c r="AA533" s="163">
        <f>IFERROR(VLOOKUP($E533&amp;$D$119, Outliers!$A$4:$P$214,8,FALSE),"0")</f>
        <v>0</v>
      </c>
      <c r="AB533" s="163">
        <f>IFERROR(VLOOKUP($E533&amp;$D$119, Outliers!$A$4:$P$214,9,FALSE),"0")</f>
        <v>0</v>
      </c>
      <c r="AD533" s="78"/>
      <c r="AE533" s="78"/>
      <c r="AF533" s="78"/>
      <c r="AG533" s="78"/>
    </row>
    <row r="534" spans="4:33" ht="15.75" thickBot="1" x14ac:dyDescent="0.3">
      <c r="D534" s="319"/>
      <c r="E534" s="105" t="s">
        <v>27</v>
      </c>
      <c r="F534" s="97">
        <f>IF(P533="","",VLOOKUP($E533&amp;$D$118&amp;$D$119,'CCG data'!$A:$AD,'CCG data'!W$3,FALSE))</f>
        <v>3.3525194304370718</v>
      </c>
      <c r="G534" s="98">
        <f>IF(P533="","",VLOOKUP($E533&amp;$D$118&amp;$D$119,'CCG data'!$A:$AD,'CCG data'!X$3,FALSE))</f>
        <v>5.8552083495462366</v>
      </c>
      <c r="H534" s="98">
        <f>IF(R533="","",VLOOKUP($E533&amp;$D$118&amp;$D$119,'CCG data'!$A:$AD,'CCG data'!Y$3,FALSE))</f>
        <v>38.295758488678857</v>
      </c>
      <c r="I534" s="98">
        <f>IF(R533="","",VLOOKUP($E533&amp;$D$118&amp;$D$119,'CCG data'!$A:$AD,'CCG data'!Z$3,FALSE))</f>
        <v>46.170337767003758</v>
      </c>
      <c r="J534" s="98">
        <f>IF(T533="","",VLOOKUP($E533&amp;$D$118&amp;$D$119,'CCG data'!$A:$AD,'CCG data'!AA$3,FALSE))</f>
        <v>14.328472614645319</v>
      </c>
      <c r="K534" s="98">
        <f>IF(T533="","",VLOOKUP($E533&amp;$D$118&amp;$D$119,'CCG data'!$A:$AD,'CCG data'!AB$3,FALSE))</f>
        <v>19.329637512481135</v>
      </c>
      <c r="L534" s="98">
        <f>IF(V533="","",VLOOKUP($E533&amp;$D$118&amp;$D$119,'CCG data'!$A:$AD,'CCG data'!AC$3,FALSE))</f>
        <v>9.1016955448372503</v>
      </c>
      <c r="M534" s="98">
        <f>IF(V533="","",VLOOKUP($E533&amp;$D$118&amp;$D$119,'CCG data'!$A:$AD,'CCG data'!AD$3,FALSE))</f>
        <v>13.151333651222929</v>
      </c>
      <c r="N534" s="368"/>
      <c r="P534" s="144">
        <f>IF(P533="","",VLOOKUP($E533&amp;$D$118&amp;$D$119,'CCG data'!$A:$AD,'CCG data'!I$3,FALSE))</f>
        <v>5.0999999999999997E-2</v>
      </c>
      <c r="Q534" s="3">
        <f>IF(P533="","",VLOOKUP($E533&amp;$D$118&amp;$D$119,'CCG data'!$A:$AD,'CCG data'!J$3,FALSE))</f>
        <v>8.5999999999999993E-2</v>
      </c>
      <c r="R534" s="3">
        <f>IF(R533="","",VLOOKUP($E533&amp;$D$118&amp;$D$119,'CCG data'!$A:$AD,'CCG data'!K$3,FALSE))</f>
        <v>0.52900000000000003</v>
      </c>
      <c r="S534" s="3">
        <f>IF(R533="","",VLOOKUP($E533&amp;$D$118&amp;$D$119,'CCG data'!$A:$AD,'CCG data'!L$3,FALSE))</f>
        <v>0.59799999999999998</v>
      </c>
      <c r="T534" s="3">
        <f>IF(T533="","",VLOOKUP($E533&amp;$D$118&amp;$D$119,'CCG data'!$A:$AD,'CCG data'!M$3,FALSE))</f>
        <v>0.19400000000000001</v>
      </c>
      <c r="U534" s="3">
        <f>IF(T533="","",VLOOKUP($E533&amp;$D$118&amp;$D$119,'CCG data'!$A:$AD,'CCG data'!N$3,FALSE))</f>
        <v>0.252</v>
      </c>
      <c r="V534" s="3">
        <f>IF(V533="","",VLOOKUP($E533&amp;$D$118&amp;$D$119,'CCG data'!$A:$AD,'CCG data'!O$3,FALSE))</f>
        <v>0.125</v>
      </c>
      <c r="W534" s="136">
        <f>IF(V533="","",VLOOKUP($E533&amp;$D$118&amp;$D$119,'CCG data'!$A:$AD,'CCG data'!P$3,FALSE))</f>
        <v>0.17499999999999999</v>
      </c>
      <c r="Y534" s="163" t="str">
        <f>IFERROR(VLOOKUP($E534&amp;$D$119, Outliers!$A$4:$P$214,6,FALSE),"0")</f>
        <v>0</v>
      </c>
      <c r="Z534" s="163" t="str">
        <f>IFERROR(VLOOKUP($E534&amp;$D$119, Outliers!$A$4:$P$214,7,FALSE),"0")</f>
        <v>0</v>
      </c>
      <c r="AA534" s="163" t="str">
        <f>IFERROR(VLOOKUP($E534&amp;$D$119, Outliers!$A$4:$P$214,8,FALSE),"0")</f>
        <v>0</v>
      </c>
      <c r="AB534" s="163" t="str">
        <f>IFERROR(VLOOKUP($E534&amp;$D$119, Outliers!$A$4:$P$214,9,FALSE),"0")</f>
        <v>0</v>
      </c>
      <c r="AD534" s="78"/>
      <c r="AE534" s="78"/>
      <c r="AF534" s="78"/>
      <c r="AG534" s="78"/>
    </row>
    <row r="536" spans="4:33" x14ac:dyDescent="0.25">
      <c r="D536" s="291" t="s">
        <v>445</v>
      </c>
      <c r="E536" s="291"/>
      <c r="F536" s="291"/>
      <c r="G536" s="291"/>
      <c r="H536" s="291"/>
      <c r="I536" s="291"/>
      <c r="J536" s="291"/>
      <c r="K536" s="291"/>
      <c r="L536" s="291"/>
      <c r="M536" s="291"/>
    </row>
    <row r="537" spans="4:33" x14ac:dyDescent="0.25">
      <c r="D537" s="291" t="s">
        <v>547</v>
      </c>
      <c r="E537" s="291"/>
      <c r="F537" s="291"/>
      <c r="G537" s="291"/>
      <c r="H537" s="291"/>
      <c r="I537" s="291"/>
      <c r="J537" s="291"/>
      <c r="K537" s="291"/>
      <c r="L537" s="291"/>
      <c r="M537" s="291"/>
      <c r="N537" s="291"/>
      <c r="O537" s="291"/>
      <c r="P537" s="291"/>
      <c r="Q537" s="291"/>
      <c r="R537" s="291"/>
      <c r="S537" s="291"/>
      <c r="T537" s="291"/>
      <c r="U537" s="291"/>
      <c r="V537" s="291"/>
      <c r="W537" s="291"/>
    </row>
    <row r="538" spans="4:33" x14ac:dyDescent="0.25">
      <c r="D538" s="291"/>
      <c r="E538" s="291"/>
      <c r="F538" s="291"/>
      <c r="G538" s="291"/>
      <c r="H538" s="291"/>
      <c r="I538" s="291"/>
      <c r="J538" s="291"/>
      <c r="K538" s="291"/>
      <c r="L538" s="291"/>
      <c r="M538" s="291"/>
      <c r="N538" s="291"/>
      <c r="O538" s="291"/>
      <c r="P538" s="291"/>
      <c r="Q538" s="291"/>
      <c r="R538" s="291"/>
      <c r="S538" s="291"/>
      <c r="T538" s="291"/>
      <c r="U538" s="291"/>
      <c r="V538" s="291"/>
      <c r="W538" s="291"/>
    </row>
    <row r="539" spans="4:33" x14ac:dyDescent="0.25">
      <c r="D539" s="291"/>
      <c r="E539" s="291"/>
      <c r="F539" s="291"/>
      <c r="G539" s="291"/>
      <c r="H539" s="291"/>
      <c r="I539" s="291"/>
      <c r="J539" s="291"/>
      <c r="K539" s="291"/>
      <c r="L539" s="291"/>
      <c r="M539" s="291"/>
      <c r="N539" s="291"/>
      <c r="O539" s="291"/>
      <c r="P539" s="291"/>
      <c r="Q539" s="291"/>
      <c r="R539" s="291"/>
      <c r="S539" s="291"/>
      <c r="T539" s="291"/>
      <c r="U539" s="291"/>
      <c r="V539" s="291"/>
      <c r="W539" s="291"/>
    </row>
  </sheetData>
  <sheetProtection sheet="1" scenarios="1"/>
  <mergeCells count="1894">
    <mergeCell ref="D537:W539"/>
    <mergeCell ref="D2:N4"/>
    <mergeCell ref="D6:N6"/>
    <mergeCell ref="D9:M9"/>
    <mergeCell ref="D36:M36"/>
    <mergeCell ref="D63:M63"/>
    <mergeCell ref="J119:K119"/>
    <mergeCell ref="L119:M119"/>
    <mergeCell ref="N119:N120"/>
    <mergeCell ref="N121:N122"/>
    <mergeCell ref="F123:G123"/>
    <mergeCell ref="H123:I123"/>
    <mergeCell ref="J123:K123"/>
    <mergeCell ref="L123:M123"/>
    <mergeCell ref="D90:M90"/>
    <mergeCell ref="D118:E118"/>
    <mergeCell ref="F118:G118"/>
    <mergeCell ref="H118:I118"/>
    <mergeCell ref="J118:K118"/>
    <mergeCell ref="L118:M118"/>
    <mergeCell ref="D117:N117"/>
    <mergeCell ref="N123:N124"/>
    <mergeCell ref="D119:D534"/>
    <mergeCell ref="F121:G121"/>
    <mergeCell ref="H121:I121"/>
    <mergeCell ref="J121:K121"/>
    <mergeCell ref="L121:M121"/>
    <mergeCell ref="L127:M127"/>
    <mergeCell ref="F119:G119"/>
    <mergeCell ref="H119:I119"/>
    <mergeCell ref="F129:G129"/>
    <mergeCell ref="H129:I129"/>
    <mergeCell ref="J125:K125"/>
    <mergeCell ref="F133:G133"/>
    <mergeCell ref="H133:I133"/>
    <mergeCell ref="L125:M125"/>
    <mergeCell ref="N125:N126"/>
    <mergeCell ref="N133:N134"/>
    <mergeCell ref="F127:G127"/>
    <mergeCell ref="H127:I127"/>
    <mergeCell ref="J127:K127"/>
    <mergeCell ref="F125:G125"/>
    <mergeCell ref="H125:I125"/>
    <mergeCell ref="L135:M135"/>
    <mergeCell ref="N135:N136"/>
    <mergeCell ref="F141:G141"/>
    <mergeCell ref="H141:I141"/>
    <mergeCell ref="J133:K133"/>
    <mergeCell ref="L133:M133"/>
    <mergeCell ref="N141:N142"/>
    <mergeCell ref="F135:G135"/>
    <mergeCell ref="H135:I135"/>
    <mergeCell ref="J135:K135"/>
    <mergeCell ref="N127:N128"/>
    <mergeCell ref="L131:M131"/>
    <mergeCell ref="N131:N132"/>
    <mergeCell ref="N159:N160"/>
    <mergeCell ref="L143:M143"/>
    <mergeCell ref="N143:N144"/>
    <mergeCell ref="F145:G145"/>
    <mergeCell ref="H145:I145"/>
    <mergeCell ref="J137:K137"/>
    <mergeCell ref="L137:M137"/>
    <mergeCell ref="N145:N146"/>
    <mergeCell ref="F139:G139"/>
    <mergeCell ref="H139:I139"/>
    <mergeCell ref="J139:K139"/>
    <mergeCell ref="J141:K141"/>
    <mergeCell ref="L141:M141"/>
    <mergeCell ref="F143:G143"/>
    <mergeCell ref="H143:I143"/>
    <mergeCell ref="J129:K129"/>
    <mergeCell ref="L129:M129"/>
    <mergeCell ref="N137:N138"/>
    <mergeCell ref="F131:G131"/>
    <mergeCell ref="H131:I131"/>
    <mergeCell ref="J131:K131"/>
    <mergeCell ref="L139:M139"/>
    <mergeCell ref="N139:N140"/>
    <mergeCell ref="J143:K143"/>
    <mergeCell ref="F137:G137"/>
    <mergeCell ref="H137:I137"/>
    <mergeCell ref="J145:K145"/>
    <mergeCell ref="L145:M145"/>
    <mergeCell ref="N129:N130"/>
    <mergeCell ref="J167:K167"/>
    <mergeCell ref="N149:N150"/>
    <mergeCell ref="F159:G159"/>
    <mergeCell ref="H159:I159"/>
    <mergeCell ref="J159:K159"/>
    <mergeCell ref="L151:M151"/>
    <mergeCell ref="N151:N152"/>
    <mergeCell ref="F153:G153"/>
    <mergeCell ref="H153:I153"/>
    <mergeCell ref="J161:K161"/>
    <mergeCell ref="L161:M161"/>
    <mergeCell ref="N153:N154"/>
    <mergeCell ref="F147:G147"/>
    <mergeCell ref="H147:I147"/>
    <mergeCell ref="J147:K147"/>
    <mergeCell ref="L155:M155"/>
    <mergeCell ref="N155:N156"/>
    <mergeCell ref="F157:G157"/>
    <mergeCell ref="H157:I157"/>
    <mergeCell ref="J149:K149"/>
    <mergeCell ref="L149:M149"/>
    <mergeCell ref="F151:G151"/>
    <mergeCell ref="H151:I151"/>
    <mergeCell ref="J151:K151"/>
    <mergeCell ref="N157:N158"/>
    <mergeCell ref="J153:K153"/>
    <mergeCell ref="L153:M153"/>
    <mergeCell ref="L147:M147"/>
    <mergeCell ref="N147:N148"/>
    <mergeCell ref="F149:G149"/>
    <mergeCell ref="H149:I149"/>
    <mergeCell ref="L159:M159"/>
    <mergeCell ref="F161:G161"/>
    <mergeCell ref="H161:I161"/>
    <mergeCell ref="J169:K169"/>
    <mergeCell ref="L169:M169"/>
    <mergeCell ref="N161:N162"/>
    <mergeCell ref="J173:K173"/>
    <mergeCell ref="L173:M173"/>
    <mergeCell ref="F175:G175"/>
    <mergeCell ref="H175:I175"/>
    <mergeCell ref="J175:K175"/>
    <mergeCell ref="F155:G155"/>
    <mergeCell ref="H155:I155"/>
    <mergeCell ref="J155:K155"/>
    <mergeCell ref="L163:M163"/>
    <mergeCell ref="N163:N164"/>
    <mergeCell ref="F165:G165"/>
    <mergeCell ref="H165:I165"/>
    <mergeCell ref="N165:N166"/>
    <mergeCell ref="J157:K157"/>
    <mergeCell ref="L157:M157"/>
    <mergeCell ref="L167:M167"/>
    <mergeCell ref="N167:N168"/>
    <mergeCell ref="F169:G169"/>
    <mergeCell ref="H169:I169"/>
    <mergeCell ref="N169:N170"/>
    <mergeCell ref="F163:G163"/>
    <mergeCell ref="H163:I163"/>
    <mergeCell ref="J163:K163"/>
    <mergeCell ref="J165:K165"/>
    <mergeCell ref="L165:M165"/>
    <mergeCell ref="F167:G167"/>
    <mergeCell ref="H167:I167"/>
    <mergeCell ref="L171:M171"/>
    <mergeCell ref="N171:N172"/>
    <mergeCell ref="F173:G173"/>
    <mergeCell ref="H173:I173"/>
    <mergeCell ref="J181:K181"/>
    <mergeCell ref="L181:M181"/>
    <mergeCell ref="N173:N174"/>
    <mergeCell ref="F183:G183"/>
    <mergeCell ref="H183:I183"/>
    <mergeCell ref="J183:K183"/>
    <mergeCell ref="L175:M175"/>
    <mergeCell ref="N175:N176"/>
    <mergeCell ref="F177:G177"/>
    <mergeCell ref="H177:I177"/>
    <mergeCell ref="N177:N178"/>
    <mergeCell ref="F171:G171"/>
    <mergeCell ref="H171:I171"/>
    <mergeCell ref="J171:K171"/>
    <mergeCell ref="L179:M179"/>
    <mergeCell ref="N179:N180"/>
    <mergeCell ref="F181:G181"/>
    <mergeCell ref="H181:I181"/>
    <mergeCell ref="N181:N182"/>
    <mergeCell ref="L183:M183"/>
    <mergeCell ref="N183:N184"/>
    <mergeCell ref="F185:G185"/>
    <mergeCell ref="H185:I185"/>
    <mergeCell ref="J193:K193"/>
    <mergeCell ref="L193:M193"/>
    <mergeCell ref="J177:K177"/>
    <mergeCell ref="L177:M177"/>
    <mergeCell ref="N185:N186"/>
    <mergeCell ref="F179:G179"/>
    <mergeCell ref="H179:I179"/>
    <mergeCell ref="J179:K179"/>
    <mergeCell ref="J185:K185"/>
    <mergeCell ref="L185:M185"/>
    <mergeCell ref="L187:M187"/>
    <mergeCell ref="N187:N188"/>
    <mergeCell ref="F189:G189"/>
    <mergeCell ref="H189:I189"/>
    <mergeCell ref="N189:N190"/>
    <mergeCell ref="L191:M191"/>
    <mergeCell ref="N191:N192"/>
    <mergeCell ref="F193:G193"/>
    <mergeCell ref="H193:I193"/>
    <mergeCell ref="J201:K201"/>
    <mergeCell ref="L201:M201"/>
    <mergeCell ref="N193:N194"/>
    <mergeCell ref="F187:G187"/>
    <mergeCell ref="H187:I187"/>
    <mergeCell ref="J187:K187"/>
    <mergeCell ref="L195:M195"/>
    <mergeCell ref="N195:N196"/>
    <mergeCell ref="F197:G197"/>
    <mergeCell ref="H197:I197"/>
    <mergeCell ref="J189:K189"/>
    <mergeCell ref="L189:M189"/>
    <mergeCell ref="N197:N198"/>
    <mergeCell ref="F191:G191"/>
    <mergeCell ref="H191:I191"/>
    <mergeCell ref="J191:K191"/>
    <mergeCell ref="L199:M199"/>
    <mergeCell ref="N199:N200"/>
    <mergeCell ref="F201:G201"/>
    <mergeCell ref="H201:I201"/>
    <mergeCell ref="J209:K209"/>
    <mergeCell ref="L209:M209"/>
    <mergeCell ref="N201:N202"/>
    <mergeCell ref="F195:G195"/>
    <mergeCell ref="H195:I195"/>
    <mergeCell ref="J195:K195"/>
    <mergeCell ref="L203:M203"/>
    <mergeCell ref="N203:N204"/>
    <mergeCell ref="F205:G205"/>
    <mergeCell ref="H205:I205"/>
    <mergeCell ref="J197:K197"/>
    <mergeCell ref="L197:M197"/>
    <mergeCell ref="N205:N206"/>
    <mergeCell ref="F199:G199"/>
    <mergeCell ref="H199:I199"/>
    <mergeCell ref="J199:K199"/>
    <mergeCell ref="L207:M207"/>
    <mergeCell ref="N207:N208"/>
    <mergeCell ref="F209:G209"/>
    <mergeCell ref="H209:I209"/>
    <mergeCell ref="J217:K217"/>
    <mergeCell ref="L217:M217"/>
    <mergeCell ref="N209:N210"/>
    <mergeCell ref="F203:G203"/>
    <mergeCell ref="H203:I203"/>
    <mergeCell ref="J203:K203"/>
    <mergeCell ref="L211:M211"/>
    <mergeCell ref="N211:N212"/>
    <mergeCell ref="F213:G213"/>
    <mergeCell ref="H213:I213"/>
    <mergeCell ref="J205:K205"/>
    <mergeCell ref="L205:M205"/>
    <mergeCell ref="N213:N214"/>
    <mergeCell ref="F207:G207"/>
    <mergeCell ref="H207:I207"/>
    <mergeCell ref="J207:K207"/>
    <mergeCell ref="L215:M215"/>
    <mergeCell ref="N215:N216"/>
    <mergeCell ref="F217:G217"/>
    <mergeCell ref="H217:I217"/>
    <mergeCell ref="J225:K225"/>
    <mergeCell ref="L225:M225"/>
    <mergeCell ref="N217:N218"/>
    <mergeCell ref="F211:G211"/>
    <mergeCell ref="H211:I211"/>
    <mergeCell ref="J211:K211"/>
    <mergeCell ref="L219:M219"/>
    <mergeCell ref="N219:N220"/>
    <mergeCell ref="F221:G221"/>
    <mergeCell ref="H221:I221"/>
    <mergeCell ref="J213:K213"/>
    <mergeCell ref="L213:M213"/>
    <mergeCell ref="N221:N222"/>
    <mergeCell ref="F215:G215"/>
    <mergeCell ref="H215:I215"/>
    <mergeCell ref="J215:K215"/>
    <mergeCell ref="L223:M223"/>
    <mergeCell ref="N223:N224"/>
    <mergeCell ref="F225:G225"/>
    <mergeCell ref="H225:I225"/>
    <mergeCell ref="J233:K233"/>
    <mergeCell ref="L233:M233"/>
    <mergeCell ref="N225:N226"/>
    <mergeCell ref="F219:G219"/>
    <mergeCell ref="H219:I219"/>
    <mergeCell ref="J219:K219"/>
    <mergeCell ref="L227:M227"/>
    <mergeCell ref="N227:N228"/>
    <mergeCell ref="F229:G229"/>
    <mergeCell ref="H229:I229"/>
    <mergeCell ref="J221:K221"/>
    <mergeCell ref="L221:M221"/>
    <mergeCell ref="N229:N230"/>
    <mergeCell ref="F223:G223"/>
    <mergeCell ref="H223:I223"/>
    <mergeCell ref="J223:K223"/>
    <mergeCell ref="L231:M231"/>
    <mergeCell ref="N231:N232"/>
    <mergeCell ref="F233:G233"/>
    <mergeCell ref="H233:I233"/>
    <mergeCell ref="J241:K241"/>
    <mergeCell ref="L241:M241"/>
    <mergeCell ref="N233:N234"/>
    <mergeCell ref="F227:G227"/>
    <mergeCell ref="H227:I227"/>
    <mergeCell ref="J227:K227"/>
    <mergeCell ref="L235:M235"/>
    <mergeCell ref="N235:N236"/>
    <mergeCell ref="F237:G237"/>
    <mergeCell ref="H237:I237"/>
    <mergeCell ref="J229:K229"/>
    <mergeCell ref="L229:M229"/>
    <mergeCell ref="N237:N238"/>
    <mergeCell ref="F231:G231"/>
    <mergeCell ref="H231:I231"/>
    <mergeCell ref="J231:K231"/>
    <mergeCell ref="L239:M239"/>
    <mergeCell ref="N239:N240"/>
    <mergeCell ref="F241:G241"/>
    <mergeCell ref="H241:I241"/>
    <mergeCell ref="J249:K249"/>
    <mergeCell ref="L249:M249"/>
    <mergeCell ref="N241:N242"/>
    <mergeCell ref="F235:G235"/>
    <mergeCell ref="H235:I235"/>
    <mergeCell ref="J235:K235"/>
    <mergeCell ref="L243:M243"/>
    <mergeCell ref="N243:N244"/>
    <mergeCell ref="F245:G245"/>
    <mergeCell ref="H245:I245"/>
    <mergeCell ref="J237:K237"/>
    <mergeCell ref="L237:M237"/>
    <mergeCell ref="N245:N246"/>
    <mergeCell ref="F239:G239"/>
    <mergeCell ref="H239:I239"/>
    <mergeCell ref="J239:K239"/>
    <mergeCell ref="L247:M247"/>
    <mergeCell ref="N247:N248"/>
    <mergeCell ref="F249:G249"/>
    <mergeCell ref="H249:I249"/>
    <mergeCell ref="J257:K257"/>
    <mergeCell ref="L257:M257"/>
    <mergeCell ref="N249:N250"/>
    <mergeCell ref="F243:G243"/>
    <mergeCell ref="H243:I243"/>
    <mergeCell ref="J243:K243"/>
    <mergeCell ref="L251:M251"/>
    <mergeCell ref="N251:N252"/>
    <mergeCell ref="F253:G253"/>
    <mergeCell ref="H253:I253"/>
    <mergeCell ref="J245:K245"/>
    <mergeCell ref="L245:M245"/>
    <mergeCell ref="N253:N254"/>
    <mergeCell ref="F247:G247"/>
    <mergeCell ref="H247:I247"/>
    <mergeCell ref="J247:K247"/>
    <mergeCell ref="L255:M255"/>
    <mergeCell ref="N255:N256"/>
    <mergeCell ref="F257:G257"/>
    <mergeCell ref="H257:I257"/>
    <mergeCell ref="J265:K265"/>
    <mergeCell ref="L265:M265"/>
    <mergeCell ref="N257:N258"/>
    <mergeCell ref="F251:G251"/>
    <mergeCell ref="H251:I251"/>
    <mergeCell ref="J251:K251"/>
    <mergeCell ref="L259:M259"/>
    <mergeCell ref="N259:N260"/>
    <mergeCell ref="F261:G261"/>
    <mergeCell ref="H261:I261"/>
    <mergeCell ref="J253:K253"/>
    <mergeCell ref="L253:M253"/>
    <mergeCell ref="N261:N262"/>
    <mergeCell ref="F255:G255"/>
    <mergeCell ref="H255:I255"/>
    <mergeCell ref="J255:K255"/>
    <mergeCell ref="L263:M263"/>
    <mergeCell ref="N263:N264"/>
    <mergeCell ref="F265:G265"/>
    <mergeCell ref="H265:I265"/>
    <mergeCell ref="J273:K273"/>
    <mergeCell ref="L273:M273"/>
    <mergeCell ref="N265:N266"/>
    <mergeCell ref="F259:G259"/>
    <mergeCell ref="H259:I259"/>
    <mergeCell ref="J259:K259"/>
    <mergeCell ref="L267:M267"/>
    <mergeCell ref="N267:N268"/>
    <mergeCell ref="F269:G269"/>
    <mergeCell ref="H269:I269"/>
    <mergeCell ref="J261:K261"/>
    <mergeCell ref="L261:M261"/>
    <mergeCell ref="N269:N270"/>
    <mergeCell ref="F263:G263"/>
    <mergeCell ref="H263:I263"/>
    <mergeCell ref="J263:K263"/>
    <mergeCell ref="L271:M271"/>
    <mergeCell ref="N271:N272"/>
    <mergeCell ref="F273:G273"/>
    <mergeCell ref="H273:I273"/>
    <mergeCell ref="J281:K281"/>
    <mergeCell ref="L281:M281"/>
    <mergeCell ref="N273:N274"/>
    <mergeCell ref="F267:G267"/>
    <mergeCell ref="H267:I267"/>
    <mergeCell ref="J267:K267"/>
    <mergeCell ref="L275:M275"/>
    <mergeCell ref="N275:N276"/>
    <mergeCell ref="F277:G277"/>
    <mergeCell ref="H277:I277"/>
    <mergeCell ref="J269:K269"/>
    <mergeCell ref="L269:M269"/>
    <mergeCell ref="N277:N278"/>
    <mergeCell ref="F271:G271"/>
    <mergeCell ref="H271:I271"/>
    <mergeCell ref="J271:K271"/>
    <mergeCell ref="L279:M279"/>
    <mergeCell ref="N279:N280"/>
    <mergeCell ref="F281:G281"/>
    <mergeCell ref="H281:I281"/>
    <mergeCell ref="J289:K289"/>
    <mergeCell ref="L289:M289"/>
    <mergeCell ref="N281:N282"/>
    <mergeCell ref="F275:G275"/>
    <mergeCell ref="H275:I275"/>
    <mergeCell ref="J275:K275"/>
    <mergeCell ref="L283:M283"/>
    <mergeCell ref="N283:N284"/>
    <mergeCell ref="F285:G285"/>
    <mergeCell ref="H285:I285"/>
    <mergeCell ref="J277:K277"/>
    <mergeCell ref="L277:M277"/>
    <mergeCell ref="N285:N286"/>
    <mergeCell ref="F279:G279"/>
    <mergeCell ref="H279:I279"/>
    <mergeCell ref="J279:K279"/>
    <mergeCell ref="L287:M287"/>
    <mergeCell ref="N287:N288"/>
    <mergeCell ref="F289:G289"/>
    <mergeCell ref="H289:I289"/>
    <mergeCell ref="J297:K297"/>
    <mergeCell ref="L297:M297"/>
    <mergeCell ref="N289:N290"/>
    <mergeCell ref="F283:G283"/>
    <mergeCell ref="H283:I283"/>
    <mergeCell ref="J283:K283"/>
    <mergeCell ref="L291:M291"/>
    <mergeCell ref="N291:N292"/>
    <mergeCell ref="F293:G293"/>
    <mergeCell ref="H293:I293"/>
    <mergeCell ref="J285:K285"/>
    <mergeCell ref="L285:M285"/>
    <mergeCell ref="N293:N294"/>
    <mergeCell ref="F287:G287"/>
    <mergeCell ref="H287:I287"/>
    <mergeCell ref="J287:K287"/>
    <mergeCell ref="L295:M295"/>
    <mergeCell ref="N295:N296"/>
    <mergeCell ref="F297:G297"/>
    <mergeCell ref="H297:I297"/>
    <mergeCell ref="J305:K305"/>
    <mergeCell ref="L305:M305"/>
    <mergeCell ref="N297:N298"/>
    <mergeCell ref="F291:G291"/>
    <mergeCell ref="H291:I291"/>
    <mergeCell ref="J291:K291"/>
    <mergeCell ref="L299:M299"/>
    <mergeCell ref="N299:N300"/>
    <mergeCell ref="F301:G301"/>
    <mergeCell ref="H301:I301"/>
    <mergeCell ref="J293:K293"/>
    <mergeCell ref="L293:M293"/>
    <mergeCell ref="N301:N302"/>
    <mergeCell ref="F295:G295"/>
    <mergeCell ref="H295:I295"/>
    <mergeCell ref="J295:K295"/>
    <mergeCell ref="L303:M303"/>
    <mergeCell ref="N303:N304"/>
    <mergeCell ref="F305:G305"/>
    <mergeCell ref="H305:I305"/>
    <mergeCell ref="J313:K313"/>
    <mergeCell ref="L313:M313"/>
    <mergeCell ref="N305:N306"/>
    <mergeCell ref="F299:G299"/>
    <mergeCell ref="H299:I299"/>
    <mergeCell ref="J299:K299"/>
    <mergeCell ref="L307:M307"/>
    <mergeCell ref="N307:N308"/>
    <mergeCell ref="F309:G309"/>
    <mergeCell ref="H309:I309"/>
    <mergeCell ref="J301:K301"/>
    <mergeCell ref="L301:M301"/>
    <mergeCell ref="N309:N310"/>
    <mergeCell ref="F303:G303"/>
    <mergeCell ref="H303:I303"/>
    <mergeCell ref="J303:K303"/>
    <mergeCell ref="L311:M311"/>
    <mergeCell ref="N311:N312"/>
    <mergeCell ref="F313:G313"/>
    <mergeCell ref="H313:I313"/>
    <mergeCell ref="J321:K321"/>
    <mergeCell ref="L321:M321"/>
    <mergeCell ref="N313:N314"/>
    <mergeCell ref="F307:G307"/>
    <mergeCell ref="H307:I307"/>
    <mergeCell ref="J307:K307"/>
    <mergeCell ref="L315:M315"/>
    <mergeCell ref="N315:N316"/>
    <mergeCell ref="F317:G317"/>
    <mergeCell ref="H317:I317"/>
    <mergeCell ref="J309:K309"/>
    <mergeCell ref="L309:M309"/>
    <mergeCell ref="N317:N318"/>
    <mergeCell ref="F311:G311"/>
    <mergeCell ref="H311:I311"/>
    <mergeCell ref="J311:K311"/>
    <mergeCell ref="L319:M319"/>
    <mergeCell ref="N319:N320"/>
    <mergeCell ref="F321:G321"/>
    <mergeCell ref="H321:I321"/>
    <mergeCell ref="J329:K329"/>
    <mergeCell ref="L329:M329"/>
    <mergeCell ref="N321:N322"/>
    <mergeCell ref="F315:G315"/>
    <mergeCell ref="H315:I315"/>
    <mergeCell ref="J315:K315"/>
    <mergeCell ref="L323:M323"/>
    <mergeCell ref="N323:N324"/>
    <mergeCell ref="F325:G325"/>
    <mergeCell ref="H325:I325"/>
    <mergeCell ref="J317:K317"/>
    <mergeCell ref="L317:M317"/>
    <mergeCell ref="N325:N326"/>
    <mergeCell ref="F319:G319"/>
    <mergeCell ref="H319:I319"/>
    <mergeCell ref="J319:K319"/>
    <mergeCell ref="L327:M327"/>
    <mergeCell ref="N327:N328"/>
    <mergeCell ref="F329:G329"/>
    <mergeCell ref="H329:I329"/>
    <mergeCell ref="J337:K337"/>
    <mergeCell ref="L337:M337"/>
    <mergeCell ref="N329:N330"/>
    <mergeCell ref="F323:G323"/>
    <mergeCell ref="H323:I323"/>
    <mergeCell ref="J323:K323"/>
    <mergeCell ref="L331:M331"/>
    <mergeCell ref="N331:N332"/>
    <mergeCell ref="F333:G333"/>
    <mergeCell ref="H333:I333"/>
    <mergeCell ref="J325:K325"/>
    <mergeCell ref="L325:M325"/>
    <mergeCell ref="N333:N334"/>
    <mergeCell ref="F327:G327"/>
    <mergeCell ref="H327:I327"/>
    <mergeCell ref="J327:K327"/>
    <mergeCell ref="L335:M335"/>
    <mergeCell ref="N335:N336"/>
    <mergeCell ref="F337:G337"/>
    <mergeCell ref="H337:I337"/>
    <mergeCell ref="J345:K345"/>
    <mergeCell ref="L345:M345"/>
    <mergeCell ref="N337:N338"/>
    <mergeCell ref="F331:G331"/>
    <mergeCell ref="H331:I331"/>
    <mergeCell ref="J331:K331"/>
    <mergeCell ref="L339:M339"/>
    <mergeCell ref="N339:N340"/>
    <mergeCell ref="F341:G341"/>
    <mergeCell ref="H341:I341"/>
    <mergeCell ref="J333:K333"/>
    <mergeCell ref="L333:M333"/>
    <mergeCell ref="N341:N342"/>
    <mergeCell ref="F335:G335"/>
    <mergeCell ref="H335:I335"/>
    <mergeCell ref="J335:K335"/>
    <mergeCell ref="L343:M343"/>
    <mergeCell ref="N343:N344"/>
    <mergeCell ref="F345:G345"/>
    <mergeCell ref="H345:I345"/>
    <mergeCell ref="J353:K353"/>
    <mergeCell ref="L353:M353"/>
    <mergeCell ref="N345:N346"/>
    <mergeCell ref="F339:G339"/>
    <mergeCell ref="H339:I339"/>
    <mergeCell ref="J339:K339"/>
    <mergeCell ref="L347:M347"/>
    <mergeCell ref="N347:N348"/>
    <mergeCell ref="F349:G349"/>
    <mergeCell ref="H349:I349"/>
    <mergeCell ref="J341:K341"/>
    <mergeCell ref="L341:M341"/>
    <mergeCell ref="N349:N350"/>
    <mergeCell ref="F343:G343"/>
    <mergeCell ref="H343:I343"/>
    <mergeCell ref="J343:K343"/>
    <mergeCell ref="L351:M351"/>
    <mergeCell ref="N351:N352"/>
    <mergeCell ref="F353:G353"/>
    <mergeCell ref="H353:I353"/>
    <mergeCell ref="J361:K361"/>
    <mergeCell ref="L361:M361"/>
    <mergeCell ref="N353:N354"/>
    <mergeCell ref="F347:G347"/>
    <mergeCell ref="H347:I347"/>
    <mergeCell ref="J347:K347"/>
    <mergeCell ref="L355:M355"/>
    <mergeCell ref="N355:N356"/>
    <mergeCell ref="F357:G357"/>
    <mergeCell ref="H357:I357"/>
    <mergeCell ref="J349:K349"/>
    <mergeCell ref="L349:M349"/>
    <mergeCell ref="N357:N358"/>
    <mergeCell ref="F351:G351"/>
    <mergeCell ref="H351:I351"/>
    <mergeCell ref="J351:K351"/>
    <mergeCell ref="L359:M359"/>
    <mergeCell ref="N359:N360"/>
    <mergeCell ref="F361:G361"/>
    <mergeCell ref="H361:I361"/>
    <mergeCell ref="J369:K369"/>
    <mergeCell ref="L369:M369"/>
    <mergeCell ref="N361:N362"/>
    <mergeCell ref="F355:G355"/>
    <mergeCell ref="H355:I355"/>
    <mergeCell ref="J355:K355"/>
    <mergeCell ref="L363:M363"/>
    <mergeCell ref="N363:N364"/>
    <mergeCell ref="F365:G365"/>
    <mergeCell ref="H365:I365"/>
    <mergeCell ref="J357:K357"/>
    <mergeCell ref="L357:M357"/>
    <mergeCell ref="N365:N366"/>
    <mergeCell ref="F359:G359"/>
    <mergeCell ref="H359:I359"/>
    <mergeCell ref="J359:K359"/>
    <mergeCell ref="L367:M367"/>
    <mergeCell ref="N367:N368"/>
    <mergeCell ref="F369:G369"/>
    <mergeCell ref="H369:I369"/>
    <mergeCell ref="J377:K377"/>
    <mergeCell ref="L377:M377"/>
    <mergeCell ref="N369:N370"/>
    <mergeCell ref="F363:G363"/>
    <mergeCell ref="H363:I363"/>
    <mergeCell ref="J363:K363"/>
    <mergeCell ref="L371:M371"/>
    <mergeCell ref="N371:N372"/>
    <mergeCell ref="F373:G373"/>
    <mergeCell ref="H373:I373"/>
    <mergeCell ref="J365:K365"/>
    <mergeCell ref="L365:M365"/>
    <mergeCell ref="N373:N374"/>
    <mergeCell ref="F367:G367"/>
    <mergeCell ref="H367:I367"/>
    <mergeCell ref="J367:K367"/>
    <mergeCell ref="L375:M375"/>
    <mergeCell ref="N375:N376"/>
    <mergeCell ref="F377:G377"/>
    <mergeCell ref="H377:I377"/>
    <mergeCell ref="J385:K385"/>
    <mergeCell ref="L385:M385"/>
    <mergeCell ref="N377:N378"/>
    <mergeCell ref="F371:G371"/>
    <mergeCell ref="H371:I371"/>
    <mergeCell ref="J371:K371"/>
    <mergeCell ref="L379:M379"/>
    <mergeCell ref="N379:N380"/>
    <mergeCell ref="F381:G381"/>
    <mergeCell ref="H381:I381"/>
    <mergeCell ref="J373:K373"/>
    <mergeCell ref="L373:M373"/>
    <mergeCell ref="N381:N382"/>
    <mergeCell ref="F375:G375"/>
    <mergeCell ref="H375:I375"/>
    <mergeCell ref="J375:K375"/>
    <mergeCell ref="L383:M383"/>
    <mergeCell ref="N383:N384"/>
    <mergeCell ref="F385:G385"/>
    <mergeCell ref="H385:I385"/>
    <mergeCell ref="J393:K393"/>
    <mergeCell ref="L393:M393"/>
    <mergeCell ref="N385:N386"/>
    <mergeCell ref="F379:G379"/>
    <mergeCell ref="H379:I379"/>
    <mergeCell ref="J379:K379"/>
    <mergeCell ref="L387:M387"/>
    <mergeCell ref="N387:N388"/>
    <mergeCell ref="F389:G389"/>
    <mergeCell ref="H389:I389"/>
    <mergeCell ref="J381:K381"/>
    <mergeCell ref="L381:M381"/>
    <mergeCell ref="N389:N390"/>
    <mergeCell ref="F383:G383"/>
    <mergeCell ref="H383:I383"/>
    <mergeCell ref="J383:K383"/>
    <mergeCell ref="L391:M391"/>
    <mergeCell ref="N391:N392"/>
    <mergeCell ref="F393:G393"/>
    <mergeCell ref="H393:I393"/>
    <mergeCell ref="J401:K401"/>
    <mergeCell ref="L401:M401"/>
    <mergeCell ref="N393:N394"/>
    <mergeCell ref="F387:G387"/>
    <mergeCell ref="H387:I387"/>
    <mergeCell ref="J387:K387"/>
    <mergeCell ref="L395:M395"/>
    <mergeCell ref="N395:N396"/>
    <mergeCell ref="F397:G397"/>
    <mergeCell ref="H397:I397"/>
    <mergeCell ref="J389:K389"/>
    <mergeCell ref="L389:M389"/>
    <mergeCell ref="N397:N398"/>
    <mergeCell ref="F391:G391"/>
    <mergeCell ref="H391:I391"/>
    <mergeCell ref="J391:K391"/>
    <mergeCell ref="L399:M399"/>
    <mergeCell ref="N399:N400"/>
    <mergeCell ref="F401:G401"/>
    <mergeCell ref="H401:I401"/>
    <mergeCell ref="J409:K409"/>
    <mergeCell ref="L409:M409"/>
    <mergeCell ref="N401:N402"/>
    <mergeCell ref="F395:G395"/>
    <mergeCell ref="H395:I395"/>
    <mergeCell ref="J395:K395"/>
    <mergeCell ref="L403:M403"/>
    <mergeCell ref="N403:N404"/>
    <mergeCell ref="F405:G405"/>
    <mergeCell ref="H405:I405"/>
    <mergeCell ref="J397:K397"/>
    <mergeCell ref="L397:M397"/>
    <mergeCell ref="N405:N406"/>
    <mergeCell ref="F399:G399"/>
    <mergeCell ref="H399:I399"/>
    <mergeCell ref="J399:K399"/>
    <mergeCell ref="L407:M407"/>
    <mergeCell ref="N407:N408"/>
    <mergeCell ref="F409:G409"/>
    <mergeCell ref="H409:I409"/>
    <mergeCell ref="J417:K417"/>
    <mergeCell ref="L417:M417"/>
    <mergeCell ref="N409:N410"/>
    <mergeCell ref="F403:G403"/>
    <mergeCell ref="H403:I403"/>
    <mergeCell ref="J403:K403"/>
    <mergeCell ref="L411:M411"/>
    <mergeCell ref="N411:N412"/>
    <mergeCell ref="F413:G413"/>
    <mergeCell ref="H413:I413"/>
    <mergeCell ref="J405:K405"/>
    <mergeCell ref="L405:M405"/>
    <mergeCell ref="N413:N414"/>
    <mergeCell ref="F407:G407"/>
    <mergeCell ref="H407:I407"/>
    <mergeCell ref="J407:K407"/>
    <mergeCell ref="L415:M415"/>
    <mergeCell ref="N415:N416"/>
    <mergeCell ref="F417:G417"/>
    <mergeCell ref="H417:I417"/>
    <mergeCell ref="J425:K425"/>
    <mergeCell ref="L425:M425"/>
    <mergeCell ref="N417:N418"/>
    <mergeCell ref="F411:G411"/>
    <mergeCell ref="H411:I411"/>
    <mergeCell ref="J411:K411"/>
    <mergeCell ref="L419:M419"/>
    <mergeCell ref="N419:N420"/>
    <mergeCell ref="F421:G421"/>
    <mergeCell ref="H421:I421"/>
    <mergeCell ref="J413:K413"/>
    <mergeCell ref="L413:M413"/>
    <mergeCell ref="N421:N422"/>
    <mergeCell ref="F415:G415"/>
    <mergeCell ref="H415:I415"/>
    <mergeCell ref="J415:K415"/>
    <mergeCell ref="L423:M423"/>
    <mergeCell ref="N423:N424"/>
    <mergeCell ref="F425:G425"/>
    <mergeCell ref="H425:I425"/>
    <mergeCell ref="J433:K433"/>
    <mergeCell ref="L433:M433"/>
    <mergeCell ref="N425:N426"/>
    <mergeCell ref="F419:G419"/>
    <mergeCell ref="H419:I419"/>
    <mergeCell ref="J419:K419"/>
    <mergeCell ref="L427:M427"/>
    <mergeCell ref="N427:N428"/>
    <mergeCell ref="F429:G429"/>
    <mergeCell ref="H429:I429"/>
    <mergeCell ref="J421:K421"/>
    <mergeCell ref="L421:M421"/>
    <mergeCell ref="N429:N430"/>
    <mergeCell ref="F423:G423"/>
    <mergeCell ref="H423:I423"/>
    <mergeCell ref="J423:K423"/>
    <mergeCell ref="L431:M431"/>
    <mergeCell ref="N431:N432"/>
    <mergeCell ref="F433:G433"/>
    <mergeCell ref="H433:I433"/>
    <mergeCell ref="J441:K441"/>
    <mergeCell ref="L441:M441"/>
    <mergeCell ref="N433:N434"/>
    <mergeCell ref="F427:G427"/>
    <mergeCell ref="H427:I427"/>
    <mergeCell ref="J427:K427"/>
    <mergeCell ref="L435:M435"/>
    <mergeCell ref="N435:N436"/>
    <mergeCell ref="F437:G437"/>
    <mergeCell ref="H437:I437"/>
    <mergeCell ref="J429:K429"/>
    <mergeCell ref="L429:M429"/>
    <mergeCell ref="N437:N438"/>
    <mergeCell ref="F431:G431"/>
    <mergeCell ref="H431:I431"/>
    <mergeCell ref="J431:K431"/>
    <mergeCell ref="L439:M439"/>
    <mergeCell ref="N439:N440"/>
    <mergeCell ref="F441:G441"/>
    <mergeCell ref="H441:I441"/>
    <mergeCell ref="J449:K449"/>
    <mergeCell ref="L449:M449"/>
    <mergeCell ref="N441:N442"/>
    <mergeCell ref="F435:G435"/>
    <mergeCell ref="H435:I435"/>
    <mergeCell ref="J435:K435"/>
    <mergeCell ref="L443:M443"/>
    <mergeCell ref="N443:N444"/>
    <mergeCell ref="F445:G445"/>
    <mergeCell ref="H445:I445"/>
    <mergeCell ref="J437:K437"/>
    <mergeCell ref="L437:M437"/>
    <mergeCell ref="N445:N446"/>
    <mergeCell ref="F439:G439"/>
    <mergeCell ref="H439:I439"/>
    <mergeCell ref="J439:K439"/>
    <mergeCell ref="L447:M447"/>
    <mergeCell ref="N447:N448"/>
    <mergeCell ref="F449:G449"/>
    <mergeCell ref="H449:I449"/>
    <mergeCell ref="J457:K457"/>
    <mergeCell ref="L457:M457"/>
    <mergeCell ref="N449:N450"/>
    <mergeCell ref="F443:G443"/>
    <mergeCell ref="H443:I443"/>
    <mergeCell ref="J443:K443"/>
    <mergeCell ref="L451:M451"/>
    <mergeCell ref="N451:N452"/>
    <mergeCell ref="F453:G453"/>
    <mergeCell ref="H453:I453"/>
    <mergeCell ref="J445:K445"/>
    <mergeCell ref="L445:M445"/>
    <mergeCell ref="N453:N454"/>
    <mergeCell ref="F447:G447"/>
    <mergeCell ref="H447:I447"/>
    <mergeCell ref="J447:K447"/>
    <mergeCell ref="L455:M455"/>
    <mergeCell ref="N455:N456"/>
    <mergeCell ref="F457:G457"/>
    <mergeCell ref="H457:I457"/>
    <mergeCell ref="J465:K465"/>
    <mergeCell ref="L465:M465"/>
    <mergeCell ref="N457:N458"/>
    <mergeCell ref="F451:G451"/>
    <mergeCell ref="H451:I451"/>
    <mergeCell ref="J451:K451"/>
    <mergeCell ref="J467:K467"/>
    <mergeCell ref="L459:M459"/>
    <mergeCell ref="N459:N460"/>
    <mergeCell ref="F461:G461"/>
    <mergeCell ref="H461:I461"/>
    <mergeCell ref="J453:K453"/>
    <mergeCell ref="L453:M453"/>
    <mergeCell ref="N461:N462"/>
    <mergeCell ref="F455:G455"/>
    <mergeCell ref="H455:I455"/>
    <mergeCell ref="J455:K455"/>
    <mergeCell ref="L463:M463"/>
    <mergeCell ref="N463:N464"/>
    <mergeCell ref="F465:G465"/>
    <mergeCell ref="H465:I465"/>
    <mergeCell ref="J473:K473"/>
    <mergeCell ref="L473:M473"/>
    <mergeCell ref="N465:N466"/>
    <mergeCell ref="F459:G459"/>
    <mergeCell ref="H459:I459"/>
    <mergeCell ref="J459:K459"/>
    <mergeCell ref="N481:N482"/>
    <mergeCell ref="F475:G475"/>
    <mergeCell ref="H475:I475"/>
    <mergeCell ref="J475:K475"/>
    <mergeCell ref="L467:M467"/>
    <mergeCell ref="N467:N468"/>
    <mergeCell ref="F469:G469"/>
    <mergeCell ref="H469:I469"/>
    <mergeCell ref="J477:K477"/>
    <mergeCell ref="L477:M477"/>
    <mergeCell ref="N469:N470"/>
    <mergeCell ref="F479:G479"/>
    <mergeCell ref="H479:I479"/>
    <mergeCell ref="J479:K479"/>
    <mergeCell ref="L471:M471"/>
    <mergeCell ref="N471:N472"/>
    <mergeCell ref="J461:K461"/>
    <mergeCell ref="L461:M461"/>
    <mergeCell ref="F473:G473"/>
    <mergeCell ref="F463:G463"/>
    <mergeCell ref="H463:I463"/>
    <mergeCell ref="J463:K463"/>
    <mergeCell ref="H473:I473"/>
    <mergeCell ref="J481:K481"/>
    <mergeCell ref="L481:M481"/>
    <mergeCell ref="L475:M475"/>
    <mergeCell ref="N475:N476"/>
    <mergeCell ref="F477:G477"/>
    <mergeCell ref="H477:I477"/>
    <mergeCell ref="N477:N478"/>
    <mergeCell ref="L479:M479"/>
    <mergeCell ref="N479:N480"/>
    <mergeCell ref="F481:G481"/>
    <mergeCell ref="H481:I481"/>
    <mergeCell ref="N473:N474"/>
    <mergeCell ref="F467:G467"/>
    <mergeCell ref="H467:I467"/>
    <mergeCell ref="F483:G483"/>
    <mergeCell ref="H483:I483"/>
    <mergeCell ref="J483:K483"/>
    <mergeCell ref="J469:K469"/>
    <mergeCell ref="L469:M469"/>
    <mergeCell ref="F471:G471"/>
    <mergeCell ref="H471:I471"/>
    <mergeCell ref="J471:K471"/>
    <mergeCell ref="L491:M491"/>
    <mergeCell ref="N491:N492"/>
    <mergeCell ref="F493:G493"/>
    <mergeCell ref="H493:I493"/>
    <mergeCell ref="J485:K485"/>
    <mergeCell ref="L485:M485"/>
    <mergeCell ref="N493:N494"/>
    <mergeCell ref="L495:M495"/>
    <mergeCell ref="N495:N496"/>
    <mergeCell ref="F497:G497"/>
    <mergeCell ref="H497:I497"/>
    <mergeCell ref="F487:G487"/>
    <mergeCell ref="H487:I487"/>
    <mergeCell ref="J487:K487"/>
    <mergeCell ref="J489:K489"/>
    <mergeCell ref="L489:M489"/>
    <mergeCell ref="L483:M483"/>
    <mergeCell ref="N483:N484"/>
    <mergeCell ref="F485:G485"/>
    <mergeCell ref="H485:I485"/>
    <mergeCell ref="N485:N486"/>
    <mergeCell ref="N497:N498"/>
    <mergeCell ref="F491:G491"/>
    <mergeCell ref="H491:I491"/>
    <mergeCell ref="J491:K491"/>
    <mergeCell ref="F495:G495"/>
    <mergeCell ref="H495:I495"/>
    <mergeCell ref="J495:K495"/>
    <mergeCell ref="L487:M487"/>
    <mergeCell ref="N487:N488"/>
    <mergeCell ref="F489:G489"/>
    <mergeCell ref="H489:I489"/>
    <mergeCell ref="L511:M511"/>
    <mergeCell ref="N511:N512"/>
    <mergeCell ref="J493:K493"/>
    <mergeCell ref="L493:M493"/>
    <mergeCell ref="J497:K497"/>
    <mergeCell ref="L497:M497"/>
    <mergeCell ref="N489:N490"/>
    <mergeCell ref="F513:G513"/>
    <mergeCell ref="H513:I513"/>
    <mergeCell ref="J505:K505"/>
    <mergeCell ref="L505:M505"/>
    <mergeCell ref="N513:N514"/>
    <mergeCell ref="F507:G507"/>
    <mergeCell ref="H507:I507"/>
    <mergeCell ref="J507:K507"/>
    <mergeCell ref="L499:M499"/>
    <mergeCell ref="N499:N500"/>
    <mergeCell ref="F501:G501"/>
    <mergeCell ref="H501:I501"/>
    <mergeCell ref="N501:N502"/>
    <mergeCell ref="L503:M503"/>
    <mergeCell ref="N503:N504"/>
    <mergeCell ref="F505:G505"/>
    <mergeCell ref="H505:I505"/>
    <mergeCell ref="N505:N506"/>
    <mergeCell ref="F499:G499"/>
    <mergeCell ref="H499:I499"/>
    <mergeCell ref="J499:K499"/>
    <mergeCell ref="J501:K501"/>
    <mergeCell ref="L501:M501"/>
    <mergeCell ref="N509:N510"/>
    <mergeCell ref="F503:G503"/>
    <mergeCell ref="H503:I503"/>
    <mergeCell ref="J503:K503"/>
    <mergeCell ref="J521:K521"/>
    <mergeCell ref="L521:M521"/>
    <mergeCell ref="N529:N530"/>
    <mergeCell ref="F523:G523"/>
    <mergeCell ref="H523:I523"/>
    <mergeCell ref="J523:K523"/>
    <mergeCell ref="L515:M515"/>
    <mergeCell ref="N515:N516"/>
    <mergeCell ref="F517:G517"/>
    <mergeCell ref="H517:I517"/>
    <mergeCell ref="J509:K509"/>
    <mergeCell ref="L509:M509"/>
    <mergeCell ref="N517:N518"/>
    <mergeCell ref="F511:G511"/>
    <mergeCell ref="H511:I511"/>
    <mergeCell ref="J511:K511"/>
    <mergeCell ref="L519:M519"/>
    <mergeCell ref="N519:N520"/>
    <mergeCell ref="F521:G521"/>
    <mergeCell ref="H521:I521"/>
    <mergeCell ref="J513:K513"/>
    <mergeCell ref="L513:M513"/>
    <mergeCell ref="N521:N522"/>
    <mergeCell ref="F515:G515"/>
    <mergeCell ref="H515:I515"/>
    <mergeCell ref="J515:K515"/>
    <mergeCell ref="L529:M529"/>
    <mergeCell ref="F509:G509"/>
    <mergeCell ref="H509:I509"/>
    <mergeCell ref="J517:K517"/>
    <mergeCell ref="L517:M517"/>
    <mergeCell ref="F519:G519"/>
    <mergeCell ref="J533:K533"/>
    <mergeCell ref="L533:M533"/>
    <mergeCell ref="L523:M523"/>
    <mergeCell ref="N523:N524"/>
    <mergeCell ref="F525:G525"/>
    <mergeCell ref="H525:I525"/>
    <mergeCell ref="N525:N526"/>
    <mergeCell ref="P125:Q125"/>
    <mergeCell ref="R125:S125"/>
    <mergeCell ref="T125:U125"/>
    <mergeCell ref="V125:W125"/>
    <mergeCell ref="P127:Q127"/>
    <mergeCell ref="R127:S127"/>
    <mergeCell ref="T127:U127"/>
    <mergeCell ref="V127:W127"/>
    <mergeCell ref="P129:Q129"/>
    <mergeCell ref="R129:S129"/>
    <mergeCell ref="T129:U129"/>
    <mergeCell ref="V129:W129"/>
    <mergeCell ref="P131:Q131"/>
    <mergeCell ref="L531:M531"/>
    <mergeCell ref="N531:N532"/>
    <mergeCell ref="F533:G533"/>
    <mergeCell ref="H533:I533"/>
    <mergeCell ref="J525:K525"/>
    <mergeCell ref="L525:M525"/>
    <mergeCell ref="N533:N534"/>
    <mergeCell ref="F527:G527"/>
    <mergeCell ref="H527:I527"/>
    <mergeCell ref="J527:K527"/>
    <mergeCell ref="J529:K529"/>
    <mergeCell ref="H519:I519"/>
    <mergeCell ref="P117:W117"/>
    <mergeCell ref="P118:Q118"/>
    <mergeCell ref="R118:S118"/>
    <mergeCell ref="T118:U118"/>
    <mergeCell ref="V118:W118"/>
    <mergeCell ref="P119:Q119"/>
    <mergeCell ref="R119:S119"/>
    <mergeCell ref="T119:U119"/>
    <mergeCell ref="V119:W119"/>
    <mergeCell ref="P121:Q121"/>
    <mergeCell ref="R121:S121"/>
    <mergeCell ref="T121:U121"/>
    <mergeCell ref="V121:W121"/>
    <mergeCell ref="P123:Q123"/>
    <mergeCell ref="R123:S123"/>
    <mergeCell ref="T123:U123"/>
    <mergeCell ref="V123:W123"/>
    <mergeCell ref="R131:S131"/>
    <mergeCell ref="T131:U131"/>
    <mergeCell ref="V131:W131"/>
    <mergeCell ref="P133:Q133"/>
    <mergeCell ref="R133:S133"/>
    <mergeCell ref="T133:U133"/>
    <mergeCell ref="V133:W133"/>
    <mergeCell ref="P135:Q135"/>
    <mergeCell ref="J519:K519"/>
    <mergeCell ref="L507:M507"/>
    <mergeCell ref="N507:N508"/>
    <mergeCell ref="R135:S135"/>
    <mergeCell ref="T135:U135"/>
    <mergeCell ref="V135:W135"/>
    <mergeCell ref="P137:Q137"/>
    <mergeCell ref="R137:S137"/>
    <mergeCell ref="T137:U137"/>
    <mergeCell ref="V137:W137"/>
    <mergeCell ref="P139:Q139"/>
    <mergeCell ref="R139:S139"/>
    <mergeCell ref="T139:U139"/>
    <mergeCell ref="V139:W139"/>
    <mergeCell ref="P141:Q141"/>
    <mergeCell ref="R141:S141"/>
    <mergeCell ref="T141:U141"/>
    <mergeCell ref="V141:W141"/>
    <mergeCell ref="P143:Q143"/>
    <mergeCell ref="R143:S143"/>
    <mergeCell ref="T143:U143"/>
    <mergeCell ref="V143:W143"/>
    <mergeCell ref="P145:Q145"/>
    <mergeCell ref="R145:S145"/>
    <mergeCell ref="T145:U145"/>
    <mergeCell ref="V145:W145"/>
    <mergeCell ref="P147:Q147"/>
    <mergeCell ref="R147:S147"/>
    <mergeCell ref="T147:U147"/>
    <mergeCell ref="V147:W147"/>
    <mergeCell ref="P149:Q149"/>
    <mergeCell ref="R149:S149"/>
    <mergeCell ref="T149:U149"/>
    <mergeCell ref="V149:W149"/>
    <mergeCell ref="P151:Q151"/>
    <mergeCell ref="R151:S151"/>
    <mergeCell ref="T151:U151"/>
    <mergeCell ref="V151:W151"/>
    <mergeCell ref="P153:Q153"/>
    <mergeCell ref="R153:S153"/>
    <mergeCell ref="T153:U153"/>
    <mergeCell ref="V153:W153"/>
    <mergeCell ref="P155:Q155"/>
    <mergeCell ref="R155:S155"/>
    <mergeCell ref="T155:U155"/>
    <mergeCell ref="V155:W155"/>
    <mergeCell ref="P157:Q157"/>
    <mergeCell ref="R157:S157"/>
    <mergeCell ref="T157:U157"/>
    <mergeCell ref="V157:W157"/>
    <mergeCell ref="P159:Q159"/>
    <mergeCell ref="R159:S159"/>
    <mergeCell ref="T159:U159"/>
    <mergeCell ref="V159:W159"/>
    <mergeCell ref="P161:Q161"/>
    <mergeCell ref="R161:S161"/>
    <mergeCell ref="T161:U161"/>
    <mergeCell ref="V161:W161"/>
    <mergeCell ref="P163:Q163"/>
    <mergeCell ref="R163:S163"/>
    <mergeCell ref="T163:U163"/>
    <mergeCell ref="V163:W163"/>
    <mergeCell ref="P165:Q165"/>
    <mergeCell ref="R165:S165"/>
    <mergeCell ref="T165:U165"/>
    <mergeCell ref="V165:W165"/>
    <mergeCell ref="P167:Q167"/>
    <mergeCell ref="R167:S167"/>
    <mergeCell ref="T167:U167"/>
    <mergeCell ref="V167:W167"/>
    <mergeCell ref="P169:Q169"/>
    <mergeCell ref="R169:S169"/>
    <mergeCell ref="T169:U169"/>
    <mergeCell ref="V169:W169"/>
    <mergeCell ref="P171:Q171"/>
    <mergeCell ref="R171:S171"/>
    <mergeCell ref="T171:U171"/>
    <mergeCell ref="V171:W171"/>
    <mergeCell ref="P173:Q173"/>
    <mergeCell ref="R173:S173"/>
    <mergeCell ref="T173:U173"/>
    <mergeCell ref="V173:W173"/>
    <mergeCell ref="P175:Q175"/>
    <mergeCell ref="R175:S175"/>
    <mergeCell ref="T175:U175"/>
    <mergeCell ref="V175:W175"/>
    <mergeCell ref="P177:Q177"/>
    <mergeCell ref="R177:S177"/>
    <mergeCell ref="T177:U177"/>
    <mergeCell ref="V177:W177"/>
    <mergeCell ref="P179:Q179"/>
    <mergeCell ref="R179:S179"/>
    <mergeCell ref="T179:U179"/>
    <mergeCell ref="V179:W179"/>
    <mergeCell ref="P181:Q181"/>
    <mergeCell ref="R181:S181"/>
    <mergeCell ref="T181:U181"/>
    <mergeCell ref="V181:W181"/>
    <mergeCell ref="P183:Q183"/>
    <mergeCell ref="R183:S183"/>
    <mergeCell ref="T183:U183"/>
    <mergeCell ref="V183:W183"/>
    <mergeCell ref="P185:Q185"/>
    <mergeCell ref="R185:S185"/>
    <mergeCell ref="T185:U185"/>
    <mergeCell ref="V185:W185"/>
    <mergeCell ref="P187:Q187"/>
    <mergeCell ref="R187:S187"/>
    <mergeCell ref="T187:U187"/>
    <mergeCell ref="V187:W187"/>
    <mergeCell ref="P189:Q189"/>
    <mergeCell ref="R189:S189"/>
    <mergeCell ref="T189:U189"/>
    <mergeCell ref="V189:W189"/>
    <mergeCell ref="P191:Q191"/>
    <mergeCell ref="R191:S191"/>
    <mergeCell ref="T191:U191"/>
    <mergeCell ref="V191:W191"/>
    <mergeCell ref="P193:Q193"/>
    <mergeCell ref="R193:S193"/>
    <mergeCell ref="T193:U193"/>
    <mergeCell ref="V193:W193"/>
    <mergeCell ref="P195:Q195"/>
    <mergeCell ref="R195:S195"/>
    <mergeCell ref="T195:U195"/>
    <mergeCell ref="V195:W195"/>
    <mergeCell ref="P197:Q197"/>
    <mergeCell ref="R197:S197"/>
    <mergeCell ref="T197:U197"/>
    <mergeCell ref="V197:W197"/>
    <mergeCell ref="P199:Q199"/>
    <mergeCell ref="R199:S199"/>
    <mergeCell ref="T199:U199"/>
    <mergeCell ref="V199:W199"/>
    <mergeCell ref="P201:Q201"/>
    <mergeCell ref="R201:S201"/>
    <mergeCell ref="T201:U201"/>
    <mergeCell ref="V201:W201"/>
    <mergeCell ref="P203:Q203"/>
    <mergeCell ref="R203:S203"/>
    <mergeCell ref="T203:U203"/>
    <mergeCell ref="V203:W203"/>
    <mergeCell ref="P205:Q205"/>
    <mergeCell ref="R205:S205"/>
    <mergeCell ref="T205:U205"/>
    <mergeCell ref="V205:W205"/>
    <mergeCell ref="P207:Q207"/>
    <mergeCell ref="R207:S207"/>
    <mergeCell ref="T207:U207"/>
    <mergeCell ref="V207:W207"/>
    <mergeCell ref="P209:Q209"/>
    <mergeCell ref="R209:S209"/>
    <mergeCell ref="T209:U209"/>
    <mergeCell ref="V209:W209"/>
    <mergeCell ref="P211:Q211"/>
    <mergeCell ref="R211:S211"/>
    <mergeCell ref="T211:U211"/>
    <mergeCell ref="V211:W211"/>
    <mergeCell ref="P213:Q213"/>
    <mergeCell ref="R213:S213"/>
    <mergeCell ref="T213:U213"/>
    <mergeCell ref="V213:W213"/>
    <mergeCell ref="P215:Q215"/>
    <mergeCell ref="R215:S215"/>
    <mergeCell ref="T215:U215"/>
    <mergeCell ref="V215:W215"/>
    <mergeCell ref="P217:Q217"/>
    <mergeCell ref="R217:S217"/>
    <mergeCell ref="T217:U217"/>
    <mergeCell ref="V217:W217"/>
    <mergeCell ref="P219:Q219"/>
    <mergeCell ref="R219:S219"/>
    <mergeCell ref="T219:U219"/>
    <mergeCell ref="V219:W219"/>
    <mergeCell ref="P221:Q221"/>
    <mergeCell ref="R221:S221"/>
    <mergeCell ref="T221:U221"/>
    <mergeCell ref="V221:W221"/>
    <mergeCell ref="P223:Q223"/>
    <mergeCell ref="R223:S223"/>
    <mergeCell ref="T223:U223"/>
    <mergeCell ref="V223:W223"/>
    <mergeCell ref="P225:Q225"/>
    <mergeCell ref="R225:S225"/>
    <mergeCell ref="T225:U225"/>
    <mergeCell ref="V225:W225"/>
    <mergeCell ref="P227:Q227"/>
    <mergeCell ref="R227:S227"/>
    <mergeCell ref="T227:U227"/>
    <mergeCell ref="V227:W227"/>
    <mergeCell ref="P229:Q229"/>
    <mergeCell ref="R229:S229"/>
    <mergeCell ref="T229:U229"/>
    <mergeCell ref="V229:W229"/>
    <mergeCell ref="P231:Q231"/>
    <mergeCell ref="R231:S231"/>
    <mergeCell ref="T231:U231"/>
    <mergeCell ref="V231:W231"/>
    <mergeCell ref="P233:Q233"/>
    <mergeCell ref="R233:S233"/>
    <mergeCell ref="T233:U233"/>
    <mergeCell ref="V233:W233"/>
    <mergeCell ref="P235:Q235"/>
    <mergeCell ref="R235:S235"/>
    <mergeCell ref="T235:U235"/>
    <mergeCell ref="V235:W235"/>
    <mergeCell ref="P237:Q237"/>
    <mergeCell ref="R237:S237"/>
    <mergeCell ref="T237:U237"/>
    <mergeCell ref="V237:W237"/>
    <mergeCell ref="P239:Q239"/>
    <mergeCell ref="R239:S239"/>
    <mergeCell ref="T239:U239"/>
    <mergeCell ref="V239:W239"/>
    <mergeCell ref="P241:Q241"/>
    <mergeCell ref="R241:S241"/>
    <mergeCell ref="T241:U241"/>
    <mergeCell ref="V241:W241"/>
    <mergeCell ref="P243:Q243"/>
    <mergeCell ref="R243:S243"/>
    <mergeCell ref="T243:U243"/>
    <mergeCell ref="V243:W243"/>
    <mergeCell ref="P245:Q245"/>
    <mergeCell ref="R245:S245"/>
    <mergeCell ref="T245:U245"/>
    <mergeCell ref="V245:W245"/>
    <mergeCell ref="P247:Q247"/>
    <mergeCell ref="R247:S247"/>
    <mergeCell ref="T247:U247"/>
    <mergeCell ref="V247:W247"/>
    <mergeCell ref="P249:Q249"/>
    <mergeCell ref="R249:S249"/>
    <mergeCell ref="T249:U249"/>
    <mergeCell ref="V249:W249"/>
    <mergeCell ref="P251:Q251"/>
    <mergeCell ref="R251:S251"/>
    <mergeCell ref="T251:U251"/>
    <mergeCell ref="V251:W251"/>
    <mergeCell ref="P253:Q253"/>
    <mergeCell ref="R253:S253"/>
    <mergeCell ref="T253:U253"/>
    <mergeCell ref="V253:W253"/>
    <mergeCell ref="P255:Q255"/>
    <mergeCell ref="R255:S255"/>
    <mergeCell ref="T255:U255"/>
    <mergeCell ref="V255:W255"/>
    <mergeCell ref="P257:Q257"/>
    <mergeCell ref="R257:S257"/>
    <mergeCell ref="T257:U257"/>
    <mergeCell ref="V257:W257"/>
    <mergeCell ref="P259:Q259"/>
    <mergeCell ref="R259:S259"/>
    <mergeCell ref="T259:U259"/>
    <mergeCell ref="V259:W259"/>
    <mergeCell ref="P261:Q261"/>
    <mergeCell ref="R261:S261"/>
    <mergeCell ref="T261:U261"/>
    <mergeCell ref="V261:W261"/>
    <mergeCell ref="P263:Q263"/>
    <mergeCell ref="R263:S263"/>
    <mergeCell ref="T263:U263"/>
    <mergeCell ref="V263:W263"/>
    <mergeCell ref="P265:Q265"/>
    <mergeCell ref="R265:S265"/>
    <mergeCell ref="T265:U265"/>
    <mergeCell ref="V265:W265"/>
    <mergeCell ref="P267:Q267"/>
    <mergeCell ref="R267:S267"/>
    <mergeCell ref="T267:U267"/>
    <mergeCell ref="V267:W267"/>
    <mergeCell ref="P269:Q269"/>
    <mergeCell ref="R269:S269"/>
    <mergeCell ref="T269:U269"/>
    <mergeCell ref="V269:W269"/>
    <mergeCell ref="P271:Q271"/>
    <mergeCell ref="R271:S271"/>
    <mergeCell ref="T271:U271"/>
    <mergeCell ref="V271:W271"/>
    <mergeCell ref="P273:Q273"/>
    <mergeCell ref="R273:S273"/>
    <mergeCell ref="T273:U273"/>
    <mergeCell ref="V273:W273"/>
    <mergeCell ref="P275:Q275"/>
    <mergeCell ref="R275:S275"/>
    <mergeCell ref="T275:U275"/>
    <mergeCell ref="V275:W275"/>
    <mergeCell ref="P277:Q277"/>
    <mergeCell ref="R277:S277"/>
    <mergeCell ref="T277:U277"/>
    <mergeCell ref="V277:W277"/>
    <mergeCell ref="P279:Q279"/>
    <mergeCell ref="R279:S279"/>
    <mergeCell ref="T279:U279"/>
    <mergeCell ref="V279:W279"/>
    <mergeCell ref="P281:Q281"/>
    <mergeCell ref="R281:S281"/>
    <mergeCell ref="T281:U281"/>
    <mergeCell ref="V281:W281"/>
    <mergeCell ref="P283:Q283"/>
    <mergeCell ref="R283:S283"/>
    <mergeCell ref="T283:U283"/>
    <mergeCell ref="V283:W283"/>
    <mergeCell ref="P285:Q285"/>
    <mergeCell ref="R285:S285"/>
    <mergeCell ref="T285:U285"/>
    <mergeCell ref="V285:W285"/>
    <mergeCell ref="P287:Q287"/>
    <mergeCell ref="R287:S287"/>
    <mergeCell ref="T287:U287"/>
    <mergeCell ref="V287:W287"/>
    <mergeCell ref="P289:Q289"/>
    <mergeCell ref="R289:S289"/>
    <mergeCell ref="T289:U289"/>
    <mergeCell ref="V289:W289"/>
    <mergeCell ref="P291:Q291"/>
    <mergeCell ref="R291:S291"/>
    <mergeCell ref="T291:U291"/>
    <mergeCell ref="V291:W291"/>
    <mergeCell ref="P293:Q293"/>
    <mergeCell ref="R293:S293"/>
    <mergeCell ref="T293:U293"/>
    <mergeCell ref="V293:W293"/>
    <mergeCell ref="P295:Q295"/>
    <mergeCell ref="R295:S295"/>
    <mergeCell ref="T295:U295"/>
    <mergeCell ref="V295:W295"/>
    <mergeCell ref="P297:Q297"/>
    <mergeCell ref="R297:S297"/>
    <mergeCell ref="T297:U297"/>
    <mergeCell ref="V297:W297"/>
    <mergeCell ref="P299:Q299"/>
    <mergeCell ref="R299:S299"/>
    <mergeCell ref="T299:U299"/>
    <mergeCell ref="V299:W299"/>
    <mergeCell ref="P301:Q301"/>
    <mergeCell ref="R301:S301"/>
    <mergeCell ref="T301:U301"/>
    <mergeCell ref="V301:W301"/>
    <mergeCell ref="P303:Q303"/>
    <mergeCell ref="R303:S303"/>
    <mergeCell ref="T303:U303"/>
    <mergeCell ref="V303:W303"/>
    <mergeCell ref="P305:Q305"/>
    <mergeCell ref="R305:S305"/>
    <mergeCell ref="T305:U305"/>
    <mergeCell ref="V305:W305"/>
    <mergeCell ref="P307:Q307"/>
    <mergeCell ref="R307:S307"/>
    <mergeCell ref="T307:U307"/>
    <mergeCell ref="V307:W307"/>
    <mergeCell ref="P309:Q309"/>
    <mergeCell ref="R309:S309"/>
    <mergeCell ref="T309:U309"/>
    <mergeCell ref="V309:W309"/>
    <mergeCell ref="P311:Q311"/>
    <mergeCell ref="R311:S311"/>
    <mergeCell ref="T311:U311"/>
    <mergeCell ref="V311:W311"/>
    <mergeCell ref="P313:Q313"/>
    <mergeCell ref="R313:S313"/>
    <mergeCell ref="T313:U313"/>
    <mergeCell ref="V313:W313"/>
    <mergeCell ref="P315:Q315"/>
    <mergeCell ref="R315:S315"/>
    <mergeCell ref="T315:U315"/>
    <mergeCell ref="V315:W315"/>
    <mergeCell ref="P317:Q317"/>
    <mergeCell ref="R317:S317"/>
    <mergeCell ref="T317:U317"/>
    <mergeCell ref="V317:W317"/>
    <mergeCell ref="P319:Q319"/>
    <mergeCell ref="R319:S319"/>
    <mergeCell ref="T319:U319"/>
    <mergeCell ref="V319:W319"/>
    <mergeCell ref="P321:Q321"/>
    <mergeCell ref="R321:S321"/>
    <mergeCell ref="T321:U321"/>
    <mergeCell ref="V321:W321"/>
    <mergeCell ref="P323:Q323"/>
    <mergeCell ref="R323:S323"/>
    <mergeCell ref="T323:U323"/>
    <mergeCell ref="V323:W323"/>
    <mergeCell ref="P325:Q325"/>
    <mergeCell ref="R325:S325"/>
    <mergeCell ref="T325:U325"/>
    <mergeCell ref="V325:W325"/>
    <mergeCell ref="P327:Q327"/>
    <mergeCell ref="R327:S327"/>
    <mergeCell ref="T327:U327"/>
    <mergeCell ref="V327:W327"/>
    <mergeCell ref="P329:Q329"/>
    <mergeCell ref="R329:S329"/>
    <mergeCell ref="T329:U329"/>
    <mergeCell ref="V329:W329"/>
    <mergeCell ref="P331:Q331"/>
    <mergeCell ref="R331:S331"/>
    <mergeCell ref="T331:U331"/>
    <mergeCell ref="V331:W331"/>
    <mergeCell ref="P333:Q333"/>
    <mergeCell ref="R333:S333"/>
    <mergeCell ref="T333:U333"/>
    <mergeCell ref="V333:W333"/>
    <mergeCell ref="P335:Q335"/>
    <mergeCell ref="R335:S335"/>
    <mergeCell ref="T335:U335"/>
    <mergeCell ref="V335:W335"/>
    <mergeCell ref="P337:Q337"/>
    <mergeCell ref="R337:S337"/>
    <mergeCell ref="T337:U337"/>
    <mergeCell ref="V337:W337"/>
    <mergeCell ref="P339:Q339"/>
    <mergeCell ref="R339:S339"/>
    <mergeCell ref="T339:U339"/>
    <mergeCell ref="V339:W339"/>
    <mergeCell ref="P341:Q341"/>
    <mergeCell ref="R341:S341"/>
    <mergeCell ref="T341:U341"/>
    <mergeCell ref="V341:W341"/>
    <mergeCell ref="P343:Q343"/>
    <mergeCell ref="R343:S343"/>
    <mergeCell ref="T343:U343"/>
    <mergeCell ref="V343:W343"/>
    <mergeCell ref="P345:Q345"/>
    <mergeCell ref="R345:S345"/>
    <mergeCell ref="T345:U345"/>
    <mergeCell ref="V345:W345"/>
    <mergeCell ref="P347:Q347"/>
    <mergeCell ref="R347:S347"/>
    <mergeCell ref="T347:U347"/>
    <mergeCell ref="V347:W347"/>
    <mergeCell ref="P349:Q349"/>
    <mergeCell ref="R349:S349"/>
    <mergeCell ref="T349:U349"/>
    <mergeCell ref="V349:W349"/>
    <mergeCell ref="P351:Q351"/>
    <mergeCell ref="R351:S351"/>
    <mergeCell ref="T351:U351"/>
    <mergeCell ref="V351:W351"/>
    <mergeCell ref="P353:Q353"/>
    <mergeCell ref="R353:S353"/>
    <mergeCell ref="T353:U353"/>
    <mergeCell ref="V353:W353"/>
    <mergeCell ref="P355:Q355"/>
    <mergeCell ref="R355:S355"/>
    <mergeCell ref="T355:U355"/>
    <mergeCell ref="V355:W355"/>
    <mergeCell ref="P357:Q357"/>
    <mergeCell ref="R357:S357"/>
    <mergeCell ref="T357:U357"/>
    <mergeCell ref="V357:W357"/>
    <mergeCell ref="P359:Q359"/>
    <mergeCell ref="R359:S359"/>
    <mergeCell ref="T359:U359"/>
    <mergeCell ref="V359:W359"/>
    <mergeCell ref="P361:Q361"/>
    <mergeCell ref="R361:S361"/>
    <mergeCell ref="T361:U361"/>
    <mergeCell ref="V361:W361"/>
    <mergeCell ref="P363:Q363"/>
    <mergeCell ref="R363:S363"/>
    <mergeCell ref="T363:U363"/>
    <mergeCell ref="V363:W363"/>
    <mergeCell ref="P365:Q365"/>
    <mergeCell ref="R365:S365"/>
    <mergeCell ref="T365:U365"/>
    <mergeCell ref="V365:W365"/>
    <mergeCell ref="P367:Q367"/>
    <mergeCell ref="R367:S367"/>
    <mergeCell ref="T367:U367"/>
    <mergeCell ref="V367:W367"/>
    <mergeCell ref="P369:Q369"/>
    <mergeCell ref="R369:S369"/>
    <mergeCell ref="T369:U369"/>
    <mergeCell ref="V369:W369"/>
    <mergeCell ref="P371:Q371"/>
    <mergeCell ref="R371:S371"/>
    <mergeCell ref="T371:U371"/>
    <mergeCell ref="V371:W371"/>
    <mergeCell ref="P373:Q373"/>
    <mergeCell ref="R373:S373"/>
    <mergeCell ref="T373:U373"/>
    <mergeCell ref="V373:W373"/>
    <mergeCell ref="P375:Q375"/>
    <mergeCell ref="R375:S375"/>
    <mergeCell ref="T375:U375"/>
    <mergeCell ref="V375:W375"/>
    <mergeCell ref="P377:Q377"/>
    <mergeCell ref="R377:S377"/>
    <mergeCell ref="T377:U377"/>
    <mergeCell ref="V377:W377"/>
    <mergeCell ref="P379:Q379"/>
    <mergeCell ref="R379:S379"/>
    <mergeCell ref="T379:U379"/>
    <mergeCell ref="V379:W379"/>
    <mergeCell ref="P381:Q381"/>
    <mergeCell ref="R381:S381"/>
    <mergeCell ref="T381:U381"/>
    <mergeCell ref="V381:W381"/>
    <mergeCell ref="P383:Q383"/>
    <mergeCell ref="R383:S383"/>
    <mergeCell ref="T383:U383"/>
    <mergeCell ref="V383:W383"/>
    <mergeCell ref="P385:Q385"/>
    <mergeCell ref="R385:S385"/>
    <mergeCell ref="T385:U385"/>
    <mergeCell ref="V385:W385"/>
    <mergeCell ref="P387:Q387"/>
    <mergeCell ref="R387:S387"/>
    <mergeCell ref="T387:U387"/>
    <mergeCell ref="V387:W387"/>
    <mergeCell ref="P389:Q389"/>
    <mergeCell ref="R389:S389"/>
    <mergeCell ref="T389:U389"/>
    <mergeCell ref="V389:W389"/>
    <mergeCell ref="P391:Q391"/>
    <mergeCell ref="R391:S391"/>
    <mergeCell ref="T391:U391"/>
    <mergeCell ref="V391:W391"/>
    <mergeCell ref="P393:Q393"/>
    <mergeCell ref="R393:S393"/>
    <mergeCell ref="T393:U393"/>
    <mergeCell ref="V393:W393"/>
    <mergeCell ref="P395:Q395"/>
    <mergeCell ref="R395:S395"/>
    <mergeCell ref="T395:U395"/>
    <mergeCell ref="V395:W395"/>
    <mergeCell ref="P397:Q397"/>
    <mergeCell ref="R397:S397"/>
    <mergeCell ref="T397:U397"/>
    <mergeCell ref="V397:W397"/>
    <mergeCell ref="P399:Q399"/>
    <mergeCell ref="R399:S399"/>
    <mergeCell ref="T399:U399"/>
    <mergeCell ref="V399:W399"/>
    <mergeCell ref="P401:Q401"/>
    <mergeCell ref="R401:S401"/>
    <mergeCell ref="T401:U401"/>
    <mergeCell ref="V401:W401"/>
    <mergeCell ref="P403:Q403"/>
    <mergeCell ref="R403:S403"/>
    <mergeCell ref="T403:U403"/>
    <mergeCell ref="V403:W403"/>
    <mergeCell ref="P405:Q405"/>
    <mergeCell ref="R405:S405"/>
    <mergeCell ref="T405:U405"/>
    <mergeCell ref="V405:W405"/>
    <mergeCell ref="P407:Q407"/>
    <mergeCell ref="R407:S407"/>
    <mergeCell ref="T407:U407"/>
    <mergeCell ref="V407:W407"/>
    <mergeCell ref="P409:Q409"/>
    <mergeCell ref="R409:S409"/>
    <mergeCell ref="T409:U409"/>
    <mergeCell ref="V409:W409"/>
    <mergeCell ref="P411:Q411"/>
    <mergeCell ref="R411:S411"/>
    <mergeCell ref="T411:U411"/>
    <mergeCell ref="V411:W411"/>
    <mergeCell ref="P413:Q413"/>
    <mergeCell ref="R413:S413"/>
    <mergeCell ref="T413:U413"/>
    <mergeCell ref="V413:W413"/>
    <mergeCell ref="P415:Q415"/>
    <mergeCell ref="R415:S415"/>
    <mergeCell ref="T415:U415"/>
    <mergeCell ref="V415:W415"/>
    <mergeCell ref="P417:Q417"/>
    <mergeCell ref="R417:S417"/>
    <mergeCell ref="T417:U417"/>
    <mergeCell ref="V417:W417"/>
    <mergeCell ref="P419:Q419"/>
    <mergeCell ref="R419:S419"/>
    <mergeCell ref="T419:U419"/>
    <mergeCell ref="V419:W419"/>
    <mergeCell ref="P421:Q421"/>
    <mergeCell ref="R421:S421"/>
    <mergeCell ref="T421:U421"/>
    <mergeCell ref="V421:W421"/>
    <mergeCell ref="P423:Q423"/>
    <mergeCell ref="R423:S423"/>
    <mergeCell ref="T423:U423"/>
    <mergeCell ref="V423:W423"/>
    <mergeCell ref="P425:Q425"/>
    <mergeCell ref="R425:S425"/>
    <mergeCell ref="T425:U425"/>
    <mergeCell ref="V425:W425"/>
    <mergeCell ref="P427:Q427"/>
    <mergeCell ref="R427:S427"/>
    <mergeCell ref="T427:U427"/>
    <mergeCell ref="V427:W427"/>
    <mergeCell ref="P429:Q429"/>
    <mergeCell ref="R429:S429"/>
    <mergeCell ref="T429:U429"/>
    <mergeCell ref="V429:W429"/>
    <mergeCell ref="P431:Q431"/>
    <mergeCell ref="R431:S431"/>
    <mergeCell ref="T431:U431"/>
    <mergeCell ref="V431:W431"/>
    <mergeCell ref="P433:Q433"/>
    <mergeCell ref="R433:S433"/>
    <mergeCell ref="T433:U433"/>
    <mergeCell ref="V433:W433"/>
    <mergeCell ref="P435:Q435"/>
    <mergeCell ref="R435:S435"/>
    <mergeCell ref="T435:U435"/>
    <mergeCell ref="V435:W435"/>
    <mergeCell ref="P437:Q437"/>
    <mergeCell ref="R437:S437"/>
    <mergeCell ref="T437:U437"/>
    <mergeCell ref="V437:W437"/>
    <mergeCell ref="P439:Q439"/>
    <mergeCell ref="R439:S439"/>
    <mergeCell ref="T439:U439"/>
    <mergeCell ref="V439:W439"/>
    <mergeCell ref="P441:Q441"/>
    <mergeCell ref="R441:S441"/>
    <mergeCell ref="T441:U441"/>
    <mergeCell ref="V441:W441"/>
    <mergeCell ref="P443:Q443"/>
    <mergeCell ref="R443:S443"/>
    <mergeCell ref="T443:U443"/>
    <mergeCell ref="V443:W443"/>
    <mergeCell ref="P445:Q445"/>
    <mergeCell ref="R445:S445"/>
    <mergeCell ref="T445:U445"/>
    <mergeCell ref="V445:W445"/>
    <mergeCell ref="P447:Q447"/>
    <mergeCell ref="R447:S447"/>
    <mergeCell ref="T447:U447"/>
    <mergeCell ref="V447:W447"/>
    <mergeCell ref="P449:Q449"/>
    <mergeCell ref="R449:S449"/>
    <mergeCell ref="T449:U449"/>
    <mergeCell ref="V449:W449"/>
    <mergeCell ref="P451:Q451"/>
    <mergeCell ref="R451:S451"/>
    <mergeCell ref="T451:U451"/>
    <mergeCell ref="V451:W451"/>
    <mergeCell ref="P453:Q453"/>
    <mergeCell ref="R453:S453"/>
    <mergeCell ref="T453:U453"/>
    <mergeCell ref="V453:W453"/>
    <mergeCell ref="P455:Q455"/>
    <mergeCell ref="R455:S455"/>
    <mergeCell ref="T455:U455"/>
    <mergeCell ref="V455:W455"/>
    <mergeCell ref="P457:Q457"/>
    <mergeCell ref="R457:S457"/>
    <mergeCell ref="T457:U457"/>
    <mergeCell ref="V457:W457"/>
    <mergeCell ref="P459:Q459"/>
    <mergeCell ref="R459:S459"/>
    <mergeCell ref="T459:U459"/>
    <mergeCell ref="V459:W459"/>
    <mergeCell ref="P461:Q461"/>
    <mergeCell ref="R461:S461"/>
    <mergeCell ref="T461:U461"/>
    <mergeCell ref="V461:W461"/>
    <mergeCell ref="P463:Q463"/>
    <mergeCell ref="R463:S463"/>
    <mergeCell ref="T463:U463"/>
    <mergeCell ref="V463:W463"/>
    <mergeCell ref="P465:Q465"/>
    <mergeCell ref="R465:S465"/>
    <mergeCell ref="T465:U465"/>
    <mergeCell ref="V465:W465"/>
    <mergeCell ref="P467:Q467"/>
    <mergeCell ref="R467:S467"/>
    <mergeCell ref="T467:U467"/>
    <mergeCell ref="V467:W467"/>
    <mergeCell ref="P469:Q469"/>
    <mergeCell ref="R469:S469"/>
    <mergeCell ref="T469:U469"/>
    <mergeCell ref="V469:W469"/>
    <mergeCell ref="P471:Q471"/>
    <mergeCell ref="R471:S471"/>
    <mergeCell ref="T471:U471"/>
    <mergeCell ref="V471:W471"/>
    <mergeCell ref="P473:Q473"/>
    <mergeCell ref="R473:S473"/>
    <mergeCell ref="T473:U473"/>
    <mergeCell ref="V473:W473"/>
    <mergeCell ref="P475:Q475"/>
    <mergeCell ref="R475:S475"/>
    <mergeCell ref="T475:U475"/>
    <mergeCell ref="V475:W475"/>
    <mergeCell ref="P477:Q477"/>
    <mergeCell ref="R477:S477"/>
    <mergeCell ref="T477:U477"/>
    <mergeCell ref="V477:W477"/>
    <mergeCell ref="P479:Q479"/>
    <mergeCell ref="R479:S479"/>
    <mergeCell ref="T479:U479"/>
    <mergeCell ref="V479:W479"/>
    <mergeCell ref="P481:Q481"/>
    <mergeCell ref="R481:S481"/>
    <mergeCell ref="T481:U481"/>
    <mergeCell ref="V481:W481"/>
    <mergeCell ref="P483:Q483"/>
    <mergeCell ref="R483:S483"/>
    <mergeCell ref="T483:U483"/>
    <mergeCell ref="V483:W483"/>
    <mergeCell ref="P485:Q485"/>
    <mergeCell ref="R485:S485"/>
    <mergeCell ref="T485:U485"/>
    <mergeCell ref="V485:W485"/>
    <mergeCell ref="P487:Q487"/>
    <mergeCell ref="R487:S487"/>
    <mergeCell ref="T487:U487"/>
    <mergeCell ref="V487:W487"/>
    <mergeCell ref="P489:Q489"/>
    <mergeCell ref="R489:S489"/>
    <mergeCell ref="T489:U489"/>
    <mergeCell ref="V489:W489"/>
    <mergeCell ref="P491:Q491"/>
    <mergeCell ref="R491:S491"/>
    <mergeCell ref="T491:U491"/>
    <mergeCell ref="V491:W491"/>
    <mergeCell ref="P493:Q493"/>
    <mergeCell ref="R493:S493"/>
    <mergeCell ref="T493:U493"/>
    <mergeCell ref="V493:W493"/>
    <mergeCell ref="P495:Q495"/>
    <mergeCell ref="R495:S495"/>
    <mergeCell ref="T495:U495"/>
    <mergeCell ref="V495:W495"/>
    <mergeCell ref="T515:U515"/>
    <mergeCell ref="V515:W515"/>
    <mergeCell ref="P497:Q497"/>
    <mergeCell ref="R497:S497"/>
    <mergeCell ref="T497:U497"/>
    <mergeCell ref="V497:W497"/>
    <mergeCell ref="P499:Q499"/>
    <mergeCell ref="R499:S499"/>
    <mergeCell ref="T499:U499"/>
    <mergeCell ref="V499:W499"/>
    <mergeCell ref="P501:Q501"/>
    <mergeCell ref="R501:S501"/>
    <mergeCell ref="T501:U501"/>
    <mergeCell ref="V501:W501"/>
    <mergeCell ref="P503:Q503"/>
    <mergeCell ref="R503:S503"/>
    <mergeCell ref="T503:U503"/>
    <mergeCell ref="V503:W503"/>
    <mergeCell ref="P505:Q505"/>
    <mergeCell ref="R505:S505"/>
    <mergeCell ref="T505:U505"/>
    <mergeCell ref="V505:W505"/>
    <mergeCell ref="D536:M536"/>
    <mergeCell ref="P525:Q525"/>
    <mergeCell ref="R525:S525"/>
    <mergeCell ref="T525:U525"/>
    <mergeCell ref="V525:W525"/>
    <mergeCell ref="P527:Q527"/>
    <mergeCell ref="R527:S527"/>
    <mergeCell ref="T527:U527"/>
    <mergeCell ref="V527:W527"/>
    <mergeCell ref="P529:Q529"/>
    <mergeCell ref="R529:S529"/>
    <mergeCell ref="T529:U529"/>
    <mergeCell ref="V529:W529"/>
    <mergeCell ref="P531:Q531"/>
    <mergeCell ref="R531:S531"/>
    <mergeCell ref="T531:U531"/>
    <mergeCell ref="P507:Q507"/>
    <mergeCell ref="R507:S507"/>
    <mergeCell ref="T507:U507"/>
    <mergeCell ref="V507:W507"/>
    <mergeCell ref="P509:Q509"/>
    <mergeCell ref="R509:S509"/>
    <mergeCell ref="T509:U509"/>
    <mergeCell ref="V509:W509"/>
    <mergeCell ref="P511:Q511"/>
    <mergeCell ref="R511:S511"/>
    <mergeCell ref="T511:U511"/>
    <mergeCell ref="V511:W511"/>
    <mergeCell ref="P513:Q513"/>
    <mergeCell ref="R513:S513"/>
    <mergeCell ref="T513:U513"/>
    <mergeCell ref="V513:W513"/>
    <mergeCell ref="V531:W531"/>
    <mergeCell ref="P533:Q533"/>
    <mergeCell ref="R533:S533"/>
    <mergeCell ref="T533:U533"/>
    <mergeCell ref="V533:W533"/>
    <mergeCell ref="F531:G531"/>
    <mergeCell ref="H531:I531"/>
    <mergeCell ref="J531:K531"/>
    <mergeCell ref="L527:M527"/>
    <mergeCell ref="N527:N528"/>
    <mergeCell ref="F529:G529"/>
    <mergeCell ref="H529:I529"/>
    <mergeCell ref="D7:E7"/>
    <mergeCell ref="F7:N7"/>
    <mergeCell ref="P517:Q517"/>
    <mergeCell ref="R517:S517"/>
    <mergeCell ref="T517:U517"/>
    <mergeCell ref="V517:W517"/>
    <mergeCell ref="P519:Q519"/>
    <mergeCell ref="R519:S519"/>
    <mergeCell ref="T519:U519"/>
    <mergeCell ref="V519:W519"/>
    <mergeCell ref="P521:Q521"/>
    <mergeCell ref="R521:S521"/>
    <mergeCell ref="T521:U521"/>
    <mergeCell ref="V521:W521"/>
    <mergeCell ref="P523:Q523"/>
    <mergeCell ref="R523:S523"/>
    <mergeCell ref="T523:U523"/>
    <mergeCell ref="V523:W523"/>
    <mergeCell ref="P515:Q515"/>
    <mergeCell ref="R515:S515"/>
  </mergeCells>
  <conditionalFormatting sqref="D119">
    <cfRule type="cellIs" dxfId="4364" priority="2891" operator="equal">
      <formula>"2006-2015"</formula>
    </cfRule>
  </conditionalFormatting>
  <conditionalFormatting sqref="H261:I261">
    <cfRule type="expression" dxfId="4363" priority="984">
      <formula>Z261=1</formula>
    </cfRule>
  </conditionalFormatting>
  <conditionalFormatting sqref="F261:G261">
    <cfRule type="expression" dxfId="4362" priority="983">
      <formula>Y261=1</formula>
    </cfRule>
  </conditionalFormatting>
  <conditionalFormatting sqref="J261:K261">
    <cfRule type="expression" dxfId="4361" priority="982">
      <formula>AA261=1</formula>
    </cfRule>
  </conditionalFormatting>
  <conditionalFormatting sqref="L261:M261">
    <cfRule type="expression" dxfId="4360" priority="981">
      <formula>AB261=1</formula>
    </cfRule>
  </conditionalFormatting>
  <conditionalFormatting sqref="H273:I273">
    <cfRule type="expression" dxfId="4359" priority="942">
      <formula>Z273=1</formula>
    </cfRule>
  </conditionalFormatting>
  <conditionalFormatting sqref="F273:G273">
    <cfRule type="expression" dxfId="4358" priority="941">
      <formula>Y273=1</formula>
    </cfRule>
  </conditionalFormatting>
  <conditionalFormatting sqref="J273:K273">
    <cfRule type="expression" dxfId="4357" priority="940">
      <formula>AA273=1</formula>
    </cfRule>
  </conditionalFormatting>
  <conditionalFormatting sqref="L273:M273">
    <cfRule type="expression" dxfId="4356" priority="939">
      <formula>AB273=1</formula>
    </cfRule>
  </conditionalFormatting>
  <conditionalFormatting sqref="H285:I285">
    <cfRule type="expression" dxfId="4355" priority="900">
      <formula>Z285=1</formula>
    </cfRule>
  </conditionalFormatting>
  <conditionalFormatting sqref="F285:G285">
    <cfRule type="expression" dxfId="4354" priority="899">
      <formula>Y285=1</formula>
    </cfRule>
  </conditionalFormatting>
  <conditionalFormatting sqref="J285:K285">
    <cfRule type="expression" dxfId="4353" priority="898">
      <formula>AA285=1</formula>
    </cfRule>
  </conditionalFormatting>
  <conditionalFormatting sqref="L285:M285">
    <cfRule type="expression" dxfId="4352" priority="897">
      <formula>AB285=1</formula>
    </cfRule>
  </conditionalFormatting>
  <conditionalFormatting sqref="H297:I297">
    <cfRule type="expression" dxfId="4351" priority="858">
      <formula>Z297=1</formula>
    </cfRule>
  </conditionalFormatting>
  <conditionalFormatting sqref="F297:G297">
    <cfRule type="expression" dxfId="4350" priority="857">
      <formula>Y297=1</formula>
    </cfRule>
  </conditionalFormatting>
  <conditionalFormatting sqref="J297:K297">
    <cfRule type="expression" dxfId="4349" priority="856">
      <formula>AA297=1</formula>
    </cfRule>
  </conditionalFormatting>
  <conditionalFormatting sqref="L297:M297">
    <cfRule type="expression" dxfId="4348" priority="855">
      <formula>AB297=1</formula>
    </cfRule>
  </conditionalFormatting>
  <conditionalFormatting sqref="P119:W120">
    <cfRule type="containsBlanks" dxfId="4347" priority="1904">
      <formula>LEN(TRIM(P119))=0</formula>
    </cfRule>
  </conditionalFormatting>
  <conditionalFormatting sqref="P119:W119">
    <cfRule type="colorScale" priority="1903">
      <colorScale>
        <cfvo type="min"/>
        <cfvo type="max"/>
        <color rgb="FFFFEF9C"/>
        <color rgb="FFFF7128"/>
      </colorScale>
    </cfRule>
  </conditionalFormatting>
  <conditionalFormatting sqref="P121:W122">
    <cfRule type="containsBlanks" dxfId="4346" priority="1902">
      <formula>LEN(TRIM(P121))=0</formula>
    </cfRule>
  </conditionalFormatting>
  <conditionalFormatting sqref="P121:W121">
    <cfRule type="colorScale" priority="1901">
      <colorScale>
        <cfvo type="min"/>
        <cfvo type="max"/>
        <color rgb="FFFFEF9C"/>
        <color rgb="FFFF7128"/>
      </colorScale>
    </cfRule>
  </conditionalFormatting>
  <conditionalFormatting sqref="P123:W124">
    <cfRule type="containsBlanks" dxfId="4345" priority="1900">
      <formula>LEN(TRIM(P123))=0</formula>
    </cfRule>
  </conditionalFormatting>
  <conditionalFormatting sqref="P123:W123">
    <cfRule type="colorScale" priority="1899">
      <colorScale>
        <cfvo type="min"/>
        <cfvo type="max"/>
        <color rgb="FFFFEF9C"/>
        <color rgb="FFFF7128"/>
      </colorScale>
    </cfRule>
  </conditionalFormatting>
  <conditionalFormatting sqref="P125:W126">
    <cfRule type="containsBlanks" dxfId="4344" priority="1898">
      <formula>LEN(TRIM(P125))=0</formula>
    </cfRule>
  </conditionalFormatting>
  <conditionalFormatting sqref="P125:W125">
    <cfRule type="colorScale" priority="1897">
      <colorScale>
        <cfvo type="min"/>
        <cfvo type="max"/>
        <color rgb="FFFFEF9C"/>
        <color rgb="FFFF7128"/>
      </colorScale>
    </cfRule>
  </conditionalFormatting>
  <conditionalFormatting sqref="P127:W128">
    <cfRule type="containsBlanks" dxfId="4343" priority="1896">
      <formula>LEN(TRIM(P127))=0</formula>
    </cfRule>
  </conditionalFormatting>
  <conditionalFormatting sqref="P127:W127">
    <cfRule type="colorScale" priority="1895">
      <colorScale>
        <cfvo type="min"/>
        <cfvo type="max"/>
        <color rgb="FFFFEF9C"/>
        <color rgb="FFFF7128"/>
      </colorScale>
    </cfRule>
  </conditionalFormatting>
  <conditionalFormatting sqref="P129:W130">
    <cfRule type="containsBlanks" dxfId="4342" priority="1894">
      <formula>LEN(TRIM(P129))=0</formula>
    </cfRule>
  </conditionalFormatting>
  <conditionalFormatting sqref="P129:W129">
    <cfRule type="colorScale" priority="1893">
      <colorScale>
        <cfvo type="min"/>
        <cfvo type="max"/>
        <color rgb="FFFFEF9C"/>
        <color rgb="FFFF7128"/>
      </colorScale>
    </cfRule>
  </conditionalFormatting>
  <conditionalFormatting sqref="P131:W132">
    <cfRule type="containsBlanks" dxfId="4341" priority="1892">
      <formula>LEN(TRIM(P131))=0</formula>
    </cfRule>
  </conditionalFormatting>
  <conditionalFormatting sqref="P131:W131">
    <cfRule type="colorScale" priority="1891">
      <colorScale>
        <cfvo type="min"/>
        <cfvo type="max"/>
        <color rgb="FFFFEF9C"/>
        <color rgb="FFFF7128"/>
      </colorScale>
    </cfRule>
  </conditionalFormatting>
  <conditionalFormatting sqref="P133:W134">
    <cfRule type="containsBlanks" dxfId="4340" priority="1890">
      <formula>LEN(TRIM(P133))=0</formula>
    </cfRule>
  </conditionalFormatting>
  <conditionalFormatting sqref="P133:W133">
    <cfRule type="colorScale" priority="1889">
      <colorScale>
        <cfvo type="min"/>
        <cfvo type="max"/>
        <color rgb="FFFFEF9C"/>
        <color rgb="FFFF7128"/>
      </colorScale>
    </cfRule>
  </conditionalFormatting>
  <conditionalFormatting sqref="P135:W136">
    <cfRule type="containsBlanks" dxfId="4339" priority="1888">
      <formula>LEN(TRIM(P135))=0</formula>
    </cfRule>
  </conditionalFormatting>
  <conditionalFormatting sqref="P135:W135">
    <cfRule type="colorScale" priority="1887">
      <colorScale>
        <cfvo type="min"/>
        <cfvo type="max"/>
        <color rgb="FFFFEF9C"/>
        <color rgb="FFFF7128"/>
      </colorScale>
    </cfRule>
  </conditionalFormatting>
  <conditionalFormatting sqref="P137:W138">
    <cfRule type="containsBlanks" dxfId="4338" priority="1886">
      <formula>LEN(TRIM(P137))=0</formula>
    </cfRule>
  </conditionalFormatting>
  <conditionalFormatting sqref="P137:W137">
    <cfRule type="colorScale" priority="1885">
      <colorScale>
        <cfvo type="min"/>
        <cfvo type="max"/>
        <color rgb="FFFFEF9C"/>
        <color rgb="FFFF7128"/>
      </colorScale>
    </cfRule>
  </conditionalFormatting>
  <conditionalFormatting sqref="P139:W140">
    <cfRule type="containsBlanks" dxfId="4337" priority="1884">
      <formula>LEN(TRIM(P139))=0</formula>
    </cfRule>
  </conditionalFormatting>
  <conditionalFormatting sqref="P139:W139">
    <cfRule type="colorScale" priority="1883">
      <colorScale>
        <cfvo type="min"/>
        <cfvo type="max"/>
        <color rgb="FFFFEF9C"/>
        <color rgb="FFFF7128"/>
      </colorScale>
    </cfRule>
  </conditionalFormatting>
  <conditionalFormatting sqref="P141:W142">
    <cfRule type="containsBlanks" dxfId="4336" priority="1882">
      <formula>LEN(TRIM(P141))=0</formula>
    </cfRule>
  </conditionalFormatting>
  <conditionalFormatting sqref="P141:W141">
    <cfRule type="colorScale" priority="1881">
      <colorScale>
        <cfvo type="min"/>
        <cfvo type="max"/>
        <color rgb="FFFFEF9C"/>
        <color rgb="FFFF7128"/>
      </colorScale>
    </cfRule>
  </conditionalFormatting>
  <conditionalFormatting sqref="P143:W144">
    <cfRule type="containsBlanks" dxfId="4335" priority="1880">
      <formula>LEN(TRIM(P143))=0</formula>
    </cfRule>
  </conditionalFormatting>
  <conditionalFormatting sqref="P143:W143">
    <cfRule type="colorScale" priority="1879">
      <colorScale>
        <cfvo type="min"/>
        <cfvo type="max"/>
        <color rgb="FFFFEF9C"/>
        <color rgb="FFFF7128"/>
      </colorScale>
    </cfRule>
  </conditionalFormatting>
  <conditionalFormatting sqref="P145:W146">
    <cfRule type="containsBlanks" dxfId="4334" priority="1878">
      <formula>LEN(TRIM(P145))=0</formula>
    </cfRule>
  </conditionalFormatting>
  <conditionalFormatting sqref="P145:W145">
    <cfRule type="colorScale" priority="1877">
      <colorScale>
        <cfvo type="min"/>
        <cfvo type="max"/>
        <color rgb="FFFFEF9C"/>
        <color rgb="FFFF7128"/>
      </colorScale>
    </cfRule>
  </conditionalFormatting>
  <conditionalFormatting sqref="P147:W148">
    <cfRule type="containsBlanks" dxfId="4333" priority="1876">
      <formula>LEN(TRIM(P147))=0</formula>
    </cfRule>
  </conditionalFormatting>
  <conditionalFormatting sqref="P147:W147">
    <cfRule type="colorScale" priority="1875">
      <colorScale>
        <cfvo type="min"/>
        <cfvo type="max"/>
        <color rgb="FFFFEF9C"/>
        <color rgb="FFFF7128"/>
      </colorScale>
    </cfRule>
  </conditionalFormatting>
  <conditionalFormatting sqref="P149:W150">
    <cfRule type="containsBlanks" dxfId="4332" priority="1874">
      <formula>LEN(TRIM(P149))=0</formula>
    </cfRule>
  </conditionalFormatting>
  <conditionalFormatting sqref="P149:W149">
    <cfRule type="colorScale" priority="1873">
      <colorScale>
        <cfvo type="min"/>
        <cfvo type="max"/>
        <color rgb="FFFFEF9C"/>
        <color rgb="FFFF7128"/>
      </colorScale>
    </cfRule>
  </conditionalFormatting>
  <conditionalFormatting sqref="P151:W152">
    <cfRule type="containsBlanks" dxfId="4331" priority="1872">
      <formula>LEN(TRIM(P151))=0</formula>
    </cfRule>
  </conditionalFormatting>
  <conditionalFormatting sqref="P151:W151">
    <cfRule type="colorScale" priority="1871">
      <colorScale>
        <cfvo type="min"/>
        <cfvo type="max"/>
        <color rgb="FFFFEF9C"/>
        <color rgb="FFFF7128"/>
      </colorScale>
    </cfRule>
  </conditionalFormatting>
  <conditionalFormatting sqref="P153:W154">
    <cfRule type="containsBlanks" dxfId="4330" priority="1870">
      <formula>LEN(TRIM(P153))=0</formula>
    </cfRule>
  </conditionalFormatting>
  <conditionalFormatting sqref="P153:W153">
    <cfRule type="colorScale" priority="1869">
      <colorScale>
        <cfvo type="min"/>
        <cfvo type="max"/>
        <color rgb="FFFFEF9C"/>
        <color rgb="FFFF7128"/>
      </colorScale>
    </cfRule>
  </conditionalFormatting>
  <conditionalFormatting sqref="P155:W156">
    <cfRule type="containsBlanks" dxfId="4329" priority="1868">
      <formula>LEN(TRIM(P155))=0</formula>
    </cfRule>
  </conditionalFormatting>
  <conditionalFormatting sqref="P155:W155">
    <cfRule type="colorScale" priority="1867">
      <colorScale>
        <cfvo type="min"/>
        <cfvo type="max"/>
        <color rgb="FFFFEF9C"/>
        <color rgb="FFFF7128"/>
      </colorScale>
    </cfRule>
  </conditionalFormatting>
  <conditionalFormatting sqref="P157:W158">
    <cfRule type="containsBlanks" dxfId="4328" priority="1866">
      <formula>LEN(TRIM(P157))=0</formula>
    </cfRule>
  </conditionalFormatting>
  <conditionalFormatting sqref="P157:W157">
    <cfRule type="colorScale" priority="1865">
      <colorScale>
        <cfvo type="min"/>
        <cfvo type="max"/>
        <color rgb="FFFFEF9C"/>
        <color rgb="FFFF7128"/>
      </colorScale>
    </cfRule>
  </conditionalFormatting>
  <conditionalFormatting sqref="P159:W160">
    <cfRule type="containsBlanks" dxfId="4327" priority="1864">
      <formula>LEN(TRIM(P159))=0</formula>
    </cfRule>
  </conditionalFormatting>
  <conditionalFormatting sqref="P159:W159">
    <cfRule type="colorScale" priority="1863">
      <colorScale>
        <cfvo type="min"/>
        <cfvo type="max"/>
        <color rgb="FFFFEF9C"/>
        <color rgb="FFFF7128"/>
      </colorScale>
    </cfRule>
  </conditionalFormatting>
  <conditionalFormatting sqref="P161:W162">
    <cfRule type="containsBlanks" dxfId="4326" priority="1862">
      <formula>LEN(TRIM(P161))=0</formula>
    </cfRule>
  </conditionalFormatting>
  <conditionalFormatting sqref="P161:W161">
    <cfRule type="colorScale" priority="1861">
      <colorScale>
        <cfvo type="min"/>
        <cfvo type="max"/>
        <color rgb="FFFFEF9C"/>
        <color rgb="FFFF7128"/>
      </colorScale>
    </cfRule>
  </conditionalFormatting>
  <conditionalFormatting sqref="P163:W164">
    <cfRule type="containsBlanks" dxfId="4325" priority="1860">
      <formula>LEN(TRIM(P163))=0</formula>
    </cfRule>
  </conditionalFormatting>
  <conditionalFormatting sqref="P163:W163">
    <cfRule type="colorScale" priority="1859">
      <colorScale>
        <cfvo type="min"/>
        <cfvo type="max"/>
        <color rgb="FFFFEF9C"/>
        <color rgb="FFFF7128"/>
      </colorScale>
    </cfRule>
  </conditionalFormatting>
  <conditionalFormatting sqref="P165:W166">
    <cfRule type="containsBlanks" dxfId="4324" priority="1858">
      <formula>LEN(TRIM(P165))=0</formula>
    </cfRule>
  </conditionalFormatting>
  <conditionalFormatting sqref="P165:W165">
    <cfRule type="colorScale" priority="1857">
      <colorScale>
        <cfvo type="min"/>
        <cfvo type="max"/>
        <color rgb="FFFFEF9C"/>
        <color rgb="FFFF7128"/>
      </colorScale>
    </cfRule>
  </conditionalFormatting>
  <conditionalFormatting sqref="P167:W168">
    <cfRule type="containsBlanks" dxfId="4323" priority="1856">
      <formula>LEN(TRIM(P167))=0</formula>
    </cfRule>
  </conditionalFormatting>
  <conditionalFormatting sqref="P167:W167">
    <cfRule type="colorScale" priority="1855">
      <colorScale>
        <cfvo type="min"/>
        <cfvo type="max"/>
        <color rgb="FFFFEF9C"/>
        <color rgb="FFFF7128"/>
      </colorScale>
    </cfRule>
  </conditionalFormatting>
  <conditionalFormatting sqref="P169:W170">
    <cfRule type="containsBlanks" dxfId="4322" priority="1854">
      <formula>LEN(TRIM(P169))=0</formula>
    </cfRule>
  </conditionalFormatting>
  <conditionalFormatting sqref="P169:W169">
    <cfRule type="colorScale" priority="1853">
      <colorScale>
        <cfvo type="min"/>
        <cfvo type="max"/>
        <color rgb="FFFFEF9C"/>
        <color rgb="FFFF7128"/>
      </colorScale>
    </cfRule>
  </conditionalFormatting>
  <conditionalFormatting sqref="P171:W172">
    <cfRule type="containsBlanks" dxfId="4321" priority="1852">
      <formula>LEN(TRIM(P171))=0</formula>
    </cfRule>
  </conditionalFormatting>
  <conditionalFormatting sqref="P171:W171">
    <cfRule type="colorScale" priority="1851">
      <colorScale>
        <cfvo type="min"/>
        <cfvo type="max"/>
        <color rgb="FFFFEF9C"/>
        <color rgb="FFFF7128"/>
      </colorScale>
    </cfRule>
  </conditionalFormatting>
  <conditionalFormatting sqref="P173:W174">
    <cfRule type="containsBlanks" dxfId="4320" priority="1850">
      <formula>LEN(TRIM(P173))=0</formula>
    </cfRule>
  </conditionalFormatting>
  <conditionalFormatting sqref="P173:W173">
    <cfRule type="colorScale" priority="1849">
      <colorScale>
        <cfvo type="min"/>
        <cfvo type="max"/>
        <color rgb="FFFFEF9C"/>
        <color rgb="FFFF7128"/>
      </colorScale>
    </cfRule>
  </conditionalFormatting>
  <conditionalFormatting sqref="P175:W176">
    <cfRule type="containsBlanks" dxfId="4319" priority="1848">
      <formula>LEN(TRIM(P175))=0</formula>
    </cfRule>
  </conditionalFormatting>
  <conditionalFormatting sqref="P175:W175">
    <cfRule type="colorScale" priority="1847">
      <colorScale>
        <cfvo type="min"/>
        <cfvo type="max"/>
        <color rgb="FFFFEF9C"/>
        <color rgb="FFFF7128"/>
      </colorScale>
    </cfRule>
  </conditionalFormatting>
  <conditionalFormatting sqref="P177:W178">
    <cfRule type="containsBlanks" dxfId="4318" priority="1846">
      <formula>LEN(TRIM(P177))=0</formula>
    </cfRule>
  </conditionalFormatting>
  <conditionalFormatting sqref="P177:W177">
    <cfRule type="colorScale" priority="1845">
      <colorScale>
        <cfvo type="min"/>
        <cfvo type="max"/>
        <color rgb="FFFFEF9C"/>
        <color rgb="FFFF7128"/>
      </colorScale>
    </cfRule>
  </conditionalFormatting>
  <conditionalFormatting sqref="P179:W180">
    <cfRule type="containsBlanks" dxfId="4317" priority="1844">
      <formula>LEN(TRIM(P179))=0</formula>
    </cfRule>
  </conditionalFormatting>
  <conditionalFormatting sqref="P179:W179">
    <cfRule type="colorScale" priority="1843">
      <colorScale>
        <cfvo type="min"/>
        <cfvo type="max"/>
        <color rgb="FFFFEF9C"/>
        <color rgb="FFFF7128"/>
      </colorScale>
    </cfRule>
  </conditionalFormatting>
  <conditionalFormatting sqref="P181:W182">
    <cfRule type="containsBlanks" dxfId="4316" priority="1842">
      <formula>LEN(TRIM(P181))=0</formula>
    </cfRule>
  </conditionalFormatting>
  <conditionalFormatting sqref="P181:W181">
    <cfRule type="colorScale" priority="1841">
      <colorScale>
        <cfvo type="min"/>
        <cfvo type="max"/>
        <color rgb="FFFFEF9C"/>
        <color rgb="FFFF7128"/>
      </colorScale>
    </cfRule>
  </conditionalFormatting>
  <conditionalFormatting sqref="P183:W184">
    <cfRule type="containsBlanks" dxfId="4315" priority="1840">
      <formula>LEN(TRIM(P183))=0</formula>
    </cfRule>
  </conditionalFormatting>
  <conditionalFormatting sqref="P183:W183">
    <cfRule type="colorScale" priority="1839">
      <colorScale>
        <cfvo type="min"/>
        <cfvo type="max"/>
        <color rgb="FFFFEF9C"/>
        <color rgb="FFFF7128"/>
      </colorScale>
    </cfRule>
  </conditionalFormatting>
  <conditionalFormatting sqref="P185:W186">
    <cfRule type="containsBlanks" dxfId="4314" priority="1838">
      <formula>LEN(TRIM(P185))=0</formula>
    </cfRule>
  </conditionalFormatting>
  <conditionalFormatting sqref="P185:W185">
    <cfRule type="colorScale" priority="1837">
      <colorScale>
        <cfvo type="min"/>
        <cfvo type="max"/>
        <color rgb="FFFFEF9C"/>
        <color rgb="FFFF7128"/>
      </colorScale>
    </cfRule>
  </conditionalFormatting>
  <conditionalFormatting sqref="P187:W188">
    <cfRule type="containsBlanks" dxfId="4313" priority="1836">
      <formula>LEN(TRIM(P187))=0</formula>
    </cfRule>
  </conditionalFormatting>
  <conditionalFormatting sqref="P187:W187">
    <cfRule type="colorScale" priority="1835">
      <colorScale>
        <cfvo type="min"/>
        <cfvo type="max"/>
        <color rgb="FFFFEF9C"/>
        <color rgb="FFFF7128"/>
      </colorScale>
    </cfRule>
  </conditionalFormatting>
  <conditionalFormatting sqref="P189:W190">
    <cfRule type="containsBlanks" dxfId="4312" priority="1834">
      <formula>LEN(TRIM(P189))=0</formula>
    </cfRule>
  </conditionalFormatting>
  <conditionalFormatting sqref="P189:W189">
    <cfRule type="colorScale" priority="1833">
      <colorScale>
        <cfvo type="min"/>
        <cfvo type="max"/>
        <color rgb="FFFFEF9C"/>
        <color rgb="FFFF7128"/>
      </colorScale>
    </cfRule>
  </conditionalFormatting>
  <conditionalFormatting sqref="P191:W192">
    <cfRule type="containsBlanks" dxfId="4311" priority="1832">
      <formula>LEN(TRIM(P191))=0</formula>
    </cfRule>
  </conditionalFormatting>
  <conditionalFormatting sqref="P191:W191">
    <cfRule type="colorScale" priority="1831">
      <colorScale>
        <cfvo type="min"/>
        <cfvo type="max"/>
        <color rgb="FFFFEF9C"/>
        <color rgb="FFFF7128"/>
      </colorScale>
    </cfRule>
  </conditionalFormatting>
  <conditionalFormatting sqref="P193:W194">
    <cfRule type="containsBlanks" dxfId="4310" priority="1830">
      <formula>LEN(TRIM(P193))=0</formula>
    </cfRule>
  </conditionalFormatting>
  <conditionalFormatting sqref="P193:W193">
    <cfRule type="colorScale" priority="1829">
      <colorScale>
        <cfvo type="min"/>
        <cfvo type="max"/>
        <color rgb="FFFFEF9C"/>
        <color rgb="FFFF7128"/>
      </colorScale>
    </cfRule>
  </conditionalFormatting>
  <conditionalFormatting sqref="P195:W196">
    <cfRule type="containsBlanks" dxfId="4309" priority="1828">
      <formula>LEN(TRIM(P195))=0</formula>
    </cfRule>
  </conditionalFormatting>
  <conditionalFormatting sqref="P195:W195">
    <cfRule type="colorScale" priority="1827">
      <colorScale>
        <cfvo type="min"/>
        <cfvo type="max"/>
        <color rgb="FFFFEF9C"/>
        <color rgb="FFFF7128"/>
      </colorScale>
    </cfRule>
  </conditionalFormatting>
  <conditionalFormatting sqref="P197:W198">
    <cfRule type="containsBlanks" dxfId="4308" priority="1826">
      <formula>LEN(TRIM(P197))=0</formula>
    </cfRule>
  </conditionalFormatting>
  <conditionalFormatting sqref="P197:W197">
    <cfRule type="colorScale" priority="1825">
      <colorScale>
        <cfvo type="min"/>
        <cfvo type="max"/>
        <color rgb="FFFFEF9C"/>
        <color rgb="FFFF7128"/>
      </colorScale>
    </cfRule>
  </conditionalFormatting>
  <conditionalFormatting sqref="P199:W200">
    <cfRule type="containsBlanks" dxfId="4307" priority="1824">
      <formula>LEN(TRIM(P199))=0</formula>
    </cfRule>
  </conditionalFormatting>
  <conditionalFormatting sqref="P199:W199">
    <cfRule type="colorScale" priority="1823">
      <colorScale>
        <cfvo type="min"/>
        <cfvo type="max"/>
        <color rgb="FFFFEF9C"/>
        <color rgb="FFFF7128"/>
      </colorScale>
    </cfRule>
  </conditionalFormatting>
  <conditionalFormatting sqref="P201:W202">
    <cfRule type="containsBlanks" dxfId="4306" priority="1822">
      <formula>LEN(TRIM(P201))=0</formula>
    </cfRule>
  </conditionalFormatting>
  <conditionalFormatting sqref="P201:W201">
    <cfRule type="colorScale" priority="1821">
      <colorScale>
        <cfvo type="min"/>
        <cfvo type="max"/>
        <color rgb="FFFFEF9C"/>
        <color rgb="FFFF7128"/>
      </colorScale>
    </cfRule>
  </conditionalFormatting>
  <conditionalFormatting sqref="P203:W204">
    <cfRule type="containsBlanks" dxfId="4305" priority="1820">
      <formula>LEN(TRIM(P203))=0</formula>
    </cfRule>
  </conditionalFormatting>
  <conditionalFormatting sqref="P203:W203">
    <cfRule type="colorScale" priority="1819">
      <colorScale>
        <cfvo type="min"/>
        <cfvo type="max"/>
        <color rgb="FFFFEF9C"/>
        <color rgb="FFFF7128"/>
      </colorScale>
    </cfRule>
  </conditionalFormatting>
  <conditionalFormatting sqref="P205:W206">
    <cfRule type="containsBlanks" dxfId="4304" priority="1818">
      <formula>LEN(TRIM(P205))=0</formula>
    </cfRule>
  </conditionalFormatting>
  <conditionalFormatting sqref="P205:W205">
    <cfRule type="colorScale" priority="1817">
      <colorScale>
        <cfvo type="min"/>
        <cfvo type="max"/>
        <color rgb="FFFFEF9C"/>
        <color rgb="FFFF7128"/>
      </colorScale>
    </cfRule>
  </conditionalFormatting>
  <conditionalFormatting sqref="P207:W208">
    <cfRule type="containsBlanks" dxfId="4303" priority="1816">
      <formula>LEN(TRIM(P207))=0</formula>
    </cfRule>
  </conditionalFormatting>
  <conditionalFormatting sqref="P207:W207">
    <cfRule type="colorScale" priority="1815">
      <colorScale>
        <cfvo type="min"/>
        <cfvo type="max"/>
        <color rgb="FFFFEF9C"/>
        <color rgb="FFFF7128"/>
      </colorScale>
    </cfRule>
  </conditionalFormatting>
  <conditionalFormatting sqref="P209:W210">
    <cfRule type="containsBlanks" dxfId="4302" priority="1814">
      <formula>LEN(TRIM(P209))=0</formula>
    </cfRule>
  </conditionalFormatting>
  <conditionalFormatting sqref="P209:W209">
    <cfRule type="colorScale" priority="1813">
      <colorScale>
        <cfvo type="min"/>
        <cfvo type="max"/>
        <color rgb="FFFFEF9C"/>
        <color rgb="FFFF7128"/>
      </colorScale>
    </cfRule>
  </conditionalFormatting>
  <conditionalFormatting sqref="P211:W212">
    <cfRule type="containsBlanks" dxfId="4301" priority="1812">
      <formula>LEN(TRIM(P211))=0</formula>
    </cfRule>
  </conditionalFormatting>
  <conditionalFormatting sqref="P211:W211">
    <cfRule type="colorScale" priority="1811">
      <colorScale>
        <cfvo type="min"/>
        <cfvo type="max"/>
        <color rgb="FFFFEF9C"/>
        <color rgb="FFFF7128"/>
      </colorScale>
    </cfRule>
  </conditionalFormatting>
  <conditionalFormatting sqref="P213:W214">
    <cfRule type="containsBlanks" dxfId="4300" priority="1810">
      <formula>LEN(TRIM(P213))=0</formula>
    </cfRule>
  </conditionalFormatting>
  <conditionalFormatting sqref="P213:W213">
    <cfRule type="colorScale" priority="1809">
      <colorScale>
        <cfvo type="min"/>
        <cfvo type="max"/>
        <color rgb="FFFFEF9C"/>
        <color rgb="FFFF7128"/>
      </colorScale>
    </cfRule>
  </conditionalFormatting>
  <conditionalFormatting sqref="P215:W216">
    <cfRule type="containsBlanks" dxfId="4299" priority="1808">
      <formula>LEN(TRIM(P215))=0</formula>
    </cfRule>
  </conditionalFormatting>
  <conditionalFormatting sqref="P215:W215">
    <cfRule type="colorScale" priority="1807">
      <colorScale>
        <cfvo type="min"/>
        <cfvo type="max"/>
        <color rgb="FFFFEF9C"/>
        <color rgb="FFFF7128"/>
      </colorScale>
    </cfRule>
  </conditionalFormatting>
  <conditionalFormatting sqref="P217:W218">
    <cfRule type="containsBlanks" dxfId="4298" priority="1806">
      <formula>LEN(TRIM(P217))=0</formula>
    </cfRule>
  </conditionalFormatting>
  <conditionalFormatting sqref="P217:W217">
    <cfRule type="colorScale" priority="1805">
      <colorScale>
        <cfvo type="min"/>
        <cfvo type="max"/>
        <color rgb="FFFFEF9C"/>
        <color rgb="FFFF7128"/>
      </colorScale>
    </cfRule>
  </conditionalFormatting>
  <conditionalFormatting sqref="P219:W220">
    <cfRule type="containsBlanks" dxfId="4297" priority="1804">
      <formula>LEN(TRIM(P219))=0</formula>
    </cfRule>
  </conditionalFormatting>
  <conditionalFormatting sqref="P219:W219">
    <cfRule type="colorScale" priority="1803">
      <colorScale>
        <cfvo type="min"/>
        <cfvo type="max"/>
        <color rgb="FFFFEF9C"/>
        <color rgb="FFFF7128"/>
      </colorScale>
    </cfRule>
  </conditionalFormatting>
  <conditionalFormatting sqref="P221:W222">
    <cfRule type="containsBlanks" dxfId="4296" priority="1802">
      <formula>LEN(TRIM(P221))=0</formula>
    </cfRule>
  </conditionalFormatting>
  <conditionalFormatting sqref="P221:W221">
    <cfRule type="colorScale" priority="1801">
      <colorScale>
        <cfvo type="min"/>
        <cfvo type="max"/>
        <color rgb="FFFFEF9C"/>
        <color rgb="FFFF7128"/>
      </colorScale>
    </cfRule>
  </conditionalFormatting>
  <conditionalFormatting sqref="P223:W224">
    <cfRule type="containsBlanks" dxfId="4295" priority="1800">
      <formula>LEN(TRIM(P223))=0</formula>
    </cfRule>
  </conditionalFormatting>
  <conditionalFormatting sqref="P223:W223">
    <cfRule type="colorScale" priority="1799">
      <colorScale>
        <cfvo type="min"/>
        <cfvo type="max"/>
        <color rgb="FFFFEF9C"/>
        <color rgb="FFFF7128"/>
      </colorScale>
    </cfRule>
  </conditionalFormatting>
  <conditionalFormatting sqref="P225:W226">
    <cfRule type="containsBlanks" dxfId="4294" priority="1798">
      <formula>LEN(TRIM(P225))=0</formula>
    </cfRule>
  </conditionalFormatting>
  <conditionalFormatting sqref="P225:W225">
    <cfRule type="colorScale" priority="1797">
      <colorScale>
        <cfvo type="min"/>
        <cfvo type="max"/>
        <color rgb="FFFFEF9C"/>
        <color rgb="FFFF7128"/>
      </colorScale>
    </cfRule>
  </conditionalFormatting>
  <conditionalFormatting sqref="P227:W228">
    <cfRule type="containsBlanks" dxfId="4293" priority="1796">
      <formula>LEN(TRIM(P227))=0</formula>
    </cfRule>
  </conditionalFormatting>
  <conditionalFormatting sqref="P227:W227">
    <cfRule type="colorScale" priority="1795">
      <colorScale>
        <cfvo type="min"/>
        <cfvo type="max"/>
        <color rgb="FFFFEF9C"/>
        <color rgb="FFFF7128"/>
      </colorScale>
    </cfRule>
  </conditionalFormatting>
  <conditionalFormatting sqref="P229:W230">
    <cfRule type="containsBlanks" dxfId="4292" priority="1794">
      <formula>LEN(TRIM(P229))=0</formula>
    </cfRule>
  </conditionalFormatting>
  <conditionalFormatting sqref="P229:W229">
    <cfRule type="colorScale" priority="1793">
      <colorScale>
        <cfvo type="min"/>
        <cfvo type="max"/>
        <color rgb="FFFFEF9C"/>
        <color rgb="FFFF7128"/>
      </colorScale>
    </cfRule>
  </conditionalFormatting>
  <conditionalFormatting sqref="P231:W232">
    <cfRule type="containsBlanks" dxfId="4291" priority="1792">
      <formula>LEN(TRIM(P231))=0</formula>
    </cfRule>
  </conditionalFormatting>
  <conditionalFormatting sqref="P231:W231">
    <cfRule type="colorScale" priority="1791">
      <colorScale>
        <cfvo type="min"/>
        <cfvo type="max"/>
        <color rgb="FFFFEF9C"/>
        <color rgb="FFFF7128"/>
      </colorScale>
    </cfRule>
  </conditionalFormatting>
  <conditionalFormatting sqref="P233:W234">
    <cfRule type="containsBlanks" dxfId="4290" priority="1790">
      <formula>LEN(TRIM(P233))=0</formula>
    </cfRule>
  </conditionalFormatting>
  <conditionalFormatting sqref="P233:W233">
    <cfRule type="colorScale" priority="1789">
      <colorScale>
        <cfvo type="min"/>
        <cfvo type="max"/>
        <color rgb="FFFFEF9C"/>
        <color rgb="FFFF7128"/>
      </colorScale>
    </cfRule>
  </conditionalFormatting>
  <conditionalFormatting sqref="P235:W236">
    <cfRule type="containsBlanks" dxfId="4289" priority="1788">
      <formula>LEN(TRIM(P235))=0</formula>
    </cfRule>
  </conditionalFormatting>
  <conditionalFormatting sqref="P235:W235">
    <cfRule type="colorScale" priority="1787">
      <colorScale>
        <cfvo type="min"/>
        <cfvo type="max"/>
        <color rgb="FFFFEF9C"/>
        <color rgb="FFFF7128"/>
      </colorScale>
    </cfRule>
  </conditionalFormatting>
  <conditionalFormatting sqref="P237:W238">
    <cfRule type="containsBlanks" dxfId="4288" priority="1786">
      <formula>LEN(TRIM(P237))=0</formula>
    </cfRule>
  </conditionalFormatting>
  <conditionalFormatting sqref="P237:W237">
    <cfRule type="colorScale" priority="1785">
      <colorScale>
        <cfvo type="min"/>
        <cfvo type="max"/>
        <color rgb="FFFFEF9C"/>
        <color rgb="FFFF7128"/>
      </colorScale>
    </cfRule>
  </conditionalFormatting>
  <conditionalFormatting sqref="P239:W240">
    <cfRule type="containsBlanks" dxfId="4287" priority="1784">
      <formula>LEN(TRIM(P239))=0</formula>
    </cfRule>
  </conditionalFormatting>
  <conditionalFormatting sqref="P239:W239">
    <cfRule type="colorScale" priority="1783">
      <colorScale>
        <cfvo type="min"/>
        <cfvo type="max"/>
        <color rgb="FFFFEF9C"/>
        <color rgb="FFFF7128"/>
      </colorScale>
    </cfRule>
  </conditionalFormatting>
  <conditionalFormatting sqref="P241:W242">
    <cfRule type="containsBlanks" dxfId="4286" priority="1782">
      <formula>LEN(TRIM(P241))=0</formula>
    </cfRule>
  </conditionalFormatting>
  <conditionalFormatting sqref="P241:W241">
    <cfRule type="colorScale" priority="1781">
      <colorScale>
        <cfvo type="min"/>
        <cfvo type="max"/>
        <color rgb="FFFFEF9C"/>
        <color rgb="FFFF7128"/>
      </colorScale>
    </cfRule>
  </conditionalFormatting>
  <conditionalFormatting sqref="P243:W244">
    <cfRule type="containsBlanks" dxfId="4285" priority="1780">
      <formula>LEN(TRIM(P243))=0</formula>
    </cfRule>
  </conditionalFormatting>
  <conditionalFormatting sqref="P243:W243">
    <cfRule type="colorScale" priority="1779">
      <colorScale>
        <cfvo type="min"/>
        <cfvo type="max"/>
        <color rgb="FFFFEF9C"/>
        <color rgb="FFFF7128"/>
      </colorScale>
    </cfRule>
  </conditionalFormatting>
  <conditionalFormatting sqref="P245:W246">
    <cfRule type="containsBlanks" dxfId="4284" priority="1778">
      <formula>LEN(TRIM(P245))=0</formula>
    </cfRule>
  </conditionalFormatting>
  <conditionalFormatting sqref="P245:W245">
    <cfRule type="colorScale" priority="1777">
      <colorScale>
        <cfvo type="min"/>
        <cfvo type="max"/>
        <color rgb="FFFFEF9C"/>
        <color rgb="FFFF7128"/>
      </colorScale>
    </cfRule>
  </conditionalFormatting>
  <conditionalFormatting sqref="P247:W248">
    <cfRule type="containsBlanks" dxfId="4283" priority="1776">
      <formula>LEN(TRIM(P247))=0</formula>
    </cfRule>
  </conditionalFormatting>
  <conditionalFormatting sqref="P247:W247">
    <cfRule type="colorScale" priority="1775">
      <colorScale>
        <cfvo type="min"/>
        <cfvo type="max"/>
        <color rgb="FFFFEF9C"/>
        <color rgb="FFFF7128"/>
      </colorScale>
    </cfRule>
  </conditionalFormatting>
  <conditionalFormatting sqref="P249:W250">
    <cfRule type="containsBlanks" dxfId="4282" priority="1774">
      <formula>LEN(TRIM(P249))=0</formula>
    </cfRule>
  </conditionalFormatting>
  <conditionalFormatting sqref="P249:W249">
    <cfRule type="colorScale" priority="1773">
      <colorScale>
        <cfvo type="min"/>
        <cfvo type="max"/>
        <color rgb="FFFFEF9C"/>
        <color rgb="FFFF7128"/>
      </colorScale>
    </cfRule>
  </conditionalFormatting>
  <conditionalFormatting sqref="P251:W252">
    <cfRule type="containsBlanks" dxfId="4281" priority="1772">
      <formula>LEN(TRIM(P251))=0</formula>
    </cfRule>
  </conditionalFormatting>
  <conditionalFormatting sqref="P251:W251">
    <cfRule type="colorScale" priority="1771">
      <colorScale>
        <cfvo type="min"/>
        <cfvo type="max"/>
        <color rgb="FFFFEF9C"/>
        <color rgb="FFFF7128"/>
      </colorScale>
    </cfRule>
  </conditionalFormatting>
  <conditionalFormatting sqref="P253:W254">
    <cfRule type="containsBlanks" dxfId="4280" priority="1770">
      <formula>LEN(TRIM(P253))=0</formula>
    </cfRule>
  </conditionalFormatting>
  <conditionalFormatting sqref="P253:W253">
    <cfRule type="colorScale" priority="1769">
      <colorScale>
        <cfvo type="min"/>
        <cfvo type="max"/>
        <color rgb="FFFFEF9C"/>
        <color rgb="FFFF7128"/>
      </colorScale>
    </cfRule>
  </conditionalFormatting>
  <conditionalFormatting sqref="P255:W256">
    <cfRule type="containsBlanks" dxfId="4279" priority="1768">
      <formula>LEN(TRIM(P255))=0</formula>
    </cfRule>
  </conditionalFormatting>
  <conditionalFormatting sqref="P255:W255">
    <cfRule type="colorScale" priority="1767">
      <colorScale>
        <cfvo type="min"/>
        <cfvo type="max"/>
        <color rgb="FFFFEF9C"/>
        <color rgb="FFFF7128"/>
      </colorScale>
    </cfRule>
  </conditionalFormatting>
  <conditionalFormatting sqref="P257:W258">
    <cfRule type="containsBlanks" dxfId="4278" priority="1766">
      <formula>LEN(TRIM(P257))=0</formula>
    </cfRule>
  </conditionalFormatting>
  <conditionalFormatting sqref="P257:W257">
    <cfRule type="colorScale" priority="1765">
      <colorScale>
        <cfvo type="min"/>
        <cfvo type="max"/>
        <color rgb="FFFFEF9C"/>
        <color rgb="FFFF7128"/>
      </colorScale>
    </cfRule>
  </conditionalFormatting>
  <conditionalFormatting sqref="P259:W260">
    <cfRule type="containsBlanks" dxfId="4277" priority="1764">
      <formula>LEN(TRIM(P259))=0</formula>
    </cfRule>
  </conditionalFormatting>
  <conditionalFormatting sqref="P259:W259">
    <cfRule type="colorScale" priority="1763">
      <colorScale>
        <cfvo type="min"/>
        <cfvo type="max"/>
        <color rgb="FFFFEF9C"/>
        <color rgb="FFFF7128"/>
      </colorScale>
    </cfRule>
  </conditionalFormatting>
  <conditionalFormatting sqref="P261:W262">
    <cfRule type="containsBlanks" dxfId="4276" priority="1762">
      <formula>LEN(TRIM(P261))=0</formula>
    </cfRule>
  </conditionalFormatting>
  <conditionalFormatting sqref="P261:W261">
    <cfRule type="colorScale" priority="1761">
      <colorScale>
        <cfvo type="min"/>
        <cfvo type="max"/>
        <color rgb="FFFFEF9C"/>
        <color rgb="FFFF7128"/>
      </colorScale>
    </cfRule>
  </conditionalFormatting>
  <conditionalFormatting sqref="P263:W264">
    <cfRule type="containsBlanks" dxfId="4275" priority="1760">
      <formula>LEN(TRIM(P263))=0</formula>
    </cfRule>
  </conditionalFormatting>
  <conditionalFormatting sqref="P263:W263">
    <cfRule type="colorScale" priority="1759">
      <colorScale>
        <cfvo type="min"/>
        <cfvo type="max"/>
        <color rgb="FFFFEF9C"/>
        <color rgb="FFFF7128"/>
      </colorScale>
    </cfRule>
  </conditionalFormatting>
  <conditionalFormatting sqref="P265:W266">
    <cfRule type="containsBlanks" dxfId="4274" priority="1758">
      <formula>LEN(TRIM(P265))=0</formula>
    </cfRule>
  </conditionalFormatting>
  <conditionalFormatting sqref="P265:W265">
    <cfRule type="colorScale" priority="1757">
      <colorScale>
        <cfvo type="min"/>
        <cfvo type="max"/>
        <color rgb="FFFFEF9C"/>
        <color rgb="FFFF7128"/>
      </colorScale>
    </cfRule>
  </conditionalFormatting>
  <conditionalFormatting sqref="P267:W268">
    <cfRule type="containsBlanks" dxfId="4273" priority="1756">
      <formula>LEN(TRIM(P267))=0</formula>
    </cfRule>
  </conditionalFormatting>
  <conditionalFormatting sqref="P267:W267">
    <cfRule type="colorScale" priority="1755">
      <colorScale>
        <cfvo type="min"/>
        <cfvo type="max"/>
        <color rgb="FFFFEF9C"/>
        <color rgb="FFFF7128"/>
      </colorScale>
    </cfRule>
  </conditionalFormatting>
  <conditionalFormatting sqref="P269:W270">
    <cfRule type="containsBlanks" dxfId="4272" priority="1754">
      <formula>LEN(TRIM(P269))=0</formula>
    </cfRule>
  </conditionalFormatting>
  <conditionalFormatting sqref="P269:W269">
    <cfRule type="colorScale" priority="1753">
      <colorScale>
        <cfvo type="min"/>
        <cfvo type="max"/>
        <color rgb="FFFFEF9C"/>
        <color rgb="FFFF7128"/>
      </colorScale>
    </cfRule>
  </conditionalFormatting>
  <conditionalFormatting sqref="P271:W272">
    <cfRule type="containsBlanks" dxfId="4271" priority="1752">
      <formula>LEN(TRIM(P271))=0</formula>
    </cfRule>
  </conditionalFormatting>
  <conditionalFormatting sqref="P271:W271">
    <cfRule type="colorScale" priority="1751">
      <colorScale>
        <cfvo type="min"/>
        <cfvo type="max"/>
        <color rgb="FFFFEF9C"/>
        <color rgb="FFFF7128"/>
      </colorScale>
    </cfRule>
  </conditionalFormatting>
  <conditionalFormatting sqref="P273:W274">
    <cfRule type="containsBlanks" dxfId="4270" priority="1750">
      <formula>LEN(TRIM(P273))=0</formula>
    </cfRule>
  </conditionalFormatting>
  <conditionalFormatting sqref="P273:W273">
    <cfRule type="colorScale" priority="1749">
      <colorScale>
        <cfvo type="min"/>
        <cfvo type="max"/>
        <color rgb="FFFFEF9C"/>
        <color rgb="FFFF7128"/>
      </colorScale>
    </cfRule>
  </conditionalFormatting>
  <conditionalFormatting sqref="P275:W276">
    <cfRule type="containsBlanks" dxfId="4269" priority="1748">
      <formula>LEN(TRIM(P275))=0</formula>
    </cfRule>
  </conditionalFormatting>
  <conditionalFormatting sqref="P275:W275">
    <cfRule type="colorScale" priority="1747">
      <colorScale>
        <cfvo type="min"/>
        <cfvo type="max"/>
        <color rgb="FFFFEF9C"/>
        <color rgb="FFFF7128"/>
      </colorScale>
    </cfRule>
  </conditionalFormatting>
  <conditionalFormatting sqref="P277:W278">
    <cfRule type="containsBlanks" dxfId="4268" priority="1746">
      <formula>LEN(TRIM(P277))=0</formula>
    </cfRule>
  </conditionalFormatting>
  <conditionalFormatting sqref="P277:W277">
    <cfRule type="colorScale" priority="1745">
      <colorScale>
        <cfvo type="min"/>
        <cfvo type="max"/>
        <color rgb="FFFFEF9C"/>
        <color rgb="FFFF7128"/>
      </colorScale>
    </cfRule>
  </conditionalFormatting>
  <conditionalFormatting sqref="P279:W280">
    <cfRule type="containsBlanks" dxfId="4267" priority="1744">
      <formula>LEN(TRIM(P279))=0</formula>
    </cfRule>
  </conditionalFormatting>
  <conditionalFormatting sqref="P279:W279">
    <cfRule type="colorScale" priority="1743">
      <colorScale>
        <cfvo type="min"/>
        <cfvo type="max"/>
        <color rgb="FFFFEF9C"/>
        <color rgb="FFFF7128"/>
      </colorScale>
    </cfRule>
  </conditionalFormatting>
  <conditionalFormatting sqref="P281:W282">
    <cfRule type="containsBlanks" dxfId="4266" priority="1742">
      <formula>LEN(TRIM(P281))=0</formula>
    </cfRule>
  </conditionalFormatting>
  <conditionalFormatting sqref="P281:W281">
    <cfRule type="colorScale" priority="1741">
      <colorScale>
        <cfvo type="min"/>
        <cfvo type="max"/>
        <color rgb="FFFFEF9C"/>
        <color rgb="FFFF7128"/>
      </colorScale>
    </cfRule>
  </conditionalFormatting>
  <conditionalFormatting sqref="P283:W284">
    <cfRule type="containsBlanks" dxfId="4265" priority="1740">
      <formula>LEN(TRIM(P283))=0</formula>
    </cfRule>
  </conditionalFormatting>
  <conditionalFormatting sqref="P283:W283">
    <cfRule type="colorScale" priority="1739">
      <colorScale>
        <cfvo type="min"/>
        <cfvo type="max"/>
        <color rgb="FFFFEF9C"/>
        <color rgb="FFFF7128"/>
      </colorScale>
    </cfRule>
  </conditionalFormatting>
  <conditionalFormatting sqref="P285:W286">
    <cfRule type="containsBlanks" dxfId="4264" priority="1738">
      <formula>LEN(TRIM(P285))=0</formula>
    </cfRule>
  </conditionalFormatting>
  <conditionalFormatting sqref="P285:W285">
    <cfRule type="colorScale" priority="1737">
      <colorScale>
        <cfvo type="min"/>
        <cfvo type="max"/>
        <color rgb="FFFFEF9C"/>
        <color rgb="FFFF7128"/>
      </colorScale>
    </cfRule>
  </conditionalFormatting>
  <conditionalFormatting sqref="P287:W288">
    <cfRule type="containsBlanks" dxfId="4263" priority="1736">
      <formula>LEN(TRIM(P287))=0</formula>
    </cfRule>
  </conditionalFormatting>
  <conditionalFormatting sqref="P287:W287">
    <cfRule type="colorScale" priority="1735">
      <colorScale>
        <cfvo type="min"/>
        <cfvo type="max"/>
        <color rgb="FFFFEF9C"/>
        <color rgb="FFFF7128"/>
      </colorScale>
    </cfRule>
  </conditionalFormatting>
  <conditionalFormatting sqref="P289:W290">
    <cfRule type="containsBlanks" dxfId="4262" priority="1734">
      <formula>LEN(TRIM(P289))=0</formula>
    </cfRule>
  </conditionalFormatting>
  <conditionalFormatting sqref="P289:W289">
    <cfRule type="colorScale" priority="1733">
      <colorScale>
        <cfvo type="min"/>
        <cfvo type="max"/>
        <color rgb="FFFFEF9C"/>
        <color rgb="FFFF7128"/>
      </colorScale>
    </cfRule>
  </conditionalFormatting>
  <conditionalFormatting sqref="P291:W292">
    <cfRule type="containsBlanks" dxfId="4261" priority="1732">
      <formula>LEN(TRIM(P291))=0</formula>
    </cfRule>
  </conditionalFormatting>
  <conditionalFormatting sqref="P291:W291">
    <cfRule type="colorScale" priority="1731">
      <colorScale>
        <cfvo type="min"/>
        <cfvo type="max"/>
        <color rgb="FFFFEF9C"/>
        <color rgb="FFFF7128"/>
      </colorScale>
    </cfRule>
  </conditionalFormatting>
  <conditionalFormatting sqref="P293:W294">
    <cfRule type="containsBlanks" dxfId="4260" priority="1730">
      <formula>LEN(TRIM(P293))=0</formula>
    </cfRule>
  </conditionalFormatting>
  <conditionalFormatting sqref="P293:W293">
    <cfRule type="colorScale" priority="1729">
      <colorScale>
        <cfvo type="min"/>
        <cfvo type="max"/>
        <color rgb="FFFFEF9C"/>
        <color rgb="FFFF7128"/>
      </colorScale>
    </cfRule>
  </conditionalFormatting>
  <conditionalFormatting sqref="P295:W296">
    <cfRule type="containsBlanks" dxfId="4259" priority="1728">
      <formula>LEN(TRIM(P295))=0</formula>
    </cfRule>
  </conditionalFormatting>
  <conditionalFormatting sqref="P295:W295">
    <cfRule type="colorScale" priority="1727">
      <colorScale>
        <cfvo type="min"/>
        <cfvo type="max"/>
        <color rgb="FFFFEF9C"/>
        <color rgb="FFFF7128"/>
      </colorScale>
    </cfRule>
  </conditionalFormatting>
  <conditionalFormatting sqref="P297:W298">
    <cfRule type="containsBlanks" dxfId="4258" priority="1726">
      <formula>LEN(TRIM(P297))=0</formula>
    </cfRule>
  </conditionalFormatting>
  <conditionalFormatting sqref="P297:W297">
    <cfRule type="colorScale" priority="1725">
      <colorScale>
        <cfvo type="min"/>
        <cfvo type="max"/>
        <color rgb="FFFFEF9C"/>
        <color rgb="FFFF7128"/>
      </colorScale>
    </cfRule>
  </conditionalFormatting>
  <conditionalFormatting sqref="P299:W300">
    <cfRule type="containsBlanks" dxfId="4257" priority="1724">
      <formula>LEN(TRIM(P299))=0</formula>
    </cfRule>
  </conditionalFormatting>
  <conditionalFormatting sqref="P299:W299">
    <cfRule type="colorScale" priority="1723">
      <colorScale>
        <cfvo type="min"/>
        <cfvo type="max"/>
        <color rgb="FFFFEF9C"/>
        <color rgb="FFFF7128"/>
      </colorScale>
    </cfRule>
  </conditionalFormatting>
  <conditionalFormatting sqref="P301:W302">
    <cfRule type="containsBlanks" dxfId="4256" priority="1722">
      <formula>LEN(TRIM(P301))=0</formula>
    </cfRule>
  </conditionalFormatting>
  <conditionalFormatting sqref="P301:W301">
    <cfRule type="colorScale" priority="1721">
      <colorScale>
        <cfvo type="min"/>
        <cfvo type="max"/>
        <color rgb="FFFFEF9C"/>
        <color rgb="FFFF7128"/>
      </colorScale>
    </cfRule>
  </conditionalFormatting>
  <conditionalFormatting sqref="P303:W304">
    <cfRule type="containsBlanks" dxfId="4255" priority="1720">
      <formula>LEN(TRIM(P303))=0</formula>
    </cfRule>
  </conditionalFormatting>
  <conditionalFormatting sqref="P303:W303">
    <cfRule type="colorScale" priority="1719">
      <colorScale>
        <cfvo type="min"/>
        <cfvo type="max"/>
        <color rgb="FFFFEF9C"/>
        <color rgb="FFFF7128"/>
      </colorScale>
    </cfRule>
  </conditionalFormatting>
  <conditionalFormatting sqref="P305:W306">
    <cfRule type="containsBlanks" dxfId="4254" priority="1718">
      <formula>LEN(TRIM(P305))=0</formula>
    </cfRule>
  </conditionalFormatting>
  <conditionalFormatting sqref="P305:W305">
    <cfRule type="colorScale" priority="1717">
      <colorScale>
        <cfvo type="min"/>
        <cfvo type="max"/>
        <color rgb="FFFFEF9C"/>
        <color rgb="FFFF7128"/>
      </colorScale>
    </cfRule>
  </conditionalFormatting>
  <conditionalFormatting sqref="P307:W308">
    <cfRule type="containsBlanks" dxfId="4253" priority="1716">
      <formula>LEN(TRIM(P307))=0</formula>
    </cfRule>
  </conditionalFormatting>
  <conditionalFormatting sqref="P307:W307">
    <cfRule type="colorScale" priority="1715">
      <colorScale>
        <cfvo type="min"/>
        <cfvo type="max"/>
        <color rgb="FFFFEF9C"/>
        <color rgb="FFFF7128"/>
      </colorScale>
    </cfRule>
  </conditionalFormatting>
  <conditionalFormatting sqref="P309:W310">
    <cfRule type="containsBlanks" dxfId="4252" priority="1714">
      <formula>LEN(TRIM(P309))=0</formula>
    </cfRule>
  </conditionalFormatting>
  <conditionalFormatting sqref="P309:W309">
    <cfRule type="colorScale" priority="1713">
      <colorScale>
        <cfvo type="min"/>
        <cfvo type="max"/>
        <color rgb="FFFFEF9C"/>
        <color rgb="FFFF7128"/>
      </colorScale>
    </cfRule>
  </conditionalFormatting>
  <conditionalFormatting sqref="P311:W312">
    <cfRule type="containsBlanks" dxfId="4251" priority="1712">
      <formula>LEN(TRIM(P311))=0</formula>
    </cfRule>
  </conditionalFormatting>
  <conditionalFormatting sqref="P311:W311">
    <cfRule type="colorScale" priority="1711">
      <colorScale>
        <cfvo type="min"/>
        <cfvo type="max"/>
        <color rgb="FFFFEF9C"/>
        <color rgb="FFFF7128"/>
      </colorScale>
    </cfRule>
  </conditionalFormatting>
  <conditionalFormatting sqref="P313:W314">
    <cfRule type="containsBlanks" dxfId="4250" priority="1710">
      <formula>LEN(TRIM(P313))=0</formula>
    </cfRule>
  </conditionalFormatting>
  <conditionalFormatting sqref="P313:W313">
    <cfRule type="colorScale" priority="1709">
      <colorScale>
        <cfvo type="min"/>
        <cfvo type="max"/>
        <color rgb="FFFFEF9C"/>
        <color rgb="FFFF7128"/>
      </colorScale>
    </cfRule>
  </conditionalFormatting>
  <conditionalFormatting sqref="P315:W316">
    <cfRule type="containsBlanks" dxfId="4249" priority="1708">
      <formula>LEN(TRIM(P315))=0</formula>
    </cfRule>
  </conditionalFormatting>
  <conditionalFormatting sqref="P315:W315">
    <cfRule type="colorScale" priority="1707">
      <colorScale>
        <cfvo type="min"/>
        <cfvo type="max"/>
        <color rgb="FFFFEF9C"/>
        <color rgb="FFFF7128"/>
      </colorScale>
    </cfRule>
  </conditionalFormatting>
  <conditionalFormatting sqref="P317:W318">
    <cfRule type="containsBlanks" dxfId="4248" priority="1706">
      <formula>LEN(TRIM(P317))=0</formula>
    </cfRule>
  </conditionalFormatting>
  <conditionalFormatting sqref="P317:W317">
    <cfRule type="colorScale" priority="1705">
      <colorScale>
        <cfvo type="min"/>
        <cfvo type="max"/>
        <color rgb="FFFFEF9C"/>
        <color rgb="FFFF7128"/>
      </colorScale>
    </cfRule>
  </conditionalFormatting>
  <conditionalFormatting sqref="P319:W320">
    <cfRule type="containsBlanks" dxfId="4247" priority="1704">
      <formula>LEN(TRIM(P319))=0</formula>
    </cfRule>
  </conditionalFormatting>
  <conditionalFormatting sqref="P319:W319">
    <cfRule type="colorScale" priority="1703">
      <colorScale>
        <cfvo type="min"/>
        <cfvo type="max"/>
        <color rgb="FFFFEF9C"/>
        <color rgb="FFFF7128"/>
      </colorScale>
    </cfRule>
  </conditionalFormatting>
  <conditionalFormatting sqref="P321:W322">
    <cfRule type="containsBlanks" dxfId="4246" priority="1702">
      <formula>LEN(TRIM(P321))=0</formula>
    </cfRule>
  </conditionalFormatting>
  <conditionalFormatting sqref="P321:W321">
    <cfRule type="colorScale" priority="1701">
      <colorScale>
        <cfvo type="min"/>
        <cfvo type="max"/>
        <color rgb="FFFFEF9C"/>
        <color rgb="FFFF7128"/>
      </colorScale>
    </cfRule>
  </conditionalFormatting>
  <conditionalFormatting sqref="P323:W324">
    <cfRule type="containsBlanks" dxfId="4245" priority="1700">
      <formula>LEN(TRIM(P323))=0</formula>
    </cfRule>
  </conditionalFormatting>
  <conditionalFormatting sqref="P323:W323">
    <cfRule type="colorScale" priority="1699">
      <colorScale>
        <cfvo type="min"/>
        <cfvo type="max"/>
        <color rgb="FFFFEF9C"/>
        <color rgb="FFFF7128"/>
      </colorScale>
    </cfRule>
  </conditionalFormatting>
  <conditionalFormatting sqref="P325:W326">
    <cfRule type="containsBlanks" dxfId="4244" priority="1698">
      <formula>LEN(TRIM(P325))=0</formula>
    </cfRule>
  </conditionalFormatting>
  <conditionalFormatting sqref="P325:W325">
    <cfRule type="colorScale" priority="1697">
      <colorScale>
        <cfvo type="min"/>
        <cfvo type="max"/>
        <color rgb="FFFFEF9C"/>
        <color rgb="FFFF7128"/>
      </colorScale>
    </cfRule>
  </conditionalFormatting>
  <conditionalFormatting sqref="P327:W328">
    <cfRule type="containsBlanks" dxfId="4243" priority="1696">
      <formula>LEN(TRIM(P327))=0</formula>
    </cfRule>
  </conditionalFormatting>
  <conditionalFormatting sqref="P327:W327">
    <cfRule type="colorScale" priority="1695">
      <colorScale>
        <cfvo type="min"/>
        <cfvo type="max"/>
        <color rgb="FFFFEF9C"/>
        <color rgb="FFFF7128"/>
      </colorScale>
    </cfRule>
  </conditionalFormatting>
  <conditionalFormatting sqref="P329:W330">
    <cfRule type="containsBlanks" dxfId="4242" priority="1694">
      <formula>LEN(TRIM(P329))=0</formula>
    </cfRule>
  </conditionalFormatting>
  <conditionalFormatting sqref="P329:W329">
    <cfRule type="colorScale" priority="1693">
      <colorScale>
        <cfvo type="min"/>
        <cfvo type="max"/>
        <color rgb="FFFFEF9C"/>
        <color rgb="FFFF7128"/>
      </colorScale>
    </cfRule>
  </conditionalFormatting>
  <conditionalFormatting sqref="P331:W332">
    <cfRule type="containsBlanks" dxfId="4241" priority="1692">
      <formula>LEN(TRIM(P331))=0</formula>
    </cfRule>
  </conditionalFormatting>
  <conditionalFormatting sqref="P331:W331">
    <cfRule type="colorScale" priority="1691">
      <colorScale>
        <cfvo type="min"/>
        <cfvo type="max"/>
        <color rgb="FFFFEF9C"/>
        <color rgb="FFFF7128"/>
      </colorScale>
    </cfRule>
  </conditionalFormatting>
  <conditionalFormatting sqref="P333:W334">
    <cfRule type="containsBlanks" dxfId="4240" priority="1690">
      <formula>LEN(TRIM(P333))=0</formula>
    </cfRule>
  </conditionalFormatting>
  <conditionalFormatting sqref="P333:W333">
    <cfRule type="colorScale" priority="1689">
      <colorScale>
        <cfvo type="min"/>
        <cfvo type="max"/>
        <color rgb="FFFFEF9C"/>
        <color rgb="FFFF7128"/>
      </colorScale>
    </cfRule>
  </conditionalFormatting>
  <conditionalFormatting sqref="P335:W336">
    <cfRule type="containsBlanks" dxfId="4239" priority="1688">
      <formula>LEN(TRIM(P335))=0</formula>
    </cfRule>
  </conditionalFormatting>
  <conditionalFormatting sqref="P335:W335">
    <cfRule type="colorScale" priority="1687">
      <colorScale>
        <cfvo type="min"/>
        <cfvo type="max"/>
        <color rgb="FFFFEF9C"/>
        <color rgb="FFFF7128"/>
      </colorScale>
    </cfRule>
  </conditionalFormatting>
  <conditionalFormatting sqref="P337:W338">
    <cfRule type="containsBlanks" dxfId="4238" priority="1686">
      <formula>LEN(TRIM(P337))=0</formula>
    </cfRule>
  </conditionalFormatting>
  <conditionalFormatting sqref="P337:W337">
    <cfRule type="colorScale" priority="1685">
      <colorScale>
        <cfvo type="min"/>
        <cfvo type="max"/>
        <color rgb="FFFFEF9C"/>
        <color rgb="FFFF7128"/>
      </colorScale>
    </cfRule>
  </conditionalFormatting>
  <conditionalFormatting sqref="P339:W340">
    <cfRule type="containsBlanks" dxfId="4237" priority="1684">
      <formula>LEN(TRIM(P339))=0</formula>
    </cfRule>
  </conditionalFormatting>
  <conditionalFormatting sqref="P339:W339">
    <cfRule type="colorScale" priority="1683">
      <colorScale>
        <cfvo type="min"/>
        <cfvo type="max"/>
        <color rgb="FFFFEF9C"/>
        <color rgb="FFFF7128"/>
      </colorScale>
    </cfRule>
  </conditionalFormatting>
  <conditionalFormatting sqref="P341:W342">
    <cfRule type="containsBlanks" dxfId="4236" priority="1682">
      <formula>LEN(TRIM(P341))=0</formula>
    </cfRule>
  </conditionalFormatting>
  <conditionalFormatting sqref="P341:W341">
    <cfRule type="colorScale" priority="1681">
      <colorScale>
        <cfvo type="min"/>
        <cfvo type="max"/>
        <color rgb="FFFFEF9C"/>
        <color rgb="FFFF7128"/>
      </colorScale>
    </cfRule>
  </conditionalFormatting>
  <conditionalFormatting sqref="P343:W344">
    <cfRule type="containsBlanks" dxfId="4235" priority="1680">
      <formula>LEN(TRIM(P343))=0</formula>
    </cfRule>
  </conditionalFormatting>
  <conditionalFormatting sqref="P343:W343">
    <cfRule type="colorScale" priority="1679">
      <colorScale>
        <cfvo type="min"/>
        <cfvo type="max"/>
        <color rgb="FFFFEF9C"/>
        <color rgb="FFFF7128"/>
      </colorScale>
    </cfRule>
  </conditionalFormatting>
  <conditionalFormatting sqref="P345:W346">
    <cfRule type="containsBlanks" dxfId="4234" priority="1678">
      <formula>LEN(TRIM(P345))=0</formula>
    </cfRule>
  </conditionalFormatting>
  <conditionalFormatting sqref="P345:W345">
    <cfRule type="colorScale" priority="1677">
      <colorScale>
        <cfvo type="min"/>
        <cfvo type="max"/>
        <color rgb="FFFFEF9C"/>
        <color rgb="FFFF7128"/>
      </colorScale>
    </cfRule>
  </conditionalFormatting>
  <conditionalFormatting sqref="P347:W348">
    <cfRule type="containsBlanks" dxfId="4233" priority="1676">
      <formula>LEN(TRIM(P347))=0</formula>
    </cfRule>
  </conditionalFormatting>
  <conditionalFormatting sqref="P347:W347">
    <cfRule type="colorScale" priority="1675">
      <colorScale>
        <cfvo type="min"/>
        <cfvo type="max"/>
        <color rgb="FFFFEF9C"/>
        <color rgb="FFFF7128"/>
      </colorScale>
    </cfRule>
  </conditionalFormatting>
  <conditionalFormatting sqref="P349:W350">
    <cfRule type="containsBlanks" dxfId="4232" priority="1674">
      <formula>LEN(TRIM(P349))=0</formula>
    </cfRule>
  </conditionalFormatting>
  <conditionalFormatting sqref="P349:W349">
    <cfRule type="colorScale" priority="1673">
      <colorScale>
        <cfvo type="min"/>
        <cfvo type="max"/>
        <color rgb="FFFFEF9C"/>
        <color rgb="FFFF7128"/>
      </colorScale>
    </cfRule>
  </conditionalFormatting>
  <conditionalFormatting sqref="P351:W352">
    <cfRule type="containsBlanks" dxfId="4231" priority="1672">
      <formula>LEN(TRIM(P351))=0</formula>
    </cfRule>
  </conditionalFormatting>
  <conditionalFormatting sqref="P351:W351">
    <cfRule type="colorScale" priority="1671">
      <colorScale>
        <cfvo type="min"/>
        <cfvo type="max"/>
        <color rgb="FFFFEF9C"/>
        <color rgb="FFFF7128"/>
      </colorScale>
    </cfRule>
  </conditionalFormatting>
  <conditionalFormatting sqref="P353:W354">
    <cfRule type="containsBlanks" dxfId="4230" priority="1670">
      <formula>LEN(TRIM(P353))=0</formula>
    </cfRule>
  </conditionalFormatting>
  <conditionalFormatting sqref="P353:W353">
    <cfRule type="colorScale" priority="1669">
      <colorScale>
        <cfvo type="min"/>
        <cfvo type="max"/>
        <color rgb="FFFFEF9C"/>
        <color rgb="FFFF7128"/>
      </colorScale>
    </cfRule>
  </conditionalFormatting>
  <conditionalFormatting sqref="P355:W356">
    <cfRule type="containsBlanks" dxfId="4229" priority="1668">
      <formula>LEN(TRIM(P355))=0</formula>
    </cfRule>
  </conditionalFormatting>
  <conditionalFormatting sqref="P355:W355">
    <cfRule type="colorScale" priority="1667">
      <colorScale>
        <cfvo type="min"/>
        <cfvo type="max"/>
        <color rgb="FFFFEF9C"/>
        <color rgb="FFFF7128"/>
      </colorScale>
    </cfRule>
  </conditionalFormatting>
  <conditionalFormatting sqref="P357:W358">
    <cfRule type="containsBlanks" dxfId="4228" priority="1666">
      <formula>LEN(TRIM(P357))=0</formula>
    </cfRule>
  </conditionalFormatting>
  <conditionalFormatting sqref="P357:W357">
    <cfRule type="colorScale" priority="1665">
      <colorScale>
        <cfvo type="min"/>
        <cfvo type="max"/>
        <color rgb="FFFFEF9C"/>
        <color rgb="FFFF7128"/>
      </colorScale>
    </cfRule>
  </conditionalFormatting>
  <conditionalFormatting sqref="P359:W360">
    <cfRule type="containsBlanks" dxfId="4227" priority="1664">
      <formula>LEN(TRIM(P359))=0</formula>
    </cfRule>
  </conditionalFormatting>
  <conditionalFormatting sqref="P359:W359">
    <cfRule type="colorScale" priority="1663">
      <colorScale>
        <cfvo type="min"/>
        <cfvo type="max"/>
        <color rgb="FFFFEF9C"/>
        <color rgb="FFFF7128"/>
      </colorScale>
    </cfRule>
  </conditionalFormatting>
  <conditionalFormatting sqref="P361:W362">
    <cfRule type="containsBlanks" dxfId="4226" priority="1662">
      <formula>LEN(TRIM(P361))=0</formula>
    </cfRule>
  </conditionalFormatting>
  <conditionalFormatting sqref="P361:W361">
    <cfRule type="colorScale" priority="1661">
      <colorScale>
        <cfvo type="min"/>
        <cfvo type="max"/>
        <color rgb="FFFFEF9C"/>
        <color rgb="FFFF7128"/>
      </colorScale>
    </cfRule>
  </conditionalFormatting>
  <conditionalFormatting sqref="P363:W364">
    <cfRule type="containsBlanks" dxfId="4225" priority="1660">
      <formula>LEN(TRIM(P363))=0</formula>
    </cfRule>
  </conditionalFormatting>
  <conditionalFormatting sqref="P363:W363">
    <cfRule type="colorScale" priority="1659">
      <colorScale>
        <cfvo type="min"/>
        <cfvo type="max"/>
        <color rgb="FFFFEF9C"/>
        <color rgb="FFFF7128"/>
      </colorScale>
    </cfRule>
  </conditionalFormatting>
  <conditionalFormatting sqref="P365:W366">
    <cfRule type="containsBlanks" dxfId="4224" priority="1658">
      <formula>LEN(TRIM(P365))=0</formula>
    </cfRule>
  </conditionalFormatting>
  <conditionalFormatting sqref="P365:W365">
    <cfRule type="colorScale" priority="1657">
      <colorScale>
        <cfvo type="min"/>
        <cfvo type="max"/>
        <color rgb="FFFFEF9C"/>
        <color rgb="FFFF7128"/>
      </colorScale>
    </cfRule>
  </conditionalFormatting>
  <conditionalFormatting sqref="P367:W368">
    <cfRule type="containsBlanks" dxfId="4223" priority="1656">
      <formula>LEN(TRIM(P367))=0</formula>
    </cfRule>
  </conditionalFormatting>
  <conditionalFormatting sqref="P367:W367">
    <cfRule type="colorScale" priority="1655">
      <colorScale>
        <cfvo type="min"/>
        <cfvo type="max"/>
        <color rgb="FFFFEF9C"/>
        <color rgb="FFFF7128"/>
      </colorScale>
    </cfRule>
  </conditionalFormatting>
  <conditionalFormatting sqref="P369:W370">
    <cfRule type="containsBlanks" dxfId="4222" priority="1654">
      <formula>LEN(TRIM(P369))=0</formula>
    </cfRule>
  </conditionalFormatting>
  <conditionalFormatting sqref="P369:W369">
    <cfRule type="colorScale" priority="1653">
      <colorScale>
        <cfvo type="min"/>
        <cfvo type="max"/>
        <color rgb="FFFFEF9C"/>
        <color rgb="FFFF7128"/>
      </colorScale>
    </cfRule>
  </conditionalFormatting>
  <conditionalFormatting sqref="P371:W372">
    <cfRule type="containsBlanks" dxfId="4221" priority="1652">
      <formula>LEN(TRIM(P371))=0</formula>
    </cfRule>
  </conditionalFormatting>
  <conditionalFormatting sqref="P371:W371">
    <cfRule type="colorScale" priority="1651">
      <colorScale>
        <cfvo type="min"/>
        <cfvo type="max"/>
        <color rgb="FFFFEF9C"/>
        <color rgb="FFFF7128"/>
      </colorScale>
    </cfRule>
  </conditionalFormatting>
  <conditionalFormatting sqref="P373:W374">
    <cfRule type="containsBlanks" dxfId="4220" priority="1650">
      <formula>LEN(TRIM(P373))=0</formula>
    </cfRule>
  </conditionalFormatting>
  <conditionalFormatting sqref="P373:W373">
    <cfRule type="colorScale" priority="1649">
      <colorScale>
        <cfvo type="min"/>
        <cfvo type="max"/>
        <color rgb="FFFFEF9C"/>
        <color rgb="FFFF7128"/>
      </colorScale>
    </cfRule>
  </conditionalFormatting>
  <conditionalFormatting sqref="P375:W376">
    <cfRule type="containsBlanks" dxfId="4219" priority="1648">
      <formula>LEN(TRIM(P375))=0</formula>
    </cfRule>
  </conditionalFormatting>
  <conditionalFormatting sqref="P375:W375">
    <cfRule type="colorScale" priority="1647">
      <colorScale>
        <cfvo type="min"/>
        <cfvo type="max"/>
        <color rgb="FFFFEF9C"/>
        <color rgb="FFFF7128"/>
      </colorScale>
    </cfRule>
  </conditionalFormatting>
  <conditionalFormatting sqref="P377:W378">
    <cfRule type="containsBlanks" dxfId="4218" priority="1646">
      <formula>LEN(TRIM(P377))=0</formula>
    </cfRule>
  </conditionalFormatting>
  <conditionalFormatting sqref="P377:W377">
    <cfRule type="colorScale" priority="1645">
      <colorScale>
        <cfvo type="min"/>
        <cfvo type="max"/>
        <color rgb="FFFFEF9C"/>
        <color rgb="FFFF7128"/>
      </colorScale>
    </cfRule>
  </conditionalFormatting>
  <conditionalFormatting sqref="P379:W380">
    <cfRule type="containsBlanks" dxfId="4217" priority="1644">
      <formula>LEN(TRIM(P379))=0</formula>
    </cfRule>
  </conditionalFormatting>
  <conditionalFormatting sqref="P379:W379">
    <cfRule type="colorScale" priority="1643">
      <colorScale>
        <cfvo type="min"/>
        <cfvo type="max"/>
        <color rgb="FFFFEF9C"/>
        <color rgb="FFFF7128"/>
      </colorScale>
    </cfRule>
  </conditionalFormatting>
  <conditionalFormatting sqref="P381:W382">
    <cfRule type="containsBlanks" dxfId="4216" priority="1642">
      <formula>LEN(TRIM(P381))=0</formula>
    </cfRule>
  </conditionalFormatting>
  <conditionalFormatting sqref="P381:W381">
    <cfRule type="colorScale" priority="1641">
      <colorScale>
        <cfvo type="min"/>
        <cfvo type="max"/>
        <color rgb="FFFFEF9C"/>
        <color rgb="FFFF7128"/>
      </colorScale>
    </cfRule>
  </conditionalFormatting>
  <conditionalFormatting sqref="P383:W384">
    <cfRule type="containsBlanks" dxfId="4215" priority="1640">
      <formula>LEN(TRIM(P383))=0</formula>
    </cfRule>
  </conditionalFormatting>
  <conditionalFormatting sqref="P383:W383">
    <cfRule type="colorScale" priority="1639">
      <colorScale>
        <cfvo type="min"/>
        <cfvo type="max"/>
        <color rgb="FFFFEF9C"/>
        <color rgb="FFFF7128"/>
      </colorScale>
    </cfRule>
  </conditionalFormatting>
  <conditionalFormatting sqref="P385:W386">
    <cfRule type="containsBlanks" dxfId="4214" priority="1638">
      <formula>LEN(TRIM(P385))=0</formula>
    </cfRule>
  </conditionalFormatting>
  <conditionalFormatting sqref="P385:W385">
    <cfRule type="colorScale" priority="1637">
      <colorScale>
        <cfvo type="min"/>
        <cfvo type="max"/>
        <color rgb="FFFFEF9C"/>
        <color rgb="FFFF7128"/>
      </colorScale>
    </cfRule>
  </conditionalFormatting>
  <conditionalFormatting sqref="P387:W388">
    <cfRule type="containsBlanks" dxfId="4213" priority="1636">
      <formula>LEN(TRIM(P387))=0</formula>
    </cfRule>
  </conditionalFormatting>
  <conditionalFormatting sqref="P387:W387">
    <cfRule type="colorScale" priority="1635">
      <colorScale>
        <cfvo type="min"/>
        <cfvo type="max"/>
        <color rgb="FFFFEF9C"/>
        <color rgb="FFFF7128"/>
      </colorScale>
    </cfRule>
  </conditionalFormatting>
  <conditionalFormatting sqref="P389:W390">
    <cfRule type="containsBlanks" dxfId="4212" priority="1634">
      <formula>LEN(TRIM(P389))=0</formula>
    </cfRule>
  </conditionalFormatting>
  <conditionalFormatting sqref="P389:W389">
    <cfRule type="colorScale" priority="1633">
      <colorScale>
        <cfvo type="min"/>
        <cfvo type="max"/>
        <color rgb="FFFFEF9C"/>
        <color rgb="FFFF7128"/>
      </colorScale>
    </cfRule>
  </conditionalFormatting>
  <conditionalFormatting sqref="P391:W392">
    <cfRule type="containsBlanks" dxfId="4211" priority="1632">
      <formula>LEN(TRIM(P391))=0</formula>
    </cfRule>
  </conditionalFormatting>
  <conditionalFormatting sqref="P391:W391">
    <cfRule type="colorScale" priority="1631">
      <colorScale>
        <cfvo type="min"/>
        <cfvo type="max"/>
        <color rgb="FFFFEF9C"/>
        <color rgb="FFFF7128"/>
      </colorScale>
    </cfRule>
  </conditionalFormatting>
  <conditionalFormatting sqref="P393:W394">
    <cfRule type="containsBlanks" dxfId="4210" priority="1630">
      <formula>LEN(TRIM(P393))=0</formula>
    </cfRule>
  </conditionalFormatting>
  <conditionalFormatting sqref="P393:W393">
    <cfRule type="colorScale" priority="1629">
      <colorScale>
        <cfvo type="min"/>
        <cfvo type="max"/>
        <color rgb="FFFFEF9C"/>
        <color rgb="FFFF7128"/>
      </colorScale>
    </cfRule>
  </conditionalFormatting>
  <conditionalFormatting sqref="P395:W396">
    <cfRule type="containsBlanks" dxfId="4209" priority="1628">
      <formula>LEN(TRIM(P395))=0</formula>
    </cfRule>
  </conditionalFormatting>
  <conditionalFormatting sqref="P395:W395">
    <cfRule type="colorScale" priority="1627">
      <colorScale>
        <cfvo type="min"/>
        <cfvo type="max"/>
        <color rgb="FFFFEF9C"/>
        <color rgb="FFFF7128"/>
      </colorScale>
    </cfRule>
  </conditionalFormatting>
  <conditionalFormatting sqref="P397:W398">
    <cfRule type="containsBlanks" dxfId="4208" priority="1626">
      <formula>LEN(TRIM(P397))=0</formula>
    </cfRule>
  </conditionalFormatting>
  <conditionalFormatting sqref="P397:W397">
    <cfRule type="colorScale" priority="1625">
      <colorScale>
        <cfvo type="min"/>
        <cfvo type="max"/>
        <color rgb="FFFFEF9C"/>
        <color rgb="FFFF7128"/>
      </colorScale>
    </cfRule>
  </conditionalFormatting>
  <conditionalFormatting sqref="P399:W400">
    <cfRule type="containsBlanks" dxfId="4207" priority="1624">
      <formula>LEN(TRIM(P399))=0</formula>
    </cfRule>
  </conditionalFormatting>
  <conditionalFormatting sqref="P399:W399">
    <cfRule type="colorScale" priority="1623">
      <colorScale>
        <cfvo type="min"/>
        <cfvo type="max"/>
        <color rgb="FFFFEF9C"/>
        <color rgb="FFFF7128"/>
      </colorScale>
    </cfRule>
  </conditionalFormatting>
  <conditionalFormatting sqref="P401:W402">
    <cfRule type="containsBlanks" dxfId="4206" priority="1622">
      <formula>LEN(TRIM(P401))=0</formula>
    </cfRule>
  </conditionalFormatting>
  <conditionalFormatting sqref="P401:W401">
    <cfRule type="colorScale" priority="1621">
      <colorScale>
        <cfvo type="min"/>
        <cfvo type="max"/>
        <color rgb="FFFFEF9C"/>
        <color rgb="FFFF7128"/>
      </colorScale>
    </cfRule>
  </conditionalFormatting>
  <conditionalFormatting sqref="P403:W404">
    <cfRule type="containsBlanks" dxfId="4205" priority="1620">
      <formula>LEN(TRIM(P403))=0</formula>
    </cfRule>
  </conditionalFormatting>
  <conditionalFormatting sqref="P403:W403">
    <cfRule type="colorScale" priority="1619">
      <colorScale>
        <cfvo type="min"/>
        <cfvo type="max"/>
        <color rgb="FFFFEF9C"/>
        <color rgb="FFFF7128"/>
      </colorScale>
    </cfRule>
  </conditionalFormatting>
  <conditionalFormatting sqref="P405:W406">
    <cfRule type="containsBlanks" dxfId="4204" priority="1618">
      <formula>LEN(TRIM(P405))=0</formula>
    </cfRule>
  </conditionalFormatting>
  <conditionalFormatting sqref="P405:W405">
    <cfRule type="colorScale" priority="1617">
      <colorScale>
        <cfvo type="min"/>
        <cfvo type="max"/>
        <color rgb="FFFFEF9C"/>
        <color rgb="FFFF7128"/>
      </colorScale>
    </cfRule>
  </conditionalFormatting>
  <conditionalFormatting sqref="P407:W408">
    <cfRule type="containsBlanks" dxfId="4203" priority="1616">
      <formula>LEN(TRIM(P407))=0</formula>
    </cfRule>
  </conditionalFormatting>
  <conditionalFormatting sqref="P407:W407">
    <cfRule type="colorScale" priority="1615">
      <colorScale>
        <cfvo type="min"/>
        <cfvo type="max"/>
        <color rgb="FFFFEF9C"/>
        <color rgb="FFFF7128"/>
      </colorScale>
    </cfRule>
  </conditionalFormatting>
  <conditionalFormatting sqref="P409:W410">
    <cfRule type="containsBlanks" dxfId="4202" priority="1614">
      <formula>LEN(TRIM(P409))=0</formula>
    </cfRule>
  </conditionalFormatting>
  <conditionalFormatting sqref="P409:W409">
    <cfRule type="colorScale" priority="1613">
      <colorScale>
        <cfvo type="min"/>
        <cfvo type="max"/>
        <color rgb="FFFFEF9C"/>
        <color rgb="FFFF7128"/>
      </colorScale>
    </cfRule>
  </conditionalFormatting>
  <conditionalFormatting sqref="P411:W412">
    <cfRule type="containsBlanks" dxfId="4201" priority="1612">
      <formula>LEN(TRIM(P411))=0</formula>
    </cfRule>
  </conditionalFormatting>
  <conditionalFormatting sqref="P411:W411">
    <cfRule type="colorScale" priority="1611">
      <colorScale>
        <cfvo type="min"/>
        <cfvo type="max"/>
        <color rgb="FFFFEF9C"/>
        <color rgb="FFFF7128"/>
      </colorScale>
    </cfRule>
  </conditionalFormatting>
  <conditionalFormatting sqref="P413:W414">
    <cfRule type="containsBlanks" dxfId="4200" priority="1610">
      <formula>LEN(TRIM(P413))=0</formula>
    </cfRule>
  </conditionalFormatting>
  <conditionalFormatting sqref="P413:W413">
    <cfRule type="colorScale" priority="1609">
      <colorScale>
        <cfvo type="min"/>
        <cfvo type="max"/>
        <color rgb="FFFFEF9C"/>
        <color rgb="FFFF7128"/>
      </colorScale>
    </cfRule>
  </conditionalFormatting>
  <conditionalFormatting sqref="P415:W416">
    <cfRule type="containsBlanks" dxfId="4199" priority="1608">
      <formula>LEN(TRIM(P415))=0</formula>
    </cfRule>
  </conditionalFormatting>
  <conditionalFormatting sqref="P415:W415">
    <cfRule type="colorScale" priority="1607">
      <colorScale>
        <cfvo type="min"/>
        <cfvo type="max"/>
        <color rgb="FFFFEF9C"/>
        <color rgb="FFFF7128"/>
      </colorScale>
    </cfRule>
  </conditionalFormatting>
  <conditionalFormatting sqref="P417:W418">
    <cfRule type="containsBlanks" dxfId="4198" priority="1606">
      <formula>LEN(TRIM(P417))=0</formula>
    </cfRule>
  </conditionalFormatting>
  <conditionalFormatting sqref="P417:W417">
    <cfRule type="colorScale" priority="1605">
      <colorScale>
        <cfvo type="min"/>
        <cfvo type="max"/>
        <color rgb="FFFFEF9C"/>
        <color rgb="FFFF7128"/>
      </colorScale>
    </cfRule>
  </conditionalFormatting>
  <conditionalFormatting sqref="P419:W420">
    <cfRule type="containsBlanks" dxfId="4197" priority="1604">
      <formula>LEN(TRIM(P419))=0</formula>
    </cfRule>
  </conditionalFormatting>
  <conditionalFormatting sqref="P419:W419">
    <cfRule type="colorScale" priority="1603">
      <colorScale>
        <cfvo type="min"/>
        <cfvo type="max"/>
        <color rgb="FFFFEF9C"/>
        <color rgb="FFFF7128"/>
      </colorScale>
    </cfRule>
  </conditionalFormatting>
  <conditionalFormatting sqref="P421:W422">
    <cfRule type="containsBlanks" dxfId="4196" priority="1602">
      <formula>LEN(TRIM(P421))=0</formula>
    </cfRule>
  </conditionalFormatting>
  <conditionalFormatting sqref="P421:W421">
    <cfRule type="colorScale" priority="1601">
      <colorScale>
        <cfvo type="min"/>
        <cfvo type="max"/>
        <color rgb="FFFFEF9C"/>
        <color rgb="FFFF7128"/>
      </colorScale>
    </cfRule>
  </conditionalFormatting>
  <conditionalFormatting sqref="P423:W424">
    <cfRule type="containsBlanks" dxfId="4195" priority="1600">
      <formula>LEN(TRIM(P423))=0</formula>
    </cfRule>
  </conditionalFormatting>
  <conditionalFormatting sqref="P423:W423">
    <cfRule type="colorScale" priority="1599">
      <colorScale>
        <cfvo type="min"/>
        <cfvo type="max"/>
        <color rgb="FFFFEF9C"/>
        <color rgb="FFFF7128"/>
      </colorScale>
    </cfRule>
  </conditionalFormatting>
  <conditionalFormatting sqref="P425:W426">
    <cfRule type="containsBlanks" dxfId="4194" priority="1598">
      <formula>LEN(TRIM(P425))=0</formula>
    </cfRule>
  </conditionalFormatting>
  <conditionalFormatting sqref="P425:W425">
    <cfRule type="colorScale" priority="1597">
      <colorScale>
        <cfvo type="min"/>
        <cfvo type="max"/>
        <color rgb="FFFFEF9C"/>
        <color rgb="FFFF7128"/>
      </colorScale>
    </cfRule>
  </conditionalFormatting>
  <conditionalFormatting sqref="P427:W428">
    <cfRule type="containsBlanks" dxfId="4193" priority="1596">
      <formula>LEN(TRIM(P427))=0</formula>
    </cfRule>
  </conditionalFormatting>
  <conditionalFormatting sqref="P427:W427">
    <cfRule type="colorScale" priority="1595">
      <colorScale>
        <cfvo type="min"/>
        <cfvo type="max"/>
        <color rgb="FFFFEF9C"/>
        <color rgb="FFFF7128"/>
      </colorScale>
    </cfRule>
  </conditionalFormatting>
  <conditionalFormatting sqref="P429:W430">
    <cfRule type="containsBlanks" dxfId="4192" priority="1594">
      <formula>LEN(TRIM(P429))=0</formula>
    </cfRule>
  </conditionalFormatting>
  <conditionalFormatting sqref="P429:W429">
    <cfRule type="colorScale" priority="1593">
      <colorScale>
        <cfvo type="min"/>
        <cfvo type="max"/>
        <color rgb="FFFFEF9C"/>
        <color rgb="FFFF7128"/>
      </colorScale>
    </cfRule>
  </conditionalFormatting>
  <conditionalFormatting sqref="P431:W432">
    <cfRule type="containsBlanks" dxfId="4191" priority="1592">
      <formula>LEN(TRIM(P431))=0</formula>
    </cfRule>
  </conditionalFormatting>
  <conditionalFormatting sqref="P431:W431">
    <cfRule type="colorScale" priority="1591">
      <colorScale>
        <cfvo type="min"/>
        <cfvo type="max"/>
        <color rgb="FFFFEF9C"/>
        <color rgb="FFFF7128"/>
      </colorScale>
    </cfRule>
  </conditionalFormatting>
  <conditionalFormatting sqref="P433:W434">
    <cfRule type="containsBlanks" dxfId="4190" priority="1590">
      <formula>LEN(TRIM(P433))=0</formula>
    </cfRule>
  </conditionalFormatting>
  <conditionalFormatting sqref="P433:W433">
    <cfRule type="colorScale" priority="1589">
      <colorScale>
        <cfvo type="min"/>
        <cfvo type="max"/>
        <color rgb="FFFFEF9C"/>
        <color rgb="FFFF7128"/>
      </colorScale>
    </cfRule>
  </conditionalFormatting>
  <conditionalFormatting sqref="P435:W436">
    <cfRule type="containsBlanks" dxfId="4189" priority="1588">
      <formula>LEN(TRIM(P435))=0</formula>
    </cfRule>
  </conditionalFormatting>
  <conditionalFormatting sqref="P435:W435">
    <cfRule type="colorScale" priority="1587">
      <colorScale>
        <cfvo type="min"/>
        <cfvo type="max"/>
        <color rgb="FFFFEF9C"/>
        <color rgb="FFFF7128"/>
      </colorScale>
    </cfRule>
  </conditionalFormatting>
  <conditionalFormatting sqref="P437:W438">
    <cfRule type="containsBlanks" dxfId="4188" priority="1586">
      <formula>LEN(TRIM(P437))=0</formula>
    </cfRule>
  </conditionalFormatting>
  <conditionalFormatting sqref="P437:W437">
    <cfRule type="colorScale" priority="1585">
      <colorScale>
        <cfvo type="min"/>
        <cfvo type="max"/>
        <color rgb="FFFFEF9C"/>
        <color rgb="FFFF7128"/>
      </colorScale>
    </cfRule>
  </conditionalFormatting>
  <conditionalFormatting sqref="P439:W440">
    <cfRule type="containsBlanks" dxfId="4187" priority="1584">
      <formula>LEN(TRIM(P439))=0</formula>
    </cfRule>
  </conditionalFormatting>
  <conditionalFormatting sqref="P439:W439">
    <cfRule type="colorScale" priority="1583">
      <colorScale>
        <cfvo type="min"/>
        <cfvo type="max"/>
        <color rgb="FFFFEF9C"/>
        <color rgb="FFFF7128"/>
      </colorScale>
    </cfRule>
  </conditionalFormatting>
  <conditionalFormatting sqref="P441:W442">
    <cfRule type="containsBlanks" dxfId="4186" priority="1582">
      <formula>LEN(TRIM(P441))=0</formula>
    </cfRule>
  </conditionalFormatting>
  <conditionalFormatting sqref="P441:W441">
    <cfRule type="colorScale" priority="1581">
      <colorScale>
        <cfvo type="min"/>
        <cfvo type="max"/>
        <color rgb="FFFFEF9C"/>
        <color rgb="FFFF7128"/>
      </colorScale>
    </cfRule>
  </conditionalFormatting>
  <conditionalFormatting sqref="P443:W444">
    <cfRule type="containsBlanks" dxfId="4185" priority="1580">
      <formula>LEN(TRIM(P443))=0</formula>
    </cfRule>
  </conditionalFormatting>
  <conditionalFormatting sqref="P443:W443">
    <cfRule type="colorScale" priority="1579">
      <colorScale>
        <cfvo type="min"/>
        <cfvo type="max"/>
        <color rgb="FFFFEF9C"/>
        <color rgb="FFFF7128"/>
      </colorScale>
    </cfRule>
  </conditionalFormatting>
  <conditionalFormatting sqref="P445:W446">
    <cfRule type="containsBlanks" dxfId="4184" priority="1578">
      <formula>LEN(TRIM(P445))=0</formula>
    </cfRule>
  </conditionalFormatting>
  <conditionalFormatting sqref="P445:W445">
    <cfRule type="colorScale" priority="1577">
      <colorScale>
        <cfvo type="min"/>
        <cfvo type="max"/>
        <color rgb="FFFFEF9C"/>
        <color rgb="FFFF7128"/>
      </colorScale>
    </cfRule>
  </conditionalFormatting>
  <conditionalFormatting sqref="P447:W448">
    <cfRule type="containsBlanks" dxfId="4183" priority="1576">
      <formula>LEN(TRIM(P447))=0</formula>
    </cfRule>
  </conditionalFormatting>
  <conditionalFormatting sqref="P447:W447">
    <cfRule type="colorScale" priority="1575">
      <colorScale>
        <cfvo type="min"/>
        <cfvo type="max"/>
        <color rgb="FFFFEF9C"/>
        <color rgb="FFFF7128"/>
      </colorScale>
    </cfRule>
  </conditionalFormatting>
  <conditionalFormatting sqref="P449:W450">
    <cfRule type="containsBlanks" dxfId="4182" priority="1574">
      <formula>LEN(TRIM(P449))=0</formula>
    </cfRule>
  </conditionalFormatting>
  <conditionalFormatting sqref="P449:W449">
    <cfRule type="colorScale" priority="1573">
      <colorScale>
        <cfvo type="min"/>
        <cfvo type="max"/>
        <color rgb="FFFFEF9C"/>
        <color rgb="FFFF7128"/>
      </colorScale>
    </cfRule>
  </conditionalFormatting>
  <conditionalFormatting sqref="P451:W452">
    <cfRule type="containsBlanks" dxfId="4181" priority="1572">
      <formula>LEN(TRIM(P451))=0</formula>
    </cfRule>
  </conditionalFormatting>
  <conditionalFormatting sqref="P451:W451">
    <cfRule type="colorScale" priority="1571">
      <colorScale>
        <cfvo type="min"/>
        <cfvo type="max"/>
        <color rgb="FFFFEF9C"/>
        <color rgb="FFFF7128"/>
      </colorScale>
    </cfRule>
  </conditionalFormatting>
  <conditionalFormatting sqref="P453:W454">
    <cfRule type="containsBlanks" dxfId="4180" priority="1570">
      <formula>LEN(TRIM(P453))=0</formula>
    </cfRule>
  </conditionalFormatting>
  <conditionalFormatting sqref="P453:W453">
    <cfRule type="colorScale" priority="1569">
      <colorScale>
        <cfvo type="min"/>
        <cfvo type="max"/>
        <color rgb="FFFFEF9C"/>
        <color rgb="FFFF7128"/>
      </colorScale>
    </cfRule>
  </conditionalFormatting>
  <conditionalFormatting sqref="P455:W456">
    <cfRule type="containsBlanks" dxfId="4179" priority="1568">
      <formula>LEN(TRIM(P455))=0</formula>
    </cfRule>
  </conditionalFormatting>
  <conditionalFormatting sqref="P455:W455">
    <cfRule type="colorScale" priority="1567">
      <colorScale>
        <cfvo type="min"/>
        <cfvo type="max"/>
        <color rgb="FFFFEF9C"/>
        <color rgb="FFFF7128"/>
      </colorScale>
    </cfRule>
  </conditionalFormatting>
  <conditionalFormatting sqref="P457:W458">
    <cfRule type="containsBlanks" dxfId="4178" priority="1566">
      <formula>LEN(TRIM(P457))=0</formula>
    </cfRule>
  </conditionalFormatting>
  <conditionalFormatting sqref="P457:W457">
    <cfRule type="colorScale" priority="1565">
      <colorScale>
        <cfvo type="min"/>
        <cfvo type="max"/>
        <color rgb="FFFFEF9C"/>
        <color rgb="FFFF7128"/>
      </colorScale>
    </cfRule>
  </conditionalFormatting>
  <conditionalFormatting sqref="P459:W460">
    <cfRule type="containsBlanks" dxfId="4177" priority="1564">
      <formula>LEN(TRIM(P459))=0</formula>
    </cfRule>
  </conditionalFormatting>
  <conditionalFormatting sqref="P459:W459">
    <cfRule type="colorScale" priority="1563">
      <colorScale>
        <cfvo type="min"/>
        <cfvo type="max"/>
        <color rgb="FFFFEF9C"/>
        <color rgb="FFFF7128"/>
      </colorScale>
    </cfRule>
  </conditionalFormatting>
  <conditionalFormatting sqref="P461:W462">
    <cfRule type="containsBlanks" dxfId="4176" priority="1562">
      <formula>LEN(TRIM(P461))=0</formula>
    </cfRule>
  </conditionalFormatting>
  <conditionalFormatting sqref="P461:W461">
    <cfRule type="colorScale" priority="1561">
      <colorScale>
        <cfvo type="min"/>
        <cfvo type="max"/>
        <color rgb="FFFFEF9C"/>
        <color rgb="FFFF7128"/>
      </colorScale>
    </cfRule>
  </conditionalFormatting>
  <conditionalFormatting sqref="P463:W464">
    <cfRule type="containsBlanks" dxfId="4175" priority="1560">
      <formula>LEN(TRIM(P463))=0</formula>
    </cfRule>
  </conditionalFormatting>
  <conditionalFormatting sqref="P463:W463">
    <cfRule type="colorScale" priority="1559">
      <colorScale>
        <cfvo type="min"/>
        <cfvo type="max"/>
        <color rgb="FFFFEF9C"/>
        <color rgb="FFFF7128"/>
      </colorScale>
    </cfRule>
  </conditionalFormatting>
  <conditionalFormatting sqref="P465:W466">
    <cfRule type="containsBlanks" dxfId="4174" priority="1558">
      <formula>LEN(TRIM(P465))=0</formula>
    </cfRule>
  </conditionalFormatting>
  <conditionalFormatting sqref="P465:W465">
    <cfRule type="colorScale" priority="1557">
      <colorScale>
        <cfvo type="min"/>
        <cfvo type="max"/>
        <color rgb="FFFFEF9C"/>
        <color rgb="FFFF7128"/>
      </colorScale>
    </cfRule>
  </conditionalFormatting>
  <conditionalFormatting sqref="P467:W468">
    <cfRule type="containsBlanks" dxfId="4173" priority="1556">
      <formula>LEN(TRIM(P467))=0</formula>
    </cfRule>
  </conditionalFormatting>
  <conditionalFormatting sqref="P467:W467">
    <cfRule type="colorScale" priority="1555">
      <colorScale>
        <cfvo type="min"/>
        <cfvo type="max"/>
        <color rgb="FFFFEF9C"/>
        <color rgb="FFFF7128"/>
      </colorScale>
    </cfRule>
  </conditionalFormatting>
  <conditionalFormatting sqref="P469:W470">
    <cfRule type="containsBlanks" dxfId="4172" priority="1554">
      <formula>LEN(TRIM(P469))=0</formula>
    </cfRule>
  </conditionalFormatting>
  <conditionalFormatting sqref="P469:W469">
    <cfRule type="colorScale" priority="1553">
      <colorScale>
        <cfvo type="min"/>
        <cfvo type="max"/>
        <color rgb="FFFFEF9C"/>
        <color rgb="FFFF7128"/>
      </colorScale>
    </cfRule>
  </conditionalFormatting>
  <conditionalFormatting sqref="P471:W472">
    <cfRule type="containsBlanks" dxfId="4171" priority="1552">
      <formula>LEN(TRIM(P471))=0</formula>
    </cfRule>
  </conditionalFormatting>
  <conditionalFormatting sqref="P471:W471">
    <cfRule type="colorScale" priority="1551">
      <colorScale>
        <cfvo type="min"/>
        <cfvo type="max"/>
        <color rgb="FFFFEF9C"/>
        <color rgb="FFFF7128"/>
      </colorScale>
    </cfRule>
  </conditionalFormatting>
  <conditionalFormatting sqref="P473:W474">
    <cfRule type="containsBlanks" dxfId="4170" priority="1550">
      <formula>LEN(TRIM(P473))=0</formula>
    </cfRule>
  </conditionalFormatting>
  <conditionalFormatting sqref="P473:W473">
    <cfRule type="colorScale" priority="1549">
      <colorScale>
        <cfvo type="min"/>
        <cfvo type="max"/>
        <color rgb="FFFFEF9C"/>
        <color rgb="FFFF7128"/>
      </colorScale>
    </cfRule>
  </conditionalFormatting>
  <conditionalFormatting sqref="P475:W476">
    <cfRule type="containsBlanks" dxfId="4169" priority="1548">
      <formula>LEN(TRIM(P475))=0</formula>
    </cfRule>
  </conditionalFormatting>
  <conditionalFormatting sqref="P475:W475">
    <cfRule type="colorScale" priority="1547">
      <colorScale>
        <cfvo type="min"/>
        <cfvo type="max"/>
        <color rgb="FFFFEF9C"/>
        <color rgb="FFFF7128"/>
      </colorScale>
    </cfRule>
  </conditionalFormatting>
  <conditionalFormatting sqref="P477:W478">
    <cfRule type="containsBlanks" dxfId="4168" priority="1546">
      <formula>LEN(TRIM(P477))=0</formula>
    </cfRule>
  </conditionalFormatting>
  <conditionalFormatting sqref="P477:W477">
    <cfRule type="colorScale" priority="1545">
      <colorScale>
        <cfvo type="min"/>
        <cfvo type="max"/>
        <color rgb="FFFFEF9C"/>
        <color rgb="FFFF7128"/>
      </colorScale>
    </cfRule>
  </conditionalFormatting>
  <conditionalFormatting sqref="P479:W480">
    <cfRule type="containsBlanks" dxfId="4167" priority="1544">
      <formula>LEN(TRIM(P479))=0</formula>
    </cfRule>
  </conditionalFormatting>
  <conditionalFormatting sqref="P479:W479">
    <cfRule type="colorScale" priority="1543">
      <colorScale>
        <cfvo type="min"/>
        <cfvo type="max"/>
        <color rgb="FFFFEF9C"/>
        <color rgb="FFFF7128"/>
      </colorScale>
    </cfRule>
  </conditionalFormatting>
  <conditionalFormatting sqref="P481:W482">
    <cfRule type="containsBlanks" dxfId="4166" priority="1542">
      <formula>LEN(TRIM(P481))=0</formula>
    </cfRule>
  </conditionalFormatting>
  <conditionalFormatting sqref="P481:W481">
    <cfRule type="colorScale" priority="1541">
      <colorScale>
        <cfvo type="min"/>
        <cfvo type="max"/>
        <color rgb="FFFFEF9C"/>
        <color rgb="FFFF7128"/>
      </colorScale>
    </cfRule>
  </conditionalFormatting>
  <conditionalFormatting sqref="P483:W484">
    <cfRule type="containsBlanks" dxfId="4165" priority="1540">
      <formula>LEN(TRIM(P483))=0</formula>
    </cfRule>
  </conditionalFormatting>
  <conditionalFormatting sqref="P483:W483">
    <cfRule type="colorScale" priority="1539">
      <colorScale>
        <cfvo type="min"/>
        <cfvo type="max"/>
        <color rgb="FFFFEF9C"/>
        <color rgb="FFFF7128"/>
      </colorScale>
    </cfRule>
  </conditionalFormatting>
  <conditionalFormatting sqref="P485:W486">
    <cfRule type="containsBlanks" dxfId="4164" priority="1538">
      <formula>LEN(TRIM(P485))=0</formula>
    </cfRule>
  </conditionalFormatting>
  <conditionalFormatting sqref="P485:W485">
    <cfRule type="colorScale" priority="1537">
      <colorScale>
        <cfvo type="min"/>
        <cfvo type="max"/>
        <color rgb="FFFFEF9C"/>
        <color rgb="FFFF7128"/>
      </colorScale>
    </cfRule>
  </conditionalFormatting>
  <conditionalFormatting sqref="P487:W488">
    <cfRule type="containsBlanks" dxfId="4163" priority="1536">
      <formula>LEN(TRIM(P487))=0</formula>
    </cfRule>
  </conditionalFormatting>
  <conditionalFormatting sqref="P487:W487">
    <cfRule type="colorScale" priority="1535">
      <colorScale>
        <cfvo type="min"/>
        <cfvo type="max"/>
        <color rgb="FFFFEF9C"/>
        <color rgb="FFFF7128"/>
      </colorScale>
    </cfRule>
  </conditionalFormatting>
  <conditionalFormatting sqref="P489:W490">
    <cfRule type="containsBlanks" dxfId="4162" priority="1534">
      <formula>LEN(TRIM(P489))=0</formula>
    </cfRule>
  </conditionalFormatting>
  <conditionalFormatting sqref="P489:W489">
    <cfRule type="colorScale" priority="1533">
      <colorScale>
        <cfvo type="min"/>
        <cfvo type="max"/>
        <color rgb="FFFFEF9C"/>
        <color rgb="FFFF7128"/>
      </colorScale>
    </cfRule>
  </conditionalFormatting>
  <conditionalFormatting sqref="P491:W492">
    <cfRule type="containsBlanks" dxfId="4161" priority="1532">
      <formula>LEN(TRIM(P491))=0</formula>
    </cfRule>
  </conditionalFormatting>
  <conditionalFormatting sqref="P491:W491">
    <cfRule type="colorScale" priority="1531">
      <colorScale>
        <cfvo type="min"/>
        <cfvo type="max"/>
        <color rgb="FFFFEF9C"/>
        <color rgb="FFFF7128"/>
      </colorScale>
    </cfRule>
  </conditionalFormatting>
  <conditionalFormatting sqref="P493:W494">
    <cfRule type="containsBlanks" dxfId="4160" priority="1530">
      <formula>LEN(TRIM(P493))=0</formula>
    </cfRule>
  </conditionalFormatting>
  <conditionalFormatting sqref="P493:W493">
    <cfRule type="colorScale" priority="1529">
      <colorScale>
        <cfvo type="min"/>
        <cfvo type="max"/>
        <color rgb="FFFFEF9C"/>
        <color rgb="FFFF7128"/>
      </colorScale>
    </cfRule>
  </conditionalFormatting>
  <conditionalFormatting sqref="P495:W496">
    <cfRule type="containsBlanks" dxfId="4159" priority="1528">
      <formula>LEN(TRIM(P495))=0</formula>
    </cfRule>
  </conditionalFormatting>
  <conditionalFormatting sqref="P495:W495">
    <cfRule type="colorScale" priority="1527">
      <colorScale>
        <cfvo type="min"/>
        <cfvo type="max"/>
        <color rgb="FFFFEF9C"/>
        <color rgb="FFFF7128"/>
      </colorScale>
    </cfRule>
  </conditionalFormatting>
  <conditionalFormatting sqref="P497:W498">
    <cfRule type="containsBlanks" dxfId="4158" priority="1526">
      <formula>LEN(TRIM(P497))=0</formula>
    </cfRule>
  </conditionalFormatting>
  <conditionalFormatting sqref="P497:W497">
    <cfRule type="colorScale" priority="1525">
      <colorScale>
        <cfvo type="min"/>
        <cfvo type="max"/>
        <color rgb="FFFFEF9C"/>
        <color rgb="FFFF7128"/>
      </colorScale>
    </cfRule>
  </conditionalFormatting>
  <conditionalFormatting sqref="P499:W500">
    <cfRule type="containsBlanks" dxfId="4157" priority="1524">
      <formula>LEN(TRIM(P499))=0</formula>
    </cfRule>
  </conditionalFormatting>
  <conditionalFormatting sqref="P499:W499">
    <cfRule type="colorScale" priority="1523">
      <colorScale>
        <cfvo type="min"/>
        <cfvo type="max"/>
        <color rgb="FFFFEF9C"/>
        <color rgb="FFFF7128"/>
      </colorScale>
    </cfRule>
  </conditionalFormatting>
  <conditionalFormatting sqref="P501:W502">
    <cfRule type="containsBlanks" dxfId="4156" priority="1522">
      <formula>LEN(TRIM(P501))=0</formula>
    </cfRule>
  </conditionalFormatting>
  <conditionalFormatting sqref="P501:W501">
    <cfRule type="colorScale" priority="1521">
      <colorScale>
        <cfvo type="min"/>
        <cfvo type="max"/>
        <color rgb="FFFFEF9C"/>
        <color rgb="FFFF7128"/>
      </colorScale>
    </cfRule>
  </conditionalFormatting>
  <conditionalFormatting sqref="P503:W504">
    <cfRule type="containsBlanks" dxfId="4155" priority="1520">
      <formula>LEN(TRIM(P503))=0</formula>
    </cfRule>
  </conditionalFormatting>
  <conditionalFormatting sqref="P503:W503">
    <cfRule type="colorScale" priority="1519">
      <colorScale>
        <cfvo type="min"/>
        <cfvo type="max"/>
        <color rgb="FFFFEF9C"/>
        <color rgb="FFFF7128"/>
      </colorScale>
    </cfRule>
  </conditionalFormatting>
  <conditionalFormatting sqref="P505:W506">
    <cfRule type="containsBlanks" dxfId="4154" priority="1518">
      <formula>LEN(TRIM(P505))=0</formula>
    </cfRule>
  </conditionalFormatting>
  <conditionalFormatting sqref="P505:W505">
    <cfRule type="colorScale" priority="1517">
      <colorScale>
        <cfvo type="min"/>
        <cfvo type="max"/>
        <color rgb="FFFFEF9C"/>
        <color rgb="FFFF7128"/>
      </colorScale>
    </cfRule>
  </conditionalFormatting>
  <conditionalFormatting sqref="P507:W508">
    <cfRule type="containsBlanks" dxfId="4153" priority="1516">
      <formula>LEN(TRIM(P507))=0</formula>
    </cfRule>
  </conditionalFormatting>
  <conditionalFormatting sqref="P507:W507">
    <cfRule type="colorScale" priority="1515">
      <colorScale>
        <cfvo type="min"/>
        <cfvo type="max"/>
        <color rgb="FFFFEF9C"/>
        <color rgb="FFFF7128"/>
      </colorScale>
    </cfRule>
  </conditionalFormatting>
  <conditionalFormatting sqref="P509:W510">
    <cfRule type="containsBlanks" dxfId="4152" priority="1514">
      <formula>LEN(TRIM(P509))=0</formula>
    </cfRule>
  </conditionalFormatting>
  <conditionalFormatting sqref="P509:W509">
    <cfRule type="colorScale" priority="1513">
      <colorScale>
        <cfvo type="min"/>
        <cfvo type="max"/>
        <color rgb="FFFFEF9C"/>
        <color rgb="FFFF7128"/>
      </colorScale>
    </cfRule>
  </conditionalFormatting>
  <conditionalFormatting sqref="P511:W512">
    <cfRule type="containsBlanks" dxfId="4151" priority="1512">
      <formula>LEN(TRIM(P511))=0</formula>
    </cfRule>
  </conditionalFormatting>
  <conditionalFormatting sqref="P511:W511">
    <cfRule type="colorScale" priority="1511">
      <colorScale>
        <cfvo type="min"/>
        <cfvo type="max"/>
        <color rgb="FFFFEF9C"/>
        <color rgb="FFFF7128"/>
      </colorScale>
    </cfRule>
  </conditionalFormatting>
  <conditionalFormatting sqref="P513:W514">
    <cfRule type="containsBlanks" dxfId="4150" priority="1510">
      <formula>LEN(TRIM(P513))=0</formula>
    </cfRule>
  </conditionalFormatting>
  <conditionalFormatting sqref="P513:W513">
    <cfRule type="colorScale" priority="1509">
      <colorScale>
        <cfvo type="min"/>
        <cfvo type="max"/>
        <color rgb="FFFFEF9C"/>
        <color rgb="FFFF7128"/>
      </colorScale>
    </cfRule>
  </conditionalFormatting>
  <conditionalFormatting sqref="P515:W516">
    <cfRule type="containsBlanks" dxfId="4149" priority="1508">
      <formula>LEN(TRIM(P515))=0</formula>
    </cfRule>
  </conditionalFormatting>
  <conditionalFormatting sqref="P515:W515">
    <cfRule type="colorScale" priority="1507">
      <colorScale>
        <cfvo type="min"/>
        <cfvo type="max"/>
        <color rgb="FFFFEF9C"/>
        <color rgb="FFFF7128"/>
      </colorScale>
    </cfRule>
  </conditionalFormatting>
  <conditionalFormatting sqref="P517:W518">
    <cfRule type="containsBlanks" dxfId="4148" priority="1506">
      <formula>LEN(TRIM(P517))=0</formula>
    </cfRule>
  </conditionalFormatting>
  <conditionalFormatting sqref="P517:W517">
    <cfRule type="colorScale" priority="1505">
      <colorScale>
        <cfvo type="min"/>
        <cfvo type="max"/>
        <color rgb="FFFFEF9C"/>
        <color rgb="FFFF7128"/>
      </colorScale>
    </cfRule>
  </conditionalFormatting>
  <conditionalFormatting sqref="P519:W520">
    <cfRule type="containsBlanks" dxfId="4147" priority="1504">
      <formula>LEN(TRIM(P519))=0</formula>
    </cfRule>
  </conditionalFormatting>
  <conditionalFormatting sqref="P519:W519">
    <cfRule type="colorScale" priority="1503">
      <colorScale>
        <cfvo type="min"/>
        <cfvo type="max"/>
        <color rgb="FFFFEF9C"/>
        <color rgb="FFFF7128"/>
      </colorScale>
    </cfRule>
  </conditionalFormatting>
  <conditionalFormatting sqref="P521:W522">
    <cfRule type="containsBlanks" dxfId="4146" priority="1502">
      <formula>LEN(TRIM(P521))=0</formula>
    </cfRule>
  </conditionalFormatting>
  <conditionalFormatting sqref="P521:W521">
    <cfRule type="colorScale" priority="1501">
      <colorScale>
        <cfvo type="min"/>
        <cfvo type="max"/>
        <color rgb="FFFFEF9C"/>
        <color rgb="FFFF7128"/>
      </colorScale>
    </cfRule>
  </conditionalFormatting>
  <conditionalFormatting sqref="P523:W524">
    <cfRule type="containsBlanks" dxfId="4145" priority="1500">
      <formula>LEN(TRIM(P523))=0</formula>
    </cfRule>
  </conditionalFormatting>
  <conditionalFormatting sqref="P523:W523">
    <cfRule type="colorScale" priority="1499">
      <colorScale>
        <cfvo type="min"/>
        <cfvo type="max"/>
        <color rgb="FFFFEF9C"/>
        <color rgb="FFFF7128"/>
      </colorScale>
    </cfRule>
  </conditionalFormatting>
  <conditionalFormatting sqref="P525:W526">
    <cfRule type="containsBlanks" dxfId="4144" priority="1498">
      <formula>LEN(TRIM(P525))=0</formula>
    </cfRule>
  </conditionalFormatting>
  <conditionalFormatting sqref="P525:W525">
    <cfRule type="colorScale" priority="1497">
      <colorScale>
        <cfvo type="min"/>
        <cfvo type="max"/>
        <color rgb="FFFFEF9C"/>
        <color rgb="FFFF7128"/>
      </colorScale>
    </cfRule>
  </conditionalFormatting>
  <conditionalFormatting sqref="P527:W528">
    <cfRule type="containsBlanks" dxfId="4143" priority="1496">
      <formula>LEN(TRIM(P527))=0</formula>
    </cfRule>
  </conditionalFormatting>
  <conditionalFormatting sqref="P527:W527">
    <cfRule type="colorScale" priority="1495">
      <colorScale>
        <cfvo type="min"/>
        <cfvo type="max"/>
        <color rgb="FFFFEF9C"/>
        <color rgb="FFFF7128"/>
      </colorScale>
    </cfRule>
  </conditionalFormatting>
  <conditionalFormatting sqref="P529:W530">
    <cfRule type="containsBlanks" dxfId="4142" priority="1494">
      <formula>LEN(TRIM(P529))=0</formula>
    </cfRule>
  </conditionalFormatting>
  <conditionalFormatting sqref="P529:W529">
    <cfRule type="colorScale" priority="1493">
      <colorScale>
        <cfvo type="min"/>
        <cfvo type="max"/>
        <color rgb="FFFFEF9C"/>
        <color rgb="FFFF7128"/>
      </colorScale>
    </cfRule>
  </conditionalFormatting>
  <conditionalFormatting sqref="P531:W532">
    <cfRule type="containsBlanks" dxfId="4141" priority="1492">
      <formula>LEN(TRIM(P531))=0</formula>
    </cfRule>
  </conditionalFormatting>
  <conditionalFormatting sqref="P531:W531">
    <cfRule type="colorScale" priority="1491">
      <colorScale>
        <cfvo type="min"/>
        <cfvo type="max"/>
        <color rgb="FFFFEF9C"/>
        <color rgb="FFFF7128"/>
      </colorScale>
    </cfRule>
  </conditionalFormatting>
  <conditionalFormatting sqref="P533:W534">
    <cfRule type="containsBlanks" dxfId="4140" priority="1490">
      <formula>LEN(TRIM(P533))=0</formula>
    </cfRule>
  </conditionalFormatting>
  <conditionalFormatting sqref="P533:W533">
    <cfRule type="colorScale" priority="1489">
      <colorScale>
        <cfvo type="min"/>
        <cfvo type="max"/>
        <color rgb="FFFFEF9C"/>
        <color rgb="FFFF7128"/>
      </colorScale>
    </cfRule>
  </conditionalFormatting>
  <conditionalFormatting sqref="F119:M120">
    <cfRule type="containsBlanks" dxfId="4139" priority="1480">
      <formula>LEN(TRIM(F119))=0</formula>
    </cfRule>
  </conditionalFormatting>
  <conditionalFormatting sqref="L119:M119">
    <cfRule type="expression" dxfId="4138" priority="1478">
      <formula>AE119=1</formula>
    </cfRule>
  </conditionalFormatting>
  <conditionalFormatting sqref="F119:M119">
    <cfRule type="colorScale" priority="1479">
      <colorScale>
        <cfvo type="min"/>
        <cfvo type="max"/>
        <color rgb="FFFFEF9C"/>
        <color rgb="FFFF7128"/>
      </colorScale>
    </cfRule>
  </conditionalFormatting>
  <conditionalFormatting sqref="F122:M122">
    <cfRule type="containsBlanks" dxfId="4137" priority="1477">
      <formula>LEN(TRIM(F122))=0</formula>
    </cfRule>
  </conditionalFormatting>
  <conditionalFormatting sqref="F121:M121">
    <cfRule type="colorScale" priority="1475">
      <colorScale>
        <cfvo type="min"/>
        <cfvo type="max"/>
        <color rgb="FFFFEF9C"/>
        <color rgb="FFFF7128"/>
      </colorScale>
    </cfRule>
    <cfRule type="containsBlanks" dxfId="4136" priority="1476">
      <formula>LEN(TRIM(F121))=0</formula>
    </cfRule>
  </conditionalFormatting>
  <conditionalFormatting sqref="H121:I121">
    <cfRule type="expression" dxfId="4135" priority="1474">
      <formula>Z121=1</formula>
    </cfRule>
  </conditionalFormatting>
  <conditionalFormatting sqref="F121:G121">
    <cfRule type="expression" dxfId="4134" priority="1473">
      <formula>Y121=1</formula>
    </cfRule>
  </conditionalFormatting>
  <conditionalFormatting sqref="J121:K121">
    <cfRule type="expression" dxfId="4133" priority="1472">
      <formula>AA121=1</formula>
    </cfRule>
  </conditionalFormatting>
  <conditionalFormatting sqref="L121:M121">
    <cfRule type="expression" dxfId="4132" priority="1471">
      <formula>AB121=1</formula>
    </cfRule>
  </conditionalFormatting>
  <conditionalFormatting sqref="F124:M124">
    <cfRule type="containsBlanks" dxfId="4131" priority="1470">
      <formula>LEN(TRIM(F124))=0</formula>
    </cfRule>
  </conditionalFormatting>
  <conditionalFormatting sqref="F123:M123">
    <cfRule type="colorScale" priority="1468">
      <colorScale>
        <cfvo type="min"/>
        <cfvo type="max"/>
        <color rgb="FFFFEF9C"/>
        <color rgb="FFFF7128"/>
      </colorScale>
    </cfRule>
    <cfRule type="containsBlanks" dxfId="4130" priority="1469">
      <formula>LEN(TRIM(F123))=0</formula>
    </cfRule>
  </conditionalFormatting>
  <conditionalFormatting sqref="H123:I123">
    <cfRule type="expression" dxfId="4129" priority="1467">
      <formula>Z123=1</formula>
    </cfRule>
  </conditionalFormatting>
  <conditionalFormatting sqref="F123:G123">
    <cfRule type="expression" dxfId="4128" priority="1466">
      <formula>Y123=1</formula>
    </cfRule>
  </conditionalFormatting>
  <conditionalFormatting sqref="J123:K123">
    <cfRule type="expression" dxfId="4127" priority="1465">
      <formula>AA123=1</formula>
    </cfRule>
  </conditionalFormatting>
  <conditionalFormatting sqref="L123:M123">
    <cfRule type="expression" dxfId="4126" priority="1464">
      <formula>AB123=1</formula>
    </cfRule>
  </conditionalFormatting>
  <conditionalFormatting sqref="F126:M126">
    <cfRule type="containsBlanks" dxfId="4125" priority="1463">
      <formula>LEN(TRIM(F126))=0</formula>
    </cfRule>
  </conditionalFormatting>
  <conditionalFormatting sqref="F125:M125">
    <cfRule type="colorScale" priority="1461">
      <colorScale>
        <cfvo type="min"/>
        <cfvo type="max"/>
        <color rgb="FFFFEF9C"/>
        <color rgb="FFFF7128"/>
      </colorScale>
    </cfRule>
    <cfRule type="containsBlanks" dxfId="4124" priority="1462">
      <formula>LEN(TRIM(F125))=0</formula>
    </cfRule>
  </conditionalFormatting>
  <conditionalFormatting sqref="H125:I125">
    <cfRule type="expression" dxfId="4123" priority="1460">
      <formula>Z125=1</formula>
    </cfRule>
  </conditionalFormatting>
  <conditionalFormatting sqref="F125:G125">
    <cfRule type="expression" dxfId="4122" priority="1459">
      <formula>Y125=1</formula>
    </cfRule>
  </conditionalFormatting>
  <conditionalFormatting sqref="J125:K125">
    <cfRule type="expression" dxfId="4121" priority="1458">
      <formula>AA125=1</formula>
    </cfRule>
  </conditionalFormatting>
  <conditionalFormatting sqref="L125:M125">
    <cfRule type="expression" dxfId="4120" priority="1457">
      <formula>AB125=1</formula>
    </cfRule>
  </conditionalFormatting>
  <conditionalFormatting sqref="F128:M128">
    <cfRule type="containsBlanks" dxfId="4119" priority="1456">
      <formula>LEN(TRIM(F128))=0</formula>
    </cfRule>
  </conditionalFormatting>
  <conditionalFormatting sqref="F127:M127">
    <cfRule type="colorScale" priority="1454">
      <colorScale>
        <cfvo type="min"/>
        <cfvo type="max"/>
        <color rgb="FFFFEF9C"/>
        <color rgb="FFFF7128"/>
      </colorScale>
    </cfRule>
    <cfRule type="containsBlanks" dxfId="4118" priority="1455">
      <formula>LEN(TRIM(F127))=0</formula>
    </cfRule>
  </conditionalFormatting>
  <conditionalFormatting sqref="H127:I127">
    <cfRule type="expression" dxfId="4117" priority="1453">
      <formula>Z127=1</formula>
    </cfRule>
  </conditionalFormatting>
  <conditionalFormatting sqref="F127:G127">
    <cfRule type="expression" dxfId="4116" priority="1452">
      <formula>Y127=1</formula>
    </cfRule>
  </conditionalFormatting>
  <conditionalFormatting sqref="J127:K127">
    <cfRule type="expression" dxfId="4115" priority="1451">
      <formula>AA127=1</formula>
    </cfRule>
  </conditionalFormatting>
  <conditionalFormatting sqref="L127:M127">
    <cfRule type="expression" dxfId="4114" priority="1450">
      <formula>AB127=1</formula>
    </cfRule>
  </conditionalFormatting>
  <conditionalFormatting sqref="F130:M130">
    <cfRule type="containsBlanks" dxfId="4113" priority="1449">
      <formula>LEN(TRIM(F130))=0</formula>
    </cfRule>
  </conditionalFormatting>
  <conditionalFormatting sqref="F129:M129">
    <cfRule type="colorScale" priority="1447">
      <colorScale>
        <cfvo type="min"/>
        <cfvo type="max"/>
        <color rgb="FFFFEF9C"/>
        <color rgb="FFFF7128"/>
      </colorScale>
    </cfRule>
    <cfRule type="containsBlanks" dxfId="4112" priority="1448">
      <formula>LEN(TRIM(F129))=0</formula>
    </cfRule>
  </conditionalFormatting>
  <conditionalFormatting sqref="H129:I129">
    <cfRule type="expression" dxfId="4111" priority="1446">
      <formula>Z129=1</formula>
    </cfRule>
  </conditionalFormatting>
  <conditionalFormatting sqref="F129:G129">
    <cfRule type="expression" dxfId="4110" priority="1445">
      <formula>Y129=1</formula>
    </cfRule>
  </conditionalFormatting>
  <conditionalFormatting sqref="J129:K129">
    <cfRule type="expression" dxfId="4109" priority="1444">
      <formula>AA129=1</formula>
    </cfRule>
  </conditionalFormatting>
  <conditionalFormatting sqref="L129:M129">
    <cfRule type="expression" dxfId="4108" priority="1443">
      <formula>AB129=1</formula>
    </cfRule>
  </conditionalFormatting>
  <conditionalFormatting sqref="F132:M132">
    <cfRule type="containsBlanks" dxfId="4107" priority="1442">
      <formula>LEN(TRIM(F132))=0</formula>
    </cfRule>
  </conditionalFormatting>
  <conditionalFormatting sqref="F131:M131">
    <cfRule type="colorScale" priority="1440">
      <colorScale>
        <cfvo type="min"/>
        <cfvo type="max"/>
        <color rgb="FFFFEF9C"/>
        <color rgb="FFFF7128"/>
      </colorScale>
    </cfRule>
    <cfRule type="containsBlanks" dxfId="4106" priority="1441">
      <formula>LEN(TRIM(F131))=0</formula>
    </cfRule>
  </conditionalFormatting>
  <conditionalFormatting sqref="H131:I131">
    <cfRule type="expression" dxfId="4105" priority="1439">
      <formula>Z131=1</formula>
    </cfRule>
  </conditionalFormatting>
  <conditionalFormatting sqref="F131:G131">
    <cfRule type="expression" dxfId="4104" priority="1438">
      <formula>Y131=1</formula>
    </cfRule>
  </conditionalFormatting>
  <conditionalFormatting sqref="J131:K131">
    <cfRule type="expression" dxfId="4103" priority="1437">
      <formula>AA131=1</formula>
    </cfRule>
  </conditionalFormatting>
  <conditionalFormatting sqref="L131:M131">
    <cfRule type="expression" dxfId="4102" priority="1436">
      <formula>AB131=1</formula>
    </cfRule>
  </conditionalFormatting>
  <conditionalFormatting sqref="F134:M134">
    <cfRule type="containsBlanks" dxfId="4101" priority="1435">
      <formula>LEN(TRIM(F134))=0</formula>
    </cfRule>
  </conditionalFormatting>
  <conditionalFormatting sqref="F133:M133">
    <cfRule type="colorScale" priority="1433">
      <colorScale>
        <cfvo type="min"/>
        <cfvo type="max"/>
        <color rgb="FFFFEF9C"/>
        <color rgb="FFFF7128"/>
      </colorScale>
    </cfRule>
    <cfRule type="containsBlanks" dxfId="4100" priority="1434">
      <formula>LEN(TRIM(F133))=0</formula>
    </cfRule>
  </conditionalFormatting>
  <conditionalFormatting sqref="H133:I133">
    <cfRule type="expression" dxfId="4099" priority="1432">
      <formula>Z133=1</formula>
    </cfRule>
  </conditionalFormatting>
  <conditionalFormatting sqref="F133:G133">
    <cfRule type="expression" dxfId="4098" priority="1431">
      <formula>Y133=1</formula>
    </cfRule>
  </conditionalFormatting>
  <conditionalFormatting sqref="J133:K133">
    <cfRule type="expression" dxfId="4097" priority="1430">
      <formula>AA133=1</formula>
    </cfRule>
  </conditionalFormatting>
  <conditionalFormatting sqref="L133:M133">
    <cfRule type="expression" dxfId="4096" priority="1429">
      <formula>AB133=1</formula>
    </cfRule>
  </conditionalFormatting>
  <conditionalFormatting sqref="F136:M136">
    <cfRule type="containsBlanks" dxfId="4095" priority="1428">
      <formula>LEN(TRIM(F136))=0</formula>
    </cfRule>
  </conditionalFormatting>
  <conditionalFormatting sqref="F135:M135">
    <cfRule type="colorScale" priority="1426">
      <colorScale>
        <cfvo type="min"/>
        <cfvo type="max"/>
        <color rgb="FFFFEF9C"/>
        <color rgb="FFFF7128"/>
      </colorScale>
    </cfRule>
    <cfRule type="containsBlanks" dxfId="4094" priority="1427">
      <formula>LEN(TRIM(F135))=0</formula>
    </cfRule>
  </conditionalFormatting>
  <conditionalFormatting sqref="H135:I135">
    <cfRule type="expression" dxfId="4093" priority="1425">
      <formula>Z135=1</formula>
    </cfRule>
  </conditionalFormatting>
  <conditionalFormatting sqref="F135:G135">
    <cfRule type="expression" dxfId="4092" priority="1424">
      <formula>Y135=1</formula>
    </cfRule>
  </conditionalFormatting>
  <conditionalFormatting sqref="J135:K135">
    <cfRule type="expression" dxfId="4091" priority="1423">
      <formula>AA135=1</formula>
    </cfRule>
  </conditionalFormatting>
  <conditionalFormatting sqref="L135:M135">
    <cfRule type="expression" dxfId="4090" priority="1422">
      <formula>AB135=1</formula>
    </cfRule>
  </conditionalFormatting>
  <conditionalFormatting sqref="F138:M138">
    <cfRule type="containsBlanks" dxfId="4089" priority="1421">
      <formula>LEN(TRIM(F138))=0</formula>
    </cfRule>
  </conditionalFormatting>
  <conditionalFormatting sqref="F137:M137">
    <cfRule type="colorScale" priority="1419">
      <colorScale>
        <cfvo type="min"/>
        <cfvo type="max"/>
        <color rgb="FFFFEF9C"/>
        <color rgb="FFFF7128"/>
      </colorScale>
    </cfRule>
    <cfRule type="containsBlanks" dxfId="4088" priority="1420">
      <formula>LEN(TRIM(F137))=0</formula>
    </cfRule>
  </conditionalFormatting>
  <conditionalFormatting sqref="H137:I137">
    <cfRule type="expression" dxfId="4087" priority="1418">
      <formula>Z137=1</formula>
    </cfRule>
  </conditionalFormatting>
  <conditionalFormatting sqref="F137:G137">
    <cfRule type="expression" dxfId="4086" priority="1417">
      <formula>Y137=1</formula>
    </cfRule>
  </conditionalFormatting>
  <conditionalFormatting sqref="J137:K137">
    <cfRule type="expression" dxfId="4085" priority="1416">
      <formula>AA137=1</formula>
    </cfRule>
  </conditionalFormatting>
  <conditionalFormatting sqref="L137:M137">
    <cfRule type="expression" dxfId="4084" priority="1415">
      <formula>AB137=1</formula>
    </cfRule>
  </conditionalFormatting>
  <conditionalFormatting sqref="F140:M140">
    <cfRule type="containsBlanks" dxfId="4083" priority="1414">
      <formula>LEN(TRIM(F140))=0</formula>
    </cfRule>
  </conditionalFormatting>
  <conditionalFormatting sqref="F139:M139">
    <cfRule type="colorScale" priority="1412">
      <colorScale>
        <cfvo type="min"/>
        <cfvo type="max"/>
        <color rgb="FFFFEF9C"/>
        <color rgb="FFFF7128"/>
      </colorScale>
    </cfRule>
    <cfRule type="containsBlanks" dxfId="4082" priority="1413">
      <formula>LEN(TRIM(F139))=0</formula>
    </cfRule>
  </conditionalFormatting>
  <conditionalFormatting sqref="H139:I139">
    <cfRule type="expression" dxfId="4081" priority="1411">
      <formula>Z139=1</formula>
    </cfRule>
  </conditionalFormatting>
  <conditionalFormatting sqref="F139:G139">
    <cfRule type="expression" dxfId="4080" priority="1410">
      <formula>Y139=1</formula>
    </cfRule>
  </conditionalFormatting>
  <conditionalFormatting sqref="J139:K139">
    <cfRule type="expression" dxfId="4079" priority="1409">
      <formula>AA139=1</formula>
    </cfRule>
  </conditionalFormatting>
  <conditionalFormatting sqref="L139:M139">
    <cfRule type="expression" dxfId="4078" priority="1408">
      <formula>AB139=1</formula>
    </cfRule>
  </conditionalFormatting>
  <conditionalFormatting sqref="F142:M142">
    <cfRule type="containsBlanks" dxfId="4077" priority="1407">
      <formula>LEN(TRIM(F142))=0</formula>
    </cfRule>
  </conditionalFormatting>
  <conditionalFormatting sqref="F141:M141">
    <cfRule type="colorScale" priority="1405">
      <colorScale>
        <cfvo type="min"/>
        <cfvo type="max"/>
        <color rgb="FFFFEF9C"/>
        <color rgb="FFFF7128"/>
      </colorScale>
    </cfRule>
    <cfRule type="containsBlanks" dxfId="4076" priority="1406">
      <formula>LEN(TRIM(F141))=0</formula>
    </cfRule>
  </conditionalFormatting>
  <conditionalFormatting sqref="H141:I141">
    <cfRule type="expression" dxfId="4075" priority="1404">
      <formula>Z141=1</formula>
    </cfRule>
  </conditionalFormatting>
  <conditionalFormatting sqref="F141:G141">
    <cfRule type="expression" dxfId="4074" priority="1403">
      <formula>Y141=1</formula>
    </cfRule>
  </conditionalFormatting>
  <conditionalFormatting sqref="J141:K141">
    <cfRule type="expression" dxfId="4073" priority="1402">
      <formula>AA141=1</formula>
    </cfRule>
  </conditionalFormatting>
  <conditionalFormatting sqref="L141:M141">
    <cfRule type="expression" dxfId="4072" priority="1401">
      <formula>AB141=1</formula>
    </cfRule>
  </conditionalFormatting>
  <conditionalFormatting sqref="F144:M144">
    <cfRule type="containsBlanks" dxfId="4071" priority="1400">
      <formula>LEN(TRIM(F144))=0</formula>
    </cfRule>
  </conditionalFormatting>
  <conditionalFormatting sqref="F143:M143">
    <cfRule type="colorScale" priority="1398">
      <colorScale>
        <cfvo type="min"/>
        <cfvo type="max"/>
        <color rgb="FFFFEF9C"/>
        <color rgb="FFFF7128"/>
      </colorScale>
    </cfRule>
    <cfRule type="containsBlanks" dxfId="4070" priority="1399">
      <formula>LEN(TRIM(F143))=0</formula>
    </cfRule>
  </conditionalFormatting>
  <conditionalFormatting sqref="H143:I143">
    <cfRule type="expression" dxfId="4069" priority="1397">
      <formula>Z143=1</formula>
    </cfRule>
  </conditionalFormatting>
  <conditionalFormatting sqref="F143:G143">
    <cfRule type="expression" dxfId="4068" priority="1396">
      <formula>Y143=1</formula>
    </cfRule>
  </conditionalFormatting>
  <conditionalFormatting sqref="J143:K143">
    <cfRule type="expression" dxfId="4067" priority="1395">
      <formula>AA143=1</formula>
    </cfRule>
  </conditionalFormatting>
  <conditionalFormatting sqref="L143:M143">
    <cfRule type="expression" dxfId="4066" priority="1394">
      <formula>AB143=1</formula>
    </cfRule>
  </conditionalFormatting>
  <conditionalFormatting sqref="F146:M146">
    <cfRule type="containsBlanks" dxfId="4065" priority="1393">
      <formula>LEN(TRIM(F146))=0</formula>
    </cfRule>
  </conditionalFormatting>
  <conditionalFormatting sqref="F145:M145">
    <cfRule type="colorScale" priority="1391">
      <colorScale>
        <cfvo type="min"/>
        <cfvo type="max"/>
        <color rgb="FFFFEF9C"/>
        <color rgb="FFFF7128"/>
      </colorScale>
    </cfRule>
    <cfRule type="containsBlanks" dxfId="4064" priority="1392">
      <formula>LEN(TRIM(F145))=0</formula>
    </cfRule>
  </conditionalFormatting>
  <conditionalFormatting sqref="H145:I145">
    <cfRule type="expression" dxfId="4063" priority="1390">
      <formula>Z145=1</formula>
    </cfRule>
  </conditionalFormatting>
  <conditionalFormatting sqref="F145:G145">
    <cfRule type="expression" dxfId="4062" priority="1389">
      <formula>Y145=1</formula>
    </cfRule>
  </conditionalFormatting>
  <conditionalFormatting sqref="J145:K145">
    <cfRule type="expression" dxfId="4061" priority="1388">
      <formula>AA145=1</formula>
    </cfRule>
  </conditionalFormatting>
  <conditionalFormatting sqref="L145:M145">
    <cfRule type="expression" dxfId="4060" priority="1387">
      <formula>AB145=1</formula>
    </cfRule>
  </conditionalFormatting>
  <conditionalFormatting sqref="F148:M148">
    <cfRule type="containsBlanks" dxfId="4059" priority="1386">
      <formula>LEN(TRIM(F148))=0</formula>
    </cfRule>
  </conditionalFormatting>
  <conditionalFormatting sqref="F147:M147">
    <cfRule type="colorScale" priority="1384">
      <colorScale>
        <cfvo type="min"/>
        <cfvo type="max"/>
        <color rgb="FFFFEF9C"/>
        <color rgb="FFFF7128"/>
      </colorScale>
    </cfRule>
    <cfRule type="containsBlanks" dxfId="4058" priority="1385">
      <formula>LEN(TRIM(F147))=0</formula>
    </cfRule>
  </conditionalFormatting>
  <conditionalFormatting sqref="H147:I147">
    <cfRule type="expression" dxfId="4057" priority="1383">
      <formula>Z147=1</formula>
    </cfRule>
  </conditionalFormatting>
  <conditionalFormatting sqref="F147:G147">
    <cfRule type="expression" dxfId="4056" priority="1382">
      <formula>Y147=1</formula>
    </cfRule>
  </conditionalFormatting>
  <conditionalFormatting sqref="J147:K147">
    <cfRule type="expression" dxfId="4055" priority="1381">
      <formula>AA147=1</formula>
    </cfRule>
  </conditionalFormatting>
  <conditionalFormatting sqref="L147:M147">
    <cfRule type="expression" dxfId="4054" priority="1380">
      <formula>AB147=1</formula>
    </cfRule>
  </conditionalFormatting>
  <conditionalFormatting sqref="F150:M150">
    <cfRule type="containsBlanks" dxfId="4053" priority="1379">
      <formula>LEN(TRIM(F150))=0</formula>
    </cfRule>
  </conditionalFormatting>
  <conditionalFormatting sqref="F149:M149">
    <cfRule type="colorScale" priority="1377">
      <colorScale>
        <cfvo type="min"/>
        <cfvo type="max"/>
        <color rgb="FFFFEF9C"/>
        <color rgb="FFFF7128"/>
      </colorScale>
    </cfRule>
    <cfRule type="containsBlanks" dxfId="4052" priority="1378">
      <formula>LEN(TRIM(F149))=0</formula>
    </cfRule>
  </conditionalFormatting>
  <conditionalFormatting sqref="H149:I149">
    <cfRule type="expression" dxfId="4051" priority="1376">
      <formula>Z149=1</formula>
    </cfRule>
  </conditionalFormatting>
  <conditionalFormatting sqref="F149:G149">
    <cfRule type="expression" dxfId="4050" priority="1375">
      <formula>Y149=1</formula>
    </cfRule>
  </conditionalFormatting>
  <conditionalFormatting sqref="J149:K149">
    <cfRule type="expression" dxfId="4049" priority="1374">
      <formula>AA149=1</formula>
    </cfRule>
  </conditionalFormatting>
  <conditionalFormatting sqref="L149:M149">
    <cfRule type="expression" dxfId="4048" priority="1373">
      <formula>AB149=1</formula>
    </cfRule>
  </conditionalFormatting>
  <conditionalFormatting sqref="F152:M152">
    <cfRule type="containsBlanks" dxfId="4047" priority="1372">
      <formula>LEN(TRIM(F152))=0</formula>
    </cfRule>
  </conditionalFormatting>
  <conditionalFormatting sqref="F151:M151">
    <cfRule type="colorScale" priority="1370">
      <colorScale>
        <cfvo type="min"/>
        <cfvo type="max"/>
        <color rgb="FFFFEF9C"/>
        <color rgb="FFFF7128"/>
      </colorScale>
    </cfRule>
    <cfRule type="containsBlanks" dxfId="4046" priority="1371">
      <formula>LEN(TRIM(F151))=0</formula>
    </cfRule>
  </conditionalFormatting>
  <conditionalFormatting sqref="H151:I151">
    <cfRule type="expression" dxfId="4045" priority="1369">
      <formula>Z151=1</formula>
    </cfRule>
  </conditionalFormatting>
  <conditionalFormatting sqref="F151:G151">
    <cfRule type="expression" dxfId="4044" priority="1368">
      <formula>Y151=1</formula>
    </cfRule>
  </conditionalFormatting>
  <conditionalFormatting sqref="J151:K151">
    <cfRule type="expression" dxfId="4043" priority="1367">
      <formula>AA151=1</formula>
    </cfRule>
  </conditionalFormatting>
  <conditionalFormatting sqref="L151:M151">
    <cfRule type="expression" dxfId="4042" priority="1366">
      <formula>AB151=1</formula>
    </cfRule>
  </conditionalFormatting>
  <conditionalFormatting sqref="F154:M154">
    <cfRule type="containsBlanks" dxfId="4041" priority="1365">
      <formula>LEN(TRIM(F154))=0</formula>
    </cfRule>
  </conditionalFormatting>
  <conditionalFormatting sqref="F153:M153">
    <cfRule type="colorScale" priority="1363">
      <colorScale>
        <cfvo type="min"/>
        <cfvo type="max"/>
        <color rgb="FFFFEF9C"/>
        <color rgb="FFFF7128"/>
      </colorScale>
    </cfRule>
    <cfRule type="containsBlanks" dxfId="4040" priority="1364">
      <formula>LEN(TRIM(F153))=0</formula>
    </cfRule>
  </conditionalFormatting>
  <conditionalFormatting sqref="H153:I153">
    <cfRule type="expression" dxfId="4039" priority="1362">
      <formula>Z153=1</formula>
    </cfRule>
  </conditionalFormatting>
  <conditionalFormatting sqref="F153:G153">
    <cfRule type="expression" dxfId="4038" priority="1361">
      <formula>Y153=1</formula>
    </cfRule>
  </conditionalFormatting>
  <conditionalFormatting sqref="J153:K153">
    <cfRule type="expression" dxfId="4037" priority="1360">
      <formula>AA153=1</formula>
    </cfRule>
  </conditionalFormatting>
  <conditionalFormatting sqref="L153:M153">
    <cfRule type="expression" dxfId="4036" priority="1359">
      <formula>AB153=1</formula>
    </cfRule>
  </conditionalFormatting>
  <conditionalFormatting sqref="F156:M156">
    <cfRule type="containsBlanks" dxfId="4035" priority="1358">
      <formula>LEN(TRIM(F156))=0</formula>
    </cfRule>
  </conditionalFormatting>
  <conditionalFormatting sqref="F155:M155">
    <cfRule type="colorScale" priority="1356">
      <colorScale>
        <cfvo type="min"/>
        <cfvo type="max"/>
        <color rgb="FFFFEF9C"/>
        <color rgb="FFFF7128"/>
      </colorScale>
    </cfRule>
    <cfRule type="containsBlanks" dxfId="4034" priority="1357">
      <formula>LEN(TRIM(F155))=0</formula>
    </cfRule>
  </conditionalFormatting>
  <conditionalFormatting sqref="H155:I155">
    <cfRule type="expression" dxfId="4033" priority="1355">
      <formula>Z155=1</formula>
    </cfRule>
  </conditionalFormatting>
  <conditionalFormatting sqref="F155:G155">
    <cfRule type="expression" dxfId="4032" priority="1354">
      <formula>Y155=1</formula>
    </cfRule>
  </conditionalFormatting>
  <conditionalFormatting sqref="J155:K155">
    <cfRule type="expression" dxfId="4031" priority="1353">
      <formula>AA155=1</formula>
    </cfRule>
  </conditionalFormatting>
  <conditionalFormatting sqref="L155:M155">
    <cfRule type="expression" dxfId="4030" priority="1352">
      <formula>AB155=1</formula>
    </cfRule>
  </conditionalFormatting>
  <conditionalFormatting sqref="F158:M158">
    <cfRule type="containsBlanks" dxfId="4029" priority="1351">
      <formula>LEN(TRIM(F158))=0</formula>
    </cfRule>
  </conditionalFormatting>
  <conditionalFormatting sqref="F157:M157">
    <cfRule type="colorScale" priority="1349">
      <colorScale>
        <cfvo type="min"/>
        <cfvo type="max"/>
        <color rgb="FFFFEF9C"/>
        <color rgb="FFFF7128"/>
      </colorScale>
    </cfRule>
    <cfRule type="containsBlanks" dxfId="4028" priority="1350">
      <formula>LEN(TRIM(F157))=0</formula>
    </cfRule>
  </conditionalFormatting>
  <conditionalFormatting sqref="H157:I157">
    <cfRule type="expression" dxfId="4027" priority="1348">
      <formula>Z157=1</formula>
    </cfRule>
  </conditionalFormatting>
  <conditionalFormatting sqref="F157:G157">
    <cfRule type="expression" dxfId="4026" priority="1347">
      <formula>Y157=1</formula>
    </cfRule>
  </conditionalFormatting>
  <conditionalFormatting sqref="J157:K157">
    <cfRule type="expression" dxfId="4025" priority="1346">
      <formula>AA157=1</formula>
    </cfRule>
  </conditionalFormatting>
  <conditionalFormatting sqref="L157:M157">
    <cfRule type="expression" dxfId="4024" priority="1345">
      <formula>AB157=1</formula>
    </cfRule>
  </conditionalFormatting>
  <conditionalFormatting sqref="F160:M160">
    <cfRule type="containsBlanks" dxfId="4023" priority="1344">
      <formula>LEN(TRIM(F160))=0</formula>
    </cfRule>
  </conditionalFormatting>
  <conditionalFormatting sqref="F159:M159">
    <cfRule type="colorScale" priority="1342">
      <colorScale>
        <cfvo type="min"/>
        <cfvo type="max"/>
        <color rgb="FFFFEF9C"/>
        <color rgb="FFFF7128"/>
      </colorScale>
    </cfRule>
    <cfRule type="containsBlanks" dxfId="4022" priority="1343">
      <formula>LEN(TRIM(F159))=0</formula>
    </cfRule>
  </conditionalFormatting>
  <conditionalFormatting sqref="H159:I159">
    <cfRule type="expression" dxfId="4021" priority="1341">
      <formula>Z159=1</formula>
    </cfRule>
  </conditionalFormatting>
  <conditionalFormatting sqref="F159:G159">
    <cfRule type="expression" dxfId="4020" priority="1340">
      <formula>Y159=1</formula>
    </cfRule>
  </conditionalFormatting>
  <conditionalFormatting sqref="J159:K159">
    <cfRule type="expression" dxfId="4019" priority="1339">
      <formula>AA159=1</formula>
    </cfRule>
  </conditionalFormatting>
  <conditionalFormatting sqref="L159:M159">
    <cfRule type="expression" dxfId="4018" priority="1338">
      <formula>AB159=1</formula>
    </cfRule>
  </conditionalFormatting>
  <conditionalFormatting sqref="F162:M162">
    <cfRule type="containsBlanks" dxfId="4017" priority="1337">
      <formula>LEN(TRIM(F162))=0</formula>
    </cfRule>
  </conditionalFormatting>
  <conditionalFormatting sqref="F161:M161">
    <cfRule type="colorScale" priority="1335">
      <colorScale>
        <cfvo type="min"/>
        <cfvo type="max"/>
        <color rgb="FFFFEF9C"/>
        <color rgb="FFFF7128"/>
      </colorScale>
    </cfRule>
    <cfRule type="containsBlanks" dxfId="4016" priority="1336">
      <formula>LEN(TRIM(F161))=0</formula>
    </cfRule>
  </conditionalFormatting>
  <conditionalFormatting sqref="H161:I161">
    <cfRule type="expression" dxfId="4015" priority="1334">
      <formula>Z161=1</formula>
    </cfRule>
  </conditionalFormatting>
  <conditionalFormatting sqref="F161:G161">
    <cfRule type="expression" dxfId="4014" priority="1333">
      <formula>Y161=1</formula>
    </cfRule>
  </conditionalFormatting>
  <conditionalFormatting sqref="J161:K161">
    <cfRule type="expression" dxfId="4013" priority="1332">
      <formula>AA161=1</formula>
    </cfRule>
  </conditionalFormatting>
  <conditionalFormatting sqref="L161:M161">
    <cfRule type="expression" dxfId="4012" priority="1331">
      <formula>AB161=1</formula>
    </cfRule>
  </conditionalFormatting>
  <conditionalFormatting sqref="F164:M164">
    <cfRule type="containsBlanks" dxfId="4011" priority="1330">
      <formula>LEN(TRIM(F164))=0</formula>
    </cfRule>
  </conditionalFormatting>
  <conditionalFormatting sqref="F163:M163">
    <cfRule type="colorScale" priority="1328">
      <colorScale>
        <cfvo type="min"/>
        <cfvo type="max"/>
        <color rgb="FFFFEF9C"/>
        <color rgb="FFFF7128"/>
      </colorScale>
    </cfRule>
    <cfRule type="containsBlanks" dxfId="4010" priority="1329">
      <formula>LEN(TRIM(F163))=0</formula>
    </cfRule>
  </conditionalFormatting>
  <conditionalFormatting sqref="H163:I163">
    <cfRule type="expression" dxfId="4009" priority="1327">
      <formula>Z163=1</formula>
    </cfRule>
  </conditionalFormatting>
  <conditionalFormatting sqref="F163:G163">
    <cfRule type="expression" dxfId="4008" priority="1326">
      <formula>Y163=1</formula>
    </cfRule>
  </conditionalFormatting>
  <conditionalFormatting sqref="J163:K163">
    <cfRule type="expression" dxfId="4007" priority="1325">
      <formula>AA163=1</formula>
    </cfRule>
  </conditionalFormatting>
  <conditionalFormatting sqref="L163:M163">
    <cfRule type="expression" dxfId="4006" priority="1324">
      <formula>AB163=1</formula>
    </cfRule>
  </conditionalFormatting>
  <conditionalFormatting sqref="F166:M166">
    <cfRule type="containsBlanks" dxfId="4005" priority="1323">
      <formula>LEN(TRIM(F166))=0</formula>
    </cfRule>
  </conditionalFormatting>
  <conditionalFormatting sqref="F165:M165">
    <cfRule type="colorScale" priority="1321">
      <colorScale>
        <cfvo type="min"/>
        <cfvo type="max"/>
        <color rgb="FFFFEF9C"/>
        <color rgb="FFFF7128"/>
      </colorScale>
    </cfRule>
    <cfRule type="containsBlanks" dxfId="4004" priority="1322">
      <formula>LEN(TRIM(F165))=0</formula>
    </cfRule>
  </conditionalFormatting>
  <conditionalFormatting sqref="H165:I165">
    <cfRule type="expression" dxfId="4003" priority="1320">
      <formula>Z165=1</formula>
    </cfRule>
  </conditionalFormatting>
  <conditionalFormatting sqref="F165:G165">
    <cfRule type="expression" dxfId="4002" priority="1319">
      <formula>Y165=1</formula>
    </cfRule>
  </conditionalFormatting>
  <conditionalFormatting sqref="J165:K165">
    <cfRule type="expression" dxfId="4001" priority="1318">
      <formula>AA165=1</formula>
    </cfRule>
  </conditionalFormatting>
  <conditionalFormatting sqref="L165:M165">
    <cfRule type="expression" dxfId="4000" priority="1317">
      <formula>AB165=1</formula>
    </cfRule>
  </conditionalFormatting>
  <conditionalFormatting sqref="F168:M168">
    <cfRule type="containsBlanks" dxfId="3999" priority="1316">
      <formula>LEN(TRIM(F168))=0</formula>
    </cfRule>
  </conditionalFormatting>
  <conditionalFormatting sqref="F167:M167">
    <cfRule type="colorScale" priority="1314">
      <colorScale>
        <cfvo type="min"/>
        <cfvo type="max"/>
        <color rgb="FFFFEF9C"/>
        <color rgb="FFFF7128"/>
      </colorScale>
    </cfRule>
    <cfRule type="containsBlanks" dxfId="3998" priority="1315">
      <formula>LEN(TRIM(F167))=0</formula>
    </cfRule>
  </conditionalFormatting>
  <conditionalFormatting sqref="H167:I167">
    <cfRule type="expression" dxfId="3997" priority="1313">
      <formula>Z167=1</formula>
    </cfRule>
  </conditionalFormatting>
  <conditionalFormatting sqref="F167:G167">
    <cfRule type="expression" dxfId="3996" priority="1312">
      <formula>Y167=1</formula>
    </cfRule>
  </conditionalFormatting>
  <conditionalFormatting sqref="J167:K167">
    <cfRule type="expression" dxfId="3995" priority="1311">
      <formula>AA167=1</formula>
    </cfRule>
  </conditionalFormatting>
  <conditionalFormatting sqref="L167:M167">
    <cfRule type="expression" dxfId="3994" priority="1310">
      <formula>AB167=1</formula>
    </cfRule>
  </conditionalFormatting>
  <conditionalFormatting sqref="F170:M170">
    <cfRule type="containsBlanks" dxfId="3993" priority="1309">
      <formula>LEN(TRIM(F170))=0</formula>
    </cfRule>
  </conditionalFormatting>
  <conditionalFormatting sqref="F169:M169">
    <cfRule type="colorScale" priority="1307">
      <colorScale>
        <cfvo type="min"/>
        <cfvo type="max"/>
        <color rgb="FFFFEF9C"/>
        <color rgb="FFFF7128"/>
      </colorScale>
    </cfRule>
    <cfRule type="containsBlanks" dxfId="3992" priority="1308">
      <formula>LEN(TRIM(F169))=0</formula>
    </cfRule>
  </conditionalFormatting>
  <conditionalFormatting sqref="H169:I169">
    <cfRule type="expression" dxfId="3991" priority="1306">
      <formula>Z169=1</formula>
    </cfRule>
  </conditionalFormatting>
  <conditionalFormatting sqref="F169:G169">
    <cfRule type="expression" dxfId="3990" priority="1305">
      <formula>Y169=1</formula>
    </cfRule>
  </conditionalFormatting>
  <conditionalFormatting sqref="J169:K169">
    <cfRule type="expression" dxfId="3989" priority="1304">
      <formula>AA169=1</formula>
    </cfRule>
  </conditionalFormatting>
  <conditionalFormatting sqref="L169:M169">
    <cfRule type="expression" dxfId="3988" priority="1303">
      <formula>AB169=1</formula>
    </cfRule>
  </conditionalFormatting>
  <conditionalFormatting sqref="F172:M172">
    <cfRule type="containsBlanks" dxfId="3987" priority="1302">
      <formula>LEN(TRIM(F172))=0</formula>
    </cfRule>
  </conditionalFormatting>
  <conditionalFormatting sqref="F171:M171">
    <cfRule type="colorScale" priority="1300">
      <colorScale>
        <cfvo type="min"/>
        <cfvo type="max"/>
        <color rgb="FFFFEF9C"/>
        <color rgb="FFFF7128"/>
      </colorScale>
    </cfRule>
    <cfRule type="containsBlanks" dxfId="3986" priority="1301">
      <formula>LEN(TRIM(F171))=0</formula>
    </cfRule>
  </conditionalFormatting>
  <conditionalFormatting sqref="H171:I171">
    <cfRule type="expression" dxfId="3985" priority="1299">
      <formula>Z171=1</formula>
    </cfRule>
  </conditionalFormatting>
  <conditionalFormatting sqref="F171:G171">
    <cfRule type="expression" dxfId="3984" priority="1298">
      <formula>Y171=1</formula>
    </cfRule>
  </conditionalFormatting>
  <conditionalFormatting sqref="J171:K171">
    <cfRule type="expression" dxfId="3983" priority="1297">
      <formula>AA171=1</formula>
    </cfRule>
  </conditionalFormatting>
  <conditionalFormatting sqref="L171:M171">
    <cfRule type="expression" dxfId="3982" priority="1296">
      <formula>AB171=1</formula>
    </cfRule>
  </conditionalFormatting>
  <conditionalFormatting sqref="F174:M174">
    <cfRule type="containsBlanks" dxfId="3981" priority="1295">
      <formula>LEN(TRIM(F174))=0</formula>
    </cfRule>
  </conditionalFormatting>
  <conditionalFormatting sqref="F173:M173">
    <cfRule type="colorScale" priority="1293">
      <colorScale>
        <cfvo type="min"/>
        <cfvo type="max"/>
        <color rgb="FFFFEF9C"/>
        <color rgb="FFFF7128"/>
      </colorScale>
    </cfRule>
    <cfRule type="containsBlanks" dxfId="3980" priority="1294">
      <formula>LEN(TRIM(F173))=0</formula>
    </cfRule>
  </conditionalFormatting>
  <conditionalFormatting sqref="H173:I173">
    <cfRule type="expression" dxfId="3979" priority="1292">
      <formula>Z173=1</formula>
    </cfRule>
  </conditionalFormatting>
  <conditionalFormatting sqref="F173:G173">
    <cfRule type="expression" dxfId="3978" priority="1291">
      <formula>Y173=1</formula>
    </cfRule>
  </conditionalFormatting>
  <conditionalFormatting sqref="J173:K173">
    <cfRule type="expression" dxfId="3977" priority="1290">
      <formula>AA173=1</formula>
    </cfRule>
  </conditionalFormatting>
  <conditionalFormatting sqref="L173:M173">
    <cfRule type="expression" dxfId="3976" priority="1289">
      <formula>AB173=1</formula>
    </cfRule>
  </conditionalFormatting>
  <conditionalFormatting sqref="F176:M176">
    <cfRule type="containsBlanks" dxfId="3975" priority="1288">
      <formula>LEN(TRIM(F176))=0</formula>
    </cfRule>
  </conditionalFormatting>
  <conditionalFormatting sqref="F175:M175">
    <cfRule type="colorScale" priority="1286">
      <colorScale>
        <cfvo type="min"/>
        <cfvo type="max"/>
        <color rgb="FFFFEF9C"/>
        <color rgb="FFFF7128"/>
      </colorScale>
    </cfRule>
    <cfRule type="containsBlanks" dxfId="3974" priority="1287">
      <formula>LEN(TRIM(F175))=0</formula>
    </cfRule>
  </conditionalFormatting>
  <conditionalFormatting sqref="H175:I175">
    <cfRule type="expression" dxfId="3973" priority="1285">
      <formula>Z175=1</formula>
    </cfRule>
  </conditionalFormatting>
  <conditionalFormatting sqref="F175:G175">
    <cfRule type="expression" dxfId="3972" priority="1284">
      <formula>Y175=1</formula>
    </cfRule>
  </conditionalFormatting>
  <conditionalFormatting sqref="J175:K175">
    <cfRule type="expression" dxfId="3971" priority="1283">
      <formula>AA175=1</formula>
    </cfRule>
  </conditionalFormatting>
  <conditionalFormatting sqref="L175:M175">
    <cfRule type="expression" dxfId="3970" priority="1282">
      <formula>AB175=1</formula>
    </cfRule>
  </conditionalFormatting>
  <conditionalFormatting sqref="F178:M178">
    <cfRule type="containsBlanks" dxfId="3969" priority="1281">
      <formula>LEN(TRIM(F178))=0</formula>
    </cfRule>
  </conditionalFormatting>
  <conditionalFormatting sqref="F177:M177">
    <cfRule type="colorScale" priority="1279">
      <colorScale>
        <cfvo type="min"/>
        <cfvo type="max"/>
        <color rgb="FFFFEF9C"/>
        <color rgb="FFFF7128"/>
      </colorScale>
    </cfRule>
    <cfRule type="containsBlanks" dxfId="3968" priority="1280">
      <formula>LEN(TRIM(F177))=0</formula>
    </cfRule>
  </conditionalFormatting>
  <conditionalFormatting sqref="H177:I177">
    <cfRule type="expression" dxfId="3967" priority="1278">
      <formula>Z177=1</formula>
    </cfRule>
  </conditionalFormatting>
  <conditionalFormatting sqref="F177:G177">
    <cfRule type="expression" dxfId="3966" priority="1277">
      <formula>Y177=1</formula>
    </cfRule>
  </conditionalFormatting>
  <conditionalFormatting sqref="J177:K177">
    <cfRule type="expression" dxfId="3965" priority="1276">
      <formula>AA177=1</formula>
    </cfRule>
  </conditionalFormatting>
  <conditionalFormatting sqref="L177:M177">
    <cfRule type="expression" dxfId="3964" priority="1275">
      <formula>AB177=1</formula>
    </cfRule>
  </conditionalFormatting>
  <conditionalFormatting sqref="F180:M180">
    <cfRule type="containsBlanks" dxfId="3963" priority="1274">
      <formula>LEN(TRIM(F180))=0</formula>
    </cfRule>
  </conditionalFormatting>
  <conditionalFormatting sqref="F179:M179">
    <cfRule type="colorScale" priority="1272">
      <colorScale>
        <cfvo type="min"/>
        <cfvo type="max"/>
        <color rgb="FFFFEF9C"/>
        <color rgb="FFFF7128"/>
      </colorScale>
    </cfRule>
    <cfRule type="containsBlanks" dxfId="3962" priority="1273">
      <formula>LEN(TRIM(F179))=0</formula>
    </cfRule>
  </conditionalFormatting>
  <conditionalFormatting sqref="H179:I179">
    <cfRule type="expression" dxfId="3961" priority="1271">
      <formula>Z179=1</formula>
    </cfRule>
  </conditionalFormatting>
  <conditionalFormatting sqref="F179:G179">
    <cfRule type="expression" dxfId="3960" priority="1270">
      <formula>Y179=1</formula>
    </cfRule>
  </conditionalFormatting>
  <conditionalFormatting sqref="J179:K179">
    <cfRule type="expression" dxfId="3959" priority="1269">
      <formula>AA179=1</formula>
    </cfRule>
  </conditionalFormatting>
  <conditionalFormatting sqref="L179:M179">
    <cfRule type="expression" dxfId="3958" priority="1268">
      <formula>AB179=1</formula>
    </cfRule>
  </conditionalFormatting>
  <conditionalFormatting sqref="F182:M182">
    <cfRule type="containsBlanks" dxfId="3957" priority="1267">
      <formula>LEN(TRIM(F182))=0</formula>
    </cfRule>
  </conditionalFormatting>
  <conditionalFormatting sqref="F181:M181">
    <cfRule type="colorScale" priority="1265">
      <colorScale>
        <cfvo type="min"/>
        <cfvo type="max"/>
        <color rgb="FFFFEF9C"/>
        <color rgb="FFFF7128"/>
      </colorScale>
    </cfRule>
    <cfRule type="containsBlanks" dxfId="3956" priority="1266">
      <formula>LEN(TRIM(F181))=0</formula>
    </cfRule>
  </conditionalFormatting>
  <conditionalFormatting sqref="H181:I181">
    <cfRule type="expression" dxfId="3955" priority="1264">
      <formula>Z181=1</formula>
    </cfRule>
  </conditionalFormatting>
  <conditionalFormatting sqref="F181:G181">
    <cfRule type="expression" dxfId="3954" priority="1263">
      <formula>Y181=1</formula>
    </cfRule>
  </conditionalFormatting>
  <conditionalFormatting sqref="J181:K181">
    <cfRule type="expression" dxfId="3953" priority="1262">
      <formula>AA181=1</formula>
    </cfRule>
  </conditionalFormatting>
  <conditionalFormatting sqref="L181:M181">
    <cfRule type="expression" dxfId="3952" priority="1261">
      <formula>AB181=1</formula>
    </cfRule>
  </conditionalFormatting>
  <conditionalFormatting sqref="F184:M184">
    <cfRule type="containsBlanks" dxfId="3951" priority="1260">
      <formula>LEN(TRIM(F184))=0</formula>
    </cfRule>
  </conditionalFormatting>
  <conditionalFormatting sqref="F183:M183">
    <cfRule type="colorScale" priority="1258">
      <colorScale>
        <cfvo type="min"/>
        <cfvo type="max"/>
        <color rgb="FFFFEF9C"/>
        <color rgb="FFFF7128"/>
      </colorScale>
    </cfRule>
    <cfRule type="containsBlanks" dxfId="3950" priority="1259">
      <formula>LEN(TRIM(F183))=0</formula>
    </cfRule>
  </conditionalFormatting>
  <conditionalFormatting sqref="H183:I183">
    <cfRule type="expression" dxfId="3949" priority="1257">
      <formula>Z183=1</formula>
    </cfRule>
  </conditionalFormatting>
  <conditionalFormatting sqref="F183:G183">
    <cfRule type="expression" dxfId="3948" priority="1256">
      <formula>Y183=1</formula>
    </cfRule>
  </conditionalFormatting>
  <conditionalFormatting sqref="J183:K183">
    <cfRule type="expression" dxfId="3947" priority="1255">
      <formula>AA183=1</formula>
    </cfRule>
  </conditionalFormatting>
  <conditionalFormatting sqref="L183:M183">
    <cfRule type="expression" dxfId="3946" priority="1254">
      <formula>AB183=1</formula>
    </cfRule>
  </conditionalFormatting>
  <conditionalFormatting sqref="F186:M186">
    <cfRule type="containsBlanks" dxfId="3945" priority="1253">
      <formula>LEN(TRIM(F186))=0</formula>
    </cfRule>
  </conditionalFormatting>
  <conditionalFormatting sqref="F185:M185">
    <cfRule type="colorScale" priority="1251">
      <colorScale>
        <cfvo type="min"/>
        <cfvo type="max"/>
        <color rgb="FFFFEF9C"/>
        <color rgb="FFFF7128"/>
      </colorScale>
    </cfRule>
    <cfRule type="containsBlanks" dxfId="3944" priority="1252">
      <formula>LEN(TRIM(F185))=0</formula>
    </cfRule>
  </conditionalFormatting>
  <conditionalFormatting sqref="H185:I185">
    <cfRule type="expression" dxfId="3943" priority="1250">
      <formula>Z185=1</formula>
    </cfRule>
  </conditionalFormatting>
  <conditionalFormatting sqref="F185:G185">
    <cfRule type="expression" dxfId="3942" priority="1249">
      <formula>Y185=1</formula>
    </cfRule>
  </conditionalFormatting>
  <conditionalFormatting sqref="J185:K185">
    <cfRule type="expression" dxfId="3941" priority="1248">
      <formula>AA185=1</formula>
    </cfRule>
  </conditionalFormatting>
  <conditionalFormatting sqref="L185:M185">
    <cfRule type="expression" dxfId="3940" priority="1247">
      <formula>AB185=1</formula>
    </cfRule>
  </conditionalFormatting>
  <conditionalFormatting sqref="F188:M188">
    <cfRule type="containsBlanks" dxfId="3939" priority="1246">
      <formula>LEN(TRIM(F188))=0</formula>
    </cfRule>
  </conditionalFormatting>
  <conditionalFormatting sqref="F187:M187">
    <cfRule type="colorScale" priority="1244">
      <colorScale>
        <cfvo type="min"/>
        <cfvo type="max"/>
        <color rgb="FFFFEF9C"/>
        <color rgb="FFFF7128"/>
      </colorScale>
    </cfRule>
    <cfRule type="containsBlanks" dxfId="3938" priority="1245">
      <formula>LEN(TRIM(F187))=0</formula>
    </cfRule>
  </conditionalFormatting>
  <conditionalFormatting sqref="H187:I187">
    <cfRule type="expression" dxfId="3937" priority="1243">
      <formula>Z187=1</formula>
    </cfRule>
  </conditionalFormatting>
  <conditionalFormatting sqref="F187:G187">
    <cfRule type="expression" dxfId="3936" priority="1242">
      <formula>Y187=1</formula>
    </cfRule>
  </conditionalFormatting>
  <conditionalFormatting sqref="J187:K187">
    <cfRule type="expression" dxfId="3935" priority="1241">
      <formula>AA187=1</formula>
    </cfRule>
  </conditionalFormatting>
  <conditionalFormatting sqref="L187:M187">
    <cfRule type="expression" dxfId="3934" priority="1240">
      <formula>AB187=1</formula>
    </cfRule>
  </conditionalFormatting>
  <conditionalFormatting sqref="F190:M190">
    <cfRule type="containsBlanks" dxfId="3933" priority="1239">
      <formula>LEN(TRIM(F190))=0</formula>
    </cfRule>
  </conditionalFormatting>
  <conditionalFormatting sqref="F189:M189">
    <cfRule type="colorScale" priority="1237">
      <colorScale>
        <cfvo type="min"/>
        <cfvo type="max"/>
        <color rgb="FFFFEF9C"/>
        <color rgb="FFFF7128"/>
      </colorScale>
    </cfRule>
    <cfRule type="containsBlanks" dxfId="3932" priority="1238">
      <formula>LEN(TRIM(F189))=0</formula>
    </cfRule>
  </conditionalFormatting>
  <conditionalFormatting sqref="H189:I189">
    <cfRule type="expression" dxfId="3931" priority="1236">
      <formula>Z189=1</formula>
    </cfRule>
  </conditionalFormatting>
  <conditionalFormatting sqref="F189:G189">
    <cfRule type="expression" dxfId="3930" priority="1235">
      <formula>Y189=1</formula>
    </cfRule>
  </conditionalFormatting>
  <conditionalFormatting sqref="J189:K189">
    <cfRule type="expression" dxfId="3929" priority="1234">
      <formula>AA189=1</formula>
    </cfRule>
  </conditionalFormatting>
  <conditionalFormatting sqref="L189:M189">
    <cfRule type="expression" dxfId="3928" priority="1233">
      <formula>AB189=1</formula>
    </cfRule>
  </conditionalFormatting>
  <conditionalFormatting sqref="F192:M192">
    <cfRule type="containsBlanks" dxfId="3927" priority="1232">
      <formula>LEN(TRIM(F192))=0</formula>
    </cfRule>
  </conditionalFormatting>
  <conditionalFormatting sqref="F191:M191">
    <cfRule type="colorScale" priority="1230">
      <colorScale>
        <cfvo type="min"/>
        <cfvo type="max"/>
        <color rgb="FFFFEF9C"/>
        <color rgb="FFFF7128"/>
      </colorScale>
    </cfRule>
    <cfRule type="containsBlanks" dxfId="3926" priority="1231">
      <formula>LEN(TRIM(F191))=0</formula>
    </cfRule>
  </conditionalFormatting>
  <conditionalFormatting sqref="H191:I191">
    <cfRule type="expression" dxfId="3925" priority="1229">
      <formula>Z191=1</formula>
    </cfRule>
  </conditionalFormatting>
  <conditionalFormatting sqref="F191:G191">
    <cfRule type="expression" dxfId="3924" priority="1228">
      <formula>Y191=1</formula>
    </cfRule>
  </conditionalFormatting>
  <conditionalFormatting sqref="J191:K191">
    <cfRule type="expression" dxfId="3923" priority="1227">
      <formula>AA191=1</formula>
    </cfRule>
  </conditionalFormatting>
  <conditionalFormatting sqref="L191:M191">
    <cfRule type="expression" dxfId="3922" priority="1226">
      <formula>AB191=1</formula>
    </cfRule>
  </conditionalFormatting>
  <conditionalFormatting sqref="F194:M194">
    <cfRule type="containsBlanks" dxfId="3921" priority="1225">
      <formula>LEN(TRIM(F194))=0</formula>
    </cfRule>
  </conditionalFormatting>
  <conditionalFormatting sqref="F193:M193">
    <cfRule type="colorScale" priority="1223">
      <colorScale>
        <cfvo type="min"/>
        <cfvo type="max"/>
        <color rgb="FFFFEF9C"/>
        <color rgb="FFFF7128"/>
      </colorScale>
    </cfRule>
    <cfRule type="containsBlanks" dxfId="3920" priority="1224">
      <formula>LEN(TRIM(F193))=0</formula>
    </cfRule>
  </conditionalFormatting>
  <conditionalFormatting sqref="H193:I193">
    <cfRule type="expression" dxfId="3919" priority="1222">
      <formula>Z193=1</formula>
    </cfRule>
  </conditionalFormatting>
  <conditionalFormatting sqref="F193:G193">
    <cfRule type="expression" dxfId="3918" priority="1221">
      <formula>Y193=1</formula>
    </cfRule>
  </conditionalFormatting>
  <conditionalFormatting sqref="J193:K193">
    <cfRule type="expression" dxfId="3917" priority="1220">
      <formula>AA193=1</formula>
    </cfRule>
  </conditionalFormatting>
  <conditionalFormatting sqref="L193:M193">
    <cfRule type="expression" dxfId="3916" priority="1219">
      <formula>AB193=1</formula>
    </cfRule>
  </conditionalFormatting>
  <conditionalFormatting sqref="F196:M196">
    <cfRule type="containsBlanks" dxfId="3915" priority="1218">
      <formula>LEN(TRIM(F196))=0</formula>
    </cfRule>
  </conditionalFormatting>
  <conditionalFormatting sqref="F195:M195">
    <cfRule type="colorScale" priority="1216">
      <colorScale>
        <cfvo type="min"/>
        <cfvo type="max"/>
        <color rgb="FFFFEF9C"/>
        <color rgb="FFFF7128"/>
      </colorScale>
    </cfRule>
    <cfRule type="containsBlanks" dxfId="3914" priority="1217">
      <formula>LEN(TRIM(F195))=0</formula>
    </cfRule>
  </conditionalFormatting>
  <conditionalFormatting sqref="H195:I195">
    <cfRule type="expression" dxfId="3913" priority="1215">
      <formula>Z195=1</formula>
    </cfRule>
  </conditionalFormatting>
  <conditionalFormatting sqref="F195:G195">
    <cfRule type="expression" dxfId="3912" priority="1214">
      <formula>Y195=1</formula>
    </cfRule>
  </conditionalFormatting>
  <conditionalFormatting sqref="J195:K195">
    <cfRule type="expression" dxfId="3911" priority="1213">
      <formula>AA195=1</formula>
    </cfRule>
  </conditionalFormatting>
  <conditionalFormatting sqref="L195:M195">
    <cfRule type="expression" dxfId="3910" priority="1212">
      <formula>AB195=1</formula>
    </cfRule>
  </conditionalFormatting>
  <conditionalFormatting sqref="F198:M198">
    <cfRule type="containsBlanks" dxfId="3909" priority="1211">
      <formula>LEN(TRIM(F198))=0</formula>
    </cfRule>
  </conditionalFormatting>
  <conditionalFormatting sqref="F197:M197">
    <cfRule type="colorScale" priority="1209">
      <colorScale>
        <cfvo type="min"/>
        <cfvo type="max"/>
        <color rgb="FFFFEF9C"/>
        <color rgb="FFFF7128"/>
      </colorScale>
    </cfRule>
    <cfRule type="containsBlanks" dxfId="3908" priority="1210">
      <formula>LEN(TRIM(F197))=0</formula>
    </cfRule>
  </conditionalFormatting>
  <conditionalFormatting sqref="H197:I197">
    <cfRule type="expression" dxfId="3907" priority="1208">
      <formula>Z197=1</formula>
    </cfRule>
  </conditionalFormatting>
  <conditionalFormatting sqref="F197:G197">
    <cfRule type="expression" dxfId="3906" priority="1207">
      <formula>Y197=1</formula>
    </cfRule>
  </conditionalFormatting>
  <conditionalFormatting sqref="J197:K197">
    <cfRule type="expression" dxfId="3905" priority="1206">
      <formula>AA197=1</formula>
    </cfRule>
  </conditionalFormatting>
  <conditionalFormatting sqref="L197:M197">
    <cfRule type="expression" dxfId="3904" priority="1205">
      <formula>AB197=1</formula>
    </cfRule>
  </conditionalFormatting>
  <conditionalFormatting sqref="F200:M200">
    <cfRule type="containsBlanks" dxfId="3903" priority="1204">
      <formula>LEN(TRIM(F200))=0</formula>
    </cfRule>
  </conditionalFormatting>
  <conditionalFormatting sqref="F199:M199">
    <cfRule type="colorScale" priority="1202">
      <colorScale>
        <cfvo type="min"/>
        <cfvo type="max"/>
        <color rgb="FFFFEF9C"/>
        <color rgb="FFFF7128"/>
      </colorScale>
    </cfRule>
    <cfRule type="containsBlanks" dxfId="3902" priority="1203">
      <formula>LEN(TRIM(F199))=0</formula>
    </cfRule>
  </conditionalFormatting>
  <conditionalFormatting sqref="H199:I199">
    <cfRule type="expression" dxfId="3901" priority="1201">
      <formula>Z199=1</formula>
    </cfRule>
  </conditionalFormatting>
  <conditionalFormatting sqref="F199:G199">
    <cfRule type="expression" dxfId="3900" priority="1200">
      <formula>Y199=1</formula>
    </cfRule>
  </conditionalFormatting>
  <conditionalFormatting sqref="J199:K199">
    <cfRule type="expression" dxfId="3899" priority="1199">
      <formula>AA199=1</formula>
    </cfRule>
  </conditionalFormatting>
  <conditionalFormatting sqref="L199:M199">
    <cfRule type="expression" dxfId="3898" priority="1198">
      <formula>AB199=1</formula>
    </cfRule>
  </conditionalFormatting>
  <conditionalFormatting sqref="F202:M202">
    <cfRule type="containsBlanks" dxfId="3897" priority="1197">
      <formula>LEN(TRIM(F202))=0</formula>
    </cfRule>
  </conditionalFormatting>
  <conditionalFormatting sqref="F201:M201">
    <cfRule type="colorScale" priority="1195">
      <colorScale>
        <cfvo type="min"/>
        <cfvo type="max"/>
        <color rgb="FFFFEF9C"/>
        <color rgb="FFFF7128"/>
      </colorScale>
    </cfRule>
    <cfRule type="containsBlanks" dxfId="3896" priority="1196">
      <formula>LEN(TRIM(F201))=0</formula>
    </cfRule>
  </conditionalFormatting>
  <conditionalFormatting sqref="H201:I201">
    <cfRule type="expression" dxfId="3895" priority="1194">
      <formula>Z201=1</formula>
    </cfRule>
  </conditionalFormatting>
  <conditionalFormatting sqref="F201:G201">
    <cfRule type="expression" dxfId="3894" priority="1193">
      <formula>Y201=1</formula>
    </cfRule>
  </conditionalFormatting>
  <conditionalFormatting sqref="J201:K201">
    <cfRule type="expression" dxfId="3893" priority="1192">
      <formula>AA201=1</formula>
    </cfRule>
  </conditionalFormatting>
  <conditionalFormatting sqref="L201:M201">
    <cfRule type="expression" dxfId="3892" priority="1191">
      <formula>AB201=1</formula>
    </cfRule>
  </conditionalFormatting>
  <conditionalFormatting sqref="F204:M204">
    <cfRule type="containsBlanks" dxfId="3891" priority="1190">
      <formula>LEN(TRIM(F204))=0</formula>
    </cfRule>
  </conditionalFormatting>
  <conditionalFormatting sqref="F203:M203">
    <cfRule type="colorScale" priority="1188">
      <colorScale>
        <cfvo type="min"/>
        <cfvo type="max"/>
        <color rgb="FFFFEF9C"/>
        <color rgb="FFFF7128"/>
      </colorScale>
    </cfRule>
    <cfRule type="containsBlanks" dxfId="3890" priority="1189">
      <formula>LEN(TRIM(F203))=0</formula>
    </cfRule>
  </conditionalFormatting>
  <conditionalFormatting sqref="H203:I203">
    <cfRule type="expression" dxfId="3889" priority="1187">
      <formula>Z203=1</formula>
    </cfRule>
  </conditionalFormatting>
  <conditionalFormatting sqref="F203:G203">
    <cfRule type="expression" dxfId="3888" priority="1186">
      <formula>Y203=1</formula>
    </cfRule>
  </conditionalFormatting>
  <conditionalFormatting sqref="J203:K203">
    <cfRule type="expression" dxfId="3887" priority="1185">
      <formula>AA203=1</formula>
    </cfRule>
  </conditionalFormatting>
  <conditionalFormatting sqref="L203:M203">
    <cfRule type="expression" dxfId="3886" priority="1184">
      <formula>AB203=1</formula>
    </cfRule>
  </conditionalFormatting>
  <conditionalFormatting sqref="F206:M206">
    <cfRule type="containsBlanks" dxfId="3885" priority="1183">
      <formula>LEN(TRIM(F206))=0</formula>
    </cfRule>
  </conditionalFormatting>
  <conditionalFormatting sqref="F205:M205">
    <cfRule type="colorScale" priority="1181">
      <colorScale>
        <cfvo type="min"/>
        <cfvo type="max"/>
        <color rgb="FFFFEF9C"/>
        <color rgb="FFFF7128"/>
      </colorScale>
    </cfRule>
    <cfRule type="containsBlanks" dxfId="3884" priority="1182">
      <formula>LEN(TRIM(F205))=0</formula>
    </cfRule>
  </conditionalFormatting>
  <conditionalFormatting sqref="H205:I205">
    <cfRule type="expression" dxfId="3883" priority="1180">
      <formula>Z205=1</formula>
    </cfRule>
  </conditionalFormatting>
  <conditionalFormatting sqref="F205:G205">
    <cfRule type="expression" dxfId="3882" priority="1179">
      <formula>Y205=1</formula>
    </cfRule>
  </conditionalFormatting>
  <conditionalFormatting sqref="J205:K205">
    <cfRule type="expression" dxfId="3881" priority="1178">
      <formula>AA205=1</formula>
    </cfRule>
  </conditionalFormatting>
  <conditionalFormatting sqref="L205:M205">
    <cfRule type="expression" dxfId="3880" priority="1177">
      <formula>AB205=1</formula>
    </cfRule>
  </conditionalFormatting>
  <conditionalFormatting sqref="F208:M208">
    <cfRule type="containsBlanks" dxfId="3879" priority="1176">
      <formula>LEN(TRIM(F208))=0</formula>
    </cfRule>
  </conditionalFormatting>
  <conditionalFormatting sqref="F207:M207">
    <cfRule type="colorScale" priority="1174">
      <colorScale>
        <cfvo type="min"/>
        <cfvo type="max"/>
        <color rgb="FFFFEF9C"/>
        <color rgb="FFFF7128"/>
      </colorScale>
    </cfRule>
    <cfRule type="containsBlanks" dxfId="3878" priority="1175">
      <formula>LEN(TRIM(F207))=0</formula>
    </cfRule>
  </conditionalFormatting>
  <conditionalFormatting sqref="H207:I207">
    <cfRule type="expression" dxfId="3877" priority="1173">
      <formula>Z207=1</formula>
    </cfRule>
  </conditionalFormatting>
  <conditionalFormatting sqref="F207:G207">
    <cfRule type="expression" dxfId="3876" priority="1172">
      <formula>Y207=1</formula>
    </cfRule>
  </conditionalFormatting>
  <conditionalFormatting sqref="J207:K207">
    <cfRule type="expression" dxfId="3875" priority="1171">
      <formula>AA207=1</formula>
    </cfRule>
  </conditionalFormatting>
  <conditionalFormatting sqref="L207:M207">
    <cfRule type="expression" dxfId="3874" priority="1170">
      <formula>AB207=1</formula>
    </cfRule>
  </conditionalFormatting>
  <conditionalFormatting sqref="F210:M210">
    <cfRule type="containsBlanks" dxfId="3873" priority="1169">
      <formula>LEN(TRIM(F210))=0</formula>
    </cfRule>
  </conditionalFormatting>
  <conditionalFormatting sqref="F209:M209">
    <cfRule type="colorScale" priority="1167">
      <colorScale>
        <cfvo type="min"/>
        <cfvo type="max"/>
        <color rgb="FFFFEF9C"/>
        <color rgb="FFFF7128"/>
      </colorScale>
    </cfRule>
    <cfRule type="containsBlanks" dxfId="3872" priority="1168">
      <formula>LEN(TRIM(F209))=0</formula>
    </cfRule>
  </conditionalFormatting>
  <conditionalFormatting sqref="H209:I209">
    <cfRule type="expression" dxfId="3871" priority="1166">
      <formula>Z209=1</formula>
    </cfRule>
  </conditionalFormatting>
  <conditionalFormatting sqref="F209:G209">
    <cfRule type="expression" dxfId="3870" priority="1165">
      <formula>Y209=1</formula>
    </cfRule>
  </conditionalFormatting>
  <conditionalFormatting sqref="J209:K209">
    <cfRule type="expression" dxfId="3869" priority="1164">
      <formula>AA209=1</formula>
    </cfRule>
  </conditionalFormatting>
  <conditionalFormatting sqref="L209:M209">
    <cfRule type="expression" dxfId="3868" priority="1163">
      <formula>AB209=1</formula>
    </cfRule>
  </conditionalFormatting>
  <conditionalFormatting sqref="F212:M212">
    <cfRule type="containsBlanks" dxfId="3867" priority="1162">
      <formula>LEN(TRIM(F212))=0</formula>
    </cfRule>
  </conditionalFormatting>
  <conditionalFormatting sqref="F211:M211">
    <cfRule type="colorScale" priority="1160">
      <colorScale>
        <cfvo type="min"/>
        <cfvo type="max"/>
        <color rgb="FFFFEF9C"/>
        <color rgb="FFFF7128"/>
      </colorScale>
    </cfRule>
    <cfRule type="containsBlanks" dxfId="3866" priority="1161">
      <formula>LEN(TRIM(F211))=0</formula>
    </cfRule>
  </conditionalFormatting>
  <conditionalFormatting sqref="H211:I211">
    <cfRule type="expression" dxfId="3865" priority="1159">
      <formula>Z211=1</formula>
    </cfRule>
  </conditionalFormatting>
  <conditionalFormatting sqref="F211:G211">
    <cfRule type="expression" dxfId="3864" priority="1158">
      <formula>Y211=1</formula>
    </cfRule>
  </conditionalFormatting>
  <conditionalFormatting sqref="J211:K211">
    <cfRule type="expression" dxfId="3863" priority="1157">
      <formula>AA211=1</formula>
    </cfRule>
  </conditionalFormatting>
  <conditionalFormatting sqref="L211:M211">
    <cfRule type="expression" dxfId="3862" priority="1156">
      <formula>AB211=1</formula>
    </cfRule>
  </conditionalFormatting>
  <conditionalFormatting sqref="F214:M214">
    <cfRule type="containsBlanks" dxfId="3861" priority="1155">
      <formula>LEN(TRIM(F214))=0</formula>
    </cfRule>
  </conditionalFormatting>
  <conditionalFormatting sqref="F213:M213">
    <cfRule type="colorScale" priority="1153">
      <colorScale>
        <cfvo type="min"/>
        <cfvo type="max"/>
        <color rgb="FFFFEF9C"/>
        <color rgb="FFFF7128"/>
      </colorScale>
    </cfRule>
    <cfRule type="containsBlanks" dxfId="3860" priority="1154">
      <formula>LEN(TRIM(F213))=0</formula>
    </cfRule>
  </conditionalFormatting>
  <conditionalFormatting sqref="H213:I213">
    <cfRule type="expression" dxfId="3859" priority="1152">
      <formula>Z213=1</formula>
    </cfRule>
  </conditionalFormatting>
  <conditionalFormatting sqref="F213:G213">
    <cfRule type="expression" dxfId="3858" priority="1151">
      <formula>Y213=1</formula>
    </cfRule>
  </conditionalFormatting>
  <conditionalFormatting sqref="J213:K213">
    <cfRule type="expression" dxfId="3857" priority="1150">
      <formula>AA213=1</formula>
    </cfRule>
  </conditionalFormatting>
  <conditionalFormatting sqref="L213:M213">
    <cfRule type="expression" dxfId="3856" priority="1149">
      <formula>AB213=1</formula>
    </cfRule>
  </conditionalFormatting>
  <conditionalFormatting sqref="F216:M216">
    <cfRule type="containsBlanks" dxfId="3855" priority="1148">
      <formula>LEN(TRIM(F216))=0</formula>
    </cfRule>
  </conditionalFormatting>
  <conditionalFormatting sqref="F215:M215">
    <cfRule type="colorScale" priority="1146">
      <colorScale>
        <cfvo type="min"/>
        <cfvo type="max"/>
        <color rgb="FFFFEF9C"/>
        <color rgb="FFFF7128"/>
      </colorScale>
    </cfRule>
    <cfRule type="containsBlanks" dxfId="3854" priority="1147">
      <formula>LEN(TRIM(F215))=0</formula>
    </cfRule>
  </conditionalFormatting>
  <conditionalFormatting sqref="H215:I215">
    <cfRule type="expression" dxfId="3853" priority="1145">
      <formula>Z215=1</formula>
    </cfRule>
  </conditionalFormatting>
  <conditionalFormatting sqref="F215:G215">
    <cfRule type="expression" dxfId="3852" priority="1144">
      <formula>Y215=1</formula>
    </cfRule>
  </conditionalFormatting>
  <conditionalFormatting sqref="J215:K215">
    <cfRule type="expression" dxfId="3851" priority="1143">
      <formula>AA215=1</formula>
    </cfRule>
  </conditionalFormatting>
  <conditionalFormatting sqref="L215:M215">
    <cfRule type="expression" dxfId="3850" priority="1142">
      <formula>AB215=1</formula>
    </cfRule>
  </conditionalFormatting>
  <conditionalFormatting sqref="F218:M218">
    <cfRule type="containsBlanks" dxfId="3849" priority="1141">
      <formula>LEN(TRIM(F218))=0</formula>
    </cfRule>
  </conditionalFormatting>
  <conditionalFormatting sqref="F217:M217">
    <cfRule type="colorScale" priority="1139">
      <colorScale>
        <cfvo type="min"/>
        <cfvo type="max"/>
        <color rgb="FFFFEF9C"/>
        <color rgb="FFFF7128"/>
      </colorScale>
    </cfRule>
    <cfRule type="containsBlanks" dxfId="3848" priority="1140">
      <formula>LEN(TRIM(F217))=0</formula>
    </cfRule>
  </conditionalFormatting>
  <conditionalFormatting sqref="H217:I217">
    <cfRule type="expression" dxfId="3847" priority="1138">
      <formula>Z217=1</formula>
    </cfRule>
  </conditionalFormatting>
  <conditionalFormatting sqref="F217:G217">
    <cfRule type="expression" dxfId="3846" priority="1137">
      <formula>Y217=1</formula>
    </cfRule>
  </conditionalFormatting>
  <conditionalFormatting sqref="J217:K217">
    <cfRule type="expression" dxfId="3845" priority="1136">
      <formula>AA217=1</formula>
    </cfRule>
  </conditionalFormatting>
  <conditionalFormatting sqref="L217:M217">
    <cfRule type="expression" dxfId="3844" priority="1135">
      <formula>AB217=1</formula>
    </cfRule>
  </conditionalFormatting>
  <conditionalFormatting sqref="F220:M220">
    <cfRule type="containsBlanks" dxfId="3843" priority="1134">
      <formula>LEN(TRIM(F220))=0</formula>
    </cfRule>
  </conditionalFormatting>
  <conditionalFormatting sqref="F219:M219">
    <cfRule type="colorScale" priority="1132">
      <colorScale>
        <cfvo type="min"/>
        <cfvo type="max"/>
        <color rgb="FFFFEF9C"/>
        <color rgb="FFFF7128"/>
      </colorScale>
    </cfRule>
    <cfRule type="containsBlanks" dxfId="3842" priority="1133">
      <formula>LEN(TRIM(F219))=0</formula>
    </cfRule>
  </conditionalFormatting>
  <conditionalFormatting sqref="H219:I219">
    <cfRule type="expression" dxfId="3841" priority="1131">
      <formula>Z219=1</formula>
    </cfRule>
  </conditionalFormatting>
  <conditionalFormatting sqref="F219:G219">
    <cfRule type="expression" dxfId="3840" priority="1130">
      <formula>Y219=1</formula>
    </cfRule>
  </conditionalFormatting>
  <conditionalFormatting sqref="J219:K219">
    <cfRule type="expression" dxfId="3839" priority="1129">
      <formula>AA219=1</formula>
    </cfRule>
  </conditionalFormatting>
  <conditionalFormatting sqref="L219:M219">
    <cfRule type="expression" dxfId="3838" priority="1128">
      <formula>AB219=1</formula>
    </cfRule>
  </conditionalFormatting>
  <conditionalFormatting sqref="F222:M222">
    <cfRule type="containsBlanks" dxfId="3837" priority="1127">
      <formula>LEN(TRIM(F222))=0</formula>
    </cfRule>
  </conditionalFormatting>
  <conditionalFormatting sqref="F221:M221">
    <cfRule type="colorScale" priority="1125">
      <colorScale>
        <cfvo type="min"/>
        <cfvo type="max"/>
        <color rgb="FFFFEF9C"/>
        <color rgb="FFFF7128"/>
      </colorScale>
    </cfRule>
    <cfRule type="containsBlanks" dxfId="3836" priority="1126">
      <formula>LEN(TRIM(F221))=0</formula>
    </cfRule>
  </conditionalFormatting>
  <conditionalFormatting sqref="H221:I221">
    <cfRule type="expression" dxfId="3835" priority="1124">
      <formula>Z221=1</formula>
    </cfRule>
  </conditionalFormatting>
  <conditionalFormatting sqref="F221:G221">
    <cfRule type="expression" dxfId="3834" priority="1123">
      <formula>Y221=1</formula>
    </cfRule>
  </conditionalFormatting>
  <conditionalFormatting sqref="J221:K221">
    <cfRule type="expression" dxfId="3833" priority="1122">
      <formula>AA221=1</formula>
    </cfRule>
  </conditionalFormatting>
  <conditionalFormatting sqref="L221:M221">
    <cfRule type="expression" dxfId="3832" priority="1121">
      <formula>AB221=1</formula>
    </cfRule>
  </conditionalFormatting>
  <conditionalFormatting sqref="F224:M224">
    <cfRule type="containsBlanks" dxfId="3831" priority="1120">
      <formula>LEN(TRIM(F224))=0</formula>
    </cfRule>
  </conditionalFormatting>
  <conditionalFormatting sqref="F223:M223">
    <cfRule type="colorScale" priority="1118">
      <colorScale>
        <cfvo type="min"/>
        <cfvo type="max"/>
        <color rgb="FFFFEF9C"/>
        <color rgb="FFFF7128"/>
      </colorScale>
    </cfRule>
    <cfRule type="containsBlanks" dxfId="3830" priority="1119">
      <formula>LEN(TRIM(F223))=0</formula>
    </cfRule>
  </conditionalFormatting>
  <conditionalFormatting sqref="H223:I223">
    <cfRule type="expression" dxfId="3829" priority="1117">
      <formula>Z223=1</formula>
    </cfRule>
  </conditionalFormatting>
  <conditionalFormatting sqref="F223:G223">
    <cfRule type="expression" dxfId="3828" priority="1116">
      <formula>Y223=1</formula>
    </cfRule>
  </conditionalFormatting>
  <conditionalFormatting sqref="J223:K223">
    <cfRule type="expression" dxfId="3827" priority="1115">
      <formula>AA223=1</formula>
    </cfRule>
  </conditionalFormatting>
  <conditionalFormatting sqref="L223:M223">
    <cfRule type="expression" dxfId="3826" priority="1114">
      <formula>AB223=1</formula>
    </cfRule>
  </conditionalFormatting>
  <conditionalFormatting sqref="F226:M226">
    <cfRule type="containsBlanks" dxfId="3825" priority="1113">
      <formula>LEN(TRIM(F226))=0</formula>
    </cfRule>
  </conditionalFormatting>
  <conditionalFormatting sqref="F225:M225">
    <cfRule type="colorScale" priority="1111">
      <colorScale>
        <cfvo type="min"/>
        <cfvo type="max"/>
        <color rgb="FFFFEF9C"/>
        <color rgb="FFFF7128"/>
      </colorScale>
    </cfRule>
    <cfRule type="containsBlanks" dxfId="3824" priority="1112">
      <formula>LEN(TRIM(F225))=0</formula>
    </cfRule>
  </conditionalFormatting>
  <conditionalFormatting sqref="H225:I225">
    <cfRule type="expression" dxfId="3823" priority="1110">
      <formula>Z225=1</formula>
    </cfRule>
  </conditionalFormatting>
  <conditionalFormatting sqref="F225:G225">
    <cfRule type="expression" dxfId="3822" priority="1109">
      <formula>Y225=1</formula>
    </cfRule>
  </conditionalFormatting>
  <conditionalFormatting sqref="J225:K225">
    <cfRule type="expression" dxfId="3821" priority="1108">
      <formula>AA225=1</formula>
    </cfRule>
  </conditionalFormatting>
  <conditionalFormatting sqref="L225:M225">
    <cfRule type="expression" dxfId="3820" priority="1107">
      <formula>AB225=1</formula>
    </cfRule>
  </conditionalFormatting>
  <conditionalFormatting sqref="F228:M228">
    <cfRule type="containsBlanks" dxfId="3819" priority="1106">
      <formula>LEN(TRIM(F228))=0</formula>
    </cfRule>
  </conditionalFormatting>
  <conditionalFormatting sqref="F227:M227">
    <cfRule type="colorScale" priority="1104">
      <colorScale>
        <cfvo type="min"/>
        <cfvo type="max"/>
        <color rgb="FFFFEF9C"/>
        <color rgb="FFFF7128"/>
      </colorScale>
    </cfRule>
    <cfRule type="containsBlanks" dxfId="3818" priority="1105">
      <formula>LEN(TRIM(F227))=0</formula>
    </cfRule>
  </conditionalFormatting>
  <conditionalFormatting sqref="H227:I227">
    <cfRule type="expression" dxfId="3817" priority="1103">
      <formula>Z227=1</formula>
    </cfRule>
  </conditionalFormatting>
  <conditionalFormatting sqref="F227:G227">
    <cfRule type="expression" dxfId="3816" priority="1102">
      <formula>Y227=1</formula>
    </cfRule>
  </conditionalFormatting>
  <conditionalFormatting sqref="J227:K227">
    <cfRule type="expression" dxfId="3815" priority="1101">
      <formula>AA227=1</formula>
    </cfRule>
  </conditionalFormatting>
  <conditionalFormatting sqref="L227:M227">
    <cfRule type="expression" dxfId="3814" priority="1100">
      <formula>AB227=1</formula>
    </cfRule>
  </conditionalFormatting>
  <conditionalFormatting sqref="F230:M230">
    <cfRule type="containsBlanks" dxfId="3813" priority="1099">
      <formula>LEN(TRIM(F230))=0</formula>
    </cfRule>
  </conditionalFormatting>
  <conditionalFormatting sqref="F229:M229">
    <cfRule type="colorScale" priority="1097">
      <colorScale>
        <cfvo type="min"/>
        <cfvo type="max"/>
        <color rgb="FFFFEF9C"/>
        <color rgb="FFFF7128"/>
      </colorScale>
    </cfRule>
    <cfRule type="containsBlanks" dxfId="3812" priority="1098">
      <formula>LEN(TRIM(F229))=0</formula>
    </cfRule>
  </conditionalFormatting>
  <conditionalFormatting sqref="H229:I229">
    <cfRule type="expression" dxfId="3811" priority="1096">
      <formula>Z229=1</formula>
    </cfRule>
  </conditionalFormatting>
  <conditionalFormatting sqref="F229:G229">
    <cfRule type="expression" dxfId="3810" priority="1095">
      <formula>Y229=1</formula>
    </cfRule>
  </conditionalFormatting>
  <conditionalFormatting sqref="J229:K229">
    <cfRule type="expression" dxfId="3809" priority="1094">
      <formula>AA229=1</formula>
    </cfRule>
  </conditionalFormatting>
  <conditionalFormatting sqref="L229:M229">
    <cfRule type="expression" dxfId="3808" priority="1093">
      <formula>AB229=1</formula>
    </cfRule>
  </conditionalFormatting>
  <conditionalFormatting sqref="F232:M232">
    <cfRule type="containsBlanks" dxfId="3807" priority="1092">
      <formula>LEN(TRIM(F232))=0</formula>
    </cfRule>
  </conditionalFormatting>
  <conditionalFormatting sqref="F231:M231">
    <cfRule type="colorScale" priority="1090">
      <colorScale>
        <cfvo type="min"/>
        <cfvo type="max"/>
        <color rgb="FFFFEF9C"/>
        <color rgb="FFFF7128"/>
      </colorScale>
    </cfRule>
    <cfRule type="containsBlanks" dxfId="3806" priority="1091">
      <formula>LEN(TRIM(F231))=0</formula>
    </cfRule>
  </conditionalFormatting>
  <conditionalFormatting sqref="H231:I231">
    <cfRule type="expression" dxfId="3805" priority="1089">
      <formula>Z231=1</formula>
    </cfRule>
  </conditionalFormatting>
  <conditionalFormatting sqref="F231:G231">
    <cfRule type="expression" dxfId="3804" priority="1088">
      <formula>Y231=1</formula>
    </cfRule>
  </conditionalFormatting>
  <conditionalFormatting sqref="J231:K231">
    <cfRule type="expression" dxfId="3803" priority="1087">
      <formula>AA231=1</formula>
    </cfRule>
  </conditionalFormatting>
  <conditionalFormatting sqref="L231:M231">
    <cfRule type="expression" dxfId="3802" priority="1086">
      <formula>AB231=1</formula>
    </cfRule>
  </conditionalFormatting>
  <conditionalFormatting sqref="F234:M234">
    <cfRule type="containsBlanks" dxfId="3801" priority="1085">
      <formula>LEN(TRIM(F234))=0</formula>
    </cfRule>
  </conditionalFormatting>
  <conditionalFormatting sqref="F233:M233">
    <cfRule type="colorScale" priority="1083">
      <colorScale>
        <cfvo type="min"/>
        <cfvo type="max"/>
        <color rgb="FFFFEF9C"/>
        <color rgb="FFFF7128"/>
      </colorScale>
    </cfRule>
    <cfRule type="containsBlanks" dxfId="3800" priority="1084">
      <formula>LEN(TRIM(F233))=0</formula>
    </cfRule>
  </conditionalFormatting>
  <conditionalFormatting sqref="H233:I233">
    <cfRule type="expression" dxfId="3799" priority="1082">
      <formula>Z233=1</formula>
    </cfRule>
  </conditionalFormatting>
  <conditionalFormatting sqref="F233:G233">
    <cfRule type="expression" dxfId="3798" priority="1081">
      <formula>Y233=1</formula>
    </cfRule>
  </conditionalFormatting>
  <conditionalFormatting sqref="J233:K233">
    <cfRule type="expression" dxfId="3797" priority="1080">
      <formula>AA233=1</formula>
    </cfRule>
  </conditionalFormatting>
  <conditionalFormatting sqref="L233:M233">
    <cfRule type="expression" dxfId="3796" priority="1079">
      <formula>AB233=1</formula>
    </cfRule>
  </conditionalFormatting>
  <conditionalFormatting sqref="F236:M236">
    <cfRule type="containsBlanks" dxfId="3795" priority="1078">
      <formula>LEN(TRIM(F236))=0</formula>
    </cfRule>
  </conditionalFormatting>
  <conditionalFormatting sqref="F235:M235">
    <cfRule type="colorScale" priority="1076">
      <colorScale>
        <cfvo type="min"/>
        <cfvo type="max"/>
        <color rgb="FFFFEF9C"/>
        <color rgb="FFFF7128"/>
      </colorScale>
    </cfRule>
    <cfRule type="containsBlanks" dxfId="3794" priority="1077">
      <formula>LEN(TRIM(F235))=0</formula>
    </cfRule>
  </conditionalFormatting>
  <conditionalFormatting sqref="H235:I235">
    <cfRule type="expression" dxfId="3793" priority="1075">
      <formula>Z235=1</formula>
    </cfRule>
  </conditionalFormatting>
  <conditionalFormatting sqref="F235:G235">
    <cfRule type="expression" dxfId="3792" priority="1074">
      <formula>Y235=1</formula>
    </cfRule>
  </conditionalFormatting>
  <conditionalFormatting sqref="J235:K235">
    <cfRule type="expression" dxfId="3791" priority="1073">
      <formula>AA235=1</formula>
    </cfRule>
  </conditionalFormatting>
  <conditionalFormatting sqref="L235:M235">
    <cfRule type="expression" dxfId="3790" priority="1072">
      <formula>AB235=1</formula>
    </cfRule>
  </conditionalFormatting>
  <conditionalFormatting sqref="F238:M238">
    <cfRule type="containsBlanks" dxfId="3789" priority="1071">
      <formula>LEN(TRIM(F238))=0</formula>
    </cfRule>
  </conditionalFormatting>
  <conditionalFormatting sqref="F237:M237">
    <cfRule type="colorScale" priority="1069">
      <colorScale>
        <cfvo type="min"/>
        <cfvo type="max"/>
        <color rgb="FFFFEF9C"/>
        <color rgb="FFFF7128"/>
      </colorScale>
    </cfRule>
    <cfRule type="containsBlanks" dxfId="3788" priority="1070">
      <formula>LEN(TRIM(F237))=0</formula>
    </cfRule>
  </conditionalFormatting>
  <conditionalFormatting sqref="H237:I237">
    <cfRule type="expression" dxfId="3787" priority="1068">
      <formula>Z237=1</formula>
    </cfRule>
  </conditionalFormatting>
  <conditionalFormatting sqref="F237:G237">
    <cfRule type="expression" dxfId="3786" priority="1067">
      <formula>Y237=1</formula>
    </cfRule>
  </conditionalFormatting>
  <conditionalFormatting sqref="J237:K237">
    <cfRule type="expression" dxfId="3785" priority="1066">
      <formula>AA237=1</formula>
    </cfRule>
  </conditionalFormatting>
  <conditionalFormatting sqref="L237:M237">
    <cfRule type="expression" dxfId="3784" priority="1065">
      <formula>AB237=1</formula>
    </cfRule>
  </conditionalFormatting>
  <conditionalFormatting sqref="F240:M240">
    <cfRule type="containsBlanks" dxfId="3783" priority="1064">
      <formula>LEN(TRIM(F240))=0</formula>
    </cfRule>
  </conditionalFormatting>
  <conditionalFormatting sqref="F239:M239">
    <cfRule type="colorScale" priority="1062">
      <colorScale>
        <cfvo type="min"/>
        <cfvo type="max"/>
        <color rgb="FFFFEF9C"/>
        <color rgb="FFFF7128"/>
      </colorScale>
    </cfRule>
    <cfRule type="containsBlanks" dxfId="3782" priority="1063">
      <formula>LEN(TRIM(F239))=0</formula>
    </cfRule>
  </conditionalFormatting>
  <conditionalFormatting sqref="H239:I239">
    <cfRule type="expression" dxfId="3781" priority="1061">
      <formula>Z239=1</formula>
    </cfRule>
  </conditionalFormatting>
  <conditionalFormatting sqref="F239:G239">
    <cfRule type="expression" dxfId="3780" priority="1060">
      <formula>Y239=1</formula>
    </cfRule>
  </conditionalFormatting>
  <conditionalFormatting sqref="J239:K239">
    <cfRule type="expression" dxfId="3779" priority="1059">
      <formula>AA239=1</formula>
    </cfRule>
  </conditionalFormatting>
  <conditionalFormatting sqref="L239:M239">
    <cfRule type="expression" dxfId="3778" priority="1058">
      <formula>AB239=1</formula>
    </cfRule>
  </conditionalFormatting>
  <conditionalFormatting sqref="F242:M242">
    <cfRule type="containsBlanks" dxfId="3777" priority="1057">
      <formula>LEN(TRIM(F242))=0</formula>
    </cfRule>
  </conditionalFormatting>
  <conditionalFormatting sqref="F241:M241">
    <cfRule type="colorScale" priority="1055">
      <colorScale>
        <cfvo type="min"/>
        <cfvo type="max"/>
        <color rgb="FFFFEF9C"/>
        <color rgb="FFFF7128"/>
      </colorScale>
    </cfRule>
    <cfRule type="containsBlanks" dxfId="3776" priority="1056">
      <formula>LEN(TRIM(F241))=0</formula>
    </cfRule>
  </conditionalFormatting>
  <conditionalFormatting sqref="H241:I241">
    <cfRule type="expression" dxfId="3775" priority="1054">
      <formula>Z241=1</formula>
    </cfRule>
  </conditionalFormatting>
  <conditionalFormatting sqref="F241:G241">
    <cfRule type="expression" dxfId="3774" priority="1053">
      <formula>Y241=1</formula>
    </cfRule>
  </conditionalFormatting>
  <conditionalFormatting sqref="J241:K241">
    <cfRule type="expression" dxfId="3773" priority="1052">
      <formula>AA241=1</formula>
    </cfRule>
  </conditionalFormatting>
  <conditionalFormatting sqref="L241:M241">
    <cfRule type="expression" dxfId="3772" priority="1051">
      <formula>AB241=1</formula>
    </cfRule>
  </conditionalFormatting>
  <conditionalFormatting sqref="F244:M244">
    <cfRule type="containsBlanks" dxfId="3771" priority="1050">
      <formula>LEN(TRIM(F244))=0</formula>
    </cfRule>
  </conditionalFormatting>
  <conditionalFormatting sqref="F243:M243">
    <cfRule type="colorScale" priority="1048">
      <colorScale>
        <cfvo type="min"/>
        <cfvo type="max"/>
        <color rgb="FFFFEF9C"/>
        <color rgb="FFFF7128"/>
      </colorScale>
    </cfRule>
    <cfRule type="containsBlanks" dxfId="3770" priority="1049">
      <formula>LEN(TRIM(F243))=0</formula>
    </cfRule>
  </conditionalFormatting>
  <conditionalFormatting sqref="H243:I243">
    <cfRule type="expression" dxfId="3769" priority="1047">
      <formula>Z243=1</formula>
    </cfRule>
  </conditionalFormatting>
  <conditionalFormatting sqref="F243:G243">
    <cfRule type="expression" dxfId="3768" priority="1046">
      <formula>Y243=1</formula>
    </cfRule>
  </conditionalFormatting>
  <conditionalFormatting sqref="J243:K243">
    <cfRule type="expression" dxfId="3767" priority="1045">
      <formula>AA243=1</formula>
    </cfRule>
  </conditionalFormatting>
  <conditionalFormatting sqref="L243:M243">
    <cfRule type="expression" dxfId="3766" priority="1044">
      <formula>AB243=1</formula>
    </cfRule>
  </conditionalFormatting>
  <conditionalFormatting sqref="F246:M246">
    <cfRule type="containsBlanks" dxfId="3765" priority="1043">
      <formula>LEN(TRIM(F246))=0</formula>
    </cfRule>
  </conditionalFormatting>
  <conditionalFormatting sqref="F245:M245">
    <cfRule type="colorScale" priority="1041">
      <colorScale>
        <cfvo type="min"/>
        <cfvo type="max"/>
        <color rgb="FFFFEF9C"/>
        <color rgb="FFFF7128"/>
      </colorScale>
    </cfRule>
    <cfRule type="containsBlanks" dxfId="3764" priority="1042">
      <formula>LEN(TRIM(F245))=0</formula>
    </cfRule>
  </conditionalFormatting>
  <conditionalFormatting sqref="H245:I245">
    <cfRule type="expression" dxfId="3763" priority="1040">
      <formula>Z245=1</formula>
    </cfRule>
  </conditionalFormatting>
  <conditionalFormatting sqref="F245:G245">
    <cfRule type="expression" dxfId="3762" priority="1039">
      <formula>Y245=1</formula>
    </cfRule>
  </conditionalFormatting>
  <conditionalFormatting sqref="J245:K245">
    <cfRule type="expression" dxfId="3761" priority="1038">
      <formula>AA245=1</formula>
    </cfRule>
  </conditionalFormatting>
  <conditionalFormatting sqref="L245:M245">
    <cfRule type="expression" dxfId="3760" priority="1037">
      <formula>AB245=1</formula>
    </cfRule>
  </conditionalFormatting>
  <conditionalFormatting sqref="F248:M248">
    <cfRule type="containsBlanks" dxfId="3759" priority="1036">
      <formula>LEN(TRIM(F248))=0</formula>
    </cfRule>
  </conditionalFormatting>
  <conditionalFormatting sqref="F247:M247">
    <cfRule type="colorScale" priority="1034">
      <colorScale>
        <cfvo type="min"/>
        <cfvo type="max"/>
        <color rgb="FFFFEF9C"/>
        <color rgb="FFFF7128"/>
      </colorScale>
    </cfRule>
    <cfRule type="containsBlanks" dxfId="3758" priority="1035">
      <formula>LEN(TRIM(F247))=0</formula>
    </cfRule>
  </conditionalFormatting>
  <conditionalFormatting sqref="H247:I247">
    <cfRule type="expression" dxfId="3757" priority="1033">
      <formula>Z247=1</formula>
    </cfRule>
  </conditionalFormatting>
  <conditionalFormatting sqref="F247:G247">
    <cfRule type="expression" dxfId="3756" priority="1032">
      <formula>Y247=1</formula>
    </cfRule>
  </conditionalFormatting>
  <conditionalFormatting sqref="J247:K247">
    <cfRule type="expression" dxfId="3755" priority="1031">
      <formula>AA247=1</formula>
    </cfRule>
  </conditionalFormatting>
  <conditionalFormatting sqref="L247:M247">
    <cfRule type="expression" dxfId="3754" priority="1030">
      <formula>AB247=1</formula>
    </cfRule>
  </conditionalFormatting>
  <conditionalFormatting sqref="F250:M250">
    <cfRule type="containsBlanks" dxfId="3753" priority="1029">
      <formula>LEN(TRIM(F250))=0</formula>
    </cfRule>
  </conditionalFormatting>
  <conditionalFormatting sqref="F249:M249">
    <cfRule type="colorScale" priority="1027">
      <colorScale>
        <cfvo type="min"/>
        <cfvo type="max"/>
        <color rgb="FFFFEF9C"/>
        <color rgb="FFFF7128"/>
      </colorScale>
    </cfRule>
    <cfRule type="containsBlanks" dxfId="3752" priority="1028">
      <formula>LEN(TRIM(F249))=0</formula>
    </cfRule>
  </conditionalFormatting>
  <conditionalFormatting sqref="H249:I249">
    <cfRule type="expression" dxfId="3751" priority="1026">
      <formula>Z249=1</formula>
    </cfRule>
  </conditionalFormatting>
  <conditionalFormatting sqref="F249:G249">
    <cfRule type="expression" dxfId="3750" priority="1025">
      <formula>Y249=1</formula>
    </cfRule>
  </conditionalFormatting>
  <conditionalFormatting sqref="J249:K249">
    <cfRule type="expression" dxfId="3749" priority="1024">
      <formula>AA249=1</formula>
    </cfRule>
  </conditionalFormatting>
  <conditionalFormatting sqref="L249:M249">
    <cfRule type="expression" dxfId="3748" priority="1023">
      <formula>AB249=1</formula>
    </cfRule>
  </conditionalFormatting>
  <conditionalFormatting sqref="F252:M252">
    <cfRule type="containsBlanks" dxfId="3747" priority="1022">
      <formula>LEN(TRIM(F252))=0</formula>
    </cfRule>
  </conditionalFormatting>
  <conditionalFormatting sqref="F251:M251">
    <cfRule type="colorScale" priority="1020">
      <colorScale>
        <cfvo type="min"/>
        <cfvo type="max"/>
        <color rgb="FFFFEF9C"/>
        <color rgb="FFFF7128"/>
      </colorScale>
    </cfRule>
    <cfRule type="containsBlanks" dxfId="3746" priority="1021">
      <formula>LEN(TRIM(F251))=0</formula>
    </cfRule>
  </conditionalFormatting>
  <conditionalFormatting sqref="H251:I251">
    <cfRule type="expression" dxfId="3745" priority="1019">
      <formula>Z251=1</formula>
    </cfRule>
  </conditionalFormatting>
  <conditionalFormatting sqref="F251:G251">
    <cfRule type="expression" dxfId="3744" priority="1018">
      <formula>Y251=1</formula>
    </cfRule>
  </conditionalFormatting>
  <conditionalFormatting sqref="J251:K251">
    <cfRule type="expression" dxfId="3743" priority="1017">
      <formula>AA251=1</formula>
    </cfRule>
  </conditionalFormatting>
  <conditionalFormatting sqref="L251:M251">
    <cfRule type="expression" dxfId="3742" priority="1016">
      <formula>AB251=1</formula>
    </cfRule>
  </conditionalFormatting>
  <conditionalFormatting sqref="F254:M254">
    <cfRule type="containsBlanks" dxfId="3741" priority="1015">
      <formula>LEN(TRIM(F254))=0</formula>
    </cfRule>
  </conditionalFormatting>
  <conditionalFormatting sqref="F253:M253">
    <cfRule type="colorScale" priority="1013">
      <colorScale>
        <cfvo type="min"/>
        <cfvo type="max"/>
        <color rgb="FFFFEF9C"/>
        <color rgb="FFFF7128"/>
      </colorScale>
    </cfRule>
    <cfRule type="containsBlanks" dxfId="3740" priority="1014">
      <formula>LEN(TRIM(F253))=0</formula>
    </cfRule>
  </conditionalFormatting>
  <conditionalFormatting sqref="H253:I253">
    <cfRule type="expression" dxfId="3739" priority="1012">
      <formula>Z253=1</formula>
    </cfRule>
  </conditionalFormatting>
  <conditionalFormatting sqref="F253:G253">
    <cfRule type="expression" dxfId="3738" priority="1011">
      <formula>Y253=1</formula>
    </cfRule>
  </conditionalFormatting>
  <conditionalFormatting sqref="J253:K253">
    <cfRule type="expression" dxfId="3737" priority="1010">
      <formula>AA253=1</formula>
    </cfRule>
  </conditionalFormatting>
  <conditionalFormatting sqref="L253:M253">
    <cfRule type="expression" dxfId="3736" priority="1009">
      <formula>AB253=1</formula>
    </cfRule>
  </conditionalFormatting>
  <conditionalFormatting sqref="F256:M256">
    <cfRule type="containsBlanks" dxfId="3735" priority="1008">
      <formula>LEN(TRIM(F256))=0</formula>
    </cfRule>
  </conditionalFormatting>
  <conditionalFormatting sqref="F255:M255">
    <cfRule type="colorScale" priority="1006">
      <colorScale>
        <cfvo type="min"/>
        <cfvo type="max"/>
        <color rgb="FFFFEF9C"/>
        <color rgb="FFFF7128"/>
      </colorScale>
    </cfRule>
    <cfRule type="containsBlanks" dxfId="3734" priority="1007">
      <formula>LEN(TRIM(F255))=0</formula>
    </cfRule>
  </conditionalFormatting>
  <conditionalFormatting sqref="H255:I255">
    <cfRule type="expression" dxfId="3733" priority="1005">
      <formula>Z255=1</formula>
    </cfRule>
  </conditionalFormatting>
  <conditionalFormatting sqref="F255:G255">
    <cfRule type="expression" dxfId="3732" priority="1004">
      <formula>Y255=1</formula>
    </cfRule>
  </conditionalFormatting>
  <conditionalFormatting sqref="J255:K255">
    <cfRule type="expression" dxfId="3731" priority="1003">
      <formula>AA255=1</formula>
    </cfRule>
  </conditionalFormatting>
  <conditionalFormatting sqref="L255:M255">
    <cfRule type="expression" dxfId="3730" priority="1002">
      <formula>AB255=1</formula>
    </cfRule>
  </conditionalFormatting>
  <conditionalFormatting sqref="F258:M258">
    <cfRule type="containsBlanks" dxfId="3729" priority="1001">
      <formula>LEN(TRIM(F258))=0</formula>
    </cfRule>
  </conditionalFormatting>
  <conditionalFormatting sqref="F257:M257">
    <cfRule type="colorScale" priority="999">
      <colorScale>
        <cfvo type="min"/>
        <cfvo type="max"/>
        <color rgb="FFFFEF9C"/>
        <color rgb="FFFF7128"/>
      </colorScale>
    </cfRule>
    <cfRule type="containsBlanks" dxfId="3728" priority="1000">
      <formula>LEN(TRIM(F257))=0</formula>
    </cfRule>
  </conditionalFormatting>
  <conditionalFormatting sqref="H257:I257">
    <cfRule type="expression" dxfId="3727" priority="998">
      <formula>Z257=1</formula>
    </cfRule>
  </conditionalFormatting>
  <conditionalFormatting sqref="F257:G257">
    <cfRule type="expression" dxfId="3726" priority="997">
      <formula>Y257=1</formula>
    </cfRule>
  </conditionalFormatting>
  <conditionalFormatting sqref="J257:K257">
    <cfRule type="expression" dxfId="3725" priority="996">
      <formula>AA257=1</formula>
    </cfRule>
  </conditionalFormatting>
  <conditionalFormatting sqref="L257:M257">
    <cfRule type="expression" dxfId="3724" priority="995">
      <formula>AB257=1</formula>
    </cfRule>
  </conditionalFormatting>
  <conditionalFormatting sqref="F260:M260">
    <cfRule type="containsBlanks" dxfId="3723" priority="994">
      <formula>LEN(TRIM(F260))=0</formula>
    </cfRule>
  </conditionalFormatting>
  <conditionalFormatting sqref="F259:M259">
    <cfRule type="colorScale" priority="992">
      <colorScale>
        <cfvo type="min"/>
        <cfvo type="max"/>
        <color rgb="FFFFEF9C"/>
        <color rgb="FFFF7128"/>
      </colorScale>
    </cfRule>
    <cfRule type="containsBlanks" dxfId="3722" priority="993">
      <formula>LEN(TRIM(F259))=0</formula>
    </cfRule>
  </conditionalFormatting>
  <conditionalFormatting sqref="H259:I259">
    <cfRule type="expression" dxfId="3721" priority="991">
      <formula>Z259=1</formula>
    </cfRule>
  </conditionalFormatting>
  <conditionalFormatting sqref="F259:G259">
    <cfRule type="expression" dxfId="3720" priority="990">
      <formula>Y259=1</formula>
    </cfRule>
  </conditionalFormatting>
  <conditionalFormatting sqref="J259:K259">
    <cfRule type="expression" dxfId="3719" priority="989">
      <formula>AA259=1</formula>
    </cfRule>
  </conditionalFormatting>
  <conditionalFormatting sqref="L259:M259">
    <cfRule type="expression" dxfId="3718" priority="988">
      <formula>AB259=1</formula>
    </cfRule>
  </conditionalFormatting>
  <conditionalFormatting sqref="F262:M262">
    <cfRule type="containsBlanks" dxfId="3717" priority="987">
      <formula>LEN(TRIM(F262))=0</formula>
    </cfRule>
  </conditionalFormatting>
  <conditionalFormatting sqref="F261:M261">
    <cfRule type="colorScale" priority="985">
      <colorScale>
        <cfvo type="min"/>
        <cfvo type="max"/>
        <color rgb="FFFFEF9C"/>
        <color rgb="FFFF7128"/>
      </colorScale>
    </cfRule>
    <cfRule type="containsBlanks" dxfId="3716" priority="986">
      <formula>LEN(TRIM(F261))=0</formula>
    </cfRule>
  </conditionalFormatting>
  <conditionalFormatting sqref="F264:M264">
    <cfRule type="containsBlanks" dxfId="3715" priority="980">
      <formula>LEN(TRIM(F264))=0</formula>
    </cfRule>
  </conditionalFormatting>
  <conditionalFormatting sqref="F263:M263">
    <cfRule type="colorScale" priority="978">
      <colorScale>
        <cfvo type="min"/>
        <cfvo type="max"/>
        <color rgb="FFFFEF9C"/>
        <color rgb="FFFF7128"/>
      </colorScale>
    </cfRule>
    <cfRule type="containsBlanks" dxfId="3714" priority="979">
      <formula>LEN(TRIM(F263))=0</formula>
    </cfRule>
  </conditionalFormatting>
  <conditionalFormatting sqref="H263:I263">
    <cfRule type="expression" dxfId="3713" priority="977">
      <formula>Z263=1</formula>
    </cfRule>
  </conditionalFormatting>
  <conditionalFormatting sqref="F263:G263">
    <cfRule type="expression" dxfId="3712" priority="976">
      <formula>Y263=1</formula>
    </cfRule>
  </conditionalFormatting>
  <conditionalFormatting sqref="J263:K263">
    <cfRule type="expression" dxfId="3711" priority="975">
      <formula>AA263=1</formula>
    </cfRule>
  </conditionalFormatting>
  <conditionalFormatting sqref="L263:M263">
    <cfRule type="expression" dxfId="3710" priority="974">
      <formula>AB263=1</formula>
    </cfRule>
  </conditionalFormatting>
  <conditionalFormatting sqref="F266:M266">
    <cfRule type="containsBlanks" dxfId="3709" priority="973">
      <formula>LEN(TRIM(F266))=0</formula>
    </cfRule>
  </conditionalFormatting>
  <conditionalFormatting sqref="F265:M265">
    <cfRule type="colorScale" priority="971">
      <colorScale>
        <cfvo type="min"/>
        <cfvo type="max"/>
        <color rgb="FFFFEF9C"/>
        <color rgb="FFFF7128"/>
      </colorScale>
    </cfRule>
    <cfRule type="containsBlanks" dxfId="3708" priority="972">
      <formula>LEN(TRIM(F265))=0</formula>
    </cfRule>
  </conditionalFormatting>
  <conditionalFormatting sqref="H265:I265">
    <cfRule type="expression" dxfId="3707" priority="970">
      <formula>Z265=1</formula>
    </cfRule>
  </conditionalFormatting>
  <conditionalFormatting sqref="F265:G265">
    <cfRule type="expression" dxfId="3706" priority="969">
      <formula>Y265=1</formula>
    </cfRule>
  </conditionalFormatting>
  <conditionalFormatting sqref="J265:K265">
    <cfRule type="expression" dxfId="3705" priority="968">
      <formula>AA265=1</formula>
    </cfRule>
  </conditionalFormatting>
  <conditionalFormatting sqref="L265:M265">
    <cfRule type="expression" dxfId="3704" priority="967">
      <formula>AB265=1</formula>
    </cfRule>
  </conditionalFormatting>
  <conditionalFormatting sqref="F268:M268">
    <cfRule type="containsBlanks" dxfId="3703" priority="966">
      <formula>LEN(TRIM(F268))=0</formula>
    </cfRule>
  </conditionalFormatting>
  <conditionalFormatting sqref="F267:M267">
    <cfRule type="colorScale" priority="964">
      <colorScale>
        <cfvo type="min"/>
        <cfvo type="max"/>
        <color rgb="FFFFEF9C"/>
        <color rgb="FFFF7128"/>
      </colorScale>
    </cfRule>
    <cfRule type="containsBlanks" dxfId="3702" priority="965">
      <formula>LEN(TRIM(F267))=0</formula>
    </cfRule>
  </conditionalFormatting>
  <conditionalFormatting sqref="H267:I267">
    <cfRule type="expression" dxfId="3701" priority="963">
      <formula>Z267=1</formula>
    </cfRule>
  </conditionalFormatting>
  <conditionalFormatting sqref="F267:G267">
    <cfRule type="expression" dxfId="3700" priority="962">
      <formula>Y267=1</formula>
    </cfRule>
  </conditionalFormatting>
  <conditionalFormatting sqref="J267:K267">
    <cfRule type="expression" dxfId="3699" priority="961">
      <formula>AA267=1</formula>
    </cfRule>
  </conditionalFormatting>
  <conditionalFormatting sqref="L267:M267">
    <cfRule type="expression" dxfId="3698" priority="960">
      <formula>AB267=1</formula>
    </cfRule>
  </conditionalFormatting>
  <conditionalFormatting sqref="F270:M270">
    <cfRule type="containsBlanks" dxfId="3697" priority="959">
      <formula>LEN(TRIM(F270))=0</formula>
    </cfRule>
  </conditionalFormatting>
  <conditionalFormatting sqref="F269:M269">
    <cfRule type="colorScale" priority="957">
      <colorScale>
        <cfvo type="min"/>
        <cfvo type="max"/>
        <color rgb="FFFFEF9C"/>
        <color rgb="FFFF7128"/>
      </colorScale>
    </cfRule>
    <cfRule type="containsBlanks" dxfId="3696" priority="958">
      <formula>LEN(TRIM(F269))=0</formula>
    </cfRule>
  </conditionalFormatting>
  <conditionalFormatting sqref="H269:I269">
    <cfRule type="expression" dxfId="3695" priority="956">
      <formula>Z269=1</formula>
    </cfRule>
  </conditionalFormatting>
  <conditionalFormatting sqref="F269:G269">
    <cfRule type="expression" dxfId="3694" priority="955">
      <formula>Y269=1</formula>
    </cfRule>
  </conditionalFormatting>
  <conditionalFormatting sqref="J269:K269">
    <cfRule type="expression" dxfId="3693" priority="954">
      <formula>AA269=1</formula>
    </cfRule>
  </conditionalFormatting>
  <conditionalFormatting sqref="L269:M269">
    <cfRule type="expression" dxfId="3692" priority="953">
      <formula>AB269=1</formula>
    </cfRule>
  </conditionalFormatting>
  <conditionalFormatting sqref="F272:M272">
    <cfRule type="containsBlanks" dxfId="3691" priority="952">
      <formula>LEN(TRIM(F272))=0</formula>
    </cfRule>
  </conditionalFormatting>
  <conditionalFormatting sqref="F271:M271">
    <cfRule type="colorScale" priority="950">
      <colorScale>
        <cfvo type="min"/>
        <cfvo type="max"/>
        <color rgb="FFFFEF9C"/>
        <color rgb="FFFF7128"/>
      </colorScale>
    </cfRule>
    <cfRule type="containsBlanks" dxfId="3690" priority="951">
      <formula>LEN(TRIM(F271))=0</formula>
    </cfRule>
  </conditionalFormatting>
  <conditionalFormatting sqref="H271:I271">
    <cfRule type="expression" dxfId="3689" priority="949">
      <formula>Z271=1</formula>
    </cfRule>
  </conditionalFormatting>
  <conditionalFormatting sqref="F271:G271">
    <cfRule type="expression" dxfId="3688" priority="948">
      <formula>Y271=1</formula>
    </cfRule>
  </conditionalFormatting>
  <conditionalFormatting sqref="J271:K271">
    <cfRule type="expression" dxfId="3687" priority="947">
      <formula>AA271=1</formula>
    </cfRule>
  </conditionalFormatting>
  <conditionalFormatting sqref="L271:M271">
    <cfRule type="expression" dxfId="3686" priority="946">
      <formula>AB271=1</formula>
    </cfRule>
  </conditionalFormatting>
  <conditionalFormatting sqref="F274:M274">
    <cfRule type="containsBlanks" dxfId="3685" priority="945">
      <formula>LEN(TRIM(F274))=0</formula>
    </cfRule>
  </conditionalFormatting>
  <conditionalFormatting sqref="F273:M273">
    <cfRule type="colorScale" priority="943">
      <colorScale>
        <cfvo type="min"/>
        <cfvo type="max"/>
        <color rgb="FFFFEF9C"/>
        <color rgb="FFFF7128"/>
      </colorScale>
    </cfRule>
    <cfRule type="containsBlanks" dxfId="3684" priority="944">
      <formula>LEN(TRIM(F273))=0</formula>
    </cfRule>
  </conditionalFormatting>
  <conditionalFormatting sqref="F276:M276">
    <cfRule type="containsBlanks" dxfId="3683" priority="938">
      <formula>LEN(TRIM(F276))=0</formula>
    </cfRule>
  </conditionalFormatting>
  <conditionalFormatting sqref="F275:M275">
    <cfRule type="colorScale" priority="936">
      <colorScale>
        <cfvo type="min"/>
        <cfvo type="max"/>
        <color rgb="FFFFEF9C"/>
        <color rgb="FFFF7128"/>
      </colorScale>
    </cfRule>
    <cfRule type="containsBlanks" dxfId="3682" priority="937">
      <formula>LEN(TRIM(F275))=0</formula>
    </cfRule>
  </conditionalFormatting>
  <conditionalFormatting sqref="H275:I275">
    <cfRule type="expression" dxfId="3681" priority="935">
      <formula>Z275=1</formula>
    </cfRule>
  </conditionalFormatting>
  <conditionalFormatting sqref="F275:G275">
    <cfRule type="expression" dxfId="3680" priority="934">
      <formula>Y275=1</formula>
    </cfRule>
  </conditionalFormatting>
  <conditionalFormatting sqref="J275:K275">
    <cfRule type="expression" dxfId="3679" priority="933">
      <formula>AA275=1</formula>
    </cfRule>
  </conditionalFormatting>
  <conditionalFormatting sqref="L275:M275">
    <cfRule type="expression" dxfId="3678" priority="932">
      <formula>AB275=1</formula>
    </cfRule>
  </conditionalFormatting>
  <conditionalFormatting sqref="F278:M278">
    <cfRule type="containsBlanks" dxfId="3677" priority="931">
      <formula>LEN(TRIM(F278))=0</formula>
    </cfRule>
  </conditionalFormatting>
  <conditionalFormatting sqref="F277:M277">
    <cfRule type="colorScale" priority="929">
      <colorScale>
        <cfvo type="min"/>
        <cfvo type="max"/>
        <color rgb="FFFFEF9C"/>
        <color rgb="FFFF7128"/>
      </colorScale>
    </cfRule>
    <cfRule type="containsBlanks" dxfId="3676" priority="930">
      <formula>LEN(TRIM(F277))=0</formula>
    </cfRule>
  </conditionalFormatting>
  <conditionalFormatting sqref="H277:I277">
    <cfRule type="expression" dxfId="3675" priority="928">
      <formula>Z277=1</formula>
    </cfRule>
  </conditionalFormatting>
  <conditionalFormatting sqref="F277:G277">
    <cfRule type="expression" dxfId="3674" priority="927">
      <formula>Y277=1</formula>
    </cfRule>
  </conditionalFormatting>
  <conditionalFormatting sqref="J277:K277">
    <cfRule type="expression" dxfId="3673" priority="926">
      <formula>AA277=1</formula>
    </cfRule>
  </conditionalFormatting>
  <conditionalFormatting sqref="L277:M277">
    <cfRule type="expression" dxfId="3672" priority="925">
      <formula>AB277=1</formula>
    </cfRule>
  </conditionalFormatting>
  <conditionalFormatting sqref="F280:M280">
    <cfRule type="containsBlanks" dxfId="3671" priority="924">
      <formula>LEN(TRIM(F280))=0</formula>
    </cfRule>
  </conditionalFormatting>
  <conditionalFormatting sqref="F279:M279">
    <cfRule type="colorScale" priority="922">
      <colorScale>
        <cfvo type="min"/>
        <cfvo type="max"/>
        <color rgb="FFFFEF9C"/>
        <color rgb="FFFF7128"/>
      </colorScale>
    </cfRule>
    <cfRule type="containsBlanks" dxfId="3670" priority="923">
      <formula>LEN(TRIM(F279))=0</formula>
    </cfRule>
  </conditionalFormatting>
  <conditionalFormatting sqref="H279:I279">
    <cfRule type="expression" dxfId="3669" priority="921">
      <formula>Z279=1</formula>
    </cfRule>
  </conditionalFormatting>
  <conditionalFormatting sqref="F279:G279">
    <cfRule type="expression" dxfId="3668" priority="920">
      <formula>Y279=1</formula>
    </cfRule>
  </conditionalFormatting>
  <conditionalFormatting sqref="J279:K279">
    <cfRule type="expression" dxfId="3667" priority="919">
      <formula>AA279=1</formula>
    </cfRule>
  </conditionalFormatting>
  <conditionalFormatting sqref="L279:M279">
    <cfRule type="expression" dxfId="3666" priority="918">
      <formula>AB279=1</formula>
    </cfRule>
  </conditionalFormatting>
  <conditionalFormatting sqref="F282:M282">
    <cfRule type="containsBlanks" dxfId="3665" priority="917">
      <formula>LEN(TRIM(F282))=0</formula>
    </cfRule>
  </conditionalFormatting>
  <conditionalFormatting sqref="F281:M281">
    <cfRule type="colorScale" priority="915">
      <colorScale>
        <cfvo type="min"/>
        <cfvo type="max"/>
        <color rgb="FFFFEF9C"/>
        <color rgb="FFFF7128"/>
      </colorScale>
    </cfRule>
    <cfRule type="containsBlanks" dxfId="3664" priority="916">
      <formula>LEN(TRIM(F281))=0</formula>
    </cfRule>
  </conditionalFormatting>
  <conditionalFormatting sqref="H281:I281">
    <cfRule type="expression" dxfId="3663" priority="914">
      <formula>Z281=1</formula>
    </cfRule>
  </conditionalFormatting>
  <conditionalFormatting sqref="F281:G281">
    <cfRule type="expression" dxfId="3662" priority="913">
      <formula>Y281=1</formula>
    </cfRule>
  </conditionalFormatting>
  <conditionalFormatting sqref="J281:K281">
    <cfRule type="expression" dxfId="3661" priority="912">
      <formula>AA281=1</formula>
    </cfRule>
  </conditionalFormatting>
  <conditionalFormatting sqref="L281:M281">
    <cfRule type="expression" dxfId="3660" priority="911">
      <formula>AB281=1</formula>
    </cfRule>
  </conditionalFormatting>
  <conditionalFormatting sqref="F284:M284">
    <cfRule type="containsBlanks" dxfId="3659" priority="910">
      <formula>LEN(TRIM(F284))=0</formula>
    </cfRule>
  </conditionalFormatting>
  <conditionalFormatting sqref="F283:M283">
    <cfRule type="colorScale" priority="908">
      <colorScale>
        <cfvo type="min"/>
        <cfvo type="max"/>
        <color rgb="FFFFEF9C"/>
        <color rgb="FFFF7128"/>
      </colorScale>
    </cfRule>
    <cfRule type="containsBlanks" dxfId="3658" priority="909">
      <formula>LEN(TRIM(F283))=0</formula>
    </cfRule>
  </conditionalFormatting>
  <conditionalFormatting sqref="H283:I283">
    <cfRule type="expression" dxfId="3657" priority="907">
      <formula>Z283=1</formula>
    </cfRule>
  </conditionalFormatting>
  <conditionalFormatting sqref="F283:G283">
    <cfRule type="expression" dxfId="3656" priority="906">
      <formula>Y283=1</formula>
    </cfRule>
  </conditionalFormatting>
  <conditionalFormatting sqref="J283:K283">
    <cfRule type="expression" dxfId="3655" priority="905">
      <formula>AA283=1</formula>
    </cfRule>
  </conditionalFormatting>
  <conditionalFormatting sqref="L283:M283">
    <cfRule type="expression" dxfId="3654" priority="904">
      <formula>AB283=1</formula>
    </cfRule>
  </conditionalFormatting>
  <conditionalFormatting sqref="F286:M286">
    <cfRule type="containsBlanks" dxfId="3653" priority="903">
      <formula>LEN(TRIM(F286))=0</formula>
    </cfRule>
  </conditionalFormatting>
  <conditionalFormatting sqref="F285:M285">
    <cfRule type="colorScale" priority="901">
      <colorScale>
        <cfvo type="min"/>
        <cfvo type="max"/>
        <color rgb="FFFFEF9C"/>
        <color rgb="FFFF7128"/>
      </colorScale>
    </cfRule>
    <cfRule type="containsBlanks" dxfId="3652" priority="902">
      <formula>LEN(TRIM(F285))=0</formula>
    </cfRule>
  </conditionalFormatting>
  <conditionalFormatting sqref="F288:M288">
    <cfRule type="containsBlanks" dxfId="3651" priority="896">
      <formula>LEN(TRIM(F288))=0</formula>
    </cfRule>
  </conditionalFormatting>
  <conditionalFormatting sqref="F287:M287">
    <cfRule type="colorScale" priority="894">
      <colorScale>
        <cfvo type="min"/>
        <cfvo type="max"/>
        <color rgb="FFFFEF9C"/>
        <color rgb="FFFF7128"/>
      </colorScale>
    </cfRule>
    <cfRule type="containsBlanks" dxfId="3650" priority="895">
      <formula>LEN(TRIM(F287))=0</formula>
    </cfRule>
  </conditionalFormatting>
  <conditionalFormatting sqref="H287:I287">
    <cfRule type="expression" dxfId="3649" priority="893">
      <formula>Z287=1</formula>
    </cfRule>
  </conditionalFormatting>
  <conditionalFormatting sqref="F287:G287">
    <cfRule type="expression" dxfId="3648" priority="892">
      <formula>Y287=1</formula>
    </cfRule>
  </conditionalFormatting>
  <conditionalFormatting sqref="J287:K287">
    <cfRule type="expression" dxfId="3647" priority="891">
      <formula>AA287=1</formula>
    </cfRule>
  </conditionalFormatting>
  <conditionalFormatting sqref="L287:M287">
    <cfRule type="expression" dxfId="3646" priority="890">
      <formula>AB287=1</formula>
    </cfRule>
  </conditionalFormatting>
  <conditionalFormatting sqref="F290:M290">
    <cfRule type="containsBlanks" dxfId="3645" priority="889">
      <formula>LEN(TRIM(F290))=0</formula>
    </cfRule>
  </conditionalFormatting>
  <conditionalFormatting sqref="F289:M289">
    <cfRule type="colorScale" priority="887">
      <colorScale>
        <cfvo type="min"/>
        <cfvo type="max"/>
        <color rgb="FFFFEF9C"/>
        <color rgb="FFFF7128"/>
      </colorScale>
    </cfRule>
    <cfRule type="containsBlanks" dxfId="3644" priority="888">
      <formula>LEN(TRIM(F289))=0</formula>
    </cfRule>
  </conditionalFormatting>
  <conditionalFormatting sqref="H289:I289">
    <cfRule type="expression" dxfId="3643" priority="886">
      <formula>Z289=1</formula>
    </cfRule>
  </conditionalFormatting>
  <conditionalFormatting sqref="F289:G289">
    <cfRule type="expression" dxfId="3642" priority="885">
      <formula>Y289=1</formula>
    </cfRule>
  </conditionalFormatting>
  <conditionalFormatting sqref="J289:K289">
    <cfRule type="expression" dxfId="3641" priority="884">
      <formula>AA289=1</formula>
    </cfRule>
  </conditionalFormatting>
  <conditionalFormatting sqref="L289:M289">
    <cfRule type="expression" dxfId="3640" priority="883">
      <formula>AB289=1</formula>
    </cfRule>
  </conditionalFormatting>
  <conditionalFormatting sqref="F292:M292">
    <cfRule type="containsBlanks" dxfId="3639" priority="882">
      <formula>LEN(TRIM(F292))=0</formula>
    </cfRule>
  </conditionalFormatting>
  <conditionalFormatting sqref="F291:M291">
    <cfRule type="colorScale" priority="880">
      <colorScale>
        <cfvo type="min"/>
        <cfvo type="max"/>
        <color rgb="FFFFEF9C"/>
        <color rgb="FFFF7128"/>
      </colorScale>
    </cfRule>
    <cfRule type="containsBlanks" dxfId="3638" priority="881">
      <formula>LEN(TRIM(F291))=0</formula>
    </cfRule>
  </conditionalFormatting>
  <conditionalFormatting sqref="H291:I291">
    <cfRule type="expression" dxfId="3637" priority="879">
      <formula>Z291=1</formula>
    </cfRule>
  </conditionalFormatting>
  <conditionalFormatting sqref="F291:G291">
    <cfRule type="expression" dxfId="3636" priority="878">
      <formula>Y291=1</formula>
    </cfRule>
  </conditionalFormatting>
  <conditionalFormatting sqref="J291:K291">
    <cfRule type="expression" dxfId="3635" priority="877">
      <formula>AA291=1</formula>
    </cfRule>
  </conditionalFormatting>
  <conditionalFormatting sqref="L291:M291">
    <cfRule type="expression" dxfId="3634" priority="876">
      <formula>AB291=1</formula>
    </cfRule>
  </conditionalFormatting>
  <conditionalFormatting sqref="F294:M294">
    <cfRule type="containsBlanks" dxfId="3633" priority="875">
      <formula>LEN(TRIM(F294))=0</formula>
    </cfRule>
  </conditionalFormatting>
  <conditionalFormatting sqref="F293:M293">
    <cfRule type="colorScale" priority="873">
      <colorScale>
        <cfvo type="min"/>
        <cfvo type="max"/>
        <color rgb="FFFFEF9C"/>
        <color rgb="FFFF7128"/>
      </colorScale>
    </cfRule>
    <cfRule type="containsBlanks" dxfId="3632" priority="874">
      <formula>LEN(TRIM(F293))=0</formula>
    </cfRule>
  </conditionalFormatting>
  <conditionalFormatting sqref="H293:I293">
    <cfRule type="expression" dxfId="3631" priority="872">
      <formula>Z293=1</formula>
    </cfRule>
  </conditionalFormatting>
  <conditionalFormatting sqref="F293:G293">
    <cfRule type="expression" dxfId="3630" priority="871">
      <formula>Y293=1</formula>
    </cfRule>
  </conditionalFormatting>
  <conditionalFormatting sqref="J293:K293">
    <cfRule type="expression" dxfId="3629" priority="870">
      <formula>AA293=1</formula>
    </cfRule>
  </conditionalFormatting>
  <conditionalFormatting sqref="L293:M293">
    <cfRule type="expression" dxfId="3628" priority="869">
      <formula>AB293=1</formula>
    </cfRule>
  </conditionalFormatting>
  <conditionalFormatting sqref="F296:M296">
    <cfRule type="containsBlanks" dxfId="3627" priority="868">
      <formula>LEN(TRIM(F296))=0</formula>
    </cfRule>
  </conditionalFormatting>
  <conditionalFormatting sqref="F295:M295">
    <cfRule type="colorScale" priority="866">
      <colorScale>
        <cfvo type="min"/>
        <cfvo type="max"/>
        <color rgb="FFFFEF9C"/>
        <color rgb="FFFF7128"/>
      </colorScale>
    </cfRule>
    <cfRule type="containsBlanks" dxfId="3626" priority="867">
      <formula>LEN(TRIM(F295))=0</formula>
    </cfRule>
  </conditionalFormatting>
  <conditionalFormatting sqref="H295:I295">
    <cfRule type="expression" dxfId="3625" priority="865">
      <formula>Z295=1</formula>
    </cfRule>
  </conditionalFormatting>
  <conditionalFormatting sqref="F295:G295">
    <cfRule type="expression" dxfId="3624" priority="864">
      <formula>Y295=1</formula>
    </cfRule>
  </conditionalFormatting>
  <conditionalFormatting sqref="J295:K295">
    <cfRule type="expression" dxfId="3623" priority="863">
      <formula>AA295=1</formula>
    </cfRule>
  </conditionalFormatting>
  <conditionalFormatting sqref="L295:M295">
    <cfRule type="expression" dxfId="3622" priority="862">
      <formula>AB295=1</formula>
    </cfRule>
  </conditionalFormatting>
  <conditionalFormatting sqref="F298:M298">
    <cfRule type="containsBlanks" dxfId="3621" priority="861">
      <formula>LEN(TRIM(F298))=0</formula>
    </cfRule>
  </conditionalFormatting>
  <conditionalFormatting sqref="F297:M297">
    <cfRule type="colorScale" priority="859">
      <colorScale>
        <cfvo type="min"/>
        <cfvo type="max"/>
        <color rgb="FFFFEF9C"/>
        <color rgb="FFFF7128"/>
      </colorScale>
    </cfRule>
    <cfRule type="containsBlanks" dxfId="3620" priority="860">
      <formula>LEN(TRIM(F297))=0</formula>
    </cfRule>
  </conditionalFormatting>
  <conditionalFormatting sqref="F300:M300">
    <cfRule type="containsBlanks" dxfId="3619" priority="854">
      <formula>LEN(TRIM(F300))=0</formula>
    </cfRule>
  </conditionalFormatting>
  <conditionalFormatting sqref="F299:M299">
    <cfRule type="colorScale" priority="852">
      <colorScale>
        <cfvo type="min"/>
        <cfvo type="max"/>
        <color rgb="FFFFEF9C"/>
        <color rgb="FFFF7128"/>
      </colorScale>
    </cfRule>
    <cfRule type="containsBlanks" dxfId="3618" priority="853">
      <formula>LEN(TRIM(F299))=0</formula>
    </cfRule>
  </conditionalFormatting>
  <conditionalFormatting sqref="H299:I299">
    <cfRule type="expression" dxfId="3617" priority="851">
      <formula>Z299=1</formula>
    </cfRule>
  </conditionalFormatting>
  <conditionalFormatting sqref="F299:G299">
    <cfRule type="expression" dxfId="3616" priority="850">
      <formula>Y299=1</formula>
    </cfRule>
  </conditionalFormatting>
  <conditionalFormatting sqref="J299:K299">
    <cfRule type="expression" dxfId="3615" priority="849">
      <formula>AA299=1</formula>
    </cfRule>
  </conditionalFormatting>
  <conditionalFormatting sqref="L299:M299">
    <cfRule type="expression" dxfId="3614" priority="848">
      <formula>AB299=1</formula>
    </cfRule>
  </conditionalFormatting>
  <conditionalFormatting sqref="F302:M302">
    <cfRule type="containsBlanks" dxfId="3613" priority="847">
      <formula>LEN(TRIM(F302))=0</formula>
    </cfRule>
  </conditionalFormatting>
  <conditionalFormatting sqref="F301:M301">
    <cfRule type="colorScale" priority="845">
      <colorScale>
        <cfvo type="min"/>
        <cfvo type="max"/>
        <color rgb="FFFFEF9C"/>
        <color rgb="FFFF7128"/>
      </colorScale>
    </cfRule>
    <cfRule type="containsBlanks" dxfId="3612" priority="846">
      <formula>LEN(TRIM(F301))=0</formula>
    </cfRule>
  </conditionalFormatting>
  <conditionalFormatting sqref="H301:I301">
    <cfRule type="expression" dxfId="3611" priority="844">
      <formula>Z301=1</formula>
    </cfRule>
  </conditionalFormatting>
  <conditionalFormatting sqref="F301:G301">
    <cfRule type="expression" dxfId="3610" priority="843">
      <formula>Y301=1</formula>
    </cfRule>
  </conditionalFormatting>
  <conditionalFormatting sqref="J301:K301">
    <cfRule type="expression" dxfId="3609" priority="842">
      <formula>AA301=1</formula>
    </cfRule>
  </conditionalFormatting>
  <conditionalFormatting sqref="L301:M301">
    <cfRule type="expression" dxfId="3608" priority="841">
      <formula>AB301=1</formula>
    </cfRule>
  </conditionalFormatting>
  <conditionalFormatting sqref="F304:M304">
    <cfRule type="containsBlanks" dxfId="3607" priority="840">
      <formula>LEN(TRIM(F304))=0</formula>
    </cfRule>
  </conditionalFormatting>
  <conditionalFormatting sqref="F303:M303">
    <cfRule type="colorScale" priority="838">
      <colorScale>
        <cfvo type="min"/>
        <cfvo type="max"/>
        <color rgb="FFFFEF9C"/>
        <color rgb="FFFF7128"/>
      </colorScale>
    </cfRule>
    <cfRule type="containsBlanks" dxfId="3606" priority="839">
      <formula>LEN(TRIM(F303))=0</formula>
    </cfRule>
  </conditionalFormatting>
  <conditionalFormatting sqref="H303:I303">
    <cfRule type="expression" dxfId="3605" priority="837">
      <formula>Z303=1</formula>
    </cfRule>
  </conditionalFormatting>
  <conditionalFormatting sqref="F303:G303">
    <cfRule type="expression" dxfId="3604" priority="836">
      <formula>Y303=1</formula>
    </cfRule>
  </conditionalFormatting>
  <conditionalFormatting sqref="J303:K303">
    <cfRule type="expression" dxfId="3603" priority="835">
      <formula>AA303=1</formula>
    </cfRule>
  </conditionalFormatting>
  <conditionalFormatting sqref="L303:M303">
    <cfRule type="expression" dxfId="3602" priority="834">
      <formula>AB303=1</formula>
    </cfRule>
  </conditionalFormatting>
  <conditionalFormatting sqref="F306:M306">
    <cfRule type="containsBlanks" dxfId="3601" priority="833">
      <formula>LEN(TRIM(F306))=0</formula>
    </cfRule>
  </conditionalFormatting>
  <conditionalFormatting sqref="F305:M305">
    <cfRule type="colorScale" priority="831">
      <colorScale>
        <cfvo type="min"/>
        <cfvo type="max"/>
        <color rgb="FFFFEF9C"/>
        <color rgb="FFFF7128"/>
      </colorScale>
    </cfRule>
    <cfRule type="containsBlanks" dxfId="3600" priority="832">
      <formula>LEN(TRIM(F305))=0</formula>
    </cfRule>
  </conditionalFormatting>
  <conditionalFormatting sqref="H305:I305">
    <cfRule type="expression" dxfId="3599" priority="830">
      <formula>Z305=1</formula>
    </cfRule>
  </conditionalFormatting>
  <conditionalFormatting sqref="F305:G305">
    <cfRule type="expression" dxfId="3598" priority="829">
      <formula>Y305=1</formula>
    </cfRule>
  </conditionalFormatting>
  <conditionalFormatting sqref="J305:K305">
    <cfRule type="expression" dxfId="3597" priority="828">
      <formula>AA305=1</formula>
    </cfRule>
  </conditionalFormatting>
  <conditionalFormatting sqref="L305:M305">
    <cfRule type="expression" dxfId="3596" priority="827">
      <formula>AB305=1</formula>
    </cfRule>
  </conditionalFormatting>
  <conditionalFormatting sqref="F308:M308">
    <cfRule type="containsBlanks" dxfId="3595" priority="826">
      <formula>LEN(TRIM(F308))=0</formula>
    </cfRule>
  </conditionalFormatting>
  <conditionalFormatting sqref="F307:M307">
    <cfRule type="colorScale" priority="824">
      <colorScale>
        <cfvo type="min"/>
        <cfvo type="max"/>
        <color rgb="FFFFEF9C"/>
        <color rgb="FFFF7128"/>
      </colorScale>
    </cfRule>
    <cfRule type="containsBlanks" dxfId="3594" priority="825">
      <formula>LEN(TRIM(F307))=0</formula>
    </cfRule>
  </conditionalFormatting>
  <conditionalFormatting sqref="H307:I307">
    <cfRule type="expression" dxfId="3593" priority="823">
      <formula>Z307=1</formula>
    </cfRule>
  </conditionalFormatting>
  <conditionalFormatting sqref="F307:G307">
    <cfRule type="expression" dxfId="3592" priority="822">
      <formula>Y307=1</formula>
    </cfRule>
  </conditionalFormatting>
  <conditionalFormatting sqref="J307:K307">
    <cfRule type="expression" dxfId="3591" priority="821">
      <formula>AA307=1</formula>
    </cfRule>
  </conditionalFormatting>
  <conditionalFormatting sqref="L307:M307">
    <cfRule type="expression" dxfId="3590" priority="820">
      <formula>AB307=1</formula>
    </cfRule>
  </conditionalFormatting>
  <conditionalFormatting sqref="F310:M310">
    <cfRule type="containsBlanks" dxfId="3589" priority="819">
      <formula>LEN(TRIM(F310))=0</formula>
    </cfRule>
  </conditionalFormatting>
  <conditionalFormatting sqref="F309:M309">
    <cfRule type="colorScale" priority="817">
      <colorScale>
        <cfvo type="min"/>
        <cfvo type="max"/>
        <color rgb="FFFFEF9C"/>
        <color rgb="FFFF7128"/>
      </colorScale>
    </cfRule>
    <cfRule type="containsBlanks" dxfId="3588" priority="818">
      <formula>LEN(TRIM(F309))=0</formula>
    </cfRule>
  </conditionalFormatting>
  <conditionalFormatting sqref="H309:I309">
    <cfRule type="expression" dxfId="3587" priority="816">
      <formula>Z309=1</formula>
    </cfRule>
  </conditionalFormatting>
  <conditionalFormatting sqref="F309:G309">
    <cfRule type="expression" dxfId="3586" priority="815">
      <formula>Y309=1</formula>
    </cfRule>
  </conditionalFormatting>
  <conditionalFormatting sqref="J309:K309">
    <cfRule type="expression" dxfId="3585" priority="814">
      <formula>AA309=1</formula>
    </cfRule>
  </conditionalFormatting>
  <conditionalFormatting sqref="L309:M309">
    <cfRule type="expression" dxfId="3584" priority="813">
      <formula>AB309=1</formula>
    </cfRule>
  </conditionalFormatting>
  <conditionalFormatting sqref="F312:M312">
    <cfRule type="containsBlanks" dxfId="3583" priority="812">
      <formula>LEN(TRIM(F312))=0</formula>
    </cfRule>
  </conditionalFormatting>
  <conditionalFormatting sqref="F311:M311">
    <cfRule type="colorScale" priority="810">
      <colorScale>
        <cfvo type="min"/>
        <cfvo type="max"/>
        <color rgb="FFFFEF9C"/>
        <color rgb="FFFF7128"/>
      </colorScale>
    </cfRule>
    <cfRule type="containsBlanks" dxfId="3582" priority="811">
      <formula>LEN(TRIM(F311))=0</formula>
    </cfRule>
  </conditionalFormatting>
  <conditionalFormatting sqref="H311:I311">
    <cfRule type="expression" dxfId="3581" priority="809">
      <formula>Z311=1</formula>
    </cfRule>
  </conditionalFormatting>
  <conditionalFormatting sqref="F311:G311">
    <cfRule type="expression" dxfId="3580" priority="808">
      <formula>Y311=1</formula>
    </cfRule>
  </conditionalFormatting>
  <conditionalFormatting sqref="J311:K311">
    <cfRule type="expression" dxfId="3579" priority="807">
      <formula>AA311=1</formula>
    </cfRule>
  </conditionalFormatting>
  <conditionalFormatting sqref="L311:M311">
    <cfRule type="expression" dxfId="3578" priority="806">
      <formula>AB311=1</formula>
    </cfRule>
  </conditionalFormatting>
  <conditionalFormatting sqref="F314:M314">
    <cfRule type="containsBlanks" dxfId="3577" priority="805">
      <formula>LEN(TRIM(F314))=0</formula>
    </cfRule>
  </conditionalFormatting>
  <conditionalFormatting sqref="F313:M313">
    <cfRule type="colorScale" priority="803">
      <colorScale>
        <cfvo type="min"/>
        <cfvo type="max"/>
        <color rgb="FFFFEF9C"/>
        <color rgb="FFFF7128"/>
      </colorScale>
    </cfRule>
    <cfRule type="containsBlanks" dxfId="3576" priority="804">
      <formula>LEN(TRIM(F313))=0</formula>
    </cfRule>
  </conditionalFormatting>
  <conditionalFormatting sqref="H313:I313">
    <cfRule type="expression" dxfId="3575" priority="802">
      <formula>Z313=1</formula>
    </cfRule>
  </conditionalFormatting>
  <conditionalFormatting sqref="F313:G313">
    <cfRule type="expression" dxfId="3574" priority="801">
      <formula>Y313=1</formula>
    </cfRule>
  </conditionalFormatting>
  <conditionalFormatting sqref="J313:K313">
    <cfRule type="expression" dxfId="3573" priority="800">
      <formula>AA313=1</formula>
    </cfRule>
  </conditionalFormatting>
  <conditionalFormatting sqref="L313:M313">
    <cfRule type="expression" dxfId="3572" priority="799">
      <formula>AB313=1</formula>
    </cfRule>
  </conditionalFormatting>
  <conditionalFormatting sqref="F316:M316">
    <cfRule type="containsBlanks" dxfId="3571" priority="798">
      <formula>LEN(TRIM(F316))=0</formula>
    </cfRule>
  </conditionalFormatting>
  <conditionalFormatting sqref="F315:M315">
    <cfRule type="colorScale" priority="796">
      <colorScale>
        <cfvo type="min"/>
        <cfvo type="max"/>
        <color rgb="FFFFEF9C"/>
        <color rgb="FFFF7128"/>
      </colorScale>
    </cfRule>
    <cfRule type="containsBlanks" dxfId="3570" priority="797">
      <formula>LEN(TRIM(F315))=0</formula>
    </cfRule>
  </conditionalFormatting>
  <conditionalFormatting sqref="H315:I315">
    <cfRule type="expression" dxfId="3569" priority="795">
      <formula>Z315=1</formula>
    </cfRule>
  </conditionalFormatting>
  <conditionalFormatting sqref="F315:G315">
    <cfRule type="expression" dxfId="3568" priority="794">
      <formula>Y315=1</formula>
    </cfRule>
  </conditionalFormatting>
  <conditionalFormatting sqref="J315:K315">
    <cfRule type="expression" dxfId="3567" priority="793">
      <formula>AA315=1</formula>
    </cfRule>
  </conditionalFormatting>
  <conditionalFormatting sqref="L315:M315">
    <cfRule type="expression" dxfId="3566" priority="792">
      <formula>AB315=1</formula>
    </cfRule>
  </conditionalFormatting>
  <conditionalFormatting sqref="F318:M318">
    <cfRule type="containsBlanks" dxfId="3565" priority="791">
      <formula>LEN(TRIM(F318))=0</formula>
    </cfRule>
  </conditionalFormatting>
  <conditionalFormatting sqref="F317:M317">
    <cfRule type="colorScale" priority="789">
      <colorScale>
        <cfvo type="min"/>
        <cfvo type="max"/>
        <color rgb="FFFFEF9C"/>
        <color rgb="FFFF7128"/>
      </colorScale>
    </cfRule>
    <cfRule type="containsBlanks" dxfId="3564" priority="790">
      <formula>LEN(TRIM(F317))=0</formula>
    </cfRule>
  </conditionalFormatting>
  <conditionalFormatting sqref="H317:I317">
    <cfRule type="expression" dxfId="3563" priority="788">
      <formula>Z317=1</formula>
    </cfRule>
  </conditionalFormatting>
  <conditionalFormatting sqref="F317:G317">
    <cfRule type="expression" dxfId="3562" priority="787">
      <formula>Y317=1</formula>
    </cfRule>
  </conditionalFormatting>
  <conditionalFormatting sqref="J317:K317">
    <cfRule type="expression" dxfId="3561" priority="786">
      <formula>AA317=1</formula>
    </cfRule>
  </conditionalFormatting>
  <conditionalFormatting sqref="L317:M317">
    <cfRule type="expression" dxfId="3560" priority="785">
      <formula>AB317=1</formula>
    </cfRule>
  </conditionalFormatting>
  <conditionalFormatting sqref="F320:M320">
    <cfRule type="containsBlanks" dxfId="3559" priority="784">
      <formula>LEN(TRIM(F320))=0</formula>
    </cfRule>
  </conditionalFormatting>
  <conditionalFormatting sqref="F319:M319">
    <cfRule type="colorScale" priority="782">
      <colorScale>
        <cfvo type="min"/>
        <cfvo type="max"/>
        <color rgb="FFFFEF9C"/>
        <color rgb="FFFF7128"/>
      </colorScale>
    </cfRule>
    <cfRule type="containsBlanks" dxfId="3558" priority="783">
      <formula>LEN(TRIM(F319))=0</formula>
    </cfRule>
  </conditionalFormatting>
  <conditionalFormatting sqref="H319:I319">
    <cfRule type="expression" dxfId="3557" priority="781">
      <formula>Z319=1</formula>
    </cfRule>
  </conditionalFormatting>
  <conditionalFormatting sqref="F319:G319">
    <cfRule type="expression" dxfId="3556" priority="780">
      <formula>Y319=1</formula>
    </cfRule>
  </conditionalFormatting>
  <conditionalFormatting sqref="J319:K319">
    <cfRule type="expression" dxfId="3555" priority="779">
      <formula>AA319=1</formula>
    </cfRule>
  </conditionalFormatting>
  <conditionalFormatting sqref="L319:M319">
    <cfRule type="expression" dxfId="3554" priority="778">
      <formula>AB319=1</formula>
    </cfRule>
  </conditionalFormatting>
  <conditionalFormatting sqref="F322:M322">
    <cfRule type="containsBlanks" dxfId="3553" priority="777">
      <formula>LEN(TRIM(F322))=0</formula>
    </cfRule>
  </conditionalFormatting>
  <conditionalFormatting sqref="F321:M321">
    <cfRule type="colorScale" priority="775">
      <colorScale>
        <cfvo type="min"/>
        <cfvo type="max"/>
        <color rgb="FFFFEF9C"/>
        <color rgb="FFFF7128"/>
      </colorScale>
    </cfRule>
    <cfRule type="containsBlanks" dxfId="3552" priority="776">
      <formula>LEN(TRIM(F321))=0</formula>
    </cfRule>
  </conditionalFormatting>
  <conditionalFormatting sqref="H321:I321">
    <cfRule type="expression" dxfId="3551" priority="774">
      <formula>Z321=1</formula>
    </cfRule>
  </conditionalFormatting>
  <conditionalFormatting sqref="F321:G321">
    <cfRule type="expression" dxfId="3550" priority="773">
      <formula>Y321=1</formula>
    </cfRule>
  </conditionalFormatting>
  <conditionalFormatting sqref="J321:K321">
    <cfRule type="expression" dxfId="3549" priority="772">
      <formula>AA321=1</formula>
    </cfRule>
  </conditionalFormatting>
  <conditionalFormatting sqref="L321:M321">
    <cfRule type="expression" dxfId="3548" priority="771">
      <formula>AB321=1</formula>
    </cfRule>
  </conditionalFormatting>
  <conditionalFormatting sqref="F324:M324">
    <cfRule type="containsBlanks" dxfId="3547" priority="770">
      <formula>LEN(TRIM(F324))=0</formula>
    </cfRule>
  </conditionalFormatting>
  <conditionalFormatting sqref="F323:M323">
    <cfRule type="colorScale" priority="768">
      <colorScale>
        <cfvo type="min"/>
        <cfvo type="max"/>
        <color rgb="FFFFEF9C"/>
        <color rgb="FFFF7128"/>
      </colorScale>
    </cfRule>
    <cfRule type="containsBlanks" dxfId="3546" priority="769">
      <formula>LEN(TRIM(F323))=0</formula>
    </cfRule>
  </conditionalFormatting>
  <conditionalFormatting sqref="H323:I323">
    <cfRule type="expression" dxfId="3545" priority="767">
      <formula>Z323=1</formula>
    </cfRule>
  </conditionalFormatting>
  <conditionalFormatting sqref="F323:G323">
    <cfRule type="expression" dxfId="3544" priority="766">
      <formula>Y323=1</formula>
    </cfRule>
  </conditionalFormatting>
  <conditionalFormatting sqref="J323:K323">
    <cfRule type="expression" dxfId="3543" priority="765">
      <formula>AA323=1</formula>
    </cfRule>
  </conditionalFormatting>
  <conditionalFormatting sqref="L323:M323">
    <cfRule type="expression" dxfId="3542" priority="764">
      <formula>AB323=1</formula>
    </cfRule>
  </conditionalFormatting>
  <conditionalFormatting sqref="F326:M326">
    <cfRule type="containsBlanks" dxfId="3541" priority="763">
      <formula>LEN(TRIM(F326))=0</formula>
    </cfRule>
  </conditionalFormatting>
  <conditionalFormatting sqref="F325:M325">
    <cfRule type="colorScale" priority="761">
      <colorScale>
        <cfvo type="min"/>
        <cfvo type="max"/>
        <color rgb="FFFFEF9C"/>
        <color rgb="FFFF7128"/>
      </colorScale>
    </cfRule>
    <cfRule type="containsBlanks" dxfId="3540" priority="762">
      <formula>LEN(TRIM(F325))=0</formula>
    </cfRule>
  </conditionalFormatting>
  <conditionalFormatting sqref="H325:I325">
    <cfRule type="expression" dxfId="3539" priority="760">
      <formula>Z325=1</formula>
    </cfRule>
  </conditionalFormatting>
  <conditionalFormatting sqref="F325:G325">
    <cfRule type="expression" dxfId="3538" priority="759">
      <formula>Y325=1</formula>
    </cfRule>
  </conditionalFormatting>
  <conditionalFormatting sqref="J325:K325">
    <cfRule type="expression" dxfId="3537" priority="758">
      <formula>AA325=1</formula>
    </cfRule>
  </conditionalFormatting>
  <conditionalFormatting sqref="L325:M325">
    <cfRule type="expression" dxfId="3536" priority="757">
      <formula>AB325=1</formula>
    </cfRule>
  </conditionalFormatting>
  <conditionalFormatting sqref="F328:M328">
    <cfRule type="containsBlanks" dxfId="3535" priority="756">
      <formula>LEN(TRIM(F328))=0</formula>
    </cfRule>
  </conditionalFormatting>
  <conditionalFormatting sqref="F327:M327">
    <cfRule type="colorScale" priority="754">
      <colorScale>
        <cfvo type="min"/>
        <cfvo type="max"/>
        <color rgb="FFFFEF9C"/>
        <color rgb="FFFF7128"/>
      </colorScale>
    </cfRule>
    <cfRule type="containsBlanks" dxfId="3534" priority="755">
      <formula>LEN(TRIM(F327))=0</formula>
    </cfRule>
  </conditionalFormatting>
  <conditionalFormatting sqref="H327:I327">
    <cfRule type="expression" dxfId="3533" priority="753">
      <formula>Z327=1</formula>
    </cfRule>
  </conditionalFormatting>
  <conditionalFormatting sqref="F327:G327">
    <cfRule type="expression" dxfId="3532" priority="752">
      <formula>Y327=1</formula>
    </cfRule>
  </conditionalFormatting>
  <conditionalFormatting sqref="J327:K327">
    <cfRule type="expression" dxfId="3531" priority="751">
      <formula>AA327=1</formula>
    </cfRule>
  </conditionalFormatting>
  <conditionalFormatting sqref="L327:M327">
    <cfRule type="expression" dxfId="3530" priority="750">
      <formula>AB327=1</formula>
    </cfRule>
  </conditionalFormatting>
  <conditionalFormatting sqref="F330:M330">
    <cfRule type="containsBlanks" dxfId="3529" priority="749">
      <formula>LEN(TRIM(F330))=0</formula>
    </cfRule>
  </conditionalFormatting>
  <conditionalFormatting sqref="F329:M329">
    <cfRule type="colorScale" priority="747">
      <colorScale>
        <cfvo type="min"/>
        <cfvo type="max"/>
        <color rgb="FFFFEF9C"/>
        <color rgb="FFFF7128"/>
      </colorScale>
    </cfRule>
    <cfRule type="containsBlanks" dxfId="3528" priority="748">
      <formula>LEN(TRIM(F329))=0</formula>
    </cfRule>
  </conditionalFormatting>
  <conditionalFormatting sqref="H329:I329">
    <cfRule type="expression" dxfId="3527" priority="746">
      <formula>Z329=1</formula>
    </cfRule>
  </conditionalFormatting>
  <conditionalFormatting sqref="F329:G329">
    <cfRule type="expression" dxfId="3526" priority="745">
      <formula>Y329=1</formula>
    </cfRule>
  </conditionalFormatting>
  <conditionalFormatting sqref="J329:K329">
    <cfRule type="expression" dxfId="3525" priority="744">
      <formula>AA329=1</formula>
    </cfRule>
  </conditionalFormatting>
  <conditionalFormatting sqref="L329:M329">
    <cfRule type="expression" dxfId="3524" priority="743">
      <formula>AB329=1</formula>
    </cfRule>
  </conditionalFormatting>
  <conditionalFormatting sqref="F332:M332">
    <cfRule type="containsBlanks" dxfId="3523" priority="742">
      <formula>LEN(TRIM(F332))=0</formula>
    </cfRule>
  </conditionalFormatting>
  <conditionalFormatting sqref="F331:M331">
    <cfRule type="colorScale" priority="740">
      <colorScale>
        <cfvo type="min"/>
        <cfvo type="max"/>
        <color rgb="FFFFEF9C"/>
        <color rgb="FFFF7128"/>
      </colorScale>
    </cfRule>
    <cfRule type="containsBlanks" dxfId="3522" priority="741">
      <formula>LEN(TRIM(F331))=0</formula>
    </cfRule>
  </conditionalFormatting>
  <conditionalFormatting sqref="H331:I331">
    <cfRule type="expression" dxfId="3521" priority="739">
      <formula>Z331=1</formula>
    </cfRule>
  </conditionalFormatting>
  <conditionalFormatting sqref="F331:G331">
    <cfRule type="expression" dxfId="3520" priority="738">
      <formula>Y331=1</formula>
    </cfRule>
  </conditionalFormatting>
  <conditionalFormatting sqref="J331:K331">
    <cfRule type="expression" dxfId="3519" priority="737">
      <formula>AA331=1</formula>
    </cfRule>
  </conditionalFormatting>
  <conditionalFormatting sqref="L331:M331">
    <cfRule type="expression" dxfId="3518" priority="736">
      <formula>AB331=1</formula>
    </cfRule>
  </conditionalFormatting>
  <conditionalFormatting sqref="F334:M334">
    <cfRule type="containsBlanks" dxfId="3517" priority="735">
      <formula>LEN(TRIM(F334))=0</formula>
    </cfRule>
  </conditionalFormatting>
  <conditionalFormatting sqref="F333:M333">
    <cfRule type="colorScale" priority="733">
      <colorScale>
        <cfvo type="min"/>
        <cfvo type="max"/>
        <color rgb="FFFFEF9C"/>
        <color rgb="FFFF7128"/>
      </colorScale>
    </cfRule>
    <cfRule type="containsBlanks" dxfId="3516" priority="734">
      <formula>LEN(TRIM(F333))=0</formula>
    </cfRule>
  </conditionalFormatting>
  <conditionalFormatting sqref="H333:I333">
    <cfRule type="expression" dxfId="3515" priority="732">
      <formula>Z333=1</formula>
    </cfRule>
  </conditionalFormatting>
  <conditionalFormatting sqref="F333:G333">
    <cfRule type="expression" dxfId="3514" priority="731">
      <formula>Y333=1</formula>
    </cfRule>
  </conditionalFormatting>
  <conditionalFormatting sqref="J333:K333">
    <cfRule type="expression" dxfId="3513" priority="730">
      <formula>AA333=1</formula>
    </cfRule>
  </conditionalFormatting>
  <conditionalFormatting sqref="L333:M333">
    <cfRule type="expression" dxfId="3512" priority="729">
      <formula>AB333=1</formula>
    </cfRule>
  </conditionalFormatting>
  <conditionalFormatting sqref="F336:M336">
    <cfRule type="containsBlanks" dxfId="3511" priority="728">
      <formula>LEN(TRIM(F336))=0</formula>
    </cfRule>
  </conditionalFormatting>
  <conditionalFormatting sqref="F335:M335">
    <cfRule type="colorScale" priority="726">
      <colorScale>
        <cfvo type="min"/>
        <cfvo type="max"/>
        <color rgb="FFFFEF9C"/>
        <color rgb="FFFF7128"/>
      </colorScale>
    </cfRule>
    <cfRule type="containsBlanks" dxfId="3510" priority="727">
      <formula>LEN(TRIM(F335))=0</formula>
    </cfRule>
  </conditionalFormatting>
  <conditionalFormatting sqref="H335:I335">
    <cfRule type="expression" dxfId="3509" priority="725">
      <formula>Z335=1</formula>
    </cfRule>
  </conditionalFormatting>
  <conditionalFormatting sqref="F335:G335">
    <cfRule type="expression" dxfId="3508" priority="724">
      <formula>Y335=1</formula>
    </cfRule>
  </conditionalFormatting>
  <conditionalFormatting sqref="J335:K335">
    <cfRule type="expression" dxfId="3507" priority="723">
      <formula>AA335=1</formula>
    </cfRule>
  </conditionalFormatting>
  <conditionalFormatting sqref="L335:M335">
    <cfRule type="expression" dxfId="3506" priority="722">
      <formula>AB335=1</formula>
    </cfRule>
  </conditionalFormatting>
  <conditionalFormatting sqref="F338:M338">
    <cfRule type="containsBlanks" dxfId="3505" priority="721">
      <formula>LEN(TRIM(F338))=0</formula>
    </cfRule>
  </conditionalFormatting>
  <conditionalFormatting sqref="F337:M337">
    <cfRule type="colorScale" priority="719">
      <colorScale>
        <cfvo type="min"/>
        <cfvo type="max"/>
        <color rgb="FFFFEF9C"/>
        <color rgb="FFFF7128"/>
      </colorScale>
    </cfRule>
    <cfRule type="containsBlanks" dxfId="3504" priority="720">
      <formula>LEN(TRIM(F337))=0</formula>
    </cfRule>
  </conditionalFormatting>
  <conditionalFormatting sqref="H337:I337">
    <cfRule type="expression" dxfId="3503" priority="718">
      <formula>Z337=1</formula>
    </cfRule>
  </conditionalFormatting>
  <conditionalFormatting sqref="F337:G337">
    <cfRule type="expression" dxfId="3502" priority="717">
      <formula>Y337=1</formula>
    </cfRule>
  </conditionalFormatting>
  <conditionalFormatting sqref="J337:K337">
    <cfRule type="expression" dxfId="3501" priority="716">
      <formula>AA337=1</formula>
    </cfRule>
  </conditionalFormatting>
  <conditionalFormatting sqref="L337:M337">
    <cfRule type="expression" dxfId="3500" priority="715">
      <formula>AB337=1</formula>
    </cfRule>
  </conditionalFormatting>
  <conditionalFormatting sqref="F340:M340">
    <cfRule type="containsBlanks" dxfId="3499" priority="714">
      <formula>LEN(TRIM(F340))=0</formula>
    </cfRule>
  </conditionalFormatting>
  <conditionalFormatting sqref="F339:M339">
    <cfRule type="colorScale" priority="712">
      <colorScale>
        <cfvo type="min"/>
        <cfvo type="max"/>
        <color rgb="FFFFEF9C"/>
        <color rgb="FFFF7128"/>
      </colorScale>
    </cfRule>
    <cfRule type="containsBlanks" dxfId="3498" priority="713">
      <formula>LEN(TRIM(F339))=0</formula>
    </cfRule>
  </conditionalFormatting>
  <conditionalFormatting sqref="H339:I339">
    <cfRule type="expression" dxfId="3497" priority="711">
      <formula>Z339=1</formula>
    </cfRule>
  </conditionalFormatting>
  <conditionalFormatting sqref="F339:G339">
    <cfRule type="expression" dxfId="3496" priority="710">
      <formula>Y339=1</formula>
    </cfRule>
  </conditionalFormatting>
  <conditionalFormatting sqref="J339:K339">
    <cfRule type="expression" dxfId="3495" priority="709">
      <formula>AA339=1</formula>
    </cfRule>
  </conditionalFormatting>
  <conditionalFormatting sqref="L339:M339">
    <cfRule type="expression" dxfId="3494" priority="708">
      <formula>AB339=1</formula>
    </cfRule>
  </conditionalFormatting>
  <conditionalFormatting sqref="F342:M342">
    <cfRule type="containsBlanks" dxfId="3493" priority="707">
      <formula>LEN(TRIM(F342))=0</formula>
    </cfRule>
  </conditionalFormatting>
  <conditionalFormatting sqref="F341:M341">
    <cfRule type="colorScale" priority="705">
      <colorScale>
        <cfvo type="min"/>
        <cfvo type="max"/>
        <color rgb="FFFFEF9C"/>
        <color rgb="FFFF7128"/>
      </colorScale>
    </cfRule>
    <cfRule type="containsBlanks" dxfId="3492" priority="706">
      <formula>LEN(TRIM(F341))=0</formula>
    </cfRule>
  </conditionalFormatting>
  <conditionalFormatting sqref="H341:I341">
    <cfRule type="expression" dxfId="3491" priority="704">
      <formula>Z341=1</formula>
    </cfRule>
  </conditionalFormatting>
  <conditionalFormatting sqref="F341:G341">
    <cfRule type="expression" dxfId="3490" priority="703">
      <formula>Y341=1</formula>
    </cfRule>
  </conditionalFormatting>
  <conditionalFormatting sqref="J341:K341">
    <cfRule type="expression" dxfId="3489" priority="702">
      <formula>AA341=1</formula>
    </cfRule>
  </conditionalFormatting>
  <conditionalFormatting sqref="L341:M341">
    <cfRule type="expression" dxfId="3488" priority="701">
      <formula>AB341=1</formula>
    </cfRule>
  </conditionalFormatting>
  <conditionalFormatting sqref="F344:M344">
    <cfRule type="containsBlanks" dxfId="3487" priority="700">
      <formula>LEN(TRIM(F344))=0</formula>
    </cfRule>
  </conditionalFormatting>
  <conditionalFormatting sqref="F343:M343">
    <cfRule type="colorScale" priority="698">
      <colorScale>
        <cfvo type="min"/>
        <cfvo type="max"/>
        <color rgb="FFFFEF9C"/>
        <color rgb="FFFF7128"/>
      </colorScale>
    </cfRule>
    <cfRule type="containsBlanks" dxfId="3486" priority="699">
      <formula>LEN(TRIM(F343))=0</formula>
    </cfRule>
  </conditionalFormatting>
  <conditionalFormatting sqref="H343:I343">
    <cfRule type="expression" dxfId="3485" priority="697">
      <formula>Z343=1</formula>
    </cfRule>
  </conditionalFormatting>
  <conditionalFormatting sqref="F343:G343">
    <cfRule type="expression" dxfId="3484" priority="696">
      <formula>Y343=1</formula>
    </cfRule>
  </conditionalFormatting>
  <conditionalFormatting sqref="J343:K343">
    <cfRule type="expression" dxfId="3483" priority="695">
      <formula>AA343=1</formula>
    </cfRule>
  </conditionalFormatting>
  <conditionalFormatting sqref="L343:M343">
    <cfRule type="expression" dxfId="3482" priority="694">
      <formula>AB343=1</formula>
    </cfRule>
  </conditionalFormatting>
  <conditionalFormatting sqref="F346:M346">
    <cfRule type="containsBlanks" dxfId="3481" priority="693">
      <formula>LEN(TRIM(F346))=0</formula>
    </cfRule>
  </conditionalFormatting>
  <conditionalFormatting sqref="F345:M345">
    <cfRule type="colorScale" priority="691">
      <colorScale>
        <cfvo type="min"/>
        <cfvo type="max"/>
        <color rgb="FFFFEF9C"/>
        <color rgb="FFFF7128"/>
      </colorScale>
    </cfRule>
    <cfRule type="containsBlanks" dxfId="3480" priority="692">
      <formula>LEN(TRIM(F345))=0</formula>
    </cfRule>
  </conditionalFormatting>
  <conditionalFormatting sqref="H345:I345">
    <cfRule type="expression" dxfId="3479" priority="690">
      <formula>Z345=1</formula>
    </cfRule>
  </conditionalFormatting>
  <conditionalFormatting sqref="F345:G345">
    <cfRule type="expression" dxfId="3478" priority="689">
      <formula>Y345=1</formula>
    </cfRule>
  </conditionalFormatting>
  <conditionalFormatting sqref="J345:K345">
    <cfRule type="expression" dxfId="3477" priority="688">
      <formula>AA345=1</formula>
    </cfRule>
  </conditionalFormatting>
  <conditionalFormatting sqref="L345:M345">
    <cfRule type="expression" dxfId="3476" priority="687">
      <formula>AB345=1</formula>
    </cfRule>
  </conditionalFormatting>
  <conditionalFormatting sqref="F348:M348">
    <cfRule type="containsBlanks" dxfId="3475" priority="686">
      <formula>LEN(TRIM(F348))=0</formula>
    </cfRule>
  </conditionalFormatting>
  <conditionalFormatting sqref="F347:M347">
    <cfRule type="colorScale" priority="684">
      <colorScale>
        <cfvo type="min"/>
        <cfvo type="max"/>
        <color rgb="FFFFEF9C"/>
        <color rgb="FFFF7128"/>
      </colorScale>
    </cfRule>
    <cfRule type="containsBlanks" dxfId="3474" priority="685">
      <formula>LEN(TRIM(F347))=0</formula>
    </cfRule>
  </conditionalFormatting>
  <conditionalFormatting sqref="H347:I347">
    <cfRule type="expression" dxfId="3473" priority="683">
      <formula>Z347=1</formula>
    </cfRule>
  </conditionalFormatting>
  <conditionalFormatting sqref="F347:G347">
    <cfRule type="expression" dxfId="3472" priority="682">
      <formula>Y347=1</formula>
    </cfRule>
  </conditionalFormatting>
  <conditionalFormatting sqref="J347:K347">
    <cfRule type="expression" dxfId="3471" priority="681">
      <formula>AA347=1</formula>
    </cfRule>
  </conditionalFormatting>
  <conditionalFormatting sqref="L347:M347">
    <cfRule type="expression" dxfId="3470" priority="680">
      <formula>AB347=1</formula>
    </cfRule>
  </conditionalFormatting>
  <conditionalFormatting sqref="F350:M350">
    <cfRule type="containsBlanks" dxfId="3469" priority="679">
      <formula>LEN(TRIM(F350))=0</formula>
    </cfRule>
  </conditionalFormatting>
  <conditionalFormatting sqref="F349:M349">
    <cfRule type="colorScale" priority="677">
      <colorScale>
        <cfvo type="min"/>
        <cfvo type="max"/>
        <color rgb="FFFFEF9C"/>
        <color rgb="FFFF7128"/>
      </colorScale>
    </cfRule>
    <cfRule type="containsBlanks" dxfId="3468" priority="678">
      <formula>LEN(TRIM(F349))=0</formula>
    </cfRule>
  </conditionalFormatting>
  <conditionalFormatting sqref="H349:I349">
    <cfRule type="expression" dxfId="3467" priority="676">
      <formula>Z349=1</formula>
    </cfRule>
  </conditionalFormatting>
  <conditionalFormatting sqref="F349:G349">
    <cfRule type="expression" dxfId="3466" priority="675">
      <formula>Y349=1</formula>
    </cfRule>
  </conditionalFormatting>
  <conditionalFormatting sqref="J349:K349">
    <cfRule type="expression" dxfId="3465" priority="674">
      <formula>AA349=1</formula>
    </cfRule>
  </conditionalFormatting>
  <conditionalFormatting sqref="L349:M349">
    <cfRule type="expression" dxfId="3464" priority="673">
      <formula>AB349=1</formula>
    </cfRule>
  </conditionalFormatting>
  <conditionalFormatting sqref="F352:M352">
    <cfRule type="containsBlanks" dxfId="3463" priority="672">
      <formula>LEN(TRIM(F352))=0</formula>
    </cfRule>
  </conditionalFormatting>
  <conditionalFormatting sqref="F351:M351">
    <cfRule type="colorScale" priority="670">
      <colorScale>
        <cfvo type="min"/>
        <cfvo type="max"/>
        <color rgb="FFFFEF9C"/>
        <color rgb="FFFF7128"/>
      </colorScale>
    </cfRule>
    <cfRule type="containsBlanks" dxfId="3462" priority="671">
      <formula>LEN(TRIM(F351))=0</formula>
    </cfRule>
  </conditionalFormatting>
  <conditionalFormatting sqref="H351:I351">
    <cfRule type="expression" dxfId="3461" priority="669">
      <formula>Z351=1</formula>
    </cfRule>
  </conditionalFormatting>
  <conditionalFormatting sqref="F351:G351">
    <cfRule type="expression" dxfId="3460" priority="668">
      <formula>Y351=1</formula>
    </cfRule>
  </conditionalFormatting>
  <conditionalFormatting sqref="J351:K351">
    <cfRule type="expression" dxfId="3459" priority="667">
      <formula>AA351=1</formula>
    </cfRule>
  </conditionalFormatting>
  <conditionalFormatting sqref="L351:M351">
    <cfRule type="expression" dxfId="3458" priority="666">
      <formula>AB351=1</formula>
    </cfRule>
  </conditionalFormatting>
  <conditionalFormatting sqref="F354:M354">
    <cfRule type="containsBlanks" dxfId="3457" priority="665">
      <formula>LEN(TRIM(F354))=0</formula>
    </cfRule>
  </conditionalFormatting>
  <conditionalFormatting sqref="F353:M353">
    <cfRule type="colorScale" priority="663">
      <colorScale>
        <cfvo type="min"/>
        <cfvo type="max"/>
        <color rgb="FFFFEF9C"/>
        <color rgb="FFFF7128"/>
      </colorScale>
    </cfRule>
    <cfRule type="containsBlanks" dxfId="3456" priority="664">
      <formula>LEN(TRIM(F353))=0</formula>
    </cfRule>
  </conditionalFormatting>
  <conditionalFormatting sqref="H353:I353">
    <cfRule type="expression" dxfId="3455" priority="662">
      <formula>Z353=1</formula>
    </cfRule>
  </conditionalFormatting>
  <conditionalFormatting sqref="F353:G353">
    <cfRule type="expression" dxfId="3454" priority="661">
      <formula>Y353=1</formula>
    </cfRule>
  </conditionalFormatting>
  <conditionalFormatting sqref="J353:K353">
    <cfRule type="expression" dxfId="3453" priority="660">
      <formula>AA353=1</formula>
    </cfRule>
  </conditionalFormatting>
  <conditionalFormatting sqref="L353:M353">
    <cfRule type="expression" dxfId="3452" priority="659">
      <formula>AB353=1</formula>
    </cfRule>
  </conditionalFormatting>
  <conditionalFormatting sqref="F356:M356">
    <cfRule type="containsBlanks" dxfId="3451" priority="658">
      <formula>LEN(TRIM(F356))=0</formula>
    </cfRule>
  </conditionalFormatting>
  <conditionalFormatting sqref="F355:M355">
    <cfRule type="colorScale" priority="656">
      <colorScale>
        <cfvo type="min"/>
        <cfvo type="max"/>
        <color rgb="FFFFEF9C"/>
        <color rgb="FFFF7128"/>
      </colorScale>
    </cfRule>
    <cfRule type="containsBlanks" dxfId="3450" priority="657">
      <formula>LEN(TRIM(F355))=0</formula>
    </cfRule>
  </conditionalFormatting>
  <conditionalFormatting sqref="H355:I355">
    <cfRule type="expression" dxfId="3449" priority="655">
      <formula>Z355=1</formula>
    </cfRule>
  </conditionalFormatting>
  <conditionalFormatting sqref="F355:G355">
    <cfRule type="expression" dxfId="3448" priority="654">
      <formula>Y355=1</formula>
    </cfRule>
  </conditionalFormatting>
  <conditionalFormatting sqref="J355:K355">
    <cfRule type="expression" dxfId="3447" priority="653">
      <formula>AA355=1</formula>
    </cfRule>
  </conditionalFormatting>
  <conditionalFormatting sqref="L355:M355">
    <cfRule type="expression" dxfId="3446" priority="652">
      <formula>AB355=1</formula>
    </cfRule>
  </conditionalFormatting>
  <conditionalFormatting sqref="F358:M358">
    <cfRule type="containsBlanks" dxfId="3445" priority="651">
      <formula>LEN(TRIM(F358))=0</formula>
    </cfRule>
  </conditionalFormatting>
  <conditionalFormatting sqref="F357:M357">
    <cfRule type="colorScale" priority="649">
      <colorScale>
        <cfvo type="min"/>
        <cfvo type="max"/>
        <color rgb="FFFFEF9C"/>
        <color rgb="FFFF7128"/>
      </colorScale>
    </cfRule>
    <cfRule type="containsBlanks" dxfId="3444" priority="650">
      <formula>LEN(TRIM(F357))=0</formula>
    </cfRule>
  </conditionalFormatting>
  <conditionalFormatting sqref="H357:I357">
    <cfRule type="expression" dxfId="3443" priority="648">
      <formula>Z357=1</formula>
    </cfRule>
  </conditionalFormatting>
  <conditionalFormatting sqref="F357:G357">
    <cfRule type="expression" dxfId="3442" priority="647">
      <formula>Y357=1</formula>
    </cfRule>
  </conditionalFormatting>
  <conditionalFormatting sqref="J357:K357">
    <cfRule type="expression" dxfId="3441" priority="646">
      <formula>AA357=1</formula>
    </cfRule>
  </conditionalFormatting>
  <conditionalFormatting sqref="L357:M357">
    <cfRule type="expression" dxfId="3440" priority="645">
      <formula>AB357=1</formula>
    </cfRule>
  </conditionalFormatting>
  <conditionalFormatting sqref="F360:M360">
    <cfRule type="containsBlanks" dxfId="3439" priority="644">
      <formula>LEN(TRIM(F360))=0</formula>
    </cfRule>
  </conditionalFormatting>
  <conditionalFormatting sqref="F359:M359">
    <cfRule type="colorScale" priority="642">
      <colorScale>
        <cfvo type="min"/>
        <cfvo type="max"/>
        <color rgb="FFFFEF9C"/>
        <color rgb="FFFF7128"/>
      </colorScale>
    </cfRule>
    <cfRule type="containsBlanks" dxfId="3438" priority="643">
      <formula>LEN(TRIM(F359))=0</formula>
    </cfRule>
  </conditionalFormatting>
  <conditionalFormatting sqref="H359:I359">
    <cfRule type="expression" dxfId="3437" priority="641">
      <formula>Z359=1</formula>
    </cfRule>
  </conditionalFormatting>
  <conditionalFormatting sqref="F359:G359">
    <cfRule type="expression" dxfId="3436" priority="640">
      <formula>Y359=1</formula>
    </cfRule>
  </conditionalFormatting>
  <conditionalFormatting sqref="J359:K359">
    <cfRule type="expression" dxfId="3435" priority="639">
      <formula>AA359=1</formula>
    </cfRule>
  </conditionalFormatting>
  <conditionalFormatting sqref="L359:M359">
    <cfRule type="expression" dxfId="3434" priority="638">
      <formula>AB359=1</formula>
    </cfRule>
  </conditionalFormatting>
  <conditionalFormatting sqref="F362:M362">
    <cfRule type="containsBlanks" dxfId="3433" priority="637">
      <formula>LEN(TRIM(F362))=0</formula>
    </cfRule>
  </conditionalFormatting>
  <conditionalFormatting sqref="F361:M361">
    <cfRule type="colorScale" priority="635">
      <colorScale>
        <cfvo type="min"/>
        <cfvo type="max"/>
        <color rgb="FFFFEF9C"/>
        <color rgb="FFFF7128"/>
      </colorScale>
    </cfRule>
    <cfRule type="containsBlanks" dxfId="3432" priority="636">
      <formula>LEN(TRIM(F361))=0</formula>
    </cfRule>
  </conditionalFormatting>
  <conditionalFormatting sqref="H361:I361">
    <cfRule type="expression" dxfId="3431" priority="634">
      <formula>Z361=1</formula>
    </cfRule>
  </conditionalFormatting>
  <conditionalFormatting sqref="F361:G361">
    <cfRule type="expression" dxfId="3430" priority="633">
      <formula>Y361=1</formula>
    </cfRule>
  </conditionalFormatting>
  <conditionalFormatting sqref="J361:K361">
    <cfRule type="expression" dxfId="3429" priority="632">
      <formula>AA361=1</formula>
    </cfRule>
  </conditionalFormatting>
  <conditionalFormatting sqref="L361:M361">
    <cfRule type="expression" dxfId="3428" priority="631">
      <formula>AB361=1</formula>
    </cfRule>
  </conditionalFormatting>
  <conditionalFormatting sqref="F364:M364">
    <cfRule type="containsBlanks" dxfId="3427" priority="630">
      <formula>LEN(TRIM(F364))=0</formula>
    </cfRule>
  </conditionalFormatting>
  <conditionalFormatting sqref="F363:M363">
    <cfRule type="colorScale" priority="628">
      <colorScale>
        <cfvo type="min"/>
        <cfvo type="max"/>
        <color rgb="FFFFEF9C"/>
        <color rgb="FFFF7128"/>
      </colorScale>
    </cfRule>
    <cfRule type="containsBlanks" dxfId="3426" priority="629">
      <formula>LEN(TRIM(F363))=0</formula>
    </cfRule>
  </conditionalFormatting>
  <conditionalFormatting sqref="H363:I363">
    <cfRule type="expression" dxfId="3425" priority="627">
      <formula>Z363=1</formula>
    </cfRule>
  </conditionalFormatting>
  <conditionalFormatting sqref="F363:G363">
    <cfRule type="expression" dxfId="3424" priority="626">
      <formula>Y363=1</formula>
    </cfRule>
  </conditionalFormatting>
  <conditionalFormatting sqref="J363:K363">
    <cfRule type="expression" dxfId="3423" priority="625">
      <formula>AA363=1</formula>
    </cfRule>
  </conditionalFormatting>
  <conditionalFormatting sqref="L363:M363">
    <cfRule type="expression" dxfId="3422" priority="624">
      <formula>AB363=1</formula>
    </cfRule>
  </conditionalFormatting>
  <conditionalFormatting sqref="F366:M366">
    <cfRule type="containsBlanks" dxfId="3421" priority="623">
      <formula>LEN(TRIM(F366))=0</formula>
    </cfRule>
  </conditionalFormatting>
  <conditionalFormatting sqref="F365:M365">
    <cfRule type="colorScale" priority="621">
      <colorScale>
        <cfvo type="min"/>
        <cfvo type="max"/>
        <color rgb="FFFFEF9C"/>
        <color rgb="FFFF7128"/>
      </colorScale>
    </cfRule>
    <cfRule type="containsBlanks" dxfId="3420" priority="622">
      <formula>LEN(TRIM(F365))=0</formula>
    </cfRule>
  </conditionalFormatting>
  <conditionalFormatting sqref="H365:I365">
    <cfRule type="expression" dxfId="3419" priority="620">
      <formula>Z365=1</formula>
    </cfRule>
  </conditionalFormatting>
  <conditionalFormatting sqref="F365:G365">
    <cfRule type="expression" dxfId="3418" priority="619">
      <formula>Y365=1</formula>
    </cfRule>
  </conditionalFormatting>
  <conditionalFormatting sqref="J365:K365">
    <cfRule type="expression" dxfId="3417" priority="618">
      <formula>AA365=1</formula>
    </cfRule>
  </conditionalFormatting>
  <conditionalFormatting sqref="L365:M365">
    <cfRule type="expression" dxfId="3416" priority="617">
      <formula>AB365=1</formula>
    </cfRule>
  </conditionalFormatting>
  <conditionalFormatting sqref="F368:M368">
    <cfRule type="containsBlanks" dxfId="3415" priority="616">
      <formula>LEN(TRIM(F368))=0</formula>
    </cfRule>
  </conditionalFormatting>
  <conditionalFormatting sqref="F367:M367">
    <cfRule type="colorScale" priority="614">
      <colorScale>
        <cfvo type="min"/>
        <cfvo type="max"/>
        <color rgb="FFFFEF9C"/>
        <color rgb="FFFF7128"/>
      </colorScale>
    </cfRule>
    <cfRule type="containsBlanks" dxfId="3414" priority="615">
      <formula>LEN(TRIM(F367))=0</formula>
    </cfRule>
  </conditionalFormatting>
  <conditionalFormatting sqref="H367:I367">
    <cfRule type="expression" dxfId="3413" priority="613">
      <formula>Z367=1</formula>
    </cfRule>
  </conditionalFormatting>
  <conditionalFormatting sqref="F367:G367">
    <cfRule type="expression" dxfId="3412" priority="612">
      <formula>Y367=1</formula>
    </cfRule>
  </conditionalFormatting>
  <conditionalFormatting sqref="J367:K367">
    <cfRule type="expression" dxfId="3411" priority="611">
      <formula>AA367=1</formula>
    </cfRule>
  </conditionalFormatting>
  <conditionalFormatting sqref="L367:M367">
    <cfRule type="expression" dxfId="3410" priority="610">
      <formula>AB367=1</formula>
    </cfRule>
  </conditionalFormatting>
  <conditionalFormatting sqref="F370:M370">
    <cfRule type="containsBlanks" dxfId="3409" priority="609">
      <formula>LEN(TRIM(F370))=0</formula>
    </cfRule>
  </conditionalFormatting>
  <conditionalFormatting sqref="F369:M369">
    <cfRule type="colorScale" priority="607">
      <colorScale>
        <cfvo type="min"/>
        <cfvo type="max"/>
        <color rgb="FFFFEF9C"/>
        <color rgb="FFFF7128"/>
      </colorScale>
    </cfRule>
    <cfRule type="containsBlanks" dxfId="3408" priority="608">
      <formula>LEN(TRIM(F369))=0</formula>
    </cfRule>
  </conditionalFormatting>
  <conditionalFormatting sqref="H369:I369">
    <cfRule type="expression" dxfId="3407" priority="606">
      <formula>Z369=1</formula>
    </cfRule>
  </conditionalFormatting>
  <conditionalFormatting sqref="F369:G369">
    <cfRule type="expression" dxfId="3406" priority="605">
      <formula>Y369=1</formula>
    </cfRule>
  </conditionalFormatting>
  <conditionalFormatting sqref="J369:K369">
    <cfRule type="expression" dxfId="3405" priority="604">
      <formula>AA369=1</formula>
    </cfRule>
  </conditionalFormatting>
  <conditionalFormatting sqref="L369:M369">
    <cfRule type="expression" dxfId="3404" priority="603">
      <formula>AB369=1</formula>
    </cfRule>
  </conditionalFormatting>
  <conditionalFormatting sqref="F372:M372">
    <cfRule type="containsBlanks" dxfId="3403" priority="602">
      <formula>LEN(TRIM(F372))=0</formula>
    </cfRule>
  </conditionalFormatting>
  <conditionalFormatting sqref="F371:M371">
    <cfRule type="colorScale" priority="600">
      <colorScale>
        <cfvo type="min"/>
        <cfvo type="max"/>
        <color rgb="FFFFEF9C"/>
        <color rgb="FFFF7128"/>
      </colorScale>
    </cfRule>
    <cfRule type="containsBlanks" dxfId="3402" priority="601">
      <formula>LEN(TRIM(F371))=0</formula>
    </cfRule>
  </conditionalFormatting>
  <conditionalFormatting sqref="H371:I371">
    <cfRule type="expression" dxfId="3401" priority="599">
      <formula>Z371=1</formula>
    </cfRule>
  </conditionalFormatting>
  <conditionalFormatting sqref="F371:G371">
    <cfRule type="expression" dxfId="3400" priority="598">
      <formula>Y371=1</formula>
    </cfRule>
  </conditionalFormatting>
  <conditionalFormatting sqref="J371:K371">
    <cfRule type="expression" dxfId="3399" priority="597">
      <formula>AA371=1</formula>
    </cfRule>
  </conditionalFormatting>
  <conditionalFormatting sqref="L371:M371">
    <cfRule type="expression" dxfId="3398" priority="596">
      <formula>AB371=1</formula>
    </cfRule>
  </conditionalFormatting>
  <conditionalFormatting sqref="F374:M374">
    <cfRule type="containsBlanks" dxfId="3397" priority="595">
      <formula>LEN(TRIM(F374))=0</formula>
    </cfRule>
  </conditionalFormatting>
  <conditionalFormatting sqref="F373:M373">
    <cfRule type="colorScale" priority="593">
      <colorScale>
        <cfvo type="min"/>
        <cfvo type="max"/>
        <color rgb="FFFFEF9C"/>
        <color rgb="FFFF7128"/>
      </colorScale>
    </cfRule>
    <cfRule type="containsBlanks" dxfId="3396" priority="594">
      <formula>LEN(TRIM(F373))=0</formula>
    </cfRule>
  </conditionalFormatting>
  <conditionalFormatting sqref="H373:I373">
    <cfRule type="expression" dxfId="3395" priority="592">
      <formula>Z373=1</formula>
    </cfRule>
  </conditionalFormatting>
  <conditionalFormatting sqref="F373:G373">
    <cfRule type="expression" dxfId="3394" priority="591">
      <formula>Y373=1</formula>
    </cfRule>
  </conditionalFormatting>
  <conditionalFormatting sqref="J373:K373">
    <cfRule type="expression" dxfId="3393" priority="590">
      <formula>AA373=1</formula>
    </cfRule>
  </conditionalFormatting>
  <conditionalFormatting sqref="L373:M373">
    <cfRule type="expression" dxfId="3392" priority="589">
      <formula>AB373=1</formula>
    </cfRule>
  </conditionalFormatting>
  <conditionalFormatting sqref="F376:M376">
    <cfRule type="containsBlanks" dxfId="3391" priority="588">
      <formula>LEN(TRIM(F376))=0</formula>
    </cfRule>
  </conditionalFormatting>
  <conditionalFormatting sqref="F375:M375">
    <cfRule type="colorScale" priority="586">
      <colorScale>
        <cfvo type="min"/>
        <cfvo type="max"/>
        <color rgb="FFFFEF9C"/>
        <color rgb="FFFF7128"/>
      </colorScale>
    </cfRule>
    <cfRule type="containsBlanks" dxfId="3390" priority="587">
      <formula>LEN(TRIM(F375))=0</formula>
    </cfRule>
  </conditionalFormatting>
  <conditionalFormatting sqref="H375:I375">
    <cfRule type="expression" dxfId="3389" priority="585">
      <formula>Z375=1</formula>
    </cfRule>
  </conditionalFormatting>
  <conditionalFormatting sqref="F375:G375">
    <cfRule type="expression" dxfId="3388" priority="584">
      <formula>Y375=1</formula>
    </cfRule>
  </conditionalFormatting>
  <conditionalFormatting sqref="J375:K375">
    <cfRule type="expression" dxfId="3387" priority="583">
      <formula>AA375=1</formula>
    </cfRule>
  </conditionalFormatting>
  <conditionalFormatting sqref="L375:M375">
    <cfRule type="expression" dxfId="3386" priority="582">
      <formula>AB375=1</formula>
    </cfRule>
  </conditionalFormatting>
  <conditionalFormatting sqref="F378:M378">
    <cfRule type="containsBlanks" dxfId="3385" priority="581">
      <formula>LEN(TRIM(F378))=0</formula>
    </cfRule>
  </conditionalFormatting>
  <conditionalFormatting sqref="F377:M377">
    <cfRule type="colorScale" priority="579">
      <colorScale>
        <cfvo type="min"/>
        <cfvo type="max"/>
        <color rgb="FFFFEF9C"/>
        <color rgb="FFFF7128"/>
      </colorScale>
    </cfRule>
    <cfRule type="containsBlanks" dxfId="3384" priority="580">
      <formula>LEN(TRIM(F377))=0</formula>
    </cfRule>
  </conditionalFormatting>
  <conditionalFormatting sqref="H377:I377">
    <cfRule type="expression" dxfId="3383" priority="578">
      <formula>Z377=1</formula>
    </cfRule>
  </conditionalFormatting>
  <conditionalFormatting sqref="F377:G377">
    <cfRule type="expression" dxfId="3382" priority="577">
      <formula>Y377=1</formula>
    </cfRule>
  </conditionalFormatting>
  <conditionalFormatting sqref="J377:K377">
    <cfRule type="expression" dxfId="3381" priority="576">
      <formula>AA377=1</formula>
    </cfRule>
  </conditionalFormatting>
  <conditionalFormatting sqref="L377:M377">
    <cfRule type="expression" dxfId="3380" priority="575">
      <formula>AB377=1</formula>
    </cfRule>
  </conditionalFormatting>
  <conditionalFormatting sqref="F380:M380">
    <cfRule type="containsBlanks" dxfId="3379" priority="574">
      <formula>LEN(TRIM(F380))=0</formula>
    </cfRule>
  </conditionalFormatting>
  <conditionalFormatting sqref="F379:M379">
    <cfRule type="colorScale" priority="572">
      <colorScale>
        <cfvo type="min"/>
        <cfvo type="max"/>
        <color rgb="FFFFEF9C"/>
        <color rgb="FFFF7128"/>
      </colorScale>
    </cfRule>
    <cfRule type="containsBlanks" dxfId="3378" priority="573">
      <formula>LEN(TRIM(F379))=0</formula>
    </cfRule>
  </conditionalFormatting>
  <conditionalFormatting sqref="H379:I379">
    <cfRule type="expression" dxfId="3377" priority="571">
      <formula>Z379=1</formula>
    </cfRule>
  </conditionalFormatting>
  <conditionalFormatting sqref="F379:G379">
    <cfRule type="expression" dxfId="3376" priority="570">
      <formula>Y379=1</formula>
    </cfRule>
  </conditionalFormatting>
  <conditionalFormatting sqref="J379:K379">
    <cfRule type="expression" dxfId="3375" priority="569">
      <formula>AA379=1</formula>
    </cfRule>
  </conditionalFormatting>
  <conditionalFormatting sqref="L379:M379">
    <cfRule type="expression" dxfId="3374" priority="568">
      <formula>AB379=1</formula>
    </cfRule>
  </conditionalFormatting>
  <conditionalFormatting sqref="F382:M382">
    <cfRule type="containsBlanks" dxfId="3373" priority="567">
      <formula>LEN(TRIM(F382))=0</formula>
    </cfRule>
  </conditionalFormatting>
  <conditionalFormatting sqref="F381:M381">
    <cfRule type="colorScale" priority="565">
      <colorScale>
        <cfvo type="min"/>
        <cfvo type="max"/>
        <color rgb="FFFFEF9C"/>
        <color rgb="FFFF7128"/>
      </colorScale>
    </cfRule>
    <cfRule type="containsBlanks" dxfId="3372" priority="566">
      <formula>LEN(TRIM(F381))=0</formula>
    </cfRule>
  </conditionalFormatting>
  <conditionalFormatting sqref="H381:I381">
    <cfRule type="expression" dxfId="3371" priority="564">
      <formula>Z381=1</formula>
    </cfRule>
  </conditionalFormatting>
  <conditionalFormatting sqref="F381:G381">
    <cfRule type="expression" dxfId="3370" priority="563">
      <formula>Y381=1</formula>
    </cfRule>
  </conditionalFormatting>
  <conditionalFormatting sqref="J381:K381">
    <cfRule type="expression" dxfId="3369" priority="562">
      <formula>AA381=1</formula>
    </cfRule>
  </conditionalFormatting>
  <conditionalFormatting sqref="L381:M381">
    <cfRule type="expression" dxfId="3368" priority="561">
      <formula>AB381=1</formula>
    </cfRule>
  </conditionalFormatting>
  <conditionalFormatting sqref="F384:M384">
    <cfRule type="containsBlanks" dxfId="3367" priority="560">
      <formula>LEN(TRIM(F384))=0</formula>
    </cfRule>
  </conditionalFormatting>
  <conditionalFormatting sqref="F383:M383">
    <cfRule type="colorScale" priority="558">
      <colorScale>
        <cfvo type="min"/>
        <cfvo type="max"/>
        <color rgb="FFFFEF9C"/>
        <color rgb="FFFF7128"/>
      </colorScale>
    </cfRule>
    <cfRule type="containsBlanks" dxfId="3366" priority="559">
      <formula>LEN(TRIM(F383))=0</formula>
    </cfRule>
  </conditionalFormatting>
  <conditionalFormatting sqref="H383:I383">
    <cfRule type="expression" dxfId="3365" priority="557">
      <formula>Z383=1</formula>
    </cfRule>
  </conditionalFormatting>
  <conditionalFormatting sqref="F383:G383">
    <cfRule type="expression" dxfId="3364" priority="556">
      <formula>Y383=1</formula>
    </cfRule>
  </conditionalFormatting>
  <conditionalFormatting sqref="J383:K383">
    <cfRule type="expression" dxfId="3363" priority="555">
      <formula>AA383=1</formula>
    </cfRule>
  </conditionalFormatting>
  <conditionalFormatting sqref="L383:M383">
    <cfRule type="expression" dxfId="3362" priority="554">
      <formula>AB383=1</formula>
    </cfRule>
  </conditionalFormatting>
  <conditionalFormatting sqref="F386:M386">
    <cfRule type="containsBlanks" dxfId="3361" priority="553">
      <formula>LEN(TRIM(F386))=0</formula>
    </cfRule>
  </conditionalFormatting>
  <conditionalFormatting sqref="F385:M385">
    <cfRule type="colorScale" priority="551">
      <colorScale>
        <cfvo type="min"/>
        <cfvo type="max"/>
        <color rgb="FFFFEF9C"/>
        <color rgb="FFFF7128"/>
      </colorScale>
    </cfRule>
    <cfRule type="containsBlanks" dxfId="3360" priority="552">
      <formula>LEN(TRIM(F385))=0</formula>
    </cfRule>
  </conditionalFormatting>
  <conditionalFormatting sqref="H385:I385">
    <cfRule type="expression" dxfId="3359" priority="550">
      <formula>Z385=1</formula>
    </cfRule>
  </conditionalFormatting>
  <conditionalFormatting sqref="F385:G385">
    <cfRule type="expression" dxfId="3358" priority="549">
      <formula>Y385=1</formula>
    </cfRule>
  </conditionalFormatting>
  <conditionalFormatting sqref="J385:K385">
    <cfRule type="expression" dxfId="3357" priority="548">
      <formula>AA385=1</formula>
    </cfRule>
  </conditionalFormatting>
  <conditionalFormatting sqref="L385:M385">
    <cfRule type="expression" dxfId="3356" priority="547">
      <formula>AB385=1</formula>
    </cfRule>
  </conditionalFormatting>
  <conditionalFormatting sqref="F388:M388">
    <cfRule type="containsBlanks" dxfId="3355" priority="546">
      <formula>LEN(TRIM(F388))=0</formula>
    </cfRule>
  </conditionalFormatting>
  <conditionalFormatting sqref="F387:M387">
    <cfRule type="colorScale" priority="544">
      <colorScale>
        <cfvo type="min"/>
        <cfvo type="max"/>
        <color rgb="FFFFEF9C"/>
        <color rgb="FFFF7128"/>
      </colorScale>
    </cfRule>
    <cfRule type="containsBlanks" dxfId="3354" priority="545">
      <formula>LEN(TRIM(F387))=0</formula>
    </cfRule>
  </conditionalFormatting>
  <conditionalFormatting sqref="H387:I387">
    <cfRule type="expression" dxfId="3353" priority="543">
      <formula>Z387=1</formula>
    </cfRule>
  </conditionalFormatting>
  <conditionalFormatting sqref="F387:G387">
    <cfRule type="expression" dxfId="3352" priority="542">
      <formula>Y387=1</formula>
    </cfRule>
  </conditionalFormatting>
  <conditionalFormatting sqref="J387:K387">
    <cfRule type="expression" dxfId="3351" priority="541">
      <formula>AA387=1</formula>
    </cfRule>
  </conditionalFormatting>
  <conditionalFormatting sqref="L387:M387">
    <cfRule type="expression" dxfId="3350" priority="540">
      <formula>AB387=1</formula>
    </cfRule>
  </conditionalFormatting>
  <conditionalFormatting sqref="F390:M390">
    <cfRule type="containsBlanks" dxfId="3349" priority="539">
      <formula>LEN(TRIM(F390))=0</formula>
    </cfRule>
  </conditionalFormatting>
  <conditionalFormatting sqref="F389:M389">
    <cfRule type="colorScale" priority="537">
      <colorScale>
        <cfvo type="min"/>
        <cfvo type="max"/>
        <color rgb="FFFFEF9C"/>
        <color rgb="FFFF7128"/>
      </colorScale>
    </cfRule>
    <cfRule type="containsBlanks" dxfId="3348" priority="538">
      <formula>LEN(TRIM(F389))=0</formula>
    </cfRule>
  </conditionalFormatting>
  <conditionalFormatting sqref="H389:I389">
    <cfRule type="expression" dxfId="3347" priority="536">
      <formula>Z389=1</formula>
    </cfRule>
  </conditionalFormatting>
  <conditionalFormatting sqref="F389:G389">
    <cfRule type="expression" dxfId="3346" priority="535">
      <formula>Y389=1</formula>
    </cfRule>
  </conditionalFormatting>
  <conditionalFormatting sqref="J389:K389">
    <cfRule type="expression" dxfId="3345" priority="534">
      <formula>AA389=1</formula>
    </cfRule>
  </conditionalFormatting>
  <conditionalFormatting sqref="L389:M389">
    <cfRule type="expression" dxfId="3344" priority="533">
      <formula>AB389=1</formula>
    </cfRule>
  </conditionalFormatting>
  <conditionalFormatting sqref="F392:M392">
    <cfRule type="containsBlanks" dxfId="3343" priority="532">
      <formula>LEN(TRIM(F392))=0</formula>
    </cfRule>
  </conditionalFormatting>
  <conditionalFormatting sqref="F391:M391">
    <cfRule type="colorScale" priority="530">
      <colorScale>
        <cfvo type="min"/>
        <cfvo type="max"/>
        <color rgb="FFFFEF9C"/>
        <color rgb="FFFF7128"/>
      </colorScale>
    </cfRule>
    <cfRule type="containsBlanks" dxfId="3342" priority="531">
      <formula>LEN(TRIM(F391))=0</formula>
    </cfRule>
  </conditionalFormatting>
  <conditionalFormatting sqref="H391:I391">
    <cfRule type="expression" dxfId="3341" priority="529">
      <formula>Z391=1</formula>
    </cfRule>
  </conditionalFormatting>
  <conditionalFormatting sqref="F391:G391">
    <cfRule type="expression" dxfId="3340" priority="528">
      <formula>Y391=1</formula>
    </cfRule>
  </conditionalFormatting>
  <conditionalFormatting sqref="J391:K391">
    <cfRule type="expression" dxfId="3339" priority="527">
      <formula>AA391=1</formula>
    </cfRule>
  </conditionalFormatting>
  <conditionalFormatting sqref="L391:M391">
    <cfRule type="expression" dxfId="3338" priority="526">
      <formula>AB391=1</formula>
    </cfRule>
  </conditionalFormatting>
  <conditionalFormatting sqref="F394:M394">
    <cfRule type="containsBlanks" dxfId="3337" priority="525">
      <formula>LEN(TRIM(F394))=0</formula>
    </cfRule>
  </conditionalFormatting>
  <conditionalFormatting sqref="F393:M393">
    <cfRule type="colorScale" priority="523">
      <colorScale>
        <cfvo type="min"/>
        <cfvo type="max"/>
        <color rgb="FFFFEF9C"/>
        <color rgb="FFFF7128"/>
      </colorScale>
    </cfRule>
    <cfRule type="containsBlanks" dxfId="3336" priority="524">
      <formula>LEN(TRIM(F393))=0</formula>
    </cfRule>
  </conditionalFormatting>
  <conditionalFormatting sqref="H393:I393">
    <cfRule type="expression" dxfId="3335" priority="522">
      <formula>Z393=1</formula>
    </cfRule>
  </conditionalFormatting>
  <conditionalFormatting sqref="F393:G393">
    <cfRule type="expression" dxfId="3334" priority="521">
      <formula>Y393=1</formula>
    </cfRule>
  </conditionalFormatting>
  <conditionalFormatting sqref="J393:K393">
    <cfRule type="expression" dxfId="3333" priority="520">
      <formula>AA393=1</formula>
    </cfRule>
  </conditionalFormatting>
  <conditionalFormatting sqref="L393:M393">
    <cfRule type="expression" dxfId="3332" priority="519">
      <formula>AB393=1</formula>
    </cfRule>
  </conditionalFormatting>
  <conditionalFormatting sqref="F396:M396">
    <cfRule type="containsBlanks" dxfId="3331" priority="518">
      <formula>LEN(TRIM(F396))=0</formula>
    </cfRule>
  </conditionalFormatting>
  <conditionalFormatting sqref="F395:M395">
    <cfRule type="colorScale" priority="516">
      <colorScale>
        <cfvo type="min"/>
        <cfvo type="max"/>
        <color rgb="FFFFEF9C"/>
        <color rgb="FFFF7128"/>
      </colorScale>
    </cfRule>
    <cfRule type="containsBlanks" dxfId="3330" priority="517">
      <formula>LEN(TRIM(F395))=0</formula>
    </cfRule>
  </conditionalFormatting>
  <conditionalFormatting sqref="H395:I395">
    <cfRule type="expression" dxfId="3329" priority="515">
      <formula>Z395=1</formula>
    </cfRule>
  </conditionalFormatting>
  <conditionalFormatting sqref="F395:G395">
    <cfRule type="expression" dxfId="3328" priority="514">
      <formula>Y395=1</formula>
    </cfRule>
  </conditionalFormatting>
  <conditionalFormatting sqref="J395:K395">
    <cfRule type="expression" dxfId="3327" priority="513">
      <formula>AA395=1</formula>
    </cfRule>
  </conditionalFormatting>
  <conditionalFormatting sqref="L395:M395">
    <cfRule type="expression" dxfId="3326" priority="512">
      <formula>AB395=1</formula>
    </cfRule>
  </conditionalFormatting>
  <conditionalFormatting sqref="F398:M398">
    <cfRule type="containsBlanks" dxfId="3325" priority="511">
      <formula>LEN(TRIM(F398))=0</formula>
    </cfRule>
  </conditionalFormatting>
  <conditionalFormatting sqref="F397:M397">
    <cfRule type="colorScale" priority="509">
      <colorScale>
        <cfvo type="min"/>
        <cfvo type="max"/>
        <color rgb="FFFFEF9C"/>
        <color rgb="FFFF7128"/>
      </colorScale>
    </cfRule>
    <cfRule type="containsBlanks" dxfId="3324" priority="510">
      <formula>LEN(TRIM(F397))=0</formula>
    </cfRule>
  </conditionalFormatting>
  <conditionalFormatting sqref="H397:I397">
    <cfRule type="expression" dxfId="3323" priority="508">
      <formula>Z397=1</formula>
    </cfRule>
  </conditionalFormatting>
  <conditionalFormatting sqref="F397:G397">
    <cfRule type="expression" dxfId="3322" priority="507">
      <formula>Y397=1</formula>
    </cfRule>
  </conditionalFormatting>
  <conditionalFormatting sqref="J397:K397">
    <cfRule type="expression" dxfId="3321" priority="506">
      <formula>AA397=1</formula>
    </cfRule>
  </conditionalFormatting>
  <conditionalFormatting sqref="L397:M397">
    <cfRule type="expression" dxfId="3320" priority="505">
      <formula>AB397=1</formula>
    </cfRule>
  </conditionalFormatting>
  <conditionalFormatting sqref="F400:M400">
    <cfRule type="containsBlanks" dxfId="3319" priority="504">
      <formula>LEN(TRIM(F400))=0</formula>
    </cfRule>
  </conditionalFormatting>
  <conditionalFormatting sqref="F399:M399">
    <cfRule type="colorScale" priority="502">
      <colorScale>
        <cfvo type="min"/>
        <cfvo type="max"/>
        <color rgb="FFFFEF9C"/>
        <color rgb="FFFF7128"/>
      </colorScale>
    </cfRule>
    <cfRule type="containsBlanks" dxfId="3318" priority="503">
      <formula>LEN(TRIM(F399))=0</formula>
    </cfRule>
  </conditionalFormatting>
  <conditionalFormatting sqref="H399:I399">
    <cfRule type="expression" dxfId="3317" priority="501">
      <formula>Z399=1</formula>
    </cfRule>
  </conditionalFormatting>
  <conditionalFormatting sqref="F399:G399">
    <cfRule type="expression" dxfId="3316" priority="500">
      <formula>Y399=1</formula>
    </cfRule>
  </conditionalFormatting>
  <conditionalFormatting sqref="J399:K399">
    <cfRule type="expression" dxfId="3315" priority="499">
      <formula>AA399=1</formula>
    </cfRule>
  </conditionalFormatting>
  <conditionalFormatting sqref="L399:M399">
    <cfRule type="expression" dxfId="3314" priority="498">
      <formula>AB399=1</formula>
    </cfRule>
  </conditionalFormatting>
  <conditionalFormatting sqref="F402:M402">
    <cfRule type="containsBlanks" dxfId="3313" priority="497">
      <formula>LEN(TRIM(F402))=0</formula>
    </cfRule>
  </conditionalFormatting>
  <conditionalFormatting sqref="F401:M401">
    <cfRule type="colorScale" priority="495">
      <colorScale>
        <cfvo type="min"/>
        <cfvo type="max"/>
        <color rgb="FFFFEF9C"/>
        <color rgb="FFFF7128"/>
      </colorScale>
    </cfRule>
    <cfRule type="containsBlanks" dxfId="3312" priority="496">
      <formula>LEN(TRIM(F401))=0</formula>
    </cfRule>
  </conditionalFormatting>
  <conditionalFormatting sqref="H401:I401">
    <cfRule type="expression" dxfId="3311" priority="494">
      <formula>Z401=1</formula>
    </cfRule>
  </conditionalFormatting>
  <conditionalFormatting sqref="F401:G401">
    <cfRule type="expression" dxfId="3310" priority="493">
      <formula>Y401=1</formula>
    </cfRule>
  </conditionalFormatting>
  <conditionalFormatting sqref="J401:K401">
    <cfRule type="expression" dxfId="3309" priority="492">
      <formula>AA401=1</formula>
    </cfRule>
  </conditionalFormatting>
  <conditionalFormatting sqref="L401:M401">
    <cfRule type="expression" dxfId="3308" priority="491">
      <formula>AB401=1</formula>
    </cfRule>
  </conditionalFormatting>
  <conditionalFormatting sqref="F404:M404">
    <cfRule type="containsBlanks" dxfId="3307" priority="490">
      <formula>LEN(TRIM(F404))=0</formula>
    </cfRule>
  </conditionalFormatting>
  <conditionalFormatting sqref="F403:M403">
    <cfRule type="colorScale" priority="488">
      <colorScale>
        <cfvo type="min"/>
        <cfvo type="max"/>
        <color rgb="FFFFEF9C"/>
        <color rgb="FFFF7128"/>
      </colorScale>
    </cfRule>
    <cfRule type="containsBlanks" dxfId="3306" priority="489">
      <formula>LEN(TRIM(F403))=0</formula>
    </cfRule>
  </conditionalFormatting>
  <conditionalFormatting sqref="H403:I403">
    <cfRule type="expression" dxfId="3305" priority="487">
      <formula>Z403=1</formula>
    </cfRule>
  </conditionalFormatting>
  <conditionalFormatting sqref="F403:G403">
    <cfRule type="expression" dxfId="3304" priority="486">
      <formula>Y403=1</formula>
    </cfRule>
  </conditionalFormatting>
  <conditionalFormatting sqref="J403:K403">
    <cfRule type="expression" dxfId="3303" priority="485">
      <formula>AA403=1</formula>
    </cfRule>
  </conditionalFormatting>
  <conditionalFormatting sqref="L403:M403">
    <cfRule type="expression" dxfId="3302" priority="484">
      <formula>AB403=1</formula>
    </cfRule>
  </conditionalFormatting>
  <conditionalFormatting sqref="F406:M406">
    <cfRule type="containsBlanks" dxfId="3301" priority="483">
      <formula>LEN(TRIM(F406))=0</formula>
    </cfRule>
  </conditionalFormatting>
  <conditionalFormatting sqref="F405:M405">
    <cfRule type="colorScale" priority="481">
      <colorScale>
        <cfvo type="min"/>
        <cfvo type="max"/>
        <color rgb="FFFFEF9C"/>
        <color rgb="FFFF7128"/>
      </colorScale>
    </cfRule>
    <cfRule type="containsBlanks" dxfId="3300" priority="482">
      <formula>LEN(TRIM(F405))=0</formula>
    </cfRule>
  </conditionalFormatting>
  <conditionalFormatting sqref="H405:I405">
    <cfRule type="expression" dxfId="3299" priority="480">
      <formula>Z405=1</formula>
    </cfRule>
  </conditionalFormatting>
  <conditionalFormatting sqref="F405:G405">
    <cfRule type="expression" dxfId="3298" priority="479">
      <formula>Y405=1</formula>
    </cfRule>
  </conditionalFormatting>
  <conditionalFormatting sqref="J405:K405">
    <cfRule type="expression" dxfId="3297" priority="478">
      <formula>AA405=1</formula>
    </cfRule>
  </conditionalFormatting>
  <conditionalFormatting sqref="L405:M405">
    <cfRule type="expression" dxfId="3296" priority="477">
      <formula>AB405=1</formula>
    </cfRule>
  </conditionalFormatting>
  <conditionalFormatting sqref="F408:M408">
    <cfRule type="containsBlanks" dxfId="3295" priority="476">
      <formula>LEN(TRIM(F408))=0</formula>
    </cfRule>
  </conditionalFormatting>
  <conditionalFormatting sqref="F407:M407">
    <cfRule type="colorScale" priority="474">
      <colorScale>
        <cfvo type="min"/>
        <cfvo type="max"/>
        <color rgb="FFFFEF9C"/>
        <color rgb="FFFF7128"/>
      </colorScale>
    </cfRule>
    <cfRule type="containsBlanks" dxfId="3294" priority="475">
      <formula>LEN(TRIM(F407))=0</formula>
    </cfRule>
  </conditionalFormatting>
  <conditionalFormatting sqref="H407:I407">
    <cfRule type="expression" dxfId="3293" priority="473">
      <formula>Z407=1</formula>
    </cfRule>
  </conditionalFormatting>
  <conditionalFormatting sqref="F407:G407">
    <cfRule type="expression" dxfId="3292" priority="472">
      <formula>Y407=1</formula>
    </cfRule>
  </conditionalFormatting>
  <conditionalFormatting sqref="J407:K407">
    <cfRule type="expression" dxfId="3291" priority="471">
      <formula>AA407=1</formula>
    </cfRule>
  </conditionalFormatting>
  <conditionalFormatting sqref="L407:M407">
    <cfRule type="expression" dxfId="3290" priority="470">
      <formula>AB407=1</formula>
    </cfRule>
  </conditionalFormatting>
  <conditionalFormatting sqref="F410:M410">
    <cfRule type="containsBlanks" dxfId="3289" priority="469">
      <formula>LEN(TRIM(F410))=0</formula>
    </cfRule>
  </conditionalFormatting>
  <conditionalFormatting sqref="F409:M409">
    <cfRule type="colorScale" priority="467">
      <colorScale>
        <cfvo type="min"/>
        <cfvo type="max"/>
        <color rgb="FFFFEF9C"/>
        <color rgb="FFFF7128"/>
      </colorScale>
    </cfRule>
    <cfRule type="containsBlanks" dxfId="3288" priority="468">
      <formula>LEN(TRIM(F409))=0</formula>
    </cfRule>
  </conditionalFormatting>
  <conditionalFormatting sqref="H409:I409">
    <cfRule type="expression" dxfId="3287" priority="466">
      <formula>Z409=1</formula>
    </cfRule>
  </conditionalFormatting>
  <conditionalFormatting sqref="F409:G409">
    <cfRule type="expression" dxfId="3286" priority="465">
      <formula>Y409=1</formula>
    </cfRule>
  </conditionalFormatting>
  <conditionalFormatting sqref="J409:K409">
    <cfRule type="expression" dxfId="3285" priority="464">
      <formula>AA409=1</formula>
    </cfRule>
  </conditionalFormatting>
  <conditionalFormatting sqref="L409:M409">
    <cfRule type="expression" dxfId="3284" priority="463">
      <formula>AB409=1</formula>
    </cfRule>
  </conditionalFormatting>
  <conditionalFormatting sqref="F412:M412">
    <cfRule type="containsBlanks" dxfId="3283" priority="462">
      <formula>LEN(TRIM(F412))=0</formula>
    </cfRule>
  </conditionalFormatting>
  <conditionalFormatting sqref="F411:M411">
    <cfRule type="colorScale" priority="460">
      <colorScale>
        <cfvo type="min"/>
        <cfvo type="max"/>
        <color rgb="FFFFEF9C"/>
        <color rgb="FFFF7128"/>
      </colorScale>
    </cfRule>
    <cfRule type="containsBlanks" dxfId="3282" priority="461">
      <formula>LEN(TRIM(F411))=0</formula>
    </cfRule>
  </conditionalFormatting>
  <conditionalFormatting sqref="H411:I411">
    <cfRule type="expression" dxfId="3281" priority="459">
      <formula>Z411=1</formula>
    </cfRule>
  </conditionalFormatting>
  <conditionalFormatting sqref="F411:G411">
    <cfRule type="expression" dxfId="3280" priority="458">
      <formula>Y411=1</formula>
    </cfRule>
  </conditionalFormatting>
  <conditionalFormatting sqref="J411:K411">
    <cfRule type="expression" dxfId="3279" priority="457">
      <formula>AA411=1</formula>
    </cfRule>
  </conditionalFormatting>
  <conditionalFormatting sqref="L411:M411">
    <cfRule type="expression" dxfId="3278" priority="456">
      <formula>AB411=1</formula>
    </cfRule>
  </conditionalFormatting>
  <conditionalFormatting sqref="F414:M414">
    <cfRule type="containsBlanks" dxfId="3277" priority="455">
      <formula>LEN(TRIM(F414))=0</formula>
    </cfRule>
  </conditionalFormatting>
  <conditionalFormatting sqref="F413:M413">
    <cfRule type="colorScale" priority="453">
      <colorScale>
        <cfvo type="min"/>
        <cfvo type="max"/>
        <color rgb="FFFFEF9C"/>
        <color rgb="FFFF7128"/>
      </colorScale>
    </cfRule>
    <cfRule type="containsBlanks" dxfId="3276" priority="454">
      <formula>LEN(TRIM(F413))=0</formula>
    </cfRule>
  </conditionalFormatting>
  <conditionalFormatting sqref="H413:I413">
    <cfRule type="expression" dxfId="3275" priority="452">
      <formula>Z413=1</formula>
    </cfRule>
  </conditionalFormatting>
  <conditionalFormatting sqref="F413:G413">
    <cfRule type="expression" dxfId="3274" priority="451">
      <formula>Y413=1</formula>
    </cfRule>
  </conditionalFormatting>
  <conditionalFormatting sqref="J413:K413">
    <cfRule type="expression" dxfId="3273" priority="450">
      <formula>AA413=1</formula>
    </cfRule>
  </conditionalFormatting>
  <conditionalFormatting sqref="L413:M413">
    <cfRule type="expression" dxfId="3272" priority="449">
      <formula>AB413=1</formula>
    </cfRule>
  </conditionalFormatting>
  <conditionalFormatting sqref="F416:M416">
    <cfRule type="containsBlanks" dxfId="3271" priority="448">
      <formula>LEN(TRIM(F416))=0</formula>
    </cfRule>
  </conditionalFormatting>
  <conditionalFormatting sqref="F415:M415">
    <cfRule type="colorScale" priority="446">
      <colorScale>
        <cfvo type="min"/>
        <cfvo type="max"/>
        <color rgb="FFFFEF9C"/>
        <color rgb="FFFF7128"/>
      </colorScale>
    </cfRule>
    <cfRule type="containsBlanks" dxfId="3270" priority="447">
      <formula>LEN(TRIM(F415))=0</formula>
    </cfRule>
  </conditionalFormatting>
  <conditionalFormatting sqref="H415:I415">
    <cfRule type="expression" dxfId="3269" priority="445">
      <formula>Z415=1</formula>
    </cfRule>
  </conditionalFormatting>
  <conditionalFormatting sqref="F415:G415">
    <cfRule type="expression" dxfId="3268" priority="444">
      <formula>Y415=1</formula>
    </cfRule>
  </conditionalFormatting>
  <conditionalFormatting sqref="J415:K415">
    <cfRule type="expression" dxfId="3267" priority="443">
      <formula>AA415=1</formula>
    </cfRule>
  </conditionalFormatting>
  <conditionalFormatting sqref="L415:M415">
    <cfRule type="expression" dxfId="3266" priority="442">
      <formula>AB415=1</formula>
    </cfRule>
  </conditionalFormatting>
  <conditionalFormatting sqref="F418:M418">
    <cfRule type="containsBlanks" dxfId="3265" priority="441">
      <formula>LEN(TRIM(F418))=0</formula>
    </cfRule>
  </conditionalFormatting>
  <conditionalFormatting sqref="F417:M417">
    <cfRule type="colorScale" priority="439">
      <colorScale>
        <cfvo type="min"/>
        <cfvo type="max"/>
        <color rgb="FFFFEF9C"/>
        <color rgb="FFFF7128"/>
      </colorScale>
    </cfRule>
    <cfRule type="containsBlanks" dxfId="3264" priority="440">
      <formula>LEN(TRIM(F417))=0</formula>
    </cfRule>
  </conditionalFormatting>
  <conditionalFormatting sqref="H417:I417">
    <cfRule type="expression" dxfId="3263" priority="438">
      <formula>Z417=1</formula>
    </cfRule>
  </conditionalFormatting>
  <conditionalFormatting sqref="F417:G417">
    <cfRule type="expression" dxfId="3262" priority="437">
      <formula>Y417=1</formula>
    </cfRule>
  </conditionalFormatting>
  <conditionalFormatting sqref="J417:K417">
    <cfRule type="expression" dxfId="3261" priority="436">
      <formula>AA417=1</formula>
    </cfRule>
  </conditionalFormatting>
  <conditionalFormatting sqref="L417:M417">
    <cfRule type="expression" dxfId="3260" priority="435">
      <formula>AB417=1</formula>
    </cfRule>
  </conditionalFormatting>
  <conditionalFormatting sqref="F420:M420">
    <cfRule type="containsBlanks" dxfId="3259" priority="434">
      <formula>LEN(TRIM(F420))=0</formula>
    </cfRule>
  </conditionalFormatting>
  <conditionalFormatting sqref="F419:M419">
    <cfRule type="colorScale" priority="432">
      <colorScale>
        <cfvo type="min"/>
        <cfvo type="max"/>
        <color rgb="FFFFEF9C"/>
        <color rgb="FFFF7128"/>
      </colorScale>
    </cfRule>
    <cfRule type="containsBlanks" dxfId="3258" priority="433">
      <formula>LEN(TRIM(F419))=0</formula>
    </cfRule>
  </conditionalFormatting>
  <conditionalFormatting sqref="H419:I419">
    <cfRule type="expression" dxfId="3257" priority="431">
      <formula>Z419=1</formula>
    </cfRule>
  </conditionalFormatting>
  <conditionalFormatting sqref="F419:G419">
    <cfRule type="expression" dxfId="3256" priority="430">
      <formula>Y419=1</formula>
    </cfRule>
  </conditionalFormatting>
  <conditionalFormatting sqref="J419:K419">
    <cfRule type="expression" dxfId="3255" priority="429">
      <formula>AA419=1</formula>
    </cfRule>
  </conditionalFormatting>
  <conditionalFormatting sqref="L419:M419">
    <cfRule type="expression" dxfId="3254" priority="428">
      <formula>AB419=1</formula>
    </cfRule>
  </conditionalFormatting>
  <conditionalFormatting sqref="F422:M422">
    <cfRule type="containsBlanks" dxfId="3253" priority="427">
      <formula>LEN(TRIM(F422))=0</formula>
    </cfRule>
  </conditionalFormatting>
  <conditionalFormatting sqref="F421:M421">
    <cfRule type="colorScale" priority="425">
      <colorScale>
        <cfvo type="min"/>
        <cfvo type="max"/>
        <color rgb="FFFFEF9C"/>
        <color rgb="FFFF7128"/>
      </colorScale>
    </cfRule>
    <cfRule type="containsBlanks" dxfId="3252" priority="426">
      <formula>LEN(TRIM(F421))=0</formula>
    </cfRule>
  </conditionalFormatting>
  <conditionalFormatting sqref="H421:I421">
    <cfRule type="expression" dxfId="3251" priority="424">
      <formula>Z421=1</formula>
    </cfRule>
  </conditionalFormatting>
  <conditionalFormatting sqref="F421:G421">
    <cfRule type="expression" dxfId="3250" priority="423">
      <formula>Y421=1</formula>
    </cfRule>
  </conditionalFormatting>
  <conditionalFormatting sqref="J421:K421">
    <cfRule type="expression" dxfId="3249" priority="422">
      <formula>AA421=1</formula>
    </cfRule>
  </conditionalFormatting>
  <conditionalFormatting sqref="L421:M421">
    <cfRule type="expression" dxfId="3248" priority="421">
      <formula>AB421=1</formula>
    </cfRule>
  </conditionalFormatting>
  <conditionalFormatting sqref="F424:M424">
    <cfRule type="containsBlanks" dxfId="3247" priority="420">
      <formula>LEN(TRIM(F424))=0</formula>
    </cfRule>
  </conditionalFormatting>
  <conditionalFormatting sqref="F423:M423">
    <cfRule type="colorScale" priority="418">
      <colorScale>
        <cfvo type="min"/>
        <cfvo type="max"/>
        <color rgb="FFFFEF9C"/>
        <color rgb="FFFF7128"/>
      </colorScale>
    </cfRule>
    <cfRule type="containsBlanks" dxfId="3246" priority="419">
      <formula>LEN(TRIM(F423))=0</formula>
    </cfRule>
  </conditionalFormatting>
  <conditionalFormatting sqref="H423:I423">
    <cfRule type="expression" dxfId="3245" priority="417">
      <formula>Z423=1</formula>
    </cfRule>
  </conditionalFormatting>
  <conditionalFormatting sqref="F423:G423">
    <cfRule type="expression" dxfId="3244" priority="416">
      <formula>Y423=1</formula>
    </cfRule>
  </conditionalFormatting>
  <conditionalFormatting sqref="J423:K423">
    <cfRule type="expression" dxfId="3243" priority="415">
      <formula>AA423=1</formula>
    </cfRule>
  </conditionalFormatting>
  <conditionalFormatting sqref="L423:M423">
    <cfRule type="expression" dxfId="3242" priority="414">
      <formula>AB423=1</formula>
    </cfRule>
  </conditionalFormatting>
  <conditionalFormatting sqref="F426:M426">
    <cfRule type="containsBlanks" dxfId="3241" priority="413">
      <formula>LEN(TRIM(F426))=0</formula>
    </cfRule>
  </conditionalFormatting>
  <conditionalFormatting sqref="F425:M425">
    <cfRule type="colorScale" priority="411">
      <colorScale>
        <cfvo type="min"/>
        <cfvo type="max"/>
        <color rgb="FFFFEF9C"/>
        <color rgb="FFFF7128"/>
      </colorScale>
    </cfRule>
    <cfRule type="containsBlanks" dxfId="3240" priority="412">
      <formula>LEN(TRIM(F425))=0</formula>
    </cfRule>
  </conditionalFormatting>
  <conditionalFormatting sqref="H425:I425">
    <cfRule type="expression" dxfId="3239" priority="410">
      <formula>Z425=1</formula>
    </cfRule>
  </conditionalFormatting>
  <conditionalFormatting sqref="F425:G425">
    <cfRule type="expression" dxfId="3238" priority="409">
      <formula>Y425=1</formula>
    </cfRule>
  </conditionalFormatting>
  <conditionalFormatting sqref="J425:K425">
    <cfRule type="expression" dxfId="3237" priority="408">
      <formula>AA425=1</formula>
    </cfRule>
  </conditionalFormatting>
  <conditionalFormatting sqref="L425:M425">
    <cfRule type="expression" dxfId="3236" priority="407">
      <formula>AB425=1</formula>
    </cfRule>
  </conditionalFormatting>
  <conditionalFormatting sqref="F428:M428">
    <cfRule type="containsBlanks" dxfId="3235" priority="406">
      <formula>LEN(TRIM(F428))=0</formula>
    </cfRule>
  </conditionalFormatting>
  <conditionalFormatting sqref="F427:M427">
    <cfRule type="colorScale" priority="404">
      <colorScale>
        <cfvo type="min"/>
        <cfvo type="max"/>
        <color rgb="FFFFEF9C"/>
        <color rgb="FFFF7128"/>
      </colorScale>
    </cfRule>
    <cfRule type="containsBlanks" dxfId="3234" priority="405">
      <formula>LEN(TRIM(F427))=0</formula>
    </cfRule>
  </conditionalFormatting>
  <conditionalFormatting sqref="H427:I427">
    <cfRule type="expression" dxfId="3233" priority="403">
      <formula>Z427=1</formula>
    </cfRule>
  </conditionalFormatting>
  <conditionalFormatting sqref="F427:G427">
    <cfRule type="expression" dxfId="3232" priority="402">
      <formula>Y427=1</formula>
    </cfRule>
  </conditionalFormatting>
  <conditionalFormatting sqref="J427:K427">
    <cfRule type="expression" dxfId="3231" priority="401">
      <formula>AA427=1</formula>
    </cfRule>
  </conditionalFormatting>
  <conditionalFormatting sqref="L427:M427">
    <cfRule type="expression" dxfId="3230" priority="400">
      <formula>AB427=1</formula>
    </cfRule>
  </conditionalFormatting>
  <conditionalFormatting sqref="F430:M430">
    <cfRule type="containsBlanks" dxfId="3229" priority="399">
      <formula>LEN(TRIM(F430))=0</formula>
    </cfRule>
  </conditionalFormatting>
  <conditionalFormatting sqref="F429:M429">
    <cfRule type="colorScale" priority="397">
      <colorScale>
        <cfvo type="min"/>
        <cfvo type="max"/>
        <color rgb="FFFFEF9C"/>
        <color rgb="FFFF7128"/>
      </colorScale>
    </cfRule>
    <cfRule type="containsBlanks" dxfId="3228" priority="398">
      <formula>LEN(TRIM(F429))=0</formula>
    </cfRule>
  </conditionalFormatting>
  <conditionalFormatting sqref="H429:I429">
    <cfRule type="expression" dxfId="3227" priority="396">
      <formula>Z429=1</formula>
    </cfRule>
  </conditionalFormatting>
  <conditionalFormatting sqref="F429:G429">
    <cfRule type="expression" dxfId="3226" priority="395">
      <formula>Y429=1</formula>
    </cfRule>
  </conditionalFormatting>
  <conditionalFormatting sqref="J429:K429">
    <cfRule type="expression" dxfId="3225" priority="394">
      <formula>AA429=1</formula>
    </cfRule>
  </conditionalFormatting>
  <conditionalFormatting sqref="L429:M429">
    <cfRule type="expression" dxfId="3224" priority="393">
      <formula>AB429=1</formula>
    </cfRule>
  </conditionalFormatting>
  <conditionalFormatting sqref="F432:M432">
    <cfRule type="containsBlanks" dxfId="3223" priority="392">
      <formula>LEN(TRIM(F432))=0</formula>
    </cfRule>
  </conditionalFormatting>
  <conditionalFormatting sqref="F431:M431">
    <cfRule type="colorScale" priority="390">
      <colorScale>
        <cfvo type="min"/>
        <cfvo type="max"/>
        <color rgb="FFFFEF9C"/>
        <color rgb="FFFF7128"/>
      </colorScale>
    </cfRule>
    <cfRule type="containsBlanks" dxfId="3222" priority="391">
      <formula>LEN(TRIM(F431))=0</formula>
    </cfRule>
  </conditionalFormatting>
  <conditionalFormatting sqref="H431:I431">
    <cfRule type="expression" dxfId="3221" priority="389">
      <formula>Z431=1</formula>
    </cfRule>
  </conditionalFormatting>
  <conditionalFormatting sqref="F431:G431">
    <cfRule type="expression" dxfId="3220" priority="388">
      <formula>Y431=1</formula>
    </cfRule>
  </conditionalFormatting>
  <conditionalFormatting sqref="J431:K431">
    <cfRule type="expression" dxfId="3219" priority="387">
      <formula>AA431=1</formula>
    </cfRule>
  </conditionalFormatting>
  <conditionalFormatting sqref="L431:M431">
    <cfRule type="expression" dxfId="3218" priority="386">
      <formula>AB431=1</formula>
    </cfRule>
  </conditionalFormatting>
  <conditionalFormatting sqref="F434:M434">
    <cfRule type="containsBlanks" dxfId="3217" priority="385">
      <formula>LEN(TRIM(F434))=0</formula>
    </cfRule>
  </conditionalFormatting>
  <conditionalFormatting sqref="F433:M433">
    <cfRule type="colorScale" priority="383">
      <colorScale>
        <cfvo type="min"/>
        <cfvo type="max"/>
        <color rgb="FFFFEF9C"/>
        <color rgb="FFFF7128"/>
      </colorScale>
    </cfRule>
    <cfRule type="containsBlanks" dxfId="3216" priority="384">
      <formula>LEN(TRIM(F433))=0</formula>
    </cfRule>
  </conditionalFormatting>
  <conditionalFormatting sqref="H433:I433">
    <cfRule type="expression" dxfId="3215" priority="382">
      <formula>Z433=1</formula>
    </cfRule>
  </conditionalFormatting>
  <conditionalFormatting sqref="F433:G433">
    <cfRule type="expression" dxfId="3214" priority="381">
      <formula>Y433=1</formula>
    </cfRule>
  </conditionalFormatting>
  <conditionalFormatting sqref="J433:K433">
    <cfRule type="expression" dxfId="3213" priority="380">
      <formula>AA433=1</formula>
    </cfRule>
  </conditionalFormatting>
  <conditionalFormatting sqref="L433:M433">
    <cfRule type="expression" dxfId="3212" priority="379">
      <formula>AB433=1</formula>
    </cfRule>
  </conditionalFormatting>
  <conditionalFormatting sqref="F436:M436">
    <cfRule type="containsBlanks" dxfId="3211" priority="378">
      <formula>LEN(TRIM(F436))=0</formula>
    </cfRule>
  </conditionalFormatting>
  <conditionalFormatting sqref="F435:M435">
    <cfRule type="colorScale" priority="376">
      <colorScale>
        <cfvo type="min"/>
        <cfvo type="max"/>
        <color rgb="FFFFEF9C"/>
        <color rgb="FFFF7128"/>
      </colorScale>
    </cfRule>
    <cfRule type="containsBlanks" dxfId="3210" priority="377">
      <formula>LEN(TRIM(F435))=0</formula>
    </cfRule>
  </conditionalFormatting>
  <conditionalFormatting sqref="H435:I435">
    <cfRule type="expression" dxfId="3209" priority="375">
      <formula>Z435=1</formula>
    </cfRule>
  </conditionalFormatting>
  <conditionalFormatting sqref="F435:G435">
    <cfRule type="expression" dxfId="3208" priority="374">
      <formula>Y435=1</formula>
    </cfRule>
  </conditionalFormatting>
  <conditionalFormatting sqref="J435:K435">
    <cfRule type="expression" dxfId="3207" priority="373">
      <formula>AA435=1</formula>
    </cfRule>
  </conditionalFormatting>
  <conditionalFormatting sqref="L435:M435">
    <cfRule type="expression" dxfId="3206" priority="372">
      <formula>AB435=1</formula>
    </cfRule>
  </conditionalFormatting>
  <conditionalFormatting sqref="F438:M438">
    <cfRule type="containsBlanks" dxfId="3205" priority="371">
      <formula>LEN(TRIM(F438))=0</formula>
    </cfRule>
  </conditionalFormatting>
  <conditionalFormatting sqref="F437:M437">
    <cfRule type="colorScale" priority="369">
      <colorScale>
        <cfvo type="min"/>
        <cfvo type="max"/>
        <color rgb="FFFFEF9C"/>
        <color rgb="FFFF7128"/>
      </colorScale>
    </cfRule>
    <cfRule type="containsBlanks" dxfId="3204" priority="370">
      <formula>LEN(TRIM(F437))=0</formula>
    </cfRule>
  </conditionalFormatting>
  <conditionalFormatting sqref="H437:I437">
    <cfRule type="expression" dxfId="3203" priority="368">
      <formula>Z437=1</formula>
    </cfRule>
  </conditionalFormatting>
  <conditionalFormatting sqref="F437:G437">
    <cfRule type="expression" dxfId="3202" priority="367">
      <formula>Y437=1</formula>
    </cfRule>
  </conditionalFormatting>
  <conditionalFormatting sqref="J437:K437">
    <cfRule type="expression" dxfId="3201" priority="366">
      <formula>AA437=1</formula>
    </cfRule>
  </conditionalFormatting>
  <conditionalFormatting sqref="L437:M437">
    <cfRule type="expression" dxfId="3200" priority="365">
      <formula>AB437=1</formula>
    </cfRule>
  </conditionalFormatting>
  <conditionalFormatting sqref="F440:M440">
    <cfRule type="containsBlanks" dxfId="3199" priority="364">
      <formula>LEN(TRIM(F440))=0</formula>
    </cfRule>
  </conditionalFormatting>
  <conditionalFormatting sqref="F439:M439">
    <cfRule type="colorScale" priority="362">
      <colorScale>
        <cfvo type="min"/>
        <cfvo type="max"/>
        <color rgb="FFFFEF9C"/>
        <color rgb="FFFF7128"/>
      </colorScale>
    </cfRule>
    <cfRule type="containsBlanks" dxfId="3198" priority="363">
      <formula>LEN(TRIM(F439))=0</formula>
    </cfRule>
  </conditionalFormatting>
  <conditionalFormatting sqref="H439:I439">
    <cfRule type="expression" dxfId="3197" priority="361">
      <formula>Z439=1</formula>
    </cfRule>
  </conditionalFormatting>
  <conditionalFormatting sqref="F439:G439">
    <cfRule type="expression" dxfId="3196" priority="360">
      <formula>Y439=1</formula>
    </cfRule>
  </conditionalFormatting>
  <conditionalFormatting sqref="J439:K439">
    <cfRule type="expression" dxfId="3195" priority="359">
      <formula>AA439=1</formula>
    </cfRule>
  </conditionalFormatting>
  <conditionalFormatting sqref="L439:M439">
    <cfRule type="expression" dxfId="3194" priority="358">
      <formula>AB439=1</formula>
    </cfRule>
  </conditionalFormatting>
  <conditionalFormatting sqref="F442:M442">
    <cfRule type="containsBlanks" dxfId="3193" priority="357">
      <formula>LEN(TRIM(F442))=0</formula>
    </cfRule>
  </conditionalFormatting>
  <conditionalFormatting sqref="F441:M441">
    <cfRule type="colorScale" priority="355">
      <colorScale>
        <cfvo type="min"/>
        <cfvo type="max"/>
        <color rgb="FFFFEF9C"/>
        <color rgb="FFFF7128"/>
      </colorScale>
    </cfRule>
    <cfRule type="containsBlanks" dxfId="3192" priority="356">
      <formula>LEN(TRIM(F441))=0</formula>
    </cfRule>
  </conditionalFormatting>
  <conditionalFormatting sqref="H441:I441">
    <cfRule type="expression" dxfId="3191" priority="354">
      <formula>Z441=1</formula>
    </cfRule>
  </conditionalFormatting>
  <conditionalFormatting sqref="F441:G441">
    <cfRule type="expression" dxfId="3190" priority="353">
      <formula>Y441=1</formula>
    </cfRule>
  </conditionalFormatting>
  <conditionalFormatting sqref="J441:K441">
    <cfRule type="expression" dxfId="3189" priority="352">
      <formula>AA441=1</formula>
    </cfRule>
  </conditionalFormatting>
  <conditionalFormatting sqref="L441:M441">
    <cfRule type="expression" dxfId="3188" priority="351">
      <formula>AB441=1</formula>
    </cfRule>
  </conditionalFormatting>
  <conditionalFormatting sqref="F444:M444">
    <cfRule type="containsBlanks" dxfId="3187" priority="350">
      <formula>LEN(TRIM(F444))=0</formula>
    </cfRule>
  </conditionalFormatting>
  <conditionalFormatting sqref="F443:M443">
    <cfRule type="colorScale" priority="348">
      <colorScale>
        <cfvo type="min"/>
        <cfvo type="max"/>
        <color rgb="FFFFEF9C"/>
        <color rgb="FFFF7128"/>
      </colorScale>
    </cfRule>
    <cfRule type="containsBlanks" dxfId="3186" priority="349">
      <formula>LEN(TRIM(F443))=0</formula>
    </cfRule>
  </conditionalFormatting>
  <conditionalFormatting sqref="H443:I443">
    <cfRule type="expression" dxfId="3185" priority="347">
      <formula>Z443=1</formula>
    </cfRule>
  </conditionalFormatting>
  <conditionalFormatting sqref="F443:G443">
    <cfRule type="expression" dxfId="3184" priority="346">
      <formula>Y443=1</formula>
    </cfRule>
  </conditionalFormatting>
  <conditionalFormatting sqref="J443:K443">
    <cfRule type="expression" dxfId="3183" priority="345">
      <formula>AA443=1</formula>
    </cfRule>
  </conditionalFormatting>
  <conditionalFormatting sqref="L443:M443">
    <cfRule type="expression" dxfId="3182" priority="344">
      <formula>AB443=1</formula>
    </cfRule>
  </conditionalFormatting>
  <conditionalFormatting sqref="F446:M446">
    <cfRule type="containsBlanks" dxfId="3181" priority="343">
      <formula>LEN(TRIM(F446))=0</formula>
    </cfRule>
  </conditionalFormatting>
  <conditionalFormatting sqref="F445:M445">
    <cfRule type="colorScale" priority="341">
      <colorScale>
        <cfvo type="min"/>
        <cfvo type="max"/>
        <color rgb="FFFFEF9C"/>
        <color rgb="FFFF7128"/>
      </colorScale>
    </cfRule>
    <cfRule type="containsBlanks" dxfId="3180" priority="342">
      <formula>LEN(TRIM(F445))=0</formula>
    </cfRule>
  </conditionalFormatting>
  <conditionalFormatting sqref="H445:I445">
    <cfRule type="expression" dxfId="3179" priority="340">
      <formula>Z445=1</formula>
    </cfRule>
  </conditionalFormatting>
  <conditionalFormatting sqref="F445:G445">
    <cfRule type="expression" dxfId="3178" priority="339">
      <formula>Y445=1</formula>
    </cfRule>
  </conditionalFormatting>
  <conditionalFormatting sqref="J445:K445">
    <cfRule type="expression" dxfId="3177" priority="338">
      <formula>AA445=1</formula>
    </cfRule>
  </conditionalFormatting>
  <conditionalFormatting sqref="L445:M445">
    <cfRule type="expression" dxfId="3176" priority="337">
      <formula>AB445=1</formula>
    </cfRule>
  </conditionalFormatting>
  <conditionalFormatting sqref="F448:M448">
    <cfRule type="containsBlanks" dxfId="3175" priority="336">
      <formula>LEN(TRIM(F448))=0</formula>
    </cfRule>
  </conditionalFormatting>
  <conditionalFormatting sqref="F447:M447">
    <cfRule type="colorScale" priority="334">
      <colorScale>
        <cfvo type="min"/>
        <cfvo type="max"/>
        <color rgb="FFFFEF9C"/>
        <color rgb="FFFF7128"/>
      </colorScale>
    </cfRule>
    <cfRule type="containsBlanks" dxfId="3174" priority="335">
      <formula>LEN(TRIM(F447))=0</formula>
    </cfRule>
  </conditionalFormatting>
  <conditionalFormatting sqref="H447:I447">
    <cfRule type="expression" dxfId="3173" priority="333">
      <formula>Z447=1</formula>
    </cfRule>
  </conditionalFormatting>
  <conditionalFormatting sqref="F447:G447">
    <cfRule type="expression" dxfId="3172" priority="332">
      <formula>Y447=1</formula>
    </cfRule>
  </conditionalFormatting>
  <conditionalFormatting sqref="J447:K447">
    <cfRule type="expression" dxfId="3171" priority="331">
      <formula>AA447=1</formula>
    </cfRule>
  </conditionalFormatting>
  <conditionalFormatting sqref="L447:M447">
    <cfRule type="expression" dxfId="3170" priority="330">
      <formula>AB447=1</formula>
    </cfRule>
  </conditionalFormatting>
  <conditionalFormatting sqref="F450:M450">
    <cfRule type="containsBlanks" dxfId="3169" priority="329">
      <formula>LEN(TRIM(F450))=0</formula>
    </cfRule>
  </conditionalFormatting>
  <conditionalFormatting sqref="F449:M449">
    <cfRule type="colorScale" priority="327">
      <colorScale>
        <cfvo type="min"/>
        <cfvo type="max"/>
        <color rgb="FFFFEF9C"/>
        <color rgb="FFFF7128"/>
      </colorScale>
    </cfRule>
    <cfRule type="containsBlanks" dxfId="3168" priority="328">
      <formula>LEN(TRIM(F449))=0</formula>
    </cfRule>
  </conditionalFormatting>
  <conditionalFormatting sqref="H449:I449">
    <cfRule type="expression" dxfId="3167" priority="326">
      <formula>Z449=1</formula>
    </cfRule>
  </conditionalFormatting>
  <conditionalFormatting sqref="F449:G449">
    <cfRule type="expression" dxfId="3166" priority="325">
      <formula>Y449=1</formula>
    </cfRule>
  </conditionalFormatting>
  <conditionalFormatting sqref="J449:K449">
    <cfRule type="expression" dxfId="3165" priority="324">
      <formula>AA449=1</formula>
    </cfRule>
  </conditionalFormatting>
  <conditionalFormatting sqref="L449:M449">
    <cfRule type="expression" dxfId="3164" priority="323">
      <formula>AB449=1</formula>
    </cfRule>
  </conditionalFormatting>
  <conditionalFormatting sqref="F452:M452">
    <cfRule type="containsBlanks" dxfId="3163" priority="322">
      <formula>LEN(TRIM(F452))=0</formula>
    </cfRule>
  </conditionalFormatting>
  <conditionalFormatting sqref="F451:M451">
    <cfRule type="colorScale" priority="320">
      <colorScale>
        <cfvo type="min"/>
        <cfvo type="max"/>
        <color rgb="FFFFEF9C"/>
        <color rgb="FFFF7128"/>
      </colorScale>
    </cfRule>
    <cfRule type="containsBlanks" dxfId="3162" priority="321">
      <formula>LEN(TRIM(F451))=0</formula>
    </cfRule>
  </conditionalFormatting>
  <conditionalFormatting sqref="H451:I451">
    <cfRule type="expression" dxfId="3161" priority="319">
      <formula>Z451=1</formula>
    </cfRule>
  </conditionalFormatting>
  <conditionalFormatting sqref="F451:G451">
    <cfRule type="expression" dxfId="3160" priority="318">
      <formula>Y451=1</formula>
    </cfRule>
  </conditionalFormatting>
  <conditionalFormatting sqref="J451:K451">
    <cfRule type="expression" dxfId="3159" priority="317">
      <formula>AA451=1</formula>
    </cfRule>
  </conditionalFormatting>
  <conditionalFormatting sqref="L451:M451">
    <cfRule type="expression" dxfId="3158" priority="316">
      <formula>AB451=1</formula>
    </cfRule>
  </conditionalFormatting>
  <conditionalFormatting sqref="F454:M454">
    <cfRule type="containsBlanks" dxfId="3157" priority="315">
      <formula>LEN(TRIM(F454))=0</formula>
    </cfRule>
  </conditionalFormatting>
  <conditionalFormatting sqref="F453:M453">
    <cfRule type="colorScale" priority="313">
      <colorScale>
        <cfvo type="min"/>
        <cfvo type="max"/>
        <color rgb="FFFFEF9C"/>
        <color rgb="FFFF7128"/>
      </colorScale>
    </cfRule>
    <cfRule type="containsBlanks" dxfId="3156" priority="314">
      <formula>LEN(TRIM(F453))=0</formula>
    </cfRule>
  </conditionalFormatting>
  <conditionalFormatting sqref="H453:I453">
    <cfRule type="expression" dxfId="3155" priority="312">
      <formula>Z453=1</formula>
    </cfRule>
  </conditionalFormatting>
  <conditionalFormatting sqref="F453:G453">
    <cfRule type="expression" dxfId="3154" priority="311">
      <formula>Y453=1</formula>
    </cfRule>
  </conditionalFormatting>
  <conditionalFormatting sqref="J453:K453">
    <cfRule type="expression" dxfId="3153" priority="310">
      <formula>AA453=1</formula>
    </cfRule>
  </conditionalFormatting>
  <conditionalFormatting sqref="L453:M453">
    <cfRule type="expression" dxfId="3152" priority="309">
      <formula>AB453=1</formula>
    </cfRule>
  </conditionalFormatting>
  <conditionalFormatting sqref="F456:M456">
    <cfRule type="containsBlanks" dxfId="3151" priority="308">
      <formula>LEN(TRIM(F456))=0</formula>
    </cfRule>
  </conditionalFormatting>
  <conditionalFormatting sqref="F455:M455">
    <cfRule type="colorScale" priority="306">
      <colorScale>
        <cfvo type="min"/>
        <cfvo type="max"/>
        <color rgb="FFFFEF9C"/>
        <color rgb="FFFF7128"/>
      </colorScale>
    </cfRule>
    <cfRule type="containsBlanks" dxfId="3150" priority="307">
      <formula>LEN(TRIM(F455))=0</formula>
    </cfRule>
  </conditionalFormatting>
  <conditionalFormatting sqref="H455:I455">
    <cfRule type="expression" dxfId="3149" priority="305">
      <formula>Z455=1</formula>
    </cfRule>
  </conditionalFormatting>
  <conditionalFormatting sqref="F455:G455">
    <cfRule type="expression" dxfId="3148" priority="304">
      <formula>Y455=1</formula>
    </cfRule>
  </conditionalFormatting>
  <conditionalFormatting sqref="J455:K455">
    <cfRule type="expression" dxfId="3147" priority="303">
      <formula>AA455=1</formula>
    </cfRule>
  </conditionalFormatting>
  <conditionalFormatting sqref="L455:M455">
    <cfRule type="expression" dxfId="3146" priority="302">
      <formula>AB455=1</formula>
    </cfRule>
  </conditionalFormatting>
  <conditionalFormatting sqref="F458:M458">
    <cfRule type="containsBlanks" dxfId="3145" priority="301">
      <formula>LEN(TRIM(F458))=0</formula>
    </cfRule>
  </conditionalFormatting>
  <conditionalFormatting sqref="F457:M457">
    <cfRule type="colorScale" priority="299">
      <colorScale>
        <cfvo type="min"/>
        <cfvo type="max"/>
        <color rgb="FFFFEF9C"/>
        <color rgb="FFFF7128"/>
      </colorScale>
    </cfRule>
    <cfRule type="containsBlanks" dxfId="3144" priority="300">
      <formula>LEN(TRIM(F457))=0</formula>
    </cfRule>
  </conditionalFormatting>
  <conditionalFormatting sqref="H457:I457">
    <cfRule type="expression" dxfId="3143" priority="298">
      <formula>Z457=1</formula>
    </cfRule>
  </conditionalFormatting>
  <conditionalFormatting sqref="F457:G457">
    <cfRule type="expression" dxfId="3142" priority="297">
      <formula>Y457=1</formula>
    </cfRule>
  </conditionalFormatting>
  <conditionalFormatting sqref="J457:K457">
    <cfRule type="expression" dxfId="3141" priority="296">
      <formula>AA457=1</formula>
    </cfRule>
  </conditionalFormatting>
  <conditionalFormatting sqref="L457:M457">
    <cfRule type="expression" dxfId="3140" priority="295">
      <formula>AB457=1</formula>
    </cfRule>
  </conditionalFormatting>
  <conditionalFormatting sqref="F460:M460">
    <cfRule type="containsBlanks" dxfId="3139" priority="294">
      <formula>LEN(TRIM(F460))=0</formula>
    </cfRule>
  </conditionalFormatting>
  <conditionalFormatting sqref="F459:M459">
    <cfRule type="colorScale" priority="292">
      <colorScale>
        <cfvo type="min"/>
        <cfvo type="max"/>
        <color rgb="FFFFEF9C"/>
        <color rgb="FFFF7128"/>
      </colorScale>
    </cfRule>
    <cfRule type="containsBlanks" dxfId="3138" priority="293">
      <formula>LEN(TRIM(F459))=0</formula>
    </cfRule>
  </conditionalFormatting>
  <conditionalFormatting sqref="H459:I459">
    <cfRule type="expression" dxfId="3137" priority="291">
      <formula>Z459=1</formula>
    </cfRule>
  </conditionalFormatting>
  <conditionalFormatting sqref="F459:G459">
    <cfRule type="expression" dxfId="3136" priority="290">
      <formula>Y459=1</formula>
    </cfRule>
  </conditionalFormatting>
  <conditionalFormatting sqref="J459:K459">
    <cfRule type="expression" dxfId="3135" priority="289">
      <formula>AA459=1</formula>
    </cfRule>
  </conditionalFormatting>
  <conditionalFormatting sqref="L459:M459">
    <cfRule type="expression" dxfId="3134" priority="288">
      <formula>AB459=1</formula>
    </cfRule>
  </conditionalFormatting>
  <conditionalFormatting sqref="F462:M462">
    <cfRule type="containsBlanks" dxfId="3133" priority="287">
      <formula>LEN(TRIM(F462))=0</formula>
    </cfRule>
  </conditionalFormatting>
  <conditionalFormatting sqref="F461:M461">
    <cfRule type="colorScale" priority="285">
      <colorScale>
        <cfvo type="min"/>
        <cfvo type="max"/>
        <color rgb="FFFFEF9C"/>
        <color rgb="FFFF7128"/>
      </colorScale>
    </cfRule>
    <cfRule type="containsBlanks" dxfId="3132" priority="286">
      <formula>LEN(TRIM(F461))=0</formula>
    </cfRule>
  </conditionalFormatting>
  <conditionalFormatting sqref="H461:I461">
    <cfRule type="expression" dxfId="3131" priority="284">
      <formula>Z461=1</formula>
    </cfRule>
  </conditionalFormatting>
  <conditionalFormatting sqref="F461:G461">
    <cfRule type="expression" dxfId="3130" priority="283">
      <formula>Y461=1</formula>
    </cfRule>
  </conditionalFormatting>
  <conditionalFormatting sqref="J461:K461">
    <cfRule type="expression" dxfId="3129" priority="282">
      <formula>AA461=1</formula>
    </cfRule>
  </conditionalFormatting>
  <conditionalFormatting sqref="L461:M461">
    <cfRule type="expression" dxfId="3128" priority="281">
      <formula>AB461=1</formula>
    </cfRule>
  </conditionalFormatting>
  <conditionalFormatting sqref="F464:M464">
    <cfRule type="containsBlanks" dxfId="3127" priority="280">
      <formula>LEN(TRIM(F464))=0</formula>
    </cfRule>
  </conditionalFormatting>
  <conditionalFormatting sqref="F463:M463">
    <cfRule type="colorScale" priority="278">
      <colorScale>
        <cfvo type="min"/>
        <cfvo type="max"/>
        <color rgb="FFFFEF9C"/>
        <color rgb="FFFF7128"/>
      </colorScale>
    </cfRule>
    <cfRule type="containsBlanks" dxfId="3126" priority="279">
      <formula>LEN(TRIM(F463))=0</formula>
    </cfRule>
  </conditionalFormatting>
  <conditionalFormatting sqref="H463:I463">
    <cfRule type="expression" dxfId="3125" priority="277">
      <formula>Z463=1</formula>
    </cfRule>
  </conditionalFormatting>
  <conditionalFormatting sqref="F463:G463">
    <cfRule type="expression" dxfId="3124" priority="276">
      <formula>Y463=1</formula>
    </cfRule>
  </conditionalFormatting>
  <conditionalFormatting sqref="J463:K463">
    <cfRule type="expression" dxfId="3123" priority="275">
      <formula>AA463=1</formula>
    </cfRule>
  </conditionalFormatting>
  <conditionalFormatting sqref="L463:M463">
    <cfRule type="expression" dxfId="3122" priority="274">
      <formula>AB463=1</formula>
    </cfRule>
  </conditionalFormatting>
  <conditionalFormatting sqref="F466:M466">
    <cfRule type="containsBlanks" dxfId="3121" priority="273">
      <formula>LEN(TRIM(F466))=0</formula>
    </cfRule>
  </conditionalFormatting>
  <conditionalFormatting sqref="F465:M465">
    <cfRule type="colorScale" priority="271">
      <colorScale>
        <cfvo type="min"/>
        <cfvo type="max"/>
        <color rgb="FFFFEF9C"/>
        <color rgb="FFFF7128"/>
      </colorScale>
    </cfRule>
    <cfRule type="containsBlanks" dxfId="3120" priority="272">
      <formula>LEN(TRIM(F465))=0</formula>
    </cfRule>
  </conditionalFormatting>
  <conditionalFormatting sqref="H465:I465">
    <cfRule type="expression" dxfId="3119" priority="270">
      <formula>Z465=1</formula>
    </cfRule>
  </conditionalFormatting>
  <conditionalFormatting sqref="F465:G465">
    <cfRule type="expression" dxfId="3118" priority="269">
      <formula>Y465=1</formula>
    </cfRule>
  </conditionalFormatting>
  <conditionalFormatting sqref="J465:K465">
    <cfRule type="expression" dxfId="3117" priority="268">
      <formula>AA465=1</formula>
    </cfRule>
  </conditionalFormatting>
  <conditionalFormatting sqref="L465:M465">
    <cfRule type="expression" dxfId="3116" priority="267">
      <formula>AB465=1</formula>
    </cfRule>
  </conditionalFormatting>
  <conditionalFormatting sqref="F468:M468">
    <cfRule type="containsBlanks" dxfId="3115" priority="266">
      <formula>LEN(TRIM(F468))=0</formula>
    </cfRule>
  </conditionalFormatting>
  <conditionalFormatting sqref="F467:M467">
    <cfRule type="colorScale" priority="264">
      <colorScale>
        <cfvo type="min"/>
        <cfvo type="max"/>
        <color rgb="FFFFEF9C"/>
        <color rgb="FFFF7128"/>
      </colorScale>
    </cfRule>
    <cfRule type="containsBlanks" dxfId="3114" priority="265">
      <formula>LEN(TRIM(F467))=0</formula>
    </cfRule>
  </conditionalFormatting>
  <conditionalFormatting sqref="H467:I467">
    <cfRule type="expression" dxfId="3113" priority="263">
      <formula>Z467=1</formula>
    </cfRule>
  </conditionalFormatting>
  <conditionalFormatting sqref="F467:G467">
    <cfRule type="expression" dxfId="3112" priority="262">
      <formula>Y467=1</formula>
    </cfRule>
  </conditionalFormatting>
  <conditionalFormatting sqref="J467:K467">
    <cfRule type="expression" dxfId="3111" priority="261">
      <formula>AA467=1</formula>
    </cfRule>
  </conditionalFormatting>
  <conditionalFormatting sqref="L467:M467">
    <cfRule type="expression" dxfId="3110" priority="260">
      <formula>AB467=1</formula>
    </cfRule>
  </conditionalFormatting>
  <conditionalFormatting sqref="F470:M470">
    <cfRule type="containsBlanks" dxfId="3109" priority="259">
      <formula>LEN(TRIM(F470))=0</formula>
    </cfRule>
  </conditionalFormatting>
  <conditionalFormatting sqref="F469:M469">
    <cfRule type="colorScale" priority="257">
      <colorScale>
        <cfvo type="min"/>
        <cfvo type="max"/>
        <color rgb="FFFFEF9C"/>
        <color rgb="FFFF7128"/>
      </colorScale>
    </cfRule>
    <cfRule type="containsBlanks" dxfId="3108" priority="258">
      <formula>LEN(TRIM(F469))=0</formula>
    </cfRule>
  </conditionalFormatting>
  <conditionalFormatting sqref="H469:I469">
    <cfRule type="expression" dxfId="3107" priority="256">
      <formula>Z469=1</formula>
    </cfRule>
  </conditionalFormatting>
  <conditionalFormatting sqref="F469:G469">
    <cfRule type="expression" dxfId="3106" priority="255">
      <formula>Y469=1</formula>
    </cfRule>
  </conditionalFormatting>
  <conditionalFormatting sqref="J469:K469">
    <cfRule type="expression" dxfId="3105" priority="254">
      <formula>AA469=1</formula>
    </cfRule>
  </conditionalFormatting>
  <conditionalFormatting sqref="L469:M469">
    <cfRule type="expression" dxfId="3104" priority="253">
      <formula>AB469=1</formula>
    </cfRule>
  </conditionalFormatting>
  <conditionalFormatting sqref="F472:M472">
    <cfRule type="containsBlanks" dxfId="3103" priority="252">
      <formula>LEN(TRIM(F472))=0</formula>
    </cfRule>
  </conditionalFormatting>
  <conditionalFormatting sqref="F471:M471">
    <cfRule type="colorScale" priority="250">
      <colorScale>
        <cfvo type="min"/>
        <cfvo type="max"/>
        <color rgb="FFFFEF9C"/>
        <color rgb="FFFF7128"/>
      </colorScale>
    </cfRule>
    <cfRule type="containsBlanks" dxfId="3102" priority="251">
      <formula>LEN(TRIM(F471))=0</formula>
    </cfRule>
  </conditionalFormatting>
  <conditionalFormatting sqref="H471:I471">
    <cfRule type="expression" dxfId="3101" priority="249">
      <formula>Z471=1</formula>
    </cfRule>
  </conditionalFormatting>
  <conditionalFormatting sqref="F471:G471">
    <cfRule type="expression" dxfId="3100" priority="248">
      <formula>Y471=1</formula>
    </cfRule>
  </conditionalFormatting>
  <conditionalFormatting sqref="J471:K471">
    <cfRule type="expression" dxfId="3099" priority="247">
      <formula>AA471=1</formula>
    </cfRule>
  </conditionalFormatting>
  <conditionalFormatting sqref="L471:M471">
    <cfRule type="expression" dxfId="3098" priority="246">
      <formula>AB471=1</formula>
    </cfRule>
  </conditionalFormatting>
  <conditionalFormatting sqref="F474:M474">
    <cfRule type="containsBlanks" dxfId="3097" priority="245">
      <formula>LEN(TRIM(F474))=0</formula>
    </cfRule>
  </conditionalFormatting>
  <conditionalFormatting sqref="F473:M473">
    <cfRule type="colorScale" priority="243">
      <colorScale>
        <cfvo type="min"/>
        <cfvo type="max"/>
        <color rgb="FFFFEF9C"/>
        <color rgb="FFFF7128"/>
      </colorScale>
    </cfRule>
    <cfRule type="containsBlanks" dxfId="3096" priority="244">
      <formula>LEN(TRIM(F473))=0</formula>
    </cfRule>
  </conditionalFormatting>
  <conditionalFormatting sqref="H473:I473">
    <cfRule type="expression" dxfId="3095" priority="242">
      <formula>Z473=1</formula>
    </cfRule>
  </conditionalFormatting>
  <conditionalFormatting sqref="F473:G473">
    <cfRule type="expression" dxfId="3094" priority="241">
      <formula>Y473=1</formula>
    </cfRule>
  </conditionalFormatting>
  <conditionalFormatting sqref="J473:K473">
    <cfRule type="expression" dxfId="3093" priority="240">
      <formula>AA473=1</formula>
    </cfRule>
  </conditionalFormatting>
  <conditionalFormatting sqref="L473:M473">
    <cfRule type="expression" dxfId="3092" priority="239">
      <formula>AB473=1</formula>
    </cfRule>
  </conditionalFormatting>
  <conditionalFormatting sqref="F476:M476">
    <cfRule type="containsBlanks" dxfId="3091" priority="238">
      <formula>LEN(TRIM(F476))=0</formula>
    </cfRule>
  </conditionalFormatting>
  <conditionalFormatting sqref="F475:M475">
    <cfRule type="colorScale" priority="236">
      <colorScale>
        <cfvo type="min"/>
        <cfvo type="max"/>
        <color rgb="FFFFEF9C"/>
        <color rgb="FFFF7128"/>
      </colorScale>
    </cfRule>
    <cfRule type="containsBlanks" dxfId="3090" priority="237">
      <formula>LEN(TRIM(F475))=0</formula>
    </cfRule>
  </conditionalFormatting>
  <conditionalFormatting sqref="H475:I475">
    <cfRule type="expression" dxfId="3089" priority="235">
      <formula>Z475=1</formula>
    </cfRule>
  </conditionalFormatting>
  <conditionalFormatting sqref="F475:G475">
    <cfRule type="expression" dxfId="3088" priority="234">
      <formula>Y475=1</formula>
    </cfRule>
  </conditionalFormatting>
  <conditionalFormatting sqref="J475:K475">
    <cfRule type="expression" dxfId="3087" priority="233">
      <formula>AA475=1</formula>
    </cfRule>
  </conditionalFormatting>
  <conditionalFormatting sqref="L475:M475">
    <cfRule type="expression" dxfId="3086" priority="232">
      <formula>AB475=1</formula>
    </cfRule>
  </conditionalFormatting>
  <conditionalFormatting sqref="F478:M478">
    <cfRule type="containsBlanks" dxfId="3085" priority="231">
      <formula>LEN(TRIM(F478))=0</formula>
    </cfRule>
  </conditionalFormatting>
  <conditionalFormatting sqref="F477:M477">
    <cfRule type="colorScale" priority="229">
      <colorScale>
        <cfvo type="min"/>
        <cfvo type="max"/>
        <color rgb="FFFFEF9C"/>
        <color rgb="FFFF7128"/>
      </colorScale>
    </cfRule>
    <cfRule type="containsBlanks" dxfId="3084" priority="230">
      <formula>LEN(TRIM(F477))=0</formula>
    </cfRule>
  </conditionalFormatting>
  <conditionalFormatting sqref="H477:I477">
    <cfRule type="expression" dxfId="3083" priority="228">
      <formula>Z477=1</formula>
    </cfRule>
  </conditionalFormatting>
  <conditionalFormatting sqref="F477:G477">
    <cfRule type="expression" dxfId="3082" priority="227">
      <formula>Y477=1</formula>
    </cfRule>
  </conditionalFormatting>
  <conditionalFormatting sqref="J477:K477">
    <cfRule type="expression" dxfId="3081" priority="226">
      <formula>AA477=1</formula>
    </cfRule>
  </conditionalFormatting>
  <conditionalFormatting sqref="L477:M477">
    <cfRule type="expression" dxfId="3080" priority="225">
      <formula>AB477=1</formula>
    </cfRule>
  </conditionalFormatting>
  <conditionalFormatting sqref="F480:M480">
    <cfRule type="containsBlanks" dxfId="3079" priority="224">
      <formula>LEN(TRIM(F480))=0</formula>
    </cfRule>
  </conditionalFormatting>
  <conditionalFormatting sqref="F479:M479">
    <cfRule type="colorScale" priority="222">
      <colorScale>
        <cfvo type="min"/>
        <cfvo type="max"/>
        <color rgb="FFFFEF9C"/>
        <color rgb="FFFF7128"/>
      </colorScale>
    </cfRule>
    <cfRule type="containsBlanks" dxfId="3078" priority="223">
      <formula>LEN(TRIM(F479))=0</formula>
    </cfRule>
  </conditionalFormatting>
  <conditionalFormatting sqref="H479:I479">
    <cfRule type="expression" dxfId="3077" priority="221">
      <formula>Z479=1</formula>
    </cfRule>
  </conditionalFormatting>
  <conditionalFormatting sqref="F479:G479">
    <cfRule type="expression" dxfId="3076" priority="220">
      <formula>Y479=1</formula>
    </cfRule>
  </conditionalFormatting>
  <conditionalFormatting sqref="J479:K479">
    <cfRule type="expression" dxfId="3075" priority="219">
      <formula>AA479=1</formula>
    </cfRule>
  </conditionalFormatting>
  <conditionalFormatting sqref="L479:M479">
    <cfRule type="expression" dxfId="3074" priority="218">
      <formula>AB479=1</formula>
    </cfRule>
  </conditionalFormatting>
  <conditionalFormatting sqref="F482:M482">
    <cfRule type="containsBlanks" dxfId="3073" priority="217">
      <formula>LEN(TRIM(F482))=0</formula>
    </cfRule>
  </conditionalFormatting>
  <conditionalFormatting sqref="F481:M481">
    <cfRule type="colorScale" priority="215">
      <colorScale>
        <cfvo type="min"/>
        <cfvo type="max"/>
        <color rgb="FFFFEF9C"/>
        <color rgb="FFFF7128"/>
      </colorScale>
    </cfRule>
    <cfRule type="containsBlanks" dxfId="3072" priority="216">
      <formula>LEN(TRIM(F481))=0</formula>
    </cfRule>
  </conditionalFormatting>
  <conditionalFormatting sqref="H481:I481">
    <cfRule type="expression" dxfId="3071" priority="214">
      <formula>Z481=1</formula>
    </cfRule>
  </conditionalFormatting>
  <conditionalFormatting sqref="F481:G481">
    <cfRule type="expression" dxfId="3070" priority="213">
      <formula>Y481=1</formula>
    </cfRule>
  </conditionalFormatting>
  <conditionalFormatting sqref="J481:K481">
    <cfRule type="expression" dxfId="3069" priority="212">
      <formula>AA481=1</formula>
    </cfRule>
  </conditionalFormatting>
  <conditionalFormatting sqref="L481:M481">
    <cfRule type="expression" dxfId="3068" priority="211">
      <formula>AB481=1</formula>
    </cfRule>
  </conditionalFormatting>
  <conditionalFormatting sqref="F484:M484">
    <cfRule type="containsBlanks" dxfId="3067" priority="210">
      <formula>LEN(TRIM(F484))=0</formula>
    </cfRule>
  </conditionalFormatting>
  <conditionalFormatting sqref="F483:M483">
    <cfRule type="colorScale" priority="208">
      <colorScale>
        <cfvo type="min"/>
        <cfvo type="max"/>
        <color rgb="FFFFEF9C"/>
        <color rgb="FFFF7128"/>
      </colorScale>
    </cfRule>
    <cfRule type="containsBlanks" dxfId="3066" priority="209">
      <formula>LEN(TRIM(F483))=0</formula>
    </cfRule>
  </conditionalFormatting>
  <conditionalFormatting sqref="H483:I483">
    <cfRule type="expression" dxfId="3065" priority="207">
      <formula>Z483=1</formula>
    </cfRule>
  </conditionalFormatting>
  <conditionalFormatting sqref="F483:G483">
    <cfRule type="expression" dxfId="3064" priority="206">
      <formula>Y483=1</formula>
    </cfRule>
  </conditionalFormatting>
  <conditionalFormatting sqref="J483:K483">
    <cfRule type="expression" dxfId="3063" priority="205">
      <formula>AA483=1</formula>
    </cfRule>
  </conditionalFormatting>
  <conditionalFormatting sqref="L483:M483">
    <cfRule type="expression" dxfId="3062" priority="204">
      <formula>AB483=1</formula>
    </cfRule>
  </conditionalFormatting>
  <conditionalFormatting sqref="F486:M486">
    <cfRule type="containsBlanks" dxfId="3061" priority="203">
      <formula>LEN(TRIM(F486))=0</formula>
    </cfRule>
  </conditionalFormatting>
  <conditionalFormatting sqref="F485:M485">
    <cfRule type="colorScale" priority="201">
      <colorScale>
        <cfvo type="min"/>
        <cfvo type="max"/>
        <color rgb="FFFFEF9C"/>
        <color rgb="FFFF7128"/>
      </colorScale>
    </cfRule>
    <cfRule type="containsBlanks" dxfId="3060" priority="202">
      <formula>LEN(TRIM(F485))=0</formula>
    </cfRule>
  </conditionalFormatting>
  <conditionalFormatting sqref="H485:I485">
    <cfRule type="expression" dxfId="3059" priority="200">
      <formula>Z485=1</formula>
    </cfRule>
  </conditionalFormatting>
  <conditionalFormatting sqref="F485:G485">
    <cfRule type="expression" dxfId="3058" priority="199">
      <formula>Y485=1</formula>
    </cfRule>
  </conditionalFormatting>
  <conditionalFormatting sqref="J485:K485">
    <cfRule type="expression" dxfId="3057" priority="198">
      <formula>AA485=1</formula>
    </cfRule>
  </conditionalFormatting>
  <conditionalFormatting sqref="L485:M485">
    <cfRule type="expression" dxfId="3056" priority="197">
      <formula>AB485=1</formula>
    </cfRule>
  </conditionalFormatting>
  <conditionalFormatting sqref="F488:M488">
    <cfRule type="containsBlanks" dxfId="3055" priority="196">
      <formula>LEN(TRIM(F488))=0</formula>
    </cfRule>
  </conditionalFormatting>
  <conditionalFormatting sqref="F487:M487">
    <cfRule type="colorScale" priority="194">
      <colorScale>
        <cfvo type="min"/>
        <cfvo type="max"/>
        <color rgb="FFFFEF9C"/>
        <color rgb="FFFF7128"/>
      </colorScale>
    </cfRule>
    <cfRule type="containsBlanks" dxfId="3054" priority="195">
      <formula>LEN(TRIM(F487))=0</formula>
    </cfRule>
  </conditionalFormatting>
  <conditionalFormatting sqref="H487:I487">
    <cfRule type="expression" dxfId="3053" priority="193">
      <formula>Z487=1</formula>
    </cfRule>
  </conditionalFormatting>
  <conditionalFormatting sqref="F487:G487">
    <cfRule type="expression" dxfId="3052" priority="192">
      <formula>Y487=1</formula>
    </cfRule>
  </conditionalFormatting>
  <conditionalFormatting sqref="J487:K487">
    <cfRule type="expression" dxfId="3051" priority="191">
      <formula>AA487=1</formula>
    </cfRule>
  </conditionalFormatting>
  <conditionalFormatting sqref="L487:M487">
    <cfRule type="expression" dxfId="3050" priority="190">
      <formula>AB487=1</formula>
    </cfRule>
  </conditionalFormatting>
  <conditionalFormatting sqref="F490:M490">
    <cfRule type="containsBlanks" dxfId="3049" priority="189">
      <formula>LEN(TRIM(F490))=0</formula>
    </cfRule>
  </conditionalFormatting>
  <conditionalFormatting sqref="F489:M489">
    <cfRule type="colorScale" priority="187">
      <colorScale>
        <cfvo type="min"/>
        <cfvo type="max"/>
        <color rgb="FFFFEF9C"/>
        <color rgb="FFFF7128"/>
      </colorScale>
    </cfRule>
    <cfRule type="containsBlanks" dxfId="3048" priority="188">
      <formula>LEN(TRIM(F489))=0</formula>
    </cfRule>
  </conditionalFormatting>
  <conditionalFormatting sqref="H489:I489">
    <cfRule type="expression" dxfId="3047" priority="186">
      <formula>Z489=1</formula>
    </cfRule>
  </conditionalFormatting>
  <conditionalFormatting sqref="F489:G489">
    <cfRule type="expression" dxfId="3046" priority="185">
      <formula>Y489=1</formula>
    </cfRule>
  </conditionalFormatting>
  <conditionalFormatting sqref="J489:K489">
    <cfRule type="expression" dxfId="3045" priority="184">
      <formula>AA489=1</formula>
    </cfRule>
  </conditionalFormatting>
  <conditionalFormatting sqref="L489:M489">
    <cfRule type="expression" dxfId="3044" priority="183">
      <formula>AB489=1</formula>
    </cfRule>
  </conditionalFormatting>
  <conditionalFormatting sqref="F492:M492">
    <cfRule type="containsBlanks" dxfId="3043" priority="182">
      <formula>LEN(TRIM(F492))=0</formula>
    </cfRule>
  </conditionalFormatting>
  <conditionalFormatting sqref="F491:M491">
    <cfRule type="colorScale" priority="180">
      <colorScale>
        <cfvo type="min"/>
        <cfvo type="max"/>
        <color rgb="FFFFEF9C"/>
        <color rgb="FFFF7128"/>
      </colorScale>
    </cfRule>
    <cfRule type="containsBlanks" dxfId="3042" priority="181">
      <formula>LEN(TRIM(F491))=0</formula>
    </cfRule>
  </conditionalFormatting>
  <conditionalFormatting sqref="H491:I491">
    <cfRule type="expression" dxfId="3041" priority="179">
      <formula>Z491=1</formula>
    </cfRule>
  </conditionalFormatting>
  <conditionalFormatting sqref="F491:G491">
    <cfRule type="expression" dxfId="3040" priority="178">
      <formula>Y491=1</formula>
    </cfRule>
  </conditionalFormatting>
  <conditionalFormatting sqref="J491:K491">
    <cfRule type="expression" dxfId="3039" priority="177">
      <formula>AA491=1</formula>
    </cfRule>
  </conditionalFormatting>
  <conditionalFormatting sqref="L491:M491">
    <cfRule type="expression" dxfId="3038" priority="176">
      <formula>AB491=1</formula>
    </cfRule>
  </conditionalFormatting>
  <conditionalFormatting sqref="F494:M494">
    <cfRule type="containsBlanks" dxfId="3037" priority="175">
      <formula>LEN(TRIM(F494))=0</formula>
    </cfRule>
  </conditionalFormatting>
  <conditionalFormatting sqref="F493:M493">
    <cfRule type="colorScale" priority="173">
      <colorScale>
        <cfvo type="min"/>
        <cfvo type="max"/>
        <color rgb="FFFFEF9C"/>
        <color rgb="FFFF7128"/>
      </colorScale>
    </cfRule>
    <cfRule type="containsBlanks" dxfId="3036" priority="174">
      <formula>LEN(TRIM(F493))=0</formula>
    </cfRule>
  </conditionalFormatting>
  <conditionalFormatting sqref="H493:I493">
    <cfRule type="expression" dxfId="3035" priority="172">
      <formula>Z493=1</formula>
    </cfRule>
  </conditionalFormatting>
  <conditionalFormatting sqref="F493:G493">
    <cfRule type="expression" dxfId="3034" priority="171">
      <formula>Y493=1</formula>
    </cfRule>
  </conditionalFormatting>
  <conditionalFormatting sqref="J493:K493">
    <cfRule type="expression" dxfId="3033" priority="170">
      <formula>AA493=1</formula>
    </cfRule>
  </conditionalFormatting>
  <conditionalFormatting sqref="L493:M493">
    <cfRule type="expression" dxfId="3032" priority="169">
      <formula>AB493=1</formula>
    </cfRule>
  </conditionalFormatting>
  <conditionalFormatting sqref="F496:M496">
    <cfRule type="containsBlanks" dxfId="3031" priority="168">
      <formula>LEN(TRIM(F496))=0</formula>
    </cfRule>
  </conditionalFormatting>
  <conditionalFormatting sqref="F495:M495">
    <cfRule type="colorScale" priority="166">
      <colorScale>
        <cfvo type="min"/>
        <cfvo type="max"/>
        <color rgb="FFFFEF9C"/>
        <color rgb="FFFF7128"/>
      </colorScale>
    </cfRule>
    <cfRule type="containsBlanks" dxfId="3030" priority="167">
      <formula>LEN(TRIM(F495))=0</formula>
    </cfRule>
  </conditionalFormatting>
  <conditionalFormatting sqref="H495:I495">
    <cfRule type="expression" dxfId="3029" priority="165">
      <formula>Z495=1</formula>
    </cfRule>
  </conditionalFormatting>
  <conditionalFormatting sqref="F495:G495">
    <cfRule type="expression" dxfId="3028" priority="164">
      <formula>Y495=1</formula>
    </cfRule>
  </conditionalFormatting>
  <conditionalFormatting sqref="J495:K495">
    <cfRule type="expression" dxfId="3027" priority="163">
      <formula>AA495=1</formula>
    </cfRule>
  </conditionalFormatting>
  <conditionalFormatting sqref="L495:M495">
    <cfRule type="expression" dxfId="3026" priority="162">
      <formula>AB495=1</formula>
    </cfRule>
  </conditionalFormatting>
  <conditionalFormatting sqref="F498:M498">
    <cfRule type="containsBlanks" dxfId="3025" priority="161">
      <formula>LEN(TRIM(F498))=0</formula>
    </cfRule>
  </conditionalFormatting>
  <conditionalFormatting sqref="F497:M497">
    <cfRule type="colorScale" priority="159">
      <colorScale>
        <cfvo type="min"/>
        <cfvo type="max"/>
        <color rgb="FFFFEF9C"/>
        <color rgb="FFFF7128"/>
      </colorScale>
    </cfRule>
    <cfRule type="containsBlanks" dxfId="3024" priority="160">
      <formula>LEN(TRIM(F497))=0</formula>
    </cfRule>
  </conditionalFormatting>
  <conditionalFormatting sqref="H497:I497">
    <cfRule type="expression" dxfId="3023" priority="158">
      <formula>Z497=1</formula>
    </cfRule>
  </conditionalFormatting>
  <conditionalFormatting sqref="F497:G497">
    <cfRule type="expression" dxfId="3022" priority="157">
      <formula>Y497=1</formula>
    </cfRule>
  </conditionalFormatting>
  <conditionalFormatting sqref="J497:K497">
    <cfRule type="expression" dxfId="3021" priority="156">
      <formula>AA497=1</formula>
    </cfRule>
  </conditionalFormatting>
  <conditionalFormatting sqref="L497:M497">
    <cfRule type="expression" dxfId="3020" priority="155">
      <formula>AB497=1</formula>
    </cfRule>
  </conditionalFormatting>
  <conditionalFormatting sqref="F500:M500">
    <cfRule type="containsBlanks" dxfId="3019" priority="154">
      <formula>LEN(TRIM(F500))=0</formula>
    </cfRule>
  </conditionalFormatting>
  <conditionalFormatting sqref="F499:M499">
    <cfRule type="colorScale" priority="152">
      <colorScale>
        <cfvo type="min"/>
        <cfvo type="max"/>
        <color rgb="FFFFEF9C"/>
        <color rgb="FFFF7128"/>
      </colorScale>
    </cfRule>
    <cfRule type="containsBlanks" dxfId="3018" priority="153">
      <formula>LEN(TRIM(F499))=0</formula>
    </cfRule>
  </conditionalFormatting>
  <conditionalFormatting sqref="H499:I499">
    <cfRule type="expression" dxfId="3017" priority="151">
      <formula>Z499=1</formula>
    </cfRule>
  </conditionalFormatting>
  <conditionalFormatting sqref="F499:G499">
    <cfRule type="expression" dxfId="3016" priority="150">
      <formula>Y499=1</formula>
    </cfRule>
  </conditionalFormatting>
  <conditionalFormatting sqref="J499:K499">
    <cfRule type="expression" dxfId="3015" priority="149">
      <formula>AA499=1</formula>
    </cfRule>
  </conditionalFormatting>
  <conditionalFormatting sqref="L499:M499">
    <cfRule type="expression" dxfId="3014" priority="148">
      <formula>AB499=1</formula>
    </cfRule>
  </conditionalFormatting>
  <conditionalFormatting sqref="F502:M502">
    <cfRule type="containsBlanks" dxfId="3013" priority="147">
      <formula>LEN(TRIM(F502))=0</formula>
    </cfRule>
  </conditionalFormatting>
  <conditionalFormatting sqref="F501:M501">
    <cfRule type="colorScale" priority="145">
      <colorScale>
        <cfvo type="min"/>
        <cfvo type="max"/>
        <color rgb="FFFFEF9C"/>
        <color rgb="FFFF7128"/>
      </colorScale>
    </cfRule>
    <cfRule type="containsBlanks" dxfId="3012" priority="146">
      <formula>LEN(TRIM(F501))=0</formula>
    </cfRule>
  </conditionalFormatting>
  <conditionalFormatting sqref="H501:I501">
    <cfRule type="expression" dxfId="3011" priority="144">
      <formula>Z501=1</formula>
    </cfRule>
  </conditionalFormatting>
  <conditionalFormatting sqref="F501:G501">
    <cfRule type="expression" dxfId="3010" priority="143">
      <formula>Y501=1</formula>
    </cfRule>
  </conditionalFormatting>
  <conditionalFormatting sqref="J501:K501">
    <cfRule type="expression" dxfId="3009" priority="142">
      <formula>AA501=1</formula>
    </cfRule>
  </conditionalFormatting>
  <conditionalFormatting sqref="L501:M501">
    <cfRule type="expression" dxfId="3008" priority="141">
      <formula>AB501=1</formula>
    </cfRule>
  </conditionalFormatting>
  <conditionalFormatting sqref="F504:M504">
    <cfRule type="containsBlanks" dxfId="3007" priority="140">
      <formula>LEN(TRIM(F504))=0</formula>
    </cfRule>
  </conditionalFormatting>
  <conditionalFormatting sqref="F503:M503">
    <cfRule type="colorScale" priority="138">
      <colorScale>
        <cfvo type="min"/>
        <cfvo type="max"/>
        <color rgb="FFFFEF9C"/>
        <color rgb="FFFF7128"/>
      </colorScale>
    </cfRule>
    <cfRule type="containsBlanks" dxfId="3006" priority="139">
      <formula>LEN(TRIM(F503))=0</formula>
    </cfRule>
  </conditionalFormatting>
  <conditionalFormatting sqref="H503:I503">
    <cfRule type="expression" dxfId="3005" priority="137">
      <formula>Z503=1</formula>
    </cfRule>
  </conditionalFormatting>
  <conditionalFormatting sqref="F503:G503">
    <cfRule type="expression" dxfId="3004" priority="136">
      <formula>Y503=1</formula>
    </cfRule>
  </conditionalFormatting>
  <conditionalFormatting sqref="J503:K503">
    <cfRule type="expression" dxfId="3003" priority="135">
      <formula>AA503=1</formula>
    </cfRule>
  </conditionalFormatting>
  <conditionalFormatting sqref="L503:M503">
    <cfRule type="expression" dxfId="3002" priority="134">
      <formula>AB503=1</formula>
    </cfRule>
  </conditionalFormatting>
  <conditionalFormatting sqref="F506:M506">
    <cfRule type="containsBlanks" dxfId="3001" priority="133">
      <formula>LEN(TRIM(F506))=0</formula>
    </cfRule>
  </conditionalFormatting>
  <conditionalFormatting sqref="F505:M505">
    <cfRule type="colorScale" priority="131">
      <colorScale>
        <cfvo type="min"/>
        <cfvo type="max"/>
        <color rgb="FFFFEF9C"/>
        <color rgb="FFFF7128"/>
      </colorScale>
    </cfRule>
    <cfRule type="containsBlanks" dxfId="3000" priority="132">
      <formula>LEN(TRIM(F505))=0</formula>
    </cfRule>
  </conditionalFormatting>
  <conditionalFormatting sqref="H505:I505">
    <cfRule type="expression" dxfId="2999" priority="130">
      <formula>Z505=1</formula>
    </cfRule>
  </conditionalFormatting>
  <conditionalFormatting sqref="F505:G505">
    <cfRule type="expression" dxfId="2998" priority="129">
      <formula>Y505=1</formula>
    </cfRule>
  </conditionalFormatting>
  <conditionalFormatting sqref="J505:K505">
    <cfRule type="expression" dxfId="2997" priority="128">
      <formula>AA505=1</formula>
    </cfRule>
  </conditionalFormatting>
  <conditionalFormatting sqref="L505:M505">
    <cfRule type="expression" dxfId="2996" priority="127">
      <formula>AB505=1</formula>
    </cfRule>
  </conditionalFormatting>
  <conditionalFormatting sqref="F508:M508">
    <cfRule type="containsBlanks" dxfId="2995" priority="126">
      <formula>LEN(TRIM(F508))=0</formula>
    </cfRule>
  </conditionalFormatting>
  <conditionalFormatting sqref="F507:M507">
    <cfRule type="colorScale" priority="124">
      <colorScale>
        <cfvo type="min"/>
        <cfvo type="max"/>
        <color rgb="FFFFEF9C"/>
        <color rgb="FFFF7128"/>
      </colorScale>
    </cfRule>
    <cfRule type="containsBlanks" dxfId="2994" priority="125">
      <formula>LEN(TRIM(F507))=0</formula>
    </cfRule>
  </conditionalFormatting>
  <conditionalFormatting sqref="H507:I507">
    <cfRule type="expression" dxfId="2993" priority="123">
      <formula>Z507=1</formula>
    </cfRule>
  </conditionalFormatting>
  <conditionalFormatting sqref="F507:G507">
    <cfRule type="expression" dxfId="2992" priority="122">
      <formula>Y507=1</formula>
    </cfRule>
  </conditionalFormatting>
  <conditionalFormatting sqref="J507:K507">
    <cfRule type="expression" dxfId="2991" priority="121">
      <formula>AA507=1</formula>
    </cfRule>
  </conditionalFormatting>
  <conditionalFormatting sqref="L507:M507">
    <cfRule type="expression" dxfId="2990" priority="120">
      <formula>AB507=1</formula>
    </cfRule>
  </conditionalFormatting>
  <conditionalFormatting sqref="F510:M510">
    <cfRule type="containsBlanks" dxfId="2989" priority="119">
      <formula>LEN(TRIM(F510))=0</formula>
    </cfRule>
  </conditionalFormatting>
  <conditionalFormatting sqref="F509:M509">
    <cfRule type="colorScale" priority="117">
      <colorScale>
        <cfvo type="min"/>
        <cfvo type="max"/>
        <color rgb="FFFFEF9C"/>
        <color rgb="FFFF7128"/>
      </colorScale>
    </cfRule>
    <cfRule type="containsBlanks" dxfId="2988" priority="118">
      <formula>LEN(TRIM(F509))=0</formula>
    </cfRule>
  </conditionalFormatting>
  <conditionalFormatting sqref="H509:I509">
    <cfRule type="expression" dxfId="2987" priority="116">
      <formula>Z509=1</formula>
    </cfRule>
  </conditionalFormatting>
  <conditionalFormatting sqref="F509:G509">
    <cfRule type="expression" dxfId="2986" priority="115">
      <formula>Y509=1</formula>
    </cfRule>
  </conditionalFormatting>
  <conditionalFormatting sqref="J509:K509">
    <cfRule type="expression" dxfId="2985" priority="114">
      <formula>AA509=1</formula>
    </cfRule>
  </conditionalFormatting>
  <conditionalFormatting sqref="L509:M509">
    <cfRule type="expression" dxfId="2984" priority="113">
      <formula>AB509=1</formula>
    </cfRule>
  </conditionalFormatting>
  <conditionalFormatting sqref="F512:M512">
    <cfRule type="containsBlanks" dxfId="2983" priority="112">
      <formula>LEN(TRIM(F512))=0</formula>
    </cfRule>
  </conditionalFormatting>
  <conditionalFormatting sqref="F511:M511">
    <cfRule type="colorScale" priority="110">
      <colorScale>
        <cfvo type="min"/>
        <cfvo type="max"/>
        <color rgb="FFFFEF9C"/>
        <color rgb="FFFF7128"/>
      </colorScale>
    </cfRule>
    <cfRule type="containsBlanks" dxfId="2982" priority="111">
      <formula>LEN(TRIM(F511))=0</formula>
    </cfRule>
  </conditionalFormatting>
  <conditionalFormatting sqref="H511:I511">
    <cfRule type="expression" dxfId="2981" priority="109">
      <formula>Z511=1</formula>
    </cfRule>
  </conditionalFormatting>
  <conditionalFormatting sqref="F511:G511">
    <cfRule type="expression" dxfId="2980" priority="108">
      <formula>Y511=1</formula>
    </cfRule>
  </conditionalFormatting>
  <conditionalFormatting sqref="J511:K511">
    <cfRule type="expression" dxfId="2979" priority="107">
      <formula>AA511=1</formula>
    </cfRule>
  </conditionalFormatting>
  <conditionalFormatting sqref="L511:M511">
    <cfRule type="expression" dxfId="2978" priority="106">
      <formula>AB511=1</formula>
    </cfRule>
  </conditionalFormatting>
  <conditionalFormatting sqref="F514:M514">
    <cfRule type="containsBlanks" dxfId="2977" priority="105">
      <formula>LEN(TRIM(F514))=0</formula>
    </cfRule>
  </conditionalFormatting>
  <conditionalFormatting sqref="F513:M513">
    <cfRule type="colorScale" priority="103">
      <colorScale>
        <cfvo type="min"/>
        <cfvo type="max"/>
        <color rgb="FFFFEF9C"/>
        <color rgb="FFFF7128"/>
      </colorScale>
    </cfRule>
    <cfRule type="containsBlanks" dxfId="2976" priority="104">
      <formula>LEN(TRIM(F513))=0</formula>
    </cfRule>
  </conditionalFormatting>
  <conditionalFormatting sqref="H513:I513">
    <cfRule type="expression" dxfId="2975" priority="102">
      <formula>Z513=1</formula>
    </cfRule>
  </conditionalFormatting>
  <conditionalFormatting sqref="F513:G513">
    <cfRule type="expression" dxfId="2974" priority="101">
      <formula>Y513=1</formula>
    </cfRule>
  </conditionalFormatting>
  <conditionalFormatting sqref="J513:K513">
    <cfRule type="expression" dxfId="2973" priority="100">
      <formula>AA513=1</formula>
    </cfRule>
  </conditionalFormatting>
  <conditionalFormatting sqref="L513:M513">
    <cfRule type="expression" dxfId="2972" priority="99">
      <formula>AB513=1</formula>
    </cfRule>
  </conditionalFormatting>
  <conditionalFormatting sqref="F516:M516">
    <cfRule type="containsBlanks" dxfId="2971" priority="98">
      <formula>LEN(TRIM(F516))=0</formula>
    </cfRule>
  </conditionalFormatting>
  <conditionalFormatting sqref="F515:M515">
    <cfRule type="colorScale" priority="96">
      <colorScale>
        <cfvo type="min"/>
        <cfvo type="max"/>
        <color rgb="FFFFEF9C"/>
        <color rgb="FFFF7128"/>
      </colorScale>
    </cfRule>
    <cfRule type="containsBlanks" dxfId="2970" priority="97">
      <formula>LEN(TRIM(F515))=0</formula>
    </cfRule>
  </conditionalFormatting>
  <conditionalFormatting sqref="H515:I515">
    <cfRule type="expression" dxfId="2969" priority="95">
      <formula>Z515=1</formula>
    </cfRule>
  </conditionalFormatting>
  <conditionalFormatting sqref="F515:G515">
    <cfRule type="expression" dxfId="2968" priority="94">
      <formula>Y515=1</formula>
    </cfRule>
  </conditionalFormatting>
  <conditionalFormatting sqref="J515:K515">
    <cfRule type="expression" dxfId="2967" priority="93">
      <formula>AA515=1</formula>
    </cfRule>
  </conditionalFormatting>
  <conditionalFormatting sqref="L515:M515">
    <cfRule type="expression" dxfId="2966" priority="92">
      <formula>AB515=1</formula>
    </cfRule>
  </conditionalFormatting>
  <conditionalFormatting sqref="F518:M518">
    <cfRule type="containsBlanks" dxfId="2965" priority="91">
      <formula>LEN(TRIM(F518))=0</formula>
    </cfRule>
  </conditionalFormatting>
  <conditionalFormatting sqref="F517:M517">
    <cfRule type="colorScale" priority="89">
      <colorScale>
        <cfvo type="min"/>
        <cfvo type="max"/>
        <color rgb="FFFFEF9C"/>
        <color rgb="FFFF7128"/>
      </colorScale>
    </cfRule>
    <cfRule type="containsBlanks" dxfId="2964" priority="90">
      <formula>LEN(TRIM(F517))=0</formula>
    </cfRule>
  </conditionalFormatting>
  <conditionalFormatting sqref="H517:I517">
    <cfRule type="expression" dxfId="2963" priority="88">
      <formula>Z517=1</formula>
    </cfRule>
  </conditionalFormatting>
  <conditionalFormatting sqref="F517:G517">
    <cfRule type="expression" dxfId="2962" priority="87">
      <formula>Y517=1</formula>
    </cfRule>
  </conditionalFormatting>
  <conditionalFormatting sqref="J517:K517">
    <cfRule type="expression" dxfId="2961" priority="86">
      <formula>AA517=1</formula>
    </cfRule>
  </conditionalFormatting>
  <conditionalFormatting sqref="L517:M517">
    <cfRule type="expression" dxfId="2960" priority="85">
      <formula>AB517=1</formula>
    </cfRule>
  </conditionalFormatting>
  <conditionalFormatting sqref="F520:M520">
    <cfRule type="containsBlanks" dxfId="2959" priority="84">
      <formula>LEN(TRIM(F520))=0</formula>
    </cfRule>
  </conditionalFormatting>
  <conditionalFormatting sqref="F519:M519">
    <cfRule type="colorScale" priority="82">
      <colorScale>
        <cfvo type="min"/>
        <cfvo type="max"/>
        <color rgb="FFFFEF9C"/>
        <color rgb="FFFF7128"/>
      </colorScale>
    </cfRule>
    <cfRule type="containsBlanks" dxfId="2958" priority="83">
      <formula>LEN(TRIM(F519))=0</formula>
    </cfRule>
  </conditionalFormatting>
  <conditionalFormatting sqref="H519:I519">
    <cfRule type="expression" dxfId="2957" priority="81">
      <formula>Z519=1</formula>
    </cfRule>
  </conditionalFormatting>
  <conditionalFormatting sqref="F519:G519">
    <cfRule type="expression" dxfId="2956" priority="80">
      <formula>Y519=1</formula>
    </cfRule>
  </conditionalFormatting>
  <conditionalFormatting sqref="J519:K519">
    <cfRule type="expression" dxfId="2955" priority="79">
      <formula>AA519=1</formula>
    </cfRule>
  </conditionalFormatting>
  <conditionalFormatting sqref="L519:M519">
    <cfRule type="expression" dxfId="2954" priority="78">
      <formula>AB519=1</formula>
    </cfRule>
  </conditionalFormatting>
  <conditionalFormatting sqref="F522:M522">
    <cfRule type="containsBlanks" dxfId="2953" priority="77">
      <formula>LEN(TRIM(F522))=0</formula>
    </cfRule>
  </conditionalFormatting>
  <conditionalFormatting sqref="F521:M521">
    <cfRule type="colorScale" priority="75">
      <colorScale>
        <cfvo type="min"/>
        <cfvo type="max"/>
        <color rgb="FFFFEF9C"/>
        <color rgb="FFFF7128"/>
      </colorScale>
    </cfRule>
    <cfRule type="containsBlanks" dxfId="2952" priority="76">
      <formula>LEN(TRIM(F521))=0</formula>
    </cfRule>
  </conditionalFormatting>
  <conditionalFormatting sqref="H521:I521">
    <cfRule type="expression" dxfId="2951" priority="74">
      <formula>Z521=1</formula>
    </cfRule>
  </conditionalFormatting>
  <conditionalFormatting sqref="F521:G521">
    <cfRule type="expression" dxfId="2950" priority="73">
      <formula>Y521=1</formula>
    </cfRule>
  </conditionalFormatting>
  <conditionalFormatting sqref="J521:K521">
    <cfRule type="expression" dxfId="2949" priority="72">
      <formula>AA521=1</formula>
    </cfRule>
  </conditionalFormatting>
  <conditionalFormatting sqref="L521:M521">
    <cfRule type="expression" dxfId="2948" priority="71">
      <formula>AB521=1</formula>
    </cfRule>
  </conditionalFormatting>
  <conditionalFormatting sqref="F524:M524">
    <cfRule type="containsBlanks" dxfId="2947" priority="70">
      <formula>LEN(TRIM(F524))=0</formula>
    </cfRule>
  </conditionalFormatting>
  <conditionalFormatting sqref="F523:M523">
    <cfRule type="colorScale" priority="68">
      <colorScale>
        <cfvo type="min"/>
        <cfvo type="max"/>
        <color rgb="FFFFEF9C"/>
        <color rgb="FFFF7128"/>
      </colorScale>
    </cfRule>
    <cfRule type="containsBlanks" dxfId="2946" priority="69">
      <formula>LEN(TRIM(F523))=0</formula>
    </cfRule>
  </conditionalFormatting>
  <conditionalFormatting sqref="H523:I523">
    <cfRule type="expression" dxfId="2945" priority="67">
      <formula>Z523=1</formula>
    </cfRule>
  </conditionalFormatting>
  <conditionalFormatting sqref="F523:G523">
    <cfRule type="expression" dxfId="2944" priority="66">
      <formula>Y523=1</formula>
    </cfRule>
  </conditionalFormatting>
  <conditionalFormatting sqref="J523:K523">
    <cfRule type="expression" dxfId="2943" priority="65">
      <formula>AA523=1</formula>
    </cfRule>
  </conditionalFormatting>
  <conditionalFormatting sqref="L523:M523">
    <cfRule type="expression" dxfId="2942" priority="64">
      <formula>AB523=1</formula>
    </cfRule>
  </conditionalFormatting>
  <conditionalFormatting sqref="F526:M526">
    <cfRule type="containsBlanks" dxfId="2941" priority="63">
      <formula>LEN(TRIM(F526))=0</formula>
    </cfRule>
  </conditionalFormatting>
  <conditionalFormatting sqref="F525:M525">
    <cfRule type="colorScale" priority="61">
      <colorScale>
        <cfvo type="min"/>
        <cfvo type="max"/>
        <color rgb="FFFFEF9C"/>
        <color rgb="FFFF7128"/>
      </colorScale>
    </cfRule>
    <cfRule type="containsBlanks" dxfId="2940" priority="62">
      <formula>LEN(TRIM(F525))=0</formula>
    </cfRule>
  </conditionalFormatting>
  <conditionalFormatting sqref="H525:I525">
    <cfRule type="expression" dxfId="2939" priority="60">
      <formula>Z525=1</formula>
    </cfRule>
  </conditionalFormatting>
  <conditionalFormatting sqref="F525:G525">
    <cfRule type="expression" dxfId="2938" priority="59">
      <formula>Y525=1</formula>
    </cfRule>
  </conditionalFormatting>
  <conditionalFormatting sqref="J525:K525">
    <cfRule type="expression" dxfId="2937" priority="58">
      <formula>AA525=1</formula>
    </cfRule>
  </conditionalFormatting>
  <conditionalFormatting sqref="L525:M525">
    <cfRule type="expression" dxfId="2936" priority="57">
      <formula>AB525=1</formula>
    </cfRule>
  </conditionalFormatting>
  <conditionalFormatting sqref="F528:M528">
    <cfRule type="containsBlanks" dxfId="2935" priority="56">
      <formula>LEN(TRIM(F528))=0</formula>
    </cfRule>
  </conditionalFormatting>
  <conditionalFormatting sqref="F527:M527">
    <cfRule type="colorScale" priority="54">
      <colorScale>
        <cfvo type="min"/>
        <cfvo type="max"/>
        <color rgb="FFFFEF9C"/>
        <color rgb="FFFF7128"/>
      </colorScale>
    </cfRule>
    <cfRule type="containsBlanks" dxfId="2934" priority="55">
      <formula>LEN(TRIM(F527))=0</formula>
    </cfRule>
  </conditionalFormatting>
  <conditionalFormatting sqref="H527:I527">
    <cfRule type="expression" dxfId="2933" priority="53">
      <formula>Z527=1</formula>
    </cfRule>
  </conditionalFormatting>
  <conditionalFormatting sqref="F527:G527">
    <cfRule type="expression" dxfId="2932" priority="52">
      <formula>Y527=1</formula>
    </cfRule>
  </conditionalFormatting>
  <conditionalFormatting sqref="J527:K527">
    <cfRule type="expression" dxfId="2931" priority="51">
      <formula>AA527=1</formula>
    </cfRule>
  </conditionalFormatting>
  <conditionalFormatting sqref="L527:M527">
    <cfRule type="expression" dxfId="2930" priority="50">
      <formula>AB527=1</formula>
    </cfRule>
  </conditionalFormatting>
  <conditionalFormatting sqref="F530:M530">
    <cfRule type="containsBlanks" dxfId="2929" priority="49">
      <formula>LEN(TRIM(F530))=0</formula>
    </cfRule>
  </conditionalFormatting>
  <conditionalFormatting sqref="F529:M529">
    <cfRule type="colorScale" priority="47">
      <colorScale>
        <cfvo type="min"/>
        <cfvo type="max"/>
        <color rgb="FFFFEF9C"/>
        <color rgb="FFFF7128"/>
      </colorScale>
    </cfRule>
    <cfRule type="containsBlanks" dxfId="2928" priority="48">
      <formula>LEN(TRIM(F529))=0</formula>
    </cfRule>
  </conditionalFormatting>
  <conditionalFormatting sqref="H529:I529">
    <cfRule type="expression" dxfId="2927" priority="46">
      <formula>Z529=1</formula>
    </cfRule>
  </conditionalFormatting>
  <conditionalFormatting sqref="F529:G529">
    <cfRule type="expression" dxfId="2926" priority="45">
      <formula>Y529=1</formula>
    </cfRule>
  </conditionalFormatting>
  <conditionalFormatting sqref="J529:K529">
    <cfRule type="expression" dxfId="2925" priority="44">
      <formula>AA529=1</formula>
    </cfRule>
  </conditionalFormatting>
  <conditionalFormatting sqref="L529:M529">
    <cfRule type="expression" dxfId="2924" priority="43">
      <formula>AB529=1</formula>
    </cfRule>
  </conditionalFormatting>
  <conditionalFormatting sqref="F532:M532">
    <cfRule type="containsBlanks" dxfId="2923" priority="42">
      <formula>LEN(TRIM(F532))=0</formula>
    </cfRule>
  </conditionalFormatting>
  <conditionalFormatting sqref="F531:M531">
    <cfRule type="colorScale" priority="40">
      <colorScale>
        <cfvo type="min"/>
        <cfvo type="max"/>
        <color rgb="FFFFEF9C"/>
        <color rgb="FFFF7128"/>
      </colorScale>
    </cfRule>
    <cfRule type="containsBlanks" dxfId="2922" priority="41">
      <formula>LEN(TRIM(F531))=0</formula>
    </cfRule>
  </conditionalFormatting>
  <conditionalFormatting sqref="H531:I531">
    <cfRule type="expression" dxfId="2921" priority="39">
      <formula>Z531=1</formula>
    </cfRule>
  </conditionalFormatting>
  <conditionalFormatting sqref="F531:G531">
    <cfRule type="expression" dxfId="2920" priority="38">
      <formula>Y531=1</formula>
    </cfRule>
  </conditionalFormatting>
  <conditionalFormatting sqref="J531:K531">
    <cfRule type="expression" dxfId="2919" priority="37">
      <formula>AA531=1</formula>
    </cfRule>
  </conditionalFormatting>
  <conditionalFormatting sqref="L531:M531">
    <cfRule type="expression" dxfId="2918" priority="36">
      <formula>AB531=1</formula>
    </cfRule>
  </conditionalFormatting>
  <conditionalFormatting sqref="F534:M534">
    <cfRule type="containsBlanks" dxfId="2917" priority="35">
      <formula>LEN(TRIM(F534))=0</formula>
    </cfRule>
  </conditionalFormatting>
  <conditionalFormatting sqref="F533:M533">
    <cfRule type="colorScale" priority="33">
      <colorScale>
        <cfvo type="min"/>
        <cfvo type="max"/>
        <color rgb="FFFFEF9C"/>
        <color rgb="FFFF7128"/>
      </colorScale>
    </cfRule>
    <cfRule type="containsBlanks" dxfId="2916" priority="34">
      <formula>LEN(TRIM(F533))=0</formula>
    </cfRule>
  </conditionalFormatting>
  <conditionalFormatting sqref="H533:I533">
    <cfRule type="expression" dxfId="2915" priority="32">
      <formula>Z533=1</formula>
    </cfRule>
  </conditionalFormatting>
  <conditionalFormatting sqref="F533:G533">
    <cfRule type="expression" dxfId="2914" priority="31">
      <formula>Y533=1</formula>
    </cfRule>
  </conditionalFormatting>
  <conditionalFormatting sqref="J533:K533">
    <cfRule type="expression" dxfId="2913" priority="30">
      <formula>AA533=1</formula>
    </cfRule>
  </conditionalFormatting>
  <conditionalFormatting sqref="L533:M533">
    <cfRule type="expression" dxfId="2912" priority="29">
      <formula>AB533=1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120:W534 F119:N534" formula="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lung">
    <tabColor rgb="FF009E49"/>
    <pageSetUpPr fitToPage="1"/>
  </sheetPr>
  <dimension ref="B1:AG512"/>
  <sheetViews>
    <sheetView showGridLines="0" zoomScaleNormal="100" zoomScaleSheetLayoutView="100" workbookViewId="0"/>
  </sheetViews>
  <sheetFormatPr defaultRowHeight="15" x14ac:dyDescent="0.25"/>
  <cols>
    <col min="1" max="1" width="1.7109375" style="87" customWidth="1"/>
    <col min="2" max="2" width="22.5703125" style="87" customWidth="1"/>
    <col min="3" max="3" width="1.7109375" style="109" customWidth="1"/>
    <col min="4" max="4" width="5.85546875" style="87" customWidth="1"/>
    <col min="5" max="5" width="66.140625" style="87" customWidth="1"/>
    <col min="6" max="12" width="5" style="87" customWidth="1"/>
    <col min="13" max="13" width="6.7109375" style="87" customWidth="1"/>
    <col min="14" max="14" width="9.140625" style="87"/>
    <col min="15" max="15" width="2.42578125" style="87" customWidth="1"/>
    <col min="16" max="16" width="5" style="87" customWidth="1"/>
    <col min="17" max="23" width="5" style="108" customWidth="1"/>
    <col min="24" max="24" width="9.140625" style="108"/>
    <col min="25" max="25" width="0.140625" style="87" customWidth="1"/>
    <col min="26" max="28" width="0.140625" style="78" customWidth="1"/>
    <col min="29" max="29" width="10.42578125" style="78" customWidth="1"/>
    <col min="30" max="16384" width="9.140625" style="87"/>
  </cols>
  <sheetData>
    <row r="1" spans="2:29" ht="15.75" thickBot="1" x14ac:dyDescent="0.3"/>
    <row r="2" spans="2:29" ht="15.75" customHeight="1" x14ac:dyDescent="0.25">
      <c r="D2" s="323" t="s">
        <v>315</v>
      </c>
      <c r="E2" s="324"/>
      <c r="F2" s="324"/>
      <c r="G2" s="324"/>
      <c r="H2" s="324"/>
      <c r="I2" s="324"/>
      <c r="J2" s="324"/>
      <c r="K2" s="324"/>
      <c r="L2" s="324"/>
      <c r="M2" s="324"/>
      <c r="N2" s="325"/>
    </row>
    <row r="3" spans="2:29" ht="15.75" customHeight="1" x14ac:dyDescent="0.25">
      <c r="B3" s="44" t="s">
        <v>49</v>
      </c>
      <c r="D3" s="326"/>
      <c r="E3" s="327"/>
      <c r="F3" s="327"/>
      <c r="G3" s="327"/>
      <c r="H3" s="327"/>
      <c r="I3" s="327"/>
      <c r="J3" s="327"/>
      <c r="K3" s="327"/>
      <c r="L3" s="327"/>
      <c r="M3" s="327"/>
      <c r="N3" s="328"/>
    </row>
    <row r="4" spans="2:29" ht="15.75" customHeight="1" thickBot="1" x14ac:dyDescent="0.3">
      <c r="B4" s="44"/>
      <c r="D4" s="329"/>
      <c r="E4" s="330"/>
      <c r="F4" s="330"/>
      <c r="G4" s="330"/>
      <c r="H4" s="330"/>
      <c r="I4" s="330"/>
      <c r="J4" s="330"/>
      <c r="K4" s="330"/>
      <c r="L4" s="330"/>
      <c r="M4" s="330"/>
      <c r="N4" s="331"/>
    </row>
    <row r="5" spans="2:29" ht="15.75" customHeight="1" thickBot="1" x14ac:dyDescent="0.3"/>
    <row r="6" spans="2:29" ht="347.25" customHeight="1" x14ac:dyDescent="0.25">
      <c r="D6" s="401" t="s">
        <v>518</v>
      </c>
      <c r="E6" s="402"/>
      <c r="F6" s="402"/>
      <c r="G6" s="402"/>
      <c r="H6" s="402"/>
      <c r="I6" s="402"/>
      <c r="J6" s="402"/>
      <c r="K6" s="402"/>
      <c r="L6" s="402"/>
      <c r="M6" s="402"/>
      <c r="N6" s="403"/>
    </row>
    <row r="7" spans="2:29" s="109" customFormat="1" ht="15" customHeight="1" thickBot="1" x14ac:dyDescent="0.3">
      <c r="D7" s="390" t="s">
        <v>522</v>
      </c>
      <c r="E7" s="391"/>
      <c r="F7" s="392" t="s">
        <v>497</v>
      </c>
      <c r="G7" s="392"/>
      <c r="H7" s="392"/>
      <c r="I7" s="392"/>
      <c r="J7" s="392"/>
      <c r="K7" s="392"/>
      <c r="L7" s="392"/>
      <c r="M7" s="392"/>
      <c r="N7" s="393"/>
      <c r="Z7" s="78"/>
      <c r="AA7" s="78"/>
      <c r="AB7" s="78"/>
      <c r="AC7" s="78"/>
    </row>
    <row r="9" spans="2:29" ht="15" customHeight="1" x14ac:dyDescent="0.25">
      <c r="D9" s="404" t="s">
        <v>311</v>
      </c>
      <c r="E9" s="404"/>
      <c r="F9" s="404"/>
      <c r="G9" s="404"/>
      <c r="H9" s="404"/>
      <c r="I9" s="404"/>
      <c r="J9" s="404"/>
      <c r="K9" s="404"/>
      <c r="L9" s="404"/>
      <c r="M9" s="404"/>
      <c r="N9" s="88"/>
    </row>
    <row r="10" spans="2:29" x14ac:dyDescent="0.25">
      <c r="C10" s="20"/>
    </row>
    <row r="11" spans="2:29" x14ac:dyDescent="0.25">
      <c r="C11" s="20"/>
    </row>
    <row r="12" spans="2:29" x14ac:dyDescent="0.25">
      <c r="C12" s="20"/>
    </row>
    <row r="13" spans="2:29" x14ac:dyDescent="0.25">
      <c r="C13" s="20"/>
    </row>
    <row r="14" spans="2:29" x14ac:dyDescent="0.25">
      <c r="C14" s="20"/>
    </row>
    <row r="15" spans="2:29" x14ac:dyDescent="0.25">
      <c r="C15" s="20"/>
    </row>
    <row r="16" spans="2:29" x14ac:dyDescent="0.25">
      <c r="C16" s="20"/>
    </row>
    <row r="17" spans="3:3" x14ac:dyDescent="0.25">
      <c r="C17" s="20"/>
    </row>
    <row r="18" spans="3:3" x14ac:dyDescent="0.25">
      <c r="C18" s="20"/>
    </row>
    <row r="19" spans="3:3" x14ac:dyDescent="0.25">
      <c r="C19" s="20"/>
    </row>
    <row r="20" spans="3:3" x14ac:dyDescent="0.25">
      <c r="C20" s="20"/>
    </row>
    <row r="21" spans="3:3" x14ac:dyDescent="0.25">
      <c r="C21" s="20"/>
    </row>
    <row r="22" spans="3:3" x14ac:dyDescent="0.25">
      <c r="C22" s="20"/>
    </row>
    <row r="23" spans="3:3" x14ac:dyDescent="0.25">
      <c r="C23" s="20"/>
    </row>
    <row r="24" spans="3:3" x14ac:dyDescent="0.25">
      <c r="C24" s="20"/>
    </row>
    <row r="25" spans="3:3" x14ac:dyDescent="0.25">
      <c r="C25" s="20"/>
    </row>
    <row r="26" spans="3:3" x14ac:dyDescent="0.25">
      <c r="C26" s="20"/>
    </row>
    <row r="27" spans="3:3" x14ac:dyDescent="0.25">
      <c r="C27" s="20"/>
    </row>
    <row r="28" spans="3:3" x14ac:dyDescent="0.25">
      <c r="C28" s="20"/>
    </row>
    <row r="29" spans="3:3" x14ac:dyDescent="0.25">
      <c r="C29" s="20"/>
    </row>
    <row r="30" spans="3:3" x14ac:dyDescent="0.25">
      <c r="C30" s="20"/>
    </row>
    <row r="31" spans="3:3" x14ac:dyDescent="0.25">
      <c r="C31" s="20"/>
    </row>
    <row r="32" spans="3:3" x14ac:dyDescent="0.25">
      <c r="C32" s="20"/>
    </row>
    <row r="33" spans="3:29" s="109" customFormat="1" x14ac:dyDescent="0.25">
      <c r="C33" s="20"/>
      <c r="Z33" s="78"/>
      <c r="AA33" s="78"/>
      <c r="AB33" s="78"/>
      <c r="AC33" s="78"/>
    </row>
    <row r="34" spans="3:29" s="109" customFormat="1" x14ac:dyDescent="0.25">
      <c r="C34" s="20"/>
      <c r="Z34" s="78"/>
      <c r="AA34" s="78"/>
      <c r="AB34" s="78"/>
      <c r="AC34" s="78"/>
    </row>
    <row r="35" spans="3:29" x14ac:dyDescent="0.25">
      <c r="C35" s="20"/>
    </row>
    <row r="36" spans="3:29" ht="15" customHeight="1" x14ac:dyDescent="0.25">
      <c r="C36" s="20"/>
      <c r="D36" s="404" t="s">
        <v>312</v>
      </c>
      <c r="E36" s="404"/>
      <c r="F36" s="404"/>
      <c r="G36" s="404"/>
      <c r="H36" s="404"/>
      <c r="I36" s="404"/>
      <c r="J36" s="404"/>
      <c r="K36" s="404"/>
      <c r="L36" s="404"/>
      <c r="M36" s="404"/>
    </row>
    <row r="37" spans="3:29" x14ac:dyDescent="0.25">
      <c r="C37" s="20"/>
    </row>
    <row r="38" spans="3:29" x14ac:dyDescent="0.25">
      <c r="C38" s="20"/>
    </row>
    <row r="39" spans="3:29" x14ac:dyDescent="0.25">
      <c r="C39" s="20"/>
    </row>
    <row r="40" spans="3:29" x14ac:dyDescent="0.25">
      <c r="C40" s="20"/>
    </row>
    <row r="41" spans="3:29" x14ac:dyDescent="0.25">
      <c r="C41" s="20"/>
    </row>
    <row r="42" spans="3:29" x14ac:dyDescent="0.25">
      <c r="C42" s="20"/>
    </row>
    <row r="43" spans="3:29" x14ac:dyDescent="0.25">
      <c r="C43" s="20"/>
    </row>
    <row r="44" spans="3:29" x14ac:dyDescent="0.25">
      <c r="C44" s="20"/>
    </row>
    <row r="45" spans="3:29" x14ac:dyDescent="0.25">
      <c r="C45" s="20"/>
    </row>
    <row r="46" spans="3:29" x14ac:dyDescent="0.25">
      <c r="C46" s="20"/>
    </row>
    <row r="47" spans="3:29" x14ac:dyDescent="0.25">
      <c r="C47" s="20"/>
    </row>
    <row r="48" spans="3:29" x14ac:dyDescent="0.25">
      <c r="C48" s="20"/>
    </row>
    <row r="49" spans="3:29" x14ac:dyDescent="0.25">
      <c r="C49" s="20"/>
    </row>
    <row r="50" spans="3:29" x14ac:dyDescent="0.25">
      <c r="C50" s="20"/>
    </row>
    <row r="51" spans="3:29" x14ac:dyDescent="0.25">
      <c r="C51" s="20"/>
    </row>
    <row r="52" spans="3:29" x14ac:dyDescent="0.25">
      <c r="C52" s="20"/>
    </row>
    <row r="53" spans="3:29" x14ac:dyDescent="0.25">
      <c r="C53" s="20"/>
    </row>
    <row r="54" spans="3:29" x14ac:dyDescent="0.25">
      <c r="C54" s="20"/>
    </row>
    <row r="55" spans="3:29" x14ac:dyDescent="0.25">
      <c r="C55" s="20"/>
    </row>
    <row r="56" spans="3:29" x14ac:dyDescent="0.25">
      <c r="C56" s="20"/>
    </row>
    <row r="57" spans="3:29" x14ac:dyDescent="0.25">
      <c r="C57" s="20"/>
    </row>
    <row r="58" spans="3:29" x14ac:dyDescent="0.25">
      <c r="C58" s="20"/>
    </row>
    <row r="59" spans="3:29" x14ac:dyDescent="0.25">
      <c r="C59" s="20"/>
    </row>
    <row r="60" spans="3:29" s="109" customFormat="1" x14ac:dyDescent="0.25">
      <c r="C60" s="20"/>
      <c r="Z60" s="78"/>
      <c r="AA60" s="78"/>
      <c r="AB60" s="78"/>
      <c r="AC60" s="78"/>
    </row>
    <row r="61" spans="3:29" s="109" customFormat="1" x14ac:dyDescent="0.25">
      <c r="C61" s="20"/>
      <c r="Z61" s="78"/>
      <c r="AA61" s="78"/>
      <c r="AB61" s="78"/>
      <c r="AC61" s="78"/>
    </row>
    <row r="62" spans="3:29" x14ac:dyDescent="0.25">
      <c r="C62" s="20"/>
    </row>
    <row r="63" spans="3:29" ht="15" customHeight="1" x14ac:dyDescent="0.25">
      <c r="C63" s="20"/>
      <c r="D63" s="404" t="s">
        <v>313</v>
      </c>
      <c r="E63" s="404"/>
      <c r="F63" s="404"/>
      <c r="G63" s="404"/>
      <c r="H63" s="404"/>
      <c r="I63" s="404"/>
      <c r="J63" s="404"/>
      <c r="K63" s="404"/>
      <c r="L63" s="404"/>
      <c r="M63" s="404"/>
    </row>
    <row r="64" spans="3:29" x14ac:dyDescent="0.25">
      <c r="C64" s="20"/>
    </row>
    <row r="65" spans="3:3" x14ac:dyDescent="0.25">
      <c r="C65" s="20"/>
    </row>
    <row r="66" spans="3:3" x14ac:dyDescent="0.25">
      <c r="C66" s="20"/>
    </row>
    <row r="67" spans="3:3" x14ac:dyDescent="0.25">
      <c r="C67" s="20"/>
    </row>
    <row r="68" spans="3:3" x14ac:dyDescent="0.25">
      <c r="C68" s="20"/>
    </row>
    <row r="69" spans="3:3" x14ac:dyDescent="0.25">
      <c r="C69" s="20"/>
    </row>
    <row r="70" spans="3:3" x14ac:dyDescent="0.25">
      <c r="C70" s="20"/>
    </row>
    <row r="71" spans="3:3" x14ac:dyDescent="0.25">
      <c r="C71" s="20"/>
    </row>
    <row r="72" spans="3:3" x14ac:dyDescent="0.25">
      <c r="C72" s="20"/>
    </row>
    <row r="73" spans="3:3" x14ac:dyDescent="0.25">
      <c r="C73" s="20"/>
    </row>
    <row r="74" spans="3:3" x14ac:dyDescent="0.25">
      <c r="C74" s="20"/>
    </row>
    <row r="75" spans="3:3" x14ac:dyDescent="0.25">
      <c r="C75" s="20"/>
    </row>
    <row r="76" spans="3:3" x14ac:dyDescent="0.25">
      <c r="C76" s="20"/>
    </row>
    <row r="77" spans="3:3" x14ac:dyDescent="0.25">
      <c r="C77" s="20"/>
    </row>
    <row r="78" spans="3:3" x14ac:dyDescent="0.25">
      <c r="C78" s="20"/>
    </row>
    <row r="79" spans="3:3" x14ac:dyDescent="0.25">
      <c r="C79" s="20"/>
    </row>
    <row r="80" spans="3:3" x14ac:dyDescent="0.25">
      <c r="C80" s="20"/>
    </row>
    <row r="81" spans="3:33" x14ac:dyDescent="0.25">
      <c r="C81" s="20"/>
    </row>
    <row r="82" spans="3:33" x14ac:dyDescent="0.25">
      <c r="C82" s="20"/>
    </row>
    <row r="83" spans="3:33" x14ac:dyDescent="0.25">
      <c r="C83" s="20"/>
    </row>
    <row r="84" spans="3:33" x14ac:dyDescent="0.25">
      <c r="C84" s="20"/>
    </row>
    <row r="85" spans="3:33" x14ac:dyDescent="0.25">
      <c r="C85" s="20"/>
    </row>
    <row r="86" spans="3:33" x14ac:dyDescent="0.25">
      <c r="C86" s="20"/>
    </row>
    <row r="87" spans="3:33" s="109" customFormat="1" x14ac:dyDescent="0.25">
      <c r="C87" s="20"/>
      <c r="Z87" s="78"/>
      <c r="AA87" s="78"/>
      <c r="AB87" s="78"/>
      <c r="AC87" s="78"/>
    </row>
    <row r="88" spans="3:33" s="109" customFormat="1" x14ac:dyDescent="0.25">
      <c r="C88" s="20"/>
      <c r="Z88" s="78"/>
      <c r="AA88" s="78"/>
      <c r="AB88" s="78"/>
      <c r="AC88" s="78"/>
    </row>
    <row r="89" spans="3:33" ht="15.75" thickBot="1" x14ac:dyDescent="0.3"/>
    <row r="90" spans="3:33" s="40" customFormat="1" ht="36" customHeight="1" thickBot="1" x14ac:dyDescent="0.3">
      <c r="D90" s="410" t="s">
        <v>326</v>
      </c>
      <c r="E90" s="395"/>
      <c r="F90" s="395"/>
      <c r="G90" s="395"/>
      <c r="H90" s="395"/>
      <c r="I90" s="395"/>
      <c r="J90" s="395"/>
      <c r="K90" s="395"/>
      <c r="L90" s="395"/>
      <c r="M90" s="395"/>
      <c r="N90" s="396"/>
      <c r="P90" s="394" t="s">
        <v>325</v>
      </c>
      <c r="Q90" s="395"/>
      <c r="R90" s="395"/>
      <c r="S90" s="395"/>
      <c r="T90" s="395"/>
      <c r="U90" s="395"/>
      <c r="V90" s="395"/>
      <c r="W90" s="396"/>
      <c r="Z90" s="106"/>
      <c r="AA90" s="106"/>
      <c r="AB90" s="106"/>
      <c r="AC90" s="106"/>
    </row>
    <row r="91" spans="3:33" ht="90.75" customHeight="1" thickBot="1" x14ac:dyDescent="0.3">
      <c r="D91" s="341" t="s">
        <v>11</v>
      </c>
      <c r="E91" s="342"/>
      <c r="F91" s="270" t="s">
        <v>20</v>
      </c>
      <c r="G91" s="271"/>
      <c r="H91" s="271" t="s">
        <v>149</v>
      </c>
      <c r="I91" s="271"/>
      <c r="J91" s="271" t="s">
        <v>9</v>
      </c>
      <c r="K91" s="271"/>
      <c r="L91" s="271" t="s">
        <v>150</v>
      </c>
      <c r="M91" s="381"/>
      <c r="N91" s="66" t="s">
        <v>90</v>
      </c>
      <c r="P91" s="270" t="s">
        <v>20</v>
      </c>
      <c r="Q91" s="271"/>
      <c r="R91" s="271" t="s">
        <v>149</v>
      </c>
      <c r="S91" s="271"/>
      <c r="T91" s="271" t="s">
        <v>9</v>
      </c>
      <c r="U91" s="271"/>
      <c r="V91" s="271" t="s">
        <v>150</v>
      </c>
      <c r="W91" s="381"/>
      <c r="Z91" s="164" t="s">
        <v>149</v>
      </c>
      <c r="AA91" s="164" t="s">
        <v>9</v>
      </c>
      <c r="AB91" s="164" t="s">
        <v>150</v>
      </c>
      <c r="AD91" s="107"/>
      <c r="AE91" s="107"/>
      <c r="AF91" s="107"/>
      <c r="AG91" s="107"/>
    </row>
    <row r="92" spans="3:33" s="91" customFormat="1" ht="15.75" x14ac:dyDescent="0.25">
      <c r="C92" s="109"/>
      <c r="D92" s="317" t="s">
        <v>528</v>
      </c>
      <c r="E92" s="102" t="s">
        <v>40</v>
      </c>
      <c r="F92" s="408" t="str">
        <f>IF(OR(ISERROR(VLOOKUP($E92&amp;$D$91&amp;$D$92,'CCG data'!$A:$AD,'CCG data'!R$3,FALSE)),ISBLANK(VLOOKUP($E92&amp;$D$91&amp;$D$92,'CCG data'!$A:$AD,'CCG data'!R$3,FALSE))),"",VLOOKUP($E92&amp;$D$91&amp;$D$92,'CCG data'!$A:$AD,'CCG data'!R$3,FALSE))</f>
        <v/>
      </c>
      <c r="G92" s="409"/>
      <c r="H92" s="409">
        <f>IF(OR(ISERROR(VLOOKUP($E92&amp;$D$91&amp;$D$92,'CCG data'!$A:$AD,'CCG data'!S$3,FALSE)),ISBLANK(VLOOKUP($E92&amp;$D$91&amp;$D$92,'CCG data'!$A:$AD,'CCG data'!S$3,FALSE))),"",VLOOKUP($E92&amp;$D$91&amp;$D$92,'CCG data'!$A:$AD,'CCG data'!S$3,FALSE))</f>
        <v>36.999795436288792</v>
      </c>
      <c r="I92" s="409"/>
      <c r="J92" s="409">
        <f>IF(OR(ISERROR(VLOOKUP($E92&amp;$D$91&amp;$D$92,'CCG data'!$A:$AD,'CCG data'!T$3,FALSE)),ISBLANK(VLOOKUP($E92&amp;$D$91&amp;$D$92,'CCG data'!$A:$AD,'CCG data'!T$3,FALSE))),"",VLOOKUP($E92&amp;$D$91&amp;$D$92,'CCG data'!$A:$AD,'CCG data'!T$3,FALSE))</f>
        <v>27.943815147107998</v>
      </c>
      <c r="K92" s="409"/>
      <c r="L92" s="409">
        <f>IF(OR(ISERROR(VLOOKUP($E92&amp;$D$91&amp;$D$92,'CCG data'!$A:$AD,'CCG data'!U$3,FALSE)),ISBLANK(VLOOKUP($E92&amp;$D$91&amp;$D$92,'CCG data'!$A:$AD,'CCG data'!U$3,FALSE))),"",VLOOKUP($E92&amp;$D$91&amp;$D$92,'CCG data'!$A:$AD,'CCG data'!U$3,FALSE))</f>
        <v>12.107254613190825</v>
      </c>
      <c r="M92" s="411"/>
      <c r="N92" s="367">
        <f>IF(OR(ISERROR(VLOOKUP($E92&amp;$D$91&amp;$D$92,'CCG data'!$A:$AD,'CCG data'!G$3,FALSE)),ISBLANK(VLOOKUP($E92&amp;$D$91&amp;$D$92,'CCG data'!$A:$AD,'CCG data'!G$3,FALSE))),"",VLOOKUP($E92&amp;$D$91&amp;$D$92,'CCG data'!$A:$AD,'CCG data'!G$3,FALSE))</f>
        <v>354794</v>
      </c>
      <c r="P92" s="399" t="str">
        <f>IF(OR(ISERROR(VLOOKUP($E92&amp;$D$91&amp;$D$92,'CCG data'!$A:$AD,'CCG data'!B$3,FALSE)),ISBLANK(VLOOKUP($E92&amp;$D$91&amp;$D$92,'CCG data'!$A:$AD,'CCG data'!B$3,FALSE))),"",VLOOKUP($E92&amp;$D$91&amp;$D$92,'CCG data'!$A:$AD,'CCG data'!B$3,FALSE))</f>
        <v/>
      </c>
      <c r="Q92" s="269"/>
      <c r="R92" s="269">
        <f>IF(OR(ISERROR(VLOOKUP($E92&amp;$D$91&amp;$D$92,'CCG data'!$A:$AD,'CCG data'!C$3,FALSE)),ISBLANK(VLOOKUP($E92&amp;$D$91&amp;$D$92,'CCG data'!$A:$AD,'CCG data'!C$3,FALSE))),"",VLOOKUP($E92&amp;$D$91&amp;$D$92,'CCG data'!$A:$AD,'CCG data'!C$3,FALSE))</f>
        <v>0.47910336702424505</v>
      </c>
      <c r="S92" s="269"/>
      <c r="T92" s="269">
        <f>IF(OR(ISERROR(VLOOKUP($E92&amp;$D$91&amp;$D$92,'CCG data'!$A:$AD,'CCG data'!D$3,FALSE)),ISBLANK(VLOOKUP($E92&amp;$D$91&amp;$D$92,'CCG data'!$A:$AD,'CCG data'!D$3,FALSE))),"",VLOOKUP($E92&amp;$D$91&amp;$D$92,'CCG data'!$A:$AD,'CCG data'!D$3,FALSE))</f>
        <v>0.36356308167556384</v>
      </c>
      <c r="U92" s="269"/>
      <c r="V92" s="269">
        <f>IF(OR(ISERROR(VLOOKUP($E92&amp;$D$91&amp;$D$92,'CCG data'!$A:$AD,'CCG data'!E$3,FALSE)),ISBLANK(VLOOKUP($E92&amp;$D$91&amp;$D$92,'CCG data'!$A:$AD,'CCG data'!E$3,FALSE))),"",VLOOKUP($E92&amp;$D$91&amp;$D$92,'CCG data'!$A:$AD,'CCG data'!E$3,FALSE))</f>
        <v>0.15733355130019111</v>
      </c>
      <c r="W92" s="400"/>
      <c r="X92" s="108"/>
      <c r="Y92" s="151"/>
      <c r="Z92" s="163" t="str">
        <f>IFERROR(VLOOKUP($E92&amp;$D$92, Outliers!$A$4:$P$214,10,FALSE),"0")</f>
        <v>0</v>
      </c>
      <c r="AA92" s="163" t="str">
        <f>IFERROR(VLOOKUP($E92&amp;$D$92, Outliers!$A$4:$P$214,11,FALSE),"0")</f>
        <v>0</v>
      </c>
      <c r="AB92" s="163" t="str">
        <f>IFERROR(VLOOKUP($E92&amp;$D$92, Outliers!$A$4:$P$214,12,FALSE),"0")</f>
        <v>0</v>
      </c>
      <c r="AC92" s="78"/>
      <c r="AD92" s="78"/>
      <c r="AE92" s="78"/>
      <c r="AF92" s="78"/>
      <c r="AG92" s="78"/>
    </row>
    <row r="93" spans="3:33" s="91" customFormat="1" ht="15.75" thickBot="1" x14ac:dyDescent="0.3">
      <c r="C93" s="109"/>
      <c r="D93" s="318"/>
      <c r="E93" s="103" t="s">
        <v>27</v>
      </c>
      <c r="F93" s="97" t="str">
        <f>IF(P92="","",VLOOKUP($E92&amp;$D$91&amp;$D$92,'CCG data'!$A:$AD,'CCG data'!W$3,FALSE))</f>
        <v/>
      </c>
      <c r="G93" s="98" t="str">
        <f>IF(P92="","",VLOOKUP($E92&amp;$D$91&amp;$D$92,'CCG data'!$A:$AD,'CCG data'!X$3,FALSE))</f>
        <v/>
      </c>
      <c r="H93" s="98">
        <f>IF(R92="","",VLOOKUP($E92&amp;$D$91&amp;$D$92,'CCG data'!$A:$AD,'CCG data'!Y$3,FALSE))</f>
        <v>36.823900778493829</v>
      </c>
      <c r="I93" s="98">
        <f>IF(R92="","",VLOOKUP($E92&amp;$D$91&amp;$D$92,'CCG data'!$A:$AD,'CCG data'!Z$3,FALSE))</f>
        <v>37.175690094083755</v>
      </c>
      <c r="J93" s="98">
        <f>IF(T92="","",VLOOKUP($E92&amp;$D$91&amp;$D$92,'CCG data'!$A:$AD,'CCG data'!AA$3,FALSE))</f>
        <v>27.791317286963693</v>
      </c>
      <c r="K93" s="98">
        <f>IF(T92="","",VLOOKUP($E92&amp;$D$91&amp;$D$92,'CCG data'!$A:$AD,'CCG data'!AB$3,FALSE))</f>
        <v>28.096313007252302</v>
      </c>
      <c r="L93" s="98">
        <f>IF(V92="","",VLOOKUP($E92&amp;$D$91&amp;$D$92,'CCG data'!$A:$AD,'CCG data'!AC$3,FALSE))</f>
        <v>12.006815483513918</v>
      </c>
      <c r="M93" s="99">
        <f>IF(V92="","",VLOOKUP($E92&amp;$D$91&amp;$D$92,'CCG data'!$A:$AD,'CCG data'!AD$3,FALSE))</f>
        <v>12.207693742867733</v>
      </c>
      <c r="N93" s="363"/>
      <c r="P93" s="144" t="str">
        <f>IF(P92="","",VLOOKUP($E92&amp;$D$91&amp;$D$92,'CCG data'!$A:$AD,'CCG data'!I$3,FALSE))</f>
        <v/>
      </c>
      <c r="Q93" s="3" t="str">
        <f>IF(P92="","",VLOOKUP($E92&amp;$D$91&amp;$D$92,'CCG data'!$A:$AD,'CCG data'!J$3,FALSE))</f>
        <v/>
      </c>
      <c r="R93" s="3">
        <f>IF(R92="","",VLOOKUP($E92&amp;$D$91&amp;$D$92,'CCG data'!$A:$AD,'CCG data'!K$3,FALSE))</f>
        <v>0.47699999999999998</v>
      </c>
      <c r="S93" s="3">
        <f>IF(R92="","",VLOOKUP($E92&amp;$D$91&amp;$D$92,'CCG data'!$A:$AD,'CCG data'!L$3,FALSE))</f>
        <v>0.48099999999999998</v>
      </c>
      <c r="T93" s="3">
        <f>IF(T92="","",VLOOKUP($E92&amp;$D$91&amp;$D$92,'CCG data'!$A:$AD,'CCG data'!M$3,FALSE))</f>
        <v>0.36199999999999999</v>
      </c>
      <c r="U93" s="3">
        <f>IF(T92="","",VLOOKUP($E92&amp;$D$91&amp;$D$92,'CCG data'!$A:$AD,'CCG data'!N$3,FALSE))</f>
        <v>0.36499999999999999</v>
      </c>
      <c r="V93" s="3">
        <f>IF(V92="","",VLOOKUP($E92&amp;$D$91&amp;$D$92,'CCG data'!$A:$AD,'CCG data'!O$3,FALSE))</f>
        <v>0.156</v>
      </c>
      <c r="W93" s="136">
        <f>IF(V92="","",VLOOKUP($E92&amp;$D$91&amp;$D$92,'CCG data'!$A:$AD,'CCG data'!P$3,FALSE))</f>
        <v>0.159</v>
      </c>
      <c r="X93" s="108"/>
      <c r="Z93" s="163" t="str">
        <f>IFERROR(VLOOKUP($E93&amp;$D$92, Outliers!$A$4:$P$214,10,FALSE),"0")</f>
        <v>0</v>
      </c>
      <c r="AA93" s="163" t="str">
        <f>IFERROR(VLOOKUP($E93&amp;$D$92, Outliers!$A$4:$P$214,11,FALSE),"0")</f>
        <v>0</v>
      </c>
      <c r="AB93" s="163" t="str">
        <f>IFERROR(VLOOKUP($E93&amp;$D$92, Outliers!$A$4:$P$214,12,FALSE),"0")</f>
        <v>0</v>
      </c>
      <c r="AC93" s="78"/>
      <c r="AD93" s="78"/>
      <c r="AE93" s="78"/>
      <c r="AF93" s="78"/>
      <c r="AG93" s="78"/>
    </row>
    <row r="94" spans="3:33" s="40" customFormat="1" ht="18.75" customHeight="1" x14ac:dyDescent="0.25">
      <c r="D94" s="318"/>
      <c r="E94" s="102" t="s">
        <v>388</v>
      </c>
      <c r="F94" s="405" t="str">
        <f>IF(OR(ISERROR(VLOOKUP($E94&amp;$D$91&amp;$D$92,'CCG data'!$A:$AD,'CCG data'!R$3,FALSE)),ISBLANK(VLOOKUP($E94&amp;$D$91&amp;$D$92,'CCG data'!$A:$AD,'CCG data'!R$3,FALSE))),"",VLOOKUP($E94&amp;$D$91&amp;$D$92,'CCG data'!$A:$AD,'CCG data'!R$3,FALSE))</f>
        <v/>
      </c>
      <c r="G94" s="406"/>
      <c r="H94" s="406">
        <f>IF(OR(ISERROR(VLOOKUP($E94&amp;$D$91&amp;$D$92,'CCG data'!$A:$AD,'CCG data'!S$3,FALSE)),ISBLANK(VLOOKUP($E94&amp;$D$91&amp;$D$92,'CCG data'!$A:$AD,'CCG data'!S$3,FALSE))),"",VLOOKUP($E94&amp;$D$91&amp;$D$92,'CCG data'!$A:$AD,'CCG data'!S$3,FALSE))</f>
        <v>35.434488480523825</v>
      </c>
      <c r="I94" s="406"/>
      <c r="J94" s="406">
        <f>IF(OR(ISERROR(VLOOKUP($E94&amp;$D$91&amp;$D$92,'CCG data'!$A:$AD,'CCG data'!T$3,FALSE)),ISBLANK(VLOOKUP($E94&amp;$D$91&amp;$D$92,'CCG data'!$A:$AD,'CCG data'!T$3,FALSE))),"",VLOOKUP($E94&amp;$D$91&amp;$D$92,'CCG data'!$A:$AD,'CCG data'!T$3,FALSE))</f>
        <v>27.718890074728204</v>
      </c>
      <c r="K94" s="406"/>
      <c r="L94" s="406">
        <f>IF(OR(ISERROR(VLOOKUP($E94&amp;$D$91&amp;$D$92,'CCG data'!$A:$AD,'CCG data'!U$3,FALSE)),ISBLANK(VLOOKUP($E94&amp;$D$91&amp;$D$92,'CCG data'!$A:$AD,'CCG data'!U$3,FALSE))),"",VLOOKUP($E94&amp;$D$91&amp;$D$92,'CCG data'!$A:$AD,'CCG data'!U$3,FALSE))</f>
        <v>7.1929988336273132</v>
      </c>
      <c r="M94" s="407"/>
      <c r="N94" s="367">
        <f>IF(OR(ISERROR(VLOOKUP($E94&amp;$D$91&amp;$D$92,'CCG data'!$A:$AD,'CCG data'!G$3,FALSE)),ISBLANK(VLOOKUP($E94&amp;$D$91&amp;$D$92,'CCG data'!$A:$AD,'CCG data'!G$3,FALSE))),"",VLOOKUP($E94&amp;$D$91&amp;$D$92,'CCG data'!$A:$AD,'CCG data'!G$3,FALSE))</f>
        <v>1134</v>
      </c>
      <c r="P94" s="399" t="str">
        <f>IF(OR(ISERROR(VLOOKUP($E94&amp;$D$91&amp;$D$92,'CCG data'!$A:$AD,'CCG data'!B$3,FALSE)),ISBLANK(VLOOKUP($E94&amp;$D$91&amp;$D$92,'CCG data'!$A:$AD,'CCG data'!B$3,FALSE))),"",VLOOKUP($E94&amp;$D$91&amp;$D$92,'CCG data'!$A:$AD,'CCG data'!B$3,FALSE))</f>
        <v/>
      </c>
      <c r="Q94" s="269"/>
      <c r="R94" s="269">
        <f>IF(OR(ISERROR(VLOOKUP($E94&amp;$D$91&amp;$D$92,'CCG data'!$A:$AD,'CCG data'!C$3,FALSE)),ISBLANK(VLOOKUP($E94&amp;$D$91&amp;$D$92,'CCG data'!$A:$AD,'CCG data'!C$3,FALSE))),"",VLOOKUP($E94&amp;$D$91&amp;$D$92,'CCG data'!$A:$AD,'CCG data'!C$3,FALSE))</f>
        <v>0.5</v>
      </c>
      <c r="S94" s="269"/>
      <c r="T94" s="269">
        <f>IF(OR(ISERROR(VLOOKUP($E94&amp;$D$91&amp;$D$92,'CCG data'!$A:$AD,'CCG data'!D$3,FALSE)),ISBLANK(VLOOKUP($E94&amp;$D$91&amp;$D$92,'CCG data'!$A:$AD,'CCG data'!D$3,FALSE))),"",VLOOKUP($E94&amp;$D$91&amp;$D$92,'CCG data'!$A:$AD,'CCG data'!D$3,FALSE))</f>
        <v>0.39947089947089948</v>
      </c>
      <c r="U94" s="269"/>
      <c r="V94" s="269">
        <f>IF(OR(ISERROR(VLOOKUP($E94&amp;$D$91&amp;$D$92,'CCG data'!$A:$AD,'CCG data'!E$3,FALSE)),ISBLANK(VLOOKUP($E94&amp;$D$91&amp;$D$92,'CCG data'!$A:$AD,'CCG data'!E$3,FALSE))),"",VLOOKUP($E94&amp;$D$91&amp;$D$92,'CCG data'!$A:$AD,'CCG data'!E$3,FALSE))</f>
        <v>0.10052910052910052</v>
      </c>
      <c r="W94" s="400"/>
      <c r="Z94" s="163">
        <f>IFERROR(VLOOKUP($E94&amp;$D$92, Outliers!$A$4:$P$214,10,FALSE),"0")</f>
        <v>0</v>
      </c>
      <c r="AA94" s="163">
        <f>IFERROR(VLOOKUP($E94&amp;$D$92, Outliers!$A$4:$P$214,11,FALSE),"0")</f>
        <v>0</v>
      </c>
      <c r="AB94" s="163">
        <f>IFERROR(VLOOKUP($E94&amp;$D$92, Outliers!$A$4:$P$214,12,FALSE),"0")</f>
        <v>1</v>
      </c>
      <c r="AC94" s="106"/>
      <c r="AD94" s="78"/>
      <c r="AE94" s="78"/>
      <c r="AF94" s="78"/>
      <c r="AG94" s="78"/>
    </row>
    <row r="95" spans="3:33" x14ac:dyDescent="0.25">
      <c r="D95" s="318"/>
      <c r="E95" s="103" t="s">
        <v>27</v>
      </c>
      <c r="F95" s="95" t="str">
        <f>IF(P94="","",VLOOKUP($E94&amp;$D$91&amp;$D$92,'CCG data'!$A:$AD,'CCG data'!W$3,FALSE))</f>
        <v/>
      </c>
      <c r="G95" s="96" t="str">
        <f>IF(P94="","",VLOOKUP($E94&amp;$D$91&amp;$D$92,'CCG data'!$A:$AD,'CCG data'!X$3,FALSE))</f>
        <v/>
      </c>
      <c r="H95" s="96">
        <f>IF(R94="","",VLOOKUP($E94&amp;$D$91&amp;$D$92,'CCG data'!$A:$AD,'CCG data'!Y$3,FALSE))</f>
        <v>32.517795545058299</v>
      </c>
      <c r="I95" s="96">
        <f>IF(R94="","",VLOOKUP($E94&amp;$D$91&amp;$D$92,'CCG data'!$A:$AD,'CCG data'!Z$3,FALSE))</f>
        <v>38.351181415989352</v>
      </c>
      <c r="J95" s="96">
        <f>IF(T94="","",VLOOKUP($E94&amp;$D$91&amp;$D$92,'CCG data'!$A:$AD,'CCG data'!AA$3,FALSE))</f>
        <v>25.166289830035211</v>
      </c>
      <c r="K95" s="96">
        <f>IF(T94="","",VLOOKUP($E94&amp;$D$91&amp;$D$92,'CCG data'!$A:$AD,'CCG data'!AB$3,FALSE))</f>
        <v>30.271490319421197</v>
      </c>
      <c r="L95" s="96">
        <f>IF(V94="","",VLOOKUP($E94&amp;$D$91&amp;$D$92,'CCG data'!$A:$AD,'CCG data'!AC$3,FALSE))</f>
        <v>5.8725741461687067</v>
      </c>
      <c r="M95" s="96">
        <f>IF(V94="","",VLOOKUP($E94&amp;$D$91&amp;$D$92,'CCG data'!$A:$AD,'CCG data'!AD$3,FALSE))</f>
        <v>8.5134235210859206</v>
      </c>
      <c r="N95" s="363"/>
      <c r="P95" s="150" t="str">
        <f>IF(P94="","",VLOOKUP($E94&amp;$D$91&amp;$D$92,'CCG data'!$A:$AD,'CCG data'!I$3,FALSE))</f>
        <v/>
      </c>
      <c r="Q95" s="15" t="str">
        <f>IF(P94="","",VLOOKUP($E94&amp;$D$91&amp;$D$92,'CCG data'!$A:$AD,'CCG data'!J$3,FALSE))</f>
        <v/>
      </c>
      <c r="R95" s="15">
        <f>IF(R94="","",VLOOKUP($E94&amp;$D$91&amp;$D$92,'CCG data'!$A:$AD,'CCG data'!K$3,FALSE))</f>
        <v>0.47099999999999997</v>
      </c>
      <c r="S95" s="15">
        <f>IF(R94="","",VLOOKUP($E94&amp;$D$91&amp;$D$92,'CCG data'!$A:$AD,'CCG data'!L$3,FALSE))</f>
        <v>0.52900000000000003</v>
      </c>
      <c r="T95" s="15">
        <f>IF(T94="","",VLOOKUP($E94&amp;$D$91&amp;$D$92,'CCG data'!$A:$AD,'CCG data'!M$3,FALSE))</f>
        <v>0.371</v>
      </c>
      <c r="U95" s="15">
        <f>IF(T94="","",VLOOKUP($E94&amp;$D$91&amp;$D$92,'CCG data'!$A:$AD,'CCG data'!N$3,FALSE))</f>
        <v>0.42799999999999999</v>
      </c>
      <c r="V95" s="15">
        <f>IF(V94="","",VLOOKUP($E94&amp;$D$91&amp;$D$92,'CCG data'!$A:$AD,'CCG data'!O$3,FALSE))</f>
        <v>8.4000000000000005E-2</v>
      </c>
      <c r="W95" s="135">
        <f>IF(V94="","",VLOOKUP($E94&amp;$D$91&amp;$D$92,'CCG data'!$A:$AD,'CCG data'!P$3,FALSE))</f>
        <v>0.11899999999999999</v>
      </c>
      <c r="Z95" s="163" t="str">
        <f>IFERROR(VLOOKUP($E95&amp;$D$92, Outliers!$A$4:$P$214,10,FALSE),"0")</f>
        <v>0</v>
      </c>
      <c r="AA95" s="163" t="str">
        <f>IFERROR(VLOOKUP($E95&amp;$D$92, Outliers!$A$4:$P$214,11,FALSE),"0")</f>
        <v>0</v>
      </c>
      <c r="AB95" s="163" t="str">
        <f>IFERROR(VLOOKUP($E95&amp;$D$92, Outliers!$A$4:$P$214,12,FALSE),"0")</f>
        <v>0</v>
      </c>
      <c r="AD95" s="78"/>
      <c r="AE95" s="78"/>
      <c r="AF95" s="78"/>
      <c r="AG95" s="78"/>
    </row>
    <row r="96" spans="3:33" s="40" customFormat="1" ht="18.75" customHeight="1" x14ac:dyDescent="0.25">
      <c r="D96" s="318"/>
      <c r="E96" s="104" t="s">
        <v>151</v>
      </c>
      <c r="F96" s="405" t="str">
        <f>IF(OR(ISERROR(VLOOKUP($E96&amp;$D$91&amp;$D$92,'CCG data'!$A:$AD,'CCG data'!R$3,FALSE)),ISBLANK(VLOOKUP($E96&amp;$D$91&amp;$D$92,'CCG data'!$A:$AD,'CCG data'!R$3,FALSE))),"",VLOOKUP($E96&amp;$D$91&amp;$D$92,'CCG data'!$A:$AD,'CCG data'!R$3,FALSE))</f>
        <v/>
      </c>
      <c r="G96" s="406"/>
      <c r="H96" s="406">
        <f>IF(OR(ISERROR(VLOOKUP($E96&amp;$D$91&amp;$D$92,'CCG data'!$A:$AD,'CCG data'!S$3,FALSE)),ISBLANK(VLOOKUP($E96&amp;$D$91&amp;$D$92,'CCG data'!$A:$AD,'CCG data'!S$3,FALSE))),"",VLOOKUP($E96&amp;$D$91&amp;$D$92,'CCG data'!$A:$AD,'CCG data'!S$3,FALSE))</f>
        <v>30.223785081812395</v>
      </c>
      <c r="I96" s="406"/>
      <c r="J96" s="406">
        <f>IF(OR(ISERROR(VLOOKUP($E96&amp;$D$91&amp;$D$92,'CCG data'!$A:$AD,'CCG data'!T$3,FALSE)),ISBLANK(VLOOKUP($E96&amp;$D$91&amp;$D$92,'CCG data'!$A:$AD,'CCG data'!T$3,FALSE))),"",VLOOKUP($E96&amp;$D$91&amp;$D$92,'CCG data'!$A:$AD,'CCG data'!T$3,FALSE))</f>
        <v>22.905003495432101</v>
      </c>
      <c r="K96" s="406"/>
      <c r="L96" s="406">
        <f>IF(OR(ISERROR(VLOOKUP($E96&amp;$D$91&amp;$D$92,'CCG data'!$A:$AD,'CCG data'!U$3,FALSE)),ISBLANK(VLOOKUP($E96&amp;$D$91&amp;$D$92,'CCG data'!$A:$AD,'CCG data'!U$3,FALSE))),"",VLOOKUP($E96&amp;$D$91&amp;$D$92,'CCG data'!$A:$AD,'CCG data'!U$3,FALSE))</f>
        <v>10.771328936937321</v>
      </c>
      <c r="M96" s="407"/>
      <c r="N96" s="362">
        <f>IF(OR(ISERROR(VLOOKUP($E96&amp;$D$91&amp;$D$92,'CCG data'!$A:$AD,'CCG data'!G$3,FALSE)),ISBLANK(VLOOKUP($E96&amp;$D$91&amp;$D$92,'CCG data'!$A:$AD,'CCG data'!G$3,FALSE))),"",VLOOKUP($E96&amp;$D$91&amp;$D$92,'CCG data'!$A:$AD,'CCG data'!G$3,FALSE))</f>
        <v>680</v>
      </c>
      <c r="P96" s="397" t="str">
        <f>IF(OR(ISERROR(VLOOKUP($E96&amp;$D$91&amp;$D$92,'CCG data'!$A:$AD,'CCG data'!B$3,FALSE)),ISBLANK(VLOOKUP($E96&amp;$D$91&amp;$D$92,'CCG data'!$A:$AD,'CCG data'!B$3,FALSE))),"",VLOOKUP($E96&amp;$D$91&amp;$D$92,'CCG data'!$A:$AD,'CCG data'!B$3,FALSE))</f>
        <v/>
      </c>
      <c r="Q96" s="263"/>
      <c r="R96" s="263">
        <f>IF(OR(ISERROR(VLOOKUP($E96&amp;$D$91&amp;$D$92,'CCG data'!$A:$AD,'CCG data'!C$3,FALSE)),ISBLANK(VLOOKUP($E96&amp;$D$91&amp;$D$92,'CCG data'!$A:$AD,'CCG data'!C$3,FALSE))),"",VLOOKUP($E96&amp;$D$91&amp;$D$92,'CCG data'!$A:$AD,'CCG data'!C$3,FALSE))</f>
        <v>0.47205882352941175</v>
      </c>
      <c r="S96" s="263"/>
      <c r="T96" s="263">
        <f>IF(OR(ISERROR(VLOOKUP($E96&amp;$D$91&amp;$D$92,'CCG data'!$A:$AD,'CCG data'!D$3,FALSE)),ISBLANK(VLOOKUP($E96&amp;$D$91&amp;$D$92,'CCG data'!$A:$AD,'CCG data'!D$3,FALSE))),"",VLOOKUP($E96&amp;$D$91&amp;$D$92,'CCG data'!$A:$AD,'CCG data'!D$3,FALSE))</f>
        <v>0.3573529411764706</v>
      </c>
      <c r="U96" s="263"/>
      <c r="V96" s="263">
        <f>IF(OR(ISERROR(VLOOKUP($E96&amp;$D$91&amp;$D$92,'CCG data'!$A:$AD,'CCG data'!E$3,FALSE)),ISBLANK(VLOOKUP($E96&amp;$D$91&amp;$D$92,'CCG data'!$A:$AD,'CCG data'!E$3,FALSE))),"",VLOOKUP($E96&amp;$D$91&amp;$D$92,'CCG data'!$A:$AD,'CCG data'!E$3,FALSE))</f>
        <v>0.17058823529411765</v>
      </c>
      <c r="W96" s="398"/>
      <c r="Z96" s="163">
        <f>IFERROR(VLOOKUP($E96&amp;$D$92, Outliers!$A$4:$P$214,10,FALSE),"0")</f>
        <v>1</v>
      </c>
      <c r="AA96" s="163">
        <f>IFERROR(VLOOKUP($E96&amp;$D$92, Outliers!$A$4:$P$214,11,FALSE),"0")</f>
        <v>1</v>
      </c>
      <c r="AB96" s="163">
        <f>IFERROR(VLOOKUP($E96&amp;$D$92, Outliers!$A$4:$P$214,12,FALSE),"0")</f>
        <v>0</v>
      </c>
      <c r="AC96" s="106"/>
      <c r="AD96" s="78"/>
      <c r="AE96" s="78"/>
      <c r="AF96" s="78"/>
      <c r="AG96" s="78"/>
    </row>
    <row r="97" spans="4:33" x14ac:dyDescent="0.25">
      <c r="D97" s="318"/>
      <c r="E97" s="103" t="s">
        <v>27</v>
      </c>
      <c r="F97" s="95" t="str">
        <f>IF(P96="","",VLOOKUP($E96&amp;$D$91&amp;$D$92,'CCG data'!$A:$AD,'CCG data'!W$3,FALSE))</f>
        <v/>
      </c>
      <c r="G97" s="96" t="str">
        <f>IF(P96="","",VLOOKUP($E96&amp;$D$91&amp;$D$92,'CCG data'!$A:$AD,'CCG data'!X$3,FALSE))</f>
        <v/>
      </c>
      <c r="H97" s="96">
        <f>IF(R96="","",VLOOKUP($E96&amp;$D$91&amp;$D$92,'CCG data'!$A:$AD,'CCG data'!Y$3,FALSE))</f>
        <v>26.91740780546219</v>
      </c>
      <c r="I97" s="96">
        <f>IF(R96="","",VLOOKUP($E96&amp;$D$91&amp;$D$92,'CCG data'!$A:$AD,'CCG data'!Z$3,FALSE))</f>
        <v>33.530162358162599</v>
      </c>
      <c r="J97" s="96">
        <f>IF(T96="","",VLOOKUP($E96&amp;$D$91&amp;$D$92,'CCG data'!$A:$AD,'CCG data'!AA$3,FALSE))</f>
        <v>20.025064443165547</v>
      </c>
      <c r="K97" s="96">
        <f>IF(T96="","",VLOOKUP($E96&amp;$D$91&amp;$D$92,'CCG data'!$A:$AD,'CCG data'!AB$3,FALSE))</f>
        <v>25.784942547698655</v>
      </c>
      <c r="L97" s="96">
        <f>IF(V96="","",VLOOKUP($E96&amp;$D$91&amp;$D$92,'CCG data'!$A:$AD,'CCG data'!AC$3,FALSE))</f>
        <v>8.8111470787676982</v>
      </c>
      <c r="M97" s="96">
        <f>IF(V96="","",VLOOKUP($E96&amp;$D$91&amp;$D$92,'CCG data'!$A:$AD,'CCG data'!AD$3,FALSE))</f>
        <v>12.731510795106944</v>
      </c>
      <c r="N97" s="363"/>
      <c r="P97" s="150" t="str">
        <f>IF(P96="","",VLOOKUP($E96&amp;$D$91&amp;$D$92,'CCG data'!$A:$AD,'CCG data'!I$3,FALSE))</f>
        <v/>
      </c>
      <c r="Q97" s="15" t="str">
        <f>IF(P96="","",VLOOKUP($E96&amp;$D$91&amp;$D$92,'CCG data'!$A:$AD,'CCG data'!J$3,FALSE))</f>
        <v/>
      </c>
      <c r="R97" s="15">
        <f>IF(R96="","",VLOOKUP($E96&amp;$D$91&amp;$D$92,'CCG data'!$A:$AD,'CCG data'!K$3,FALSE))</f>
        <v>0.435</v>
      </c>
      <c r="S97" s="15">
        <f>IF(R96="","",VLOOKUP($E96&amp;$D$91&amp;$D$92,'CCG data'!$A:$AD,'CCG data'!L$3,FALSE))</f>
        <v>0.51</v>
      </c>
      <c r="T97" s="15">
        <f>IF(T96="","",VLOOKUP($E96&amp;$D$91&amp;$D$92,'CCG data'!$A:$AD,'CCG data'!M$3,FALSE))</f>
        <v>0.32200000000000001</v>
      </c>
      <c r="U97" s="15">
        <f>IF(T96="","",VLOOKUP($E96&amp;$D$91&amp;$D$92,'CCG data'!$A:$AD,'CCG data'!N$3,FALSE))</f>
        <v>0.39400000000000002</v>
      </c>
      <c r="V97" s="15">
        <f>IF(V96="","",VLOOKUP($E96&amp;$D$91&amp;$D$92,'CCG data'!$A:$AD,'CCG data'!O$3,FALSE))</f>
        <v>0.14399999999999999</v>
      </c>
      <c r="W97" s="135">
        <f>IF(V96="","",VLOOKUP($E96&amp;$D$91&amp;$D$92,'CCG data'!$A:$AD,'CCG data'!P$3,FALSE))</f>
        <v>0.20100000000000001</v>
      </c>
      <c r="Z97" s="163" t="str">
        <f>IFERROR(VLOOKUP($E97&amp;$D$92, Outliers!$A$4:$P$214,10,FALSE),"0")</f>
        <v>0</v>
      </c>
      <c r="AA97" s="163" t="str">
        <f>IFERROR(VLOOKUP($E97&amp;$D$92, Outliers!$A$4:$P$214,11,FALSE),"0")</f>
        <v>0</v>
      </c>
      <c r="AB97" s="163" t="str">
        <f>IFERROR(VLOOKUP($E97&amp;$D$92, Outliers!$A$4:$P$214,12,FALSE),"0")</f>
        <v>0</v>
      </c>
      <c r="AD97" s="78"/>
      <c r="AE97" s="78"/>
      <c r="AF97" s="78"/>
      <c r="AG97" s="78"/>
    </row>
    <row r="98" spans="4:33" s="40" customFormat="1" ht="18.75" customHeight="1" x14ac:dyDescent="0.25">
      <c r="D98" s="318"/>
      <c r="E98" s="104" t="s">
        <v>152</v>
      </c>
      <c r="F98" s="405" t="str">
        <f>IF(OR(ISERROR(VLOOKUP($E98&amp;$D$91&amp;$D$92,'CCG data'!$A:$AD,'CCG data'!R$3,FALSE)),ISBLANK(VLOOKUP($E98&amp;$D$91&amp;$D$92,'CCG data'!$A:$AD,'CCG data'!R$3,FALSE))),"",VLOOKUP($E98&amp;$D$91&amp;$D$92,'CCG data'!$A:$AD,'CCG data'!R$3,FALSE))</f>
        <v/>
      </c>
      <c r="G98" s="406"/>
      <c r="H98" s="406">
        <f>IF(OR(ISERROR(VLOOKUP($E98&amp;$D$91&amp;$D$92,'CCG data'!$A:$AD,'CCG data'!S$3,FALSE)),ISBLANK(VLOOKUP($E98&amp;$D$91&amp;$D$92,'CCG data'!$A:$AD,'CCG data'!S$3,FALSE))),"",VLOOKUP($E98&amp;$D$91&amp;$D$92,'CCG data'!$A:$AD,'CCG data'!S$3,FALSE))</f>
        <v>31.19313439778108</v>
      </c>
      <c r="I98" s="406"/>
      <c r="J98" s="406">
        <f>IF(OR(ISERROR(VLOOKUP($E98&amp;$D$91&amp;$D$92,'CCG data'!$A:$AD,'CCG data'!T$3,FALSE)),ISBLANK(VLOOKUP($E98&amp;$D$91&amp;$D$92,'CCG data'!$A:$AD,'CCG data'!T$3,FALSE))),"",VLOOKUP($E98&amp;$D$91&amp;$D$92,'CCG data'!$A:$AD,'CCG data'!T$3,FALSE))</f>
        <v>17.847096163042465</v>
      </c>
      <c r="K98" s="406"/>
      <c r="L98" s="406">
        <f>IF(OR(ISERROR(VLOOKUP($E98&amp;$D$91&amp;$D$92,'CCG data'!$A:$AD,'CCG data'!U$3,FALSE)),ISBLANK(VLOOKUP($E98&amp;$D$91&amp;$D$92,'CCG data'!$A:$AD,'CCG data'!U$3,FALSE))),"",VLOOKUP($E98&amp;$D$91&amp;$D$92,'CCG data'!$A:$AD,'CCG data'!U$3,FALSE))</f>
        <v>8.4997615453340565</v>
      </c>
      <c r="M98" s="407"/>
      <c r="N98" s="362">
        <f>IF(OR(ISERROR(VLOOKUP($E98&amp;$D$91&amp;$D$92,'CCG data'!$A:$AD,'CCG data'!G$3,FALSE)),ISBLANK(VLOOKUP($E98&amp;$D$91&amp;$D$92,'CCG data'!$A:$AD,'CCG data'!G$3,FALSE))),"",VLOOKUP($E98&amp;$D$91&amp;$D$92,'CCG data'!$A:$AD,'CCG data'!G$3,FALSE))</f>
        <v>935</v>
      </c>
      <c r="P98" s="397" t="str">
        <f>IF(OR(ISERROR(VLOOKUP($E98&amp;$D$91&amp;$D$92,'CCG data'!$A:$AD,'CCG data'!B$3,FALSE)),ISBLANK(VLOOKUP($E98&amp;$D$91&amp;$D$92,'CCG data'!$A:$AD,'CCG data'!B$3,FALSE))),"",VLOOKUP($E98&amp;$D$91&amp;$D$92,'CCG data'!$A:$AD,'CCG data'!B$3,FALSE))</f>
        <v/>
      </c>
      <c r="Q98" s="263"/>
      <c r="R98" s="263">
        <f>IF(OR(ISERROR(VLOOKUP($E98&amp;$D$91&amp;$D$92,'CCG data'!$A:$AD,'CCG data'!C$3,FALSE)),ISBLANK(VLOOKUP($E98&amp;$D$91&amp;$D$92,'CCG data'!$A:$AD,'CCG data'!C$3,FALSE))),"",VLOOKUP($E98&amp;$D$91&amp;$D$92,'CCG data'!$A:$AD,'CCG data'!C$3,FALSE))</f>
        <v>0.54224598930481283</v>
      </c>
      <c r="S98" s="263"/>
      <c r="T98" s="263">
        <f>IF(OR(ISERROR(VLOOKUP($E98&amp;$D$91&amp;$D$92,'CCG data'!$A:$AD,'CCG data'!D$3,FALSE)),ISBLANK(VLOOKUP($E98&amp;$D$91&amp;$D$92,'CCG data'!$A:$AD,'CCG data'!D$3,FALSE))),"",VLOOKUP($E98&amp;$D$91&amp;$D$92,'CCG data'!$A:$AD,'CCG data'!D$3,FALSE))</f>
        <v>0.30802139037433157</v>
      </c>
      <c r="U98" s="263"/>
      <c r="V98" s="263">
        <f>IF(OR(ISERROR(VLOOKUP($E98&amp;$D$91&amp;$D$92,'CCG data'!$A:$AD,'CCG data'!E$3,FALSE)),ISBLANK(VLOOKUP($E98&amp;$D$91&amp;$D$92,'CCG data'!$A:$AD,'CCG data'!E$3,FALSE))),"",VLOOKUP($E98&amp;$D$91&amp;$D$92,'CCG data'!$A:$AD,'CCG data'!E$3,FALSE))</f>
        <v>0.1497326203208556</v>
      </c>
      <c r="W98" s="398"/>
      <c r="Z98" s="163">
        <f>IFERROR(VLOOKUP($E98&amp;$D$92, Outliers!$A$4:$P$214,10,FALSE),"0")</f>
        <v>1</v>
      </c>
      <c r="AA98" s="163">
        <f>IFERROR(VLOOKUP($E98&amp;$D$92, Outliers!$A$4:$P$214,11,FALSE),"0")</f>
        <v>1</v>
      </c>
      <c r="AB98" s="163">
        <f>IFERROR(VLOOKUP($E98&amp;$D$92, Outliers!$A$4:$P$214,12,FALSE),"0")</f>
        <v>1</v>
      </c>
      <c r="AC98" s="106"/>
      <c r="AD98" s="78"/>
      <c r="AE98" s="78"/>
      <c r="AF98" s="78"/>
      <c r="AG98" s="78"/>
    </row>
    <row r="99" spans="4:33" x14ac:dyDescent="0.25">
      <c r="D99" s="318"/>
      <c r="E99" s="103" t="s">
        <v>27</v>
      </c>
      <c r="F99" s="95" t="str">
        <f>IF(P98="","",VLOOKUP($E98&amp;$D$91&amp;$D$92,'CCG data'!$A:$AD,'CCG data'!W$3,FALSE))</f>
        <v/>
      </c>
      <c r="G99" s="96" t="str">
        <f>IF(P98="","",VLOOKUP($E98&amp;$D$91&amp;$D$92,'CCG data'!$A:$AD,'CCG data'!X$3,FALSE))</f>
        <v/>
      </c>
      <c r="H99" s="96">
        <f>IF(R98="","",VLOOKUP($E98&amp;$D$91&amp;$D$92,'CCG data'!$A:$AD,'CCG data'!Y$3,FALSE))</f>
        <v>28.477876359227459</v>
      </c>
      <c r="I99" s="96">
        <f>IF(R98="","",VLOOKUP($E98&amp;$D$91&amp;$D$92,'CCG data'!$A:$AD,'CCG data'!Z$3,FALSE))</f>
        <v>33.908392436334701</v>
      </c>
      <c r="J99" s="96">
        <f>IF(T98="","",VLOOKUP($E98&amp;$D$91&amp;$D$92,'CCG data'!$A:$AD,'CCG data'!AA$3,FALSE))</f>
        <v>15.785861718551095</v>
      </c>
      <c r="K99" s="96">
        <f>IF(T98="","",VLOOKUP($E98&amp;$D$91&amp;$D$92,'CCG data'!$A:$AD,'CCG data'!AB$3,FALSE))</f>
        <v>19.908330607533838</v>
      </c>
      <c r="L99" s="96">
        <f>IF(V98="","",VLOOKUP($E98&amp;$D$91&amp;$D$92,'CCG data'!$A:$AD,'CCG data'!AC$3,FALSE))</f>
        <v>7.0917740570275427</v>
      </c>
      <c r="M99" s="96">
        <f>IF(V98="","",VLOOKUP($E98&amp;$D$91&amp;$D$92,'CCG data'!$A:$AD,'CCG data'!AD$3,FALSE))</f>
        <v>9.9077490336405702</v>
      </c>
      <c r="N99" s="363"/>
      <c r="P99" s="150" t="str">
        <f>IF(P98="","",VLOOKUP($E98&amp;$D$91&amp;$D$92,'CCG data'!$A:$AD,'CCG data'!I$3,FALSE))</f>
        <v/>
      </c>
      <c r="Q99" s="15" t="str">
        <f>IF(P98="","",VLOOKUP($E98&amp;$D$91&amp;$D$92,'CCG data'!$A:$AD,'CCG data'!J$3,FALSE))</f>
        <v/>
      </c>
      <c r="R99" s="15">
        <f>IF(R98="","",VLOOKUP($E98&amp;$D$91&amp;$D$92,'CCG data'!$A:$AD,'CCG data'!K$3,FALSE))</f>
        <v>0.51</v>
      </c>
      <c r="S99" s="15">
        <f>IF(R98="","",VLOOKUP($E98&amp;$D$91&amp;$D$92,'CCG data'!$A:$AD,'CCG data'!L$3,FALSE))</f>
        <v>0.57399999999999995</v>
      </c>
      <c r="T99" s="15">
        <f>IF(T98="","",VLOOKUP($E98&amp;$D$91&amp;$D$92,'CCG data'!$A:$AD,'CCG data'!M$3,FALSE))</f>
        <v>0.27900000000000003</v>
      </c>
      <c r="U99" s="15">
        <f>IF(T98="","",VLOOKUP($E98&amp;$D$91&amp;$D$92,'CCG data'!$A:$AD,'CCG data'!N$3,FALSE))</f>
        <v>0.33800000000000002</v>
      </c>
      <c r="V99" s="15">
        <f>IF(V98="","",VLOOKUP($E98&amp;$D$91&amp;$D$92,'CCG data'!$A:$AD,'CCG data'!O$3,FALSE))</f>
        <v>0.128</v>
      </c>
      <c r="W99" s="135">
        <f>IF(V98="","",VLOOKUP($E98&amp;$D$91&amp;$D$92,'CCG data'!$A:$AD,'CCG data'!P$3,FALSE))</f>
        <v>0.17399999999999999</v>
      </c>
      <c r="Z99" s="163" t="str">
        <f>IFERROR(VLOOKUP($E99&amp;$D$92, Outliers!$A$4:$P$214,10,FALSE),"0")</f>
        <v>0</v>
      </c>
      <c r="AA99" s="163" t="str">
        <f>IFERROR(VLOOKUP($E99&amp;$D$92, Outliers!$A$4:$P$214,11,FALSE),"0")</f>
        <v>0</v>
      </c>
      <c r="AB99" s="163" t="str">
        <f>IFERROR(VLOOKUP($E99&amp;$D$92, Outliers!$A$4:$P$214,12,FALSE),"0")</f>
        <v>0</v>
      </c>
      <c r="AD99" s="78"/>
      <c r="AE99" s="78"/>
      <c r="AF99" s="78"/>
      <c r="AG99" s="78"/>
    </row>
    <row r="100" spans="4:33" s="40" customFormat="1" ht="18.75" customHeight="1" x14ac:dyDescent="0.25">
      <c r="D100" s="318"/>
      <c r="E100" s="104" t="s">
        <v>480</v>
      </c>
      <c r="F100" s="405" t="str">
        <f>IF(OR(ISERROR(VLOOKUP($E100&amp;$D$91&amp;$D$92,'CCG data'!$A:$AD,'CCG data'!R$3,FALSE)),ISBLANK(VLOOKUP($E100&amp;$D$91&amp;$D$92,'CCG data'!$A:$AD,'CCG data'!R$3,FALSE))),"",VLOOKUP($E100&amp;$D$91&amp;$D$92,'CCG data'!$A:$AD,'CCG data'!R$3,FALSE))</f>
        <v/>
      </c>
      <c r="G100" s="406"/>
      <c r="H100" s="406">
        <f>IF(OR(ISERROR(VLOOKUP($E100&amp;$D$91&amp;$D$92,'CCG data'!$A:$AD,'CCG data'!S$3,FALSE)),ISBLANK(VLOOKUP($E100&amp;$D$91&amp;$D$92,'CCG data'!$A:$AD,'CCG data'!S$3,FALSE))),"",VLOOKUP($E100&amp;$D$91&amp;$D$92,'CCG data'!$A:$AD,'CCG data'!S$3,FALSE))</f>
        <v>46.090755947254806</v>
      </c>
      <c r="I100" s="406"/>
      <c r="J100" s="406">
        <f>IF(OR(ISERROR(VLOOKUP($E100&amp;$D$91&amp;$D$92,'CCG data'!$A:$AD,'CCG data'!T$3,FALSE)),ISBLANK(VLOOKUP($E100&amp;$D$91&amp;$D$92,'CCG data'!$A:$AD,'CCG data'!T$3,FALSE))),"",VLOOKUP($E100&amp;$D$91&amp;$D$92,'CCG data'!$A:$AD,'CCG data'!T$3,FALSE))</f>
        <v>47.320184720657366</v>
      </c>
      <c r="K100" s="406"/>
      <c r="L100" s="406">
        <f>IF(OR(ISERROR(VLOOKUP($E100&amp;$D$91&amp;$D$92,'CCG data'!$A:$AD,'CCG data'!U$3,FALSE)),ISBLANK(VLOOKUP($E100&amp;$D$91&amp;$D$92,'CCG data'!$A:$AD,'CCG data'!U$3,FALSE))),"",VLOOKUP($E100&amp;$D$91&amp;$D$92,'CCG data'!$A:$AD,'CCG data'!U$3,FALSE))</f>
        <v>17.371005173634352</v>
      </c>
      <c r="M100" s="407"/>
      <c r="N100" s="362">
        <f>IF(OR(ISERROR(VLOOKUP($E100&amp;$D$91&amp;$D$92,'CCG data'!$A:$AD,'CCG data'!G$3,FALSE)),ISBLANK(VLOOKUP($E100&amp;$D$91&amp;$D$92,'CCG data'!$A:$AD,'CCG data'!G$3,FALSE))),"",VLOOKUP($E100&amp;$D$91&amp;$D$92,'CCG data'!$A:$AD,'CCG data'!G$3,FALSE))</f>
        <v>1201</v>
      </c>
      <c r="P100" s="397" t="str">
        <f>IF(OR(ISERROR(VLOOKUP($E100&amp;$D$91&amp;$D$92,'CCG data'!$A:$AD,'CCG data'!B$3,FALSE)),ISBLANK(VLOOKUP($E100&amp;$D$91&amp;$D$92,'CCG data'!$A:$AD,'CCG data'!B$3,FALSE))),"",VLOOKUP($E100&amp;$D$91&amp;$D$92,'CCG data'!$A:$AD,'CCG data'!B$3,FALSE))</f>
        <v/>
      </c>
      <c r="Q100" s="263"/>
      <c r="R100" s="263">
        <f>IF(OR(ISERROR(VLOOKUP($E100&amp;$D$91&amp;$D$92,'CCG data'!$A:$AD,'CCG data'!C$3,FALSE)),ISBLANK(VLOOKUP($E100&amp;$D$91&amp;$D$92,'CCG data'!$A:$AD,'CCG data'!C$3,FALSE))),"",VLOOKUP($E100&amp;$D$91&amp;$D$92,'CCG data'!$A:$AD,'CCG data'!C$3,FALSE))</f>
        <v>0.41382181515403832</v>
      </c>
      <c r="S100" s="263"/>
      <c r="T100" s="263">
        <f>IF(OR(ISERROR(VLOOKUP($E100&amp;$D$91&amp;$D$92,'CCG data'!$A:$AD,'CCG data'!D$3,FALSE)),ISBLANK(VLOOKUP($E100&amp;$D$91&amp;$D$92,'CCG data'!$A:$AD,'CCG data'!D$3,FALSE))),"",VLOOKUP($E100&amp;$D$91&amp;$D$92,'CCG data'!$A:$AD,'CCG data'!D$3,FALSE))</f>
        <v>0.43297252289758537</v>
      </c>
      <c r="U100" s="263"/>
      <c r="V100" s="263">
        <f>IF(OR(ISERROR(VLOOKUP($E100&amp;$D$91&amp;$D$92,'CCG data'!$A:$AD,'CCG data'!E$3,FALSE)),ISBLANK(VLOOKUP($E100&amp;$D$91&amp;$D$92,'CCG data'!$A:$AD,'CCG data'!E$3,FALSE))),"",VLOOKUP($E100&amp;$D$91&amp;$D$92,'CCG data'!$A:$AD,'CCG data'!E$3,FALSE))</f>
        <v>0.15320566194837634</v>
      </c>
      <c r="W100" s="398"/>
      <c r="Z100" s="163">
        <f>IFERROR(VLOOKUP($E100&amp;$D$92, Outliers!$A$4:$P$214,10,FALSE),"0")</f>
        <v>1</v>
      </c>
      <c r="AA100" s="163">
        <f>IFERROR(VLOOKUP($E100&amp;$D$92, Outliers!$A$4:$P$214,11,FALSE),"0")</f>
        <v>1</v>
      </c>
      <c r="AB100" s="163">
        <f>IFERROR(VLOOKUP($E100&amp;$D$92, Outliers!$A$4:$P$214,12,FALSE),"0")</f>
        <v>1</v>
      </c>
      <c r="AC100" s="106"/>
      <c r="AD100" s="78"/>
      <c r="AE100" s="78"/>
      <c r="AF100" s="78"/>
      <c r="AG100" s="78"/>
    </row>
    <row r="101" spans="4:33" x14ac:dyDescent="0.25">
      <c r="D101" s="318"/>
      <c r="E101" s="103" t="s">
        <v>27</v>
      </c>
      <c r="F101" s="95" t="str">
        <f>IF(P100="","",VLOOKUP($E100&amp;$D$91&amp;$D$92,'CCG data'!$A:$AD,'CCG data'!W$3,FALSE))</f>
        <v/>
      </c>
      <c r="G101" s="96" t="str">
        <f>IF(P100="","",VLOOKUP($E100&amp;$D$91&amp;$D$92,'CCG data'!$A:$AD,'CCG data'!X$3,FALSE))</f>
        <v/>
      </c>
      <c r="H101" s="96">
        <f>IF(R100="","",VLOOKUP($E100&amp;$D$91&amp;$D$92,'CCG data'!$A:$AD,'CCG data'!Y$3,FALSE))</f>
        <v>42.038548147458862</v>
      </c>
      <c r="I101" s="96">
        <f>IF(R100="","",VLOOKUP($E100&amp;$D$91&amp;$D$92,'CCG data'!$A:$AD,'CCG data'!Z$3,FALSE))</f>
        <v>50.14296374705075</v>
      </c>
      <c r="J101" s="96">
        <f>IF(T100="","",VLOOKUP($E100&amp;$D$91&amp;$D$92,'CCG data'!$A:$AD,'CCG data'!AA$3,FALSE))</f>
        <v>43.2529350671918</v>
      </c>
      <c r="K101" s="96">
        <f>IF(T100="","",VLOOKUP($E100&amp;$D$91&amp;$D$92,'CCG data'!$A:$AD,'CCG data'!AB$3,FALSE))</f>
        <v>51.387434374122932</v>
      </c>
      <c r="L101" s="96">
        <f>IF(V100="","",VLOOKUP($E100&amp;$D$91&amp;$D$92,'CCG data'!$A:$AD,'CCG data'!AC$3,FALSE))</f>
        <v>14.861014490120414</v>
      </c>
      <c r="M101" s="96">
        <f>IF(V100="","",VLOOKUP($E100&amp;$D$91&amp;$D$92,'CCG data'!$A:$AD,'CCG data'!AD$3,FALSE))</f>
        <v>19.880995857148289</v>
      </c>
      <c r="N101" s="363"/>
      <c r="P101" s="150" t="str">
        <f>IF(P100="","",VLOOKUP($E100&amp;$D$91&amp;$D$92,'CCG data'!$A:$AD,'CCG data'!I$3,FALSE))</f>
        <v/>
      </c>
      <c r="Q101" s="15" t="str">
        <f>IF(P100="","",VLOOKUP($E100&amp;$D$91&amp;$D$92,'CCG data'!$A:$AD,'CCG data'!J$3,FALSE))</f>
        <v/>
      </c>
      <c r="R101" s="15">
        <f>IF(R100="","",VLOOKUP($E100&amp;$D$91&amp;$D$92,'CCG data'!$A:$AD,'CCG data'!K$3,FALSE))</f>
        <v>0.38600000000000001</v>
      </c>
      <c r="S101" s="15">
        <f>IF(R100="","",VLOOKUP($E100&amp;$D$91&amp;$D$92,'CCG data'!$A:$AD,'CCG data'!L$3,FALSE))</f>
        <v>0.442</v>
      </c>
      <c r="T101" s="15">
        <f>IF(T100="","",VLOOKUP($E100&amp;$D$91&amp;$D$92,'CCG data'!$A:$AD,'CCG data'!M$3,FALSE))</f>
        <v>0.40500000000000003</v>
      </c>
      <c r="U101" s="15">
        <f>IF(T100="","",VLOOKUP($E100&amp;$D$91&amp;$D$92,'CCG data'!$A:$AD,'CCG data'!N$3,FALSE))</f>
        <v>0.46100000000000002</v>
      </c>
      <c r="V101" s="15">
        <f>IF(V100="","",VLOOKUP($E100&amp;$D$91&amp;$D$92,'CCG data'!$A:$AD,'CCG data'!O$3,FALSE))</f>
        <v>0.13400000000000001</v>
      </c>
      <c r="W101" s="135">
        <f>IF(V100="","",VLOOKUP($E100&amp;$D$91&amp;$D$92,'CCG data'!$A:$AD,'CCG data'!P$3,FALSE))</f>
        <v>0.17499999999999999</v>
      </c>
      <c r="Z101" s="163" t="str">
        <f>IFERROR(VLOOKUP($E101&amp;$D$92, Outliers!$A$4:$P$214,10,FALSE),"0")</f>
        <v>0</v>
      </c>
      <c r="AA101" s="163" t="str">
        <f>IFERROR(VLOOKUP($E101&amp;$D$92, Outliers!$A$4:$P$214,11,FALSE),"0")</f>
        <v>0</v>
      </c>
      <c r="AB101" s="163" t="str">
        <f>IFERROR(VLOOKUP($E101&amp;$D$92, Outliers!$A$4:$P$214,12,FALSE),"0")</f>
        <v>0</v>
      </c>
      <c r="AD101" s="78"/>
      <c r="AE101" s="78"/>
      <c r="AF101" s="78"/>
      <c r="AG101" s="78"/>
    </row>
    <row r="102" spans="4:33" s="40" customFormat="1" ht="18.75" customHeight="1" x14ac:dyDescent="0.25">
      <c r="D102" s="318"/>
      <c r="E102" s="104" t="s">
        <v>153</v>
      </c>
      <c r="F102" s="405" t="str">
        <f>IF(OR(ISERROR(VLOOKUP($E102&amp;$D$91&amp;$D$92,'CCG data'!$A:$AD,'CCG data'!R$3,FALSE)),ISBLANK(VLOOKUP($E102&amp;$D$91&amp;$D$92,'CCG data'!$A:$AD,'CCG data'!R$3,FALSE))),"",VLOOKUP($E102&amp;$D$91&amp;$D$92,'CCG data'!$A:$AD,'CCG data'!R$3,FALSE))</f>
        <v/>
      </c>
      <c r="G102" s="406"/>
      <c r="H102" s="406">
        <f>IF(OR(ISERROR(VLOOKUP($E102&amp;$D$91&amp;$D$92,'CCG data'!$A:$AD,'CCG data'!S$3,FALSE)),ISBLANK(VLOOKUP($E102&amp;$D$91&amp;$D$92,'CCG data'!$A:$AD,'CCG data'!S$3,FALSE))),"",VLOOKUP($E102&amp;$D$91&amp;$D$92,'CCG data'!$A:$AD,'CCG data'!S$3,FALSE))</f>
        <v>23.586372176095676</v>
      </c>
      <c r="I102" s="406"/>
      <c r="J102" s="406">
        <f>IF(OR(ISERROR(VLOOKUP($E102&amp;$D$91&amp;$D$92,'CCG data'!$A:$AD,'CCG data'!T$3,FALSE)),ISBLANK(VLOOKUP($E102&amp;$D$91&amp;$D$92,'CCG data'!$A:$AD,'CCG data'!T$3,FALSE))),"",VLOOKUP($E102&amp;$D$91&amp;$D$92,'CCG data'!$A:$AD,'CCG data'!T$3,FALSE))</f>
        <v>24.573810237079662</v>
      </c>
      <c r="K102" s="406"/>
      <c r="L102" s="406">
        <f>IF(OR(ISERROR(VLOOKUP($E102&amp;$D$91&amp;$D$92,'CCG data'!$A:$AD,'CCG data'!U$3,FALSE)),ISBLANK(VLOOKUP($E102&amp;$D$91&amp;$D$92,'CCG data'!$A:$AD,'CCG data'!U$3,FALSE))),"",VLOOKUP($E102&amp;$D$91&amp;$D$92,'CCG data'!$A:$AD,'CCG data'!U$3,FALSE))</f>
        <v>12.326729376117271</v>
      </c>
      <c r="M102" s="407"/>
      <c r="N102" s="362">
        <f>IF(OR(ISERROR(VLOOKUP($E102&amp;$D$91&amp;$D$92,'CCG data'!$A:$AD,'CCG data'!G$3,FALSE)),ISBLANK(VLOOKUP($E102&amp;$D$91&amp;$D$92,'CCG data'!$A:$AD,'CCG data'!G$3,FALSE))),"",VLOOKUP($E102&amp;$D$91&amp;$D$92,'CCG data'!$A:$AD,'CCG data'!G$3,FALSE))</f>
        <v>1574</v>
      </c>
      <c r="P102" s="397" t="str">
        <f>IF(OR(ISERROR(VLOOKUP($E102&amp;$D$91&amp;$D$92,'CCG data'!$A:$AD,'CCG data'!B$3,FALSE)),ISBLANK(VLOOKUP($E102&amp;$D$91&amp;$D$92,'CCG data'!$A:$AD,'CCG data'!B$3,FALSE))),"",VLOOKUP($E102&amp;$D$91&amp;$D$92,'CCG data'!$A:$AD,'CCG data'!B$3,FALSE))</f>
        <v/>
      </c>
      <c r="Q102" s="263"/>
      <c r="R102" s="263">
        <f>IF(OR(ISERROR(VLOOKUP($E102&amp;$D$91&amp;$D$92,'CCG data'!$A:$AD,'CCG data'!C$3,FALSE)),ISBLANK(VLOOKUP($E102&amp;$D$91&amp;$D$92,'CCG data'!$A:$AD,'CCG data'!C$3,FALSE))),"",VLOOKUP($E102&amp;$D$91&amp;$D$92,'CCG data'!$A:$AD,'CCG data'!C$3,FALSE))</f>
        <v>0.38182973316391361</v>
      </c>
      <c r="S102" s="263"/>
      <c r="T102" s="263">
        <f>IF(OR(ISERROR(VLOOKUP($E102&amp;$D$91&amp;$D$92,'CCG data'!$A:$AD,'CCG data'!D$3,FALSE)),ISBLANK(VLOOKUP($E102&amp;$D$91&amp;$D$92,'CCG data'!$A:$AD,'CCG data'!D$3,FALSE))),"",VLOOKUP($E102&amp;$D$91&amp;$D$92,'CCG data'!$A:$AD,'CCG data'!D$3,FALSE))</f>
        <v>0.41423125794155019</v>
      </c>
      <c r="U102" s="263"/>
      <c r="V102" s="263">
        <f>IF(OR(ISERROR(VLOOKUP($E102&amp;$D$91&amp;$D$92,'CCG data'!$A:$AD,'CCG data'!E$3,FALSE)),ISBLANK(VLOOKUP($E102&amp;$D$91&amp;$D$92,'CCG data'!$A:$AD,'CCG data'!E$3,FALSE))),"",VLOOKUP($E102&amp;$D$91&amp;$D$92,'CCG data'!$A:$AD,'CCG data'!E$3,FALSE))</f>
        <v>0.2039390088945362</v>
      </c>
      <c r="W102" s="398"/>
      <c r="Z102" s="163">
        <f>IFERROR(VLOOKUP($E102&amp;$D$92, Outliers!$A$4:$P$214,10,FALSE),"0")</f>
        <v>1</v>
      </c>
      <c r="AA102" s="163">
        <f>IFERROR(VLOOKUP($E102&amp;$D$92, Outliers!$A$4:$P$214,11,FALSE),"0")</f>
        <v>1</v>
      </c>
      <c r="AB102" s="163">
        <f>IFERROR(VLOOKUP($E102&amp;$D$92, Outliers!$A$4:$P$214,12,FALSE),"0")</f>
        <v>0</v>
      </c>
      <c r="AC102" s="106"/>
      <c r="AD102" s="78"/>
      <c r="AE102" s="78"/>
      <c r="AF102" s="78"/>
      <c r="AG102" s="78"/>
    </row>
    <row r="103" spans="4:33" x14ac:dyDescent="0.25">
      <c r="D103" s="318"/>
      <c r="E103" s="103" t="s">
        <v>27</v>
      </c>
      <c r="F103" s="95" t="str">
        <f>IF(P102="","",VLOOKUP($E102&amp;$D$91&amp;$D$92,'CCG data'!$A:$AD,'CCG data'!W$3,FALSE))</f>
        <v/>
      </c>
      <c r="G103" s="96" t="str">
        <f>IF(P102="","",VLOOKUP($E102&amp;$D$91&amp;$D$92,'CCG data'!$A:$AD,'CCG data'!X$3,FALSE))</f>
        <v/>
      </c>
      <c r="H103" s="96">
        <f>IF(R102="","",VLOOKUP($E102&amp;$D$91&amp;$D$92,'CCG data'!$A:$AD,'CCG data'!Y$3,FALSE))</f>
        <v>21.700640125897287</v>
      </c>
      <c r="I103" s="96">
        <f>IF(R102="","",VLOOKUP($E102&amp;$D$91&amp;$D$92,'CCG data'!$A:$AD,'CCG data'!Z$3,FALSE))</f>
        <v>25.472104226294064</v>
      </c>
      <c r="J103" s="96">
        <f>IF(T102="","",VLOOKUP($E102&amp;$D$91&amp;$D$92,'CCG data'!$A:$AD,'CCG data'!AA$3,FALSE))</f>
        <v>22.687536257986721</v>
      </c>
      <c r="K103" s="96">
        <f>IF(T102="","",VLOOKUP($E102&amp;$D$91&amp;$D$92,'CCG data'!$A:$AD,'CCG data'!AB$3,FALSE))</f>
        <v>26.460084216172604</v>
      </c>
      <c r="L103" s="96">
        <f>IF(V102="","",VLOOKUP($E102&amp;$D$91&amp;$D$92,'CCG data'!$A:$AD,'CCG data'!AC$3,FALSE))</f>
        <v>10.978227929637667</v>
      </c>
      <c r="M103" s="96">
        <f>IF(V102="","",VLOOKUP($E102&amp;$D$91&amp;$D$92,'CCG data'!$A:$AD,'CCG data'!AD$3,FALSE))</f>
        <v>13.675230822596875</v>
      </c>
      <c r="N103" s="363"/>
      <c r="P103" s="150" t="str">
        <f>IF(P102="","",VLOOKUP($E102&amp;$D$91&amp;$D$92,'CCG data'!$A:$AD,'CCG data'!I$3,FALSE))</f>
        <v/>
      </c>
      <c r="Q103" s="15" t="str">
        <f>IF(P102="","",VLOOKUP($E102&amp;$D$91&amp;$D$92,'CCG data'!$A:$AD,'CCG data'!J$3,FALSE))</f>
        <v/>
      </c>
      <c r="R103" s="15">
        <f>IF(R102="","",VLOOKUP($E102&amp;$D$91&amp;$D$92,'CCG data'!$A:$AD,'CCG data'!K$3,FALSE))</f>
        <v>0.35799999999999998</v>
      </c>
      <c r="S103" s="15">
        <f>IF(R102="","",VLOOKUP($E102&amp;$D$91&amp;$D$92,'CCG data'!$A:$AD,'CCG data'!L$3,FALSE))</f>
        <v>0.40600000000000003</v>
      </c>
      <c r="T103" s="15">
        <f>IF(T102="","",VLOOKUP($E102&amp;$D$91&amp;$D$92,'CCG data'!$A:$AD,'CCG data'!M$3,FALSE))</f>
        <v>0.39</v>
      </c>
      <c r="U103" s="15">
        <f>IF(T102="","",VLOOKUP($E102&amp;$D$91&amp;$D$92,'CCG data'!$A:$AD,'CCG data'!N$3,FALSE))</f>
        <v>0.439</v>
      </c>
      <c r="V103" s="15">
        <f>IF(V102="","",VLOOKUP($E102&amp;$D$91&amp;$D$92,'CCG data'!$A:$AD,'CCG data'!O$3,FALSE))</f>
        <v>0.185</v>
      </c>
      <c r="W103" s="135">
        <f>IF(V102="","",VLOOKUP($E102&amp;$D$91&amp;$D$92,'CCG data'!$A:$AD,'CCG data'!P$3,FALSE))</f>
        <v>0.22500000000000001</v>
      </c>
      <c r="Z103" s="163" t="str">
        <f>IFERROR(VLOOKUP($E103&amp;$D$92, Outliers!$A$4:$P$214,10,FALSE),"0")</f>
        <v>0</v>
      </c>
      <c r="AA103" s="163" t="str">
        <f>IFERROR(VLOOKUP($E103&amp;$D$92, Outliers!$A$4:$P$214,11,FALSE),"0")</f>
        <v>0</v>
      </c>
      <c r="AB103" s="163" t="str">
        <f>IFERROR(VLOOKUP($E103&amp;$D$92, Outliers!$A$4:$P$214,12,FALSE),"0")</f>
        <v>0</v>
      </c>
      <c r="AD103" s="78"/>
      <c r="AE103" s="78"/>
      <c r="AF103" s="78"/>
      <c r="AG103" s="78"/>
    </row>
    <row r="104" spans="4:33" s="40" customFormat="1" ht="18.75" customHeight="1" x14ac:dyDescent="0.25">
      <c r="D104" s="318"/>
      <c r="E104" s="104" t="s">
        <v>154</v>
      </c>
      <c r="F104" s="405" t="str">
        <f>IF(OR(ISERROR(VLOOKUP($E104&amp;$D$91&amp;$D$92,'CCG data'!$A:$AD,'CCG data'!R$3,FALSE)),ISBLANK(VLOOKUP($E104&amp;$D$91&amp;$D$92,'CCG data'!$A:$AD,'CCG data'!R$3,FALSE))),"",VLOOKUP($E104&amp;$D$91&amp;$D$92,'CCG data'!$A:$AD,'CCG data'!R$3,FALSE))</f>
        <v/>
      </c>
      <c r="G104" s="406"/>
      <c r="H104" s="406">
        <f>IF(OR(ISERROR(VLOOKUP($E104&amp;$D$91&amp;$D$92,'CCG data'!$A:$AD,'CCG data'!S$3,FALSE)),ISBLANK(VLOOKUP($E104&amp;$D$91&amp;$D$92,'CCG data'!$A:$AD,'CCG data'!S$3,FALSE))),"",VLOOKUP($E104&amp;$D$91&amp;$D$92,'CCG data'!$A:$AD,'CCG data'!S$3,FALSE))</f>
        <v>41.243026340257039</v>
      </c>
      <c r="I104" s="406"/>
      <c r="J104" s="406">
        <f>IF(OR(ISERROR(VLOOKUP($E104&amp;$D$91&amp;$D$92,'CCG data'!$A:$AD,'CCG data'!T$3,FALSE)),ISBLANK(VLOOKUP($E104&amp;$D$91&amp;$D$92,'CCG data'!$A:$AD,'CCG data'!T$3,FALSE))),"",VLOOKUP($E104&amp;$D$91&amp;$D$92,'CCG data'!$A:$AD,'CCG data'!T$3,FALSE))</f>
        <v>43.103782062458592</v>
      </c>
      <c r="K104" s="406"/>
      <c r="L104" s="406">
        <f>IF(OR(ISERROR(VLOOKUP($E104&amp;$D$91&amp;$D$92,'CCG data'!$A:$AD,'CCG data'!U$3,FALSE)),ISBLANK(VLOOKUP($E104&amp;$D$91&amp;$D$92,'CCG data'!$A:$AD,'CCG data'!U$3,FALSE))),"",VLOOKUP($E104&amp;$D$91&amp;$D$92,'CCG data'!$A:$AD,'CCG data'!U$3,FALSE))</f>
        <v>19.581828837163979</v>
      </c>
      <c r="M104" s="407"/>
      <c r="N104" s="362">
        <f>IF(OR(ISERROR(VLOOKUP($E104&amp;$D$91&amp;$D$92,'CCG data'!$A:$AD,'CCG data'!G$3,FALSE)),ISBLANK(VLOOKUP($E104&amp;$D$91&amp;$D$92,'CCG data'!$A:$AD,'CCG data'!G$3,FALSE))),"",VLOOKUP($E104&amp;$D$91&amp;$D$92,'CCG data'!$A:$AD,'CCG data'!G$3,FALSE))</f>
        <v>2193</v>
      </c>
      <c r="P104" s="397" t="str">
        <f>IF(OR(ISERROR(VLOOKUP($E104&amp;$D$91&amp;$D$92,'CCG data'!$A:$AD,'CCG data'!B$3,FALSE)),ISBLANK(VLOOKUP($E104&amp;$D$91&amp;$D$92,'CCG data'!$A:$AD,'CCG data'!B$3,FALSE))),"",VLOOKUP($E104&amp;$D$91&amp;$D$92,'CCG data'!$A:$AD,'CCG data'!B$3,FALSE))</f>
        <v/>
      </c>
      <c r="Q104" s="263"/>
      <c r="R104" s="263">
        <f>IF(OR(ISERROR(VLOOKUP($E104&amp;$D$91&amp;$D$92,'CCG data'!$A:$AD,'CCG data'!C$3,FALSE)),ISBLANK(VLOOKUP($E104&amp;$D$91&amp;$D$92,'CCG data'!$A:$AD,'CCG data'!C$3,FALSE))),"",VLOOKUP($E104&amp;$D$91&amp;$D$92,'CCG data'!$A:$AD,'CCG data'!C$3,FALSE))</f>
        <v>0.40082079343365251</v>
      </c>
      <c r="S104" s="263"/>
      <c r="T104" s="263">
        <f>IF(OR(ISERROR(VLOOKUP($E104&amp;$D$91&amp;$D$92,'CCG data'!$A:$AD,'CCG data'!D$3,FALSE)),ISBLANK(VLOOKUP($E104&amp;$D$91&amp;$D$92,'CCG data'!$A:$AD,'CCG data'!D$3,FALSE))),"",VLOOKUP($E104&amp;$D$91&amp;$D$92,'CCG data'!$A:$AD,'CCG data'!D$3,FALSE))</f>
        <v>0.40994072047423619</v>
      </c>
      <c r="U104" s="263"/>
      <c r="V104" s="263">
        <f>IF(OR(ISERROR(VLOOKUP($E104&amp;$D$91&amp;$D$92,'CCG data'!$A:$AD,'CCG data'!E$3,FALSE)),ISBLANK(VLOOKUP($E104&amp;$D$91&amp;$D$92,'CCG data'!$A:$AD,'CCG data'!E$3,FALSE))),"",VLOOKUP($E104&amp;$D$91&amp;$D$92,'CCG data'!$A:$AD,'CCG data'!E$3,FALSE))</f>
        <v>0.18923848609211127</v>
      </c>
      <c r="W104" s="398"/>
      <c r="Z104" s="163">
        <f>IFERROR(VLOOKUP($E104&amp;$D$92, Outliers!$A$4:$P$214,10,FALSE),"0")</f>
        <v>1</v>
      </c>
      <c r="AA104" s="163">
        <f>IFERROR(VLOOKUP($E104&amp;$D$92, Outliers!$A$4:$P$214,11,FALSE),"0")</f>
        <v>1</v>
      </c>
      <c r="AB104" s="163">
        <f>IFERROR(VLOOKUP($E104&amp;$D$92, Outliers!$A$4:$P$214,12,FALSE),"0")</f>
        <v>1</v>
      </c>
      <c r="AC104" s="106"/>
      <c r="AD104" s="78"/>
      <c r="AE104" s="78"/>
      <c r="AF104" s="78"/>
      <c r="AG104" s="78"/>
    </row>
    <row r="105" spans="4:33" x14ac:dyDescent="0.25">
      <c r="D105" s="318"/>
      <c r="E105" s="103" t="s">
        <v>27</v>
      </c>
      <c r="F105" s="95" t="str">
        <f>IF(P104="","",VLOOKUP($E104&amp;$D$91&amp;$D$92,'CCG data'!$A:$AD,'CCG data'!W$3,FALSE))</f>
        <v/>
      </c>
      <c r="G105" s="96" t="str">
        <f>IF(P104="","",VLOOKUP($E104&amp;$D$91&amp;$D$92,'CCG data'!$A:$AD,'CCG data'!X$3,FALSE))</f>
        <v/>
      </c>
      <c r="H105" s="96">
        <f>IF(R104="","",VLOOKUP($E104&amp;$D$91&amp;$D$92,'CCG data'!$A:$AD,'CCG data'!Y$3,FALSE))</f>
        <v>38.516484545182216</v>
      </c>
      <c r="I105" s="96">
        <f>IF(R104="","",VLOOKUP($E104&amp;$D$91&amp;$D$92,'CCG data'!$A:$AD,'CCG data'!Z$3,FALSE))</f>
        <v>43.969568135331862</v>
      </c>
      <c r="J105" s="96">
        <f>IF(T104="","",VLOOKUP($E104&amp;$D$91&amp;$D$92,'CCG data'!$A:$AD,'CCG data'!AA$3,FALSE))</f>
        <v>40.286102488434672</v>
      </c>
      <c r="K105" s="96">
        <f>IF(T104="","",VLOOKUP($E104&amp;$D$91&amp;$D$92,'CCG data'!$A:$AD,'CCG data'!AB$3,FALSE))</f>
        <v>45.921461636482512</v>
      </c>
      <c r="L105" s="96">
        <f>IF(V104="","",VLOOKUP($E104&amp;$D$91&amp;$D$92,'CCG data'!$A:$AD,'CCG data'!AC$3,FALSE))</f>
        <v>17.697809859458136</v>
      </c>
      <c r="M105" s="96">
        <f>IF(V104="","",VLOOKUP($E104&amp;$D$91&amp;$D$92,'CCG data'!$A:$AD,'CCG data'!AD$3,FALSE))</f>
        <v>21.465847814869822</v>
      </c>
      <c r="N105" s="363"/>
      <c r="P105" s="150" t="str">
        <f>IF(P104="","",VLOOKUP($E104&amp;$D$91&amp;$D$92,'CCG data'!$A:$AD,'CCG data'!I$3,FALSE))</f>
        <v/>
      </c>
      <c r="Q105" s="15" t="str">
        <f>IF(P104="","",VLOOKUP($E104&amp;$D$91&amp;$D$92,'CCG data'!$A:$AD,'CCG data'!J$3,FALSE))</f>
        <v/>
      </c>
      <c r="R105" s="15">
        <f>IF(R104="","",VLOOKUP($E104&amp;$D$91&amp;$D$92,'CCG data'!$A:$AD,'CCG data'!K$3,FALSE))</f>
        <v>0.38100000000000001</v>
      </c>
      <c r="S105" s="15">
        <f>IF(R104="","",VLOOKUP($E104&amp;$D$91&amp;$D$92,'CCG data'!$A:$AD,'CCG data'!L$3,FALSE))</f>
        <v>0.42099999999999999</v>
      </c>
      <c r="T105" s="15">
        <f>IF(T104="","",VLOOKUP($E104&amp;$D$91&amp;$D$92,'CCG data'!$A:$AD,'CCG data'!M$3,FALSE))</f>
        <v>0.39</v>
      </c>
      <c r="U105" s="15">
        <f>IF(T104="","",VLOOKUP($E104&amp;$D$91&amp;$D$92,'CCG data'!$A:$AD,'CCG data'!N$3,FALSE))</f>
        <v>0.43099999999999999</v>
      </c>
      <c r="V105" s="15">
        <f>IF(V104="","",VLOOKUP($E104&amp;$D$91&amp;$D$92,'CCG data'!$A:$AD,'CCG data'!O$3,FALSE))</f>
        <v>0.17299999999999999</v>
      </c>
      <c r="W105" s="135">
        <f>IF(V104="","",VLOOKUP($E104&amp;$D$91&amp;$D$92,'CCG data'!$A:$AD,'CCG data'!P$3,FALSE))</f>
        <v>0.20599999999999999</v>
      </c>
      <c r="Z105" s="163" t="str">
        <f>IFERROR(VLOOKUP($E105&amp;$D$92, Outliers!$A$4:$P$214,10,FALSE),"0")</f>
        <v>0</v>
      </c>
      <c r="AA105" s="163" t="str">
        <f>IFERROR(VLOOKUP($E105&amp;$D$92, Outliers!$A$4:$P$214,11,FALSE),"0")</f>
        <v>0</v>
      </c>
      <c r="AB105" s="163" t="str">
        <f>IFERROR(VLOOKUP($E105&amp;$D$92, Outliers!$A$4:$P$214,12,FALSE),"0")</f>
        <v>0</v>
      </c>
      <c r="AD105" s="78"/>
      <c r="AE105" s="78"/>
      <c r="AF105" s="78"/>
      <c r="AG105" s="78"/>
    </row>
    <row r="106" spans="4:33" s="40" customFormat="1" ht="18.75" customHeight="1" x14ac:dyDescent="0.25">
      <c r="D106" s="318"/>
      <c r="E106" s="104" t="s">
        <v>389</v>
      </c>
      <c r="F106" s="405" t="str">
        <f>IF(OR(ISERROR(VLOOKUP($E106&amp;$D$91&amp;$D$92,'CCG data'!$A:$AD,'CCG data'!R$3,FALSE)),ISBLANK(VLOOKUP($E106&amp;$D$91&amp;$D$92,'CCG data'!$A:$AD,'CCG data'!R$3,FALSE))),"",VLOOKUP($E106&amp;$D$91&amp;$D$92,'CCG data'!$A:$AD,'CCG data'!R$3,FALSE))</f>
        <v/>
      </c>
      <c r="G106" s="406"/>
      <c r="H106" s="406">
        <f>IF(OR(ISERROR(VLOOKUP($E106&amp;$D$91&amp;$D$92,'CCG data'!$A:$AD,'CCG data'!S$3,FALSE)),ISBLANK(VLOOKUP($E106&amp;$D$91&amp;$D$92,'CCG data'!$A:$AD,'CCG data'!S$3,FALSE))),"",VLOOKUP($E106&amp;$D$91&amp;$D$92,'CCG data'!$A:$AD,'CCG data'!S$3,FALSE))</f>
        <v>33.674423936227988</v>
      </c>
      <c r="I106" s="406"/>
      <c r="J106" s="406">
        <f>IF(OR(ISERROR(VLOOKUP($E106&amp;$D$91&amp;$D$92,'CCG data'!$A:$AD,'CCG data'!T$3,FALSE)),ISBLANK(VLOOKUP($E106&amp;$D$91&amp;$D$92,'CCG data'!$A:$AD,'CCG data'!T$3,FALSE))),"",VLOOKUP($E106&amp;$D$91&amp;$D$92,'CCG data'!$A:$AD,'CCG data'!T$3,FALSE))</f>
        <v>27.914806849189645</v>
      </c>
      <c r="K106" s="406"/>
      <c r="L106" s="406">
        <f>IF(OR(ISERROR(VLOOKUP($E106&amp;$D$91&amp;$D$92,'CCG data'!$A:$AD,'CCG data'!U$3,FALSE)),ISBLANK(VLOOKUP($E106&amp;$D$91&amp;$D$92,'CCG data'!$A:$AD,'CCG data'!U$3,FALSE))),"",VLOOKUP($E106&amp;$D$91&amp;$D$92,'CCG data'!$A:$AD,'CCG data'!U$3,FALSE))</f>
        <v>8.9980433873045111</v>
      </c>
      <c r="M106" s="407"/>
      <c r="N106" s="362">
        <f>IF(OR(ISERROR(VLOOKUP($E106&amp;$D$91&amp;$D$92,'CCG data'!$A:$AD,'CCG data'!G$3,FALSE)),ISBLANK(VLOOKUP($E106&amp;$D$91&amp;$D$92,'CCG data'!$A:$AD,'CCG data'!G$3,FALSE))),"",VLOOKUP($E106&amp;$D$91&amp;$D$92,'CCG data'!$A:$AD,'CCG data'!G$3,FALSE))</f>
        <v>1578</v>
      </c>
      <c r="P106" s="397" t="str">
        <f>IF(OR(ISERROR(VLOOKUP($E106&amp;$D$91&amp;$D$92,'CCG data'!$A:$AD,'CCG data'!B$3,FALSE)),ISBLANK(VLOOKUP($E106&amp;$D$91&amp;$D$92,'CCG data'!$A:$AD,'CCG data'!B$3,FALSE))),"",VLOOKUP($E106&amp;$D$91&amp;$D$92,'CCG data'!$A:$AD,'CCG data'!B$3,FALSE))</f>
        <v/>
      </c>
      <c r="Q106" s="263"/>
      <c r="R106" s="263">
        <f>IF(OR(ISERROR(VLOOKUP($E106&amp;$D$91&amp;$D$92,'CCG data'!$A:$AD,'CCG data'!C$3,FALSE)),ISBLANK(VLOOKUP($E106&amp;$D$91&amp;$D$92,'CCG data'!$A:$AD,'CCG data'!C$3,FALSE))),"",VLOOKUP($E106&amp;$D$91&amp;$D$92,'CCG data'!$A:$AD,'CCG data'!C$3,FALSE))</f>
        <v>0.47465145754119137</v>
      </c>
      <c r="S106" s="263"/>
      <c r="T106" s="263">
        <f>IF(OR(ISERROR(VLOOKUP($E106&amp;$D$91&amp;$D$92,'CCG data'!$A:$AD,'CCG data'!D$3,FALSE)),ISBLANK(VLOOKUP($E106&amp;$D$91&amp;$D$92,'CCG data'!$A:$AD,'CCG data'!D$3,FALSE))),"",VLOOKUP($E106&amp;$D$91&amp;$D$92,'CCG data'!$A:$AD,'CCG data'!D$3,FALSE))</f>
        <v>0.39733840304182511</v>
      </c>
      <c r="U106" s="263"/>
      <c r="V106" s="263">
        <f>IF(OR(ISERROR(VLOOKUP($E106&amp;$D$91&amp;$D$92,'CCG data'!$A:$AD,'CCG data'!E$3,FALSE)),ISBLANK(VLOOKUP($E106&amp;$D$91&amp;$D$92,'CCG data'!$A:$AD,'CCG data'!E$3,FALSE))),"",VLOOKUP($E106&amp;$D$91&amp;$D$92,'CCG data'!$A:$AD,'CCG data'!E$3,FALSE))</f>
        <v>0.12801013941698353</v>
      </c>
      <c r="W106" s="398"/>
      <c r="Z106" s="163">
        <f>IFERROR(VLOOKUP($E106&amp;$D$92, Outliers!$A$4:$P$214,10,FALSE),"0")</f>
        <v>0</v>
      </c>
      <c r="AA106" s="163">
        <f>IFERROR(VLOOKUP($E106&amp;$D$92, Outliers!$A$4:$P$214,11,FALSE),"0")</f>
        <v>0</v>
      </c>
      <c r="AB106" s="163">
        <f>IFERROR(VLOOKUP($E106&amp;$D$92, Outliers!$A$4:$P$214,12,FALSE),"0")</f>
        <v>1</v>
      </c>
      <c r="AC106" s="106"/>
      <c r="AD106" s="78"/>
      <c r="AE106" s="78"/>
      <c r="AF106" s="78"/>
      <c r="AG106" s="78"/>
    </row>
    <row r="107" spans="4:33" x14ac:dyDescent="0.25">
      <c r="D107" s="318"/>
      <c r="E107" s="103" t="s">
        <v>27</v>
      </c>
      <c r="F107" s="95" t="str">
        <f>IF(P106="","",VLOOKUP($E106&amp;$D$91&amp;$D$92,'CCG data'!$A:$AD,'CCG data'!W$3,FALSE))</f>
        <v/>
      </c>
      <c r="G107" s="96" t="str">
        <f>IF(P106="","",VLOOKUP($E106&amp;$D$91&amp;$D$92,'CCG data'!$A:$AD,'CCG data'!X$3,FALSE))</f>
        <v/>
      </c>
      <c r="H107" s="96">
        <f>IF(R106="","",VLOOKUP($E106&amp;$D$91&amp;$D$92,'CCG data'!$A:$AD,'CCG data'!Y$3,FALSE))</f>
        <v>31.262768060183291</v>
      </c>
      <c r="I107" s="96">
        <f>IF(R106="","",VLOOKUP($E106&amp;$D$91&amp;$D$92,'CCG data'!$A:$AD,'CCG data'!Z$3,FALSE))</f>
        <v>36.086079812272686</v>
      </c>
      <c r="J107" s="96">
        <f>IF(T106="","",VLOOKUP($E106&amp;$D$91&amp;$D$92,'CCG data'!$A:$AD,'CCG data'!AA$3,FALSE))</f>
        <v>25.729779244012132</v>
      </c>
      <c r="K107" s="96">
        <f>IF(T106="","",VLOOKUP($E106&amp;$D$91&amp;$D$92,'CCG data'!$A:$AD,'CCG data'!AB$3,FALSE))</f>
        <v>30.099834454367159</v>
      </c>
      <c r="L107" s="96">
        <f>IF(V106="","",VLOOKUP($E106&amp;$D$91&amp;$D$92,'CCG data'!$A:$AD,'CCG data'!AC$3,FALSE))</f>
        <v>7.757167145306429</v>
      </c>
      <c r="M107" s="96">
        <f>IF(V106="","",VLOOKUP($E106&amp;$D$91&amp;$D$92,'CCG data'!$A:$AD,'CCG data'!AD$3,FALSE))</f>
        <v>10.238919629302593</v>
      </c>
      <c r="N107" s="363"/>
      <c r="P107" s="150" t="str">
        <f>IF(P106="","",VLOOKUP($E106&amp;$D$91&amp;$D$92,'CCG data'!$A:$AD,'CCG data'!I$3,FALSE))</f>
        <v/>
      </c>
      <c r="Q107" s="15" t="str">
        <f>IF(P106="","",VLOOKUP($E106&amp;$D$91&amp;$D$92,'CCG data'!$A:$AD,'CCG data'!J$3,FALSE))</f>
        <v/>
      </c>
      <c r="R107" s="15">
        <f>IF(R106="","",VLOOKUP($E106&amp;$D$91&amp;$D$92,'CCG data'!$A:$AD,'CCG data'!K$3,FALSE))</f>
        <v>0.45</v>
      </c>
      <c r="S107" s="15">
        <f>IF(R106="","",VLOOKUP($E106&amp;$D$91&amp;$D$92,'CCG data'!$A:$AD,'CCG data'!L$3,FALSE))</f>
        <v>0.499</v>
      </c>
      <c r="T107" s="15">
        <f>IF(T106="","",VLOOKUP($E106&amp;$D$91&amp;$D$92,'CCG data'!$A:$AD,'CCG data'!M$3,FALSE))</f>
        <v>0.373</v>
      </c>
      <c r="U107" s="15">
        <f>IF(T106="","",VLOOKUP($E106&amp;$D$91&amp;$D$92,'CCG data'!$A:$AD,'CCG data'!N$3,FALSE))</f>
        <v>0.42199999999999999</v>
      </c>
      <c r="V107" s="15">
        <f>IF(V106="","",VLOOKUP($E106&amp;$D$91&amp;$D$92,'CCG data'!$A:$AD,'CCG data'!O$3,FALSE))</f>
        <v>0.112</v>
      </c>
      <c r="W107" s="135">
        <f>IF(V106="","",VLOOKUP($E106&amp;$D$91&amp;$D$92,'CCG data'!$A:$AD,'CCG data'!P$3,FALSE))</f>
        <v>0.14499999999999999</v>
      </c>
      <c r="Z107" s="163" t="str">
        <f>IFERROR(VLOOKUP($E107&amp;$D$92, Outliers!$A$4:$P$214,10,FALSE),"0")</f>
        <v>0</v>
      </c>
      <c r="AA107" s="163" t="str">
        <f>IFERROR(VLOOKUP($E107&amp;$D$92, Outliers!$A$4:$P$214,11,FALSE),"0")</f>
        <v>0</v>
      </c>
      <c r="AB107" s="163" t="str">
        <f>IFERROR(VLOOKUP($E107&amp;$D$92, Outliers!$A$4:$P$214,12,FALSE),"0")</f>
        <v>0</v>
      </c>
      <c r="AD107" s="78"/>
      <c r="AE107" s="78"/>
      <c r="AF107" s="78"/>
      <c r="AG107" s="78"/>
    </row>
    <row r="108" spans="4:33" s="40" customFormat="1" ht="18.75" customHeight="1" x14ac:dyDescent="0.25">
      <c r="D108" s="318"/>
      <c r="E108" s="104" t="s">
        <v>155</v>
      </c>
      <c r="F108" s="405" t="str">
        <f>IF(OR(ISERROR(VLOOKUP($E108&amp;$D$91&amp;$D$92,'CCG data'!$A:$AD,'CCG data'!R$3,FALSE)),ISBLANK(VLOOKUP($E108&amp;$D$91&amp;$D$92,'CCG data'!$A:$AD,'CCG data'!R$3,FALSE))),"",VLOOKUP($E108&amp;$D$91&amp;$D$92,'CCG data'!$A:$AD,'CCG data'!R$3,FALSE))</f>
        <v/>
      </c>
      <c r="G108" s="406"/>
      <c r="H108" s="406">
        <f>IF(OR(ISERROR(VLOOKUP($E108&amp;$D$91&amp;$D$92,'CCG data'!$A:$AD,'CCG data'!S$3,FALSE)),ISBLANK(VLOOKUP($E108&amp;$D$91&amp;$D$92,'CCG data'!$A:$AD,'CCG data'!S$3,FALSE))),"",VLOOKUP($E108&amp;$D$91&amp;$D$92,'CCG data'!$A:$AD,'CCG data'!S$3,FALSE))</f>
        <v>40.367213943976246</v>
      </c>
      <c r="I108" s="406"/>
      <c r="J108" s="406">
        <f>IF(OR(ISERROR(VLOOKUP($E108&amp;$D$91&amp;$D$92,'CCG data'!$A:$AD,'CCG data'!T$3,FALSE)),ISBLANK(VLOOKUP($E108&amp;$D$91&amp;$D$92,'CCG data'!$A:$AD,'CCG data'!T$3,FALSE))),"",VLOOKUP($E108&amp;$D$91&amp;$D$92,'CCG data'!$A:$AD,'CCG data'!T$3,FALSE))</f>
        <v>33.826738514653869</v>
      </c>
      <c r="K108" s="406"/>
      <c r="L108" s="406">
        <f>IF(OR(ISERROR(VLOOKUP($E108&amp;$D$91&amp;$D$92,'CCG data'!$A:$AD,'CCG data'!U$3,FALSE)),ISBLANK(VLOOKUP($E108&amp;$D$91&amp;$D$92,'CCG data'!$A:$AD,'CCG data'!U$3,FALSE))),"",VLOOKUP($E108&amp;$D$91&amp;$D$92,'CCG data'!$A:$AD,'CCG data'!U$3,FALSE))</f>
        <v>8.9081445708426727</v>
      </c>
      <c r="M108" s="407"/>
      <c r="N108" s="362">
        <f>IF(OR(ISERROR(VLOOKUP($E108&amp;$D$91&amp;$D$92,'CCG data'!$A:$AD,'CCG data'!G$3,FALSE)),ISBLANK(VLOOKUP($E108&amp;$D$91&amp;$D$92,'CCG data'!$A:$AD,'CCG data'!G$3,FALSE))),"",VLOOKUP($E108&amp;$D$91&amp;$D$92,'CCG data'!$A:$AD,'CCG data'!G$3,FALSE))</f>
        <v>916</v>
      </c>
      <c r="P108" s="397" t="str">
        <f>IF(OR(ISERROR(VLOOKUP($E108&amp;$D$91&amp;$D$92,'CCG data'!$A:$AD,'CCG data'!B$3,FALSE)),ISBLANK(VLOOKUP($E108&amp;$D$91&amp;$D$92,'CCG data'!$A:$AD,'CCG data'!B$3,FALSE))),"",VLOOKUP($E108&amp;$D$91&amp;$D$92,'CCG data'!$A:$AD,'CCG data'!B$3,FALSE))</f>
        <v/>
      </c>
      <c r="Q108" s="263"/>
      <c r="R108" s="263">
        <f>IF(OR(ISERROR(VLOOKUP($E108&amp;$D$91&amp;$D$92,'CCG data'!$A:$AD,'CCG data'!C$3,FALSE)),ISBLANK(VLOOKUP($E108&amp;$D$91&amp;$D$92,'CCG data'!$A:$AD,'CCG data'!C$3,FALSE))),"",VLOOKUP($E108&amp;$D$91&amp;$D$92,'CCG data'!$A:$AD,'CCG data'!C$3,FALSE))</f>
        <v>0.48908296943231439</v>
      </c>
      <c r="S108" s="263"/>
      <c r="T108" s="263">
        <f>IF(OR(ISERROR(VLOOKUP($E108&amp;$D$91&amp;$D$92,'CCG data'!$A:$AD,'CCG data'!D$3,FALSE)),ISBLANK(VLOOKUP($E108&amp;$D$91&amp;$D$92,'CCG data'!$A:$AD,'CCG data'!D$3,FALSE))),"",VLOOKUP($E108&amp;$D$91&amp;$D$92,'CCG data'!$A:$AD,'CCG data'!D$3,FALSE))</f>
        <v>0.40283842794759828</v>
      </c>
      <c r="U108" s="263"/>
      <c r="V108" s="263">
        <f>IF(OR(ISERROR(VLOOKUP($E108&amp;$D$91&amp;$D$92,'CCG data'!$A:$AD,'CCG data'!E$3,FALSE)),ISBLANK(VLOOKUP($E108&amp;$D$91&amp;$D$92,'CCG data'!$A:$AD,'CCG data'!E$3,FALSE))),"",VLOOKUP($E108&amp;$D$91&amp;$D$92,'CCG data'!$A:$AD,'CCG data'!E$3,FALSE))</f>
        <v>0.10807860262008734</v>
      </c>
      <c r="W108" s="398"/>
      <c r="Z108" s="163">
        <f>IFERROR(VLOOKUP($E108&amp;$D$92, Outliers!$A$4:$P$214,10,FALSE),"0")</f>
        <v>0</v>
      </c>
      <c r="AA108" s="163">
        <f>IFERROR(VLOOKUP($E108&amp;$D$92, Outliers!$A$4:$P$214,11,FALSE),"0")</f>
        <v>1</v>
      </c>
      <c r="AB108" s="163">
        <f>IFERROR(VLOOKUP($E108&amp;$D$92, Outliers!$A$4:$P$214,12,FALSE),"0")</f>
        <v>1</v>
      </c>
      <c r="AC108" s="106"/>
      <c r="AD108" s="78"/>
      <c r="AE108" s="78"/>
      <c r="AF108" s="78"/>
      <c r="AG108" s="78"/>
    </row>
    <row r="109" spans="4:33" x14ac:dyDescent="0.25">
      <c r="D109" s="318"/>
      <c r="E109" s="103" t="s">
        <v>27</v>
      </c>
      <c r="F109" s="95" t="str">
        <f>IF(P108="","",VLOOKUP($E108&amp;$D$91&amp;$D$92,'CCG data'!$A:$AD,'CCG data'!W$3,FALSE))</f>
        <v/>
      </c>
      <c r="G109" s="96" t="str">
        <f>IF(P108="","",VLOOKUP($E108&amp;$D$91&amp;$D$92,'CCG data'!$A:$AD,'CCG data'!X$3,FALSE))</f>
        <v/>
      </c>
      <c r="H109" s="96">
        <f>IF(R108="","",VLOOKUP($E108&amp;$D$91&amp;$D$92,'CCG data'!$A:$AD,'CCG data'!Y$3,FALSE))</f>
        <v>36.629157621405746</v>
      </c>
      <c r="I109" s="96">
        <f>IF(R108="","",VLOOKUP($E108&amp;$D$91&amp;$D$92,'CCG data'!$A:$AD,'CCG data'!Z$3,FALSE))</f>
        <v>44.105270266546746</v>
      </c>
      <c r="J109" s="96">
        <f>IF(T108="","",VLOOKUP($E108&amp;$D$91&amp;$D$92,'CCG data'!$A:$AD,'CCG data'!AA$3,FALSE))</f>
        <v>30.375277163900151</v>
      </c>
      <c r="K109" s="96">
        <f>IF(T108="","",VLOOKUP($E108&amp;$D$91&amp;$D$92,'CCG data'!$A:$AD,'CCG data'!AB$3,FALSE))</f>
        <v>37.278199865407586</v>
      </c>
      <c r="L109" s="96">
        <f>IF(V108="","",VLOOKUP($E108&amp;$D$91&amp;$D$92,'CCG data'!$A:$AD,'CCG data'!AC$3,FALSE))</f>
        <v>7.1533522279740582</v>
      </c>
      <c r="M109" s="96">
        <f>IF(V108="","",VLOOKUP($E108&amp;$D$91&amp;$D$92,'CCG data'!$A:$AD,'CCG data'!AD$3,FALSE))</f>
        <v>10.662936913711288</v>
      </c>
      <c r="N109" s="363"/>
      <c r="P109" s="150" t="str">
        <f>IF(P108="","",VLOOKUP($E108&amp;$D$91&amp;$D$92,'CCG data'!$A:$AD,'CCG data'!I$3,FALSE))</f>
        <v/>
      </c>
      <c r="Q109" s="15" t="str">
        <f>IF(P108="","",VLOOKUP($E108&amp;$D$91&amp;$D$92,'CCG data'!$A:$AD,'CCG data'!J$3,FALSE))</f>
        <v/>
      </c>
      <c r="R109" s="15">
        <f>IF(R108="","",VLOOKUP($E108&amp;$D$91&amp;$D$92,'CCG data'!$A:$AD,'CCG data'!K$3,FALSE))</f>
        <v>0.45700000000000002</v>
      </c>
      <c r="S109" s="15">
        <f>IF(R108="","",VLOOKUP($E108&amp;$D$91&amp;$D$92,'CCG data'!$A:$AD,'CCG data'!L$3,FALSE))</f>
        <v>0.52100000000000002</v>
      </c>
      <c r="T109" s="15">
        <f>IF(T108="","",VLOOKUP($E108&amp;$D$91&amp;$D$92,'CCG data'!$A:$AD,'CCG data'!M$3,FALSE))</f>
        <v>0.372</v>
      </c>
      <c r="U109" s="15">
        <f>IF(T108="","",VLOOKUP($E108&amp;$D$91&amp;$D$92,'CCG data'!$A:$AD,'CCG data'!N$3,FALSE))</f>
        <v>0.435</v>
      </c>
      <c r="V109" s="15">
        <f>IF(V108="","",VLOOKUP($E108&amp;$D$91&amp;$D$92,'CCG data'!$A:$AD,'CCG data'!O$3,FALSE))</f>
        <v>0.09</v>
      </c>
      <c r="W109" s="135">
        <f>IF(V108="","",VLOOKUP($E108&amp;$D$91&amp;$D$92,'CCG data'!$A:$AD,'CCG data'!P$3,FALSE))</f>
        <v>0.13</v>
      </c>
      <c r="Z109" s="163" t="str">
        <f>IFERROR(VLOOKUP($E109&amp;$D$92, Outliers!$A$4:$P$214,10,FALSE),"0")</f>
        <v>0</v>
      </c>
      <c r="AA109" s="163" t="str">
        <f>IFERROR(VLOOKUP($E109&amp;$D$92, Outliers!$A$4:$P$214,11,FALSE),"0")</f>
        <v>0</v>
      </c>
      <c r="AB109" s="163" t="str">
        <f>IFERROR(VLOOKUP($E109&amp;$D$92, Outliers!$A$4:$P$214,12,FALSE),"0")</f>
        <v>0</v>
      </c>
      <c r="AD109" s="78"/>
      <c r="AE109" s="78"/>
      <c r="AF109" s="78"/>
      <c r="AG109" s="78"/>
    </row>
    <row r="110" spans="4:33" s="40" customFormat="1" ht="18.75" customHeight="1" x14ac:dyDescent="0.25">
      <c r="D110" s="318"/>
      <c r="E110" s="104" t="s">
        <v>390</v>
      </c>
      <c r="F110" s="405" t="str">
        <f>IF(OR(ISERROR(VLOOKUP($E110&amp;$D$91&amp;$D$92,'CCG data'!$A:$AD,'CCG data'!R$3,FALSE)),ISBLANK(VLOOKUP($E110&amp;$D$91&amp;$D$92,'CCG data'!$A:$AD,'CCG data'!R$3,FALSE))),"",VLOOKUP($E110&amp;$D$91&amp;$D$92,'CCG data'!$A:$AD,'CCG data'!R$3,FALSE))</f>
        <v/>
      </c>
      <c r="G110" s="406"/>
      <c r="H110" s="406">
        <f>IF(OR(ISERROR(VLOOKUP($E110&amp;$D$91&amp;$D$92,'CCG data'!$A:$AD,'CCG data'!S$3,FALSE)),ISBLANK(VLOOKUP($E110&amp;$D$91&amp;$D$92,'CCG data'!$A:$AD,'CCG data'!S$3,FALSE))),"",VLOOKUP($E110&amp;$D$91&amp;$D$92,'CCG data'!$A:$AD,'CCG data'!S$3,FALSE))</f>
        <v>29.150361091076025</v>
      </c>
      <c r="I110" s="406"/>
      <c r="J110" s="406">
        <f>IF(OR(ISERROR(VLOOKUP($E110&amp;$D$91&amp;$D$92,'CCG data'!$A:$AD,'CCG data'!T$3,FALSE)),ISBLANK(VLOOKUP($E110&amp;$D$91&amp;$D$92,'CCG data'!$A:$AD,'CCG data'!T$3,FALSE))),"",VLOOKUP($E110&amp;$D$91&amp;$D$92,'CCG data'!$A:$AD,'CCG data'!T$3,FALSE))</f>
        <v>19.48149916395036</v>
      </c>
      <c r="K110" s="406"/>
      <c r="L110" s="406">
        <f>IF(OR(ISERROR(VLOOKUP($E110&amp;$D$91&amp;$D$92,'CCG data'!$A:$AD,'CCG data'!U$3,FALSE)),ISBLANK(VLOOKUP($E110&amp;$D$91&amp;$D$92,'CCG data'!$A:$AD,'CCG data'!U$3,FALSE))),"",VLOOKUP($E110&amp;$D$91&amp;$D$92,'CCG data'!$A:$AD,'CCG data'!U$3,FALSE))</f>
        <v>6.8859414678800892</v>
      </c>
      <c r="M110" s="407"/>
      <c r="N110" s="362">
        <f>IF(OR(ISERROR(VLOOKUP($E110&amp;$D$91&amp;$D$92,'CCG data'!$A:$AD,'CCG data'!G$3,FALSE)),ISBLANK(VLOOKUP($E110&amp;$D$91&amp;$D$92,'CCG data'!$A:$AD,'CCG data'!G$3,FALSE))),"",VLOOKUP($E110&amp;$D$91&amp;$D$92,'CCG data'!$A:$AD,'CCG data'!G$3,FALSE))</f>
        <v>929</v>
      </c>
      <c r="P110" s="397" t="str">
        <f>IF(OR(ISERROR(VLOOKUP($E110&amp;$D$91&amp;$D$92,'CCG data'!$A:$AD,'CCG data'!B$3,FALSE)),ISBLANK(VLOOKUP($E110&amp;$D$91&amp;$D$92,'CCG data'!$A:$AD,'CCG data'!B$3,FALSE))),"",VLOOKUP($E110&amp;$D$91&amp;$D$92,'CCG data'!$A:$AD,'CCG data'!B$3,FALSE))</f>
        <v/>
      </c>
      <c r="Q110" s="263"/>
      <c r="R110" s="263">
        <f>IF(OR(ISERROR(VLOOKUP($E110&amp;$D$91&amp;$D$92,'CCG data'!$A:$AD,'CCG data'!C$3,FALSE)),ISBLANK(VLOOKUP($E110&amp;$D$91&amp;$D$92,'CCG data'!$A:$AD,'CCG data'!C$3,FALSE))),"",VLOOKUP($E110&amp;$D$91&amp;$D$92,'CCG data'!$A:$AD,'CCG data'!C$3,FALSE))</f>
        <v>0.5177610333692142</v>
      </c>
      <c r="S110" s="263"/>
      <c r="T110" s="263">
        <f>IF(OR(ISERROR(VLOOKUP($E110&amp;$D$91&amp;$D$92,'CCG data'!$A:$AD,'CCG data'!D$3,FALSE)),ISBLANK(VLOOKUP($E110&amp;$D$91&amp;$D$92,'CCG data'!$A:$AD,'CCG data'!D$3,FALSE))),"",VLOOKUP($E110&amp;$D$91&amp;$D$92,'CCG data'!$A:$AD,'CCG data'!D$3,FALSE))</f>
        <v>0.36060279870828849</v>
      </c>
      <c r="U110" s="263"/>
      <c r="V110" s="263">
        <f>IF(OR(ISERROR(VLOOKUP($E110&amp;$D$91&amp;$D$92,'CCG data'!$A:$AD,'CCG data'!E$3,FALSE)),ISBLANK(VLOOKUP($E110&amp;$D$91&amp;$D$92,'CCG data'!$A:$AD,'CCG data'!E$3,FALSE))),"",VLOOKUP($E110&amp;$D$91&amp;$D$92,'CCG data'!$A:$AD,'CCG data'!E$3,FALSE))</f>
        <v>0.1216361679224973</v>
      </c>
      <c r="W110" s="398"/>
      <c r="Z110" s="163">
        <f>IFERROR(VLOOKUP($E110&amp;$D$92, Outliers!$A$4:$P$214,10,FALSE),"0")</f>
        <v>1</v>
      </c>
      <c r="AA110" s="163">
        <f>IFERROR(VLOOKUP($E110&amp;$D$92, Outliers!$A$4:$P$214,11,FALSE),"0")</f>
        <v>1</v>
      </c>
      <c r="AB110" s="163">
        <f>IFERROR(VLOOKUP($E110&amp;$D$92, Outliers!$A$4:$P$214,12,FALSE),"0")</f>
        <v>1</v>
      </c>
      <c r="AC110" s="106"/>
      <c r="AD110" s="78"/>
      <c r="AE110" s="78"/>
      <c r="AF110" s="78"/>
      <c r="AG110" s="78"/>
    </row>
    <row r="111" spans="4:33" x14ac:dyDescent="0.25">
      <c r="D111" s="318"/>
      <c r="E111" s="103" t="s">
        <v>27</v>
      </c>
      <c r="F111" s="95" t="str">
        <f>IF(P110="","",VLOOKUP($E110&amp;$D$91&amp;$D$92,'CCG data'!$A:$AD,'CCG data'!W$3,FALSE))</f>
        <v/>
      </c>
      <c r="G111" s="96" t="str">
        <f>IF(P110="","",VLOOKUP($E110&amp;$D$91&amp;$D$92,'CCG data'!$A:$AD,'CCG data'!X$3,FALSE))</f>
        <v/>
      </c>
      <c r="H111" s="96">
        <f>IF(R110="","",VLOOKUP($E110&amp;$D$91&amp;$D$92,'CCG data'!$A:$AD,'CCG data'!Y$3,FALSE))</f>
        <v>26.54524265714398</v>
      </c>
      <c r="I111" s="96">
        <f>IF(R110="","",VLOOKUP($E110&amp;$D$91&amp;$D$92,'CCG data'!$A:$AD,'CCG data'!Z$3,FALSE))</f>
        <v>31.75547952500807</v>
      </c>
      <c r="J111" s="96">
        <f>IF(T110="","",VLOOKUP($E110&amp;$D$91&amp;$D$92,'CCG data'!$A:$AD,'CCG data'!AA$3,FALSE))</f>
        <v>17.395298678995644</v>
      </c>
      <c r="K111" s="96">
        <f>IF(T110="","",VLOOKUP($E110&amp;$D$91&amp;$D$92,'CCG data'!$A:$AD,'CCG data'!AB$3,FALSE))</f>
        <v>21.567699648905077</v>
      </c>
      <c r="L111" s="96">
        <f>IF(V110="","",VLOOKUP($E110&amp;$D$91&amp;$D$92,'CCG data'!$A:$AD,'CCG data'!AC$3,FALSE))</f>
        <v>5.6163026957687441</v>
      </c>
      <c r="M111" s="96">
        <f>IF(V110="","",VLOOKUP($E110&amp;$D$91&amp;$D$92,'CCG data'!$A:$AD,'CCG data'!AD$3,FALSE))</f>
        <v>8.1555802399914334</v>
      </c>
      <c r="N111" s="363"/>
      <c r="P111" s="150" t="str">
        <f>IF(P110="","",VLOOKUP($E110&amp;$D$91&amp;$D$92,'CCG data'!$A:$AD,'CCG data'!I$3,FALSE))</f>
        <v/>
      </c>
      <c r="Q111" s="15" t="str">
        <f>IF(P110="","",VLOOKUP($E110&amp;$D$91&amp;$D$92,'CCG data'!$A:$AD,'CCG data'!J$3,FALSE))</f>
        <v/>
      </c>
      <c r="R111" s="15">
        <f>IF(R110="","",VLOOKUP($E110&amp;$D$91&amp;$D$92,'CCG data'!$A:$AD,'CCG data'!K$3,FALSE))</f>
        <v>0.48599999999999999</v>
      </c>
      <c r="S111" s="15">
        <f>IF(R110="","",VLOOKUP($E110&amp;$D$91&amp;$D$92,'CCG data'!$A:$AD,'CCG data'!L$3,FALSE))</f>
        <v>0.55000000000000004</v>
      </c>
      <c r="T111" s="15">
        <f>IF(T110="","",VLOOKUP($E110&amp;$D$91&amp;$D$92,'CCG data'!$A:$AD,'CCG data'!M$3,FALSE))</f>
        <v>0.33</v>
      </c>
      <c r="U111" s="15">
        <f>IF(T110="","",VLOOKUP($E110&amp;$D$91&amp;$D$92,'CCG data'!$A:$AD,'CCG data'!N$3,FALSE))</f>
        <v>0.39200000000000002</v>
      </c>
      <c r="V111" s="15">
        <f>IF(V110="","",VLOOKUP($E110&amp;$D$91&amp;$D$92,'CCG data'!$A:$AD,'CCG data'!O$3,FALSE))</f>
        <v>0.10199999999999999</v>
      </c>
      <c r="W111" s="135">
        <f>IF(V110="","",VLOOKUP($E110&amp;$D$91&amp;$D$92,'CCG data'!$A:$AD,'CCG data'!P$3,FALSE))</f>
        <v>0.14399999999999999</v>
      </c>
      <c r="Z111" s="163" t="str">
        <f>IFERROR(VLOOKUP($E111&amp;$D$92, Outliers!$A$4:$P$214,10,FALSE),"0")</f>
        <v>0</v>
      </c>
      <c r="AA111" s="163" t="str">
        <f>IFERROR(VLOOKUP($E111&amp;$D$92, Outliers!$A$4:$P$214,11,FALSE),"0")</f>
        <v>0</v>
      </c>
      <c r="AB111" s="163" t="str">
        <f>IFERROR(VLOOKUP($E111&amp;$D$92, Outliers!$A$4:$P$214,12,FALSE),"0")</f>
        <v>0</v>
      </c>
      <c r="AD111" s="78"/>
      <c r="AE111" s="78"/>
      <c r="AF111" s="78"/>
      <c r="AG111" s="78"/>
    </row>
    <row r="112" spans="4:33" s="40" customFormat="1" ht="18.75" customHeight="1" x14ac:dyDescent="0.25">
      <c r="D112" s="318"/>
      <c r="E112" s="104" t="s">
        <v>156</v>
      </c>
      <c r="F112" s="405" t="str">
        <f>IF(OR(ISERROR(VLOOKUP($E112&amp;$D$91&amp;$D$92,'CCG data'!$A:$AD,'CCG data'!R$3,FALSE)),ISBLANK(VLOOKUP($E112&amp;$D$91&amp;$D$92,'CCG data'!$A:$AD,'CCG data'!R$3,FALSE))),"",VLOOKUP($E112&amp;$D$91&amp;$D$92,'CCG data'!$A:$AD,'CCG data'!R$3,FALSE))</f>
        <v/>
      </c>
      <c r="G112" s="406"/>
      <c r="H112" s="406">
        <f>IF(OR(ISERROR(VLOOKUP($E112&amp;$D$91&amp;$D$92,'CCG data'!$A:$AD,'CCG data'!S$3,FALSE)),ISBLANK(VLOOKUP($E112&amp;$D$91&amp;$D$92,'CCG data'!$A:$AD,'CCG data'!S$3,FALSE))),"",VLOOKUP($E112&amp;$D$91&amp;$D$92,'CCG data'!$A:$AD,'CCG data'!S$3,FALSE))</f>
        <v>32.110074095825667</v>
      </c>
      <c r="I112" s="406"/>
      <c r="J112" s="406">
        <f>IF(OR(ISERROR(VLOOKUP($E112&amp;$D$91&amp;$D$92,'CCG data'!$A:$AD,'CCG data'!T$3,FALSE)),ISBLANK(VLOOKUP($E112&amp;$D$91&amp;$D$92,'CCG data'!$A:$AD,'CCG data'!T$3,FALSE))),"",VLOOKUP($E112&amp;$D$91&amp;$D$92,'CCG data'!$A:$AD,'CCG data'!T$3,FALSE))</f>
        <v>22.308270804355132</v>
      </c>
      <c r="K112" s="406"/>
      <c r="L112" s="406">
        <f>IF(OR(ISERROR(VLOOKUP($E112&amp;$D$91&amp;$D$92,'CCG data'!$A:$AD,'CCG data'!U$3,FALSE)),ISBLANK(VLOOKUP($E112&amp;$D$91&amp;$D$92,'CCG data'!$A:$AD,'CCG data'!U$3,FALSE))),"",VLOOKUP($E112&amp;$D$91&amp;$D$92,'CCG data'!$A:$AD,'CCG data'!U$3,FALSE))</f>
        <v>7.2489773612197714</v>
      </c>
      <c r="M112" s="407"/>
      <c r="N112" s="362">
        <f>IF(OR(ISERROR(VLOOKUP($E112&amp;$D$91&amp;$D$92,'CCG data'!$A:$AD,'CCG data'!G$3,FALSE)),ISBLANK(VLOOKUP($E112&amp;$D$91&amp;$D$92,'CCG data'!$A:$AD,'CCG data'!G$3,FALSE))),"",VLOOKUP($E112&amp;$D$91&amp;$D$92,'CCG data'!$A:$AD,'CCG data'!G$3,FALSE))</f>
        <v>2154</v>
      </c>
      <c r="P112" s="397" t="str">
        <f>IF(OR(ISERROR(VLOOKUP($E112&amp;$D$91&amp;$D$92,'CCG data'!$A:$AD,'CCG data'!B$3,FALSE)),ISBLANK(VLOOKUP($E112&amp;$D$91&amp;$D$92,'CCG data'!$A:$AD,'CCG data'!B$3,FALSE))),"",VLOOKUP($E112&amp;$D$91&amp;$D$92,'CCG data'!$A:$AD,'CCG data'!B$3,FALSE))</f>
        <v/>
      </c>
      <c r="Q112" s="263"/>
      <c r="R112" s="263">
        <f>IF(OR(ISERROR(VLOOKUP($E112&amp;$D$91&amp;$D$92,'CCG data'!$A:$AD,'CCG data'!C$3,FALSE)),ISBLANK(VLOOKUP($E112&amp;$D$91&amp;$D$92,'CCG data'!$A:$AD,'CCG data'!C$3,FALSE))),"",VLOOKUP($E112&amp;$D$91&amp;$D$92,'CCG data'!$A:$AD,'CCG data'!C$3,FALSE))</f>
        <v>0.5232126276694522</v>
      </c>
      <c r="S112" s="263"/>
      <c r="T112" s="263">
        <f>IF(OR(ISERROR(VLOOKUP($E112&amp;$D$91&amp;$D$92,'CCG data'!$A:$AD,'CCG data'!D$3,FALSE)),ISBLANK(VLOOKUP($E112&amp;$D$91&amp;$D$92,'CCG data'!$A:$AD,'CCG data'!D$3,FALSE))),"",VLOOKUP($E112&amp;$D$91&amp;$D$92,'CCG data'!$A:$AD,'CCG data'!D$3,FALSE))</f>
        <v>0.35840297121634168</v>
      </c>
      <c r="U112" s="263"/>
      <c r="V112" s="263">
        <f>IF(OR(ISERROR(VLOOKUP($E112&amp;$D$91&amp;$D$92,'CCG data'!$A:$AD,'CCG data'!E$3,FALSE)),ISBLANK(VLOOKUP($E112&amp;$D$91&amp;$D$92,'CCG data'!$A:$AD,'CCG data'!E$3,FALSE))),"",VLOOKUP($E112&amp;$D$91&amp;$D$92,'CCG data'!$A:$AD,'CCG data'!E$3,FALSE))</f>
        <v>0.11838440111420613</v>
      </c>
      <c r="W112" s="398"/>
      <c r="Z112" s="163">
        <f>IFERROR(VLOOKUP($E112&amp;$D$92, Outliers!$A$4:$P$214,10,FALSE),"0")</f>
        <v>1</v>
      </c>
      <c r="AA112" s="163">
        <f>IFERROR(VLOOKUP($E112&amp;$D$92, Outliers!$A$4:$P$214,11,FALSE),"0")</f>
        <v>1</v>
      </c>
      <c r="AB112" s="163">
        <f>IFERROR(VLOOKUP($E112&amp;$D$92, Outliers!$A$4:$P$214,12,FALSE),"0")</f>
        <v>1</v>
      </c>
      <c r="AC112" s="106"/>
      <c r="AD112" s="78"/>
      <c r="AE112" s="78"/>
      <c r="AF112" s="78"/>
      <c r="AG112" s="78"/>
    </row>
    <row r="113" spans="2:33" x14ac:dyDescent="0.25">
      <c r="D113" s="318"/>
      <c r="E113" s="103" t="s">
        <v>27</v>
      </c>
      <c r="F113" s="95" t="str">
        <f>IF(P112="","",VLOOKUP($E112&amp;$D$91&amp;$D$92,'CCG data'!$A:$AD,'CCG data'!W$3,FALSE))</f>
        <v/>
      </c>
      <c r="G113" s="96" t="str">
        <f>IF(P112="","",VLOOKUP($E112&amp;$D$91&amp;$D$92,'CCG data'!$A:$AD,'CCG data'!X$3,FALSE))</f>
        <v/>
      </c>
      <c r="H113" s="96">
        <f>IF(R112="","",VLOOKUP($E112&amp;$D$91&amp;$D$92,'CCG data'!$A:$AD,'CCG data'!Y$3,FALSE))</f>
        <v>30.235358375907971</v>
      </c>
      <c r="I113" s="96">
        <f>IF(R112="","",VLOOKUP($E112&amp;$D$91&amp;$D$92,'CCG data'!$A:$AD,'CCG data'!Z$3,FALSE))</f>
        <v>33.984789815743362</v>
      </c>
      <c r="J113" s="96">
        <f>IF(T112="","",VLOOKUP($E112&amp;$D$91&amp;$D$92,'CCG data'!$A:$AD,'CCG data'!AA$3,FALSE))</f>
        <v>20.734602024054809</v>
      </c>
      <c r="K113" s="96">
        <f>IF(T112="","",VLOOKUP($E112&amp;$D$91&amp;$D$92,'CCG data'!$A:$AD,'CCG data'!AB$3,FALSE))</f>
        <v>23.881939584655456</v>
      </c>
      <c r="L113" s="96">
        <f>IF(V112="","",VLOOKUP($E112&amp;$D$91&amp;$D$92,'CCG data'!$A:$AD,'CCG data'!AC$3,FALSE))</f>
        <v>6.3592381622318301</v>
      </c>
      <c r="M113" s="96">
        <f>IF(V112="","",VLOOKUP($E112&amp;$D$91&amp;$D$92,'CCG data'!$A:$AD,'CCG data'!AD$3,FALSE))</f>
        <v>8.1387165602077118</v>
      </c>
      <c r="N113" s="363"/>
      <c r="P113" s="150" t="str">
        <f>IF(P112="","",VLOOKUP($E112&amp;$D$91&amp;$D$92,'CCG data'!$A:$AD,'CCG data'!I$3,FALSE))</f>
        <v/>
      </c>
      <c r="Q113" s="15" t="str">
        <f>IF(P112="","",VLOOKUP($E112&amp;$D$91&amp;$D$92,'CCG data'!$A:$AD,'CCG data'!J$3,FALSE))</f>
        <v/>
      </c>
      <c r="R113" s="15">
        <f>IF(R112="","",VLOOKUP($E112&amp;$D$91&amp;$D$92,'CCG data'!$A:$AD,'CCG data'!K$3,FALSE))</f>
        <v>0.502</v>
      </c>
      <c r="S113" s="15">
        <f>IF(R112="","",VLOOKUP($E112&amp;$D$91&amp;$D$92,'CCG data'!$A:$AD,'CCG data'!L$3,FALSE))</f>
        <v>0.54400000000000004</v>
      </c>
      <c r="T113" s="15">
        <f>IF(T112="","",VLOOKUP($E112&amp;$D$91&amp;$D$92,'CCG data'!$A:$AD,'CCG data'!M$3,FALSE))</f>
        <v>0.33800000000000002</v>
      </c>
      <c r="U113" s="15">
        <f>IF(T112="","",VLOOKUP($E112&amp;$D$91&amp;$D$92,'CCG data'!$A:$AD,'CCG data'!N$3,FALSE))</f>
        <v>0.379</v>
      </c>
      <c r="V113" s="15">
        <f>IF(V112="","",VLOOKUP($E112&amp;$D$91&amp;$D$92,'CCG data'!$A:$AD,'CCG data'!O$3,FALSE))</f>
        <v>0.105</v>
      </c>
      <c r="W113" s="135">
        <f>IF(V112="","",VLOOKUP($E112&amp;$D$91&amp;$D$92,'CCG data'!$A:$AD,'CCG data'!P$3,FALSE))</f>
        <v>0.13300000000000001</v>
      </c>
      <c r="Z113" s="163" t="str">
        <f>IFERROR(VLOOKUP($E113&amp;$D$92, Outliers!$A$4:$P$214,10,FALSE),"0")</f>
        <v>0</v>
      </c>
      <c r="AA113" s="163" t="str">
        <f>IFERROR(VLOOKUP($E113&amp;$D$92, Outliers!$A$4:$P$214,11,FALSE),"0")</f>
        <v>0</v>
      </c>
      <c r="AB113" s="163" t="str">
        <f>IFERROR(VLOOKUP($E113&amp;$D$92, Outliers!$A$4:$P$214,12,FALSE),"0")</f>
        <v>0</v>
      </c>
      <c r="AD113" s="78"/>
      <c r="AE113" s="78"/>
      <c r="AF113" s="78"/>
      <c r="AG113" s="78"/>
    </row>
    <row r="114" spans="2:33" s="40" customFormat="1" ht="18.75" customHeight="1" x14ac:dyDescent="0.25">
      <c r="D114" s="318"/>
      <c r="E114" s="104" t="s">
        <v>157</v>
      </c>
      <c r="F114" s="405" t="str">
        <f>IF(OR(ISERROR(VLOOKUP($E114&amp;$D$91&amp;$D$92,'CCG data'!$A:$AD,'CCG data'!R$3,FALSE)),ISBLANK(VLOOKUP($E114&amp;$D$91&amp;$D$92,'CCG data'!$A:$AD,'CCG data'!R$3,FALSE))),"",VLOOKUP($E114&amp;$D$91&amp;$D$92,'CCG data'!$A:$AD,'CCG data'!R$3,FALSE))</f>
        <v/>
      </c>
      <c r="G114" s="406"/>
      <c r="H114" s="406">
        <f>IF(OR(ISERROR(VLOOKUP($E114&amp;$D$91&amp;$D$92,'CCG data'!$A:$AD,'CCG data'!S$3,FALSE)),ISBLANK(VLOOKUP($E114&amp;$D$91&amp;$D$92,'CCG data'!$A:$AD,'CCG data'!S$3,FALSE))),"",VLOOKUP($E114&amp;$D$91&amp;$D$92,'CCG data'!$A:$AD,'CCG data'!S$3,FALSE))</f>
        <v>37.917487486026801</v>
      </c>
      <c r="I114" s="406"/>
      <c r="J114" s="406">
        <f>IF(OR(ISERROR(VLOOKUP($E114&amp;$D$91&amp;$D$92,'CCG data'!$A:$AD,'CCG data'!T$3,FALSE)),ISBLANK(VLOOKUP($E114&amp;$D$91&amp;$D$92,'CCG data'!$A:$AD,'CCG data'!T$3,FALSE))),"",VLOOKUP($E114&amp;$D$91&amp;$D$92,'CCG data'!$A:$AD,'CCG data'!T$3,FALSE))</f>
        <v>27.866421948226034</v>
      </c>
      <c r="K114" s="406"/>
      <c r="L114" s="406">
        <f>IF(OR(ISERROR(VLOOKUP($E114&amp;$D$91&amp;$D$92,'CCG data'!$A:$AD,'CCG data'!U$3,FALSE)),ISBLANK(VLOOKUP($E114&amp;$D$91&amp;$D$92,'CCG data'!$A:$AD,'CCG data'!U$3,FALSE))),"",VLOOKUP($E114&amp;$D$91&amp;$D$92,'CCG data'!$A:$AD,'CCG data'!U$3,FALSE))</f>
        <v>15.575629381890744</v>
      </c>
      <c r="M114" s="407"/>
      <c r="N114" s="362">
        <f>IF(OR(ISERROR(VLOOKUP($E114&amp;$D$91&amp;$D$92,'CCG data'!$A:$AD,'CCG data'!G$3,FALSE)),ISBLANK(VLOOKUP($E114&amp;$D$91&amp;$D$92,'CCG data'!$A:$AD,'CCG data'!G$3,FALSE))),"",VLOOKUP($E114&amp;$D$91&amp;$D$92,'CCG data'!$A:$AD,'CCG data'!G$3,FALSE))</f>
        <v>1609</v>
      </c>
      <c r="P114" s="397" t="str">
        <f>IF(OR(ISERROR(VLOOKUP($E114&amp;$D$91&amp;$D$92,'CCG data'!$A:$AD,'CCG data'!B$3,FALSE)),ISBLANK(VLOOKUP($E114&amp;$D$91&amp;$D$92,'CCG data'!$A:$AD,'CCG data'!B$3,FALSE))),"",VLOOKUP($E114&amp;$D$91&amp;$D$92,'CCG data'!$A:$AD,'CCG data'!B$3,FALSE))</f>
        <v/>
      </c>
      <c r="Q114" s="263"/>
      <c r="R114" s="263">
        <f>IF(OR(ISERROR(VLOOKUP($E114&amp;$D$91&amp;$D$92,'CCG data'!$A:$AD,'CCG data'!C$3,FALSE)),ISBLANK(VLOOKUP($E114&amp;$D$91&amp;$D$92,'CCG data'!$A:$AD,'CCG data'!C$3,FALSE))),"",VLOOKUP($E114&amp;$D$91&amp;$D$92,'CCG data'!$A:$AD,'CCG data'!C$3,FALSE))</f>
        <v>0.46239900559353636</v>
      </c>
      <c r="S114" s="263"/>
      <c r="T114" s="263">
        <f>IF(OR(ISERROR(VLOOKUP($E114&amp;$D$91&amp;$D$92,'CCG data'!$A:$AD,'CCG data'!D$3,FALSE)),ISBLANK(VLOOKUP($E114&amp;$D$91&amp;$D$92,'CCG data'!$A:$AD,'CCG data'!D$3,FALSE))),"",VLOOKUP($E114&amp;$D$91&amp;$D$92,'CCG data'!$A:$AD,'CCG data'!D$3,FALSE))</f>
        <v>0.346177750155376</v>
      </c>
      <c r="U114" s="263"/>
      <c r="V114" s="263">
        <f>IF(OR(ISERROR(VLOOKUP($E114&amp;$D$91&amp;$D$92,'CCG data'!$A:$AD,'CCG data'!E$3,FALSE)),ISBLANK(VLOOKUP($E114&amp;$D$91&amp;$D$92,'CCG data'!$A:$AD,'CCG data'!E$3,FALSE))),"",VLOOKUP($E114&amp;$D$91&amp;$D$92,'CCG data'!$A:$AD,'CCG data'!E$3,FALSE))</f>
        <v>0.19142324425108764</v>
      </c>
      <c r="W114" s="398"/>
      <c r="Z114" s="163">
        <f>IFERROR(VLOOKUP($E114&amp;$D$92, Outliers!$A$4:$P$214,10,FALSE),"0")</f>
        <v>0</v>
      </c>
      <c r="AA114" s="163">
        <f>IFERROR(VLOOKUP($E114&amp;$D$92, Outliers!$A$4:$P$214,11,FALSE),"0")</f>
        <v>0</v>
      </c>
      <c r="AB114" s="163">
        <f>IFERROR(VLOOKUP($E114&amp;$D$92, Outliers!$A$4:$P$214,12,FALSE),"0")</f>
        <v>1</v>
      </c>
      <c r="AC114" s="106"/>
      <c r="AD114" s="78"/>
      <c r="AE114" s="78"/>
      <c r="AF114" s="78"/>
      <c r="AG114" s="78"/>
    </row>
    <row r="115" spans="2:33" x14ac:dyDescent="0.25">
      <c r="D115" s="318"/>
      <c r="E115" s="103" t="s">
        <v>27</v>
      </c>
      <c r="F115" s="95" t="str">
        <f>IF(P114="","",VLOOKUP($E114&amp;$D$91&amp;$D$92,'CCG data'!$A:$AD,'CCG data'!W$3,FALSE))</f>
        <v/>
      </c>
      <c r="G115" s="96" t="str">
        <f>IF(P114="","",VLOOKUP($E114&amp;$D$91&amp;$D$92,'CCG data'!$A:$AD,'CCG data'!X$3,FALSE))</f>
        <v/>
      </c>
      <c r="H115" s="96">
        <f>IF(R114="","",VLOOKUP($E114&amp;$D$91&amp;$D$92,'CCG data'!$A:$AD,'CCG data'!Y$3,FALSE))</f>
        <v>35.19284731317159</v>
      </c>
      <c r="I115" s="96">
        <f>IF(R114="","",VLOOKUP($E114&amp;$D$91&amp;$D$92,'CCG data'!$A:$AD,'CCG data'!Z$3,FALSE))</f>
        <v>40.642127658882011</v>
      </c>
      <c r="J115" s="96">
        <f>IF(T114="","",VLOOKUP($E114&amp;$D$91&amp;$D$92,'CCG data'!$A:$AD,'CCG data'!AA$3,FALSE))</f>
        <v>25.552175091124987</v>
      </c>
      <c r="K115" s="96">
        <f>IF(T114="","",VLOOKUP($E114&amp;$D$91&amp;$D$92,'CCG data'!$A:$AD,'CCG data'!AB$3,FALSE))</f>
        <v>30.18066880532708</v>
      </c>
      <c r="L115" s="96">
        <f>IF(V114="","",VLOOKUP($E114&amp;$D$91&amp;$D$92,'CCG data'!$A:$AD,'CCG data'!AC$3,FALSE))</f>
        <v>13.83612183287044</v>
      </c>
      <c r="M115" s="96">
        <f>IF(V114="","",VLOOKUP($E114&amp;$D$91&amp;$D$92,'CCG data'!$A:$AD,'CCG data'!AD$3,FALSE))</f>
        <v>17.315136930911049</v>
      </c>
      <c r="N115" s="363"/>
      <c r="P115" s="150" t="str">
        <f>IF(P114="","",VLOOKUP($E114&amp;$D$91&amp;$D$92,'CCG data'!$A:$AD,'CCG data'!I$3,FALSE))</f>
        <v/>
      </c>
      <c r="Q115" s="15" t="str">
        <f>IF(P114="","",VLOOKUP($E114&amp;$D$91&amp;$D$92,'CCG data'!$A:$AD,'CCG data'!J$3,FALSE))</f>
        <v/>
      </c>
      <c r="R115" s="15">
        <f>IF(R114="","",VLOOKUP($E114&amp;$D$91&amp;$D$92,'CCG data'!$A:$AD,'CCG data'!K$3,FALSE))</f>
        <v>0.438</v>
      </c>
      <c r="S115" s="15">
        <f>IF(R114="","",VLOOKUP($E114&amp;$D$91&amp;$D$92,'CCG data'!$A:$AD,'CCG data'!L$3,FALSE))</f>
        <v>0.48699999999999999</v>
      </c>
      <c r="T115" s="15">
        <f>IF(T114="","",VLOOKUP($E114&amp;$D$91&amp;$D$92,'CCG data'!$A:$AD,'CCG data'!M$3,FALSE))</f>
        <v>0.32300000000000001</v>
      </c>
      <c r="U115" s="15">
        <f>IF(T114="","",VLOOKUP($E114&amp;$D$91&amp;$D$92,'CCG data'!$A:$AD,'CCG data'!N$3,FALSE))</f>
        <v>0.37</v>
      </c>
      <c r="V115" s="15">
        <f>IF(V114="","",VLOOKUP($E114&amp;$D$91&amp;$D$92,'CCG data'!$A:$AD,'CCG data'!O$3,FALSE))</f>
        <v>0.17299999999999999</v>
      </c>
      <c r="W115" s="135">
        <f>IF(V114="","",VLOOKUP($E114&amp;$D$91&amp;$D$92,'CCG data'!$A:$AD,'CCG data'!P$3,FALSE))</f>
        <v>0.21099999999999999</v>
      </c>
      <c r="Z115" s="163" t="str">
        <f>IFERROR(VLOOKUP($E115&amp;$D$92, Outliers!$A$4:$P$214,10,FALSE),"0")</f>
        <v>0</v>
      </c>
      <c r="AA115" s="163" t="str">
        <f>IFERROR(VLOOKUP($E115&amp;$D$92, Outliers!$A$4:$P$214,11,FALSE),"0")</f>
        <v>0</v>
      </c>
      <c r="AB115" s="163" t="str">
        <f>IFERROR(VLOOKUP($E115&amp;$D$92, Outliers!$A$4:$P$214,12,FALSE),"0")</f>
        <v>0</v>
      </c>
      <c r="AD115" s="78"/>
      <c r="AE115" s="78"/>
      <c r="AF115" s="78"/>
      <c r="AG115" s="78"/>
    </row>
    <row r="116" spans="2:33" s="40" customFormat="1" ht="18.75" customHeight="1" x14ac:dyDescent="0.25">
      <c r="D116" s="318"/>
      <c r="E116" s="104" t="s">
        <v>391</v>
      </c>
      <c r="F116" s="405" t="str">
        <f>IF(OR(ISERROR(VLOOKUP($E116&amp;$D$91&amp;$D$92,'CCG data'!$A:$AD,'CCG data'!R$3,FALSE)),ISBLANK(VLOOKUP($E116&amp;$D$91&amp;$D$92,'CCG data'!$A:$AD,'CCG data'!R$3,FALSE))),"",VLOOKUP($E116&amp;$D$91&amp;$D$92,'CCG data'!$A:$AD,'CCG data'!R$3,FALSE))</f>
        <v/>
      </c>
      <c r="G116" s="406"/>
      <c r="H116" s="406">
        <f>IF(OR(ISERROR(VLOOKUP($E116&amp;$D$91&amp;$D$92,'CCG data'!$A:$AD,'CCG data'!S$3,FALSE)),ISBLANK(VLOOKUP($E116&amp;$D$91&amp;$D$92,'CCG data'!$A:$AD,'CCG data'!S$3,FALSE))),"",VLOOKUP($E116&amp;$D$91&amp;$D$92,'CCG data'!$A:$AD,'CCG data'!S$3,FALSE))</f>
        <v>39.276766237709857</v>
      </c>
      <c r="I116" s="406"/>
      <c r="J116" s="406">
        <f>IF(OR(ISERROR(VLOOKUP($E116&amp;$D$91&amp;$D$92,'CCG data'!$A:$AD,'CCG data'!T$3,FALSE)),ISBLANK(VLOOKUP($E116&amp;$D$91&amp;$D$92,'CCG data'!$A:$AD,'CCG data'!T$3,FALSE))),"",VLOOKUP($E116&amp;$D$91&amp;$D$92,'CCG data'!$A:$AD,'CCG data'!T$3,FALSE))</f>
        <v>32.748000260357315</v>
      </c>
      <c r="K116" s="406"/>
      <c r="L116" s="406">
        <f>IF(OR(ISERROR(VLOOKUP($E116&amp;$D$91&amp;$D$92,'CCG data'!$A:$AD,'CCG data'!U$3,FALSE)),ISBLANK(VLOOKUP($E116&amp;$D$91&amp;$D$92,'CCG data'!$A:$AD,'CCG data'!U$3,FALSE))),"",VLOOKUP($E116&amp;$D$91&amp;$D$92,'CCG data'!$A:$AD,'CCG data'!U$3,FALSE))</f>
        <v>16.526197307065118</v>
      </c>
      <c r="M116" s="407"/>
      <c r="N116" s="362">
        <f>IF(OR(ISERROR(VLOOKUP($E116&amp;$D$91&amp;$D$92,'CCG data'!$A:$AD,'CCG data'!G$3,FALSE)),ISBLANK(VLOOKUP($E116&amp;$D$91&amp;$D$92,'CCG data'!$A:$AD,'CCG data'!G$3,FALSE))),"",VLOOKUP($E116&amp;$D$91&amp;$D$92,'CCG data'!$A:$AD,'CCG data'!G$3,FALSE))</f>
        <v>4632</v>
      </c>
      <c r="P116" s="397" t="str">
        <f>IF(OR(ISERROR(VLOOKUP($E116&amp;$D$91&amp;$D$92,'CCG data'!$A:$AD,'CCG data'!B$3,FALSE)),ISBLANK(VLOOKUP($E116&amp;$D$91&amp;$D$92,'CCG data'!$A:$AD,'CCG data'!B$3,FALSE))),"",VLOOKUP($E116&amp;$D$91&amp;$D$92,'CCG data'!$A:$AD,'CCG data'!B$3,FALSE))</f>
        <v/>
      </c>
      <c r="Q116" s="263"/>
      <c r="R116" s="263">
        <f>IF(OR(ISERROR(VLOOKUP($E116&amp;$D$91&amp;$D$92,'CCG data'!$A:$AD,'CCG data'!C$3,FALSE)),ISBLANK(VLOOKUP($E116&amp;$D$91&amp;$D$92,'CCG data'!$A:$AD,'CCG data'!C$3,FALSE))),"",VLOOKUP($E116&amp;$D$91&amp;$D$92,'CCG data'!$A:$AD,'CCG data'!C$3,FALSE))</f>
        <v>0.43998272884283246</v>
      </c>
      <c r="S116" s="263"/>
      <c r="T116" s="263">
        <f>IF(OR(ISERROR(VLOOKUP($E116&amp;$D$91&amp;$D$92,'CCG data'!$A:$AD,'CCG data'!D$3,FALSE)),ISBLANK(VLOOKUP($E116&amp;$D$91&amp;$D$92,'CCG data'!$A:$AD,'CCG data'!D$3,FALSE))),"",VLOOKUP($E116&amp;$D$91&amp;$D$92,'CCG data'!$A:$AD,'CCG data'!D$3,FALSE))</f>
        <v>0.3741364421416235</v>
      </c>
      <c r="U116" s="263"/>
      <c r="V116" s="263">
        <f>IF(OR(ISERROR(VLOOKUP($E116&amp;$D$91&amp;$D$92,'CCG data'!$A:$AD,'CCG data'!E$3,FALSE)),ISBLANK(VLOOKUP($E116&amp;$D$91&amp;$D$92,'CCG data'!$A:$AD,'CCG data'!E$3,FALSE))),"",VLOOKUP($E116&amp;$D$91&amp;$D$92,'CCG data'!$A:$AD,'CCG data'!E$3,FALSE))</f>
        <v>0.18588082901554404</v>
      </c>
      <c r="W116" s="398"/>
      <c r="Z116" s="163">
        <f>IFERROR(VLOOKUP($E116&amp;$D$92, Outliers!$A$4:$P$214,10,FALSE),"0")</f>
        <v>0</v>
      </c>
      <c r="AA116" s="163">
        <f>IFERROR(VLOOKUP($E116&amp;$D$92, Outliers!$A$4:$P$214,11,FALSE),"0")</f>
        <v>1</v>
      </c>
      <c r="AB116" s="163">
        <f>IFERROR(VLOOKUP($E116&amp;$D$92, Outliers!$A$4:$P$214,12,FALSE),"0")</f>
        <v>1</v>
      </c>
      <c r="AC116" s="106"/>
      <c r="AD116" s="78"/>
      <c r="AE116" s="78"/>
      <c r="AF116" s="78"/>
      <c r="AG116" s="78"/>
    </row>
    <row r="117" spans="2:33" x14ac:dyDescent="0.25">
      <c r="D117" s="318"/>
      <c r="E117" s="103" t="s">
        <v>27</v>
      </c>
      <c r="F117" s="95" t="str">
        <f>IF(P116="","",VLOOKUP($E116&amp;$D$91&amp;$D$92,'CCG data'!$A:$AD,'CCG data'!W$3,FALSE))</f>
        <v/>
      </c>
      <c r="G117" s="96" t="str">
        <f>IF(P116="","",VLOOKUP($E116&amp;$D$91&amp;$D$92,'CCG data'!$A:$AD,'CCG data'!X$3,FALSE))</f>
        <v/>
      </c>
      <c r="H117" s="96">
        <f>IF(R116="","",VLOOKUP($E116&amp;$D$91&amp;$D$92,'CCG data'!$A:$AD,'CCG data'!Y$3,FALSE))</f>
        <v>37.571509769732401</v>
      </c>
      <c r="I117" s="96">
        <f>IF(R116="","",VLOOKUP($E116&amp;$D$91&amp;$D$92,'CCG data'!$A:$AD,'CCG data'!Z$3,FALSE))</f>
        <v>40.982022705687314</v>
      </c>
      <c r="J117" s="96">
        <f>IF(T116="","",VLOOKUP($E116&amp;$D$91&amp;$D$92,'CCG data'!$A:$AD,'CCG data'!AA$3,FALSE))</f>
        <v>31.206152212794183</v>
      </c>
      <c r="K117" s="96">
        <f>IF(T116="","",VLOOKUP($E116&amp;$D$91&amp;$D$92,'CCG data'!$A:$AD,'CCG data'!AB$3,FALSE))</f>
        <v>34.289848307920444</v>
      </c>
      <c r="L117" s="96">
        <f>IF(V116="","",VLOOKUP($E116&amp;$D$91&amp;$D$92,'CCG data'!$A:$AD,'CCG data'!AC$3,FALSE))</f>
        <v>15.422303163918212</v>
      </c>
      <c r="M117" s="96">
        <f>IF(V116="","",VLOOKUP($E116&amp;$D$91&amp;$D$92,'CCG data'!$A:$AD,'CCG data'!AD$3,FALSE))</f>
        <v>17.630091450212024</v>
      </c>
      <c r="N117" s="363"/>
      <c r="P117" s="150" t="str">
        <f>IF(P116="","",VLOOKUP($E116&amp;$D$91&amp;$D$92,'CCG data'!$A:$AD,'CCG data'!I$3,FALSE))</f>
        <v/>
      </c>
      <c r="Q117" s="15" t="str">
        <f>IF(P116="","",VLOOKUP($E116&amp;$D$91&amp;$D$92,'CCG data'!$A:$AD,'CCG data'!J$3,FALSE))</f>
        <v/>
      </c>
      <c r="R117" s="15">
        <f>IF(R116="","",VLOOKUP($E116&amp;$D$91&amp;$D$92,'CCG data'!$A:$AD,'CCG data'!K$3,FALSE))</f>
        <v>0.42599999999999999</v>
      </c>
      <c r="S117" s="15">
        <f>IF(R116="","",VLOOKUP($E116&amp;$D$91&amp;$D$92,'CCG data'!$A:$AD,'CCG data'!L$3,FALSE))</f>
        <v>0.45400000000000001</v>
      </c>
      <c r="T117" s="15">
        <f>IF(T116="","",VLOOKUP($E116&amp;$D$91&amp;$D$92,'CCG data'!$A:$AD,'CCG data'!M$3,FALSE))</f>
        <v>0.36</v>
      </c>
      <c r="U117" s="15">
        <f>IF(T116="","",VLOOKUP($E116&amp;$D$91&amp;$D$92,'CCG data'!$A:$AD,'CCG data'!N$3,FALSE))</f>
        <v>0.38800000000000001</v>
      </c>
      <c r="V117" s="15">
        <f>IF(V116="","",VLOOKUP($E116&amp;$D$91&amp;$D$92,'CCG data'!$A:$AD,'CCG data'!O$3,FALSE))</f>
        <v>0.17499999999999999</v>
      </c>
      <c r="W117" s="135">
        <f>IF(V116="","",VLOOKUP($E116&amp;$D$91&amp;$D$92,'CCG data'!$A:$AD,'CCG data'!P$3,FALSE))</f>
        <v>0.19700000000000001</v>
      </c>
      <c r="Z117" s="163" t="str">
        <f>IFERROR(VLOOKUP($E117&amp;$D$92, Outliers!$A$4:$P$214,10,FALSE),"0")</f>
        <v>0</v>
      </c>
      <c r="AA117" s="163" t="str">
        <f>IFERROR(VLOOKUP($E117&amp;$D$92, Outliers!$A$4:$P$214,11,FALSE),"0")</f>
        <v>0</v>
      </c>
      <c r="AB117" s="163" t="str">
        <f>IFERROR(VLOOKUP($E117&amp;$D$92, Outliers!$A$4:$P$214,12,FALSE),"0")</f>
        <v>0</v>
      </c>
      <c r="AD117" s="78"/>
      <c r="AE117" s="78"/>
      <c r="AF117" s="78"/>
      <c r="AG117" s="78"/>
    </row>
    <row r="118" spans="2:33" s="40" customFormat="1" ht="18.75" customHeight="1" x14ac:dyDescent="0.25">
      <c r="D118" s="318"/>
      <c r="E118" s="104" t="s">
        <v>392</v>
      </c>
      <c r="F118" s="405" t="str">
        <f>IF(OR(ISERROR(VLOOKUP($E118&amp;$D$91&amp;$D$92,'CCG data'!$A:$AD,'CCG data'!R$3,FALSE)),ISBLANK(VLOOKUP($E118&amp;$D$91&amp;$D$92,'CCG data'!$A:$AD,'CCG data'!R$3,FALSE))),"",VLOOKUP($E118&amp;$D$91&amp;$D$92,'CCG data'!$A:$AD,'CCG data'!R$3,FALSE))</f>
        <v/>
      </c>
      <c r="G118" s="406"/>
      <c r="H118" s="406">
        <f>IF(OR(ISERROR(VLOOKUP($E118&amp;$D$91&amp;$D$92,'CCG data'!$A:$AD,'CCG data'!S$3,FALSE)),ISBLANK(VLOOKUP($E118&amp;$D$91&amp;$D$92,'CCG data'!$A:$AD,'CCG data'!S$3,FALSE))),"",VLOOKUP($E118&amp;$D$91&amp;$D$92,'CCG data'!$A:$AD,'CCG data'!S$3,FALSE))</f>
        <v>39.565068229445643</v>
      </c>
      <c r="I118" s="406"/>
      <c r="J118" s="406">
        <f>IF(OR(ISERROR(VLOOKUP($E118&amp;$D$91&amp;$D$92,'CCG data'!$A:$AD,'CCG data'!T$3,FALSE)),ISBLANK(VLOOKUP($E118&amp;$D$91&amp;$D$92,'CCG data'!$A:$AD,'CCG data'!T$3,FALSE))),"",VLOOKUP($E118&amp;$D$91&amp;$D$92,'CCG data'!$A:$AD,'CCG data'!T$3,FALSE))</f>
        <v>27.512893036650549</v>
      </c>
      <c r="K118" s="406"/>
      <c r="L118" s="406">
        <f>IF(OR(ISERROR(VLOOKUP($E118&amp;$D$91&amp;$D$92,'CCG data'!$A:$AD,'CCG data'!U$3,FALSE)),ISBLANK(VLOOKUP($E118&amp;$D$91&amp;$D$92,'CCG data'!$A:$AD,'CCG data'!U$3,FALSE))),"",VLOOKUP($E118&amp;$D$91&amp;$D$92,'CCG data'!$A:$AD,'CCG data'!U$3,FALSE))</f>
        <v>17.522868047978999</v>
      </c>
      <c r="M118" s="407"/>
      <c r="N118" s="362">
        <f>IF(OR(ISERROR(VLOOKUP($E118&amp;$D$91&amp;$D$92,'CCG data'!$A:$AD,'CCG data'!G$3,FALSE)),ISBLANK(VLOOKUP($E118&amp;$D$91&amp;$D$92,'CCG data'!$A:$AD,'CCG data'!G$3,FALSE))),"",VLOOKUP($E118&amp;$D$91&amp;$D$92,'CCG data'!$A:$AD,'CCG data'!G$3,FALSE))</f>
        <v>1131</v>
      </c>
      <c r="P118" s="397" t="str">
        <f>IF(OR(ISERROR(VLOOKUP($E118&amp;$D$91&amp;$D$92,'CCG data'!$A:$AD,'CCG data'!B$3,FALSE)),ISBLANK(VLOOKUP($E118&amp;$D$91&amp;$D$92,'CCG data'!$A:$AD,'CCG data'!B$3,FALSE))),"",VLOOKUP($E118&amp;$D$91&amp;$D$92,'CCG data'!$A:$AD,'CCG data'!B$3,FALSE))</f>
        <v/>
      </c>
      <c r="Q118" s="263"/>
      <c r="R118" s="263">
        <f>IF(OR(ISERROR(VLOOKUP($E118&amp;$D$91&amp;$D$92,'CCG data'!$A:$AD,'CCG data'!C$3,FALSE)),ISBLANK(VLOOKUP($E118&amp;$D$91&amp;$D$92,'CCG data'!$A:$AD,'CCG data'!C$3,FALSE))),"",VLOOKUP($E118&amp;$D$91&amp;$D$92,'CCG data'!$A:$AD,'CCG data'!C$3,FALSE))</f>
        <v>0.46507515473032712</v>
      </c>
      <c r="S118" s="263"/>
      <c r="T118" s="263">
        <f>IF(OR(ISERROR(VLOOKUP($E118&amp;$D$91&amp;$D$92,'CCG data'!$A:$AD,'CCG data'!D$3,FALSE)),ISBLANK(VLOOKUP($E118&amp;$D$91&amp;$D$92,'CCG data'!$A:$AD,'CCG data'!D$3,FALSE))),"",VLOOKUP($E118&amp;$D$91&amp;$D$92,'CCG data'!$A:$AD,'CCG data'!D$3,FALSE))</f>
        <v>0.32891246684350134</v>
      </c>
      <c r="U118" s="263"/>
      <c r="V118" s="263">
        <f>IF(OR(ISERROR(VLOOKUP($E118&amp;$D$91&amp;$D$92,'CCG data'!$A:$AD,'CCG data'!E$3,FALSE)),ISBLANK(VLOOKUP($E118&amp;$D$91&amp;$D$92,'CCG data'!$A:$AD,'CCG data'!E$3,FALSE))),"",VLOOKUP($E118&amp;$D$91&amp;$D$92,'CCG data'!$A:$AD,'CCG data'!E$3,FALSE))</f>
        <v>0.20601237842617154</v>
      </c>
      <c r="W118" s="398"/>
      <c r="Z118" s="163">
        <f>IFERROR(VLOOKUP($E118&amp;$D$92, Outliers!$A$4:$P$214,10,FALSE),"0")</f>
        <v>0</v>
      </c>
      <c r="AA118" s="163">
        <f>IFERROR(VLOOKUP($E118&amp;$D$92, Outliers!$A$4:$P$214,11,FALSE),"0")</f>
        <v>0</v>
      </c>
      <c r="AB118" s="163">
        <f>IFERROR(VLOOKUP($E118&amp;$D$92, Outliers!$A$4:$P$214,12,FALSE),"0")</f>
        <v>1</v>
      </c>
      <c r="AC118" s="106"/>
      <c r="AD118" s="78"/>
      <c r="AE118" s="78"/>
      <c r="AF118" s="78"/>
      <c r="AG118" s="78"/>
    </row>
    <row r="119" spans="2:33" x14ac:dyDescent="0.25">
      <c r="B119" s="86"/>
      <c r="D119" s="318"/>
      <c r="E119" s="103" t="s">
        <v>27</v>
      </c>
      <c r="F119" s="95" t="str">
        <f>IF(P118="","",VLOOKUP($E118&amp;$D$91&amp;$D$92,'CCG data'!$A:$AD,'CCG data'!W$3,FALSE))</f>
        <v/>
      </c>
      <c r="G119" s="96" t="str">
        <f>IF(P118="","",VLOOKUP($E118&amp;$D$91&amp;$D$92,'CCG data'!$A:$AD,'CCG data'!X$3,FALSE))</f>
        <v/>
      </c>
      <c r="H119" s="96">
        <f>IF(R118="","",VLOOKUP($E118&amp;$D$91&amp;$D$92,'CCG data'!$A:$AD,'CCG data'!Y$3,FALSE))</f>
        <v>36.183835078812969</v>
      </c>
      <c r="I119" s="96">
        <f>IF(R118="","",VLOOKUP($E118&amp;$D$91&amp;$D$92,'CCG data'!$A:$AD,'CCG data'!Z$3,FALSE))</f>
        <v>42.946301380078317</v>
      </c>
      <c r="J119" s="96">
        <f>IF(T118="","",VLOOKUP($E118&amp;$D$91&amp;$D$92,'CCG data'!$A:$AD,'CCG data'!AA$3,FALSE))</f>
        <v>24.716998012643963</v>
      </c>
      <c r="K119" s="96">
        <f>IF(T118="","",VLOOKUP($E118&amp;$D$91&amp;$D$92,'CCG data'!$A:$AD,'CCG data'!AB$3,FALSE))</f>
        <v>30.308788060657136</v>
      </c>
      <c r="L119" s="96">
        <f>IF(V118="","",VLOOKUP($E118&amp;$D$91&amp;$D$92,'CCG data'!$A:$AD,'CCG data'!AC$3,FALSE))</f>
        <v>15.272863989599603</v>
      </c>
      <c r="M119" s="96">
        <f>IF(V118="","",VLOOKUP($E118&amp;$D$91&amp;$D$92,'CCG data'!$A:$AD,'CCG data'!AD$3,FALSE))</f>
        <v>19.772872106358395</v>
      </c>
      <c r="N119" s="363"/>
      <c r="P119" s="150" t="str">
        <f>IF(P118="","",VLOOKUP($E118&amp;$D$91&amp;$D$92,'CCG data'!$A:$AD,'CCG data'!I$3,FALSE))</f>
        <v/>
      </c>
      <c r="Q119" s="15" t="str">
        <f>IF(P118="","",VLOOKUP($E118&amp;$D$91&amp;$D$92,'CCG data'!$A:$AD,'CCG data'!J$3,FALSE))</f>
        <v/>
      </c>
      <c r="R119" s="15">
        <f>IF(R118="","",VLOOKUP($E118&amp;$D$91&amp;$D$92,'CCG data'!$A:$AD,'CCG data'!K$3,FALSE))</f>
        <v>0.436</v>
      </c>
      <c r="S119" s="15">
        <f>IF(R118="","",VLOOKUP($E118&amp;$D$91&amp;$D$92,'CCG data'!$A:$AD,'CCG data'!L$3,FALSE))</f>
        <v>0.49399999999999999</v>
      </c>
      <c r="T119" s="15">
        <f>IF(T118="","",VLOOKUP($E118&amp;$D$91&amp;$D$92,'CCG data'!$A:$AD,'CCG data'!M$3,FALSE))</f>
        <v>0.30199999999999999</v>
      </c>
      <c r="U119" s="15">
        <f>IF(T118="","",VLOOKUP($E118&amp;$D$91&amp;$D$92,'CCG data'!$A:$AD,'CCG data'!N$3,FALSE))</f>
        <v>0.35699999999999998</v>
      </c>
      <c r="V119" s="15">
        <f>IF(V118="","",VLOOKUP($E118&amp;$D$91&amp;$D$92,'CCG data'!$A:$AD,'CCG data'!O$3,FALSE))</f>
        <v>0.183</v>
      </c>
      <c r="W119" s="135">
        <f>IF(V118="","",VLOOKUP($E118&amp;$D$91&amp;$D$92,'CCG data'!$A:$AD,'CCG data'!P$3,FALSE))</f>
        <v>0.23100000000000001</v>
      </c>
      <c r="Z119" s="163" t="str">
        <f>IFERROR(VLOOKUP($E119&amp;$D$92, Outliers!$A$4:$P$214,10,FALSE),"0")</f>
        <v>0</v>
      </c>
      <c r="AA119" s="163" t="str">
        <f>IFERROR(VLOOKUP($E119&amp;$D$92, Outliers!$A$4:$P$214,11,FALSE),"0")</f>
        <v>0</v>
      </c>
      <c r="AB119" s="163" t="str">
        <f>IFERROR(VLOOKUP($E119&amp;$D$92, Outliers!$A$4:$P$214,12,FALSE),"0")</f>
        <v>0</v>
      </c>
      <c r="AD119" s="78"/>
      <c r="AE119" s="78"/>
      <c r="AF119" s="78"/>
      <c r="AG119" s="78"/>
    </row>
    <row r="120" spans="2:33" s="40" customFormat="1" ht="15.75" x14ac:dyDescent="0.25">
      <c r="B120" s="85"/>
      <c r="C120" s="85"/>
      <c r="D120" s="318"/>
      <c r="E120" s="104" t="s">
        <v>393</v>
      </c>
      <c r="F120" s="405" t="str">
        <f>IF(OR(ISERROR(VLOOKUP($E120&amp;$D$91&amp;$D$92,'CCG data'!$A:$AD,'CCG data'!R$3,FALSE)),ISBLANK(VLOOKUP($E120&amp;$D$91&amp;$D$92,'CCG data'!$A:$AD,'CCG data'!R$3,FALSE))),"",VLOOKUP($E120&amp;$D$91&amp;$D$92,'CCG data'!$A:$AD,'CCG data'!R$3,FALSE))</f>
        <v/>
      </c>
      <c r="G120" s="406"/>
      <c r="H120" s="406">
        <f>IF(OR(ISERROR(VLOOKUP($E120&amp;$D$91&amp;$D$92,'CCG data'!$A:$AD,'CCG data'!S$3,FALSE)),ISBLANK(VLOOKUP($E120&amp;$D$91&amp;$D$92,'CCG data'!$A:$AD,'CCG data'!S$3,FALSE))),"",VLOOKUP($E120&amp;$D$91&amp;$D$92,'CCG data'!$A:$AD,'CCG data'!S$3,FALSE))</f>
        <v>41.771339624323382</v>
      </c>
      <c r="I120" s="406"/>
      <c r="J120" s="406">
        <f>IF(OR(ISERROR(VLOOKUP($E120&amp;$D$91&amp;$D$92,'CCG data'!$A:$AD,'CCG data'!T$3,FALSE)),ISBLANK(VLOOKUP($E120&amp;$D$91&amp;$D$92,'CCG data'!$A:$AD,'CCG data'!T$3,FALSE))),"",VLOOKUP($E120&amp;$D$91&amp;$D$92,'CCG data'!$A:$AD,'CCG data'!T$3,FALSE))</f>
        <v>44.53773506478462</v>
      </c>
      <c r="K120" s="406"/>
      <c r="L120" s="406">
        <f>IF(OR(ISERROR(VLOOKUP($E120&amp;$D$91&amp;$D$92,'CCG data'!$A:$AD,'CCG data'!U$3,FALSE)),ISBLANK(VLOOKUP($E120&amp;$D$91&amp;$D$92,'CCG data'!$A:$AD,'CCG data'!U$3,FALSE))),"",VLOOKUP($E120&amp;$D$91&amp;$D$92,'CCG data'!$A:$AD,'CCG data'!U$3,FALSE))</f>
        <v>12.433915575137302</v>
      </c>
      <c r="M120" s="407"/>
      <c r="N120" s="362">
        <f>IF(OR(ISERROR(VLOOKUP($E120&amp;$D$91&amp;$D$92,'CCG data'!$A:$AD,'CCG data'!G$3,FALSE)),ISBLANK(VLOOKUP($E120&amp;$D$91&amp;$D$92,'CCG data'!$A:$AD,'CCG data'!G$3,FALSE))),"",VLOOKUP($E120&amp;$D$91&amp;$D$92,'CCG data'!$A:$AD,'CCG data'!G$3,FALSE))</f>
        <v>1032</v>
      </c>
      <c r="P120" s="397" t="str">
        <f>IF(OR(ISERROR(VLOOKUP($E120&amp;$D$91&amp;$D$92,'CCG data'!$A:$AD,'CCG data'!B$3,FALSE)),ISBLANK(VLOOKUP($E120&amp;$D$91&amp;$D$92,'CCG data'!$A:$AD,'CCG data'!B$3,FALSE))),"",VLOOKUP($E120&amp;$D$91&amp;$D$92,'CCG data'!$A:$AD,'CCG data'!B$3,FALSE))</f>
        <v/>
      </c>
      <c r="Q120" s="263"/>
      <c r="R120" s="263">
        <f>IF(OR(ISERROR(VLOOKUP($E120&amp;$D$91&amp;$D$92,'CCG data'!$A:$AD,'CCG data'!C$3,FALSE)),ISBLANK(VLOOKUP($E120&amp;$D$91&amp;$D$92,'CCG data'!$A:$AD,'CCG data'!C$3,FALSE))),"",VLOOKUP($E120&amp;$D$91&amp;$D$92,'CCG data'!$A:$AD,'CCG data'!C$3,FALSE))</f>
        <v>0.42829457364341084</v>
      </c>
      <c r="S120" s="263"/>
      <c r="T120" s="263">
        <f>IF(OR(ISERROR(VLOOKUP($E120&amp;$D$91&amp;$D$92,'CCG data'!$A:$AD,'CCG data'!D$3,FALSE)),ISBLANK(VLOOKUP($E120&amp;$D$91&amp;$D$92,'CCG data'!$A:$AD,'CCG data'!D$3,FALSE))),"",VLOOKUP($E120&amp;$D$91&amp;$D$92,'CCG data'!$A:$AD,'CCG data'!D$3,FALSE))</f>
        <v>0.44573643410852715</v>
      </c>
      <c r="U120" s="263"/>
      <c r="V120" s="263">
        <f>IF(OR(ISERROR(VLOOKUP($E120&amp;$D$91&amp;$D$92,'CCG data'!$A:$AD,'CCG data'!E$3,FALSE)),ISBLANK(VLOOKUP($E120&amp;$D$91&amp;$D$92,'CCG data'!$A:$AD,'CCG data'!E$3,FALSE))),"",VLOOKUP($E120&amp;$D$91&amp;$D$92,'CCG data'!$A:$AD,'CCG data'!E$3,FALSE))</f>
        <v>0.12596899224806202</v>
      </c>
      <c r="W120" s="398"/>
      <c r="Z120" s="163">
        <f>IFERROR(VLOOKUP($E120&amp;$D$92, Outliers!$A$4:$P$214,10,FALSE),"0")</f>
        <v>0</v>
      </c>
      <c r="AA120" s="163">
        <f>IFERROR(VLOOKUP($E120&amp;$D$92, Outliers!$A$4:$P$214,11,FALSE),"0")</f>
        <v>1</v>
      </c>
      <c r="AB120" s="163">
        <f>IFERROR(VLOOKUP($E120&amp;$D$92, Outliers!$A$4:$P$214,12,FALSE),"0")</f>
        <v>0</v>
      </c>
      <c r="AC120" s="106"/>
      <c r="AD120" s="78"/>
      <c r="AE120" s="78"/>
      <c r="AF120" s="78"/>
      <c r="AG120" s="78"/>
    </row>
    <row r="121" spans="2:33" x14ac:dyDescent="0.25">
      <c r="B121" s="55"/>
      <c r="D121" s="318"/>
      <c r="E121" s="103" t="s">
        <v>27</v>
      </c>
      <c r="F121" s="95" t="str">
        <f>IF(P120="","",VLOOKUP($E120&amp;$D$91&amp;$D$92,'CCG data'!$A:$AD,'CCG data'!W$3,FALSE))</f>
        <v/>
      </c>
      <c r="G121" s="96" t="str">
        <f>IF(P120="","",VLOOKUP($E120&amp;$D$91&amp;$D$92,'CCG data'!$A:$AD,'CCG data'!X$3,FALSE))</f>
        <v/>
      </c>
      <c r="H121" s="96">
        <f>IF(R120="","",VLOOKUP($E120&amp;$D$91&amp;$D$92,'CCG data'!$A:$AD,'CCG data'!Y$3,FALSE))</f>
        <v>37.877094003715108</v>
      </c>
      <c r="I121" s="96">
        <f>IF(R120="","",VLOOKUP($E120&amp;$D$91&amp;$D$92,'CCG data'!$A:$AD,'CCG data'!Z$3,FALSE))</f>
        <v>45.665585244931655</v>
      </c>
      <c r="J121" s="96">
        <f>IF(T120="","",VLOOKUP($E120&amp;$D$91&amp;$D$92,'CCG data'!$A:$AD,'CCG data'!AA$3,FALSE))</f>
        <v>40.46763315937222</v>
      </c>
      <c r="K121" s="96">
        <f>IF(T120="","",VLOOKUP($E120&amp;$D$91&amp;$D$92,'CCG data'!$A:$AD,'CCG data'!AB$3,FALSE))</f>
        <v>48.60783697019702</v>
      </c>
      <c r="L121" s="96">
        <f>IF(V120="","",VLOOKUP($E120&amp;$D$91&amp;$D$92,'CCG data'!$A:$AD,'CCG data'!AC$3,FALSE))</f>
        <v>10.296483563291396</v>
      </c>
      <c r="M121" s="96">
        <f>IF(V120="","",VLOOKUP($E120&amp;$D$91&amp;$D$92,'CCG data'!$A:$AD,'CCG data'!AD$3,FALSE))</f>
        <v>14.571347586983208</v>
      </c>
      <c r="N121" s="363"/>
      <c r="P121" s="150" t="str">
        <f>IF(P120="","",VLOOKUP($E120&amp;$D$91&amp;$D$92,'CCG data'!$A:$AD,'CCG data'!I$3,FALSE))</f>
        <v/>
      </c>
      <c r="Q121" s="15" t="str">
        <f>IF(P120="","",VLOOKUP($E120&amp;$D$91&amp;$D$92,'CCG data'!$A:$AD,'CCG data'!J$3,FALSE))</f>
        <v/>
      </c>
      <c r="R121" s="15">
        <f>IF(R120="","",VLOOKUP($E120&amp;$D$91&amp;$D$92,'CCG data'!$A:$AD,'CCG data'!K$3,FALSE))</f>
        <v>0.39800000000000002</v>
      </c>
      <c r="S121" s="15">
        <f>IF(R120="","",VLOOKUP($E120&amp;$D$91&amp;$D$92,'CCG data'!$A:$AD,'CCG data'!L$3,FALSE))</f>
        <v>0.45900000000000002</v>
      </c>
      <c r="T121" s="15">
        <f>IF(T120="","",VLOOKUP($E120&amp;$D$91&amp;$D$92,'CCG data'!$A:$AD,'CCG data'!M$3,FALSE))</f>
        <v>0.41599999999999998</v>
      </c>
      <c r="U121" s="15">
        <f>IF(T120="","",VLOOKUP($E120&amp;$D$91&amp;$D$92,'CCG data'!$A:$AD,'CCG data'!N$3,FALSE))</f>
        <v>0.47599999999999998</v>
      </c>
      <c r="V121" s="15">
        <f>IF(V120="","",VLOOKUP($E120&amp;$D$91&amp;$D$92,'CCG data'!$A:$AD,'CCG data'!O$3,FALSE))</f>
        <v>0.107</v>
      </c>
      <c r="W121" s="135">
        <f>IF(V120="","",VLOOKUP($E120&amp;$D$91&amp;$D$92,'CCG data'!$A:$AD,'CCG data'!P$3,FALSE))</f>
        <v>0.14799999999999999</v>
      </c>
      <c r="Z121" s="163" t="str">
        <f>IFERROR(VLOOKUP($E121&amp;$D$92, Outliers!$A$4:$P$214,10,FALSE),"0")</f>
        <v>0</v>
      </c>
      <c r="AA121" s="163" t="str">
        <f>IFERROR(VLOOKUP($E121&amp;$D$92, Outliers!$A$4:$P$214,11,FALSE),"0")</f>
        <v>0</v>
      </c>
      <c r="AB121" s="163" t="str">
        <f>IFERROR(VLOOKUP($E121&amp;$D$92, Outliers!$A$4:$P$214,12,FALSE),"0")</f>
        <v>0</v>
      </c>
      <c r="AD121" s="78"/>
      <c r="AE121" s="78"/>
      <c r="AF121" s="78"/>
      <c r="AG121" s="78"/>
    </row>
    <row r="122" spans="2:33" s="40" customFormat="1" ht="15.75" x14ac:dyDescent="0.25">
      <c r="B122" s="87"/>
      <c r="C122" s="109"/>
      <c r="D122" s="318"/>
      <c r="E122" s="104" t="s">
        <v>158</v>
      </c>
      <c r="F122" s="405" t="str">
        <f>IF(OR(ISERROR(VLOOKUP($E122&amp;$D$91&amp;$D$92,'CCG data'!$A:$AD,'CCG data'!R$3,FALSE)),ISBLANK(VLOOKUP($E122&amp;$D$91&amp;$D$92,'CCG data'!$A:$AD,'CCG data'!R$3,FALSE))),"",VLOOKUP($E122&amp;$D$91&amp;$D$92,'CCG data'!$A:$AD,'CCG data'!R$3,FALSE))</f>
        <v/>
      </c>
      <c r="G122" s="406"/>
      <c r="H122" s="406">
        <f>IF(OR(ISERROR(VLOOKUP($E122&amp;$D$91&amp;$D$92,'CCG data'!$A:$AD,'CCG data'!S$3,FALSE)),ISBLANK(VLOOKUP($E122&amp;$D$91&amp;$D$92,'CCG data'!$A:$AD,'CCG data'!S$3,FALSE))),"",VLOOKUP($E122&amp;$D$91&amp;$D$92,'CCG data'!$A:$AD,'CCG data'!S$3,FALSE))</f>
        <v>50.52640318682846</v>
      </c>
      <c r="I122" s="406"/>
      <c r="J122" s="406">
        <f>IF(OR(ISERROR(VLOOKUP($E122&amp;$D$91&amp;$D$92,'CCG data'!$A:$AD,'CCG data'!T$3,FALSE)),ISBLANK(VLOOKUP($E122&amp;$D$91&amp;$D$92,'CCG data'!$A:$AD,'CCG data'!T$3,FALSE))),"",VLOOKUP($E122&amp;$D$91&amp;$D$92,'CCG data'!$A:$AD,'CCG data'!T$3,FALSE))</f>
        <v>45.555942562565946</v>
      </c>
      <c r="K122" s="406"/>
      <c r="L122" s="406">
        <f>IF(OR(ISERROR(VLOOKUP($E122&amp;$D$91&amp;$D$92,'CCG data'!$A:$AD,'CCG data'!U$3,FALSE)),ISBLANK(VLOOKUP($E122&amp;$D$91&amp;$D$92,'CCG data'!$A:$AD,'CCG data'!U$3,FALSE))),"",VLOOKUP($E122&amp;$D$91&amp;$D$92,'CCG data'!$A:$AD,'CCG data'!U$3,FALSE))</f>
        <v>12.527330718992992</v>
      </c>
      <c r="M122" s="407"/>
      <c r="N122" s="362">
        <f>IF(OR(ISERROR(VLOOKUP($E122&amp;$D$91&amp;$D$92,'CCG data'!$A:$AD,'CCG data'!G$3,FALSE)),ISBLANK(VLOOKUP($E122&amp;$D$91&amp;$D$92,'CCG data'!$A:$AD,'CCG data'!G$3,FALSE))),"",VLOOKUP($E122&amp;$D$91&amp;$D$92,'CCG data'!$A:$AD,'CCG data'!G$3,FALSE))</f>
        <v>1537</v>
      </c>
      <c r="P122" s="397" t="str">
        <f>IF(OR(ISERROR(VLOOKUP($E122&amp;$D$91&amp;$D$92,'CCG data'!$A:$AD,'CCG data'!B$3,FALSE)),ISBLANK(VLOOKUP($E122&amp;$D$91&amp;$D$92,'CCG data'!$A:$AD,'CCG data'!B$3,FALSE))),"",VLOOKUP($E122&amp;$D$91&amp;$D$92,'CCG data'!$A:$AD,'CCG data'!B$3,FALSE))</f>
        <v/>
      </c>
      <c r="Q122" s="263"/>
      <c r="R122" s="263">
        <f>IF(OR(ISERROR(VLOOKUP($E122&amp;$D$91&amp;$D$92,'CCG data'!$A:$AD,'CCG data'!C$3,FALSE)),ISBLANK(VLOOKUP($E122&amp;$D$91&amp;$D$92,'CCG data'!$A:$AD,'CCG data'!C$3,FALSE))),"",VLOOKUP($E122&amp;$D$91&amp;$D$92,'CCG data'!$A:$AD,'CCG data'!C$3,FALSE))</f>
        <v>0.46324007807417045</v>
      </c>
      <c r="S122" s="263"/>
      <c r="T122" s="263">
        <f>IF(OR(ISERROR(VLOOKUP($E122&amp;$D$91&amp;$D$92,'CCG data'!$A:$AD,'CCG data'!D$3,FALSE)),ISBLANK(VLOOKUP($E122&amp;$D$91&amp;$D$92,'CCG data'!$A:$AD,'CCG data'!D$3,FALSE))),"",VLOOKUP($E122&amp;$D$91&amp;$D$92,'CCG data'!$A:$AD,'CCG data'!D$3,FALSE))</f>
        <v>0.42094990240728691</v>
      </c>
      <c r="U122" s="263"/>
      <c r="V122" s="263">
        <f>IF(OR(ISERROR(VLOOKUP($E122&amp;$D$91&amp;$D$92,'CCG data'!$A:$AD,'CCG data'!E$3,FALSE)),ISBLANK(VLOOKUP($E122&amp;$D$91&amp;$D$92,'CCG data'!$A:$AD,'CCG data'!E$3,FALSE))),"",VLOOKUP($E122&amp;$D$91&amp;$D$92,'CCG data'!$A:$AD,'CCG data'!E$3,FALSE))</f>
        <v>0.11581001951854261</v>
      </c>
      <c r="W122" s="398"/>
      <c r="Z122" s="163">
        <f>IFERROR(VLOOKUP($E122&amp;$D$92, Outliers!$A$4:$P$214,10,FALSE),"0")</f>
        <v>1</v>
      </c>
      <c r="AA122" s="163">
        <f>IFERROR(VLOOKUP($E122&amp;$D$92, Outliers!$A$4:$P$214,11,FALSE),"0")</f>
        <v>1</v>
      </c>
      <c r="AB122" s="163">
        <f>IFERROR(VLOOKUP($E122&amp;$D$92, Outliers!$A$4:$P$214,12,FALSE),"0")</f>
        <v>0</v>
      </c>
      <c r="AC122" s="106"/>
      <c r="AD122" s="78"/>
      <c r="AE122" s="78"/>
      <c r="AF122" s="78"/>
      <c r="AG122" s="78"/>
    </row>
    <row r="123" spans="2:33" x14ac:dyDescent="0.25">
      <c r="D123" s="318"/>
      <c r="E123" s="103" t="s">
        <v>27</v>
      </c>
      <c r="F123" s="95" t="str">
        <f>IF(P122="","",VLOOKUP($E122&amp;$D$91&amp;$D$92,'CCG data'!$A:$AD,'CCG data'!W$3,FALSE))</f>
        <v/>
      </c>
      <c r="G123" s="96" t="str">
        <f>IF(P122="","",VLOOKUP($E122&amp;$D$91&amp;$D$92,'CCG data'!$A:$AD,'CCG data'!X$3,FALSE))</f>
        <v/>
      </c>
      <c r="H123" s="96">
        <f>IF(R122="","",VLOOKUP($E122&amp;$D$91&amp;$D$92,'CCG data'!$A:$AD,'CCG data'!Y$3,FALSE))</f>
        <v>46.815031435516538</v>
      </c>
      <c r="I123" s="96">
        <f>IF(R122="","",VLOOKUP($E122&amp;$D$91&amp;$D$92,'CCG data'!$A:$AD,'CCG data'!Z$3,FALSE))</f>
        <v>54.237774938140383</v>
      </c>
      <c r="J123" s="96">
        <f>IF(T122="","",VLOOKUP($E122&amp;$D$91&amp;$D$92,'CCG data'!$A:$AD,'CCG data'!AA$3,FALSE))</f>
        <v>42.045604301200271</v>
      </c>
      <c r="K123" s="96">
        <f>IF(T122="","",VLOOKUP($E122&amp;$D$91&amp;$D$92,'CCG data'!$A:$AD,'CCG data'!AB$3,FALSE))</f>
        <v>49.066280823931621</v>
      </c>
      <c r="L123" s="96">
        <f>IF(V122="","",VLOOKUP($E122&amp;$D$91&amp;$D$92,'CCG data'!$A:$AD,'CCG data'!AC$3,FALSE))</f>
        <v>10.686962973919346</v>
      </c>
      <c r="M123" s="96">
        <f>IF(V122="","",VLOOKUP($E122&amp;$D$91&amp;$D$92,'CCG data'!$A:$AD,'CCG data'!AD$3,FALSE))</f>
        <v>14.367698464066638</v>
      </c>
      <c r="N123" s="363"/>
      <c r="P123" s="150" t="str">
        <f>IF(P122="","",VLOOKUP($E122&amp;$D$91&amp;$D$92,'CCG data'!$A:$AD,'CCG data'!I$3,FALSE))</f>
        <v/>
      </c>
      <c r="Q123" s="15" t="str">
        <f>IF(P122="","",VLOOKUP($E122&amp;$D$91&amp;$D$92,'CCG data'!$A:$AD,'CCG data'!J$3,FALSE))</f>
        <v/>
      </c>
      <c r="R123" s="15">
        <f>IF(R122="","",VLOOKUP($E122&amp;$D$91&amp;$D$92,'CCG data'!$A:$AD,'CCG data'!K$3,FALSE))</f>
        <v>0.438</v>
      </c>
      <c r="S123" s="15">
        <f>IF(R122="","",VLOOKUP($E122&amp;$D$91&amp;$D$92,'CCG data'!$A:$AD,'CCG data'!L$3,FALSE))</f>
        <v>0.48799999999999999</v>
      </c>
      <c r="T123" s="15">
        <f>IF(T122="","",VLOOKUP($E122&amp;$D$91&amp;$D$92,'CCG data'!$A:$AD,'CCG data'!M$3,FALSE))</f>
        <v>0.39600000000000002</v>
      </c>
      <c r="U123" s="15">
        <f>IF(T122="","",VLOOKUP($E122&amp;$D$91&amp;$D$92,'CCG data'!$A:$AD,'CCG data'!N$3,FALSE))</f>
        <v>0.44600000000000001</v>
      </c>
      <c r="V123" s="15">
        <f>IF(V122="","",VLOOKUP($E122&amp;$D$91&amp;$D$92,'CCG data'!$A:$AD,'CCG data'!O$3,FALSE))</f>
        <v>0.10100000000000001</v>
      </c>
      <c r="W123" s="135">
        <f>IF(V122="","",VLOOKUP($E122&amp;$D$91&amp;$D$92,'CCG data'!$A:$AD,'CCG data'!P$3,FALSE))</f>
        <v>0.13300000000000001</v>
      </c>
      <c r="Z123" s="163" t="str">
        <f>IFERROR(VLOOKUP($E123&amp;$D$92, Outliers!$A$4:$P$214,10,FALSE),"0")</f>
        <v>0</v>
      </c>
      <c r="AA123" s="163" t="str">
        <f>IFERROR(VLOOKUP($E123&amp;$D$92, Outliers!$A$4:$P$214,11,FALSE),"0")</f>
        <v>0</v>
      </c>
      <c r="AB123" s="163" t="str">
        <f>IFERROR(VLOOKUP($E123&amp;$D$92, Outliers!$A$4:$P$214,12,FALSE),"0")</f>
        <v>0</v>
      </c>
      <c r="AD123" s="78"/>
      <c r="AE123" s="78"/>
      <c r="AF123" s="78"/>
      <c r="AG123" s="78"/>
    </row>
    <row r="124" spans="2:33" s="40" customFormat="1" ht="15.75" x14ac:dyDescent="0.25">
      <c r="D124" s="318"/>
      <c r="E124" s="104" t="s">
        <v>159</v>
      </c>
      <c r="F124" s="405" t="str">
        <f>IF(OR(ISERROR(VLOOKUP($E124&amp;$D$91&amp;$D$92,'CCG data'!$A:$AD,'CCG data'!R$3,FALSE)),ISBLANK(VLOOKUP($E124&amp;$D$91&amp;$D$92,'CCG data'!$A:$AD,'CCG data'!R$3,FALSE))),"",VLOOKUP($E124&amp;$D$91&amp;$D$92,'CCG data'!$A:$AD,'CCG data'!R$3,FALSE))</f>
        <v/>
      </c>
      <c r="G124" s="406"/>
      <c r="H124" s="406">
        <f>IF(OR(ISERROR(VLOOKUP($E124&amp;$D$91&amp;$D$92,'CCG data'!$A:$AD,'CCG data'!S$3,FALSE)),ISBLANK(VLOOKUP($E124&amp;$D$91&amp;$D$92,'CCG data'!$A:$AD,'CCG data'!S$3,FALSE))),"",VLOOKUP($E124&amp;$D$91&amp;$D$92,'CCG data'!$A:$AD,'CCG data'!S$3,FALSE))</f>
        <v>44.921619323543126</v>
      </c>
      <c r="I124" s="406"/>
      <c r="J124" s="406">
        <f>IF(OR(ISERROR(VLOOKUP($E124&amp;$D$91&amp;$D$92,'CCG data'!$A:$AD,'CCG data'!T$3,FALSE)),ISBLANK(VLOOKUP($E124&amp;$D$91&amp;$D$92,'CCG data'!$A:$AD,'CCG data'!T$3,FALSE))),"",VLOOKUP($E124&amp;$D$91&amp;$D$92,'CCG data'!$A:$AD,'CCG data'!T$3,FALSE))</f>
        <v>30.439289686247076</v>
      </c>
      <c r="K124" s="406"/>
      <c r="L124" s="406">
        <f>IF(OR(ISERROR(VLOOKUP($E124&amp;$D$91&amp;$D$92,'CCG data'!$A:$AD,'CCG data'!U$3,FALSE)),ISBLANK(VLOOKUP($E124&amp;$D$91&amp;$D$92,'CCG data'!$A:$AD,'CCG data'!U$3,FALSE))),"",VLOOKUP($E124&amp;$D$91&amp;$D$92,'CCG data'!$A:$AD,'CCG data'!U$3,FALSE))</f>
        <v>18.246235088529346</v>
      </c>
      <c r="M124" s="407"/>
      <c r="N124" s="362">
        <f>IF(OR(ISERROR(VLOOKUP($E124&amp;$D$91&amp;$D$92,'CCG data'!$A:$AD,'CCG data'!G$3,FALSE)),ISBLANK(VLOOKUP($E124&amp;$D$91&amp;$D$92,'CCG data'!$A:$AD,'CCG data'!G$3,FALSE))),"",VLOOKUP($E124&amp;$D$91&amp;$D$92,'CCG data'!$A:$AD,'CCG data'!G$3,FALSE))</f>
        <v>2124</v>
      </c>
      <c r="P124" s="397" t="str">
        <f>IF(OR(ISERROR(VLOOKUP($E124&amp;$D$91&amp;$D$92,'CCG data'!$A:$AD,'CCG data'!B$3,FALSE)),ISBLANK(VLOOKUP($E124&amp;$D$91&amp;$D$92,'CCG data'!$A:$AD,'CCG data'!B$3,FALSE))),"",VLOOKUP($E124&amp;$D$91&amp;$D$92,'CCG data'!$A:$AD,'CCG data'!B$3,FALSE))</f>
        <v/>
      </c>
      <c r="Q124" s="263"/>
      <c r="R124" s="263">
        <f>IF(OR(ISERROR(VLOOKUP($E124&amp;$D$91&amp;$D$92,'CCG data'!$A:$AD,'CCG data'!C$3,FALSE)),ISBLANK(VLOOKUP($E124&amp;$D$91&amp;$D$92,'CCG data'!$A:$AD,'CCG data'!C$3,FALSE))),"",VLOOKUP($E124&amp;$D$91&amp;$D$92,'CCG data'!$A:$AD,'CCG data'!C$3,FALSE))</f>
        <v>0.48305084745762711</v>
      </c>
      <c r="S124" s="263"/>
      <c r="T124" s="263">
        <f>IF(OR(ISERROR(VLOOKUP($E124&amp;$D$91&amp;$D$92,'CCG data'!$A:$AD,'CCG data'!D$3,FALSE)),ISBLANK(VLOOKUP($E124&amp;$D$91&amp;$D$92,'CCG data'!$A:$AD,'CCG data'!D$3,FALSE))),"",VLOOKUP($E124&amp;$D$91&amp;$D$92,'CCG data'!$A:$AD,'CCG data'!D$3,FALSE))</f>
        <v>0.32109227871939738</v>
      </c>
      <c r="U124" s="263"/>
      <c r="V124" s="263">
        <f>IF(OR(ISERROR(VLOOKUP($E124&amp;$D$91&amp;$D$92,'CCG data'!$A:$AD,'CCG data'!E$3,FALSE)),ISBLANK(VLOOKUP($E124&amp;$D$91&amp;$D$92,'CCG data'!$A:$AD,'CCG data'!E$3,FALSE))),"",VLOOKUP($E124&amp;$D$91&amp;$D$92,'CCG data'!$A:$AD,'CCG data'!E$3,FALSE))</f>
        <v>0.19585687382297551</v>
      </c>
      <c r="W124" s="398"/>
      <c r="Z124" s="163">
        <f>IFERROR(VLOOKUP($E124&amp;$D$92, Outliers!$A$4:$P$214,10,FALSE),"0")</f>
        <v>1</v>
      </c>
      <c r="AA124" s="163">
        <f>IFERROR(VLOOKUP($E124&amp;$D$92, Outliers!$A$4:$P$214,11,FALSE),"0")</f>
        <v>0</v>
      </c>
      <c r="AB124" s="163">
        <f>IFERROR(VLOOKUP($E124&amp;$D$92, Outliers!$A$4:$P$214,12,FALSE),"0")</f>
        <v>1</v>
      </c>
      <c r="AC124" s="106"/>
      <c r="AD124" s="78"/>
      <c r="AE124" s="78"/>
      <c r="AF124" s="78"/>
      <c r="AG124" s="78"/>
    </row>
    <row r="125" spans="2:33" x14ac:dyDescent="0.25">
      <c r="D125" s="318"/>
      <c r="E125" s="103" t="s">
        <v>27</v>
      </c>
      <c r="F125" s="95" t="str">
        <f>IF(P124="","",VLOOKUP($E124&amp;$D$91&amp;$D$92,'CCG data'!$A:$AD,'CCG data'!W$3,FALSE))</f>
        <v/>
      </c>
      <c r="G125" s="96" t="str">
        <f>IF(P124="","",VLOOKUP($E124&amp;$D$91&amp;$D$92,'CCG data'!$A:$AD,'CCG data'!X$3,FALSE))</f>
        <v/>
      </c>
      <c r="H125" s="96">
        <f>IF(R124="","",VLOOKUP($E124&amp;$D$91&amp;$D$92,'CCG data'!$A:$AD,'CCG data'!Y$3,FALSE))</f>
        <v>42.172853172485098</v>
      </c>
      <c r="I125" s="96">
        <f>IF(R124="","",VLOOKUP($E124&amp;$D$91&amp;$D$92,'CCG data'!$A:$AD,'CCG data'!Z$3,FALSE))</f>
        <v>47.670385474601154</v>
      </c>
      <c r="J125" s="96">
        <f>IF(T124="","",VLOOKUP($E124&amp;$D$91&amp;$D$92,'CCG data'!$A:$AD,'CCG data'!AA$3,FALSE))</f>
        <v>28.154751625838966</v>
      </c>
      <c r="K125" s="96">
        <f>IF(T124="","",VLOOKUP($E124&amp;$D$91&amp;$D$92,'CCG data'!$A:$AD,'CCG data'!AB$3,FALSE))</f>
        <v>32.723827746655182</v>
      </c>
      <c r="L125" s="96">
        <f>IF(V124="","",VLOOKUP($E124&amp;$D$91&amp;$D$92,'CCG data'!$A:$AD,'CCG data'!AC$3,FALSE))</f>
        <v>16.49282834640065</v>
      </c>
      <c r="M125" s="96">
        <f>IF(V124="","",VLOOKUP($E124&amp;$D$91&amp;$D$92,'CCG data'!$A:$AD,'CCG data'!AD$3,FALSE))</f>
        <v>19.999641830658042</v>
      </c>
      <c r="N125" s="363"/>
      <c r="P125" s="150" t="str">
        <f>IF(P124="","",VLOOKUP($E124&amp;$D$91&amp;$D$92,'CCG data'!$A:$AD,'CCG data'!I$3,FALSE))</f>
        <v/>
      </c>
      <c r="Q125" s="15" t="str">
        <f>IF(P124="","",VLOOKUP($E124&amp;$D$91&amp;$D$92,'CCG data'!$A:$AD,'CCG data'!J$3,FALSE))</f>
        <v/>
      </c>
      <c r="R125" s="15">
        <f>IF(R124="","",VLOOKUP($E124&amp;$D$91&amp;$D$92,'CCG data'!$A:$AD,'CCG data'!K$3,FALSE))</f>
        <v>0.46200000000000002</v>
      </c>
      <c r="S125" s="15">
        <f>IF(R124="","",VLOOKUP($E124&amp;$D$91&amp;$D$92,'CCG data'!$A:$AD,'CCG data'!L$3,FALSE))</f>
        <v>0.504</v>
      </c>
      <c r="T125" s="15">
        <f>IF(T124="","",VLOOKUP($E124&amp;$D$91&amp;$D$92,'CCG data'!$A:$AD,'CCG data'!M$3,FALSE))</f>
        <v>0.30199999999999999</v>
      </c>
      <c r="U125" s="15">
        <f>IF(T124="","",VLOOKUP($E124&amp;$D$91&amp;$D$92,'CCG data'!$A:$AD,'CCG data'!N$3,FALSE))</f>
        <v>0.34100000000000003</v>
      </c>
      <c r="V125" s="15">
        <f>IF(V124="","",VLOOKUP($E124&amp;$D$91&amp;$D$92,'CCG data'!$A:$AD,'CCG data'!O$3,FALSE))</f>
        <v>0.18</v>
      </c>
      <c r="W125" s="135">
        <f>IF(V124="","",VLOOKUP($E124&amp;$D$91&amp;$D$92,'CCG data'!$A:$AD,'CCG data'!P$3,FALSE))</f>
        <v>0.21299999999999999</v>
      </c>
      <c r="Z125" s="163" t="str">
        <f>IFERROR(VLOOKUP($E125&amp;$D$92, Outliers!$A$4:$P$214,10,FALSE),"0")</f>
        <v>0</v>
      </c>
      <c r="AA125" s="163" t="str">
        <f>IFERROR(VLOOKUP($E125&amp;$D$92, Outliers!$A$4:$P$214,11,FALSE),"0")</f>
        <v>0</v>
      </c>
      <c r="AB125" s="163" t="str">
        <f>IFERROR(VLOOKUP($E125&amp;$D$92, Outliers!$A$4:$P$214,12,FALSE),"0")</f>
        <v>0</v>
      </c>
      <c r="AD125" s="78"/>
      <c r="AE125" s="78"/>
      <c r="AF125" s="78"/>
      <c r="AG125" s="78"/>
    </row>
    <row r="126" spans="2:33" s="40" customFormat="1" ht="15.75" x14ac:dyDescent="0.25">
      <c r="D126" s="318"/>
      <c r="E126" s="104" t="s">
        <v>394</v>
      </c>
      <c r="F126" s="405" t="str">
        <f>IF(OR(ISERROR(VLOOKUP($E126&amp;$D$91&amp;$D$92,'CCG data'!$A:$AD,'CCG data'!R$3,FALSE)),ISBLANK(VLOOKUP($E126&amp;$D$91&amp;$D$92,'CCG data'!$A:$AD,'CCG data'!R$3,FALSE))),"",VLOOKUP($E126&amp;$D$91&amp;$D$92,'CCG data'!$A:$AD,'CCG data'!R$3,FALSE))</f>
        <v/>
      </c>
      <c r="G126" s="406"/>
      <c r="H126" s="406">
        <f>IF(OR(ISERROR(VLOOKUP($E126&amp;$D$91&amp;$D$92,'CCG data'!$A:$AD,'CCG data'!S$3,FALSE)),ISBLANK(VLOOKUP($E126&amp;$D$91&amp;$D$92,'CCG data'!$A:$AD,'CCG data'!S$3,FALSE))),"",VLOOKUP($E126&amp;$D$91&amp;$D$92,'CCG data'!$A:$AD,'CCG data'!S$3,FALSE))</f>
        <v>23.647700524313215</v>
      </c>
      <c r="I126" s="406"/>
      <c r="J126" s="406">
        <f>IF(OR(ISERROR(VLOOKUP($E126&amp;$D$91&amp;$D$92,'CCG data'!$A:$AD,'CCG data'!T$3,FALSE)),ISBLANK(VLOOKUP($E126&amp;$D$91&amp;$D$92,'CCG data'!$A:$AD,'CCG data'!T$3,FALSE))),"",VLOOKUP($E126&amp;$D$91&amp;$D$92,'CCG data'!$A:$AD,'CCG data'!T$3,FALSE))</f>
        <v>25.137793432905763</v>
      </c>
      <c r="K126" s="406"/>
      <c r="L126" s="406">
        <f>IF(OR(ISERROR(VLOOKUP($E126&amp;$D$91&amp;$D$92,'CCG data'!$A:$AD,'CCG data'!U$3,FALSE)),ISBLANK(VLOOKUP($E126&amp;$D$91&amp;$D$92,'CCG data'!$A:$AD,'CCG data'!U$3,FALSE))),"",VLOOKUP($E126&amp;$D$91&amp;$D$92,'CCG data'!$A:$AD,'CCG data'!U$3,FALSE))</f>
        <v>18.287692785722765</v>
      </c>
      <c r="M126" s="407"/>
      <c r="N126" s="362">
        <f>IF(OR(ISERROR(VLOOKUP($E126&amp;$D$91&amp;$D$92,'CCG data'!$A:$AD,'CCG data'!G$3,FALSE)),ISBLANK(VLOOKUP($E126&amp;$D$91&amp;$D$92,'CCG data'!$A:$AD,'CCG data'!G$3,FALSE))),"",VLOOKUP($E126&amp;$D$91&amp;$D$92,'CCG data'!$A:$AD,'CCG data'!G$3,FALSE))</f>
        <v>652</v>
      </c>
      <c r="P126" s="397" t="str">
        <f>IF(OR(ISERROR(VLOOKUP($E126&amp;$D$91&amp;$D$92,'CCG data'!$A:$AD,'CCG data'!B$3,FALSE)),ISBLANK(VLOOKUP($E126&amp;$D$91&amp;$D$92,'CCG data'!$A:$AD,'CCG data'!B$3,FALSE))),"",VLOOKUP($E126&amp;$D$91&amp;$D$92,'CCG data'!$A:$AD,'CCG data'!B$3,FALSE))</f>
        <v/>
      </c>
      <c r="Q126" s="263"/>
      <c r="R126" s="263">
        <f>IF(OR(ISERROR(VLOOKUP($E126&amp;$D$91&amp;$D$92,'CCG data'!$A:$AD,'CCG data'!C$3,FALSE)),ISBLANK(VLOOKUP($E126&amp;$D$91&amp;$D$92,'CCG data'!$A:$AD,'CCG data'!C$3,FALSE))),"",VLOOKUP($E126&amp;$D$91&amp;$D$92,'CCG data'!$A:$AD,'CCG data'!C$3,FALSE))</f>
        <v>0.3512269938650307</v>
      </c>
      <c r="S126" s="263"/>
      <c r="T126" s="263">
        <f>IF(OR(ISERROR(VLOOKUP($E126&amp;$D$91&amp;$D$92,'CCG data'!$A:$AD,'CCG data'!D$3,FALSE)),ISBLANK(VLOOKUP($E126&amp;$D$91&amp;$D$92,'CCG data'!$A:$AD,'CCG data'!D$3,FALSE))),"",VLOOKUP($E126&amp;$D$91&amp;$D$92,'CCG data'!$A:$AD,'CCG data'!D$3,FALSE))</f>
        <v>0.37576687116564417</v>
      </c>
      <c r="U126" s="263"/>
      <c r="V126" s="263">
        <f>IF(OR(ISERROR(VLOOKUP($E126&amp;$D$91&amp;$D$92,'CCG data'!$A:$AD,'CCG data'!E$3,FALSE)),ISBLANK(VLOOKUP($E126&amp;$D$91&amp;$D$92,'CCG data'!$A:$AD,'CCG data'!E$3,FALSE))),"",VLOOKUP($E126&amp;$D$91&amp;$D$92,'CCG data'!$A:$AD,'CCG data'!E$3,FALSE))</f>
        <v>0.27300613496932513</v>
      </c>
      <c r="W126" s="398"/>
      <c r="Z126" s="163">
        <f>IFERROR(VLOOKUP($E126&amp;$D$92, Outliers!$A$4:$P$214,10,FALSE),"0")</f>
        <v>1</v>
      </c>
      <c r="AA126" s="163">
        <f>IFERROR(VLOOKUP($E126&amp;$D$92, Outliers!$A$4:$P$214,11,FALSE),"0")</f>
        <v>0</v>
      </c>
      <c r="AB126" s="163">
        <f>IFERROR(VLOOKUP($E126&amp;$D$92, Outliers!$A$4:$P$214,12,FALSE),"0")</f>
        <v>1</v>
      </c>
      <c r="AC126" s="106"/>
      <c r="AD126" s="78"/>
      <c r="AE126" s="78"/>
      <c r="AF126" s="78"/>
      <c r="AG126" s="78"/>
    </row>
    <row r="127" spans="2:33" x14ac:dyDescent="0.25">
      <c r="D127" s="318"/>
      <c r="E127" s="103" t="s">
        <v>27</v>
      </c>
      <c r="F127" s="95" t="str">
        <f>IF(P126="","",VLOOKUP($E126&amp;$D$91&amp;$D$92,'CCG data'!$A:$AD,'CCG data'!W$3,FALSE))</f>
        <v/>
      </c>
      <c r="G127" s="96" t="str">
        <f>IF(P126="","",VLOOKUP($E126&amp;$D$91&amp;$D$92,'CCG data'!$A:$AD,'CCG data'!X$3,FALSE))</f>
        <v/>
      </c>
      <c r="H127" s="96">
        <f>IF(R126="","",VLOOKUP($E126&amp;$D$91&amp;$D$92,'CCG data'!$A:$AD,'CCG data'!Y$3,FALSE))</f>
        <v>20.584839812879498</v>
      </c>
      <c r="I127" s="96">
        <f>IF(R126="","",VLOOKUP($E126&amp;$D$91&amp;$D$92,'CCG data'!$A:$AD,'CCG data'!Z$3,FALSE))</f>
        <v>26.710561235746933</v>
      </c>
      <c r="J127" s="96">
        <f>IF(T126="","",VLOOKUP($E126&amp;$D$91&amp;$D$92,'CCG data'!$A:$AD,'CCG data'!AA$3,FALSE))</f>
        <v>21.990043797367559</v>
      </c>
      <c r="K127" s="96">
        <f>IF(T126="","",VLOOKUP($E126&amp;$D$91&amp;$D$92,'CCG data'!$A:$AD,'CCG data'!AB$3,FALSE))</f>
        <v>28.285543068443967</v>
      </c>
      <c r="L127" s="96">
        <f>IF(V126="","",VLOOKUP($E126&amp;$D$91&amp;$D$92,'CCG data'!$A:$AD,'CCG data'!AC$3,FALSE))</f>
        <v>15.601080554464803</v>
      </c>
      <c r="M127" s="96">
        <f>IF(V126="","",VLOOKUP($E126&amp;$D$91&amp;$D$92,'CCG data'!$A:$AD,'CCG data'!AD$3,FALSE))</f>
        <v>20.974305016980725</v>
      </c>
      <c r="N127" s="363"/>
      <c r="P127" s="150" t="str">
        <f>IF(P126="","",VLOOKUP($E126&amp;$D$91&amp;$D$92,'CCG data'!$A:$AD,'CCG data'!I$3,FALSE))</f>
        <v/>
      </c>
      <c r="Q127" s="15" t="str">
        <f>IF(P126="","",VLOOKUP($E126&amp;$D$91&amp;$D$92,'CCG data'!$A:$AD,'CCG data'!J$3,FALSE))</f>
        <v/>
      </c>
      <c r="R127" s="15">
        <f>IF(R126="","",VLOOKUP($E126&amp;$D$91&amp;$D$92,'CCG data'!$A:$AD,'CCG data'!K$3,FALSE))</f>
        <v>0.316</v>
      </c>
      <c r="S127" s="15">
        <f>IF(R126="","",VLOOKUP($E126&amp;$D$91&amp;$D$92,'CCG data'!$A:$AD,'CCG data'!L$3,FALSE))</f>
        <v>0.38900000000000001</v>
      </c>
      <c r="T127" s="15">
        <f>IF(T126="","",VLOOKUP($E126&amp;$D$91&amp;$D$92,'CCG data'!$A:$AD,'CCG data'!M$3,FALSE))</f>
        <v>0.33900000000000002</v>
      </c>
      <c r="U127" s="15">
        <f>IF(T126="","",VLOOKUP($E126&amp;$D$91&amp;$D$92,'CCG data'!$A:$AD,'CCG data'!N$3,FALSE))</f>
        <v>0.41399999999999998</v>
      </c>
      <c r="V127" s="15">
        <f>IF(V126="","",VLOOKUP($E126&amp;$D$91&amp;$D$92,'CCG data'!$A:$AD,'CCG data'!O$3,FALSE))</f>
        <v>0.24</v>
      </c>
      <c r="W127" s="135">
        <f>IF(V126="","",VLOOKUP($E126&amp;$D$91&amp;$D$92,'CCG data'!$A:$AD,'CCG data'!P$3,FALSE))</f>
        <v>0.308</v>
      </c>
      <c r="Z127" s="163" t="str">
        <f>IFERROR(VLOOKUP($E127&amp;$D$92, Outliers!$A$4:$P$214,10,FALSE),"0")</f>
        <v>0</v>
      </c>
      <c r="AA127" s="163" t="str">
        <f>IFERROR(VLOOKUP($E127&amp;$D$92, Outliers!$A$4:$P$214,11,FALSE),"0")</f>
        <v>0</v>
      </c>
      <c r="AB127" s="163" t="str">
        <f>IFERROR(VLOOKUP($E127&amp;$D$92, Outliers!$A$4:$P$214,12,FALSE),"0")</f>
        <v>0</v>
      </c>
      <c r="AD127" s="78"/>
      <c r="AE127" s="78"/>
      <c r="AF127" s="78"/>
      <c r="AG127" s="78"/>
    </row>
    <row r="128" spans="2:33" s="40" customFormat="1" ht="15.75" x14ac:dyDescent="0.25">
      <c r="D128" s="318"/>
      <c r="E128" s="104" t="s">
        <v>160</v>
      </c>
      <c r="F128" s="405" t="str">
        <f>IF(OR(ISERROR(VLOOKUP($E128&amp;$D$91&amp;$D$92,'CCG data'!$A:$AD,'CCG data'!R$3,FALSE)),ISBLANK(VLOOKUP($E128&amp;$D$91&amp;$D$92,'CCG data'!$A:$AD,'CCG data'!R$3,FALSE))),"",VLOOKUP($E128&amp;$D$91&amp;$D$92,'CCG data'!$A:$AD,'CCG data'!R$3,FALSE))</f>
        <v/>
      </c>
      <c r="G128" s="406"/>
      <c r="H128" s="406">
        <f>IF(OR(ISERROR(VLOOKUP($E128&amp;$D$91&amp;$D$92,'CCG data'!$A:$AD,'CCG data'!S$3,FALSE)),ISBLANK(VLOOKUP($E128&amp;$D$91&amp;$D$92,'CCG data'!$A:$AD,'CCG data'!S$3,FALSE))),"",VLOOKUP($E128&amp;$D$91&amp;$D$92,'CCG data'!$A:$AD,'CCG data'!S$3,FALSE))</f>
        <v>50.980839113900899</v>
      </c>
      <c r="I128" s="406"/>
      <c r="J128" s="406">
        <f>IF(OR(ISERROR(VLOOKUP($E128&amp;$D$91&amp;$D$92,'CCG data'!$A:$AD,'CCG data'!T$3,FALSE)),ISBLANK(VLOOKUP($E128&amp;$D$91&amp;$D$92,'CCG data'!$A:$AD,'CCG data'!T$3,FALSE))),"",VLOOKUP($E128&amp;$D$91&amp;$D$92,'CCG data'!$A:$AD,'CCG data'!T$3,FALSE))</f>
        <v>42.20571403358575</v>
      </c>
      <c r="K128" s="406"/>
      <c r="L128" s="406">
        <f>IF(OR(ISERROR(VLOOKUP($E128&amp;$D$91&amp;$D$92,'CCG data'!$A:$AD,'CCG data'!U$3,FALSE)),ISBLANK(VLOOKUP($E128&amp;$D$91&amp;$D$92,'CCG data'!$A:$AD,'CCG data'!U$3,FALSE))),"",VLOOKUP($E128&amp;$D$91&amp;$D$92,'CCG data'!$A:$AD,'CCG data'!U$3,FALSE))</f>
        <v>21.5153900536707</v>
      </c>
      <c r="M128" s="407"/>
      <c r="N128" s="362">
        <f>IF(OR(ISERROR(VLOOKUP($E128&amp;$D$91&amp;$D$92,'CCG data'!$A:$AD,'CCG data'!G$3,FALSE)),ISBLANK(VLOOKUP($E128&amp;$D$91&amp;$D$92,'CCG data'!$A:$AD,'CCG data'!G$3,FALSE))),"",VLOOKUP($E128&amp;$D$91&amp;$D$92,'CCG data'!$A:$AD,'CCG data'!G$3,FALSE))</f>
        <v>371</v>
      </c>
      <c r="P128" s="397" t="str">
        <f>IF(OR(ISERROR(VLOOKUP($E128&amp;$D$91&amp;$D$92,'CCG data'!$A:$AD,'CCG data'!B$3,FALSE)),ISBLANK(VLOOKUP($E128&amp;$D$91&amp;$D$92,'CCG data'!$A:$AD,'CCG data'!B$3,FALSE))),"",VLOOKUP($E128&amp;$D$91&amp;$D$92,'CCG data'!$A:$AD,'CCG data'!B$3,FALSE))</f>
        <v/>
      </c>
      <c r="Q128" s="263"/>
      <c r="R128" s="263">
        <f>IF(OR(ISERROR(VLOOKUP($E128&amp;$D$91&amp;$D$92,'CCG data'!$A:$AD,'CCG data'!C$3,FALSE)),ISBLANK(VLOOKUP($E128&amp;$D$91&amp;$D$92,'CCG data'!$A:$AD,'CCG data'!C$3,FALSE))),"",VLOOKUP($E128&amp;$D$91&amp;$D$92,'CCG data'!$A:$AD,'CCG data'!C$3,FALSE))</f>
        <v>0.44474393530997303</v>
      </c>
      <c r="S128" s="263"/>
      <c r="T128" s="263">
        <f>IF(OR(ISERROR(VLOOKUP($E128&amp;$D$91&amp;$D$92,'CCG data'!$A:$AD,'CCG data'!D$3,FALSE)),ISBLANK(VLOOKUP($E128&amp;$D$91&amp;$D$92,'CCG data'!$A:$AD,'CCG data'!D$3,FALSE))),"",VLOOKUP($E128&amp;$D$91&amp;$D$92,'CCG data'!$A:$AD,'CCG data'!D$3,FALSE))</f>
        <v>0.36118598382749328</v>
      </c>
      <c r="U128" s="263"/>
      <c r="V128" s="263">
        <f>IF(OR(ISERROR(VLOOKUP($E128&amp;$D$91&amp;$D$92,'CCG data'!$A:$AD,'CCG data'!E$3,FALSE)),ISBLANK(VLOOKUP($E128&amp;$D$91&amp;$D$92,'CCG data'!$A:$AD,'CCG data'!E$3,FALSE))),"",VLOOKUP($E128&amp;$D$91&amp;$D$92,'CCG data'!$A:$AD,'CCG data'!E$3,FALSE))</f>
        <v>0.19407008086253369</v>
      </c>
      <c r="W128" s="398"/>
      <c r="Z128" s="163">
        <f>IFERROR(VLOOKUP($E128&amp;$D$92, Outliers!$A$4:$P$214,10,FALSE),"0")</f>
        <v>1</v>
      </c>
      <c r="AA128" s="163">
        <f>IFERROR(VLOOKUP($E128&amp;$D$92, Outliers!$A$4:$P$214,11,FALSE),"0")</f>
        <v>1</v>
      </c>
      <c r="AB128" s="163">
        <f>IFERROR(VLOOKUP($E128&amp;$D$92, Outliers!$A$4:$P$214,12,FALSE),"0")</f>
        <v>1</v>
      </c>
      <c r="AC128" s="106"/>
      <c r="AD128" s="78"/>
      <c r="AE128" s="78"/>
      <c r="AF128" s="78"/>
      <c r="AG128" s="78"/>
    </row>
    <row r="129" spans="4:33" x14ac:dyDescent="0.25">
      <c r="D129" s="318"/>
      <c r="E129" s="103" t="s">
        <v>27</v>
      </c>
      <c r="F129" s="95" t="str">
        <f>IF(P128="","",VLOOKUP($E128&amp;$D$91&amp;$D$92,'CCG data'!$A:$AD,'CCG data'!W$3,FALSE))</f>
        <v/>
      </c>
      <c r="G129" s="96" t="str">
        <f>IF(P128="","",VLOOKUP($E128&amp;$D$91&amp;$D$92,'CCG data'!$A:$AD,'CCG data'!X$3,FALSE))</f>
        <v/>
      </c>
      <c r="H129" s="96">
        <f>IF(R128="","",VLOOKUP($E128&amp;$D$91&amp;$D$92,'CCG data'!$A:$AD,'CCG data'!Y$3,FALSE))</f>
        <v>43.201887347063398</v>
      </c>
      <c r="I129" s="96">
        <f>IF(R128="","",VLOOKUP($E128&amp;$D$91&amp;$D$92,'CCG data'!$A:$AD,'CCG data'!Z$3,FALSE))</f>
        <v>58.7597908807384</v>
      </c>
      <c r="J129" s="96">
        <f>IF(T128="","",VLOOKUP($E128&amp;$D$91&amp;$D$92,'CCG data'!$A:$AD,'CCG data'!AA$3,FALSE))</f>
        <v>35.059518021970504</v>
      </c>
      <c r="K129" s="96">
        <f>IF(T128="","",VLOOKUP($E128&amp;$D$91&amp;$D$92,'CCG data'!$A:$AD,'CCG data'!AB$3,FALSE))</f>
        <v>49.351910045200995</v>
      </c>
      <c r="L129" s="96">
        <f>IF(V128="","",VLOOKUP($E128&amp;$D$91&amp;$D$92,'CCG data'!$A:$AD,'CCG data'!AC$3,FALSE))</f>
        <v>16.545588506108146</v>
      </c>
      <c r="M129" s="96">
        <f>IF(V128="","",VLOOKUP($E128&amp;$D$91&amp;$D$92,'CCG data'!$A:$AD,'CCG data'!AD$3,FALSE))</f>
        <v>26.485191601233254</v>
      </c>
      <c r="N129" s="363"/>
      <c r="P129" s="150" t="str">
        <f>IF(P128="","",VLOOKUP($E128&amp;$D$91&amp;$D$92,'CCG data'!$A:$AD,'CCG data'!I$3,FALSE))</f>
        <v/>
      </c>
      <c r="Q129" s="15" t="str">
        <f>IF(P128="","",VLOOKUP($E128&amp;$D$91&amp;$D$92,'CCG data'!$A:$AD,'CCG data'!J$3,FALSE))</f>
        <v/>
      </c>
      <c r="R129" s="15">
        <f>IF(R128="","",VLOOKUP($E128&amp;$D$91&amp;$D$92,'CCG data'!$A:$AD,'CCG data'!K$3,FALSE))</f>
        <v>0.39500000000000002</v>
      </c>
      <c r="S129" s="15">
        <f>IF(R128="","",VLOOKUP($E128&amp;$D$91&amp;$D$92,'CCG data'!$A:$AD,'CCG data'!L$3,FALSE))</f>
        <v>0.496</v>
      </c>
      <c r="T129" s="15">
        <f>IF(T128="","",VLOOKUP($E128&amp;$D$91&amp;$D$92,'CCG data'!$A:$AD,'CCG data'!M$3,FALSE))</f>
        <v>0.314</v>
      </c>
      <c r="U129" s="15">
        <f>IF(T128="","",VLOOKUP($E128&amp;$D$91&amp;$D$92,'CCG data'!$A:$AD,'CCG data'!N$3,FALSE))</f>
        <v>0.41099999999999998</v>
      </c>
      <c r="V129" s="15">
        <f>IF(V128="","",VLOOKUP($E128&amp;$D$91&amp;$D$92,'CCG data'!$A:$AD,'CCG data'!O$3,FALSE))</f>
        <v>0.157</v>
      </c>
      <c r="W129" s="135">
        <f>IF(V128="","",VLOOKUP($E128&amp;$D$91&amp;$D$92,'CCG data'!$A:$AD,'CCG data'!P$3,FALSE))</f>
        <v>0.23699999999999999</v>
      </c>
      <c r="Z129" s="163" t="str">
        <f>IFERROR(VLOOKUP($E129&amp;$D$92, Outliers!$A$4:$P$214,10,FALSE),"0")</f>
        <v>0</v>
      </c>
      <c r="AA129" s="163" t="str">
        <f>IFERROR(VLOOKUP($E129&amp;$D$92, Outliers!$A$4:$P$214,11,FALSE),"0")</f>
        <v>0</v>
      </c>
      <c r="AB129" s="163" t="str">
        <f>IFERROR(VLOOKUP($E129&amp;$D$92, Outliers!$A$4:$P$214,12,FALSE),"0")</f>
        <v>0</v>
      </c>
      <c r="AD129" s="78"/>
      <c r="AE129" s="78"/>
      <c r="AF129" s="78"/>
      <c r="AG129" s="78"/>
    </row>
    <row r="130" spans="4:33" s="40" customFormat="1" ht="15.75" x14ac:dyDescent="0.25">
      <c r="D130" s="318"/>
      <c r="E130" s="104" t="s">
        <v>161</v>
      </c>
      <c r="F130" s="405" t="str">
        <f>IF(OR(ISERROR(VLOOKUP($E130&amp;$D$91&amp;$D$92,'CCG data'!$A:$AD,'CCG data'!R$3,FALSE)),ISBLANK(VLOOKUP($E130&amp;$D$91&amp;$D$92,'CCG data'!$A:$AD,'CCG data'!R$3,FALSE))),"",VLOOKUP($E130&amp;$D$91&amp;$D$92,'CCG data'!$A:$AD,'CCG data'!R$3,FALSE))</f>
        <v/>
      </c>
      <c r="G130" s="406"/>
      <c r="H130" s="406">
        <f>IF(OR(ISERROR(VLOOKUP($E130&amp;$D$91&amp;$D$92,'CCG data'!$A:$AD,'CCG data'!S$3,FALSE)),ISBLANK(VLOOKUP($E130&amp;$D$91&amp;$D$92,'CCG data'!$A:$AD,'CCG data'!S$3,FALSE))),"",VLOOKUP($E130&amp;$D$91&amp;$D$92,'CCG data'!$A:$AD,'CCG data'!S$3,FALSE))</f>
        <v>50.677415548482678</v>
      </c>
      <c r="I130" s="406"/>
      <c r="J130" s="406">
        <f>IF(OR(ISERROR(VLOOKUP($E130&amp;$D$91&amp;$D$92,'CCG data'!$A:$AD,'CCG data'!T$3,FALSE)),ISBLANK(VLOOKUP($E130&amp;$D$91&amp;$D$92,'CCG data'!$A:$AD,'CCG data'!T$3,FALSE))),"",VLOOKUP($E130&amp;$D$91&amp;$D$92,'CCG data'!$A:$AD,'CCG data'!T$3,FALSE))</f>
        <v>33.245601312475628</v>
      </c>
      <c r="K130" s="406"/>
      <c r="L130" s="406">
        <f>IF(OR(ISERROR(VLOOKUP($E130&amp;$D$91&amp;$D$92,'CCG data'!$A:$AD,'CCG data'!U$3,FALSE)),ISBLANK(VLOOKUP($E130&amp;$D$91&amp;$D$92,'CCG data'!$A:$AD,'CCG data'!U$3,FALSE))),"",VLOOKUP($E130&amp;$D$91&amp;$D$92,'CCG data'!$A:$AD,'CCG data'!U$3,FALSE))</f>
        <v>14.095670761531288</v>
      </c>
      <c r="M130" s="407"/>
      <c r="N130" s="362">
        <f>IF(OR(ISERROR(VLOOKUP($E130&amp;$D$91&amp;$D$92,'CCG data'!$A:$AD,'CCG data'!G$3,FALSE)),ISBLANK(VLOOKUP($E130&amp;$D$91&amp;$D$92,'CCG data'!$A:$AD,'CCG data'!G$3,FALSE))),"",VLOOKUP($E130&amp;$D$91&amp;$D$92,'CCG data'!$A:$AD,'CCG data'!G$3,FALSE))</f>
        <v>2407</v>
      </c>
      <c r="P130" s="397" t="str">
        <f>IF(OR(ISERROR(VLOOKUP($E130&amp;$D$91&amp;$D$92,'CCG data'!$A:$AD,'CCG data'!B$3,FALSE)),ISBLANK(VLOOKUP($E130&amp;$D$91&amp;$D$92,'CCG data'!$A:$AD,'CCG data'!B$3,FALSE))),"",VLOOKUP($E130&amp;$D$91&amp;$D$92,'CCG data'!$A:$AD,'CCG data'!B$3,FALSE))</f>
        <v/>
      </c>
      <c r="Q130" s="263"/>
      <c r="R130" s="263">
        <f>IF(OR(ISERROR(VLOOKUP($E130&amp;$D$91&amp;$D$92,'CCG data'!$A:$AD,'CCG data'!C$3,FALSE)),ISBLANK(VLOOKUP($E130&amp;$D$91&amp;$D$92,'CCG data'!$A:$AD,'CCG data'!C$3,FALSE))),"",VLOOKUP($E130&amp;$D$91&amp;$D$92,'CCG data'!$A:$AD,'CCG data'!C$3,FALSE))</f>
        <v>0.51931865392604903</v>
      </c>
      <c r="S130" s="263"/>
      <c r="T130" s="263">
        <f>IF(OR(ISERROR(VLOOKUP($E130&amp;$D$91&amp;$D$92,'CCG data'!$A:$AD,'CCG data'!D$3,FALSE)),ISBLANK(VLOOKUP($E130&amp;$D$91&amp;$D$92,'CCG data'!$A:$AD,'CCG data'!D$3,FALSE))),"",VLOOKUP($E130&amp;$D$91&amp;$D$92,'CCG data'!$A:$AD,'CCG data'!D$3,FALSE))</f>
        <v>0.3369339426672206</v>
      </c>
      <c r="U130" s="263"/>
      <c r="V130" s="263">
        <f>IF(OR(ISERROR(VLOOKUP($E130&amp;$D$91&amp;$D$92,'CCG data'!$A:$AD,'CCG data'!E$3,FALSE)),ISBLANK(VLOOKUP($E130&amp;$D$91&amp;$D$92,'CCG data'!$A:$AD,'CCG data'!E$3,FALSE))),"",VLOOKUP($E130&amp;$D$91&amp;$D$92,'CCG data'!$A:$AD,'CCG data'!E$3,FALSE))</f>
        <v>0.14374740340673037</v>
      </c>
      <c r="W130" s="398"/>
      <c r="Z130" s="163">
        <f>IFERROR(VLOOKUP($E130&amp;$D$92, Outliers!$A$4:$P$214,10,FALSE),"0")</f>
        <v>1</v>
      </c>
      <c r="AA130" s="163">
        <f>IFERROR(VLOOKUP($E130&amp;$D$92, Outliers!$A$4:$P$214,11,FALSE),"0")</f>
        <v>1</v>
      </c>
      <c r="AB130" s="163">
        <f>IFERROR(VLOOKUP($E130&amp;$D$92, Outliers!$A$4:$P$214,12,FALSE),"0")</f>
        <v>0</v>
      </c>
      <c r="AC130" s="106"/>
      <c r="AD130" s="78"/>
      <c r="AE130" s="78"/>
      <c r="AF130" s="78"/>
      <c r="AG130" s="78"/>
    </row>
    <row r="131" spans="4:33" x14ac:dyDescent="0.25">
      <c r="D131" s="318"/>
      <c r="E131" s="103" t="s">
        <v>27</v>
      </c>
      <c r="F131" s="95" t="str">
        <f>IF(P130="","",VLOOKUP($E130&amp;$D$91&amp;$D$92,'CCG data'!$A:$AD,'CCG data'!W$3,FALSE))</f>
        <v/>
      </c>
      <c r="G131" s="96" t="str">
        <f>IF(P130="","",VLOOKUP($E130&amp;$D$91&amp;$D$92,'CCG data'!$A:$AD,'CCG data'!X$3,FALSE))</f>
        <v/>
      </c>
      <c r="H131" s="96">
        <f>IF(R130="","",VLOOKUP($E130&amp;$D$91&amp;$D$92,'CCG data'!$A:$AD,'CCG data'!Y$3,FALSE))</f>
        <v>47.868002964195171</v>
      </c>
      <c r="I131" s="96">
        <f>IF(R130="","",VLOOKUP($E130&amp;$D$91&amp;$D$92,'CCG data'!$A:$AD,'CCG data'!Z$3,FALSE))</f>
        <v>53.486828132770185</v>
      </c>
      <c r="J131" s="96">
        <f>IF(T130="","",VLOOKUP($E130&amp;$D$91&amp;$D$92,'CCG data'!$A:$AD,'CCG data'!AA$3,FALSE))</f>
        <v>30.957475835884701</v>
      </c>
      <c r="K131" s="96">
        <f>IF(T130="","",VLOOKUP($E130&amp;$D$91&amp;$D$92,'CCG data'!$A:$AD,'CCG data'!AB$3,FALSE))</f>
        <v>35.533726789066556</v>
      </c>
      <c r="L131" s="96">
        <f>IF(V130="","",VLOOKUP($E130&amp;$D$91&amp;$D$92,'CCG data'!$A:$AD,'CCG data'!AC$3,FALSE))</f>
        <v>12.61040637011858</v>
      </c>
      <c r="M131" s="96">
        <f>IF(V130="","",VLOOKUP($E130&amp;$D$91&amp;$D$92,'CCG data'!$A:$AD,'CCG data'!AD$3,FALSE))</f>
        <v>15.580935152943995</v>
      </c>
      <c r="N131" s="363"/>
      <c r="P131" s="150" t="str">
        <f>IF(P130="","",VLOOKUP($E130&amp;$D$91&amp;$D$92,'CCG data'!$A:$AD,'CCG data'!I$3,FALSE))</f>
        <v/>
      </c>
      <c r="Q131" s="15" t="str">
        <f>IF(P130="","",VLOOKUP($E130&amp;$D$91&amp;$D$92,'CCG data'!$A:$AD,'CCG data'!J$3,FALSE))</f>
        <v/>
      </c>
      <c r="R131" s="15">
        <f>IF(R130="","",VLOOKUP($E130&amp;$D$91&amp;$D$92,'CCG data'!$A:$AD,'CCG data'!K$3,FALSE))</f>
        <v>0.499</v>
      </c>
      <c r="S131" s="15">
        <f>IF(R130="","",VLOOKUP($E130&amp;$D$91&amp;$D$92,'CCG data'!$A:$AD,'CCG data'!L$3,FALSE))</f>
        <v>0.53900000000000003</v>
      </c>
      <c r="T131" s="15">
        <f>IF(T130="","",VLOOKUP($E130&amp;$D$91&amp;$D$92,'CCG data'!$A:$AD,'CCG data'!M$3,FALSE))</f>
        <v>0.318</v>
      </c>
      <c r="U131" s="15">
        <f>IF(T130="","",VLOOKUP($E130&amp;$D$91&amp;$D$92,'CCG data'!$A:$AD,'CCG data'!N$3,FALSE))</f>
        <v>0.35599999999999998</v>
      </c>
      <c r="V131" s="15">
        <f>IF(V130="","",VLOOKUP($E130&amp;$D$91&amp;$D$92,'CCG data'!$A:$AD,'CCG data'!O$3,FALSE))</f>
        <v>0.13</v>
      </c>
      <c r="W131" s="135">
        <f>IF(V130="","",VLOOKUP($E130&amp;$D$91&amp;$D$92,'CCG data'!$A:$AD,'CCG data'!P$3,FALSE))</f>
        <v>0.158</v>
      </c>
      <c r="Z131" s="163" t="str">
        <f>IFERROR(VLOOKUP($E131&amp;$D$92, Outliers!$A$4:$P$214,10,FALSE),"0")</f>
        <v>0</v>
      </c>
      <c r="AA131" s="163" t="str">
        <f>IFERROR(VLOOKUP($E131&amp;$D$92, Outliers!$A$4:$P$214,11,FALSE),"0")</f>
        <v>0</v>
      </c>
      <c r="AB131" s="163" t="str">
        <f>IFERROR(VLOOKUP($E131&amp;$D$92, Outliers!$A$4:$P$214,12,FALSE),"0")</f>
        <v>0</v>
      </c>
      <c r="AD131" s="78"/>
      <c r="AE131" s="78"/>
      <c r="AF131" s="78"/>
      <c r="AG131" s="78"/>
    </row>
    <row r="132" spans="4:33" s="40" customFormat="1" ht="15.75" x14ac:dyDescent="0.25">
      <c r="D132" s="318"/>
      <c r="E132" s="104" t="s">
        <v>162</v>
      </c>
      <c r="F132" s="405" t="str">
        <f>IF(OR(ISERROR(VLOOKUP($E132&amp;$D$91&amp;$D$92,'CCG data'!$A:$AD,'CCG data'!R$3,FALSE)),ISBLANK(VLOOKUP($E132&amp;$D$91&amp;$D$92,'CCG data'!$A:$AD,'CCG data'!R$3,FALSE))),"",VLOOKUP($E132&amp;$D$91&amp;$D$92,'CCG data'!$A:$AD,'CCG data'!R$3,FALSE))</f>
        <v/>
      </c>
      <c r="G132" s="406"/>
      <c r="H132" s="406">
        <f>IF(OR(ISERROR(VLOOKUP($E132&amp;$D$91&amp;$D$92,'CCG data'!$A:$AD,'CCG data'!S$3,FALSE)),ISBLANK(VLOOKUP($E132&amp;$D$91&amp;$D$92,'CCG data'!$A:$AD,'CCG data'!S$3,FALSE))),"",VLOOKUP($E132&amp;$D$91&amp;$D$92,'CCG data'!$A:$AD,'CCG data'!S$3,FALSE))</f>
        <v>24.357690332574286</v>
      </c>
      <c r="I132" s="406"/>
      <c r="J132" s="406">
        <f>IF(OR(ISERROR(VLOOKUP($E132&amp;$D$91&amp;$D$92,'CCG data'!$A:$AD,'CCG data'!T$3,FALSE)),ISBLANK(VLOOKUP($E132&amp;$D$91&amp;$D$92,'CCG data'!$A:$AD,'CCG data'!T$3,FALSE))),"",VLOOKUP($E132&amp;$D$91&amp;$D$92,'CCG data'!$A:$AD,'CCG data'!T$3,FALSE))</f>
        <v>26.07813661914777</v>
      </c>
      <c r="K132" s="406"/>
      <c r="L132" s="406">
        <f>IF(OR(ISERROR(VLOOKUP($E132&amp;$D$91&amp;$D$92,'CCG data'!$A:$AD,'CCG data'!U$3,FALSE)),ISBLANK(VLOOKUP($E132&amp;$D$91&amp;$D$92,'CCG data'!$A:$AD,'CCG data'!U$3,FALSE))),"",VLOOKUP($E132&amp;$D$91&amp;$D$92,'CCG data'!$A:$AD,'CCG data'!U$3,FALSE))</f>
        <v>13.902311004248354</v>
      </c>
      <c r="M132" s="407"/>
      <c r="N132" s="362">
        <f>IF(OR(ISERROR(VLOOKUP($E132&amp;$D$91&amp;$D$92,'CCG data'!$A:$AD,'CCG data'!G$3,FALSE)),ISBLANK(VLOOKUP($E132&amp;$D$91&amp;$D$92,'CCG data'!$A:$AD,'CCG data'!G$3,FALSE))),"",VLOOKUP($E132&amp;$D$91&amp;$D$92,'CCG data'!$A:$AD,'CCG data'!G$3,FALSE))</f>
        <v>1173</v>
      </c>
      <c r="P132" s="397" t="str">
        <f>IF(OR(ISERROR(VLOOKUP($E132&amp;$D$91&amp;$D$92,'CCG data'!$A:$AD,'CCG data'!B$3,FALSE)),ISBLANK(VLOOKUP($E132&amp;$D$91&amp;$D$92,'CCG data'!$A:$AD,'CCG data'!B$3,FALSE))),"",VLOOKUP($E132&amp;$D$91&amp;$D$92,'CCG data'!$A:$AD,'CCG data'!B$3,FALSE))</f>
        <v/>
      </c>
      <c r="Q132" s="263"/>
      <c r="R132" s="263">
        <f>IF(OR(ISERROR(VLOOKUP($E132&amp;$D$91&amp;$D$92,'CCG data'!$A:$AD,'CCG data'!C$3,FALSE)),ISBLANK(VLOOKUP($E132&amp;$D$91&amp;$D$92,'CCG data'!$A:$AD,'CCG data'!C$3,FALSE))),"",VLOOKUP($E132&amp;$D$91&amp;$D$92,'CCG data'!$A:$AD,'CCG data'!C$3,FALSE))</f>
        <v>0.38277919863597615</v>
      </c>
      <c r="S132" s="263"/>
      <c r="T132" s="263">
        <f>IF(OR(ISERROR(VLOOKUP($E132&amp;$D$91&amp;$D$92,'CCG data'!$A:$AD,'CCG data'!D$3,FALSE)),ISBLANK(VLOOKUP($E132&amp;$D$91&amp;$D$92,'CCG data'!$A:$AD,'CCG data'!D$3,FALSE))),"",VLOOKUP($E132&amp;$D$91&amp;$D$92,'CCG data'!$A:$AD,'CCG data'!D$3,FALSE))</f>
        <v>0.39641943734015345</v>
      </c>
      <c r="U132" s="263"/>
      <c r="V132" s="263">
        <f>IF(OR(ISERROR(VLOOKUP($E132&amp;$D$91&amp;$D$92,'CCG data'!$A:$AD,'CCG data'!E$3,FALSE)),ISBLANK(VLOOKUP($E132&amp;$D$91&amp;$D$92,'CCG data'!$A:$AD,'CCG data'!E$3,FALSE))),"",VLOOKUP($E132&amp;$D$91&amp;$D$92,'CCG data'!$A:$AD,'CCG data'!E$3,FALSE))</f>
        <v>0.22080136402387041</v>
      </c>
      <c r="W132" s="398"/>
      <c r="Z132" s="163">
        <f>IFERROR(VLOOKUP($E132&amp;$D$92, Outliers!$A$4:$P$214,10,FALSE),"0")</f>
        <v>1</v>
      </c>
      <c r="AA132" s="163">
        <f>IFERROR(VLOOKUP($E132&amp;$D$92, Outliers!$A$4:$P$214,11,FALSE),"0")</f>
        <v>0</v>
      </c>
      <c r="AB132" s="163">
        <f>IFERROR(VLOOKUP($E132&amp;$D$92, Outliers!$A$4:$P$214,12,FALSE),"0")</f>
        <v>0</v>
      </c>
      <c r="AC132" s="106"/>
      <c r="AD132" s="78"/>
      <c r="AE132" s="78"/>
      <c r="AF132" s="78"/>
      <c r="AG132" s="78"/>
    </row>
    <row r="133" spans="4:33" x14ac:dyDescent="0.25">
      <c r="D133" s="318"/>
      <c r="E133" s="103" t="s">
        <v>27</v>
      </c>
      <c r="F133" s="95" t="str">
        <f>IF(P132="","",VLOOKUP($E132&amp;$D$91&amp;$D$92,'CCG data'!$A:$AD,'CCG data'!W$3,FALSE))</f>
        <v/>
      </c>
      <c r="G133" s="96" t="str">
        <f>IF(P132="","",VLOOKUP($E132&amp;$D$91&amp;$D$92,'CCG data'!$A:$AD,'CCG data'!X$3,FALSE))</f>
        <v/>
      </c>
      <c r="H133" s="96">
        <f>IF(R132="","",VLOOKUP($E132&amp;$D$91&amp;$D$92,'CCG data'!$A:$AD,'CCG data'!Y$3,FALSE))</f>
        <v>22.104649795481038</v>
      </c>
      <c r="I133" s="96">
        <f>IF(R132="","",VLOOKUP($E132&amp;$D$91&amp;$D$92,'CCG data'!$A:$AD,'CCG data'!Z$3,FALSE))</f>
        <v>26.610730869667535</v>
      </c>
      <c r="J133" s="96">
        <f>IF(T132="","",VLOOKUP($E132&amp;$D$91&amp;$D$92,'CCG data'!$A:$AD,'CCG data'!AA$3,FALSE))</f>
        <v>23.707821148415476</v>
      </c>
      <c r="K133" s="96">
        <f>IF(T132="","",VLOOKUP($E132&amp;$D$91&amp;$D$92,'CCG data'!$A:$AD,'CCG data'!AB$3,FALSE))</f>
        <v>28.448452089880064</v>
      </c>
      <c r="L133" s="96">
        <f>IF(V132="","",VLOOKUP($E132&amp;$D$91&amp;$D$92,'CCG data'!$A:$AD,'CCG data'!AC$3,FALSE))</f>
        <v>12.209169760073555</v>
      </c>
      <c r="M133" s="96">
        <f>IF(V132="","",VLOOKUP($E132&amp;$D$91&amp;$D$92,'CCG data'!$A:$AD,'CCG data'!AD$3,FALSE))</f>
        <v>15.595452248423152</v>
      </c>
      <c r="N133" s="363"/>
      <c r="P133" s="150" t="str">
        <f>IF(P132="","",VLOOKUP($E132&amp;$D$91&amp;$D$92,'CCG data'!$A:$AD,'CCG data'!I$3,FALSE))</f>
        <v/>
      </c>
      <c r="Q133" s="15" t="str">
        <f>IF(P132="","",VLOOKUP($E132&amp;$D$91&amp;$D$92,'CCG data'!$A:$AD,'CCG data'!J$3,FALSE))</f>
        <v/>
      </c>
      <c r="R133" s="15">
        <f>IF(R132="","",VLOOKUP($E132&amp;$D$91&amp;$D$92,'CCG data'!$A:$AD,'CCG data'!K$3,FALSE))</f>
        <v>0.35499999999999998</v>
      </c>
      <c r="S133" s="15">
        <f>IF(R132="","",VLOOKUP($E132&amp;$D$91&amp;$D$92,'CCG data'!$A:$AD,'CCG data'!L$3,FALSE))</f>
        <v>0.41099999999999998</v>
      </c>
      <c r="T133" s="15">
        <f>IF(T132="","",VLOOKUP($E132&amp;$D$91&amp;$D$92,'CCG data'!$A:$AD,'CCG data'!M$3,FALSE))</f>
        <v>0.36899999999999999</v>
      </c>
      <c r="U133" s="15">
        <f>IF(T132="","",VLOOKUP($E132&amp;$D$91&amp;$D$92,'CCG data'!$A:$AD,'CCG data'!N$3,FALSE))</f>
        <v>0.42499999999999999</v>
      </c>
      <c r="V133" s="15">
        <f>IF(V132="","",VLOOKUP($E132&amp;$D$91&amp;$D$92,'CCG data'!$A:$AD,'CCG data'!O$3,FALSE))</f>
        <v>0.19800000000000001</v>
      </c>
      <c r="W133" s="135">
        <f>IF(V132="","",VLOOKUP($E132&amp;$D$91&amp;$D$92,'CCG data'!$A:$AD,'CCG data'!P$3,FALSE))</f>
        <v>0.245</v>
      </c>
      <c r="Z133" s="163" t="str">
        <f>IFERROR(VLOOKUP($E133&amp;$D$92, Outliers!$A$4:$P$214,10,FALSE),"0")</f>
        <v>0</v>
      </c>
      <c r="AA133" s="163" t="str">
        <f>IFERROR(VLOOKUP($E133&amp;$D$92, Outliers!$A$4:$P$214,11,FALSE),"0")</f>
        <v>0</v>
      </c>
      <c r="AB133" s="163" t="str">
        <f>IFERROR(VLOOKUP($E133&amp;$D$92, Outliers!$A$4:$P$214,12,FALSE),"0")</f>
        <v>0</v>
      </c>
      <c r="AD133" s="78"/>
      <c r="AE133" s="78"/>
      <c r="AF133" s="78"/>
      <c r="AG133" s="78"/>
    </row>
    <row r="134" spans="4:33" s="40" customFormat="1" ht="15.75" x14ac:dyDescent="0.25">
      <c r="D134" s="318"/>
      <c r="E134" s="104" t="s">
        <v>481</v>
      </c>
      <c r="F134" s="405" t="str">
        <f>IF(OR(ISERROR(VLOOKUP($E134&amp;$D$91&amp;$D$92,'CCG data'!$A:$AD,'CCG data'!R$3,FALSE)),ISBLANK(VLOOKUP($E134&amp;$D$91&amp;$D$92,'CCG data'!$A:$AD,'CCG data'!R$3,FALSE))),"",VLOOKUP($E134&amp;$D$91&amp;$D$92,'CCG data'!$A:$AD,'CCG data'!R$3,FALSE))</f>
        <v/>
      </c>
      <c r="G134" s="406"/>
      <c r="H134" s="406">
        <f>IF(OR(ISERROR(VLOOKUP($E134&amp;$D$91&amp;$D$92,'CCG data'!$A:$AD,'CCG data'!S$3,FALSE)),ISBLANK(VLOOKUP($E134&amp;$D$91&amp;$D$92,'CCG data'!$A:$AD,'CCG data'!S$3,FALSE))),"",VLOOKUP($E134&amp;$D$91&amp;$D$92,'CCG data'!$A:$AD,'CCG data'!S$3,FALSE))</f>
        <v>38.298965763507653</v>
      </c>
      <c r="I134" s="406"/>
      <c r="J134" s="406">
        <f>IF(OR(ISERROR(VLOOKUP($E134&amp;$D$91&amp;$D$92,'CCG data'!$A:$AD,'CCG data'!T$3,FALSE)),ISBLANK(VLOOKUP($E134&amp;$D$91&amp;$D$92,'CCG data'!$A:$AD,'CCG data'!T$3,FALSE))),"",VLOOKUP($E134&amp;$D$91&amp;$D$92,'CCG data'!$A:$AD,'CCG data'!T$3,FALSE))</f>
        <v>27.626912045028373</v>
      </c>
      <c r="K134" s="406"/>
      <c r="L134" s="406">
        <f>IF(OR(ISERROR(VLOOKUP($E134&amp;$D$91&amp;$D$92,'CCG data'!$A:$AD,'CCG data'!U$3,FALSE)),ISBLANK(VLOOKUP($E134&amp;$D$91&amp;$D$92,'CCG data'!$A:$AD,'CCG data'!U$3,FALSE))),"",VLOOKUP($E134&amp;$D$91&amp;$D$92,'CCG data'!$A:$AD,'CCG data'!U$3,FALSE))</f>
        <v>11.459854561316147</v>
      </c>
      <c r="M134" s="407"/>
      <c r="N134" s="362">
        <f>IF(OR(ISERROR(VLOOKUP($E134&amp;$D$91&amp;$D$92,'CCG data'!$A:$AD,'CCG data'!G$3,FALSE)),ISBLANK(VLOOKUP($E134&amp;$D$91&amp;$D$92,'CCG data'!$A:$AD,'CCG data'!G$3,FALSE))),"",VLOOKUP($E134&amp;$D$91&amp;$D$92,'CCG data'!$A:$AD,'CCG data'!G$3,FALSE))</f>
        <v>1515</v>
      </c>
      <c r="P134" s="397" t="str">
        <f>IF(OR(ISERROR(VLOOKUP($E134&amp;$D$91&amp;$D$92,'CCG data'!$A:$AD,'CCG data'!B$3,FALSE)),ISBLANK(VLOOKUP($E134&amp;$D$91&amp;$D$92,'CCG data'!$A:$AD,'CCG data'!B$3,FALSE))),"",VLOOKUP($E134&amp;$D$91&amp;$D$92,'CCG data'!$A:$AD,'CCG data'!B$3,FALSE))</f>
        <v/>
      </c>
      <c r="Q134" s="263"/>
      <c r="R134" s="263">
        <f>IF(OR(ISERROR(VLOOKUP($E134&amp;$D$91&amp;$D$92,'CCG data'!$A:$AD,'CCG data'!C$3,FALSE)),ISBLANK(VLOOKUP($E134&amp;$D$91&amp;$D$92,'CCG data'!$A:$AD,'CCG data'!C$3,FALSE))),"",VLOOKUP($E134&amp;$D$91&amp;$D$92,'CCG data'!$A:$AD,'CCG data'!C$3,FALSE))</f>
        <v>0.48712871287128712</v>
      </c>
      <c r="S134" s="263"/>
      <c r="T134" s="263">
        <f>IF(OR(ISERROR(VLOOKUP($E134&amp;$D$91&amp;$D$92,'CCG data'!$A:$AD,'CCG data'!D$3,FALSE)),ISBLANK(VLOOKUP($E134&amp;$D$91&amp;$D$92,'CCG data'!$A:$AD,'CCG data'!D$3,FALSE))),"",VLOOKUP($E134&amp;$D$91&amp;$D$92,'CCG data'!$A:$AD,'CCG data'!D$3,FALSE))</f>
        <v>0.36237623762376237</v>
      </c>
      <c r="U134" s="263"/>
      <c r="V134" s="263">
        <f>IF(OR(ISERROR(VLOOKUP($E134&amp;$D$91&amp;$D$92,'CCG data'!$A:$AD,'CCG data'!E$3,FALSE)),ISBLANK(VLOOKUP($E134&amp;$D$91&amp;$D$92,'CCG data'!$A:$AD,'CCG data'!E$3,FALSE))),"",VLOOKUP($E134&amp;$D$91&amp;$D$92,'CCG data'!$A:$AD,'CCG data'!E$3,FALSE))</f>
        <v>0.15049504950495049</v>
      </c>
      <c r="W134" s="398"/>
      <c r="Z134" s="163">
        <f>IFERROR(VLOOKUP($E134&amp;$D$92, Outliers!$A$4:$P$214,10,FALSE),"0")</f>
        <v>0</v>
      </c>
      <c r="AA134" s="163">
        <f>IFERROR(VLOOKUP($E134&amp;$D$92, Outliers!$A$4:$P$214,11,FALSE),"0")</f>
        <v>0</v>
      </c>
      <c r="AB134" s="163">
        <f>IFERROR(VLOOKUP($E134&amp;$D$92, Outliers!$A$4:$P$214,12,FALSE),"0")</f>
        <v>0</v>
      </c>
      <c r="AC134" s="106"/>
      <c r="AD134" s="78"/>
      <c r="AE134" s="78"/>
      <c r="AF134" s="78"/>
      <c r="AG134" s="78"/>
    </row>
    <row r="135" spans="4:33" x14ac:dyDescent="0.25">
      <c r="D135" s="318"/>
      <c r="E135" s="103" t="s">
        <v>27</v>
      </c>
      <c r="F135" s="95" t="str">
        <f>IF(P134="","",VLOOKUP($E134&amp;$D$91&amp;$D$92,'CCG data'!$A:$AD,'CCG data'!W$3,FALSE))</f>
        <v/>
      </c>
      <c r="G135" s="96" t="str">
        <f>IF(P134="","",VLOOKUP($E134&amp;$D$91&amp;$D$92,'CCG data'!$A:$AD,'CCG data'!X$3,FALSE))</f>
        <v/>
      </c>
      <c r="H135" s="96">
        <f>IF(R134="","",VLOOKUP($E134&amp;$D$91&amp;$D$92,'CCG data'!$A:$AD,'CCG data'!Y$3,FALSE))</f>
        <v>35.535749115757383</v>
      </c>
      <c r="I135" s="96">
        <f>IF(R134="","",VLOOKUP($E134&amp;$D$91&amp;$D$92,'CCG data'!$A:$AD,'CCG data'!Z$3,FALSE))</f>
        <v>41.062182411257922</v>
      </c>
      <c r="J135" s="96">
        <f>IF(T134="","",VLOOKUP($E134&amp;$D$91&amp;$D$92,'CCG data'!$A:$AD,'CCG data'!AA$3,FALSE))</f>
        <v>25.315899813016735</v>
      </c>
      <c r="K135" s="96">
        <f>IF(T134="","",VLOOKUP($E134&amp;$D$91&amp;$D$92,'CCG data'!$A:$AD,'CCG data'!AB$3,FALSE))</f>
        <v>29.937924277040011</v>
      </c>
      <c r="L135" s="96">
        <f>IF(V134="","",VLOOKUP($E134&amp;$D$91&amp;$D$92,'CCG data'!$A:$AD,'CCG data'!AC$3,FALSE))</f>
        <v>9.9723176402913261</v>
      </c>
      <c r="M135" s="96">
        <f>IF(V134="","",VLOOKUP($E134&amp;$D$91&amp;$D$92,'CCG data'!$A:$AD,'CCG data'!AD$3,FALSE))</f>
        <v>12.947391482340969</v>
      </c>
      <c r="N135" s="363"/>
      <c r="P135" s="150" t="str">
        <f>IF(P134="","",VLOOKUP($E134&amp;$D$91&amp;$D$92,'CCG data'!$A:$AD,'CCG data'!I$3,FALSE))</f>
        <v/>
      </c>
      <c r="Q135" s="15" t="str">
        <f>IF(P134="","",VLOOKUP($E134&amp;$D$91&amp;$D$92,'CCG data'!$A:$AD,'CCG data'!J$3,FALSE))</f>
        <v/>
      </c>
      <c r="R135" s="15">
        <f>IF(R134="","",VLOOKUP($E134&amp;$D$91&amp;$D$92,'CCG data'!$A:$AD,'CCG data'!K$3,FALSE))</f>
        <v>0.46200000000000002</v>
      </c>
      <c r="S135" s="15">
        <f>IF(R134="","",VLOOKUP($E134&amp;$D$91&amp;$D$92,'CCG data'!$A:$AD,'CCG data'!L$3,FALSE))</f>
        <v>0.51200000000000001</v>
      </c>
      <c r="T135" s="15">
        <f>IF(T134="","",VLOOKUP($E134&amp;$D$91&amp;$D$92,'CCG data'!$A:$AD,'CCG data'!M$3,FALSE))</f>
        <v>0.33900000000000002</v>
      </c>
      <c r="U135" s="15">
        <f>IF(T134="","",VLOOKUP($E134&amp;$D$91&amp;$D$92,'CCG data'!$A:$AD,'CCG data'!N$3,FALSE))</f>
        <v>0.38700000000000001</v>
      </c>
      <c r="V135" s="15">
        <f>IF(V134="","",VLOOKUP($E134&amp;$D$91&amp;$D$92,'CCG data'!$A:$AD,'CCG data'!O$3,FALSE))</f>
        <v>0.13300000000000001</v>
      </c>
      <c r="W135" s="135">
        <f>IF(V134="","",VLOOKUP($E134&amp;$D$91&amp;$D$92,'CCG data'!$A:$AD,'CCG data'!P$3,FALSE))</f>
        <v>0.16900000000000001</v>
      </c>
      <c r="Z135" s="163" t="str">
        <f>IFERROR(VLOOKUP($E135&amp;$D$92, Outliers!$A$4:$P$214,10,FALSE),"0")</f>
        <v>0</v>
      </c>
      <c r="AA135" s="163" t="str">
        <f>IFERROR(VLOOKUP($E135&amp;$D$92, Outliers!$A$4:$P$214,11,FALSE),"0")</f>
        <v>0</v>
      </c>
      <c r="AB135" s="163" t="str">
        <f>IFERROR(VLOOKUP($E135&amp;$D$92, Outliers!$A$4:$P$214,12,FALSE),"0")</f>
        <v>0</v>
      </c>
      <c r="AD135" s="78"/>
      <c r="AE135" s="78"/>
      <c r="AF135" s="78"/>
      <c r="AG135" s="78"/>
    </row>
    <row r="136" spans="4:33" s="40" customFormat="1" ht="15.75" x14ac:dyDescent="0.25">
      <c r="D136" s="318"/>
      <c r="E136" s="104" t="s">
        <v>163</v>
      </c>
      <c r="F136" s="405" t="str">
        <f>IF(OR(ISERROR(VLOOKUP($E136&amp;$D$91&amp;$D$92,'CCG data'!$A:$AD,'CCG data'!R$3,FALSE)),ISBLANK(VLOOKUP($E136&amp;$D$91&amp;$D$92,'CCG data'!$A:$AD,'CCG data'!R$3,FALSE))),"",VLOOKUP($E136&amp;$D$91&amp;$D$92,'CCG data'!$A:$AD,'CCG data'!R$3,FALSE))</f>
        <v/>
      </c>
      <c r="G136" s="406"/>
      <c r="H136" s="406">
        <f>IF(OR(ISERROR(VLOOKUP($E136&amp;$D$91&amp;$D$92,'CCG data'!$A:$AD,'CCG data'!S$3,FALSE)),ISBLANK(VLOOKUP($E136&amp;$D$91&amp;$D$92,'CCG data'!$A:$AD,'CCG data'!S$3,FALSE))),"",VLOOKUP($E136&amp;$D$91&amp;$D$92,'CCG data'!$A:$AD,'CCG data'!S$3,FALSE))</f>
        <v>43.541121740637713</v>
      </c>
      <c r="I136" s="406"/>
      <c r="J136" s="406">
        <f>IF(OR(ISERROR(VLOOKUP($E136&amp;$D$91&amp;$D$92,'CCG data'!$A:$AD,'CCG data'!T$3,FALSE)),ISBLANK(VLOOKUP($E136&amp;$D$91&amp;$D$92,'CCG data'!$A:$AD,'CCG data'!T$3,FALSE))),"",VLOOKUP($E136&amp;$D$91&amp;$D$92,'CCG data'!$A:$AD,'CCG data'!T$3,FALSE))</f>
        <v>30.431277506500823</v>
      </c>
      <c r="K136" s="406"/>
      <c r="L136" s="406">
        <f>IF(OR(ISERROR(VLOOKUP($E136&amp;$D$91&amp;$D$92,'CCG data'!$A:$AD,'CCG data'!U$3,FALSE)),ISBLANK(VLOOKUP($E136&amp;$D$91&amp;$D$92,'CCG data'!$A:$AD,'CCG data'!U$3,FALSE))),"",VLOOKUP($E136&amp;$D$91&amp;$D$92,'CCG data'!$A:$AD,'CCG data'!U$3,FALSE))</f>
        <v>12.064682215569727</v>
      </c>
      <c r="M136" s="407"/>
      <c r="N136" s="362">
        <f>IF(OR(ISERROR(VLOOKUP($E136&amp;$D$91&amp;$D$92,'CCG data'!$A:$AD,'CCG data'!G$3,FALSE)),ISBLANK(VLOOKUP($E136&amp;$D$91&amp;$D$92,'CCG data'!$A:$AD,'CCG data'!G$3,FALSE))),"",VLOOKUP($E136&amp;$D$91&amp;$D$92,'CCG data'!$A:$AD,'CCG data'!G$3,FALSE))</f>
        <v>2590</v>
      </c>
      <c r="P136" s="397" t="str">
        <f>IF(OR(ISERROR(VLOOKUP($E136&amp;$D$91&amp;$D$92,'CCG data'!$A:$AD,'CCG data'!B$3,FALSE)),ISBLANK(VLOOKUP($E136&amp;$D$91&amp;$D$92,'CCG data'!$A:$AD,'CCG data'!B$3,FALSE))),"",VLOOKUP($E136&amp;$D$91&amp;$D$92,'CCG data'!$A:$AD,'CCG data'!B$3,FALSE))</f>
        <v/>
      </c>
      <c r="Q136" s="263"/>
      <c r="R136" s="263">
        <f>IF(OR(ISERROR(VLOOKUP($E136&amp;$D$91&amp;$D$92,'CCG data'!$A:$AD,'CCG data'!C$3,FALSE)),ISBLANK(VLOOKUP($E136&amp;$D$91&amp;$D$92,'CCG data'!$A:$AD,'CCG data'!C$3,FALSE))),"",VLOOKUP($E136&amp;$D$91&amp;$D$92,'CCG data'!$A:$AD,'CCG data'!C$3,FALSE))</f>
        <v>0.49961389961389963</v>
      </c>
      <c r="S136" s="263"/>
      <c r="T136" s="263">
        <f>IF(OR(ISERROR(VLOOKUP($E136&amp;$D$91&amp;$D$92,'CCG data'!$A:$AD,'CCG data'!D$3,FALSE)),ISBLANK(VLOOKUP($E136&amp;$D$91&amp;$D$92,'CCG data'!$A:$AD,'CCG data'!D$3,FALSE))),"",VLOOKUP($E136&amp;$D$91&amp;$D$92,'CCG data'!$A:$AD,'CCG data'!D$3,FALSE))</f>
        <v>0.36061776061776063</v>
      </c>
      <c r="U136" s="263"/>
      <c r="V136" s="263">
        <f>IF(OR(ISERROR(VLOOKUP($E136&amp;$D$91&amp;$D$92,'CCG data'!$A:$AD,'CCG data'!E$3,FALSE)),ISBLANK(VLOOKUP($E136&amp;$D$91&amp;$D$92,'CCG data'!$A:$AD,'CCG data'!E$3,FALSE))),"",VLOOKUP($E136&amp;$D$91&amp;$D$92,'CCG data'!$A:$AD,'CCG data'!E$3,FALSE))</f>
        <v>0.13976833976833977</v>
      </c>
      <c r="W136" s="398"/>
      <c r="Z136" s="163">
        <f>IFERROR(VLOOKUP($E136&amp;$D$92, Outliers!$A$4:$P$214,10,FALSE),"0")</f>
        <v>1</v>
      </c>
      <c r="AA136" s="163">
        <f>IFERROR(VLOOKUP($E136&amp;$D$92, Outliers!$A$4:$P$214,11,FALSE),"0")</f>
        <v>0</v>
      </c>
      <c r="AB136" s="163">
        <f>IFERROR(VLOOKUP($E136&amp;$D$92, Outliers!$A$4:$P$214,12,FALSE),"0")</f>
        <v>0</v>
      </c>
      <c r="AC136" s="106"/>
      <c r="AD136" s="78"/>
      <c r="AE136" s="78"/>
      <c r="AF136" s="78"/>
      <c r="AG136" s="78"/>
    </row>
    <row r="137" spans="4:33" x14ac:dyDescent="0.25">
      <c r="D137" s="318"/>
      <c r="E137" s="103" t="s">
        <v>27</v>
      </c>
      <c r="F137" s="95" t="str">
        <f>IF(P136="","",VLOOKUP($E136&amp;$D$91&amp;$D$92,'CCG data'!$A:$AD,'CCG data'!W$3,FALSE))</f>
        <v/>
      </c>
      <c r="G137" s="96" t="str">
        <f>IF(P136="","",VLOOKUP($E136&amp;$D$91&amp;$D$92,'CCG data'!$A:$AD,'CCG data'!X$3,FALSE))</f>
        <v/>
      </c>
      <c r="H137" s="96">
        <f>IF(R136="","",VLOOKUP($E136&amp;$D$91&amp;$D$92,'CCG data'!$A:$AD,'CCG data'!Y$3,FALSE))</f>
        <v>41.168718291984881</v>
      </c>
      <c r="I137" s="96">
        <f>IF(R136="","",VLOOKUP($E136&amp;$D$91&amp;$D$92,'CCG data'!$A:$AD,'CCG data'!Z$3,FALSE))</f>
        <v>45.913525189290546</v>
      </c>
      <c r="J137" s="96">
        <f>IF(T136="","",VLOOKUP($E136&amp;$D$91&amp;$D$92,'CCG data'!$A:$AD,'CCG data'!AA$3,FALSE))</f>
        <v>28.479623544001392</v>
      </c>
      <c r="K137" s="96">
        <f>IF(T136="","",VLOOKUP($E136&amp;$D$91&amp;$D$92,'CCG data'!$A:$AD,'CCG data'!AB$3,FALSE))</f>
        <v>32.382931469000255</v>
      </c>
      <c r="L137" s="96">
        <f>IF(V136="","",VLOOKUP($E136&amp;$D$91&amp;$D$92,'CCG data'!$A:$AD,'CCG data'!AC$3,FALSE))</f>
        <v>10.821835201845012</v>
      </c>
      <c r="M137" s="96">
        <f>IF(V136="","",VLOOKUP($E136&amp;$D$91&amp;$D$92,'CCG data'!$A:$AD,'CCG data'!AD$3,FALSE))</f>
        <v>13.307529229294442</v>
      </c>
      <c r="N137" s="363"/>
      <c r="P137" s="150" t="str">
        <f>IF(P136="","",VLOOKUP($E136&amp;$D$91&amp;$D$92,'CCG data'!$A:$AD,'CCG data'!I$3,FALSE))</f>
        <v/>
      </c>
      <c r="Q137" s="15" t="str">
        <f>IF(P136="","",VLOOKUP($E136&amp;$D$91&amp;$D$92,'CCG data'!$A:$AD,'CCG data'!J$3,FALSE))</f>
        <v/>
      </c>
      <c r="R137" s="15">
        <f>IF(R136="","",VLOOKUP($E136&amp;$D$91&amp;$D$92,'CCG data'!$A:$AD,'CCG data'!K$3,FALSE))</f>
        <v>0.48</v>
      </c>
      <c r="S137" s="15">
        <f>IF(R136="","",VLOOKUP($E136&amp;$D$91&amp;$D$92,'CCG data'!$A:$AD,'CCG data'!L$3,FALSE))</f>
        <v>0.51900000000000002</v>
      </c>
      <c r="T137" s="15">
        <f>IF(T136="","",VLOOKUP($E136&amp;$D$91&amp;$D$92,'CCG data'!$A:$AD,'CCG data'!M$3,FALSE))</f>
        <v>0.34200000000000003</v>
      </c>
      <c r="U137" s="15">
        <f>IF(T136="","",VLOOKUP($E136&amp;$D$91&amp;$D$92,'CCG data'!$A:$AD,'CCG data'!N$3,FALSE))</f>
        <v>0.379</v>
      </c>
      <c r="V137" s="15">
        <f>IF(V136="","",VLOOKUP($E136&amp;$D$91&amp;$D$92,'CCG data'!$A:$AD,'CCG data'!O$3,FALSE))</f>
        <v>0.127</v>
      </c>
      <c r="W137" s="135">
        <f>IF(V136="","",VLOOKUP($E136&amp;$D$91&amp;$D$92,'CCG data'!$A:$AD,'CCG data'!P$3,FALSE))</f>
        <v>0.154</v>
      </c>
      <c r="Z137" s="163" t="str">
        <f>IFERROR(VLOOKUP($E137&amp;$D$92, Outliers!$A$4:$P$214,10,FALSE),"0")</f>
        <v>0</v>
      </c>
      <c r="AA137" s="163" t="str">
        <f>IFERROR(VLOOKUP($E137&amp;$D$92, Outliers!$A$4:$P$214,11,FALSE),"0")</f>
        <v>0</v>
      </c>
      <c r="AB137" s="163" t="str">
        <f>IFERROR(VLOOKUP($E137&amp;$D$92, Outliers!$A$4:$P$214,12,FALSE),"0")</f>
        <v>0</v>
      </c>
      <c r="AD137" s="78"/>
      <c r="AE137" s="78"/>
      <c r="AF137" s="78"/>
      <c r="AG137" s="78"/>
    </row>
    <row r="138" spans="4:33" s="40" customFormat="1" ht="15.75" x14ac:dyDescent="0.25">
      <c r="D138" s="318"/>
      <c r="E138" s="104" t="s">
        <v>164</v>
      </c>
      <c r="F138" s="405" t="str">
        <f>IF(OR(ISERROR(VLOOKUP($E138&amp;$D$91&amp;$D$92,'CCG data'!$A:$AD,'CCG data'!R$3,FALSE)),ISBLANK(VLOOKUP($E138&amp;$D$91&amp;$D$92,'CCG data'!$A:$AD,'CCG data'!R$3,FALSE))),"",VLOOKUP($E138&amp;$D$91&amp;$D$92,'CCG data'!$A:$AD,'CCG data'!R$3,FALSE))</f>
        <v/>
      </c>
      <c r="G138" s="406"/>
      <c r="H138" s="406">
        <f>IF(OR(ISERROR(VLOOKUP($E138&amp;$D$91&amp;$D$92,'CCG data'!$A:$AD,'CCG data'!S$3,FALSE)),ISBLANK(VLOOKUP($E138&amp;$D$91&amp;$D$92,'CCG data'!$A:$AD,'CCG data'!S$3,FALSE))),"",VLOOKUP($E138&amp;$D$91&amp;$D$92,'CCG data'!$A:$AD,'CCG data'!S$3,FALSE))</f>
        <v>31.673878759472981</v>
      </c>
      <c r="I138" s="406"/>
      <c r="J138" s="406">
        <f>IF(OR(ISERROR(VLOOKUP($E138&amp;$D$91&amp;$D$92,'CCG data'!$A:$AD,'CCG data'!T$3,FALSE)),ISBLANK(VLOOKUP($E138&amp;$D$91&amp;$D$92,'CCG data'!$A:$AD,'CCG data'!T$3,FALSE))),"",VLOOKUP($E138&amp;$D$91&amp;$D$92,'CCG data'!$A:$AD,'CCG data'!T$3,FALSE))</f>
        <v>22.594713012713346</v>
      </c>
      <c r="K138" s="406"/>
      <c r="L138" s="406">
        <f>IF(OR(ISERROR(VLOOKUP($E138&amp;$D$91&amp;$D$92,'CCG data'!$A:$AD,'CCG data'!U$3,FALSE)),ISBLANK(VLOOKUP($E138&amp;$D$91&amp;$D$92,'CCG data'!$A:$AD,'CCG data'!U$3,FALSE))),"",VLOOKUP($E138&amp;$D$91&amp;$D$92,'CCG data'!$A:$AD,'CCG data'!U$3,FALSE))</f>
        <v>7.490983799175102</v>
      </c>
      <c r="M138" s="407"/>
      <c r="N138" s="362">
        <f>IF(OR(ISERROR(VLOOKUP($E138&amp;$D$91&amp;$D$92,'CCG data'!$A:$AD,'CCG data'!G$3,FALSE)),ISBLANK(VLOOKUP($E138&amp;$D$91&amp;$D$92,'CCG data'!$A:$AD,'CCG data'!G$3,FALSE))),"",VLOOKUP($E138&amp;$D$91&amp;$D$92,'CCG data'!$A:$AD,'CCG data'!G$3,FALSE))</f>
        <v>1731</v>
      </c>
      <c r="P138" s="397" t="str">
        <f>IF(OR(ISERROR(VLOOKUP($E138&amp;$D$91&amp;$D$92,'CCG data'!$A:$AD,'CCG data'!B$3,FALSE)),ISBLANK(VLOOKUP($E138&amp;$D$91&amp;$D$92,'CCG data'!$A:$AD,'CCG data'!B$3,FALSE))),"",VLOOKUP($E138&amp;$D$91&amp;$D$92,'CCG data'!$A:$AD,'CCG data'!B$3,FALSE))</f>
        <v/>
      </c>
      <c r="Q138" s="263"/>
      <c r="R138" s="263">
        <f>IF(OR(ISERROR(VLOOKUP($E138&amp;$D$91&amp;$D$92,'CCG data'!$A:$AD,'CCG data'!C$3,FALSE)),ISBLANK(VLOOKUP($E138&amp;$D$91&amp;$D$92,'CCG data'!$A:$AD,'CCG data'!C$3,FALSE))),"",VLOOKUP($E138&amp;$D$91&amp;$D$92,'CCG data'!$A:$AD,'CCG data'!C$3,FALSE))</f>
        <v>0.50664355863662625</v>
      </c>
      <c r="S138" s="263"/>
      <c r="T138" s="263">
        <f>IF(OR(ISERROR(VLOOKUP($E138&amp;$D$91&amp;$D$92,'CCG data'!$A:$AD,'CCG data'!D$3,FALSE)),ISBLANK(VLOOKUP($E138&amp;$D$91&amp;$D$92,'CCG data'!$A:$AD,'CCG data'!D$3,FALSE))),"",VLOOKUP($E138&amp;$D$91&amp;$D$92,'CCG data'!$A:$AD,'CCG data'!D$3,FALSE))</f>
        <v>0.37319468515309068</v>
      </c>
      <c r="U138" s="263"/>
      <c r="V138" s="263">
        <f>IF(OR(ISERROR(VLOOKUP($E138&amp;$D$91&amp;$D$92,'CCG data'!$A:$AD,'CCG data'!E$3,FALSE)),ISBLANK(VLOOKUP($E138&amp;$D$91&amp;$D$92,'CCG data'!$A:$AD,'CCG data'!E$3,FALSE))),"",VLOOKUP($E138&amp;$D$91&amp;$D$92,'CCG data'!$A:$AD,'CCG data'!E$3,FALSE))</f>
        <v>0.12016175621028308</v>
      </c>
      <c r="W138" s="398"/>
      <c r="Z138" s="163">
        <f>IFERROR(VLOOKUP($E138&amp;$D$92, Outliers!$A$4:$P$214,10,FALSE),"0")</f>
        <v>1</v>
      </c>
      <c r="AA138" s="163">
        <f>IFERROR(VLOOKUP($E138&amp;$D$92, Outliers!$A$4:$P$214,11,FALSE),"0")</f>
        <v>1</v>
      </c>
      <c r="AB138" s="163">
        <f>IFERROR(VLOOKUP($E138&amp;$D$92, Outliers!$A$4:$P$214,12,FALSE),"0")</f>
        <v>1</v>
      </c>
      <c r="AC138" s="106"/>
      <c r="AD138" s="78"/>
      <c r="AE138" s="78"/>
      <c r="AF138" s="78"/>
      <c r="AG138" s="78"/>
    </row>
    <row r="139" spans="4:33" x14ac:dyDescent="0.25">
      <c r="D139" s="318"/>
      <c r="E139" s="103" t="s">
        <v>27</v>
      </c>
      <c r="F139" s="95" t="str">
        <f>IF(P138="","",VLOOKUP($E138&amp;$D$91&amp;$D$92,'CCG data'!$A:$AD,'CCG data'!W$3,FALSE))</f>
        <v/>
      </c>
      <c r="G139" s="96" t="str">
        <f>IF(P138="","",VLOOKUP($E138&amp;$D$91&amp;$D$92,'CCG data'!$A:$AD,'CCG data'!X$3,FALSE))</f>
        <v/>
      </c>
      <c r="H139" s="96">
        <f>IF(R138="","",VLOOKUP($E138&amp;$D$91&amp;$D$92,'CCG data'!$A:$AD,'CCG data'!Y$3,FALSE))</f>
        <v>29.577559015652962</v>
      </c>
      <c r="I139" s="96">
        <f>IF(R138="","",VLOOKUP($E138&amp;$D$91&amp;$D$92,'CCG data'!$A:$AD,'CCG data'!Z$3,FALSE))</f>
        <v>33.770198503292995</v>
      </c>
      <c r="J139" s="96">
        <f>IF(T138="","",VLOOKUP($E138&amp;$D$91&amp;$D$92,'CCG data'!$A:$AD,'CCG data'!AA$3,FALSE))</f>
        <v>20.852317909591676</v>
      </c>
      <c r="K139" s="96">
        <f>IF(T138="","",VLOOKUP($E138&amp;$D$91&amp;$D$92,'CCG data'!$A:$AD,'CCG data'!AB$3,FALSE))</f>
        <v>24.337108115835015</v>
      </c>
      <c r="L139" s="96">
        <f>IF(V138="","",VLOOKUP($E138&amp;$D$91&amp;$D$92,'CCG data'!$A:$AD,'CCG data'!AC$3,FALSE))</f>
        <v>6.4729475042611035</v>
      </c>
      <c r="M139" s="96">
        <f>IF(V138="","",VLOOKUP($E138&amp;$D$91&amp;$D$92,'CCG data'!$A:$AD,'CCG data'!AD$3,FALSE))</f>
        <v>8.5090200940891005</v>
      </c>
      <c r="N139" s="363"/>
      <c r="P139" s="150" t="str">
        <f>IF(P138="","",VLOOKUP($E138&amp;$D$91&amp;$D$92,'CCG data'!$A:$AD,'CCG data'!I$3,FALSE))</f>
        <v/>
      </c>
      <c r="Q139" s="15" t="str">
        <f>IF(P138="","",VLOOKUP($E138&amp;$D$91&amp;$D$92,'CCG data'!$A:$AD,'CCG data'!J$3,FALSE))</f>
        <v/>
      </c>
      <c r="R139" s="15">
        <f>IF(R138="","",VLOOKUP($E138&amp;$D$91&amp;$D$92,'CCG data'!$A:$AD,'CCG data'!K$3,FALSE))</f>
        <v>0.48299999999999998</v>
      </c>
      <c r="S139" s="15">
        <f>IF(R138="","",VLOOKUP($E138&amp;$D$91&amp;$D$92,'CCG data'!$A:$AD,'CCG data'!L$3,FALSE))</f>
        <v>0.53</v>
      </c>
      <c r="T139" s="15">
        <f>IF(T138="","",VLOOKUP($E138&amp;$D$91&amp;$D$92,'CCG data'!$A:$AD,'CCG data'!M$3,FALSE))</f>
        <v>0.35099999999999998</v>
      </c>
      <c r="U139" s="15">
        <f>IF(T138="","",VLOOKUP($E138&amp;$D$91&amp;$D$92,'CCG data'!$A:$AD,'CCG data'!N$3,FALSE))</f>
        <v>0.39600000000000002</v>
      </c>
      <c r="V139" s="15">
        <f>IF(V138="","",VLOOKUP($E138&amp;$D$91&amp;$D$92,'CCG data'!$A:$AD,'CCG data'!O$3,FALSE))</f>
        <v>0.106</v>
      </c>
      <c r="W139" s="135">
        <f>IF(V138="","",VLOOKUP($E138&amp;$D$91&amp;$D$92,'CCG data'!$A:$AD,'CCG data'!P$3,FALSE))</f>
        <v>0.13600000000000001</v>
      </c>
      <c r="Z139" s="163" t="str">
        <f>IFERROR(VLOOKUP($E139&amp;$D$92, Outliers!$A$4:$P$214,10,FALSE),"0")</f>
        <v>0</v>
      </c>
      <c r="AA139" s="163" t="str">
        <f>IFERROR(VLOOKUP($E139&amp;$D$92, Outliers!$A$4:$P$214,11,FALSE),"0")</f>
        <v>0</v>
      </c>
      <c r="AB139" s="163" t="str">
        <f>IFERROR(VLOOKUP($E139&amp;$D$92, Outliers!$A$4:$P$214,12,FALSE),"0")</f>
        <v>0</v>
      </c>
      <c r="AD139" s="78"/>
      <c r="AE139" s="78"/>
      <c r="AF139" s="78"/>
      <c r="AG139" s="78"/>
    </row>
    <row r="140" spans="4:33" s="40" customFormat="1" ht="15.75" x14ac:dyDescent="0.25">
      <c r="D140" s="318"/>
      <c r="E140" s="104" t="s">
        <v>165</v>
      </c>
      <c r="F140" s="405" t="str">
        <f>IF(OR(ISERROR(VLOOKUP($E140&amp;$D$91&amp;$D$92,'CCG data'!$A:$AD,'CCG data'!R$3,FALSE)),ISBLANK(VLOOKUP($E140&amp;$D$91&amp;$D$92,'CCG data'!$A:$AD,'CCG data'!R$3,FALSE))),"",VLOOKUP($E140&amp;$D$91&amp;$D$92,'CCG data'!$A:$AD,'CCG data'!R$3,FALSE))</f>
        <v/>
      </c>
      <c r="G140" s="406"/>
      <c r="H140" s="406">
        <f>IF(OR(ISERROR(VLOOKUP($E140&amp;$D$91&amp;$D$92,'CCG data'!$A:$AD,'CCG data'!S$3,FALSE)),ISBLANK(VLOOKUP($E140&amp;$D$91&amp;$D$92,'CCG data'!$A:$AD,'CCG data'!S$3,FALSE))),"",VLOOKUP($E140&amp;$D$91&amp;$D$92,'CCG data'!$A:$AD,'CCG data'!S$3,FALSE))</f>
        <v>50.677983550169557</v>
      </c>
      <c r="I140" s="406"/>
      <c r="J140" s="406">
        <f>IF(OR(ISERROR(VLOOKUP($E140&amp;$D$91&amp;$D$92,'CCG data'!$A:$AD,'CCG data'!T$3,FALSE)),ISBLANK(VLOOKUP($E140&amp;$D$91&amp;$D$92,'CCG data'!$A:$AD,'CCG data'!T$3,FALSE))),"",VLOOKUP($E140&amp;$D$91&amp;$D$92,'CCG data'!$A:$AD,'CCG data'!T$3,FALSE))</f>
        <v>33.729156103292809</v>
      </c>
      <c r="K140" s="406"/>
      <c r="L140" s="406">
        <f>IF(OR(ISERROR(VLOOKUP($E140&amp;$D$91&amp;$D$92,'CCG data'!$A:$AD,'CCG data'!U$3,FALSE)),ISBLANK(VLOOKUP($E140&amp;$D$91&amp;$D$92,'CCG data'!$A:$AD,'CCG data'!U$3,FALSE))),"",VLOOKUP($E140&amp;$D$91&amp;$D$92,'CCG data'!$A:$AD,'CCG data'!U$3,FALSE))</f>
        <v>14.195566311330104</v>
      </c>
      <c r="M140" s="407"/>
      <c r="N140" s="362">
        <f>IF(OR(ISERROR(VLOOKUP($E140&amp;$D$91&amp;$D$92,'CCG data'!$A:$AD,'CCG data'!G$3,FALSE)),ISBLANK(VLOOKUP($E140&amp;$D$91&amp;$D$92,'CCG data'!$A:$AD,'CCG data'!G$3,FALSE))),"",VLOOKUP($E140&amp;$D$91&amp;$D$92,'CCG data'!$A:$AD,'CCG data'!G$3,FALSE))</f>
        <v>1563</v>
      </c>
      <c r="P140" s="397" t="str">
        <f>IF(OR(ISERROR(VLOOKUP($E140&amp;$D$91&amp;$D$92,'CCG data'!$A:$AD,'CCG data'!B$3,FALSE)),ISBLANK(VLOOKUP($E140&amp;$D$91&amp;$D$92,'CCG data'!$A:$AD,'CCG data'!B$3,FALSE))),"",VLOOKUP($E140&amp;$D$91&amp;$D$92,'CCG data'!$A:$AD,'CCG data'!B$3,FALSE))</f>
        <v/>
      </c>
      <c r="Q140" s="263"/>
      <c r="R140" s="263">
        <f>IF(OR(ISERROR(VLOOKUP($E140&amp;$D$91&amp;$D$92,'CCG data'!$A:$AD,'CCG data'!C$3,FALSE)),ISBLANK(VLOOKUP($E140&amp;$D$91&amp;$D$92,'CCG data'!$A:$AD,'CCG data'!C$3,FALSE))),"",VLOOKUP($E140&amp;$D$91&amp;$D$92,'CCG data'!$A:$AD,'CCG data'!C$3,FALSE))</f>
        <v>0.51759436980166351</v>
      </c>
      <c r="S140" s="263"/>
      <c r="T140" s="263">
        <f>IF(OR(ISERROR(VLOOKUP($E140&amp;$D$91&amp;$D$92,'CCG data'!$A:$AD,'CCG data'!D$3,FALSE)),ISBLANK(VLOOKUP($E140&amp;$D$91&amp;$D$92,'CCG data'!$A:$AD,'CCG data'!D$3,FALSE))),"",VLOOKUP($E140&amp;$D$91&amp;$D$92,'CCG data'!$A:$AD,'CCG data'!D$3,FALSE))</f>
        <v>0.33717210492642352</v>
      </c>
      <c r="U140" s="263"/>
      <c r="V140" s="263">
        <f>IF(OR(ISERROR(VLOOKUP($E140&amp;$D$91&amp;$D$92,'CCG data'!$A:$AD,'CCG data'!E$3,FALSE)),ISBLANK(VLOOKUP($E140&amp;$D$91&amp;$D$92,'CCG data'!$A:$AD,'CCG data'!E$3,FALSE))),"",VLOOKUP($E140&amp;$D$91&amp;$D$92,'CCG data'!$A:$AD,'CCG data'!E$3,FALSE))</f>
        <v>0.14523352527191299</v>
      </c>
      <c r="W140" s="398"/>
      <c r="Z140" s="163">
        <f>IFERROR(VLOOKUP($E140&amp;$D$92, Outliers!$A$4:$P$214,10,FALSE),"0")</f>
        <v>1</v>
      </c>
      <c r="AA140" s="163">
        <f>IFERROR(VLOOKUP($E140&amp;$D$92, Outliers!$A$4:$P$214,11,FALSE),"0")</f>
        <v>1</v>
      </c>
      <c r="AB140" s="163">
        <f>IFERROR(VLOOKUP($E140&amp;$D$92, Outliers!$A$4:$P$214,12,FALSE),"0")</f>
        <v>0</v>
      </c>
      <c r="AC140" s="106"/>
      <c r="AD140" s="78"/>
      <c r="AE140" s="78"/>
      <c r="AF140" s="78"/>
      <c r="AG140" s="78"/>
    </row>
    <row r="141" spans="4:33" x14ac:dyDescent="0.25">
      <c r="D141" s="318"/>
      <c r="E141" s="103" t="s">
        <v>27</v>
      </c>
      <c r="F141" s="95" t="str">
        <f>IF(P140="","",VLOOKUP($E140&amp;$D$91&amp;$D$92,'CCG data'!$A:$AD,'CCG data'!W$3,FALSE))</f>
        <v/>
      </c>
      <c r="G141" s="96" t="str">
        <f>IF(P140="","",VLOOKUP($E140&amp;$D$91&amp;$D$92,'CCG data'!$A:$AD,'CCG data'!X$3,FALSE))</f>
        <v/>
      </c>
      <c r="H141" s="96">
        <f>IF(R140="","",VLOOKUP($E140&amp;$D$91&amp;$D$92,'CCG data'!$A:$AD,'CCG data'!Y$3,FALSE))</f>
        <v>47.185767236712906</v>
      </c>
      <c r="I141" s="96">
        <f>IF(R140="","",VLOOKUP($E140&amp;$D$91&amp;$D$92,'CCG data'!$A:$AD,'CCG data'!Z$3,FALSE))</f>
        <v>54.170199863626209</v>
      </c>
      <c r="J141" s="96">
        <f>IF(T140="","",VLOOKUP($E140&amp;$D$91&amp;$D$92,'CCG data'!$A:$AD,'CCG data'!AA$3,FALSE))</f>
        <v>30.849396474156467</v>
      </c>
      <c r="K141" s="96">
        <f>IF(T140="","",VLOOKUP($E140&amp;$D$91&amp;$D$92,'CCG data'!$A:$AD,'CCG data'!AB$3,FALSE))</f>
        <v>36.608915732429153</v>
      </c>
      <c r="L141" s="96">
        <f>IF(V140="","",VLOOKUP($E140&amp;$D$91&amp;$D$92,'CCG data'!$A:$AD,'CCG data'!AC$3,FALSE))</f>
        <v>12.348868368020273</v>
      </c>
      <c r="M141" s="96">
        <f>IF(V140="","",VLOOKUP($E140&amp;$D$91&amp;$D$92,'CCG data'!$A:$AD,'CCG data'!AD$3,FALSE))</f>
        <v>16.042264254639935</v>
      </c>
      <c r="N141" s="363"/>
      <c r="P141" s="150" t="str">
        <f>IF(P140="","",VLOOKUP($E140&amp;$D$91&amp;$D$92,'CCG data'!$A:$AD,'CCG data'!I$3,FALSE))</f>
        <v/>
      </c>
      <c r="Q141" s="15" t="str">
        <f>IF(P140="","",VLOOKUP($E140&amp;$D$91&amp;$D$92,'CCG data'!$A:$AD,'CCG data'!J$3,FALSE))</f>
        <v/>
      </c>
      <c r="R141" s="15">
        <f>IF(R140="","",VLOOKUP($E140&amp;$D$91&amp;$D$92,'CCG data'!$A:$AD,'CCG data'!K$3,FALSE))</f>
        <v>0.49299999999999999</v>
      </c>
      <c r="S141" s="15">
        <f>IF(R140="","",VLOOKUP($E140&amp;$D$91&amp;$D$92,'CCG data'!$A:$AD,'CCG data'!L$3,FALSE))</f>
        <v>0.54200000000000004</v>
      </c>
      <c r="T141" s="15">
        <f>IF(T140="","",VLOOKUP($E140&amp;$D$91&amp;$D$92,'CCG data'!$A:$AD,'CCG data'!M$3,FALSE))</f>
        <v>0.314</v>
      </c>
      <c r="U141" s="15">
        <f>IF(T140="","",VLOOKUP($E140&amp;$D$91&amp;$D$92,'CCG data'!$A:$AD,'CCG data'!N$3,FALSE))</f>
        <v>0.36099999999999999</v>
      </c>
      <c r="V141" s="15">
        <f>IF(V140="","",VLOOKUP($E140&amp;$D$91&amp;$D$92,'CCG data'!$A:$AD,'CCG data'!O$3,FALSE))</f>
        <v>0.129</v>
      </c>
      <c r="W141" s="135">
        <f>IF(V140="","",VLOOKUP($E140&amp;$D$91&amp;$D$92,'CCG data'!$A:$AD,'CCG data'!P$3,FALSE))</f>
        <v>0.16400000000000001</v>
      </c>
      <c r="Z141" s="163" t="str">
        <f>IFERROR(VLOOKUP($E141&amp;$D$92, Outliers!$A$4:$P$214,10,FALSE),"0")</f>
        <v>0</v>
      </c>
      <c r="AA141" s="163" t="str">
        <f>IFERROR(VLOOKUP($E141&amp;$D$92, Outliers!$A$4:$P$214,11,FALSE),"0")</f>
        <v>0</v>
      </c>
      <c r="AB141" s="163" t="str">
        <f>IFERROR(VLOOKUP($E141&amp;$D$92, Outliers!$A$4:$P$214,12,FALSE),"0")</f>
        <v>0</v>
      </c>
      <c r="AD141" s="78"/>
      <c r="AE141" s="78"/>
      <c r="AF141" s="78"/>
      <c r="AG141" s="78"/>
    </row>
    <row r="142" spans="4:33" s="40" customFormat="1" ht="18.75" customHeight="1" x14ac:dyDescent="0.25">
      <c r="D142" s="318"/>
      <c r="E142" s="104" t="s">
        <v>166</v>
      </c>
      <c r="F142" s="405" t="str">
        <f>IF(OR(ISERROR(VLOOKUP($E142&amp;$D$91&amp;$D$92,'CCG data'!$A:$AD,'CCG data'!R$3,FALSE)),ISBLANK(VLOOKUP($E142&amp;$D$91&amp;$D$92,'CCG data'!$A:$AD,'CCG data'!R$3,FALSE))),"",VLOOKUP($E142&amp;$D$91&amp;$D$92,'CCG data'!$A:$AD,'CCG data'!R$3,FALSE))</f>
        <v/>
      </c>
      <c r="G142" s="406"/>
      <c r="H142" s="406">
        <f>IF(OR(ISERROR(VLOOKUP($E142&amp;$D$91&amp;$D$92,'CCG data'!$A:$AD,'CCG data'!S$3,FALSE)),ISBLANK(VLOOKUP($E142&amp;$D$91&amp;$D$92,'CCG data'!$A:$AD,'CCG data'!S$3,FALSE))),"",VLOOKUP($E142&amp;$D$91&amp;$D$92,'CCG data'!$A:$AD,'CCG data'!S$3,FALSE))</f>
        <v>45.918251952342921</v>
      </c>
      <c r="I142" s="406"/>
      <c r="J142" s="406">
        <f>IF(OR(ISERROR(VLOOKUP($E142&amp;$D$91&amp;$D$92,'CCG data'!$A:$AD,'CCG data'!T$3,FALSE)),ISBLANK(VLOOKUP($E142&amp;$D$91&amp;$D$92,'CCG data'!$A:$AD,'CCG data'!T$3,FALSE))),"",VLOOKUP($E142&amp;$D$91&amp;$D$92,'CCG data'!$A:$AD,'CCG data'!T$3,FALSE))</f>
        <v>34.459635016131841</v>
      </c>
      <c r="K142" s="406"/>
      <c r="L142" s="406">
        <f>IF(OR(ISERROR(VLOOKUP($E142&amp;$D$91&amp;$D$92,'CCG data'!$A:$AD,'CCG data'!U$3,FALSE)),ISBLANK(VLOOKUP($E142&amp;$D$91&amp;$D$92,'CCG data'!$A:$AD,'CCG data'!U$3,FALSE))),"",VLOOKUP($E142&amp;$D$91&amp;$D$92,'CCG data'!$A:$AD,'CCG data'!U$3,FALSE))</f>
        <v>6.9423828191743384</v>
      </c>
      <c r="M142" s="407"/>
      <c r="N142" s="362">
        <f>IF(OR(ISERROR(VLOOKUP($E142&amp;$D$91&amp;$D$92,'CCG data'!$A:$AD,'CCG data'!G$3,FALSE)),ISBLANK(VLOOKUP($E142&amp;$D$91&amp;$D$92,'CCG data'!$A:$AD,'CCG data'!G$3,FALSE))),"",VLOOKUP($E142&amp;$D$91&amp;$D$92,'CCG data'!$A:$AD,'CCG data'!G$3,FALSE))</f>
        <v>1546</v>
      </c>
      <c r="P142" s="397" t="str">
        <f>IF(OR(ISERROR(VLOOKUP($E142&amp;$D$91&amp;$D$92,'CCG data'!$A:$AD,'CCG data'!B$3,FALSE)),ISBLANK(VLOOKUP($E142&amp;$D$91&amp;$D$92,'CCG data'!$A:$AD,'CCG data'!B$3,FALSE))),"",VLOOKUP($E142&amp;$D$91&amp;$D$92,'CCG data'!$A:$AD,'CCG data'!B$3,FALSE))</f>
        <v/>
      </c>
      <c r="Q142" s="263"/>
      <c r="R142" s="263">
        <f>IF(OR(ISERROR(VLOOKUP($E142&amp;$D$91&amp;$D$92,'CCG data'!$A:$AD,'CCG data'!C$3,FALSE)),ISBLANK(VLOOKUP($E142&amp;$D$91&amp;$D$92,'CCG data'!$A:$AD,'CCG data'!C$3,FALSE))),"",VLOOKUP($E142&amp;$D$91&amp;$D$92,'CCG data'!$A:$AD,'CCG data'!C$3,FALSE))</f>
        <v>0.5271668822768435</v>
      </c>
      <c r="S142" s="263"/>
      <c r="T142" s="263">
        <f>IF(OR(ISERROR(VLOOKUP($E142&amp;$D$91&amp;$D$92,'CCG data'!$A:$AD,'CCG data'!D$3,FALSE)),ISBLANK(VLOOKUP($E142&amp;$D$91&amp;$D$92,'CCG data'!$A:$AD,'CCG data'!D$3,FALSE))),"",VLOOKUP($E142&amp;$D$91&amp;$D$92,'CCG data'!$A:$AD,'CCG data'!D$3,FALSE))</f>
        <v>0.39262613195342821</v>
      </c>
      <c r="U142" s="263"/>
      <c r="V142" s="263">
        <f>IF(OR(ISERROR(VLOOKUP($E142&amp;$D$91&amp;$D$92,'CCG data'!$A:$AD,'CCG data'!E$3,FALSE)),ISBLANK(VLOOKUP($E142&amp;$D$91&amp;$D$92,'CCG data'!$A:$AD,'CCG data'!E$3,FALSE))),"",VLOOKUP($E142&amp;$D$91&amp;$D$92,'CCG data'!$A:$AD,'CCG data'!E$3,FALSE))</f>
        <v>8.0206985769728331E-2</v>
      </c>
      <c r="W142" s="398"/>
      <c r="Z142" s="163">
        <f>IFERROR(VLOOKUP($E142&amp;$D$92, Outliers!$A$4:$P$214,10,FALSE),"0")</f>
        <v>1</v>
      </c>
      <c r="AA142" s="163">
        <f>IFERROR(VLOOKUP($E142&amp;$D$92, Outliers!$A$4:$P$214,11,FALSE),"0")</f>
        <v>1</v>
      </c>
      <c r="AB142" s="163">
        <f>IFERROR(VLOOKUP($E142&amp;$D$92, Outliers!$A$4:$P$214,12,FALSE),"0")</f>
        <v>1</v>
      </c>
      <c r="AC142" s="106"/>
      <c r="AD142" s="78"/>
      <c r="AE142" s="78"/>
      <c r="AF142" s="78"/>
      <c r="AG142" s="78"/>
    </row>
    <row r="143" spans="4:33" x14ac:dyDescent="0.25">
      <c r="D143" s="318"/>
      <c r="E143" s="103" t="s">
        <v>27</v>
      </c>
      <c r="F143" s="95" t="str">
        <f>IF(P142="","",VLOOKUP($E142&amp;$D$91&amp;$D$92,'CCG data'!$A:$AD,'CCG data'!W$3,FALSE))</f>
        <v/>
      </c>
      <c r="G143" s="96" t="str">
        <f>IF(P142="","",VLOOKUP($E142&amp;$D$91&amp;$D$92,'CCG data'!$A:$AD,'CCG data'!X$3,FALSE))</f>
        <v/>
      </c>
      <c r="H143" s="96">
        <f>IF(R142="","",VLOOKUP($E142&amp;$D$91&amp;$D$92,'CCG data'!$A:$AD,'CCG data'!Y$3,FALSE))</f>
        <v>42.765697376383585</v>
      </c>
      <c r="I143" s="96">
        <f>IF(R142="","",VLOOKUP($E142&amp;$D$91&amp;$D$92,'CCG data'!$A:$AD,'CCG data'!Z$3,FALSE))</f>
        <v>49.070806528302256</v>
      </c>
      <c r="J143" s="96">
        <f>IF(T142="","",VLOOKUP($E142&amp;$D$91&amp;$D$92,'CCG data'!$A:$AD,'CCG data'!AA$3,FALSE))</f>
        <v>31.71823507529497</v>
      </c>
      <c r="K143" s="96">
        <f>IF(T142="","",VLOOKUP($E142&amp;$D$91&amp;$D$92,'CCG data'!$A:$AD,'CCG data'!AB$3,FALSE))</f>
        <v>37.201034956968712</v>
      </c>
      <c r="L143" s="96">
        <f>IF(V142="","",VLOOKUP($E142&amp;$D$91&amp;$D$92,'CCG data'!$A:$AD,'CCG data'!AC$3,FALSE))</f>
        <v>5.7204318314115046</v>
      </c>
      <c r="M143" s="96">
        <f>IF(V142="","",VLOOKUP($E142&amp;$D$91&amp;$D$92,'CCG data'!$A:$AD,'CCG data'!AD$3,FALSE))</f>
        <v>8.1643338069371723</v>
      </c>
      <c r="N143" s="363"/>
      <c r="P143" s="150" t="str">
        <f>IF(P142="","",VLOOKUP($E142&amp;$D$91&amp;$D$92,'CCG data'!$A:$AD,'CCG data'!I$3,FALSE))</f>
        <v/>
      </c>
      <c r="Q143" s="15" t="str">
        <f>IF(P142="","",VLOOKUP($E142&amp;$D$91&amp;$D$92,'CCG data'!$A:$AD,'CCG data'!J$3,FALSE))</f>
        <v/>
      </c>
      <c r="R143" s="15">
        <f>IF(R142="","",VLOOKUP($E142&amp;$D$91&amp;$D$92,'CCG data'!$A:$AD,'CCG data'!K$3,FALSE))</f>
        <v>0.502</v>
      </c>
      <c r="S143" s="15">
        <f>IF(R142="","",VLOOKUP($E142&amp;$D$91&amp;$D$92,'CCG data'!$A:$AD,'CCG data'!L$3,FALSE))</f>
        <v>0.55200000000000005</v>
      </c>
      <c r="T143" s="15">
        <f>IF(T142="","",VLOOKUP($E142&amp;$D$91&amp;$D$92,'CCG data'!$A:$AD,'CCG data'!M$3,FALSE))</f>
        <v>0.36899999999999999</v>
      </c>
      <c r="U143" s="15">
        <f>IF(T142="","",VLOOKUP($E142&amp;$D$91&amp;$D$92,'CCG data'!$A:$AD,'CCG data'!N$3,FALSE))</f>
        <v>0.41699999999999998</v>
      </c>
      <c r="V143" s="15">
        <f>IF(V142="","",VLOOKUP($E142&amp;$D$91&amp;$D$92,'CCG data'!$A:$AD,'CCG data'!O$3,FALSE))</f>
        <v>6.8000000000000005E-2</v>
      </c>
      <c r="W143" s="135">
        <f>IF(V142="","",VLOOKUP($E142&amp;$D$91&amp;$D$92,'CCG data'!$A:$AD,'CCG data'!P$3,FALSE))</f>
        <v>9.5000000000000001E-2</v>
      </c>
      <c r="Z143" s="163" t="str">
        <f>IFERROR(VLOOKUP($E143&amp;$D$92, Outliers!$A$4:$P$214,10,FALSE),"0")</f>
        <v>0</v>
      </c>
      <c r="AA143" s="163" t="str">
        <f>IFERROR(VLOOKUP($E143&amp;$D$92, Outliers!$A$4:$P$214,11,FALSE),"0")</f>
        <v>0</v>
      </c>
      <c r="AB143" s="163" t="str">
        <f>IFERROR(VLOOKUP($E143&amp;$D$92, Outliers!$A$4:$P$214,12,FALSE),"0")</f>
        <v>0</v>
      </c>
      <c r="AD143" s="78"/>
      <c r="AE143" s="78"/>
      <c r="AF143" s="78"/>
      <c r="AG143" s="78"/>
    </row>
    <row r="144" spans="4:33" s="40" customFormat="1" ht="18.75" customHeight="1" x14ac:dyDescent="0.25">
      <c r="D144" s="318"/>
      <c r="E144" s="104" t="s">
        <v>395</v>
      </c>
      <c r="F144" s="405" t="str">
        <f>IF(OR(ISERROR(VLOOKUP($E144&amp;$D$91&amp;$D$92,'CCG data'!$A:$AD,'CCG data'!R$3,FALSE)),ISBLANK(VLOOKUP($E144&amp;$D$91&amp;$D$92,'CCG data'!$A:$AD,'CCG data'!R$3,FALSE))),"",VLOOKUP($E144&amp;$D$91&amp;$D$92,'CCG data'!$A:$AD,'CCG data'!R$3,FALSE))</f>
        <v/>
      </c>
      <c r="G144" s="406"/>
      <c r="H144" s="406">
        <f>IF(OR(ISERROR(VLOOKUP($E144&amp;$D$91&amp;$D$92,'CCG data'!$A:$AD,'CCG data'!S$3,FALSE)),ISBLANK(VLOOKUP($E144&amp;$D$91&amp;$D$92,'CCG data'!$A:$AD,'CCG data'!S$3,FALSE))),"",VLOOKUP($E144&amp;$D$91&amp;$D$92,'CCG data'!$A:$AD,'CCG data'!S$3,FALSE))</f>
        <v>36.602752336776469</v>
      </c>
      <c r="I144" s="406"/>
      <c r="J144" s="406">
        <f>IF(OR(ISERROR(VLOOKUP($E144&amp;$D$91&amp;$D$92,'CCG data'!$A:$AD,'CCG data'!T$3,FALSE)),ISBLANK(VLOOKUP($E144&amp;$D$91&amp;$D$92,'CCG data'!$A:$AD,'CCG data'!T$3,FALSE))),"",VLOOKUP($E144&amp;$D$91&amp;$D$92,'CCG data'!$A:$AD,'CCG data'!T$3,FALSE))</f>
        <v>19.907973007502505</v>
      </c>
      <c r="K144" s="406"/>
      <c r="L144" s="406">
        <f>IF(OR(ISERROR(VLOOKUP($E144&amp;$D$91&amp;$D$92,'CCG data'!$A:$AD,'CCG data'!U$3,FALSE)),ISBLANK(VLOOKUP($E144&amp;$D$91&amp;$D$92,'CCG data'!$A:$AD,'CCG data'!U$3,FALSE))),"",VLOOKUP($E144&amp;$D$91&amp;$D$92,'CCG data'!$A:$AD,'CCG data'!U$3,FALSE))</f>
        <v>9.5523235328775833</v>
      </c>
      <c r="M144" s="407"/>
      <c r="N144" s="362">
        <f>IF(OR(ISERROR(VLOOKUP($E144&amp;$D$91&amp;$D$92,'CCG data'!$A:$AD,'CCG data'!G$3,FALSE)),ISBLANK(VLOOKUP($E144&amp;$D$91&amp;$D$92,'CCG data'!$A:$AD,'CCG data'!G$3,FALSE))),"",VLOOKUP($E144&amp;$D$91&amp;$D$92,'CCG data'!$A:$AD,'CCG data'!G$3,FALSE))</f>
        <v>4642</v>
      </c>
      <c r="P144" s="397" t="str">
        <f>IF(OR(ISERROR(VLOOKUP($E144&amp;$D$91&amp;$D$92,'CCG data'!$A:$AD,'CCG data'!B$3,FALSE)),ISBLANK(VLOOKUP($E144&amp;$D$91&amp;$D$92,'CCG data'!$A:$AD,'CCG data'!B$3,FALSE))),"",VLOOKUP($E144&amp;$D$91&amp;$D$92,'CCG data'!$A:$AD,'CCG data'!B$3,FALSE))</f>
        <v/>
      </c>
      <c r="Q144" s="263"/>
      <c r="R144" s="263">
        <f>IF(OR(ISERROR(VLOOKUP($E144&amp;$D$91&amp;$D$92,'CCG data'!$A:$AD,'CCG data'!C$3,FALSE)),ISBLANK(VLOOKUP($E144&amp;$D$91&amp;$D$92,'CCG data'!$A:$AD,'CCG data'!C$3,FALSE))),"",VLOOKUP($E144&amp;$D$91&amp;$D$92,'CCG data'!$A:$AD,'CCG data'!C$3,FALSE))</f>
        <v>0.55277897457992242</v>
      </c>
      <c r="S144" s="263"/>
      <c r="T144" s="263">
        <f>IF(OR(ISERROR(VLOOKUP($E144&amp;$D$91&amp;$D$92,'CCG data'!$A:$AD,'CCG data'!D$3,FALSE)),ISBLANK(VLOOKUP($E144&amp;$D$91&amp;$D$92,'CCG data'!$A:$AD,'CCG data'!D$3,FALSE))),"",VLOOKUP($E144&amp;$D$91&amp;$D$92,'CCG data'!$A:$AD,'CCG data'!D$3,FALSE))</f>
        <v>0.30224041361482118</v>
      </c>
      <c r="U144" s="263"/>
      <c r="V144" s="263">
        <f>IF(OR(ISERROR(VLOOKUP($E144&amp;$D$91&amp;$D$92,'CCG data'!$A:$AD,'CCG data'!E$3,FALSE)),ISBLANK(VLOOKUP($E144&amp;$D$91&amp;$D$92,'CCG data'!$A:$AD,'CCG data'!E$3,FALSE))),"",VLOOKUP($E144&amp;$D$91&amp;$D$92,'CCG data'!$A:$AD,'CCG data'!E$3,FALSE))</f>
        <v>0.14498061180525634</v>
      </c>
      <c r="W144" s="398"/>
      <c r="Z144" s="163">
        <f>IFERROR(VLOOKUP($E144&amp;$D$92, Outliers!$A$4:$P$214,10,FALSE),"0")</f>
        <v>0</v>
      </c>
      <c r="AA144" s="163">
        <f>IFERROR(VLOOKUP($E144&amp;$D$92, Outliers!$A$4:$P$214,11,FALSE),"0")</f>
        <v>1</v>
      </c>
      <c r="AB144" s="163">
        <f>IFERROR(VLOOKUP($E144&amp;$D$92, Outliers!$A$4:$P$214,12,FALSE),"0")</f>
        <v>1</v>
      </c>
      <c r="AC144" s="106"/>
      <c r="AD144" s="78"/>
      <c r="AE144" s="78"/>
      <c r="AF144" s="78"/>
      <c r="AG144" s="78"/>
    </row>
    <row r="145" spans="4:33" x14ac:dyDescent="0.25">
      <c r="D145" s="318"/>
      <c r="E145" s="103" t="s">
        <v>27</v>
      </c>
      <c r="F145" s="95" t="str">
        <f>IF(P144="","",VLOOKUP($E144&amp;$D$91&amp;$D$92,'CCG data'!$A:$AD,'CCG data'!W$3,FALSE))</f>
        <v/>
      </c>
      <c r="G145" s="96" t="str">
        <f>IF(P144="","",VLOOKUP($E144&amp;$D$91&amp;$D$92,'CCG data'!$A:$AD,'CCG data'!X$3,FALSE))</f>
        <v/>
      </c>
      <c r="H145" s="96">
        <f>IF(R144="","",VLOOKUP($E144&amp;$D$91&amp;$D$92,'CCG data'!$A:$AD,'CCG data'!Y$3,FALSE))</f>
        <v>35.186497230714636</v>
      </c>
      <c r="I145" s="96">
        <f>IF(R144="","",VLOOKUP($E144&amp;$D$91&amp;$D$92,'CCG data'!$A:$AD,'CCG data'!Z$3,FALSE))</f>
        <v>38.019007442838301</v>
      </c>
      <c r="J145" s="96">
        <f>IF(T144="","",VLOOKUP($E144&amp;$D$91&amp;$D$92,'CCG data'!$A:$AD,'CCG data'!AA$3,FALSE))</f>
        <v>18.866245147575484</v>
      </c>
      <c r="K145" s="96">
        <f>IF(T144="","",VLOOKUP($E144&amp;$D$91&amp;$D$92,'CCG data'!$A:$AD,'CCG data'!AB$3,FALSE))</f>
        <v>20.949700867429527</v>
      </c>
      <c r="L145" s="96">
        <f>IF(V144="","",VLOOKUP($E144&amp;$D$91&amp;$D$92,'CCG data'!$A:$AD,'CCG data'!AC$3,FALSE))</f>
        <v>8.8306221081714487</v>
      </c>
      <c r="M145" s="96">
        <f>IF(V144="","",VLOOKUP($E144&amp;$D$91&amp;$D$92,'CCG data'!$A:$AD,'CCG data'!AD$3,FALSE))</f>
        <v>10.274024957583718</v>
      </c>
      <c r="N145" s="363"/>
      <c r="P145" s="150" t="str">
        <f>IF(P144="","",VLOOKUP($E144&amp;$D$91&amp;$D$92,'CCG data'!$A:$AD,'CCG data'!I$3,FALSE))</f>
        <v/>
      </c>
      <c r="Q145" s="15" t="str">
        <f>IF(P144="","",VLOOKUP($E144&amp;$D$91&amp;$D$92,'CCG data'!$A:$AD,'CCG data'!J$3,FALSE))</f>
        <v/>
      </c>
      <c r="R145" s="15">
        <f>IF(R144="","",VLOOKUP($E144&amp;$D$91&amp;$D$92,'CCG data'!$A:$AD,'CCG data'!K$3,FALSE))</f>
        <v>0.53800000000000003</v>
      </c>
      <c r="S145" s="15">
        <f>IF(R144="","",VLOOKUP($E144&amp;$D$91&amp;$D$92,'CCG data'!$A:$AD,'CCG data'!L$3,FALSE))</f>
        <v>0.56699999999999995</v>
      </c>
      <c r="T145" s="15">
        <f>IF(T144="","",VLOOKUP($E144&amp;$D$91&amp;$D$92,'CCG data'!$A:$AD,'CCG data'!M$3,FALSE))</f>
        <v>0.28899999999999998</v>
      </c>
      <c r="U145" s="15">
        <f>IF(T144="","",VLOOKUP($E144&amp;$D$91&amp;$D$92,'CCG data'!$A:$AD,'CCG data'!N$3,FALSE))</f>
        <v>0.316</v>
      </c>
      <c r="V145" s="15">
        <f>IF(V144="","",VLOOKUP($E144&amp;$D$91&amp;$D$92,'CCG data'!$A:$AD,'CCG data'!O$3,FALSE))</f>
        <v>0.13500000000000001</v>
      </c>
      <c r="W145" s="135">
        <f>IF(V144="","",VLOOKUP($E144&amp;$D$91&amp;$D$92,'CCG data'!$A:$AD,'CCG data'!P$3,FALSE))</f>
        <v>0.155</v>
      </c>
      <c r="Z145" s="163" t="str">
        <f>IFERROR(VLOOKUP($E145&amp;$D$92, Outliers!$A$4:$P$214,10,FALSE),"0")</f>
        <v>0</v>
      </c>
      <c r="AA145" s="163" t="str">
        <f>IFERROR(VLOOKUP($E145&amp;$D$92, Outliers!$A$4:$P$214,11,FALSE),"0")</f>
        <v>0</v>
      </c>
      <c r="AB145" s="163" t="str">
        <f>IFERROR(VLOOKUP($E145&amp;$D$92, Outliers!$A$4:$P$214,12,FALSE),"0")</f>
        <v>0</v>
      </c>
      <c r="AD145" s="78"/>
      <c r="AE145" s="78"/>
      <c r="AF145" s="78"/>
      <c r="AG145" s="78"/>
    </row>
    <row r="146" spans="4:33" s="40" customFormat="1" ht="18.75" customHeight="1" x14ac:dyDescent="0.25">
      <c r="D146" s="318"/>
      <c r="E146" s="104" t="s">
        <v>167</v>
      </c>
      <c r="F146" s="405" t="str">
        <f>IF(OR(ISERROR(VLOOKUP($E146&amp;$D$91&amp;$D$92,'CCG data'!$A:$AD,'CCG data'!R$3,FALSE)),ISBLANK(VLOOKUP($E146&amp;$D$91&amp;$D$92,'CCG data'!$A:$AD,'CCG data'!R$3,FALSE))),"",VLOOKUP($E146&amp;$D$91&amp;$D$92,'CCG data'!$A:$AD,'CCG data'!R$3,FALSE))</f>
        <v/>
      </c>
      <c r="G146" s="406"/>
      <c r="H146" s="406">
        <f>IF(OR(ISERROR(VLOOKUP($E146&amp;$D$91&amp;$D$92,'CCG data'!$A:$AD,'CCG data'!S$3,FALSE)),ISBLANK(VLOOKUP($E146&amp;$D$91&amp;$D$92,'CCG data'!$A:$AD,'CCG data'!S$3,FALSE))),"",VLOOKUP($E146&amp;$D$91&amp;$D$92,'CCG data'!$A:$AD,'CCG data'!S$3,FALSE))</f>
        <v>34.001080820662374</v>
      </c>
      <c r="I146" s="406"/>
      <c r="J146" s="406">
        <f>IF(OR(ISERROR(VLOOKUP($E146&amp;$D$91&amp;$D$92,'CCG data'!$A:$AD,'CCG data'!T$3,FALSE)),ISBLANK(VLOOKUP($E146&amp;$D$91&amp;$D$92,'CCG data'!$A:$AD,'CCG data'!T$3,FALSE))),"",VLOOKUP($E146&amp;$D$91&amp;$D$92,'CCG data'!$A:$AD,'CCG data'!T$3,FALSE))</f>
        <v>31.974895010498017</v>
      </c>
      <c r="K146" s="406"/>
      <c r="L146" s="406">
        <f>IF(OR(ISERROR(VLOOKUP($E146&amp;$D$91&amp;$D$92,'CCG data'!$A:$AD,'CCG data'!U$3,FALSE)),ISBLANK(VLOOKUP($E146&amp;$D$91&amp;$D$92,'CCG data'!$A:$AD,'CCG data'!U$3,FALSE))),"",VLOOKUP($E146&amp;$D$91&amp;$D$92,'CCG data'!$A:$AD,'CCG data'!U$3,FALSE))</f>
        <v>15.204967724414425</v>
      </c>
      <c r="M146" s="407"/>
      <c r="N146" s="362">
        <f>IF(OR(ISERROR(VLOOKUP($E146&amp;$D$91&amp;$D$92,'CCG data'!$A:$AD,'CCG data'!G$3,FALSE)),ISBLANK(VLOOKUP($E146&amp;$D$91&amp;$D$92,'CCG data'!$A:$AD,'CCG data'!G$3,FALSE))),"",VLOOKUP($E146&amp;$D$91&amp;$D$92,'CCG data'!$A:$AD,'CCG data'!G$3,FALSE))</f>
        <v>1067</v>
      </c>
      <c r="P146" s="397" t="str">
        <f>IF(OR(ISERROR(VLOOKUP($E146&amp;$D$91&amp;$D$92,'CCG data'!$A:$AD,'CCG data'!B$3,FALSE)),ISBLANK(VLOOKUP($E146&amp;$D$91&amp;$D$92,'CCG data'!$A:$AD,'CCG data'!B$3,FALSE))),"",VLOOKUP($E146&amp;$D$91&amp;$D$92,'CCG data'!$A:$AD,'CCG data'!B$3,FALSE))</f>
        <v/>
      </c>
      <c r="Q146" s="263"/>
      <c r="R146" s="263">
        <f>IF(OR(ISERROR(VLOOKUP($E146&amp;$D$91&amp;$D$92,'CCG data'!$A:$AD,'CCG data'!C$3,FALSE)),ISBLANK(VLOOKUP($E146&amp;$D$91&amp;$D$92,'CCG data'!$A:$AD,'CCG data'!C$3,FALSE))),"",VLOOKUP($E146&amp;$D$91&amp;$D$92,'CCG data'!$A:$AD,'CCG data'!C$3,FALSE))</f>
        <v>0.41893158388003748</v>
      </c>
      <c r="S146" s="263"/>
      <c r="T146" s="263">
        <f>IF(OR(ISERROR(VLOOKUP($E146&amp;$D$91&amp;$D$92,'CCG data'!$A:$AD,'CCG data'!D$3,FALSE)),ISBLANK(VLOOKUP($E146&amp;$D$91&amp;$D$92,'CCG data'!$A:$AD,'CCG data'!D$3,FALSE))),"",VLOOKUP($E146&amp;$D$91&amp;$D$92,'CCG data'!$A:$AD,'CCG data'!D$3,FALSE))</f>
        <v>0.38800374882849109</v>
      </c>
      <c r="U146" s="263"/>
      <c r="V146" s="263">
        <f>IF(OR(ISERROR(VLOOKUP($E146&amp;$D$91&amp;$D$92,'CCG data'!$A:$AD,'CCG data'!E$3,FALSE)),ISBLANK(VLOOKUP($E146&amp;$D$91&amp;$D$92,'CCG data'!$A:$AD,'CCG data'!E$3,FALSE))),"",VLOOKUP($E146&amp;$D$91&amp;$D$92,'CCG data'!$A:$AD,'CCG data'!E$3,FALSE))</f>
        <v>0.19306466729147143</v>
      </c>
      <c r="W146" s="398"/>
      <c r="Z146" s="163">
        <f>IFERROR(VLOOKUP($E146&amp;$D$92, Outliers!$A$4:$P$214,10,FALSE),"0")</f>
        <v>0</v>
      </c>
      <c r="AA146" s="163">
        <f>IFERROR(VLOOKUP($E146&amp;$D$92, Outliers!$A$4:$P$214,11,FALSE),"0")</f>
        <v>0</v>
      </c>
      <c r="AB146" s="163">
        <f>IFERROR(VLOOKUP($E146&amp;$D$92, Outliers!$A$4:$P$214,12,FALSE),"0")</f>
        <v>1</v>
      </c>
      <c r="AC146" s="106"/>
      <c r="AD146" s="78"/>
      <c r="AE146" s="78"/>
      <c r="AF146" s="78"/>
      <c r="AG146" s="78"/>
    </row>
    <row r="147" spans="4:33" x14ac:dyDescent="0.25">
      <c r="D147" s="318"/>
      <c r="E147" s="103" t="s">
        <v>27</v>
      </c>
      <c r="F147" s="95" t="str">
        <f>IF(P146="","",VLOOKUP($E146&amp;$D$91&amp;$D$92,'CCG data'!$A:$AD,'CCG data'!W$3,FALSE))</f>
        <v/>
      </c>
      <c r="G147" s="96" t="str">
        <f>IF(P146="","",VLOOKUP($E146&amp;$D$91&amp;$D$92,'CCG data'!$A:$AD,'CCG data'!X$3,FALSE))</f>
        <v/>
      </c>
      <c r="H147" s="96">
        <f>IF(R146="","",VLOOKUP($E146&amp;$D$91&amp;$D$92,'CCG data'!$A:$AD,'CCG data'!Y$3,FALSE))</f>
        <v>30.849016781162177</v>
      </c>
      <c r="I147" s="96">
        <f>IF(R146="","",VLOOKUP($E146&amp;$D$91&amp;$D$92,'CCG data'!$A:$AD,'CCG data'!Z$3,FALSE))</f>
        <v>37.15314486016257</v>
      </c>
      <c r="J147" s="96">
        <f>IF(T146="","",VLOOKUP($E146&amp;$D$91&amp;$D$92,'CCG data'!$A:$AD,'CCG data'!AA$3,FALSE))</f>
        <v>28.894793512610427</v>
      </c>
      <c r="K147" s="96">
        <f>IF(T146="","",VLOOKUP($E146&amp;$D$91&amp;$D$92,'CCG data'!$A:$AD,'CCG data'!AB$3,FALSE))</f>
        <v>35.054996508385607</v>
      </c>
      <c r="L147" s="96">
        <f>IF(V146="","",VLOOKUP($E146&amp;$D$91&amp;$D$92,'CCG data'!$A:$AD,'CCG data'!AC$3,FALSE))</f>
        <v>13.128582337426174</v>
      </c>
      <c r="M147" s="96">
        <f>IF(V146="","",VLOOKUP($E146&amp;$D$91&amp;$D$92,'CCG data'!$A:$AD,'CCG data'!AD$3,FALSE))</f>
        <v>17.281353111402677</v>
      </c>
      <c r="N147" s="363"/>
      <c r="P147" s="150" t="str">
        <f>IF(P146="","",VLOOKUP($E146&amp;$D$91&amp;$D$92,'CCG data'!$A:$AD,'CCG data'!I$3,FALSE))</f>
        <v/>
      </c>
      <c r="Q147" s="15" t="str">
        <f>IF(P146="","",VLOOKUP($E146&amp;$D$91&amp;$D$92,'CCG data'!$A:$AD,'CCG data'!J$3,FALSE))</f>
        <v/>
      </c>
      <c r="R147" s="15">
        <f>IF(R146="","",VLOOKUP($E146&amp;$D$91&amp;$D$92,'CCG data'!$A:$AD,'CCG data'!K$3,FALSE))</f>
        <v>0.39</v>
      </c>
      <c r="S147" s="15">
        <f>IF(R146="","",VLOOKUP($E146&amp;$D$91&amp;$D$92,'CCG data'!$A:$AD,'CCG data'!L$3,FALSE))</f>
        <v>0.44900000000000001</v>
      </c>
      <c r="T147" s="15">
        <f>IF(T146="","",VLOOKUP($E146&amp;$D$91&amp;$D$92,'CCG data'!$A:$AD,'CCG data'!M$3,FALSE))</f>
        <v>0.35899999999999999</v>
      </c>
      <c r="U147" s="15">
        <f>IF(T146="","",VLOOKUP($E146&amp;$D$91&amp;$D$92,'CCG data'!$A:$AD,'CCG data'!N$3,FALSE))</f>
        <v>0.41799999999999998</v>
      </c>
      <c r="V147" s="15">
        <f>IF(V146="","",VLOOKUP($E146&amp;$D$91&amp;$D$92,'CCG data'!$A:$AD,'CCG data'!O$3,FALSE))</f>
        <v>0.17</v>
      </c>
      <c r="W147" s="135">
        <f>IF(V146="","",VLOOKUP($E146&amp;$D$91&amp;$D$92,'CCG data'!$A:$AD,'CCG data'!P$3,FALSE))</f>
        <v>0.218</v>
      </c>
      <c r="Z147" s="163" t="str">
        <f>IFERROR(VLOOKUP($E147&amp;$D$92, Outliers!$A$4:$P$214,10,FALSE),"0")</f>
        <v>0</v>
      </c>
      <c r="AA147" s="163" t="str">
        <f>IFERROR(VLOOKUP($E147&amp;$D$92, Outliers!$A$4:$P$214,11,FALSE),"0")</f>
        <v>0</v>
      </c>
      <c r="AB147" s="163" t="str">
        <f>IFERROR(VLOOKUP($E147&amp;$D$92, Outliers!$A$4:$P$214,12,FALSE),"0")</f>
        <v>0</v>
      </c>
      <c r="AD147" s="78"/>
      <c r="AE147" s="78"/>
      <c r="AF147" s="78"/>
      <c r="AG147" s="78"/>
    </row>
    <row r="148" spans="4:33" s="40" customFormat="1" ht="18.75" customHeight="1" x14ac:dyDescent="0.25">
      <c r="D148" s="318"/>
      <c r="E148" s="104" t="s">
        <v>168</v>
      </c>
      <c r="F148" s="405" t="str">
        <f>IF(OR(ISERROR(VLOOKUP($E148&amp;$D$91&amp;$D$92,'CCG data'!$A:$AD,'CCG data'!R$3,FALSE)),ISBLANK(VLOOKUP($E148&amp;$D$91&amp;$D$92,'CCG data'!$A:$AD,'CCG data'!R$3,FALSE))),"",VLOOKUP($E148&amp;$D$91&amp;$D$92,'CCG data'!$A:$AD,'CCG data'!R$3,FALSE))</f>
        <v/>
      </c>
      <c r="G148" s="406"/>
      <c r="H148" s="406">
        <f>IF(OR(ISERROR(VLOOKUP($E148&amp;$D$91&amp;$D$92,'CCG data'!$A:$AD,'CCG data'!S$3,FALSE)),ISBLANK(VLOOKUP($E148&amp;$D$91&amp;$D$92,'CCG data'!$A:$AD,'CCG data'!S$3,FALSE))),"",VLOOKUP($E148&amp;$D$91&amp;$D$92,'CCG data'!$A:$AD,'CCG data'!S$3,FALSE))</f>
        <v>48.062846490688671</v>
      </c>
      <c r="I148" s="406"/>
      <c r="J148" s="406">
        <f>IF(OR(ISERROR(VLOOKUP($E148&amp;$D$91&amp;$D$92,'CCG data'!$A:$AD,'CCG data'!T$3,FALSE)),ISBLANK(VLOOKUP($E148&amp;$D$91&amp;$D$92,'CCG data'!$A:$AD,'CCG data'!T$3,FALSE))),"",VLOOKUP($E148&amp;$D$91&amp;$D$92,'CCG data'!$A:$AD,'CCG data'!T$3,FALSE))</f>
        <v>27.686354164762886</v>
      </c>
      <c r="K148" s="406"/>
      <c r="L148" s="406">
        <f>IF(OR(ISERROR(VLOOKUP($E148&amp;$D$91&amp;$D$92,'CCG data'!$A:$AD,'CCG data'!U$3,FALSE)),ISBLANK(VLOOKUP($E148&amp;$D$91&amp;$D$92,'CCG data'!$A:$AD,'CCG data'!U$3,FALSE))),"",VLOOKUP($E148&amp;$D$91&amp;$D$92,'CCG data'!$A:$AD,'CCG data'!U$3,FALSE))</f>
        <v>9.0126987624986299</v>
      </c>
      <c r="M148" s="407"/>
      <c r="N148" s="362">
        <f>IF(OR(ISERROR(VLOOKUP($E148&amp;$D$91&amp;$D$92,'CCG data'!$A:$AD,'CCG data'!G$3,FALSE)),ISBLANK(VLOOKUP($E148&amp;$D$91&amp;$D$92,'CCG data'!$A:$AD,'CCG data'!G$3,FALSE))),"",VLOOKUP($E148&amp;$D$91&amp;$D$92,'CCG data'!$A:$AD,'CCG data'!G$3,FALSE))</f>
        <v>986</v>
      </c>
      <c r="P148" s="397" t="str">
        <f>IF(OR(ISERROR(VLOOKUP($E148&amp;$D$91&amp;$D$92,'CCG data'!$A:$AD,'CCG data'!B$3,FALSE)),ISBLANK(VLOOKUP($E148&amp;$D$91&amp;$D$92,'CCG data'!$A:$AD,'CCG data'!B$3,FALSE))),"",VLOOKUP($E148&amp;$D$91&amp;$D$92,'CCG data'!$A:$AD,'CCG data'!B$3,FALSE))</f>
        <v/>
      </c>
      <c r="Q148" s="263"/>
      <c r="R148" s="263">
        <f>IF(OR(ISERROR(VLOOKUP($E148&amp;$D$91&amp;$D$92,'CCG data'!$A:$AD,'CCG data'!C$3,FALSE)),ISBLANK(VLOOKUP($E148&amp;$D$91&amp;$D$92,'CCG data'!$A:$AD,'CCG data'!C$3,FALSE))),"",VLOOKUP($E148&amp;$D$91&amp;$D$92,'CCG data'!$A:$AD,'CCG data'!C$3,FALSE))</f>
        <v>0.57099391480730222</v>
      </c>
      <c r="S148" s="263"/>
      <c r="T148" s="263">
        <f>IF(OR(ISERROR(VLOOKUP($E148&amp;$D$91&amp;$D$92,'CCG data'!$A:$AD,'CCG data'!D$3,FALSE)),ISBLANK(VLOOKUP($E148&amp;$D$91&amp;$D$92,'CCG data'!$A:$AD,'CCG data'!D$3,FALSE))),"",VLOOKUP($E148&amp;$D$91&amp;$D$92,'CCG data'!$A:$AD,'CCG data'!D$3,FALSE))</f>
        <v>0.32150101419878296</v>
      </c>
      <c r="U148" s="263"/>
      <c r="V148" s="263">
        <f>IF(OR(ISERROR(VLOOKUP($E148&amp;$D$91&amp;$D$92,'CCG data'!$A:$AD,'CCG data'!E$3,FALSE)),ISBLANK(VLOOKUP($E148&amp;$D$91&amp;$D$92,'CCG data'!$A:$AD,'CCG data'!E$3,FALSE))),"",VLOOKUP($E148&amp;$D$91&amp;$D$92,'CCG data'!$A:$AD,'CCG data'!E$3,FALSE))</f>
        <v>0.10750507099391481</v>
      </c>
      <c r="W148" s="398"/>
      <c r="Z148" s="163">
        <f>IFERROR(VLOOKUP($E148&amp;$D$92, Outliers!$A$4:$P$214,10,FALSE),"0")</f>
        <v>1</v>
      </c>
      <c r="AA148" s="163">
        <f>IFERROR(VLOOKUP($E148&amp;$D$92, Outliers!$A$4:$P$214,11,FALSE),"0")</f>
        <v>0</v>
      </c>
      <c r="AB148" s="163">
        <f>IFERROR(VLOOKUP($E148&amp;$D$92, Outliers!$A$4:$P$214,12,FALSE),"0")</f>
        <v>1</v>
      </c>
      <c r="AC148" s="106"/>
      <c r="AD148" s="78"/>
      <c r="AE148" s="78"/>
      <c r="AF148" s="78"/>
      <c r="AG148" s="78"/>
    </row>
    <row r="149" spans="4:33" ht="15.75" customHeight="1" x14ac:dyDescent="0.25">
      <c r="D149" s="318"/>
      <c r="E149" s="103" t="s">
        <v>27</v>
      </c>
      <c r="F149" s="95" t="str">
        <f>IF(P148="","",VLOOKUP($E148&amp;$D$91&amp;$D$92,'CCG data'!$A:$AD,'CCG data'!W$3,FALSE))</f>
        <v/>
      </c>
      <c r="G149" s="96" t="str">
        <f>IF(P148="","",VLOOKUP($E148&amp;$D$91&amp;$D$92,'CCG data'!$A:$AD,'CCG data'!X$3,FALSE))</f>
        <v/>
      </c>
      <c r="H149" s="96">
        <f>IF(R148="","",VLOOKUP($E148&amp;$D$91&amp;$D$92,'CCG data'!$A:$AD,'CCG data'!Y$3,FALSE))</f>
        <v>44.092655843207915</v>
      </c>
      <c r="I149" s="96">
        <f>IF(R148="","",VLOOKUP($E148&amp;$D$91&amp;$D$92,'CCG data'!$A:$AD,'CCG data'!Z$3,FALSE))</f>
        <v>52.033037138169426</v>
      </c>
      <c r="J149" s="96">
        <f>IF(T148="","",VLOOKUP($E148&amp;$D$91&amp;$D$92,'CCG data'!$A:$AD,'CCG data'!AA$3,FALSE))</f>
        <v>24.638513842678901</v>
      </c>
      <c r="K149" s="96">
        <f>IF(T148="","",VLOOKUP($E148&amp;$D$91&amp;$D$92,'CCG data'!$A:$AD,'CCG data'!AB$3,FALSE))</f>
        <v>30.734194486846871</v>
      </c>
      <c r="L149" s="96">
        <f>IF(V148="","",VLOOKUP($E148&amp;$D$91&amp;$D$92,'CCG data'!$A:$AD,'CCG data'!AC$3,FALSE))</f>
        <v>7.2969330121174831</v>
      </c>
      <c r="M149" s="96">
        <f>IF(V148="","",VLOOKUP($E148&amp;$D$91&amp;$D$92,'CCG data'!$A:$AD,'CCG data'!AD$3,FALSE))</f>
        <v>10.728464512879777</v>
      </c>
      <c r="N149" s="363"/>
      <c r="P149" s="150" t="str">
        <f>IF(P148="","",VLOOKUP($E148&amp;$D$91&amp;$D$92,'CCG data'!$A:$AD,'CCG data'!I$3,FALSE))</f>
        <v/>
      </c>
      <c r="Q149" s="15" t="str">
        <f>IF(P148="","",VLOOKUP($E148&amp;$D$91&amp;$D$92,'CCG data'!$A:$AD,'CCG data'!J$3,FALSE))</f>
        <v/>
      </c>
      <c r="R149" s="15">
        <f>IF(R148="","",VLOOKUP($E148&amp;$D$91&amp;$D$92,'CCG data'!$A:$AD,'CCG data'!K$3,FALSE))</f>
        <v>0.54</v>
      </c>
      <c r="S149" s="15">
        <f>IF(R148="","",VLOOKUP($E148&amp;$D$91&amp;$D$92,'CCG data'!$A:$AD,'CCG data'!L$3,FALSE))</f>
        <v>0.60199999999999998</v>
      </c>
      <c r="T149" s="15">
        <f>IF(T148="","",VLOOKUP($E148&amp;$D$91&amp;$D$92,'CCG data'!$A:$AD,'CCG data'!M$3,FALSE))</f>
        <v>0.29299999999999998</v>
      </c>
      <c r="U149" s="15">
        <f>IF(T148="","",VLOOKUP($E148&amp;$D$91&amp;$D$92,'CCG data'!$A:$AD,'CCG data'!N$3,FALSE))</f>
        <v>0.35099999999999998</v>
      </c>
      <c r="V149" s="15">
        <f>IF(V148="","",VLOOKUP($E148&amp;$D$91&amp;$D$92,'CCG data'!$A:$AD,'CCG data'!O$3,FALSE))</f>
        <v>0.09</v>
      </c>
      <c r="W149" s="135">
        <f>IF(V148="","",VLOOKUP($E148&amp;$D$91&amp;$D$92,'CCG data'!$A:$AD,'CCG data'!P$3,FALSE))</f>
        <v>0.128</v>
      </c>
      <c r="Z149" s="163" t="str">
        <f>IFERROR(VLOOKUP($E149&amp;$D$92, Outliers!$A$4:$P$214,10,FALSE),"0")</f>
        <v>0</v>
      </c>
      <c r="AA149" s="163" t="str">
        <f>IFERROR(VLOOKUP($E149&amp;$D$92, Outliers!$A$4:$P$214,11,FALSE),"0")</f>
        <v>0</v>
      </c>
      <c r="AB149" s="163" t="str">
        <f>IFERROR(VLOOKUP($E149&amp;$D$92, Outliers!$A$4:$P$214,12,FALSE),"0")</f>
        <v>0</v>
      </c>
      <c r="AD149" s="78"/>
      <c r="AE149" s="78"/>
      <c r="AF149" s="78"/>
      <c r="AG149" s="78"/>
    </row>
    <row r="150" spans="4:33" ht="15.75" x14ac:dyDescent="0.25">
      <c r="D150" s="318"/>
      <c r="E150" s="104" t="s">
        <v>396</v>
      </c>
      <c r="F150" s="405" t="str">
        <f>IF(OR(ISERROR(VLOOKUP($E150&amp;$D$91&amp;$D$92,'CCG data'!$A:$AD,'CCG data'!R$3,FALSE)),ISBLANK(VLOOKUP($E150&amp;$D$91&amp;$D$92,'CCG data'!$A:$AD,'CCG data'!R$3,FALSE))),"",VLOOKUP($E150&amp;$D$91&amp;$D$92,'CCG data'!$A:$AD,'CCG data'!R$3,FALSE))</f>
        <v/>
      </c>
      <c r="G150" s="406"/>
      <c r="H150" s="406">
        <f>IF(OR(ISERROR(VLOOKUP($E150&amp;$D$91&amp;$D$92,'CCG data'!$A:$AD,'CCG data'!S$3,FALSE)),ISBLANK(VLOOKUP($E150&amp;$D$91&amp;$D$92,'CCG data'!$A:$AD,'CCG data'!S$3,FALSE))),"",VLOOKUP($E150&amp;$D$91&amp;$D$92,'CCG data'!$A:$AD,'CCG data'!S$3,FALSE))</f>
        <v>30.278450484192398</v>
      </c>
      <c r="I150" s="406"/>
      <c r="J150" s="406">
        <f>IF(OR(ISERROR(VLOOKUP($E150&amp;$D$91&amp;$D$92,'CCG data'!$A:$AD,'CCG data'!T$3,FALSE)),ISBLANK(VLOOKUP($E150&amp;$D$91&amp;$D$92,'CCG data'!$A:$AD,'CCG data'!T$3,FALSE))),"",VLOOKUP($E150&amp;$D$91&amp;$D$92,'CCG data'!$A:$AD,'CCG data'!T$3,FALSE))</f>
        <v>23.046942335159876</v>
      </c>
      <c r="K150" s="406"/>
      <c r="L150" s="406">
        <f>IF(OR(ISERROR(VLOOKUP($E150&amp;$D$91&amp;$D$92,'CCG data'!$A:$AD,'CCG data'!U$3,FALSE)),ISBLANK(VLOOKUP($E150&amp;$D$91&amp;$D$92,'CCG data'!$A:$AD,'CCG data'!U$3,FALSE))),"",VLOOKUP($E150&amp;$D$91&amp;$D$92,'CCG data'!$A:$AD,'CCG data'!U$3,FALSE))</f>
        <v>12.260475211989821</v>
      </c>
      <c r="M150" s="407"/>
      <c r="N150" s="362">
        <f>IF(OR(ISERROR(VLOOKUP($E150&amp;$D$91&amp;$D$92,'CCG data'!$A:$AD,'CCG data'!G$3,FALSE)),ISBLANK(VLOOKUP($E150&amp;$D$91&amp;$D$92,'CCG data'!$A:$AD,'CCG data'!G$3,FALSE))),"",VLOOKUP($E150&amp;$D$91&amp;$D$92,'CCG data'!$A:$AD,'CCG data'!G$3,FALSE))</f>
        <v>1296</v>
      </c>
      <c r="P150" s="397" t="str">
        <f>IF(OR(ISERROR(VLOOKUP($E150&amp;$D$91&amp;$D$92,'CCG data'!$A:$AD,'CCG data'!B$3,FALSE)),ISBLANK(VLOOKUP($E150&amp;$D$91&amp;$D$92,'CCG data'!$A:$AD,'CCG data'!B$3,FALSE))),"",VLOOKUP($E150&amp;$D$91&amp;$D$92,'CCG data'!$A:$AD,'CCG data'!B$3,FALSE))</f>
        <v/>
      </c>
      <c r="Q150" s="263"/>
      <c r="R150" s="263">
        <f>IF(OR(ISERROR(VLOOKUP($E150&amp;$D$91&amp;$D$92,'CCG data'!$A:$AD,'CCG data'!C$3,FALSE)),ISBLANK(VLOOKUP($E150&amp;$D$91&amp;$D$92,'CCG data'!$A:$AD,'CCG data'!C$3,FALSE))),"",VLOOKUP($E150&amp;$D$91&amp;$D$92,'CCG data'!$A:$AD,'CCG data'!C$3,FALSE))</f>
        <v>0.45524691358024694</v>
      </c>
      <c r="S150" s="263"/>
      <c r="T150" s="263">
        <f>IF(OR(ISERROR(VLOOKUP($E150&amp;$D$91&amp;$D$92,'CCG data'!$A:$AD,'CCG data'!D$3,FALSE)),ISBLANK(VLOOKUP($E150&amp;$D$91&amp;$D$92,'CCG data'!$A:$AD,'CCG data'!D$3,FALSE))),"",VLOOKUP($E150&amp;$D$91&amp;$D$92,'CCG data'!$A:$AD,'CCG data'!D$3,FALSE))</f>
        <v>0.35879629629629628</v>
      </c>
      <c r="U150" s="263"/>
      <c r="V150" s="263">
        <f>IF(OR(ISERROR(VLOOKUP($E150&amp;$D$91&amp;$D$92,'CCG data'!$A:$AD,'CCG data'!E$3,FALSE)),ISBLANK(VLOOKUP($E150&amp;$D$91&amp;$D$92,'CCG data'!$A:$AD,'CCG data'!E$3,FALSE))),"",VLOOKUP($E150&amp;$D$91&amp;$D$92,'CCG data'!$A:$AD,'CCG data'!E$3,FALSE))</f>
        <v>0.18595679012345678</v>
      </c>
      <c r="W150" s="398"/>
      <c r="Z150" s="163">
        <f>IFERROR(VLOOKUP($E150&amp;$D$92, Outliers!$A$4:$P$214,10,FALSE),"0")</f>
        <v>1</v>
      </c>
      <c r="AA150" s="163">
        <f>IFERROR(VLOOKUP($E150&amp;$D$92, Outliers!$A$4:$P$214,11,FALSE),"0")</f>
        <v>1</v>
      </c>
      <c r="AB150" s="163">
        <f>IFERROR(VLOOKUP($E150&amp;$D$92, Outliers!$A$4:$P$214,12,FALSE),"0")</f>
        <v>0</v>
      </c>
      <c r="AD150" s="78"/>
      <c r="AE150" s="78"/>
      <c r="AF150" s="78"/>
      <c r="AG150" s="78"/>
    </row>
    <row r="151" spans="4:33" ht="15" customHeight="1" x14ac:dyDescent="0.25">
      <c r="D151" s="318"/>
      <c r="E151" s="103" t="s">
        <v>27</v>
      </c>
      <c r="F151" s="95" t="str">
        <f>IF(P150="","",VLOOKUP($E150&amp;$D$91&amp;$D$92,'CCG data'!$A:$AD,'CCG data'!W$3,FALSE))</f>
        <v/>
      </c>
      <c r="G151" s="96" t="str">
        <f>IF(P150="","",VLOOKUP($E150&amp;$D$91&amp;$D$92,'CCG data'!$A:$AD,'CCG data'!X$3,FALSE))</f>
        <v/>
      </c>
      <c r="H151" s="96">
        <f>IF(R150="","",VLOOKUP($E150&amp;$D$91&amp;$D$92,'CCG data'!$A:$AD,'CCG data'!Y$3,FALSE))</f>
        <v>27.835224088554742</v>
      </c>
      <c r="I151" s="96">
        <f>IF(R150="","",VLOOKUP($E150&amp;$D$91&amp;$D$92,'CCG data'!$A:$AD,'CCG data'!Z$3,FALSE))</f>
        <v>32.721676879830049</v>
      </c>
      <c r="J151" s="96">
        <f>IF(T150="","",VLOOKUP($E150&amp;$D$91&amp;$D$92,'CCG data'!$A:$AD,'CCG data'!AA$3,FALSE))</f>
        <v>20.952140671685434</v>
      </c>
      <c r="K151" s="96">
        <f>IF(T150="","",VLOOKUP($E150&amp;$D$91&amp;$D$92,'CCG data'!$A:$AD,'CCG data'!AB$3,FALSE))</f>
        <v>25.141743998634318</v>
      </c>
      <c r="L151" s="96">
        <f>IF(V150="","",VLOOKUP($E150&amp;$D$91&amp;$D$92,'CCG data'!$A:$AD,'CCG data'!AC$3,FALSE))</f>
        <v>10.712532607267052</v>
      </c>
      <c r="M151" s="96">
        <f>IF(V150="","",VLOOKUP($E150&amp;$D$91&amp;$D$92,'CCG data'!$A:$AD,'CCG data'!AD$3,FALSE))</f>
        <v>13.808417816712589</v>
      </c>
      <c r="N151" s="363"/>
      <c r="P151" s="150" t="str">
        <f>IF(P150="","",VLOOKUP($E150&amp;$D$91&amp;$D$92,'CCG data'!$A:$AD,'CCG data'!I$3,FALSE))</f>
        <v/>
      </c>
      <c r="Q151" s="15" t="str">
        <f>IF(P150="","",VLOOKUP($E150&amp;$D$91&amp;$D$92,'CCG data'!$A:$AD,'CCG data'!J$3,FALSE))</f>
        <v/>
      </c>
      <c r="R151" s="15">
        <f>IF(R150="","",VLOOKUP($E150&amp;$D$91&amp;$D$92,'CCG data'!$A:$AD,'CCG data'!K$3,FALSE))</f>
        <v>0.42799999999999999</v>
      </c>
      <c r="S151" s="15">
        <f>IF(R150="","",VLOOKUP($E150&amp;$D$91&amp;$D$92,'CCG data'!$A:$AD,'CCG data'!L$3,FALSE))</f>
        <v>0.48199999999999998</v>
      </c>
      <c r="T151" s="15">
        <f>IF(T150="","",VLOOKUP($E150&amp;$D$91&amp;$D$92,'CCG data'!$A:$AD,'CCG data'!M$3,FALSE))</f>
        <v>0.33300000000000002</v>
      </c>
      <c r="U151" s="15">
        <f>IF(T150="","",VLOOKUP($E150&amp;$D$91&amp;$D$92,'CCG data'!$A:$AD,'CCG data'!N$3,FALSE))</f>
        <v>0.38500000000000001</v>
      </c>
      <c r="V151" s="15">
        <f>IF(V150="","",VLOOKUP($E150&amp;$D$91&amp;$D$92,'CCG data'!$A:$AD,'CCG data'!O$3,FALSE))</f>
        <v>0.16600000000000001</v>
      </c>
      <c r="W151" s="135">
        <f>IF(V150="","",VLOOKUP($E150&amp;$D$91&amp;$D$92,'CCG data'!$A:$AD,'CCG data'!P$3,FALSE))</f>
        <v>0.20799999999999999</v>
      </c>
      <c r="Z151" s="163" t="str">
        <f>IFERROR(VLOOKUP($E151&amp;$D$92, Outliers!$A$4:$P$214,10,FALSE),"0")</f>
        <v>0</v>
      </c>
      <c r="AA151" s="163" t="str">
        <f>IFERROR(VLOOKUP($E151&amp;$D$92, Outliers!$A$4:$P$214,11,FALSE),"0")</f>
        <v>0</v>
      </c>
      <c r="AB151" s="163" t="str">
        <f>IFERROR(VLOOKUP($E151&amp;$D$92, Outliers!$A$4:$P$214,12,FALSE),"0")</f>
        <v>0</v>
      </c>
      <c r="AD151" s="78"/>
      <c r="AE151" s="78"/>
      <c r="AF151" s="78"/>
      <c r="AG151" s="78"/>
    </row>
    <row r="152" spans="4:33" ht="15.75" x14ac:dyDescent="0.25">
      <c r="D152" s="318"/>
      <c r="E152" s="104" t="s">
        <v>482</v>
      </c>
      <c r="F152" s="405" t="str">
        <f>IF(OR(ISERROR(VLOOKUP($E152&amp;$D$91&amp;$D$92,'CCG data'!$A:$AD,'CCG data'!R$3,FALSE)),ISBLANK(VLOOKUP($E152&amp;$D$91&amp;$D$92,'CCG data'!$A:$AD,'CCG data'!R$3,FALSE))),"",VLOOKUP($E152&amp;$D$91&amp;$D$92,'CCG data'!$A:$AD,'CCG data'!R$3,FALSE))</f>
        <v/>
      </c>
      <c r="G152" s="406"/>
      <c r="H152" s="406">
        <f>IF(OR(ISERROR(VLOOKUP($E152&amp;$D$91&amp;$D$92,'CCG data'!$A:$AD,'CCG data'!S$3,FALSE)),ISBLANK(VLOOKUP($E152&amp;$D$91&amp;$D$92,'CCG data'!$A:$AD,'CCG data'!S$3,FALSE))),"",VLOOKUP($E152&amp;$D$91&amp;$D$92,'CCG data'!$A:$AD,'CCG data'!S$3,FALSE))</f>
        <v>37.609524082026454</v>
      </c>
      <c r="I152" s="406"/>
      <c r="J152" s="406">
        <f>IF(OR(ISERROR(VLOOKUP($E152&amp;$D$91&amp;$D$92,'CCG data'!$A:$AD,'CCG data'!T$3,FALSE)),ISBLANK(VLOOKUP($E152&amp;$D$91&amp;$D$92,'CCG data'!$A:$AD,'CCG data'!T$3,FALSE))),"",VLOOKUP($E152&amp;$D$91&amp;$D$92,'CCG data'!$A:$AD,'CCG data'!T$3,FALSE))</f>
        <v>27.869868181583051</v>
      </c>
      <c r="K152" s="406"/>
      <c r="L152" s="406">
        <f>IF(OR(ISERROR(VLOOKUP($E152&amp;$D$91&amp;$D$92,'CCG data'!$A:$AD,'CCG data'!U$3,FALSE)),ISBLANK(VLOOKUP($E152&amp;$D$91&amp;$D$92,'CCG data'!$A:$AD,'CCG data'!U$3,FALSE))),"",VLOOKUP($E152&amp;$D$91&amp;$D$92,'CCG data'!$A:$AD,'CCG data'!U$3,FALSE))</f>
        <v>8.9455337202839864</v>
      </c>
      <c r="M152" s="407"/>
      <c r="N152" s="362">
        <f>IF(OR(ISERROR(VLOOKUP($E152&amp;$D$91&amp;$D$92,'CCG data'!$A:$AD,'CCG data'!G$3,FALSE)),ISBLANK(VLOOKUP($E152&amp;$D$91&amp;$D$92,'CCG data'!$A:$AD,'CCG data'!G$3,FALSE))),"",VLOOKUP($E152&amp;$D$91&amp;$D$92,'CCG data'!$A:$AD,'CCG data'!G$3,FALSE))</f>
        <v>1374</v>
      </c>
      <c r="P152" s="397" t="str">
        <f>IF(OR(ISERROR(VLOOKUP($E152&amp;$D$91&amp;$D$92,'CCG data'!$A:$AD,'CCG data'!B$3,FALSE)),ISBLANK(VLOOKUP($E152&amp;$D$91&amp;$D$92,'CCG data'!$A:$AD,'CCG data'!B$3,FALSE))),"",VLOOKUP($E152&amp;$D$91&amp;$D$92,'CCG data'!$A:$AD,'CCG data'!B$3,FALSE))</f>
        <v/>
      </c>
      <c r="Q152" s="263"/>
      <c r="R152" s="263">
        <f>IF(OR(ISERROR(VLOOKUP($E152&amp;$D$91&amp;$D$92,'CCG data'!$A:$AD,'CCG data'!C$3,FALSE)),ISBLANK(VLOOKUP($E152&amp;$D$91&amp;$D$92,'CCG data'!$A:$AD,'CCG data'!C$3,FALSE))),"",VLOOKUP($E152&amp;$D$91&amp;$D$92,'CCG data'!$A:$AD,'CCG data'!C$3,FALSE))</f>
        <v>0.50655021834061131</v>
      </c>
      <c r="S152" s="263"/>
      <c r="T152" s="263">
        <f>IF(OR(ISERROR(VLOOKUP($E152&amp;$D$91&amp;$D$92,'CCG data'!$A:$AD,'CCG data'!D$3,FALSE)),ISBLANK(VLOOKUP($E152&amp;$D$91&amp;$D$92,'CCG data'!$A:$AD,'CCG data'!D$3,FALSE))),"",VLOOKUP($E152&amp;$D$91&amp;$D$92,'CCG data'!$A:$AD,'CCG data'!D$3,FALSE))</f>
        <v>0.37336244541484714</v>
      </c>
      <c r="U152" s="263"/>
      <c r="V152" s="263">
        <f>IF(OR(ISERROR(VLOOKUP($E152&amp;$D$91&amp;$D$92,'CCG data'!$A:$AD,'CCG data'!E$3,FALSE)),ISBLANK(VLOOKUP($E152&amp;$D$91&amp;$D$92,'CCG data'!$A:$AD,'CCG data'!E$3,FALSE))),"",VLOOKUP($E152&amp;$D$91&amp;$D$92,'CCG data'!$A:$AD,'CCG data'!E$3,FALSE))</f>
        <v>0.12008733624454149</v>
      </c>
      <c r="W152" s="398"/>
      <c r="Z152" s="163">
        <f>IFERROR(VLOOKUP($E152&amp;$D$92, Outliers!$A$4:$P$214,10,FALSE),"0")</f>
        <v>0</v>
      </c>
      <c r="AA152" s="163">
        <f>IFERROR(VLOOKUP($E152&amp;$D$92, Outliers!$A$4:$P$214,11,FALSE),"0")</f>
        <v>0</v>
      </c>
      <c r="AB152" s="163">
        <f>IFERROR(VLOOKUP($E152&amp;$D$92, Outliers!$A$4:$P$214,12,FALSE),"0")</f>
        <v>1</v>
      </c>
      <c r="AD152" s="78"/>
      <c r="AE152" s="78"/>
      <c r="AF152" s="78"/>
      <c r="AG152" s="78"/>
    </row>
    <row r="153" spans="4:33" x14ac:dyDescent="0.25">
      <c r="D153" s="318"/>
      <c r="E153" s="103" t="s">
        <v>27</v>
      </c>
      <c r="F153" s="95" t="str">
        <f>IF(P152="","",VLOOKUP($E152&amp;$D$91&amp;$D$92,'CCG data'!$A:$AD,'CCG data'!W$3,FALSE))</f>
        <v/>
      </c>
      <c r="G153" s="96" t="str">
        <f>IF(P152="","",VLOOKUP($E152&amp;$D$91&amp;$D$92,'CCG data'!$A:$AD,'CCG data'!X$3,FALSE))</f>
        <v/>
      </c>
      <c r="H153" s="96">
        <f>IF(R152="","",VLOOKUP($E152&amp;$D$91&amp;$D$92,'CCG data'!$A:$AD,'CCG data'!Y$3,FALSE))</f>
        <v>34.815376832627699</v>
      </c>
      <c r="I153" s="96">
        <f>IF(R152="","",VLOOKUP($E152&amp;$D$91&amp;$D$92,'CCG data'!$A:$AD,'CCG data'!Z$3,FALSE))</f>
        <v>40.403671331425208</v>
      </c>
      <c r="J153" s="96">
        <f>IF(T152="","",VLOOKUP($E152&amp;$D$91&amp;$D$92,'CCG data'!$A:$AD,'CCG data'!AA$3,FALSE))</f>
        <v>25.458118091598294</v>
      </c>
      <c r="K153" s="96">
        <f>IF(T152="","",VLOOKUP($E152&amp;$D$91&amp;$D$92,'CCG data'!$A:$AD,'CCG data'!AB$3,FALSE))</f>
        <v>30.281618271567808</v>
      </c>
      <c r="L153" s="96">
        <f>IF(V152="","",VLOOKUP($E152&amp;$D$91&amp;$D$92,'CCG data'!$A:$AD,'CCG data'!AC$3,FALSE))</f>
        <v>7.5805723632683195</v>
      </c>
      <c r="M153" s="96">
        <f>IF(V152="","",VLOOKUP($E152&amp;$D$91&amp;$D$92,'CCG data'!$A:$AD,'CCG data'!AD$3,FALSE))</f>
        <v>10.310495077299654</v>
      </c>
      <c r="N153" s="363"/>
      <c r="P153" s="150" t="str">
        <f>IF(P152="","",VLOOKUP($E152&amp;$D$91&amp;$D$92,'CCG data'!$A:$AD,'CCG data'!I$3,FALSE))</f>
        <v/>
      </c>
      <c r="Q153" s="15" t="str">
        <f>IF(P152="","",VLOOKUP($E152&amp;$D$91&amp;$D$92,'CCG data'!$A:$AD,'CCG data'!J$3,FALSE))</f>
        <v/>
      </c>
      <c r="R153" s="15">
        <f>IF(R152="","",VLOOKUP($E152&amp;$D$91&amp;$D$92,'CCG data'!$A:$AD,'CCG data'!K$3,FALSE))</f>
        <v>0.48</v>
      </c>
      <c r="S153" s="15">
        <f>IF(R152="","",VLOOKUP($E152&amp;$D$91&amp;$D$92,'CCG data'!$A:$AD,'CCG data'!L$3,FALSE))</f>
        <v>0.53300000000000003</v>
      </c>
      <c r="T153" s="15">
        <f>IF(T152="","",VLOOKUP($E152&amp;$D$91&amp;$D$92,'CCG data'!$A:$AD,'CCG data'!M$3,FALSE))</f>
        <v>0.34799999999999998</v>
      </c>
      <c r="U153" s="15">
        <f>IF(T152="","",VLOOKUP($E152&amp;$D$91&amp;$D$92,'CCG data'!$A:$AD,'CCG data'!N$3,FALSE))</f>
        <v>0.39900000000000002</v>
      </c>
      <c r="V153" s="15">
        <f>IF(V152="","",VLOOKUP($E152&amp;$D$91&amp;$D$92,'CCG data'!$A:$AD,'CCG data'!O$3,FALSE))</f>
        <v>0.104</v>
      </c>
      <c r="W153" s="135">
        <f>IF(V152="","",VLOOKUP($E152&amp;$D$91&amp;$D$92,'CCG data'!$A:$AD,'CCG data'!P$3,FALSE))</f>
        <v>0.13800000000000001</v>
      </c>
      <c r="Z153" s="163" t="str">
        <f>IFERROR(VLOOKUP($E153&amp;$D$92, Outliers!$A$4:$P$214,10,FALSE),"0")</f>
        <v>0</v>
      </c>
      <c r="AA153" s="163" t="str">
        <f>IFERROR(VLOOKUP($E153&amp;$D$92, Outliers!$A$4:$P$214,11,FALSE),"0")</f>
        <v>0</v>
      </c>
      <c r="AB153" s="163" t="str">
        <f>IFERROR(VLOOKUP($E153&amp;$D$92, Outliers!$A$4:$P$214,12,FALSE),"0")</f>
        <v>0</v>
      </c>
      <c r="AD153" s="78"/>
      <c r="AE153" s="78"/>
      <c r="AF153" s="78"/>
      <c r="AG153" s="78"/>
    </row>
    <row r="154" spans="4:33" ht="15.75" x14ac:dyDescent="0.25">
      <c r="D154" s="318"/>
      <c r="E154" s="104" t="s">
        <v>169</v>
      </c>
      <c r="F154" s="405" t="str">
        <f>IF(OR(ISERROR(VLOOKUP($E154&amp;$D$91&amp;$D$92,'CCG data'!$A:$AD,'CCG data'!R$3,FALSE)),ISBLANK(VLOOKUP($E154&amp;$D$91&amp;$D$92,'CCG data'!$A:$AD,'CCG data'!R$3,FALSE))),"",VLOOKUP($E154&amp;$D$91&amp;$D$92,'CCG data'!$A:$AD,'CCG data'!R$3,FALSE))</f>
        <v/>
      </c>
      <c r="G154" s="406"/>
      <c r="H154" s="406">
        <f>IF(OR(ISERROR(VLOOKUP($E154&amp;$D$91&amp;$D$92,'CCG data'!$A:$AD,'CCG data'!S$3,FALSE)),ISBLANK(VLOOKUP($E154&amp;$D$91&amp;$D$92,'CCG data'!$A:$AD,'CCG data'!S$3,FALSE))),"",VLOOKUP($E154&amp;$D$91&amp;$D$92,'CCG data'!$A:$AD,'CCG data'!S$3,FALSE))</f>
        <v>21.832037253048671</v>
      </c>
      <c r="I154" s="406"/>
      <c r="J154" s="406">
        <f>IF(OR(ISERROR(VLOOKUP($E154&amp;$D$91&amp;$D$92,'CCG data'!$A:$AD,'CCG data'!T$3,FALSE)),ISBLANK(VLOOKUP($E154&amp;$D$91&amp;$D$92,'CCG data'!$A:$AD,'CCG data'!T$3,FALSE))),"",VLOOKUP($E154&amp;$D$91&amp;$D$92,'CCG data'!$A:$AD,'CCG data'!T$3,FALSE))</f>
        <v>26.415975744090229</v>
      </c>
      <c r="K154" s="406"/>
      <c r="L154" s="406">
        <f>IF(OR(ISERROR(VLOOKUP($E154&amp;$D$91&amp;$D$92,'CCG data'!$A:$AD,'CCG data'!U$3,FALSE)),ISBLANK(VLOOKUP($E154&amp;$D$91&amp;$D$92,'CCG data'!$A:$AD,'CCG data'!U$3,FALSE))),"",VLOOKUP($E154&amp;$D$91&amp;$D$92,'CCG data'!$A:$AD,'CCG data'!U$3,FALSE))</f>
        <v>23.948727381671695</v>
      </c>
      <c r="M154" s="407"/>
      <c r="N154" s="362">
        <f>IF(OR(ISERROR(VLOOKUP($E154&amp;$D$91&amp;$D$92,'CCG data'!$A:$AD,'CCG data'!G$3,FALSE)),ISBLANK(VLOOKUP($E154&amp;$D$91&amp;$D$92,'CCG data'!$A:$AD,'CCG data'!G$3,FALSE))),"",VLOOKUP($E154&amp;$D$91&amp;$D$92,'CCG data'!$A:$AD,'CCG data'!G$3,FALSE))</f>
        <v>778</v>
      </c>
      <c r="P154" s="397" t="str">
        <f>IF(OR(ISERROR(VLOOKUP($E154&amp;$D$91&amp;$D$92,'CCG data'!$A:$AD,'CCG data'!B$3,FALSE)),ISBLANK(VLOOKUP($E154&amp;$D$91&amp;$D$92,'CCG data'!$A:$AD,'CCG data'!B$3,FALSE))),"",VLOOKUP($E154&amp;$D$91&amp;$D$92,'CCG data'!$A:$AD,'CCG data'!B$3,FALSE))</f>
        <v/>
      </c>
      <c r="Q154" s="263"/>
      <c r="R154" s="263">
        <f>IF(OR(ISERROR(VLOOKUP($E154&amp;$D$91&amp;$D$92,'CCG data'!$A:$AD,'CCG data'!C$3,FALSE)),ISBLANK(VLOOKUP($E154&amp;$D$91&amp;$D$92,'CCG data'!$A:$AD,'CCG data'!C$3,FALSE))),"",VLOOKUP($E154&amp;$D$91&amp;$D$92,'CCG data'!$A:$AD,'CCG data'!C$3,FALSE))</f>
        <v>0.30077120822622105</v>
      </c>
      <c r="S154" s="263"/>
      <c r="T154" s="263">
        <f>IF(OR(ISERROR(VLOOKUP($E154&amp;$D$91&amp;$D$92,'CCG data'!$A:$AD,'CCG data'!D$3,FALSE)),ISBLANK(VLOOKUP($E154&amp;$D$91&amp;$D$92,'CCG data'!$A:$AD,'CCG data'!D$3,FALSE))),"",VLOOKUP($E154&amp;$D$91&amp;$D$92,'CCG data'!$A:$AD,'CCG data'!D$3,FALSE))</f>
        <v>0.36118251928020567</v>
      </c>
      <c r="U154" s="263"/>
      <c r="V154" s="263">
        <f>IF(OR(ISERROR(VLOOKUP($E154&amp;$D$91&amp;$D$92,'CCG data'!$A:$AD,'CCG data'!E$3,FALSE)),ISBLANK(VLOOKUP($E154&amp;$D$91&amp;$D$92,'CCG data'!$A:$AD,'CCG data'!E$3,FALSE))),"",VLOOKUP($E154&amp;$D$91&amp;$D$92,'CCG data'!$A:$AD,'CCG data'!E$3,FALSE))</f>
        <v>0.33804627249357327</v>
      </c>
      <c r="W154" s="398"/>
      <c r="Z154" s="163">
        <f>IFERROR(VLOOKUP($E154&amp;$D$92, Outliers!$A$4:$P$214,10,FALSE),"0")</f>
        <v>1</v>
      </c>
      <c r="AA154" s="163">
        <f>IFERROR(VLOOKUP($E154&amp;$D$92, Outliers!$A$4:$P$214,11,FALSE),"0")</f>
        <v>0</v>
      </c>
      <c r="AB154" s="163">
        <f>IFERROR(VLOOKUP($E154&amp;$D$92, Outliers!$A$4:$P$214,12,FALSE),"0")</f>
        <v>1</v>
      </c>
      <c r="AD154" s="78"/>
      <c r="AE154" s="78"/>
      <c r="AF154" s="78"/>
      <c r="AG154" s="78"/>
    </row>
    <row r="155" spans="4:33" x14ac:dyDescent="0.25">
      <c r="D155" s="318"/>
      <c r="E155" s="103" t="s">
        <v>27</v>
      </c>
      <c r="F155" s="95" t="str">
        <f>IF(P154="","",VLOOKUP($E154&amp;$D$91&amp;$D$92,'CCG data'!$A:$AD,'CCG data'!W$3,FALSE))</f>
        <v/>
      </c>
      <c r="G155" s="96" t="str">
        <f>IF(P154="","",VLOOKUP($E154&amp;$D$91&amp;$D$92,'CCG data'!$A:$AD,'CCG data'!X$3,FALSE))</f>
        <v/>
      </c>
      <c r="H155" s="96">
        <f>IF(R154="","",VLOOKUP($E154&amp;$D$91&amp;$D$92,'CCG data'!$A:$AD,'CCG data'!Y$3,FALSE))</f>
        <v>19.034715604451641</v>
      </c>
      <c r="I155" s="96">
        <f>IF(R154="","",VLOOKUP($E154&amp;$D$91&amp;$D$92,'CCG data'!$A:$AD,'CCG data'!Z$3,FALSE))</f>
        <v>24.629358901645702</v>
      </c>
      <c r="J155" s="96">
        <f>IF(T154="","",VLOOKUP($E154&amp;$D$91&amp;$D$92,'CCG data'!$A:$AD,'CCG data'!AA$3,FALSE))</f>
        <v>23.327319550461073</v>
      </c>
      <c r="K155" s="96">
        <f>IF(T154="","",VLOOKUP($E154&amp;$D$91&amp;$D$92,'CCG data'!$A:$AD,'CCG data'!AB$3,FALSE))</f>
        <v>29.504631937719385</v>
      </c>
      <c r="L155" s="96">
        <f>IF(V154="","",VLOOKUP($E154&amp;$D$91&amp;$D$92,'CCG data'!$A:$AD,'CCG data'!AC$3,FALSE))</f>
        <v>21.054313466882217</v>
      </c>
      <c r="M155" s="96">
        <f>IF(V154="","",VLOOKUP($E154&amp;$D$91&amp;$D$92,'CCG data'!$A:$AD,'CCG data'!AD$3,FALSE))</f>
        <v>26.843141296461173</v>
      </c>
      <c r="N155" s="363"/>
      <c r="P155" s="150" t="str">
        <f>IF(P154="","",VLOOKUP($E154&amp;$D$91&amp;$D$92,'CCG data'!$A:$AD,'CCG data'!I$3,FALSE))</f>
        <v/>
      </c>
      <c r="Q155" s="15" t="str">
        <f>IF(P154="","",VLOOKUP($E154&amp;$D$91&amp;$D$92,'CCG data'!$A:$AD,'CCG data'!J$3,FALSE))</f>
        <v/>
      </c>
      <c r="R155" s="15">
        <f>IF(R154="","",VLOOKUP($E154&amp;$D$91&amp;$D$92,'CCG data'!$A:$AD,'CCG data'!K$3,FALSE))</f>
        <v>0.27</v>
      </c>
      <c r="S155" s="15">
        <f>IF(R154="","",VLOOKUP($E154&amp;$D$91&amp;$D$92,'CCG data'!$A:$AD,'CCG data'!L$3,FALSE))</f>
        <v>0.33400000000000002</v>
      </c>
      <c r="T155" s="15">
        <f>IF(T154="","",VLOOKUP($E154&amp;$D$91&amp;$D$92,'CCG data'!$A:$AD,'CCG data'!M$3,FALSE))</f>
        <v>0.32800000000000001</v>
      </c>
      <c r="U155" s="15">
        <f>IF(T154="","",VLOOKUP($E154&amp;$D$91&amp;$D$92,'CCG data'!$A:$AD,'CCG data'!N$3,FALSE))</f>
        <v>0.39600000000000002</v>
      </c>
      <c r="V155" s="15">
        <f>IF(V154="","",VLOOKUP($E154&amp;$D$91&amp;$D$92,'CCG data'!$A:$AD,'CCG data'!O$3,FALSE))</f>
        <v>0.30599999999999999</v>
      </c>
      <c r="W155" s="135">
        <f>IF(V154="","",VLOOKUP($E154&amp;$D$91&amp;$D$92,'CCG data'!$A:$AD,'CCG data'!P$3,FALSE))</f>
        <v>0.372</v>
      </c>
      <c r="Z155" s="163" t="str">
        <f>IFERROR(VLOOKUP($E155&amp;$D$92, Outliers!$A$4:$P$214,10,FALSE),"0")</f>
        <v>0</v>
      </c>
      <c r="AA155" s="163" t="str">
        <f>IFERROR(VLOOKUP($E155&amp;$D$92, Outliers!$A$4:$P$214,11,FALSE),"0")</f>
        <v>0</v>
      </c>
      <c r="AB155" s="163" t="str">
        <f>IFERROR(VLOOKUP($E155&amp;$D$92, Outliers!$A$4:$P$214,12,FALSE),"0")</f>
        <v>0</v>
      </c>
      <c r="AD155" s="78"/>
      <c r="AE155" s="78"/>
      <c r="AF155" s="78"/>
      <c r="AG155" s="78"/>
    </row>
    <row r="156" spans="4:33" ht="15.75" x14ac:dyDescent="0.25">
      <c r="D156" s="318"/>
      <c r="E156" s="104" t="s">
        <v>170</v>
      </c>
      <c r="F156" s="405" t="str">
        <f>IF(OR(ISERROR(VLOOKUP($E156&amp;$D$91&amp;$D$92,'CCG data'!$A:$AD,'CCG data'!R$3,FALSE)),ISBLANK(VLOOKUP($E156&amp;$D$91&amp;$D$92,'CCG data'!$A:$AD,'CCG data'!R$3,FALSE))),"",VLOOKUP($E156&amp;$D$91&amp;$D$92,'CCG data'!$A:$AD,'CCG data'!R$3,FALSE))</f>
        <v/>
      </c>
      <c r="G156" s="406"/>
      <c r="H156" s="406">
        <f>IF(OR(ISERROR(VLOOKUP($E156&amp;$D$91&amp;$D$92,'CCG data'!$A:$AD,'CCG data'!S$3,FALSE)),ISBLANK(VLOOKUP($E156&amp;$D$91&amp;$D$92,'CCG data'!$A:$AD,'CCG data'!S$3,FALSE))),"",VLOOKUP($E156&amp;$D$91&amp;$D$92,'CCG data'!$A:$AD,'CCG data'!S$3,FALSE))</f>
        <v>24.784206683640654</v>
      </c>
      <c r="I156" s="406"/>
      <c r="J156" s="406">
        <f>IF(OR(ISERROR(VLOOKUP($E156&amp;$D$91&amp;$D$92,'CCG data'!$A:$AD,'CCG data'!T$3,FALSE)),ISBLANK(VLOOKUP($E156&amp;$D$91&amp;$D$92,'CCG data'!$A:$AD,'CCG data'!T$3,FALSE))),"",VLOOKUP($E156&amp;$D$91&amp;$D$92,'CCG data'!$A:$AD,'CCG data'!T$3,FALSE))</f>
        <v>16.414697073186357</v>
      </c>
      <c r="K156" s="406"/>
      <c r="L156" s="406">
        <f>IF(OR(ISERROR(VLOOKUP($E156&amp;$D$91&amp;$D$92,'CCG data'!$A:$AD,'CCG data'!U$3,FALSE)),ISBLANK(VLOOKUP($E156&amp;$D$91&amp;$D$92,'CCG data'!$A:$AD,'CCG data'!U$3,FALSE))),"",VLOOKUP($E156&amp;$D$91&amp;$D$92,'CCG data'!$A:$AD,'CCG data'!U$3,FALSE))</f>
        <v>9.5204958800515556</v>
      </c>
      <c r="M156" s="407"/>
      <c r="N156" s="362">
        <f>IF(OR(ISERROR(VLOOKUP($E156&amp;$D$91&amp;$D$92,'CCG data'!$A:$AD,'CCG data'!G$3,FALSE)),ISBLANK(VLOOKUP($E156&amp;$D$91&amp;$D$92,'CCG data'!$A:$AD,'CCG data'!G$3,FALSE))),"",VLOOKUP($E156&amp;$D$91&amp;$D$92,'CCG data'!$A:$AD,'CCG data'!G$3,FALSE))</f>
        <v>1465</v>
      </c>
      <c r="P156" s="397" t="str">
        <f>IF(OR(ISERROR(VLOOKUP($E156&amp;$D$91&amp;$D$92,'CCG data'!$A:$AD,'CCG data'!B$3,FALSE)),ISBLANK(VLOOKUP($E156&amp;$D$91&amp;$D$92,'CCG data'!$A:$AD,'CCG data'!B$3,FALSE))),"",VLOOKUP($E156&amp;$D$91&amp;$D$92,'CCG data'!$A:$AD,'CCG data'!B$3,FALSE))</f>
        <v/>
      </c>
      <c r="Q156" s="263"/>
      <c r="R156" s="263">
        <f>IF(OR(ISERROR(VLOOKUP($E156&amp;$D$91&amp;$D$92,'CCG data'!$A:$AD,'CCG data'!C$3,FALSE)),ISBLANK(VLOOKUP($E156&amp;$D$91&amp;$D$92,'CCG data'!$A:$AD,'CCG data'!C$3,FALSE))),"",VLOOKUP($E156&amp;$D$91&amp;$D$92,'CCG data'!$A:$AD,'CCG data'!C$3,FALSE))</f>
        <v>0.48668941979522184</v>
      </c>
      <c r="S156" s="263"/>
      <c r="T156" s="263">
        <f>IF(OR(ISERROR(VLOOKUP($E156&amp;$D$91&amp;$D$92,'CCG data'!$A:$AD,'CCG data'!D$3,FALSE)),ISBLANK(VLOOKUP($E156&amp;$D$91&amp;$D$92,'CCG data'!$A:$AD,'CCG data'!D$3,FALSE))),"",VLOOKUP($E156&amp;$D$91&amp;$D$92,'CCG data'!$A:$AD,'CCG data'!D$3,FALSE))</f>
        <v>0.32423208191126279</v>
      </c>
      <c r="U156" s="263"/>
      <c r="V156" s="263">
        <f>IF(OR(ISERROR(VLOOKUP($E156&amp;$D$91&amp;$D$92,'CCG data'!$A:$AD,'CCG data'!E$3,FALSE)),ISBLANK(VLOOKUP($E156&amp;$D$91&amp;$D$92,'CCG data'!$A:$AD,'CCG data'!E$3,FALSE))),"",VLOOKUP($E156&amp;$D$91&amp;$D$92,'CCG data'!$A:$AD,'CCG data'!E$3,FALSE))</f>
        <v>0.18907849829351536</v>
      </c>
      <c r="W156" s="398"/>
      <c r="Z156" s="163">
        <f>IFERROR(VLOOKUP($E156&amp;$D$92, Outliers!$A$4:$P$214,10,FALSE),"0")</f>
        <v>1</v>
      </c>
      <c r="AA156" s="163">
        <f>IFERROR(VLOOKUP($E156&amp;$D$92, Outliers!$A$4:$P$214,11,FALSE),"0")</f>
        <v>1</v>
      </c>
      <c r="AB156" s="163">
        <f>IFERROR(VLOOKUP($E156&amp;$D$92, Outliers!$A$4:$P$214,12,FALSE),"0")</f>
        <v>1</v>
      </c>
      <c r="AD156" s="78"/>
      <c r="AE156" s="78"/>
      <c r="AF156" s="78"/>
      <c r="AG156" s="78"/>
    </row>
    <row r="157" spans="4:33" x14ac:dyDescent="0.25">
      <c r="D157" s="318"/>
      <c r="E157" s="103" t="s">
        <v>27</v>
      </c>
      <c r="F157" s="95" t="str">
        <f>IF(P156="","",VLOOKUP($E156&amp;$D$91&amp;$D$92,'CCG data'!$A:$AD,'CCG data'!W$3,FALSE))</f>
        <v/>
      </c>
      <c r="G157" s="96" t="str">
        <f>IF(P156="","",VLOOKUP($E156&amp;$D$91&amp;$D$92,'CCG data'!$A:$AD,'CCG data'!X$3,FALSE))</f>
        <v/>
      </c>
      <c r="H157" s="96">
        <f>IF(R156="","",VLOOKUP($E156&amp;$D$91&amp;$D$92,'CCG data'!$A:$AD,'CCG data'!Y$3,FALSE))</f>
        <v>22.964982047760277</v>
      </c>
      <c r="I157" s="96">
        <f>IF(R156="","",VLOOKUP($E156&amp;$D$91&amp;$D$92,'CCG data'!$A:$AD,'CCG data'!Z$3,FALSE))</f>
        <v>26.603431319521032</v>
      </c>
      <c r="J157" s="96">
        <f>IF(T156="","",VLOOKUP($E156&amp;$D$91&amp;$D$92,'CCG data'!$A:$AD,'CCG data'!AA$3,FALSE))</f>
        <v>14.938507481265617</v>
      </c>
      <c r="K157" s="96">
        <f>IF(T156="","",VLOOKUP($E156&amp;$D$91&amp;$D$92,'CCG data'!$A:$AD,'CCG data'!AB$3,FALSE))</f>
        <v>17.890886665107097</v>
      </c>
      <c r="L157" s="96">
        <f>IF(V156="","",VLOOKUP($E156&amp;$D$91&amp;$D$92,'CCG data'!$A:$AD,'CCG data'!AC$3,FALSE))</f>
        <v>8.3993148107620819</v>
      </c>
      <c r="M157" s="96">
        <f>IF(V156="","",VLOOKUP($E156&amp;$D$91&amp;$D$92,'CCG data'!$A:$AD,'CCG data'!AD$3,FALSE))</f>
        <v>10.641676949341029</v>
      </c>
      <c r="N157" s="363"/>
      <c r="P157" s="150" t="str">
        <f>IF(P156="","",VLOOKUP($E156&amp;$D$91&amp;$D$92,'CCG data'!$A:$AD,'CCG data'!I$3,FALSE))</f>
        <v/>
      </c>
      <c r="Q157" s="15" t="str">
        <f>IF(P156="","",VLOOKUP($E156&amp;$D$91&amp;$D$92,'CCG data'!$A:$AD,'CCG data'!J$3,FALSE))</f>
        <v/>
      </c>
      <c r="R157" s="15">
        <f>IF(R156="","",VLOOKUP($E156&amp;$D$91&amp;$D$92,'CCG data'!$A:$AD,'CCG data'!K$3,FALSE))</f>
        <v>0.46100000000000002</v>
      </c>
      <c r="S157" s="15">
        <f>IF(R156="","",VLOOKUP($E156&amp;$D$91&amp;$D$92,'CCG data'!$A:$AD,'CCG data'!L$3,FALSE))</f>
        <v>0.51200000000000001</v>
      </c>
      <c r="T157" s="15">
        <f>IF(T156="","",VLOOKUP($E156&amp;$D$91&amp;$D$92,'CCG data'!$A:$AD,'CCG data'!M$3,FALSE))</f>
        <v>0.30099999999999999</v>
      </c>
      <c r="U157" s="15">
        <f>IF(T156="","",VLOOKUP($E156&amp;$D$91&amp;$D$92,'CCG data'!$A:$AD,'CCG data'!N$3,FALSE))</f>
        <v>0.34899999999999998</v>
      </c>
      <c r="V157" s="15">
        <f>IF(V156="","",VLOOKUP($E156&amp;$D$91&amp;$D$92,'CCG data'!$A:$AD,'CCG data'!O$3,FALSE))</f>
        <v>0.17</v>
      </c>
      <c r="W157" s="135">
        <f>IF(V156="","",VLOOKUP($E156&amp;$D$91&amp;$D$92,'CCG data'!$A:$AD,'CCG data'!P$3,FALSE))</f>
        <v>0.21</v>
      </c>
      <c r="Z157" s="163" t="str">
        <f>IFERROR(VLOOKUP($E157&amp;$D$92, Outliers!$A$4:$P$214,10,FALSE),"0")</f>
        <v>0</v>
      </c>
      <c r="AA157" s="163" t="str">
        <f>IFERROR(VLOOKUP($E157&amp;$D$92, Outliers!$A$4:$P$214,11,FALSE),"0")</f>
        <v>0</v>
      </c>
      <c r="AB157" s="163" t="str">
        <f>IFERROR(VLOOKUP($E157&amp;$D$92, Outliers!$A$4:$P$214,12,FALSE),"0")</f>
        <v>0</v>
      </c>
      <c r="AD157" s="78"/>
      <c r="AE157" s="78"/>
      <c r="AF157" s="78"/>
      <c r="AG157" s="78"/>
    </row>
    <row r="158" spans="4:33" ht="15.75" x14ac:dyDescent="0.25">
      <c r="D158" s="318"/>
      <c r="E158" s="104" t="s">
        <v>397</v>
      </c>
      <c r="F158" s="405" t="str">
        <f>IF(OR(ISERROR(VLOOKUP($E158&amp;$D$91&amp;$D$92,'CCG data'!$A:$AD,'CCG data'!R$3,FALSE)),ISBLANK(VLOOKUP($E158&amp;$D$91&amp;$D$92,'CCG data'!$A:$AD,'CCG data'!R$3,FALSE))),"",VLOOKUP($E158&amp;$D$91&amp;$D$92,'CCG data'!$A:$AD,'CCG data'!R$3,FALSE))</f>
        <v/>
      </c>
      <c r="G158" s="406"/>
      <c r="H158" s="406">
        <f>IF(OR(ISERROR(VLOOKUP($E158&amp;$D$91&amp;$D$92,'CCG data'!$A:$AD,'CCG data'!S$3,FALSE)),ISBLANK(VLOOKUP($E158&amp;$D$91&amp;$D$92,'CCG data'!$A:$AD,'CCG data'!S$3,FALSE))),"",VLOOKUP($E158&amp;$D$91&amp;$D$92,'CCG data'!$A:$AD,'CCG data'!S$3,FALSE))</f>
        <v>40.997169306176986</v>
      </c>
      <c r="I158" s="406"/>
      <c r="J158" s="406">
        <f>IF(OR(ISERROR(VLOOKUP($E158&amp;$D$91&amp;$D$92,'CCG data'!$A:$AD,'CCG data'!T$3,FALSE)),ISBLANK(VLOOKUP($E158&amp;$D$91&amp;$D$92,'CCG data'!$A:$AD,'CCG data'!T$3,FALSE))),"",VLOOKUP($E158&amp;$D$91&amp;$D$92,'CCG data'!$A:$AD,'CCG data'!T$3,FALSE))</f>
        <v>28.473062728583791</v>
      </c>
      <c r="K158" s="406"/>
      <c r="L158" s="406">
        <f>IF(OR(ISERROR(VLOOKUP($E158&amp;$D$91&amp;$D$92,'CCG data'!$A:$AD,'CCG data'!U$3,FALSE)),ISBLANK(VLOOKUP($E158&amp;$D$91&amp;$D$92,'CCG data'!$A:$AD,'CCG data'!U$3,FALSE))),"",VLOOKUP($E158&amp;$D$91&amp;$D$92,'CCG data'!$A:$AD,'CCG data'!U$3,FALSE))</f>
        <v>17.070385349202194</v>
      </c>
      <c r="M158" s="407"/>
      <c r="N158" s="362">
        <f>IF(OR(ISERROR(VLOOKUP($E158&amp;$D$91&amp;$D$92,'CCG data'!$A:$AD,'CCG data'!G$3,FALSE)),ISBLANK(VLOOKUP($E158&amp;$D$91&amp;$D$92,'CCG data'!$A:$AD,'CCG data'!G$3,FALSE))),"",VLOOKUP($E158&amp;$D$91&amp;$D$92,'CCG data'!$A:$AD,'CCG data'!G$3,FALSE))</f>
        <v>1267</v>
      </c>
      <c r="P158" s="397" t="str">
        <f>IF(OR(ISERROR(VLOOKUP($E158&amp;$D$91&amp;$D$92,'CCG data'!$A:$AD,'CCG data'!B$3,FALSE)),ISBLANK(VLOOKUP($E158&amp;$D$91&amp;$D$92,'CCG data'!$A:$AD,'CCG data'!B$3,FALSE))),"",VLOOKUP($E158&amp;$D$91&amp;$D$92,'CCG data'!$A:$AD,'CCG data'!B$3,FALSE))</f>
        <v/>
      </c>
      <c r="Q158" s="263"/>
      <c r="R158" s="263">
        <f>IF(OR(ISERROR(VLOOKUP($E158&amp;$D$91&amp;$D$92,'CCG data'!$A:$AD,'CCG data'!C$3,FALSE)),ISBLANK(VLOOKUP($E158&amp;$D$91&amp;$D$92,'CCG data'!$A:$AD,'CCG data'!C$3,FALSE))),"",VLOOKUP($E158&amp;$D$91&amp;$D$92,'CCG data'!$A:$AD,'CCG data'!C$3,FALSE))</f>
        <v>0.47592738752959746</v>
      </c>
      <c r="S158" s="263"/>
      <c r="T158" s="263">
        <f>IF(OR(ISERROR(VLOOKUP($E158&amp;$D$91&amp;$D$92,'CCG data'!$A:$AD,'CCG data'!D$3,FALSE)),ISBLANK(VLOOKUP($E158&amp;$D$91&amp;$D$92,'CCG data'!$A:$AD,'CCG data'!D$3,FALSE))),"",VLOOKUP($E158&amp;$D$91&amp;$D$92,'CCG data'!$A:$AD,'CCG data'!D$3,FALSE))</f>
        <v>0.32359905288082086</v>
      </c>
      <c r="U158" s="263"/>
      <c r="V158" s="263">
        <f>IF(OR(ISERROR(VLOOKUP($E158&amp;$D$91&amp;$D$92,'CCG data'!$A:$AD,'CCG data'!E$3,FALSE)),ISBLANK(VLOOKUP($E158&amp;$D$91&amp;$D$92,'CCG data'!$A:$AD,'CCG data'!E$3,FALSE))),"",VLOOKUP($E158&amp;$D$91&amp;$D$92,'CCG data'!$A:$AD,'CCG data'!E$3,FALSE))</f>
        <v>0.20047355958958168</v>
      </c>
      <c r="W158" s="398"/>
      <c r="Z158" s="163">
        <f>IFERROR(VLOOKUP($E158&amp;$D$92, Outliers!$A$4:$P$214,10,FALSE),"0")</f>
        <v>0</v>
      </c>
      <c r="AA158" s="163">
        <f>IFERROR(VLOOKUP($E158&amp;$D$92, Outliers!$A$4:$P$214,11,FALSE),"0")</f>
        <v>0</v>
      </c>
      <c r="AB158" s="163">
        <f>IFERROR(VLOOKUP($E158&amp;$D$92, Outliers!$A$4:$P$214,12,FALSE),"0")</f>
        <v>1</v>
      </c>
      <c r="AD158" s="78"/>
      <c r="AE158" s="78"/>
      <c r="AF158" s="78"/>
      <c r="AG158" s="78"/>
    </row>
    <row r="159" spans="4:33" x14ac:dyDescent="0.25">
      <c r="D159" s="318"/>
      <c r="E159" s="103" t="s">
        <v>27</v>
      </c>
      <c r="F159" s="95" t="str">
        <f>IF(P158="","",VLOOKUP($E158&amp;$D$91&amp;$D$92,'CCG data'!$A:$AD,'CCG data'!W$3,FALSE))</f>
        <v/>
      </c>
      <c r="G159" s="96" t="str">
        <f>IF(P158="","",VLOOKUP($E158&amp;$D$91&amp;$D$92,'CCG data'!$A:$AD,'CCG data'!X$3,FALSE))</f>
        <v/>
      </c>
      <c r="H159" s="96">
        <f>IF(R158="","",VLOOKUP($E158&amp;$D$91&amp;$D$92,'CCG data'!$A:$AD,'CCG data'!Y$3,FALSE))</f>
        <v>37.724883061889869</v>
      </c>
      <c r="I159" s="96">
        <f>IF(R158="","",VLOOKUP($E158&amp;$D$91&amp;$D$92,'CCG data'!$A:$AD,'CCG data'!Z$3,FALSE))</f>
        <v>44.269455550464102</v>
      </c>
      <c r="J159" s="96">
        <f>IF(T158="","",VLOOKUP($E158&amp;$D$91&amp;$D$92,'CCG data'!$A:$AD,'CCG data'!AA$3,FALSE))</f>
        <v>25.716941425684102</v>
      </c>
      <c r="K159" s="96">
        <f>IF(T158="","",VLOOKUP($E158&amp;$D$91&amp;$D$92,'CCG data'!$A:$AD,'CCG data'!AB$3,FALSE))</f>
        <v>31.229184031483481</v>
      </c>
      <c r="L159" s="96">
        <f>IF(V158="","",VLOOKUP($E158&amp;$D$91&amp;$D$92,'CCG data'!$A:$AD,'CCG data'!AC$3,FALSE))</f>
        <v>14.971046522074946</v>
      </c>
      <c r="M159" s="96">
        <f>IF(V158="","",VLOOKUP($E158&amp;$D$91&amp;$D$92,'CCG data'!$A:$AD,'CCG data'!AD$3,FALSE))</f>
        <v>19.169724176329442</v>
      </c>
      <c r="N159" s="363"/>
      <c r="P159" s="150" t="str">
        <f>IF(P158="","",VLOOKUP($E158&amp;$D$91&amp;$D$92,'CCG data'!$A:$AD,'CCG data'!I$3,FALSE))</f>
        <v/>
      </c>
      <c r="Q159" s="15" t="str">
        <f>IF(P158="","",VLOOKUP($E158&amp;$D$91&amp;$D$92,'CCG data'!$A:$AD,'CCG data'!J$3,FALSE))</f>
        <v/>
      </c>
      <c r="R159" s="15">
        <f>IF(R158="","",VLOOKUP($E158&amp;$D$91&amp;$D$92,'CCG data'!$A:$AD,'CCG data'!K$3,FALSE))</f>
        <v>0.44900000000000001</v>
      </c>
      <c r="S159" s="15">
        <f>IF(R158="","",VLOOKUP($E158&amp;$D$91&amp;$D$92,'CCG data'!$A:$AD,'CCG data'!L$3,FALSE))</f>
        <v>0.503</v>
      </c>
      <c r="T159" s="15">
        <f>IF(T158="","",VLOOKUP($E158&amp;$D$91&amp;$D$92,'CCG data'!$A:$AD,'CCG data'!M$3,FALSE))</f>
        <v>0.29799999999999999</v>
      </c>
      <c r="U159" s="15">
        <f>IF(T158="","",VLOOKUP($E158&amp;$D$91&amp;$D$92,'CCG data'!$A:$AD,'CCG data'!N$3,FALSE))</f>
        <v>0.35</v>
      </c>
      <c r="V159" s="15">
        <f>IF(V158="","",VLOOKUP($E158&amp;$D$91&amp;$D$92,'CCG data'!$A:$AD,'CCG data'!O$3,FALSE))</f>
        <v>0.17899999999999999</v>
      </c>
      <c r="W159" s="135">
        <f>IF(V158="","",VLOOKUP($E158&amp;$D$91&amp;$D$92,'CCG data'!$A:$AD,'CCG data'!P$3,FALSE))</f>
        <v>0.223</v>
      </c>
      <c r="Z159" s="163" t="str">
        <f>IFERROR(VLOOKUP($E159&amp;$D$92, Outliers!$A$4:$P$214,10,FALSE),"0")</f>
        <v>0</v>
      </c>
      <c r="AA159" s="163" t="str">
        <f>IFERROR(VLOOKUP($E159&amp;$D$92, Outliers!$A$4:$P$214,11,FALSE),"0")</f>
        <v>0</v>
      </c>
      <c r="AB159" s="163" t="str">
        <f>IFERROR(VLOOKUP($E159&amp;$D$92, Outliers!$A$4:$P$214,12,FALSE),"0")</f>
        <v>0</v>
      </c>
      <c r="AD159" s="78"/>
      <c r="AE159" s="78"/>
      <c r="AF159" s="78"/>
      <c r="AG159" s="78"/>
    </row>
    <row r="160" spans="4:33" ht="15.75" x14ac:dyDescent="0.25">
      <c r="D160" s="318"/>
      <c r="E160" s="104" t="s">
        <v>398</v>
      </c>
      <c r="F160" s="405" t="str">
        <f>IF(OR(ISERROR(VLOOKUP($E160&amp;$D$91&amp;$D$92,'CCG data'!$A:$AD,'CCG data'!R$3,FALSE)),ISBLANK(VLOOKUP($E160&amp;$D$91&amp;$D$92,'CCG data'!$A:$AD,'CCG data'!R$3,FALSE))),"",VLOOKUP($E160&amp;$D$91&amp;$D$92,'CCG data'!$A:$AD,'CCG data'!R$3,FALSE))</f>
        <v/>
      </c>
      <c r="G160" s="406"/>
      <c r="H160" s="406">
        <f>IF(OR(ISERROR(VLOOKUP($E160&amp;$D$91&amp;$D$92,'CCG data'!$A:$AD,'CCG data'!S$3,FALSE)),ISBLANK(VLOOKUP($E160&amp;$D$91&amp;$D$92,'CCG data'!$A:$AD,'CCG data'!S$3,FALSE))),"",VLOOKUP($E160&amp;$D$91&amp;$D$92,'CCG data'!$A:$AD,'CCG data'!S$3,FALSE))</f>
        <v>41.458056970640456</v>
      </c>
      <c r="I160" s="406"/>
      <c r="J160" s="406">
        <f>IF(OR(ISERROR(VLOOKUP($E160&amp;$D$91&amp;$D$92,'CCG data'!$A:$AD,'CCG data'!T$3,FALSE)),ISBLANK(VLOOKUP($E160&amp;$D$91&amp;$D$92,'CCG data'!$A:$AD,'CCG data'!T$3,FALSE))),"",VLOOKUP($E160&amp;$D$91&amp;$D$92,'CCG data'!$A:$AD,'CCG data'!T$3,FALSE))</f>
        <v>35.348394008132203</v>
      </c>
      <c r="K160" s="406"/>
      <c r="L160" s="406">
        <f>IF(OR(ISERROR(VLOOKUP($E160&amp;$D$91&amp;$D$92,'CCG data'!$A:$AD,'CCG data'!U$3,FALSE)),ISBLANK(VLOOKUP($E160&amp;$D$91&amp;$D$92,'CCG data'!$A:$AD,'CCG data'!U$3,FALSE))),"",VLOOKUP($E160&amp;$D$91&amp;$D$92,'CCG data'!$A:$AD,'CCG data'!U$3,FALSE))</f>
        <v>16.11099156033595</v>
      </c>
      <c r="M160" s="407"/>
      <c r="N160" s="362">
        <f>IF(OR(ISERROR(VLOOKUP($E160&amp;$D$91&amp;$D$92,'CCG data'!$A:$AD,'CCG data'!G$3,FALSE)),ISBLANK(VLOOKUP($E160&amp;$D$91&amp;$D$92,'CCG data'!$A:$AD,'CCG data'!G$3,FALSE))),"",VLOOKUP($E160&amp;$D$91&amp;$D$92,'CCG data'!$A:$AD,'CCG data'!G$3,FALSE))</f>
        <v>1011</v>
      </c>
      <c r="P160" s="397" t="str">
        <f>IF(OR(ISERROR(VLOOKUP($E160&amp;$D$91&amp;$D$92,'CCG data'!$A:$AD,'CCG data'!B$3,FALSE)),ISBLANK(VLOOKUP($E160&amp;$D$91&amp;$D$92,'CCG data'!$A:$AD,'CCG data'!B$3,FALSE))),"",VLOOKUP($E160&amp;$D$91&amp;$D$92,'CCG data'!$A:$AD,'CCG data'!B$3,FALSE))</f>
        <v/>
      </c>
      <c r="Q160" s="263"/>
      <c r="R160" s="263">
        <f>IF(OR(ISERROR(VLOOKUP($E160&amp;$D$91&amp;$D$92,'CCG data'!$A:$AD,'CCG data'!C$3,FALSE)),ISBLANK(VLOOKUP($E160&amp;$D$91&amp;$D$92,'CCG data'!$A:$AD,'CCG data'!C$3,FALSE))),"",VLOOKUP($E160&amp;$D$91&amp;$D$92,'CCG data'!$A:$AD,'CCG data'!C$3,FALSE))</f>
        <v>0.45301681503461921</v>
      </c>
      <c r="S160" s="263"/>
      <c r="T160" s="263">
        <f>IF(OR(ISERROR(VLOOKUP($E160&amp;$D$91&amp;$D$92,'CCG data'!$A:$AD,'CCG data'!D$3,FALSE)),ISBLANK(VLOOKUP($E160&amp;$D$91&amp;$D$92,'CCG data'!$A:$AD,'CCG data'!D$3,FALSE))),"",VLOOKUP($E160&amp;$D$91&amp;$D$92,'CCG data'!$A:$AD,'CCG data'!D$3,FALSE))</f>
        <v>0.36498516320474778</v>
      </c>
      <c r="U160" s="263"/>
      <c r="V160" s="263">
        <f>IF(OR(ISERROR(VLOOKUP($E160&amp;$D$91&amp;$D$92,'CCG data'!$A:$AD,'CCG data'!E$3,FALSE)),ISBLANK(VLOOKUP($E160&amp;$D$91&amp;$D$92,'CCG data'!$A:$AD,'CCG data'!E$3,FALSE))),"",VLOOKUP($E160&amp;$D$91&amp;$D$92,'CCG data'!$A:$AD,'CCG data'!E$3,FALSE))</f>
        <v>0.18199802176063304</v>
      </c>
      <c r="W160" s="398"/>
      <c r="Z160" s="163">
        <f>IFERROR(VLOOKUP($E160&amp;$D$92, Outliers!$A$4:$P$214,10,FALSE),"0")</f>
        <v>0</v>
      </c>
      <c r="AA160" s="163">
        <f>IFERROR(VLOOKUP($E160&amp;$D$92, Outliers!$A$4:$P$214,11,FALSE),"0")</f>
        <v>1</v>
      </c>
      <c r="AB160" s="163">
        <f>IFERROR(VLOOKUP($E160&amp;$D$92, Outliers!$A$4:$P$214,12,FALSE),"0")</f>
        <v>1</v>
      </c>
      <c r="AD160" s="78"/>
      <c r="AE160" s="78"/>
      <c r="AF160" s="78"/>
      <c r="AG160" s="78"/>
    </row>
    <row r="161" spans="4:33" x14ac:dyDescent="0.25">
      <c r="D161" s="318"/>
      <c r="E161" s="103" t="s">
        <v>27</v>
      </c>
      <c r="F161" s="95" t="str">
        <f>IF(P160="","",VLOOKUP($E160&amp;$D$91&amp;$D$92,'CCG data'!$A:$AD,'CCG data'!W$3,FALSE))</f>
        <v/>
      </c>
      <c r="G161" s="96" t="str">
        <f>IF(P160="","",VLOOKUP($E160&amp;$D$91&amp;$D$92,'CCG data'!$A:$AD,'CCG data'!X$3,FALSE))</f>
        <v/>
      </c>
      <c r="H161" s="96">
        <f>IF(R160="","",VLOOKUP($E160&amp;$D$91&amp;$D$92,'CCG data'!$A:$AD,'CCG data'!Y$3,FALSE))</f>
        <v>37.661129717846308</v>
      </c>
      <c r="I161" s="96">
        <f>IF(R160="","",VLOOKUP($E160&amp;$D$91&amp;$D$92,'CCG data'!$A:$AD,'CCG data'!Z$3,FALSE))</f>
        <v>45.254984223434604</v>
      </c>
      <c r="J161" s="96">
        <f>IF(T160="","",VLOOKUP($E160&amp;$D$91&amp;$D$92,'CCG data'!$A:$AD,'CCG data'!AA$3,FALSE))</f>
        <v>31.741672784404699</v>
      </c>
      <c r="K161" s="96">
        <f>IF(T160="","",VLOOKUP($E160&amp;$D$91&amp;$D$92,'CCG data'!$A:$AD,'CCG data'!AB$3,FALSE))</f>
        <v>38.955115231859708</v>
      </c>
      <c r="L161" s="96">
        <f>IF(V160="","",VLOOKUP($E160&amp;$D$91&amp;$D$92,'CCG data'!$A:$AD,'CCG data'!AC$3,FALSE))</f>
        <v>13.783064171309999</v>
      </c>
      <c r="M161" s="96">
        <f>IF(V160="","",VLOOKUP($E160&amp;$D$91&amp;$D$92,'CCG data'!$A:$AD,'CCG data'!AD$3,FALSE))</f>
        <v>18.438918949361902</v>
      </c>
      <c r="N161" s="363"/>
      <c r="P161" s="150" t="str">
        <f>IF(P160="","",VLOOKUP($E160&amp;$D$91&amp;$D$92,'CCG data'!$A:$AD,'CCG data'!I$3,FALSE))</f>
        <v/>
      </c>
      <c r="Q161" s="15" t="str">
        <f>IF(P160="","",VLOOKUP($E160&amp;$D$91&amp;$D$92,'CCG data'!$A:$AD,'CCG data'!J$3,FALSE))</f>
        <v/>
      </c>
      <c r="R161" s="15">
        <f>IF(R160="","",VLOOKUP($E160&amp;$D$91&amp;$D$92,'CCG data'!$A:$AD,'CCG data'!K$3,FALSE))</f>
        <v>0.42299999999999999</v>
      </c>
      <c r="S161" s="15">
        <f>IF(R160="","",VLOOKUP($E160&amp;$D$91&amp;$D$92,'CCG data'!$A:$AD,'CCG data'!L$3,FALSE))</f>
        <v>0.48399999999999999</v>
      </c>
      <c r="T161" s="15">
        <f>IF(T160="","",VLOOKUP($E160&amp;$D$91&amp;$D$92,'CCG data'!$A:$AD,'CCG data'!M$3,FALSE))</f>
        <v>0.33600000000000002</v>
      </c>
      <c r="U161" s="15">
        <f>IF(T160="","",VLOOKUP($E160&amp;$D$91&amp;$D$92,'CCG data'!$A:$AD,'CCG data'!N$3,FALSE))</f>
        <v>0.39500000000000002</v>
      </c>
      <c r="V161" s="15">
        <f>IF(V160="","",VLOOKUP($E160&amp;$D$91&amp;$D$92,'CCG data'!$A:$AD,'CCG data'!O$3,FALSE))</f>
        <v>0.159</v>
      </c>
      <c r="W161" s="135">
        <f>IF(V160="","",VLOOKUP($E160&amp;$D$91&amp;$D$92,'CCG data'!$A:$AD,'CCG data'!P$3,FALSE))</f>
        <v>0.20699999999999999</v>
      </c>
      <c r="Z161" s="163" t="str">
        <f>IFERROR(VLOOKUP($E161&amp;$D$92, Outliers!$A$4:$P$214,10,FALSE),"0")</f>
        <v>0</v>
      </c>
      <c r="AA161" s="163" t="str">
        <f>IFERROR(VLOOKUP($E161&amp;$D$92, Outliers!$A$4:$P$214,11,FALSE),"0")</f>
        <v>0</v>
      </c>
      <c r="AB161" s="163" t="str">
        <f>IFERROR(VLOOKUP($E161&amp;$D$92, Outliers!$A$4:$P$214,12,FALSE),"0")</f>
        <v>0</v>
      </c>
      <c r="AD161" s="78"/>
      <c r="AE161" s="78"/>
      <c r="AF161" s="78"/>
      <c r="AG161" s="78"/>
    </row>
    <row r="162" spans="4:33" ht="15.75" x14ac:dyDescent="0.25">
      <c r="D162" s="318"/>
      <c r="E162" s="104" t="s">
        <v>171</v>
      </c>
      <c r="F162" s="405" t="str">
        <f>IF(OR(ISERROR(VLOOKUP($E162&amp;$D$91&amp;$D$92,'CCG data'!$A:$AD,'CCG data'!R$3,FALSE)),ISBLANK(VLOOKUP($E162&amp;$D$91&amp;$D$92,'CCG data'!$A:$AD,'CCG data'!R$3,FALSE))),"",VLOOKUP($E162&amp;$D$91&amp;$D$92,'CCG data'!$A:$AD,'CCG data'!R$3,FALSE))</f>
        <v/>
      </c>
      <c r="G162" s="406"/>
      <c r="H162" s="406">
        <f>IF(OR(ISERROR(VLOOKUP($E162&amp;$D$91&amp;$D$92,'CCG data'!$A:$AD,'CCG data'!S$3,FALSE)),ISBLANK(VLOOKUP($E162&amp;$D$91&amp;$D$92,'CCG data'!$A:$AD,'CCG data'!S$3,FALSE))),"",VLOOKUP($E162&amp;$D$91&amp;$D$92,'CCG data'!$A:$AD,'CCG data'!S$3,FALSE))</f>
        <v>34.019763253152732</v>
      </c>
      <c r="I162" s="406"/>
      <c r="J162" s="406">
        <f>IF(OR(ISERROR(VLOOKUP($E162&amp;$D$91&amp;$D$92,'CCG data'!$A:$AD,'CCG data'!T$3,FALSE)),ISBLANK(VLOOKUP($E162&amp;$D$91&amp;$D$92,'CCG data'!$A:$AD,'CCG data'!T$3,FALSE))),"",VLOOKUP($E162&amp;$D$91&amp;$D$92,'CCG data'!$A:$AD,'CCG data'!T$3,FALSE))</f>
        <v>19.13247239119617</v>
      </c>
      <c r="K162" s="406"/>
      <c r="L162" s="406">
        <f>IF(OR(ISERROR(VLOOKUP($E162&amp;$D$91&amp;$D$92,'CCG data'!$A:$AD,'CCG data'!U$3,FALSE)),ISBLANK(VLOOKUP($E162&amp;$D$91&amp;$D$92,'CCG data'!$A:$AD,'CCG data'!U$3,FALSE))),"",VLOOKUP($E162&amp;$D$91&amp;$D$92,'CCG data'!$A:$AD,'CCG data'!U$3,FALSE))</f>
        <v>8.0077277335112989</v>
      </c>
      <c r="M162" s="407"/>
      <c r="N162" s="362">
        <f>IF(OR(ISERROR(VLOOKUP($E162&amp;$D$91&amp;$D$92,'CCG data'!$A:$AD,'CCG data'!G$3,FALSE)),ISBLANK(VLOOKUP($E162&amp;$D$91&amp;$D$92,'CCG data'!$A:$AD,'CCG data'!G$3,FALSE))),"",VLOOKUP($E162&amp;$D$91&amp;$D$92,'CCG data'!$A:$AD,'CCG data'!G$3,FALSE))</f>
        <v>3548</v>
      </c>
      <c r="P162" s="397" t="str">
        <f>IF(OR(ISERROR(VLOOKUP($E162&amp;$D$91&amp;$D$92,'CCG data'!$A:$AD,'CCG data'!B$3,FALSE)),ISBLANK(VLOOKUP($E162&amp;$D$91&amp;$D$92,'CCG data'!$A:$AD,'CCG data'!B$3,FALSE))),"",VLOOKUP($E162&amp;$D$91&amp;$D$92,'CCG data'!$A:$AD,'CCG data'!B$3,FALSE))</f>
        <v/>
      </c>
      <c r="Q162" s="263"/>
      <c r="R162" s="263">
        <f>IF(OR(ISERROR(VLOOKUP($E162&amp;$D$91&amp;$D$92,'CCG data'!$A:$AD,'CCG data'!C$3,FALSE)),ISBLANK(VLOOKUP($E162&amp;$D$91&amp;$D$92,'CCG data'!$A:$AD,'CCG data'!C$3,FALSE))),"",VLOOKUP($E162&amp;$D$91&amp;$D$92,'CCG data'!$A:$AD,'CCG data'!C$3,FALSE))</f>
        <v>0.54988726042841041</v>
      </c>
      <c r="S162" s="263"/>
      <c r="T162" s="263">
        <f>IF(OR(ISERROR(VLOOKUP($E162&amp;$D$91&amp;$D$92,'CCG data'!$A:$AD,'CCG data'!D$3,FALSE)),ISBLANK(VLOOKUP($E162&amp;$D$91&amp;$D$92,'CCG data'!$A:$AD,'CCG data'!D$3,FALSE))),"",VLOOKUP($E162&amp;$D$91&amp;$D$92,'CCG data'!$A:$AD,'CCG data'!D$3,FALSE))</f>
        <v>0.31961668545659527</v>
      </c>
      <c r="U162" s="263"/>
      <c r="V162" s="263">
        <f>IF(OR(ISERROR(VLOOKUP($E162&amp;$D$91&amp;$D$92,'CCG data'!$A:$AD,'CCG data'!E$3,FALSE)),ISBLANK(VLOOKUP($E162&amp;$D$91&amp;$D$92,'CCG data'!$A:$AD,'CCG data'!E$3,FALSE))),"",VLOOKUP($E162&amp;$D$91&amp;$D$92,'CCG data'!$A:$AD,'CCG data'!E$3,FALSE))</f>
        <v>0.13049605411499438</v>
      </c>
      <c r="W162" s="398"/>
      <c r="Z162" s="163">
        <f>IFERROR(VLOOKUP($E162&amp;$D$92, Outliers!$A$4:$P$214,10,FALSE),"0")</f>
        <v>1</v>
      </c>
      <c r="AA162" s="163">
        <f>IFERROR(VLOOKUP($E162&amp;$D$92, Outliers!$A$4:$P$214,11,FALSE),"0")</f>
        <v>1</v>
      </c>
      <c r="AB162" s="163">
        <f>IFERROR(VLOOKUP($E162&amp;$D$92, Outliers!$A$4:$P$214,12,FALSE),"0")</f>
        <v>1</v>
      </c>
      <c r="AD162" s="78"/>
      <c r="AE162" s="78"/>
      <c r="AF162" s="78"/>
      <c r="AG162" s="78"/>
    </row>
    <row r="163" spans="4:33" x14ac:dyDescent="0.25">
      <c r="D163" s="318"/>
      <c r="E163" s="103" t="s">
        <v>27</v>
      </c>
      <c r="F163" s="95" t="str">
        <f>IF(P162="","",VLOOKUP($E162&amp;$D$91&amp;$D$92,'CCG data'!$A:$AD,'CCG data'!W$3,FALSE))</f>
        <v/>
      </c>
      <c r="G163" s="96" t="str">
        <f>IF(P162="","",VLOOKUP($E162&amp;$D$91&amp;$D$92,'CCG data'!$A:$AD,'CCG data'!X$3,FALSE))</f>
        <v/>
      </c>
      <c r="H163" s="96">
        <f>IF(R162="","",VLOOKUP($E162&amp;$D$91&amp;$D$92,'CCG data'!$A:$AD,'CCG data'!Y$3,FALSE))</f>
        <v>32.510174249411712</v>
      </c>
      <c r="I163" s="96">
        <f>IF(R162="","",VLOOKUP($E162&amp;$D$91&amp;$D$92,'CCG data'!$A:$AD,'CCG data'!Z$3,FALSE))</f>
        <v>35.529352256893752</v>
      </c>
      <c r="J163" s="96">
        <f>IF(T162="","",VLOOKUP($E162&amp;$D$91&amp;$D$92,'CCG data'!$A:$AD,'CCG data'!AA$3,FALSE))</f>
        <v>18.018894398866451</v>
      </c>
      <c r="K163" s="96">
        <f>IF(T162="","",VLOOKUP($E162&amp;$D$91&amp;$D$92,'CCG data'!$A:$AD,'CCG data'!AB$3,FALSE))</f>
        <v>20.24605038352589</v>
      </c>
      <c r="L163" s="96">
        <f>IF(V162="","",VLOOKUP($E162&amp;$D$91&amp;$D$92,'CCG data'!$A:$AD,'CCG data'!AC$3,FALSE))</f>
        <v>7.2783124240250778</v>
      </c>
      <c r="M163" s="96">
        <f>IF(V162="","",VLOOKUP($E162&amp;$D$91&amp;$D$92,'CCG data'!$A:$AD,'CCG data'!AD$3,FALSE))</f>
        <v>8.7371430429975199</v>
      </c>
      <c r="N163" s="363"/>
      <c r="P163" s="150" t="str">
        <f>IF(P162="","",VLOOKUP($E162&amp;$D$91&amp;$D$92,'CCG data'!$A:$AD,'CCG data'!I$3,FALSE))</f>
        <v/>
      </c>
      <c r="Q163" s="15" t="str">
        <f>IF(P162="","",VLOOKUP($E162&amp;$D$91&amp;$D$92,'CCG data'!$A:$AD,'CCG data'!J$3,FALSE))</f>
        <v/>
      </c>
      <c r="R163" s="15">
        <f>IF(R162="","",VLOOKUP($E162&amp;$D$91&amp;$D$92,'CCG data'!$A:$AD,'CCG data'!K$3,FALSE))</f>
        <v>0.53300000000000003</v>
      </c>
      <c r="S163" s="15">
        <f>IF(R162="","",VLOOKUP($E162&amp;$D$91&amp;$D$92,'CCG data'!$A:$AD,'CCG data'!L$3,FALSE))</f>
        <v>0.56599999999999995</v>
      </c>
      <c r="T163" s="15">
        <f>IF(T162="","",VLOOKUP($E162&amp;$D$91&amp;$D$92,'CCG data'!$A:$AD,'CCG data'!M$3,FALSE))</f>
        <v>0.30399999999999999</v>
      </c>
      <c r="U163" s="15">
        <f>IF(T162="","",VLOOKUP($E162&amp;$D$91&amp;$D$92,'CCG data'!$A:$AD,'CCG data'!N$3,FALSE))</f>
        <v>0.33500000000000002</v>
      </c>
      <c r="V163" s="15">
        <f>IF(V162="","",VLOOKUP($E162&amp;$D$91&amp;$D$92,'CCG data'!$A:$AD,'CCG data'!O$3,FALSE))</f>
        <v>0.12</v>
      </c>
      <c r="W163" s="135">
        <f>IF(V162="","",VLOOKUP($E162&amp;$D$91&amp;$D$92,'CCG data'!$A:$AD,'CCG data'!P$3,FALSE))</f>
        <v>0.14199999999999999</v>
      </c>
      <c r="Z163" s="163" t="str">
        <f>IFERROR(VLOOKUP($E163&amp;$D$92, Outliers!$A$4:$P$214,10,FALSE),"0")</f>
        <v>0</v>
      </c>
      <c r="AA163" s="163" t="str">
        <f>IFERROR(VLOOKUP($E163&amp;$D$92, Outliers!$A$4:$P$214,11,FALSE),"0")</f>
        <v>0</v>
      </c>
      <c r="AB163" s="163" t="str">
        <f>IFERROR(VLOOKUP($E163&amp;$D$92, Outliers!$A$4:$P$214,12,FALSE),"0")</f>
        <v>0</v>
      </c>
      <c r="AD163" s="78"/>
      <c r="AE163" s="78"/>
      <c r="AF163" s="78"/>
      <c r="AG163" s="78"/>
    </row>
    <row r="164" spans="4:33" ht="15.75" x14ac:dyDescent="0.25">
      <c r="D164" s="318"/>
      <c r="E164" s="104" t="s">
        <v>172</v>
      </c>
      <c r="F164" s="405" t="str">
        <f>IF(OR(ISERROR(VLOOKUP($E164&amp;$D$91&amp;$D$92,'CCG data'!$A:$AD,'CCG data'!R$3,FALSE)),ISBLANK(VLOOKUP($E164&amp;$D$91&amp;$D$92,'CCG data'!$A:$AD,'CCG data'!R$3,FALSE))),"",VLOOKUP($E164&amp;$D$91&amp;$D$92,'CCG data'!$A:$AD,'CCG data'!R$3,FALSE))</f>
        <v/>
      </c>
      <c r="G164" s="406"/>
      <c r="H164" s="406">
        <f>IF(OR(ISERROR(VLOOKUP($E164&amp;$D$91&amp;$D$92,'CCG data'!$A:$AD,'CCG data'!S$3,FALSE)),ISBLANK(VLOOKUP($E164&amp;$D$91&amp;$D$92,'CCG data'!$A:$AD,'CCG data'!S$3,FALSE))),"",VLOOKUP($E164&amp;$D$91&amp;$D$92,'CCG data'!$A:$AD,'CCG data'!S$3,FALSE))</f>
        <v>52.54128224174665</v>
      </c>
      <c r="I164" s="406"/>
      <c r="J164" s="406">
        <f>IF(OR(ISERROR(VLOOKUP($E164&amp;$D$91&amp;$D$92,'CCG data'!$A:$AD,'CCG data'!T$3,FALSE)),ISBLANK(VLOOKUP($E164&amp;$D$91&amp;$D$92,'CCG data'!$A:$AD,'CCG data'!T$3,FALSE))),"",VLOOKUP($E164&amp;$D$91&amp;$D$92,'CCG data'!$A:$AD,'CCG data'!T$3,FALSE))</f>
        <v>44.820777316791094</v>
      </c>
      <c r="K164" s="406"/>
      <c r="L164" s="406">
        <f>IF(OR(ISERROR(VLOOKUP($E164&amp;$D$91&amp;$D$92,'CCG data'!$A:$AD,'CCG data'!U$3,FALSE)),ISBLANK(VLOOKUP($E164&amp;$D$91&amp;$D$92,'CCG data'!$A:$AD,'CCG data'!U$3,FALSE))),"",VLOOKUP($E164&amp;$D$91&amp;$D$92,'CCG data'!$A:$AD,'CCG data'!U$3,FALSE))</f>
        <v>23.252371546645982</v>
      </c>
      <c r="M164" s="407"/>
      <c r="N164" s="362">
        <f>IF(OR(ISERROR(VLOOKUP($E164&amp;$D$91&amp;$D$92,'CCG data'!$A:$AD,'CCG data'!G$3,FALSE)),ISBLANK(VLOOKUP($E164&amp;$D$91&amp;$D$92,'CCG data'!$A:$AD,'CCG data'!G$3,FALSE))),"",VLOOKUP($E164&amp;$D$91&amp;$D$92,'CCG data'!$A:$AD,'CCG data'!G$3,FALSE))</f>
        <v>548</v>
      </c>
      <c r="P164" s="397" t="str">
        <f>IF(OR(ISERROR(VLOOKUP($E164&amp;$D$91&amp;$D$92,'CCG data'!$A:$AD,'CCG data'!B$3,FALSE)),ISBLANK(VLOOKUP($E164&amp;$D$91&amp;$D$92,'CCG data'!$A:$AD,'CCG data'!B$3,FALSE))),"",VLOOKUP($E164&amp;$D$91&amp;$D$92,'CCG data'!$A:$AD,'CCG data'!B$3,FALSE))</f>
        <v/>
      </c>
      <c r="Q164" s="263"/>
      <c r="R164" s="263">
        <f>IF(OR(ISERROR(VLOOKUP($E164&amp;$D$91&amp;$D$92,'CCG data'!$A:$AD,'CCG data'!C$3,FALSE)),ISBLANK(VLOOKUP($E164&amp;$D$91&amp;$D$92,'CCG data'!$A:$AD,'CCG data'!C$3,FALSE))),"",VLOOKUP($E164&amp;$D$91&amp;$D$92,'CCG data'!$A:$AD,'CCG data'!C$3,FALSE))</f>
        <v>0.44525547445255476</v>
      </c>
      <c r="S164" s="263"/>
      <c r="T164" s="263">
        <f>IF(OR(ISERROR(VLOOKUP($E164&amp;$D$91&amp;$D$92,'CCG data'!$A:$AD,'CCG data'!D$3,FALSE)),ISBLANK(VLOOKUP($E164&amp;$D$91&amp;$D$92,'CCG data'!$A:$AD,'CCG data'!D$3,FALSE))),"",VLOOKUP($E164&amp;$D$91&amp;$D$92,'CCG data'!$A:$AD,'CCG data'!D$3,FALSE))</f>
        <v>0.35948905109489049</v>
      </c>
      <c r="U164" s="263"/>
      <c r="V164" s="263">
        <f>IF(OR(ISERROR(VLOOKUP($E164&amp;$D$91&amp;$D$92,'CCG data'!$A:$AD,'CCG data'!E$3,FALSE)),ISBLANK(VLOOKUP($E164&amp;$D$91&amp;$D$92,'CCG data'!$A:$AD,'CCG data'!E$3,FALSE))),"",VLOOKUP($E164&amp;$D$91&amp;$D$92,'CCG data'!$A:$AD,'CCG data'!E$3,FALSE))</f>
        <v>0.19525547445255476</v>
      </c>
      <c r="W164" s="398"/>
      <c r="Z164" s="163">
        <f>IFERROR(VLOOKUP($E164&amp;$D$92, Outliers!$A$4:$P$214,10,FALSE),"0")</f>
        <v>1</v>
      </c>
      <c r="AA164" s="163">
        <f>IFERROR(VLOOKUP($E164&amp;$D$92, Outliers!$A$4:$P$214,11,FALSE),"0")</f>
        <v>1</v>
      </c>
      <c r="AB164" s="163">
        <f>IFERROR(VLOOKUP($E164&amp;$D$92, Outliers!$A$4:$P$214,12,FALSE),"0")</f>
        <v>1</v>
      </c>
      <c r="AD164" s="78"/>
      <c r="AE164" s="78"/>
      <c r="AF164" s="78"/>
      <c r="AG164" s="78"/>
    </row>
    <row r="165" spans="4:33" x14ac:dyDescent="0.25">
      <c r="D165" s="318"/>
      <c r="E165" s="103" t="s">
        <v>27</v>
      </c>
      <c r="F165" s="95" t="str">
        <f>IF(P164="","",VLOOKUP($E164&amp;$D$91&amp;$D$92,'CCG data'!$A:$AD,'CCG data'!W$3,FALSE))</f>
        <v/>
      </c>
      <c r="G165" s="96" t="str">
        <f>IF(P164="","",VLOOKUP($E164&amp;$D$91&amp;$D$92,'CCG data'!$A:$AD,'CCG data'!X$3,FALSE))</f>
        <v/>
      </c>
      <c r="H165" s="96">
        <f>IF(R164="","",VLOOKUP($E164&amp;$D$91&amp;$D$92,'CCG data'!$A:$AD,'CCG data'!Y$3,FALSE))</f>
        <v>45.948604832757873</v>
      </c>
      <c r="I165" s="96">
        <f>IF(R164="","",VLOOKUP($E164&amp;$D$91&amp;$D$92,'CCG data'!$A:$AD,'CCG data'!Z$3,FALSE))</f>
        <v>59.133959650735427</v>
      </c>
      <c r="J165" s="96">
        <f>IF(T164="","",VLOOKUP($E164&amp;$D$91&amp;$D$92,'CCG data'!$A:$AD,'CCG data'!AA$3,FALSE))</f>
        <v>38.561814919297788</v>
      </c>
      <c r="K165" s="96">
        <f>IF(T164="","",VLOOKUP($E164&amp;$D$91&amp;$D$92,'CCG data'!$A:$AD,'CCG data'!AB$3,FALSE))</f>
        <v>51.079739714284401</v>
      </c>
      <c r="L165" s="96">
        <f>IF(V164="","",VLOOKUP($E164&amp;$D$91&amp;$D$92,'CCG data'!$A:$AD,'CCG data'!AC$3,FALSE))</f>
        <v>18.846504004571976</v>
      </c>
      <c r="M165" s="96">
        <f>IF(V164="","",VLOOKUP($E164&amp;$D$91&amp;$D$92,'CCG data'!$A:$AD,'CCG data'!AD$3,FALSE))</f>
        <v>27.658239088719988</v>
      </c>
      <c r="N165" s="363"/>
      <c r="P165" s="150" t="str">
        <f>IF(P164="","",VLOOKUP($E164&amp;$D$91&amp;$D$92,'CCG data'!$A:$AD,'CCG data'!I$3,FALSE))</f>
        <v/>
      </c>
      <c r="Q165" s="15" t="str">
        <f>IF(P164="","",VLOOKUP($E164&amp;$D$91&amp;$D$92,'CCG data'!$A:$AD,'CCG data'!J$3,FALSE))</f>
        <v/>
      </c>
      <c r="R165" s="15">
        <f>IF(R164="","",VLOOKUP($E164&amp;$D$91&amp;$D$92,'CCG data'!$A:$AD,'CCG data'!K$3,FALSE))</f>
        <v>0.40400000000000003</v>
      </c>
      <c r="S165" s="15">
        <f>IF(R164="","",VLOOKUP($E164&amp;$D$91&amp;$D$92,'CCG data'!$A:$AD,'CCG data'!L$3,FALSE))</f>
        <v>0.48699999999999999</v>
      </c>
      <c r="T165" s="15">
        <f>IF(T164="","",VLOOKUP($E164&amp;$D$91&amp;$D$92,'CCG data'!$A:$AD,'CCG data'!M$3,FALSE))</f>
        <v>0.32</v>
      </c>
      <c r="U165" s="15">
        <f>IF(T164="","",VLOOKUP($E164&amp;$D$91&amp;$D$92,'CCG data'!$A:$AD,'CCG data'!N$3,FALSE))</f>
        <v>0.40100000000000002</v>
      </c>
      <c r="V165" s="15">
        <f>IF(V164="","",VLOOKUP($E164&amp;$D$91&amp;$D$92,'CCG data'!$A:$AD,'CCG data'!O$3,FALSE))</f>
        <v>0.16400000000000001</v>
      </c>
      <c r="W165" s="135">
        <f>IF(V164="","",VLOOKUP($E164&amp;$D$91&amp;$D$92,'CCG data'!$A:$AD,'CCG data'!P$3,FALSE))</f>
        <v>0.23100000000000001</v>
      </c>
      <c r="Z165" s="163" t="str">
        <f>IFERROR(VLOOKUP($E165&amp;$D$92, Outliers!$A$4:$P$214,10,FALSE),"0")</f>
        <v>0</v>
      </c>
      <c r="AA165" s="163" t="str">
        <f>IFERROR(VLOOKUP($E165&amp;$D$92, Outliers!$A$4:$P$214,11,FALSE),"0")</f>
        <v>0</v>
      </c>
      <c r="AB165" s="163" t="str">
        <f>IFERROR(VLOOKUP($E165&amp;$D$92, Outliers!$A$4:$P$214,12,FALSE),"0")</f>
        <v>0</v>
      </c>
      <c r="AD165" s="78"/>
      <c r="AE165" s="78"/>
      <c r="AF165" s="78"/>
      <c r="AG165" s="78"/>
    </row>
    <row r="166" spans="4:33" ht="15.75" x14ac:dyDescent="0.25">
      <c r="D166" s="318"/>
      <c r="E166" s="104" t="s">
        <v>399</v>
      </c>
      <c r="F166" s="405" t="str">
        <f>IF(OR(ISERROR(VLOOKUP($E166&amp;$D$91&amp;$D$92,'CCG data'!$A:$AD,'CCG data'!R$3,FALSE)),ISBLANK(VLOOKUP($E166&amp;$D$91&amp;$D$92,'CCG data'!$A:$AD,'CCG data'!R$3,FALSE))),"",VLOOKUP($E166&amp;$D$91&amp;$D$92,'CCG data'!$A:$AD,'CCG data'!R$3,FALSE))</f>
        <v/>
      </c>
      <c r="G166" s="406"/>
      <c r="H166" s="406">
        <f>IF(OR(ISERROR(VLOOKUP($E166&amp;$D$91&amp;$D$92,'CCG data'!$A:$AD,'CCG data'!S$3,FALSE)),ISBLANK(VLOOKUP($E166&amp;$D$91&amp;$D$92,'CCG data'!$A:$AD,'CCG data'!S$3,FALSE))),"",VLOOKUP($E166&amp;$D$91&amp;$D$92,'CCG data'!$A:$AD,'CCG data'!S$3,FALSE))</f>
        <v>32.596687379368099</v>
      </c>
      <c r="I166" s="406"/>
      <c r="J166" s="406">
        <f>IF(OR(ISERROR(VLOOKUP($E166&amp;$D$91&amp;$D$92,'CCG data'!$A:$AD,'CCG data'!T$3,FALSE)),ISBLANK(VLOOKUP($E166&amp;$D$91&amp;$D$92,'CCG data'!$A:$AD,'CCG data'!T$3,FALSE))),"",VLOOKUP($E166&amp;$D$91&amp;$D$92,'CCG data'!$A:$AD,'CCG data'!T$3,FALSE))</f>
        <v>26.803936832584736</v>
      </c>
      <c r="K166" s="406"/>
      <c r="L166" s="406">
        <f>IF(OR(ISERROR(VLOOKUP($E166&amp;$D$91&amp;$D$92,'CCG data'!$A:$AD,'CCG data'!U$3,FALSE)),ISBLANK(VLOOKUP($E166&amp;$D$91&amp;$D$92,'CCG data'!$A:$AD,'CCG data'!U$3,FALSE))),"",VLOOKUP($E166&amp;$D$91&amp;$D$92,'CCG data'!$A:$AD,'CCG data'!U$3,FALSE))</f>
        <v>17.978200135563359</v>
      </c>
      <c r="M166" s="407"/>
      <c r="N166" s="362">
        <f>IF(OR(ISERROR(VLOOKUP($E166&amp;$D$91&amp;$D$92,'CCG data'!$A:$AD,'CCG data'!G$3,FALSE)),ISBLANK(VLOOKUP($E166&amp;$D$91&amp;$D$92,'CCG data'!$A:$AD,'CCG data'!G$3,FALSE))),"",VLOOKUP($E166&amp;$D$91&amp;$D$92,'CCG data'!$A:$AD,'CCG data'!G$3,FALSE))</f>
        <v>2578</v>
      </c>
      <c r="P166" s="397" t="str">
        <f>IF(OR(ISERROR(VLOOKUP($E166&amp;$D$91&amp;$D$92,'CCG data'!$A:$AD,'CCG data'!B$3,FALSE)),ISBLANK(VLOOKUP($E166&amp;$D$91&amp;$D$92,'CCG data'!$A:$AD,'CCG data'!B$3,FALSE))),"",VLOOKUP($E166&amp;$D$91&amp;$D$92,'CCG data'!$A:$AD,'CCG data'!B$3,FALSE))</f>
        <v/>
      </c>
      <c r="Q166" s="263"/>
      <c r="R166" s="263">
        <f>IF(OR(ISERROR(VLOOKUP($E166&amp;$D$91&amp;$D$92,'CCG data'!$A:$AD,'CCG data'!C$3,FALSE)),ISBLANK(VLOOKUP($E166&amp;$D$91&amp;$D$92,'CCG data'!$A:$AD,'CCG data'!C$3,FALSE))),"",VLOOKUP($E166&amp;$D$91&amp;$D$92,'CCG data'!$A:$AD,'CCG data'!C$3,FALSE))</f>
        <v>0.41854150504266874</v>
      </c>
      <c r="S166" s="263"/>
      <c r="T166" s="263">
        <f>IF(OR(ISERROR(VLOOKUP($E166&amp;$D$91&amp;$D$92,'CCG data'!$A:$AD,'CCG data'!D$3,FALSE)),ISBLANK(VLOOKUP($E166&amp;$D$91&amp;$D$92,'CCG data'!$A:$AD,'CCG data'!D$3,FALSE))),"",VLOOKUP($E166&amp;$D$91&amp;$D$92,'CCG data'!$A:$AD,'CCG data'!D$3,FALSE))</f>
        <v>0.35104732350659423</v>
      </c>
      <c r="U166" s="263"/>
      <c r="V166" s="263">
        <f>IF(OR(ISERROR(VLOOKUP($E166&amp;$D$91&amp;$D$92,'CCG data'!$A:$AD,'CCG data'!E$3,FALSE)),ISBLANK(VLOOKUP($E166&amp;$D$91&amp;$D$92,'CCG data'!$A:$AD,'CCG data'!E$3,FALSE))),"",VLOOKUP($E166&amp;$D$91&amp;$D$92,'CCG data'!$A:$AD,'CCG data'!E$3,FALSE))</f>
        <v>0.230411171450737</v>
      </c>
      <c r="W166" s="398"/>
      <c r="Z166" s="163">
        <f>IFERROR(VLOOKUP($E166&amp;$D$92, Outliers!$A$4:$P$214,10,FALSE),"0")</f>
        <v>1</v>
      </c>
      <c r="AA166" s="163">
        <f>IFERROR(VLOOKUP($E166&amp;$D$92, Outliers!$A$4:$P$214,11,FALSE),"0")</f>
        <v>0</v>
      </c>
      <c r="AB166" s="163">
        <f>IFERROR(VLOOKUP($E166&amp;$D$92, Outliers!$A$4:$P$214,12,FALSE),"0")</f>
        <v>1</v>
      </c>
      <c r="AD166" s="78"/>
      <c r="AE166" s="78"/>
      <c r="AF166" s="78"/>
      <c r="AG166" s="78"/>
    </row>
    <row r="167" spans="4:33" x14ac:dyDescent="0.25">
      <c r="D167" s="318"/>
      <c r="E167" s="103" t="s">
        <v>27</v>
      </c>
      <c r="F167" s="95" t="str">
        <f>IF(P166="","",VLOOKUP($E166&amp;$D$91&amp;$D$92,'CCG data'!$A:$AD,'CCG data'!W$3,FALSE))</f>
        <v/>
      </c>
      <c r="G167" s="96" t="str">
        <f>IF(P166="","",VLOOKUP($E166&amp;$D$91&amp;$D$92,'CCG data'!$A:$AD,'CCG data'!X$3,FALSE))</f>
        <v/>
      </c>
      <c r="H167" s="96">
        <f>IF(R166="","",VLOOKUP($E166&amp;$D$91&amp;$D$92,'CCG data'!$A:$AD,'CCG data'!Y$3,FALSE))</f>
        <v>30.651690914163673</v>
      </c>
      <c r="I167" s="96">
        <f>IF(R166="","",VLOOKUP($E166&amp;$D$91&amp;$D$92,'CCG data'!$A:$AD,'CCG data'!Z$3,FALSE))</f>
        <v>34.541683844572525</v>
      </c>
      <c r="J167" s="96">
        <f>IF(T166="","",VLOOKUP($E166&amp;$D$91&amp;$D$92,'CCG data'!$A:$AD,'CCG data'!AA$3,FALSE))</f>
        <v>25.057590535994109</v>
      </c>
      <c r="K167" s="96">
        <f>IF(T166="","",VLOOKUP($E166&amp;$D$91&amp;$D$92,'CCG data'!$A:$AD,'CCG data'!AB$3,FALSE))</f>
        <v>28.550283129175362</v>
      </c>
      <c r="L167" s="96">
        <f>IF(V166="","",VLOOKUP($E166&amp;$D$91&amp;$D$92,'CCG data'!$A:$AD,'CCG data'!AC$3,FALSE))</f>
        <v>16.532397341819951</v>
      </c>
      <c r="M167" s="96">
        <f>IF(V166="","",VLOOKUP($E166&amp;$D$91&amp;$D$92,'CCG data'!$A:$AD,'CCG data'!AD$3,FALSE))</f>
        <v>19.424002929306766</v>
      </c>
      <c r="N167" s="363"/>
      <c r="P167" s="150" t="str">
        <f>IF(P166="","",VLOOKUP($E166&amp;$D$91&amp;$D$92,'CCG data'!$A:$AD,'CCG data'!I$3,FALSE))</f>
        <v/>
      </c>
      <c r="Q167" s="15" t="str">
        <f>IF(P166="","",VLOOKUP($E166&amp;$D$91&amp;$D$92,'CCG data'!$A:$AD,'CCG data'!J$3,FALSE))</f>
        <v/>
      </c>
      <c r="R167" s="15">
        <f>IF(R166="","",VLOOKUP($E166&amp;$D$91&amp;$D$92,'CCG data'!$A:$AD,'CCG data'!K$3,FALSE))</f>
        <v>0.4</v>
      </c>
      <c r="S167" s="15">
        <f>IF(R166="","",VLOOKUP($E166&amp;$D$91&amp;$D$92,'CCG data'!$A:$AD,'CCG data'!L$3,FALSE))</f>
        <v>0.438</v>
      </c>
      <c r="T167" s="15">
        <f>IF(T166="","",VLOOKUP($E166&amp;$D$91&amp;$D$92,'CCG data'!$A:$AD,'CCG data'!M$3,FALSE))</f>
        <v>0.33300000000000002</v>
      </c>
      <c r="U167" s="15">
        <f>IF(T166="","",VLOOKUP($E166&amp;$D$91&amp;$D$92,'CCG data'!$A:$AD,'CCG data'!N$3,FALSE))</f>
        <v>0.37</v>
      </c>
      <c r="V167" s="15">
        <f>IF(V166="","",VLOOKUP($E166&amp;$D$91&amp;$D$92,'CCG data'!$A:$AD,'CCG data'!O$3,FALSE))</f>
        <v>0.215</v>
      </c>
      <c r="W167" s="135">
        <f>IF(V166="","",VLOOKUP($E166&amp;$D$91&amp;$D$92,'CCG data'!$A:$AD,'CCG data'!P$3,FALSE))</f>
        <v>0.247</v>
      </c>
      <c r="Z167" s="163" t="str">
        <f>IFERROR(VLOOKUP($E167&amp;$D$92, Outliers!$A$4:$P$214,10,FALSE),"0")</f>
        <v>0</v>
      </c>
      <c r="AA167" s="163" t="str">
        <f>IFERROR(VLOOKUP($E167&amp;$D$92, Outliers!$A$4:$P$214,11,FALSE),"0")</f>
        <v>0</v>
      </c>
      <c r="AB167" s="163" t="str">
        <f>IFERROR(VLOOKUP($E167&amp;$D$92, Outliers!$A$4:$P$214,12,FALSE),"0")</f>
        <v>0</v>
      </c>
      <c r="AD167" s="78"/>
      <c r="AE167" s="78"/>
      <c r="AF167" s="78"/>
      <c r="AG167" s="78"/>
    </row>
    <row r="168" spans="4:33" ht="15.75" x14ac:dyDescent="0.25">
      <c r="D168" s="318"/>
      <c r="E168" s="104" t="s">
        <v>173</v>
      </c>
      <c r="F168" s="405" t="str">
        <f>IF(OR(ISERROR(VLOOKUP($E168&amp;$D$91&amp;$D$92,'CCG data'!$A:$AD,'CCG data'!R$3,FALSE)),ISBLANK(VLOOKUP($E168&amp;$D$91&amp;$D$92,'CCG data'!$A:$AD,'CCG data'!R$3,FALSE))),"",VLOOKUP($E168&amp;$D$91&amp;$D$92,'CCG data'!$A:$AD,'CCG data'!R$3,FALSE))</f>
        <v/>
      </c>
      <c r="G168" s="406"/>
      <c r="H168" s="406">
        <f>IF(OR(ISERROR(VLOOKUP($E168&amp;$D$91&amp;$D$92,'CCG data'!$A:$AD,'CCG data'!S$3,FALSE)),ISBLANK(VLOOKUP($E168&amp;$D$91&amp;$D$92,'CCG data'!$A:$AD,'CCG data'!S$3,FALSE))),"",VLOOKUP($E168&amp;$D$91&amp;$D$92,'CCG data'!$A:$AD,'CCG data'!S$3,FALSE))</f>
        <v>30.167662287403065</v>
      </c>
      <c r="I168" s="406"/>
      <c r="J168" s="406">
        <f>IF(OR(ISERROR(VLOOKUP($E168&amp;$D$91&amp;$D$92,'CCG data'!$A:$AD,'CCG data'!T$3,FALSE)),ISBLANK(VLOOKUP($E168&amp;$D$91&amp;$D$92,'CCG data'!$A:$AD,'CCG data'!T$3,FALSE))),"",VLOOKUP($E168&amp;$D$91&amp;$D$92,'CCG data'!$A:$AD,'CCG data'!T$3,FALSE))</f>
        <v>32.299415786140742</v>
      </c>
      <c r="K168" s="406"/>
      <c r="L168" s="406">
        <f>IF(OR(ISERROR(VLOOKUP($E168&amp;$D$91&amp;$D$92,'CCG data'!$A:$AD,'CCG data'!U$3,FALSE)),ISBLANK(VLOOKUP($E168&amp;$D$91&amp;$D$92,'CCG data'!$A:$AD,'CCG data'!U$3,FALSE))),"",VLOOKUP($E168&amp;$D$91&amp;$D$92,'CCG data'!$A:$AD,'CCG data'!U$3,FALSE))</f>
        <v>10.497310147334828</v>
      </c>
      <c r="M168" s="407"/>
      <c r="N168" s="362">
        <f>IF(OR(ISERROR(VLOOKUP($E168&amp;$D$91&amp;$D$92,'CCG data'!$A:$AD,'CCG data'!G$3,FALSE)),ISBLANK(VLOOKUP($E168&amp;$D$91&amp;$D$92,'CCG data'!$A:$AD,'CCG data'!G$3,FALSE))),"",VLOOKUP($E168&amp;$D$91&amp;$D$92,'CCG data'!$A:$AD,'CCG data'!G$3,FALSE))</f>
        <v>556</v>
      </c>
      <c r="P168" s="397" t="str">
        <f>IF(OR(ISERROR(VLOOKUP($E168&amp;$D$91&amp;$D$92,'CCG data'!$A:$AD,'CCG data'!B$3,FALSE)),ISBLANK(VLOOKUP($E168&amp;$D$91&amp;$D$92,'CCG data'!$A:$AD,'CCG data'!B$3,FALSE))),"",VLOOKUP($E168&amp;$D$91&amp;$D$92,'CCG data'!$A:$AD,'CCG data'!B$3,FALSE))</f>
        <v/>
      </c>
      <c r="Q168" s="263"/>
      <c r="R168" s="263">
        <f>IF(OR(ISERROR(VLOOKUP($E168&amp;$D$91&amp;$D$92,'CCG data'!$A:$AD,'CCG data'!C$3,FALSE)),ISBLANK(VLOOKUP($E168&amp;$D$91&amp;$D$92,'CCG data'!$A:$AD,'CCG data'!C$3,FALSE))),"",VLOOKUP($E168&amp;$D$91&amp;$D$92,'CCG data'!$A:$AD,'CCG data'!C$3,FALSE))</f>
        <v>0.41007194244604317</v>
      </c>
      <c r="S168" s="263"/>
      <c r="T168" s="263">
        <f>IF(OR(ISERROR(VLOOKUP($E168&amp;$D$91&amp;$D$92,'CCG data'!$A:$AD,'CCG data'!D$3,FALSE)),ISBLANK(VLOOKUP($E168&amp;$D$91&amp;$D$92,'CCG data'!$A:$AD,'CCG data'!D$3,FALSE))),"",VLOOKUP($E168&amp;$D$91&amp;$D$92,'CCG data'!$A:$AD,'CCG data'!D$3,FALSE))</f>
        <v>0.44964028776978415</v>
      </c>
      <c r="U168" s="263"/>
      <c r="V168" s="263">
        <f>IF(OR(ISERROR(VLOOKUP($E168&amp;$D$91&amp;$D$92,'CCG data'!$A:$AD,'CCG data'!E$3,FALSE)),ISBLANK(VLOOKUP($E168&amp;$D$91&amp;$D$92,'CCG data'!$A:$AD,'CCG data'!E$3,FALSE))),"",VLOOKUP($E168&amp;$D$91&amp;$D$92,'CCG data'!$A:$AD,'CCG data'!E$3,FALSE))</f>
        <v>0.14028776978417265</v>
      </c>
      <c r="W168" s="398"/>
      <c r="Z168" s="163">
        <f>IFERROR(VLOOKUP($E168&amp;$D$92, Outliers!$A$4:$P$214,10,FALSE),"0")</f>
        <v>1</v>
      </c>
      <c r="AA168" s="163">
        <f>IFERROR(VLOOKUP($E168&amp;$D$92, Outliers!$A$4:$P$214,11,FALSE),"0")</f>
        <v>0</v>
      </c>
      <c r="AB168" s="163">
        <f>IFERROR(VLOOKUP($E168&amp;$D$92, Outliers!$A$4:$P$214,12,FALSE),"0")</f>
        <v>0</v>
      </c>
      <c r="AD168" s="78"/>
      <c r="AE168" s="78"/>
      <c r="AF168" s="78"/>
      <c r="AG168" s="78"/>
    </row>
    <row r="169" spans="4:33" x14ac:dyDescent="0.25">
      <c r="D169" s="318"/>
      <c r="E169" s="103" t="s">
        <v>27</v>
      </c>
      <c r="F169" s="95" t="str">
        <f>IF(P168="","",VLOOKUP($E168&amp;$D$91&amp;$D$92,'CCG data'!$A:$AD,'CCG data'!W$3,FALSE))</f>
        <v/>
      </c>
      <c r="G169" s="96" t="str">
        <f>IF(P168="","",VLOOKUP($E168&amp;$D$91&amp;$D$92,'CCG data'!$A:$AD,'CCG data'!X$3,FALSE))</f>
        <v/>
      </c>
      <c r="H169" s="96">
        <f>IF(R168="","",VLOOKUP($E168&amp;$D$91&amp;$D$92,'CCG data'!$A:$AD,'CCG data'!Y$3,FALSE))</f>
        <v>26.251773893408796</v>
      </c>
      <c r="I169" s="96">
        <f>IF(R168="","",VLOOKUP($E168&amp;$D$91&amp;$D$92,'CCG data'!$A:$AD,'CCG data'!Z$3,FALSE))</f>
        <v>34.083550681397334</v>
      </c>
      <c r="J169" s="96">
        <f>IF(T168="","",VLOOKUP($E168&amp;$D$91&amp;$D$92,'CCG data'!$A:$AD,'CCG data'!AA$3,FALSE))</f>
        <v>28.295538723842235</v>
      </c>
      <c r="K169" s="96">
        <f>IF(T168="","",VLOOKUP($E168&amp;$D$91&amp;$D$92,'CCG data'!$A:$AD,'CCG data'!AB$3,FALSE))</f>
        <v>36.303292848439249</v>
      </c>
      <c r="L169" s="96">
        <f>IF(V168="","",VLOOKUP($E168&amp;$D$91&amp;$D$92,'CCG data'!$A:$AD,'CCG data'!AC$3,FALSE))</f>
        <v>8.1676809601112588</v>
      </c>
      <c r="M169" s="96">
        <f>IF(V168="","",VLOOKUP($E168&amp;$D$91&amp;$D$92,'CCG data'!$A:$AD,'CCG data'!AD$3,FALSE))</f>
        <v>12.826939334558396</v>
      </c>
      <c r="N169" s="363"/>
      <c r="P169" s="150" t="str">
        <f>IF(P168="","",VLOOKUP($E168&amp;$D$91&amp;$D$92,'CCG data'!$A:$AD,'CCG data'!I$3,FALSE))</f>
        <v/>
      </c>
      <c r="Q169" s="15" t="str">
        <f>IF(P168="","",VLOOKUP($E168&amp;$D$91&amp;$D$92,'CCG data'!$A:$AD,'CCG data'!J$3,FALSE))</f>
        <v/>
      </c>
      <c r="R169" s="15">
        <f>IF(R168="","",VLOOKUP($E168&amp;$D$91&amp;$D$92,'CCG data'!$A:$AD,'CCG data'!K$3,FALSE))</f>
        <v>0.37</v>
      </c>
      <c r="S169" s="15">
        <f>IF(R168="","",VLOOKUP($E168&amp;$D$91&amp;$D$92,'CCG data'!$A:$AD,'CCG data'!L$3,FALSE))</f>
        <v>0.45100000000000001</v>
      </c>
      <c r="T169" s="15">
        <f>IF(T168="","",VLOOKUP($E168&amp;$D$91&amp;$D$92,'CCG data'!$A:$AD,'CCG data'!M$3,FALSE))</f>
        <v>0.40899999999999997</v>
      </c>
      <c r="U169" s="15">
        <f>IF(T168="","",VLOOKUP($E168&amp;$D$91&amp;$D$92,'CCG data'!$A:$AD,'CCG data'!N$3,FALSE))</f>
        <v>0.49099999999999999</v>
      </c>
      <c r="V169" s="15">
        <f>IF(V168="","",VLOOKUP($E168&amp;$D$91&amp;$D$92,'CCG data'!$A:$AD,'CCG data'!O$3,FALSE))</f>
        <v>0.114</v>
      </c>
      <c r="W169" s="135">
        <f>IF(V168="","",VLOOKUP($E168&amp;$D$91&amp;$D$92,'CCG data'!$A:$AD,'CCG data'!P$3,FALSE))</f>
        <v>0.17199999999999999</v>
      </c>
      <c r="Z169" s="163" t="str">
        <f>IFERROR(VLOOKUP($E169&amp;$D$92, Outliers!$A$4:$P$214,10,FALSE),"0")</f>
        <v>0</v>
      </c>
      <c r="AA169" s="163" t="str">
        <f>IFERROR(VLOOKUP($E169&amp;$D$92, Outliers!$A$4:$P$214,11,FALSE),"0")</f>
        <v>0</v>
      </c>
      <c r="AB169" s="163" t="str">
        <f>IFERROR(VLOOKUP($E169&amp;$D$92, Outliers!$A$4:$P$214,12,FALSE),"0")</f>
        <v>0</v>
      </c>
      <c r="AD169" s="78"/>
      <c r="AE169" s="78"/>
      <c r="AF169" s="78"/>
      <c r="AG169" s="78"/>
    </row>
    <row r="170" spans="4:33" ht="15.75" x14ac:dyDescent="0.25">
      <c r="D170" s="318"/>
      <c r="E170" s="104" t="s">
        <v>174</v>
      </c>
      <c r="F170" s="405" t="str">
        <f>IF(OR(ISERROR(VLOOKUP($E170&amp;$D$91&amp;$D$92,'CCG data'!$A:$AD,'CCG data'!R$3,FALSE)),ISBLANK(VLOOKUP($E170&amp;$D$91&amp;$D$92,'CCG data'!$A:$AD,'CCG data'!R$3,FALSE))),"",VLOOKUP($E170&amp;$D$91&amp;$D$92,'CCG data'!$A:$AD,'CCG data'!R$3,FALSE))</f>
        <v/>
      </c>
      <c r="G170" s="406"/>
      <c r="H170" s="406">
        <f>IF(OR(ISERROR(VLOOKUP($E170&amp;$D$91&amp;$D$92,'CCG data'!$A:$AD,'CCG data'!S$3,FALSE)),ISBLANK(VLOOKUP($E170&amp;$D$91&amp;$D$92,'CCG data'!$A:$AD,'CCG data'!S$3,FALSE))),"",VLOOKUP($E170&amp;$D$91&amp;$D$92,'CCG data'!$A:$AD,'CCG data'!S$3,FALSE))</f>
        <v>29.650126207403321</v>
      </c>
      <c r="I170" s="406"/>
      <c r="J170" s="406">
        <f>IF(OR(ISERROR(VLOOKUP($E170&amp;$D$91&amp;$D$92,'CCG data'!$A:$AD,'CCG data'!T$3,FALSE)),ISBLANK(VLOOKUP($E170&amp;$D$91&amp;$D$92,'CCG data'!$A:$AD,'CCG data'!T$3,FALSE))),"",VLOOKUP($E170&amp;$D$91&amp;$D$92,'CCG data'!$A:$AD,'CCG data'!T$3,FALSE))</f>
        <v>27.510931390647492</v>
      </c>
      <c r="K170" s="406"/>
      <c r="L170" s="406">
        <f>IF(OR(ISERROR(VLOOKUP($E170&amp;$D$91&amp;$D$92,'CCG data'!$A:$AD,'CCG data'!U$3,FALSE)),ISBLANK(VLOOKUP($E170&amp;$D$91&amp;$D$92,'CCG data'!$A:$AD,'CCG data'!U$3,FALSE))),"",VLOOKUP($E170&amp;$D$91&amp;$D$92,'CCG data'!$A:$AD,'CCG data'!U$3,FALSE))</f>
        <v>9.4608947925548712</v>
      </c>
      <c r="M170" s="407"/>
      <c r="N170" s="362">
        <f>IF(OR(ISERROR(VLOOKUP($E170&amp;$D$91&amp;$D$92,'CCG data'!$A:$AD,'CCG data'!G$3,FALSE)),ISBLANK(VLOOKUP($E170&amp;$D$91&amp;$D$92,'CCG data'!$A:$AD,'CCG data'!G$3,FALSE))),"",VLOOKUP($E170&amp;$D$91&amp;$D$92,'CCG data'!$A:$AD,'CCG data'!G$3,FALSE))</f>
        <v>1659</v>
      </c>
      <c r="P170" s="397" t="str">
        <f>IF(OR(ISERROR(VLOOKUP($E170&amp;$D$91&amp;$D$92,'CCG data'!$A:$AD,'CCG data'!B$3,FALSE)),ISBLANK(VLOOKUP($E170&amp;$D$91&amp;$D$92,'CCG data'!$A:$AD,'CCG data'!B$3,FALSE))),"",VLOOKUP($E170&amp;$D$91&amp;$D$92,'CCG data'!$A:$AD,'CCG data'!B$3,FALSE))</f>
        <v/>
      </c>
      <c r="Q170" s="263"/>
      <c r="R170" s="263">
        <f>IF(OR(ISERROR(VLOOKUP($E170&amp;$D$91&amp;$D$92,'CCG data'!$A:$AD,'CCG data'!C$3,FALSE)),ISBLANK(VLOOKUP($E170&amp;$D$91&amp;$D$92,'CCG data'!$A:$AD,'CCG data'!C$3,FALSE))),"",VLOOKUP($E170&amp;$D$91&amp;$D$92,'CCG data'!$A:$AD,'CCG data'!C$3,FALSE))</f>
        <v>0.44303797468354428</v>
      </c>
      <c r="S170" s="263"/>
      <c r="T170" s="263">
        <f>IF(OR(ISERROR(VLOOKUP($E170&amp;$D$91&amp;$D$92,'CCG data'!$A:$AD,'CCG data'!D$3,FALSE)),ISBLANK(VLOOKUP($E170&amp;$D$91&amp;$D$92,'CCG data'!$A:$AD,'CCG data'!D$3,FALSE))),"",VLOOKUP($E170&amp;$D$91&amp;$D$92,'CCG data'!$A:$AD,'CCG data'!D$3,FALSE))</f>
        <v>0.41229656419529837</v>
      </c>
      <c r="U170" s="263"/>
      <c r="V170" s="263">
        <f>IF(OR(ISERROR(VLOOKUP($E170&amp;$D$91&amp;$D$92,'CCG data'!$A:$AD,'CCG data'!E$3,FALSE)),ISBLANK(VLOOKUP($E170&amp;$D$91&amp;$D$92,'CCG data'!$A:$AD,'CCG data'!E$3,FALSE))),"",VLOOKUP($E170&amp;$D$91&amp;$D$92,'CCG data'!$A:$AD,'CCG data'!E$3,FALSE))</f>
        <v>0.14466546112115733</v>
      </c>
      <c r="W170" s="398"/>
      <c r="Z170" s="163">
        <f>IFERROR(VLOOKUP($E170&amp;$D$92, Outliers!$A$4:$P$214,10,FALSE),"0")</f>
        <v>1</v>
      </c>
      <c r="AA170" s="163">
        <f>IFERROR(VLOOKUP($E170&amp;$D$92, Outliers!$A$4:$P$214,11,FALSE),"0")</f>
        <v>0</v>
      </c>
      <c r="AB170" s="163">
        <f>IFERROR(VLOOKUP($E170&amp;$D$92, Outliers!$A$4:$P$214,12,FALSE),"0")</f>
        <v>1</v>
      </c>
      <c r="AD170" s="78"/>
      <c r="AE170" s="78"/>
      <c r="AF170" s="78"/>
      <c r="AG170" s="78"/>
    </row>
    <row r="171" spans="4:33" x14ac:dyDescent="0.25">
      <c r="D171" s="318"/>
      <c r="E171" s="103" t="s">
        <v>27</v>
      </c>
      <c r="F171" s="95" t="str">
        <f>IF(P170="","",VLOOKUP($E170&amp;$D$91&amp;$D$92,'CCG data'!$A:$AD,'CCG data'!W$3,FALSE))</f>
        <v/>
      </c>
      <c r="G171" s="96" t="str">
        <f>IF(P170="","",VLOOKUP($E170&amp;$D$91&amp;$D$92,'CCG data'!$A:$AD,'CCG data'!X$3,FALSE))</f>
        <v/>
      </c>
      <c r="H171" s="96">
        <f>IF(R170="","",VLOOKUP($E170&amp;$D$91&amp;$D$92,'CCG data'!$A:$AD,'CCG data'!Y$3,FALSE))</f>
        <v>27.506549900471192</v>
      </c>
      <c r="I171" s="96">
        <f>IF(R170="","",VLOOKUP($E170&amp;$D$91&amp;$D$92,'CCG data'!$A:$AD,'CCG data'!Z$3,FALSE))</f>
        <v>31.79370251433545</v>
      </c>
      <c r="J171" s="96">
        <f>IF(T170="","",VLOOKUP($E170&amp;$D$91&amp;$D$92,'CCG data'!$A:$AD,'CCG data'!AA$3,FALSE))</f>
        <v>25.449194155927792</v>
      </c>
      <c r="K171" s="96">
        <f>IF(T170="","",VLOOKUP($E170&amp;$D$91&amp;$D$92,'CCG data'!$A:$AD,'CCG data'!AB$3,FALSE))</f>
        <v>29.572668625367193</v>
      </c>
      <c r="L171" s="96">
        <f>IF(V170="","",VLOOKUP($E170&amp;$D$91&amp;$D$92,'CCG data'!$A:$AD,'CCG data'!AC$3,FALSE))</f>
        <v>8.2639264521432114</v>
      </c>
      <c r="M171" s="96">
        <f>IF(V170="","",VLOOKUP($E170&amp;$D$91&amp;$D$92,'CCG data'!$A:$AD,'CCG data'!AD$3,FALSE))</f>
        <v>10.657863132966531</v>
      </c>
      <c r="N171" s="363"/>
      <c r="P171" s="150" t="str">
        <f>IF(P170="","",VLOOKUP($E170&amp;$D$91&amp;$D$92,'CCG data'!$A:$AD,'CCG data'!I$3,FALSE))</f>
        <v/>
      </c>
      <c r="Q171" s="15" t="str">
        <f>IF(P170="","",VLOOKUP($E170&amp;$D$91&amp;$D$92,'CCG data'!$A:$AD,'CCG data'!J$3,FALSE))</f>
        <v/>
      </c>
      <c r="R171" s="15">
        <f>IF(R170="","",VLOOKUP($E170&amp;$D$91&amp;$D$92,'CCG data'!$A:$AD,'CCG data'!K$3,FALSE))</f>
        <v>0.41899999999999998</v>
      </c>
      <c r="S171" s="15">
        <f>IF(R170="","",VLOOKUP($E170&amp;$D$91&amp;$D$92,'CCG data'!$A:$AD,'CCG data'!L$3,FALSE))</f>
        <v>0.46700000000000003</v>
      </c>
      <c r="T171" s="15">
        <f>IF(T170="","",VLOOKUP($E170&amp;$D$91&amp;$D$92,'CCG data'!$A:$AD,'CCG data'!M$3,FALSE))</f>
        <v>0.38900000000000001</v>
      </c>
      <c r="U171" s="15">
        <f>IF(T170="","",VLOOKUP($E170&amp;$D$91&amp;$D$92,'CCG data'!$A:$AD,'CCG data'!N$3,FALSE))</f>
        <v>0.436</v>
      </c>
      <c r="V171" s="15">
        <f>IF(V170="","",VLOOKUP($E170&amp;$D$91&amp;$D$92,'CCG data'!$A:$AD,'CCG data'!O$3,FALSE))</f>
        <v>0.129</v>
      </c>
      <c r="W171" s="135">
        <f>IF(V170="","",VLOOKUP($E170&amp;$D$91&amp;$D$92,'CCG data'!$A:$AD,'CCG data'!P$3,FALSE))</f>
        <v>0.16200000000000001</v>
      </c>
      <c r="Z171" s="163" t="str">
        <f>IFERROR(VLOOKUP($E171&amp;$D$92, Outliers!$A$4:$P$214,10,FALSE),"0")</f>
        <v>0</v>
      </c>
      <c r="AA171" s="163" t="str">
        <f>IFERROR(VLOOKUP($E171&amp;$D$92, Outliers!$A$4:$P$214,11,FALSE),"0")</f>
        <v>0</v>
      </c>
      <c r="AB171" s="163" t="str">
        <f>IFERROR(VLOOKUP($E171&amp;$D$92, Outliers!$A$4:$P$214,12,FALSE),"0")</f>
        <v>0</v>
      </c>
      <c r="AD171" s="78"/>
      <c r="AE171" s="78"/>
      <c r="AF171" s="78"/>
      <c r="AG171" s="78"/>
    </row>
    <row r="172" spans="4:33" ht="15.75" x14ac:dyDescent="0.25">
      <c r="D172" s="318"/>
      <c r="E172" s="104" t="s">
        <v>175</v>
      </c>
      <c r="F172" s="405" t="str">
        <f>IF(OR(ISERROR(VLOOKUP($E172&amp;$D$91&amp;$D$92,'CCG data'!$A:$AD,'CCG data'!R$3,FALSE)),ISBLANK(VLOOKUP($E172&amp;$D$91&amp;$D$92,'CCG data'!$A:$AD,'CCG data'!R$3,FALSE))),"",VLOOKUP($E172&amp;$D$91&amp;$D$92,'CCG data'!$A:$AD,'CCG data'!R$3,FALSE))</f>
        <v/>
      </c>
      <c r="G172" s="406"/>
      <c r="H172" s="406">
        <f>IF(OR(ISERROR(VLOOKUP($E172&amp;$D$91&amp;$D$92,'CCG data'!$A:$AD,'CCG data'!S$3,FALSE)),ISBLANK(VLOOKUP($E172&amp;$D$91&amp;$D$92,'CCG data'!$A:$AD,'CCG data'!S$3,FALSE))),"",VLOOKUP($E172&amp;$D$91&amp;$D$92,'CCG data'!$A:$AD,'CCG data'!S$3,FALSE))</f>
        <v>45.674014922333953</v>
      </c>
      <c r="I172" s="406"/>
      <c r="J172" s="406">
        <f>IF(OR(ISERROR(VLOOKUP($E172&amp;$D$91&amp;$D$92,'CCG data'!$A:$AD,'CCG data'!T$3,FALSE)),ISBLANK(VLOOKUP($E172&amp;$D$91&amp;$D$92,'CCG data'!$A:$AD,'CCG data'!T$3,FALSE))),"",VLOOKUP($E172&amp;$D$91&amp;$D$92,'CCG data'!$A:$AD,'CCG data'!T$3,FALSE))</f>
        <v>26.06391022448819</v>
      </c>
      <c r="K172" s="406"/>
      <c r="L172" s="406">
        <f>IF(OR(ISERROR(VLOOKUP($E172&amp;$D$91&amp;$D$92,'CCG data'!$A:$AD,'CCG data'!U$3,FALSE)),ISBLANK(VLOOKUP($E172&amp;$D$91&amp;$D$92,'CCG data'!$A:$AD,'CCG data'!U$3,FALSE))),"",VLOOKUP($E172&amp;$D$91&amp;$D$92,'CCG data'!$A:$AD,'CCG data'!U$3,FALSE))</f>
        <v>7.9741513170831597</v>
      </c>
      <c r="M172" s="407"/>
      <c r="N172" s="362">
        <f>IF(OR(ISERROR(VLOOKUP($E172&amp;$D$91&amp;$D$92,'CCG data'!$A:$AD,'CCG data'!G$3,FALSE)),ISBLANK(VLOOKUP($E172&amp;$D$91&amp;$D$92,'CCG data'!$A:$AD,'CCG data'!G$3,FALSE))),"",VLOOKUP($E172&amp;$D$91&amp;$D$92,'CCG data'!$A:$AD,'CCG data'!G$3,FALSE))</f>
        <v>2638</v>
      </c>
      <c r="P172" s="397" t="str">
        <f>IF(OR(ISERROR(VLOOKUP($E172&amp;$D$91&amp;$D$92,'CCG data'!$A:$AD,'CCG data'!B$3,FALSE)),ISBLANK(VLOOKUP($E172&amp;$D$91&amp;$D$92,'CCG data'!$A:$AD,'CCG data'!B$3,FALSE))),"",VLOOKUP($E172&amp;$D$91&amp;$D$92,'CCG data'!$A:$AD,'CCG data'!B$3,FALSE))</f>
        <v/>
      </c>
      <c r="Q172" s="263"/>
      <c r="R172" s="263">
        <f>IF(OR(ISERROR(VLOOKUP($E172&amp;$D$91&amp;$D$92,'CCG data'!$A:$AD,'CCG data'!C$3,FALSE)),ISBLANK(VLOOKUP($E172&amp;$D$91&amp;$D$92,'CCG data'!$A:$AD,'CCG data'!C$3,FALSE))),"",VLOOKUP($E172&amp;$D$91&amp;$D$92,'CCG data'!$A:$AD,'CCG data'!C$3,FALSE))</f>
        <v>0.57391963608794538</v>
      </c>
      <c r="S172" s="263"/>
      <c r="T172" s="263">
        <f>IF(OR(ISERROR(VLOOKUP($E172&amp;$D$91&amp;$D$92,'CCG data'!$A:$AD,'CCG data'!D$3,FALSE)),ISBLANK(VLOOKUP($E172&amp;$D$91&amp;$D$92,'CCG data'!$A:$AD,'CCG data'!D$3,FALSE))),"",VLOOKUP($E172&amp;$D$91&amp;$D$92,'CCG data'!$A:$AD,'CCG data'!D$3,FALSE))</f>
        <v>0.32562547384382107</v>
      </c>
      <c r="U172" s="263"/>
      <c r="V172" s="263">
        <f>IF(OR(ISERROR(VLOOKUP($E172&amp;$D$91&amp;$D$92,'CCG data'!$A:$AD,'CCG data'!E$3,FALSE)),ISBLANK(VLOOKUP($E172&amp;$D$91&amp;$D$92,'CCG data'!$A:$AD,'CCG data'!E$3,FALSE))),"",VLOOKUP($E172&amp;$D$91&amp;$D$92,'CCG data'!$A:$AD,'CCG data'!E$3,FALSE))</f>
        <v>0.10045489006823351</v>
      </c>
      <c r="W172" s="398"/>
      <c r="Z172" s="163">
        <f>IFERROR(VLOOKUP($E172&amp;$D$92, Outliers!$A$4:$P$214,10,FALSE),"0")</f>
        <v>1</v>
      </c>
      <c r="AA172" s="163">
        <f>IFERROR(VLOOKUP($E172&amp;$D$92, Outliers!$A$4:$P$214,11,FALSE),"0")</f>
        <v>0</v>
      </c>
      <c r="AB172" s="163">
        <f>IFERROR(VLOOKUP($E172&amp;$D$92, Outliers!$A$4:$P$214,12,FALSE),"0")</f>
        <v>1</v>
      </c>
      <c r="AD172" s="78"/>
      <c r="AE172" s="78"/>
      <c r="AF172" s="78"/>
      <c r="AG172" s="78"/>
    </row>
    <row r="173" spans="4:33" x14ac:dyDescent="0.25">
      <c r="D173" s="318"/>
      <c r="E173" s="103" t="s">
        <v>27</v>
      </c>
      <c r="F173" s="95" t="str">
        <f>IF(P172="","",VLOOKUP($E172&amp;$D$91&amp;$D$92,'CCG data'!$A:$AD,'CCG data'!W$3,FALSE))</f>
        <v/>
      </c>
      <c r="G173" s="96" t="str">
        <f>IF(P172="","",VLOOKUP($E172&amp;$D$91&amp;$D$92,'CCG data'!$A:$AD,'CCG data'!X$3,FALSE))</f>
        <v/>
      </c>
      <c r="H173" s="96">
        <f>IF(R172="","",VLOOKUP($E172&amp;$D$91&amp;$D$92,'CCG data'!$A:$AD,'CCG data'!Y$3,FALSE))</f>
        <v>43.373302575110522</v>
      </c>
      <c r="I173" s="96">
        <f>IF(R172="","",VLOOKUP($E172&amp;$D$91&amp;$D$92,'CCG data'!$A:$AD,'CCG data'!Z$3,FALSE))</f>
        <v>47.974727269557384</v>
      </c>
      <c r="J173" s="96">
        <f>IF(T172="","",VLOOKUP($E172&amp;$D$91&amp;$D$92,'CCG data'!$A:$AD,'CCG data'!AA$3,FALSE))</f>
        <v>24.320903508451433</v>
      </c>
      <c r="K173" s="96">
        <f>IF(T172="","",VLOOKUP($E172&amp;$D$91&amp;$D$92,'CCG data'!$A:$AD,'CCG data'!AB$3,FALSE))</f>
        <v>27.806916940524946</v>
      </c>
      <c r="L173" s="96">
        <f>IF(V172="","",VLOOKUP($E172&amp;$D$91&amp;$D$92,'CCG data'!$A:$AD,'CCG data'!AC$3,FALSE))</f>
        <v>7.0140488029472357</v>
      </c>
      <c r="M173" s="96">
        <f>IF(V172="","",VLOOKUP($E172&amp;$D$91&amp;$D$92,'CCG data'!$A:$AD,'CCG data'!AD$3,FALSE))</f>
        <v>8.9342538312190847</v>
      </c>
      <c r="N173" s="363"/>
      <c r="P173" s="150" t="str">
        <f>IF(P172="","",VLOOKUP($E172&amp;$D$91&amp;$D$92,'CCG data'!$A:$AD,'CCG data'!I$3,FALSE))</f>
        <v/>
      </c>
      <c r="Q173" s="15" t="str">
        <f>IF(P172="","",VLOOKUP($E172&amp;$D$91&amp;$D$92,'CCG data'!$A:$AD,'CCG data'!J$3,FALSE))</f>
        <v/>
      </c>
      <c r="R173" s="15">
        <f>IF(R172="","",VLOOKUP($E172&amp;$D$91&amp;$D$92,'CCG data'!$A:$AD,'CCG data'!K$3,FALSE))</f>
        <v>0.55500000000000005</v>
      </c>
      <c r="S173" s="15">
        <f>IF(R172="","",VLOOKUP($E172&amp;$D$91&amp;$D$92,'CCG data'!$A:$AD,'CCG data'!L$3,FALSE))</f>
        <v>0.59299999999999997</v>
      </c>
      <c r="T173" s="15">
        <f>IF(T172="","",VLOOKUP($E172&amp;$D$91&amp;$D$92,'CCG data'!$A:$AD,'CCG data'!M$3,FALSE))</f>
        <v>0.308</v>
      </c>
      <c r="U173" s="15">
        <f>IF(T172="","",VLOOKUP($E172&amp;$D$91&amp;$D$92,'CCG data'!$A:$AD,'CCG data'!N$3,FALSE))</f>
        <v>0.34399999999999997</v>
      </c>
      <c r="V173" s="15">
        <f>IF(V172="","",VLOOKUP($E172&amp;$D$91&amp;$D$92,'CCG data'!$A:$AD,'CCG data'!O$3,FALSE))</f>
        <v>0.09</v>
      </c>
      <c r="W173" s="135">
        <f>IF(V172="","",VLOOKUP($E172&amp;$D$91&amp;$D$92,'CCG data'!$A:$AD,'CCG data'!P$3,FALSE))</f>
        <v>0.113</v>
      </c>
      <c r="Z173" s="163" t="str">
        <f>IFERROR(VLOOKUP($E173&amp;$D$92, Outliers!$A$4:$P$214,10,FALSE),"0")</f>
        <v>0</v>
      </c>
      <c r="AA173" s="163" t="str">
        <f>IFERROR(VLOOKUP($E173&amp;$D$92, Outliers!$A$4:$P$214,11,FALSE),"0")</f>
        <v>0</v>
      </c>
      <c r="AB173" s="163" t="str">
        <f>IFERROR(VLOOKUP($E173&amp;$D$92, Outliers!$A$4:$P$214,12,FALSE),"0")</f>
        <v>0</v>
      </c>
      <c r="AD173" s="78"/>
      <c r="AE173" s="78"/>
      <c r="AF173" s="78"/>
      <c r="AG173" s="78"/>
    </row>
    <row r="174" spans="4:33" ht="15.75" x14ac:dyDescent="0.25">
      <c r="D174" s="318"/>
      <c r="E174" s="104" t="s">
        <v>176</v>
      </c>
      <c r="F174" s="405" t="str">
        <f>IF(OR(ISERROR(VLOOKUP($E174&amp;$D$91&amp;$D$92,'CCG data'!$A:$AD,'CCG data'!R$3,FALSE)),ISBLANK(VLOOKUP($E174&amp;$D$91&amp;$D$92,'CCG data'!$A:$AD,'CCG data'!R$3,FALSE))),"",VLOOKUP($E174&amp;$D$91&amp;$D$92,'CCG data'!$A:$AD,'CCG data'!R$3,FALSE))</f>
        <v/>
      </c>
      <c r="G174" s="406"/>
      <c r="H174" s="406">
        <f>IF(OR(ISERROR(VLOOKUP($E174&amp;$D$91&amp;$D$92,'CCG data'!$A:$AD,'CCG data'!S$3,FALSE)),ISBLANK(VLOOKUP($E174&amp;$D$91&amp;$D$92,'CCG data'!$A:$AD,'CCG data'!S$3,FALSE))),"",VLOOKUP($E174&amp;$D$91&amp;$D$92,'CCG data'!$A:$AD,'CCG data'!S$3,FALSE))</f>
        <v>46.59913315954163</v>
      </c>
      <c r="I174" s="406"/>
      <c r="J174" s="406">
        <f>IF(OR(ISERROR(VLOOKUP($E174&amp;$D$91&amp;$D$92,'CCG data'!$A:$AD,'CCG data'!T$3,FALSE)),ISBLANK(VLOOKUP($E174&amp;$D$91&amp;$D$92,'CCG data'!$A:$AD,'CCG data'!T$3,FALSE))),"",VLOOKUP($E174&amp;$D$91&amp;$D$92,'CCG data'!$A:$AD,'CCG data'!T$3,FALSE))</f>
        <v>31.607030544174862</v>
      </c>
      <c r="K174" s="406"/>
      <c r="L174" s="406">
        <f>IF(OR(ISERROR(VLOOKUP($E174&amp;$D$91&amp;$D$92,'CCG data'!$A:$AD,'CCG data'!U$3,FALSE)),ISBLANK(VLOOKUP($E174&amp;$D$91&amp;$D$92,'CCG data'!$A:$AD,'CCG data'!U$3,FALSE))),"",VLOOKUP($E174&amp;$D$91&amp;$D$92,'CCG data'!$A:$AD,'CCG data'!U$3,FALSE))</f>
        <v>11.053433457180812</v>
      </c>
      <c r="M174" s="407"/>
      <c r="N174" s="362">
        <f>IF(OR(ISERROR(VLOOKUP($E174&amp;$D$91&amp;$D$92,'CCG data'!$A:$AD,'CCG data'!G$3,FALSE)),ISBLANK(VLOOKUP($E174&amp;$D$91&amp;$D$92,'CCG data'!$A:$AD,'CCG data'!G$3,FALSE))),"",VLOOKUP($E174&amp;$D$91&amp;$D$92,'CCG data'!$A:$AD,'CCG data'!G$3,FALSE))</f>
        <v>867</v>
      </c>
      <c r="P174" s="397" t="str">
        <f>IF(OR(ISERROR(VLOOKUP($E174&amp;$D$91&amp;$D$92,'CCG data'!$A:$AD,'CCG data'!B$3,FALSE)),ISBLANK(VLOOKUP($E174&amp;$D$91&amp;$D$92,'CCG data'!$A:$AD,'CCG data'!B$3,FALSE))),"",VLOOKUP($E174&amp;$D$91&amp;$D$92,'CCG data'!$A:$AD,'CCG data'!B$3,FALSE))</f>
        <v/>
      </c>
      <c r="Q174" s="263"/>
      <c r="R174" s="263">
        <f>IF(OR(ISERROR(VLOOKUP($E174&amp;$D$91&amp;$D$92,'CCG data'!$A:$AD,'CCG data'!C$3,FALSE)),ISBLANK(VLOOKUP($E174&amp;$D$91&amp;$D$92,'CCG data'!$A:$AD,'CCG data'!C$3,FALSE))),"",VLOOKUP($E174&amp;$D$91&amp;$D$92,'CCG data'!$A:$AD,'CCG data'!C$3,FALSE))</f>
        <v>0.52133794694348323</v>
      </c>
      <c r="S174" s="263"/>
      <c r="T174" s="263">
        <f>IF(OR(ISERROR(VLOOKUP($E174&amp;$D$91&amp;$D$92,'CCG data'!$A:$AD,'CCG data'!D$3,FALSE)),ISBLANK(VLOOKUP($E174&amp;$D$91&amp;$D$92,'CCG data'!$A:$AD,'CCG data'!D$3,FALSE))),"",VLOOKUP($E174&amp;$D$91&amp;$D$92,'CCG data'!$A:$AD,'CCG data'!D$3,FALSE))</f>
        <v>0.35524798154555942</v>
      </c>
      <c r="U174" s="263"/>
      <c r="V174" s="263">
        <f>IF(OR(ISERROR(VLOOKUP($E174&amp;$D$91&amp;$D$92,'CCG data'!$A:$AD,'CCG data'!E$3,FALSE)),ISBLANK(VLOOKUP($E174&amp;$D$91&amp;$D$92,'CCG data'!$A:$AD,'CCG data'!E$3,FALSE))),"",VLOOKUP($E174&amp;$D$91&amp;$D$92,'CCG data'!$A:$AD,'CCG data'!E$3,FALSE))</f>
        <v>0.12341407151095732</v>
      </c>
      <c r="W174" s="398"/>
      <c r="Z174" s="163">
        <f>IFERROR(VLOOKUP($E174&amp;$D$92, Outliers!$A$4:$P$214,10,FALSE),"0")</f>
        <v>1</v>
      </c>
      <c r="AA174" s="163">
        <f>IFERROR(VLOOKUP($E174&amp;$D$92, Outliers!$A$4:$P$214,11,FALSE),"0")</f>
        <v>0</v>
      </c>
      <c r="AB174" s="163">
        <f>IFERROR(VLOOKUP($E174&amp;$D$92, Outliers!$A$4:$P$214,12,FALSE),"0")</f>
        <v>0</v>
      </c>
      <c r="AD174" s="78"/>
      <c r="AE174" s="78"/>
      <c r="AF174" s="78"/>
      <c r="AG174" s="78"/>
    </row>
    <row r="175" spans="4:33" x14ac:dyDescent="0.25">
      <c r="D175" s="318"/>
      <c r="E175" s="103" t="s">
        <v>27</v>
      </c>
      <c r="F175" s="95" t="str">
        <f>IF(P174="","",VLOOKUP($E174&amp;$D$91&amp;$D$92,'CCG data'!$A:$AD,'CCG data'!W$3,FALSE))</f>
        <v/>
      </c>
      <c r="G175" s="96" t="str">
        <f>IF(P174="","",VLOOKUP($E174&amp;$D$91&amp;$D$92,'CCG data'!$A:$AD,'CCG data'!X$3,FALSE))</f>
        <v/>
      </c>
      <c r="H175" s="96">
        <f>IF(R174="","",VLOOKUP($E174&amp;$D$91&amp;$D$92,'CCG data'!$A:$AD,'CCG data'!Y$3,FALSE))</f>
        <v>42.303129012388474</v>
      </c>
      <c r="I175" s="96">
        <f>IF(R174="","",VLOOKUP($E174&amp;$D$91&amp;$D$92,'CCG data'!$A:$AD,'CCG data'!Z$3,FALSE))</f>
        <v>50.895137306694785</v>
      </c>
      <c r="J175" s="96">
        <f>IF(T174="","",VLOOKUP($E174&amp;$D$91&amp;$D$92,'CCG data'!$A:$AD,'CCG data'!AA$3,FALSE))</f>
        <v>28.07711423160314</v>
      </c>
      <c r="K175" s="96">
        <f>IF(T174="","",VLOOKUP($E174&amp;$D$91&amp;$D$92,'CCG data'!$A:$AD,'CCG data'!AB$3,FALSE))</f>
        <v>35.136946856746583</v>
      </c>
      <c r="L175" s="96">
        <f>IF(V174="","",VLOOKUP($E174&amp;$D$91&amp;$D$92,'CCG data'!$A:$AD,'CCG data'!AC$3,FALSE))</f>
        <v>8.9590249965310225</v>
      </c>
      <c r="M175" s="96">
        <f>IF(V174="","",VLOOKUP($E174&amp;$D$91&amp;$D$92,'CCG data'!$A:$AD,'CCG data'!AD$3,FALSE))</f>
        <v>13.147841917830602</v>
      </c>
      <c r="N175" s="363"/>
      <c r="P175" s="150" t="str">
        <f>IF(P174="","",VLOOKUP($E174&amp;$D$91&amp;$D$92,'CCG data'!$A:$AD,'CCG data'!I$3,FALSE))</f>
        <v/>
      </c>
      <c r="Q175" s="15" t="str">
        <f>IF(P174="","",VLOOKUP($E174&amp;$D$91&amp;$D$92,'CCG data'!$A:$AD,'CCG data'!J$3,FALSE))</f>
        <v/>
      </c>
      <c r="R175" s="15">
        <f>IF(R174="","",VLOOKUP($E174&amp;$D$91&amp;$D$92,'CCG data'!$A:$AD,'CCG data'!K$3,FALSE))</f>
        <v>0.48799999999999999</v>
      </c>
      <c r="S175" s="15">
        <f>IF(R174="","",VLOOKUP($E174&amp;$D$91&amp;$D$92,'CCG data'!$A:$AD,'CCG data'!L$3,FALSE))</f>
        <v>0.55400000000000005</v>
      </c>
      <c r="T175" s="15">
        <f>IF(T174="","",VLOOKUP($E174&amp;$D$91&amp;$D$92,'CCG data'!$A:$AD,'CCG data'!M$3,FALSE))</f>
        <v>0.32400000000000001</v>
      </c>
      <c r="U175" s="15">
        <f>IF(T174="","",VLOOKUP($E174&amp;$D$91&amp;$D$92,'CCG data'!$A:$AD,'CCG data'!N$3,FALSE))</f>
        <v>0.38800000000000001</v>
      </c>
      <c r="V175" s="15">
        <f>IF(V174="","",VLOOKUP($E174&amp;$D$91&amp;$D$92,'CCG data'!$A:$AD,'CCG data'!O$3,FALSE))</f>
        <v>0.10299999999999999</v>
      </c>
      <c r="W175" s="135">
        <f>IF(V174="","",VLOOKUP($E174&amp;$D$91&amp;$D$92,'CCG data'!$A:$AD,'CCG data'!P$3,FALSE))</f>
        <v>0.14699999999999999</v>
      </c>
      <c r="Z175" s="163" t="str">
        <f>IFERROR(VLOOKUP($E175&amp;$D$92, Outliers!$A$4:$P$214,10,FALSE),"0")</f>
        <v>0</v>
      </c>
      <c r="AA175" s="163" t="str">
        <f>IFERROR(VLOOKUP($E175&amp;$D$92, Outliers!$A$4:$P$214,11,FALSE),"0")</f>
        <v>0</v>
      </c>
      <c r="AB175" s="163" t="str">
        <f>IFERROR(VLOOKUP($E175&amp;$D$92, Outliers!$A$4:$P$214,12,FALSE),"0")</f>
        <v>0</v>
      </c>
      <c r="AD175" s="78"/>
      <c r="AE175" s="78"/>
      <c r="AF175" s="78"/>
      <c r="AG175" s="78"/>
    </row>
    <row r="176" spans="4:33" ht="15.75" x14ac:dyDescent="0.25">
      <c r="D176" s="318"/>
      <c r="E176" s="104" t="s">
        <v>400</v>
      </c>
      <c r="F176" s="405" t="str">
        <f>IF(OR(ISERROR(VLOOKUP($E176&amp;$D$91&amp;$D$92,'CCG data'!$A:$AD,'CCG data'!R$3,FALSE)),ISBLANK(VLOOKUP($E176&amp;$D$91&amp;$D$92,'CCG data'!$A:$AD,'CCG data'!R$3,FALSE))),"",VLOOKUP($E176&amp;$D$91&amp;$D$92,'CCG data'!$A:$AD,'CCG data'!R$3,FALSE))</f>
        <v/>
      </c>
      <c r="G176" s="406"/>
      <c r="H176" s="406">
        <f>IF(OR(ISERROR(VLOOKUP($E176&amp;$D$91&amp;$D$92,'CCG data'!$A:$AD,'CCG data'!S$3,FALSE)),ISBLANK(VLOOKUP($E176&amp;$D$91&amp;$D$92,'CCG data'!$A:$AD,'CCG data'!S$3,FALSE))),"",VLOOKUP($E176&amp;$D$91&amp;$D$92,'CCG data'!$A:$AD,'CCG data'!S$3,FALSE))</f>
        <v>36.754740096939194</v>
      </c>
      <c r="I176" s="406"/>
      <c r="J176" s="406">
        <f>IF(OR(ISERROR(VLOOKUP($E176&amp;$D$91&amp;$D$92,'CCG data'!$A:$AD,'CCG data'!T$3,FALSE)),ISBLANK(VLOOKUP($E176&amp;$D$91&amp;$D$92,'CCG data'!$A:$AD,'CCG data'!T$3,FALSE))),"",VLOOKUP($E176&amp;$D$91&amp;$D$92,'CCG data'!$A:$AD,'CCG data'!T$3,FALSE))</f>
        <v>26.266233196215644</v>
      </c>
      <c r="K176" s="406"/>
      <c r="L176" s="406">
        <f>IF(OR(ISERROR(VLOOKUP($E176&amp;$D$91&amp;$D$92,'CCG data'!$A:$AD,'CCG data'!U$3,FALSE)),ISBLANK(VLOOKUP($E176&amp;$D$91&amp;$D$92,'CCG data'!$A:$AD,'CCG data'!U$3,FALSE))),"",VLOOKUP($E176&amp;$D$91&amp;$D$92,'CCG data'!$A:$AD,'CCG data'!U$3,FALSE))</f>
        <v>11.84111788455305</v>
      </c>
      <c r="M176" s="407"/>
      <c r="N176" s="362">
        <f>IF(OR(ISERROR(VLOOKUP($E176&amp;$D$91&amp;$D$92,'CCG data'!$A:$AD,'CCG data'!G$3,FALSE)),ISBLANK(VLOOKUP($E176&amp;$D$91&amp;$D$92,'CCG data'!$A:$AD,'CCG data'!G$3,FALSE))),"",VLOOKUP($E176&amp;$D$91&amp;$D$92,'CCG data'!$A:$AD,'CCG data'!G$3,FALSE))</f>
        <v>1578</v>
      </c>
      <c r="P176" s="397" t="str">
        <f>IF(OR(ISERROR(VLOOKUP($E176&amp;$D$91&amp;$D$92,'CCG data'!$A:$AD,'CCG data'!B$3,FALSE)),ISBLANK(VLOOKUP($E176&amp;$D$91&amp;$D$92,'CCG data'!$A:$AD,'CCG data'!B$3,FALSE))),"",VLOOKUP($E176&amp;$D$91&amp;$D$92,'CCG data'!$A:$AD,'CCG data'!B$3,FALSE))</f>
        <v/>
      </c>
      <c r="Q176" s="263"/>
      <c r="R176" s="263">
        <f>IF(OR(ISERROR(VLOOKUP($E176&amp;$D$91&amp;$D$92,'CCG data'!$A:$AD,'CCG data'!C$3,FALSE)),ISBLANK(VLOOKUP($E176&amp;$D$91&amp;$D$92,'CCG data'!$A:$AD,'CCG data'!C$3,FALSE))),"",VLOOKUP($E176&amp;$D$91&amp;$D$92,'CCG data'!$A:$AD,'CCG data'!C$3,FALSE))</f>
        <v>0.49112801013941698</v>
      </c>
      <c r="S176" s="263"/>
      <c r="T176" s="263">
        <f>IF(OR(ISERROR(VLOOKUP($E176&amp;$D$91&amp;$D$92,'CCG data'!$A:$AD,'CCG data'!D$3,FALSE)),ISBLANK(VLOOKUP($E176&amp;$D$91&amp;$D$92,'CCG data'!$A:$AD,'CCG data'!D$3,FALSE))),"",VLOOKUP($E176&amp;$D$91&amp;$D$92,'CCG data'!$A:$AD,'CCG data'!D$3,FALSE))</f>
        <v>0.34980988593155893</v>
      </c>
      <c r="U176" s="263"/>
      <c r="V176" s="263">
        <f>IF(OR(ISERROR(VLOOKUP($E176&amp;$D$91&amp;$D$92,'CCG data'!$A:$AD,'CCG data'!E$3,FALSE)),ISBLANK(VLOOKUP($E176&amp;$D$91&amp;$D$92,'CCG data'!$A:$AD,'CCG data'!E$3,FALSE))),"",VLOOKUP($E176&amp;$D$91&amp;$D$92,'CCG data'!$A:$AD,'CCG data'!E$3,FALSE))</f>
        <v>0.15906210392902409</v>
      </c>
      <c r="W176" s="398"/>
      <c r="Z176" s="163">
        <f>IFERROR(VLOOKUP($E176&amp;$D$92, Outliers!$A$4:$P$214,10,FALSE),"0")</f>
        <v>0</v>
      </c>
      <c r="AA176" s="163">
        <f>IFERROR(VLOOKUP($E176&amp;$D$92, Outliers!$A$4:$P$214,11,FALSE),"0")</f>
        <v>0</v>
      </c>
      <c r="AB176" s="163">
        <f>IFERROR(VLOOKUP($E176&amp;$D$92, Outliers!$A$4:$P$214,12,FALSE),"0")</f>
        <v>0</v>
      </c>
      <c r="AD176" s="78"/>
      <c r="AE176" s="78"/>
      <c r="AF176" s="78"/>
      <c r="AG176" s="78"/>
    </row>
    <row r="177" spans="4:33" x14ac:dyDescent="0.25">
      <c r="D177" s="318"/>
      <c r="E177" s="103" t="s">
        <v>27</v>
      </c>
      <c r="F177" s="95" t="str">
        <f>IF(P176="","",VLOOKUP($E176&amp;$D$91&amp;$D$92,'CCG data'!$A:$AD,'CCG data'!W$3,FALSE))</f>
        <v/>
      </c>
      <c r="G177" s="96" t="str">
        <f>IF(P176="","",VLOOKUP($E176&amp;$D$91&amp;$D$92,'CCG data'!$A:$AD,'CCG data'!X$3,FALSE))</f>
        <v/>
      </c>
      <c r="H177" s="96">
        <f>IF(R176="","",VLOOKUP($E176&amp;$D$91&amp;$D$92,'CCG data'!$A:$AD,'CCG data'!Y$3,FALSE))</f>
        <v>34.16701238809685</v>
      </c>
      <c r="I177" s="96">
        <f>IF(R176="","",VLOOKUP($E176&amp;$D$91&amp;$D$92,'CCG data'!$A:$AD,'CCG data'!Z$3,FALSE))</f>
        <v>39.342467805781538</v>
      </c>
      <c r="J177" s="96">
        <f>IF(T176="","",VLOOKUP($E176&amp;$D$91&amp;$D$92,'CCG data'!$A:$AD,'CCG data'!AA$3,FALSE))</f>
        <v>24.075021546637984</v>
      </c>
      <c r="K177" s="96">
        <f>IF(T176="","",VLOOKUP($E176&amp;$D$91&amp;$D$92,'CCG data'!$A:$AD,'CCG data'!AB$3,FALSE))</f>
        <v>28.457444845793304</v>
      </c>
      <c r="L177" s="96">
        <f>IF(V176="","",VLOOKUP($E176&amp;$D$91&amp;$D$92,'CCG data'!$A:$AD,'CCG data'!AC$3,FALSE))</f>
        <v>10.376204606863418</v>
      </c>
      <c r="M177" s="96">
        <f>IF(V176="","",VLOOKUP($E176&amp;$D$91&amp;$D$92,'CCG data'!$A:$AD,'CCG data'!AD$3,FALSE))</f>
        <v>13.306031162242682</v>
      </c>
      <c r="N177" s="363"/>
      <c r="P177" s="150" t="str">
        <f>IF(P176="","",VLOOKUP($E176&amp;$D$91&amp;$D$92,'CCG data'!$A:$AD,'CCG data'!I$3,FALSE))</f>
        <v/>
      </c>
      <c r="Q177" s="15" t="str">
        <f>IF(P176="","",VLOOKUP($E176&amp;$D$91&amp;$D$92,'CCG data'!$A:$AD,'CCG data'!J$3,FALSE))</f>
        <v/>
      </c>
      <c r="R177" s="15">
        <f>IF(R176="","",VLOOKUP($E176&amp;$D$91&amp;$D$92,'CCG data'!$A:$AD,'CCG data'!K$3,FALSE))</f>
        <v>0.46700000000000003</v>
      </c>
      <c r="S177" s="15">
        <f>IF(R176="","",VLOOKUP($E176&amp;$D$91&amp;$D$92,'CCG data'!$A:$AD,'CCG data'!L$3,FALSE))</f>
        <v>0.51600000000000001</v>
      </c>
      <c r="T177" s="15">
        <f>IF(T176="","",VLOOKUP($E176&amp;$D$91&amp;$D$92,'CCG data'!$A:$AD,'CCG data'!M$3,FALSE))</f>
        <v>0.32700000000000001</v>
      </c>
      <c r="U177" s="15">
        <f>IF(T176="","",VLOOKUP($E176&amp;$D$91&amp;$D$92,'CCG data'!$A:$AD,'CCG data'!N$3,FALSE))</f>
        <v>0.374</v>
      </c>
      <c r="V177" s="15">
        <f>IF(V176="","",VLOOKUP($E176&amp;$D$91&amp;$D$92,'CCG data'!$A:$AD,'CCG data'!O$3,FALSE))</f>
        <v>0.14199999999999999</v>
      </c>
      <c r="W177" s="135">
        <f>IF(V176="","",VLOOKUP($E176&amp;$D$91&amp;$D$92,'CCG data'!$A:$AD,'CCG data'!P$3,FALSE))</f>
        <v>0.17799999999999999</v>
      </c>
      <c r="Z177" s="163" t="str">
        <f>IFERROR(VLOOKUP($E177&amp;$D$92, Outliers!$A$4:$P$214,10,FALSE),"0")</f>
        <v>0</v>
      </c>
      <c r="AA177" s="163" t="str">
        <f>IFERROR(VLOOKUP($E177&amp;$D$92, Outliers!$A$4:$P$214,11,FALSE),"0")</f>
        <v>0</v>
      </c>
      <c r="AB177" s="163" t="str">
        <f>IFERROR(VLOOKUP($E177&amp;$D$92, Outliers!$A$4:$P$214,12,FALSE),"0")</f>
        <v>0</v>
      </c>
      <c r="AD177" s="78"/>
      <c r="AE177" s="78"/>
      <c r="AF177" s="78"/>
      <c r="AG177" s="78"/>
    </row>
    <row r="178" spans="4:33" ht="15.75" x14ac:dyDescent="0.25">
      <c r="D178" s="318"/>
      <c r="E178" s="104" t="s">
        <v>177</v>
      </c>
      <c r="F178" s="405" t="str">
        <f>IF(OR(ISERROR(VLOOKUP($E178&amp;$D$91&amp;$D$92,'CCG data'!$A:$AD,'CCG data'!R$3,FALSE)),ISBLANK(VLOOKUP($E178&amp;$D$91&amp;$D$92,'CCG data'!$A:$AD,'CCG data'!R$3,FALSE))),"",VLOOKUP($E178&amp;$D$91&amp;$D$92,'CCG data'!$A:$AD,'CCG data'!R$3,FALSE))</f>
        <v/>
      </c>
      <c r="G178" s="406"/>
      <c r="H178" s="406">
        <f>IF(OR(ISERROR(VLOOKUP($E178&amp;$D$91&amp;$D$92,'CCG data'!$A:$AD,'CCG data'!S$3,FALSE)),ISBLANK(VLOOKUP($E178&amp;$D$91&amp;$D$92,'CCG data'!$A:$AD,'CCG data'!S$3,FALSE))),"",VLOOKUP($E178&amp;$D$91&amp;$D$92,'CCG data'!$A:$AD,'CCG data'!S$3,FALSE))</f>
        <v>51.035112925043521</v>
      </c>
      <c r="I178" s="406"/>
      <c r="J178" s="406">
        <f>IF(OR(ISERROR(VLOOKUP($E178&amp;$D$91&amp;$D$92,'CCG data'!$A:$AD,'CCG data'!T$3,FALSE)),ISBLANK(VLOOKUP($E178&amp;$D$91&amp;$D$92,'CCG data'!$A:$AD,'CCG data'!T$3,FALSE))),"",VLOOKUP($E178&amp;$D$91&amp;$D$92,'CCG data'!$A:$AD,'CCG data'!T$3,FALSE))</f>
        <v>41.571944839616144</v>
      </c>
      <c r="K178" s="406"/>
      <c r="L178" s="406">
        <f>IF(OR(ISERROR(VLOOKUP($E178&amp;$D$91&amp;$D$92,'CCG data'!$A:$AD,'CCG data'!U$3,FALSE)),ISBLANK(VLOOKUP($E178&amp;$D$91&amp;$D$92,'CCG data'!$A:$AD,'CCG data'!U$3,FALSE))),"",VLOOKUP($E178&amp;$D$91&amp;$D$92,'CCG data'!$A:$AD,'CCG data'!U$3,FALSE))</f>
        <v>15.45036114426077</v>
      </c>
      <c r="M178" s="407"/>
      <c r="N178" s="362">
        <f>IF(OR(ISERROR(VLOOKUP($E178&amp;$D$91&amp;$D$92,'CCG data'!$A:$AD,'CCG data'!G$3,FALSE)),ISBLANK(VLOOKUP($E178&amp;$D$91&amp;$D$92,'CCG data'!$A:$AD,'CCG data'!G$3,FALSE))),"",VLOOKUP($E178&amp;$D$91&amp;$D$92,'CCG data'!$A:$AD,'CCG data'!G$3,FALSE))</f>
        <v>2936</v>
      </c>
      <c r="P178" s="397" t="str">
        <f>IF(OR(ISERROR(VLOOKUP($E178&amp;$D$91&amp;$D$92,'CCG data'!$A:$AD,'CCG data'!B$3,FALSE)),ISBLANK(VLOOKUP($E178&amp;$D$91&amp;$D$92,'CCG data'!$A:$AD,'CCG data'!B$3,FALSE))),"",VLOOKUP($E178&amp;$D$91&amp;$D$92,'CCG data'!$A:$AD,'CCG data'!B$3,FALSE))</f>
        <v/>
      </c>
      <c r="Q178" s="263"/>
      <c r="R178" s="263">
        <f>IF(OR(ISERROR(VLOOKUP($E178&amp;$D$91&amp;$D$92,'CCG data'!$A:$AD,'CCG data'!C$3,FALSE)),ISBLANK(VLOOKUP($E178&amp;$D$91&amp;$D$92,'CCG data'!$A:$AD,'CCG data'!C$3,FALSE))),"",VLOOKUP($E178&amp;$D$91&amp;$D$92,'CCG data'!$A:$AD,'CCG data'!C$3,FALSE))</f>
        <v>0.47445504087193463</v>
      </c>
      <c r="S178" s="263"/>
      <c r="T178" s="263">
        <f>IF(OR(ISERROR(VLOOKUP($E178&amp;$D$91&amp;$D$92,'CCG data'!$A:$AD,'CCG data'!D$3,FALSE)),ISBLANK(VLOOKUP($E178&amp;$D$91&amp;$D$92,'CCG data'!$A:$AD,'CCG data'!D$3,FALSE))),"",VLOOKUP($E178&amp;$D$91&amp;$D$92,'CCG data'!$A:$AD,'CCG data'!D$3,FALSE))</f>
        <v>0.38181198910081743</v>
      </c>
      <c r="U178" s="263"/>
      <c r="V178" s="263">
        <f>IF(OR(ISERROR(VLOOKUP($E178&amp;$D$91&amp;$D$92,'CCG data'!$A:$AD,'CCG data'!E$3,FALSE)),ISBLANK(VLOOKUP($E178&amp;$D$91&amp;$D$92,'CCG data'!$A:$AD,'CCG data'!E$3,FALSE))),"",VLOOKUP($E178&amp;$D$91&amp;$D$92,'CCG data'!$A:$AD,'CCG data'!E$3,FALSE))</f>
        <v>0.14373297002724797</v>
      </c>
      <c r="W178" s="398"/>
      <c r="Z178" s="163">
        <f>IFERROR(VLOOKUP($E178&amp;$D$92, Outliers!$A$4:$P$214,10,FALSE),"0")</f>
        <v>1</v>
      </c>
      <c r="AA178" s="163">
        <f>IFERROR(VLOOKUP($E178&amp;$D$92, Outliers!$A$4:$P$214,11,FALSE),"0")</f>
        <v>1</v>
      </c>
      <c r="AB178" s="163">
        <f>IFERROR(VLOOKUP($E178&amp;$D$92, Outliers!$A$4:$P$214,12,FALSE),"0")</f>
        <v>1</v>
      </c>
      <c r="AD178" s="78"/>
      <c r="AE178" s="78"/>
      <c r="AF178" s="78"/>
      <c r="AG178" s="78"/>
    </row>
    <row r="179" spans="4:33" x14ac:dyDescent="0.25">
      <c r="D179" s="318"/>
      <c r="E179" s="103" t="s">
        <v>27</v>
      </c>
      <c r="F179" s="95" t="str">
        <f>IF(P178="","",VLOOKUP($E178&amp;$D$91&amp;$D$92,'CCG data'!$A:$AD,'CCG data'!W$3,FALSE))</f>
        <v/>
      </c>
      <c r="G179" s="96" t="str">
        <f>IF(P178="","",VLOOKUP($E178&amp;$D$91&amp;$D$92,'CCG data'!$A:$AD,'CCG data'!X$3,FALSE))</f>
        <v/>
      </c>
      <c r="H179" s="96">
        <f>IF(R178="","",VLOOKUP($E178&amp;$D$91&amp;$D$92,'CCG data'!$A:$AD,'CCG data'!Y$3,FALSE))</f>
        <v>48.355021598786969</v>
      </c>
      <c r="I179" s="96">
        <f>IF(R178="","",VLOOKUP($E178&amp;$D$91&amp;$D$92,'CCG data'!$A:$AD,'CCG data'!Z$3,FALSE))</f>
        <v>53.715204251300072</v>
      </c>
      <c r="J179" s="96">
        <f>IF(T178="","",VLOOKUP($E178&amp;$D$91&amp;$D$92,'CCG data'!$A:$AD,'CCG data'!AA$3,FALSE))</f>
        <v>39.13832012373976</v>
      </c>
      <c r="K179" s="96">
        <f>IF(T178="","",VLOOKUP($E178&amp;$D$91&amp;$D$92,'CCG data'!$A:$AD,'CCG data'!AB$3,FALSE))</f>
        <v>44.005569555492528</v>
      </c>
      <c r="L179" s="96">
        <f>IF(V178="","",VLOOKUP($E178&amp;$D$91&amp;$D$92,'CCG data'!$A:$AD,'CCG data'!AC$3,FALSE))</f>
        <v>13.976221991266049</v>
      </c>
      <c r="M179" s="96">
        <f>IF(V178="","",VLOOKUP($E178&amp;$D$91&amp;$D$92,'CCG data'!$A:$AD,'CCG data'!AD$3,FALSE))</f>
        <v>16.924500297255488</v>
      </c>
      <c r="N179" s="363"/>
      <c r="P179" s="150" t="str">
        <f>IF(P178="","",VLOOKUP($E178&amp;$D$91&amp;$D$92,'CCG data'!$A:$AD,'CCG data'!I$3,FALSE))</f>
        <v/>
      </c>
      <c r="Q179" s="15" t="str">
        <f>IF(P178="","",VLOOKUP($E178&amp;$D$91&amp;$D$92,'CCG data'!$A:$AD,'CCG data'!J$3,FALSE))</f>
        <v/>
      </c>
      <c r="R179" s="15">
        <f>IF(R178="","",VLOOKUP($E178&amp;$D$91&amp;$D$92,'CCG data'!$A:$AD,'CCG data'!K$3,FALSE))</f>
        <v>0.45600000000000002</v>
      </c>
      <c r="S179" s="15">
        <f>IF(R178="","",VLOOKUP($E178&amp;$D$91&amp;$D$92,'CCG data'!$A:$AD,'CCG data'!L$3,FALSE))</f>
        <v>0.49299999999999999</v>
      </c>
      <c r="T179" s="15">
        <f>IF(T178="","",VLOOKUP($E178&amp;$D$91&amp;$D$92,'CCG data'!$A:$AD,'CCG data'!M$3,FALSE))</f>
        <v>0.36399999999999999</v>
      </c>
      <c r="U179" s="15">
        <f>IF(T178="","",VLOOKUP($E178&amp;$D$91&amp;$D$92,'CCG data'!$A:$AD,'CCG data'!N$3,FALSE))</f>
        <v>0.4</v>
      </c>
      <c r="V179" s="15">
        <f>IF(V178="","",VLOOKUP($E178&amp;$D$91&amp;$D$92,'CCG data'!$A:$AD,'CCG data'!O$3,FALSE))</f>
        <v>0.13200000000000001</v>
      </c>
      <c r="W179" s="135">
        <f>IF(V178="","",VLOOKUP($E178&amp;$D$91&amp;$D$92,'CCG data'!$A:$AD,'CCG data'!P$3,FALSE))</f>
        <v>0.157</v>
      </c>
      <c r="Z179" s="163" t="str">
        <f>IFERROR(VLOOKUP($E179&amp;$D$92, Outliers!$A$4:$P$214,10,FALSE),"0")</f>
        <v>0</v>
      </c>
      <c r="AA179" s="163" t="str">
        <f>IFERROR(VLOOKUP($E179&amp;$D$92, Outliers!$A$4:$P$214,11,FALSE),"0")</f>
        <v>0</v>
      </c>
      <c r="AB179" s="163" t="str">
        <f>IFERROR(VLOOKUP($E179&amp;$D$92, Outliers!$A$4:$P$214,12,FALSE),"0")</f>
        <v>0</v>
      </c>
      <c r="AD179" s="78"/>
      <c r="AE179" s="78"/>
      <c r="AF179" s="78"/>
      <c r="AG179" s="78"/>
    </row>
    <row r="180" spans="4:33" ht="15.75" x14ac:dyDescent="0.25">
      <c r="D180" s="318"/>
      <c r="E180" s="104" t="s">
        <v>178</v>
      </c>
      <c r="F180" s="405" t="str">
        <f>IF(OR(ISERROR(VLOOKUP($E180&amp;$D$91&amp;$D$92,'CCG data'!$A:$AD,'CCG data'!R$3,FALSE)),ISBLANK(VLOOKUP($E180&amp;$D$91&amp;$D$92,'CCG data'!$A:$AD,'CCG data'!R$3,FALSE))),"",VLOOKUP($E180&amp;$D$91&amp;$D$92,'CCG data'!$A:$AD,'CCG data'!R$3,FALSE))</f>
        <v/>
      </c>
      <c r="G180" s="406"/>
      <c r="H180" s="406">
        <f>IF(OR(ISERROR(VLOOKUP($E180&amp;$D$91&amp;$D$92,'CCG data'!$A:$AD,'CCG data'!S$3,FALSE)),ISBLANK(VLOOKUP($E180&amp;$D$91&amp;$D$92,'CCG data'!$A:$AD,'CCG data'!S$3,FALSE))),"",VLOOKUP($E180&amp;$D$91&amp;$D$92,'CCG data'!$A:$AD,'CCG data'!S$3,FALSE))</f>
        <v>30.966765472594332</v>
      </c>
      <c r="I180" s="406"/>
      <c r="J180" s="406">
        <f>IF(OR(ISERROR(VLOOKUP($E180&amp;$D$91&amp;$D$92,'CCG data'!$A:$AD,'CCG data'!T$3,FALSE)),ISBLANK(VLOOKUP($E180&amp;$D$91&amp;$D$92,'CCG data'!$A:$AD,'CCG data'!T$3,FALSE))),"",VLOOKUP($E180&amp;$D$91&amp;$D$92,'CCG data'!$A:$AD,'CCG data'!T$3,FALSE))</f>
        <v>21.325973633670149</v>
      </c>
      <c r="K180" s="406"/>
      <c r="L180" s="406">
        <f>IF(OR(ISERROR(VLOOKUP($E180&amp;$D$91&amp;$D$92,'CCG data'!$A:$AD,'CCG data'!U$3,FALSE)),ISBLANK(VLOOKUP($E180&amp;$D$91&amp;$D$92,'CCG data'!$A:$AD,'CCG data'!U$3,FALSE))),"",VLOOKUP($E180&amp;$D$91&amp;$D$92,'CCG data'!$A:$AD,'CCG data'!U$3,FALSE))</f>
        <v>8.6812216055305313</v>
      </c>
      <c r="M180" s="407"/>
      <c r="N180" s="362">
        <f>IF(OR(ISERROR(VLOOKUP($E180&amp;$D$91&amp;$D$92,'CCG data'!$A:$AD,'CCG data'!G$3,FALSE)),ISBLANK(VLOOKUP($E180&amp;$D$91&amp;$D$92,'CCG data'!$A:$AD,'CCG data'!G$3,FALSE))),"",VLOOKUP($E180&amp;$D$91&amp;$D$92,'CCG data'!$A:$AD,'CCG data'!G$3,FALSE))</f>
        <v>5218</v>
      </c>
      <c r="P180" s="397" t="str">
        <f>IF(OR(ISERROR(VLOOKUP($E180&amp;$D$91&amp;$D$92,'CCG data'!$A:$AD,'CCG data'!B$3,FALSE)),ISBLANK(VLOOKUP($E180&amp;$D$91&amp;$D$92,'CCG data'!$A:$AD,'CCG data'!B$3,FALSE))),"",VLOOKUP($E180&amp;$D$91&amp;$D$92,'CCG data'!$A:$AD,'CCG data'!B$3,FALSE))</f>
        <v/>
      </c>
      <c r="Q180" s="263"/>
      <c r="R180" s="263">
        <f>IF(OR(ISERROR(VLOOKUP($E180&amp;$D$91&amp;$D$92,'CCG data'!$A:$AD,'CCG data'!C$3,FALSE)),ISBLANK(VLOOKUP($E180&amp;$D$91&amp;$D$92,'CCG data'!$A:$AD,'CCG data'!C$3,FALSE))),"",VLOOKUP($E180&amp;$D$91&amp;$D$92,'CCG data'!$A:$AD,'CCG data'!C$3,FALSE))</f>
        <v>0.49942506707550788</v>
      </c>
      <c r="S180" s="263"/>
      <c r="T180" s="263">
        <f>IF(OR(ISERROR(VLOOKUP($E180&amp;$D$91&amp;$D$92,'CCG data'!$A:$AD,'CCG data'!D$3,FALSE)),ISBLANK(VLOOKUP($E180&amp;$D$91&amp;$D$92,'CCG data'!$A:$AD,'CCG data'!D$3,FALSE))),"",VLOOKUP($E180&amp;$D$91&amp;$D$92,'CCG data'!$A:$AD,'CCG data'!D$3,FALSE))</f>
        <v>0.36067458796473745</v>
      </c>
      <c r="U180" s="263"/>
      <c r="V180" s="263">
        <f>IF(OR(ISERROR(VLOOKUP($E180&amp;$D$91&amp;$D$92,'CCG data'!$A:$AD,'CCG data'!E$3,FALSE)),ISBLANK(VLOOKUP($E180&amp;$D$91&amp;$D$92,'CCG data'!$A:$AD,'CCG data'!E$3,FALSE))),"",VLOOKUP($E180&amp;$D$91&amp;$D$92,'CCG data'!$A:$AD,'CCG data'!E$3,FALSE))</f>
        <v>0.1399003449597547</v>
      </c>
      <c r="W180" s="398"/>
      <c r="Z180" s="163">
        <f>IFERROR(VLOOKUP($E180&amp;$D$92, Outliers!$A$4:$P$214,10,FALSE),"0")</f>
        <v>1</v>
      </c>
      <c r="AA180" s="163">
        <f>IFERROR(VLOOKUP($E180&amp;$D$92, Outliers!$A$4:$P$214,11,FALSE),"0")</f>
        <v>1</v>
      </c>
      <c r="AB180" s="163">
        <f>IFERROR(VLOOKUP($E180&amp;$D$92, Outliers!$A$4:$P$214,12,FALSE),"0")</f>
        <v>1</v>
      </c>
      <c r="AD180" s="78"/>
      <c r="AE180" s="78"/>
      <c r="AF180" s="78"/>
      <c r="AG180" s="78"/>
    </row>
    <row r="181" spans="4:33" x14ac:dyDescent="0.25">
      <c r="D181" s="318"/>
      <c r="E181" s="103" t="s">
        <v>27</v>
      </c>
      <c r="F181" s="95" t="str">
        <f>IF(P180="","",VLOOKUP($E180&amp;$D$91&amp;$D$92,'CCG data'!$A:$AD,'CCG data'!W$3,FALSE))</f>
        <v/>
      </c>
      <c r="G181" s="96" t="str">
        <f>IF(P180="","",VLOOKUP($E180&amp;$D$91&amp;$D$92,'CCG data'!$A:$AD,'CCG data'!X$3,FALSE))</f>
        <v/>
      </c>
      <c r="H181" s="96">
        <f>IF(R180="","",VLOOKUP($E180&amp;$D$91&amp;$D$92,'CCG data'!$A:$AD,'CCG data'!Y$3,FALSE))</f>
        <v>29.777812407969837</v>
      </c>
      <c r="I181" s="96">
        <f>IF(R180="","",VLOOKUP($E180&amp;$D$91&amp;$D$92,'CCG data'!$A:$AD,'CCG data'!Z$3,FALSE))</f>
        <v>32.155718537218831</v>
      </c>
      <c r="J181" s="96">
        <f>IF(T180="","",VLOOKUP($E180&amp;$D$91&amp;$D$92,'CCG data'!$A:$AD,'CCG data'!AA$3,FALSE))</f>
        <v>20.362466066748866</v>
      </c>
      <c r="K181" s="96">
        <f>IF(T180="","",VLOOKUP($E180&amp;$D$91&amp;$D$92,'CCG data'!$A:$AD,'CCG data'!AB$3,FALSE))</f>
        <v>22.289481200591432</v>
      </c>
      <c r="L181" s="96">
        <f>IF(V180="","",VLOOKUP($E180&amp;$D$91&amp;$D$92,'CCG data'!$A:$AD,'CCG data'!AC$3,FALSE))</f>
        <v>8.0514610088556609</v>
      </c>
      <c r="M181" s="96">
        <f>IF(V180="","",VLOOKUP($E180&amp;$D$91&amp;$D$92,'CCG data'!$A:$AD,'CCG data'!AD$3,FALSE))</f>
        <v>9.3109822022054018</v>
      </c>
      <c r="N181" s="363"/>
      <c r="P181" s="150" t="str">
        <f>IF(P180="","",VLOOKUP($E180&amp;$D$91&amp;$D$92,'CCG data'!$A:$AD,'CCG data'!I$3,FALSE))</f>
        <v/>
      </c>
      <c r="Q181" s="15" t="str">
        <f>IF(P180="","",VLOOKUP($E180&amp;$D$91&amp;$D$92,'CCG data'!$A:$AD,'CCG data'!J$3,FALSE))</f>
        <v/>
      </c>
      <c r="R181" s="15">
        <f>IF(R180="","",VLOOKUP($E180&amp;$D$91&amp;$D$92,'CCG data'!$A:$AD,'CCG data'!K$3,FALSE))</f>
        <v>0.48599999999999999</v>
      </c>
      <c r="S181" s="15">
        <f>IF(R180="","",VLOOKUP($E180&amp;$D$91&amp;$D$92,'CCG data'!$A:$AD,'CCG data'!L$3,FALSE))</f>
        <v>0.51300000000000001</v>
      </c>
      <c r="T181" s="15">
        <f>IF(T180="","",VLOOKUP($E180&amp;$D$91&amp;$D$92,'CCG data'!$A:$AD,'CCG data'!M$3,FALSE))</f>
        <v>0.34799999999999998</v>
      </c>
      <c r="U181" s="15">
        <f>IF(T180="","",VLOOKUP($E180&amp;$D$91&amp;$D$92,'CCG data'!$A:$AD,'CCG data'!N$3,FALSE))</f>
        <v>0.374</v>
      </c>
      <c r="V181" s="15">
        <f>IF(V180="","",VLOOKUP($E180&amp;$D$91&amp;$D$92,'CCG data'!$A:$AD,'CCG data'!O$3,FALSE))</f>
        <v>0.13100000000000001</v>
      </c>
      <c r="W181" s="135">
        <f>IF(V180="","",VLOOKUP($E180&amp;$D$91&amp;$D$92,'CCG data'!$A:$AD,'CCG data'!P$3,FALSE))</f>
        <v>0.15</v>
      </c>
      <c r="Z181" s="163" t="str">
        <f>IFERROR(VLOOKUP($E181&amp;$D$92, Outliers!$A$4:$P$214,10,FALSE),"0")</f>
        <v>0</v>
      </c>
      <c r="AA181" s="163" t="str">
        <f>IFERROR(VLOOKUP($E181&amp;$D$92, Outliers!$A$4:$P$214,11,FALSE),"0")</f>
        <v>0</v>
      </c>
      <c r="AB181" s="163" t="str">
        <f>IFERROR(VLOOKUP($E181&amp;$D$92, Outliers!$A$4:$P$214,12,FALSE),"0")</f>
        <v>0</v>
      </c>
      <c r="AD181" s="78"/>
      <c r="AE181" s="78"/>
      <c r="AF181" s="78"/>
      <c r="AG181" s="78"/>
    </row>
    <row r="182" spans="4:33" ht="15.75" x14ac:dyDescent="0.25">
      <c r="D182" s="318"/>
      <c r="E182" s="104" t="s">
        <v>179</v>
      </c>
      <c r="F182" s="405" t="str">
        <f>IF(OR(ISERROR(VLOOKUP($E182&amp;$D$91&amp;$D$92,'CCG data'!$A:$AD,'CCG data'!R$3,FALSE)),ISBLANK(VLOOKUP($E182&amp;$D$91&amp;$D$92,'CCG data'!$A:$AD,'CCG data'!R$3,FALSE))),"",VLOOKUP($E182&amp;$D$91&amp;$D$92,'CCG data'!$A:$AD,'CCG data'!R$3,FALSE))</f>
        <v/>
      </c>
      <c r="G182" s="406"/>
      <c r="H182" s="406">
        <f>IF(OR(ISERROR(VLOOKUP($E182&amp;$D$91&amp;$D$92,'CCG data'!$A:$AD,'CCG data'!S$3,FALSE)),ISBLANK(VLOOKUP($E182&amp;$D$91&amp;$D$92,'CCG data'!$A:$AD,'CCG data'!S$3,FALSE))),"",VLOOKUP($E182&amp;$D$91&amp;$D$92,'CCG data'!$A:$AD,'CCG data'!S$3,FALSE))</f>
        <v>35.041213938363327</v>
      </c>
      <c r="I182" s="406"/>
      <c r="J182" s="406">
        <f>IF(OR(ISERROR(VLOOKUP($E182&amp;$D$91&amp;$D$92,'CCG data'!$A:$AD,'CCG data'!T$3,FALSE)),ISBLANK(VLOOKUP($E182&amp;$D$91&amp;$D$92,'CCG data'!$A:$AD,'CCG data'!T$3,FALSE))),"",VLOOKUP($E182&amp;$D$91&amp;$D$92,'CCG data'!$A:$AD,'CCG data'!T$3,FALSE))</f>
        <v>23.856679178866724</v>
      </c>
      <c r="K182" s="406"/>
      <c r="L182" s="406">
        <f>IF(OR(ISERROR(VLOOKUP($E182&amp;$D$91&amp;$D$92,'CCG data'!$A:$AD,'CCG data'!U$3,FALSE)),ISBLANK(VLOOKUP($E182&amp;$D$91&amp;$D$92,'CCG data'!$A:$AD,'CCG data'!U$3,FALSE))),"",VLOOKUP($E182&amp;$D$91&amp;$D$92,'CCG data'!$A:$AD,'CCG data'!U$3,FALSE))</f>
        <v>10.43905982002391</v>
      </c>
      <c r="M182" s="407"/>
      <c r="N182" s="362">
        <f>IF(OR(ISERROR(VLOOKUP($E182&amp;$D$91&amp;$D$92,'CCG data'!$A:$AD,'CCG data'!G$3,FALSE)),ISBLANK(VLOOKUP($E182&amp;$D$91&amp;$D$92,'CCG data'!$A:$AD,'CCG data'!G$3,FALSE))),"",VLOOKUP($E182&amp;$D$91&amp;$D$92,'CCG data'!$A:$AD,'CCG data'!G$3,FALSE))</f>
        <v>2079</v>
      </c>
      <c r="P182" s="397" t="str">
        <f>IF(OR(ISERROR(VLOOKUP($E182&amp;$D$91&amp;$D$92,'CCG data'!$A:$AD,'CCG data'!B$3,FALSE)),ISBLANK(VLOOKUP($E182&amp;$D$91&amp;$D$92,'CCG data'!$A:$AD,'CCG data'!B$3,FALSE))),"",VLOOKUP($E182&amp;$D$91&amp;$D$92,'CCG data'!$A:$AD,'CCG data'!B$3,FALSE))</f>
        <v/>
      </c>
      <c r="Q182" s="263"/>
      <c r="R182" s="263">
        <f>IF(OR(ISERROR(VLOOKUP($E182&amp;$D$91&amp;$D$92,'CCG data'!$A:$AD,'CCG data'!C$3,FALSE)),ISBLANK(VLOOKUP($E182&amp;$D$91&amp;$D$92,'CCG data'!$A:$AD,'CCG data'!C$3,FALSE))),"",VLOOKUP($E182&amp;$D$91&amp;$D$92,'CCG data'!$A:$AD,'CCG data'!C$3,FALSE))</f>
        <v>0.50649350649350644</v>
      </c>
      <c r="S182" s="263"/>
      <c r="T182" s="263">
        <f>IF(OR(ISERROR(VLOOKUP($E182&amp;$D$91&amp;$D$92,'CCG data'!$A:$AD,'CCG data'!D$3,FALSE)),ISBLANK(VLOOKUP($E182&amp;$D$91&amp;$D$92,'CCG data'!$A:$AD,'CCG data'!D$3,FALSE))),"",VLOOKUP($E182&amp;$D$91&amp;$D$92,'CCG data'!$A:$AD,'CCG data'!D$3,FALSE))</f>
        <v>0.34343434343434343</v>
      </c>
      <c r="U182" s="263"/>
      <c r="V182" s="263">
        <f>IF(OR(ISERROR(VLOOKUP($E182&amp;$D$91&amp;$D$92,'CCG data'!$A:$AD,'CCG data'!E$3,FALSE)),ISBLANK(VLOOKUP($E182&amp;$D$91&amp;$D$92,'CCG data'!$A:$AD,'CCG data'!E$3,FALSE))),"",VLOOKUP($E182&amp;$D$91&amp;$D$92,'CCG data'!$A:$AD,'CCG data'!E$3,FALSE))</f>
        <v>0.15007215007215008</v>
      </c>
      <c r="W182" s="398"/>
      <c r="Z182" s="163">
        <f>IFERROR(VLOOKUP($E182&amp;$D$92, Outliers!$A$4:$P$214,10,FALSE),"0")</f>
        <v>0</v>
      </c>
      <c r="AA182" s="163">
        <f>IFERROR(VLOOKUP($E182&amp;$D$92, Outliers!$A$4:$P$214,11,FALSE),"0")</f>
        <v>1</v>
      </c>
      <c r="AB182" s="163">
        <f>IFERROR(VLOOKUP($E182&amp;$D$92, Outliers!$A$4:$P$214,12,FALSE),"0")</f>
        <v>0</v>
      </c>
      <c r="AD182" s="78"/>
      <c r="AE182" s="78"/>
      <c r="AF182" s="78"/>
      <c r="AG182" s="78"/>
    </row>
    <row r="183" spans="4:33" x14ac:dyDescent="0.25">
      <c r="D183" s="318"/>
      <c r="E183" s="103" t="s">
        <v>27</v>
      </c>
      <c r="F183" s="95" t="str">
        <f>IF(P182="","",VLOOKUP($E182&amp;$D$91&amp;$D$92,'CCG data'!$A:$AD,'CCG data'!W$3,FALSE))</f>
        <v/>
      </c>
      <c r="G183" s="96" t="str">
        <f>IF(P182="","",VLOOKUP($E182&amp;$D$91&amp;$D$92,'CCG data'!$A:$AD,'CCG data'!X$3,FALSE))</f>
        <v/>
      </c>
      <c r="H183" s="96">
        <f>IF(R182="","",VLOOKUP($E182&amp;$D$91&amp;$D$92,'CCG data'!$A:$AD,'CCG data'!Y$3,FALSE))</f>
        <v>32.924700506960129</v>
      </c>
      <c r="I183" s="96">
        <f>IF(R182="","",VLOOKUP($E182&amp;$D$91&amp;$D$92,'CCG data'!$A:$AD,'CCG data'!Z$3,FALSE))</f>
        <v>37.157727369766526</v>
      </c>
      <c r="J183" s="96">
        <f>IF(T182="","",VLOOKUP($E182&amp;$D$91&amp;$D$92,'CCG data'!$A:$AD,'CCG data'!AA$3,FALSE))</f>
        <v>22.106764171339265</v>
      </c>
      <c r="K183" s="96">
        <f>IF(T182="","",VLOOKUP($E182&amp;$D$91&amp;$D$92,'CCG data'!$A:$AD,'CCG data'!AB$3,FALSE))</f>
        <v>25.606594186394183</v>
      </c>
      <c r="L183" s="96">
        <f>IF(V182="","",VLOOKUP($E182&amp;$D$91&amp;$D$92,'CCG data'!$A:$AD,'CCG data'!AC$3,FALSE))</f>
        <v>9.2807088661809907</v>
      </c>
      <c r="M183" s="96">
        <f>IF(V182="","",VLOOKUP($E182&amp;$D$91&amp;$D$92,'CCG data'!$A:$AD,'CCG data'!AD$3,FALSE))</f>
        <v>11.59741077386683</v>
      </c>
      <c r="N183" s="363"/>
      <c r="P183" s="150" t="str">
        <f>IF(P182="","",VLOOKUP($E182&amp;$D$91&amp;$D$92,'CCG data'!$A:$AD,'CCG data'!I$3,FALSE))</f>
        <v/>
      </c>
      <c r="Q183" s="15" t="str">
        <f>IF(P182="","",VLOOKUP($E182&amp;$D$91&amp;$D$92,'CCG data'!$A:$AD,'CCG data'!J$3,FALSE))</f>
        <v/>
      </c>
      <c r="R183" s="15">
        <f>IF(R182="","",VLOOKUP($E182&amp;$D$91&amp;$D$92,'CCG data'!$A:$AD,'CCG data'!K$3,FALSE))</f>
        <v>0.48499999999999999</v>
      </c>
      <c r="S183" s="15">
        <f>IF(R182="","",VLOOKUP($E182&amp;$D$91&amp;$D$92,'CCG data'!$A:$AD,'CCG data'!L$3,FALSE))</f>
        <v>0.52800000000000002</v>
      </c>
      <c r="T183" s="15">
        <f>IF(T182="","",VLOOKUP($E182&amp;$D$91&amp;$D$92,'CCG data'!$A:$AD,'CCG data'!M$3,FALSE))</f>
        <v>0.32300000000000001</v>
      </c>
      <c r="U183" s="15">
        <f>IF(T182="","",VLOOKUP($E182&amp;$D$91&amp;$D$92,'CCG data'!$A:$AD,'CCG data'!N$3,FALSE))</f>
        <v>0.36399999999999999</v>
      </c>
      <c r="V183" s="15">
        <f>IF(V182="","",VLOOKUP($E182&amp;$D$91&amp;$D$92,'CCG data'!$A:$AD,'CCG data'!O$3,FALSE))</f>
        <v>0.13500000000000001</v>
      </c>
      <c r="W183" s="135">
        <f>IF(V182="","",VLOOKUP($E182&amp;$D$91&amp;$D$92,'CCG data'!$A:$AD,'CCG data'!P$3,FALSE))</f>
        <v>0.16600000000000001</v>
      </c>
      <c r="Z183" s="163" t="str">
        <f>IFERROR(VLOOKUP($E183&amp;$D$92, Outliers!$A$4:$P$214,10,FALSE),"0")</f>
        <v>0</v>
      </c>
      <c r="AA183" s="163" t="str">
        <f>IFERROR(VLOOKUP($E183&amp;$D$92, Outliers!$A$4:$P$214,11,FALSE),"0")</f>
        <v>0</v>
      </c>
      <c r="AB183" s="163" t="str">
        <f>IFERROR(VLOOKUP($E183&amp;$D$92, Outliers!$A$4:$P$214,12,FALSE),"0")</f>
        <v>0</v>
      </c>
      <c r="AD183" s="78"/>
      <c r="AE183" s="78"/>
      <c r="AF183" s="78"/>
      <c r="AG183" s="78"/>
    </row>
    <row r="184" spans="4:33" ht="15.75" x14ac:dyDescent="0.25">
      <c r="D184" s="318"/>
      <c r="E184" s="104" t="s">
        <v>401</v>
      </c>
      <c r="F184" s="405" t="str">
        <f>IF(OR(ISERROR(VLOOKUP($E184&amp;$D$91&amp;$D$92,'CCG data'!$A:$AD,'CCG data'!R$3,FALSE)),ISBLANK(VLOOKUP($E184&amp;$D$91&amp;$D$92,'CCG data'!$A:$AD,'CCG data'!R$3,FALSE))),"",VLOOKUP($E184&amp;$D$91&amp;$D$92,'CCG data'!$A:$AD,'CCG data'!R$3,FALSE))</f>
        <v/>
      </c>
      <c r="G184" s="406"/>
      <c r="H184" s="406">
        <f>IF(OR(ISERROR(VLOOKUP($E184&amp;$D$91&amp;$D$92,'CCG data'!$A:$AD,'CCG data'!S$3,FALSE)),ISBLANK(VLOOKUP($E184&amp;$D$91&amp;$D$92,'CCG data'!$A:$AD,'CCG data'!S$3,FALSE))),"",VLOOKUP($E184&amp;$D$91&amp;$D$92,'CCG data'!$A:$AD,'CCG data'!S$3,FALSE))</f>
        <v>58.901092119347126</v>
      </c>
      <c r="I184" s="406"/>
      <c r="J184" s="406">
        <f>IF(OR(ISERROR(VLOOKUP($E184&amp;$D$91&amp;$D$92,'CCG data'!$A:$AD,'CCG data'!T$3,FALSE)),ISBLANK(VLOOKUP($E184&amp;$D$91&amp;$D$92,'CCG data'!$A:$AD,'CCG data'!T$3,FALSE))),"",VLOOKUP($E184&amp;$D$91&amp;$D$92,'CCG data'!$A:$AD,'CCG data'!T$3,FALSE))</f>
        <v>40.716529050326656</v>
      </c>
      <c r="K184" s="406"/>
      <c r="L184" s="406">
        <f>IF(OR(ISERROR(VLOOKUP($E184&amp;$D$91&amp;$D$92,'CCG data'!$A:$AD,'CCG data'!U$3,FALSE)),ISBLANK(VLOOKUP($E184&amp;$D$91&amp;$D$92,'CCG data'!$A:$AD,'CCG data'!U$3,FALSE))),"",VLOOKUP($E184&amp;$D$91&amp;$D$92,'CCG data'!$A:$AD,'CCG data'!U$3,FALSE))</f>
        <v>13.158995479909118</v>
      </c>
      <c r="M184" s="407"/>
      <c r="N184" s="362">
        <f>IF(OR(ISERROR(VLOOKUP($E184&amp;$D$91&amp;$D$92,'CCG data'!$A:$AD,'CCG data'!G$3,FALSE)),ISBLANK(VLOOKUP($E184&amp;$D$91&amp;$D$92,'CCG data'!$A:$AD,'CCG data'!G$3,FALSE))),"",VLOOKUP($E184&amp;$D$91&amp;$D$92,'CCG data'!$A:$AD,'CCG data'!G$3,FALSE))</f>
        <v>3007</v>
      </c>
      <c r="P184" s="397" t="str">
        <f>IF(OR(ISERROR(VLOOKUP($E184&amp;$D$91&amp;$D$92,'CCG data'!$A:$AD,'CCG data'!B$3,FALSE)),ISBLANK(VLOOKUP($E184&amp;$D$91&amp;$D$92,'CCG data'!$A:$AD,'CCG data'!B$3,FALSE))),"",VLOOKUP($E184&amp;$D$91&amp;$D$92,'CCG data'!$A:$AD,'CCG data'!B$3,FALSE))</f>
        <v/>
      </c>
      <c r="Q184" s="263"/>
      <c r="R184" s="263">
        <f>IF(OR(ISERROR(VLOOKUP($E184&amp;$D$91&amp;$D$92,'CCG data'!$A:$AD,'CCG data'!C$3,FALSE)),ISBLANK(VLOOKUP($E184&amp;$D$91&amp;$D$92,'CCG data'!$A:$AD,'CCG data'!C$3,FALSE))),"",VLOOKUP($E184&amp;$D$91&amp;$D$92,'CCG data'!$A:$AD,'CCG data'!C$3,FALSE))</f>
        <v>0.52510808114399732</v>
      </c>
      <c r="S184" s="263"/>
      <c r="T184" s="263">
        <f>IF(OR(ISERROR(VLOOKUP($E184&amp;$D$91&amp;$D$92,'CCG data'!$A:$AD,'CCG data'!D$3,FALSE)),ISBLANK(VLOOKUP($E184&amp;$D$91&amp;$D$92,'CCG data'!$A:$AD,'CCG data'!D$3,FALSE))),"",VLOOKUP($E184&amp;$D$91&amp;$D$92,'CCG data'!$A:$AD,'CCG data'!D$3,FALSE))</f>
        <v>0.35816428333887596</v>
      </c>
      <c r="U184" s="263"/>
      <c r="V184" s="263">
        <f>IF(OR(ISERROR(VLOOKUP($E184&amp;$D$91&amp;$D$92,'CCG data'!$A:$AD,'CCG data'!E$3,FALSE)),ISBLANK(VLOOKUP($E184&amp;$D$91&amp;$D$92,'CCG data'!$A:$AD,'CCG data'!E$3,FALSE))),"",VLOOKUP($E184&amp;$D$91&amp;$D$92,'CCG data'!$A:$AD,'CCG data'!E$3,FALSE))</f>
        <v>0.1167276355171267</v>
      </c>
      <c r="W184" s="398"/>
      <c r="Z184" s="163">
        <f>IFERROR(VLOOKUP($E184&amp;$D$92, Outliers!$A$4:$P$214,10,FALSE),"0")</f>
        <v>1</v>
      </c>
      <c r="AA184" s="163">
        <f>IFERROR(VLOOKUP($E184&amp;$D$92, Outliers!$A$4:$P$214,11,FALSE),"0")</f>
        <v>1</v>
      </c>
      <c r="AB184" s="163">
        <f>IFERROR(VLOOKUP($E184&amp;$D$92, Outliers!$A$4:$P$214,12,FALSE),"0")</f>
        <v>0</v>
      </c>
      <c r="AD184" s="78"/>
      <c r="AE184" s="78"/>
      <c r="AF184" s="78"/>
      <c r="AG184" s="78"/>
    </row>
    <row r="185" spans="4:33" x14ac:dyDescent="0.25">
      <c r="D185" s="318"/>
      <c r="E185" s="103" t="s">
        <v>27</v>
      </c>
      <c r="F185" s="95" t="str">
        <f>IF(P184="","",VLOOKUP($E184&amp;$D$91&amp;$D$92,'CCG data'!$A:$AD,'CCG data'!W$3,FALSE))</f>
        <v/>
      </c>
      <c r="G185" s="96" t="str">
        <f>IF(P184="","",VLOOKUP($E184&amp;$D$91&amp;$D$92,'CCG data'!$A:$AD,'CCG data'!X$3,FALSE))</f>
        <v/>
      </c>
      <c r="H185" s="96">
        <f>IF(R184="","",VLOOKUP($E184&amp;$D$91&amp;$D$92,'CCG data'!$A:$AD,'CCG data'!Y$3,FALSE))</f>
        <v>55.99580971574003</v>
      </c>
      <c r="I185" s="96">
        <f>IF(R184="","",VLOOKUP($E184&amp;$D$91&amp;$D$92,'CCG data'!$A:$AD,'CCG data'!Z$3,FALSE))</f>
        <v>61.806374522954222</v>
      </c>
      <c r="J185" s="96">
        <f>IF(T184="","",VLOOKUP($E184&amp;$D$91&amp;$D$92,'CCG data'!$A:$AD,'CCG data'!AA$3,FALSE))</f>
        <v>38.284778804540082</v>
      </c>
      <c r="K185" s="96">
        <f>IF(T184="","",VLOOKUP($E184&amp;$D$91&amp;$D$92,'CCG data'!$A:$AD,'CCG data'!AB$3,FALSE))</f>
        <v>43.14827929611323</v>
      </c>
      <c r="L185" s="96">
        <f>IF(V184="","",VLOOKUP($E184&amp;$D$91&amp;$D$92,'CCG data'!$A:$AD,'CCG data'!AC$3,FALSE))</f>
        <v>11.782340053852593</v>
      </c>
      <c r="M185" s="96">
        <f>IF(V184="","",VLOOKUP($E184&amp;$D$91&amp;$D$92,'CCG data'!$A:$AD,'CCG data'!AD$3,FALSE))</f>
        <v>14.535650905965642</v>
      </c>
      <c r="N185" s="363"/>
      <c r="P185" s="150" t="str">
        <f>IF(P184="","",VLOOKUP($E184&amp;$D$91&amp;$D$92,'CCG data'!$A:$AD,'CCG data'!I$3,FALSE))</f>
        <v/>
      </c>
      <c r="Q185" s="15" t="str">
        <f>IF(P184="","",VLOOKUP($E184&amp;$D$91&amp;$D$92,'CCG data'!$A:$AD,'CCG data'!J$3,FALSE))</f>
        <v/>
      </c>
      <c r="R185" s="15">
        <f>IF(R184="","",VLOOKUP($E184&amp;$D$91&amp;$D$92,'CCG data'!$A:$AD,'CCG data'!K$3,FALSE))</f>
        <v>0.50700000000000001</v>
      </c>
      <c r="S185" s="15">
        <f>IF(R184="","",VLOOKUP($E184&amp;$D$91&amp;$D$92,'CCG data'!$A:$AD,'CCG data'!L$3,FALSE))</f>
        <v>0.54300000000000004</v>
      </c>
      <c r="T185" s="15">
        <f>IF(T184="","",VLOOKUP($E184&amp;$D$91&amp;$D$92,'CCG data'!$A:$AD,'CCG data'!M$3,FALSE))</f>
        <v>0.34100000000000003</v>
      </c>
      <c r="U185" s="15">
        <f>IF(T184="","",VLOOKUP($E184&amp;$D$91&amp;$D$92,'CCG data'!$A:$AD,'CCG data'!N$3,FALSE))</f>
        <v>0.375</v>
      </c>
      <c r="V185" s="15">
        <f>IF(V184="","",VLOOKUP($E184&amp;$D$91&amp;$D$92,'CCG data'!$A:$AD,'CCG data'!O$3,FALSE))</f>
        <v>0.106</v>
      </c>
      <c r="W185" s="135">
        <f>IF(V184="","",VLOOKUP($E184&amp;$D$91&amp;$D$92,'CCG data'!$A:$AD,'CCG data'!P$3,FALSE))</f>
        <v>0.129</v>
      </c>
      <c r="Z185" s="163" t="str">
        <f>IFERROR(VLOOKUP($E185&amp;$D$92, Outliers!$A$4:$P$214,10,FALSE),"0")</f>
        <v>0</v>
      </c>
      <c r="AA185" s="163" t="str">
        <f>IFERROR(VLOOKUP($E185&amp;$D$92, Outliers!$A$4:$P$214,11,FALSE),"0")</f>
        <v>0</v>
      </c>
      <c r="AB185" s="163" t="str">
        <f>IFERROR(VLOOKUP($E185&amp;$D$92, Outliers!$A$4:$P$214,12,FALSE),"0")</f>
        <v>0</v>
      </c>
      <c r="AD185" s="78"/>
      <c r="AE185" s="78"/>
      <c r="AF185" s="78"/>
      <c r="AG185" s="78"/>
    </row>
    <row r="186" spans="4:33" ht="15.75" x14ac:dyDescent="0.25">
      <c r="D186" s="318"/>
      <c r="E186" s="104" t="s">
        <v>180</v>
      </c>
      <c r="F186" s="405" t="str">
        <f>IF(OR(ISERROR(VLOOKUP($E186&amp;$D$91&amp;$D$92,'CCG data'!$A:$AD,'CCG data'!R$3,FALSE)),ISBLANK(VLOOKUP($E186&amp;$D$91&amp;$D$92,'CCG data'!$A:$AD,'CCG data'!R$3,FALSE))),"",VLOOKUP($E186&amp;$D$91&amp;$D$92,'CCG data'!$A:$AD,'CCG data'!R$3,FALSE))</f>
        <v/>
      </c>
      <c r="G186" s="406"/>
      <c r="H186" s="406">
        <f>IF(OR(ISERROR(VLOOKUP($E186&amp;$D$91&amp;$D$92,'CCG data'!$A:$AD,'CCG data'!S$3,FALSE)),ISBLANK(VLOOKUP($E186&amp;$D$91&amp;$D$92,'CCG data'!$A:$AD,'CCG data'!S$3,FALSE))),"",VLOOKUP($E186&amp;$D$91&amp;$D$92,'CCG data'!$A:$AD,'CCG data'!S$3,FALSE))</f>
        <v>23.312341760963456</v>
      </c>
      <c r="I186" s="406"/>
      <c r="J186" s="406">
        <f>IF(OR(ISERROR(VLOOKUP($E186&amp;$D$91&amp;$D$92,'CCG data'!$A:$AD,'CCG data'!T$3,FALSE)),ISBLANK(VLOOKUP($E186&amp;$D$91&amp;$D$92,'CCG data'!$A:$AD,'CCG data'!T$3,FALSE))),"",VLOOKUP($E186&amp;$D$91&amp;$D$92,'CCG data'!$A:$AD,'CCG data'!T$3,FALSE))</f>
        <v>28.090056626551533</v>
      </c>
      <c r="K186" s="406"/>
      <c r="L186" s="406">
        <f>IF(OR(ISERROR(VLOOKUP($E186&amp;$D$91&amp;$D$92,'CCG data'!$A:$AD,'CCG data'!U$3,FALSE)),ISBLANK(VLOOKUP($E186&amp;$D$91&amp;$D$92,'CCG data'!$A:$AD,'CCG data'!U$3,FALSE))),"",VLOOKUP($E186&amp;$D$91&amp;$D$92,'CCG data'!$A:$AD,'CCG data'!U$3,FALSE))</f>
        <v>12.924591170041044</v>
      </c>
      <c r="M186" s="407"/>
      <c r="N186" s="362">
        <f>IF(OR(ISERROR(VLOOKUP($E186&amp;$D$91&amp;$D$92,'CCG data'!$A:$AD,'CCG data'!G$3,FALSE)),ISBLANK(VLOOKUP($E186&amp;$D$91&amp;$D$92,'CCG data'!$A:$AD,'CCG data'!G$3,FALSE))),"",VLOOKUP($E186&amp;$D$91&amp;$D$92,'CCG data'!$A:$AD,'CCG data'!G$3,FALSE))</f>
        <v>1305</v>
      </c>
      <c r="P186" s="397" t="str">
        <f>IF(OR(ISERROR(VLOOKUP($E186&amp;$D$91&amp;$D$92,'CCG data'!$A:$AD,'CCG data'!B$3,FALSE)),ISBLANK(VLOOKUP($E186&amp;$D$91&amp;$D$92,'CCG data'!$A:$AD,'CCG data'!B$3,FALSE))),"",VLOOKUP($E186&amp;$D$91&amp;$D$92,'CCG data'!$A:$AD,'CCG data'!B$3,FALSE))</f>
        <v/>
      </c>
      <c r="Q186" s="263"/>
      <c r="R186" s="263">
        <f>IF(OR(ISERROR(VLOOKUP($E186&amp;$D$91&amp;$D$92,'CCG data'!$A:$AD,'CCG data'!C$3,FALSE)),ISBLANK(VLOOKUP($E186&amp;$D$91&amp;$D$92,'CCG data'!$A:$AD,'CCG data'!C$3,FALSE))),"",VLOOKUP($E186&amp;$D$91&amp;$D$92,'CCG data'!$A:$AD,'CCG data'!C$3,FALSE))</f>
        <v>0.36245210727969351</v>
      </c>
      <c r="S186" s="263"/>
      <c r="T186" s="263">
        <f>IF(OR(ISERROR(VLOOKUP($E186&amp;$D$91&amp;$D$92,'CCG data'!$A:$AD,'CCG data'!D$3,FALSE)),ISBLANK(VLOOKUP($E186&amp;$D$91&amp;$D$92,'CCG data'!$A:$AD,'CCG data'!D$3,FALSE))),"",VLOOKUP($E186&amp;$D$91&amp;$D$92,'CCG data'!$A:$AD,'CCG data'!D$3,FALSE))</f>
        <v>0.42988505747126438</v>
      </c>
      <c r="U186" s="263"/>
      <c r="V186" s="263">
        <f>IF(OR(ISERROR(VLOOKUP($E186&amp;$D$91&amp;$D$92,'CCG data'!$A:$AD,'CCG data'!E$3,FALSE)),ISBLANK(VLOOKUP($E186&amp;$D$91&amp;$D$92,'CCG data'!$A:$AD,'CCG data'!E$3,FALSE))),"",VLOOKUP($E186&amp;$D$91&amp;$D$92,'CCG data'!$A:$AD,'CCG data'!E$3,FALSE))</f>
        <v>0.20766283524904214</v>
      </c>
      <c r="W186" s="398"/>
      <c r="Z186" s="163">
        <f>IFERROR(VLOOKUP($E186&amp;$D$92, Outliers!$A$4:$P$214,10,FALSE),"0")</f>
        <v>1</v>
      </c>
      <c r="AA186" s="163">
        <f>IFERROR(VLOOKUP($E186&amp;$D$92, Outliers!$A$4:$P$214,11,FALSE),"0")</f>
        <v>0</v>
      </c>
      <c r="AB186" s="163">
        <f>IFERROR(VLOOKUP($E186&amp;$D$92, Outliers!$A$4:$P$214,12,FALSE),"0")</f>
        <v>0</v>
      </c>
      <c r="AD186" s="78"/>
      <c r="AE186" s="78"/>
      <c r="AF186" s="78"/>
      <c r="AG186" s="78"/>
    </row>
    <row r="187" spans="4:33" x14ac:dyDescent="0.25">
      <c r="D187" s="318"/>
      <c r="E187" s="103" t="s">
        <v>27</v>
      </c>
      <c r="F187" s="95" t="str">
        <f>IF(P186="","",VLOOKUP($E186&amp;$D$91&amp;$D$92,'CCG data'!$A:$AD,'CCG data'!W$3,FALSE))</f>
        <v/>
      </c>
      <c r="G187" s="96" t="str">
        <f>IF(P186="","",VLOOKUP($E186&amp;$D$91&amp;$D$92,'CCG data'!$A:$AD,'CCG data'!X$3,FALSE))</f>
        <v/>
      </c>
      <c r="H187" s="96">
        <f>IF(R186="","",VLOOKUP($E186&amp;$D$91&amp;$D$92,'CCG data'!$A:$AD,'CCG data'!Y$3,FALSE))</f>
        <v>21.211412633260935</v>
      </c>
      <c r="I187" s="96">
        <f>IF(R186="","",VLOOKUP($E186&amp;$D$91&amp;$D$92,'CCG data'!$A:$AD,'CCG data'!Z$3,FALSE))</f>
        <v>25.413270888665977</v>
      </c>
      <c r="J187" s="96">
        <f>IF(T186="","",VLOOKUP($E186&amp;$D$91&amp;$D$92,'CCG data'!$A:$AD,'CCG data'!AA$3,FALSE))</f>
        <v>25.765568910702257</v>
      </c>
      <c r="K187" s="96">
        <f>IF(T186="","",VLOOKUP($E186&amp;$D$91&amp;$D$92,'CCG data'!$A:$AD,'CCG data'!AB$3,FALSE))</f>
        <v>30.414544342400809</v>
      </c>
      <c r="L187" s="96">
        <f>IF(V186="","",VLOOKUP($E186&amp;$D$91&amp;$D$92,'CCG data'!$A:$AD,'CCG data'!AC$3,FALSE))</f>
        <v>11.385769688464389</v>
      </c>
      <c r="M187" s="96">
        <f>IF(V186="","",VLOOKUP($E186&amp;$D$91&amp;$D$92,'CCG data'!$A:$AD,'CCG data'!AD$3,FALSE))</f>
        <v>14.463412651617698</v>
      </c>
      <c r="N187" s="363"/>
      <c r="P187" s="150" t="str">
        <f>IF(P186="","",VLOOKUP($E186&amp;$D$91&amp;$D$92,'CCG data'!$A:$AD,'CCG data'!I$3,FALSE))</f>
        <v/>
      </c>
      <c r="Q187" s="15" t="str">
        <f>IF(P186="","",VLOOKUP($E186&amp;$D$91&amp;$D$92,'CCG data'!$A:$AD,'CCG data'!J$3,FALSE))</f>
        <v/>
      </c>
      <c r="R187" s="15">
        <f>IF(R186="","",VLOOKUP($E186&amp;$D$91&amp;$D$92,'CCG data'!$A:$AD,'CCG data'!K$3,FALSE))</f>
        <v>0.33700000000000002</v>
      </c>
      <c r="S187" s="15">
        <f>IF(R186="","",VLOOKUP($E186&amp;$D$91&amp;$D$92,'CCG data'!$A:$AD,'CCG data'!L$3,FALSE))</f>
        <v>0.38900000000000001</v>
      </c>
      <c r="T187" s="15">
        <f>IF(T186="","",VLOOKUP($E186&amp;$D$91&amp;$D$92,'CCG data'!$A:$AD,'CCG data'!M$3,FALSE))</f>
        <v>0.40300000000000002</v>
      </c>
      <c r="U187" s="15">
        <f>IF(T186="","",VLOOKUP($E186&amp;$D$91&amp;$D$92,'CCG data'!$A:$AD,'CCG data'!N$3,FALSE))</f>
        <v>0.45700000000000002</v>
      </c>
      <c r="V187" s="15">
        <f>IF(V186="","",VLOOKUP($E186&amp;$D$91&amp;$D$92,'CCG data'!$A:$AD,'CCG data'!O$3,FALSE))</f>
        <v>0.187</v>
      </c>
      <c r="W187" s="135">
        <f>IF(V186="","",VLOOKUP($E186&amp;$D$91&amp;$D$92,'CCG data'!$A:$AD,'CCG data'!P$3,FALSE))</f>
        <v>0.23100000000000001</v>
      </c>
      <c r="Z187" s="163" t="str">
        <f>IFERROR(VLOOKUP($E187&amp;$D$92, Outliers!$A$4:$P$214,10,FALSE),"0")</f>
        <v>0</v>
      </c>
      <c r="AA187" s="163" t="str">
        <f>IFERROR(VLOOKUP($E187&amp;$D$92, Outliers!$A$4:$P$214,11,FALSE),"0")</f>
        <v>0</v>
      </c>
      <c r="AB187" s="163" t="str">
        <f>IFERROR(VLOOKUP($E187&amp;$D$92, Outliers!$A$4:$P$214,12,FALSE),"0")</f>
        <v>0</v>
      </c>
      <c r="AD187" s="78"/>
      <c r="AE187" s="78"/>
      <c r="AF187" s="78"/>
      <c r="AG187" s="78"/>
    </row>
    <row r="188" spans="4:33" ht="15.75" x14ac:dyDescent="0.25">
      <c r="D188" s="318"/>
      <c r="E188" s="104" t="s">
        <v>402</v>
      </c>
      <c r="F188" s="405" t="str">
        <f>IF(OR(ISERROR(VLOOKUP($E188&amp;$D$91&amp;$D$92,'CCG data'!$A:$AD,'CCG data'!R$3,FALSE)),ISBLANK(VLOOKUP($E188&amp;$D$91&amp;$D$92,'CCG data'!$A:$AD,'CCG data'!R$3,FALSE))),"",VLOOKUP($E188&amp;$D$91&amp;$D$92,'CCG data'!$A:$AD,'CCG data'!R$3,FALSE))</f>
        <v/>
      </c>
      <c r="G188" s="406"/>
      <c r="H188" s="406">
        <f>IF(OR(ISERROR(VLOOKUP($E188&amp;$D$91&amp;$D$92,'CCG data'!$A:$AD,'CCG data'!S$3,FALSE)),ISBLANK(VLOOKUP($E188&amp;$D$91&amp;$D$92,'CCG data'!$A:$AD,'CCG data'!S$3,FALSE))),"",VLOOKUP($E188&amp;$D$91&amp;$D$92,'CCG data'!$A:$AD,'CCG data'!S$3,FALSE))</f>
        <v>33.219430829256936</v>
      </c>
      <c r="I188" s="406"/>
      <c r="J188" s="406">
        <f>IF(OR(ISERROR(VLOOKUP($E188&amp;$D$91&amp;$D$92,'CCG data'!$A:$AD,'CCG data'!T$3,FALSE)),ISBLANK(VLOOKUP($E188&amp;$D$91&amp;$D$92,'CCG data'!$A:$AD,'CCG data'!T$3,FALSE))),"",VLOOKUP($E188&amp;$D$91&amp;$D$92,'CCG data'!$A:$AD,'CCG data'!T$3,FALSE))</f>
        <v>21.893088606484824</v>
      </c>
      <c r="K188" s="406"/>
      <c r="L188" s="406">
        <f>IF(OR(ISERROR(VLOOKUP($E188&amp;$D$91&amp;$D$92,'CCG data'!$A:$AD,'CCG data'!U$3,FALSE)),ISBLANK(VLOOKUP($E188&amp;$D$91&amp;$D$92,'CCG data'!$A:$AD,'CCG data'!U$3,FALSE))),"",VLOOKUP($E188&amp;$D$91&amp;$D$92,'CCG data'!$A:$AD,'CCG data'!U$3,FALSE))</f>
        <v>11.547565622641194</v>
      </c>
      <c r="M188" s="407"/>
      <c r="N188" s="362">
        <f>IF(OR(ISERROR(VLOOKUP($E188&amp;$D$91&amp;$D$92,'CCG data'!$A:$AD,'CCG data'!G$3,FALSE)),ISBLANK(VLOOKUP($E188&amp;$D$91&amp;$D$92,'CCG data'!$A:$AD,'CCG data'!G$3,FALSE))),"",VLOOKUP($E188&amp;$D$91&amp;$D$92,'CCG data'!$A:$AD,'CCG data'!G$3,FALSE))</f>
        <v>3009</v>
      </c>
      <c r="P188" s="397" t="str">
        <f>IF(OR(ISERROR(VLOOKUP($E188&amp;$D$91&amp;$D$92,'CCG data'!$A:$AD,'CCG data'!B$3,FALSE)),ISBLANK(VLOOKUP($E188&amp;$D$91&amp;$D$92,'CCG data'!$A:$AD,'CCG data'!B$3,FALSE))),"",VLOOKUP($E188&amp;$D$91&amp;$D$92,'CCG data'!$A:$AD,'CCG data'!B$3,FALSE))</f>
        <v/>
      </c>
      <c r="Q188" s="263"/>
      <c r="R188" s="263">
        <f>IF(OR(ISERROR(VLOOKUP($E188&amp;$D$91&amp;$D$92,'CCG data'!$A:$AD,'CCG data'!C$3,FALSE)),ISBLANK(VLOOKUP($E188&amp;$D$91&amp;$D$92,'CCG data'!$A:$AD,'CCG data'!C$3,FALSE))),"",VLOOKUP($E188&amp;$D$91&amp;$D$92,'CCG data'!$A:$AD,'CCG data'!C$3,FALSE))</f>
        <v>0.49684280491857757</v>
      </c>
      <c r="S188" s="263"/>
      <c r="T188" s="263">
        <f>IF(OR(ISERROR(VLOOKUP($E188&amp;$D$91&amp;$D$92,'CCG data'!$A:$AD,'CCG data'!D$3,FALSE)),ISBLANK(VLOOKUP($E188&amp;$D$91&amp;$D$92,'CCG data'!$A:$AD,'CCG data'!D$3,FALSE))),"",VLOOKUP($E188&amp;$D$91&amp;$D$92,'CCG data'!$A:$AD,'CCG data'!D$3,FALSE))</f>
        <v>0.32934529744101032</v>
      </c>
      <c r="U188" s="263"/>
      <c r="V188" s="263">
        <f>IF(OR(ISERROR(VLOOKUP($E188&amp;$D$91&amp;$D$92,'CCG data'!$A:$AD,'CCG data'!E$3,FALSE)),ISBLANK(VLOOKUP($E188&amp;$D$91&amp;$D$92,'CCG data'!$A:$AD,'CCG data'!E$3,FALSE))),"",VLOOKUP($E188&amp;$D$91&amp;$D$92,'CCG data'!$A:$AD,'CCG data'!E$3,FALSE))</f>
        <v>0.17381189764041211</v>
      </c>
      <c r="W188" s="398"/>
      <c r="Z188" s="163">
        <f>IFERROR(VLOOKUP($E188&amp;$D$92, Outliers!$A$4:$P$214,10,FALSE),"0")</f>
        <v>1</v>
      </c>
      <c r="AA188" s="163">
        <f>IFERROR(VLOOKUP($E188&amp;$D$92, Outliers!$A$4:$P$214,11,FALSE),"0")</f>
        <v>1</v>
      </c>
      <c r="AB188" s="163">
        <f>IFERROR(VLOOKUP($E188&amp;$D$92, Outliers!$A$4:$P$214,12,FALSE),"0")</f>
        <v>0</v>
      </c>
      <c r="AD188" s="78"/>
      <c r="AE188" s="78"/>
      <c r="AF188" s="78"/>
      <c r="AG188" s="78"/>
    </row>
    <row r="189" spans="4:33" x14ac:dyDescent="0.25">
      <c r="D189" s="318"/>
      <c r="E189" s="103" t="s">
        <v>27</v>
      </c>
      <c r="F189" s="95" t="str">
        <f>IF(P188="","",VLOOKUP($E188&amp;$D$91&amp;$D$92,'CCG data'!$A:$AD,'CCG data'!W$3,FALSE))</f>
        <v/>
      </c>
      <c r="G189" s="96" t="str">
        <f>IF(P188="","",VLOOKUP($E188&amp;$D$91&amp;$D$92,'CCG data'!$A:$AD,'CCG data'!X$3,FALSE))</f>
        <v/>
      </c>
      <c r="H189" s="96">
        <f>IF(R188="","",VLOOKUP($E188&amp;$D$91&amp;$D$92,'CCG data'!$A:$AD,'CCG data'!Y$3,FALSE))</f>
        <v>31.535486762097541</v>
      </c>
      <c r="I189" s="96">
        <f>IF(R188="","",VLOOKUP($E188&amp;$D$91&amp;$D$92,'CCG data'!$A:$AD,'CCG data'!Z$3,FALSE))</f>
        <v>34.903374896416331</v>
      </c>
      <c r="J189" s="96">
        <f>IF(T188="","",VLOOKUP($E188&amp;$D$91&amp;$D$92,'CCG data'!$A:$AD,'CCG data'!AA$3,FALSE))</f>
        <v>20.529993122766189</v>
      </c>
      <c r="K189" s="96">
        <f>IF(T188="","",VLOOKUP($E188&amp;$D$91&amp;$D$92,'CCG data'!$A:$AD,'CCG data'!AB$3,FALSE))</f>
        <v>23.256184090203458</v>
      </c>
      <c r="L189" s="96">
        <f>IF(V188="","",VLOOKUP($E188&amp;$D$91&amp;$D$92,'CCG data'!$A:$AD,'CCG data'!AC$3,FALSE))</f>
        <v>10.557883635571562</v>
      </c>
      <c r="M189" s="96">
        <f>IF(V188="","",VLOOKUP($E188&amp;$D$91&amp;$D$92,'CCG data'!$A:$AD,'CCG data'!AD$3,FALSE))</f>
        <v>12.537247609710827</v>
      </c>
      <c r="N189" s="363"/>
      <c r="P189" s="150" t="str">
        <f>IF(P188="","",VLOOKUP($E188&amp;$D$91&amp;$D$92,'CCG data'!$A:$AD,'CCG data'!I$3,FALSE))</f>
        <v/>
      </c>
      <c r="Q189" s="15" t="str">
        <f>IF(P188="","",VLOOKUP($E188&amp;$D$91&amp;$D$92,'CCG data'!$A:$AD,'CCG data'!J$3,FALSE))</f>
        <v/>
      </c>
      <c r="R189" s="15">
        <f>IF(R188="","",VLOOKUP($E188&amp;$D$91&amp;$D$92,'CCG data'!$A:$AD,'CCG data'!K$3,FALSE))</f>
        <v>0.47899999999999998</v>
      </c>
      <c r="S189" s="15">
        <f>IF(R188="","",VLOOKUP($E188&amp;$D$91&amp;$D$92,'CCG data'!$A:$AD,'CCG data'!L$3,FALSE))</f>
        <v>0.51500000000000001</v>
      </c>
      <c r="T189" s="15">
        <f>IF(T188="","",VLOOKUP($E188&amp;$D$91&amp;$D$92,'CCG data'!$A:$AD,'CCG data'!M$3,FALSE))</f>
        <v>0.313</v>
      </c>
      <c r="U189" s="15">
        <f>IF(T188="","",VLOOKUP($E188&amp;$D$91&amp;$D$92,'CCG data'!$A:$AD,'CCG data'!N$3,FALSE))</f>
        <v>0.34599999999999997</v>
      </c>
      <c r="V189" s="15">
        <f>IF(V188="","",VLOOKUP($E188&amp;$D$91&amp;$D$92,'CCG data'!$A:$AD,'CCG data'!O$3,FALSE))</f>
        <v>0.161</v>
      </c>
      <c r="W189" s="135">
        <f>IF(V188="","",VLOOKUP($E188&amp;$D$91&amp;$D$92,'CCG data'!$A:$AD,'CCG data'!P$3,FALSE))</f>
        <v>0.188</v>
      </c>
      <c r="Z189" s="163" t="str">
        <f>IFERROR(VLOOKUP($E189&amp;$D$92, Outliers!$A$4:$P$214,10,FALSE),"0")</f>
        <v>0</v>
      </c>
      <c r="AA189" s="163" t="str">
        <f>IFERROR(VLOOKUP($E189&amp;$D$92, Outliers!$A$4:$P$214,11,FALSE),"0")</f>
        <v>0</v>
      </c>
      <c r="AB189" s="163" t="str">
        <f>IFERROR(VLOOKUP($E189&amp;$D$92, Outliers!$A$4:$P$214,12,FALSE),"0")</f>
        <v>0</v>
      </c>
      <c r="AD189" s="78"/>
      <c r="AE189" s="78"/>
      <c r="AF189" s="78"/>
      <c r="AG189" s="78"/>
    </row>
    <row r="190" spans="4:33" ht="15.75" x14ac:dyDescent="0.25">
      <c r="D190" s="318"/>
      <c r="E190" s="104" t="s">
        <v>181</v>
      </c>
      <c r="F190" s="405" t="str">
        <f>IF(OR(ISERROR(VLOOKUP($E190&amp;$D$91&amp;$D$92,'CCG data'!$A:$AD,'CCG data'!R$3,FALSE)),ISBLANK(VLOOKUP($E190&amp;$D$91&amp;$D$92,'CCG data'!$A:$AD,'CCG data'!R$3,FALSE))),"",VLOOKUP($E190&amp;$D$91&amp;$D$92,'CCG data'!$A:$AD,'CCG data'!R$3,FALSE))</f>
        <v/>
      </c>
      <c r="G190" s="406"/>
      <c r="H190" s="406">
        <f>IF(OR(ISERROR(VLOOKUP($E190&amp;$D$91&amp;$D$92,'CCG data'!$A:$AD,'CCG data'!S$3,FALSE)),ISBLANK(VLOOKUP($E190&amp;$D$91&amp;$D$92,'CCG data'!$A:$AD,'CCG data'!S$3,FALSE))),"",VLOOKUP($E190&amp;$D$91&amp;$D$92,'CCG data'!$A:$AD,'CCG data'!S$3,FALSE))</f>
        <v>45.052686991698465</v>
      </c>
      <c r="I190" s="406"/>
      <c r="J190" s="406">
        <f>IF(OR(ISERROR(VLOOKUP($E190&amp;$D$91&amp;$D$92,'CCG data'!$A:$AD,'CCG data'!T$3,FALSE)),ISBLANK(VLOOKUP($E190&amp;$D$91&amp;$D$92,'CCG data'!$A:$AD,'CCG data'!T$3,FALSE))),"",VLOOKUP($E190&amp;$D$91&amp;$D$92,'CCG data'!$A:$AD,'CCG data'!T$3,FALSE))</f>
        <v>32.938740874868444</v>
      </c>
      <c r="K190" s="406"/>
      <c r="L190" s="406">
        <f>IF(OR(ISERROR(VLOOKUP($E190&amp;$D$91&amp;$D$92,'CCG data'!$A:$AD,'CCG data'!U$3,FALSE)),ISBLANK(VLOOKUP($E190&amp;$D$91&amp;$D$92,'CCG data'!$A:$AD,'CCG data'!U$3,FALSE))),"",VLOOKUP($E190&amp;$D$91&amp;$D$92,'CCG data'!$A:$AD,'CCG data'!U$3,FALSE))</f>
        <v>12.471889517454768</v>
      </c>
      <c r="M190" s="407"/>
      <c r="N190" s="362">
        <f>IF(OR(ISERROR(VLOOKUP($E190&amp;$D$91&amp;$D$92,'CCG data'!$A:$AD,'CCG data'!G$3,FALSE)),ISBLANK(VLOOKUP($E190&amp;$D$91&amp;$D$92,'CCG data'!$A:$AD,'CCG data'!G$3,FALSE))),"",VLOOKUP($E190&amp;$D$91&amp;$D$92,'CCG data'!$A:$AD,'CCG data'!G$3,FALSE))</f>
        <v>2985</v>
      </c>
      <c r="P190" s="397" t="str">
        <f>IF(OR(ISERROR(VLOOKUP($E190&amp;$D$91&amp;$D$92,'CCG data'!$A:$AD,'CCG data'!B$3,FALSE)),ISBLANK(VLOOKUP($E190&amp;$D$91&amp;$D$92,'CCG data'!$A:$AD,'CCG data'!B$3,FALSE))),"",VLOOKUP($E190&amp;$D$91&amp;$D$92,'CCG data'!$A:$AD,'CCG data'!B$3,FALSE))</f>
        <v/>
      </c>
      <c r="Q190" s="263"/>
      <c r="R190" s="263">
        <f>IF(OR(ISERROR(VLOOKUP($E190&amp;$D$91&amp;$D$92,'CCG data'!$A:$AD,'CCG data'!C$3,FALSE)),ISBLANK(VLOOKUP($E190&amp;$D$91&amp;$D$92,'CCG data'!$A:$AD,'CCG data'!C$3,FALSE))),"",VLOOKUP($E190&amp;$D$91&amp;$D$92,'CCG data'!$A:$AD,'CCG data'!C$3,FALSE))</f>
        <v>0.49983249581239531</v>
      </c>
      <c r="S190" s="263"/>
      <c r="T190" s="263">
        <f>IF(OR(ISERROR(VLOOKUP($E190&amp;$D$91&amp;$D$92,'CCG data'!$A:$AD,'CCG data'!D$3,FALSE)),ISBLANK(VLOOKUP($E190&amp;$D$91&amp;$D$92,'CCG data'!$A:$AD,'CCG data'!D$3,FALSE))),"",VLOOKUP($E190&amp;$D$91&amp;$D$92,'CCG data'!$A:$AD,'CCG data'!D$3,FALSE))</f>
        <v>0.36147403685092128</v>
      </c>
      <c r="U190" s="263"/>
      <c r="V190" s="263">
        <f>IF(OR(ISERROR(VLOOKUP($E190&amp;$D$91&amp;$D$92,'CCG data'!$A:$AD,'CCG data'!E$3,FALSE)),ISBLANK(VLOOKUP($E190&amp;$D$91&amp;$D$92,'CCG data'!$A:$AD,'CCG data'!E$3,FALSE))),"",VLOOKUP($E190&amp;$D$91&amp;$D$92,'CCG data'!$A:$AD,'CCG data'!E$3,FALSE))</f>
        <v>0.13869346733668342</v>
      </c>
      <c r="W190" s="398"/>
      <c r="Z190" s="163">
        <f>IFERROR(VLOOKUP($E190&amp;$D$92, Outliers!$A$4:$P$214,10,FALSE),"0")</f>
        <v>1</v>
      </c>
      <c r="AA190" s="163">
        <f>IFERROR(VLOOKUP($E190&amp;$D$92, Outliers!$A$4:$P$214,11,FALSE),"0")</f>
        <v>1</v>
      </c>
      <c r="AB190" s="163">
        <f>IFERROR(VLOOKUP($E190&amp;$D$92, Outliers!$A$4:$P$214,12,FALSE),"0")</f>
        <v>0</v>
      </c>
      <c r="AD190" s="78"/>
      <c r="AE190" s="78"/>
      <c r="AF190" s="78"/>
      <c r="AG190" s="78"/>
    </row>
    <row r="191" spans="4:33" x14ac:dyDescent="0.25">
      <c r="D191" s="318"/>
      <c r="E191" s="103" t="s">
        <v>27</v>
      </c>
      <c r="F191" s="95" t="str">
        <f>IF(P190="","",VLOOKUP($E190&amp;$D$91&amp;$D$92,'CCG data'!$A:$AD,'CCG data'!W$3,FALSE))</f>
        <v/>
      </c>
      <c r="G191" s="96" t="str">
        <f>IF(P190="","",VLOOKUP($E190&amp;$D$91&amp;$D$92,'CCG data'!$A:$AD,'CCG data'!X$3,FALSE))</f>
        <v/>
      </c>
      <c r="H191" s="96">
        <f>IF(R190="","",VLOOKUP($E190&amp;$D$91&amp;$D$92,'CCG data'!$A:$AD,'CCG data'!Y$3,FALSE))</f>
        <v>42.766602077980927</v>
      </c>
      <c r="I191" s="96">
        <f>IF(R190="","",VLOOKUP($E190&amp;$D$91&amp;$D$92,'CCG data'!$A:$AD,'CCG data'!Z$3,FALSE))</f>
        <v>47.338771905416003</v>
      </c>
      <c r="J191" s="96">
        <f>IF(T190="","",VLOOKUP($E190&amp;$D$91&amp;$D$92,'CCG data'!$A:$AD,'CCG data'!AA$3,FALSE))</f>
        <v>30.973334579919168</v>
      </c>
      <c r="K191" s="96">
        <f>IF(T190="","",VLOOKUP($E190&amp;$D$91&amp;$D$92,'CCG data'!$A:$AD,'CCG data'!AB$3,FALSE))</f>
        <v>34.904147169817719</v>
      </c>
      <c r="L191" s="96">
        <f>IF(V190="","",VLOOKUP($E190&amp;$D$91&amp;$D$92,'CCG data'!$A:$AD,'CCG data'!AC$3,FALSE))</f>
        <v>11.270488056352594</v>
      </c>
      <c r="M191" s="96">
        <f>IF(V190="","",VLOOKUP($E190&amp;$D$91&amp;$D$92,'CCG data'!$A:$AD,'CCG data'!AD$3,FALSE))</f>
        <v>13.673290978556942</v>
      </c>
      <c r="N191" s="363"/>
      <c r="P191" s="150" t="str">
        <f>IF(P190="","",VLOOKUP($E190&amp;$D$91&amp;$D$92,'CCG data'!$A:$AD,'CCG data'!I$3,FALSE))</f>
        <v/>
      </c>
      <c r="Q191" s="15" t="str">
        <f>IF(P190="","",VLOOKUP($E190&amp;$D$91&amp;$D$92,'CCG data'!$A:$AD,'CCG data'!J$3,FALSE))</f>
        <v/>
      </c>
      <c r="R191" s="15">
        <f>IF(R190="","",VLOOKUP($E190&amp;$D$91&amp;$D$92,'CCG data'!$A:$AD,'CCG data'!K$3,FALSE))</f>
        <v>0.48199999999999998</v>
      </c>
      <c r="S191" s="15">
        <f>IF(R190="","",VLOOKUP($E190&amp;$D$91&amp;$D$92,'CCG data'!$A:$AD,'CCG data'!L$3,FALSE))</f>
        <v>0.51800000000000002</v>
      </c>
      <c r="T191" s="15">
        <f>IF(T190="","",VLOOKUP($E190&amp;$D$91&amp;$D$92,'CCG data'!$A:$AD,'CCG data'!M$3,FALSE))</f>
        <v>0.34399999999999997</v>
      </c>
      <c r="U191" s="15">
        <f>IF(T190="","",VLOOKUP($E190&amp;$D$91&amp;$D$92,'CCG data'!$A:$AD,'CCG data'!N$3,FALSE))</f>
        <v>0.379</v>
      </c>
      <c r="V191" s="15">
        <f>IF(V190="","",VLOOKUP($E190&amp;$D$91&amp;$D$92,'CCG data'!$A:$AD,'CCG data'!O$3,FALSE))</f>
        <v>0.127</v>
      </c>
      <c r="W191" s="135">
        <f>IF(V190="","",VLOOKUP($E190&amp;$D$91&amp;$D$92,'CCG data'!$A:$AD,'CCG data'!P$3,FALSE))</f>
        <v>0.152</v>
      </c>
      <c r="Z191" s="163" t="str">
        <f>IFERROR(VLOOKUP($E191&amp;$D$92, Outliers!$A$4:$P$214,10,FALSE),"0")</f>
        <v>0</v>
      </c>
      <c r="AA191" s="163" t="str">
        <f>IFERROR(VLOOKUP($E191&amp;$D$92, Outliers!$A$4:$P$214,11,FALSE),"0")</f>
        <v>0</v>
      </c>
      <c r="AB191" s="163" t="str">
        <f>IFERROR(VLOOKUP($E191&amp;$D$92, Outliers!$A$4:$P$214,12,FALSE),"0")</f>
        <v>0</v>
      </c>
      <c r="AD191" s="78"/>
      <c r="AE191" s="78"/>
      <c r="AF191" s="78"/>
      <c r="AG191" s="78"/>
    </row>
    <row r="192" spans="4:33" ht="15.75" x14ac:dyDescent="0.25">
      <c r="D192" s="318"/>
      <c r="E192" s="104" t="s">
        <v>403</v>
      </c>
      <c r="F192" s="405" t="str">
        <f>IF(OR(ISERROR(VLOOKUP($E192&amp;$D$91&amp;$D$92,'CCG data'!$A:$AD,'CCG data'!R$3,FALSE)),ISBLANK(VLOOKUP($E192&amp;$D$91&amp;$D$92,'CCG data'!$A:$AD,'CCG data'!R$3,FALSE))),"",VLOOKUP($E192&amp;$D$91&amp;$D$92,'CCG data'!$A:$AD,'CCG data'!R$3,FALSE))</f>
        <v/>
      </c>
      <c r="G192" s="406"/>
      <c r="H192" s="406">
        <f>IF(OR(ISERROR(VLOOKUP($E192&amp;$D$91&amp;$D$92,'CCG data'!$A:$AD,'CCG data'!S$3,FALSE)),ISBLANK(VLOOKUP($E192&amp;$D$91&amp;$D$92,'CCG data'!$A:$AD,'CCG data'!S$3,FALSE))),"",VLOOKUP($E192&amp;$D$91&amp;$D$92,'CCG data'!$A:$AD,'CCG data'!S$3,FALSE))</f>
        <v>30.432693949303196</v>
      </c>
      <c r="I192" s="406"/>
      <c r="J192" s="406">
        <f>IF(OR(ISERROR(VLOOKUP($E192&amp;$D$91&amp;$D$92,'CCG data'!$A:$AD,'CCG data'!T$3,FALSE)),ISBLANK(VLOOKUP($E192&amp;$D$91&amp;$D$92,'CCG data'!$A:$AD,'CCG data'!T$3,FALSE))),"",VLOOKUP($E192&amp;$D$91&amp;$D$92,'CCG data'!$A:$AD,'CCG data'!T$3,FALSE))</f>
        <v>21.067161630611498</v>
      </c>
      <c r="K192" s="406"/>
      <c r="L192" s="406">
        <f>IF(OR(ISERROR(VLOOKUP($E192&amp;$D$91&amp;$D$92,'CCG data'!$A:$AD,'CCG data'!U$3,FALSE)),ISBLANK(VLOOKUP($E192&amp;$D$91&amp;$D$92,'CCG data'!$A:$AD,'CCG data'!U$3,FALSE))),"",VLOOKUP($E192&amp;$D$91&amp;$D$92,'CCG data'!$A:$AD,'CCG data'!U$3,FALSE))</f>
        <v>8.9864720308310275</v>
      </c>
      <c r="M192" s="407"/>
      <c r="N192" s="362">
        <f>IF(OR(ISERROR(VLOOKUP($E192&amp;$D$91&amp;$D$92,'CCG data'!$A:$AD,'CCG data'!G$3,FALSE)),ISBLANK(VLOOKUP($E192&amp;$D$91&amp;$D$92,'CCG data'!$A:$AD,'CCG data'!G$3,FALSE))),"",VLOOKUP($E192&amp;$D$91&amp;$D$92,'CCG data'!$A:$AD,'CCG data'!G$3,FALSE))</f>
        <v>1898</v>
      </c>
      <c r="P192" s="397" t="str">
        <f>IF(OR(ISERROR(VLOOKUP($E192&amp;$D$91&amp;$D$92,'CCG data'!$A:$AD,'CCG data'!B$3,FALSE)),ISBLANK(VLOOKUP($E192&amp;$D$91&amp;$D$92,'CCG data'!$A:$AD,'CCG data'!B$3,FALSE))),"",VLOOKUP($E192&amp;$D$91&amp;$D$92,'CCG data'!$A:$AD,'CCG data'!B$3,FALSE))</f>
        <v/>
      </c>
      <c r="Q192" s="263"/>
      <c r="R192" s="263">
        <f>IF(OR(ISERROR(VLOOKUP($E192&amp;$D$91&amp;$D$92,'CCG data'!$A:$AD,'CCG data'!C$3,FALSE)),ISBLANK(VLOOKUP($E192&amp;$D$91&amp;$D$92,'CCG data'!$A:$AD,'CCG data'!C$3,FALSE))),"",VLOOKUP($E192&amp;$D$91&amp;$D$92,'CCG data'!$A:$AD,'CCG data'!C$3,FALSE))</f>
        <v>0.50210748155953633</v>
      </c>
      <c r="S192" s="263"/>
      <c r="T192" s="263">
        <f>IF(OR(ISERROR(VLOOKUP($E192&amp;$D$91&amp;$D$92,'CCG data'!$A:$AD,'CCG data'!D$3,FALSE)),ISBLANK(VLOOKUP($E192&amp;$D$91&amp;$D$92,'CCG data'!$A:$AD,'CCG data'!D$3,FALSE))),"",VLOOKUP($E192&amp;$D$91&amp;$D$92,'CCG data'!$A:$AD,'CCG data'!D$3,FALSE))</f>
        <v>0.34878819810326661</v>
      </c>
      <c r="U192" s="263"/>
      <c r="V192" s="263">
        <f>IF(OR(ISERROR(VLOOKUP($E192&amp;$D$91&amp;$D$92,'CCG data'!$A:$AD,'CCG data'!E$3,FALSE)),ISBLANK(VLOOKUP($E192&amp;$D$91&amp;$D$92,'CCG data'!$A:$AD,'CCG data'!E$3,FALSE))),"",VLOOKUP($E192&amp;$D$91&amp;$D$92,'CCG data'!$A:$AD,'CCG data'!E$3,FALSE))</f>
        <v>0.14910432033719706</v>
      </c>
      <c r="W192" s="398"/>
      <c r="Z192" s="163">
        <f>IFERROR(VLOOKUP($E192&amp;$D$92, Outliers!$A$4:$P$214,10,FALSE),"0")</f>
        <v>1</v>
      </c>
      <c r="AA192" s="163">
        <f>IFERROR(VLOOKUP($E192&amp;$D$92, Outliers!$A$4:$P$214,11,FALSE),"0")</f>
        <v>1</v>
      </c>
      <c r="AB192" s="163">
        <f>IFERROR(VLOOKUP($E192&amp;$D$92, Outliers!$A$4:$P$214,12,FALSE),"0")</f>
        <v>1</v>
      </c>
      <c r="AD192" s="78"/>
      <c r="AE192" s="78"/>
      <c r="AF192" s="78"/>
      <c r="AG192" s="78"/>
    </row>
    <row r="193" spans="4:33" x14ac:dyDescent="0.25">
      <c r="D193" s="318"/>
      <c r="E193" s="103" t="s">
        <v>27</v>
      </c>
      <c r="F193" s="95" t="str">
        <f>IF(P192="","",VLOOKUP($E192&amp;$D$91&amp;$D$92,'CCG data'!$A:$AD,'CCG data'!W$3,FALSE))</f>
        <v/>
      </c>
      <c r="G193" s="96" t="str">
        <f>IF(P192="","",VLOOKUP($E192&amp;$D$91&amp;$D$92,'CCG data'!$A:$AD,'CCG data'!X$3,FALSE))</f>
        <v/>
      </c>
      <c r="H193" s="96">
        <f>IF(R192="","",VLOOKUP($E192&amp;$D$91&amp;$D$92,'CCG data'!$A:$AD,'CCG data'!Y$3,FALSE))</f>
        <v>28.500503106569894</v>
      </c>
      <c r="I193" s="96">
        <f>IF(R192="","",VLOOKUP($E192&amp;$D$91&amp;$D$92,'CCG data'!$A:$AD,'CCG data'!Z$3,FALSE))</f>
        <v>32.364884792036499</v>
      </c>
      <c r="J193" s="96">
        <f>IF(T192="","",VLOOKUP($E192&amp;$D$91&amp;$D$92,'CCG data'!$A:$AD,'CCG data'!AA$3,FALSE))</f>
        <v>19.462316592260809</v>
      </c>
      <c r="K193" s="96">
        <f>IF(T192="","",VLOOKUP($E192&amp;$D$91&amp;$D$92,'CCG data'!$A:$AD,'CCG data'!AB$3,FALSE))</f>
        <v>22.672006668962187</v>
      </c>
      <c r="L193" s="96">
        <f>IF(V192="","",VLOOKUP($E192&amp;$D$91&amp;$D$92,'CCG data'!$A:$AD,'CCG data'!AC$3,FALSE))</f>
        <v>7.9394590150915558</v>
      </c>
      <c r="M193" s="96">
        <f>IF(V192="","",VLOOKUP($E192&amp;$D$91&amp;$D$92,'CCG data'!$A:$AD,'CCG data'!AD$3,FALSE))</f>
        <v>10.033485046570499</v>
      </c>
      <c r="N193" s="363"/>
      <c r="P193" s="150" t="str">
        <f>IF(P192="","",VLOOKUP($E192&amp;$D$91&amp;$D$92,'CCG data'!$A:$AD,'CCG data'!I$3,FALSE))</f>
        <v/>
      </c>
      <c r="Q193" s="15" t="str">
        <f>IF(P192="","",VLOOKUP($E192&amp;$D$91&amp;$D$92,'CCG data'!$A:$AD,'CCG data'!J$3,FALSE))</f>
        <v/>
      </c>
      <c r="R193" s="15">
        <f>IF(R192="","",VLOOKUP($E192&amp;$D$91&amp;$D$92,'CCG data'!$A:$AD,'CCG data'!K$3,FALSE))</f>
        <v>0.48</v>
      </c>
      <c r="S193" s="15">
        <f>IF(R192="","",VLOOKUP($E192&amp;$D$91&amp;$D$92,'CCG data'!$A:$AD,'CCG data'!L$3,FALSE))</f>
        <v>0.52500000000000002</v>
      </c>
      <c r="T193" s="15">
        <f>IF(T192="","",VLOOKUP($E192&amp;$D$91&amp;$D$92,'CCG data'!$A:$AD,'CCG data'!M$3,FALSE))</f>
        <v>0.32800000000000001</v>
      </c>
      <c r="U193" s="15">
        <f>IF(T192="","",VLOOKUP($E192&amp;$D$91&amp;$D$92,'CCG data'!$A:$AD,'CCG data'!N$3,FALSE))</f>
        <v>0.371</v>
      </c>
      <c r="V193" s="15">
        <f>IF(V192="","",VLOOKUP($E192&amp;$D$91&amp;$D$92,'CCG data'!$A:$AD,'CCG data'!O$3,FALSE))</f>
        <v>0.13400000000000001</v>
      </c>
      <c r="W193" s="135">
        <f>IF(V192="","",VLOOKUP($E192&amp;$D$91&amp;$D$92,'CCG data'!$A:$AD,'CCG data'!P$3,FALSE))</f>
        <v>0.16600000000000001</v>
      </c>
      <c r="Z193" s="163" t="str">
        <f>IFERROR(VLOOKUP($E193&amp;$D$92, Outliers!$A$4:$P$214,10,FALSE),"0")</f>
        <v>0</v>
      </c>
      <c r="AA193" s="163" t="str">
        <f>IFERROR(VLOOKUP($E193&amp;$D$92, Outliers!$A$4:$P$214,11,FALSE),"0")</f>
        <v>0</v>
      </c>
      <c r="AB193" s="163" t="str">
        <f>IFERROR(VLOOKUP($E193&amp;$D$92, Outliers!$A$4:$P$214,12,FALSE),"0")</f>
        <v>0</v>
      </c>
      <c r="AD193" s="78"/>
      <c r="AE193" s="78"/>
      <c r="AF193" s="78"/>
      <c r="AG193" s="78"/>
    </row>
    <row r="194" spans="4:33" ht="15.75" x14ac:dyDescent="0.25">
      <c r="D194" s="318"/>
      <c r="E194" s="104" t="s">
        <v>404</v>
      </c>
      <c r="F194" s="405" t="str">
        <f>IF(OR(ISERROR(VLOOKUP($E194&amp;$D$91&amp;$D$92,'CCG data'!$A:$AD,'CCG data'!R$3,FALSE)),ISBLANK(VLOOKUP($E194&amp;$D$91&amp;$D$92,'CCG data'!$A:$AD,'CCG data'!R$3,FALSE))),"",VLOOKUP($E194&amp;$D$91&amp;$D$92,'CCG data'!$A:$AD,'CCG data'!R$3,FALSE))</f>
        <v/>
      </c>
      <c r="G194" s="406"/>
      <c r="H194" s="406">
        <f>IF(OR(ISERROR(VLOOKUP($E194&amp;$D$91&amp;$D$92,'CCG data'!$A:$AD,'CCG data'!S$3,FALSE)),ISBLANK(VLOOKUP($E194&amp;$D$91&amp;$D$92,'CCG data'!$A:$AD,'CCG data'!S$3,FALSE))),"",VLOOKUP($E194&amp;$D$91&amp;$D$92,'CCG data'!$A:$AD,'CCG data'!S$3,FALSE))</f>
        <v>42.482900985300759</v>
      </c>
      <c r="I194" s="406"/>
      <c r="J194" s="406">
        <f>IF(OR(ISERROR(VLOOKUP($E194&amp;$D$91&amp;$D$92,'CCG data'!$A:$AD,'CCG data'!T$3,FALSE)),ISBLANK(VLOOKUP($E194&amp;$D$91&amp;$D$92,'CCG data'!$A:$AD,'CCG data'!T$3,FALSE))),"",VLOOKUP($E194&amp;$D$91&amp;$D$92,'CCG data'!$A:$AD,'CCG data'!T$3,FALSE))</f>
        <v>25.825255144215085</v>
      </c>
      <c r="K194" s="406"/>
      <c r="L194" s="406">
        <f>IF(OR(ISERROR(VLOOKUP($E194&amp;$D$91&amp;$D$92,'CCG data'!$A:$AD,'CCG data'!U$3,FALSE)),ISBLANK(VLOOKUP($E194&amp;$D$91&amp;$D$92,'CCG data'!$A:$AD,'CCG data'!U$3,FALSE))),"",VLOOKUP($E194&amp;$D$91&amp;$D$92,'CCG data'!$A:$AD,'CCG data'!U$3,FALSE))</f>
        <v>6.2301794924466085</v>
      </c>
      <c r="M194" s="407"/>
      <c r="N194" s="362">
        <f>IF(OR(ISERROR(VLOOKUP($E194&amp;$D$91&amp;$D$92,'CCG data'!$A:$AD,'CCG data'!G$3,FALSE)),ISBLANK(VLOOKUP($E194&amp;$D$91&amp;$D$92,'CCG data'!$A:$AD,'CCG data'!G$3,FALSE))),"",VLOOKUP($E194&amp;$D$91&amp;$D$92,'CCG data'!$A:$AD,'CCG data'!G$3,FALSE))</f>
        <v>2609</v>
      </c>
      <c r="P194" s="397" t="str">
        <f>IF(OR(ISERROR(VLOOKUP($E194&amp;$D$91&amp;$D$92,'CCG data'!$A:$AD,'CCG data'!B$3,FALSE)),ISBLANK(VLOOKUP($E194&amp;$D$91&amp;$D$92,'CCG data'!$A:$AD,'CCG data'!B$3,FALSE))),"",VLOOKUP($E194&amp;$D$91&amp;$D$92,'CCG data'!$A:$AD,'CCG data'!B$3,FALSE))</f>
        <v/>
      </c>
      <c r="Q194" s="263"/>
      <c r="R194" s="263">
        <f>IF(OR(ISERROR(VLOOKUP($E194&amp;$D$91&amp;$D$92,'CCG data'!$A:$AD,'CCG data'!C$3,FALSE)),ISBLANK(VLOOKUP($E194&amp;$D$91&amp;$D$92,'CCG data'!$A:$AD,'CCG data'!C$3,FALSE))),"",VLOOKUP($E194&amp;$D$91&amp;$D$92,'CCG data'!$A:$AD,'CCG data'!C$3,FALSE))</f>
        <v>0.57033346109620542</v>
      </c>
      <c r="S194" s="263"/>
      <c r="T194" s="263">
        <f>IF(OR(ISERROR(VLOOKUP($E194&amp;$D$91&amp;$D$92,'CCG data'!$A:$AD,'CCG data'!D$3,FALSE)),ISBLANK(VLOOKUP($E194&amp;$D$91&amp;$D$92,'CCG data'!$A:$AD,'CCG data'!D$3,FALSE))),"",VLOOKUP($E194&amp;$D$91&amp;$D$92,'CCG data'!$A:$AD,'CCG data'!D$3,FALSE))</f>
        <v>0.34534304331161364</v>
      </c>
      <c r="U194" s="263"/>
      <c r="V194" s="263">
        <f>IF(OR(ISERROR(VLOOKUP($E194&amp;$D$91&amp;$D$92,'CCG data'!$A:$AD,'CCG data'!E$3,FALSE)),ISBLANK(VLOOKUP($E194&amp;$D$91&amp;$D$92,'CCG data'!$A:$AD,'CCG data'!E$3,FALSE))),"",VLOOKUP($E194&amp;$D$91&amp;$D$92,'CCG data'!$A:$AD,'CCG data'!E$3,FALSE))</f>
        <v>8.4323495592180914E-2</v>
      </c>
      <c r="W194" s="398"/>
      <c r="Z194" s="163">
        <f>IFERROR(VLOOKUP($E194&amp;$D$92, Outliers!$A$4:$P$214,10,FALSE),"0")</f>
        <v>1</v>
      </c>
      <c r="AA194" s="163">
        <f>IFERROR(VLOOKUP($E194&amp;$D$92, Outliers!$A$4:$P$214,11,FALSE),"0")</f>
        <v>0</v>
      </c>
      <c r="AB194" s="163">
        <f>IFERROR(VLOOKUP($E194&amp;$D$92, Outliers!$A$4:$P$214,12,FALSE),"0")</f>
        <v>1</v>
      </c>
      <c r="AD194" s="78"/>
      <c r="AE194" s="78"/>
      <c r="AF194" s="78"/>
      <c r="AG194" s="78"/>
    </row>
    <row r="195" spans="4:33" x14ac:dyDescent="0.25">
      <c r="D195" s="318"/>
      <c r="E195" s="103" t="s">
        <v>27</v>
      </c>
      <c r="F195" s="95" t="str">
        <f>IF(P194="","",VLOOKUP($E194&amp;$D$91&amp;$D$92,'CCG data'!$A:$AD,'CCG data'!W$3,FALSE))</f>
        <v/>
      </c>
      <c r="G195" s="96" t="str">
        <f>IF(P194="","",VLOOKUP($E194&amp;$D$91&amp;$D$92,'CCG data'!$A:$AD,'CCG data'!X$3,FALSE))</f>
        <v/>
      </c>
      <c r="H195" s="96">
        <f>IF(R194="","",VLOOKUP($E194&amp;$D$91&amp;$D$92,'CCG data'!$A:$AD,'CCG data'!Y$3,FALSE))</f>
        <v>40.324317892785906</v>
      </c>
      <c r="I195" s="96">
        <f>IF(R194="","",VLOOKUP($E194&amp;$D$91&amp;$D$92,'CCG data'!$A:$AD,'CCG data'!Z$3,FALSE))</f>
        <v>44.641484077815612</v>
      </c>
      <c r="J195" s="96">
        <f>IF(T194="","",VLOOKUP($E194&amp;$D$91&amp;$D$92,'CCG data'!$A:$AD,'CCG data'!AA$3,FALSE))</f>
        <v>24.138941722160652</v>
      </c>
      <c r="K195" s="96">
        <f>IF(T194="","",VLOOKUP($E194&amp;$D$91&amp;$D$92,'CCG data'!$A:$AD,'CCG data'!AB$3,FALSE))</f>
        <v>27.511568566269517</v>
      </c>
      <c r="L195" s="96">
        <f>IF(V194="","",VLOOKUP($E194&amp;$D$91&amp;$D$92,'CCG data'!$A:$AD,'CCG data'!AC$3,FALSE))</f>
        <v>5.406903805688561</v>
      </c>
      <c r="M195" s="96">
        <f>IF(V194="","",VLOOKUP($E194&amp;$D$91&amp;$D$92,'CCG data'!$A:$AD,'CCG data'!AD$3,FALSE))</f>
        <v>7.053455179204656</v>
      </c>
      <c r="N195" s="363"/>
      <c r="P195" s="150" t="str">
        <f>IF(P194="","",VLOOKUP($E194&amp;$D$91&amp;$D$92,'CCG data'!$A:$AD,'CCG data'!I$3,FALSE))</f>
        <v/>
      </c>
      <c r="Q195" s="15" t="str">
        <f>IF(P194="","",VLOOKUP($E194&amp;$D$91&amp;$D$92,'CCG data'!$A:$AD,'CCG data'!J$3,FALSE))</f>
        <v/>
      </c>
      <c r="R195" s="15">
        <f>IF(R194="","",VLOOKUP($E194&amp;$D$91&amp;$D$92,'CCG data'!$A:$AD,'CCG data'!K$3,FALSE))</f>
        <v>0.55100000000000005</v>
      </c>
      <c r="S195" s="15">
        <f>IF(R194="","",VLOOKUP($E194&amp;$D$91&amp;$D$92,'CCG data'!$A:$AD,'CCG data'!L$3,FALSE))</f>
        <v>0.58899999999999997</v>
      </c>
      <c r="T195" s="15">
        <f>IF(T194="","",VLOOKUP($E194&amp;$D$91&amp;$D$92,'CCG data'!$A:$AD,'CCG data'!M$3,FALSE))</f>
        <v>0.32700000000000001</v>
      </c>
      <c r="U195" s="15">
        <f>IF(T194="","",VLOOKUP($E194&amp;$D$91&amp;$D$92,'CCG data'!$A:$AD,'CCG data'!N$3,FALSE))</f>
        <v>0.36399999999999999</v>
      </c>
      <c r="V195" s="15">
        <f>IF(V194="","",VLOOKUP($E194&amp;$D$91&amp;$D$92,'CCG data'!$A:$AD,'CCG data'!O$3,FALSE))</f>
        <v>7.3999999999999996E-2</v>
      </c>
      <c r="W195" s="135">
        <f>IF(V194="","",VLOOKUP($E194&amp;$D$91&amp;$D$92,'CCG data'!$A:$AD,'CCG data'!P$3,FALSE))</f>
        <v>9.6000000000000002E-2</v>
      </c>
      <c r="Z195" s="163" t="str">
        <f>IFERROR(VLOOKUP($E195&amp;$D$92, Outliers!$A$4:$P$214,10,FALSE),"0")</f>
        <v>0</v>
      </c>
      <c r="AA195" s="163" t="str">
        <f>IFERROR(VLOOKUP($E195&amp;$D$92, Outliers!$A$4:$P$214,11,FALSE),"0")</f>
        <v>0</v>
      </c>
      <c r="AB195" s="163" t="str">
        <f>IFERROR(VLOOKUP($E195&amp;$D$92, Outliers!$A$4:$P$214,12,FALSE),"0")</f>
        <v>0</v>
      </c>
      <c r="AD195" s="78"/>
      <c r="AE195" s="78"/>
      <c r="AF195" s="78"/>
      <c r="AG195" s="78"/>
    </row>
    <row r="196" spans="4:33" ht="15.75" x14ac:dyDescent="0.25">
      <c r="D196" s="318"/>
      <c r="E196" s="104" t="s">
        <v>182</v>
      </c>
      <c r="F196" s="405" t="str">
        <f>IF(OR(ISERROR(VLOOKUP($E196&amp;$D$91&amp;$D$92,'CCG data'!$A:$AD,'CCG data'!R$3,FALSE)),ISBLANK(VLOOKUP($E196&amp;$D$91&amp;$D$92,'CCG data'!$A:$AD,'CCG data'!R$3,FALSE))),"",VLOOKUP($E196&amp;$D$91&amp;$D$92,'CCG data'!$A:$AD,'CCG data'!R$3,FALSE))</f>
        <v/>
      </c>
      <c r="G196" s="406"/>
      <c r="H196" s="406">
        <f>IF(OR(ISERROR(VLOOKUP($E196&amp;$D$91&amp;$D$92,'CCG data'!$A:$AD,'CCG data'!S$3,FALSE)),ISBLANK(VLOOKUP($E196&amp;$D$91&amp;$D$92,'CCG data'!$A:$AD,'CCG data'!S$3,FALSE))),"",VLOOKUP($E196&amp;$D$91&amp;$D$92,'CCG data'!$A:$AD,'CCG data'!S$3,FALSE))</f>
        <v>33.60629661939214</v>
      </c>
      <c r="I196" s="406"/>
      <c r="J196" s="406">
        <f>IF(OR(ISERROR(VLOOKUP($E196&amp;$D$91&amp;$D$92,'CCG data'!$A:$AD,'CCG data'!T$3,FALSE)),ISBLANK(VLOOKUP($E196&amp;$D$91&amp;$D$92,'CCG data'!$A:$AD,'CCG data'!T$3,FALSE))),"",VLOOKUP($E196&amp;$D$91&amp;$D$92,'CCG data'!$A:$AD,'CCG data'!T$3,FALSE))</f>
        <v>21.314391906284797</v>
      </c>
      <c r="K196" s="406"/>
      <c r="L196" s="406">
        <f>IF(OR(ISERROR(VLOOKUP($E196&amp;$D$91&amp;$D$92,'CCG data'!$A:$AD,'CCG data'!U$3,FALSE)),ISBLANK(VLOOKUP($E196&amp;$D$91&amp;$D$92,'CCG data'!$A:$AD,'CCG data'!U$3,FALSE))),"",VLOOKUP($E196&amp;$D$91&amp;$D$92,'CCG data'!$A:$AD,'CCG data'!U$3,FALSE))</f>
        <v>9.0203831745602781</v>
      </c>
      <c r="M196" s="407"/>
      <c r="N196" s="362">
        <f>IF(OR(ISERROR(VLOOKUP($E196&amp;$D$91&amp;$D$92,'CCG data'!$A:$AD,'CCG data'!G$3,FALSE)),ISBLANK(VLOOKUP($E196&amp;$D$91&amp;$D$92,'CCG data'!$A:$AD,'CCG data'!G$3,FALSE))),"",VLOOKUP($E196&amp;$D$91&amp;$D$92,'CCG data'!$A:$AD,'CCG data'!G$3,FALSE))</f>
        <v>707</v>
      </c>
      <c r="P196" s="397" t="str">
        <f>IF(OR(ISERROR(VLOOKUP($E196&amp;$D$91&amp;$D$92,'CCG data'!$A:$AD,'CCG data'!B$3,FALSE)),ISBLANK(VLOOKUP($E196&amp;$D$91&amp;$D$92,'CCG data'!$A:$AD,'CCG data'!B$3,FALSE))),"",VLOOKUP($E196&amp;$D$91&amp;$D$92,'CCG data'!$A:$AD,'CCG data'!B$3,FALSE))</f>
        <v/>
      </c>
      <c r="Q196" s="263"/>
      <c r="R196" s="263">
        <f>IF(OR(ISERROR(VLOOKUP($E196&amp;$D$91&amp;$D$92,'CCG data'!$A:$AD,'CCG data'!C$3,FALSE)),ISBLANK(VLOOKUP($E196&amp;$D$91&amp;$D$92,'CCG data'!$A:$AD,'CCG data'!C$3,FALSE))),"",VLOOKUP($E196&amp;$D$91&amp;$D$92,'CCG data'!$A:$AD,'CCG data'!C$3,FALSE))</f>
        <v>0.52758132956152759</v>
      </c>
      <c r="S196" s="263"/>
      <c r="T196" s="263">
        <f>IF(OR(ISERROR(VLOOKUP($E196&amp;$D$91&amp;$D$92,'CCG data'!$A:$AD,'CCG data'!D$3,FALSE)),ISBLANK(VLOOKUP($E196&amp;$D$91&amp;$D$92,'CCG data'!$A:$AD,'CCG data'!D$3,FALSE))),"",VLOOKUP($E196&amp;$D$91&amp;$D$92,'CCG data'!$A:$AD,'CCG data'!D$3,FALSE))</f>
        <v>0.33097595473833097</v>
      </c>
      <c r="U196" s="263"/>
      <c r="V196" s="263">
        <f>IF(OR(ISERROR(VLOOKUP($E196&amp;$D$91&amp;$D$92,'CCG data'!$A:$AD,'CCG data'!E$3,FALSE)),ISBLANK(VLOOKUP($E196&amp;$D$91&amp;$D$92,'CCG data'!$A:$AD,'CCG data'!E$3,FALSE))),"",VLOOKUP($E196&amp;$D$91&amp;$D$92,'CCG data'!$A:$AD,'CCG data'!E$3,FALSE))</f>
        <v>0.14144271570014144</v>
      </c>
      <c r="W196" s="398"/>
      <c r="Z196" s="163">
        <f>IFERROR(VLOOKUP($E196&amp;$D$92, Outliers!$A$4:$P$214,10,FALSE),"0")</f>
        <v>0</v>
      </c>
      <c r="AA196" s="163">
        <f>IFERROR(VLOOKUP($E196&amp;$D$92, Outliers!$A$4:$P$214,11,FALSE),"0")</f>
        <v>1</v>
      </c>
      <c r="AB196" s="163">
        <f>IFERROR(VLOOKUP($E196&amp;$D$92, Outliers!$A$4:$P$214,12,FALSE),"0")</f>
        <v>0</v>
      </c>
      <c r="AD196" s="78"/>
      <c r="AE196" s="78"/>
      <c r="AF196" s="78"/>
      <c r="AG196" s="78"/>
    </row>
    <row r="197" spans="4:33" x14ac:dyDescent="0.25">
      <c r="D197" s="318"/>
      <c r="E197" s="103" t="s">
        <v>27</v>
      </c>
      <c r="F197" s="95" t="str">
        <f>IF(P196="","",VLOOKUP($E196&amp;$D$91&amp;$D$92,'CCG data'!$A:$AD,'CCG data'!W$3,FALSE))</f>
        <v/>
      </c>
      <c r="G197" s="96" t="str">
        <f>IF(P196="","",VLOOKUP($E196&amp;$D$91&amp;$D$92,'CCG data'!$A:$AD,'CCG data'!X$3,FALSE))</f>
        <v/>
      </c>
      <c r="H197" s="96">
        <f>IF(R196="","",VLOOKUP($E196&amp;$D$91&amp;$D$92,'CCG data'!$A:$AD,'CCG data'!Y$3,FALSE))</f>
        <v>30.195763182322537</v>
      </c>
      <c r="I197" s="96">
        <f>IF(R196="","",VLOOKUP($E196&amp;$D$91&amp;$D$92,'CCG data'!$A:$AD,'CCG data'!Z$3,FALSE))</f>
        <v>37.016830056461743</v>
      </c>
      <c r="J197" s="96">
        <f>IF(T196="","",VLOOKUP($E196&amp;$D$91&amp;$D$92,'CCG data'!$A:$AD,'CCG data'!AA$3,FALSE))</f>
        <v>18.583395746143768</v>
      </c>
      <c r="K197" s="96">
        <f>IF(T196="","",VLOOKUP($E196&amp;$D$91&amp;$D$92,'CCG data'!$A:$AD,'CCG data'!AB$3,FALSE))</f>
        <v>24.045388066425826</v>
      </c>
      <c r="L197" s="96">
        <f>IF(V196="","",VLOOKUP($E196&amp;$D$91&amp;$D$92,'CCG data'!$A:$AD,'CCG data'!AC$3,FALSE))</f>
        <v>7.2523880723464638</v>
      </c>
      <c r="M197" s="96">
        <f>IF(V196="","",VLOOKUP($E196&amp;$D$91&amp;$D$92,'CCG data'!$A:$AD,'CCG data'!AD$3,FALSE))</f>
        <v>10.788378276774093</v>
      </c>
      <c r="N197" s="363"/>
      <c r="P197" s="150" t="str">
        <f>IF(P196="","",VLOOKUP($E196&amp;$D$91&amp;$D$92,'CCG data'!$A:$AD,'CCG data'!I$3,FALSE))</f>
        <v/>
      </c>
      <c r="Q197" s="15" t="str">
        <f>IF(P196="","",VLOOKUP($E196&amp;$D$91&amp;$D$92,'CCG data'!$A:$AD,'CCG data'!J$3,FALSE))</f>
        <v/>
      </c>
      <c r="R197" s="15">
        <f>IF(R196="","",VLOOKUP($E196&amp;$D$91&amp;$D$92,'CCG data'!$A:$AD,'CCG data'!K$3,FALSE))</f>
        <v>0.49099999999999999</v>
      </c>
      <c r="S197" s="15">
        <f>IF(R196="","",VLOOKUP($E196&amp;$D$91&amp;$D$92,'CCG data'!$A:$AD,'CCG data'!L$3,FALSE))</f>
        <v>0.56399999999999995</v>
      </c>
      <c r="T197" s="15">
        <f>IF(T196="","",VLOOKUP($E196&amp;$D$91&amp;$D$92,'CCG data'!$A:$AD,'CCG data'!M$3,FALSE))</f>
        <v>0.29699999999999999</v>
      </c>
      <c r="U197" s="15">
        <f>IF(T196="","",VLOOKUP($E196&amp;$D$91&amp;$D$92,'CCG data'!$A:$AD,'CCG data'!N$3,FALSE))</f>
        <v>0.36599999999999999</v>
      </c>
      <c r="V197" s="15">
        <f>IF(V196="","",VLOOKUP($E196&amp;$D$91&amp;$D$92,'CCG data'!$A:$AD,'CCG data'!O$3,FALSE))</f>
        <v>0.11799999999999999</v>
      </c>
      <c r="W197" s="135">
        <f>IF(V196="","",VLOOKUP($E196&amp;$D$91&amp;$D$92,'CCG data'!$A:$AD,'CCG data'!P$3,FALSE))</f>
        <v>0.16900000000000001</v>
      </c>
      <c r="Z197" s="163" t="str">
        <f>IFERROR(VLOOKUP($E197&amp;$D$92, Outliers!$A$4:$P$214,10,FALSE),"0")</f>
        <v>0</v>
      </c>
      <c r="AA197" s="163" t="str">
        <f>IFERROR(VLOOKUP($E197&amp;$D$92, Outliers!$A$4:$P$214,11,FALSE),"0")</f>
        <v>0</v>
      </c>
      <c r="AB197" s="163" t="str">
        <f>IFERROR(VLOOKUP($E197&amp;$D$92, Outliers!$A$4:$P$214,12,FALSE),"0")</f>
        <v>0</v>
      </c>
      <c r="AD197" s="78"/>
      <c r="AE197" s="78"/>
      <c r="AF197" s="78"/>
      <c r="AG197" s="78"/>
    </row>
    <row r="198" spans="4:33" ht="15.75" x14ac:dyDescent="0.25">
      <c r="D198" s="318"/>
      <c r="E198" s="104" t="s">
        <v>183</v>
      </c>
      <c r="F198" s="405" t="str">
        <f>IF(OR(ISERROR(VLOOKUP($E198&amp;$D$91&amp;$D$92,'CCG data'!$A:$AD,'CCG data'!R$3,FALSE)),ISBLANK(VLOOKUP($E198&amp;$D$91&amp;$D$92,'CCG data'!$A:$AD,'CCG data'!R$3,FALSE))),"",VLOOKUP($E198&amp;$D$91&amp;$D$92,'CCG data'!$A:$AD,'CCG data'!R$3,FALSE))</f>
        <v/>
      </c>
      <c r="G198" s="406"/>
      <c r="H198" s="406">
        <f>IF(OR(ISERROR(VLOOKUP($E198&amp;$D$91&amp;$D$92,'CCG data'!$A:$AD,'CCG data'!S$3,FALSE)),ISBLANK(VLOOKUP($E198&amp;$D$91&amp;$D$92,'CCG data'!$A:$AD,'CCG data'!S$3,FALSE))),"",VLOOKUP($E198&amp;$D$91&amp;$D$92,'CCG data'!$A:$AD,'CCG data'!S$3,FALSE))</f>
        <v>25.542292429588464</v>
      </c>
      <c r="I198" s="406"/>
      <c r="J198" s="406">
        <f>IF(OR(ISERROR(VLOOKUP($E198&amp;$D$91&amp;$D$92,'CCG data'!$A:$AD,'CCG data'!T$3,FALSE)),ISBLANK(VLOOKUP($E198&amp;$D$91&amp;$D$92,'CCG data'!$A:$AD,'CCG data'!T$3,FALSE))),"",VLOOKUP($E198&amp;$D$91&amp;$D$92,'CCG data'!$A:$AD,'CCG data'!T$3,FALSE))</f>
        <v>25.851694383558939</v>
      </c>
      <c r="K198" s="406"/>
      <c r="L198" s="406">
        <f>IF(OR(ISERROR(VLOOKUP($E198&amp;$D$91&amp;$D$92,'CCG data'!$A:$AD,'CCG data'!U$3,FALSE)),ISBLANK(VLOOKUP($E198&amp;$D$91&amp;$D$92,'CCG data'!$A:$AD,'CCG data'!U$3,FALSE))),"",VLOOKUP($E198&amp;$D$91&amp;$D$92,'CCG data'!$A:$AD,'CCG data'!U$3,FALSE))</f>
        <v>9.6565435194766209</v>
      </c>
      <c r="M198" s="407"/>
      <c r="N198" s="362">
        <f>IF(OR(ISERROR(VLOOKUP($E198&amp;$D$91&amp;$D$92,'CCG data'!$A:$AD,'CCG data'!G$3,FALSE)),ISBLANK(VLOOKUP($E198&amp;$D$91&amp;$D$92,'CCG data'!$A:$AD,'CCG data'!G$3,FALSE))),"",VLOOKUP($E198&amp;$D$91&amp;$D$92,'CCG data'!$A:$AD,'CCG data'!G$3,FALSE))</f>
        <v>938</v>
      </c>
      <c r="P198" s="397" t="str">
        <f>IF(OR(ISERROR(VLOOKUP($E198&amp;$D$91&amp;$D$92,'CCG data'!$A:$AD,'CCG data'!B$3,FALSE)),ISBLANK(VLOOKUP($E198&amp;$D$91&amp;$D$92,'CCG data'!$A:$AD,'CCG data'!B$3,FALSE))),"",VLOOKUP($E198&amp;$D$91&amp;$D$92,'CCG data'!$A:$AD,'CCG data'!B$3,FALSE))</f>
        <v/>
      </c>
      <c r="Q198" s="263"/>
      <c r="R198" s="263">
        <f>IF(OR(ISERROR(VLOOKUP($E198&amp;$D$91&amp;$D$92,'CCG data'!$A:$AD,'CCG data'!C$3,FALSE)),ISBLANK(VLOOKUP($E198&amp;$D$91&amp;$D$92,'CCG data'!$A:$AD,'CCG data'!C$3,FALSE))),"",VLOOKUP($E198&amp;$D$91&amp;$D$92,'CCG data'!$A:$AD,'CCG data'!C$3,FALSE))</f>
        <v>0.41471215351812368</v>
      </c>
      <c r="S198" s="263"/>
      <c r="T198" s="263">
        <f>IF(OR(ISERROR(VLOOKUP($E198&amp;$D$91&amp;$D$92,'CCG data'!$A:$AD,'CCG data'!D$3,FALSE)),ISBLANK(VLOOKUP($E198&amp;$D$91&amp;$D$92,'CCG data'!$A:$AD,'CCG data'!D$3,FALSE))),"",VLOOKUP($E198&amp;$D$91&amp;$D$92,'CCG data'!$A:$AD,'CCG data'!D$3,FALSE))</f>
        <v>0.42750533049040512</v>
      </c>
      <c r="U198" s="263"/>
      <c r="V198" s="263">
        <f>IF(OR(ISERROR(VLOOKUP($E198&amp;$D$91&amp;$D$92,'CCG data'!$A:$AD,'CCG data'!E$3,FALSE)),ISBLANK(VLOOKUP($E198&amp;$D$91&amp;$D$92,'CCG data'!$A:$AD,'CCG data'!E$3,FALSE))),"",VLOOKUP($E198&amp;$D$91&amp;$D$92,'CCG data'!$A:$AD,'CCG data'!E$3,FALSE))</f>
        <v>0.15778251599147122</v>
      </c>
      <c r="W198" s="398"/>
      <c r="Z198" s="163">
        <f>IFERROR(VLOOKUP($E198&amp;$D$92, Outliers!$A$4:$P$214,10,FALSE),"0")</f>
        <v>1</v>
      </c>
      <c r="AA198" s="163">
        <f>IFERROR(VLOOKUP($E198&amp;$D$92, Outliers!$A$4:$P$214,11,FALSE),"0")</f>
        <v>0</v>
      </c>
      <c r="AB198" s="163">
        <f>IFERROR(VLOOKUP($E198&amp;$D$92, Outliers!$A$4:$P$214,12,FALSE),"0")</f>
        <v>0</v>
      </c>
      <c r="AD198" s="78"/>
      <c r="AE198" s="78"/>
      <c r="AF198" s="78"/>
      <c r="AG198" s="78"/>
    </row>
    <row r="199" spans="4:33" x14ac:dyDescent="0.25">
      <c r="D199" s="318"/>
      <c r="E199" s="103" t="s">
        <v>27</v>
      </c>
      <c r="F199" s="95" t="str">
        <f>IF(P198="","",VLOOKUP($E198&amp;$D$91&amp;$D$92,'CCG data'!$A:$AD,'CCG data'!W$3,FALSE))</f>
        <v/>
      </c>
      <c r="G199" s="96" t="str">
        <f>IF(P198="","",VLOOKUP($E198&amp;$D$91&amp;$D$92,'CCG data'!$A:$AD,'CCG data'!X$3,FALSE))</f>
        <v/>
      </c>
      <c r="H199" s="96">
        <f>IF(R198="","",VLOOKUP($E198&amp;$D$91&amp;$D$92,'CCG data'!$A:$AD,'CCG data'!Y$3,FALSE))</f>
        <v>23.00400298687611</v>
      </c>
      <c r="I199" s="96">
        <f>IF(R198="","",VLOOKUP($E198&amp;$D$91&amp;$D$92,'CCG data'!$A:$AD,'CCG data'!Z$3,FALSE))</f>
        <v>28.080581872300819</v>
      </c>
      <c r="J199" s="96">
        <f>IF(T198="","",VLOOKUP($E198&amp;$D$91&amp;$D$92,'CCG data'!$A:$AD,'CCG data'!AA$3,FALSE))</f>
        <v>23.321389241064537</v>
      </c>
      <c r="K199" s="96">
        <f>IF(T198="","",VLOOKUP($E198&amp;$D$91&amp;$D$92,'CCG data'!$A:$AD,'CCG data'!AB$3,FALSE))</f>
        <v>28.381999526053342</v>
      </c>
      <c r="L199" s="96">
        <f>IF(V198="","",VLOOKUP($E198&amp;$D$91&amp;$D$92,'CCG data'!$A:$AD,'CCG data'!AC$3,FALSE))</f>
        <v>8.1007680635139945</v>
      </c>
      <c r="M199" s="96">
        <f>IF(V198="","",VLOOKUP($E198&amp;$D$91&amp;$D$92,'CCG data'!$A:$AD,'CCG data'!AD$3,FALSE))</f>
        <v>11.212318975439247</v>
      </c>
      <c r="N199" s="363"/>
      <c r="P199" s="150" t="str">
        <f>IF(P198="","",VLOOKUP($E198&amp;$D$91&amp;$D$92,'CCG data'!$A:$AD,'CCG data'!I$3,FALSE))</f>
        <v/>
      </c>
      <c r="Q199" s="15" t="str">
        <f>IF(P198="","",VLOOKUP($E198&amp;$D$91&amp;$D$92,'CCG data'!$A:$AD,'CCG data'!J$3,FALSE))</f>
        <v/>
      </c>
      <c r="R199" s="15">
        <f>IF(R198="","",VLOOKUP($E198&amp;$D$91&amp;$D$92,'CCG data'!$A:$AD,'CCG data'!K$3,FALSE))</f>
        <v>0.38400000000000001</v>
      </c>
      <c r="S199" s="15">
        <f>IF(R198="","",VLOOKUP($E198&amp;$D$91&amp;$D$92,'CCG data'!$A:$AD,'CCG data'!L$3,FALSE))</f>
        <v>0.44700000000000001</v>
      </c>
      <c r="T199" s="15">
        <f>IF(T198="","",VLOOKUP($E198&amp;$D$91&amp;$D$92,'CCG data'!$A:$AD,'CCG data'!M$3,FALSE))</f>
        <v>0.39600000000000002</v>
      </c>
      <c r="U199" s="15">
        <f>IF(T198="","",VLOOKUP($E198&amp;$D$91&amp;$D$92,'CCG data'!$A:$AD,'CCG data'!N$3,FALSE))</f>
        <v>0.45900000000000002</v>
      </c>
      <c r="V199" s="15">
        <f>IF(V198="","",VLOOKUP($E198&amp;$D$91&amp;$D$92,'CCG data'!$A:$AD,'CCG data'!O$3,FALSE))</f>
        <v>0.13600000000000001</v>
      </c>
      <c r="W199" s="135">
        <f>IF(V198="","",VLOOKUP($E198&amp;$D$91&amp;$D$92,'CCG data'!$A:$AD,'CCG data'!P$3,FALSE))</f>
        <v>0.183</v>
      </c>
      <c r="Z199" s="163" t="str">
        <f>IFERROR(VLOOKUP($E199&amp;$D$92, Outliers!$A$4:$P$214,10,FALSE),"0")</f>
        <v>0</v>
      </c>
      <c r="AA199" s="163" t="str">
        <f>IFERROR(VLOOKUP($E199&amp;$D$92, Outliers!$A$4:$P$214,11,FALSE),"0")</f>
        <v>0</v>
      </c>
      <c r="AB199" s="163" t="str">
        <f>IFERROR(VLOOKUP($E199&amp;$D$92, Outliers!$A$4:$P$214,12,FALSE),"0")</f>
        <v>0</v>
      </c>
      <c r="AD199" s="78"/>
      <c r="AE199" s="78"/>
      <c r="AF199" s="78"/>
      <c r="AG199" s="78"/>
    </row>
    <row r="200" spans="4:33" ht="15.75" x14ac:dyDescent="0.25">
      <c r="D200" s="318"/>
      <c r="E200" s="104" t="s">
        <v>405</v>
      </c>
      <c r="F200" s="405" t="str">
        <f>IF(OR(ISERROR(VLOOKUP($E200&amp;$D$91&amp;$D$92,'CCG data'!$A:$AD,'CCG data'!R$3,FALSE)),ISBLANK(VLOOKUP($E200&amp;$D$91&amp;$D$92,'CCG data'!$A:$AD,'CCG data'!R$3,FALSE))),"",VLOOKUP($E200&amp;$D$91&amp;$D$92,'CCG data'!$A:$AD,'CCG data'!R$3,FALSE))</f>
        <v/>
      </c>
      <c r="G200" s="406"/>
      <c r="H200" s="406">
        <f>IF(OR(ISERROR(VLOOKUP($E200&amp;$D$91&amp;$D$92,'CCG data'!$A:$AD,'CCG data'!S$3,FALSE)),ISBLANK(VLOOKUP($E200&amp;$D$91&amp;$D$92,'CCG data'!$A:$AD,'CCG data'!S$3,FALSE))),"",VLOOKUP($E200&amp;$D$91&amp;$D$92,'CCG data'!$A:$AD,'CCG data'!S$3,FALSE))</f>
        <v>32.850845828549573</v>
      </c>
      <c r="I200" s="406"/>
      <c r="J200" s="406">
        <f>IF(OR(ISERROR(VLOOKUP($E200&amp;$D$91&amp;$D$92,'CCG data'!$A:$AD,'CCG data'!T$3,FALSE)),ISBLANK(VLOOKUP($E200&amp;$D$91&amp;$D$92,'CCG data'!$A:$AD,'CCG data'!T$3,FALSE))),"",VLOOKUP($E200&amp;$D$91&amp;$D$92,'CCG data'!$A:$AD,'CCG data'!T$3,FALSE))</f>
        <v>19.346743426905764</v>
      </c>
      <c r="K200" s="406"/>
      <c r="L200" s="406">
        <f>IF(OR(ISERROR(VLOOKUP($E200&amp;$D$91&amp;$D$92,'CCG data'!$A:$AD,'CCG data'!U$3,FALSE)),ISBLANK(VLOOKUP($E200&amp;$D$91&amp;$D$92,'CCG data'!$A:$AD,'CCG data'!U$3,FALSE))),"",VLOOKUP($E200&amp;$D$91&amp;$D$92,'CCG data'!$A:$AD,'CCG data'!U$3,FALSE))</f>
        <v>7.7871375075713765</v>
      </c>
      <c r="M200" s="407"/>
      <c r="N200" s="362">
        <f>IF(OR(ISERROR(VLOOKUP($E200&amp;$D$91&amp;$D$92,'CCG data'!$A:$AD,'CCG data'!G$3,FALSE)),ISBLANK(VLOOKUP($E200&amp;$D$91&amp;$D$92,'CCG data'!$A:$AD,'CCG data'!G$3,FALSE))),"",VLOOKUP($E200&amp;$D$91&amp;$D$92,'CCG data'!$A:$AD,'CCG data'!G$3,FALSE))</f>
        <v>1368</v>
      </c>
      <c r="P200" s="397" t="str">
        <f>IF(OR(ISERROR(VLOOKUP($E200&amp;$D$91&amp;$D$92,'CCG data'!$A:$AD,'CCG data'!B$3,FALSE)),ISBLANK(VLOOKUP($E200&amp;$D$91&amp;$D$92,'CCG data'!$A:$AD,'CCG data'!B$3,FALSE))),"",VLOOKUP($E200&amp;$D$91&amp;$D$92,'CCG data'!$A:$AD,'CCG data'!B$3,FALSE))</f>
        <v/>
      </c>
      <c r="Q200" s="263"/>
      <c r="R200" s="263">
        <f>IF(OR(ISERROR(VLOOKUP($E200&amp;$D$91&amp;$D$92,'CCG data'!$A:$AD,'CCG data'!C$3,FALSE)),ISBLANK(VLOOKUP($E200&amp;$D$91&amp;$D$92,'CCG data'!$A:$AD,'CCG data'!C$3,FALSE))),"",VLOOKUP($E200&amp;$D$91&amp;$D$92,'CCG data'!$A:$AD,'CCG data'!C$3,FALSE))</f>
        <v>0.53801169590643272</v>
      </c>
      <c r="S200" s="263"/>
      <c r="T200" s="263">
        <f>IF(OR(ISERROR(VLOOKUP($E200&amp;$D$91&amp;$D$92,'CCG data'!$A:$AD,'CCG data'!D$3,FALSE)),ISBLANK(VLOOKUP($E200&amp;$D$91&amp;$D$92,'CCG data'!$A:$AD,'CCG data'!D$3,FALSE))),"",VLOOKUP($E200&amp;$D$91&amp;$D$92,'CCG data'!$A:$AD,'CCG data'!D$3,FALSE))</f>
        <v>0.33698830409356723</v>
      </c>
      <c r="U200" s="263"/>
      <c r="V200" s="263">
        <f>IF(OR(ISERROR(VLOOKUP($E200&amp;$D$91&amp;$D$92,'CCG data'!$A:$AD,'CCG data'!E$3,FALSE)),ISBLANK(VLOOKUP($E200&amp;$D$91&amp;$D$92,'CCG data'!$A:$AD,'CCG data'!E$3,FALSE))),"",VLOOKUP($E200&amp;$D$91&amp;$D$92,'CCG data'!$A:$AD,'CCG data'!E$3,FALSE))</f>
        <v>0.125</v>
      </c>
      <c r="W200" s="398"/>
      <c r="Z200" s="163">
        <f>IFERROR(VLOOKUP($E200&amp;$D$92, Outliers!$A$4:$P$214,10,FALSE),"0")</f>
        <v>1</v>
      </c>
      <c r="AA200" s="163">
        <f>IFERROR(VLOOKUP($E200&amp;$D$92, Outliers!$A$4:$P$214,11,FALSE),"0")</f>
        <v>1</v>
      </c>
      <c r="AB200" s="163">
        <f>IFERROR(VLOOKUP($E200&amp;$D$92, Outliers!$A$4:$P$214,12,FALSE),"0")</f>
        <v>1</v>
      </c>
      <c r="AD200" s="78"/>
      <c r="AE200" s="78"/>
      <c r="AF200" s="78"/>
      <c r="AG200" s="78"/>
    </row>
    <row r="201" spans="4:33" x14ac:dyDescent="0.25">
      <c r="D201" s="318"/>
      <c r="E201" s="103" t="s">
        <v>27</v>
      </c>
      <c r="F201" s="95" t="str">
        <f>IF(P200="","",VLOOKUP($E200&amp;$D$91&amp;$D$92,'CCG data'!$A:$AD,'CCG data'!W$3,FALSE))</f>
        <v/>
      </c>
      <c r="G201" s="96" t="str">
        <f>IF(P200="","",VLOOKUP($E200&amp;$D$91&amp;$D$92,'CCG data'!$A:$AD,'CCG data'!X$3,FALSE))</f>
        <v/>
      </c>
      <c r="H201" s="96">
        <f>IF(R200="","",VLOOKUP($E200&amp;$D$91&amp;$D$92,'CCG data'!$A:$AD,'CCG data'!Y$3,FALSE))</f>
        <v>30.47748527310047</v>
      </c>
      <c r="I201" s="96">
        <f>IF(R200="","",VLOOKUP($E200&amp;$D$91&amp;$D$92,'CCG data'!$A:$AD,'CCG data'!Z$3,FALSE))</f>
        <v>35.224206383998677</v>
      </c>
      <c r="J201" s="96">
        <f>IF(T200="","",VLOOKUP($E200&amp;$D$91&amp;$D$92,'CCG data'!$A:$AD,'CCG data'!AA$3,FALSE))</f>
        <v>17.580650786255934</v>
      </c>
      <c r="K201" s="96">
        <f>IF(T200="","",VLOOKUP($E200&amp;$D$91&amp;$D$92,'CCG data'!$A:$AD,'CCG data'!AB$3,FALSE))</f>
        <v>21.112836067555595</v>
      </c>
      <c r="L201" s="96">
        <f>IF(V200="","",VLOOKUP($E200&amp;$D$91&amp;$D$92,'CCG data'!$A:$AD,'CCG data'!AC$3,FALSE))</f>
        <v>6.6199628217517397</v>
      </c>
      <c r="M201" s="96">
        <f>IF(V200="","",VLOOKUP($E200&amp;$D$91&amp;$D$92,'CCG data'!$A:$AD,'CCG data'!AD$3,FALSE))</f>
        <v>8.9543121933910133</v>
      </c>
      <c r="N201" s="363"/>
      <c r="P201" s="150" t="str">
        <f>IF(P200="","",VLOOKUP($E200&amp;$D$91&amp;$D$92,'CCG data'!$A:$AD,'CCG data'!I$3,FALSE))</f>
        <v/>
      </c>
      <c r="Q201" s="15" t="str">
        <f>IF(P200="","",VLOOKUP($E200&amp;$D$91&amp;$D$92,'CCG data'!$A:$AD,'CCG data'!J$3,FALSE))</f>
        <v/>
      </c>
      <c r="R201" s="15">
        <f>IF(R200="","",VLOOKUP($E200&amp;$D$91&amp;$D$92,'CCG data'!$A:$AD,'CCG data'!K$3,FALSE))</f>
        <v>0.51200000000000001</v>
      </c>
      <c r="S201" s="15">
        <f>IF(R200="","",VLOOKUP($E200&amp;$D$91&amp;$D$92,'CCG data'!$A:$AD,'CCG data'!L$3,FALSE))</f>
        <v>0.56399999999999995</v>
      </c>
      <c r="T201" s="15">
        <f>IF(T200="","",VLOOKUP($E200&amp;$D$91&amp;$D$92,'CCG data'!$A:$AD,'CCG data'!M$3,FALSE))</f>
        <v>0.312</v>
      </c>
      <c r="U201" s="15">
        <f>IF(T200="","",VLOOKUP($E200&amp;$D$91&amp;$D$92,'CCG data'!$A:$AD,'CCG data'!N$3,FALSE))</f>
        <v>0.36199999999999999</v>
      </c>
      <c r="V201" s="15">
        <f>IF(V200="","",VLOOKUP($E200&amp;$D$91&amp;$D$92,'CCG data'!$A:$AD,'CCG data'!O$3,FALSE))</f>
        <v>0.109</v>
      </c>
      <c r="W201" s="135">
        <f>IF(V200="","",VLOOKUP($E200&amp;$D$91&amp;$D$92,'CCG data'!$A:$AD,'CCG data'!P$3,FALSE))</f>
        <v>0.14399999999999999</v>
      </c>
      <c r="Z201" s="163" t="str">
        <f>IFERROR(VLOOKUP($E201&amp;$D$92, Outliers!$A$4:$P$214,10,FALSE),"0")</f>
        <v>0</v>
      </c>
      <c r="AA201" s="163" t="str">
        <f>IFERROR(VLOOKUP($E201&amp;$D$92, Outliers!$A$4:$P$214,11,FALSE),"0")</f>
        <v>0</v>
      </c>
      <c r="AB201" s="163" t="str">
        <f>IFERROR(VLOOKUP($E201&amp;$D$92, Outliers!$A$4:$P$214,12,FALSE),"0")</f>
        <v>0</v>
      </c>
      <c r="AD201" s="78"/>
      <c r="AE201" s="78"/>
      <c r="AF201" s="78"/>
      <c r="AG201" s="78"/>
    </row>
    <row r="202" spans="4:33" ht="15.75" x14ac:dyDescent="0.25">
      <c r="D202" s="318"/>
      <c r="E202" s="104" t="s">
        <v>184</v>
      </c>
      <c r="F202" s="405" t="str">
        <f>IF(OR(ISERROR(VLOOKUP($E202&amp;$D$91&amp;$D$92,'CCG data'!$A:$AD,'CCG data'!R$3,FALSE)),ISBLANK(VLOOKUP($E202&amp;$D$91&amp;$D$92,'CCG data'!$A:$AD,'CCG data'!R$3,FALSE))),"",VLOOKUP($E202&amp;$D$91&amp;$D$92,'CCG data'!$A:$AD,'CCG data'!R$3,FALSE))</f>
        <v/>
      </c>
      <c r="G202" s="406"/>
      <c r="H202" s="406">
        <f>IF(OR(ISERROR(VLOOKUP($E202&amp;$D$91&amp;$D$92,'CCG data'!$A:$AD,'CCG data'!S$3,FALSE)),ISBLANK(VLOOKUP($E202&amp;$D$91&amp;$D$92,'CCG data'!$A:$AD,'CCG data'!S$3,FALSE))),"",VLOOKUP($E202&amp;$D$91&amp;$D$92,'CCG data'!$A:$AD,'CCG data'!S$3,FALSE))</f>
        <v>33.105692326747118</v>
      </c>
      <c r="I202" s="406"/>
      <c r="J202" s="406">
        <f>IF(OR(ISERROR(VLOOKUP($E202&amp;$D$91&amp;$D$92,'CCG data'!$A:$AD,'CCG data'!T$3,FALSE)),ISBLANK(VLOOKUP($E202&amp;$D$91&amp;$D$92,'CCG data'!$A:$AD,'CCG data'!T$3,FALSE))),"",VLOOKUP($E202&amp;$D$91&amp;$D$92,'CCG data'!$A:$AD,'CCG data'!T$3,FALSE))</f>
        <v>20.199324369560973</v>
      </c>
      <c r="K202" s="406"/>
      <c r="L202" s="406">
        <f>IF(OR(ISERROR(VLOOKUP($E202&amp;$D$91&amp;$D$92,'CCG data'!$A:$AD,'CCG data'!U$3,FALSE)),ISBLANK(VLOOKUP($E202&amp;$D$91&amp;$D$92,'CCG data'!$A:$AD,'CCG data'!U$3,FALSE))),"",VLOOKUP($E202&amp;$D$91&amp;$D$92,'CCG data'!$A:$AD,'CCG data'!U$3,FALSE))</f>
        <v>6.8297538012773407</v>
      </c>
      <c r="M202" s="407"/>
      <c r="N202" s="362">
        <f>IF(OR(ISERROR(VLOOKUP($E202&amp;$D$91&amp;$D$92,'CCG data'!$A:$AD,'CCG data'!G$3,FALSE)),ISBLANK(VLOOKUP($E202&amp;$D$91&amp;$D$92,'CCG data'!$A:$AD,'CCG data'!G$3,FALSE))),"",VLOOKUP($E202&amp;$D$91&amp;$D$92,'CCG data'!$A:$AD,'CCG data'!G$3,FALSE))</f>
        <v>1261</v>
      </c>
      <c r="P202" s="397" t="str">
        <f>IF(OR(ISERROR(VLOOKUP($E202&amp;$D$91&amp;$D$92,'CCG data'!$A:$AD,'CCG data'!B$3,FALSE)),ISBLANK(VLOOKUP($E202&amp;$D$91&amp;$D$92,'CCG data'!$A:$AD,'CCG data'!B$3,FALSE))),"",VLOOKUP($E202&amp;$D$91&amp;$D$92,'CCG data'!$A:$AD,'CCG data'!B$3,FALSE))</f>
        <v/>
      </c>
      <c r="Q202" s="263"/>
      <c r="R202" s="263">
        <f>IF(OR(ISERROR(VLOOKUP($E202&amp;$D$91&amp;$D$92,'CCG data'!$A:$AD,'CCG data'!C$3,FALSE)),ISBLANK(VLOOKUP($E202&amp;$D$91&amp;$D$92,'CCG data'!$A:$AD,'CCG data'!C$3,FALSE))),"",VLOOKUP($E202&amp;$D$91&amp;$D$92,'CCG data'!$A:$AD,'CCG data'!C$3,FALSE))</f>
        <v>0.54797779540047586</v>
      </c>
      <c r="S202" s="263"/>
      <c r="T202" s="263">
        <f>IF(OR(ISERROR(VLOOKUP($E202&amp;$D$91&amp;$D$92,'CCG data'!$A:$AD,'CCG data'!D$3,FALSE)),ISBLANK(VLOOKUP($E202&amp;$D$91&amp;$D$92,'CCG data'!$A:$AD,'CCG data'!D$3,FALSE))),"",VLOOKUP($E202&amp;$D$91&amp;$D$92,'CCG data'!$A:$AD,'CCG data'!D$3,FALSE))</f>
        <v>0.33941316415543221</v>
      </c>
      <c r="U202" s="263"/>
      <c r="V202" s="263">
        <f>IF(OR(ISERROR(VLOOKUP($E202&amp;$D$91&amp;$D$92,'CCG data'!$A:$AD,'CCG data'!E$3,FALSE)),ISBLANK(VLOOKUP($E202&amp;$D$91&amp;$D$92,'CCG data'!$A:$AD,'CCG data'!E$3,FALSE))),"",VLOOKUP($E202&amp;$D$91&amp;$D$92,'CCG data'!$A:$AD,'CCG data'!E$3,FALSE))</f>
        <v>0.11260904044409199</v>
      </c>
      <c r="W202" s="398"/>
      <c r="Z202" s="163">
        <f>IFERROR(VLOOKUP($E202&amp;$D$92, Outliers!$A$4:$P$214,10,FALSE),"0")</f>
        <v>0</v>
      </c>
      <c r="AA202" s="163">
        <f>IFERROR(VLOOKUP($E202&amp;$D$92, Outliers!$A$4:$P$214,11,FALSE),"0")</f>
        <v>1</v>
      </c>
      <c r="AB202" s="163">
        <f>IFERROR(VLOOKUP($E202&amp;$D$92, Outliers!$A$4:$P$214,12,FALSE),"0")</f>
        <v>1</v>
      </c>
      <c r="AD202" s="78"/>
      <c r="AE202" s="78"/>
      <c r="AF202" s="78"/>
      <c r="AG202" s="78"/>
    </row>
    <row r="203" spans="4:33" x14ac:dyDescent="0.25">
      <c r="D203" s="318"/>
      <c r="E203" s="103" t="s">
        <v>27</v>
      </c>
      <c r="F203" s="95" t="str">
        <f>IF(P202="","",VLOOKUP($E202&amp;$D$91&amp;$D$92,'CCG data'!$A:$AD,'CCG data'!W$3,FALSE))</f>
        <v/>
      </c>
      <c r="G203" s="96" t="str">
        <f>IF(P202="","",VLOOKUP($E202&amp;$D$91&amp;$D$92,'CCG data'!$A:$AD,'CCG data'!X$3,FALSE))</f>
        <v/>
      </c>
      <c r="H203" s="96">
        <f>IF(R202="","",VLOOKUP($E202&amp;$D$91&amp;$D$92,'CCG data'!$A:$AD,'CCG data'!Y$3,FALSE))</f>
        <v>30.63726854332997</v>
      </c>
      <c r="I203" s="96">
        <f>IF(R202="","",VLOOKUP($E202&amp;$D$91&amp;$D$92,'CCG data'!$A:$AD,'CCG data'!Z$3,FALSE))</f>
        <v>35.574116110164269</v>
      </c>
      <c r="J203" s="96">
        <f>IF(T202="","",VLOOKUP($E202&amp;$D$91&amp;$D$92,'CCG data'!$A:$AD,'CCG data'!AA$3,FALSE))</f>
        <v>18.285636825192832</v>
      </c>
      <c r="K203" s="96">
        <f>IF(T202="","",VLOOKUP($E202&amp;$D$91&amp;$D$92,'CCG data'!$A:$AD,'CCG data'!AB$3,FALSE))</f>
        <v>22.113011913929114</v>
      </c>
      <c r="L203" s="96">
        <f>IF(V202="","",VLOOKUP($E202&amp;$D$91&amp;$D$92,'CCG data'!$A:$AD,'CCG data'!AC$3,FALSE))</f>
        <v>5.7063989952069134</v>
      </c>
      <c r="M203" s="96">
        <f>IF(V202="","",VLOOKUP($E202&amp;$D$91&amp;$D$92,'CCG data'!$A:$AD,'CCG data'!AD$3,FALSE))</f>
        <v>7.9531086073477679</v>
      </c>
      <c r="N203" s="363"/>
      <c r="P203" s="150" t="str">
        <f>IF(P202="","",VLOOKUP($E202&amp;$D$91&amp;$D$92,'CCG data'!$A:$AD,'CCG data'!I$3,FALSE))</f>
        <v/>
      </c>
      <c r="Q203" s="15" t="str">
        <f>IF(P202="","",VLOOKUP($E202&amp;$D$91&amp;$D$92,'CCG data'!$A:$AD,'CCG data'!J$3,FALSE))</f>
        <v/>
      </c>
      <c r="R203" s="15">
        <f>IF(R202="","",VLOOKUP($E202&amp;$D$91&amp;$D$92,'CCG data'!$A:$AD,'CCG data'!K$3,FALSE))</f>
        <v>0.52</v>
      </c>
      <c r="S203" s="15">
        <f>IF(R202="","",VLOOKUP($E202&amp;$D$91&amp;$D$92,'CCG data'!$A:$AD,'CCG data'!L$3,FALSE))</f>
        <v>0.57499999999999996</v>
      </c>
      <c r="T203" s="15">
        <f>IF(T202="","",VLOOKUP($E202&amp;$D$91&amp;$D$92,'CCG data'!$A:$AD,'CCG data'!M$3,FALSE))</f>
        <v>0.314</v>
      </c>
      <c r="U203" s="15">
        <f>IF(T202="","",VLOOKUP($E202&amp;$D$91&amp;$D$92,'CCG data'!$A:$AD,'CCG data'!N$3,FALSE))</f>
        <v>0.36599999999999999</v>
      </c>
      <c r="V203" s="15">
        <f>IF(V202="","",VLOOKUP($E202&amp;$D$91&amp;$D$92,'CCG data'!$A:$AD,'CCG data'!O$3,FALSE))</f>
        <v>9.6000000000000002E-2</v>
      </c>
      <c r="W203" s="135">
        <f>IF(V202="","",VLOOKUP($E202&amp;$D$91&amp;$D$92,'CCG data'!$A:$AD,'CCG data'!P$3,FALSE))</f>
        <v>0.13100000000000001</v>
      </c>
      <c r="Z203" s="163" t="str">
        <f>IFERROR(VLOOKUP($E203&amp;$D$92, Outliers!$A$4:$P$214,10,FALSE),"0")</f>
        <v>0</v>
      </c>
      <c r="AA203" s="163" t="str">
        <f>IFERROR(VLOOKUP($E203&amp;$D$92, Outliers!$A$4:$P$214,11,FALSE),"0")</f>
        <v>0</v>
      </c>
      <c r="AB203" s="163" t="str">
        <f>IFERROR(VLOOKUP($E203&amp;$D$92, Outliers!$A$4:$P$214,12,FALSE),"0")</f>
        <v>0</v>
      </c>
      <c r="AD203" s="78"/>
      <c r="AE203" s="78"/>
      <c r="AF203" s="78"/>
      <c r="AG203" s="78"/>
    </row>
    <row r="204" spans="4:33" ht="15.75" x14ac:dyDescent="0.25">
      <c r="D204" s="318"/>
      <c r="E204" s="104" t="s">
        <v>185</v>
      </c>
      <c r="F204" s="405" t="str">
        <f>IF(OR(ISERROR(VLOOKUP($E204&amp;$D$91&amp;$D$92,'CCG data'!$A:$AD,'CCG data'!R$3,FALSE)),ISBLANK(VLOOKUP($E204&amp;$D$91&amp;$D$92,'CCG data'!$A:$AD,'CCG data'!R$3,FALSE))),"",VLOOKUP($E204&amp;$D$91&amp;$D$92,'CCG data'!$A:$AD,'CCG data'!R$3,FALSE))</f>
        <v/>
      </c>
      <c r="G204" s="406"/>
      <c r="H204" s="406">
        <f>IF(OR(ISERROR(VLOOKUP($E204&amp;$D$91&amp;$D$92,'CCG data'!$A:$AD,'CCG data'!S$3,FALSE)),ISBLANK(VLOOKUP($E204&amp;$D$91&amp;$D$92,'CCG data'!$A:$AD,'CCG data'!S$3,FALSE))),"",VLOOKUP($E204&amp;$D$91&amp;$D$92,'CCG data'!$A:$AD,'CCG data'!S$3,FALSE))</f>
        <v>28.084496665303924</v>
      </c>
      <c r="I204" s="406"/>
      <c r="J204" s="406">
        <f>IF(OR(ISERROR(VLOOKUP($E204&amp;$D$91&amp;$D$92,'CCG data'!$A:$AD,'CCG data'!T$3,FALSE)),ISBLANK(VLOOKUP($E204&amp;$D$91&amp;$D$92,'CCG data'!$A:$AD,'CCG data'!T$3,FALSE))),"",VLOOKUP($E204&amp;$D$91&amp;$D$92,'CCG data'!$A:$AD,'CCG data'!T$3,FALSE))</f>
        <v>26.609316381906069</v>
      </c>
      <c r="K204" s="406"/>
      <c r="L204" s="406">
        <f>IF(OR(ISERROR(VLOOKUP($E204&amp;$D$91&amp;$D$92,'CCG data'!$A:$AD,'CCG data'!U$3,FALSE)),ISBLANK(VLOOKUP($E204&amp;$D$91&amp;$D$92,'CCG data'!$A:$AD,'CCG data'!U$3,FALSE))),"",VLOOKUP($E204&amp;$D$91&amp;$D$92,'CCG data'!$A:$AD,'CCG data'!U$3,FALSE))</f>
        <v>15.451330380648685</v>
      </c>
      <c r="M204" s="407"/>
      <c r="N204" s="362">
        <f>IF(OR(ISERROR(VLOOKUP($E204&amp;$D$91&amp;$D$92,'CCG data'!$A:$AD,'CCG data'!G$3,FALSE)),ISBLANK(VLOOKUP($E204&amp;$D$91&amp;$D$92,'CCG data'!$A:$AD,'CCG data'!G$3,FALSE))),"",VLOOKUP($E204&amp;$D$91&amp;$D$92,'CCG data'!$A:$AD,'CCG data'!G$3,FALSE))</f>
        <v>1479</v>
      </c>
      <c r="P204" s="397" t="str">
        <f>IF(OR(ISERROR(VLOOKUP($E204&amp;$D$91&amp;$D$92,'CCG data'!$A:$AD,'CCG data'!B$3,FALSE)),ISBLANK(VLOOKUP($E204&amp;$D$91&amp;$D$92,'CCG data'!$A:$AD,'CCG data'!B$3,FALSE))),"",VLOOKUP($E204&amp;$D$91&amp;$D$92,'CCG data'!$A:$AD,'CCG data'!B$3,FALSE))</f>
        <v/>
      </c>
      <c r="Q204" s="263"/>
      <c r="R204" s="263">
        <f>IF(OR(ISERROR(VLOOKUP($E204&amp;$D$91&amp;$D$92,'CCG data'!$A:$AD,'CCG data'!C$3,FALSE)),ISBLANK(VLOOKUP($E204&amp;$D$91&amp;$D$92,'CCG data'!$A:$AD,'CCG data'!C$3,FALSE))),"",VLOOKUP($E204&amp;$D$91&amp;$D$92,'CCG data'!$A:$AD,'CCG data'!C$3,FALSE))</f>
        <v>0.40094658553076401</v>
      </c>
      <c r="S204" s="263"/>
      <c r="T204" s="263">
        <f>IF(OR(ISERROR(VLOOKUP($E204&amp;$D$91&amp;$D$92,'CCG data'!$A:$AD,'CCG data'!D$3,FALSE)),ISBLANK(VLOOKUP($E204&amp;$D$91&amp;$D$92,'CCG data'!$A:$AD,'CCG data'!D$3,FALSE))),"",VLOOKUP($E204&amp;$D$91&amp;$D$92,'CCG data'!$A:$AD,'CCG data'!D$3,FALSE))</f>
        <v>0.3779580797836376</v>
      </c>
      <c r="U204" s="263"/>
      <c r="V204" s="263">
        <f>IF(OR(ISERROR(VLOOKUP($E204&amp;$D$91&amp;$D$92,'CCG data'!$A:$AD,'CCG data'!E$3,FALSE)),ISBLANK(VLOOKUP($E204&amp;$D$91&amp;$D$92,'CCG data'!$A:$AD,'CCG data'!E$3,FALSE))),"",VLOOKUP($E204&amp;$D$91&amp;$D$92,'CCG data'!$A:$AD,'CCG data'!E$3,FALSE))</f>
        <v>0.22109533468559839</v>
      </c>
      <c r="W204" s="398"/>
      <c r="Z204" s="163">
        <f>IFERROR(VLOOKUP($E204&amp;$D$92, Outliers!$A$4:$P$214,10,FALSE),"0")</f>
        <v>1</v>
      </c>
      <c r="AA204" s="163">
        <f>IFERROR(VLOOKUP($E204&amp;$D$92, Outliers!$A$4:$P$214,11,FALSE),"0")</f>
        <v>0</v>
      </c>
      <c r="AB204" s="163">
        <f>IFERROR(VLOOKUP($E204&amp;$D$92, Outliers!$A$4:$P$214,12,FALSE),"0")</f>
        <v>1</v>
      </c>
      <c r="AD204" s="78"/>
      <c r="AE204" s="78"/>
      <c r="AF204" s="78"/>
      <c r="AG204" s="78"/>
    </row>
    <row r="205" spans="4:33" x14ac:dyDescent="0.25">
      <c r="D205" s="318"/>
      <c r="E205" s="103" t="s">
        <v>27</v>
      </c>
      <c r="F205" s="95" t="str">
        <f>IF(P204="","",VLOOKUP($E204&amp;$D$91&amp;$D$92,'CCG data'!$A:$AD,'CCG data'!W$3,FALSE))</f>
        <v/>
      </c>
      <c r="G205" s="96" t="str">
        <f>IF(P204="","",VLOOKUP($E204&amp;$D$91&amp;$D$92,'CCG data'!$A:$AD,'CCG data'!X$3,FALSE))</f>
        <v/>
      </c>
      <c r="H205" s="96">
        <f>IF(R204="","",VLOOKUP($E204&amp;$D$91&amp;$D$92,'CCG data'!$A:$AD,'CCG data'!Y$3,FALSE))</f>
        <v>25.824044248370473</v>
      </c>
      <c r="I205" s="96">
        <f>IF(R204="","",VLOOKUP($E204&amp;$D$91&amp;$D$92,'CCG data'!$A:$AD,'CCG data'!Z$3,FALSE))</f>
        <v>30.344949082237374</v>
      </c>
      <c r="J205" s="96">
        <f>IF(T204="","",VLOOKUP($E204&amp;$D$91&amp;$D$92,'CCG data'!$A:$AD,'CCG data'!AA$3,FALSE))</f>
        <v>24.403426215420222</v>
      </c>
      <c r="K205" s="96">
        <f>IF(T204="","",VLOOKUP($E204&amp;$D$91&amp;$D$92,'CCG data'!$A:$AD,'CCG data'!AB$3,FALSE))</f>
        <v>28.815206548391917</v>
      </c>
      <c r="L205" s="96">
        <f>IF(V204="","",VLOOKUP($E204&amp;$D$91&amp;$D$92,'CCG data'!$A:$AD,'CCG data'!AC$3,FALSE))</f>
        <v>13.776587756559667</v>
      </c>
      <c r="M205" s="96">
        <f>IF(V204="","",VLOOKUP($E204&amp;$D$91&amp;$D$92,'CCG data'!$A:$AD,'CCG data'!AD$3,FALSE))</f>
        <v>17.126073004737702</v>
      </c>
      <c r="N205" s="363"/>
      <c r="P205" s="150" t="str">
        <f>IF(P204="","",VLOOKUP($E204&amp;$D$91&amp;$D$92,'CCG data'!$A:$AD,'CCG data'!I$3,FALSE))</f>
        <v/>
      </c>
      <c r="Q205" s="15" t="str">
        <f>IF(P204="","",VLOOKUP($E204&amp;$D$91&amp;$D$92,'CCG data'!$A:$AD,'CCG data'!J$3,FALSE))</f>
        <v/>
      </c>
      <c r="R205" s="15">
        <f>IF(R204="","",VLOOKUP($E204&amp;$D$91&amp;$D$92,'CCG data'!$A:$AD,'CCG data'!K$3,FALSE))</f>
        <v>0.376</v>
      </c>
      <c r="S205" s="15">
        <f>IF(R204="","",VLOOKUP($E204&amp;$D$91&amp;$D$92,'CCG data'!$A:$AD,'CCG data'!L$3,FALSE))</f>
        <v>0.42599999999999999</v>
      </c>
      <c r="T205" s="15">
        <f>IF(T204="","",VLOOKUP($E204&amp;$D$91&amp;$D$92,'CCG data'!$A:$AD,'CCG data'!M$3,FALSE))</f>
        <v>0.35399999999999998</v>
      </c>
      <c r="U205" s="15">
        <f>IF(T204="","",VLOOKUP($E204&amp;$D$91&amp;$D$92,'CCG data'!$A:$AD,'CCG data'!N$3,FALSE))</f>
        <v>0.40300000000000002</v>
      </c>
      <c r="V205" s="15">
        <f>IF(V204="","",VLOOKUP($E204&amp;$D$91&amp;$D$92,'CCG data'!$A:$AD,'CCG data'!O$3,FALSE))</f>
        <v>0.20100000000000001</v>
      </c>
      <c r="W205" s="135">
        <f>IF(V204="","",VLOOKUP($E204&amp;$D$91&amp;$D$92,'CCG data'!$A:$AD,'CCG data'!P$3,FALSE))</f>
        <v>0.24299999999999999</v>
      </c>
      <c r="Z205" s="163" t="str">
        <f>IFERROR(VLOOKUP($E205&amp;$D$92, Outliers!$A$4:$P$214,10,FALSE),"0")</f>
        <v>0</v>
      </c>
      <c r="AA205" s="163" t="str">
        <f>IFERROR(VLOOKUP($E205&amp;$D$92, Outliers!$A$4:$P$214,11,FALSE),"0")</f>
        <v>0</v>
      </c>
      <c r="AB205" s="163" t="str">
        <f>IFERROR(VLOOKUP($E205&amp;$D$92, Outliers!$A$4:$P$214,12,FALSE),"0")</f>
        <v>0</v>
      </c>
      <c r="AD205" s="78"/>
      <c r="AE205" s="78"/>
      <c r="AF205" s="78"/>
      <c r="AG205" s="78"/>
    </row>
    <row r="206" spans="4:33" ht="15.75" x14ac:dyDescent="0.25">
      <c r="D206" s="318"/>
      <c r="E206" s="104" t="s">
        <v>186</v>
      </c>
      <c r="F206" s="405" t="str">
        <f>IF(OR(ISERROR(VLOOKUP($E206&amp;$D$91&amp;$D$92,'CCG data'!$A:$AD,'CCG data'!R$3,FALSE)),ISBLANK(VLOOKUP($E206&amp;$D$91&amp;$D$92,'CCG data'!$A:$AD,'CCG data'!R$3,FALSE))),"",VLOOKUP($E206&amp;$D$91&amp;$D$92,'CCG data'!$A:$AD,'CCG data'!R$3,FALSE))</f>
        <v/>
      </c>
      <c r="G206" s="406"/>
      <c r="H206" s="406">
        <f>IF(OR(ISERROR(VLOOKUP($E206&amp;$D$91&amp;$D$92,'CCG data'!$A:$AD,'CCG data'!S$3,FALSE)),ISBLANK(VLOOKUP($E206&amp;$D$91&amp;$D$92,'CCG data'!$A:$AD,'CCG data'!S$3,FALSE))),"",VLOOKUP($E206&amp;$D$91&amp;$D$92,'CCG data'!$A:$AD,'CCG data'!S$3,FALSE))</f>
        <v>47.881608543763676</v>
      </c>
      <c r="I206" s="406"/>
      <c r="J206" s="406">
        <f>IF(OR(ISERROR(VLOOKUP($E206&amp;$D$91&amp;$D$92,'CCG data'!$A:$AD,'CCG data'!T$3,FALSE)),ISBLANK(VLOOKUP($E206&amp;$D$91&amp;$D$92,'CCG data'!$A:$AD,'CCG data'!T$3,FALSE))),"",VLOOKUP($E206&amp;$D$91&amp;$D$92,'CCG data'!$A:$AD,'CCG data'!T$3,FALSE))</f>
        <v>25.727053557370905</v>
      </c>
      <c r="K206" s="406"/>
      <c r="L206" s="406">
        <f>IF(OR(ISERROR(VLOOKUP($E206&amp;$D$91&amp;$D$92,'CCG data'!$A:$AD,'CCG data'!U$3,FALSE)),ISBLANK(VLOOKUP($E206&amp;$D$91&amp;$D$92,'CCG data'!$A:$AD,'CCG data'!U$3,FALSE))),"",VLOOKUP($E206&amp;$D$91&amp;$D$92,'CCG data'!$A:$AD,'CCG data'!U$3,FALSE))</f>
        <v>8.5102757304967049</v>
      </c>
      <c r="M206" s="407"/>
      <c r="N206" s="362">
        <f>IF(OR(ISERROR(VLOOKUP($E206&amp;$D$91&amp;$D$92,'CCG data'!$A:$AD,'CCG data'!G$3,FALSE)),ISBLANK(VLOOKUP($E206&amp;$D$91&amp;$D$92,'CCG data'!$A:$AD,'CCG data'!G$3,FALSE))),"",VLOOKUP($E206&amp;$D$91&amp;$D$92,'CCG data'!$A:$AD,'CCG data'!G$3,FALSE))</f>
        <v>698</v>
      </c>
      <c r="P206" s="397" t="str">
        <f>IF(OR(ISERROR(VLOOKUP($E206&amp;$D$91&amp;$D$92,'CCG data'!$A:$AD,'CCG data'!B$3,FALSE)),ISBLANK(VLOOKUP($E206&amp;$D$91&amp;$D$92,'CCG data'!$A:$AD,'CCG data'!B$3,FALSE))),"",VLOOKUP($E206&amp;$D$91&amp;$D$92,'CCG data'!$A:$AD,'CCG data'!B$3,FALSE))</f>
        <v/>
      </c>
      <c r="Q206" s="263"/>
      <c r="R206" s="263">
        <f>IF(OR(ISERROR(VLOOKUP($E206&amp;$D$91&amp;$D$92,'CCG data'!$A:$AD,'CCG data'!C$3,FALSE)),ISBLANK(VLOOKUP($E206&amp;$D$91&amp;$D$92,'CCG data'!$A:$AD,'CCG data'!C$3,FALSE))),"",VLOOKUP($E206&amp;$D$91&amp;$D$92,'CCG data'!$A:$AD,'CCG data'!C$3,FALSE))</f>
        <v>0.58309455587392545</v>
      </c>
      <c r="S206" s="263"/>
      <c r="T206" s="263">
        <f>IF(OR(ISERROR(VLOOKUP($E206&amp;$D$91&amp;$D$92,'CCG data'!$A:$AD,'CCG data'!D$3,FALSE)),ISBLANK(VLOOKUP($E206&amp;$D$91&amp;$D$92,'CCG data'!$A:$AD,'CCG data'!D$3,FALSE))),"",VLOOKUP($E206&amp;$D$91&amp;$D$92,'CCG data'!$A:$AD,'CCG data'!D$3,FALSE))</f>
        <v>0.3137535816618911</v>
      </c>
      <c r="U206" s="263"/>
      <c r="V206" s="263">
        <f>IF(OR(ISERROR(VLOOKUP($E206&amp;$D$91&amp;$D$92,'CCG data'!$A:$AD,'CCG data'!E$3,FALSE)),ISBLANK(VLOOKUP($E206&amp;$D$91&amp;$D$92,'CCG data'!$A:$AD,'CCG data'!E$3,FALSE))),"",VLOOKUP($E206&amp;$D$91&amp;$D$92,'CCG data'!$A:$AD,'CCG data'!E$3,FALSE))</f>
        <v>0.10315186246418338</v>
      </c>
      <c r="W206" s="398"/>
      <c r="Z206" s="163">
        <f>IFERROR(VLOOKUP($E206&amp;$D$92, Outliers!$A$4:$P$214,10,FALSE),"0")</f>
        <v>1</v>
      </c>
      <c r="AA206" s="163">
        <f>IFERROR(VLOOKUP($E206&amp;$D$92, Outliers!$A$4:$P$214,11,FALSE),"0")</f>
        <v>0</v>
      </c>
      <c r="AB206" s="163">
        <f>IFERROR(VLOOKUP($E206&amp;$D$92, Outliers!$A$4:$P$214,12,FALSE),"0")</f>
        <v>1</v>
      </c>
      <c r="AD206" s="78"/>
      <c r="AE206" s="78"/>
      <c r="AF206" s="78"/>
      <c r="AG206" s="78"/>
    </row>
    <row r="207" spans="4:33" x14ac:dyDescent="0.25">
      <c r="D207" s="318"/>
      <c r="E207" s="103" t="s">
        <v>27</v>
      </c>
      <c r="F207" s="95" t="str">
        <f>IF(P206="","",VLOOKUP($E206&amp;$D$91&amp;$D$92,'CCG data'!$A:$AD,'CCG data'!W$3,FALSE))</f>
        <v/>
      </c>
      <c r="G207" s="96" t="str">
        <f>IF(P206="","",VLOOKUP($E206&amp;$D$91&amp;$D$92,'CCG data'!$A:$AD,'CCG data'!X$3,FALSE))</f>
        <v/>
      </c>
      <c r="H207" s="96">
        <f>IF(R206="","",VLOOKUP($E206&amp;$D$91&amp;$D$92,'CCG data'!$A:$AD,'CCG data'!Y$3,FALSE))</f>
        <v>43.229738233636297</v>
      </c>
      <c r="I207" s="96">
        <f>IF(R206="","",VLOOKUP($E206&amp;$D$91&amp;$D$92,'CCG data'!$A:$AD,'CCG data'!Z$3,FALSE))</f>
        <v>52.533478853891054</v>
      </c>
      <c r="J207" s="96">
        <f>IF(T206="","",VLOOKUP($E206&amp;$D$91&amp;$D$92,'CCG data'!$A:$AD,'CCG data'!AA$3,FALSE))</f>
        <v>22.319646139309913</v>
      </c>
      <c r="K207" s="96">
        <f>IF(T206="","",VLOOKUP($E206&amp;$D$91&amp;$D$92,'CCG data'!$A:$AD,'CCG data'!AB$3,FALSE))</f>
        <v>29.134460975431896</v>
      </c>
      <c r="L207" s="96">
        <f>IF(V206="","",VLOOKUP($E206&amp;$D$91&amp;$D$92,'CCG data'!$A:$AD,'CCG data'!AC$3,FALSE))</f>
        <v>6.5445023287548754</v>
      </c>
      <c r="M207" s="96">
        <f>IF(V206="","",VLOOKUP($E206&amp;$D$91&amp;$D$92,'CCG data'!$A:$AD,'CCG data'!AD$3,FALSE))</f>
        <v>10.476049132238535</v>
      </c>
      <c r="N207" s="363"/>
      <c r="P207" s="150" t="str">
        <f>IF(P206="","",VLOOKUP($E206&amp;$D$91&amp;$D$92,'CCG data'!$A:$AD,'CCG data'!I$3,FALSE))</f>
        <v/>
      </c>
      <c r="Q207" s="15" t="str">
        <f>IF(P206="","",VLOOKUP($E206&amp;$D$91&amp;$D$92,'CCG data'!$A:$AD,'CCG data'!J$3,FALSE))</f>
        <v/>
      </c>
      <c r="R207" s="15">
        <f>IF(R206="","",VLOOKUP($E206&amp;$D$91&amp;$D$92,'CCG data'!$A:$AD,'CCG data'!K$3,FALSE))</f>
        <v>0.54600000000000004</v>
      </c>
      <c r="S207" s="15">
        <f>IF(R206="","",VLOOKUP($E206&amp;$D$91&amp;$D$92,'CCG data'!$A:$AD,'CCG data'!L$3,FALSE))</f>
        <v>0.61899999999999999</v>
      </c>
      <c r="T207" s="15">
        <f>IF(T206="","",VLOOKUP($E206&amp;$D$91&amp;$D$92,'CCG data'!$A:$AD,'CCG data'!M$3,FALSE))</f>
        <v>0.28000000000000003</v>
      </c>
      <c r="U207" s="15">
        <f>IF(T206="","",VLOOKUP($E206&amp;$D$91&amp;$D$92,'CCG data'!$A:$AD,'CCG data'!N$3,FALSE))</f>
        <v>0.34899999999999998</v>
      </c>
      <c r="V207" s="15">
        <f>IF(V206="","",VLOOKUP($E206&amp;$D$91&amp;$D$92,'CCG data'!$A:$AD,'CCG data'!O$3,FALSE))</f>
        <v>8.3000000000000004E-2</v>
      </c>
      <c r="W207" s="135">
        <f>IF(V206="","",VLOOKUP($E206&amp;$D$91&amp;$D$92,'CCG data'!$A:$AD,'CCG data'!P$3,FALSE))</f>
        <v>0.128</v>
      </c>
      <c r="Z207" s="163" t="str">
        <f>IFERROR(VLOOKUP($E207&amp;$D$92, Outliers!$A$4:$P$214,10,FALSE),"0")</f>
        <v>0</v>
      </c>
      <c r="AA207" s="163" t="str">
        <f>IFERROR(VLOOKUP($E207&amp;$D$92, Outliers!$A$4:$P$214,11,FALSE),"0")</f>
        <v>0</v>
      </c>
      <c r="AB207" s="163" t="str">
        <f>IFERROR(VLOOKUP($E207&amp;$D$92, Outliers!$A$4:$P$214,12,FALSE),"0")</f>
        <v>0</v>
      </c>
      <c r="AD207" s="78"/>
      <c r="AE207" s="78"/>
      <c r="AF207" s="78"/>
      <c r="AG207" s="78"/>
    </row>
    <row r="208" spans="4:33" ht="15.75" x14ac:dyDescent="0.25">
      <c r="D208" s="318"/>
      <c r="E208" s="104" t="s">
        <v>406</v>
      </c>
      <c r="F208" s="405" t="str">
        <f>IF(OR(ISERROR(VLOOKUP($E208&amp;$D$91&amp;$D$92,'CCG data'!$A:$AD,'CCG data'!R$3,FALSE)),ISBLANK(VLOOKUP($E208&amp;$D$91&amp;$D$92,'CCG data'!$A:$AD,'CCG data'!R$3,FALSE))),"",VLOOKUP($E208&amp;$D$91&amp;$D$92,'CCG data'!$A:$AD,'CCG data'!R$3,FALSE))</f>
        <v/>
      </c>
      <c r="G208" s="406"/>
      <c r="H208" s="406">
        <f>IF(OR(ISERROR(VLOOKUP($E208&amp;$D$91&amp;$D$92,'CCG data'!$A:$AD,'CCG data'!S$3,FALSE)),ISBLANK(VLOOKUP($E208&amp;$D$91&amp;$D$92,'CCG data'!$A:$AD,'CCG data'!S$3,FALSE))),"",VLOOKUP($E208&amp;$D$91&amp;$D$92,'CCG data'!$A:$AD,'CCG data'!S$3,FALSE))</f>
        <v>21.973703667985262</v>
      </c>
      <c r="I208" s="406"/>
      <c r="J208" s="406">
        <f>IF(OR(ISERROR(VLOOKUP($E208&amp;$D$91&amp;$D$92,'CCG data'!$A:$AD,'CCG data'!T$3,FALSE)),ISBLANK(VLOOKUP($E208&amp;$D$91&amp;$D$92,'CCG data'!$A:$AD,'CCG data'!T$3,FALSE))),"",VLOOKUP($E208&amp;$D$91&amp;$D$92,'CCG data'!$A:$AD,'CCG data'!T$3,FALSE))</f>
        <v>24.011888380329754</v>
      </c>
      <c r="K208" s="406"/>
      <c r="L208" s="406">
        <f>IF(OR(ISERROR(VLOOKUP($E208&amp;$D$91&amp;$D$92,'CCG data'!$A:$AD,'CCG data'!U$3,FALSE)),ISBLANK(VLOOKUP($E208&amp;$D$91&amp;$D$92,'CCG data'!$A:$AD,'CCG data'!U$3,FALSE))),"",VLOOKUP($E208&amp;$D$91&amp;$D$92,'CCG data'!$A:$AD,'CCG data'!U$3,FALSE))</f>
        <v>19.708884223619528</v>
      </c>
      <c r="M208" s="407"/>
      <c r="N208" s="362">
        <f>IF(OR(ISERROR(VLOOKUP($E208&amp;$D$91&amp;$D$92,'CCG data'!$A:$AD,'CCG data'!G$3,FALSE)),ISBLANK(VLOOKUP($E208&amp;$D$91&amp;$D$92,'CCG data'!$A:$AD,'CCG data'!G$3,FALSE))),"",VLOOKUP($E208&amp;$D$91&amp;$D$92,'CCG data'!$A:$AD,'CCG data'!G$3,FALSE))</f>
        <v>1274</v>
      </c>
      <c r="P208" s="397" t="str">
        <f>IF(OR(ISERROR(VLOOKUP($E208&amp;$D$91&amp;$D$92,'CCG data'!$A:$AD,'CCG data'!B$3,FALSE)),ISBLANK(VLOOKUP($E208&amp;$D$91&amp;$D$92,'CCG data'!$A:$AD,'CCG data'!B$3,FALSE))),"",VLOOKUP($E208&amp;$D$91&amp;$D$92,'CCG data'!$A:$AD,'CCG data'!B$3,FALSE))</f>
        <v/>
      </c>
      <c r="Q208" s="263"/>
      <c r="R208" s="263">
        <f>IF(OR(ISERROR(VLOOKUP($E208&amp;$D$91&amp;$D$92,'CCG data'!$A:$AD,'CCG data'!C$3,FALSE)),ISBLANK(VLOOKUP($E208&amp;$D$91&amp;$D$92,'CCG data'!$A:$AD,'CCG data'!C$3,FALSE))),"",VLOOKUP($E208&amp;$D$91&amp;$D$92,'CCG data'!$A:$AD,'CCG data'!C$3,FALSE))</f>
        <v>0.33202511773940346</v>
      </c>
      <c r="S208" s="263"/>
      <c r="T208" s="263">
        <f>IF(OR(ISERROR(VLOOKUP($E208&amp;$D$91&amp;$D$92,'CCG data'!$A:$AD,'CCG data'!D$3,FALSE)),ISBLANK(VLOOKUP($E208&amp;$D$91&amp;$D$92,'CCG data'!$A:$AD,'CCG data'!D$3,FALSE))),"",VLOOKUP($E208&amp;$D$91&amp;$D$92,'CCG data'!$A:$AD,'CCG data'!D$3,FALSE))</f>
        <v>0.36891679748822603</v>
      </c>
      <c r="U208" s="263"/>
      <c r="V208" s="263">
        <f>IF(OR(ISERROR(VLOOKUP($E208&amp;$D$91&amp;$D$92,'CCG data'!$A:$AD,'CCG data'!E$3,FALSE)),ISBLANK(VLOOKUP($E208&amp;$D$91&amp;$D$92,'CCG data'!$A:$AD,'CCG data'!E$3,FALSE))),"",VLOOKUP($E208&amp;$D$91&amp;$D$92,'CCG data'!$A:$AD,'CCG data'!E$3,FALSE))</f>
        <v>0.2990580847723705</v>
      </c>
      <c r="W208" s="398"/>
      <c r="Z208" s="163">
        <f>IFERROR(VLOOKUP($E208&amp;$D$92, Outliers!$A$4:$P$214,10,FALSE),"0")</f>
        <v>1</v>
      </c>
      <c r="AA208" s="163">
        <f>IFERROR(VLOOKUP($E208&amp;$D$92, Outliers!$A$4:$P$214,11,FALSE),"0")</f>
        <v>1</v>
      </c>
      <c r="AB208" s="163">
        <f>IFERROR(VLOOKUP($E208&amp;$D$92, Outliers!$A$4:$P$214,12,FALSE),"0")</f>
        <v>1</v>
      </c>
      <c r="AD208" s="78"/>
      <c r="AE208" s="78"/>
      <c r="AF208" s="78"/>
      <c r="AG208" s="78"/>
    </row>
    <row r="209" spans="4:33" x14ac:dyDescent="0.25">
      <c r="D209" s="318"/>
      <c r="E209" s="103" t="s">
        <v>27</v>
      </c>
      <c r="F209" s="95" t="str">
        <f>IF(P208="","",VLOOKUP($E208&amp;$D$91&amp;$D$92,'CCG data'!$A:$AD,'CCG data'!W$3,FALSE))</f>
        <v/>
      </c>
      <c r="G209" s="96" t="str">
        <f>IF(P208="","",VLOOKUP($E208&amp;$D$91&amp;$D$92,'CCG data'!$A:$AD,'CCG data'!X$3,FALSE))</f>
        <v/>
      </c>
      <c r="H209" s="96">
        <f>IF(R208="","",VLOOKUP($E208&amp;$D$91&amp;$D$92,'CCG data'!$A:$AD,'CCG data'!Y$3,FALSE))</f>
        <v>19.879643523496085</v>
      </c>
      <c r="I209" s="96">
        <f>IF(R208="","",VLOOKUP($E208&amp;$D$91&amp;$D$92,'CCG data'!$A:$AD,'CCG data'!Z$3,FALSE))</f>
        <v>24.067763812474439</v>
      </c>
      <c r="J209" s="96">
        <f>IF(T208="","",VLOOKUP($E208&amp;$D$91&amp;$D$92,'CCG data'!$A:$AD,'CCG data'!AA$3,FALSE))</f>
        <v>21.841020173662841</v>
      </c>
      <c r="K209" s="96">
        <f>IF(T208="","",VLOOKUP($E208&amp;$D$91&amp;$D$92,'CCG data'!$A:$AD,'CCG data'!AB$3,FALSE))</f>
        <v>26.182756586996668</v>
      </c>
      <c r="L209" s="96">
        <f>IF(V208="","",VLOOKUP($E208&amp;$D$91&amp;$D$92,'CCG data'!$A:$AD,'CCG data'!AC$3,FALSE))</f>
        <v>17.729839440397413</v>
      </c>
      <c r="M209" s="96">
        <f>IF(V208="","",VLOOKUP($E208&amp;$D$91&amp;$D$92,'CCG data'!$A:$AD,'CCG data'!AD$3,FALSE))</f>
        <v>21.687929006841642</v>
      </c>
      <c r="N209" s="363"/>
      <c r="P209" s="150" t="str">
        <f>IF(P208="","",VLOOKUP($E208&amp;$D$91&amp;$D$92,'CCG data'!$A:$AD,'CCG data'!I$3,FALSE))</f>
        <v/>
      </c>
      <c r="Q209" s="15" t="str">
        <f>IF(P208="","",VLOOKUP($E208&amp;$D$91&amp;$D$92,'CCG data'!$A:$AD,'CCG data'!J$3,FALSE))</f>
        <v/>
      </c>
      <c r="R209" s="15">
        <f>IF(R208="","",VLOOKUP($E208&amp;$D$91&amp;$D$92,'CCG data'!$A:$AD,'CCG data'!K$3,FALSE))</f>
        <v>0.307</v>
      </c>
      <c r="S209" s="15">
        <f>IF(R208="","",VLOOKUP($E208&amp;$D$91&amp;$D$92,'CCG data'!$A:$AD,'CCG data'!L$3,FALSE))</f>
        <v>0.35799999999999998</v>
      </c>
      <c r="T209" s="15">
        <f>IF(T208="","",VLOOKUP($E208&amp;$D$91&amp;$D$92,'CCG data'!$A:$AD,'CCG data'!M$3,FALSE))</f>
        <v>0.34300000000000003</v>
      </c>
      <c r="U209" s="15">
        <f>IF(T208="","",VLOOKUP($E208&amp;$D$91&amp;$D$92,'CCG data'!$A:$AD,'CCG data'!N$3,FALSE))</f>
        <v>0.39600000000000002</v>
      </c>
      <c r="V209" s="15">
        <f>IF(V208="","",VLOOKUP($E208&amp;$D$91&amp;$D$92,'CCG data'!$A:$AD,'CCG data'!O$3,FALSE))</f>
        <v>0.27500000000000002</v>
      </c>
      <c r="W209" s="135">
        <f>IF(V208="","",VLOOKUP($E208&amp;$D$91&amp;$D$92,'CCG data'!$A:$AD,'CCG data'!P$3,FALSE))</f>
        <v>0.32500000000000001</v>
      </c>
      <c r="Z209" s="163" t="str">
        <f>IFERROR(VLOOKUP($E209&amp;$D$92, Outliers!$A$4:$P$214,10,FALSE),"0")</f>
        <v>0</v>
      </c>
      <c r="AA209" s="163" t="str">
        <f>IFERROR(VLOOKUP($E209&amp;$D$92, Outliers!$A$4:$P$214,11,FALSE),"0")</f>
        <v>0</v>
      </c>
      <c r="AB209" s="163" t="str">
        <f>IFERROR(VLOOKUP($E209&amp;$D$92, Outliers!$A$4:$P$214,12,FALSE),"0")</f>
        <v>0</v>
      </c>
      <c r="AD209" s="78"/>
      <c r="AE209" s="78"/>
      <c r="AF209" s="78"/>
      <c r="AG209" s="78"/>
    </row>
    <row r="210" spans="4:33" ht="15.75" x14ac:dyDescent="0.25">
      <c r="D210" s="318"/>
      <c r="E210" s="104" t="s">
        <v>187</v>
      </c>
      <c r="F210" s="405" t="str">
        <f>IF(OR(ISERROR(VLOOKUP($E210&amp;$D$91&amp;$D$92,'CCG data'!$A:$AD,'CCG data'!R$3,FALSE)),ISBLANK(VLOOKUP($E210&amp;$D$91&amp;$D$92,'CCG data'!$A:$AD,'CCG data'!R$3,FALSE))),"",VLOOKUP($E210&amp;$D$91&amp;$D$92,'CCG data'!$A:$AD,'CCG data'!R$3,FALSE))</f>
        <v/>
      </c>
      <c r="G210" s="406"/>
      <c r="H210" s="406">
        <f>IF(OR(ISERROR(VLOOKUP($E210&amp;$D$91&amp;$D$92,'CCG data'!$A:$AD,'CCG data'!S$3,FALSE)),ISBLANK(VLOOKUP($E210&amp;$D$91&amp;$D$92,'CCG data'!$A:$AD,'CCG data'!S$3,FALSE))),"",VLOOKUP($E210&amp;$D$91&amp;$D$92,'CCG data'!$A:$AD,'CCG data'!S$3,FALSE))</f>
        <v>40.709771890920237</v>
      </c>
      <c r="I210" s="406"/>
      <c r="J210" s="406">
        <f>IF(OR(ISERROR(VLOOKUP($E210&amp;$D$91&amp;$D$92,'CCG data'!$A:$AD,'CCG data'!T$3,FALSE)),ISBLANK(VLOOKUP($E210&amp;$D$91&amp;$D$92,'CCG data'!$A:$AD,'CCG data'!T$3,FALSE))),"",VLOOKUP($E210&amp;$D$91&amp;$D$92,'CCG data'!$A:$AD,'CCG data'!T$3,FALSE))</f>
        <v>28.976703741757174</v>
      </c>
      <c r="K210" s="406"/>
      <c r="L210" s="406">
        <f>IF(OR(ISERROR(VLOOKUP($E210&amp;$D$91&amp;$D$92,'CCG data'!$A:$AD,'CCG data'!U$3,FALSE)),ISBLANK(VLOOKUP($E210&amp;$D$91&amp;$D$92,'CCG data'!$A:$AD,'CCG data'!U$3,FALSE))),"",VLOOKUP($E210&amp;$D$91&amp;$D$92,'CCG data'!$A:$AD,'CCG data'!U$3,FALSE))</f>
        <v>8.110753366647387</v>
      </c>
      <c r="M210" s="407"/>
      <c r="N210" s="362">
        <f>IF(OR(ISERROR(VLOOKUP($E210&amp;$D$91&amp;$D$92,'CCG data'!$A:$AD,'CCG data'!G$3,FALSE)),ISBLANK(VLOOKUP($E210&amp;$D$91&amp;$D$92,'CCG data'!$A:$AD,'CCG data'!G$3,FALSE))),"",VLOOKUP($E210&amp;$D$91&amp;$D$92,'CCG data'!$A:$AD,'CCG data'!G$3,FALSE))</f>
        <v>1593</v>
      </c>
      <c r="P210" s="397" t="str">
        <f>IF(OR(ISERROR(VLOOKUP($E210&amp;$D$91&amp;$D$92,'CCG data'!$A:$AD,'CCG data'!B$3,FALSE)),ISBLANK(VLOOKUP($E210&amp;$D$91&amp;$D$92,'CCG data'!$A:$AD,'CCG data'!B$3,FALSE))),"",VLOOKUP($E210&amp;$D$91&amp;$D$92,'CCG data'!$A:$AD,'CCG data'!B$3,FALSE))</f>
        <v/>
      </c>
      <c r="Q210" s="263"/>
      <c r="R210" s="263">
        <f>IF(OR(ISERROR(VLOOKUP($E210&amp;$D$91&amp;$D$92,'CCG data'!$A:$AD,'CCG data'!C$3,FALSE)),ISBLANK(VLOOKUP($E210&amp;$D$91&amp;$D$92,'CCG data'!$A:$AD,'CCG data'!C$3,FALSE))),"",VLOOKUP($E210&amp;$D$91&amp;$D$92,'CCG data'!$A:$AD,'CCG data'!C$3,FALSE))</f>
        <v>0.51789077212806023</v>
      </c>
      <c r="S210" s="263"/>
      <c r="T210" s="263">
        <f>IF(OR(ISERROR(VLOOKUP($E210&amp;$D$91&amp;$D$92,'CCG data'!$A:$AD,'CCG data'!D$3,FALSE)),ISBLANK(VLOOKUP($E210&amp;$D$91&amp;$D$92,'CCG data'!$A:$AD,'CCG data'!D$3,FALSE))),"",VLOOKUP($E210&amp;$D$91&amp;$D$92,'CCG data'!$A:$AD,'CCG data'!D$3,FALSE))</f>
        <v>0.37853107344632769</v>
      </c>
      <c r="U210" s="263"/>
      <c r="V210" s="263">
        <f>IF(OR(ISERROR(VLOOKUP($E210&amp;$D$91&amp;$D$92,'CCG data'!$A:$AD,'CCG data'!E$3,FALSE)),ISBLANK(VLOOKUP($E210&amp;$D$91&amp;$D$92,'CCG data'!$A:$AD,'CCG data'!E$3,FALSE))),"",VLOOKUP($E210&amp;$D$91&amp;$D$92,'CCG data'!$A:$AD,'CCG data'!E$3,FALSE))</f>
        <v>0.10357815442561205</v>
      </c>
      <c r="W210" s="398"/>
      <c r="Z210" s="163">
        <f>IFERROR(VLOOKUP($E210&amp;$D$92, Outliers!$A$4:$P$214,10,FALSE),"0")</f>
        <v>0</v>
      </c>
      <c r="AA210" s="163">
        <f>IFERROR(VLOOKUP($E210&amp;$D$92, Outliers!$A$4:$P$214,11,FALSE),"0")</f>
        <v>0</v>
      </c>
      <c r="AB210" s="163">
        <f>IFERROR(VLOOKUP($E210&amp;$D$92, Outliers!$A$4:$P$214,12,FALSE),"0")</f>
        <v>1</v>
      </c>
      <c r="AD210" s="78"/>
      <c r="AE210" s="78"/>
      <c r="AF210" s="78"/>
      <c r="AG210" s="78"/>
    </row>
    <row r="211" spans="4:33" x14ac:dyDescent="0.25">
      <c r="D211" s="318"/>
      <c r="E211" s="103" t="s">
        <v>27</v>
      </c>
      <c r="F211" s="95" t="str">
        <f>IF(P210="","",VLOOKUP($E210&amp;$D$91&amp;$D$92,'CCG data'!$A:$AD,'CCG data'!W$3,FALSE))</f>
        <v/>
      </c>
      <c r="G211" s="96" t="str">
        <f>IF(P210="","",VLOOKUP($E210&amp;$D$91&amp;$D$92,'CCG data'!$A:$AD,'CCG data'!X$3,FALSE))</f>
        <v/>
      </c>
      <c r="H211" s="96">
        <f>IF(R210="","",VLOOKUP($E210&amp;$D$91&amp;$D$92,'CCG data'!$A:$AD,'CCG data'!Y$3,FALSE))</f>
        <v>37.931800518137315</v>
      </c>
      <c r="I211" s="96">
        <f>IF(R210="","",VLOOKUP($E210&amp;$D$91&amp;$D$92,'CCG data'!$A:$AD,'CCG data'!Z$3,FALSE))</f>
        <v>43.487743263703159</v>
      </c>
      <c r="J211" s="96">
        <f>IF(T210="","",VLOOKUP($E210&amp;$D$91&amp;$D$92,'CCG data'!$A:$AD,'CCG data'!AA$3,FALSE))</f>
        <v>26.663859448757446</v>
      </c>
      <c r="K211" s="96">
        <f>IF(T210="","",VLOOKUP($E210&amp;$D$91&amp;$D$92,'CCG data'!$A:$AD,'CCG data'!AB$3,FALSE))</f>
        <v>31.289548034756901</v>
      </c>
      <c r="L211" s="96">
        <f>IF(V210="","",VLOOKUP($E210&amp;$D$91&amp;$D$92,'CCG data'!$A:$AD,'CCG data'!AC$3,FALSE))</f>
        <v>6.8731676319186432</v>
      </c>
      <c r="M211" s="96">
        <f>IF(V210="","",VLOOKUP($E210&amp;$D$91&amp;$D$92,'CCG data'!$A:$AD,'CCG data'!AD$3,FALSE))</f>
        <v>9.3483391013761299</v>
      </c>
      <c r="N211" s="363"/>
      <c r="P211" s="150" t="str">
        <f>IF(P210="","",VLOOKUP($E210&amp;$D$91&amp;$D$92,'CCG data'!$A:$AD,'CCG data'!I$3,FALSE))</f>
        <v/>
      </c>
      <c r="Q211" s="15" t="str">
        <f>IF(P210="","",VLOOKUP($E210&amp;$D$91&amp;$D$92,'CCG data'!$A:$AD,'CCG data'!J$3,FALSE))</f>
        <v/>
      </c>
      <c r="R211" s="15">
        <f>IF(R210="","",VLOOKUP($E210&amp;$D$91&amp;$D$92,'CCG data'!$A:$AD,'CCG data'!K$3,FALSE))</f>
        <v>0.49299999999999999</v>
      </c>
      <c r="S211" s="15">
        <f>IF(R210="","",VLOOKUP($E210&amp;$D$91&amp;$D$92,'CCG data'!$A:$AD,'CCG data'!L$3,FALSE))</f>
        <v>0.54200000000000004</v>
      </c>
      <c r="T211" s="15">
        <f>IF(T210="","",VLOOKUP($E210&amp;$D$91&amp;$D$92,'CCG data'!$A:$AD,'CCG data'!M$3,FALSE))</f>
        <v>0.35499999999999998</v>
      </c>
      <c r="U211" s="15">
        <f>IF(T210="","",VLOOKUP($E210&amp;$D$91&amp;$D$92,'CCG data'!$A:$AD,'CCG data'!N$3,FALSE))</f>
        <v>0.40300000000000002</v>
      </c>
      <c r="V211" s="15">
        <f>IF(V210="","",VLOOKUP($E210&amp;$D$91&amp;$D$92,'CCG data'!$A:$AD,'CCG data'!O$3,FALSE))</f>
        <v>0.09</v>
      </c>
      <c r="W211" s="135">
        <f>IF(V210="","",VLOOKUP($E210&amp;$D$91&amp;$D$92,'CCG data'!$A:$AD,'CCG data'!P$3,FALSE))</f>
        <v>0.12</v>
      </c>
      <c r="Z211" s="163" t="str">
        <f>IFERROR(VLOOKUP($E211&amp;$D$92, Outliers!$A$4:$P$214,10,FALSE),"0")</f>
        <v>0</v>
      </c>
      <c r="AA211" s="163" t="str">
        <f>IFERROR(VLOOKUP($E211&amp;$D$92, Outliers!$A$4:$P$214,11,FALSE),"0")</f>
        <v>0</v>
      </c>
      <c r="AB211" s="163" t="str">
        <f>IFERROR(VLOOKUP($E211&amp;$D$92, Outliers!$A$4:$P$214,12,FALSE),"0")</f>
        <v>0</v>
      </c>
      <c r="AD211" s="78"/>
      <c r="AE211" s="78"/>
      <c r="AF211" s="78"/>
      <c r="AG211" s="78"/>
    </row>
    <row r="212" spans="4:33" ht="15.75" x14ac:dyDescent="0.25">
      <c r="D212" s="318"/>
      <c r="E212" s="104" t="s">
        <v>188</v>
      </c>
      <c r="F212" s="405" t="str">
        <f>IF(OR(ISERROR(VLOOKUP($E212&amp;$D$91&amp;$D$92,'CCG data'!$A:$AD,'CCG data'!R$3,FALSE)),ISBLANK(VLOOKUP($E212&amp;$D$91&amp;$D$92,'CCG data'!$A:$AD,'CCG data'!R$3,FALSE))),"",VLOOKUP($E212&amp;$D$91&amp;$D$92,'CCG data'!$A:$AD,'CCG data'!R$3,FALSE))</f>
        <v/>
      </c>
      <c r="G212" s="406"/>
      <c r="H212" s="406">
        <f>IF(OR(ISERROR(VLOOKUP($E212&amp;$D$91&amp;$D$92,'CCG data'!$A:$AD,'CCG data'!S$3,FALSE)),ISBLANK(VLOOKUP($E212&amp;$D$91&amp;$D$92,'CCG data'!$A:$AD,'CCG data'!S$3,FALSE))),"",VLOOKUP($E212&amp;$D$91&amp;$D$92,'CCG data'!$A:$AD,'CCG data'!S$3,FALSE))</f>
        <v>29.120848452539569</v>
      </c>
      <c r="I212" s="406"/>
      <c r="J212" s="406">
        <f>IF(OR(ISERROR(VLOOKUP($E212&amp;$D$91&amp;$D$92,'CCG data'!$A:$AD,'CCG data'!T$3,FALSE)),ISBLANK(VLOOKUP($E212&amp;$D$91&amp;$D$92,'CCG data'!$A:$AD,'CCG data'!T$3,FALSE))),"",VLOOKUP($E212&amp;$D$91&amp;$D$92,'CCG data'!$A:$AD,'CCG data'!T$3,FALSE))</f>
        <v>22.872109626683088</v>
      </c>
      <c r="K212" s="406"/>
      <c r="L212" s="406">
        <f>IF(OR(ISERROR(VLOOKUP($E212&amp;$D$91&amp;$D$92,'CCG data'!$A:$AD,'CCG data'!U$3,FALSE)),ISBLANK(VLOOKUP($E212&amp;$D$91&amp;$D$92,'CCG data'!$A:$AD,'CCG data'!U$3,FALSE))),"",VLOOKUP($E212&amp;$D$91&amp;$D$92,'CCG data'!$A:$AD,'CCG data'!U$3,FALSE))</f>
        <v>8.9389950610021582</v>
      </c>
      <c r="M212" s="407"/>
      <c r="N212" s="362">
        <f>IF(OR(ISERROR(VLOOKUP($E212&amp;$D$91&amp;$D$92,'CCG data'!$A:$AD,'CCG data'!G$3,FALSE)),ISBLANK(VLOOKUP($E212&amp;$D$91&amp;$D$92,'CCG data'!$A:$AD,'CCG data'!G$3,FALSE))),"",VLOOKUP($E212&amp;$D$91&amp;$D$92,'CCG data'!$A:$AD,'CCG data'!G$3,FALSE))</f>
        <v>3578</v>
      </c>
      <c r="P212" s="397" t="str">
        <f>IF(OR(ISERROR(VLOOKUP($E212&amp;$D$91&amp;$D$92,'CCG data'!$A:$AD,'CCG data'!B$3,FALSE)),ISBLANK(VLOOKUP($E212&amp;$D$91&amp;$D$92,'CCG data'!$A:$AD,'CCG data'!B$3,FALSE))),"",VLOOKUP($E212&amp;$D$91&amp;$D$92,'CCG data'!$A:$AD,'CCG data'!B$3,FALSE))</f>
        <v/>
      </c>
      <c r="Q212" s="263"/>
      <c r="R212" s="263">
        <f>IF(OR(ISERROR(VLOOKUP($E212&amp;$D$91&amp;$D$92,'CCG data'!$A:$AD,'CCG data'!C$3,FALSE)),ISBLANK(VLOOKUP($E212&amp;$D$91&amp;$D$92,'CCG data'!$A:$AD,'CCG data'!C$3,FALSE))),"",VLOOKUP($E212&amp;$D$91&amp;$D$92,'CCG data'!$A:$AD,'CCG data'!C$3,FALSE))</f>
        <v>0.47736165455561769</v>
      </c>
      <c r="S212" s="263"/>
      <c r="T212" s="263">
        <f>IF(OR(ISERROR(VLOOKUP($E212&amp;$D$91&amp;$D$92,'CCG data'!$A:$AD,'CCG data'!D$3,FALSE)),ISBLANK(VLOOKUP($E212&amp;$D$91&amp;$D$92,'CCG data'!$A:$AD,'CCG data'!D$3,FALSE))),"",VLOOKUP($E212&amp;$D$91&amp;$D$92,'CCG data'!$A:$AD,'CCG data'!D$3,FALSE))</f>
        <v>0.37758524315259923</v>
      </c>
      <c r="U212" s="263"/>
      <c r="V212" s="263">
        <f>IF(OR(ISERROR(VLOOKUP($E212&amp;$D$91&amp;$D$92,'CCG data'!$A:$AD,'CCG data'!E$3,FALSE)),ISBLANK(VLOOKUP($E212&amp;$D$91&amp;$D$92,'CCG data'!$A:$AD,'CCG data'!E$3,FALSE))),"",VLOOKUP($E212&amp;$D$91&amp;$D$92,'CCG data'!$A:$AD,'CCG data'!E$3,FALSE))</f>
        <v>0.14505310229178311</v>
      </c>
      <c r="W212" s="398"/>
      <c r="Z212" s="163">
        <f>IFERROR(VLOOKUP($E212&amp;$D$92, Outliers!$A$4:$P$214,10,FALSE),"0")</f>
        <v>1</v>
      </c>
      <c r="AA212" s="163">
        <f>IFERROR(VLOOKUP($E212&amp;$D$92, Outliers!$A$4:$P$214,11,FALSE),"0")</f>
        <v>1</v>
      </c>
      <c r="AB212" s="163">
        <f>IFERROR(VLOOKUP($E212&amp;$D$92, Outliers!$A$4:$P$214,12,FALSE),"0")</f>
        <v>1</v>
      </c>
      <c r="AD212" s="78"/>
      <c r="AE212" s="78"/>
      <c r="AF212" s="78"/>
      <c r="AG212" s="78"/>
    </row>
    <row r="213" spans="4:33" x14ac:dyDescent="0.25">
      <c r="D213" s="318"/>
      <c r="E213" s="103" t="s">
        <v>27</v>
      </c>
      <c r="F213" s="95" t="str">
        <f>IF(P212="","",VLOOKUP($E212&amp;$D$91&amp;$D$92,'CCG data'!$A:$AD,'CCG data'!W$3,FALSE))</f>
        <v/>
      </c>
      <c r="G213" s="96" t="str">
        <f>IF(P212="","",VLOOKUP($E212&amp;$D$91&amp;$D$92,'CCG data'!$A:$AD,'CCG data'!X$3,FALSE))</f>
        <v/>
      </c>
      <c r="H213" s="96">
        <f>IF(R212="","",VLOOKUP($E212&amp;$D$91&amp;$D$92,'CCG data'!$A:$AD,'CCG data'!Y$3,FALSE))</f>
        <v>27.739776954986628</v>
      </c>
      <c r="I213" s="96">
        <f>IF(R212="","",VLOOKUP($E212&amp;$D$91&amp;$D$92,'CCG data'!$A:$AD,'CCG data'!Z$3,FALSE))</f>
        <v>30.50191995009251</v>
      </c>
      <c r="J213" s="96">
        <f>IF(T212="","",VLOOKUP($E212&amp;$D$91&amp;$D$92,'CCG data'!$A:$AD,'CCG data'!AA$3,FALSE))</f>
        <v>21.652461309819742</v>
      </c>
      <c r="K213" s="96">
        <f>IF(T212="","",VLOOKUP($E212&amp;$D$91&amp;$D$92,'CCG data'!$A:$AD,'CCG data'!AB$3,FALSE))</f>
        <v>24.091757943546433</v>
      </c>
      <c r="L213" s="96">
        <f>IF(V212="","",VLOOKUP($E212&amp;$D$91&amp;$D$92,'CCG data'!$A:$AD,'CCG data'!AC$3,FALSE))</f>
        <v>8.1699335272213798</v>
      </c>
      <c r="M213" s="96">
        <f>IF(V212="","",VLOOKUP($E212&amp;$D$91&amp;$D$92,'CCG data'!$A:$AD,'CCG data'!AD$3,FALSE))</f>
        <v>9.7080565947829367</v>
      </c>
      <c r="N213" s="363"/>
      <c r="P213" s="150" t="str">
        <f>IF(P212="","",VLOOKUP($E212&amp;$D$91&amp;$D$92,'CCG data'!$A:$AD,'CCG data'!I$3,FALSE))</f>
        <v/>
      </c>
      <c r="Q213" s="15" t="str">
        <f>IF(P212="","",VLOOKUP($E212&amp;$D$91&amp;$D$92,'CCG data'!$A:$AD,'CCG data'!J$3,FALSE))</f>
        <v/>
      </c>
      <c r="R213" s="15">
        <f>IF(R212="","",VLOOKUP($E212&amp;$D$91&amp;$D$92,'CCG data'!$A:$AD,'CCG data'!K$3,FALSE))</f>
        <v>0.46100000000000002</v>
      </c>
      <c r="S213" s="15">
        <f>IF(R212="","",VLOOKUP($E212&amp;$D$91&amp;$D$92,'CCG data'!$A:$AD,'CCG data'!L$3,FALSE))</f>
        <v>0.49399999999999999</v>
      </c>
      <c r="T213" s="15">
        <f>IF(T212="","",VLOOKUP($E212&amp;$D$91&amp;$D$92,'CCG data'!$A:$AD,'CCG data'!M$3,FALSE))</f>
        <v>0.36199999999999999</v>
      </c>
      <c r="U213" s="15">
        <f>IF(T212="","",VLOOKUP($E212&amp;$D$91&amp;$D$92,'CCG data'!$A:$AD,'CCG data'!N$3,FALSE))</f>
        <v>0.39400000000000002</v>
      </c>
      <c r="V213" s="15">
        <f>IF(V212="","",VLOOKUP($E212&amp;$D$91&amp;$D$92,'CCG data'!$A:$AD,'CCG data'!O$3,FALSE))</f>
        <v>0.13400000000000001</v>
      </c>
      <c r="W213" s="135">
        <f>IF(V212="","",VLOOKUP($E212&amp;$D$91&amp;$D$92,'CCG data'!$A:$AD,'CCG data'!P$3,FALSE))</f>
        <v>0.157</v>
      </c>
      <c r="Z213" s="163" t="str">
        <f>IFERROR(VLOOKUP($E213&amp;$D$92, Outliers!$A$4:$P$214,10,FALSE),"0")</f>
        <v>0</v>
      </c>
      <c r="AA213" s="163" t="str">
        <f>IFERROR(VLOOKUP($E213&amp;$D$92, Outliers!$A$4:$P$214,11,FALSE),"0")</f>
        <v>0</v>
      </c>
      <c r="AB213" s="163" t="str">
        <f>IFERROR(VLOOKUP($E213&amp;$D$92, Outliers!$A$4:$P$214,12,FALSE),"0")</f>
        <v>0</v>
      </c>
      <c r="AD213" s="78"/>
      <c r="AE213" s="78"/>
      <c r="AF213" s="78"/>
      <c r="AG213" s="78"/>
    </row>
    <row r="214" spans="4:33" ht="15.75" x14ac:dyDescent="0.25">
      <c r="D214" s="318"/>
      <c r="E214" s="104" t="s">
        <v>483</v>
      </c>
      <c r="F214" s="405" t="str">
        <f>IF(OR(ISERROR(VLOOKUP($E214&amp;$D$91&amp;$D$92,'CCG data'!$A:$AD,'CCG data'!R$3,FALSE)),ISBLANK(VLOOKUP($E214&amp;$D$91&amp;$D$92,'CCG data'!$A:$AD,'CCG data'!R$3,FALSE))),"",VLOOKUP($E214&amp;$D$91&amp;$D$92,'CCG data'!$A:$AD,'CCG data'!R$3,FALSE))</f>
        <v/>
      </c>
      <c r="G214" s="406"/>
      <c r="H214" s="406">
        <f>IF(OR(ISERROR(VLOOKUP($E214&amp;$D$91&amp;$D$92,'CCG data'!$A:$AD,'CCG data'!S$3,FALSE)),ISBLANK(VLOOKUP($E214&amp;$D$91&amp;$D$92,'CCG data'!$A:$AD,'CCG data'!S$3,FALSE))),"",VLOOKUP($E214&amp;$D$91&amp;$D$92,'CCG data'!$A:$AD,'CCG data'!S$3,FALSE))</f>
        <v>33.51452322952813</v>
      </c>
      <c r="I214" s="406"/>
      <c r="J214" s="406">
        <f>IF(OR(ISERROR(VLOOKUP($E214&amp;$D$91&amp;$D$92,'CCG data'!$A:$AD,'CCG data'!T$3,FALSE)),ISBLANK(VLOOKUP($E214&amp;$D$91&amp;$D$92,'CCG data'!$A:$AD,'CCG data'!T$3,FALSE))),"",VLOOKUP($E214&amp;$D$91&amp;$D$92,'CCG data'!$A:$AD,'CCG data'!T$3,FALSE))</f>
        <v>25.882975539065711</v>
      </c>
      <c r="K214" s="406"/>
      <c r="L214" s="406">
        <f>IF(OR(ISERROR(VLOOKUP($E214&amp;$D$91&amp;$D$92,'CCG data'!$A:$AD,'CCG data'!U$3,FALSE)),ISBLANK(VLOOKUP($E214&amp;$D$91&amp;$D$92,'CCG data'!$A:$AD,'CCG data'!U$3,FALSE))),"",VLOOKUP($E214&amp;$D$91&amp;$D$92,'CCG data'!$A:$AD,'CCG data'!U$3,FALSE))</f>
        <v>17.107745636340969</v>
      </c>
      <c r="M214" s="407"/>
      <c r="N214" s="362">
        <f>IF(OR(ISERROR(VLOOKUP($E214&amp;$D$91&amp;$D$92,'CCG data'!$A:$AD,'CCG data'!G$3,FALSE)),ISBLANK(VLOOKUP($E214&amp;$D$91&amp;$D$92,'CCG data'!$A:$AD,'CCG data'!G$3,FALSE))),"",VLOOKUP($E214&amp;$D$91&amp;$D$92,'CCG data'!$A:$AD,'CCG data'!G$3,FALSE))</f>
        <v>1860</v>
      </c>
      <c r="P214" s="397" t="str">
        <f>IF(OR(ISERROR(VLOOKUP($E214&amp;$D$91&amp;$D$92,'CCG data'!$A:$AD,'CCG data'!B$3,FALSE)),ISBLANK(VLOOKUP($E214&amp;$D$91&amp;$D$92,'CCG data'!$A:$AD,'CCG data'!B$3,FALSE))),"",VLOOKUP($E214&amp;$D$91&amp;$D$92,'CCG data'!$A:$AD,'CCG data'!B$3,FALSE))</f>
        <v/>
      </c>
      <c r="Q214" s="263"/>
      <c r="R214" s="263">
        <f>IF(OR(ISERROR(VLOOKUP($E214&amp;$D$91&amp;$D$92,'CCG data'!$A:$AD,'CCG data'!C$3,FALSE)),ISBLANK(VLOOKUP($E214&amp;$D$91&amp;$D$92,'CCG data'!$A:$AD,'CCG data'!C$3,FALSE))),"",VLOOKUP($E214&amp;$D$91&amp;$D$92,'CCG data'!$A:$AD,'CCG data'!C$3,FALSE))</f>
        <v>0.43548387096774194</v>
      </c>
      <c r="S214" s="263"/>
      <c r="T214" s="263">
        <f>IF(OR(ISERROR(VLOOKUP($E214&amp;$D$91&amp;$D$92,'CCG data'!$A:$AD,'CCG data'!D$3,FALSE)),ISBLANK(VLOOKUP($E214&amp;$D$91&amp;$D$92,'CCG data'!$A:$AD,'CCG data'!D$3,FALSE))),"",VLOOKUP($E214&amp;$D$91&amp;$D$92,'CCG data'!$A:$AD,'CCG data'!D$3,FALSE))</f>
        <v>0.34139784946236557</v>
      </c>
      <c r="U214" s="263"/>
      <c r="V214" s="263">
        <f>IF(OR(ISERROR(VLOOKUP($E214&amp;$D$91&amp;$D$92,'CCG data'!$A:$AD,'CCG data'!E$3,FALSE)),ISBLANK(VLOOKUP($E214&amp;$D$91&amp;$D$92,'CCG data'!$A:$AD,'CCG data'!E$3,FALSE))),"",VLOOKUP($E214&amp;$D$91&amp;$D$92,'CCG data'!$A:$AD,'CCG data'!E$3,FALSE))</f>
        <v>0.22311827956989247</v>
      </c>
      <c r="W214" s="398"/>
      <c r="Z214" s="163">
        <f>IFERROR(VLOOKUP($E214&amp;$D$92, Outliers!$A$4:$P$214,10,FALSE),"0")</f>
        <v>0</v>
      </c>
      <c r="AA214" s="163">
        <f>IFERROR(VLOOKUP($E214&amp;$D$92, Outliers!$A$4:$P$214,11,FALSE),"0")</f>
        <v>0</v>
      </c>
      <c r="AB214" s="163">
        <f>IFERROR(VLOOKUP($E214&amp;$D$92, Outliers!$A$4:$P$214,12,FALSE),"0")</f>
        <v>1</v>
      </c>
      <c r="AD214" s="78"/>
      <c r="AE214" s="78"/>
      <c r="AF214" s="78"/>
      <c r="AG214" s="78"/>
    </row>
    <row r="215" spans="4:33" x14ac:dyDescent="0.25">
      <c r="D215" s="318"/>
      <c r="E215" s="103" t="s">
        <v>27</v>
      </c>
      <c r="F215" s="95" t="str">
        <f>IF(P214="","",VLOOKUP($E214&amp;$D$91&amp;$D$92,'CCG data'!$A:$AD,'CCG data'!W$3,FALSE))</f>
        <v/>
      </c>
      <c r="G215" s="96" t="str">
        <f>IF(P214="","",VLOOKUP($E214&amp;$D$91&amp;$D$92,'CCG data'!$A:$AD,'CCG data'!X$3,FALSE))</f>
        <v/>
      </c>
      <c r="H215" s="96">
        <f>IF(R214="","",VLOOKUP($E214&amp;$D$91&amp;$D$92,'CCG data'!$A:$AD,'CCG data'!Y$3,FALSE))</f>
        <v>31.206465817574077</v>
      </c>
      <c r="I215" s="96">
        <f>IF(R214="","",VLOOKUP($E214&amp;$D$91&amp;$D$92,'CCG data'!$A:$AD,'CCG data'!Z$3,FALSE))</f>
        <v>35.822580641482183</v>
      </c>
      <c r="J215" s="96">
        <f>IF(T214="","",VLOOKUP($E214&amp;$D$91&amp;$D$92,'CCG data'!$A:$AD,'CCG data'!AA$3,FALSE))</f>
        <v>23.869791814994677</v>
      </c>
      <c r="K215" s="96">
        <f>IF(T214="","",VLOOKUP($E214&amp;$D$91&amp;$D$92,'CCG data'!$A:$AD,'CCG data'!AB$3,FALSE))</f>
        <v>27.896159263136745</v>
      </c>
      <c r="L215" s="96">
        <f>IF(V214="","",VLOOKUP($E214&amp;$D$91&amp;$D$92,'CCG data'!$A:$AD,'CCG data'!AC$3,FALSE))</f>
        <v>15.461764675489167</v>
      </c>
      <c r="M215" s="96">
        <f>IF(V214="","",VLOOKUP($E214&amp;$D$91&amp;$D$92,'CCG data'!$A:$AD,'CCG data'!AD$3,FALSE))</f>
        <v>18.75372659719277</v>
      </c>
      <c r="N215" s="363"/>
      <c r="P215" s="150" t="str">
        <f>IF(P214="","",VLOOKUP($E214&amp;$D$91&amp;$D$92,'CCG data'!$A:$AD,'CCG data'!I$3,FALSE))</f>
        <v/>
      </c>
      <c r="Q215" s="15" t="str">
        <f>IF(P214="","",VLOOKUP($E214&amp;$D$91&amp;$D$92,'CCG data'!$A:$AD,'CCG data'!J$3,FALSE))</f>
        <v/>
      </c>
      <c r="R215" s="15">
        <f>IF(R214="","",VLOOKUP($E214&amp;$D$91&amp;$D$92,'CCG data'!$A:$AD,'CCG data'!K$3,FALSE))</f>
        <v>0.41299999999999998</v>
      </c>
      <c r="S215" s="15">
        <f>IF(R214="","",VLOOKUP($E214&amp;$D$91&amp;$D$92,'CCG data'!$A:$AD,'CCG data'!L$3,FALSE))</f>
        <v>0.45800000000000002</v>
      </c>
      <c r="T215" s="15">
        <f>IF(T214="","",VLOOKUP($E214&amp;$D$91&amp;$D$92,'CCG data'!$A:$AD,'CCG data'!M$3,FALSE))</f>
        <v>0.32</v>
      </c>
      <c r="U215" s="15">
        <f>IF(T214="","",VLOOKUP($E214&amp;$D$91&amp;$D$92,'CCG data'!$A:$AD,'CCG data'!N$3,FALSE))</f>
        <v>0.36299999999999999</v>
      </c>
      <c r="V215" s="15">
        <f>IF(V214="","",VLOOKUP($E214&amp;$D$91&amp;$D$92,'CCG data'!$A:$AD,'CCG data'!O$3,FALSE))</f>
        <v>0.20499999999999999</v>
      </c>
      <c r="W215" s="135">
        <f>IF(V214="","",VLOOKUP($E214&amp;$D$91&amp;$D$92,'CCG data'!$A:$AD,'CCG data'!P$3,FALSE))</f>
        <v>0.24299999999999999</v>
      </c>
      <c r="Z215" s="163" t="str">
        <f>IFERROR(VLOOKUP($E215&amp;$D$92, Outliers!$A$4:$P$214,10,FALSE),"0")</f>
        <v>0</v>
      </c>
      <c r="AA215" s="163" t="str">
        <f>IFERROR(VLOOKUP($E215&amp;$D$92, Outliers!$A$4:$P$214,11,FALSE),"0")</f>
        <v>0</v>
      </c>
      <c r="AB215" s="163" t="str">
        <f>IFERROR(VLOOKUP($E215&amp;$D$92, Outliers!$A$4:$P$214,12,FALSE),"0")</f>
        <v>0</v>
      </c>
      <c r="AD215" s="78"/>
      <c r="AE215" s="78"/>
      <c r="AF215" s="78"/>
      <c r="AG215" s="78"/>
    </row>
    <row r="216" spans="4:33" ht="15.75" x14ac:dyDescent="0.25">
      <c r="D216" s="318"/>
      <c r="E216" s="104" t="s">
        <v>189</v>
      </c>
      <c r="F216" s="405" t="str">
        <f>IF(OR(ISERROR(VLOOKUP($E216&amp;$D$91&amp;$D$92,'CCG data'!$A:$AD,'CCG data'!R$3,FALSE)),ISBLANK(VLOOKUP($E216&amp;$D$91&amp;$D$92,'CCG data'!$A:$AD,'CCG data'!R$3,FALSE))),"",VLOOKUP($E216&amp;$D$91&amp;$D$92,'CCG data'!$A:$AD,'CCG data'!R$3,FALSE))</f>
        <v/>
      </c>
      <c r="G216" s="406"/>
      <c r="H216" s="406">
        <f>IF(OR(ISERROR(VLOOKUP($E216&amp;$D$91&amp;$D$92,'CCG data'!$A:$AD,'CCG data'!S$3,FALSE)),ISBLANK(VLOOKUP($E216&amp;$D$91&amp;$D$92,'CCG data'!$A:$AD,'CCG data'!S$3,FALSE))),"",VLOOKUP($E216&amp;$D$91&amp;$D$92,'CCG data'!$A:$AD,'CCG data'!S$3,FALSE))</f>
        <v>40.189164749708823</v>
      </c>
      <c r="I216" s="406"/>
      <c r="J216" s="406">
        <f>IF(OR(ISERROR(VLOOKUP($E216&amp;$D$91&amp;$D$92,'CCG data'!$A:$AD,'CCG data'!T$3,FALSE)),ISBLANK(VLOOKUP($E216&amp;$D$91&amp;$D$92,'CCG data'!$A:$AD,'CCG data'!T$3,FALSE))),"",VLOOKUP($E216&amp;$D$91&amp;$D$92,'CCG data'!$A:$AD,'CCG data'!T$3,FALSE))</f>
        <v>30.897069358171731</v>
      </c>
      <c r="K216" s="406"/>
      <c r="L216" s="406">
        <f>IF(OR(ISERROR(VLOOKUP($E216&amp;$D$91&amp;$D$92,'CCG data'!$A:$AD,'CCG data'!U$3,FALSE)),ISBLANK(VLOOKUP($E216&amp;$D$91&amp;$D$92,'CCG data'!$A:$AD,'CCG data'!U$3,FALSE))),"",VLOOKUP($E216&amp;$D$91&amp;$D$92,'CCG data'!$A:$AD,'CCG data'!U$3,FALSE))</f>
        <v>7.3117781809093785</v>
      </c>
      <c r="M216" s="407"/>
      <c r="N216" s="362">
        <f>IF(OR(ISERROR(VLOOKUP($E216&amp;$D$91&amp;$D$92,'CCG data'!$A:$AD,'CCG data'!G$3,FALSE)),ISBLANK(VLOOKUP($E216&amp;$D$91&amp;$D$92,'CCG data'!$A:$AD,'CCG data'!G$3,FALSE))),"",VLOOKUP($E216&amp;$D$91&amp;$D$92,'CCG data'!$A:$AD,'CCG data'!G$3,FALSE))</f>
        <v>1575</v>
      </c>
      <c r="P216" s="397" t="str">
        <f>IF(OR(ISERROR(VLOOKUP($E216&amp;$D$91&amp;$D$92,'CCG data'!$A:$AD,'CCG data'!B$3,FALSE)),ISBLANK(VLOOKUP($E216&amp;$D$91&amp;$D$92,'CCG data'!$A:$AD,'CCG data'!B$3,FALSE))),"",VLOOKUP($E216&amp;$D$91&amp;$D$92,'CCG data'!$A:$AD,'CCG data'!B$3,FALSE))</f>
        <v/>
      </c>
      <c r="Q216" s="263"/>
      <c r="R216" s="263">
        <f>IF(OR(ISERROR(VLOOKUP($E216&amp;$D$91&amp;$D$92,'CCG data'!$A:$AD,'CCG data'!C$3,FALSE)),ISBLANK(VLOOKUP($E216&amp;$D$91&amp;$D$92,'CCG data'!$A:$AD,'CCG data'!C$3,FALSE))),"",VLOOKUP($E216&amp;$D$91&amp;$D$92,'CCG data'!$A:$AD,'CCG data'!C$3,FALSE))</f>
        <v>0.5161904761904762</v>
      </c>
      <c r="S216" s="263"/>
      <c r="T216" s="263">
        <f>IF(OR(ISERROR(VLOOKUP($E216&amp;$D$91&amp;$D$92,'CCG data'!$A:$AD,'CCG data'!D$3,FALSE)),ISBLANK(VLOOKUP($E216&amp;$D$91&amp;$D$92,'CCG data'!$A:$AD,'CCG data'!D$3,FALSE))),"",VLOOKUP($E216&amp;$D$91&amp;$D$92,'CCG data'!$A:$AD,'CCG data'!D$3,FALSE))</f>
        <v>0.39174603174603173</v>
      </c>
      <c r="U216" s="263"/>
      <c r="V216" s="263">
        <f>IF(OR(ISERROR(VLOOKUP($E216&amp;$D$91&amp;$D$92,'CCG data'!$A:$AD,'CCG data'!E$3,FALSE)),ISBLANK(VLOOKUP($E216&amp;$D$91&amp;$D$92,'CCG data'!$A:$AD,'CCG data'!E$3,FALSE))),"",VLOOKUP($E216&amp;$D$91&amp;$D$92,'CCG data'!$A:$AD,'CCG data'!E$3,FALSE))</f>
        <v>9.2063492063492069E-2</v>
      </c>
      <c r="W216" s="398"/>
      <c r="Z216" s="163">
        <f>IFERROR(VLOOKUP($E216&amp;$D$92, Outliers!$A$4:$P$214,10,FALSE),"0")</f>
        <v>0</v>
      </c>
      <c r="AA216" s="163">
        <f>IFERROR(VLOOKUP($E216&amp;$D$92, Outliers!$A$4:$P$214,11,FALSE),"0")</f>
        <v>0</v>
      </c>
      <c r="AB216" s="163">
        <f>IFERROR(VLOOKUP($E216&amp;$D$92, Outliers!$A$4:$P$214,12,FALSE),"0")</f>
        <v>1</v>
      </c>
      <c r="AD216" s="78"/>
      <c r="AE216" s="78"/>
      <c r="AF216" s="78"/>
      <c r="AG216" s="78"/>
    </row>
    <row r="217" spans="4:33" x14ac:dyDescent="0.25">
      <c r="D217" s="318"/>
      <c r="E217" s="103" t="s">
        <v>27</v>
      </c>
      <c r="F217" s="95" t="str">
        <f>IF(P216="","",VLOOKUP($E216&amp;$D$91&amp;$D$92,'CCG data'!$A:$AD,'CCG data'!W$3,FALSE))</f>
        <v/>
      </c>
      <c r="G217" s="96" t="str">
        <f>IF(P216="","",VLOOKUP($E216&amp;$D$91&amp;$D$92,'CCG data'!$A:$AD,'CCG data'!X$3,FALSE))</f>
        <v/>
      </c>
      <c r="H217" s="96">
        <f>IF(R216="","",VLOOKUP($E216&amp;$D$91&amp;$D$92,'CCG data'!$A:$AD,'CCG data'!Y$3,FALSE))</f>
        <v>37.42655348134506</v>
      </c>
      <c r="I217" s="96">
        <f>IF(R216="","",VLOOKUP($E216&amp;$D$91&amp;$D$92,'CCG data'!$A:$AD,'CCG data'!Z$3,FALSE))</f>
        <v>42.951776018072586</v>
      </c>
      <c r="J217" s="96">
        <f>IF(T216="","",VLOOKUP($E216&amp;$D$91&amp;$D$92,'CCG data'!$A:$AD,'CCG data'!AA$3,FALSE))</f>
        <v>28.459085773514524</v>
      </c>
      <c r="K217" s="96">
        <f>IF(T216="","",VLOOKUP($E216&amp;$D$91&amp;$D$92,'CCG data'!$A:$AD,'CCG data'!AB$3,FALSE))</f>
        <v>33.335052942828938</v>
      </c>
      <c r="L217" s="96">
        <f>IF(V216="","",VLOOKUP($E216&amp;$D$91&amp;$D$92,'CCG data'!$A:$AD,'CCG data'!AC$3,FALSE))</f>
        <v>6.1216463307786366</v>
      </c>
      <c r="M217" s="96">
        <f>IF(V216="","",VLOOKUP($E216&amp;$D$91&amp;$D$92,'CCG data'!$A:$AD,'CCG data'!AD$3,FALSE))</f>
        <v>8.5019100310401203</v>
      </c>
      <c r="N217" s="363"/>
      <c r="P217" s="150" t="str">
        <f>IF(P216="","",VLOOKUP($E216&amp;$D$91&amp;$D$92,'CCG data'!$A:$AD,'CCG data'!I$3,FALSE))</f>
        <v/>
      </c>
      <c r="Q217" s="15" t="str">
        <f>IF(P216="","",VLOOKUP($E216&amp;$D$91&amp;$D$92,'CCG data'!$A:$AD,'CCG data'!J$3,FALSE))</f>
        <v/>
      </c>
      <c r="R217" s="15">
        <f>IF(R216="","",VLOOKUP($E216&amp;$D$91&amp;$D$92,'CCG data'!$A:$AD,'CCG data'!K$3,FALSE))</f>
        <v>0.49199999999999999</v>
      </c>
      <c r="S217" s="15">
        <f>IF(R216="","",VLOOKUP($E216&amp;$D$91&amp;$D$92,'CCG data'!$A:$AD,'CCG data'!L$3,FALSE))</f>
        <v>0.54100000000000004</v>
      </c>
      <c r="T217" s="15">
        <f>IF(T216="","",VLOOKUP($E216&amp;$D$91&amp;$D$92,'CCG data'!$A:$AD,'CCG data'!M$3,FALSE))</f>
        <v>0.36799999999999999</v>
      </c>
      <c r="U217" s="15">
        <f>IF(T216="","",VLOOKUP($E216&amp;$D$91&amp;$D$92,'CCG data'!$A:$AD,'CCG data'!N$3,FALSE))</f>
        <v>0.41599999999999998</v>
      </c>
      <c r="V217" s="15">
        <f>IF(V216="","",VLOOKUP($E216&amp;$D$91&amp;$D$92,'CCG data'!$A:$AD,'CCG data'!O$3,FALSE))</f>
        <v>7.9000000000000001E-2</v>
      </c>
      <c r="W217" s="135">
        <f>IF(V216="","",VLOOKUP($E216&amp;$D$91&amp;$D$92,'CCG data'!$A:$AD,'CCG data'!P$3,FALSE))</f>
        <v>0.107</v>
      </c>
      <c r="Z217" s="163" t="str">
        <f>IFERROR(VLOOKUP($E217&amp;$D$92, Outliers!$A$4:$P$214,10,FALSE),"0")</f>
        <v>0</v>
      </c>
      <c r="AA217" s="163" t="str">
        <f>IFERROR(VLOOKUP($E217&amp;$D$92, Outliers!$A$4:$P$214,11,FALSE),"0")</f>
        <v>0</v>
      </c>
      <c r="AB217" s="163" t="str">
        <f>IFERROR(VLOOKUP($E217&amp;$D$92, Outliers!$A$4:$P$214,12,FALSE),"0")</f>
        <v>0</v>
      </c>
      <c r="AD217" s="78"/>
      <c r="AE217" s="78"/>
      <c r="AF217" s="78"/>
      <c r="AG217" s="78"/>
    </row>
    <row r="218" spans="4:33" ht="15.75" x14ac:dyDescent="0.25">
      <c r="D218" s="318"/>
      <c r="E218" s="104" t="s">
        <v>190</v>
      </c>
      <c r="F218" s="405" t="str">
        <f>IF(OR(ISERROR(VLOOKUP($E218&amp;$D$91&amp;$D$92,'CCG data'!$A:$AD,'CCG data'!R$3,FALSE)),ISBLANK(VLOOKUP($E218&amp;$D$91&amp;$D$92,'CCG data'!$A:$AD,'CCG data'!R$3,FALSE))),"",VLOOKUP($E218&amp;$D$91&amp;$D$92,'CCG data'!$A:$AD,'CCG data'!R$3,FALSE))</f>
        <v/>
      </c>
      <c r="G218" s="406"/>
      <c r="H218" s="406">
        <f>IF(OR(ISERROR(VLOOKUP($E218&amp;$D$91&amp;$D$92,'CCG data'!$A:$AD,'CCG data'!S$3,FALSE)),ISBLANK(VLOOKUP($E218&amp;$D$91&amp;$D$92,'CCG data'!$A:$AD,'CCG data'!S$3,FALSE))),"",VLOOKUP($E218&amp;$D$91&amp;$D$92,'CCG data'!$A:$AD,'CCG data'!S$3,FALSE))</f>
        <v>41.161916711726036</v>
      </c>
      <c r="I218" s="406"/>
      <c r="J218" s="406">
        <f>IF(OR(ISERROR(VLOOKUP($E218&amp;$D$91&amp;$D$92,'CCG data'!$A:$AD,'CCG data'!T$3,FALSE)),ISBLANK(VLOOKUP($E218&amp;$D$91&amp;$D$92,'CCG data'!$A:$AD,'CCG data'!T$3,FALSE))),"",VLOOKUP($E218&amp;$D$91&amp;$D$92,'CCG data'!$A:$AD,'CCG data'!T$3,FALSE))</f>
        <v>30.784332920155446</v>
      </c>
      <c r="K218" s="406"/>
      <c r="L218" s="406">
        <f>IF(OR(ISERROR(VLOOKUP($E218&amp;$D$91&amp;$D$92,'CCG data'!$A:$AD,'CCG data'!U$3,FALSE)),ISBLANK(VLOOKUP($E218&amp;$D$91&amp;$D$92,'CCG data'!$A:$AD,'CCG data'!U$3,FALSE))),"",VLOOKUP($E218&amp;$D$91&amp;$D$92,'CCG data'!$A:$AD,'CCG data'!U$3,FALSE))</f>
        <v>14.863564685476987</v>
      </c>
      <c r="M218" s="407"/>
      <c r="N218" s="362">
        <f>IF(OR(ISERROR(VLOOKUP($E218&amp;$D$91&amp;$D$92,'CCG data'!$A:$AD,'CCG data'!G$3,FALSE)),ISBLANK(VLOOKUP($E218&amp;$D$91&amp;$D$92,'CCG data'!$A:$AD,'CCG data'!G$3,FALSE))),"",VLOOKUP($E218&amp;$D$91&amp;$D$92,'CCG data'!$A:$AD,'CCG data'!G$3,FALSE))</f>
        <v>1451</v>
      </c>
      <c r="P218" s="397" t="str">
        <f>IF(OR(ISERROR(VLOOKUP($E218&amp;$D$91&amp;$D$92,'CCG data'!$A:$AD,'CCG data'!B$3,FALSE)),ISBLANK(VLOOKUP($E218&amp;$D$91&amp;$D$92,'CCG data'!$A:$AD,'CCG data'!B$3,FALSE))),"",VLOOKUP($E218&amp;$D$91&amp;$D$92,'CCG data'!$A:$AD,'CCG data'!B$3,FALSE))</f>
        <v/>
      </c>
      <c r="Q218" s="263"/>
      <c r="R218" s="263">
        <f>IF(OR(ISERROR(VLOOKUP($E218&amp;$D$91&amp;$D$92,'CCG data'!$A:$AD,'CCG data'!C$3,FALSE)),ISBLANK(VLOOKUP($E218&amp;$D$91&amp;$D$92,'CCG data'!$A:$AD,'CCG data'!C$3,FALSE))),"",VLOOKUP($E218&amp;$D$91&amp;$D$92,'CCG data'!$A:$AD,'CCG data'!C$3,FALSE))</f>
        <v>0.4755341144038594</v>
      </c>
      <c r="S218" s="263"/>
      <c r="T218" s="263">
        <f>IF(OR(ISERROR(VLOOKUP($E218&amp;$D$91&amp;$D$92,'CCG data'!$A:$AD,'CCG data'!D$3,FALSE)),ISBLANK(VLOOKUP($E218&amp;$D$91&amp;$D$92,'CCG data'!$A:$AD,'CCG data'!D$3,FALSE))),"",VLOOKUP($E218&amp;$D$91&amp;$D$92,'CCG data'!$A:$AD,'CCG data'!D$3,FALSE))</f>
        <v>0.35354927636113026</v>
      </c>
      <c r="U218" s="263"/>
      <c r="V218" s="263">
        <f>IF(OR(ISERROR(VLOOKUP($E218&amp;$D$91&amp;$D$92,'CCG data'!$A:$AD,'CCG data'!E$3,FALSE)),ISBLANK(VLOOKUP($E218&amp;$D$91&amp;$D$92,'CCG data'!$A:$AD,'CCG data'!E$3,FALSE))),"",VLOOKUP($E218&amp;$D$91&amp;$D$92,'CCG data'!$A:$AD,'CCG data'!E$3,FALSE))</f>
        <v>0.17091660923501034</v>
      </c>
      <c r="W218" s="398"/>
      <c r="Z218" s="163">
        <f>IFERROR(VLOOKUP($E218&amp;$D$92, Outliers!$A$4:$P$214,10,FALSE),"0")</f>
        <v>0</v>
      </c>
      <c r="AA218" s="163">
        <f>IFERROR(VLOOKUP($E218&amp;$D$92, Outliers!$A$4:$P$214,11,FALSE),"0")</f>
        <v>0</v>
      </c>
      <c r="AB218" s="163">
        <f>IFERROR(VLOOKUP($E218&amp;$D$92, Outliers!$A$4:$P$214,12,FALSE),"0")</f>
        <v>1</v>
      </c>
      <c r="AD218" s="78"/>
      <c r="AE218" s="78"/>
      <c r="AF218" s="78"/>
      <c r="AG218" s="78"/>
    </row>
    <row r="219" spans="4:33" x14ac:dyDescent="0.25">
      <c r="D219" s="318"/>
      <c r="E219" s="103" t="s">
        <v>27</v>
      </c>
      <c r="F219" s="95" t="str">
        <f>IF(P218="","",VLOOKUP($E218&amp;$D$91&amp;$D$92,'CCG data'!$A:$AD,'CCG data'!W$3,FALSE))</f>
        <v/>
      </c>
      <c r="G219" s="96" t="str">
        <f>IF(P218="","",VLOOKUP($E218&amp;$D$91&amp;$D$92,'CCG data'!$A:$AD,'CCG data'!X$3,FALSE))</f>
        <v/>
      </c>
      <c r="H219" s="96">
        <f>IF(R218="","",VLOOKUP($E218&amp;$D$91&amp;$D$92,'CCG data'!$A:$AD,'CCG data'!Y$3,FALSE))</f>
        <v>38.090582230257247</v>
      </c>
      <c r="I219" s="96">
        <f>IF(R218="","",VLOOKUP($E218&amp;$D$91&amp;$D$92,'CCG data'!$A:$AD,'CCG data'!Z$3,FALSE))</f>
        <v>44.233251193194825</v>
      </c>
      <c r="J219" s="96">
        <f>IF(T218="","",VLOOKUP($E218&amp;$D$91&amp;$D$92,'CCG data'!$A:$AD,'CCG data'!AA$3,FALSE))</f>
        <v>28.120376377319424</v>
      </c>
      <c r="K219" s="96">
        <f>IF(T218="","",VLOOKUP($E218&amp;$D$91&amp;$D$92,'CCG data'!$A:$AD,'CCG data'!AB$3,FALSE))</f>
        <v>33.448289462991468</v>
      </c>
      <c r="L219" s="96">
        <f>IF(V218="","",VLOOKUP($E218&amp;$D$91&amp;$D$92,'CCG data'!$A:$AD,'CCG data'!AC$3,FALSE))</f>
        <v>13.013643574800486</v>
      </c>
      <c r="M219" s="96">
        <f>IF(V218="","",VLOOKUP($E218&amp;$D$91&amp;$D$92,'CCG data'!$A:$AD,'CCG data'!AD$3,FALSE))</f>
        <v>16.713485796153488</v>
      </c>
      <c r="N219" s="363"/>
      <c r="P219" s="150" t="str">
        <f>IF(P218="","",VLOOKUP($E218&amp;$D$91&amp;$D$92,'CCG data'!$A:$AD,'CCG data'!I$3,FALSE))</f>
        <v/>
      </c>
      <c r="Q219" s="15" t="str">
        <f>IF(P218="","",VLOOKUP($E218&amp;$D$91&amp;$D$92,'CCG data'!$A:$AD,'CCG data'!J$3,FALSE))</f>
        <v/>
      </c>
      <c r="R219" s="15">
        <f>IF(R218="","",VLOOKUP($E218&amp;$D$91&amp;$D$92,'CCG data'!$A:$AD,'CCG data'!K$3,FALSE))</f>
        <v>0.45</v>
      </c>
      <c r="S219" s="15">
        <f>IF(R218="","",VLOOKUP($E218&amp;$D$91&amp;$D$92,'CCG data'!$A:$AD,'CCG data'!L$3,FALSE))</f>
        <v>0.501</v>
      </c>
      <c r="T219" s="15">
        <f>IF(T218="","",VLOOKUP($E218&amp;$D$91&amp;$D$92,'CCG data'!$A:$AD,'CCG data'!M$3,FALSE))</f>
        <v>0.32900000000000001</v>
      </c>
      <c r="U219" s="15">
        <f>IF(T218="","",VLOOKUP($E218&amp;$D$91&amp;$D$92,'CCG data'!$A:$AD,'CCG data'!N$3,FALSE))</f>
        <v>0.379</v>
      </c>
      <c r="V219" s="15">
        <f>IF(V218="","",VLOOKUP($E218&amp;$D$91&amp;$D$92,'CCG data'!$A:$AD,'CCG data'!O$3,FALSE))</f>
        <v>0.152</v>
      </c>
      <c r="W219" s="135">
        <f>IF(V218="","",VLOOKUP($E218&amp;$D$91&amp;$D$92,'CCG data'!$A:$AD,'CCG data'!P$3,FALSE))</f>
        <v>0.191</v>
      </c>
      <c r="Z219" s="163" t="str">
        <f>IFERROR(VLOOKUP($E219&amp;$D$92, Outliers!$A$4:$P$214,10,FALSE),"0")</f>
        <v>0</v>
      </c>
      <c r="AA219" s="163" t="str">
        <f>IFERROR(VLOOKUP($E219&amp;$D$92, Outliers!$A$4:$P$214,11,FALSE),"0")</f>
        <v>0</v>
      </c>
      <c r="AB219" s="163" t="str">
        <f>IFERROR(VLOOKUP($E219&amp;$D$92, Outliers!$A$4:$P$214,12,FALSE),"0")</f>
        <v>0</v>
      </c>
      <c r="AD219" s="78"/>
      <c r="AE219" s="78"/>
      <c r="AF219" s="78"/>
      <c r="AG219" s="78"/>
    </row>
    <row r="220" spans="4:33" ht="15.75" x14ac:dyDescent="0.25">
      <c r="D220" s="318"/>
      <c r="E220" s="104" t="s">
        <v>191</v>
      </c>
      <c r="F220" s="405" t="str">
        <f>IF(OR(ISERROR(VLOOKUP($E220&amp;$D$91&amp;$D$92,'CCG data'!$A:$AD,'CCG data'!R$3,FALSE)),ISBLANK(VLOOKUP($E220&amp;$D$91&amp;$D$92,'CCG data'!$A:$AD,'CCG data'!R$3,FALSE))),"",VLOOKUP($E220&amp;$D$91&amp;$D$92,'CCG data'!$A:$AD,'CCG data'!R$3,FALSE))</f>
        <v/>
      </c>
      <c r="G220" s="406"/>
      <c r="H220" s="406">
        <f>IF(OR(ISERROR(VLOOKUP($E220&amp;$D$91&amp;$D$92,'CCG data'!$A:$AD,'CCG data'!S$3,FALSE)),ISBLANK(VLOOKUP($E220&amp;$D$91&amp;$D$92,'CCG data'!$A:$AD,'CCG data'!S$3,FALSE))),"",VLOOKUP($E220&amp;$D$91&amp;$D$92,'CCG data'!$A:$AD,'CCG data'!S$3,FALSE))</f>
        <v>40.204615948520498</v>
      </c>
      <c r="I220" s="406"/>
      <c r="J220" s="406">
        <f>IF(OR(ISERROR(VLOOKUP($E220&amp;$D$91&amp;$D$92,'CCG data'!$A:$AD,'CCG data'!T$3,FALSE)),ISBLANK(VLOOKUP($E220&amp;$D$91&amp;$D$92,'CCG data'!$A:$AD,'CCG data'!T$3,FALSE))),"",VLOOKUP($E220&amp;$D$91&amp;$D$92,'CCG data'!$A:$AD,'CCG data'!T$3,FALSE))</f>
        <v>32.266660353105472</v>
      </c>
      <c r="K220" s="406"/>
      <c r="L220" s="406">
        <f>IF(OR(ISERROR(VLOOKUP($E220&amp;$D$91&amp;$D$92,'CCG data'!$A:$AD,'CCG data'!U$3,FALSE)),ISBLANK(VLOOKUP($E220&amp;$D$91&amp;$D$92,'CCG data'!$A:$AD,'CCG data'!U$3,FALSE))),"",VLOOKUP($E220&amp;$D$91&amp;$D$92,'CCG data'!$A:$AD,'CCG data'!U$3,FALSE))</f>
        <v>21.030690369934419</v>
      </c>
      <c r="M220" s="407"/>
      <c r="N220" s="362">
        <f>IF(OR(ISERROR(VLOOKUP($E220&amp;$D$91&amp;$D$92,'CCG data'!$A:$AD,'CCG data'!G$3,FALSE)),ISBLANK(VLOOKUP($E220&amp;$D$91&amp;$D$92,'CCG data'!$A:$AD,'CCG data'!G$3,FALSE))),"",VLOOKUP($E220&amp;$D$91&amp;$D$92,'CCG data'!$A:$AD,'CCG data'!G$3,FALSE))</f>
        <v>1376</v>
      </c>
      <c r="P220" s="397" t="str">
        <f>IF(OR(ISERROR(VLOOKUP($E220&amp;$D$91&amp;$D$92,'CCG data'!$A:$AD,'CCG data'!B$3,FALSE)),ISBLANK(VLOOKUP($E220&amp;$D$91&amp;$D$92,'CCG data'!$A:$AD,'CCG data'!B$3,FALSE))),"",VLOOKUP($E220&amp;$D$91&amp;$D$92,'CCG data'!$A:$AD,'CCG data'!B$3,FALSE))</f>
        <v/>
      </c>
      <c r="Q220" s="263"/>
      <c r="R220" s="263">
        <f>IF(OR(ISERROR(VLOOKUP($E220&amp;$D$91&amp;$D$92,'CCG data'!$A:$AD,'CCG data'!C$3,FALSE)),ISBLANK(VLOOKUP($E220&amp;$D$91&amp;$D$92,'CCG data'!$A:$AD,'CCG data'!C$3,FALSE))),"",VLOOKUP($E220&amp;$D$91&amp;$D$92,'CCG data'!$A:$AD,'CCG data'!C$3,FALSE))</f>
        <v>0.42877906976744184</v>
      </c>
      <c r="S220" s="263"/>
      <c r="T220" s="263">
        <f>IF(OR(ISERROR(VLOOKUP($E220&amp;$D$91&amp;$D$92,'CCG data'!$A:$AD,'CCG data'!D$3,FALSE)),ISBLANK(VLOOKUP($E220&amp;$D$91&amp;$D$92,'CCG data'!$A:$AD,'CCG data'!D$3,FALSE))),"",VLOOKUP($E220&amp;$D$91&amp;$D$92,'CCG data'!$A:$AD,'CCG data'!D$3,FALSE))</f>
        <v>0.34520348837209303</v>
      </c>
      <c r="U220" s="263"/>
      <c r="V220" s="263">
        <f>IF(OR(ISERROR(VLOOKUP($E220&amp;$D$91&amp;$D$92,'CCG data'!$A:$AD,'CCG data'!E$3,FALSE)),ISBLANK(VLOOKUP($E220&amp;$D$91&amp;$D$92,'CCG data'!$A:$AD,'CCG data'!E$3,FALSE))),"",VLOOKUP($E220&amp;$D$91&amp;$D$92,'CCG data'!$A:$AD,'CCG data'!E$3,FALSE))</f>
        <v>0.22601744186046513</v>
      </c>
      <c r="W220" s="398"/>
      <c r="Z220" s="163">
        <f>IFERROR(VLOOKUP($E220&amp;$D$92, Outliers!$A$4:$P$214,10,FALSE),"0")</f>
        <v>0</v>
      </c>
      <c r="AA220" s="163">
        <f>IFERROR(VLOOKUP($E220&amp;$D$92, Outliers!$A$4:$P$214,11,FALSE),"0")</f>
        <v>0</v>
      </c>
      <c r="AB220" s="163">
        <f>IFERROR(VLOOKUP($E220&amp;$D$92, Outliers!$A$4:$P$214,12,FALSE),"0")</f>
        <v>1</v>
      </c>
      <c r="AD220" s="78"/>
      <c r="AE220" s="78"/>
      <c r="AF220" s="78"/>
      <c r="AG220" s="78"/>
    </row>
    <row r="221" spans="4:33" x14ac:dyDescent="0.25">
      <c r="D221" s="318"/>
      <c r="E221" s="103" t="s">
        <v>27</v>
      </c>
      <c r="F221" s="95" t="str">
        <f>IF(P220="","",VLOOKUP($E220&amp;$D$91&amp;$D$92,'CCG data'!$A:$AD,'CCG data'!W$3,FALSE))</f>
        <v/>
      </c>
      <c r="G221" s="96" t="str">
        <f>IF(P220="","",VLOOKUP($E220&amp;$D$91&amp;$D$92,'CCG data'!$A:$AD,'CCG data'!X$3,FALSE))</f>
        <v/>
      </c>
      <c r="H221" s="96">
        <f>IF(R220="","",VLOOKUP($E220&amp;$D$91&amp;$D$92,'CCG data'!$A:$AD,'CCG data'!Y$3,FALSE))</f>
        <v>36.960428173350735</v>
      </c>
      <c r="I221" s="96">
        <f>IF(R220="","",VLOOKUP($E220&amp;$D$91&amp;$D$92,'CCG data'!$A:$AD,'CCG data'!Z$3,FALSE))</f>
        <v>43.448803723690261</v>
      </c>
      <c r="J221" s="96">
        <f>IF(T220="","",VLOOKUP($E220&amp;$D$91&amp;$D$92,'CCG data'!$A:$AD,'CCG data'!AA$3,FALSE))</f>
        <v>29.36488836383721</v>
      </c>
      <c r="K221" s="96">
        <f>IF(T220="","",VLOOKUP($E220&amp;$D$91&amp;$D$92,'CCG data'!$A:$AD,'CCG data'!AB$3,FALSE))</f>
        <v>35.168432342373734</v>
      </c>
      <c r="L221" s="96">
        <f>IF(V220="","",VLOOKUP($E220&amp;$D$91&amp;$D$92,'CCG data'!$A:$AD,'CCG data'!AC$3,FALSE))</f>
        <v>18.693309925304149</v>
      </c>
      <c r="M221" s="96">
        <f>IF(V220="","",VLOOKUP($E220&amp;$D$91&amp;$D$92,'CCG data'!$A:$AD,'CCG data'!AD$3,FALSE))</f>
        <v>23.368070814564689</v>
      </c>
      <c r="N221" s="363"/>
      <c r="P221" s="150" t="str">
        <f>IF(P220="","",VLOOKUP($E220&amp;$D$91&amp;$D$92,'CCG data'!$A:$AD,'CCG data'!I$3,FALSE))</f>
        <v/>
      </c>
      <c r="Q221" s="15" t="str">
        <f>IF(P220="","",VLOOKUP($E220&amp;$D$91&amp;$D$92,'CCG data'!$A:$AD,'CCG data'!J$3,FALSE))</f>
        <v/>
      </c>
      <c r="R221" s="15">
        <f>IF(R220="","",VLOOKUP($E220&amp;$D$91&amp;$D$92,'CCG data'!$A:$AD,'CCG data'!K$3,FALSE))</f>
        <v>0.40300000000000002</v>
      </c>
      <c r="S221" s="15">
        <f>IF(R220="","",VLOOKUP($E220&amp;$D$91&amp;$D$92,'CCG data'!$A:$AD,'CCG data'!L$3,FALSE))</f>
        <v>0.45500000000000002</v>
      </c>
      <c r="T221" s="15">
        <f>IF(T220="","",VLOOKUP($E220&amp;$D$91&amp;$D$92,'CCG data'!$A:$AD,'CCG data'!M$3,FALSE))</f>
        <v>0.32100000000000001</v>
      </c>
      <c r="U221" s="15">
        <f>IF(T220="","",VLOOKUP($E220&amp;$D$91&amp;$D$92,'CCG data'!$A:$AD,'CCG data'!N$3,FALSE))</f>
        <v>0.371</v>
      </c>
      <c r="V221" s="15">
        <f>IF(V220="","",VLOOKUP($E220&amp;$D$91&amp;$D$92,'CCG data'!$A:$AD,'CCG data'!O$3,FALSE))</f>
        <v>0.20499999999999999</v>
      </c>
      <c r="W221" s="135">
        <f>IF(V220="","",VLOOKUP($E220&amp;$D$91&amp;$D$92,'CCG data'!$A:$AD,'CCG data'!P$3,FALSE))</f>
        <v>0.249</v>
      </c>
      <c r="Z221" s="163" t="str">
        <f>IFERROR(VLOOKUP($E221&amp;$D$92, Outliers!$A$4:$P$214,10,FALSE),"0")</f>
        <v>0</v>
      </c>
      <c r="AA221" s="163" t="str">
        <f>IFERROR(VLOOKUP($E221&amp;$D$92, Outliers!$A$4:$P$214,11,FALSE),"0")</f>
        <v>0</v>
      </c>
      <c r="AB221" s="163" t="str">
        <f>IFERROR(VLOOKUP($E221&amp;$D$92, Outliers!$A$4:$P$214,12,FALSE),"0")</f>
        <v>0</v>
      </c>
      <c r="AD221" s="78"/>
      <c r="AE221" s="78"/>
      <c r="AF221" s="78"/>
      <c r="AG221" s="78"/>
    </row>
    <row r="222" spans="4:33" ht="15.75" x14ac:dyDescent="0.25">
      <c r="D222" s="318"/>
      <c r="E222" s="104" t="s">
        <v>407</v>
      </c>
      <c r="F222" s="405" t="str">
        <f>IF(OR(ISERROR(VLOOKUP($E222&amp;$D$91&amp;$D$92,'CCG data'!$A:$AD,'CCG data'!R$3,FALSE)),ISBLANK(VLOOKUP($E222&amp;$D$91&amp;$D$92,'CCG data'!$A:$AD,'CCG data'!R$3,FALSE))),"",VLOOKUP($E222&amp;$D$91&amp;$D$92,'CCG data'!$A:$AD,'CCG data'!R$3,FALSE))</f>
        <v/>
      </c>
      <c r="G222" s="406"/>
      <c r="H222" s="406">
        <f>IF(OR(ISERROR(VLOOKUP($E222&amp;$D$91&amp;$D$92,'CCG data'!$A:$AD,'CCG data'!S$3,FALSE)),ISBLANK(VLOOKUP($E222&amp;$D$91&amp;$D$92,'CCG data'!$A:$AD,'CCG data'!S$3,FALSE))),"",VLOOKUP($E222&amp;$D$91&amp;$D$92,'CCG data'!$A:$AD,'CCG data'!S$3,FALSE))</f>
        <v>21.852939301863671</v>
      </c>
      <c r="I222" s="406"/>
      <c r="J222" s="406">
        <f>IF(OR(ISERROR(VLOOKUP($E222&amp;$D$91&amp;$D$92,'CCG data'!$A:$AD,'CCG data'!T$3,FALSE)),ISBLANK(VLOOKUP($E222&amp;$D$91&amp;$D$92,'CCG data'!$A:$AD,'CCG data'!T$3,FALSE))),"",VLOOKUP($E222&amp;$D$91&amp;$D$92,'CCG data'!$A:$AD,'CCG data'!T$3,FALSE))</f>
        <v>14.719465571839223</v>
      </c>
      <c r="K222" s="406"/>
      <c r="L222" s="406">
        <f>IF(OR(ISERROR(VLOOKUP($E222&amp;$D$91&amp;$D$92,'CCG data'!$A:$AD,'CCG data'!U$3,FALSE)),ISBLANK(VLOOKUP($E222&amp;$D$91&amp;$D$92,'CCG data'!$A:$AD,'CCG data'!U$3,FALSE))),"",VLOOKUP($E222&amp;$D$91&amp;$D$92,'CCG data'!$A:$AD,'CCG data'!U$3,FALSE))</f>
        <v>6.8103088391140467</v>
      </c>
      <c r="M222" s="407"/>
      <c r="N222" s="362">
        <f>IF(OR(ISERROR(VLOOKUP($E222&amp;$D$91&amp;$D$92,'CCG data'!$A:$AD,'CCG data'!G$3,FALSE)),ISBLANK(VLOOKUP($E222&amp;$D$91&amp;$D$92,'CCG data'!$A:$AD,'CCG data'!G$3,FALSE))),"",VLOOKUP($E222&amp;$D$91&amp;$D$92,'CCG data'!$A:$AD,'CCG data'!G$3,FALSE))</f>
        <v>786</v>
      </c>
      <c r="P222" s="397" t="str">
        <f>IF(OR(ISERROR(VLOOKUP($E222&amp;$D$91&amp;$D$92,'CCG data'!$A:$AD,'CCG data'!B$3,FALSE)),ISBLANK(VLOOKUP($E222&amp;$D$91&amp;$D$92,'CCG data'!$A:$AD,'CCG data'!B$3,FALSE))),"",VLOOKUP($E222&amp;$D$91&amp;$D$92,'CCG data'!$A:$AD,'CCG data'!B$3,FALSE))</f>
        <v/>
      </c>
      <c r="Q222" s="263"/>
      <c r="R222" s="263">
        <f>IF(OR(ISERROR(VLOOKUP($E222&amp;$D$91&amp;$D$92,'CCG data'!$A:$AD,'CCG data'!C$3,FALSE)),ISBLANK(VLOOKUP($E222&amp;$D$91&amp;$D$92,'CCG data'!$A:$AD,'CCG data'!C$3,FALSE))),"",VLOOKUP($E222&amp;$D$91&amp;$D$92,'CCG data'!$A:$AD,'CCG data'!C$3,FALSE))</f>
        <v>0.49872773536895676</v>
      </c>
      <c r="S222" s="263"/>
      <c r="T222" s="263">
        <f>IF(OR(ISERROR(VLOOKUP($E222&amp;$D$91&amp;$D$92,'CCG data'!$A:$AD,'CCG data'!D$3,FALSE)),ISBLANK(VLOOKUP($E222&amp;$D$91&amp;$D$92,'CCG data'!$A:$AD,'CCG data'!D$3,FALSE))),"",VLOOKUP($E222&amp;$D$91&amp;$D$92,'CCG data'!$A:$AD,'CCG data'!D$3,FALSE))</f>
        <v>0.34605597964376589</v>
      </c>
      <c r="U222" s="263"/>
      <c r="V222" s="263">
        <f>IF(OR(ISERROR(VLOOKUP($E222&amp;$D$91&amp;$D$92,'CCG data'!$A:$AD,'CCG data'!E$3,FALSE)),ISBLANK(VLOOKUP($E222&amp;$D$91&amp;$D$92,'CCG data'!$A:$AD,'CCG data'!E$3,FALSE))),"",VLOOKUP($E222&amp;$D$91&amp;$D$92,'CCG data'!$A:$AD,'CCG data'!E$3,FALSE))</f>
        <v>0.15521628498727735</v>
      </c>
      <c r="W222" s="398"/>
      <c r="Z222" s="163">
        <f>IFERROR(VLOOKUP($E222&amp;$D$92, Outliers!$A$4:$P$214,10,FALSE),"0")</f>
        <v>1</v>
      </c>
      <c r="AA222" s="163">
        <f>IFERROR(VLOOKUP($E222&amp;$D$92, Outliers!$A$4:$P$214,11,FALSE),"0")</f>
        <v>1</v>
      </c>
      <c r="AB222" s="163">
        <f>IFERROR(VLOOKUP($E222&amp;$D$92, Outliers!$A$4:$P$214,12,FALSE),"0")</f>
        <v>1</v>
      </c>
      <c r="AD222" s="78"/>
      <c r="AE222" s="78"/>
      <c r="AF222" s="78"/>
      <c r="AG222" s="78"/>
    </row>
    <row r="223" spans="4:33" x14ac:dyDescent="0.25">
      <c r="D223" s="318"/>
      <c r="E223" s="103" t="s">
        <v>27</v>
      </c>
      <c r="F223" s="95" t="str">
        <f>IF(P222="","",VLOOKUP($E222&amp;$D$91&amp;$D$92,'CCG data'!$A:$AD,'CCG data'!W$3,FALSE))</f>
        <v/>
      </c>
      <c r="G223" s="96" t="str">
        <f>IF(P222="","",VLOOKUP($E222&amp;$D$91&amp;$D$92,'CCG data'!$A:$AD,'CCG data'!X$3,FALSE))</f>
        <v/>
      </c>
      <c r="H223" s="96">
        <f>IF(R222="","",VLOOKUP($E222&amp;$D$91&amp;$D$92,'CCG data'!$A:$AD,'CCG data'!Y$3,FALSE))</f>
        <v>19.689608682174857</v>
      </c>
      <c r="I223" s="96">
        <f>IF(R222="","",VLOOKUP($E222&amp;$D$91&amp;$D$92,'CCG data'!$A:$AD,'CCG data'!Z$3,FALSE))</f>
        <v>24.016269921552485</v>
      </c>
      <c r="J223" s="96">
        <f>IF(T222="","",VLOOKUP($E222&amp;$D$91&amp;$D$92,'CCG data'!$A:$AD,'CCG data'!AA$3,FALSE))</f>
        <v>12.970168128332485</v>
      </c>
      <c r="K223" s="96">
        <f>IF(T222="","",VLOOKUP($E222&amp;$D$91&amp;$D$92,'CCG data'!$A:$AD,'CCG data'!AB$3,FALSE))</f>
        <v>16.46876301534596</v>
      </c>
      <c r="L223" s="96">
        <f>IF(V222="","",VLOOKUP($E222&amp;$D$91&amp;$D$92,'CCG data'!$A:$AD,'CCG data'!AC$3,FALSE))</f>
        <v>5.6018191117169156</v>
      </c>
      <c r="M223" s="96">
        <f>IF(V222="","",VLOOKUP($E222&amp;$D$91&amp;$D$92,'CCG data'!$A:$AD,'CCG data'!AD$3,FALSE))</f>
        <v>8.0187985665111778</v>
      </c>
      <c r="N223" s="363"/>
      <c r="P223" s="150" t="str">
        <f>IF(P222="","",VLOOKUP($E222&amp;$D$91&amp;$D$92,'CCG data'!$A:$AD,'CCG data'!I$3,FALSE))</f>
        <v/>
      </c>
      <c r="Q223" s="15" t="str">
        <f>IF(P222="","",VLOOKUP($E222&amp;$D$91&amp;$D$92,'CCG data'!$A:$AD,'CCG data'!J$3,FALSE))</f>
        <v/>
      </c>
      <c r="R223" s="15">
        <f>IF(R222="","",VLOOKUP($E222&amp;$D$91&amp;$D$92,'CCG data'!$A:$AD,'CCG data'!K$3,FALSE))</f>
        <v>0.46400000000000002</v>
      </c>
      <c r="S223" s="15">
        <f>IF(R222="","",VLOOKUP($E222&amp;$D$91&amp;$D$92,'CCG data'!$A:$AD,'CCG data'!L$3,FALSE))</f>
        <v>0.53400000000000003</v>
      </c>
      <c r="T223" s="15">
        <f>IF(T222="","",VLOOKUP($E222&amp;$D$91&amp;$D$92,'CCG data'!$A:$AD,'CCG data'!M$3,FALSE))</f>
        <v>0.314</v>
      </c>
      <c r="U223" s="15">
        <f>IF(T222="","",VLOOKUP($E222&amp;$D$91&amp;$D$92,'CCG data'!$A:$AD,'CCG data'!N$3,FALSE))</f>
        <v>0.38</v>
      </c>
      <c r="V223" s="15">
        <f>IF(V222="","",VLOOKUP($E222&amp;$D$91&amp;$D$92,'CCG data'!$A:$AD,'CCG data'!O$3,FALSE))</f>
        <v>0.13200000000000001</v>
      </c>
      <c r="W223" s="135">
        <f>IF(V222="","",VLOOKUP($E222&amp;$D$91&amp;$D$92,'CCG data'!$A:$AD,'CCG data'!P$3,FALSE))</f>
        <v>0.182</v>
      </c>
      <c r="Z223" s="163" t="str">
        <f>IFERROR(VLOOKUP($E223&amp;$D$92, Outliers!$A$4:$P$214,10,FALSE),"0")</f>
        <v>0</v>
      </c>
      <c r="AA223" s="163" t="str">
        <f>IFERROR(VLOOKUP($E223&amp;$D$92, Outliers!$A$4:$P$214,11,FALSE),"0")</f>
        <v>0</v>
      </c>
      <c r="AB223" s="163" t="str">
        <f>IFERROR(VLOOKUP($E223&amp;$D$92, Outliers!$A$4:$P$214,12,FALSE),"0")</f>
        <v>0</v>
      </c>
      <c r="AD223" s="78"/>
      <c r="AE223" s="78"/>
      <c r="AF223" s="78"/>
      <c r="AG223" s="78"/>
    </row>
    <row r="224" spans="4:33" ht="15.75" x14ac:dyDescent="0.25">
      <c r="D224" s="318"/>
      <c r="E224" s="104" t="s">
        <v>192</v>
      </c>
      <c r="F224" s="405" t="str">
        <f>IF(OR(ISERROR(VLOOKUP($E224&amp;$D$91&amp;$D$92,'CCG data'!$A:$AD,'CCG data'!R$3,FALSE)),ISBLANK(VLOOKUP($E224&amp;$D$91&amp;$D$92,'CCG data'!$A:$AD,'CCG data'!R$3,FALSE))),"",VLOOKUP($E224&amp;$D$91&amp;$D$92,'CCG data'!$A:$AD,'CCG data'!R$3,FALSE))</f>
        <v/>
      </c>
      <c r="G224" s="406"/>
      <c r="H224" s="406">
        <f>IF(OR(ISERROR(VLOOKUP($E224&amp;$D$91&amp;$D$92,'CCG data'!$A:$AD,'CCG data'!S$3,FALSE)),ISBLANK(VLOOKUP($E224&amp;$D$91&amp;$D$92,'CCG data'!$A:$AD,'CCG data'!S$3,FALSE))),"",VLOOKUP($E224&amp;$D$91&amp;$D$92,'CCG data'!$A:$AD,'CCG data'!S$3,FALSE))</f>
        <v>53.422655477445922</v>
      </c>
      <c r="I224" s="406"/>
      <c r="J224" s="406">
        <f>IF(OR(ISERROR(VLOOKUP($E224&amp;$D$91&amp;$D$92,'CCG data'!$A:$AD,'CCG data'!T$3,FALSE)),ISBLANK(VLOOKUP($E224&amp;$D$91&amp;$D$92,'CCG data'!$A:$AD,'CCG data'!T$3,FALSE))),"",VLOOKUP($E224&amp;$D$91&amp;$D$92,'CCG data'!$A:$AD,'CCG data'!T$3,FALSE))</f>
        <v>42.429943564864764</v>
      </c>
      <c r="K224" s="406"/>
      <c r="L224" s="406">
        <f>IF(OR(ISERROR(VLOOKUP($E224&amp;$D$91&amp;$D$92,'CCG data'!$A:$AD,'CCG data'!U$3,FALSE)),ISBLANK(VLOOKUP($E224&amp;$D$91&amp;$D$92,'CCG data'!$A:$AD,'CCG data'!U$3,FALSE))),"",VLOOKUP($E224&amp;$D$91&amp;$D$92,'CCG data'!$A:$AD,'CCG data'!U$3,FALSE))</f>
        <v>18.208137566454482</v>
      </c>
      <c r="M224" s="407"/>
      <c r="N224" s="362">
        <f>IF(OR(ISERROR(VLOOKUP($E224&amp;$D$91&amp;$D$92,'CCG data'!$A:$AD,'CCG data'!G$3,FALSE)),ISBLANK(VLOOKUP($E224&amp;$D$91&amp;$D$92,'CCG data'!$A:$AD,'CCG data'!G$3,FALSE))),"",VLOOKUP($E224&amp;$D$91&amp;$D$92,'CCG data'!$A:$AD,'CCG data'!G$3,FALSE))</f>
        <v>1162</v>
      </c>
      <c r="P224" s="397" t="str">
        <f>IF(OR(ISERROR(VLOOKUP($E224&amp;$D$91&amp;$D$92,'CCG data'!$A:$AD,'CCG data'!B$3,FALSE)),ISBLANK(VLOOKUP($E224&amp;$D$91&amp;$D$92,'CCG data'!$A:$AD,'CCG data'!B$3,FALSE))),"",VLOOKUP($E224&amp;$D$91&amp;$D$92,'CCG data'!$A:$AD,'CCG data'!B$3,FALSE))</f>
        <v/>
      </c>
      <c r="Q224" s="263"/>
      <c r="R224" s="263">
        <f>IF(OR(ISERROR(VLOOKUP($E224&amp;$D$91&amp;$D$92,'CCG data'!$A:$AD,'CCG data'!C$3,FALSE)),ISBLANK(VLOOKUP($E224&amp;$D$91&amp;$D$92,'CCG data'!$A:$AD,'CCG data'!C$3,FALSE))),"",VLOOKUP($E224&amp;$D$91&amp;$D$92,'CCG data'!$A:$AD,'CCG data'!C$3,FALSE))</f>
        <v>0.47676419965576594</v>
      </c>
      <c r="S224" s="263"/>
      <c r="T224" s="263">
        <f>IF(OR(ISERROR(VLOOKUP($E224&amp;$D$91&amp;$D$92,'CCG data'!$A:$AD,'CCG data'!D$3,FALSE)),ISBLANK(VLOOKUP($E224&amp;$D$91&amp;$D$92,'CCG data'!$A:$AD,'CCG data'!D$3,FALSE))),"",VLOOKUP($E224&amp;$D$91&amp;$D$92,'CCG data'!$A:$AD,'CCG data'!D$3,FALSE))</f>
        <v>0.36058519793459554</v>
      </c>
      <c r="U224" s="263"/>
      <c r="V224" s="263">
        <f>IF(OR(ISERROR(VLOOKUP($E224&amp;$D$91&amp;$D$92,'CCG data'!$A:$AD,'CCG data'!E$3,FALSE)),ISBLANK(VLOOKUP($E224&amp;$D$91&amp;$D$92,'CCG data'!$A:$AD,'CCG data'!E$3,FALSE))),"",VLOOKUP($E224&amp;$D$91&amp;$D$92,'CCG data'!$A:$AD,'CCG data'!E$3,FALSE))</f>
        <v>0.16265060240963855</v>
      </c>
      <c r="W224" s="398"/>
      <c r="Z224" s="163">
        <f>IFERROR(VLOOKUP($E224&amp;$D$92, Outliers!$A$4:$P$214,10,FALSE),"0")</f>
        <v>1</v>
      </c>
      <c r="AA224" s="163">
        <f>IFERROR(VLOOKUP($E224&amp;$D$92, Outliers!$A$4:$P$214,11,FALSE),"0")</f>
        <v>1</v>
      </c>
      <c r="AB224" s="163">
        <f>IFERROR(VLOOKUP($E224&amp;$D$92, Outliers!$A$4:$P$214,12,FALSE),"0")</f>
        <v>1</v>
      </c>
      <c r="AD224" s="78"/>
      <c r="AE224" s="78"/>
      <c r="AF224" s="78"/>
      <c r="AG224" s="78"/>
    </row>
    <row r="225" spans="4:33" x14ac:dyDescent="0.25">
      <c r="D225" s="318"/>
      <c r="E225" s="103" t="s">
        <v>27</v>
      </c>
      <c r="F225" s="95" t="str">
        <f>IF(P224="","",VLOOKUP($E224&amp;$D$91&amp;$D$92,'CCG data'!$A:$AD,'CCG data'!W$3,FALSE))</f>
        <v/>
      </c>
      <c r="G225" s="96" t="str">
        <f>IF(P224="","",VLOOKUP($E224&amp;$D$91&amp;$D$92,'CCG data'!$A:$AD,'CCG data'!X$3,FALSE))</f>
        <v/>
      </c>
      <c r="H225" s="96">
        <f>IF(R224="","",VLOOKUP($E224&amp;$D$91&amp;$D$92,'CCG data'!$A:$AD,'CCG data'!Y$3,FALSE))</f>
        <v>48.974021642146781</v>
      </c>
      <c r="I225" s="96">
        <f>IF(R224="","",VLOOKUP($E224&amp;$D$91&amp;$D$92,'CCG data'!$A:$AD,'CCG data'!Z$3,FALSE))</f>
        <v>57.871289312745063</v>
      </c>
      <c r="J225" s="96">
        <f>IF(T224="","",VLOOKUP($E224&amp;$D$91&amp;$D$92,'CCG data'!$A:$AD,'CCG data'!AA$3,FALSE))</f>
        <v>38.367180327613589</v>
      </c>
      <c r="K225" s="96">
        <f>IF(T224="","",VLOOKUP($E224&amp;$D$91&amp;$D$92,'CCG data'!$A:$AD,'CCG data'!AB$3,FALSE))</f>
        <v>46.49270680211594</v>
      </c>
      <c r="L225" s="96">
        <f>IF(V224="","",VLOOKUP($E224&amp;$D$91&amp;$D$92,'CCG data'!$A:$AD,'CCG data'!AC$3,FALSE))</f>
        <v>15.612221208067252</v>
      </c>
      <c r="M225" s="96">
        <f>IF(V224="","",VLOOKUP($E224&amp;$D$91&amp;$D$92,'CCG data'!$A:$AD,'CCG data'!AD$3,FALSE))</f>
        <v>20.80405392484171</v>
      </c>
      <c r="N225" s="363"/>
      <c r="P225" s="150" t="str">
        <f>IF(P224="","",VLOOKUP($E224&amp;$D$91&amp;$D$92,'CCG data'!$A:$AD,'CCG data'!I$3,FALSE))</f>
        <v/>
      </c>
      <c r="Q225" s="15" t="str">
        <f>IF(P224="","",VLOOKUP($E224&amp;$D$91&amp;$D$92,'CCG data'!$A:$AD,'CCG data'!J$3,FALSE))</f>
        <v/>
      </c>
      <c r="R225" s="15">
        <f>IF(R224="","",VLOOKUP($E224&amp;$D$91&amp;$D$92,'CCG data'!$A:$AD,'CCG data'!K$3,FALSE))</f>
        <v>0.44800000000000001</v>
      </c>
      <c r="S225" s="15">
        <f>IF(R224="","",VLOOKUP($E224&amp;$D$91&amp;$D$92,'CCG data'!$A:$AD,'CCG data'!L$3,FALSE))</f>
        <v>0.50600000000000001</v>
      </c>
      <c r="T225" s="15">
        <f>IF(T224="","",VLOOKUP($E224&amp;$D$91&amp;$D$92,'CCG data'!$A:$AD,'CCG data'!M$3,FALSE))</f>
        <v>0.33300000000000002</v>
      </c>
      <c r="U225" s="15">
        <f>IF(T224="","",VLOOKUP($E224&amp;$D$91&amp;$D$92,'CCG data'!$A:$AD,'CCG data'!N$3,FALSE))</f>
        <v>0.38900000000000001</v>
      </c>
      <c r="V225" s="15">
        <f>IF(V224="","",VLOOKUP($E224&amp;$D$91&amp;$D$92,'CCG data'!$A:$AD,'CCG data'!O$3,FALSE))</f>
        <v>0.14299999999999999</v>
      </c>
      <c r="W225" s="135">
        <f>IF(V224="","",VLOOKUP($E224&amp;$D$91&amp;$D$92,'CCG data'!$A:$AD,'CCG data'!P$3,FALSE))</f>
        <v>0.185</v>
      </c>
      <c r="Z225" s="163" t="str">
        <f>IFERROR(VLOOKUP($E225&amp;$D$92, Outliers!$A$4:$P$214,10,FALSE),"0")</f>
        <v>0</v>
      </c>
      <c r="AA225" s="163" t="str">
        <f>IFERROR(VLOOKUP($E225&amp;$D$92, Outliers!$A$4:$P$214,11,FALSE),"0")</f>
        <v>0</v>
      </c>
      <c r="AB225" s="163" t="str">
        <f>IFERROR(VLOOKUP($E225&amp;$D$92, Outliers!$A$4:$P$214,12,FALSE),"0")</f>
        <v>0</v>
      </c>
      <c r="AD225" s="78"/>
      <c r="AE225" s="78"/>
      <c r="AF225" s="78"/>
      <c r="AG225" s="78"/>
    </row>
    <row r="226" spans="4:33" ht="15.75" x14ac:dyDescent="0.25">
      <c r="D226" s="318"/>
      <c r="E226" s="104" t="s">
        <v>408</v>
      </c>
      <c r="F226" s="405" t="str">
        <f>IF(OR(ISERROR(VLOOKUP($E226&amp;$D$91&amp;$D$92,'CCG data'!$A:$AD,'CCG data'!R$3,FALSE)),ISBLANK(VLOOKUP($E226&amp;$D$91&amp;$D$92,'CCG data'!$A:$AD,'CCG data'!R$3,FALSE))),"",VLOOKUP($E226&amp;$D$91&amp;$D$92,'CCG data'!$A:$AD,'CCG data'!R$3,FALSE))</f>
        <v/>
      </c>
      <c r="G226" s="406"/>
      <c r="H226" s="406">
        <f>IF(OR(ISERROR(VLOOKUP($E226&amp;$D$91&amp;$D$92,'CCG data'!$A:$AD,'CCG data'!S$3,FALSE)),ISBLANK(VLOOKUP($E226&amp;$D$91&amp;$D$92,'CCG data'!$A:$AD,'CCG data'!S$3,FALSE))),"",VLOOKUP($E226&amp;$D$91&amp;$D$92,'CCG data'!$A:$AD,'CCG data'!S$3,FALSE))</f>
        <v>35.907125639782194</v>
      </c>
      <c r="I226" s="406"/>
      <c r="J226" s="406">
        <f>IF(OR(ISERROR(VLOOKUP($E226&amp;$D$91&amp;$D$92,'CCG data'!$A:$AD,'CCG data'!T$3,FALSE)),ISBLANK(VLOOKUP($E226&amp;$D$91&amp;$D$92,'CCG data'!$A:$AD,'CCG data'!T$3,FALSE))),"",VLOOKUP($E226&amp;$D$91&amp;$D$92,'CCG data'!$A:$AD,'CCG data'!T$3,FALSE))</f>
        <v>19.885063006669277</v>
      </c>
      <c r="K226" s="406"/>
      <c r="L226" s="406">
        <f>IF(OR(ISERROR(VLOOKUP($E226&amp;$D$91&amp;$D$92,'CCG data'!$A:$AD,'CCG data'!U$3,FALSE)),ISBLANK(VLOOKUP($E226&amp;$D$91&amp;$D$92,'CCG data'!$A:$AD,'CCG data'!U$3,FALSE))),"",VLOOKUP($E226&amp;$D$91&amp;$D$92,'CCG data'!$A:$AD,'CCG data'!U$3,FALSE))</f>
        <v>7.5480811830417851</v>
      </c>
      <c r="M226" s="407"/>
      <c r="N226" s="362">
        <f>IF(OR(ISERROR(VLOOKUP($E226&amp;$D$91&amp;$D$92,'CCG data'!$A:$AD,'CCG data'!G$3,FALSE)),ISBLANK(VLOOKUP($E226&amp;$D$91&amp;$D$92,'CCG data'!$A:$AD,'CCG data'!G$3,FALSE))),"",VLOOKUP($E226&amp;$D$91&amp;$D$92,'CCG data'!$A:$AD,'CCG data'!G$3,FALSE))</f>
        <v>1026</v>
      </c>
      <c r="P226" s="397" t="str">
        <f>IF(OR(ISERROR(VLOOKUP($E226&amp;$D$91&amp;$D$92,'CCG data'!$A:$AD,'CCG data'!B$3,FALSE)),ISBLANK(VLOOKUP($E226&amp;$D$91&amp;$D$92,'CCG data'!$A:$AD,'CCG data'!B$3,FALSE))),"",VLOOKUP($E226&amp;$D$91&amp;$D$92,'CCG data'!$A:$AD,'CCG data'!B$3,FALSE))</f>
        <v/>
      </c>
      <c r="Q226" s="263"/>
      <c r="R226" s="263">
        <f>IF(OR(ISERROR(VLOOKUP($E226&amp;$D$91&amp;$D$92,'CCG data'!$A:$AD,'CCG data'!C$3,FALSE)),ISBLANK(VLOOKUP($E226&amp;$D$91&amp;$D$92,'CCG data'!$A:$AD,'CCG data'!C$3,FALSE))),"",VLOOKUP($E226&amp;$D$91&amp;$D$92,'CCG data'!$A:$AD,'CCG data'!C$3,FALSE))</f>
        <v>0.56627680311890838</v>
      </c>
      <c r="S226" s="263"/>
      <c r="T226" s="263">
        <f>IF(OR(ISERROR(VLOOKUP($E226&amp;$D$91&amp;$D$92,'CCG data'!$A:$AD,'CCG data'!D$3,FALSE)),ISBLANK(VLOOKUP($E226&amp;$D$91&amp;$D$92,'CCG data'!$A:$AD,'CCG data'!D$3,FALSE))),"",VLOOKUP($E226&amp;$D$91&amp;$D$92,'CCG data'!$A:$AD,'CCG data'!D$3,FALSE))</f>
        <v>0.31481481481481483</v>
      </c>
      <c r="U226" s="263"/>
      <c r="V226" s="263">
        <f>IF(OR(ISERROR(VLOOKUP($E226&amp;$D$91&amp;$D$92,'CCG data'!$A:$AD,'CCG data'!E$3,FALSE)),ISBLANK(VLOOKUP($E226&amp;$D$91&amp;$D$92,'CCG data'!$A:$AD,'CCG data'!E$3,FALSE))),"",VLOOKUP($E226&amp;$D$91&amp;$D$92,'CCG data'!$A:$AD,'CCG data'!E$3,FALSE))</f>
        <v>0.1189083820662768</v>
      </c>
      <c r="W226" s="398"/>
      <c r="Z226" s="163">
        <f>IFERROR(VLOOKUP($E226&amp;$D$92, Outliers!$A$4:$P$214,10,FALSE),"0")</f>
        <v>0</v>
      </c>
      <c r="AA226" s="163">
        <f>IFERROR(VLOOKUP($E226&amp;$D$92, Outliers!$A$4:$P$214,11,FALSE),"0")</f>
        <v>1</v>
      </c>
      <c r="AB226" s="163">
        <f>IFERROR(VLOOKUP($E226&amp;$D$92, Outliers!$A$4:$P$214,12,FALSE),"0")</f>
        <v>1</v>
      </c>
      <c r="AD226" s="78"/>
      <c r="AE226" s="78"/>
      <c r="AF226" s="78"/>
      <c r="AG226" s="78"/>
    </row>
    <row r="227" spans="4:33" x14ac:dyDescent="0.25">
      <c r="D227" s="318"/>
      <c r="E227" s="103" t="s">
        <v>27</v>
      </c>
      <c r="F227" s="95" t="str">
        <f>IF(P226="","",VLOOKUP($E226&amp;$D$91&amp;$D$92,'CCG data'!$A:$AD,'CCG data'!W$3,FALSE))</f>
        <v/>
      </c>
      <c r="G227" s="96" t="str">
        <f>IF(P226="","",VLOOKUP($E226&amp;$D$91&amp;$D$92,'CCG data'!$A:$AD,'CCG data'!X$3,FALSE))</f>
        <v/>
      </c>
      <c r="H227" s="96">
        <f>IF(R226="","",VLOOKUP($E226&amp;$D$91&amp;$D$92,'CCG data'!$A:$AD,'CCG data'!Y$3,FALSE))</f>
        <v>32.987355609567828</v>
      </c>
      <c r="I227" s="96">
        <f>IF(R226="","",VLOOKUP($E226&amp;$D$91&amp;$D$92,'CCG data'!$A:$AD,'CCG data'!Z$3,FALSE))</f>
        <v>38.82689566999656</v>
      </c>
      <c r="J227" s="96">
        <f>IF(T226="","",VLOOKUP($E226&amp;$D$91&amp;$D$92,'CCG data'!$A:$AD,'CCG data'!AA$3,FALSE))</f>
        <v>17.716451381245342</v>
      </c>
      <c r="K227" s="96">
        <f>IF(T226="","",VLOOKUP($E226&amp;$D$91&amp;$D$92,'CCG data'!$A:$AD,'CCG data'!AB$3,FALSE))</f>
        <v>22.053674632093212</v>
      </c>
      <c r="L227" s="96">
        <f>IF(V226="","",VLOOKUP($E226&amp;$D$91&amp;$D$92,'CCG data'!$A:$AD,'CCG data'!AC$3,FALSE))</f>
        <v>6.208673707293265</v>
      </c>
      <c r="M227" s="96">
        <f>IF(V226="","",VLOOKUP($E226&amp;$D$91&amp;$D$92,'CCG data'!$A:$AD,'CCG data'!AD$3,FALSE))</f>
        <v>8.8874886587903053</v>
      </c>
      <c r="N227" s="363"/>
      <c r="P227" s="150" t="str">
        <f>IF(P226="","",VLOOKUP($E226&amp;$D$91&amp;$D$92,'CCG data'!$A:$AD,'CCG data'!I$3,FALSE))</f>
        <v/>
      </c>
      <c r="Q227" s="15" t="str">
        <f>IF(P226="","",VLOOKUP($E226&amp;$D$91&amp;$D$92,'CCG data'!$A:$AD,'CCG data'!J$3,FALSE))</f>
        <v/>
      </c>
      <c r="R227" s="15">
        <f>IF(R226="","",VLOOKUP($E226&amp;$D$91&amp;$D$92,'CCG data'!$A:$AD,'CCG data'!K$3,FALSE))</f>
        <v>0.53600000000000003</v>
      </c>
      <c r="S227" s="15">
        <f>IF(R226="","",VLOOKUP($E226&amp;$D$91&amp;$D$92,'CCG data'!$A:$AD,'CCG data'!L$3,FALSE))</f>
        <v>0.59599999999999997</v>
      </c>
      <c r="T227" s="15">
        <f>IF(T226="","",VLOOKUP($E226&amp;$D$91&amp;$D$92,'CCG data'!$A:$AD,'CCG data'!M$3,FALSE))</f>
        <v>0.28699999999999998</v>
      </c>
      <c r="U227" s="15">
        <f>IF(T226="","",VLOOKUP($E226&amp;$D$91&amp;$D$92,'CCG data'!$A:$AD,'CCG data'!N$3,FALSE))</f>
        <v>0.34399999999999997</v>
      </c>
      <c r="V227" s="15">
        <f>IF(V226="","",VLOOKUP($E226&amp;$D$91&amp;$D$92,'CCG data'!$A:$AD,'CCG data'!O$3,FALSE))</f>
        <v>0.10100000000000001</v>
      </c>
      <c r="W227" s="135">
        <f>IF(V226="","",VLOOKUP($E226&amp;$D$91&amp;$D$92,'CCG data'!$A:$AD,'CCG data'!P$3,FALSE))</f>
        <v>0.14000000000000001</v>
      </c>
      <c r="Z227" s="163" t="str">
        <f>IFERROR(VLOOKUP($E227&amp;$D$92, Outliers!$A$4:$P$214,10,FALSE),"0")</f>
        <v>0</v>
      </c>
      <c r="AA227" s="163" t="str">
        <f>IFERROR(VLOOKUP($E227&amp;$D$92, Outliers!$A$4:$P$214,11,FALSE),"0")</f>
        <v>0</v>
      </c>
      <c r="AB227" s="163" t="str">
        <f>IFERROR(VLOOKUP($E227&amp;$D$92, Outliers!$A$4:$P$214,12,FALSE),"0")</f>
        <v>0</v>
      </c>
      <c r="AD227" s="78"/>
      <c r="AE227" s="78"/>
      <c r="AF227" s="78"/>
      <c r="AG227" s="78"/>
    </row>
    <row r="228" spans="4:33" ht="15.75" x14ac:dyDescent="0.25">
      <c r="D228" s="318"/>
      <c r="E228" s="104" t="s">
        <v>409</v>
      </c>
      <c r="F228" s="405" t="str">
        <f>IF(OR(ISERROR(VLOOKUP($E228&amp;$D$91&amp;$D$92,'CCG data'!$A:$AD,'CCG data'!R$3,FALSE)),ISBLANK(VLOOKUP($E228&amp;$D$91&amp;$D$92,'CCG data'!$A:$AD,'CCG data'!R$3,FALSE))),"",VLOOKUP($E228&amp;$D$91&amp;$D$92,'CCG data'!$A:$AD,'CCG data'!R$3,FALSE))</f>
        <v/>
      </c>
      <c r="G228" s="406"/>
      <c r="H228" s="406">
        <f>IF(OR(ISERROR(VLOOKUP($E228&amp;$D$91&amp;$D$92,'CCG data'!$A:$AD,'CCG data'!S$3,FALSE)),ISBLANK(VLOOKUP($E228&amp;$D$91&amp;$D$92,'CCG data'!$A:$AD,'CCG data'!S$3,FALSE))),"",VLOOKUP($E228&amp;$D$91&amp;$D$92,'CCG data'!$A:$AD,'CCG data'!S$3,FALSE))</f>
        <v>30.661027813453032</v>
      </c>
      <c r="I228" s="406"/>
      <c r="J228" s="406">
        <f>IF(OR(ISERROR(VLOOKUP($E228&amp;$D$91&amp;$D$92,'CCG data'!$A:$AD,'CCG data'!T$3,FALSE)),ISBLANK(VLOOKUP($E228&amp;$D$91&amp;$D$92,'CCG data'!$A:$AD,'CCG data'!T$3,FALSE))),"",VLOOKUP($E228&amp;$D$91&amp;$D$92,'CCG data'!$A:$AD,'CCG data'!T$3,FALSE))</f>
        <v>35.717120121598462</v>
      </c>
      <c r="K228" s="406"/>
      <c r="L228" s="406">
        <f>IF(OR(ISERROR(VLOOKUP($E228&amp;$D$91&amp;$D$92,'CCG data'!$A:$AD,'CCG data'!U$3,FALSE)),ISBLANK(VLOOKUP($E228&amp;$D$91&amp;$D$92,'CCG data'!$A:$AD,'CCG data'!U$3,FALSE))),"",VLOOKUP($E228&amp;$D$91&amp;$D$92,'CCG data'!$A:$AD,'CCG data'!U$3,FALSE))</f>
        <v>24.620243419393262</v>
      </c>
      <c r="M228" s="407"/>
      <c r="N228" s="362">
        <f>IF(OR(ISERROR(VLOOKUP($E228&amp;$D$91&amp;$D$92,'CCG data'!$A:$AD,'CCG data'!G$3,FALSE)),ISBLANK(VLOOKUP($E228&amp;$D$91&amp;$D$92,'CCG data'!$A:$AD,'CCG data'!G$3,FALSE))),"",VLOOKUP($E228&amp;$D$91&amp;$D$92,'CCG data'!$A:$AD,'CCG data'!G$3,FALSE))</f>
        <v>860</v>
      </c>
      <c r="P228" s="397" t="str">
        <f>IF(OR(ISERROR(VLOOKUP($E228&amp;$D$91&amp;$D$92,'CCG data'!$A:$AD,'CCG data'!B$3,FALSE)),ISBLANK(VLOOKUP($E228&amp;$D$91&amp;$D$92,'CCG data'!$A:$AD,'CCG data'!B$3,FALSE))),"",VLOOKUP($E228&amp;$D$91&amp;$D$92,'CCG data'!$A:$AD,'CCG data'!B$3,FALSE))</f>
        <v/>
      </c>
      <c r="Q228" s="263"/>
      <c r="R228" s="263">
        <f>IF(OR(ISERROR(VLOOKUP($E228&amp;$D$91&amp;$D$92,'CCG data'!$A:$AD,'CCG data'!C$3,FALSE)),ISBLANK(VLOOKUP($E228&amp;$D$91&amp;$D$92,'CCG data'!$A:$AD,'CCG data'!C$3,FALSE))),"",VLOOKUP($E228&amp;$D$91&amp;$D$92,'CCG data'!$A:$AD,'CCG data'!C$3,FALSE))</f>
        <v>0.33837209302325583</v>
      </c>
      <c r="S228" s="263"/>
      <c r="T228" s="263">
        <f>IF(OR(ISERROR(VLOOKUP($E228&amp;$D$91&amp;$D$92,'CCG data'!$A:$AD,'CCG data'!D$3,FALSE)),ISBLANK(VLOOKUP($E228&amp;$D$91&amp;$D$92,'CCG data'!$A:$AD,'CCG data'!D$3,FALSE))),"",VLOOKUP($E228&amp;$D$91&amp;$D$92,'CCG data'!$A:$AD,'CCG data'!D$3,FALSE))</f>
        <v>0.38372093023255816</v>
      </c>
      <c r="U228" s="263"/>
      <c r="V228" s="263">
        <f>IF(OR(ISERROR(VLOOKUP($E228&amp;$D$91&amp;$D$92,'CCG data'!$A:$AD,'CCG data'!E$3,FALSE)),ISBLANK(VLOOKUP($E228&amp;$D$91&amp;$D$92,'CCG data'!$A:$AD,'CCG data'!E$3,FALSE))),"",VLOOKUP($E228&amp;$D$91&amp;$D$92,'CCG data'!$A:$AD,'CCG data'!E$3,FALSE))</f>
        <v>0.27790697674418607</v>
      </c>
      <c r="W228" s="398"/>
      <c r="Z228" s="163">
        <f>IFERROR(VLOOKUP($E228&amp;$D$92, Outliers!$A$4:$P$214,10,FALSE),"0")</f>
        <v>1</v>
      </c>
      <c r="AA228" s="163">
        <f>IFERROR(VLOOKUP($E228&amp;$D$92, Outliers!$A$4:$P$214,11,FALSE),"0")</f>
        <v>1</v>
      </c>
      <c r="AB228" s="163">
        <f>IFERROR(VLOOKUP($E228&amp;$D$92, Outliers!$A$4:$P$214,12,FALSE),"0")</f>
        <v>1</v>
      </c>
      <c r="AD228" s="78"/>
      <c r="AE228" s="78"/>
      <c r="AF228" s="78"/>
      <c r="AG228" s="78"/>
    </row>
    <row r="229" spans="4:33" x14ac:dyDescent="0.25">
      <c r="D229" s="318"/>
      <c r="E229" s="103" t="s">
        <v>27</v>
      </c>
      <c r="F229" s="95" t="str">
        <f>IF(P228="","",VLOOKUP($E228&amp;$D$91&amp;$D$92,'CCG data'!$A:$AD,'CCG data'!W$3,FALSE))</f>
        <v/>
      </c>
      <c r="G229" s="96" t="str">
        <f>IF(P228="","",VLOOKUP($E228&amp;$D$91&amp;$D$92,'CCG data'!$A:$AD,'CCG data'!X$3,FALSE))</f>
        <v/>
      </c>
      <c r="H229" s="96">
        <f>IF(R228="","",VLOOKUP($E228&amp;$D$91&amp;$D$92,'CCG data'!$A:$AD,'CCG data'!Y$3,FALSE))</f>
        <v>27.13816050079279</v>
      </c>
      <c r="I229" s="96">
        <f>IF(R228="","",VLOOKUP($E228&amp;$D$91&amp;$D$92,'CCG data'!$A:$AD,'CCG data'!Z$3,FALSE))</f>
        <v>34.183895126113278</v>
      </c>
      <c r="J229" s="96">
        <f>IF(T228="","",VLOOKUP($E228&amp;$D$91&amp;$D$92,'CCG data'!$A:$AD,'CCG data'!AA$3,FALSE))</f>
        <v>31.863441126841</v>
      </c>
      <c r="K229" s="96">
        <f>IF(T228="","",VLOOKUP($E228&amp;$D$91&amp;$D$92,'CCG data'!$A:$AD,'CCG data'!AB$3,FALSE))</f>
        <v>39.570799116355929</v>
      </c>
      <c r="L229" s="96">
        <f>IF(V228="","",VLOOKUP($E228&amp;$D$91&amp;$D$92,'CCG data'!$A:$AD,'CCG data'!AC$3,FALSE))</f>
        <v>21.498843151212512</v>
      </c>
      <c r="M229" s="96">
        <f>IF(V228="","",VLOOKUP($E228&amp;$D$91&amp;$D$92,'CCG data'!$A:$AD,'CCG data'!AD$3,FALSE))</f>
        <v>27.741643687574012</v>
      </c>
      <c r="N229" s="363"/>
      <c r="P229" s="150" t="str">
        <f>IF(P228="","",VLOOKUP($E228&amp;$D$91&amp;$D$92,'CCG data'!$A:$AD,'CCG data'!I$3,FALSE))</f>
        <v/>
      </c>
      <c r="Q229" s="15" t="str">
        <f>IF(P228="","",VLOOKUP($E228&amp;$D$91&amp;$D$92,'CCG data'!$A:$AD,'CCG data'!J$3,FALSE))</f>
        <v/>
      </c>
      <c r="R229" s="15">
        <f>IF(R228="","",VLOOKUP($E228&amp;$D$91&amp;$D$92,'CCG data'!$A:$AD,'CCG data'!K$3,FALSE))</f>
        <v>0.308</v>
      </c>
      <c r="S229" s="15">
        <f>IF(R228="","",VLOOKUP($E228&amp;$D$91&amp;$D$92,'CCG data'!$A:$AD,'CCG data'!L$3,FALSE))</f>
        <v>0.371</v>
      </c>
      <c r="T229" s="15">
        <f>IF(T228="","",VLOOKUP($E228&amp;$D$91&amp;$D$92,'CCG data'!$A:$AD,'CCG data'!M$3,FALSE))</f>
        <v>0.35199999999999998</v>
      </c>
      <c r="U229" s="15">
        <f>IF(T228="","",VLOOKUP($E228&amp;$D$91&amp;$D$92,'CCG data'!$A:$AD,'CCG data'!N$3,FALSE))</f>
        <v>0.41699999999999998</v>
      </c>
      <c r="V229" s="15">
        <f>IF(V228="","",VLOOKUP($E228&amp;$D$91&amp;$D$92,'CCG data'!$A:$AD,'CCG data'!O$3,FALSE))</f>
        <v>0.249</v>
      </c>
      <c r="W229" s="135">
        <f>IF(V228="","",VLOOKUP($E228&amp;$D$91&amp;$D$92,'CCG data'!$A:$AD,'CCG data'!P$3,FALSE))</f>
        <v>0.309</v>
      </c>
      <c r="Z229" s="163" t="str">
        <f>IFERROR(VLOOKUP($E229&amp;$D$92, Outliers!$A$4:$P$214,10,FALSE),"0")</f>
        <v>0</v>
      </c>
      <c r="AA229" s="163" t="str">
        <f>IFERROR(VLOOKUP($E229&amp;$D$92, Outliers!$A$4:$P$214,11,FALSE),"0")</f>
        <v>0</v>
      </c>
      <c r="AB229" s="163" t="str">
        <f>IFERROR(VLOOKUP($E229&amp;$D$92, Outliers!$A$4:$P$214,12,FALSE),"0")</f>
        <v>0</v>
      </c>
      <c r="AD229" s="78"/>
      <c r="AE229" s="78"/>
      <c r="AF229" s="78"/>
      <c r="AG229" s="78"/>
    </row>
    <row r="230" spans="4:33" ht="15.75" x14ac:dyDescent="0.25">
      <c r="D230" s="318"/>
      <c r="E230" s="104" t="s">
        <v>193</v>
      </c>
      <c r="F230" s="405" t="str">
        <f>IF(OR(ISERROR(VLOOKUP($E230&amp;$D$91&amp;$D$92,'CCG data'!$A:$AD,'CCG data'!R$3,FALSE)),ISBLANK(VLOOKUP($E230&amp;$D$91&amp;$D$92,'CCG data'!$A:$AD,'CCG data'!R$3,FALSE))),"",VLOOKUP($E230&amp;$D$91&amp;$D$92,'CCG data'!$A:$AD,'CCG data'!R$3,FALSE))</f>
        <v/>
      </c>
      <c r="G230" s="406"/>
      <c r="H230" s="406">
        <f>IF(OR(ISERROR(VLOOKUP($E230&amp;$D$91&amp;$D$92,'CCG data'!$A:$AD,'CCG data'!S$3,FALSE)),ISBLANK(VLOOKUP($E230&amp;$D$91&amp;$D$92,'CCG data'!$A:$AD,'CCG data'!S$3,FALSE))),"",VLOOKUP($E230&amp;$D$91&amp;$D$92,'CCG data'!$A:$AD,'CCG data'!S$3,FALSE))</f>
        <v>41.224657356948214</v>
      </c>
      <c r="I230" s="406"/>
      <c r="J230" s="406">
        <f>IF(OR(ISERROR(VLOOKUP($E230&amp;$D$91&amp;$D$92,'CCG data'!$A:$AD,'CCG data'!T$3,FALSE)),ISBLANK(VLOOKUP($E230&amp;$D$91&amp;$D$92,'CCG data'!$A:$AD,'CCG data'!T$3,FALSE))),"",VLOOKUP($E230&amp;$D$91&amp;$D$92,'CCG data'!$A:$AD,'CCG data'!T$3,FALSE))</f>
        <v>32.415188975632958</v>
      </c>
      <c r="K230" s="406"/>
      <c r="L230" s="406">
        <f>IF(OR(ISERROR(VLOOKUP($E230&amp;$D$91&amp;$D$92,'CCG data'!$A:$AD,'CCG data'!U$3,FALSE)),ISBLANK(VLOOKUP($E230&amp;$D$91&amp;$D$92,'CCG data'!$A:$AD,'CCG data'!U$3,FALSE))),"",VLOOKUP($E230&amp;$D$91&amp;$D$92,'CCG data'!$A:$AD,'CCG data'!U$3,FALSE))</f>
        <v>11.391843012308774</v>
      </c>
      <c r="M230" s="407"/>
      <c r="N230" s="362">
        <f>IF(OR(ISERROR(VLOOKUP($E230&amp;$D$91&amp;$D$92,'CCG data'!$A:$AD,'CCG data'!G$3,FALSE)),ISBLANK(VLOOKUP($E230&amp;$D$91&amp;$D$92,'CCG data'!$A:$AD,'CCG data'!G$3,FALSE))),"",VLOOKUP($E230&amp;$D$91&amp;$D$92,'CCG data'!$A:$AD,'CCG data'!G$3,FALSE))</f>
        <v>915</v>
      </c>
      <c r="P230" s="397" t="str">
        <f>IF(OR(ISERROR(VLOOKUP($E230&amp;$D$91&amp;$D$92,'CCG data'!$A:$AD,'CCG data'!B$3,FALSE)),ISBLANK(VLOOKUP($E230&amp;$D$91&amp;$D$92,'CCG data'!$A:$AD,'CCG data'!B$3,FALSE))),"",VLOOKUP($E230&amp;$D$91&amp;$D$92,'CCG data'!$A:$AD,'CCG data'!B$3,FALSE))</f>
        <v/>
      </c>
      <c r="Q230" s="263"/>
      <c r="R230" s="263">
        <f>IF(OR(ISERROR(VLOOKUP($E230&amp;$D$91&amp;$D$92,'CCG data'!$A:$AD,'CCG data'!C$3,FALSE)),ISBLANK(VLOOKUP($E230&amp;$D$91&amp;$D$92,'CCG data'!$A:$AD,'CCG data'!C$3,FALSE))),"",VLOOKUP($E230&amp;$D$91&amp;$D$92,'CCG data'!$A:$AD,'CCG data'!C$3,FALSE))</f>
        <v>0.48743169398907105</v>
      </c>
      <c r="S230" s="263"/>
      <c r="T230" s="263">
        <f>IF(OR(ISERROR(VLOOKUP($E230&amp;$D$91&amp;$D$92,'CCG data'!$A:$AD,'CCG data'!D$3,FALSE)),ISBLANK(VLOOKUP($E230&amp;$D$91&amp;$D$92,'CCG data'!$A:$AD,'CCG data'!D$3,FALSE))),"",VLOOKUP($E230&amp;$D$91&amp;$D$92,'CCG data'!$A:$AD,'CCG data'!D$3,FALSE))</f>
        <v>0.37814207650273224</v>
      </c>
      <c r="U230" s="263"/>
      <c r="V230" s="263">
        <f>IF(OR(ISERROR(VLOOKUP($E230&amp;$D$91&amp;$D$92,'CCG data'!$A:$AD,'CCG data'!E$3,FALSE)),ISBLANK(VLOOKUP($E230&amp;$D$91&amp;$D$92,'CCG data'!$A:$AD,'CCG data'!E$3,FALSE))),"",VLOOKUP($E230&amp;$D$91&amp;$D$92,'CCG data'!$A:$AD,'CCG data'!E$3,FALSE))</f>
        <v>0.13442622950819672</v>
      </c>
      <c r="W230" s="398"/>
      <c r="Z230" s="163">
        <f>IFERROR(VLOOKUP($E230&amp;$D$92, Outliers!$A$4:$P$214,10,FALSE),"0")</f>
        <v>0</v>
      </c>
      <c r="AA230" s="163">
        <f>IFERROR(VLOOKUP($E230&amp;$D$92, Outliers!$A$4:$P$214,11,FALSE),"0")</f>
        <v>0</v>
      </c>
      <c r="AB230" s="163">
        <f>IFERROR(VLOOKUP($E230&amp;$D$92, Outliers!$A$4:$P$214,12,FALSE),"0")</f>
        <v>0</v>
      </c>
      <c r="AD230" s="78"/>
      <c r="AE230" s="78"/>
      <c r="AF230" s="78"/>
      <c r="AG230" s="78"/>
    </row>
    <row r="231" spans="4:33" x14ac:dyDescent="0.25">
      <c r="D231" s="318"/>
      <c r="E231" s="103" t="s">
        <v>27</v>
      </c>
      <c r="F231" s="95" t="str">
        <f>IF(P230="","",VLOOKUP($E230&amp;$D$91&amp;$D$92,'CCG data'!$A:$AD,'CCG data'!W$3,FALSE))</f>
        <v/>
      </c>
      <c r="G231" s="96" t="str">
        <f>IF(P230="","",VLOOKUP($E230&amp;$D$91&amp;$D$92,'CCG data'!$A:$AD,'CCG data'!X$3,FALSE))</f>
        <v/>
      </c>
      <c r="H231" s="96">
        <f>IF(R230="","",VLOOKUP($E230&amp;$D$91&amp;$D$92,'CCG data'!$A:$AD,'CCG data'!Y$3,FALSE))</f>
        <v>37.398650917440705</v>
      </c>
      <c r="I231" s="96">
        <f>IF(R230="","",VLOOKUP($E230&amp;$D$91&amp;$D$92,'CCG data'!$A:$AD,'CCG data'!Z$3,FALSE))</f>
        <v>45.050663796455723</v>
      </c>
      <c r="J231" s="96">
        <f>IF(T230="","",VLOOKUP($E230&amp;$D$91&amp;$D$92,'CCG data'!$A:$AD,'CCG data'!AA$3,FALSE))</f>
        <v>28.999592318976148</v>
      </c>
      <c r="K231" s="96">
        <f>IF(T230="","",VLOOKUP($E230&amp;$D$91&amp;$D$92,'CCG data'!$A:$AD,'CCG data'!AB$3,FALSE))</f>
        <v>35.830785632289768</v>
      </c>
      <c r="L231" s="96">
        <f>IF(V230="","",VLOOKUP($E230&amp;$D$91&amp;$D$92,'CCG data'!$A:$AD,'CCG data'!AC$3,FALSE))</f>
        <v>9.3785939425977247</v>
      </c>
      <c r="M231" s="96">
        <f>IF(V230="","",VLOOKUP($E230&amp;$D$91&amp;$D$92,'CCG data'!$A:$AD,'CCG data'!AD$3,FALSE))</f>
        <v>13.405092082019824</v>
      </c>
      <c r="N231" s="363"/>
      <c r="P231" s="150" t="str">
        <f>IF(P230="","",VLOOKUP($E230&amp;$D$91&amp;$D$92,'CCG data'!$A:$AD,'CCG data'!I$3,FALSE))</f>
        <v/>
      </c>
      <c r="Q231" s="15" t="str">
        <f>IF(P230="","",VLOOKUP($E230&amp;$D$91&amp;$D$92,'CCG data'!$A:$AD,'CCG data'!J$3,FALSE))</f>
        <v/>
      </c>
      <c r="R231" s="15">
        <f>IF(R230="","",VLOOKUP($E230&amp;$D$91&amp;$D$92,'CCG data'!$A:$AD,'CCG data'!K$3,FALSE))</f>
        <v>0.45500000000000002</v>
      </c>
      <c r="S231" s="15">
        <f>IF(R230="","",VLOOKUP($E230&amp;$D$91&amp;$D$92,'CCG data'!$A:$AD,'CCG data'!L$3,FALSE))</f>
        <v>0.52</v>
      </c>
      <c r="T231" s="15">
        <f>IF(T230="","",VLOOKUP($E230&amp;$D$91&amp;$D$92,'CCG data'!$A:$AD,'CCG data'!M$3,FALSE))</f>
        <v>0.34699999999999998</v>
      </c>
      <c r="U231" s="15">
        <f>IF(T230="","",VLOOKUP($E230&amp;$D$91&amp;$D$92,'CCG data'!$A:$AD,'CCG data'!N$3,FALSE))</f>
        <v>0.41</v>
      </c>
      <c r="V231" s="15">
        <f>IF(V230="","",VLOOKUP($E230&amp;$D$91&amp;$D$92,'CCG data'!$A:$AD,'CCG data'!O$3,FALSE))</f>
        <v>0.114</v>
      </c>
      <c r="W231" s="135">
        <f>IF(V230="","",VLOOKUP($E230&amp;$D$91&amp;$D$92,'CCG data'!$A:$AD,'CCG data'!P$3,FALSE))</f>
        <v>0.158</v>
      </c>
      <c r="Z231" s="163" t="str">
        <f>IFERROR(VLOOKUP($E231&amp;$D$92, Outliers!$A$4:$P$214,10,FALSE),"0")</f>
        <v>0</v>
      </c>
      <c r="AA231" s="163" t="str">
        <f>IFERROR(VLOOKUP($E231&amp;$D$92, Outliers!$A$4:$P$214,11,FALSE),"0")</f>
        <v>0</v>
      </c>
      <c r="AB231" s="163" t="str">
        <f>IFERROR(VLOOKUP($E231&amp;$D$92, Outliers!$A$4:$P$214,12,FALSE),"0")</f>
        <v>0</v>
      </c>
      <c r="AD231" s="78"/>
      <c r="AE231" s="78"/>
      <c r="AF231" s="78"/>
      <c r="AG231" s="78"/>
    </row>
    <row r="232" spans="4:33" ht="15.75" x14ac:dyDescent="0.25">
      <c r="D232" s="318"/>
      <c r="E232" s="104" t="s">
        <v>194</v>
      </c>
      <c r="F232" s="405" t="str">
        <f>IF(OR(ISERROR(VLOOKUP($E232&amp;$D$91&amp;$D$92,'CCG data'!$A:$AD,'CCG data'!R$3,FALSE)),ISBLANK(VLOOKUP($E232&amp;$D$91&amp;$D$92,'CCG data'!$A:$AD,'CCG data'!R$3,FALSE))),"",VLOOKUP($E232&amp;$D$91&amp;$D$92,'CCG data'!$A:$AD,'CCG data'!R$3,FALSE))</f>
        <v/>
      </c>
      <c r="G232" s="406"/>
      <c r="H232" s="406">
        <f>IF(OR(ISERROR(VLOOKUP($E232&amp;$D$91&amp;$D$92,'CCG data'!$A:$AD,'CCG data'!S$3,FALSE)),ISBLANK(VLOOKUP($E232&amp;$D$91&amp;$D$92,'CCG data'!$A:$AD,'CCG data'!S$3,FALSE))),"",VLOOKUP($E232&amp;$D$91&amp;$D$92,'CCG data'!$A:$AD,'CCG data'!S$3,FALSE))</f>
        <v>28.130251565088166</v>
      </c>
      <c r="I232" s="406"/>
      <c r="J232" s="406">
        <f>IF(OR(ISERROR(VLOOKUP($E232&amp;$D$91&amp;$D$92,'CCG data'!$A:$AD,'CCG data'!T$3,FALSE)),ISBLANK(VLOOKUP($E232&amp;$D$91&amp;$D$92,'CCG data'!$A:$AD,'CCG data'!T$3,FALSE))),"",VLOOKUP($E232&amp;$D$91&amp;$D$92,'CCG data'!$A:$AD,'CCG data'!T$3,FALSE))</f>
        <v>27.892606377174278</v>
      </c>
      <c r="K232" s="406"/>
      <c r="L232" s="406">
        <f>IF(OR(ISERROR(VLOOKUP($E232&amp;$D$91&amp;$D$92,'CCG data'!$A:$AD,'CCG data'!U$3,FALSE)),ISBLANK(VLOOKUP($E232&amp;$D$91&amp;$D$92,'CCG data'!$A:$AD,'CCG data'!U$3,FALSE))),"",VLOOKUP($E232&amp;$D$91&amp;$D$92,'CCG data'!$A:$AD,'CCG data'!U$3,FALSE))</f>
        <v>14.691110368472026</v>
      </c>
      <c r="M232" s="407"/>
      <c r="N232" s="362">
        <f>IF(OR(ISERROR(VLOOKUP($E232&amp;$D$91&amp;$D$92,'CCG data'!$A:$AD,'CCG data'!G$3,FALSE)),ISBLANK(VLOOKUP($E232&amp;$D$91&amp;$D$92,'CCG data'!$A:$AD,'CCG data'!G$3,FALSE))),"",VLOOKUP($E232&amp;$D$91&amp;$D$92,'CCG data'!$A:$AD,'CCG data'!G$3,FALSE))</f>
        <v>907</v>
      </c>
      <c r="P232" s="397" t="str">
        <f>IF(OR(ISERROR(VLOOKUP($E232&amp;$D$91&amp;$D$92,'CCG data'!$A:$AD,'CCG data'!B$3,FALSE)),ISBLANK(VLOOKUP($E232&amp;$D$91&amp;$D$92,'CCG data'!$A:$AD,'CCG data'!B$3,FALSE))),"",VLOOKUP($E232&amp;$D$91&amp;$D$92,'CCG data'!$A:$AD,'CCG data'!B$3,FALSE))</f>
        <v/>
      </c>
      <c r="Q232" s="263"/>
      <c r="R232" s="263">
        <f>IF(OR(ISERROR(VLOOKUP($E232&amp;$D$91&amp;$D$92,'CCG data'!$A:$AD,'CCG data'!C$3,FALSE)),ISBLANK(VLOOKUP($E232&amp;$D$91&amp;$D$92,'CCG data'!$A:$AD,'CCG data'!C$3,FALSE))),"",VLOOKUP($E232&amp;$D$91&amp;$D$92,'CCG data'!$A:$AD,'CCG data'!C$3,FALSE))</f>
        <v>0.40242557883131203</v>
      </c>
      <c r="S232" s="263"/>
      <c r="T232" s="263">
        <f>IF(OR(ISERROR(VLOOKUP($E232&amp;$D$91&amp;$D$92,'CCG data'!$A:$AD,'CCG data'!D$3,FALSE)),ISBLANK(VLOOKUP($E232&amp;$D$91&amp;$D$92,'CCG data'!$A:$AD,'CCG data'!D$3,FALSE))),"",VLOOKUP($E232&amp;$D$91&amp;$D$92,'CCG data'!$A:$AD,'CCG data'!D$3,FALSE))</f>
        <v>0.38699007717750827</v>
      </c>
      <c r="U232" s="263"/>
      <c r="V232" s="263">
        <f>IF(OR(ISERROR(VLOOKUP($E232&amp;$D$91&amp;$D$92,'CCG data'!$A:$AD,'CCG data'!E$3,FALSE)),ISBLANK(VLOOKUP($E232&amp;$D$91&amp;$D$92,'CCG data'!$A:$AD,'CCG data'!E$3,FALSE))),"",VLOOKUP($E232&amp;$D$91&amp;$D$92,'CCG data'!$A:$AD,'CCG data'!E$3,FALSE))</f>
        <v>0.2105843439911797</v>
      </c>
      <c r="W232" s="398"/>
      <c r="Z232" s="163">
        <f>IFERROR(VLOOKUP($E232&amp;$D$92, Outliers!$A$4:$P$214,10,FALSE),"0")</f>
        <v>1</v>
      </c>
      <c r="AA232" s="163">
        <f>IFERROR(VLOOKUP($E232&amp;$D$92, Outliers!$A$4:$P$214,11,FALSE),"0")</f>
        <v>0</v>
      </c>
      <c r="AB232" s="163">
        <f>IFERROR(VLOOKUP($E232&amp;$D$92, Outliers!$A$4:$P$214,12,FALSE),"0")</f>
        <v>0</v>
      </c>
      <c r="AD232" s="78"/>
      <c r="AE232" s="78"/>
      <c r="AF232" s="78"/>
      <c r="AG232" s="78"/>
    </row>
    <row r="233" spans="4:33" x14ac:dyDescent="0.25">
      <c r="D233" s="318"/>
      <c r="E233" s="103" t="s">
        <v>27</v>
      </c>
      <c r="F233" s="95" t="str">
        <f>IF(P232="","",VLOOKUP($E232&amp;$D$91&amp;$D$92,'CCG data'!$A:$AD,'CCG data'!W$3,FALSE))</f>
        <v/>
      </c>
      <c r="G233" s="96" t="str">
        <f>IF(P232="","",VLOOKUP($E232&amp;$D$91&amp;$D$92,'CCG data'!$A:$AD,'CCG data'!X$3,FALSE))</f>
        <v/>
      </c>
      <c r="H233" s="96">
        <f>IF(R232="","",VLOOKUP($E232&amp;$D$91&amp;$D$92,'CCG data'!$A:$AD,'CCG data'!Y$3,FALSE))</f>
        <v>25.244338428029167</v>
      </c>
      <c r="I233" s="96">
        <f>IF(R232="","",VLOOKUP($E232&amp;$D$91&amp;$D$92,'CCG data'!$A:$AD,'CCG data'!Z$3,FALSE))</f>
        <v>31.016164702147165</v>
      </c>
      <c r="J233" s="96">
        <f>IF(T232="","",VLOOKUP($E232&amp;$D$91&amp;$D$92,'CCG data'!$A:$AD,'CCG data'!AA$3,FALSE))</f>
        <v>24.974563888701518</v>
      </c>
      <c r="K233" s="96">
        <f>IF(T232="","",VLOOKUP($E232&amp;$D$91&amp;$D$92,'CCG data'!$A:$AD,'CCG data'!AB$3,FALSE))</f>
        <v>30.810648865647039</v>
      </c>
      <c r="L233" s="96">
        <f>IF(V232="","",VLOOKUP($E232&amp;$D$91&amp;$D$92,'CCG data'!$A:$AD,'CCG data'!AC$3,FALSE))</f>
        <v>12.607607948781816</v>
      </c>
      <c r="M233" s="96">
        <f>IF(V232="","",VLOOKUP($E232&amp;$D$91&amp;$D$92,'CCG data'!$A:$AD,'CCG data'!AD$3,FALSE))</f>
        <v>16.774612788162237</v>
      </c>
      <c r="N233" s="363"/>
      <c r="P233" s="150" t="str">
        <f>IF(P232="","",VLOOKUP($E232&amp;$D$91&amp;$D$92,'CCG data'!$A:$AD,'CCG data'!I$3,FALSE))</f>
        <v/>
      </c>
      <c r="Q233" s="15" t="str">
        <f>IF(P232="","",VLOOKUP($E232&amp;$D$91&amp;$D$92,'CCG data'!$A:$AD,'CCG data'!J$3,FALSE))</f>
        <v/>
      </c>
      <c r="R233" s="15">
        <f>IF(R232="","",VLOOKUP($E232&amp;$D$91&amp;$D$92,'CCG data'!$A:$AD,'CCG data'!K$3,FALSE))</f>
        <v>0.371</v>
      </c>
      <c r="S233" s="15">
        <f>IF(R232="","",VLOOKUP($E232&amp;$D$91&amp;$D$92,'CCG data'!$A:$AD,'CCG data'!L$3,FALSE))</f>
        <v>0.435</v>
      </c>
      <c r="T233" s="15">
        <f>IF(T232="","",VLOOKUP($E232&amp;$D$91&amp;$D$92,'CCG data'!$A:$AD,'CCG data'!M$3,FALSE))</f>
        <v>0.35599999999999998</v>
      </c>
      <c r="U233" s="15">
        <f>IF(T232="","",VLOOKUP($E232&amp;$D$91&amp;$D$92,'CCG data'!$A:$AD,'CCG data'!N$3,FALSE))</f>
        <v>0.41899999999999998</v>
      </c>
      <c r="V233" s="15">
        <f>IF(V232="","",VLOOKUP($E232&amp;$D$91&amp;$D$92,'CCG data'!$A:$AD,'CCG data'!O$3,FALSE))</f>
        <v>0.185</v>
      </c>
      <c r="W233" s="135">
        <f>IF(V232="","",VLOOKUP($E232&amp;$D$91&amp;$D$92,'CCG data'!$A:$AD,'CCG data'!P$3,FALSE))</f>
        <v>0.23799999999999999</v>
      </c>
      <c r="Z233" s="163" t="str">
        <f>IFERROR(VLOOKUP($E233&amp;$D$92, Outliers!$A$4:$P$214,10,FALSE),"0")</f>
        <v>0</v>
      </c>
      <c r="AA233" s="163" t="str">
        <f>IFERROR(VLOOKUP($E233&amp;$D$92, Outliers!$A$4:$P$214,11,FALSE),"0")</f>
        <v>0</v>
      </c>
      <c r="AB233" s="163" t="str">
        <f>IFERROR(VLOOKUP($E233&amp;$D$92, Outliers!$A$4:$P$214,12,FALSE),"0")</f>
        <v>0</v>
      </c>
      <c r="AD233" s="78"/>
      <c r="AE233" s="78"/>
      <c r="AF233" s="78"/>
      <c r="AG233" s="78"/>
    </row>
    <row r="234" spans="4:33" ht="15.75" x14ac:dyDescent="0.25">
      <c r="D234" s="318"/>
      <c r="E234" s="104" t="s">
        <v>410</v>
      </c>
      <c r="F234" s="405" t="str">
        <f>IF(OR(ISERROR(VLOOKUP($E234&amp;$D$91&amp;$D$92,'CCG data'!$A:$AD,'CCG data'!R$3,FALSE)),ISBLANK(VLOOKUP($E234&amp;$D$91&amp;$D$92,'CCG data'!$A:$AD,'CCG data'!R$3,FALSE))),"",VLOOKUP($E234&amp;$D$91&amp;$D$92,'CCG data'!$A:$AD,'CCG data'!R$3,FALSE))</f>
        <v/>
      </c>
      <c r="G234" s="406"/>
      <c r="H234" s="406">
        <f>IF(OR(ISERROR(VLOOKUP($E234&amp;$D$91&amp;$D$92,'CCG data'!$A:$AD,'CCG data'!S$3,FALSE)),ISBLANK(VLOOKUP($E234&amp;$D$91&amp;$D$92,'CCG data'!$A:$AD,'CCG data'!S$3,FALSE))),"",VLOOKUP($E234&amp;$D$91&amp;$D$92,'CCG data'!$A:$AD,'CCG data'!S$3,FALSE))</f>
        <v>40.633425017696332</v>
      </c>
      <c r="I234" s="406"/>
      <c r="J234" s="406">
        <f>IF(OR(ISERROR(VLOOKUP($E234&amp;$D$91&amp;$D$92,'CCG data'!$A:$AD,'CCG data'!T$3,FALSE)),ISBLANK(VLOOKUP($E234&amp;$D$91&amp;$D$92,'CCG data'!$A:$AD,'CCG data'!T$3,FALSE))),"",VLOOKUP($E234&amp;$D$91&amp;$D$92,'CCG data'!$A:$AD,'CCG data'!T$3,FALSE))</f>
        <v>16.041807012279254</v>
      </c>
      <c r="K234" s="406"/>
      <c r="L234" s="406">
        <f>IF(OR(ISERROR(VLOOKUP($E234&amp;$D$91&amp;$D$92,'CCG data'!$A:$AD,'CCG data'!U$3,FALSE)),ISBLANK(VLOOKUP($E234&amp;$D$91&amp;$D$92,'CCG data'!$A:$AD,'CCG data'!U$3,FALSE))),"",VLOOKUP($E234&amp;$D$91&amp;$D$92,'CCG data'!$A:$AD,'CCG data'!U$3,FALSE))</f>
        <v>6.0660859523044479</v>
      </c>
      <c r="M234" s="407"/>
      <c r="N234" s="362">
        <f>IF(OR(ISERROR(VLOOKUP($E234&amp;$D$91&amp;$D$92,'CCG data'!$A:$AD,'CCG data'!G$3,FALSE)),ISBLANK(VLOOKUP($E234&amp;$D$91&amp;$D$92,'CCG data'!$A:$AD,'CCG data'!G$3,FALSE))),"",VLOOKUP($E234&amp;$D$91&amp;$D$92,'CCG data'!$A:$AD,'CCG data'!G$3,FALSE))</f>
        <v>1023</v>
      </c>
      <c r="P234" s="397" t="str">
        <f>IF(OR(ISERROR(VLOOKUP($E234&amp;$D$91&amp;$D$92,'CCG data'!$A:$AD,'CCG data'!B$3,FALSE)),ISBLANK(VLOOKUP($E234&amp;$D$91&amp;$D$92,'CCG data'!$A:$AD,'CCG data'!B$3,FALSE))),"",VLOOKUP($E234&amp;$D$91&amp;$D$92,'CCG data'!$A:$AD,'CCG data'!B$3,FALSE))</f>
        <v/>
      </c>
      <c r="Q234" s="263"/>
      <c r="R234" s="263">
        <f>IF(OR(ISERROR(VLOOKUP($E234&amp;$D$91&amp;$D$92,'CCG data'!$A:$AD,'CCG data'!C$3,FALSE)),ISBLANK(VLOOKUP($E234&amp;$D$91&amp;$D$92,'CCG data'!$A:$AD,'CCG data'!C$3,FALSE))),"",VLOOKUP($E234&amp;$D$91&amp;$D$92,'CCG data'!$A:$AD,'CCG data'!C$3,FALSE))</f>
        <v>0.6432062561094819</v>
      </c>
      <c r="S234" s="263"/>
      <c r="T234" s="263">
        <f>IF(OR(ISERROR(VLOOKUP($E234&amp;$D$91&amp;$D$92,'CCG data'!$A:$AD,'CCG data'!D$3,FALSE)),ISBLANK(VLOOKUP($E234&amp;$D$91&amp;$D$92,'CCG data'!$A:$AD,'CCG data'!D$3,FALSE))),"",VLOOKUP($E234&amp;$D$91&amp;$D$92,'CCG data'!$A:$AD,'CCG data'!D$3,FALSE))</f>
        <v>0.26001955034213098</v>
      </c>
      <c r="U234" s="263"/>
      <c r="V234" s="263">
        <f>IF(OR(ISERROR(VLOOKUP($E234&amp;$D$91&amp;$D$92,'CCG data'!$A:$AD,'CCG data'!E$3,FALSE)),ISBLANK(VLOOKUP($E234&amp;$D$91&amp;$D$92,'CCG data'!$A:$AD,'CCG data'!E$3,FALSE))),"",VLOOKUP($E234&amp;$D$91&amp;$D$92,'CCG data'!$A:$AD,'CCG data'!E$3,FALSE))</f>
        <v>9.6774193548387094E-2</v>
      </c>
      <c r="W234" s="398"/>
      <c r="Z234" s="163">
        <f>IFERROR(VLOOKUP($E234&amp;$D$92, Outliers!$A$4:$P$214,10,FALSE),"0")</f>
        <v>0</v>
      </c>
      <c r="AA234" s="163">
        <f>IFERROR(VLOOKUP($E234&amp;$D$92, Outliers!$A$4:$P$214,11,FALSE),"0")</f>
        <v>1</v>
      </c>
      <c r="AB234" s="163">
        <f>IFERROR(VLOOKUP($E234&amp;$D$92, Outliers!$A$4:$P$214,12,FALSE),"0")</f>
        <v>1</v>
      </c>
      <c r="AD234" s="78"/>
      <c r="AE234" s="78"/>
      <c r="AF234" s="78"/>
      <c r="AG234" s="78"/>
    </row>
    <row r="235" spans="4:33" x14ac:dyDescent="0.25">
      <c r="D235" s="318"/>
      <c r="E235" s="103" t="s">
        <v>27</v>
      </c>
      <c r="F235" s="95" t="str">
        <f>IF(P234="","",VLOOKUP($E234&amp;$D$91&amp;$D$92,'CCG data'!$A:$AD,'CCG data'!W$3,FALSE))</f>
        <v/>
      </c>
      <c r="G235" s="96" t="str">
        <f>IF(P234="","",VLOOKUP($E234&amp;$D$91&amp;$D$92,'CCG data'!$A:$AD,'CCG data'!X$3,FALSE))</f>
        <v/>
      </c>
      <c r="H235" s="96">
        <f>IF(R234="","",VLOOKUP($E234&amp;$D$91&amp;$D$92,'CCG data'!$A:$AD,'CCG data'!Y$3,FALSE))</f>
        <v>37.528675592281978</v>
      </c>
      <c r="I235" s="96">
        <f>IF(R234="","",VLOOKUP($E234&amp;$D$91&amp;$D$92,'CCG data'!$A:$AD,'CCG data'!Z$3,FALSE))</f>
        <v>43.738174443110687</v>
      </c>
      <c r="J235" s="96">
        <f>IF(T234="","",VLOOKUP($E234&amp;$D$91&amp;$D$92,'CCG data'!$A:$AD,'CCG data'!AA$3,FALSE))</f>
        <v>14.113977872971031</v>
      </c>
      <c r="K235" s="96">
        <f>IF(T234="","",VLOOKUP($E234&amp;$D$91&amp;$D$92,'CCG data'!$A:$AD,'CCG data'!AB$3,FALSE))</f>
        <v>17.969636151587476</v>
      </c>
      <c r="L235" s="96">
        <f>IF(V234="","",VLOOKUP($E234&amp;$D$91&amp;$D$92,'CCG data'!$A:$AD,'CCG data'!AC$3,FALSE))</f>
        <v>4.8711433808594311</v>
      </c>
      <c r="M235" s="96">
        <f>IF(V234="","",VLOOKUP($E234&amp;$D$91&amp;$D$92,'CCG data'!$A:$AD,'CCG data'!AD$3,FALSE))</f>
        <v>7.2610285237494647</v>
      </c>
      <c r="N235" s="363"/>
      <c r="P235" s="150" t="str">
        <f>IF(P234="","",VLOOKUP($E234&amp;$D$91&amp;$D$92,'CCG data'!$A:$AD,'CCG data'!I$3,FALSE))</f>
        <v/>
      </c>
      <c r="Q235" s="15" t="str">
        <f>IF(P234="","",VLOOKUP($E234&amp;$D$91&amp;$D$92,'CCG data'!$A:$AD,'CCG data'!J$3,FALSE))</f>
        <v/>
      </c>
      <c r="R235" s="15">
        <f>IF(R234="","",VLOOKUP($E234&amp;$D$91&amp;$D$92,'CCG data'!$A:$AD,'CCG data'!K$3,FALSE))</f>
        <v>0.61299999999999999</v>
      </c>
      <c r="S235" s="15">
        <f>IF(R234="","",VLOOKUP($E234&amp;$D$91&amp;$D$92,'CCG data'!$A:$AD,'CCG data'!L$3,FALSE))</f>
        <v>0.67200000000000004</v>
      </c>
      <c r="T235" s="15">
        <f>IF(T234="","",VLOOKUP($E234&amp;$D$91&amp;$D$92,'CCG data'!$A:$AD,'CCG data'!M$3,FALSE))</f>
        <v>0.23400000000000001</v>
      </c>
      <c r="U235" s="15">
        <f>IF(T234="","",VLOOKUP($E234&amp;$D$91&amp;$D$92,'CCG data'!$A:$AD,'CCG data'!N$3,FALSE))</f>
        <v>0.28799999999999998</v>
      </c>
      <c r="V235" s="15">
        <f>IF(V234="","",VLOOKUP($E234&amp;$D$91&amp;$D$92,'CCG data'!$A:$AD,'CCG data'!O$3,FALSE))</f>
        <v>0.08</v>
      </c>
      <c r="W235" s="135">
        <f>IF(V234="","",VLOOKUP($E234&amp;$D$91&amp;$D$92,'CCG data'!$A:$AD,'CCG data'!P$3,FALSE))</f>
        <v>0.11600000000000001</v>
      </c>
      <c r="Z235" s="163" t="str">
        <f>IFERROR(VLOOKUP($E235&amp;$D$92, Outliers!$A$4:$P$214,10,FALSE),"0")</f>
        <v>0</v>
      </c>
      <c r="AA235" s="163" t="str">
        <f>IFERROR(VLOOKUP($E235&amp;$D$92, Outliers!$A$4:$P$214,11,FALSE),"0")</f>
        <v>0</v>
      </c>
      <c r="AB235" s="163" t="str">
        <f>IFERROR(VLOOKUP($E235&amp;$D$92, Outliers!$A$4:$P$214,12,FALSE),"0")</f>
        <v>0</v>
      </c>
      <c r="AD235" s="78"/>
      <c r="AE235" s="78"/>
      <c r="AF235" s="78"/>
      <c r="AG235" s="78"/>
    </row>
    <row r="236" spans="4:33" ht="15.75" x14ac:dyDescent="0.25">
      <c r="D236" s="318"/>
      <c r="E236" s="104" t="s">
        <v>195</v>
      </c>
      <c r="F236" s="405" t="str">
        <f>IF(OR(ISERROR(VLOOKUP($E236&amp;$D$91&amp;$D$92,'CCG data'!$A:$AD,'CCG data'!R$3,FALSE)),ISBLANK(VLOOKUP($E236&amp;$D$91&amp;$D$92,'CCG data'!$A:$AD,'CCG data'!R$3,FALSE))),"",VLOOKUP($E236&amp;$D$91&amp;$D$92,'CCG data'!$A:$AD,'CCG data'!R$3,FALSE))</f>
        <v/>
      </c>
      <c r="G236" s="406"/>
      <c r="H236" s="406">
        <f>IF(OR(ISERROR(VLOOKUP($E236&amp;$D$91&amp;$D$92,'CCG data'!$A:$AD,'CCG data'!S$3,FALSE)),ISBLANK(VLOOKUP($E236&amp;$D$91&amp;$D$92,'CCG data'!$A:$AD,'CCG data'!S$3,FALSE))),"",VLOOKUP($E236&amp;$D$91&amp;$D$92,'CCG data'!$A:$AD,'CCG data'!S$3,FALSE))</f>
        <v>22.560717746150864</v>
      </c>
      <c r="I236" s="406"/>
      <c r="J236" s="406">
        <f>IF(OR(ISERROR(VLOOKUP($E236&amp;$D$91&amp;$D$92,'CCG data'!$A:$AD,'CCG data'!T$3,FALSE)),ISBLANK(VLOOKUP($E236&amp;$D$91&amp;$D$92,'CCG data'!$A:$AD,'CCG data'!T$3,FALSE))),"",VLOOKUP($E236&amp;$D$91&amp;$D$92,'CCG data'!$A:$AD,'CCG data'!T$3,FALSE))</f>
        <v>17.664722898889003</v>
      </c>
      <c r="K236" s="406"/>
      <c r="L236" s="406">
        <f>IF(OR(ISERROR(VLOOKUP($E236&amp;$D$91&amp;$D$92,'CCG data'!$A:$AD,'CCG data'!U$3,FALSE)),ISBLANK(VLOOKUP($E236&amp;$D$91&amp;$D$92,'CCG data'!$A:$AD,'CCG data'!U$3,FALSE))),"",VLOOKUP($E236&amp;$D$91&amp;$D$92,'CCG data'!$A:$AD,'CCG data'!U$3,FALSE))</f>
        <v>11.225369475245563</v>
      </c>
      <c r="M236" s="407"/>
      <c r="N236" s="362">
        <f>IF(OR(ISERROR(VLOOKUP($E236&amp;$D$91&amp;$D$92,'CCG data'!$A:$AD,'CCG data'!G$3,FALSE)),ISBLANK(VLOOKUP($E236&amp;$D$91&amp;$D$92,'CCG data'!$A:$AD,'CCG data'!G$3,FALSE))),"",VLOOKUP($E236&amp;$D$91&amp;$D$92,'CCG data'!$A:$AD,'CCG data'!G$3,FALSE))</f>
        <v>932</v>
      </c>
      <c r="P236" s="397" t="str">
        <f>IF(OR(ISERROR(VLOOKUP($E236&amp;$D$91&amp;$D$92,'CCG data'!$A:$AD,'CCG data'!B$3,FALSE)),ISBLANK(VLOOKUP($E236&amp;$D$91&amp;$D$92,'CCG data'!$A:$AD,'CCG data'!B$3,FALSE))),"",VLOOKUP($E236&amp;$D$91&amp;$D$92,'CCG data'!$A:$AD,'CCG data'!B$3,FALSE))</f>
        <v/>
      </c>
      <c r="Q236" s="263"/>
      <c r="R236" s="263">
        <f>IF(OR(ISERROR(VLOOKUP($E236&amp;$D$91&amp;$D$92,'CCG data'!$A:$AD,'CCG data'!C$3,FALSE)),ISBLANK(VLOOKUP($E236&amp;$D$91&amp;$D$92,'CCG data'!$A:$AD,'CCG data'!C$3,FALSE))),"",VLOOKUP($E236&amp;$D$91&amp;$D$92,'CCG data'!$A:$AD,'CCG data'!C$3,FALSE))</f>
        <v>0.43669527896995708</v>
      </c>
      <c r="S236" s="263"/>
      <c r="T236" s="263">
        <f>IF(OR(ISERROR(VLOOKUP($E236&amp;$D$91&amp;$D$92,'CCG data'!$A:$AD,'CCG data'!D$3,FALSE)),ISBLANK(VLOOKUP($E236&amp;$D$91&amp;$D$92,'CCG data'!$A:$AD,'CCG data'!D$3,FALSE))),"",VLOOKUP($E236&amp;$D$91&amp;$D$92,'CCG data'!$A:$AD,'CCG data'!D$3,FALSE))</f>
        <v>0.34334763948497854</v>
      </c>
      <c r="U236" s="263"/>
      <c r="V236" s="263">
        <f>IF(OR(ISERROR(VLOOKUP($E236&amp;$D$91&amp;$D$92,'CCG data'!$A:$AD,'CCG data'!E$3,FALSE)),ISBLANK(VLOOKUP($E236&amp;$D$91&amp;$D$92,'CCG data'!$A:$AD,'CCG data'!E$3,FALSE))),"",VLOOKUP($E236&amp;$D$91&amp;$D$92,'CCG data'!$A:$AD,'CCG data'!E$3,FALSE))</f>
        <v>0.21995708154506438</v>
      </c>
      <c r="W236" s="398"/>
      <c r="Z236" s="163">
        <f>IFERROR(VLOOKUP($E236&amp;$D$92, Outliers!$A$4:$P$214,10,FALSE),"0")</f>
        <v>1</v>
      </c>
      <c r="AA236" s="163">
        <f>IFERROR(VLOOKUP($E236&amp;$D$92, Outliers!$A$4:$P$214,11,FALSE),"0")</f>
        <v>1</v>
      </c>
      <c r="AB236" s="163">
        <f>IFERROR(VLOOKUP($E236&amp;$D$92, Outliers!$A$4:$P$214,12,FALSE),"0")</f>
        <v>0</v>
      </c>
      <c r="AD236" s="78"/>
      <c r="AE236" s="78"/>
      <c r="AF236" s="78"/>
      <c r="AG236" s="78"/>
    </row>
    <row r="237" spans="4:33" x14ac:dyDescent="0.25">
      <c r="D237" s="318"/>
      <c r="E237" s="103" t="s">
        <v>27</v>
      </c>
      <c r="F237" s="95" t="str">
        <f>IF(P236="","",VLOOKUP($E236&amp;$D$91&amp;$D$92,'CCG data'!$A:$AD,'CCG data'!W$3,FALSE))</f>
        <v/>
      </c>
      <c r="G237" s="96" t="str">
        <f>IF(P236="","",VLOOKUP($E236&amp;$D$91&amp;$D$92,'CCG data'!$A:$AD,'CCG data'!X$3,FALSE))</f>
        <v/>
      </c>
      <c r="H237" s="96">
        <f>IF(R236="","",VLOOKUP($E236&amp;$D$91&amp;$D$92,'CCG data'!$A:$AD,'CCG data'!Y$3,FALSE))</f>
        <v>20.368862955755517</v>
      </c>
      <c r="I237" s="96">
        <f>IF(R236="","",VLOOKUP($E236&amp;$D$91&amp;$D$92,'CCG data'!$A:$AD,'CCG data'!Z$3,FALSE))</f>
        <v>24.752572536546211</v>
      </c>
      <c r="J237" s="96">
        <f>IF(T236="","",VLOOKUP($E236&amp;$D$91&amp;$D$92,'CCG data'!$A:$AD,'CCG data'!AA$3,FALSE))</f>
        <v>15.729246359813969</v>
      </c>
      <c r="K237" s="96">
        <f>IF(T236="","",VLOOKUP($E236&amp;$D$91&amp;$D$92,'CCG data'!$A:$AD,'CCG data'!AB$3,FALSE))</f>
        <v>19.600199437964037</v>
      </c>
      <c r="L237" s="96">
        <f>IF(V236="","",VLOOKUP($E236&amp;$D$91&amp;$D$92,'CCG data'!$A:$AD,'CCG data'!AC$3,FALSE))</f>
        <v>9.6887024031927265</v>
      </c>
      <c r="M237" s="96">
        <f>IF(V236="","",VLOOKUP($E236&amp;$D$91&amp;$D$92,'CCG data'!$A:$AD,'CCG data'!AD$3,FALSE))</f>
        <v>12.762036547298399</v>
      </c>
      <c r="N237" s="363"/>
      <c r="P237" s="150" t="str">
        <f>IF(P236="","",VLOOKUP($E236&amp;$D$91&amp;$D$92,'CCG data'!$A:$AD,'CCG data'!I$3,FALSE))</f>
        <v/>
      </c>
      <c r="Q237" s="15" t="str">
        <f>IF(P236="","",VLOOKUP($E236&amp;$D$91&amp;$D$92,'CCG data'!$A:$AD,'CCG data'!J$3,FALSE))</f>
        <v/>
      </c>
      <c r="R237" s="15">
        <f>IF(R236="","",VLOOKUP($E236&amp;$D$91&amp;$D$92,'CCG data'!$A:$AD,'CCG data'!K$3,FALSE))</f>
        <v>0.40500000000000003</v>
      </c>
      <c r="S237" s="15">
        <f>IF(R236="","",VLOOKUP($E236&amp;$D$91&amp;$D$92,'CCG data'!$A:$AD,'CCG data'!L$3,FALSE))</f>
        <v>0.46899999999999997</v>
      </c>
      <c r="T237" s="15">
        <f>IF(T236="","",VLOOKUP($E236&amp;$D$91&amp;$D$92,'CCG data'!$A:$AD,'CCG data'!M$3,FALSE))</f>
        <v>0.314</v>
      </c>
      <c r="U237" s="15">
        <f>IF(T236="","",VLOOKUP($E236&amp;$D$91&amp;$D$92,'CCG data'!$A:$AD,'CCG data'!N$3,FALSE))</f>
        <v>0.374</v>
      </c>
      <c r="V237" s="15">
        <f>IF(V236="","",VLOOKUP($E236&amp;$D$91&amp;$D$92,'CCG data'!$A:$AD,'CCG data'!O$3,FALSE))</f>
        <v>0.19500000000000001</v>
      </c>
      <c r="W237" s="135">
        <f>IF(V236="","",VLOOKUP($E236&amp;$D$91&amp;$D$92,'CCG data'!$A:$AD,'CCG data'!P$3,FALSE))</f>
        <v>0.248</v>
      </c>
      <c r="Z237" s="163" t="str">
        <f>IFERROR(VLOOKUP($E237&amp;$D$92, Outliers!$A$4:$P$214,10,FALSE),"0")</f>
        <v>0</v>
      </c>
      <c r="AA237" s="163" t="str">
        <f>IFERROR(VLOOKUP($E237&amp;$D$92, Outliers!$A$4:$P$214,11,FALSE),"0")</f>
        <v>0</v>
      </c>
      <c r="AB237" s="163" t="str">
        <f>IFERROR(VLOOKUP($E237&amp;$D$92, Outliers!$A$4:$P$214,12,FALSE),"0")</f>
        <v>0</v>
      </c>
      <c r="AD237" s="78"/>
      <c r="AE237" s="78"/>
      <c r="AF237" s="78"/>
      <c r="AG237" s="78"/>
    </row>
    <row r="238" spans="4:33" ht="15.75" x14ac:dyDescent="0.25">
      <c r="D238" s="318"/>
      <c r="E238" s="104" t="s">
        <v>411</v>
      </c>
      <c r="F238" s="405" t="str">
        <f>IF(OR(ISERROR(VLOOKUP($E238&amp;$D$91&amp;$D$92,'CCG data'!$A:$AD,'CCG data'!R$3,FALSE)),ISBLANK(VLOOKUP($E238&amp;$D$91&amp;$D$92,'CCG data'!$A:$AD,'CCG data'!R$3,FALSE))),"",VLOOKUP($E238&amp;$D$91&amp;$D$92,'CCG data'!$A:$AD,'CCG data'!R$3,FALSE))</f>
        <v/>
      </c>
      <c r="G238" s="406"/>
      <c r="H238" s="406">
        <f>IF(OR(ISERROR(VLOOKUP($E238&amp;$D$91&amp;$D$92,'CCG data'!$A:$AD,'CCG data'!S$3,FALSE)),ISBLANK(VLOOKUP($E238&amp;$D$91&amp;$D$92,'CCG data'!$A:$AD,'CCG data'!S$3,FALSE))),"",VLOOKUP($E238&amp;$D$91&amp;$D$92,'CCG data'!$A:$AD,'CCG data'!S$3,FALSE))</f>
        <v>62.31249861167273</v>
      </c>
      <c r="I238" s="406"/>
      <c r="J238" s="406">
        <f>IF(OR(ISERROR(VLOOKUP($E238&amp;$D$91&amp;$D$92,'CCG data'!$A:$AD,'CCG data'!T$3,FALSE)),ISBLANK(VLOOKUP($E238&amp;$D$91&amp;$D$92,'CCG data'!$A:$AD,'CCG data'!T$3,FALSE))),"",VLOOKUP($E238&amp;$D$91&amp;$D$92,'CCG data'!$A:$AD,'CCG data'!T$3,FALSE))</f>
        <v>35.889827417796774</v>
      </c>
      <c r="K238" s="406"/>
      <c r="L238" s="406">
        <f>IF(OR(ISERROR(VLOOKUP($E238&amp;$D$91&amp;$D$92,'CCG data'!$A:$AD,'CCG data'!U$3,FALSE)),ISBLANK(VLOOKUP($E238&amp;$D$91&amp;$D$92,'CCG data'!$A:$AD,'CCG data'!U$3,FALSE))),"",VLOOKUP($E238&amp;$D$91&amp;$D$92,'CCG data'!$A:$AD,'CCG data'!U$3,FALSE))</f>
        <v>11.43945060896753</v>
      </c>
      <c r="M238" s="407"/>
      <c r="N238" s="362">
        <f>IF(OR(ISERROR(VLOOKUP($E238&amp;$D$91&amp;$D$92,'CCG data'!$A:$AD,'CCG data'!G$3,FALSE)),ISBLANK(VLOOKUP($E238&amp;$D$91&amp;$D$92,'CCG data'!$A:$AD,'CCG data'!G$3,FALSE))),"",VLOOKUP($E238&amp;$D$91&amp;$D$92,'CCG data'!$A:$AD,'CCG data'!G$3,FALSE))</f>
        <v>2691</v>
      </c>
      <c r="P238" s="397" t="str">
        <f>IF(OR(ISERROR(VLOOKUP($E238&amp;$D$91&amp;$D$92,'CCG data'!$A:$AD,'CCG data'!B$3,FALSE)),ISBLANK(VLOOKUP($E238&amp;$D$91&amp;$D$92,'CCG data'!$A:$AD,'CCG data'!B$3,FALSE))),"",VLOOKUP($E238&amp;$D$91&amp;$D$92,'CCG data'!$A:$AD,'CCG data'!B$3,FALSE))</f>
        <v/>
      </c>
      <c r="Q238" s="263"/>
      <c r="R238" s="263">
        <f>IF(OR(ISERROR(VLOOKUP($E238&amp;$D$91&amp;$D$92,'CCG data'!$A:$AD,'CCG data'!C$3,FALSE)),ISBLANK(VLOOKUP($E238&amp;$D$91&amp;$D$92,'CCG data'!$A:$AD,'CCG data'!C$3,FALSE))),"",VLOOKUP($E238&amp;$D$91&amp;$D$92,'CCG data'!$A:$AD,'CCG data'!C$3,FALSE))</f>
        <v>0.57079152731326643</v>
      </c>
      <c r="S238" s="263"/>
      <c r="T238" s="263">
        <f>IF(OR(ISERROR(VLOOKUP($E238&amp;$D$91&amp;$D$92,'CCG data'!$A:$AD,'CCG data'!D$3,FALSE)),ISBLANK(VLOOKUP($E238&amp;$D$91&amp;$D$92,'CCG data'!$A:$AD,'CCG data'!D$3,FALSE))),"",VLOOKUP($E238&amp;$D$91&amp;$D$92,'CCG data'!$A:$AD,'CCG data'!D$3,FALSE))</f>
        <v>0.32367149758454106</v>
      </c>
      <c r="U238" s="263"/>
      <c r="V238" s="263">
        <f>IF(OR(ISERROR(VLOOKUP($E238&amp;$D$91&amp;$D$92,'CCG data'!$A:$AD,'CCG data'!E$3,FALSE)),ISBLANK(VLOOKUP($E238&amp;$D$91&amp;$D$92,'CCG data'!$A:$AD,'CCG data'!E$3,FALSE))),"",VLOOKUP($E238&amp;$D$91&amp;$D$92,'CCG data'!$A:$AD,'CCG data'!E$3,FALSE))</f>
        <v>0.1055369751021925</v>
      </c>
      <c r="W238" s="398"/>
      <c r="Z238" s="163">
        <f>IFERROR(VLOOKUP($E238&amp;$D$92, Outliers!$A$4:$P$214,10,FALSE),"0")</f>
        <v>1</v>
      </c>
      <c r="AA238" s="163">
        <f>IFERROR(VLOOKUP($E238&amp;$D$92, Outliers!$A$4:$P$214,11,FALSE),"0")</f>
        <v>1</v>
      </c>
      <c r="AB238" s="163">
        <f>IFERROR(VLOOKUP($E238&amp;$D$92, Outliers!$A$4:$P$214,12,FALSE),"0")</f>
        <v>0</v>
      </c>
      <c r="AD238" s="78"/>
      <c r="AE238" s="78"/>
      <c r="AF238" s="78"/>
      <c r="AG238" s="78"/>
    </row>
    <row r="239" spans="4:33" x14ac:dyDescent="0.25">
      <c r="D239" s="318"/>
      <c r="E239" s="103" t="s">
        <v>27</v>
      </c>
      <c r="F239" s="95" t="str">
        <f>IF(P238="","",VLOOKUP($E238&amp;$D$91&amp;$D$92,'CCG data'!$A:$AD,'CCG data'!W$3,FALSE))</f>
        <v/>
      </c>
      <c r="G239" s="96" t="str">
        <f>IF(P238="","",VLOOKUP($E238&amp;$D$91&amp;$D$92,'CCG data'!$A:$AD,'CCG data'!X$3,FALSE))</f>
        <v/>
      </c>
      <c r="H239" s="96">
        <f>IF(R238="","",VLOOKUP($E238&amp;$D$91&amp;$D$92,'CCG data'!$A:$AD,'CCG data'!Y$3,FALSE))</f>
        <v>59.196224660161192</v>
      </c>
      <c r="I239" s="96">
        <f>IF(R238="","",VLOOKUP($E238&amp;$D$91&amp;$D$92,'CCG data'!$A:$AD,'CCG data'!Z$3,FALSE))</f>
        <v>65.428772563184268</v>
      </c>
      <c r="J239" s="96">
        <f>IF(T238="","",VLOOKUP($E238&amp;$D$91&amp;$D$92,'CCG data'!$A:$AD,'CCG data'!AA$3,FALSE))</f>
        <v>33.506309814015403</v>
      </c>
      <c r="K239" s="96">
        <f>IF(T238="","",VLOOKUP($E238&amp;$D$91&amp;$D$92,'CCG data'!$A:$AD,'CCG data'!AB$3,FALSE))</f>
        <v>38.273345021578145</v>
      </c>
      <c r="L239" s="96">
        <f>IF(V238="","",VLOOKUP($E238&amp;$D$91&amp;$D$92,'CCG data'!$A:$AD,'CCG data'!AC$3,FALSE))</f>
        <v>10.108989853038887</v>
      </c>
      <c r="M239" s="96">
        <f>IF(V238="","",VLOOKUP($E238&amp;$D$91&amp;$D$92,'CCG data'!$A:$AD,'CCG data'!AD$3,FALSE))</f>
        <v>12.769911364896172</v>
      </c>
      <c r="N239" s="363"/>
      <c r="P239" s="150" t="str">
        <f>IF(P238="","",VLOOKUP($E238&amp;$D$91&amp;$D$92,'CCG data'!$A:$AD,'CCG data'!I$3,FALSE))</f>
        <v/>
      </c>
      <c r="Q239" s="15" t="str">
        <f>IF(P238="","",VLOOKUP($E238&amp;$D$91&amp;$D$92,'CCG data'!$A:$AD,'CCG data'!J$3,FALSE))</f>
        <v/>
      </c>
      <c r="R239" s="15">
        <f>IF(R238="","",VLOOKUP($E238&amp;$D$91&amp;$D$92,'CCG data'!$A:$AD,'CCG data'!K$3,FALSE))</f>
        <v>0.55200000000000005</v>
      </c>
      <c r="S239" s="15">
        <f>IF(R238="","",VLOOKUP($E238&amp;$D$91&amp;$D$92,'CCG data'!$A:$AD,'CCG data'!L$3,FALSE))</f>
        <v>0.58899999999999997</v>
      </c>
      <c r="T239" s="15">
        <f>IF(T238="","",VLOOKUP($E238&amp;$D$91&amp;$D$92,'CCG data'!$A:$AD,'CCG data'!M$3,FALSE))</f>
        <v>0.30599999999999999</v>
      </c>
      <c r="U239" s="15">
        <f>IF(T238="","",VLOOKUP($E238&amp;$D$91&amp;$D$92,'CCG data'!$A:$AD,'CCG data'!N$3,FALSE))</f>
        <v>0.34200000000000003</v>
      </c>
      <c r="V239" s="15">
        <f>IF(V238="","",VLOOKUP($E238&amp;$D$91&amp;$D$92,'CCG data'!$A:$AD,'CCG data'!O$3,FALSE))</f>
        <v>9.4E-2</v>
      </c>
      <c r="W239" s="135">
        <f>IF(V238="","",VLOOKUP($E238&amp;$D$91&amp;$D$92,'CCG data'!$A:$AD,'CCG data'!P$3,FALSE))</f>
        <v>0.11799999999999999</v>
      </c>
      <c r="Z239" s="163" t="str">
        <f>IFERROR(VLOOKUP($E239&amp;$D$92, Outliers!$A$4:$P$214,10,FALSE),"0")</f>
        <v>0</v>
      </c>
      <c r="AA239" s="163" t="str">
        <f>IFERROR(VLOOKUP($E239&amp;$D$92, Outliers!$A$4:$P$214,11,FALSE),"0")</f>
        <v>0</v>
      </c>
      <c r="AB239" s="163" t="str">
        <f>IFERROR(VLOOKUP($E239&amp;$D$92, Outliers!$A$4:$P$214,12,FALSE),"0")</f>
        <v>0</v>
      </c>
      <c r="AD239" s="78"/>
      <c r="AE239" s="78"/>
      <c r="AF239" s="78"/>
      <c r="AG239" s="78"/>
    </row>
    <row r="240" spans="4:33" ht="15.75" x14ac:dyDescent="0.25">
      <c r="D240" s="318"/>
      <c r="E240" s="104" t="s">
        <v>484</v>
      </c>
      <c r="F240" s="405" t="str">
        <f>IF(OR(ISERROR(VLOOKUP($E240&amp;$D$91&amp;$D$92,'CCG data'!$A:$AD,'CCG data'!R$3,FALSE)),ISBLANK(VLOOKUP($E240&amp;$D$91&amp;$D$92,'CCG data'!$A:$AD,'CCG data'!R$3,FALSE))),"",VLOOKUP($E240&amp;$D$91&amp;$D$92,'CCG data'!$A:$AD,'CCG data'!R$3,FALSE))</f>
        <v/>
      </c>
      <c r="G240" s="406"/>
      <c r="H240" s="406">
        <f>IF(OR(ISERROR(VLOOKUP($E240&amp;$D$91&amp;$D$92,'CCG data'!$A:$AD,'CCG data'!S$3,FALSE)),ISBLANK(VLOOKUP($E240&amp;$D$91&amp;$D$92,'CCG data'!$A:$AD,'CCG data'!S$3,FALSE))),"",VLOOKUP($E240&amp;$D$91&amp;$D$92,'CCG data'!$A:$AD,'CCG data'!S$3,FALSE))</f>
        <v>34.345017652182477</v>
      </c>
      <c r="I240" s="406"/>
      <c r="J240" s="406">
        <f>IF(OR(ISERROR(VLOOKUP($E240&amp;$D$91&amp;$D$92,'CCG data'!$A:$AD,'CCG data'!T$3,FALSE)),ISBLANK(VLOOKUP($E240&amp;$D$91&amp;$D$92,'CCG data'!$A:$AD,'CCG data'!T$3,FALSE))),"",VLOOKUP($E240&amp;$D$91&amp;$D$92,'CCG data'!$A:$AD,'CCG data'!T$3,FALSE))</f>
        <v>26.31562882004971</v>
      </c>
      <c r="K240" s="406"/>
      <c r="L240" s="406">
        <f>IF(OR(ISERROR(VLOOKUP($E240&amp;$D$91&amp;$D$92,'CCG data'!$A:$AD,'CCG data'!U$3,FALSE)),ISBLANK(VLOOKUP($E240&amp;$D$91&amp;$D$92,'CCG data'!$A:$AD,'CCG data'!U$3,FALSE))),"",VLOOKUP($E240&amp;$D$91&amp;$D$92,'CCG data'!$A:$AD,'CCG data'!U$3,FALSE))</f>
        <v>8.2441776940555869</v>
      </c>
      <c r="M240" s="407"/>
      <c r="N240" s="362">
        <f>IF(OR(ISERROR(VLOOKUP($E240&amp;$D$91&amp;$D$92,'CCG data'!$A:$AD,'CCG data'!G$3,FALSE)),ISBLANK(VLOOKUP($E240&amp;$D$91&amp;$D$92,'CCG data'!$A:$AD,'CCG data'!G$3,FALSE))),"",VLOOKUP($E240&amp;$D$91&amp;$D$92,'CCG data'!$A:$AD,'CCG data'!G$3,FALSE))</f>
        <v>1464</v>
      </c>
      <c r="P240" s="397" t="str">
        <f>IF(OR(ISERROR(VLOOKUP($E240&amp;$D$91&amp;$D$92,'CCG data'!$A:$AD,'CCG data'!B$3,FALSE)),ISBLANK(VLOOKUP($E240&amp;$D$91&amp;$D$92,'CCG data'!$A:$AD,'CCG data'!B$3,FALSE))),"",VLOOKUP($E240&amp;$D$91&amp;$D$92,'CCG data'!$A:$AD,'CCG data'!B$3,FALSE))</f>
        <v/>
      </c>
      <c r="Q240" s="263"/>
      <c r="R240" s="263">
        <f>IF(OR(ISERROR(VLOOKUP($E240&amp;$D$91&amp;$D$92,'CCG data'!$A:$AD,'CCG data'!C$3,FALSE)),ISBLANK(VLOOKUP($E240&amp;$D$91&amp;$D$92,'CCG data'!$A:$AD,'CCG data'!C$3,FALSE))),"",VLOOKUP($E240&amp;$D$91&amp;$D$92,'CCG data'!$A:$AD,'CCG data'!C$3,FALSE))</f>
        <v>0.49316939890710382</v>
      </c>
      <c r="S240" s="263"/>
      <c r="T240" s="263">
        <f>IF(OR(ISERROR(VLOOKUP($E240&amp;$D$91&amp;$D$92,'CCG data'!$A:$AD,'CCG data'!D$3,FALSE)),ISBLANK(VLOOKUP($E240&amp;$D$91&amp;$D$92,'CCG data'!$A:$AD,'CCG data'!D$3,FALSE))),"",VLOOKUP($E240&amp;$D$91&amp;$D$92,'CCG data'!$A:$AD,'CCG data'!D$3,FALSE))</f>
        <v>0.38934426229508196</v>
      </c>
      <c r="U240" s="263"/>
      <c r="V240" s="263">
        <f>IF(OR(ISERROR(VLOOKUP($E240&amp;$D$91&amp;$D$92,'CCG data'!$A:$AD,'CCG data'!E$3,FALSE)),ISBLANK(VLOOKUP($E240&amp;$D$91&amp;$D$92,'CCG data'!$A:$AD,'CCG data'!E$3,FALSE))),"",VLOOKUP($E240&amp;$D$91&amp;$D$92,'CCG data'!$A:$AD,'CCG data'!E$3,FALSE))</f>
        <v>0.11748633879781421</v>
      </c>
      <c r="W240" s="398"/>
      <c r="Z240" s="163">
        <f>IFERROR(VLOOKUP($E240&amp;$D$92, Outliers!$A$4:$P$214,10,FALSE),"0")</f>
        <v>0</v>
      </c>
      <c r="AA240" s="163">
        <f>IFERROR(VLOOKUP($E240&amp;$D$92, Outliers!$A$4:$P$214,11,FALSE),"0")</f>
        <v>0</v>
      </c>
      <c r="AB240" s="163">
        <f>IFERROR(VLOOKUP($E240&amp;$D$92, Outliers!$A$4:$P$214,12,FALSE),"0")</f>
        <v>1</v>
      </c>
      <c r="AD240" s="78"/>
      <c r="AE240" s="78"/>
      <c r="AF240" s="78"/>
      <c r="AG240" s="78"/>
    </row>
    <row r="241" spans="4:33" x14ac:dyDescent="0.25">
      <c r="D241" s="318"/>
      <c r="E241" s="103" t="s">
        <v>27</v>
      </c>
      <c r="F241" s="95" t="str">
        <f>IF(P240="","",VLOOKUP($E240&amp;$D$91&amp;$D$92,'CCG data'!$A:$AD,'CCG data'!W$3,FALSE))</f>
        <v/>
      </c>
      <c r="G241" s="96" t="str">
        <f>IF(P240="","",VLOOKUP($E240&amp;$D$91&amp;$D$92,'CCG data'!$A:$AD,'CCG data'!X$3,FALSE))</f>
        <v/>
      </c>
      <c r="H241" s="96">
        <f>IF(R240="","",VLOOKUP($E240&amp;$D$91&amp;$D$92,'CCG data'!$A:$AD,'CCG data'!Y$3,FALSE))</f>
        <v>31.839766811741075</v>
      </c>
      <c r="I241" s="96">
        <f>IF(R240="","",VLOOKUP($E240&amp;$D$91&amp;$D$92,'CCG data'!$A:$AD,'CCG data'!Z$3,FALSE))</f>
        <v>36.850268492623876</v>
      </c>
      <c r="J241" s="96">
        <f>IF(T240="","",VLOOKUP($E240&amp;$D$91&amp;$D$92,'CCG data'!$A:$AD,'CCG data'!AA$3,FALSE))</f>
        <v>24.155237639885158</v>
      </c>
      <c r="K241" s="96">
        <f>IF(T240="","",VLOOKUP($E240&amp;$D$91&amp;$D$92,'CCG data'!$A:$AD,'CCG data'!AB$3,FALSE))</f>
        <v>28.476020000214262</v>
      </c>
      <c r="L241" s="96">
        <f>IF(V240="","",VLOOKUP($E240&amp;$D$91&amp;$D$92,'CCG data'!$A:$AD,'CCG data'!AC$3,FALSE))</f>
        <v>7.0120968883823886</v>
      </c>
      <c r="M241" s="96">
        <f>IF(V240="","",VLOOKUP($E240&amp;$D$91&amp;$D$92,'CCG data'!$A:$AD,'CCG data'!AD$3,FALSE))</f>
        <v>9.4762584997287842</v>
      </c>
      <c r="N241" s="363"/>
      <c r="P241" s="150" t="str">
        <f>IF(P240="","",VLOOKUP($E240&amp;$D$91&amp;$D$92,'CCG data'!$A:$AD,'CCG data'!I$3,FALSE))</f>
        <v/>
      </c>
      <c r="Q241" s="15" t="str">
        <f>IF(P240="","",VLOOKUP($E240&amp;$D$91&amp;$D$92,'CCG data'!$A:$AD,'CCG data'!J$3,FALSE))</f>
        <v/>
      </c>
      <c r="R241" s="15">
        <f>IF(R240="","",VLOOKUP($E240&amp;$D$91&amp;$D$92,'CCG data'!$A:$AD,'CCG data'!K$3,FALSE))</f>
        <v>0.46800000000000003</v>
      </c>
      <c r="S241" s="15">
        <f>IF(R240="","",VLOOKUP($E240&amp;$D$91&amp;$D$92,'CCG data'!$A:$AD,'CCG data'!L$3,FALSE))</f>
        <v>0.51900000000000002</v>
      </c>
      <c r="T241" s="15">
        <f>IF(T240="","",VLOOKUP($E240&amp;$D$91&amp;$D$92,'CCG data'!$A:$AD,'CCG data'!M$3,FALSE))</f>
        <v>0.36499999999999999</v>
      </c>
      <c r="U241" s="15">
        <f>IF(T240="","",VLOOKUP($E240&amp;$D$91&amp;$D$92,'CCG data'!$A:$AD,'CCG data'!N$3,FALSE))</f>
        <v>0.41499999999999998</v>
      </c>
      <c r="V241" s="15">
        <f>IF(V240="","",VLOOKUP($E240&amp;$D$91&amp;$D$92,'CCG data'!$A:$AD,'CCG data'!O$3,FALSE))</f>
        <v>0.10199999999999999</v>
      </c>
      <c r="W241" s="135">
        <f>IF(V240="","",VLOOKUP($E240&amp;$D$91&amp;$D$92,'CCG data'!$A:$AD,'CCG data'!P$3,FALSE))</f>
        <v>0.13500000000000001</v>
      </c>
      <c r="Z241" s="163" t="str">
        <f>IFERROR(VLOOKUP($E241&amp;$D$92, Outliers!$A$4:$P$214,10,FALSE),"0")</f>
        <v>0</v>
      </c>
      <c r="AA241" s="163" t="str">
        <f>IFERROR(VLOOKUP($E241&amp;$D$92, Outliers!$A$4:$P$214,11,FALSE),"0")</f>
        <v>0</v>
      </c>
      <c r="AB241" s="163" t="str">
        <f>IFERROR(VLOOKUP($E241&amp;$D$92, Outliers!$A$4:$P$214,12,FALSE),"0")</f>
        <v>0</v>
      </c>
      <c r="AD241" s="78"/>
      <c r="AE241" s="78"/>
      <c r="AF241" s="78"/>
      <c r="AG241" s="78"/>
    </row>
    <row r="242" spans="4:33" ht="15.75" x14ac:dyDescent="0.25">
      <c r="D242" s="318"/>
      <c r="E242" s="104" t="s">
        <v>196</v>
      </c>
      <c r="F242" s="405" t="str">
        <f>IF(OR(ISERROR(VLOOKUP($E242&amp;$D$91&amp;$D$92,'CCG data'!$A:$AD,'CCG data'!R$3,FALSE)),ISBLANK(VLOOKUP($E242&amp;$D$91&amp;$D$92,'CCG data'!$A:$AD,'CCG data'!R$3,FALSE))),"",VLOOKUP($E242&amp;$D$91&amp;$D$92,'CCG data'!$A:$AD,'CCG data'!R$3,FALSE))</f>
        <v/>
      </c>
      <c r="G242" s="406"/>
      <c r="H242" s="406">
        <f>IF(OR(ISERROR(VLOOKUP($E242&amp;$D$91&amp;$D$92,'CCG data'!$A:$AD,'CCG data'!S$3,FALSE)),ISBLANK(VLOOKUP($E242&amp;$D$91&amp;$D$92,'CCG data'!$A:$AD,'CCG data'!S$3,FALSE))),"",VLOOKUP($E242&amp;$D$91&amp;$D$92,'CCG data'!$A:$AD,'CCG data'!S$3,FALSE))</f>
        <v>35.87816002079969</v>
      </c>
      <c r="I242" s="406"/>
      <c r="J242" s="406">
        <f>IF(OR(ISERROR(VLOOKUP($E242&amp;$D$91&amp;$D$92,'CCG data'!$A:$AD,'CCG data'!T$3,FALSE)),ISBLANK(VLOOKUP($E242&amp;$D$91&amp;$D$92,'CCG data'!$A:$AD,'CCG data'!T$3,FALSE))),"",VLOOKUP($E242&amp;$D$91&amp;$D$92,'CCG data'!$A:$AD,'CCG data'!T$3,FALSE))</f>
        <v>29.634205144165129</v>
      </c>
      <c r="K242" s="406"/>
      <c r="L242" s="406">
        <f>IF(OR(ISERROR(VLOOKUP($E242&amp;$D$91&amp;$D$92,'CCG data'!$A:$AD,'CCG data'!U$3,FALSE)),ISBLANK(VLOOKUP($E242&amp;$D$91&amp;$D$92,'CCG data'!$A:$AD,'CCG data'!U$3,FALSE))),"",VLOOKUP($E242&amp;$D$91&amp;$D$92,'CCG data'!$A:$AD,'CCG data'!U$3,FALSE))</f>
        <v>12.319541063781486</v>
      </c>
      <c r="M242" s="407"/>
      <c r="N242" s="362">
        <f>IF(OR(ISERROR(VLOOKUP($E242&amp;$D$91&amp;$D$92,'CCG data'!$A:$AD,'CCG data'!G$3,FALSE)),ISBLANK(VLOOKUP($E242&amp;$D$91&amp;$D$92,'CCG data'!$A:$AD,'CCG data'!G$3,FALSE))),"",VLOOKUP($E242&amp;$D$91&amp;$D$92,'CCG data'!$A:$AD,'CCG data'!G$3,FALSE))</f>
        <v>1743</v>
      </c>
      <c r="P242" s="397" t="str">
        <f>IF(OR(ISERROR(VLOOKUP($E242&amp;$D$91&amp;$D$92,'CCG data'!$A:$AD,'CCG data'!B$3,FALSE)),ISBLANK(VLOOKUP($E242&amp;$D$91&amp;$D$92,'CCG data'!$A:$AD,'CCG data'!B$3,FALSE))),"",VLOOKUP($E242&amp;$D$91&amp;$D$92,'CCG data'!$A:$AD,'CCG data'!B$3,FALSE))</f>
        <v/>
      </c>
      <c r="Q242" s="263"/>
      <c r="R242" s="263">
        <f>IF(OR(ISERROR(VLOOKUP($E242&amp;$D$91&amp;$D$92,'CCG data'!$A:$AD,'CCG data'!C$3,FALSE)),ISBLANK(VLOOKUP($E242&amp;$D$91&amp;$D$92,'CCG data'!$A:$AD,'CCG data'!C$3,FALSE))),"",VLOOKUP($E242&amp;$D$91&amp;$D$92,'CCG data'!$A:$AD,'CCG data'!C$3,FALSE))</f>
        <v>0.45725760183591507</v>
      </c>
      <c r="S242" s="263"/>
      <c r="T242" s="263">
        <f>IF(OR(ISERROR(VLOOKUP($E242&amp;$D$91&amp;$D$92,'CCG data'!$A:$AD,'CCG data'!D$3,FALSE)),ISBLANK(VLOOKUP($E242&amp;$D$91&amp;$D$92,'CCG data'!$A:$AD,'CCG data'!D$3,FALSE))),"",VLOOKUP($E242&amp;$D$91&amp;$D$92,'CCG data'!$A:$AD,'CCG data'!D$3,FALSE))</f>
        <v>0.38439472174411932</v>
      </c>
      <c r="U242" s="263"/>
      <c r="V242" s="263">
        <f>IF(OR(ISERROR(VLOOKUP($E242&amp;$D$91&amp;$D$92,'CCG data'!$A:$AD,'CCG data'!E$3,FALSE)),ISBLANK(VLOOKUP($E242&amp;$D$91&amp;$D$92,'CCG data'!$A:$AD,'CCG data'!E$3,FALSE))),"",VLOOKUP($E242&amp;$D$91&amp;$D$92,'CCG data'!$A:$AD,'CCG data'!E$3,FALSE))</f>
        <v>0.15834767641996558</v>
      </c>
      <c r="W242" s="398"/>
      <c r="Z242" s="163">
        <f>IFERROR(VLOOKUP($E242&amp;$D$92, Outliers!$A$4:$P$214,10,FALSE),"0")</f>
        <v>0</v>
      </c>
      <c r="AA242" s="163">
        <f>IFERROR(VLOOKUP($E242&amp;$D$92, Outliers!$A$4:$P$214,11,FALSE),"0")</f>
        <v>0</v>
      </c>
      <c r="AB242" s="163">
        <f>IFERROR(VLOOKUP($E242&amp;$D$92, Outliers!$A$4:$P$214,12,FALSE),"0")</f>
        <v>0</v>
      </c>
      <c r="AD242" s="78"/>
      <c r="AE242" s="78"/>
      <c r="AF242" s="78"/>
      <c r="AG242" s="78"/>
    </row>
    <row r="243" spans="4:33" x14ac:dyDescent="0.25">
      <c r="D243" s="318"/>
      <c r="E243" s="103" t="s">
        <v>27</v>
      </c>
      <c r="F243" s="95" t="str">
        <f>IF(P242="","",VLOOKUP($E242&amp;$D$91&amp;$D$92,'CCG data'!$A:$AD,'CCG data'!W$3,FALSE))</f>
        <v/>
      </c>
      <c r="G243" s="96" t="str">
        <f>IF(P242="","",VLOOKUP($E242&amp;$D$91&amp;$D$92,'CCG data'!$A:$AD,'CCG data'!X$3,FALSE))</f>
        <v/>
      </c>
      <c r="H243" s="96">
        <f>IF(R242="","",VLOOKUP($E242&amp;$D$91&amp;$D$92,'CCG data'!$A:$AD,'CCG data'!Y$3,FALSE))</f>
        <v>33.387255543907486</v>
      </c>
      <c r="I243" s="96">
        <f>IF(R242="","",VLOOKUP($E242&amp;$D$91&amp;$D$92,'CCG data'!$A:$AD,'CCG data'!Z$3,FALSE))</f>
        <v>38.369064497691895</v>
      </c>
      <c r="J243" s="96">
        <f>IF(T242="","",VLOOKUP($E242&amp;$D$91&amp;$D$92,'CCG data'!$A:$AD,'CCG data'!AA$3,FALSE))</f>
        <v>27.390261461695179</v>
      </c>
      <c r="K243" s="96">
        <f>IF(T242="","",VLOOKUP($E242&amp;$D$91&amp;$D$92,'CCG data'!$A:$AD,'CCG data'!AB$3,FALSE))</f>
        <v>31.87814882663508</v>
      </c>
      <c r="L243" s="96">
        <f>IF(V242="","",VLOOKUP($E242&amp;$D$91&amp;$D$92,'CCG data'!$A:$AD,'CCG data'!AC$3,FALSE))</f>
        <v>10.866104572404756</v>
      </c>
      <c r="M243" s="96">
        <f>IF(V242="","",VLOOKUP($E242&amp;$D$91&amp;$D$92,'CCG data'!$A:$AD,'CCG data'!AD$3,FALSE))</f>
        <v>13.772977555158215</v>
      </c>
      <c r="N243" s="363"/>
      <c r="P243" s="150" t="str">
        <f>IF(P242="","",VLOOKUP($E242&amp;$D$91&amp;$D$92,'CCG data'!$A:$AD,'CCG data'!I$3,FALSE))</f>
        <v/>
      </c>
      <c r="Q243" s="15" t="str">
        <f>IF(P242="","",VLOOKUP($E242&amp;$D$91&amp;$D$92,'CCG data'!$A:$AD,'CCG data'!J$3,FALSE))</f>
        <v/>
      </c>
      <c r="R243" s="15">
        <f>IF(R242="","",VLOOKUP($E242&amp;$D$91&amp;$D$92,'CCG data'!$A:$AD,'CCG data'!K$3,FALSE))</f>
        <v>0.434</v>
      </c>
      <c r="S243" s="15">
        <f>IF(R242="","",VLOOKUP($E242&amp;$D$91&amp;$D$92,'CCG data'!$A:$AD,'CCG data'!L$3,FALSE))</f>
        <v>0.48099999999999998</v>
      </c>
      <c r="T243" s="15">
        <f>IF(T242="","",VLOOKUP($E242&amp;$D$91&amp;$D$92,'CCG data'!$A:$AD,'CCG data'!M$3,FALSE))</f>
        <v>0.36199999999999999</v>
      </c>
      <c r="U243" s="15">
        <f>IF(T242="","",VLOOKUP($E242&amp;$D$91&amp;$D$92,'CCG data'!$A:$AD,'CCG data'!N$3,FALSE))</f>
        <v>0.40699999999999997</v>
      </c>
      <c r="V243" s="15">
        <f>IF(V242="","",VLOOKUP($E242&amp;$D$91&amp;$D$92,'CCG data'!$A:$AD,'CCG data'!O$3,FALSE))</f>
        <v>0.14199999999999999</v>
      </c>
      <c r="W243" s="135">
        <f>IF(V242="","",VLOOKUP($E242&amp;$D$91&amp;$D$92,'CCG data'!$A:$AD,'CCG data'!P$3,FALSE))</f>
        <v>0.17599999999999999</v>
      </c>
      <c r="Z243" s="163" t="str">
        <f>IFERROR(VLOOKUP($E243&amp;$D$92, Outliers!$A$4:$P$214,10,FALSE),"0")</f>
        <v>0</v>
      </c>
      <c r="AA243" s="163" t="str">
        <f>IFERROR(VLOOKUP($E243&amp;$D$92, Outliers!$A$4:$P$214,11,FALSE),"0")</f>
        <v>0</v>
      </c>
      <c r="AB243" s="163" t="str">
        <f>IFERROR(VLOOKUP($E243&amp;$D$92, Outliers!$A$4:$P$214,12,FALSE),"0")</f>
        <v>0</v>
      </c>
      <c r="AD243" s="78"/>
      <c r="AE243" s="78"/>
      <c r="AF243" s="78"/>
      <c r="AG243" s="78"/>
    </row>
    <row r="244" spans="4:33" ht="15.75" x14ac:dyDescent="0.25">
      <c r="D244" s="318"/>
      <c r="E244" s="104" t="s">
        <v>197</v>
      </c>
      <c r="F244" s="405" t="str">
        <f>IF(OR(ISERROR(VLOOKUP($E244&amp;$D$91&amp;$D$92,'CCG data'!$A:$AD,'CCG data'!R$3,FALSE)),ISBLANK(VLOOKUP($E244&amp;$D$91&amp;$D$92,'CCG data'!$A:$AD,'CCG data'!R$3,FALSE))),"",VLOOKUP($E244&amp;$D$91&amp;$D$92,'CCG data'!$A:$AD,'CCG data'!R$3,FALSE))</f>
        <v/>
      </c>
      <c r="G244" s="406"/>
      <c r="H244" s="406">
        <f>IF(OR(ISERROR(VLOOKUP($E244&amp;$D$91&amp;$D$92,'CCG data'!$A:$AD,'CCG data'!S$3,FALSE)),ISBLANK(VLOOKUP($E244&amp;$D$91&amp;$D$92,'CCG data'!$A:$AD,'CCG data'!S$3,FALSE))),"",VLOOKUP($E244&amp;$D$91&amp;$D$92,'CCG data'!$A:$AD,'CCG data'!S$3,FALSE))</f>
        <v>28.521815881349056</v>
      </c>
      <c r="I244" s="406"/>
      <c r="J244" s="406">
        <f>IF(OR(ISERROR(VLOOKUP($E244&amp;$D$91&amp;$D$92,'CCG data'!$A:$AD,'CCG data'!T$3,FALSE)),ISBLANK(VLOOKUP($E244&amp;$D$91&amp;$D$92,'CCG data'!$A:$AD,'CCG data'!T$3,FALSE))),"",VLOOKUP($E244&amp;$D$91&amp;$D$92,'CCG data'!$A:$AD,'CCG data'!T$3,FALSE))</f>
        <v>16.133731363002049</v>
      </c>
      <c r="K244" s="406"/>
      <c r="L244" s="406">
        <f>IF(OR(ISERROR(VLOOKUP($E244&amp;$D$91&amp;$D$92,'CCG data'!$A:$AD,'CCG data'!U$3,FALSE)),ISBLANK(VLOOKUP($E244&amp;$D$91&amp;$D$92,'CCG data'!$A:$AD,'CCG data'!U$3,FALSE))),"",VLOOKUP($E244&amp;$D$91&amp;$D$92,'CCG data'!$A:$AD,'CCG data'!U$3,FALSE))</f>
        <v>11.299655613402583</v>
      </c>
      <c r="M244" s="407"/>
      <c r="N244" s="362">
        <f>IF(OR(ISERROR(VLOOKUP($E244&amp;$D$91&amp;$D$92,'CCG data'!$A:$AD,'CCG data'!G$3,FALSE)),ISBLANK(VLOOKUP($E244&amp;$D$91&amp;$D$92,'CCG data'!$A:$AD,'CCG data'!G$3,FALSE))),"",VLOOKUP($E244&amp;$D$91&amp;$D$92,'CCG data'!$A:$AD,'CCG data'!G$3,FALSE))</f>
        <v>1134</v>
      </c>
      <c r="P244" s="397" t="str">
        <f>IF(OR(ISERROR(VLOOKUP($E244&amp;$D$91&amp;$D$92,'CCG data'!$A:$AD,'CCG data'!B$3,FALSE)),ISBLANK(VLOOKUP($E244&amp;$D$91&amp;$D$92,'CCG data'!$A:$AD,'CCG data'!B$3,FALSE))),"",VLOOKUP($E244&amp;$D$91&amp;$D$92,'CCG data'!$A:$AD,'CCG data'!B$3,FALSE))</f>
        <v/>
      </c>
      <c r="Q244" s="263"/>
      <c r="R244" s="263">
        <f>IF(OR(ISERROR(VLOOKUP($E244&amp;$D$91&amp;$D$92,'CCG data'!$A:$AD,'CCG data'!C$3,FALSE)),ISBLANK(VLOOKUP($E244&amp;$D$91&amp;$D$92,'CCG data'!$A:$AD,'CCG data'!C$3,FALSE))),"",VLOOKUP($E244&amp;$D$91&amp;$D$92,'CCG data'!$A:$AD,'CCG data'!C$3,FALSE))</f>
        <v>0.50793650793650791</v>
      </c>
      <c r="S244" s="263"/>
      <c r="T244" s="263">
        <f>IF(OR(ISERROR(VLOOKUP($E244&amp;$D$91&amp;$D$92,'CCG data'!$A:$AD,'CCG data'!D$3,FALSE)),ISBLANK(VLOOKUP($E244&amp;$D$91&amp;$D$92,'CCG data'!$A:$AD,'CCG data'!D$3,FALSE))),"",VLOOKUP($E244&amp;$D$91&amp;$D$92,'CCG data'!$A:$AD,'CCG data'!D$3,FALSE))</f>
        <v>0.29100529100529099</v>
      </c>
      <c r="U244" s="263"/>
      <c r="V244" s="263">
        <f>IF(OR(ISERROR(VLOOKUP($E244&amp;$D$91&amp;$D$92,'CCG data'!$A:$AD,'CCG data'!E$3,FALSE)),ISBLANK(VLOOKUP($E244&amp;$D$91&amp;$D$92,'CCG data'!$A:$AD,'CCG data'!E$3,FALSE))),"",VLOOKUP($E244&amp;$D$91&amp;$D$92,'CCG data'!$A:$AD,'CCG data'!E$3,FALSE))</f>
        <v>0.20105820105820105</v>
      </c>
      <c r="W244" s="398"/>
      <c r="Z244" s="163">
        <f>IFERROR(VLOOKUP($E244&amp;$D$92, Outliers!$A$4:$P$214,10,FALSE),"0")</f>
        <v>1</v>
      </c>
      <c r="AA244" s="163">
        <f>IFERROR(VLOOKUP($E244&amp;$D$92, Outliers!$A$4:$P$214,11,FALSE),"0")</f>
        <v>1</v>
      </c>
      <c r="AB244" s="163">
        <f>IFERROR(VLOOKUP($E244&amp;$D$92, Outliers!$A$4:$P$214,12,FALSE),"0")</f>
        <v>0</v>
      </c>
      <c r="AD244" s="78"/>
      <c r="AE244" s="78"/>
      <c r="AF244" s="78"/>
      <c r="AG244" s="78"/>
    </row>
    <row r="245" spans="4:33" x14ac:dyDescent="0.25">
      <c r="D245" s="318"/>
      <c r="E245" s="103" t="s">
        <v>27</v>
      </c>
      <c r="F245" s="95" t="str">
        <f>IF(P244="","",VLOOKUP($E244&amp;$D$91&amp;$D$92,'CCG data'!$A:$AD,'CCG data'!W$3,FALSE))</f>
        <v/>
      </c>
      <c r="G245" s="96" t="str">
        <f>IF(P244="","",VLOOKUP($E244&amp;$D$91&amp;$D$92,'CCG data'!$A:$AD,'CCG data'!X$3,FALSE))</f>
        <v/>
      </c>
      <c r="H245" s="96">
        <f>IF(R244="","",VLOOKUP($E244&amp;$D$91&amp;$D$92,'CCG data'!$A:$AD,'CCG data'!Y$3,FALSE))</f>
        <v>26.192534251038882</v>
      </c>
      <c r="I245" s="96">
        <f>IF(R244="","",VLOOKUP($E244&amp;$D$91&amp;$D$92,'CCG data'!$A:$AD,'CCG data'!Z$3,FALSE))</f>
        <v>30.85109751165923</v>
      </c>
      <c r="J245" s="96">
        <f>IF(T244="","",VLOOKUP($E244&amp;$D$91&amp;$D$92,'CCG data'!$A:$AD,'CCG data'!AA$3,FALSE))</f>
        <v>14.392991307561147</v>
      </c>
      <c r="K245" s="96">
        <f>IF(T244="","",VLOOKUP($E244&amp;$D$91&amp;$D$92,'CCG data'!$A:$AD,'CCG data'!AB$3,FALSE))</f>
        <v>17.874471418442951</v>
      </c>
      <c r="L245" s="96">
        <f>IF(V244="","",VLOOKUP($E244&amp;$D$91&amp;$D$92,'CCG data'!$A:$AD,'CCG data'!AC$3,FALSE))</f>
        <v>9.8329131840055322</v>
      </c>
      <c r="M245" s="96">
        <f>IF(V244="","",VLOOKUP($E244&amp;$D$91&amp;$D$92,'CCG data'!$A:$AD,'CCG data'!AD$3,FALSE))</f>
        <v>12.766398042799635</v>
      </c>
      <c r="N245" s="363"/>
      <c r="P245" s="150" t="str">
        <f>IF(P244="","",VLOOKUP($E244&amp;$D$91&amp;$D$92,'CCG data'!$A:$AD,'CCG data'!I$3,FALSE))</f>
        <v/>
      </c>
      <c r="Q245" s="15" t="str">
        <f>IF(P244="","",VLOOKUP($E244&amp;$D$91&amp;$D$92,'CCG data'!$A:$AD,'CCG data'!J$3,FALSE))</f>
        <v/>
      </c>
      <c r="R245" s="15">
        <f>IF(R244="","",VLOOKUP($E244&amp;$D$91&amp;$D$92,'CCG data'!$A:$AD,'CCG data'!K$3,FALSE))</f>
        <v>0.47899999999999998</v>
      </c>
      <c r="S245" s="15">
        <f>IF(R244="","",VLOOKUP($E244&amp;$D$91&amp;$D$92,'CCG data'!$A:$AD,'CCG data'!L$3,FALSE))</f>
        <v>0.53700000000000003</v>
      </c>
      <c r="T245" s="15">
        <f>IF(T244="","",VLOOKUP($E244&amp;$D$91&amp;$D$92,'CCG data'!$A:$AD,'CCG data'!M$3,FALSE))</f>
        <v>0.26500000000000001</v>
      </c>
      <c r="U245" s="15">
        <f>IF(T244="","",VLOOKUP($E244&amp;$D$91&amp;$D$92,'CCG data'!$A:$AD,'CCG data'!N$3,FALSE))</f>
        <v>0.318</v>
      </c>
      <c r="V245" s="15">
        <f>IF(V244="","",VLOOKUP($E244&amp;$D$91&amp;$D$92,'CCG data'!$A:$AD,'CCG data'!O$3,FALSE))</f>
        <v>0.17899999999999999</v>
      </c>
      <c r="W245" s="135">
        <f>IF(V244="","",VLOOKUP($E244&amp;$D$91&amp;$D$92,'CCG data'!$A:$AD,'CCG data'!P$3,FALSE))</f>
        <v>0.22500000000000001</v>
      </c>
      <c r="Z245" s="163" t="str">
        <f>IFERROR(VLOOKUP($E245&amp;$D$92, Outliers!$A$4:$P$214,10,FALSE),"0")</f>
        <v>0</v>
      </c>
      <c r="AA245" s="163" t="str">
        <f>IFERROR(VLOOKUP($E245&amp;$D$92, Outliers!$A$4:$P$214,11,FALSE),"0")</f>
        <v>0</v>
      </c>
      <c r="AB245" s="163" t="str">
        <f>IFERROR(VLOOKUP($E245&amp;$D$92, Outliers!$A$4:$P$214,12,FALSE),"0")</f>
        <v>0</v>
      </c>
      <c r="AD245" s="78"/>
      <c r="AE245" s="78"/>
      <c r="AF245" s="78"/>
      <c r="AG245" s="78"/>
    </row>
    <row r="246" spans="4:33" ht="15.75" x14ac:dyDescent="0.25">
      <c r="D246" s="318"/>
      <c r="E246" s="104" t="s">
        <v>198</v>
      </c>
      <c r="F246" s="405" t="str">
        <f>IF(OR(ISERROR(VLOOKUP($E246&amp;$D$91&amp;$D$92,'CCG data'!$A:$AD,'CCG data'!R$3,FALSE)),ISBLANK(VLOOKUP($E246&amp;$D$91&amp;$D$92,'CCG data'!$A:$AD,'CCG data'!R$3,FALSE))),"",VLOOKUP($E246&amp;$D$91&amp;$D$92,'CCG data'!$A:$AD,'CCG data'!R$3,FALSE))</f>
        <v/>
      </c>
      <c r="G246" s="406"/>
      <c r="H246" s="406">
        <f>IF(OR(ISERROR(VLOOKUP($E246&amp;$D$91&amp;$D$92,'CCG data'!$A:$AD,'CCG data'!S$3,FALSE)),ISBLANK(VLOOKUP($E246&amp;$D$91&amp;$D$92,'CCG data'!$A:$AD,'CCG data'!S$3,FALSE))),"",VLOOKUP($E246&amp;$D$91&amp;$D$92,'CCG data'!$A:$AD,'CCG data'!S$3,FALSE))</f>
        <v>30.156149064811675</v>
      </c>
      <c r="I246" s="406"/>
      <c r="J246" s="406">
        <f>IF(OR(ISERROR(VLOOKUP($E246&amp;$D$91&amp;$D$92,'CCG data'!$A:$AD,'CCG data'!T$3,FALSE)),ISBLANK(VLOOKUP($E246&amp;$D$91&amp;$D$92,'CCG data'!$A:$AD,'CCG data'!T$3,FALSE))),"",VLOOKUP($E246&amp;$D$91&amp;$D$92,'CCG data'!$A:$AD,'CCG data'!T$3,FALSE))</f>
        <v>23.697275347116054</v>
      </c>
      <c r="K246" s="406"/>
      <c r="L246" s="406">
        <f>IF(OR(ISERROR(VLOOKUP($E246&amp;$D$91&amp;$D$92,'CCG data'!$A:$AD,'CCG data'!U$3,FALSE)),ISBLANK(VLOOKUP($E246&amp;$D$91&amp;$D$92,'CCG data'!$A:$AD,'CCG data'!U$3,FALSE))),"",VLOOKUP($E246&amp;$D$91&amp;$D$92,'CCG data'!$A:$AD,'CCG data'!U$3,FALSE))</f>
        <v>9.78902665279095</v>
      </c>
      <c r="M246" s="407"/>
      <c r="N246" s="362">
        <f>IF(OR(ISERROR(VLOOKUP($E246&amp;$D$91&amp;$D$92,'CCG data'!$A:$AD,'CCG data'!G$3,FALSE)),ISBLANK(VLOOKUP($E246&amp;$D$91&amp;$D$92,'CCG data'!$A:$AD,'CCG data'!G$3,FALSE))),"",VLOOKUP($E246&amp;$D$91&amp;$D$92,'CCG data'!$A:$AD,'CCG data'!G$3,FALSE))</f>
        <v>3002</v>
      </c>
      <c r="P246" s="397" t="str">
        <f>IF(OR(ISERROR(VLOOKUP($E246&amp;$D$91&amp;$D$92,'CCG data'!$A:$AD,'CCG data'!B$3,FALSE)),ISBLANK(VLOOKUP($E246&amp;$D$91&amp;$D$92,'CCG data'!$A:$AD,'CCG data'!B$3,FALSE))),"",VLOOKUP($E246&amp;$D$91&amp;$D$92,'CCG data'!$A:$AD,'CCG data'!B$3,FALSE))</f>
        <v/>
      </c>
      <c r="Q246" s="263"/>
      <c r="R246" s="263">
        <f>IF(OR(ISERROR(VLOOKUP($E246&amp;$D$91&amp;$D$92,'CCG data'!$A:$AD,'CCG data'!C$3,FALSE)),ISBLANK(VLOOKUP($E246&amp;$D$91&amp;$D$92,'CCG data'!$A:$AD,'CCG data'!C$3,FALSE))),"",VLOOKUP($E246&amp;$D$91&amp;$D$92,'CCG data'!$A:$AD,'CCG data'!C$3,FALSE))</f>
        <v>0.46968687541638909</v>
      </c>
      <c r="S246" s="263"/>
      <c r="T246" s="263">
        <f>IF(OR(ISERROR(VLOOKUP($E246&amp;$D$91&amp;$D$92,'CCG data'!$A:$AD,'CCG data'!D$3,FALSE)),ISBLANK(VLOOKUP($E246&amp;$D$91&amp;$D$92,'CCG data'!$A:$AD,'CCG data'!D$3,FALSE))),"",VLOOKUP($E246&amp;$D$91&amp;$D$92,'CCG data'!$A:$AD,'CCG data'!D$3,FALSE))</f>
        <v>0.37741505662891406</v>
      </c>
      <c r="U246" s="263"/>
      <c r="V246" s="263">
        <f>IF(OR(ISERROR(VLOOKUP($E246&amp;$D$91&amp;$D$92,'CCG data'!$A:$AD,'CCG data'!E$3,FALSE)),ISBLANK(VLOOKUP($E246&amp;$D$91&amp;$D$92,'CCG data'!$A:$AD,'CCG data'!E$3,FALSE))),"",VLOOKUP($E246&amp;$D$91&amp;$D$92,'CCG data'!$A:$AD,'CCG data'!E$3,FALSE))</f>
        <v>0.15289806795469688</v>
      </c>
      <c r="W246" s="398"/>
      <c r="Z246" s="163">
        <f>IFERROR(VLOOKUP($E246&amp;$D$92, Outliers!$A$4:$P$214,10,FALSE),"0")</f>
        <v>1</v>
      </c>
      <c r="AA246" s="163">
        <f>IFERROR(VLOOKUP($E246&amp;$D$92, Outliers!$A$4:$P$214,11,FALSE),"0")</f>
        <v>1</v>
      </c>
      <c r="AB246" s="163">
        <f>IFERROR(VLOOKUP($E246&amp;$D$92, Outliers!$A$4:$P$214,12,FALSE),"0")</f>
        <v>1</v>
      </c>
      <c r="AD246" s="78"/>
      <c r="AE246" s="78"/>
      <c r="AF246" s="78"/>
      <c r="AG246" s="78"/>
    </row>
    <row r="247" spans="4:33" x14ac:dyDescent="0.25">
      <c r="D247" s="318"/>
      <c r="E247" s="103" t="s">
        <v>27</v>
      </c>
      <c r="F247" s="95" t="str">
        <f>IF(P246="","",VLOOKUP($E246&amp;$D$91&amp;$D$92,'CCG data'!$A:$AD,'CCG data'!W$3,FALSE))</f>
        <v/>
      </c>
      <c r="G247" s="96" t="str">
        <f>IF(P246="","",VLOOKUP($E246&amp;$D$91&amp;$D$92,'CCG data'!$A:$AD,'CCG data'!X$3,FALSE))</f>
        <v/>
      </c>
      <c r="H247" s="96">
        <f>IF(R246="","",VLOOKUP($E246&amp;$D$91&amp;$D$92,'CCG data'!$A:$AD,'CCG data'!Y$3,FALSE))</f>
        <v>28.582085028433777</v>
      </c>
      <c r="I247" s="96">
        <f>IF(R246="","",VLOOKUP($E246&amp;$D$91&amp;$D$92,'CCG data'!$A:$AD,'CCG data'!Z$3,FALSE))</f>
        <v>31.730213101189573</v>
      </c>
      <c r="J247" s="96">
        <f>IF(T246="","",VLOOKUP($E246&amp;$D$91&amp;$D$92,'CCG data'!$A:$AD,'CCG data'!AA$3,FALSE))</f>
        <v>22.317401030640379</v>
      </c>
      <c r="K247" s="96">
        <f>IF(T246="","",VLOOKUP($E246&amp;$D$91&amp;$D$92,'CCG data'!$A:$AD,'CCG data'!AB$3,FALSE))</f>
        <v>25.077149663591729</v>
      </c>
      <c r="L247" s="96">
        <f>IF(V246="","",VLOOKUP($E246&amp;$D$91&amp;$D$92,'CCG data'!$A:$AD,'CCG data'!AC$3,FALSE))</f>
        <v>8.8934778872813443</v>
      </c>
      <c r="M247" s="96">
        <f>IF(V246="","",VLOOKUP($E246&amp;$D$91&amp;$D$92,'CCG data'!$A:$AD,'CCG data'!AD$3,FALSE))</f>
        <v>10.684575418300556</v>
      </c>
      <c r="N247" s="363"/>
      <c r="P247" s="150" t="str">
        <f>IF(P246="","",VLOOKUP($E246&amp;$D$91&amp;$D$92,'CCG data'!$A:$AD,'CCG data'!I$3,FALSE))</f>
        <v/>
      </c>
      <c r="Q247" s="15" t="str">
        <f>IF(P246="","",VLOOKUP($E246&amp;$D$91&amp;$D$92,'CCG data'!$A:$AD,'CCG data'!J$3,FALSE))</f>
        <v/>
      </c>
      <c r="R247" s="15">
        <f>IF(R246="","",VLOOKUP($E246&amp;$D$91&amp;$D$92,'CCG data'!$A:$AD,'CCG data'!K$3,FALSE))</f>
        <v>0.45200000000000001</v>
      </c>
      <c r="S247" s="15">
        <f>IF(R246="","",VLOOKUP($E246&amp;$D$91&amp;$D$92,'CCG data'!$A:$AD,'CCG data'!L$3,FALSE))</f>
        <v>0.48799999999999999</v>
      </c>
      <c r="T247" s="15">
        <f>IF(T246="","",VLOOKUP($E246&amp;$D$91&amp;$D$92,'CCG data'!$A:$AD,'CCG data'!M$3,FALSE))</f>
        <v>0.36</v>
      </c>
      <c r="U247" s="15">
        <f>IF(T246="","",VLOOKUP($E246&amp;$D$91&amp;$D$92,'CCG data'!$A:$AD,'CCG data'!N$3,FALSE))</f>
        <v>0.39500000000000002</v>
      </c>
      <c r="V247" s="15">
        <f>IF(V246="","",VLOOKUP($E246&amp;$D$91&amp;$D$92,'CCG data'!$A:$AD,'CCG data'!O$3,FALSE))</f>
        <v>0.14000000000000001</v>
      </c>
      <c r="W247" s="135">
        <f>IF(V246="","",VLOOKUP($E246&amp;$D$91&amp;$D$92,'CCG data'!$A:$AD,'CCG data'!P$3,FALSE))</f>
        <v>0.16600000000000001</v>
      </c>
      <c r="Z247" s="163" t="str">
        <f>IFERROR(VLOOKUP($E247&amp;$D$92, Outliers!$A$4:$P$214,10,FALSE),"0")</f>
        <v>0</v>
      </c>
      <c r="AA247" s="163" t="str">
        <f>IFERROR(VLOOKUP($E247&amp;$D$92, Outliers!$A$4:$P$214,11,FALSE),"0")</f>
        <v>0</v>
      </c>
      <c r="AB247" s="163" t="str">
        <f>IFERROR(VLOOKUP($E247&amp;$D$92, Outliers!$A$4:$P$214,12,FALSE),"0")</f>
        <v>0</v>
      </c>
      <c r="AD247" s="78"/>
      <c r="AE247" s="78"/>
      <c r="AF247" s="78"/>
      <c r="AG247" s="78"/>
    </row>
    <row r="248" spans="4:33" ht="15.75" x14ac:dyDescent="0.25">
      <c r="D248" s="318"/>
      <c r="E248" s="104" t="s">
        <v>485</v>
      </c>
      <c r="F248" s="405" t="str">
        <f>IF(OR(ISERROR(VLOOKUP($E248&amp;$D$91&amp;$D$92,'CCG data'!$A:$AD,'CCG data'!R$3,FALSE)),ISBLANK(VLOOKUP($E248&amp;$D$91&amp;$D$92,'CCG data'!$A:$AD,'CCG data'!R$3,FALSE))),"",VLOOKUP($E248&amp;$D$91&amp;$D$92,'CCG data'!$A:$AD,'CCG data'!R$3,FALSE))</f>
        <v/>
      </c>
      <c r="G248" s="406"/>
      <c r="H248" s="406">
        <f>IF(OR(ISERROR(VLOOKUP($E248&amp;$D$91&amp;$D$92,'CCG data'!$A:$AD,'CCG data'!S$3,FALSE)),ISBLANK(VLOOKUP($E248&amp;$D$91&amp;$D$92,'CCG data'!$A:$AD,'CCG data'!S$3,FALSE))),"",VLOOKUP($E248&amp;$D$91&amp;$D$92,'CCG data'!$A:$AD,'CCG data'!S$3,FALSE))</f>
        <v>52.961819252781893</v>
      </c>
      <c r="I248" s="406"/>
      <c r="J248" s="406">
        <f>IF(OR(ISERROR(VLOOKUP($E248&amp;$D$91&amp;$D$92,'CCG data'!$A:$AD,'CCG data'!T$3,FALSE)),ISBLANK(VLOOKUP($E248&amp;$D$91&amp;$D$92,'CCG data'!$A:$AD,'CCG data'!T$3,FALSE))),"",VLOOKUP($E248&amp;$D$91&amp;$D$92,'CCG data'!$A:$AD,'CCG data'!T$3,FALSE))</f>
        <v>35.102232605329903</v>
      </c>
      <c r="K248" s="406"/>
      <c r="L248" s="406">
        <f>IF(OR(ISERROR(VLOOKUP($E248&amp;$D$91&amp;$D$92,'CCG data'!$A:$AD,'CCG data'!U$3,FALSE)),ISBLANK(VLOOKUP($E248&amp;$D$91&amp;$D$92,'CCG data'!$A:$AD,'CCG data'!U$3,FALSE))),"",VLOOKUP($E248&amp;$D$91&amp;$D$92,'CCG data'!$A:$AD,'CCG data'!U$3,FALSE))</f>
        <v>15.506258278559837</v>
      </c>
      <c r="M248" s="407"/>
      <c r="N248" s="362">
        <f>IF(OR(ISERROR(VLOOKUP($E248&amp;$D$91&amp;$D$92,'CCG data'!$A:$AD,'CCG data'!G$3,FALSE)),ISBLANK(VLOOKUP($E248&amp;$D$91&amp;$D$92,'CCG data'!$A:$AD,'CCG data'!G$3,FALSE))),"",VLOOKUP($E248&amp;$D$91&amp;$D$92,'CCG data'!$A:$AD,'CCG data'!G$3,FALSE))</f>
        <v>1747</v>
      </c>
      <c r="P248" s="397" t="str">
        <f>IF(OR(ISERROR(VLOOKUP($E248&amp;$D$91&amp;$D$92,'CCG data'!$A:$AD,'CCG data'!B$3,FALSE)),ISBLANK(VLOOKUP($E248&amp;$D$91&amp;$D$92,'CCG data'!$A:$AD,'CCG data'!B$3,FALSE))),"",VLOOKUP($E248&amp;$D$91&amp;$D$92,'CCG data'!$A:$AD,'CCG data'!B$3,FALSE))</f>
        <v/>
      </c>
      <c r="Q248" s="263"/>
      <c r="R248" s="263">
        <f>IF(OR(ISERROR(VLOOKUP($E248&amp;$D$91&amp;$D$92,'CCG data'!$A:$AD,'CCG data'!C$3,FALSE)),ISBLANK(VLOOKUP($E248&amp;$D$91&amp;$D$92,'CCG data'!$A:$AD,'CCG data'!C$3,FALSE))),"",VLOOKUP($E248&amp;$D$91&amp;$D$92,'CCG data'!$A:$AD,'CCG data'!C$3,FALSE))</f>
        <v>0.51345163136805949</v>
      </c>
      <c r="S248" s="263"/>
      <c r="T248" s="263">
        <f>IF(OR(ISERROR(VLOOKUP($E248&amp;$D$91&amp;$D$92,'CCG data'!$A:$AD,'CCG data'!D$3,FALSE)),ISBLANK(VLOOKUP($E248&amp;$D$91&amp;$D$92,'CCG data'!$A:$AD,'CCG data'!D$3,FALSE))),"",VLOOKUP($E248&amp;$D$91&amp;$D$92,'CCG data'!$A:$AD,'CCG data'!D$3,FALSE))</f>
        <v>0.33543216943331428</v>
      </c>
      <c r="U248" s="263"/>
      <c r="V248" s="263">
        <f>IF(OR(ISERROR(VLOOKUP($E248&amp;$D$91&amp;$D$92,'CCG data'!$A:$AD,'CCG data'!E$3,FALSE)),ISBLANK(VLOOKUP($E248&amp;$D$91&amp;$D$92,'CCG data'!$A:$AD,'CCG data'!E$3,FALSE))),"",VLOOKUP($E248&amp;$D$91&amp;$D$92,'CCG data'!$A:$AD,'CCG data'!E$3,FALSE))</f>
        <v>0.15111619919862621</v>
      </c>
      <c r="W248" s="398"/>
      <c r="Z248" s="163">
        <f>IFERROR(VLOOKUP($E248&amp;$D$92, Outliers!$A$4:$P$214,10,FALSE),"0")</f>
        <v>1</v>
      </c>
      <c r="AA248" s="163">
        <f>IFERROR(VLOOKUP($E248&amp;$D$92, Outliers!$A$4:$P$214,11,FALSE),"0")</f>
        <v>1</v>
      </c>
      <c r="AB248" s="163">
        <f>IFERROR(VLOOKUP($E248&amp;$D$92, Outliers!$A$4:$P$214,12,FALSE),"0")</f>
        <v>1</v>
      </c>
      <c r="AD248" s="78"/>
      <c r="AE248" s="78"/>
      <c r="AF248" s="78"/>
      <c r="AG248" s="78"/>
    </row>
    <row r="249" spans="4:33" x14ac:dyDescent="0.25">
      <c r="D249" s="318"/>
      <c r="E249" s="103" t="s">
        <v>27</v>
      </c>
      <c r="F249" s="95" t="str">
        <f>IF(P248="","",VLOOKUP($E248&amp;$D$91&amp;$D$92,'CCG data'!$A:$AD,'CCG data'!W$3,FALSE))</f>
        <v/>
      </c>
      <c r="G249" s="96" t="str">
        <f>IF(P248="","",VLOOKUP($E248&amp;$D$91&amp;$D$92,'CCG data'!$A:$AD,'CCG data'!X$3,FALSE))</f>
        <v/>
      </c>
      <c r="H249" s="96">
        <f>IF(R248="","",VLOOKUP($E248&amp;$D$91&amp;$D$92,'CCG data'!$A:$AD,'CCG data'!Y$3,FALSE))</f>
        <v>49.495865650398592</v>
      </c>
      <c r="I249" s="96">
        <f>IF(R248="","",VLOOKUP($E248&amp;$D$91&amp;$D$92,'CCG data'!$A:$AD,'CCG data'!Z$3,FALSE))</f>
        <v>56.427772855165195</v>
      </c>
      <c r="J249" s="96">
        <f>IF(T248="","",VLOOKUP($E248&amp;$D$91&amp;$D$92,'CCG data'!$A:$AD,'CCG data'!AA$3,FALSE))</f>
        <v>32.260115273161951</v>
      </c>
      <c r="K249" s="96">
        <f>IF(T248="","",VLOOKUP($E248&amp;$D$91&amp;$D$92,'CCG data'!$A:$AD,'CCG data'!AB$3,FALSE))</f>
        <v>37.944349937497854</v>
      </c>
      <c r="L249" s="96">
        <f>IF(V248="","",VLOOKUP($E248&amp;$D$91&amp;$D$92,'CCG data'!$A:$AD,'CCG data'!AC$3,FALSE))</f>
        <v>13.635743596561657</v>
      </c>
      <c r="M249" s="96">
        <f>IF(V248="","",VLOOKUP($E248&amp;$D$91&amp;$D$92,'CCG data'!$A:$AD,'CCG data'!AD$3,FALSE))</f>
        <v>17.376772960558018</v>
      </c>
      <c r="N249" s="363"/>
      <c r="P249" s="150" t="str">
        <f>IF(P248="","",VLOOKUP($E248&amp;$D$91&amp;$D$92,'CCG data'!$A:$AD,'CCG data'!I$3,FALSE))</f>
        <v/>
      </c>
      <c r="Q249" s="15" t="str">
        <f>IF(P248="","",VLOOKUP($E248&amp;$D$91&amp;$D$92,'CCG data'!$A:$AD,'CCG data'!J$3,FALSE))</f>
        <v/>
      </c>
      <c r="R249" s="15">
        <f>IF(R248="","",VLOOKUP($E248&amp;$D$91&amp;$D$92,'CCG data'!$A:$AD,'CCG data'!K$3,FALSE))</f>
        <v>0.49</v>
      </c>
      <c r="S249" s="15">
        <f>IF(R248="","",VLOOKUP($E248&amp;$D$91&amp;$D$92,'CCG data'!$A:$AD,'CCG data'!L$3,FALSE))</f>
        <v>0.53700000000000003</v>
      </c>
      <c r="T249" s="15">
        <f>IF(T248="","",VLOOKUP($E248&amp;$D$91&amp;$D$92,'CCG data'!$A:$AD,'CCG data'!M$3,FALSE))</f>
        <v>0.314</v>
      </c>
      <c r="U249" s="15">
        <f>IF(T248="","",VLOOKUP($E248&amp;$D$91&amp;$D$92,'CCG data'!$A:$AD,'CCG data'!N$3,FALSE))</f>
        <v>0.35799999999999998</v>
      </c>
      <c r="V249" s="15">
        <f>IF(V248="","",VLOOKUP($E248&amp;$D$91&amp;$D$92,'CCG data'!$A:$AD,'CCG data'!O$3,FALSE))</f>
        <v>0.13500000000000001</v>
      </c>
      <c r="W249" s="135">
        <f>IF(V248="","",VLOOKUP($E248&amp;$D$91&amp;$D$92,'CCG data'!$A:$AD,'CCG data'!P$3,FALSE))</f>
        <v>0.16900000000000001</v>
      </c>
      <c r="Z249" s="163" t="str">
        <f>IFERROR(VLOOKUP($E249&amp;$D$92, Outliers!$A$4:$P$214,10,FALSE),"0")</f>
        <v>0</v>
      </c>
      <c r="AA249" s="163" t="str">
        <f>IFERROR(VLOOKUP($E249&amp;$D$92, Outliers!$A$4:$P$214,11,FALSE),"0")</f>
        <v>0</v>
      </c>
      <c r="AB249" s="163" t="str">
        <f>IFERROR(VLOOKUP($E249&amp;$D$92, Outliers!$A$4:$P$214,12,FALSE),"0")</f>
        <v>0</v>
      </c>
      <c r="AD249" s="78"/>
      <c r="AE249" s="78"/>
      <c r="AF249" s="78"/>
      <c r="AG249" s="78"/>
    </row>
    <row r="250" spans="4:33" ht="15.75" x14ac:dyDescent="0.25">
      <c r="D250" s="318"/>
      <c r="E250" s="104" t="s">
        <v>199</v>
      </c>
      <c r="F250" s="405" t="str">
        <f>IF(OR(ISERROR(VLOOKUP($E250&amp;$D$91&amp;$D$92,'CCG data'!$A:$AD,'CCG data'!R$3,FALSE)),ISBLANK(VLOOKUP($E250&amp;$D$91&amp;$D$92,'CCG data'!$A:$AD,'CCG data'!R$3,FALSE))),"",VLOOKUP($E250&amp;$D$91&amp;$D$92,'CCG data'!$A:$AD,'CCG data'!R$3,FALSE))</f>
        <v/>
      </c>
      <c r="G250" s="406"/>
      <c r="H250" s="406">
        <f>IF(OR(ISERROR(VLOOKUP($E250&amp;$D$91&amp;$D$92,'CCG data'!$A:$AD,'CCG data'!S$3,FALSE)),ISBLANK(VLOOKUP($E250&amp;$D$91&amp;$D$92,'CCG data'!$A:$AD,'CCG data'!S$3,FALSE))),"",VLOOKUP($E250&amp;$D$91&amp;$D$92,'CCG data'!$A:$AD,'CCG data'!S$3,FALSE))</f>
        <v>26.032449536431706</v>
      </c>
      <c r="I250" s="406"/>
      <c r="J250" s="406">
        <f>IF(OR(ISERROR(VLOOKUP($E250&amp;$D$91&amp;$D$92,'CCG data'!$A:$AD,'CCG data'!T$3,FALSE)),ISBLANK(VLOOKUP($E250&amp;$D$91&amp;$D$92,'CCG data'!$A:$AD,'CCG data'!T$3,FALSE))),"",VLOOKUP($E250&amp;$D$91&amp;$D$92,'CCG data'!$A:$AD,'CCG data'!T$3,FALSE))</f>
        <v>17.170213366957473</v>
      </c>
      <c r="K250" s="406"/>
      <c r="L250" s="406">
        <f>IF(OR(ISERROR(VLOOKUP($E250&amp;$D$91&amp;$D$92,'CCG data'!$A:$AD,'CCG data'!U$3,FALSE)),ISBLANK(VLOOKUP($E250&amp;$D$91&amp;$D$92,'CCG data'!$A:$AD,'CCG data'!U$3,FALSE))),"",VLOOKUP($E250&amp;$D$91&amp;$D$92,'CCG data'!$A:$AD,'CCG data'!U$3,FALSE))</f>
        <v>8.1354371831870118</v>
      </c>
      <c r="M250" s="407"/>
      <c r="N250" s="362">
        <f>IF(OR(ISERROR(VLOOKUP($E250&amp;$D$91&amp;$D$92,'CCG data'!$A:$AD,'CCG data'!G$3,FALSE)),ISBLANK(VLOOKUP($E250&amp;$D$91&amp;$D$92,'CCG data'!$A:$AD,'CCG data'!G$3,FALSE))),"",VLOOKUP($E250&amp;$D$91&amp;$D$92,'CCG data'!$A:$AD,'CCG data'!G$3,FALSE))</f>
        <v>914</v>
      </c>
      <c r="P250" s="397" t="str">
        <f>IF(OR(ISERROR(VLOOKUP($E250&amp;$D$91&amp;$D$92,'CCG data'!$A:$AD,'CCG data'!B$3,FALSE)),ISBLANK(VLOOKUP($E250&amp;$D$91&amp;$D$92,'CCG data'!$A:$AD,'CCG data'!B$3,FALSE))),"",VLOOKUP($E250&amp;$D$91&amp;$D$92,'CCG data'!$A:$AD,'CCG data'!B$3,FALSE))</f>
        <v/>
      </c>
      <c r="Q250" s="263"/>
      <c r="R250" s="263">
        <f>IF(OR(ISERROR(VLOOKUP($E250&amp;$D$91&amp;$D$92,'CCG data'!$A:$AD,'CCG data'!C$3,FALSE)),ISBLANK(VLOOKUP($E250&amp;$D$91&amp;$D$92,'CCG data'!$A:$AD,'CCG data'!C$3,FALSE))),"",VLOOKUP($E250&amp;$D$91&amp;$D$92,'CCG data'!$A:$AD,'CCG data'!C$3,FALSE))</f>
        <v>0.50437636761487969</v>
      </c>
      <c r="S250" s="263"/>
      <c r="T250" s="263">
        <f>IF(OR(ISERROR(VLOOKUP($E250&amp;$D$91&amp;$D$92,'CCG data'!$A:$AD,'CCG data'!D$3,FALSE)),ISBLANK(VLOOKUP($E250&amp;$D$91&amp;$D$92,'CCG data'!$A:$AD,'CCG data'!D$3,FALSE))),"",VLOOKUP($E250&amp;$D$91&amp;$D$92,'CCG data'!$A:$AD,'CCG data'!D$3,FALSE))</f>
        <v>0.33698030634573306</v>
      </c>
      <c r="U250" s="263"/>
      <c r="V250" s="263">
        <f>IF(OR(ISERROR(VLOOKUP($E250&amp;$D$91&amp;$D$92,'CCG data'!$A:$AD,'CCG data'!E$3,FALSE)),ISBLANK(VLOOKUP($E250&amp;$D$91&amp;$D$92,'CCG data'!$A:$AD,'CCG data'!E$3,FALSE))),"",VLOOKUP($E250&amp;$D$91&amp;$D$92,'CCG data'!$A:$AD,'CCG data'!E$3,FALSE))</f>
        <v>0.1586433260393873</v>
      </c>
      <c r="W250" s="398"/>
      <c r="Z250" s="163">
        <f>IFERROR(VLOOKUP($E250&amp;$D$92, Outliers!$A$4:$P$214,10,FALSE),"0")</f>
        <v>1</v>
      </c>
      <c r="AA250" s="163">
        <f>IFERROR(VLOOKUP($E250&amp;$D$92, Outliers!$A$4:$P$214,11,FALSE),"0")</f>
        <v>1</v>
      </c>
      <c r="AB250" s="163">
        <f>IFERROR(VLOOKUP($E250&amp;$D$92, Outliers!$A$4:$P$214,12,FALSE),"0")</f>
        <v>1</v>
      </c>
      <c r="AD250" s="78"/>
      <c r="AE250" s="78"/>
      <c r="AF250" s="78"/>
      <c r="AG250" s="78"/>
    </row>
    <row r="251" spans="4:33" x14ac:dyDescent="0.25">
      <c r="D251" s="318"/>
      <c r="E251" s="103" t="s">
        <v>27</v>
      </c>
      <c r="F251" s="95" t="str">
        <f>IF(P250="","",VLOOKUP($E250&amp;$D$91&amp;$D$92,'CCG data'!$A:$AD,'CCG data'!W$3,FALSE))</f>
        <v/>
      </c>
      <c r="G251" s="96" t="str">
        <f>IF(P250="","",VLOOKUP($E250&amp;$D$91&amp;$D$92,'CCG data'!$A:$AD,'CCG data'!X$3,FALSE))</f>
        <v/>
      </c>
      <c r="H251" s="96">
        <f>IF(R250="","",VLOOKUP($E250&amp;$D$91&amp;$D$92,'CCG data'!$A:$AD,'CCG data'!Y$3,FALSE))</f>
        <v>23.656043516571994</v>
      </c>
      <c r="I251" s="96">
        <f>IF(R250="","",VLOOKUP($E250&amp;$D$91&amp;$D$92,'CCG data'!$A:$AD,'CCG data'!Z$3,FALSE))</f>
        <v>28.408855556291417</v>
      </c>
      <c r="J251" s="96">
        <f>IF(T250="","",VLOOKUP($E250&amp;$D$91&amp;$D$92,'CCG data'!$A:$AD,'CCG data'!AA$3,FALSE))</f>
        <v>15.252620501988687</v>
      </c>
      <c r="K251" s="96">
        <f>IF(T250="","",VLOOKUP($E250&amp;$D$91&amp;$D$92,'CCG data'!$A:$AD,'CCG data'!AB$3,FALSE))</f>
        <v>19.087806231926258</v>
      </c>
      <c r="L251" s="96">
        <f>IF(V250="","",VLOOKUP($E250&amp;$D$91&amp;$D$92,'CCG data'!$A:$AD,'CCG data'!AC$3,FALSE))</f>
        <v>6.811239065179473</v>
      </c>
      <c r="M251" s="96">
        <f>IF(V250="","",VLOOKUP($E250&amp;$D$91&amp;$D$92,'CCG data'!$A:$AD,'CCG data'!AD$3,FALSE))</f>
        <v>9.4596353011945506</v>
      </c>
      <c r="N251" s="363"/>
      <c r="P251" s="150" t="str">
        <f>IF(P250="","",VLOOKUP($E250&amp;$D$91&amp;$D$92,'CCG data'!$A:$AD,'CCG data'!I$3,FALSE))</f>
        <v/>
      </c>
      <c r="Q251" s="15" t="str">
        <f>IF(P250="","",VLOOKUP($E250&amp;$D$91&amp;$D$92,'CCG data'!$A:$AD,'CCG data'!J$3,FALSE))</f>
        <v/>
      </c>
      <c r="R251" s="15">
        <f>IF(R250="","",VLOOKUP($E250&amp;$D$91&amp;$D$92,'CCG data'!$A:$AD,'CCG data'!K$3,FALSE))</f>
        <v>0.47199999999999998</v>
      </c>
      <c r="S251" s="15">
        <f>IF(R250="","",VLOOKUP($E250&amp;$D$91&amp;$D$92,'CCG data'!$A:$AD,'CCG data'!L$3,FALSE))</f>
        <v>0.53700000000000003</v>
      </c>
      <c r="T251" s="15">
        <f>IF(T250="","",VLOOKUP($E250&amp;$D$91&amp;$D$92,'CCG data'!$A:$AD,'CCG data'!M$3,FALSE))</f>
        <v>0.307</v>
      </c>
      <c r="U251" s="15">
        <f>IF(T250="","",VLOOKUP($E250&amp;$D$91&amp;$D$92,'CCG data'!$A:$AD,'CCG data'!N$3,FALSE))</f>
        <v>0.36799999999999999</v>
      </c>
      <c r="V251" s="15">
        <f>IF(V250="","",VLOOKUP($E250&amp;$D$91&amp;$D$92,'CCG data'!$A:$AD,'CCG data'!O$3,FALSE))</f>
        <v>0.13600000000000001</v>
      </c>
      <c r="W251" s="135">
        <f>IF(V250="","",VLOOKUP($E250&amp;$D$91&amp;$D$92,'CCG data'!$A:$AD,'CCG data'!P$3,FALSE))</f>
        <v>0.184</v>
      </c>
      <c r="Z251" s="163" t="str">
        <f>IFERROR(VLOOKUP($E251&amp;$D$92, Outliers!$A$4:$P$214,10,FALSE),"0")</f>
        <v>0</v>
      </c>
      <c r="AA251" s="163" t="str">
        <f>IFERROR(VLOOKUP($E251&amp;$D$92, Outliers!$A$4:$P$214,11,FALSE),"0")</f>
        <v>0</v>
      </c>
      <c r="AB251" s="163" t="str">
        <f>IFERROR(VLOOKUP($E251&amp;$D$92, Outliers!$A$4:$P$214,12,FALSE),"0")</f>
        <v>0</v>
      </c>
      <c r="AD251" s="78"/>
      <c r="AE251" s="78"/>
      <c r="AF251" s="78"/>
      <c r="AG251" s="78"/>
    </row>
    <row r="252" spans="4:33" ht="15.75" x14ac:dyDescent="0.25">
      <c r="D252" s="318"/>
      <c r="E252" s="104" t="s">
        <v>200</v>
      </c>
      <c r="F252" s="405" t="str">
        <f>IF(OR(ISERROR(VLOOKUP($E252&amp;$D$91&amp;$D$92,'CCG data'!$A:$AD,'CCG data'!R$3,FALSE)),ISBLANK(VLOOKUP($E252&amp;$D$91&amp;$D$92,'CCG data'!$A:$AD,'CCG data'!R$3,FALSE))),"",VLOOKUP($E252&amp;$D$91&amp;$D$92,'CCG data'!$A:$AD,'CCG data'!R$3,FALSE))</f>
        <v/>
      </c>
      <c r="G252" s="406"/>
      <c r="H252" s="406">
        <f>IF(OR(ISERROR(VLOOKUP($E252&amp;$D$91&amp;$D$92,'CCG data'!$A:$AD,'CCG data'!S$3,FALSE)),ISBLANK(VLOOKUP($E252&amp;$D$91&amp;$D$92,'CCG data'!$A:$AD,'CCG data'!S$3,FALSE))),"",VLOOKUP($E252&amp;$D$91&amp;$D$92,'CCG data'!$A:$AD,'CCG data'!S$3,FALSE))</f>
        <v>29.310594753089784</v>
      </c>
      <c r="I252" s="406"/>
      <c r="J252" s="406">
        <f>IF(OR(ISERROR(VLOOKUP($E252&amp;$D$91&amp;$D$92,'CCG data'!$A:$AD,'CCG data'!T$3,FALSE)),ISBLANK(VLOOKUP($E252&amp;$D$91&amp;$D$92,'CCG data'!$A:$AD,'CCG data'!T$3,FALSE))),"",VLOOKUP($E252&amp;$D$91&amp;$D$92,'CCG data'!$A:$AD,'CCG data'!T$3,FALSE))</f>
        <v>29.308525220311825</v>
      </c>
      <c r="K252" s="406"/>
      <c r="L252" s="406">
        <f>IF(OR(ISERROR(VLOOKUP($E252&amp;$D$91&amp;$D$92,'CCG data'!$A:$AD,'CCG data'!U$3,FALSE)),ISBLANK(VLOOKUP($E252&amp;$D$91&amp;$D$92,'CCG data'!$A:$AD,'CCG data'!U$3,FALSE))),"",VLOOKUP($E252&amp;$D$91&amp;$D$92,'CCG data'!$A:$AD,'CCG data'!U$3,FALSE))</f>
        <v>12.095680740344843</v>
      </c>
      <c r="M252" s="407"/>
      <c r="N252" s="362">
        <f>IF(OR(ISERROR(VLOOKUP($E252&amp;$D$91&amp;$D$92,'CCG data'!$A:$AD,'CCG data'!G$3,FALSE)),ISBLANK(VLOOKUP($E252&amp;$D$91&amp;$D$92,'CCG data'!$A:$AD,'CCG data'!G$3,FALSE))),"",VLOOKUP($E252&amp;$D$91&amp;$D$92,'CCG data'!$A:$AD,'CCG data'!G$3,FALSE))</f>
        <v>1361</v>
      </c>
      <c r="P252" s="397" t="str">
        <f>IF(OR(ISERROR(VLOOKUP($E252&amp;$D$91&amp;$D$92,'CCG data'!$A:$AD,'CCG data'!B$3,FALSE)),ISBLANK(VLOOKUP($E252&amp;$D$91&amp;$D$92,'CCG data'!$A:$AD,'CCG data'!B$3,FALSE))),"",VLOOKUP($E252&amp;$D$91&amp;$D$92,'CCG data'!$A:$AD,'CCG data'!B$3,FALSE))</f>
        <v/>
      </c>
      <c r="Q252" s="263"/>
      <c r="R252" s="263">
        <f>IF(OR(ISERROR(VLOOKUP($E252&amp;$D$91&amp;$D$92,'CCG data'!$A:$AD,'CCG data'!C$3,FALSE)),ISBLANK(VLOOKUP($E252&amp;$D$91&amp;$D$92,'CCG data'!$A:$AD,'CCG data'!C$3,FALSE))),"",VLOOKUP($E252&amp;$D$91&amp;$D$92,'CCG data'!$A:$AD,'CCG data'!C$3,FALSE))</f>
        <v>0.41587068332108745</v>
      </c>
      <c r="S252" s="263"/>
      <c r="T252" s="263">
        <f>IF(OR(ISERROR(VLOOKUP($E252&amp;$D$91&amp;$D$92,'CCG data'!$A:$AD,'CCG data'!D$3,FALSE)),ISBLANK(VLOOKUP($E252&amp;$D$91&amp;$D$92,'CCG data'!$A:$AD,'CCG data'!D$3,FALSE))),"",VLOOKUP($E252&amp;$D$91&amp;$D$92,'CCG data'!$A:$AD,'CCG data'!D$3,FALSE))</f>
        <v>0.41072740631888316</v>
      </c>
      <c r="U252" s="263"/>
      <c r="V252" s="263">
        <f>IF(OR(ISERROR(VLOOKUP($E252&amp;$D$91&amp;$D$92,'CCG data'!$A:$AD,'CCG data'!E$3,FALSE)),ISBLANK(VLOOKUP($E252&amp;$D$91&amp;$D$92,'CCG data'!$A:$AD,'CCG data'!E$3,FALSE))),"",VLOOKUP($E252&amp;$D$91&amp;$D$92,'CCG data'!$A:$AD,'CCG data'!E$3,FALSE))</f>
        <v>0.17340191036002939</v>
      </c>
      <c r="W252" s="398"/>
      <c r="Z252" s="163">
        <f>IFERROR(VLOOKUP($E252&amp;$D$92, Outliers!$A$4:$P$214,10,FALSE),"0")</f>
        <v>1</v>
      </c>
      <c r="AA252" s="163">
        <f>IFERROR(VLOOKUP($E252&amp;$D$92, Outliers!$A$4:$P$214,11,FALSE),"0")</f>
        <v>0</v>
      </c>
      <c r="AB252" s="163">
        <f>IFERROR(VLOOKUP($E252&amp;$D$92, Outliers!$A$4:$P$214,12,FALSE),"0")</f>
        <v>0</v>
      </c>
      <c r="AD252" s="78"/>
      <c r="AE252" s="78"/>
      <c r="AF252" s="78"/>
      <c r="AG252" s="78"/>
    </row>
    <row r="253" spans="4:33" x14ac:dyDescent="0.25">
      <c r="D253" s="318"/>
      <c r="E253" s="103" t="s">
        <v>27</v>
      </c>
      <c r="F253" s="95" t="str">
        <f>IF(P252="","",VLOOKUP($E252&amp;$D$91&amp;$D$92,'CCG data'!$A:$AD,'CCG data'!W$3,FALSE))</f>
        <v/>
      </c>
      <c r="G253" s="96" t="str">
        <f>IF(P252="","",VLOOKUP($E252&amp;$D$91&amp;$D$92,'CCG data'!$A:$AD,'CCG data'!X$3,FALSE))</f>
        <v/>
      </c>
      <c r="H253" s="96">
        <f>IF(R252="","",VLOOKUP($E252&amp;$D$91&amp;$D$92,'CCG data'!$A:$AD,'CCG data'!Y$3,FALSE))</f>
        <v>26.895843018344298</v>
      </c>
      <c r="I253" s="96">
        <f>IF(R252="","",VLOOKUP($E252&amp;$D$91&amp;$D$92,'CCG data'!$A:$AD,'CCG data'!Z$3,FALSE))</f>
        <v>31.725346487835271</v>
      </c>
      <c r="J253" s="96">
        <f>IF(T252="","",VLOOKUP($E252&amp;$D$91&amp;$D$92,'CCG data'!$A:$AD,'CCG data'!AA$3,FALSE))</f>
        <v>26.878872889158732</v>
      </c>
      <c r="K253" s="96">
        <f>IF(T252="","",VLOOKUP($E252&amp;$D$91&amp;$D$92,'CCG data'!$A:$AD,'CCG data'!AB$3,FALSE))</f>
        <v>31.738177551464918</v>
      </c>
      <c r="L253" s="96">
        <f>IF(V252="","",VLOOKUP($E252&amp;$D$91&amp;$D$92,'CCG data'!$A:$AD,'CCG data'!AC$3,FALSE))</f>
        <v>10.552451707250768</v>
      </c>
      <c r="M253" s="96">
        <f>IF(V252="","",VLOOKUP($E252&amp;$D$91&amp;$D$92,'CCG data'!$A:$AD,'CCG data'!AD$3,FALSE))</f>
        <v>13.638909773438918</v>
      </c>
      <c r="N253" s="363"/>
      <c r="P253" s="150" t="str">
        <f>IF(P252="","",VLOOKUP($E252&amp;$D$91&amp;$D$92,'CCG data'!$A:$AD,'CCG data'!I$3,FALSE))</f>
        <v/>
      </c>
      <c r="Q253" s="15" t="str">
        <f>IF(P252="","",VLOOKUP($E252&amp;$D$91&amp;$D$92,'CCG data'!$A:$AD,'CCG data'!J$3,FALSE))</f>
        <v/>
      </c>
      <c r="R253" s="15">
        <f>IF(R252="","",VLOOKUP($E252&amp;$D$91&amp;$D$92,'CCG data'!$A:$AD,'CCG data'!K$3,FALSE))</f>
        <v>0.39</v>
      </c>
      <c r="S253" s="15">
        <f>IF(R252="","",VLOOKUP($E252&amp;$D$91&amp;$D$92,'CCG data'!$A:$AD,'CCG data'!L$3,FALSE))</f>
        <v>0.442</v>
      </c>
      <c r="T253" s="15">
        <f>IF(T252="","",VLOOKUP($E252&amp;$D$91&amp;$D$92,'CCG data'!$A:$AD,'CCG data'!M$3,FALSE))</f>
        <v>0.38500000000000001</v>
      </c>
      <c r="U253" s="15">
        <f>IF(T252="","",VLOOKUP($E252&amp;$D$91&amp;$D$92,'CCG data'!$A:$AD,'CCG data'!N$3,FALSE))</f>
        <v>0.437</v>
      </c>
      <c r="V253" s="15">
        <f>IF(V252="","",VLOOKUP($E252&amp;$D$91&amp;$D$92,'CCG data'!$A:$AD,'CCG data'!O$3,FALSE))</f>
        <v>0.154</v>
      </c>
      <c r="W253" s="135">
        <f>IF(V252="","",VLOOKUP($E252&amp;$D$91&amp;$D$92,'CCG data'!$A:$AD,'CCG data'!P$3,FALSE))</f>
        <v>0.19400000000000001</v>
      </c>
      <c r="Z253" s="163" t="str">
        <f>IFERROR(VLOOKUP($E253&amp;$D$92, Outliers!$A$4:$P$214,10,FALSE),"0")</f>
        <v>0</v>
      </c>
      <c r="AA253" s="163" t="str">
        <f>IFERROR(VLOOKUP($E253&amp;$D$92, Outliers!$A$4:$P$214,11,FALSE),"0")</f>
        <v>0</v>
      </c>
      <c r="AB253" s="163" t="str">
        <f>IFERROR(VLOOKUP($E253&amp;$D$92, Outliers!$A$4:$P$214,12,FALSE),"0")</f>
        <v>0</v>
      </c>
      <c r="AD253" s="78"/>
      <c r="AE253" s="78"/>
      <c r="AF253" s="78"/>
      <c r="AG253" s="78"/>
    </row>
    <row r="254" spans="4:33" ht="15.75" x14ac:dyDescent="0.25">
      <c r="D254" s="318"/>
      <c r="E254" s="104" t="s">
        <v>412</v>
      </c>
      <c r="F254" s="405" t="str">
        <f>IF(OR(ISERROR(VLOOKUP($E254&amp;$D$91&amp;$D$92,'CCG data'!$A:$AD,'CCG data'!R$3,FALSE)),ISBLANK(VLOOKUP($E254&amp;$D$91&amp;$D$92,'CCG data'!$A:$AD,'CCG data'!R$3,FALSE))),"",VLOOKUP($E254&amp;$D$91&amp;$D$92,'CCG data'!$A:$AD,'CCG data'!R$3,FALSE))</f>
        <v/>
      </c>
      <c r="G254" s="406"/>
      <c r="H254" s="406">
        <f>IF(OR(ISERROR(VLOOKUP($E254&amp;$D$91&amp;$D$92,'CCG data'!$A:$AD,'CCG data'!S$3,FALSE)),ISBLANK(VLOOKUP($E254&amp;$D$91&amp;$D$92,'CCG data'!$A:$AD,'CCG data'!S$3,FALSE))),"",VLOOKUP($E254&amp;$D$91&amp;$D$92,'CCG data'!$A:$AD,'CCG data'!S$3,FALSE))</f>
        <v>22.10934803644172</v>
      </c>
      <c r="I254" s="406"/>
      <c r="J254" s="406">
        <f>IF(OR(ISERROR(VLOOKUP($E254&amp;$D$91&amp;$D$92,'CCG data'!$A:$AD,'CCG data'!T$3,FALSE)),ISBLANK(VLOOKUP($E254&amp;$D$91&amp;$D$92,'CCG data'!$A:$AD,'CCG data'!T$3,FALSE))),"",VLOOKUP($E254&amp;$D$91&amp;$D$92,'CCG data'!$A:$AD,'CCG data'!T$3,FALSE))</f>
        <v>17.856284857558837</v>
      </c>
      <c r="K254" s="406"/>
      <c r="L254" s="406">
        <f>IF(OR(ISERROR(VLOOKUP($E254&amp;$D$91&amp;$D$92,'CCG data'!$A:$AD,'CCG data'!U$3,FALSE)),ISBLANK(VLOOKUP($E254&amp;$D$91&amp;$D$92,'CCG data'!$A:$AD,'CCG data'!U$3,FALSE))),"",VLOOKUP($E254&amp;$D$91&amp;$D$92,'CCG data'!$A:$AD,'CCG data'!U$3,FALSE))</f>
        <v>8.2703081317197125</v>
      </c>
      <c r="M254" s="407"/>
      <c r="N254" s="362">
        <f>IF(OR(ISERROR(VLOOKUP($E254&amp;$D$91&amp;$D$92,'CCG data'!$A:$AD,'CCG data'!G$3,FALSE)),ISBLANK(VLOOKUP($E254&amp;$D$91&amp;$D$92,'CCG data'!$A:$AD,'CCG data'!G$3,FALSE))),"",VLOOKUP($E254&amp;$D$91&amp;$D$92,'CCG data'!$A:$AD,'CCG data'!G$3,FALSE))</f>
        <v>1001</v>
      </c>
      <c r="P254" s="397" t="str">
        <f>IF(OR(ISERROR(VLOOKUP($E254&amp;$D$91&amp;$D$92,'CCG data'!$A:$AD,'CCG data'!B$3,FALSE)),ISBLANK(VLOOKUP($E254&amp;$D$91&amp;$D$92,'CCG data'!$A:$AD,'CCG data'!B$3,FALSE))),"",VLOOKUP($E254&amp;$D$91&amp;$D$92,'CCG data'!$A:$AD,'CCG data'!B$3,FALSE))</f>
        <v/>
      </c>
      <c r="Q254" s="263"/>
      <c r="R254" s="263">
        <f>IF(OR(ISERROR(VLOOKUP($E254&amp;$D$91&amp;$D$92,'CCG data'!$A:$AD,'CCG data'!C$3,FALSE)),ISBLANK(VLOOKUP($E254&amp;$D$91&amp;$D$92,'CCG data'!$A:$AD,'CCG data'!C$3,FALSE))),"",VLOOKUP($E254&amp;$D$91&amp;$D$92,'CCG data'!$A:$AD,'CCG data'!C$3,FALSE))</f>
        <v>0.45254745254745254</v>
      </c>
      <c r="S254" s="263"/>
      <c r="T254" s="263">
        <f>IF(OR(ISERROR(VLOOKUP($E254&amp;$D$91&amp;$D$92,'CCG data'!$A:$AD,'CCG data'!D$3,FALSE)),ISBLANK(VLOOKUP($E254&amp;$D$91&amp;$D$92,'CCG data'!$A:$AD,'CCG data'!D$3,FALSE))),"",VLOOKUP($E254&amp;$D$91&amp;$D$92,'CCG data'!$A:$AD,'CCG data'!D$3,FALSE))</f>
        <v>0.37562437562437562</v>
      </c>
      <c r="U254" s="263"/>
      <c r="V254" s="263">
        <f>IF(OR(ISERROR(VLOOKUP($E254&amp;$D$91&amp;$D$92,'CCG data'!$A:$AD,'CCG data'!E$3,FALSE)),ISBLANK(VLOOKUP($E254&amp;$D$91&amp;$D$92,'CCG data'!$A:$AD,'CCG data'!E$3,FALSE))),"",VLOOKUP($E254&amp;$D$91&amp;$D$92,'CCG data'!$A:$AD,'CCG data'!E$3,FALSE))</f>
        <v>0.17182817182817184</v>
      </c>
      <c r="W254" s="398"/>
      <c r="Z254" s="163">
        <f>IFERROR(VLOOKUP($E254&amp;$D$92, Outliers!$A$4:$P$214,10,FALSE),"0")</f>
        <v>1</v>
      </c>
      <c r="AA254" s="163">
        <f>IFERROR(VLOOKUP($E254&amp;$D$92, Outliers!$A$4:$P$214,11,FALSE),"0")</f>
        <v>1</v>
      </c>
      <c r="AB254" s="163">
        <f>IFERROR(VLOOKUP($E254&amp;$D$92, Outliers!$A$4:$P$214,12,FALSE),"0")</f>
        <v>1</v>
      </c>
      <c r="AD254" s="78"/>
      <c r="AE254" s="78"/>
      <c r="AF254" s="78"/>
      <c r="AG254" s="78"/>
    </row>
    <row r="255" spans="4:33" x14ac:dyDescent="0.25">
      <c r="D255" s="318"/>
      <c r="E255" s="103" t="s">
        <v>27</v>
      </c>
      <c r="F255" s="95" t="str">
        <f>IF(P254="","",VLOOKUP($E254&amp;$D$91&amp;$D$92,'CCG data'!$A:$AD,'CCG data'!W$3,FALSE))</f>
        <v/>
      </c>
      <c r="G255" s="96" t="str">
        <f>IF(P254="","",VLOOKUP($E254&amp;$D$91&amp;$D$92,'CCG data'!$A:$AD,'CCG data'!X$3,FALSE))</f>
        <v/>
      </c>
      <c r="H255" s="96">
        <f>IF(R254="","",VLOOKUP($E254&amp;$D$91&amp;$D$92,'CCG data'!$A:$AD,'CCG data'!Y$3,FALSE))</f>
        <v>20.073323972863587</v>
      </c>
      <c r="I255" s="96">
        <f>IF(R254="","",VLOOKUP($E254&amp;$D$91&amp;$D$92,'CCG data'!$A:$AD,'CCG data'!Z$3,FALSE))</f>
        <v>24.145372100019852</v>
      </c>
      <c r="J255" s="96">
        <f>IF(T254="","",VLOOKUP($E254&amp;$D$91&amp;$D$92,'CCG data'!$A:$AD,'CCG data'!AA$3,FALSE))</f>
        <v>16.051384402587971</v>
      </c>
      <c r="K255" s="96">
        <f>IF(T254="","",VLOOKUP($E254&amp;$D$91&amp;$D$92,'CCG data'!$A:$AD,'CCG data'!AB$3,FALSE))</f>
        <v>19.661185312529703</v>
      </c>
      <c r="L255" s="96">
        <f>IF(V254="","",VLOOKUP($E254&amp;$D$91&amp;$D$92,'CCG data'!$A:$AD,'CCG data'!AC$3,FALSE))</f>
        <v>7.0343221687482895</v>
      </c>
      <c r="M255" s="96">
        <f>IF(V254="","",VLOOKUP($E254&amp;$D$91&amp;$D$92,'CCG data'!$A:$AD,'CCG data'!AD$3,FALSE))</f>
        <v>9.5062940946911354</v>
      </c>
      <c r="N255" s="363"/>
      <c r="P255" s="150" t="str">
        <f>IF(P254="","",VLOOKUP($E254&amp;$D$91&amp;$D$92,'CCG data'!$A:$AD,'CCG data'!I$3,FALSE))</f>
        <v/>
      </c>
      <c r="Q255" s="15" t="str">
        <f>IF(P254="","",VLOOKUP($E254&amp;$D$91&amp;$D$92,'CCG data'!$A:$AD,'CCG data'!J$3,FALSE))</f>
        <v/>
      </c>
      <c r="R255" s="15">
        <f>IF(R254="","",VLOOKUP($E254&amp;$D$91&amp;$D$92,'CCG data'!$A:$AD,'CCG data'!K$3,FALSE))</f>
        <v>0.42199999999999999</v>
      </c>
      <c r="S255" s="15">
        <f>IF(R254="","",VLOOKUP($E254&amp;$D$91&amp;$D$92,'CCG data'!$A:$AD,'CCG data'!L$3,FALSE))</f>
        <v>0.48399999999999999</v>
      </c>
      <c r="T255" s="15">
        <f>IF(T254="","",VLOOKUP($E254&amp;$D$91&amp;$D$92,'CCG data'!$A:$AD,'CCG data'!M$3,FALSE))</f>
        <v>0.34599999999999997</v>
      </c>
      <c r="U255" s="15">
        <f>IF(T254="","",VLOOKUP($E254&amp;$D$91&amp;$D$92,'CCG data'!$A:$AD,'CCG data'!N$3,FALSE))</f>
        <v>0.40600000000000003</v>
      </c>
      <c r="V255" s="15">
        <f>IF(V254="","",VLOOKUP($E254&amp;$D$91&amp;$D$92,'CCG data'!$A:$AD,'CCG data'!O$3,FALSE))</f>
        <v>0.15</v>
      </c>
      <c r="W255" s="135">
        <f>IF(V254="","",VLOOKUP($E254&amp;$D$91&amp;$D$92,'CCG data'!$A:$AD,'CCG data'!P$3,FALSE))</f>
        <v>0.19600000000000001</v>
      </c>
      <c r="Z255" s="163" t="str">
        <f>IFERROR(VLOOKUP($E255&amp;$D$92, Outliers!$A$4:$P$214,10,FALSE),"0")</f>
        <v>0</v>
      </c>
      <c r="AA255" s="163" t="str">
        <f>IFERROR(VLOOKUP($E255&amp;$D$92, Outliers!$A$4:$P$214,11,FALSE),"0")</f>
        <v>0</v>
      </c>
      <c r="AB255" s="163" t="str">
        <f>IFERROR(VLOOKUP($E255&amp;$D$92, Outliers!$A$4:$P$214,12,FALSE),"0")</f>
        <v>0</v>
      </c>
      <c r="AD255" s="78"/>
      <c r="AE255" s="78"/>
      <c r="AF255" s="78"/>
      <c r="AG255" s="78"/>
    </row>
    <row r="256" spans="4:33" ht="15.75" x14ac:dyDescent="0.25">
      <c r="D256" s="318"/>
      <c r="E256" s="104" t="s">
        <v>201</v>
      </c>
      <c r="F256" s="405" t="str">
        <f>IF(OR(ISERROR(VLOOKUP($E256&amp;$D$91&amp;$D$92,'CCG data'!$A:$AD,'CCG data'!R$3,FALSE)),ISBLANK(VLOOKUP($E256&amp;$D$91&amp;$D$92,'CCG data'!$A:$AD,'CCG data'!R$3,FALSE))),"",VLOOKUP($E256&amp;$D$91&amp;$D$92,'CCG data'!$A:$AD,'CCG data'!R$3,FALSE))</f>
        <v/>
      </c>
      <c r="G256" s="406"/>
      <c r="H256" s="406">
        <f>IF(OR(ISERROR(VLOOKUP($E256&amp;$D$91&amp;$D$92,'CCG data'!$A:$AD,'CCG data'!S$3,FALSE)),ISBLANK(VLOOKUP($E256&amp;$D$91&amp;$D$92,'CCG data'!$A:$AD,'CCG data'!S$3,FALSE))),"",VLOOKUP($E256&amp;$D$91&amp;$D$92,'CCG data'!$A:$AD,'CCG data'!S$3,FALSE))</f>
        <v>23.513320156832201</v>
      </c>
      <c r="I256" s="406"/>
      <c r="J256" s="406">
        <f>IF(OR(ISERROR(VLOOKUP($E256&amp;$D$91&amp;$D$92,'CCG data'!$A:$AD,'CCG data'!T$3,FALSE)),ISBLANK(VLOOKUP($E256&amp;$D$91&amp;$D$92,'CCG data'!$A:$AD,'CCG data'!T$3,FALSE))),"",VLOOKUP($E256&amp;$D$91&amp;$D$92,'CCG data'!$A:$AD,'CCG data'!T$3,FALSE))</f>
        <v>30.930739436558881</v>
      </c>
      <c r="K256" s="406"/>
      <c r="L256" s="406">
        <f>IF(OR(ISERROR(VLOOKUP($E256&amp;$D$91&amp;$D$92,'CCG data'!$A:$AD,'CCG data'!U$3,FALSE)),ISBLANK(VLOOKUP($E256&amp;$D$91&amp;$D$92,'CCG data'!$A:$AD,'CCG data'!U$3,FALSE))),"",VLOOKUP($E256&amp;$D$91&amp;$D$92,'CCG data'!$A:$AD,'CCG data'!U$3,FALSE))</f>
        <v>21.776219972172999</v>
      </c>
      <c r="M256" s="407"/>
      <c r="N256" s="362">
        <f>IF(OR(ISERROR(VLOOKUP($E256&amp;$D$91&amp;$D$92,'CCG data'!$A:$AD,'CCG data'!G$3,FALSE)),ISBLANK(VLOOKUP($E256&amp;$D$91&amp;$D$92,'CCG data'!$A:$AD,'CCG data'!G$3,FALSE))),"",VLOOKUP($E256&amp;$D$91&amp;$D$92,'CCG data'!$A:$AD,'CCG data'!G$3,FALSE))</f>
        <v>1137</v>
      </c>
      <c r="P256" s="397" t="str">
        <f>IF(OR(ISERROR(VLOOKUP($E256&amp;$D$91&amp;$D$92,'CCG data'!$A:$AD,'CCG data'!B$3,FALSE)),ISBLANK(VLOOKUP($E256&amp;$D$91&amp;$D$92,'CCG data'!$A:$AD,'CCG data'!B$3,FALSE))),"",VLOOKUP($E256&amp;$D$91&amp;$D$92,'CCG data'!$A:$AD,'CCG data'!B$3,FALSE))</f>
        <v/>
      </c>
      <c r="Q256" s="263"/>
      <c r="R256" s="263">
        <f>IF(OR(ISERROR(VLOOKUP($E256&amp;$D$91&amp;$D$92,'CCG data'!$A:$AD,'CCG data'!C$3,FALSE)),ISBLANK(VLOOKUP($E256&amp;$D$91&amp;$D$92,'CCG data'!$A:$AD,'CCG data'!C$3,FALSE))),"",VLOOKUP($E256&amp;$D$91&amp;$D$92,'CCG data'!$A:$AD,'CCG data'!C$3,FALSE))</f>
        <v>0.31134564643799473</v>
      </c>
      <c r="S256" s="263"/>
      <c r="T256" s="263">
        <f>IF(OR(ISERROR(VLOOKUP($E256&amp;$D$91&amp;$D$92,'CCG data'!$A:$AD,'CCG data'!D$3,FALSE)),ISBLANK(VLOOKUP($E256&amp;$D$91&amp;$D$92,'CCG data'!$A:$AD,'CCG data'!D$3,FALSE))),"",VLOOKUP($E256&amp;$D$91&amp;$D$92,'CCG data'!$A:$AD,'CCG data'!D$3,FALSE))</f>
        <v>0.39841688654353563</v>
      </c>
      <c r="U256" s="263"/>
      <c r="V256" s="263">
        <f>IF(OR(ISERROR(VLOOKUP($E256&amp;$D$91&amp;$D$92,'CCG data'!$A:$AD,'CCG data'!E$3,FALSE)),ISBLANK(VLOOKUP($E256&amp;$D$91&amp;$D$92,'CCG data'!$A:$AD,'CCG data'!E$3,FALSE))),"",VLOOKUP($E256&amp;$D$91&amp;$D$92,'CCG data'!$A:$AD,'CCG data'!E$3,FALSE))</f>
        <v>0.29023746701846964</v>
      </c>
      <c r="W256" s="398"/>
      <c r="Z256" s="163">
        <f>IFERROR(VLOOKUP($E256&amp;$D$92, Outliers!$A$4:$P$214,10,FALSE),"0")</f>
        <v>1</v>
      </c>
      <c r="AA256" s="163">
        <f>IFERROR(VLOOKUP($E256&amp;$D$92, Outliers!$A$4:$P$214,11,FALSE),"0")</f>
        <v>0</v>
      </c>
      <c r="AB256" s="163">
        <f>IFERROR(VLOOKUP($E256&amp;$D$92, Outliers!$A$4:$P$214,12,FALSE),"0")</f>
        <v>1</v>
      </c>
      <c r="AD256" s="78"/>
      <c r="AE256" s="78"/>
      <c r="AF256" s="78"/>
      <c r="AG256" s="78"/>
    </row>
    <row r="257" spans="4:33" x14ac:dyDescent="0.25">
      <c r="D257" s="318"/>
      <c r="E257" s="103" t="s">
        <v>27</v>
      </c>
      <c r="F257" s="95" t="str">
        <f>IF(P256="","",VLOOKUP($E256&amp;$D$91&amp;$D$92,'CCG data'!$A:$AD,'CCG data'!W$3,FALSE))</f>
        <v/>
      </c>
      <c r="G257" s="96" t="str">
        <f>IF(P256="","",VLOOKUP($E256&amp;$D$91&amp;$D$92,'CCG data'!$A:$AD,'CCG data'!X$3,FALSE))</f>
        <v/>
      </c>
      <c r="H257" s="96">
        <f>IF(R256="","",VLOOKUP($E256&amp;$D$91&amp;$D$92,'CCG data'!$A:$AD,'CCG data'!Y$3,FALSE))</f>
        <v>21.063871178566561</v>
      </c>
      <c r="I257" s="96">
        <f>IF(R256="","",VLOOKUP($E256&amp;$D$91&amp;$D$92,'CCG data'!$A:$AD,'CCG data'!Z$3,FALSE))</f>
        <v>25.96276913509784</v>
      </c>
      <c r="J257" s="96">
        <f>IF(T256="","",VLOOKUP($E256&amp;$D$91&amp;$D$92,'CCG data'!$A:$AD,'CCG data'!AA$3,FALSE))</f>
        <v>28.082363731707737</v>
      </c>
      <c r="K257" s="96">
        <f>IF(T256="","",VLOOKUP($E256&amp;$D$91&amp;$D$92,'CCG data'!$A:$AD,'CCG data'!AB$3,FALSE))</f>
        <v>33.779115141410024</v>
      </c>
      <c r="L257" s="96">
        <f>IF(V256="","",VLOOKUP($E256&amp;$D$91&amp;$D$92,'CCG data'!$A:$AD,'CCG data'!AC$3,FALSE))</f>
        <v>19.426686717356223</v>
      </c>
      <c r="M257" s="96">
        <f>IF(V256="","",VLOOKUP($E256&amp;$D$91&amp;$D$92,'CCG data'!$A:$AD,'CCG data'!AD$3,FALSE))</f>
        <v>24.125753226989776</v>
      </c>
      <c r="N257" s="363"/>
      <c r="P257" s="150" t="str">
        <f>IF(P256="","",VLOOKUP($E256&amp;$D$91&amp;$D$92,'CCG data'!$A:$AD,'CCG data'!I$3,FALSE))</f>
        <v/>
      </c>
      <c r="Q257" s="15" t="str">
        <f>IF(P256="","",VLOOKUP($E256&amp;$D$91&amp;$D$92,'CCG data'!$A:$AD,'CCG data'!J$3,FALSE))</f>
        <v/>
      </c>
      <c r="R257" s="15">
        <f>IF(R256="","",VLOOKUP($E256&amp;$D$91&amp;$D$92,'CCG data'!$A:$AD,'CCG data'!K$3,FALSE))</f>
        <v>0.28499999999999998</v>
      </c>
      <c r="S257" s="15">
        <f>IF(R256="","",VLOOKUP($E256&amp;$D$91&amp;$D$92,'CCG data'!$A:$AD,'CCG data'!L$3,FALSE))</f>
        <v>0.33900000000000002</v>
      </c>
      <c r="T257" s="15">
        <f>IF(T256="","",VLOOKUP($E256&amp;$D$91&amp;$D$92,'CCG data'!$A:$AD,'CCG data'!M$3,FALSE))</f>
        <v>0.37</v>
      </c>
      <c r="U257" s="15">
        <f>IF(T256="","",VLOOKUP($E256&amp;$D$91&amp;$D$92,'CCG data'!$A:$AD,'CCG data'!N$3,FALSE))</f>
        <v>0.42699999999999999</v>
      </c>
      <c r="V257" s="15">
        <f>IF(V256="","",VLOOKUP($E256&amp;$D$91&amp;$D$92,'CCG data'!$A:$AD,'CCG data'!O$3,FALSE))</f>
        <v>0.26500000000000001</v>
      </c>
      <c r="W257" s="135">
        <f>IF(V256="","",VLOOKUP($E256&amp;$D$91&amp;$D$92,'CCG data'!$A:$AD,'CCG data'!P$3,FALSE))</f>
        <v>0.317</v>
      </c>
      <c r="Z257" s="163" t="str">
        <f>IFERROR(VLOOKUP($E257&amp;$D$92, Outliers!$A$4:$P$214,10,FALSE),"0")</f>
        <v>0</v>
      </c>
      <c r="AA257" s="163" t="str">
        <f>IFERROR(VLOOKUP($E257&amp;$D$92, Outliers!$A$4:$P$214,11,FALSE),"0")</f>
        <v>0</v>
      </c>
      <c r="AB257" s="163" t="str">
        <f>IFERROR(VLOOKUP($E257&amp;$D$92, Outliers!$A$4:$P$214,12,FALSE),"0")</f>
        <v>0</v>
      </c>
      <c r="AD257" s="78"/>
      <c r="AE257" s="78"/>
      <c r="AF257" s="78"/>
      <c r="AG257" s="78"/>
    </row>
    <row r="258" spans="4:33" ht="15.75" x14ac:dyDescent="0.25">
      <c r="D258" s="318"/>
      <c r="E258" s="104" t="s">
        <v>202</v>
      </c>
      <c r="F258" s="405" t="str">
        <f>IF(OR(ISERROR(VLOOKUP($E258&amp;$D$91&amp;$D$92,'CCG data'!$A:$AD,'CCG data'!R$3,FALSE)),ISBLANK(VLOOKUP($E258&amp;$D$91&amp;$D$92,'CCG data'!$A:$AD,'CCG data'!R$3,FALSE))),"",VLOOKUP($E258&amp;$D$91&amp;$D$92,'CCG data'!$A:$AD,'CCG data'!R$3,FALSE))</f>
        <v/>
      </c>
      <c r="G258" s="406"/>
      <c r="H258" s="406">
        <f>IF(OR(ISERROR(VLOOKUP($E258&amp;$D$91&amp;$D$92,'CCG data'!$A:$AD,'CCG data'!S$3,FALSE)),ISBLANK(VLOOKUP($E258&amp;$D$91&amp;$D$92,'CCG data'!$A:$AD,'CCG data'!S$3,FALSE))),"",VLOOKUP($E258&amp;$D$91&amp;$D$92,'CCG data'!$A:$AD,'CCG data'!S$3,FALSE))</f>
        <v>69.775284108873095</v>
      </c>
      <c r="I258" s="406"/>
      <c r="J258" s="406">
        <f>IF(OR(ISERROR(VLOOKUP($E258&amp;$D$91&amp;$D$92,'CCG data'!$A:$AD,'CCG data'!T$3,FALSE)),ISBLANK(VLOOKUP($E258&amp;$D$91&amp;$D$92,'CCG data'!$A:$AD,'CCG data'!T$3,FALSE))),"",VLOOKUP($E258&amp;$D$91&amp;$D$92,'CCG data'!$A:$AD,'CCG data'!T$3,FALSE))</f>
        <v>52.99091001310093</v>
      </c>
      <c r="K258" s="406"/>
      <c r="L258" s="406">
        <f>IF(OR(ISERROR(VLOOKUP($E258&amp;$D$91&amp;$D$92,'CCG data'!$A:$AD,'CCG data'!U$3,FALSE)),ISBLANK(VLOOKUP($E258&amp;$D$91&amp;$D$92,'CCG data'!$A:$AD,'CCG data'!U$3,FALSE))),"",VLOOKUP($E258&amp;$D$91&amp;$D$92,'CCG data'!$A:$AD,'CCG data'!U$3,FALSE))</f>
        <v>9.74141329741229</v>
      </c>
      <c r="M258" s="407"/>
      <c r="N258" s="362">
        <f>IF(OR(ISERROR(VLOOKUP($E258&amp;$D$91&amp;$D$92,'CCG data'!$A:$AD,'CCG data'!G$3,FALSE)),ISBLANK(VLOOKUP($E258&amp;$D$91&amp;$D$92,'CCG data'!$A:$AD,'CCG data'!G$3,FALSE))),"",VLOOKUP($E258&amp;$D$91&amp;$D$92,'CCG data'!$A:$AD,'CCG data'!G$3,FALSE))</f>
        <v>2586</v>
      </c>
      <c r="P258" s="397" t="str">
        <f>IF(OR(ISERROR(VLOOKUP($E258&amp;$D$91&amp;$D$92,'CCG data'!$A:$AD,'CCG data'!B$3,FALSE)),ISBLANK(VLOOKUP($E258&amp;$D$91&amp;$D$92,'CCG data'!$A:$AD,'CCG data'!B$3,FALSE))),"",VLOOKUP($E258&amp;$D$91&amp;$D$92,'CCG data'!$A:$AD,'CCG data'!B$3,FALSE))</f>
        <v/>
      </c>
      <c r="Q258" s="263"/>
      <c r="R258" s="263">
        <f>IF(OR(ISERROR(VLOOKUP($E258&amp;$D$91&amp;$D$92,'CCG data'!$A:$AD,'CCG data'!C$3,FALSE)),ISBLANK(VLOOKUP($E258&amp;$D$91&amp;$D$92,'CCG data'!$A:$AD,'CCG data'!C$3,FALSE))),"",VLOOKUP($E258&amp;$D$91&amp;$D$92,'CCG data'!$A:$AD,'CCG data'!C$3,FALSE))</f>
        <v>0.52900232018561488</v>
      </c>
      <c r="S258" s="263"/>
      <c r="T258" s="263">
        <f>IF(OR(ISERROR(VLOOKUP($E258&amp;$D$91&amp;$D$92,'CCG data'!$A:$AD,'CCG data'!D$3,FALSE)),ISBLANK(VLOOKUP($E258&amp;$D$91&amp;$D$92,'CCG data'!$A:$AD,'CCG data'!D$3,FALSE))),"",VLOOKUP($E258&amp;$D$91&amp;$D$92,'CCG data'!$A:$AD,'CCG data'!D$3,FALSE))</f>
        <v>0.397138437741686</v>
      </c>
      <c r="U258" s="263"/>
      <c r="V258" s="263">
        <f>IF(OR(ISERROR(VLOOKUP($E258&amp;$D$91&amp;$D$92,'CCG data'!$A:$AD,'CCG data'!E$3,FALSE)),ISBLANK(VLOOKUP($E258&amp;$D$91&amp;$D$92,'CCG data'!$A:$AD,'CCG data'!E$3,FALSE))),"",VLOOKUP($E258&amp;$D$91&amp;$D$92,'CCG data'!$A:$AD,'CCG data'!E$3,FALSE))</f>
        <v>7.3859242072699144E-2</v>
      </c>
      <c r="W258" s="398"/>
      <c r="Z258" s="163">
        <f>IFERROR(VLOOKUP($E258&amp;$D$92, Outliers!$A$4:$P$214,10,FALSE),"0")</f>
        <v>1</v>
      </c>
      <c r="AA258" s="163">
        <f>IFERROR(VLOOKUP($E258&amp;$D$92, Outliers!$A$4:$P$214,11,FALSE),"0")</f>
        <v>1</v>
      </c>
      <c r="AB258" s="163">
        <f>IFERROR(VLOOKUP($E258&amp;$D$92, Outliers!$A$4:$P$214,12,FALSE),"0")</f>
        <v>0</v>
      </c>
      <c r="AD258" s="78"/>
      <c r="AE258" s="78"/>
      <c r="AF258" s="78"/>
      <c r="AG258" s="78"/>
    </row>
    <row r="259" spans="4:33" x14ac:dyDescent="0.25">
      <c r="D259" s="318"/>
      <c r="E259" s="103" t="s">
        <v>27</v>
      </c>
      <c r="F259" s="95" t="str">
        <f>IF(P258="","",VLOOKUP($E258&amp;$D$91&amp;$D$92,'CCG data'!$A:$AD,'CCG data'!W$3,FALSE))</f>
        <v/>
      </c>
      <c r="G259" s="96" t="str">
        <f>IF(P258="","",VLOOKUP($E258&amp;$D$91&amp;$D$92,'CCG data'!$A:$AD,'CCG data'!X$3,FALSE))</f>
        <v/>
      </c>
      <c r="H259" s="96">
        <f>IF(R258="","",VLOOKUP($E258&amp;$D$91&amp;$D$92,'CCG data'!$A:$AD,'CCG data'!Y$3,FALSE))</f>
        <v>66.077729164544692</v>
      </c>
      <c r="I259" s="96">
        <f>IF(R258="","",VLOOKUP($E258&amp;$D$91&amp;$D$92,'CCG data'!$A:$AD,'CCG data'!Z$3,FALSE))</f>
        <v>73.472839053201497</v>
      </c>
      <c r="J259" s="96">
        <f>IF(T258="","",VLOOKUP($E258&amp;$D$91&amp;$D$92,'CCG data'!$A:$AD,'CCG data'!AA$3,FALSE))</f>
        <v>49.749960786939404</v>
      </c>
      <c r="K259" s="96">
        <f>IF(T258="","",VLOOKUP($E258&amp;$D$91&amp;$D$92,'CCG data'!$A:$AD,'CCG data'!AB$3,FALSE))</f>
        <v>56.231859239262455</v>
      </c>
      <c r="L259" s="96">
        <f>IF(V258="","",VLOOKUP($E258&amp;$D$91&amp;$D$92,'CCG data'!$A:$AD,'CCG data'!AC$3,FALSE))</f>
        <v>8.3598799982058623</v>
      </c>
      <c r="M259" s="96">
        <f>IF(V258="","",VLOOKUP($E258&amp;$D$91&amp;$D$92,'CCG data'!$A:$AD,'CCG data'!AD$3,FALSE))</f>
        <v>11.122946596618718</v>
      </c>
      <c r="N259" s="363"/>
      <c r="P259" s="150" t="str">
        <f>IF(P258="","",VLOOKUP($E258&amp;$D$91&amp;$D$92,'CCG data'!$A:$AD,'CCG data'!I$3,FALSE))</f>
        <v/>
      </c>
      <c r="Q259" s="15" t="str">
        <f>IF(P258="","",VLOOKUP($E258&amp;$D$91&amp;$D$92,'CCG data'!$A:$AD,'CCG data'!J$3,FALSE))</f>
        <v/>
      </c>
      <c r="R259" s="15">
        <f>IF(R258="","",VLOOKUP($E258&amp;$D$91&amp;$D$92,'CCG data'!$A:$AD,'CCG data'!K$3,FALSE))</f>
        <v>0.51</v>
      </c>
      <c r="S259" s="15">
        <f>IF(R258="","",VLOOKUP($E258&amp;$D$91&amp;$D$92,'CCG data'!$A:$AD,'CCG data'!L$3,FALSE))</f>
        <v>0.54800000000000004</v>
      </c>
      <c r="T259" s="15">
        <f>IF(T258="","",VLOOKUP($E258&amp;$D$91&amp;$D$92,'CCG data'!$A:$AD,'CCG data'!M$3,FALSE))</f>
        <v>0.378</v>
      </c>
      <c r="U259" s="15">
        <f>IF(T258="","",VLOOKUP($E258&amp;$D$91&amp;$D$92,'CCG data'!$A:$AD,'CCG data'!N$3,FALSE))</f>
        <v>0.41599999999999998</v>
      </c>
      <c r="V259" s="15">
        <f>IF(V258="","",VLOOKUP($E258&amp;$D$91&amp;$D$92,'CCG data'!$A:$AD,'CCG data'!O$3,FALSE))</f>
        <v>6.4000000000000001E-2</v>
      </c>
      <c r="W259" s="135">
        <f>IF(V258="","",VLOOKUP($E258&amp;$D$91&amp;$D$92,'CCG data'!$A:$AD,'CCG data'!P$3,FALSE))</f>
        <v>8.5000000000000006E-2</v>
      </c>
      <c r="Z259" s="163" t="str">
        <f>IFERROR(VLOOKUP($E259&amp;$D$92, Outliers!$A$4:$P$214,10,FALSE),"0")</f>
        <v>0</v>
      </c>
      <c r="AA259" s="163" t="str">
        <f>IFERROR(VLOOKUP($E259&amp;$D$92, Outliers!$A$4:$P$214,11,FALSE),"0")</f>
        <v>0</v>
      </c>
      <c r="AB259" s="163" t="str">
        <f>IFERROR(VLOOKUP($E259&amp;$D$92, Outliers!$A$4:$P$214,12,FALSE),"0")</f>
        <v>0</v>
      </c>
      <c r="AD259" s="78"/>
      <c r="AE259" s="78"/>
      <c r="AF259" s="78"/>
      <c r="AG259" s="78"/>
    </row>
    <row r="260" spans="4:33" ht="15.75" x14ac:dyDescent="0.25">
      <c r="D260" s="318"/>
      <c r="E260" s="104" t="s">
        <v>413</v>
      </c>
      <c r="F260" s="405" t="str">
        <f>IF(OR(ISERROR(VLOOKUP($E260&amp;$D$91&amp;$D$92,'CCG data'!$A:$AD,'CCG data'!R$3,FALSE)),ISBLANK(VLOOKUP($E260&amp;$D$91&amp;$D$92,'CCG data'!$A:$AD,'CCG data'!R$3,FALSE))),"",VLOOKUP($E260&amp;$D$91&amp;$D$92,'CCG data'!$A:$AD,'CCG data'!R$3,FALSE))</f>
        <v/>
      </c>
      <c r="G260" s="406"/>
      <c r="H260" s="406">
        <f>IF(OR(ISERROR(VLOOKUP($E260&amp;$D$91&amp;$D$92,'CCG data'!$A:$AD,'CCG data'!S$3,FALSE)),ISBLANK(VLOOKUP($E260&amp;$D$91&amp;$D$92,'CCG data'!$A:$AD,'CCG data'!S$3,FALSE))),"",VLOOKUP($E260&amp;$D$91&amp;$D$92,'CCG data'!$A:$AD,'CCG data'!S$3,FALSE))</f>
        <v>29.97795305466985</v>
      </c>
      <c r="I260" s="406"/>
      <c r="J260" s="406">
        <f>IF(OR(ISERROR(VLOOKUP($E260&amp;$D$91&amp;$D$92,'CCG data'!$A:$AD,'CCG data'!T$3,FALSE)),ISBLANK(VLOOKUP($E260&amp;$D$91&amp;$D$92,'CCG data'!$A:$AD,'CCG data'!T$3,FALSE))),"",VLOOKUP($E260&amp;$D$91&amp;$D$92,'CCG data'!$A:$AD,'CCG data'!T$3,FALSE))</f>
        <v>18.903017503958438</v>
      </c>
      <c r="K260" s="406"/>
      <c r="L260" s="406">
        <f>IF(OR(ISERROR(VLOOKUP($E260&amp;$D$91&amp;$D$92,'CCG data'!$A:$AD,'CCG data'!U$3,FALSE)),ISBLANK(VLOOKUP($E260&amp;$D$91&amp;$D$92,'CCG data'!$A:$AD,'CCG data'!U$3,FALSE))),"",VLOOKUP($E260&amp;$D$91&amp;$D$92,'CCG data'!$A:$AD,'CCG data'!U$3,FALSE))</f>
        <v>7.2581160330355559</v>
      </c>
      <c r="M260" s="407"/>
      <c r="N260" s="362">
        <f>IF(OR(ISERROR(VLOOKUP($E260&amp;$D$91&amp;$D$92,'CCG data'!$A:$AD,'CCG data'!G$3,FALSE)),ISBLANK(VLOOKUP($E260&amp;$D$91&amp;$D$92,'CCG data'!$A:$AD,'CCG data'!G$3,FALSE))),"",VLOOKUP($E260&amp;$D$91&amp;$D$92,'CCG data'!$A:$AD,'CCG data'!G$3,FALSE))</f>
        <v>2245</v>
      </c>
      <c r="P260" s="397" t="str">
        <f>IF(OR(ISERROR(VLOOKUP($E260&amp;$D$91&amp;$D$92,'CCG data'!$A:$AD,'CCG data'!B$3,FALSE)),ISBLANK(VLOOKUP($E260&amp;$D$91&amp;$D$92,'CCG data'!$A:$AD,'CCG data'!B$3,FALSE))),"",VLOOKUP($E260&amp;$D$91&amp;$D$92,'CCG data'!$A:$AD,'CCG data'!B$3,FALSE))</f>
        <v/>
      </c>
      <c r="Q260" s="263"/>
      <c r="R260" s="263">
        <f>IF(OR(ISERROR(VLOOKUP($E260&amp;$D$91&amp;$D$92,'CCG data'!$A:$AD,'CCG data'!C$3,FALSE)),ISBLANK(VLOOKUP($E260&amp;$D$91&amp;$D$92,'CCG data'!$A:$AD,'CCG data'!C$3,FALSE))),"",VLOOKUP($E260&amp;$D$91&amp;$D$92,'CCG data'!$A:$AD,'CCG data'!C$3,FALSE))</f>
        <v>0.52962138084632515</v>
      </c>
      <c r="S260" s="263"/>
      <c r="T260" s="263">
        <f>IF(OR(ISERROR(VLOOKUP($E260&amp;$D$91&amp;$D$92,'CCG data'!$A:$AD,'CCG data'!D$3,FALSE)),ISBLANK(VLOOKUP($E260&amp;$D$91&amp;$D$92,'CCG data'!$A:$AD,'CCG data'!D$3,FALSE))),"",VLOOKUP($E260&amp;$D$91&amp;$D$92,'CCG data'!$A:$AD,'CCG data'!D$3,FALSE))</f>
        <v>0.34120267260579062</v>
      </c>
      <c r="U260" s="263"/>
      <c r="V260" s="263">
        <f>IF(OR(ISERROR(VLOOKUP($E260&amp;$D$91&amp;$D$92,'CCG data'!$A:$AD,'CCG data'!E$3,FALSE)),ISBLANK(VLOOKUP($E260&amp;$D$91&amp;$D$92,'CCG data'!$A:$AD,'CCG data'!E$3,FALSE))),"",VLOOKUP($E260&amp;$D$91&amp;$D$92,'CCG data'!$A:$AD,'CCG data'!E$3,FALSE))</f>
        <v>0.1291759465478842</v>
      </c>
      <c r="W260" s="398"/>
      <c r="Z260" s="163">
        <f>IFERROR(VLOOKUP($E260&amp;$D$92, Outliers!$A$4:$P$214,10,FALSE),"0")</f>
        <v>1</v>
      </c>
      <c r="AA260" s="163">
        <f>IFERROR(VLOOKUP($E260&amp;$D$92, Outliers!$A$4:$P$214,11,FALSE),"0")</f>
        <v>1</v>
      </c>
      <c r="AB260" s="163">
        <f>IFERROR(VLOOKUP($E260&amp;$D$92, Outliers!$A$4:$P$214,12,FALSE),"0")</f>
        <v>1</v>
      </c>
      <c r="AD260" s="78"/>
      <c r="AE260" s="78"/>
      <c r="AF260" s="78"/>
      <c r="AG260" s="78"/>
    </row>
    <row r="261" spans="4:33" x14ac:dyDescent="0.25">
      <c r="D261" s="318"/>
      <c r="E261" s="103" t="s">
        <v>27</v>
      </c>
      <c r="F261" s="95" t="str">
        <f>IF(P260="","",VLOOKUP($E260&amp;$D$91&amp;$D$92,'CCG data'!$A:$AD,'CCG data'!W$3,FALSE))</f>
        <v/>
      </c>
      <c r="G261" s="96" t="str">
        <f>IF(P260="","",VLOOKUP($E260&amp;$D$91&amp;$D$92,'CCG data'!$A:$AD,'CCG data'!X$3,FALSE))</f>
        <v/>
      </c>
      <c r="H261" s="96">
        <f>IF(R260="","",VLOOKUP($E260&amp;$D$91&amp;$D$92,'CCG data'!$A:$AD,'CCG data'!Y$3,FALSE))</f>
        <v>28.273962750735642</v>
      </c>
      <c r="I261" s="96">
        <f>IF(R260="","",VLOOKUP($E260&amp;$D$91&amp;$D$92,'CCG data'!$A:$AD,'CCG data'!Z$3,FALSE))</f>
        <v>31.681943358604059</v>
      </c>
      <c r="J261" s="96">
        <f>IF(T260="","",VLOOKUP($E260&amp;$D$91&amp;$D$92,'CCG data'!$A:$AD,'CCG data'!AA$3,FALSE))</f>
        <v>17.564349685680792</v>
      </c>
      <c r="K261" s="96">
        <f>IF(T260="","",VLOOKUP($E260&amp;$D$91&amp;$D$92,'CCG data'!$A:$AD,'CCG data'!AB$3,FALSE))</f>
        <v>20.241685322236084</v>
      </c>
      <c r="L261" s="96">
        <f>IF(V260="","",VLOOKUP($E260&amp;$D$91&amp;$D$92,'CCG data'!$A:$AD,'CCG data'!AC$3,FALSE))</f>
        <v>6.4227419849598197</v>
      </c>
      <c r="M261" s="96">
        <f>IF(V260="","",VLOOKUP($E260&amp;$D$91&amp;$D$92,'CCG data'!$A:$AD,'CCG data'!AD$3,FALSE))</f>
        <v>8.0934900811112929</v>
      </c>
      <c r="N261" s="363"/>
      <c r="P261" s="150" t="str">
        <f>IF(P260="","",VLOOKUP($E260&amp;$D$91&amp;$D$92,'CCG data'!$A:$AD,'CCG data'!I$3,FALSE))</f>
        <v/>
      </c>
      <c r="Q261" s="15" t="str">
        <f>IF(P260="","",VLOOKUP($E260&amp;$D$91&amp;$D$92,'CCG data'!$A:$AD,'CCG data'!J$3,FALSE))</f>
        <v/>
      </c>
      <c r="R261" s="15">
        <f>IF(R260="","",VLOOKUP($E260&amp;$D$91&amp;$D$92,'CCG data'!$A:$AD,'CCG data'!K$3,FALSE))</f>
        <v>0.50900000000000001</v>
      </c>
      <c r="S261" s="15">
        <f>IF(R260="","",VLOOKUP($E260&amp;$D$91&amp;$D$92,'CCG data'!$A:$AD,'CCG data'!L$3,FALSE))</f>
        <v>0.55000000000000004</v>
      </c>
      <c r="T261" s="15">
        <f>IF(T260="","",VLOOKUP($E260&amp;$D$91&amp;$D$92,'CCG data'!$A:$AD,'CCG data'!M$3,FALSE))</f>
        <v>0.32200000000000001</v>
      </c>
      <c r="U261" s="15">
        <f>IF(T260="","",VLOOKUP($E260&amp;$D$91&amp;$D$92,'CCG data'!$A:$AD,'CCG data'!N$3,FALSE))</f>
        <v>0.36099999999999999</v>
      </c>
      <c r="V261" s="15">
        <f>IF(V260="","",VLOOKUP($E260&amp;$D$91&amp;$D$92,'CCG data'!$A:$AD,'CCG data'!O$3,FALSE))</f>
        <v>0.11600000000000001</v>
      </c>
      <c r="W261" s="135">
        <f>IF(V260="","",VLOOKUP($E260&amp;$D$91&amp;$D$92,'CCG data'!$A:$AD,'CCG data'!P$3,FALSE))</f>
        <v>0.14399999999999999</v>
      </c>
      <c r="Z261" s="163" t="str">
        <f>IFERROR(VLOOKUP($E261&amp;$D$92, Outliers!$A$4:$P$214,10,FALSE),"0")</f>
        <v>0</v>
      </c>
      <c r="AA261" s="163" t="str">
        <f>IFERROR(VLOOKUP($E261&amp;$D$92, Outliers!$A$4:$P$214,11,FALSE),"0")</f>
        <v>0</v>
      </c>
      <c r="AB261" s="163" t="str">
        <f>IFERROR(VLOOKUP($E261&amp;$D$92, Outliers!$A$4:$P$214,12,FALSE),"0")</f>
        <v>0</v>
      </c>
      <c r="AD261" s="78"/>
      <c r="AE261" s="78"/>
      <c r="AF261" s="78"/>
      <c r="AG261" s="78"/>
    </row>
    <row r="262" spans="4:33" ht="15.75" x14ac:dyDescent="0.25">
      <c r="D262" s="318"/>
      <c r="E262" s="104" t="s">
        <v>414</v>
      </c>
      <c r="F262" s="405" t="str">
        <f>IF(OR(ISERROR(VLOOKUP($E262&amp;$D$91&amp;$D$92,'CCG data'!$A:$AD,'CCG data'!R$3,FALSE)),ISBLANK(VLOOKUP($E262&amp;$D$91&amp;$D$92,'CCG data'!$A:$AD,'CCG data'!R$3,FALSE))),"",VLOOKUP($E262&amp;$D$91&amp;$D$92,'CCG data'!$A:$AD,'CCG data'!R$3,FALSE))</f>
        <v/>
      </c>
      <c r="G262" s="406"/>
      <c r="H262" s="406">
        <f>IF(OR(ISERROR(VLOOKUP($E262&amp;$D$91&amp;$D$92,'CCG data'!$A:$AD,'CCG data'!S$3,FALSE)),ISBLANK(VLOOKUP($E262&amp;$D$91&amp;$D$92,'CCG data'!$A:$AD,'CCG data'!S$3,FALSE))),"",VLOOKUP($E262&amp;$D$91&amp;$D$92,'CCG data'!$A:$AD,'CCG data'!S$3,FALSE))</f>
        <v>30.413415458987728</v>
      </c>
      <c r="I262" s="406"/>
      <c r="J262" s="406">
        <f>IF(OR(ISERROR(VLOOKUP($E262&amp;$D$91&amp;$D$92,'CCG data'!$A:$AD,'CCG data'!T$3,FALSE)),ISBLANK(VLOOKUP($E262&amp;$D$91&amp;$D$92,'CCG data'!$A:$AD,'CCG data'!T$3,FALSE))),"",VLOOKUP($E262&amp;$D$91&amp;$D$92,'CCG data'!$A:$AD,'CCG data'!T$3,FALSE))</f>
        <v>23.08568531856697</v>
      </c>
      <c r="K262" s="406"/>
      <c r="L262" s="406">
        <f>IF(OR(ISERROR(VLOOKUP($E262&amp;$D$91&amp;$D$92,'CCG data'!$A:$AD,'CCG data'!U$3,FALSE)),ISBLANK(VLOOKUP($E262&amp;$D$91&amp;$D$92,'CCG data'!$A:$AD,'CCG data'!U$3,FALSE))),"",VLOOKUP($E262&amp;$D$91&amp;$D$92,'CCG data'!$A:$AD,'CCG data'!U$3,FALSE))</f>
        <v>8.4101272930286122</v>
      </c>
      <c r="M262" s="407"/>
      <c r="N262" s="362">
        <f>IF(OR(ISERROR(VLOOKUP($E262&amp;$D$91&amp;$D$92,'CCG data'!$A:$AD,'CCG data'!G$3,FALSE)),ISBLANK(VLOOKUP($E262&amp;$D$91&amp;$D$92,'CCG data'!$A:$AD,'CCG data'!G$3,FALSE))),"",VLOOKUP($E262&amp;$D$91&amp;$D$92,'CCG data'!$A:$AD,'CCG data'!G$3,FALSE))</f>
        <v>1043</v>
      </c>
      <c r="P262" s="397" t="str">
        <f>IF(OR(ISERROR(VLOOKUP($E262&amp;$D$91&amp;$D$92,'CCG data'!$A:$AD,'CCG data'!B$3,FALSE)),ISBLANK(VLOOKUP($E262&amp;$D$91&amp;$D$92,'CCG data'!$A:$AD,'CCG data'!B$3,FALSE))),"",VLOOKUP($E262&amp;$D$91&amp;$D$92,'CCG data'!$A:$AD,'CCG data'!B$3,FALSE))</f>
        <v/>
      </c>
      <c r="Q262" s="263"/>
      <c r="R262" s="263">
        <f>IF(OR(ISERROR(VLOOKUP($E262&amp;$D$91&amp;$D$92,'CCG data'!$A:$AD,'CCG data'!C$3,FALSE)),ISBLANK(VLOOKUP($E262&amp;$D$91&amp;$D$92,'CCG data'!$A:$AD,'CCG data'!C$3,FALSE))),"",VLOOKUP($E262&amp;$D$91&amp;$D$92,'CCG data'!$A:$AD,'CCG data'!C$3,FALSE))</f>
        <v>0.48226270373921382</v>
      </c>
      <c r="S262" s="263"/>
      <c r="T262" s="263">
        <f>IF(OR(ISERROR(VLOOKUP($E262&amp;$D$91&amp;$D$92,'CCG data'!$A:$AD,'CCG data'!D$3,FALSE)),ISBLANK(VLOOKUP($E262&amp;$D$91&amp;$D$92,'CCG data'!$A:$AD,'CCG data'!D$3,FALSE))),"",VLOOKUP($E262&amp;$D$91&amp;$D$92,'CCG data'!$A:$AD,'CCG data'!D$3,FALSE))</f>
        <v>0.38159156279961648</v>
      </c>
      <c r="U262" s="263"/>
      <c r="V262" s="263">
        <f>IF(OR(ISERROR(VLOOKUP($E262&amp;$D$91&amp;$D$92,'CCG data'!$A:$AD,'CCG data'!E$3,FALSE)),ISBLANK(VLOOKUP($E262&amp;$D$91&amp;$D$92,'CCG data'!$A:$AD,'CCG data'!E$3,FALSE))),"",VLOOKUP($E262&amp;$D$91&amp;$D$92,'CCG data'!$A:$AD,'CCG data'!E$3,FALSE))</f>
        <v>0.1361457334611697</v>
      </c>
      <c r="W262" s="398"/>
      <c r="Z262" s="163">
        <f>IFERROR(VLOOKUP($E262&amp;$D$92, Outliers!$A$4:$P$214,10,FALSE),"0")</f>
        <v>1</v>
      </c>
      <c r="AA262" s="163">
        <f>IFERROR(VLOOKUP($E262&amp;$D$92, Outliers!$A$4:$P$214,11,FALSE),"0")</f>
        <v>1</v>
      </c>
      <c r="AB262" s="163">
        <f>IFERROR(VLOOKUP($E262&amp;$D$92, Outliers!$A$4:$P$214,12,FALSE),"0")</f>
        <v>1</v>
      </c>
      <c r="AD262" s="78"/>
      <c r="AE262" s="78"/>
      <c r="AF262" s="78"/>
      <c r="AG262" s="78"/>
    </row>
    <row r="263" spans="4:33" x14ac:dyDescent="0.25">
      <c r="D263" s="318"/>
      <c r="E263" s="103" t="s">
        <v>27</v>
      </c>
      <c r="F263" s="95" t="str">
        <f>IF(P262="","",VLOOKUP($E262&amp;$D$91&amp;$D$92,'CCG data'!$A:$AD,'CCG data'!W$3,FALSE))</f>
        <v/>
      </c>
      <c r="G263" s="96" t="str">
        <f>IF(P262="","",VLOOKUP($E262&amp;$D$91&amp;$D$92,'CCG data'!$A:$AD,'CCG data'!X$3,FALSE))</f>
        <v/>
      </c>
      <c r="H263" s="96">
        <f>IF(R262="","",VLOOKUP($E262&amp;$D$91&amp;$D$92,'CCG data'!$A:$AD,'CCG data'!Y$3,FALSE))</f>
        <v>27.75552380493081</v>
      </c>
      <c r="I263" s="96">
        <f>IF(R262="","",VLOOKUP($E262&amp;$D$91&amp;$D$92,'CCG data'!$A:$AD,'CCG data'!Z$3,FALSE))</f>
        <v>33.071307113044647</v>
      </c>
      <c r="J263" s="96">
        <f>IF(T262="","",VLOOKUP($E262&amp;$D$91&amp;$D$92,'CCG data'!$A:$AD,'CCG data'!AA$3,FALSE))</f>
        <v>20.817610865707692</v>
      </c>
      <c r="K263" s="96">
        <f>IF(T262="","",VLOOKUP($E262&amp;$D$91&amp;$D$92,'CCG data'!$A:$AD,'CCG data'!AB$3,FALSE))</f>
        <v>25.353759771426247</v>
      </c>
      <c r="L263" s="96">
        <f>IF(V262="","",VLOOKUP($E262&amp;$D$91&amp;$D$92,'CCG data'!$A:$AD,'CCG data'!AC$3,FALSE))</f>
        <v>7.0268333721670979</v>
      </c>
      <c r="M263" s="96">
        <f>IF(V262="","",VLOOKUP($E262&amp;$D$91&amp;$D$92,'CCG data'!$A:$AD,'CCG data'!AD$3,FALSE))</f>
        <v>9.7934212138901273</v>
      </c>
      <c r="N263" s="363"/>
      <c r="P263" s="150" t="str">
        <f>IF(P262="","",VLOOKUP($E262&amp;$D$91&amp;$D$92,'CCG data'!$A:$AD,'CCG data'!I$3,FALSE))</f>
        <v/>
      </c>
      <c r="Q263" s="15" t="str">
        <f>IF(P262="","",VLOOKUP($E262&amp;$D$91&amp;$D$92,'CCG data'!$A:$AD,'CCG data'!J$3,FALSE))</f>
        <v/>
      </c>
      <c r="R263" s="15">
        <f>IF(R262="","",VLOOKUP($E262&amp;$D$91&amp;$D$92,'CCG data'!$A:$AD,'CCG data'!K$3,FALSE))</f>
        <v>0.45200000000000001</v>
      </c>
      <c r="S263" s="15">
        <f>IF(R262="","",VLOOKUP($E262&amp;$D$91&amp;$D$92,'CCG data'!$A:$AD,'CCG data'!L$3,FALSE))</f>
        <v>0.51300000000000001</v>
      </c>
      <c r="T263" s="15">
        <f>IF(T262="","",VLOOKUP($E262&amp;$D$91&amp;$D$92,'CCG data'!$A:$AD,'CCG data'!M$3,FALSE))</f>
        <v>0.35299999999999998</v>
      </c>
      <c r="U263" s="15">
        <f>IF(T262="","",VLOOKUP($E262&amp;$D$91&amp;$D$92,'CCG data'!$A:$AD,'CCG data'!N$3,FALSE))</f>
        <v>0.41099999999999998</v>
      </c>
      <c r="V263" s="15">
        <f>IF(V262="","",VLOOKUP($E262&amp;$D$91&amp;$D$92,'CCG data'!$A:$AD,'CCG data'!O$3,FALSE))</f>
        <v>0.11700000000000001</v>
      </c>
      <c r="W263" s="135">
        <f>IF(V262="","",VLOOKUP($E262&amp;$D$91&amp;$D$92,'CCG data'!$A:$AD,'CCG data'!P$3,FALSE))</f>
        <v>0.158</v>
      </c>
      <c r="Z263" s="163" t="str">
        <f>IFERROR(VLOOKUP($E263&amp;$D$92, Outliers!$A$4:$P$214,10,FALSE),"0")</f>
        <v>0</v>
      </c>
      <c r="AA263" s="163" t="str">
        <f>IFERROR(VLOOKUP($E263&amp;$D$92, Outliers!$A$4:$P$214,11,FALSE),"0")</f>
        <v>0</v>
      </c>
      <c r="AB263" s="163" t="str">
        <f>IFERROR(VLOOKUP($E263&amp;$D$92, Outliers!$A$4:$P$214,12,FALSE),"0")</f>
        <v>0</v>
      </c>
      <c r="AD263" s="78"/>
      <c r="AE263" s="78"/>
      <c r="AF263" s="78"/>
      <c r="AG263" s="78"/>
    </row>
    <row r="264" spans="4:33" ht="15.75" x14ac:dyDescent="0.25">
      <c r="D264" s="318"/>
      <c r="E264" s="104" t="s">
        <v>203</v>
      </c>
      <c r="F264" s="405" t="str">
        <f>IF(OR(ISERROR(VLOOKUP($E264&amp;$D$91&amp;$D$92,'CCG data'!$A:$AD,'CCG data'!R$3,FALSE)),ISBLANK(VLOOKUP($E264&amp;$D$91&amp;$D$92,'CCG data'!$A:$AD,'CCG data'!R$3,FALSE))),"",VLOOKUP($E264&amp;$D$91&amp;$D$92,'CCG data'!$A:$AD,'CCG data'!R$3,FALSE))</f>
        <v/>
      </c>
      <c r="G264" s="406"/>
      <c r="H264" s="406">
        <f>IF(OR(ISERROR(VLOOKUP($E264&amp;$D$91&amp;$D$92,'CCG data'!$A:$AD,'CCG data'!S$3,FALSE)),ISBLANK(VLOOKUP($E264&amp;$D$91&amp;$D$92,'CCG data'!$A:$AD,'CCG data'!S$3,FALSE))),"",VLOOKUP($E264&amp;$D$91&amp;$D$92,'CCG data'!$A:$AD,'CCG data'!S$3,FALSE))</f>
        <v>46.031861839110682</v>
      </c>
      <c r="I264" s="406"/>
      <c r="J264" s="406">
        <f>IF(OR(ISERROR(VLOOKUP($E264&amp;$D$91&amp;$D$92,'CCG data'!$A:$AD,'CCG data'!T$3,FALSE)),ISBLANK(VLOOKUP($E264&amp;$D$91&amp;$D$92,'CCG data'!$A:$AD,'CCG data'!T$3,FALSE))),"",VLOOKUP($E264&amp;$D$91&amp;$D$92,'CCG data'!$A:$AD,'CCG data'!T$3,FALSE))</f>
        <v>41.436366156238158</v>
      </c>
      <c r="K264" s="406"/>
      <c r="L264" s="406">
        <f>IF(OR(ISERROR(VLOOKUP($E264&amp;$D$91&amp;$D$92,'CCG data'!$A:$AD,'CCG data'!U$3,FALSE)),ISBLANK(VLOOKUP($E264&amp;$D$91&amp;$D$92,'CCG data'!$A:$AD,'CCG data'!U$3,FALSE))),"",VLOOKUP($E264&amp;$D$91&amp;$D$92,'CCG data'!$A:$AD,'CCG data'!U$3,FALSE))</f>
        <v>20.257206237595518</v>
      </c>
      <c r="M264" s="407"/>
      <c r="N264" s="362">
        <f>IF(OR(ISERROR(VLOOKUP($E264&amp;$D$91&amp;$D$92,'CCG data'!$A:$AD,'CCG data'!G$3,FALSE)),ISBLANK(VLOOKUP($E264&amp;$D$91&amp;$D$92,'CCG data'!$A:$AD,'CCG data'!G$3,FALSE))),"",VLOOKUP($E264&amp;$D$91&amp;$D$92,'CCG data'!$A:$AD,'CCG data'!G$3,FALSE))</f>
        <v>1102</v>
      </c>
      <c r="P264" s="397" t="str">
        <f>IF(OR(ISERROR(VLOOKUP($E264&amp;$D$91&amp;$D$92,'CCG data'!$A:$AD,'CCG data'!B$3,FALSE)),ISBLANK(VLOOKUP($E264&amp;$D$91&amp;$D$92,'CCG data'!$A:$AD,'CCG data'!B$3,FALSE))),"",VLOOKUP($E264&amp;$D$91&amp;$D$92,'CCG data'!$A:$AD,'CCG data'!B$3,FALSE))</f>
        <v/>
      </c>
      <c r="Q264" s="263"/>
      <c r="R264" s="263">
        <f>IF(OR(ISERROR(VLOOKUP($E264&amp;$D$91&amp;$D$92,'CCG data'!$A:$AD,'CCG data'!C$3,FALSE)),ISBLANK(VLOOKUP($E264&amp;$D$91&amp;$D$92,'CCG data'!$A:$AD,'CCG data'!C$3,FALSE))),"",VLOOKUP($E264&amp;$D$91&amp;$D$92,'CCG data'!$A:$AD,'CCG data'!C$3,FALSE))</f>
        <v>0.43466424682395643</v>
      </c>
      <c r="S264" s="263"/>
      <c r="T264" s="263">
        <f>IF(OR(ISERROR(VLOOKUP($E264&amp;$D$91&amp;$D$92,'CCG data'!$A:$AD,'CCG data'!D$3,FALSE)),ISBLANK(VLOOKUP($E264&amp;$D$91&amp;$D$92,'CCG data'!$A:$AD,'CCG data'!D$3,FALSE))),"",VLOOKUP($E264&amp;$D$91&amp;$D$92,'CCG data'!$A:$AD,'CCG data'!D$3,FALSE))</f>
        <v>0.37477313974591653</v>
      </c>
      <c r="U264" s="263"/>
      <c r="V264" s="263">
        <f>IF(OR(ISERROR(VLOOKUP($E264&amp;$D$91&amp;$D$92,'CCG data'!$A:$AD,'CCG data'!E$3,FALSE)),ISBLANK(VLOOKUP($E264&amp;$D$91&amp;$D$92,'CCG data'!$A:$AD,'CCG data'!E$3,FALSE))),"",VLOOKUP($E264&amp;$D$91&amp;$D$92,'CCG data'!$A:$AD,'CCG data'!E$3,FALSE))</f>
        <v>0.19056261343012704</v>
      </c>
      <c r="W264" s="398"/>
      <c r="Z264" s="163">
        <f>IFERROR(VLOOKUP($E264&amp;$D$92, Outliers!$A$4:$P$214,10,FALSE),"0")</f>
        <v>1</v>
      </c>
      <c r="AA264" s="163">
        <f>IFERROR(VLOOKUP($E264&amp;$D$92, Outliers!$A$4:$P$214,11,FALSE),"0")</f>
        <v>1</v>
      </c>
      <c r="AB264" s="163">
        <f>IFERROR(VLOOKUP($E264&amp;$D$92, Outliers!$A$4:$P$214,12,FALSE),"0")</f>
        <v>1</v>
      </c>
      <c r="AD264" s="78"/>
      <c r="AE264" s="78"/>
      <c r="AF264" s="78"/>
      <c r="AG264" s="78"/>
    </row>
    <row r="265" spans="4:33" x14ac:dyDescent="0.25">
      <c r="D265" s="318"/>
      <c r="E265" s="103" t="s">
        <v>27</v>
      </c>
      <c r="F265" s="95" t="str">
        <f>IF(P264="","",VLOOKUP($E264&amp;$D$91&amp;$D$92,'CCG data'!$A:$AD,'CCG data'!W$3,FALSE))</f>
        <v/>
      </c>
      <c r="G265" s="96" t="str">
        <f>IF(P264="","",VLOOKUP($E264&amp;$D$91&amp;$D$92,'CCG data'!$A:$AD,'CCG data'!X$3,FALSE))</f>
        <v/>
      </c>
      <c r="H265" s="96">
        <f>IF(R264="","",VLOOKUP($E264&amp;$D$91&amp;$D$92,'CCG data'!$A:$AD,'CCG data'!Y$3,FALSE))</f>
        <v>41.9094929140565</v>
      </c>
      <c r="I265" s="96">
        <f>IF(R264="","",VLOOKUP($E264&amp;$D$91&amp;$D$92,'CCG data'!$A:$AD,'CCG data'!Z$3,FALSE))</f>
        <v>50.154230764164865</v>
      </c>
      <c r="J265" s="96">
        <f>IF(T264="","",VLOOKUP($E264&amp;$D$91&amp;$D$92,'CCG data'!$A:$AD,'CCG data'!AA$3,FALSE))</f>
        <v>37.4400236012318</v>
      </c>
      <c r="K265" s="96">
        <f>IF(T264="","",VLOOKUP($E264&amp;$D$91&amp;$D$92,'CCG data'!$A:$AD,'CCG data'!AB$3,FALSE))</f>
        <v>45.432708711244516</v>
      </c>
      <c r="L265" s="96">
        <f>IF(V264="","",VLOOKUP($E264&amp;$D$91&amp;$D$92,'CCG data'!$A:$AD,'CCG data'!AC$3,FALSE))</f>
        <v>17.5173613683958</v>
      </c>
      <c r="M265" s="96">
        <f>IF(V264="","",VLOOKUP($E264&amp;$D$91&amp;$D$92,'CCG data'!$A:$AD,'CCG data'!AD$3,FALSE))</f>
        <v>22.997051106795237</v>
      </c>
      <c r="N265" s="363"/>
      <c r="P265" s="150" t="str">
        <f>IF(P264="","",VLOOKUP($E264&amp;$D$91&amp;$D$92,'CCG data'!$A:$AD,'CCG data'!I$3,FALSE))</f>
        <v/>
      </c>
      <c r="Q265" s="15" t="str">
        <f>IF(P264="","",VLOOKUP($E264&amp;$D$91&amp;$D$92,'CCG data'!$A:$AD,'CCG data'!J$3,FALSE))</f>
        <v/>
      </c>
      <c r="R265" s="15">
        <f>IF(R264="","",VLOOKUP($E264&amp;$D$91&amp;$D$92,'CCG data'!$A:$AD,'CCG data'!K$3,FALSE))</f>
        <v>0.40600000000000003</v>
      </c>
      <c r="S265" s="15">
        <f>IF(R264="","",VLOOKUP($E264&amp;$D$91&amp;$D$92,'CCG data'!$A:$AD,'CCG data'!L$3,FALSE))</f>
        <v>0.46400000000000002</v>
      </c>
      <c r="T265" s="15">
        <f>IF(T264="","",VLOOKUP($E264&amp;$D$91&amp;$D$92,'CCG data'!$A:$AD,'CCG data'!M$3,FALSE))</f>
        <v>0.34699999999999998</v>
      </c>
      <c r="U265" s="15">
        <f>IF(T264="","",VLOOKUP($E264&amp;$D$91&amp;$D$92,'CCG data'!$A:$AD,'CCG data'!N$3,FALSE))</f>
        <v>0.40400000000000003</v>
      </c>
      <c r="V265" s="15">
        <f>IF(V264="","",VLOOKUP($E264&amp;$D$91&amp;$D$92,'CCG data'!$A:$AD,'CCG data'!O$3,FALSE))</f>
        <v>0.16800000000000001</v>
      </c>
      <c r="W265" s="135">
        <f>IF(V264="","",VLOOKUP($E264&amp;$D$91&amp;$D$92,'CCG data'!$A:$AD,'CCG data'!P$3,FALSE))</f>
        <v>0.215</v>
      </c>
      <c r="Z265" s="163" t="str">
        <f>IFERROR(VLOOKUP($E265&amp;$D$92, Outliers!$A$4:$P$214,10,FALSE),"0")</f>
        <v>0</v>
      </c>
      <c r="AA265" s="163" t="str">
        <f>IFERROR(VLOOKUP($E265&amp;$D$92, Outliers!$A$4:$P$214,11,FALSE),"0")</f>
        <v>0</v>
      </c>
      <c r="AB265" s="163" t="str">
        <f>IFERROR(VLOOKUP($E265&amp;$D$92, Outliers!$A$4:$P$214,12,FALSE),"0")</f>
        <v>0</v>
      </c>
      <c r="AD265" s="78"/>
      <c r="AE265" s="78"/>
      <c r="AF265" s="78"/>
      <c r="AG265" s="78"/>
    </row>
    <row r="266" spans="4:33" ht="15.75" x14ac:dyDescent="0.25">
      <c r="D266" s="318"/>
      <c r="E266" s="104" t="s">
        <v>204</v>
      </c>
      <c r="F266" s="405" t="str">
        <f>IF(OR(ISERROR(VLOOKUP($E266&amp;$D$91&amp;$D$92,'CCG data'!$A:$AD,'CCG data'!R$3,FALSE)),ISBLANK(VLOOKUP($E266&amp;$D$91&amp;$D$92,'CCG data'!$A:$AD,'CCG data'!R$3,FALSE))),"",VLOOKUP($E266&amp;$D$91&amp;$D$92,'CCG data'!$A:$AD,'CCG data'!R$3,FALSE))</f>
        <v/>
      </c>
      <c r="G266" s="406"/>
      <c r="H266" s="406">
        <f>IF(OR(ISERROR(VLOOKUP($E266&amp;$D$91&amp;$D$92,'CCG data'!$A:$AD,'CCG data'!S$3,FALSE)),ISBLANK(VLOOKUP($E266&amp;$D$91&amp;$D$92,'CCG data'!$A:$AD,'CCG data'!S$3,FALSE))),"",VLOOKUP($E266&amp;$D$91&amp;$D$92,'CCG data'!$A:$AD,'CCG data'!S$3,FALSE))</f>
        <v>34.33659032281335</v>
      </c>
      <c r="I266" s="406"/>
      <c r="J266" s="406">
        <f>IF(OR(ISERROR(VLOOKUP($E266&amp;$D$91&amp;$D$92,'CCG data'!$A:$AD,'CCG data'!T$3,FALSE)),ISBLANK(VLOOKUP($E266&amp;$D$91&amp;$D$92,'CCG data'!$A:$AD,'CCG data'!T$3,FALSE))),"",VLOOKUP($E266&amp;$D$91&amp;$D$92,'CCG data'!$A:$AD,'CCG data'!T$3,FALSE))</f>
        <v>21.901179491903058</v>
      </c>
      <c r="K266" s="406"/>
      <c r="L266" s="406">
        <f>IF(OR(ISERROR(VLOOKUP($E266&amp;$D$91&amp;$D$92,'CCG data'!$A:$AD,'CCG data'!U$3,FALSE)),ISBLANK(VLOOKUP($E266&amp;$D$91&amp;$D$92,'CCG data'!$A:$AD,'CCG data'!U$3,FALSE))),"",VLOOKUP($E266&amp;$D$91&amp;$D$92,'CCG data'!$A:$AD,'CCG data'!U$3,FALSE))</f>
        <v>10.325432818029093</v>
      </c>
      <c r="M266" s="407"/>
      <c r="N266" s="362">
        <f>IF(OR(ISERROR(VLOOKUP($E266&amp;$D$91&amp;$D$92,'CCG data'!$A:$AD,'CCG data'!G$3,FALSE)),ISBLANK(VLOOKUP($E266&amp;$D$91&amp;$D$92,'CCG data'!$A:$AD,'CCG data'!G$3,FALSE))),"",VLOOKUP($E266&amp;$D$91&amp;$D$92,'CCG data'!$A:$AD,'CCG data'!G$3,FALSE))</f>
        <v>3996</v>
      </c>
      <c r="P266" s="397" t="str">
        <f>IF(OR(ISERROR(VLOOKUP($E266&amp;$D$91&amp;$D$92,'CCG data'!$A:$AD,'CCG data'!B$3,FALSE)),ISBLANK(VLOOKUP($E266&amp;$D$91&amp;$D$92,'CCG data'!$A:$AD,'CCG data'!B$3,FALSE))),"",VLOOKUP($E266&amp;$D$91&amp;$D$92,'CCG data'!$A:$AD,'CCG data'!B$3,FALSE))</f>
        <v/>
      </c>
      <c r="Q266" s="263"/>
      <c r="R266" s="263">
        <f>IF(OR(ISERROR(VLOOKUP($E266&amp;$D$91&amp;$D$92,'CCG data'!$A:$AD,'CCG data'!C$3,FALSE)),ISBLANK(VLOOKUP($E266&amp;$D$91&amp;$D$92,'CCG data'!$A:$AD,'CCG data'!C$3,FALSE))),"",VLOOKUP($E266&amp;$D$91&amp;$D$92,'CCG data'!$A:$AD,'CCG data'!C$3,FALSE))</f>
        <v>0.51351351351351349</v>
      </c>
      <c r="S266" s="263"/>
      <c r="T266" s="263">
        <f>IF(OR(ISERROR(VLOOKUP($E266&amp;$D$91&amp;$D$92,'CCG data'!$A:$AD,'CCG data'!D$3,FALSE)),ISBLANK(VLOOKUP($E266&amp;$D$91&amp;$D$92,'CCG data'!$A:$AD,'CCG data'!D$3,FALSE))),"",VLOOKUP($E266&amp;$D$91&amp;$D$92,'CCG data'!$A:$AD,'CCG data'!D$3,FALSE))</f>
        <v>0.33108108108108109</v>
      </c>
      <c r="U266" s="263"/>
      <c r="V266" s="263">
        <f>IF(OR(ISERROR(VLOOKUP($E266&amp;$D$91&amp;$D$92,'CCG data'!$A:$AD,'CCG data'!E$3,FALSE)),ISBLANK(VLOOKUP($E266&amp;$D$91&amp;$D$92,'CCG data'!$A:$AD,'CCG data'!E$3,FALSE))),"",VLOOKUP($E266&amp;$D$91&amp;$D$92,'CCG data'!$A:$AD,'CCG data'!E$3,FALSE))</f>
        <v>0.1554054054054054</v>
      </c>
      <c r="W266" s="398"/>
      <c r="Z266" s="163">
        <f>IFERROR(VLOOKUP($E266&amp;$D$92, Outliers!$A$4:$P$214,10,FALSE),"0")</f>
        <v>1</v>
      </c>
      <c r="AA266" s="163">
        <f>IFERROR(VLOOKUP($E266&amp;$D$92, Outliers!$A$4:$P$214,11,FALSE),"0")</f>
        <v>1</v>
      </c>
      <c r="AB266" s="163">
        <f>IFERROR(VLOOKUP($E266&amp;$D$92, Outliers!$A$4:$P$214,12,FALSE),"0")</f>
        <v>1</v>
      </c>
      <c r="AD266" s="78"/>
      <c r="AE266" s="78"/>
      <c r="AF266" s="78"/>
      <c r="AG266" s="78"/>
    </row>
    <row r="267" spans="4:33" x14ac:dyDescent="0.25">
      <c r="D267" s="318"/>
      <c r="E267" s="103" t="s">
        <v>27</v>
      </c>
      <c r="F267" s="95" t="str">
        <f>IF(P266="","",VLOOKUP($E266&amp;$D$91&amp;$D$92,'CCG data'!$A:$AD,'CCG data'!W$3,FALSE))</f>
        <v/>
      </c>
      <c r="G267" s="96" t="str">
        <f>IF(P266="","",VLOOKUP($E266&amp;$D$91&amp;$D$92,'CCG data'!$A:$AD,'CCG data'!X$3,FALSE))</f>
        <v/>
      </c>
      <c r="H267" s="96">
        <f>IF(R266="","",VLOOKUP($E266&amp;$D$91&amp;$D$92,'CCG data'!$A:$AD,'CCG data'!Y$3,FALSE))</f>
        <v>32.850912775627492</v>
      </c>
      <c r="I267" s="96">
        <f>IF(R266="","",VLOOKUP($E266&amp;$D$91&amp;$D$92,'CCG data'!$A:$AD,'CCG data'!Z$3,FALSE))</f>
        <v>35.822267869999209</v>
      </c>
      <c r="J267" s="96">
        <f>IF(T266="","",VLOOKUP($E266&amp;$D$91&amp;$D$92,'CCG data'!$A:$AD,'CCG data'!AA$3,FALSE))</f>
        <v>20.72101198354914</v>
      </c>
      <c r="K267" s="96">
        <f>IF(T266="","",VLOOKUP($E266&amp;$D$91&amp;$D$92,'CCG data'!$A:$AD,'CCG data'!AB$3,FALSE))</f>
        <v>23.081347000256976</v>
      </c>
      <c r="L267" s="96">
        <f>IF(V266="","",VLOOKUP($E266&amp;$D$91&amp;$D$92,'CCG data'!$A:$AD,'CCG data'!AC$3,FALSE))</f>
        <v>9.513315939687315</v>
      </c>
      <c r="M267" s="96">
        <f>IF(V266="","",VLOOKUP($E266&amp;$D$91&amp;$D$92,'CCG data'!$A:$AD,'CCG data'!AD$3,FALSE))</f>
        <v>11.13754969637087</v>
      </c>
      <c r="N267" s="363"/>
      <c r="P267" s="150" t="str">
        <f>IF(P266="","",VLOOKUP($E266&amp;$D$91&amp;$D$92,'CCG data'!$A:$AD,'CCG data'!I$3,FALSE))</f>
        <v/>
      </c>
      <c r="Q267" s="15" t="str">
        <f>IF(P266="","",VLOOKUP($E266&amp;$D$91&amp;$D$92,'CCG data'!$A:$AD,'CCG data'!J$3,FALSE))</f>
        <v/>
      </c>
      <c r="R267" s="15">
        <f>IF(R266="","",VLOOKUP($E266&amp;$D$91&amp;$D$92,'CCG data'!$A:$AD,'CCG data'!K$3,FALSE))</f>
        <v>0.498</v>
      </c>
      <c r="S267" s="15">
        <f>IF(R266="","",VLOOKUP($E266&amp;$D$91&amp;$D$92,'CCG data'!$A:$AD,'CCG data'!L$3,FALSE))</f>
        <v>0.52900000000000003</v>
      </c>
      <c r="T267" s="15">
        <f>IF(T266="","",VLOOKUP($E266&amp;$D$91&amp;$D$92,'CCG data'!$A:$AD,'CCG data'!M$3,FALSE))</f>
        <v>0.317</v>
      </c>
      <c r="U267" s="15">
        <f>IF(T266="","",VLOOKUP($E266&amp;$D$91&amp;$D$92,'CCG data'!$A:$AD,'CCG data'!N$3,FALSE))</f>
        <v>0.34599999999999997</v>
      </c>
      <c r="V267" s="15">
        <f>IF(V266="","",VLOOKUP($E266&amp;$D$91&amp;$D$92,'CCG data'!$A:$AD,'CCG data'!O$3,FALSE))</f>
        <v>0.14499999999999999</v>
      </c>
      <c r="W267" s="135">
        <f>IF(V266="","",VLOOKUP($E266&amp;$D$91&amp;$D$92,'CCG data'!$A:$AD,'CCG data'!P$3,FALSE))</f>
        <v>0.16700000000000001</v>
      </c>
      <c r="Z267" s="163" t="str">
        <f>IFERROR(VLOOKUP($E267&amp;$D$92, Outliers!$A$4:$P$214,10,FALSE),"0")</f>
        <v>0</v>
      </c>
      <c r="AA267" s="163" t="str">
        <f>IFERROR(VLOOKUP($E267&amp;$D$92, Outliers!$A$4:$P$214,11,FALSE),"0")</f>
        <v>0</v>
      </c>
      <c r="AB267" s="163" t="str">
        <f>IFERROR(VLOOKUP($E267&amp;$D$92, Outliers!$A$4:$P$214,12,FALSE),"0")</f>
        <v>0</v>
      </c>
      <c r="AD267" s="78"/>
      <c r="AE267" s="78"/>
      <c r="AF267" s="78"/>
      <c r="AG267" s="78"/>
    </row>
    <row r="268" spans="4:33" ht="15.75" x14ac:dyDescent="0.25">
      <c r="D268" s="318"/>
      <c r="E268" s="104" t="s">
        <v>205</v>
      </c>
      <c r="F268" s="405" t="str">
        <f>IF(OR(ISERROR(VLOOKUP($E268&amp;$D$91&amp;$D$92,'CCG data'!$A:$AD,'CCG data'!R$3,FALSE)),ISBLANK(VLOOKUP($E268&amp;$D$91&amp;$D$92,'CCG data'!$A:$AD,'CCG data'!R$3,FALSE))),"",VLOOKUP($E268&amp;$D$91&amp;$D$92,'CCG data'!$A:$AD,'CCG data'!R$3,FALSE))</f>
        <v/>
      </c>
      <c r="G268" s="406"/>
      <c r="H268" s="406">
        <f>IF(OR(ISERROR(VLOOKUP($E268&amp;$D$91&amp;$D$92,'CCG data'!$A:$AD,'CCG data'!S$3,FALSE)),ISBLANK(VLOOKUP($E268&amp;$D$91&amp;$D$92,'CCG data'!$A:$AD,'CCG data'!S$3,FALSE))),"",VLOOKUP($E268&amp;$D$91&amp;$D$92,'CCG data'!$A:$AD,'CCG data'!S$3,FALSE))</f>
        <v>26.71212158150799</v>
      </c>
      <c r="I268" s="406"/>
      <c r="J268" s="406">
        <f>IF(OR(ISERROR(VLOOKUP($E268&amp;$D$91&amp;$D$92,'CCG data'!$A:$AD,'CCG data'!T$3,FALSE)),ISBLANK(VLOOKUP($E268&amp;$D$91&amp;$D$92,'CCG data'!$A:$AD,'CCG data'!T$3,FALSE))),"",VLOOKUP($E268&amp;$D$91&amp;$D$92,'CCG data'!$A:$AD,'CCG data'!T$3,FALSE))</f>
        <v>22.561546731226102</v>
      </c>
      <c r="K268" s="406"/>
      <c r="L268" s="406">
        <f>IF(OR(ISERROR(VLOOKUP($E268&amp;$D$91&amp;$D$92,'CCG data'!$A:$AD,'CCG data'!U$3,FALSE)),ISBLANK(VLOOKUP($E268&amp;$D$91&amp;$D$92,'CCG data'!$A:$AD,'CCG data'!U$3,FALSE))),"",VLOOKUP($E268&amp;$D$91&amp;$D$92,'CCG data'!$A:$AD,'CCG data'!U$3,FALSE))</f>
        <v>14.111791671755533</v>
      </c>
      <c r="M268" s="407"/>
      <c r="N268" s="362">
        <f>IF(OR(ISERROR(VLOOKUP($E268&amp;$D$91&amp;$D$92,'CCG data'!$A:$AD,'CCG data'!G$3,FALSE)),ISBLANK(VLOOKUP($E268&amp;$D$91&amp;$D$92,'CCG data'!$A:$AD,'CCG data'!G$3,FALSE))),"",VLOOKUP($E268&amp;$D$91&amp;$D$92,'CCG data'!$A:$AD,'CCG data'!G$3,FALSE))</f>
        <v>716</v>
      </c>
      <c r="P268" s="397" t="str">
        <f>IF(OR(ISERROR(VLOOKUP($E268&amp;$D$91&amp;$D$92,'CCG data'!$A:$AD,'CCG data'!B$3,FALSE)),ISBLANK(VLOOKUP($E268&amp;$D$91&amp;$D$92,'CCG data'!$A:$AD,'CCG data'!B$3,FALSE))),"",VLOOKUP($E268&amp;$D$91&amp;$D$92,'CCG data'!$A:$AD,'CCG data'!B$3,FALSE))</f>
        <v/>
      </c>
      <c r="Q268" s="263"/>
      <c r="R268" s="263">
        <f>IF(OR(ISERROR(VLOOKUP($E268&amp;$D$91&amp;$D$92,'CCG data'!$A:$AD,'CCG data'!C$3,FALSE)),ISBLANK(VLOOKUP($E268&amp;$D$91&amp;$D$92,'CCG data'!$A:$AD,'CCG data'!C$3,FALSE))),"",VLOOKUP($E268&amp;$D$91&amp;$D$92,'CCG data'!$A:$AD,'CCG data'!C$3,FALSE))</f>
        <v>0.41759776536312848</v>
      </c>
      <c r="S268" s="263"/>
      <c r="T268" s="263">
        <f>IF(OR(ISERROR(VLOOKUP($E268&amp;$D$91&amp;$D$92,'CCG data'!$A:$AD,'CCG data'!D$3,FALSE)),ISBLANK(VLOOKUP($E268&amp;$D$91&amp;$D$92,'CCG data'!$A:$AD,'CCG data'!D$3,FALSE))),"",VLOOKUP($E268&amp;$D$91&amp;$D$92,'CCG data'!$A:$AD,'CCG data'!D$3,FALSE))</f>
        <v>0.36033519553072624</v>
      </c>
      <c r="U268" s="263"/>
      <c r="V268" s="263">
        <f>IF(OR(ISERROR(VLOOKUP($E268&amp;$D$91&amp;$D$92,'CCG data'!$A:$AD,'CCG data'!E$3,FALSE)),ISBLANK(VLOOKUP($E268&amp;$D$91&amp;$D$92,'CCG data'!$A:$AD,'CCG data'!E$3,FALSE))),"",VLOOKUP($E268&amp;$D$91&amp;$D$92,'CCG data'!$A:$AD,'CCG data'!E$3,FALSE))</f>
        <v>0.22206703910614525</v>
      </c>
      <c r="W268" s="398"/>
      <c r="Z268" s="163">
        <f>IFERROR(VLOOKUP($E268&amp;$D$92, Outliers!$A$4:$P$214,10,FALSE),"0")</f>
        <v>1</v>
      </c>
      <c r="AA268" s="163">
        <f>IFERROR(VLOOKUP($E268&amp;$D$92, Outliers!$A$4:$P$214,11,FALSE),"0")</f>
        <v>1</v>
      </c>
      <c r="AB268" s="163">
        <f>IFERROR(VLOOKUP($E268&amp;$D$92, Outliers!$A$4:$P$214,12,FALSE),"0")</f>
        <v>0</v>
      </c>
      <c r="AD268" s="78"/>
      <c r="AE268" s="78"/>
      <c r="AF268" s="78"/>
      <c r="AG268" s="78"/>
    </row>
    <row r="269" spans="4:33" x14ac:dyDescent="0.25">
      <c r="D269" s="318"/>
      <c r="E269" s="103" t="s">
        <v>27</v>
      </c>
      <c r="F269" s="95" t="str">
        <f>IF(P268="","",VLOOKUP($E268&amp;$D$91&amp;$D$92,'CCG data'!$A:$AD,'CCG data'!W$3,FALSE))</f>
        <v/>
      </c>
      <c r="G269" s="96" t="str">
        <f>IF(P268="","",VLOOKUP($E268&amp;$D$91&amp;$D$92,'CCG data'!$A:$AD,'CCG data'!X$3,FALSE))</f>
        <v/>
      </c>
      <c r="H269" s="96">
        <f>IF(R268="","",VLOOKUP($E268&amp;$D$91&amp;$D$92,'CCG data'!$A:$AD,'CCG data'!Y$3,FALSE))</f>
        <v>23.684309901591579</v>
      </c>
      <c r="I269" s="96">
        <f>IF(R268="","",VLOOKUP($E268&amp;$D$91&amp;$D$92,'CCG data'!$A:$AD,'CCG data'!Z$3,FALSE))</f>
        <v>29.739933261424401</v>
      </c>
      <c r="J269" s="96">
        <f>IF(T268="","",VLOOKUP($E268&amp;$D$91&amp;$D$92,'CCG data'!$A:$AD,'CCG data'!AA$3,FALSE))</f>
        <v>19.808490460206144</v>
      </c>
      <c r="K269" s="96">
        <f>IF(T268="","",VLOOKUP($E268&amp;$D$91&amp;$D$92,'CCG data'!$A:$AD,'CCG data'!AB$3,FALSE))</f>
        <v>25.314603002246059</v>
      </c>
      <c r="L269" s="96">
        <f>IF(V268="","",VLOOKUP($E268&amp;$D$91&amp;$D$92,'CCG data'!$A:$AD,'CCG data'!AC$3,FALSE))</f>
        <v>11.918281434284008</v>
      </c>
      <c r="M269" s="96">
        <f>IF(V268="","",VLOOKUP($E268&amp;$D$91&amp;$D$92,'CCG data'!$A:$AD,'CCG data'!AD$3,FALSE))</f>
        <v>16.305301909227058</v>
      </c>
      <c r="N269" s="363"/>
      <c r="P269" s="150" t="str">
        <f>IF(P268="","",VLOOKUP($E268&amp;$D$91&amp;$D$92,'CCG data'!$A:$AD,'CCG data'!I$3,FALSE))</f>
        <v/>
      </c>
      <c r="Q269" s="15" t="str">
        <f>IF(P268="","",VLOOKUP($E268&amp;$D$91&amp;$D$92,'CCG data'!$A:$AD,'CCG data'!J$3,FALSE))</f>
        <v/>
      </c>
      <c r="R269" s="15">
        <f>IF(R268="","",VLOOKUP($E268&amp;$D$91&amp;$D$92,'CCG data'!$A:$AD,'CCG data'!K$3,FALSE))</f>
        <v>0.38200000000000001</v>
      </c>
      <c r="S269" s="15">
        <f>IF(R268="","",VLOOKUP($E268&amp;$D$91&amp;$D$92,'CCG data'!$A:$AD,'CCG data'!L$3,FALSE))</f>
        <v>0.45400000000000001</v>
      </c>
      <c r="T269" s="15">
        <f>IF(T268="","",VLOOKUP($E268&amp;$D$91&amp;$D$92,'CCG data'!$A:$AD,'CCG data'!M$3,FALSE))</f>
        <v>0.32600000000000001</v>
      </c>
      <c r="U269" s="15">
        <f>IF(T268="","",VLOOKUP($E268&amp;$D$91&amp;$D$92,'CCG data'!$A:$AD,'CCG data'!N$3,FALSE))</f>
        <v>0.39600000000000002</v>
      </c>
      <c r="V269" s="15">
        <f>IF(V268="","",VLOOKUP($E268&amp;$D$91&amp;$D$92,'CCG data'!$A:$AD,'CCG data'!O$3,FALSE))</f>
        <v>0.193</v>
      </c>
      <c r="W269" s="135">
        <f>IF(V268="","",VLOOKUP($E268&amp;$D$91&amp;$D$92,'CCG data'!$A:$AD,'CCG data'!P$3,FALSE))</f>
        <v>0.254</v>
      </c>
      <c r="Z269" s="163" t="str">
        <f>IFERROR(VLOOKUP($E269&amp;$D$92, Outliers!$A$4:$P$214,10,FALSE),"0")</f>
        <v>0</v>
      </c>
      <c r="AA269" s="163" t="str">
        <f>IFERROR(VLOOKUP($E269&amp;$D$92, Outliers!$A$4:$P$214,11,FALSE),"0")</f>
        <v>0</v>
      </c>
      <c r="AB269" s="163" t="str">
        <f>IFERROR(VLOOKUP($E269&amp;$D$92, Outliers!$A$4:$P$214,12,FALSE),"0")</f>
        <v>0</v>
      </c>
      <c r="AD269" s="78"/>
      <c r="AE269" s="78"/>
      <c r="AF269" s="78"/>
      <c r="AG269" s="78"/>
    </row>
    <row r="270" spans="4:33" ht="15.75" x14ac:dyDescent="0.25">
      <c r="D270" s="318"/>
      <c r="E270" s="104" t="s">
        <v>206</v>
      </c>
      <c r="F270" s="405" t="str">
        <f>IF(OR(ISERROR(VLOOKUP($E270&amp;$D$91&amp;$D$92,'CCG data'!$A:$AD,'CCG data'!R$3,FALSE)),ISBLANK(VLOOKUP($E270&amp;$D$91&amp;$D$92,'CCG data'!$A:$AD,'CCG data'!R$3,FALSE))),"",VLOOKUP($E270&amp;$D$91&amp;$D$92,'CCG data'!$A:$AD,'CCG data'!R$3,FALSE))</f>
        <v/>
      </c>
      <c r="G270" s="406"/>
      <c r="H270" s="406">
        <f>IF(OR(ISERROR(VLOOKUP($E270&amp;$D$91&amp;$D$92,'CCG data'!$A:$AD,'CCG data'!S$3,FALSE)),ISBLANK(VLOOKUP($E270&amp;$D$91&amp;$D$92,'CCG data'!$A:$AD,'CCG data'!S$3,FALSE))),"",VLOOKUP($E270&amp;$D$91&amp;$D$92,'CCG data'!$A:$AD,'CCG data'!S$3,FALSE))</f>
        <v>65.762824030590167</v>
      </c>
      <c r="I270" s="406"/>
      <c r="J270" s="406">
        <f>IF(OR(ISERROR(VLOOKUP($E270&amp;$D$91&amp;$D$92,'CCG data'!$A:$AD,'CCG data'!T$3,FALSE)),ISBLANK(VLOOKUP($E270&amp;$D$91&amp;$D$92,'CCG data'!$A:$AD,'CCG data'!T$3,FALSE))),"",VLOOKUP($E270&amp;$D$91&amp;$D$92,'CCG data'!$A:$AD,'CCG data'!T$3,FALSE))</f>
        <v>47.605769335143236</v>
      </c>
      <c r="K270" s="406"/>
      <c r="L270" s="406">
        <f>IF(OR(ISERROR(VLOOKUP($E270&amp;$D$91&amp;$D$92,'CCG data'!$A:$AD,'CCG data'!U$3,FALSE)),ISBLANK(VLOOKUP($E270&amp;$D$91&amp;$D$92,'CCG data'!$A:$AD,'CCG data'!U$3,FALSE))),"",VLOOKUP($E270&amp;$D$91&amp;$D$92,'CCG data'!$A:$AD,'CCG data'!U$3,FALSE))</f>
        <v>26.041968701697797</v>
      </c>
      <c r="M270" s="407"/>
      <c r="N270" s="362">
        <f>IF(OR(ISERROR(VLOOKUP($E270&amp;$D$91&amp;$D$92,'CCG data'!$A:$AD,'CCG data'!G$3,FALSE)),ISBLANK(VLOOKUP($E270&amp;$D$91&amp;$D$92,'CCG data'!$A:$AD,'CCG data'!G$3,FALSE))),"",VLOOKUP($E270&amp;$D$91&amp;$D$92,'CCG data'!$A:$AD,'CCG data'!G$3,FALSE))</f>
        <v>1734</v>
      </c>
      <c r="P270" s="397" t="str">
        <f>IF(OR(ISERROR(VLOOKUP($E270&amp;$D$91&amp;$D$92,'CCG data'!$A:$AD,'CCG data'!B$3,FALSE)),ISBLANK(VLOOKUP($E270&amp;$D$91&amp;$D$92,'CCG data'!$A:$AD,'CCG data'!B$3,FALSE))),"",VLOOKUP($E270&amp;$D$91&amp;$D$92,'CCG data'!$A:$AD,'CCG data'!B$3,FALSE))</f>
        <v/>
      </c>
      <c r="Q270" s="263"/>
      <c r="R270" s="263">
        <f>IF(OR(ISERROR(VLOOKUP($E270&amp;$D$91&amp;$D$92,'CCG data'!$A:$AD,'CCG data'!C$3,FALSE)),ISBLANK(VLOOKUP($E270&amp;$D$91&amp;$D$92,'CCG data'!$A:$AD,'CCG data'!C$3,FALSE))),"",VLOOKUP($E270&amp;$D$91&amp;$D$92,'CCG data'!$A:$AD,'CCG data'!C$3,FALSE))</f>
        <v>0.47347174163783162</v>
      </c>
      <c r="S270" s="263"/>
      <c r="T270" s="263">
        <f>IF(OR(ISERROR(VLOOKUP($E270&amp;$D$91&amp;$D$92,'CCG data'!$A:$AD,'CCG data'!D$3,FALSE)),ISBLANK(VLOOKUP($E270&amp;$D$91&amp;$D$92,'CCG data'!$A:$AD,'CCG data'!D$3,FALSE))),"",VLOOKUP($E270&amp;$D$91&amp;$D$92,'CCG data'!$A:$AD,'CCG data'!D$3,FALSE))</f>
        <v>0.33852364475201846</v>
      </c>
      <c r="U270" s="263"/>
      <c r="V270" s="263">
        <f>IF(OR(ISERROR(VLOOKUP($E270&amp;$D$91&amp;$D$92,'CCG data'!$A:$AD,'CCG data'!E$3,FALSE)),ISBLANK(VLOOKUP($E270&amp;$D$91&amp;$D$92,'CCG data'!$A:$AD,'CCG data'!E$3,FALSE))),"",VLOOKUP($E270&amp;$D$91&amp;$D$92,'CCG data'!$A:$AD,'CCG data'!E$3,FALSE))</f>
        <v>0.18800461361014995</v>
      </c>
      <c r="W270" s="398"/>
      <c r="Z270" s="163">
        <f>IFERROR(VLOOKUP($E270&amp;$D$92, Outliers!$A$4:$P$214,10,FALSE),"0")</f>
        <v>1</v>
      </c>
      <c r="AA270" s="163">
        <f>IFERROR(VLOOKUP($E270&amp;$D$92, Outliers!$A$4:$P$214,11,FALSE),"0")</f>
        <v>1</v>
      </c>
      <c r="AB270" s="163">
        <f>IFERROR(VLOOKUP($E270&amp;$D$92, Outliers!$A$4:$P$214,12,FALSE),"0")</f>
        <v>1</v>
      </c>
      <c r="AD270" s="78"/>
      <c r="AE270" s="78"/>
      <c r="AF270" s="78"/>
      <c r="AG270" s="78"/>
    </row>
    <row r="271" spans="4:33" x14ac:dyDescent="0.25">
      <c r="D271" s="318"/>
      <c r="E271" s="103" t="s">
        <v>27</v>
      </c>
      <c r="F271" s="95" t="str">
        <f>IF(P270="","",VLOOKUP($E270&amp;$D$91&amp;$D$92,'CCG data'!$A:$AD,'CCG data'!W$3,FALSE))</f>
        <v/>
      </c>
      <c r="G271" s="96" t="str">
        <f>IF(P270="","",VLOOKUP($E270&amp;$D$91&amp;$D$92,'CCG data'!$A:$AD,'CCG data'!X$3,FALSE))</f>
        <v/>
      </c>
      <c r="H271" s="96">
        <f>IF(R270="","",VLOOKUP($E270&amp;$D$91&amp;$D$92,'CCG data'!$A:$AD,'CCG data'!Y$3,FALSE))</f>
        <v>61.264352798535597</v>
      </c>
      <c r="I271" s="96">
        <f>IF(R270="","",VLOOKUP($E270&amp;$D$91&amp;$D$92,'CCG data'!$A:$AD,'CCG data'!Z$3,FALSE))</f>
        <v>70.261295262644737</v>
      </c>
      <c r="J271" s="96">
        <f>IF(T270="","",VLOOKUP($E270&amp;$D$91&amp;$D$92,'CCG data'!$A:$AD,'CCG data'!AA$3,FALSE))</f>
        <v>43.75456458393711</v>
      </c>
      <c r="K271" s="96">
        <f>IF(T270="","",VLOOKUP($E270&amp;$D$91&amp;$D$92,'CCG data'!$A:$AD,'CCG data'!AB$3,FALSE))</f>
        <v>51.456974086349362</v>
      </c>
      <c r="L271" s="96">
        <f>IF(V270="","",VLOOKUP($E270&amp;$D$91&amp;$D$92,'CCG data'!$A:$AD,'CCG data'!AC$3,FALSE))</f>
        <v>23.214999455575803</v>
      </c>
      <c r="M271" s="96">
        <f>IF(V270="","",VLOOKUP($E270&amp;$D$91&amp;$D$92,'CCG data'!$A:$AD,'CCG data'!AD$3,FALSE))</f>
        <v>28.868937947819791</v>
      </c>
      <c r="N271" s="363"/>
      <c r="P271" s="150" t="str">
        <f>IF(P270="","",VLOOKUP($E270&amp;$D$91&amp;$D$92,'CCG data'!$A:$AD,'CCG data'!I$3,FALSE))</f>
        <v/>
      </c>
      <c r="Q271" s="15" t="str">
        <f>IF(P270="","",VLOOKUP($E270&amp;$D$91&amp;$D$92,'CCG data'!$A:$AD,'CCG data'!J$3,FALSE))</f>
        <v/>
      </c>
      <c r="R271" s="15">
        <f>IF(R270="","",VLOOKUP($E270&amp;$D$91&amp;$D$92,'CCG data'!$A:$AD,'CCG data'!K$3,FALSE))</f>
        <v>0.45</v>
      </c>
      <c r="S271" s="15">
        <f>IF(R270="","",VLOOKUP($E270&amp;$D$91&amp;$D$92,'CCG data'!$A:$AD,'CCG data'!L$3,FALSE))</f>
        <v>0.497</v>
      </c>
      <c r="T271" s="15">
        <f>IF(T270="","",VLOOKUP($E270&amp;$D$91&amp;$D$92,'CCG data'!$A:$AD,'CCG data'!M$3,FALSE))</f>
        <v>0.317</v>
      </c>
      <c r="U271" s="15">
        <f>IF(T270="","",VLOOKUP($E270&amp;$D$91&amp;$D$92,'CCG data'!$A:$AD,'CCG data'!N$3,FALSE))</f>
        <v>0.36099999999999999</v>
      </c>
      <c r="V271" s="15">
        <f>IF(V270="","",VLOOKUP($E270&amp;$D$91&amp;$D$92,'CCG data'!$A:$AD,'CCG data'!O$3,FALSE))</f>
        <v>0.17</v>
      </c>
      <c r="W271" s="135">
        <f>IF(V270="","",VLOOKUP($E270&amp;$D$91&amp;$D$92,'CCG data'!$A:$AD,'CCG data'!P$3,FALSE))</f>
        <v>0.20699999999999999</v>
      </c>
      <c r="Z271" s="163" t="str">
        <f>IFERROR(VLOOKUP($E271&amp;$D$92, Outliers!$A$4:$P$214,10,FALSE),"0")</f>
        <v>0</v>
      </c>
      <c r="AA271" s="163" t="str">
        <f>IFERROR(VLOOKUP($E271&amp;$D$92, Outliers!$A$4:$P$214,11,FALSE),"0")</f>
        <v>0</v>
      </c>
      <c r="AB271" s="163" t="str">
        <f>IFERROR(VLOOKUP($E271&amp;$D$92, Outliers!$A$4:$P$214,12,FALSE),"0")</f>
        <v>0</v>
      </c>
      <c r="AD271" s="78"/>
      <c r="AE271" s="78"/>
      <c r="AF271" s="78"/>
      <c r="AG271" s="78"/>
    </row>
    <row r="272" spans="4:33" ht="15.75" x14ac:dyDescent="0.25">
      <c r="D272" s="318"/>
      <c r="E272" s="104" t="s">
        <v>207</v>
      </c>
      <c r="F272" s="405" t="str">
        <f>IF(OR(ISERROR(VLOOKUP($E272&amp;$D$91&amp;$D$92,'CCG data'!$A:$AD,'CCG data'!R$3,FALSE)),ISBLANK(VLOOKUP($E272&amp;$D$91&amp;$D$92,'CCG data'!$A:$AD,'CCG data'!R$3,FALSE))),"",VLOOKUP($E272&amp;$D$91&amp;$D$92,'CCG data'!$A:$AD,'CCG data'!R$3,FALSE))</f>
        <v/>
      </c>
      <c r="G272" s="406"/>
      <c r="H272" s="406">
        <f>IF(OR(ISERROR(VLOOKUP($E272&amp;$D$91&amp;$D$92,'CCG data'!$A:$AD,'CCG data'!S$3,FALSE)),ISBLANK(VLOOKUP($E272&amp;$D$91&amp;$D$92,'CCG data'!$A:$AD,'CCG data'!S$3,FALSE))),"",VLOOKUP($E272&amp;$D$91&amp;$D$92,'CCG data'!$A:$AD,'CCG data'!S$3,FALSE))</f>
        <v>39.921980678330698</v>
      </c>
      <c r="I272" s="406"/>
      <c r="J272" s="406">
        <f>IF(OR(ISERROR(VLOOKUP($E272&amp;$D$91&amp;$D$92,'CCG data'!$A:$AD,'CCG data'!T$3,FALSE)),ISBLANK(VLOOKUP($E272&amp;$D$91&amp;$D$92,'CCG data'!$A:$AD,'CCG data'!T$3,FALSE))),"",VLOOKUP($E272&amp;$D$91&amp;$D$92,'CCG data'!$A:$AD,'CCG data'!T$3,FALSE))</f>
        <v>40.072388789024238</v>
      </c>
      <c r="K272" s="406"/>
      <c r="L272" s="406">
        <f>IF(OR(ISERROR(VLOOKUP($E272&amp;$D$91&amp;$D$92,'CCG data'!$A:$AD,'CCG data'!U$3,FALSE)),ISBLANK(VLOOKUP($E272&amp;$D$91&amp;$D$92,'CCG data'!$A:$AD,'CCG data'!U$3,FALSE))),"",VLOOKUP($E272&amp;$D$91&amp;$D$92,'CCG data'!$A:$AD,'CCG data'!U$3,FALSE))</f>
        <v>13.41629115570079</v>
      </c>
      <c r="M272" s="407"/>
      <c r="N272" s="362">
        <f>IF(OR(ISERROR(VLOOKUP($E272&amp;$D$91&amp;$D$92,'CCG data'!$A:$AD,'CCG data'!G$3,FALSE)),ISBLANK(VLOOKUP($E272&amp;$D$91&amp;$D$92,'CCG data'!$A:$AD,'CCG data'!G$3,FALSE))),"",VLOOKUP($E272&amp;$D$91&amp;$D$92,'CCG data'!$A:$AD,'CCG data'!G$3,FALSE))</f>
        <v>1279</v>
      </c>
      <c r="P272" s="397" t="str">
        <f>IF(OR(ISERROR(VLOOKUP($E272&amp;$D$91&amp;$D$92,'CCG data'!$A:$AD,'CCG data'!B$3,FALSE)),ISBLANK(VLOOKUP($E272&amp;$D$91&amp;$D$92,'CCG data'!$A:$AD,'CCG data'!B$3,FALSE))),"",VLOOKUP($E272&amp;$D$91&amp;$D$92,'CCG data'!$A:$AD,'CCG data'!B$3,FALSE))</f>
        <v/>
      </c>
      <c r="Q272" s="263"/>
      <c r="R272" s="263">
        <f>IF(OR(ISERROR(VLOOKUP($E272&amp;$D$91&amp;$D$92,'CCG data'!$A:$AD,'CCG data'!C$3,FALSE)),ISBLANK(VLOOKUP($E272&amp;$D$91&amp;$D$92,'CCG data'!$A:$AD,'CCG data'!C$3,FALSE))),"",VLOOKUP($E272&amp;$D$91&amp;$D$92,'CCG data'!$A:$AD,'CCG data'!C$3,FALSE))</f>
        <v>0.43158717748240816</v>
      </c>
      <c r="S272" s="263"/>
      <c r="T272" s="263">
        <f>IF(OR(ISERROR(VLOOKUP($E272&amp;$D$91&amp;$D$92,'CCG data'!$A:$AD,'CCG data'!D$3,FALSE)),ISBLANK(VLOOKUP($E272&amp;$D$91&amp;$D$92,'CCG data'!$A:$AD,'CCG data'!D$3,FALSE))),"",VLOOKUP($E272&amp;$D$91&amp;$D$92,'CCG data'!$A:$AD,'CCG data'!D$3,FALSE))</f>
        <v>0.42220484753713838</v>
      </c>
      <c r="U272" s="263"/>
      <c r="V272" s="263">
        <f>IF(OR(ISERROR(VLOOKUP($E272&amp;$D$91&amp;$D$92,'CCG data'!$A:$AD,'CCG data'!E$3,FALSE)),ISBLANK(VLOOKUP($E272&amp;$D$91&amp;$D$92,'CCG data'!$A:$AD,'CCG data'!E$3,FALSE))),"",VLOOKUP($E272&amp;$D$91&amp;$D$92,'CCG data'!$A:$AD,'CCG data'!E$3,FALSE))</f>
        <v>0.14620797498045349</v>
      </c>
      <c r="W272" s="398"/>
      <c r="Z272" s="163">
        <f>IFERROR(VLOOKUP($E272&amp;$D$92, Outliers!$A$4:$P$214,10,FALSE),"0")</f>
        <v>0</v>
      </c>
      <c r="AA272" s="163">
        <f>IFERROR(VLOOKUP($E272&amp;$D$92, Outliers!$A$4:$P$214,11,FALSE),"0")</f>
        <v>1</v>
      </c>
      <c r="AB272" s="163">
        <f>IFERROR(VLOOKUP($E272&amp;$D$92, Outliers!$A$4:$P$214,12,FALSE),"0")</f>
        <v>0</v>
      </c>
      <c r="AD272" s="78"/>
      <c r="AE272" s="78"/>
      <c r="AF272" s="78"/>
      <c r="AG272" s="78"/>
    </row>
    <row r="273" spans="4:33" x14ac:dyDescent="0.25">
      <c r="D273" s="318"/>
      <c r="E273" s="103" t="s">
        <v>27</v>
      </c>
      <c r="F273" s="95" t="str">
        <f>IF(P272="","",VLOOKUP($E272&amp;$D$91&amp;$D$92,'CCG data'!$A:$AD,'CCG data'!W$3,FALSE))</f>
        <v/>
      </c>
      <c r="G273" s="96" t="str">
        <f>IF(P272="","",VLOOKUP($E272&amp;$D$91&amp;$D$92,'CCG data'!$A:$AD,'CCG data'!X$3,FALSE))</f>
        <v/>
      </c>
      <c r="H273" s="96">
        <f>IF(R272="","",VLOOKUP($E272&amp;$D$91&amp;$D$92,'CCG data'!$A:$AD,'CCG data'!Y$3,FALSE))</f>
        <v>36.591563694551844</v>
      </c>
      <c r="I273" s="96">
        <f>IF(R272="","",VLOOKUP($E272&amp;$D$91&amp;$D$92,'CCG data'!$A:$AD,'CCG data'!Z$3,FALSE))</f>
        <v>43.252397662109551</v>
      </c>
      <c r="J273" s="96">
        <f>IF(T272="","",VLOOKUP($E272&amp;$D$91&amp;$D$92,'CCG data'!$A:$AD,'CCG data'!AA$3,FALSE))</f>
        <v>36.692484332708972</v>
      </c>
      <c r="K273" s="96">
        <f>IF(T272="","",VLOOKUP($E272&amp;$D$91&amp;$D$92,'CCG data'!$A:$AD,'CCG data'!AB$3,FALSE))</f>
        <v>43.452293245339504</v>
      </c>
      <c r="L273" s="96">
        <f>IF(V272="","",VLOOKUP($E272&amp;$D$91&amp;$D$92,'CCG data'!$A:$AD,'CCG data'!AC$3,FALSE))</f>
        <v>11.493342259480748</v>
      </c>
      <c r="M273" s="96">
        <f>IF(V272="","",VLOOKUP($E272&amp;$D$91&amp;$D$92,'CCG data'!$A:$AD,'CCG data'!AD$3,FALSE))</f>
        <v>15.339240051920832</v>
      </c>
      <c r="N273" s="363"/>
      <c r="P273" s="150" t="str">
        <f>IF(P272="","",VLOOKUP($E272&amp;$D$91&amp;$D$92,'CCG data'!$A:$AD,'CCG data'!I$3,FALSE))</f>
        <v/>
      </c>
      <c r="Q273" s="15" t="str">
        <f>IF(P272="","",VLOOKUP($E272&amp;$D$91&amp;$D$92,'CCG data'!$A:$AD,'CCG data'!J$3,FALSE))</f>
        <v/>
      </c>
      <c r="R273" s="15">
        <f>IF(R272="","",VLOOKUP($E272&amp;$D$91&amp;$D$92,'CCG data'!$A:$AD,'CCG data'!K$3,FALSE))</f>
        <v>0.40500000000000003</v>
      </c>
      <c r="S273" s="15">
        <f>IF(R272="","",VLOOKUP($E272&amp;$D$91&amp;$D$92,'CCG data'!$A:$AD,'CCG data'!L$3,FALSE))</f>
        <v>0.45900000000000002</v>
      </c>
      <c r="T273" s="15">
        <f>IF(T272="","",VLOOKUP($E272&amp;$D$91&amp;$D$92,'CCG data'!$A:$AD,'CCG data'!M$3,FALSE))</f>
        <v>0.39500000000000002</v>
      </c>
      <c r="U273" s="15">
        <f>IF(T272="","",VLOOKUP($E272&amp;$D$91&amp;$D$92,'CCG data'!$A:$AD,'CCG data'!N$3,FALSE))</f>
        <v>0.44900000000000001</v>
      </c>
      <c r="V273" s="15">
        <f>IF(V272="","",VLOOKUP($E272&amp;$D$91&amp;$D$92,'CCG data'!$A:$AD,'CCG data'!O$3,FALSE))</f>
        <v>0.128</v>
      </c>
      <c r="W273" s="135">
        <f>IF(V272="","",VLOOKUP($E272&amp;$D$91&amp;$D$92,'CCG data'!$A:$AD,'CCG data'!P$3,FALSE))</f>
        <v>0.16700000000000001</v>
      </c>
      <c r="Z273" s="163" t="str">
        <f>IFERROR(VLOOKUP($E273&amp;$D$92, Outliers!$A$4:$P$214,10,FALSE),"0")</f>
        <v>0</v>
      </c>
      <c r="AA273" s="163" t="str">
        <f>IFERROR(VLOOKUP($E273&amp;$D$92, Outliers!$A$4:$P$214,11,FALSE),"0")</f>
        <v>0</v>
      </c>
      <c r="AB273" s="163" t="str">
        <f>IFERROR(VLOOKUP($E273&amp;$D$92, Outliers!$A$4:$P$214,12,FALSE),"0")</f>
        <v>0</v>
      </c>
      <c r="AD273" s="78"/>
      <c r="AE273" s="78"/>
      <c r="AF273" s="78"/>
      <c r="AG273" s="78"/>
    </row>
    <row r="274" spans="4:33" ht="15.75" x14ac:dyDescent="0.25">
      <c r="D274" s="318"/>
      <c r="E274" s="104" t="s">
        <v>208</v>
      </c>
      <c r="F274" s="405" t="str">
        <f>IF(OR(ISERROR(VLOOKUP($E274&amp;$D$91&amp;$D$92,'CCG data'!$A:$AD,'CCG data'!R$3,FALSE)),ISBLANK(VLOOKUP($E274&amp;$D$91&amp;$D$92,'CCG data'!$A:$AD,'CCG data'!R$3,FALSE))),"",VLOOKUP($E274&amp;$D$91&amp;$D$92,'CCG data'!$A:$AD,'CCG data'!R$3,FALSE))</f>
        <v/>
      </c>
      <c r="G274" s="406"/>
      <c r="H274" s="406">
        <f>IF(OR(ISERROR(VLOOKUP($E274&amp;$D$91&amp;$D$92,'CCG data'!$A:$AD,'CCG data'!S$3,FALSE)),ISBLANK(VLOOKUP($E274&amp;$D$91&amp;$D$92,'CCG data'!$A:$AD,'CCG data'!S$3,FALSE))),"",VLOOKUP($E274&amp;$D$91&amp;$D$92,'CCG data'!$A:$AD,'CCG data'!S$3,FALSE))</f>
        <v>40.683054361819629</v>
      </c>
      <c r="I274" s="406"/>
      <c r="J274" s="406">
        <f>IF(OR(ISERROR(VLOOKUP($E274&amp;$D$91&amp;$D$92,'CCG data'!$A:$AD,'CCG data'!T$3,FALSE)),ISBLANK(VLOOKUP($E274&amp;$D$91&amp;$D$92,'CCG data'!$A:$AD,'CCG data'!T$3,FALSE))),"",VLOOKUP($E274&amp;$D$91&amp;$D$92,'CCG data'!$A:$AD,'CCG data'!T$3,FALSE))</f>
        <v>28.703321455238108</v>
      </c>
      <c r="K274" s="406"/>
      <c r="L274" s="406">
        <f>IF(OR(ISERROR(VLOOKUP($E274&amp;$D$91&amp;$D$92,'CCG data'!$A:$AD,'CCG data'!U$3,FALSE)),ISBLANK(VLOOKUP($E274&amp;$D$91&amp;$D$92,'CCG data'!$A:$AD,'CCG data'!U$3,FALSE))),"",VLOOKUP($E274&amp;$D$91&amp;$D$92,'CCG data'!$A:$AD,'CCG data'!U$3,FALSE))</f>
        <v>13.38151813539573</v>
      </c>
      <c r="M274" s="407"/>
      <c r="N274" s="362">
        <f>IF(OR(ISERROR(VLOOKUP($E274&amp;$D$91&amp;$D$92,'CCG data'!$A:$AD,'CCG data'!G$3,FALSE)),ISBLANK(VLOOKUP($E274&amp;$D$91&amp;$D$92,'CCG data'!$A:$AD,'CCG data'!G$3,FALSE))),"",VLOOKUP($E274&amp;$D$91&amp;$D$92,'CCG data'!$A:$AD,'CCG data'!G$3,FALSE))</f>
        <v>1560</v>
      </c>
      <c r="P274" s="397" t="str">
        <f>IF(OR(ISERROR(VLOOKUP($E274&amp;$D$91&amp;$D$92,'CCG data'!$A:$AD,'CCG data'!B$3,FALSE)),ISBLANK(VLOOKUP($E274&amp;$D$91&amp;$D$92,'CCG data'!$A:$AD,'CCG data'!B$3,FALSE))),"",VLOOKUP($E274&amp;$D$91&amp;$D$92,'CCG data'!$A:$AD,'CCG data'!B$3,FALSE))</f>
        <v/>
      </c>
      <c r="Q274" s="263"/>
      <c r="R274" s="263">
        <f>IF(OR(ISERROR(VLOOKUP($E274&amp;$D$91&amp;$D$92,'CCG data'!$A:$AD,'CCG data'!C$3,FALSE)),ISBLANK(VLOOKUP($E274&amp;$D$91&amp;$D$92,'CCG data'!$A:$AD,'CCG data'!C$3,FALSE))),"",VLOOKUP($E274&amp;$D$91&amp;$D$92,'CCG data'!$A:$AD,'CCG data'!C$3,FALSE))</f>
        <v>0.48782051282051281</v>
      </c>
      <c r="S274" s="263"/>
      <c r="T274" s="263">
        <f>IF(OR(ISERROR(VLOOKUP($E274&amp;$D$91&amp;$D$92,'CCG data'!$A:$AD,'CCG data'!D$3,FALSE)),ISBLANK(VLOOKUP($E274&amp;$D$91&amp;$D$92,'CCG data'!$A:$AD,'CCG data'!D$3,FALSE))),"",VLOOKUP($E274&amp;$D$91&amp;$D$92,'CCG data'!$A:$AD,'CCG data'!D$3,FALSE))</f>
        <v>0.35192307692307695</v>
      </c>
      <c r="U274" s="263"/>
      <c r="V274" s="263">
        <f>IF(OR(ISERROR(VLOOKUP($E274&amp;$D$91&amp;$D$92,'CCG data'!$A:$AD,'CCG data'!E$3,FALSE)),ISBLANK(VLOOKUP($E274&amp;$D$91&amp;$D$92,'CCG data'!$A:$AD,'CCG data'!E$3,FALSE))),"",VLOOKUP($E274&amp;$D$91&amp;$D$92,'CCG data'!$A:$AD,'CCG data'!E$3,FALSE))</f>
        <v>0.16025641025641027</v>
      </c>
      <c r="W274" s="398"/>
      <c r="Z274" s="163">
        <f>IFERROR(VLOOKUP($E274&amp;$D$92, Outliers!$A$4:$P$214,10,FALSE),"0")</f>
        <v>0</v>
      </c>
      <c r="AA274" s="163">
        <f>IFERROR(VLOOKUP($E274&amp;$D$92, Outliers!$A$4:$P$214,11,FALSE),"0")</f>
        <v>0</v>
      </c>
      <c r="AB274" s="163">
        <f>IFERROR(VLOOKUP($E274&amp;$D$92, Outliers!$A$4:$P$214,12,FALSE),"0")</f>
        <v>0</v>
      </c>
      <c r="AD274" s="78"/>
      <c r="AE274" s="78"/>
      <c r="AF274" s="78"/>
      <c r="AG274" s="78"/>
    </row>
    <row r="275" spans="4:33" x14ac:dyDescent="0.25">
      <c r="D275" s="318"/>
      <c r="E275" s="103" t="s">
        <v>27</v>
      </c>
      <c r="F275" s="95" t="str">
        <f>IF(P274="","",VLOOKUP($E274&amp;$D$91&amp;$D$92,'CCG data'!$A:$AD,'CCG data'!W$3,FALSE))</f>
        <v/>
      </c>
      <c r="G275" s="96" t="str">
        <f>IF(P274="","",VLOOKUP($E274&amp;$D$91&amp;$D$92,'CCG data'!$A:$AD,'CCG data'!X$3,FALSE))</f>
        <v/>
      </c>
      <c r="H275" s="96">
        <f>IF(R274="","",VLOOKUP($E274&amp;$D$91&amp;$D$92,'CCG data'!$A:$AD,'CCG data'!Y$3,FALSE))</f>
        <v>37.792525607637053</v>
      </c>
      <c r="I275" s="96">
        <f>IF(R274="","",VLOOKUP($E274&amp;$D$91&amp;$D$92,'CCG data'!$A:$AD,'CCG data'!Z$3,FALSE))</f>
        <v>43.573583116002204</v>
      </c>
      <c r="J275" s="96">
        <f>IF(T274="","",VLOOKUP($E274&amp;$D$91&amp;$D$92,'CCG data'!$A:$AD,'CCG data'!AA$3,FALSE))</f>
        <v>26.302266756316211</v>
      </c>
      <c r="K275" s="96">
        <f>IF(T274="","",VLOOKUP($E274&amp;$D$91&amp;$D$92,'CCG data'!$A:$AD,'CCG data'!AB$3,FALSE))</f>
        <v>31.104376154160004</v>
      </c>
      <c r="L275" s="96">
        <f>IF(V274="","",VLOOKUP($E274&amp;$D$91&amp;$D$92,'CCG data'!$A:$AD,'CCG data'!AC$3,FALSE))</f>
        <v>11.722727961734693</v>
      </c>
      <c r="M275" s="96">
        <f>IF(V274="","",VLOOKUP($E274&amp;$D$91&amp;$D$92,'CCG data'!$A:$AD,'CCG data'!AD$3,FALSE))</f>
        <v>15.040308309056767</v>
      </c>
      <c r="N275" s="363"/>
      <c r="P275" s="150" t="str">
        <f>IF(P274="","",VLOOKUP($E274&amp;$D$91&amp;$D$92,'CCG data'!$A:$AD,'CCG data'!I$3,FALSE))</f>
        <v/>
      </c>
      <c r="Q275" s="15" t="str">
        <f>IF(P274="","",VLOOKUP($E274&amp;$D$91&amp;$D$92,'CCG data'!$A:$AD,'CCG data'!J$3,FALSE))</f>
        <v/>
      </c>
      <c r="R275" s="15">
        <f>IF(R274="","",VLOOKUP($E274&amp;$D$91&amp;$D$92,'CCG data'!$A:$AD,'CCG data'!K$3,FALSE))</f>
        <v>0.46300000000000002</v>
      </c>
      <c r="S275" s="15">
        <f>IF(R274="","",VLOOKUP($E274&amp;$D$91&amp;$D$92,'CCG data'!$A:$AD,'CCG data'!L$3,FALSE))</f>
        <v>0.51300000000000001</v>
      </c>
      <c r="T275" s="15">
        <f>IF(T274="","",VLOOKUP($E274&amp;$D$91&amp;$D$92,'CCG data'!$A:$AD,'CCG data'!M$3,FALSE))</f>
        <v>0.32900000000000001</v>
      </c>
      <c r="U275" s="15">
        <f>IF(T274="","",VLOOKUP($E274&amp;$D$91&amp;$D$92,'CCG data'!$A:$AD,'CCG data'!N$3,FALSE))</f>
        <v>0.376</v>
      </c>
      <c r="V275" s="15">
        <f>IF(V274="","",VLOOKUP($E274&amp;$D$91&amp;$D$92,'CCG data'!$A:$AD,'CCG data'!O$3,FALSE))</f>
        <v>0.14299999999999999</v>
      </c>
      <c r="W275" s="135">
        <f>IF(V274="","",VLOOKUP($E274&amp;$D$91&amp;$D$92,'CCG data'!$A:$AD,'CCG data'!P$3,FALSE))</f>
        <v>0.17899999999999999</v>
      </c>
      <c r="Z275" s="163" t="str">
        <f>IFERROR(VLOOKUP($E275&amp;$D$92, Outliers!$A$4:$P$214,10,FALSE),"0")</f>
        <v>0</v>
      </c>
      <c r="AA275" s="163" t="str">
        <f>IFERROR(VLOOKUP($E275&amp;$D$92, Outliers!$A$4:$P$214,11,FALSE),"0")</f>
        <v>0</v>
      </c>
      <c r="AB275" s="163" t="str">
        <f>IFERROR(VLOOKUP($E275&amp;$D$92, Outliers!$A$4:$P$214,12,FALSE),"0")</f>
        <v>0</v>
      </c>
      <c r="AD275" s="78"/>
      <c r="AE275" s="78"/>
      <c r="AF275" s="78"/>
      <c r="AG275" s="78"/>
    </row>
    <row r="276" spans="4:33" ht="15.75" x14ac:dyDescent="0.25">
      <c r="D276" s="318"/>
      <c r="E276" s="104" t="s">
        <v>415</v>
      </c>
      <c r="F276" s="405" t="str">
        <f>IF(OR(ISERROR(VLOOKUP($E276&amp;$D$91&amp;$D$92,'CCG data'!$A:$AD,'CCG data'!R$3,FALSE)),ISBLANK(VLOOKUP($E276&amp;$D$91&amp;$D$92,'CCG data'!$A:$AD,'CCG data'!R$3,FALSE))),"",VLOOKUP($E276&amp;$D$91&amp;$D$92,'CCG data'!$A:$AD,'CCG data'!R$3,FALSE))</f>
        <v/>
      </c>
      <c r="G276" s="406"/>
      <c r="H276" s="406">
        <f>IF(OR(ISERROR(VLOOKUP($E276&amp;$D$91&amp;$D$92,'CCG data'!$A:$AD,'CCG data'!S$3,FALSE)),ISBLANK(VLOOKUP($E276&amp;$D$91&amp;$D$92,'CCG data'!$A:$AD,'CCG data'!S$3,FALSE))),"",VLOOKUP($E276&amp;$D$91&amp;$D$92,'CCG data'!$A:$AD,'CCG data'!S$3,FALSE))</f>
        <v>57.036578655258495</v>
      </c>
      <c r="I276" s="406"/>
      <c r="J276" s="406">
        <f>IF(OR(ISERROR(VLOOKUP($E276&amp;$D$91&amp;$D$92,'CCG data'!$A:$AD,'CCG data'!T$3,FALSE)),ISBLANK(VLOOKUP($E276&amp;$D$91&amp;$D$92,'CCG data'!$A:$AD,'CCG data'!T$3,FALSE))),"",VLOOKUP($E276&amp;$D$91&amp;$D$92,'CCG data'!$A:$AD,'CCG data'!T$3,FALSE))</f>
        <v>54.2921762412738</v>
      </c>
      <c r="K276" s="406"/>
      <c r="L276" s="406">
        <f>IF(OR(ISERROR(VLOOKUP($E276&amp;$D$91&amp;$D$92,'CCG data'!$A:$AD,'CCG data'!U$3,FALSE)),ISBLANK(VLOOKUP($E276&amp;$D$91&amp;$D$92,'CCG data'!$A:$AD,'CCG data'!U$3,FALSE))),"",VLOOKUP($E276&amp;$D$91&amp;$D$92,'CCG data'!$A:$AD,'CCG data'!U$3,FALSE))</f>
        <v>23.475502096870812</v>
      </c>
      <c r="M276" s="407"/>
      <c r="N276" s="362">
        <f>IF(OR(ISERROR(VLOOKUP($E276&amp;$D$91&amp;$D$92,'CCG data'!$A:$AD,'CCG data'!G$3,FALSE)),ISBLANK(VLOOKUP($E276&amp;$D$91&amp;$D$92,'CCG data'!$A:$AD,'CCG data'!G$3,FALSE))),"",VLOOKUP($E276&amp;$D$91&amp;$D$92,'CCG data'!$A:$AD,'CCG data'!G$3,FALSE))</f>
        <v>2367</v>
      </c>
      <c r="P276" s="397" t="str">
        <f>IF(OR(ISERROR(VLOOKUP($E276&amp;$D$91&amp;$D$92,'CCG data'!$A:$AD,'CCG data'!B$3,FALSE)),ISBLANK(VLOOKUP($E276&amp;$D$91&amp;$D$92,'CCG data'!$A:$AD,'CCG data'!B$3,FALSE))),"",VLOOKUP($E276&amp;$D$91&amp;$D$92,'CCG data'!$A:$AD,'CCG data'!B$3,FALSE))</f>
        <v/>
      </c>
      <c r="Q276" s="263"/>
      <c r="R276" s="263">
        <f>IF(OR(ISERROR(VLOOKUP($E276&amp;$D$91&amp;$D$92,'CCG data'!$A:$AD,'CCG data'!C$3,FALSE)),ISBLANK(VLOOKUP($E276&amp;$D$91&amp;$D$92,'CCG data'!$A:$AD,'CCG data'!C$3,FALSE))),"",VLOOKUP($E276&amp;$D$91&amp;$D$92,'CCG data'!$A:$AD,'CCG data'!C$3,FALSE))</f>
        <v>0.42501056189269115</v>
      </c>
      <c r="S276" s="263"/>
      <c r="T276" s="263">
        <f>IF(OR(ISERROR(VLOOKUP($E276&amp;$D$91&amp;$D$92,'CCG data'!$A:$AD,'CCG data'!D$3,FALSE)),ISBLANK(VLOOKUP($E276&amp;$D$91&amp;$D$92,'CCG data'!$A:$AD,'CCG data'!D$3,FALSE))),"",VLOOKUP($E276&amp;$D$91&amp;$D$92,'CCG data'!$A:$AD,'CCG data'!D$3,FALSE))</f>
        <v>0.39966201943388258</v>
      </c>
      <c r="U276" s="263"/>
      <c r="V276" s="263">
        <f>IF(OR(ISERROR(VLOOKUP($E276&amp;$D$91&amp;$D$92,'CCG data'!$A:$AD,'CCG data'!E$3,FALSE)),ISBLANK(VLOOKUP($E276&amp;$D$91&amp;$D$92,'CCG data'!$A:$AD,'CCG data'!E$3,FALSE))),"",VLOOKUP($E276&amp;$D$91&amp;$D$92,'CCG data'!$A:$AD,'CCG data'!E$3,FALSE))</f>
        <v>0.17532741867342627</v>
      </c>
      <c r="W276" s="398"/>
      <c r="Z276" s="163">
        <f>IFERROR(VLOOKUP($E276&amp;$D$92, Outliers!$A$4:$P$214,10,FALSE),"0")</f>
        <v>1</v>
      </c>
      <c r="AA276" s="163">
        <f>IFERROR(VLOOKUP($E276&amp;$D$92, Outliers!$A$4:$P$214,11,FALSE),"0")</f>
        <v>1</v>
      </c>
      <c r="AB276" s="163">
        <f>IFERROR(VLOOKUP($E276&amp;$D$92, Outliers!$A$4:$P$214,12,FALSE),"0")</f>
        <v>1</v>
      </c>
      <c r="AD276" s="78"/>
      <c r="AE276" s="78"/>
      <c r="AF276" s="78"/>
      <c r="AG276" s="78"/>
    </row>
    <row r="277" spans="4:33" x14ac:dyDescent="0.25">
      <c r="D277" s="318"/>
      <c r="E277" s="103" t="s">
        <v>27</v>
      </c>
      <c r="F277" s="95" t="str">
        <f>IF(P276="","",VLOOKUP($E276&amp;$D$91&amp;$D$92,'CCG data'!$A:$AD,'CCG data'!W$3,FALSE))</f>
        <v/>
      </c>
      <c r="G277" s="96" t="str">
        <f>IF(P276="","",VLOOKUP($E276&amp;$D$91&amp;$D$92,'CCG data'!$A:$AD,'CCG data'!X$3,FALSE))</f>
        <v/>
      </c>
      <c r="H277" s="96">
        <f>IF(R276="","",VLOOKUP($E276&amp;$D$91&amp;$D$92,'CCG data'!$A:$AD,'CCG data'!Y$3,FALSE))</f>
        <v>53.511972888754919</v>
      </c>
      <c r="I277" s="96">
        <f>IF(R276="","",VLOOKUP($E276&amp;$D$91&amp;$D$92,'CCG data'!$A:$AD,'CCG data'!Z$3,FALSE))</f>
        <v>60.561184421762071</v>
      </c>
      <c r="J277" s="96">
        <f>IF(T276="","",VLOOKUP($E276&amp;$D$91&amp;$D$92,'CCG data'!$A:$AD,'CCG data'!AA$3,FALSE))</f>
        <v>50.832402060315175</v>
      </c>
      <c r="K277" s="96">
        <f>IF(T276="","",VLOOKUP($E276&amp;$D$91&amp;$D$92,'CCG data'!$A:$AD,'CCG data'!AB$3,FALSE))</f>
        <v>57.751950422232426</v>
      </c>
      <c r="L277" s="96">
        <f>IF(V276="","",VLOOKUP($E276&amp;$D$91&amp;$D$92,'CCG data'!$A:$AD,'CCG data'!AC$3,FALSE))</f>
        <v>21.216862629154811</v>
      </c>
      <c r="M277" s="96">
        <f>IF(V276="","",VLOOKUP($E276&amp;$D$91&amp;$D$92,'CCG data'!$A:$AD,'CCG data'!AD$3,FALSE))</f>
        <v>25.734141564586814</v>
      </c>
      <c r="N277" s="363"/>
      <c r="P277" s="150" t="str">
        <f>IF(P276="","",VLOOKUP($E276&amp;$D$91&amp;$D$92,'CCG data'!$A:$AD,'CCG data'!I$3,FALSE))</f>
        <v/>
      </c>
      <c r="Q277" s="15" t="str">
        <f>IF(P276="","",VLOOKUP($E276&amp;$D$91&amp;$D$92,'CCG data'!$A:$AD,'CCG data'!J$3,FALSE))</f>
        <v/>
      </c>
      <c r="R277" s="15">
        <f>IF(R276="","",VLOOKUP($E276&amp;$D$91&amp;$D$92,'CCG data'!$A:$AD,'CCG data'!K$3,FALSE))</f>
        <v>0.40500000000000003</v>
      </c>
      <c r="S277" s="15">
        <f>IF(R276="","",VLOOKUP($E276&amp;$D$91&amp;$D$92,'CCG data'!$A:$AD,'CCG data'!L$3,FALSE))</f>
        <v>0.44500000000000001</v>
      </c>
      <c r="T277" s="15">
        <f>IF(T276="","",VLOOKUP($E276&amp;$D$91&amp;$D$92,'CCG data'!$A:$AD,'CCG data'!M$3,FALSE))</f>
        <v>0.38</v>
      </c>
      <c r="U277" s="15">
        <f>IF(T276="","",VLOOKUP($E276&amp;$D$91&amp;$D$92,'CCG data'!$A:$AD,'CCG data'!N$3,FALSE))</f>
        <v>0.42</v>
      </c>
      <c r="V277" s="15">
        <f>IF(V276="","",VLOOKUP($E276&amp;$D$91&amp;$D$92,'CCG data'!$A:$AD,'CCG data'!O$3,FALSE))</f>
        <v>0.161</v>
      </c>
      <c r="W277" s="135">
        <f>IF(V276="","",VLOOKUP($E276&amp;$D$91&amp;$D$92,'CCG data'!$A:$AD,'CCG data'!P$3,FALSE))</f>
        <v>0.191</v>
      </c>
      <c r="Z277" s="163" t="str">
        <f>IFERROR(VLOOKUP($E277&amp;$D$92, Outliers!$A$4:$P$214,10,FALSE),"0")</f>
        <v>0</v>
      </c>
      <c r="AA277" s="163" t="str">
        <f>IFERROR(VLOOKUP($E277&amp;$D$92, Outliers!$A$4:$P$214,11,FALSE),"0")</f>
        <v>0</v>
      </c>
      <c r="AB277" s="163" t="str">
        <f>IFERROR(VLOOKUP($E277&amp;$D$92, Outliers!$A$4:$P$214,12,FALSE),"0")</f>
        <v>0</v>
      </c>
      <c r="AD277" s="78"/>
      <c r="AE277" s="78"/>
      <c r="AF277" s="78"/>
      <c r="AG277" s="78"/>
    </row>
    <row r="278" spans="4:33" ht="15.75" x14ac:dyDescent="0.25">
      <c r="D278" s="318"/>
      <c r="E278" s="104" t="s">
        <v>209</v>
      </c>
      <c r="F278" s="405" t="str">
        <f>IF(OR(ISERROR(VLOOKUP($E278&amp;$D$91&amp;$D$92,'CCG data'!$A:$AD,'CCG data'!R$3,FALSE)),ISBLANK(VLOOKUP($E278&amp;$D$91&amp;$D$92,'CCG data'!$A:$AD,'CCG data'!R$3,FALSE))),"",VLOOKUP($E278&amp;$D$91&amp;$D$92,'CCG data'!$A:$AD,'CCG data'!R$3,FALSE))</f>
        <v/>
      </c>
      <c r="G278" s="406"/>
      <c r="H278" s="406">
        <f>IF(OR(ISERROR(VLOOKUP($E278&amp;$D$91&amp;$D$92,'CCG data'!$A:$AD,'CCG data'!S$3,FALSE)),ISBLANK(VLOOKUP($E278&amp;$D$91&amp;$D$92,'CCG data'!$A:$AD,'CCG data'!S$3,FALSE))),"",VLOOKUP($E278&amp;$D$91&amp;$D$92,'CCG data'!$A:$AD,'CCG data'!S$3,FALSE))</f>
        <v>50.116762555960065</v>
      </c>
      <c r="I278" s="406"/>
      <c r="J278" s="406">
        <f>IF(OR(ISERROR(VLOOKUP($E278&amp;$D$91&amp;$D$92,'CCG data'!$A:$AD,'CCG data'!T$3,FALSE)),ISBLANK(VLOOKUP($E278&amp;$D$91&amp;$D$92,'CCG data'!$A:$AD,'CCG data'!T$3,FALSE))),"",VLOOKUP($E278&amp;$D$91&amp;$D$92,'CCG data'!$A:$AD,'CCG data'!T$3,FALSE))</f>
        <v>42.074167069733903</v>
      </c>
      <c r="K278" s="406"/>
      <c r="L278" s="406">
        <f>IF(OR(ISERROR(VLOOKUP($E278&amp;$D$91&amp;$D$92,'CCG data'!$A:$AD,'CCG data'!U$3,FALSE)),ISBLANK(VLOOKUP($E278&amp;$D$91&amp;$D$92,'CCG data'!$A:$AD,'CCG data'!U$3,FALSE))),"",VLOOKUP($E278&amp;$D$91&amp;$D$92,'CCG data'!$A:$AD,'CCG data'!U$3,FALSE))</f>
        <v>17.708383654528077</v>
      </c>
      <c r="M278" s="407"/>
      <c r="N278" s="362">
        <f>IF(OR(ISERROR(VLOOKUP($E278&amp;$D$91&amp;$D$92,'CCG data'!$A:$AD,'CCG data'!G$3,FALSE)),ISBLANK(VLOOKUP($E278&amp;$D$91&amp;$D$92,'CCG data'!$A:$AD,'CCG data'!G$3,FALSE))),"",VLOOKUP($E278&amp;$D$91&amp;$D$92,'CCG data'!$A:$AD,'CCG data'!G$3,FALSE))</f>
        <v>2472</v>
      </c>
      <c r="P278" s="397" t="str">
        <f>IF(OR(ISERROR(VLOOKUP($E278&amp;$D$91&amp;$D$92,'CCG data'!$A:$AD,'CCG data'!B$3,FALSE)),ISBLANK(VLOOKUP($E278&amp;$D$91&amp;$D$92,'CCG data'!$A:$AD,'CCG data'!B$3,FALSE))),"",VLOOKUP($E278&amp;$D$91&amp;$D$92,'CCG data'!$A:$AD,'CCG data'!B$3,FALSE))</f>
        <v/>
      </c>
      <c r="Q278" s="263"/>
      <c r="R278" s="263">
        <f>IF(OR(ISERROR(VLOOKUP($E278&amp;$D$91&amp;$D$92,'CCG data'!$A:$AD,'CCG data'!C$3,FALSE)),ISBLANK(VLOOKUP($E278&amp;$D$91&amp;$D$92,'CCG data'!$A:$AD,'CCG data'!C$3,FALSE))),"",VLOOKUP($E278&amp;$D$91&amp;$D$92,'CCG data'!$A:$AD,'CCG data'!C$3,FALSE))</f>
        <v>0.45469255663430419</v>
      </c>
      <c r="S278" s="263"/>
      <c r="T278" s="263">
        <f>IF(OR(ISERROR(VLOOKUP($E278&amp;$D$91&amp;$D$92,'CCG data'!$A:$AD,'CCG data'!D$3,FALSE)),ISBLANK(VLOOKUP($E278&amp;$D$91&amp;$D$92,'CCG data'!$A:$AD,'CCG data'!D$3,FALSE))),"",VLOOKUP($E278&amp;$D$91&amp;$D$92,'CCG data'!$A:$AD,'CCG data'!D$3,FALSE))</f>
        <v>0.38349514563106796</v>
      </c>
      <c r="U278" s="263"/>
      <c r="V278" s="263">
        <f>IF(OR(ISERROR(VLOOKUP($E278&amp;$D$91&amp;$D$92,'CCG data'!$A:$AD,'CCG data'!E$3,FALSE)),ISBLANK(VLOOKUP($E278&amp;$D$91&amp;$D$92,'CCG data'!$A:$AD,'CCG data'!E$3,FALSE))),"",VLOOKUP($E278&amp;$D$91&amp;$D$92,'CCG data'!$A:$AD,'CCG data'!E$3,FALSE))</f>
        <v>0.16181229773462782</v>
      </c>
      <c r="W278" s="398"/>
      <c r="Z278" s="163">
        <f>IFERROR(VLOOKUP($E278&amp;$D$92, Outliers!$A$4:$P$214,10,FALSE),"0")</f>
        <v>1</v>
      </c>
      <c r="AA278" s="163">
        <f>IFERROR(VLOOKUP($E278&amp;$D$92, Outliers!$A$4:$P$214,11,FALSE),"0")</f>
        <v>1</v>
      </c>
      <c r="AB278" s="163">
        <f>IFERROR(VLOOKUP($E278&amp;$D$92, Outliers!$A$4:$P$214,12,FALSE),"0")</f>
        <v>1</v>
      </c>
      <c r="AD278" s="78"/>
      <c r="AE278" s="78"/>
      <c r="AF278" s="78"/>
      <c r="AG278" s="78"/>
    </row>
    <row r="279" spans="4:33" x14ac:dyDescent="0.25">
      <c r="D279" s="318"/>
      <c r="E279" s="103" t="s">
        <v>27</v>
      </c>
      <c r="F279" s="95" t="str">
        <f>IF(P278="","",VLOOKUP($E278&amp;$D$91&amp;$D$92,'CCG data'!$A:$AD,'CCG data'!W$3,FALSE))</f>
        <v/>
      </c>
      <c r="G279" s="96" t="str">
        <f>IF(P278="","",VLOOKUP($E278&amp;$D$91&amp;$D$92,'CCG data'!$A:$AD,'CCG data'!X$3,FALSE))</f>
        <v/>
      </c>
      <c r="H279" s="96">
        <f>IF(R278="","",VLOOKUP($E278&amp;$D$91&amp;$D$92,'CCG data'!$A:$AD,'CCG data'!Y$3,FALSE))</f>
        <v>47.186841462514593</v>
      </c>
      <c r="I279" s="96">
        <f>IF(R278="","",VLOOKUP($E278&amp;$D$91&amp;$D$92,'CCG data'!$A:$AD,'CCG data'!Z$3,FALSE))</f>
        <v>53.046683649405537</v>
      </c>
      <c r="J279" s="96">
        <f>IF(T278="","",VLOOKUP($E278&amp;$D$91&amp;$D$92,'CCG data'!$A:$AD,'CCG data'!AA$3,FALSE))</f>
        <v>39.395816447295886</v>
      </c>
      <c r="K279" s="96">
        <f>IF(T278="","",VLOOKUP($E278&amp;$D$91&amp;$D$92,'CCG data'!$A:$AD,'CCG data'!AB$3,FALSE))</f>
        <v>44.752517692171921</v>
      </c>
      <c r="L279" s="96">
        <f>IF(V278="","",VLOOKUP($E278&amp;$D$91&amp;$D$92,'CCG data'!$A:$AD,'CCG data'!AC$3,FALSE))</f>
        <v>15.972962056384326</v>
      </c>
      <c r="M279" s="96">
        <f>IF(V278="","",VLOOKUP($E278&amp;$D$91&amp;$D$92,'CCG data'!$A:$AD,'CCG data'!AD$3,FALSE))</f>
        <v>19.443805252671829</v>
      </c>
      <c r="N279" s="363"/>
      <c r="P279" s="150" t="str">
        <f>IF(P278="","",VLOOKUP($E278&amp;$D$91&amp;$D$92,'CCG data'!$A:$AD,'CCG data'!I$3,FALSE))</f>
        <v/>
      </c>
      <c r="Q279" s="15" t="str">
        <f>IF(P278="","",VLOOKUP($E278&amp;$D$91&amp;$D$92,'CCG data'!$A:$AD,'CCG data'!J$3,FALSE))</f>
        <v/>
      </c>
      <c r="R279" s="15">
        <f>IF(R278="","",VLOOKUP($E278&amp;$D$91&amp;$D$92,'CCG data'!$A:$AD,'CCG data'!K$3,FALSE))</f>
        <v>0.435</v>
      </c>
      <c r="S279" s="15">
        <f>IF(R278="","",VLOOKUP($E278&amp;$D$91&amp;$D$92,'CCG data'!$A:$AD,'CCG data'!L$3,FALSE))</f>
        <v>0.47399999999999998</v>
      </c>
      <c r="T279" s="15">
        <f>IF(T278="","",VLOOKUP($E278&amp;$D$91&amp;$D$92,'CCG data'!$A:$AD,'CCG data'!M$3,FALSE))</f>
        <v>0.36499999999999999</v>
      </c>
      <c r="U279" s="15">
        <f>IF(T278="","",VLOOKUP($E278&amp;$D$91&amp;$D$92,'CCG data'!$A:$AD,'CCG data'!N$3,FALSE))</f>
        <v>0.40300000000000002</v>
      </c>
      <c r="V279" s="15">
        <f>IF(V278="","",VLOOKUP($E278&amp;$D$91&amp;$D$92,'CCG data'!$A:$AD,'CCG data'!O$3,FALSE))</f>
        <v>0.14799999999999999</v>
      </c>
      <c r="W279" s="135">
        <f>IF(V278="","",VLOOKUP($E278&amp;$D$91&amp;$D$92,'CCG data'!$A:$AD,'CCG data'!P$3,FALSE))</f>
        <v>0.17699999999999999</v>
      </c>
      <c r="Z279" s="163" t="str">
        <f>IFERROR(VLOOKUP($E279&amp;$D$92, Outliers!$A$4:$P$214,10,FALSE),"0")</f>
        <v>0</v>
      </c>
      <c r="AA279" s="163" t="str">
        <f>IFERROR(VLOOKUP($E279&amp;$D$92, Outliers!$A$4:$P$214,11,FALSE),"0")</f>
        <v>0</v>
      </c>
      <c r="AB279" s="163" t="str">
        <f>IFERROR(VLOOKUP($E279&amp;$D$92, Outliers!$A$4:$P$214,12,FALSE),"0")</f>
        <v>0</v>
      </c>
      <c r="AD279" s="78"/>
      <c r="AE279" s="78"/>
      <c r="AF279" s="78"/>
      <c r="AG279" s="78"/>
    </row>
    <row r="280" spans="4:33" ht="15.75" x14ac:dyDescent="0.25">
      <c r="D280" s="318"/>
      <c r="E280" s="104" t="s">
        <v>210</v>
      </c>
      <c r="F280" s="405" t="str">
        <f>IF(OR(ISERROR(VLOOKUP($E280&amp;$D$91&amp;$D$92,'CCG data'!$A:$AD,'CCG data'!R$3,FALSE)),ISBLANK(VLOOKUP($E280&amp;$D$91&amp;$D$92,'CCG data'!$A:$AD,'CCG data'!R$3,FALSE))),"",VLOOKUP($E280&amp;$D$91&amp;$D$92,'CCG data'!$A:$AD,'CCG data'!R$3,FALSE))</f>
        <v/>
      </c>
      <c r="G280" s="406"/>
      <c r="H280" s="406">
        <f>IF(OR(ISERROR(VLOOKUP($E280&amp;$D$91&amp;$D$92,'CCG data'!$A:$AD,'CCG data'!S$3,FALSE)),ISBLANK(VLOOKUP($E280&amp;$D$91&amp;$D$92,'CCG data'!$A:$AD,'CCG data'!S$3,FALSE))),"",VLOOKUP($E280&amp;$D$91&amp;$D$92,'CCG data'!$A:$AD,'CCG data'!S$3,FALSE))</f>
        <v>36.359843237335511</v>
      </c>
      <c r="I280" s="406"/>
      <c r="J280" s="406">
        <f>IF(OR(ISERROR(VLOOKUP($E280&amp;$D$91&amp;$D$92,'CCG data'!$A:$AD,'CCG data'!T$3,FALSE)),ISBLANK(VLOOKUP($E280&amp;$D$91&amp;$D$92,'CCG data'!$A:$AD,'CCG data'!T$3,FALSE))),"",VLOOKUP($E280&amp;$D$91&amp;$D$92,'CCG data'!$A:$AD,'CCG data'!T$3,FALSE))</f>
        <v>35.85356767338039</v>
      </c>
      <c r="K280" s="406"/>
      <c r="L280" s="406">
        <f>IF(OR(ISERROR(VLOOKUP($E280&amp;$D$91&amp;$D$92,'CCG data'!$A:$AD,'CCG data'!U$3,FALSE)),ISBLANK(VLOOKUP($E280&amp;$D$91&amp;$D$92,'CCG data'!$A:$AD,'CCG data'!U$3,FALSE))),"",VLOOKUP($E280&amp;$D$91&amp;$D$92,'CCG data'!$A:$AD,'CCG data'!U$3,FALSE))</f>
        <v>13.227973084328935</v>
      </c>
      <c r="M280" s="407"/>
      <c r="N280" s="362">
        <f>IF(OR(ISERROR(VLOOKUP($E280&amp;$D$91&amp;$D$92,'CCG data'!$A:$AD,'CCG data'!G$3,FALSE)),ISBLANK(VLOOKUP($E280&amp;$D$91&amp;$D$92,'CCG data'!$A:$AD,'CCG data'!G$3,FALSE))),"",VLOOKUP($E280&amp;$D$91&amp;$D$92,'CCG data'!$A:$AD,'CCG data'!G$3,FALSE))</f>
        <v>1758</v>
      </c>
      <c r="P280" s="397" t="str">
        <f>IF(OR(ISERROR(VLOOKUP($E280&amp;$D$91&amp;$D$92,'CCG data'!$A:$AD,'CCG data'!B$3,FALSE)),ISBLANK(VLOOKUP($E280&amp;$D$91&amp;$D$92,'CCG data'!$A:$AD,'CCG data'!B$3,FALSE))),"",VLOOKUP($E280&amp;$D$91&amp;$D$92,'CCG data'!$A:$AD,'CCG data'!B$3,FALSE))</f>
        <v/>
      </c>
      <c r="Q280" s="263"/>
      <c r="R280" s="263">
        <f>IF(OR(ISERROR(VLOOKUP($E280&amp;$D$91&amp;$D$92,'CCG data'!$A:$AD,'CCG data'!C$3,FALSE)),ISBLANK(VLOOKUP($E280&amp;$D$91&amp;$D$92,'CCG data'!$A:$AD,'CCG data'!C$3,FALSE))),"",VLOOKUP($E280&amp;$D$91&amp;$D$92,'CCG data'!$A:$AD,'CCG data'!C$3,FALSE))</f>
        <v>0.42491467576791808</v>
      </c>
      <c r="S280" s="263"/>
      <c r="T280" s="263">
        <f>IF(OR(ISERROR(VLOOKUP($E280&amp;$D$91&amp;$D$92,'CCG data'!$A:$AD,'CCG data'!D$3,FALSE)),ISBLANK(VLOOKUP($E280&amp;$D$91&amp;$D$92,'CCG data'!$A:$AD,'CCG data'!D$3,FALSE))),"",VLOOKUP($E280&amp;$D$91&amp;$D$92,'CCG data'!$A:$AD,'CCG data'!D$3,FALSE))</f>
        <v>0.42036405005688282</v>
      </c>
      <c r="U280" s="263"/>
      <c r="V280" s="263">
        <f>IF(OR(ISERROR(VLOOKUP($E280&amp;$D$91&amp;$D$92,'CCG data'!$A:$AD,'CCG data'!E$3,FALSE)),ISBLANK(VLOOKUP($E280&amp;$D$91&amp;$D$92,'CCG data'!$A:$AD,'CCG data'!E$3,FALSE))),"",VLOOKUP($E280&amp;$D$91&amp;$D$92,'CCG data'!$A:$AD,'CCG data'!E$3,FALSE))</f>
        <v>0.1547212741751991</v>
      </c>
      <c r="W280" s="398"/>
      <c r="Z280" s="163">
        <f>IFERROR(VLOOKUP($E280&amp;$D$92, Outliers!$A$4:$P$214,10,FALSE),"0")</f>
        <v>0</v>
      </c>
      <c r="AA280" s="163">
        <f>IFERROR(VLOOKUP($E280&amp;$D$92, Outliers!$A$4:$P$214,11,FALSE),"0")</f>
        <v>1</v>
      </c>
      <c r="AB280" s="163">
        <f>IFERROR(VLOOKUP($E280&amp;$D$92, Outliers!$A$4:$P$214,12,FALSE),"0")</f>
        <v>0</v>
      </c>
      <c r="AD280" s="78"/>
      <c r="AE280" s="78"/>
      <c r="AF280" s="78"/>
      <c r="AG280" s="78"/>
    </row>
    <row r="281" spans="4:33" x14ac:dyDescent="0.25">
      <c r="D281" s="318"/>
      <c r="E281" s="103" t="s">
        <v>27</v>
      </c>
      <c r="F281" s="95" t="str">
        <f>IF(P280="","",VLOOKUP($E280&amp;$D$91&amp;$D$92,'CCG data'!$A:$AD,'CCG data'!W$3,FALSE))</f>
        <v/>
      </c>
      <c r="G281" s="96" t="str">
        <f>IF(P280="","",VLOOKUP($E280&amp;$D$91&amp;$D$92,'CCG data'!$A:$AD,'CCG data'!X$3,FALSE))</f>
        <v/>
      </c>
      <c r="H281" s="96">
        <f>IF(R280="","",VLOOKUP($E280&amp;$D$91&amp;$D$92,'CCG data'!$A:$AD,'CCG data'!Y$3,FALSE))</f>
        <v>33.75238253029449</v>
      </c>
      <c r="I281" s="96">
        <f>IF(R280="","",VLOOKUP($E280&amp;$D$91&amp;$D$92,'CCG data'!$A:$AD,'CCG data'!Z$3,FALSE))</f>
        <v>38.967303944376532</v>
      </c>
      <c r="J281" s="96">
        <f>IF(T280="","",VLOOKUP($E280&amp;$D$91&amp;$D$92,'CCG data'!$A:$AD,'CCG data'!AA$3,FALSE))</f>
        <v>33.268533852070384</v>
      </c>
      <c r="K281" s="96">
        <f>IF(T280="","",VLOOKUP($E280&amp;$D$91&amp;$D$92,'CCG data'!$A:$AD,'CCG data'!AB$3,FALSE))</f>
        <v>38.438601494690396</v>
      </c>
      <c r="L281" s="96">
        <f>IF(V280="","",VLOOKUP($E280&amp;$D$91&amp;$D$92,'CCG data'!$A:$AD,'CCG data'!AC$3,FALSE))</f>
        <v>11.655928271542896</v>
      </c>
      <c r="M281" s="96">
        <f>IF(V280="","",VLOOKUP($E280&amp;$D$91&amp;$D$92,'CCG data'!$A:$AD,'CCG data'!AD$3,FALSE))</f>
        <v>14.800017897114975</v>
      </c>
      <c r="N281" s="363"/>
      <c r="P281" s="150" t="str">
        <f>IF(P280="","",VLOOKUP($E280&amp;$D$91&amp;$D$92,'CCG data'!$A:$AD,'CCG data'!I$3,FALSE))</f>
        <v/>
      </c>
      <c r="Q281" s="15" t="str">
        <f>IF(P280="","",VLOOKUP($E280&amp;$D$91&amp;$D$92,'CCG data'!$A:$AD,'CCG data'!J$3,FALSE))</f>
        <v/>
      </c>
      <c r="R281" s="15">
        <f>IF(R280="","",VLOOKUP($E280&amp;$D$91&amp;$D$92,'CCG data'!$A:$AD,'CCG data'!K$3,FALSE))</f>
        <v>0.40200000000000002</v>
      </c>
      <c r="S281" s="15">
        <f>IF(R280="","",VLOOKUP($E280&amp;$D$91&amp;$D$92,'CCG data'!$A:$AD,'CCG data'!L$3,FALSE))</f>
        <v>0.44800000000000001</v>
      </c>
      <c r="T281" s="15">
        <f>IF(T280="","",VLOOKUP($E280&amp;$D$91&amp;$D$92,'CCG data'!$A:$AD,'CCG data'!M$3,FALSE))</f>
        <v>0.39700000000000002</v>
      </c>
      <c r="U281" s="15">
        <f>IF(T280="","",VLOOKUP($E280&amp;$D$91&amp;$D$92,'CCG data'!$A:$AD,'CCG data'!N$3,FALSE))</f>
        <v>0.44400000000000001</v>
      </c>
      <c r="V281" s="15">
        <f>IF(V280="","",VLOOKUP($E280&amp;$D$91&amp;$D$92,'CCG data'!$A:$AD,'CCG data'!O$3,FALSE))</f>
        <v>0.13900000000000001</v>
      </c>
      <c r="W281" s="135">
        <f>IF(V280="","",VLOOKUP($E280&amp;$D$91&amp;$D$92,'CCG data'!$A:$AD,'CCG data'!P$3,FALSE))</f>
        <v>0.17199999999999999</v>
      </c>
      <c r="Z281" s="163" t="str">
        <f>IFERROR(VLOOKUP($E281&amp;$D$92, Outliers!$A$4:$P$214,10,FALSE),"0")</f>
        <v>0</v>
      </c>
      <c r="AA281" s="163" t="str">
        <f>IFERROR(VLOOKUP($E281&amp;$D$92, Outliers!$A$4:$P$214,11,FALSE),"0")</f>
        <v>0</v>
      </c>
      <c r="AB281" s="163" t="str">
        <f>IFERROR(VLOOKUP($E281&amp;$D$92, Outliers!$A$4:$P$214,12,FALSE),"0")</f>
        <v>0</v>
      </c>
      <c r="AD281" s="78"/>
      <c r="AE281" s="78"/>
      <c r="AF281" s="78"/>
      <c r="AG281" s="78"/>
    </row>
    <row r="282" spans="4:33" ht="15.75" x14ac:dyDescent="0.25">
      <c r="D282" s="318"/>
      <c r="E282" s="104" t="s">
        <v>211</v>
      </c>
      <c r="F282" s="405" t="str">
        <f>IF(OR(ISERROR(VLOOKUP($E282&amp;$D$91&amp;$D$92,'CCG data'!$A:$AD,'CCG data'!R$3,FALSE)),ISBLANK(VLOOKUP($E282&amp;$D$91&amp;$D$92,'CCG data'!$A:$AD,'CCG data'!R$3,FALSE))),"",VLOOKUP($E282&amp;$D$91&amp;$D$92,'CCG data'!$A:$AD,'CCG data'!R$3,FALSE))</f>
        <v/>
      </c>
      <c r="G282" s="406"/>
      <c r="H282" s="406">
        <f>IF(OR(ISERROR(VLOOKUP($E282&amp;$D$91&amp;$D$92,'CCG data'!$A:$AD,'CCG data'!S$3,FALSE)),ISBLANK(VLOOKUP($E282&amp;$D$91&amp;$D$92,'CCG data'!$A:$AD,'CCG data'!S$3,FALSE))),"",VLOOKUP($E282&amp;$D$91&amp;$D$92,'CCG data'!$A:$AD,'CCG data'!S$3,FALSE))</f>
        <v>35.513082741498863</v>
      </c>
      <c r="I282" s="406"/>
      <c r="J282" s="406">
        <f>IF(OR(ISERROR(VLOOKUP($E282&amp;$D$91&amp;$D$92,'CCG data'!$A:$AD,'CCG data'!T$3,FALSE)),ISBLANK(VLOOKUP($E282&amp;$D$91&amp;$D$92,'CCG data'!$A:$AD,'CCG data'!T$3,FALSE))),"",VLOOKUP($E282&amp;$D$91&amp;$D$92,'CCG data'!$A:$AD,'CCG data'!T$3,FALSE))</f>
        <v>35.221490228687749</v>
      </c>
      <c r="K282" s="406"/>
      <c r="L282" s="406">
        <f>IF(OR(ISERROR(VLOOKUP($E282&amp;$D$91&amp;$D$92,'CCG data'!$A:$AD,'CCG data'!U$3,FALSE)),ISBLANK(VLOOKUP($E282&amp;$D$91&amp;$D$92,'CCG data'!$A:$AD,'CCG data'!U$3,FALSE))),"",VLOOKUP($E282&amp;$D$91&amp;$D$92,'CCG data'!$A:$AD,'CCG data'!U$3,FALSE))</f>
        <v>18.087401336850444</v>
      </c>
      <c r="M282" s="407"/>
      <c r="N282" s="362">
        <f>IF(OR(ISERROR(VLOOKUP($E282&amp;$D$91&amp;$D$92,'CCG data'!$A:$AD,'CCG data'!G$3,FALSE)),ISBLANK(VLOOKUP($E282&amp;$D$91&amp;$D$92,'CCG data'!$A:$AD,'CCG data'!G$3,FALSE))),"",VLOOKUP($E282&amp;$D$91&amp;$D$92,'CCG data'!$A:$AD,'CCG data'!G$3,FALSE))</f>
        <v>1314</v>
      </c>
      <c r="P282" s="397" t="str">
        <f>IF(OR(ISERROR(VLOOKUP($E282&amp;$D$91&amp;$D$92,'CCG data'!$A:$AD,'CCG data'!B$3,FALSE)),ISBLANK(VLOOKUP($E282&amp;$D$91&amp;$D$92,'CCG data'!$A:$AD,'CCG data'!B$3,FALSE))),"",VLOOKUP($E282&amp;$D$91&amp;$D$92,'CCG data'!$A:$AD,'CCG data'!B$3,FALSE))</f>
        <v/>
      </c>
      <c r="Q282" s="263"/>
      <c r="R282" s="263">
        <f>IF(OR(ISERROR(VLOOKUP($E282&amp;$D$91&amp;$D$92,'CCG data'!$A:$AD,'CCG data'!C$3,FALSE)),ISBLANK(VLOOKUP($E282&amp;$D$91&amp;$D$92,'CCG data'!$A:$AD,'CCG data'!C$3,FALSE))),"",VLOOKUP($E282&amp;$D$91&amp;$D$92,'CCG data'!$A:$AD,'CCG data'!C$3,FALSE))</f>
        <v>0.39573820395738202</v>
      </c>
      <c r="S282" s="263"/>
      <c r="T282" s="263">
        <f>IF(OR(ISERROR(VLOOKUP($E282&amp;$D$91&amp;$D$92,'CCG data'!$A:$AD,'CCG data'!D$3,FALSE)),ISBLANK(VLOOKUP($E282&amp;$D$91&amp;$D$92,'CCG data'!$A:$AD,'CCG data'!D$3,FALSE))),"",VLOOKUP($E282&amp;$D$91&amp;$D$92,'CCG data'!$A:$AD,'CCG data'!D$3,FALSE))</f>
        <v>0.39573820395738202</v>
      </c>
      <c r="U282" s="263"/>
      <c r="V282" s="263">
        <f>IF(OR(ISERROR(VLOOKUP($E282&amp;$D$91&amp;$D$92,'CCG data'!$A:$AD,'CCG data'!E$3,FALSE)),ISBLANK(VLOOKUP($E282&amp;$D$91&amp;$D$92,'CCG data'!$A:$AD,'CCG data'!E$3,FALSE))),"",VLOOKUP($E282&amp;$D$91&amp;$D$92,'CCG data'!$A:$AD,'CCG data'!E$3,FALSE))</f>
        <v>0.20852359208523591</v>
      </c>
      <c r="W282" s="398"/>
      <c r="Z282" s="163">
        <f>IFERROR(VLOOKUP($E282&amp;$D$92, Outliers!$A$4:$P$214,10,FALSE),"0")</f>
        <v>0</v>
      </c>
      <c r="AA282" s="163">
        <f>IFERROR(VLOOKUP($E282&amp;$D$92, Outliers!$A$4:$P$214,11,FALSE),"0")</f>
        <v>1</v>
      </c>
      <c r="AB282" s="163">
        <f>IFERROR(VLOOKUP($E282&amp;$D$92, Outliers!$A$4:$P$214,12,FALSE),"0")</f>
        <v>1</v>
      </c>
      <c r="AD282" s="78"/>
      <c r="AE282" s="78"/>
      <c r="AF282" s="78"/>
      <c r="AG282" s="78"/>
    </row>
    <row r="283" spans="4:33" x14ac:dyDescent="0.25">
      <c r="D283" s="318"/>
      <c r="E283" s="103" t="s">
        <v>27</v>
      </c>
      <c r="F283" s="95" t="str">
        <f>IF(P282="","",VLOOKUP($E282&amp;$D$91&amp;$D$92,'CCG data'!$A:$AD,'CCG data'!W$3,FALSE))</f>
        <v/>
      </c>
      <c r="G283" s="96" t="str">
        <f>IF(P282="","",VLOOKUP($E282&amp;$D$91&amp;$D$92,'CCG data'!$A:$AD,'CCG data'!X$3,FALSE))</f>
        <v/>
      </c>
      <c r="H283" s="96">
        <f>IF(R282="","",VLOOKUP($E282&amp;$D$91&amp;$D$92,'CCG data'!$A:$AD,'CCG data'!Y$3,FALSE))</f>
        <v>32.460673408641789</v>
      </c>
      <c r="I283" s="96">
        <f>IF(R282="","",VLOOKUP($E282&amp;$D$91&amp;$D$92,'CCG data'!$A:$AD,'CCG data'!Z$3,FALSE))</f>
        <v>38.565492074355937</v>
      </c>
      <c r="J283" s="96">
        <f>IF(T282="","",VLOOKUP($E282&amp;$D$91&amp;$D$92,'CCG data'!$A:$AD,'CCG data'!AA$3,FALSE))</f>
        <v>32.1941437639003</v>
      </c>
      <c r="K283" s="96">
        <f>IF(T282="","",VLOOKUP($E282&amp;$D$91&amp;$D$92,'CCG data'!$A:$AD,'CCG data'!AB$3,FALSE))</f>
        <v>38.248836693475198</v>
      </c>
      <c r="L283" s="96">
        <f>IF(V282="","",VLOOKUP($E282&amp;$D$91&amp;$D$92,'CCG data'!$A:$AD,'CCG data'!AC$3,FALSE))</f>
        <v>15.945709580180303</v>
      </c>
      <c r="M283" s="96">
        <f>IF(V282="","",VLOOKUP($E282&amp;$D$91&amp;$D$92,'CCG data'!$A:$AD,'CCG data'!AD$3,FALSE))</f>
        <v>20.229093093520586</v>
      </c>
      <c r="N283" s="363"/>
      <c r="P283" s="150" t="str">
        <f>IF(P282="","",VLOOKUP($E282&amp;$D$91&amp;$D$92,'CCG data'!$A:$AD,'CCG data'!I$3,FALSE))</f>
        <v/>
      </c>
      <c r="Q283" s="15" t="str">
        <f>IF(P282="","",VLOOKUP($E282&amp;$D$91&amp;$D$92,'CCG data'!$A:$AD,'CCG data'!J$3,FALSE))</f>
        <v/>
      </c>
      <c r="R283" s="15">
        <f>IF(R282="","",VLOOKUP($E282&amp;$D$91&amp;$D$92,'CCG data'!$A:$AD,'CCG data'!K$3,FALSE))</f>
        <v>0.37</v>
      </c>
      <c r="S283" s="15">
        <f>IF(R282="","",VLOOKUP($E282&amp;$D$91&amp;$D$92,'CCG data'!$A:$AD,'CCG data'!L$3,FALSE))</f>
        <v>0.42199999999999999</v>
      </c>
      <c r="T283" s="15">
        <f>IF(T282="","",VLOOKUP($E282&amp;$D$91&amp;$D$92,'CCG data'!$A:$AD,'CCG data'!M$3,FALSE))</f>
        <v>0.37</v>
      </c>
      <c r="U283" s="15">
        <f>IF(T282="","",VLOOKUP($E282&amp;$D$91&amp;$D$92,'CCG data'!$A:$AD,'CCG data'!N$3,FALSE))</f>
        <v>0.42199999999999999</v>
      </c>
      <c r="V283" s="15">
        <f>IF(V282="","",VLOOKUP($E282&amp;$D$91&amp;$D$92,'CCG data'!$A:$AD,'CCG data'!O$3,FALSE))</f>
        <v>0.187</v>
      </c>
      <c r="W283" s="135">
        <f>IF(V282="","",VLOOKUP($E282&amp;$D$91&amp;$D$92,'CCG data'!$A:$AD,'CCG data'!P$3,FALSE))</f>
        <v>0.23100000000000001</v>
      </c>
      <c r="Z283" s="163" t="str">
        <f>IFERROR(VLOOKUP($E283&amp;$D$92, Outliers!$A$4:$P$214,10,FALSE),"0")</f>
        <v>0</v>
      </c>
      <c r="AA283" s="163" t="str">
        <f>IFERROR(VLOOKUP($E283&amp;$D$92, Outliers!$A$4:$P$214,11,FALSE),"0")</f>
        <v>0</v>
      </c>
      <c r="AB283" s="163" t="str">
        <f>IFERROR(VLOOKUP($E283&amp;$D$92, Outliers!$A$4:$P$214,12,FALSE),"0")</f>
        <v>0</v>
      </c>
      <c r="AD283" s="78"/>
      <c r="AE283" s="78"/>
      <c r="AF283" s="78"/>
      <c r="AG283" s="78"/>
    </row>
    <row r="284" spans="4:33" ht="15.75" x14ac:dyDescent="0.25">
      <c r="D284" s="318"/>
      <c r="E284" s="104" t="s">
        <v>212</v>
      </c>
      <c r="F284" s="405" t="str">
        <f>IF(OR(ISERROR(VLOOKUP($E284&amp;$D$91&amp;$D$92,'CCG data'!$A:$AD,'CCG data'!R$3,FALSE)),ISBLANK(VLOOKUP($E284&amp;$D$91&amp;$D$92,'CCG data'!$A:$AD,'CCG data'!R$3,FALSE))),"",VLOOKUP($E284&amp;$D$91&amp;$D$92,'CCG data'!$A:$AD,'CCG data'!R$3,FALSE))</f>
        <v/>
      </c>
      <c r="G284" s="406"/>
      <c r="H284" s="406">
        <f>IF(OR(ISERROR(VLOOKUP($E284&amp;$D$91&amp;$D$92,'CCG data'!$A:$AD,'CCG data'!S$3,FALSE)),ISBLANK(VLOOKUP($E284&amp;$D$91&amp;$D$92,'CCG data'!$A:$AD,'CCG data'!S$3,FALSE))),"",VLOOKUP($E284&amp;$D$91&amp;$D$92,'CCG data'!$A:$AD,'CCG data'!S$3,FALSE))</f>
        <v>40.00606906294702</v>
      </c>
      <c r="I284" s="406"/>
      <c r="J284" s="406">
        <f>IF(OR(ISERROR(VLOOKUP($E284&amp;$D$91&amp;$D$92,'CCG data'!$A:$AD,'CCG data'!T$3,FALSE)),ISBLANK(VLOOKUP($E284&amp;$D$91&amp;$D$92,'CCG data'!$A:$AD,'CCG data'!T$3,FALSE))),"",VLOOKUP($E284&amp;$D$91&amp;$D$92,'CCG data'!$A:$AD,'CCG data'!T$3,FALSE))</f>
        <v>25.212726485891174</v>
      </c>
      <c r="K284" s="406"/>
      <c r="L284" s="406">
        <f>IF(OR(ISERROR(VLOOKUP($E284&amp;$D$91&amp;$D$92,'CCG data'!$A:$AD,'CCG data'!U$3,FALSE)),ISBLANK(VLOOKUP($E284&amp;$D$91&amp;$D$92,'CCG data'!$A:$AD,'CCG data'!U$3,FALSE))),"",VLOOKUP($E284&amp;$D$91&amp;$D$92,'CCG data'!$A:$AD,'CCG data'!U$3,FALSE))</f>
        <v>7.5692897083896415</v>
      </c>
      <c r="M284" s="407"/>
      <c r="N284" s="362">
        <f>IF(OR(ISERROR(VLOOKUP($E284&amp;$D$91&amp;$D$92,'CCG data'!$A:$AD,'CCG data'!G$3,FALSE)),ISBLANK(VLOOKUP($E284&amp;$D$91&amp;$D$92,'CCG data'!$A:$AD,'CCG data'!G$3,FALSE))),"",VLOOKUP($E284&amp;$D$91&amp;$D$92,'CCG data'!$A:$AD,'CCG data'!G$3,FALSE))</f>
        <v>1998</v>
      </c>
      <c r="P284" s="397" t="str">
        <f>IF(OR(ISERROR(VLOOKUP($E284&amp;$D$91&amp;$D$92,'CCG data'!$A:$AD,'CCG data'!B$3,FALSE)),ISBLANK(VLOOKUP($E284&amp;$D$91&amp;$D$92,'CCG data'!$A:$AD,'CCG data'!B$3,FALSE))),"",VLOOKUP($E284&amp;$D$91&amp;$D$92,'CCG data'!$A:$AD,'CCG data'!B$3,FALSE))</f>
        <v/>
      </c>
      <c r="Q284" s="263"/>
      <c r="R284" s="263">
        <f>IF(OR(ISERROR(VLOOKUP($E284&amp;$D$91&amp;$D$92,'CCG data'!$A:$AD,'CCG data'!C$3,FALSE)),ISBLANK(VLOOKUP($E284&amp;$D$91&amp;$D$92,'CCG data'!$A:$AD,'CCG data'!C$3,FALSE))),"",VLOOKUP($E284&amp;$D$91&amp;$D$92,'CCG data'!$A:$AD,'CCG data'!C$3,FALSE))</f>
        <v>0.5495495495495496</v>
      </c>
      <c r="S284" s="263"/>
      <c r="T284" s="263">
        <f>IF(OR(ISERROR(VLOOKUP($E284&amp;$D$91&amp;$D$92,'CCG data'!$A:$AD,'CCG data'!D$3,FALSE)),ISBLANK(VLOOKUP($E284&amp;$D$91&amp;$D$92,'CCG data'!$A:$AD,'CCG data'!D$3,FALSE))),"",VLOOKUP($E284&amp;$D$91&amp;$D$92,'CCG data'!$A:$AD,'CCG data'!D$3,FALSE))</f>
        <v>0.34634634634634637</v>
      </c>
      <c r="U284" s="263"/>
      <c r="V284" s="263">
        <f>IF(OR(ISERROR(VLOOKUP($E284&amp;$D$91&amp;$D$92,'CCG data'!$A:$AD,'CCG data'!E$3,FALSE)),ISBLANK(VLOOKUP($E284&amp;$D$91&amp;$D$92,'CCG data'!$A:$AD,'CCG data'!E$3,FALSE))),"",VLOOKUP($E284&amp;$D$91&amp;$D$92,'CCG data'!$A:$AD,'CCG data'!E$3,FALSE))</f>
        <v>0.1041041041041041</v>
      </c>
      <c r="W284" s="398"/>
      <c r="Z284" s="163">
        <f>IFERROR(VLOOKUP($E284&amp;$D$92, Outliers!$A$4:$P$214,10,FALSE),"0")</f>
        <v>0</v>
      </c>
      <c r="AA284" s="163">
        <f>IFERROR(VLOOKUP($E284&amp;$D$92, Outliers!$A$4:$P$214,11,FALSE),"0")</f>
        <v>0</v>
      </c>
      <c r="AB284" s="163">
        <f>IFERROR(VLOOKUP($E284&amp;$D$92, Outliers!$A$4:$P$214,12,FALSE),"0")</f>
        <v>1</v>
      </c>
      <c r="AD284" s="78"/>
      <c r="AE284" s="78"/>
      <c r="AF284" s="78"/>
      <c r="AG284" s="78"/>
    </row>
    <row r="285" spans="4:33" x14ac:dyDescent="0.25">
      <c r="D285" s="318"/>
      <c r="E285" s="103" t="s">
        <v>27</v>
      </c>
      <c r="F285" s="95" t="str">
        <f>IF(P284="","",VLOOKUP($E284&amp;$D$91&amp;$D$92,'CCG data'!$A:$AD,'CCG data'!W$3,FALSE))</f>
        <v/>
      </c>
      <c r="G285" s="96" t="str">
        <f>IF(P284="","",VLOOKUP($E284&amp;$D$91&amp;$D$92,'CCG data'!$A:$AD,'CCG data'!X$3,FALSE))</f>
        <v/>
      </c>
      <c r="H285" s="96">
        <f>IF(R284="","",VLOOKUP($E284&amp;$D$91&amp;$D$92,'CCG data'!$A:$AD,'CCG data'!Y$3,FALSE))</f>
        <v>37.639709247836635</v>
      </c>
      <c r="I285" s="96">
        <f>IF(R284="","",VLOOKUP($E284&amp;$D$91&amp;$D$92,'CCG data'!$A:$AD,'CCG data'!Z$3,FALSE))</f>
        <v>42.372428878057406</v>
      </c>
      <c r="J285" s="96">
        <f>IF(T284="","",VLOOKUP($E284&amp;$D$91&amp;$D$92,'CCG data'!$A:$AD,'CCG data'!AA$3,FALSE))</f>
        <v>23.334176149454581</v>
      </c>
      <c r="K285" s="96">
        <f>IF(T284="","",VLOOKUP($E284&amp;$D$91&amp;$D$92,'CCG data'!$A:$AD,'CCG data'!AB$3,FALSE))</f>
        <v>27.091276822327767</v>
      </c>
      <c r="L285" s="96">
        <f>IF(V284="","",VLOOKUP($E284&amp;$D$91&amp;$D$92,'CCG data'!$A:$AD,'CCG data'!AC$3,FALSE))</f>
        <v>6.5406115191899525</v>
      </c>
      <c r="M285" s="96">
        <f>IF(V284="","",VLOOKUP($E284&amp;$D$91&amp;$D$92,'CCG data'!$A:$AD,'CCG data'!AD$3,FALSE))</f>
        <v>8.5979678975893297</v>
      </c>
      <c r="N285" s="363"/>
      <c r="P285" s="150" t="str">
        <f>IF(P284="","",VLOOKUP($E284&amp;$D$91&amp;$D$92,'CCG data'!$A:$AD,'CCG data'!I$3,FALSE))</f>
        <v/>
      </c>
      <c r="Q285" s="15" t="str">
        <f>IF(P284="","",VLOOKUP($E284&amp;$D$91&amp;$D$92,'CCG data'!$A:$AD,'CCG data'!J$3,FALSE))</f>
        <v/>
      </c>
      <c r="R285" s="15">
        <f>IF(R284="","",VLOOKUP($E284&amp;$D$91&amp;$D$92,'CCG data'!$A:$AD,'CCG data'!K$3,FALSE))</f>
        <v>0.52800000000000002</v>
      </c>
      <c r="S285" s="15">
        <f>IF(R284="","",VLOOKUP($E284&amp;$D$91&amp;$D$92,'CCG data'!$A:$AD,'CCG data'!L$3,FALSE))</f>
        <v>0.57099999999999995</v>
      </c>
      <c r="T285" s="15">
        <f>IF(T284="","",VLOOKUP($E284&amp;$D$91&amp;$D$92,'CCG data'!$A:$AD,'CCG data'!M$3,FALSE))</f>
        <v>0.32600000000000001</v>
      </c>
      <c r="U285" s="15">
        <f>IF(T284="","",VLOOKUP($E284&amp;$D$91&amp;$D$92,'CCG data'!$A:$AD,'CCG data'!N$3,FALSE))</f>
        <v>0.36699999999999999</v>
      </c>
      <c r="V285" s="15">
        <f>IF(V284="","",VLOOKUP($E284&amp;$D$91&amp;$D$92,'CCG data'!$A:$AD,'CCG data'!O$3,FALSE))</f>
        <v>9.0999999999999998E-2</v>
      </c>
      <c r="W285" s="135">
        <f>IF(V284="","",VLOOKUP($E284&amp;$D$91&amp;$D$92,'CCG data'!$A:$AD,'CCG data'!P$3,FALSE))</f>
        <v>0.11799999999999999</v>
      </c>
      <c r="Z285" s="163" t="str">
        <f>IFERROR(VLOOKUP($E285&amp;$D$92, Outliers!$A$4:$P$214,10,FALSE),"0")</f>
        <v>0</v>
      </c>
      <c r="AA285" s="163" t="str">
        <f>IFERROR(VLOOKUP($E285&amp;$D$92, Outliers!$A$4:$P$214,11,FALSE),"0")</f>
        <v>0</v>
      </c>
      <c r="AB285" s="163" t="str">
        <f>IFERROR(VLOOKUP($E285&amp;$D$92, Outliers!$A$4:$P$214,12,FALSE),"0")</f>
        <v>0</v>
      </c>
      <c r="AD285" s="78"/>
      <c r="AE285" s="78"/>
      <c r="AF285" s="78"/>
      <c r="AG285" s="78"/>
    </row>
    <row r="286" spans="4:33" ht="15.75" x14ac:dyDescent="0.25">
      <c r="D286" s="318"/>
      <c r="E286" s="104" t="s">
        <v>213</v>
      </c>
      <c r="F286" s="405" t="str">
        <f>IF(OR(ISERROR(VLOOKUP($E286&amp;$D$91&amp;$D$92,'CCG data'!$A:$AD,'CCG data'!R$3,FALSE)),ISBLANK(VLOOKUP($E286&amp;$D$91&amp;$D$92,'CCG data'!$A:$AD,'CCG data'!R$3,FALSE))),"",VLOOKUP($E286&amp;$D$91&amp;$D$92,'CCG data'!$A:$AD,'CCG data'!R$3,FALSE))</f>
        <v/>
      </c>
      <c r="G286" s="406"/>
      <c r="H286" s="406">
        <f>IF(OR(ISERROR(VLOOKUP($E286&amp;$D$91&amp;$D$92,'CCG data'!$A:$AD,'CCG data'!S$3,FALSE)),ISBLANK(VLOOKUP($E286&amp;$D$91&amp;$D$92,'CCG data'!$A:$AD,'CCG data'!S$3,FALSE))),"",VLOOKUP($E286&amp;$D$91&amp;$D$92,'CCG data'!$A:$AD,'CCG data'!S$3,FALSE))</f>
        <v>35.492239840519261</v>
      </c>
      <c r="I286" s="406"/>
      <c r="J286" s="406">
        <f>IF(OR(ISERROR(VLOOKUP($E286&amp;$D$91&amp;$D$92,'CCG data'!$A:$AD,'CCG data'!T$3,FALSE)),ISBLANK(VLOOKUP($E286&amp;$D$91&amp;$D$92,'CCG data'!$A:$AD,'CCG data'!T$3,FALSE))),"",VLOOKUP($E286&amp;$D$91&amp;$D$92,'CCG data'!$A:$AD,'CCG data'!T$3,FALSE))</f>
        <v>27.903246055048609</v>
      </c>
      <c r="K286" s="406"/>
      <c r="L286" s="406">
        <f>IF(OR(ISERROR(VLOOKUP($E286&amp;$D$91&amp;$D$92,'CCG data'!$A:$AD,'CCG data'!U$3,FALSE)),ISBLANK(VLOOKUP($E286&amp;$D$91&amp;$D$92,'CCG data'!$A:$AD,'CCG data'!U$3,FALSE))),"",VLOOKUP($E286&amp;$D$91&amp;$D$92,'CCG data'!$A:$AD,'CCG data'!U$3,FALSE))</f>
        <v>7.7082630862138739</v>
      </c>
      <c r="M286" s="407"/>
      <c r="N286" s="362">
        <f>IF(OR(ISERROR(VLOOKUP($E286&amp;$D$91&amp;$D$92,'CCG data'!$A:$AD,'CCG data'!G$3,FALSE)),ISBLANK(VLOOKUP($E286&amp;$D$91&amp;$D$92,'CCG data'!$A:$AD,'CCG data'!G$3,FALSE))),"",VLOOKUP($E286&amp;$D$91&amp;$D$92,'CCG data'!$A:$AD,'CCG data'!G$3,FALSE))</f>
        <v>1518</v>
      </c>
      <c r="P286" s="397" t="str">
        <f>IF(OR(ISERROR(VLOOKUP($E286&amp;$D$91&amp;$D$92,'CCG data'!$A:$AD,'CCG data'!B$3,FALSE)),ISBLANK(VLOOKUP($E286&amp;$D$91&amp;$D$92,'CCG data'!$A:$AD,'CCG data'!B$3,FALSE))),"",VLOOKUP($E286&amp;$D$91&amp;$D$92,'CCG data'!$A:$AD,'CCG data'!B$3,FALSE))</f>
        <v/>
      </c>
      <c r="Q286" s="263"/>
      <c r="R286" s="263">
        <f>IF(OR(ISERROR(VLOOKUP($E286&amp;$D$91&amp;$D$92,'CCG data'!$A:$AD,'CCG data'!C$3,FALSE)),ISBLANK(VLOOKUP($E286&amp;$D$91&amp;$D$92,'CCG data'!$A:$AD,'CCG data'!C$3,FALSE))),"",VLOOKUP($E286&amp;$D$91&amp;$D$92,'CCG data'!$A:$AD,'CCG data'!C$3,FALSE))</f>
        <v>0.49802371541501977</v>
      </c>
      <c r="S286" s="263"/>
      <c r="T286" s="263">
        <f>IF(OR(ISERROR(VLOOKUP($E286&amp;$D$91&amp;$D$92,'CCG data'!$A:$AD,'CCG data'!D$3,FALSE)),ISBLANK(VLOOKUP($E286&amp;$D$91&amp;$D$92,'CCG data'!$A:$AD,'CCG data'!D$3,FALSE))),"",VLOOKUP($E286&amp;$D$91&amp;$D$92,'CCG data'!$A:$AD,'CCG data'!D$3,FALSE))</f>
        <v>0.3932806324110672</v>
      </c>
      <c r="U286" s="263"/>
      <c r="V286" s="263">
        <f>IF(OR(ISERROR(VLOOKUP($E286&amp;$D$91&amp;$D$92,'CCG data'!$A:$AD,'CCG data'!E$3,FALSE)),ISBLANK(VLOOKUP($E286&amp;$D$91&amp;$D$92,'CCG data'!$A:$AD,'CCG data'!E$3,FALSE))),"",VLOOKUP($E286&amp;$D$91&amp;$D$92,'CCG data'!$A:$AD,'CCG data'!E$3,FALSE))</f>
        <v>0.10869565217391304</v>
      </c>
      <c r="W286" s="398"/>
      <c r="Z286" s="163">
        <f>IFERROR(VLOOKUP($E286&amp;$D$92, Outliers!$A$4:$P$214,10,FALSE),"0")</f>
        <v>0</v>
      </c>
      <c r="AA286" s="163">
        <f>IFERROR(VLOOKUP($E286&amp;$D$92, Outliers!$A$4:$P$214,11,FALSE),"0")</f>
        <v>0</v>
      </c>
      <c r="AB286" s="163">
        <f>IFERROR(VLOOKUP($E286&amp;$D$92, Outliers!$A$4:$P$214,12,FALSE),"0")</f>
        <v>1</v>
      </c>
      <c r="AD286" s="78"/>
      <c r="AE286" s="78"/>
      <c r="AF286" s="78"/>
      <c r="AG286" s="78"/>
    </row>
    <row r="287" spans="4:33" x14ac:dyDescent="0.25">
      <c r="D287" s="318"/>
      <c r="E287" s="103" t="s">
        <v>27</v>
      </c>
      <c r="F287" s="95" t="str">
        <f>IF(P286="","",VLOOKUP($E286&amp;$D$91&amp;$D$92,'CCG data'!$A:$AD,'CCG data'!W$3,FALSE))</f>
        <v/>
      </c>
      <c r="G287" s="96" t="str">
        <f>IF(P286="","",VLOOKUP($E286&amp;$D$91&amp;$D$92,'CCG data'!$A:$AD,'CCG data'!X$3,FALSE))</f>
        <v/>
      </c>
      <c r="H287" s="96">
        <f>IF(R286="","",VLOOKUP($E286&amp;$D$91&amp;$D$92,'CCG data'!$A:$AD,'CCG data'!Y$3,FALSE))</f>
        <v>32.962192885921596</v>
      </c>
      <c r="I287" s="96">
        <f>IF(R286="","",VLOOKUP($E286&amp;$D$91&amp;$D$92,'CCG data'!$A:$AD,'CCG data'!Z$3,FALSE))</f>
        <v>38.022286795116926</v>
      </c>
      <c r="J287" s="96">
        <f>IF(T286="","",VLOOKUP($E286&amp;$D$91&amp;$D$92,'CCG data'!$A:$AD,'CCG data'!AA$3,FALSE))</f>
        <v>25.664918533858597</v>
      </c>
      <c r="K287" s="96">
        <f>IF(T286="","",VLOOKUP($E286&amp;$D$91&amp;$D$92,'CCG data'!$A:$AD,'CCG data'!AB$3,FALSE))</f>
        <v>30.141573576238621</v>
      </c>
      <c r="L287" s="96">
        <f>IF(V286="","",VLOOKUP($E286&amp;$D$91&amp;$D$92,'CCG data'!$A:$AD,'CCG data'!AC$3,FALSE))</f>
        <v>6.5320916501222719</v>
      </c>
      <c r="M287" s="96">
        <f>IF(V286="","",VLOOKUP($E286&amp;$D$91&amp;$D$92,'CCG data'!$A:$AD,'CCG data'!AD$3,FALSE))</f>
        <v>8.8844345223054759</v>
      </c>
      <c r="N287" s="363"/>
      <c r="P287" s="150" t="str">
        <f>IF(P286="","",VLOOKUP($E286&amp;$D$91&amp;$D$92,'CCG data'!$A:$AD,'CCG data'!I$3,FALSE))</f>
        <v/>
      </c>
      <c r="Q287" s="15" t="str">
        <f>IF(P286="","",VLOOKUP($E286&amp;$D$91&amp;$D$92,'CCG data'!$A:$AD,'CCG data'!J$3,FALSE))</f>
        <v/>
      </c>
      <c r="R287" s="15">
        <f>IF(R286="","",VLOOKUP($E286&amp;$D$91&amp;$D$92,'CCG data'!$A:$AD,'CCG data'!K$3,FALSE))</f>
        <v>0.47299999999999998</v>
      </c>
      <c r="S287" s="15">
        <f>IF(R286="","",VLOOKUP($E286&amp;$D$91&amp;$D$92,'CCG data'!$A:$AD,'CCG data'!L$3,FALSE))</f>
        <v>0.52300000000000002</v>
      </c>
      <c r="T287" s="15">
        <f>IF(T286="","",VLOOKUP($E286&amp;$D$91&amp;$D$92,'CCG data'!$A:$AD,'CCG data'!M$3,FALSE))</f>
        <v>0.36899999999999999</v>
      </c>
      <c r="U287" s="15">
        <f>IF(T286="","",VLOOKUP($E286&amp;$D$91&amp;$D$92,'CCG data'!$A:$AD,'CCG data'!N$3,FALSE))</f>
        <v>0.41799999999999998</v>
      </c>
      <c r="V287" s="15">
        <f>IF(V286="","",VLOOKUP($E286&amp;$D$91&amp;$D$92,'CCG data'!$A:$AD,'CCG data'!O$3,FALSE))</f>
        <v>9.4E-2</v>
      </c>
      <c r="W287" s="135">
        <f>IF(V286="","",VLOOKUP($E286&amp;$D$91&amp;$D$92,'CCG data'!$A:$AD,'CCG data'!P$3,FALSE))</f>
        <v>0.125</v>
      </c>
      <c r="Z287" s="163" t="str">
        <f>IFERROR(VLOOKUP($E287&amp;$D$92, Outliers!$A$4:$P$214,10,FALSE),"0")</f>
        <v>0</v>
      </c>
      <c r="AA287" s="163" t="str">
        <f>IFERROR(VLOOKUP($E287&amp;$D$92, Outliers!$A$4:$P$214,11,FALSE),"0")</f>
        <v>0</v>
      </c>
      <c r="AB287" s="163" t="str">
        <f>IFERROR(VLOOKUP($E287&amp;$D$92, Outliers!$A$4:$P$214,12,FALSE),"0")</f>
        <v>0</v>
      </c>
      <c r="AD287" s="78"/>
      <c r="AE287" s="78"/>
      <c r="AF287" s="78"/>
      <c r="AG287" s="78"/>
    </row>
    <row r="288" spans="4:33" ht="15.75" x14ac:dyDescent="0.25">
      <c r="D288" s="318"/>
      <c r="E288" s="104" t="s">
        <v>214</v>
      </c>
      <c r="F288" s="405" t="str">
        <f>IF(OR(ISERROR(VLOOKUP($E288&amp;$D$91&amp;$D$92,'CCG data'!$A:$AD,'CCG data'!R$3,FALSE)),ISBLANK(VLOOKUP($E288&amp;$D$91&amp;$D$92,'CCG data'!$A:$AD,'CCG data'!R$3,FALSE))),"",VLOOKUP($E288&amp;$D$91&amp;$D$92,'CCG data'!$A:$AD,'CCG data'!R$3,FALSE))</f>
        <v/>
      </c>
      <c r="G288" s="406"/>
      <c r="H288" s="406">
        <f>IF(OR(ISERROR(VLOOKUP($E288&amp;$D$91&amp;$D$92,'CCG data'!$A:$AD,'CCG data'!S$3,FALSE)),ISBLANK(VLOOKUP($E288&amp;$D$91&amp;$D$92,'CCG data'!$A:$AD,'CCG data'!S$3,FALSE))),"",VLOOKUP($E288&amp;$D$91&amp;$D$92,'CCG data'!$A:$AD,'CCG data'!S$3,FALSE))</f>
        <v>69.867467403543671</v>
      </c>
      <c r="I288" s="406"/>
      <c r="J288" s="406">
        <f>IF(OR(ISERROR(VLOOKUP($E288&amp;$D$91&amp;$D$92,'CCG data'!$A:$AD,'CCG data'!T$3,FALSE)),ISBLANK(VLOOKUP($E288&amp;$D$91&amp;$D$92,'CCG data'!$A:$AD,'CCG data'!T$3,FALSE))),"",VLOOKUP($E288&amp;$D$91&amp;$D$92,'CCG data'!$A:$AD,'CCG data'!T$3,FALSE))</f>
        <v>44.945993870529293</v>
      </c>
      <c r="K288" s="406"/>
      <c r="L288" s="406">
        <f>IF(OR(ISERROR(VLOOKUP($E288&amp;$D$91&amp;$D$92,'CCG data'!$A:$AD,'CCG data'!U$3,FALSE)),ISBLANK(VLOOKUP($E288&amp;$D$91&amp;$D$92,'CCG data'!$A:$AD,'CCG data'!U$3,FALSE))),"",VLOOKUP($E288&amp;$D$91&amp;$D$92,'CCG data'!$A:$AD,'CCG data'!U$3,FALSE))</f>
        <v>27.902655578357631</v>
      </c>
      <c r="M288" s="407"/>
      <c r="N288" s="362">
        <f>IF(OR(ISERROR(VLOOKUP($E288&amp;$D$91&amp;$D$92,'CCG data'!$A:$AD,'CCG data'!G$3,FALSE)),ISBLANK(VLOOKUP($E288&amp;$D$91&amp;$D$92,'CCG data'!$A:$AD,'CCG data'!G$3,FALSE))),"",VLOOKUP($E288&amp;$D$91&amp;$D$92,'CCG data'!$A:$AD,'CCG data'!G$3,FALSE))</f>
        <v>5057</v>
      </c>
      <c r="P288" s="397" t="str">
        <f>IF(OR(ISERROR(VLOOKUP($E288&amp;$D$91&amp;$D$92,'CCG data'!$A:$AD,'CCG data'!B$3,FALSE)),ISBLANK(VLOOKUP($E288&amp;$D$91&amp;$D$92,'CCG data'!$A:$AD,'CCG data'!B$3,FALSE))),"",VLOOKUP($E288&amp;$D$91&amp;$D$92,'CCG data'!$A:$AD,'CCG data'!B$3,FALSE))</f>
        <v/>
      </c>
      <c r="Q288" s="263"/>
      <c r="R288" s="263">
        <f>IF(OR(ISERROR(VLOOKUP($E288&amp;$D$91&amp;$D$92,'CCG data'!$A:$AD,'CCG data'!C$3,FALSE)),ISBLANK(VLOOKUP($E288&amp;$D$91&amp;$D$92,'CCG data'!$A:$AD,'CCG data'!C$3,FALSE))),"",VLOOKUP($E288&amp;$D$91&amp;$D$92,'CCG data'!$A:$AD,'CCG data'!C$3,FALSE))</f>
        <v>0.49040933359699429</v>
      </c>
      <c r="S288" s="263"/>
      <c r="T288" s="263">
        <f>IF(OR(ISERROR(VLOOKUP($E288&amp;$D$91&amp;$D$92,'CCG data'!$A:$AD,'CCG data'!D$3,FALSE)),ISBLANK(VLOOKUP($E288&amp;$D$91&amp;$D$92,'CCG data'!$A:$AD,'CCG data'!D$3,FALSE))),"",VLOOKUP($E288&amp;$D$91&amp;$D$92,'CCG data'!$A:$AD,'CCG data'!D$3,FALSE))</f>
        <v>0.31342693296420804</v>
      </c>
      <c r="U288" s="263"/>
      <c r="V288" s="263">
        <f>IF(OR(ISERROR(VLOOKUP($E288&amp;$D$91&amp;$D$92,'CCG data'!$A:$AD,'CCG data'!E$3,FALSE)),ISBLANK(VLOOKUP($E288&amp;$D$91&amp;$D$92,'CCG data'!$A:$AD,'CCG data'!E$3,FALSE))),"",VLOOKUP($E288&amp;$D$91&amp;$D$92,'CCG data'!$A:$AD,'CCG data'!E$3,FALSE))</f>
        <v>0.1961637334387977</v>
      </c>
      <c r="W288" s="398"/>
      <c r="Z288" s="163">
        <f>IFERROR(VLOOKUP($E288&amp;$D$92, Outliers!$A$4:$P$214,10,FALSE),"0")</f>
        <v>1</v>
      </c>
      <c r="AA288" s="163">
        <f>IFERROR(VLOOKUP($E288&amp;$D$92, Outliers!$A$4:$P$214,11,FALSE),"0")</f>
        <v>1</v>
      </c>
      <c r="AB288" s="163">
        <f>IFERROR(VLOOKUP($E288&amp;$D$92, Outliers!$A$4:$P$214,12,FALSE),"0")</f>
        <v>1</v>
      </c>
      <c r="AD288" s="78"/>
      <c r="AE288" s="78"/>
      <c r="AF288" s="78"/>
      <c r="AG288" s="78"/>
    </row>
    <row r="289" spans="4:33" x14ac:dyDescent="0.25">
      <c r="D289" s="318"/>
      <c r="E289" s="103" t="s">
        <v>27</v>
      </c>
      <c r="F289" s="95" t="str">
        <f>IF(P288="","",VLOOKUP($E288&amp;$D$91&amp;$D$92,'CCG data'!$A:$AD,'CCG data'!W$3,FALSE))</f>
        <v/>
      </c>
      <c r="G289" s="96" t="str">
        <f>IF(P288="","",VLOOKUP($E288&amp;$D$91&amp;$D$92,'CCG data'!$A:$AD,'CCG data'!X$3,FALSE))</f>
        <v/>
      </c>
      <c r="H289" s="96">
        <f>IF(R288="","",VLOOKUP($E288&amp;$D$91&amp;$D$92,'CCG data'!$A:$AD,'CCG data'!Y$3,FALSE))</f>
        <v>67.117641289824078</v>
      </c>
      <c r="I289" s="96">
        <f>IF(R288="","",VLOOKUP($E288&amp;$D$91&amp;$D$92,'CCG data'!$A:$AD,'CCG data'!Z$3,FALSE))</f>
        <v>72.617293517263263</v>
      </c>
      <c r="J289" s="96">
        <f>IF(T288="","",VLOOKUP($E288&amp;$D$91&amp;$D$92,'CCG data'!$A:$AD,'CCG data'!AA$3,FALSE))</f>
        <v>42.733243478784949</v>
      </c>
      <c r="K289" s="96">
        <f>IF(T288="","",VLOOKUP($E288&amp;$D$91&amp;$D$92,'CCG data'!$A:$AD,'CCG data'!AB$3,FALSE))</f>
        <v>47.158744262273636</v>
      </c>
      <c r="L289" s="96">
        <f>IF(V288="","",VLOOKUP($E288&amp;$D$91&amp;$D$92,'CCG data'!$A:$AD,'CCG data'!AC$3,FALSE))</f>
        <v>26.166271585331575</v>
      </c>
      <c r="M289" s="96">
        <f>IF(V288="","",VLOOKUP($E288&amp;$D$91&amp;$D$92,'CCG data'!$A:$AD,'CCG data'!AD$3,FALSE))</f>
        <v>29.639039571383687</v>
      </c>
      <c r="N289" s="363"/>
      <c r="P289" s="150" t="str">
        <f>IF(P288="","",VLOOKUP($E288&amp;$D$91&amp;$D$92,'CCG data'!$A:$AD,'CCG data'!I$3,FALSE))</f>
        <v/>
      </c>
      <c r="Q289" s="15" t="str">
        <f>IF(P288="","",VLOOKUP($E288&amp;$D$91&amp;$D$92,'CCG data'!$A:$AD,'CCG data'!J$3,FALSE))</f>
        <v/>
      </c>
      <c r="R289" s="15">
        <f>IF(R288="","",VLOOKUP($E288&amp;$D$91&amp;$D$92,'CCG data'!$A:$AD,'CCG data'!K$3,FALSE))</f>
        <v>0.47699999999999998</v>
      </c>
      <c r="S289" s="15">
        <f>IF(R288="","",VLOOKUP($E288&amp;$D$91&amp;$D$92,'CCG data'!$A:$AD,'CCG data'!L$3,FALSE))</f>
        <v>0.504</v>
      </c>
      <c r="T289" s="15">
        <f>IF(T288="","",VLOOKUP($E288&amp;$D$91&amp;$D$92,'CCG data'!$A:$AD,'CCG data'!M$3,FALSE))</f>
        <v>0.30099999999999999</v>
      </c>
      <c r="U289" s="15">
        <f>IF(T288="","",VLOOKUP($E288&amp;$D$91&amp;$D$92,'CCG data'!$A:$AD,'CCG data'!N$3,FALSE))</f>
        <v>0.32600000000000001</v>
      </c>
      <c r="V289" s="15">
        <f>IF(V288="","",VLOOKUP($E288&amp;$D$91&amp;$D$92,'CCG data'!$A:$AD,'CCG data'!O$3,FALSE))</f>
        <v>0.185</v>
      </c>
      <c r="W289" s="135">
        <f>IF(V288="","",VLOOKUP($E288&amp;$D$91&amp;$D$92,'CCG data'!$A:$AD,'CCG data'!P$3,FALSE))</f>
        <v>0.20699999999999999</v>
      </c>
      <c r="Z289" s="163" t="str">
        <f>IFERROR(VLOOKUP($E289&amp;$D$92, Outliers!$A$4:$P$214,10,FALSE),"0")</f>
        <v>0</v>
      </c>
      <c r="AA289" s="163" t="str">
        <f>IFERROR(VLOOKUP($E289&amp;$D$92, Outliers!$A$4:$P$214,11,FALSE),"0")</f>
        <v>0</v>
      </c>
      <c r="AB289" s="163" t="str">
        <f>IFERROR(VLOOKUP($E289&amp;$D$92, Outliers!$A$4:$P$214,12,FALSE),"0")</f>
        <v>0</v>
      </c>
      <c r="AD289" s="78"/>
      <c r="AE289" s="78"/>
      <c r="AF289" s="78"/>
      <c r="AG289" s="78"/>
    </row>
    <row r="290" spans="4:33" ht="15.75" x14ac:dyDescent="0.25">
      <c r="D290" s="318"/>
      <c r="E290" s="104" t="s">
        <v>215</v>
      </c>
      <c r="F290" s="405" t="str">
        <f>IF(OR(ISERROR(VLOOKUP($E290&amp;$D$91&amp;$D$92,'CCG data'!$A:$AD,'CCG data'!R$3,FALSE)),ISBLANK(VLOOKUP($E290&amp;$D$91&amp;$D$92,'CCG data'!$A:$AD,'CCG data'!R$3,FALSE))),"",VLOOKUP($E290&amp;$D$91&amp;$D$92,'CCG data'!$A:$AD,'CCG data'!R$3,FALSE))</f>
        <v/>
      </c>
      <c r="G290" s="406"/>
      <c r="H290" s="406">
        <f>IF(OR(ISERROR(VLOOKUP($E290&amp;$D$91&amp;$D$92,'CCG data'!$A:$AD,'CCG data'!S$3,FALSE)),ISBLANK(VLOOKUP($E290&amp;$D$91&amp;$D$92,'CCG data'!$A:$AD,'CCG data'!S$3,FALSE))),"",VLOOKUP($E290&amp;$D$91&amp;$D$92,'CCG data'!$A:$AD,'CCG data'!S$3,FALSE))</f>
        <v>39.939185377183279</v>
      </c>
      <c r="I290" s="406"/>
      <c r="J290" s="406">
        <f>IF(OR(ISERROR(VLOOKUP($E290&amp;$D$91&amp;$D$92,'CCG data'!$A:$AD,'CCG data'!T$3,FALSE)),ISBLANK(VLOOKUP($E290&amp;$D$91&amp;$D$92,'CCG data'!$A:$AD,'CCG data'!T$3,FALSE))),"",VLOOKUP($E290&amp;$D$91&amp;$D$92,'CCG data'!$A:$AD,'CCG data'!T$3,FALSE))</f>
        <v>31.117296294536992</v>
      </c>
      <c r="K290" s="406"/>
      <c r="L290" s="406">
        <f>IF(OR(ISERROR(VLOOKUP($E290&amp;$D$91&amp;$D$92,'CCG data'!$A:$AD,'CCG data'!U$3,FALSE)),ISBLANK(VLOOKUP($E290&amp;$D$91&amp;$D$92,'CCG data'!$A:$AD,'CCG data'!U$3,FALSE))),"",VLOOKUP($E290&amp;$D$91&amp;$D$92,'CCG data'!$A:$AD,'CCG data'!U$3,FALSE))</f>
        <v>9.3802877757099665</v>
      </c>
      <c r="M290" s="407"/>
      <c r="N290" s="362">
        <f>IF(OR(ISERROR(VLOOKUP($E290&amp;$D$91&amp;$D$92,'CCG data'!$A:$AD,'CCG data'!G$3,FALSE)),ISBLANK(VLOOKUP($E290&amp;$D$91&amp;$D$92,'CCG data'!$A:$AD,'CCG data'!G$3,FALSE))),"",VLOOKUP($E290&amp;$D$91&amp;$D$92,'CCG data'!$A:$AD,'CCG data'!G$3,FALSE))</f>
        <v>1050</v>
      </c>
      <c r="P290" s="397" t="str">
        <f>IF(OR(ISERROR(VLOOKUP($E290&amp;$D$91&amp;$D$92,'CCG data'!$A:$AD,'CCG data'!B$3,FALSE)),ISBLANK(VLOOKUP($E290&amp;$D$91&amp;$D$92,'CCG data'!$A:$AD,'CCG data'!B$3,FALSE))),"",VLOOKUP($E290&amp;$D$91&amp;$D$92,'CCG data'!$A:$AD,'CCG data'!B$3,FALSE))</f>
        <v/>
      </c>
      <c r="Q290" s="263"/>
      <c r="R290" s="263">
        <f>IF(OR(ISERROR(VLOOKUP($E290&amp;$D$91&amp;$D$92,'CCG data'!$A:$AD,'CCG data'!C$3,FALSE)),ISBLANK(VLOOKUP($E290&amp;$D$91&amp;$D$92,'CCG data'!$A:$AD,'CCG data'!C$3,FALSE))),"",VLOOKUP($E290&amp;$D$91&amp;$D$92,'CCG data'!$A:$AD,'CCG data'!C$3,FALSE))</f>
        <v>0.49714285714285716</v>
      </c>
      <c r="S290" s="263"/>
      <c r="T290" s="263">
        <f>IF(OR(ISERROR(VLOOKUP($E290&amp;$D$91&amp;$D$92,'CCG data'!$A:$AD,'CCG data'!D$3,FALSE)),ISBLANK(VLOOKUP($E290&amp;$D$91&amp;$D$92,'CCG data'!$A:$AD,'CCG data'!D$3,FALSE))),"",VLOOKUP($E290&amp;$D$91&amp;$D$92,'CCG data'!$A:$AD,'CCG data'!D$3,FALSE))</f>
        <v>0.38380952380952382</v>
      </c>
      <c r="U290" s="263"/>
      <c r="V290" s="263">
        <f>IF(OR(ISERROR(VLOOKUP($E290&amp;$D$91&amp;$D$92,'CCG data'!$A:$AD,'CCG data'!E$3,FALSE)),ISBLANK(VLOOKUP($E290&amp;$D$91&amp;$D$92,'CCG data'!$A:$AD,'CCG data'!E$3,FALSE))),"",VLOOKUP($E290&amp;$D$91&amp;$D$92,'CCG data'!$A:$AD,'CCG data'!E$3,FALSE))</f>
        <v>0.11904761904761904</v>
      </c>
      <c r="W290" s="398"/>
      <c r="Z290" s="163">
        <f>IFERROR(VLOOKUP($E290&amp;$D$92, Outliers!$A$4:$P$214,10,FALSE),"0")</f>
        <v>0</v>
      </c>
      <c r="AA290" s="163">
        <f>IFERROR(VLOOKUP($E290&amp;$D$92, Outliers!$A$4:$P$214,11,FALSE),"0")</f>
        <v>0</v>
      </c>
      <c r="AB290" s="163">
        <f>IFERROR(VLOOKUP($E290&amp;$D$92, Outliers!$A$4:$P$214,12,FALSE),"0")</f>
        <v>0</v>
      </c>
      <c r="AD290" s="78"/>
      <c r="AE290" s="78"/>
      <c r="AF290" s="78"/>
      <c r="AG290" s="78"/>
    </row>
    <row r="291" spans="4:33" x14ac:dyDescent="0.25">
      <c r="D291" s="318"/>
      <c r="E291" s="103" t="s">
        <v>27</v>
      </c>
      <c r="F291" s="95" t="str">
        <f>IF(P290="","",VLOOKUP($E290&amp;$D$91&amp;$D$92,'CCG data'!$A:$AD,'CCG data'!W$3,FALSE))</f>
        <v/>
      </c>
      <c r="G291" s="96" t="str">
        <f>IF(P290="","",VLOOKUP($E290&amp;$D$91&amp;$D$92,'CCG data'!$A:$AD,'CCG data'!X$3,FALSE))</f>
        <v/>
      </c>
      <c r="H291" s="96">
        <f>IF(R290="","",VLOOKUP($E290&amp;$D$91&amp;$D$92,'CCG data'!$A:$AD,'CCG data'!Y$3,FALSE))</f>
        <v>36.512927694558542</v>
      </c>
      <c r="I291" s="96">
        <f>IF(R290="","",VLOOKUP($E290&amp;$D$91&amp;$D$92,'CCG data'!$A:$AD,'CCG data'!Z$3,FALSE))</f>
        <v>43.365443059808015</v>
      </c>
      <c r="J291" s="96">
        <f>IF(T290="","",VLOOKUP($E290&amp;$D$91&amp;$D$92,'CCG data'!$A:$AD,'CCG data'!AA$3,FALSE))</f>
        <v>28.079172938187057</v>
      </c>
      <c r="K291" s="96">
        <f>IF(T290="","",VLOOKUP($E290&amp;$D$91&amp;$D$92,'CCG data'!$A:$AD,'CCG data'!AB$3,FALSE))</f>
        <v>34.155419650886927</v>
      </c>
      <c r="L291" s="96">
        <f>IF(V290="","",VLOOKUP($E290&amp;$D$91&amp;$D$92,'CCG data'!$A:$AD,'CCG data'!AC$3,FALSE))</f>
        <v>7.7358508242941406</v>
      </c>
      <c r="M291" s="96">
        <f>IF(V290="","",VLOOKUP($E290&amp;$D$91&amp;$D$92,'CCG data'!$A:$AD,'CCG data'!AD$3,FALSE))</f>
        <v>11.024724727125793</v>
      </c>
      <c r="N291" s="363"/>
      <c r="P291" s="150" t="str">
        <f>IF(P290="","",VLOOKUP($E290&amp;$D$91&amp;$D$92,'CCG data'!$A:$AD,'CCG data'!I$3,FALSE))</f>
        <v/>
      </c>
      <c r="Q291" s="15" t="str">
        <f>IF(P290="","",VLOOKUP($E290&amp;$D$91&amp;$D$92,'CCG data'!$A:$AD,'CCG data'!J$3,FALSE))</f>
        <v/>
      </c>
      <c r="R291" s="15">
        <f>IF(R290="","",VLOOKUP($E290&amp;$D$91&amp;$D$92,'CCG data'!$A:$AD,'CCG data'!K$3,FALSE))</f>
        <v>0.46700000000000003</v>
      </c>
      <c r="S291" s="15">
        <f>IF(R290="","",VLOOKUP($E290&amp;$D$91&amp;$D$92,'CCG data'!$A:$AD,'CCG data'!L$3,FALSE))</f>
        <v>0.52700000000000002</v>
      </c>
      <c r="T291" s="15">
        <f>IF(T290="","",VLOOKUP($E290&amp;$D$91&amp;$D$92,'CCG data'!$A:$AD,'CCG data'!M$3,FALSE))</f>
        <v>0.35499999999999998</v>
      </c>
      <c r="U291" s="15">
        <f>IF(T290="","",VLOOKUP($E290&amp;$D$91&amp;$D$92,'CCG data'!$A:$AD,'CCG data'!N$3,FALSE))</f>
        <v>0.41399999999999998</v>
      </c>
      <c r="V291" s="15">
        <f>IF(V290="","",VLOOKUP($E290&amp;$D$91&amp;$D$92,'CCG data'!$A:$AD,'CCG data'!O$3,FALSE))</f>
        <v>0.10100000000000001</v>
      </c>
      <c r="W291" s="135">
        <f>IF(V290="","",VLOOKUP($E290&amp;$D$91&amp;$D$92,'CCG data'!$A:$AD,'CCG data'!P$3,FALSE))</f>
        <v>0.14000000000000001</v>
      </c>
      <c r="Z291" s="163" t="str">
        <f>IFERROR(VLOOKUP($E291&amp;$D$92, Outliers!$A$4:$P$214,10,FALSE),"0")</f>
        <v>0</v>
      </c>
      <c r="AA291" s="163" t="str">
        <f>IFERROR(VLOOKUP($E291&amp;$D$92, Outliers!$A$4:$P$214,11,FALSE),"0")</f>
        <v>0</v>
      </c>
      <c r="AB291" s="163" t="str">
        <f>IFERROR(VLOOKUP($E291&amp;$D$92, Outliers!$A$4:$P$214,12,FALSE),"0")</f>
        <v>0</v>
      </c>
      <c r="AD291" s="78"/>
      <c r="AE291" s="78"/>
      <c r="AF291" s="78"/>
      <c r="AG291" s="78"/>
    </row>
    <row r="292" spans="4:33" ht="15.75" x14ac:dyDescent="0.25">
      <c r="D292" s="318"/>
      <c r="E292" s="104" t="s">
        <v>486</v>
      </c>
      <c r="F292" s="405" t="str">
        <f>IF(OR(ISERROR(VLOOKUP($E292&amp;$D$91&amp;$D$92,'CCG data'!$A:$AD,'CCG data'!R$3,FALSE)),ISBLANK(VLOOKUP($E292&amp;$D$91&amp;$D$92,'CCG data'!$A:$AD,'CCG data'!R$3,FALSE))),"",VLOOKUP($E292&amp;$D$91&amp;$D$92,'CCG data'!$A:$AD,'CCG data'!R$3,FALSE))</f>
        <v/>
      </c>
      <c r="G292" s="406"/>
      <c r="H292" s="406">
        <f>IF(OR(ISERROR(VLOOKUP($E292&amp;$D$91&amp;$D$92,'CCG data'!$A:$AD,'CCG data'!S$3,FALSE)),ISBLANK(VLOOKUP($E292&amp;$D$91&amp;$D$92,'CCG data'!$A:$AD,'CCG data'!S$3,FALSE))),"",VLOOKUP($E292&amp;$D$91&amp;$D$92,'CCG data'!$A:$AD,'CCG data'!S$3,FALSE))</f>
        <v>67.259586824920333</v>
      </c>
      <c r="I292" s="406"/>
      <c r="J292" s="406">
        <f>IF(OR(ISERROR(VLOOKUP($E292&amp;$D$91&amp;$D$92,'CCG data'!$A:$AD,'CCG data'!T$3,FALSE)),ISBLANK(VLOOKUP($E292&amp;$D$91&amp;$D$92,'CCG data'!$A:$AD,'CCG data'!T$3,FALSE))),"",VLOOKUP($E292&amp;$D$91&amp;$D$92,'CCG data'!$A:$AD,'CCG data'!T$3,FALSE))</f>
        <v>56.074537573847728</v>
      </c>
      <c r="K292" s="406"/>
      <c r="L292" s="406">
        <f>IF(OR(ISERROR(VLOOKUP($E292&amp;$D$91&amp;$D$92,'CCG data'!$A:$AD,'CCG data'!U$3,FALSE)),ISBLANK(VLOOKUP($E292&amp;$D$91&amp;$D$92,'CCG data'!$A:$AD,'CCG data'!U$3,FALSE))),"",VLOOKUP($E292&amp;$D$91&amp;$D$92,'CCG data'!$A:$AD,'CCG data'!U$3,FALSE))</f>
        <v>19.607361556024987</v>
      </c>
      <c r="M292" s="407"/>
      <c r="N292" s="362">
        <f>IF(OR(ISERROR(VLOOKUP($E292&amp;$D$91&amp;$D$92,'CCG data'!$A:$AD,'CCG data'!G$3,FALSE)),ISBLANK(VLOOKUP($E292&amp;$D$91&amp;$D$92,'CCG data'!$A:$AD,'CCG data'!G$3,FALSE))),"",VLOOKUP($E292&amp;$D$91&amp;$D$92,'CCG data'!$A:$AD,'CCG data'!G$3,FALSE))</f>
        <v>3797</v>
      </c>
      <c r="P292" s="397" t="str">
        <f>IF(OR(ISERROR(VLOOKUP($E292&amp;$D$91&amp;$D$92,'CCG data'!$A:$AD,'CCG data'!B$3,FALSE)),ISBLANK(VLOOKUP($E292&amp;$D$91&amp;$D$92,'CCG data'!$A:$AD,'CCG data'!B$3,FALSE))),"",VLOOKUP($E292&amp;$D$91&amp;$D$92,'CCG data'!$A:$AD,'CCG data'!B$3,FALSE))</f>
        <v/>
      </c>
      <c r="Q292" s="263"/>
      <c r="R292" s="263">
        <f>IF(OR(ISERROR(VLOOKUP($E292&amp;$D$91&amp;$D$92,'CCG data'!$A:$AD,'CCG data'!C$3,FALSE)),ISBLANK(VLOOKUP($E292&amp;$D$91&amp;$D$92,'CCG data'!$A:$AD,'CCG data'!C$3,FALSE))),"",VLOOKUP($E292&amp;$D$91&amp;$D$92,'CCG data'!$A:$AD,'CCG data'!C$3,FALSE))</f>
        <v>0.47010797998419807</v>
      </c>
      <c r="S292" s="263"/>
      <c r="T292" s="263">
        <f>IF(OR(ISERROR(VLOOKUP($E292&amp;$D$91&amp;$D$92,'CCG data'!$A:$AD,'CCG data'!D$3,FALSE)),ISBLANK(VLOOKUP($E292&amp;$D$91&amp;$D$92,'CCG data'!$A:$AD,'CCG data'!D$3,FALSE))),"",VLOOKUP($E292&amp;$D$91&amp;$D$92,'CCG data'!$A:$AD,'CCG data'!D$3,FALSE))</f>
        <v>0.39162496707927313</v>
      </c>
      <c r="U292" s="263"/>
      <c r="V292" s="263">
        <f>IF(OR(ISERROR(VLOOKUP($E292&amp;$D$91&amp;$D$92,'CCG data'!$A:$AD,'CCG data'!E$3,FALSE)),ISBLANK(VLOOKUP($E292&amp;$D$91&amp;$D$92,'CCG data'!$A:$AD,'CCG data'!E$3,FALSE))),"",VLOOKUP($E292&amp;$D$91&amp;$D$92,'CCG data'!$A:$AD,'CCG data'!E$3,FALSE))</f>
        <v>0.13826705293652883</v>
      </c>
      <c r="W292" s="398"/>
      <c r="Z292" s="163">
        <f>IFERROR(VLOOKUP($E292&amp;$D$92, Outliers!$A$4:$P$214,10,FALSE),"0")</f>
        <v>1</v>
      </c>
      <c r="AA292" s="163">
        <f>IFERROR(VLOOKUP($E292&amp;$D$92, Outliers!$A$4:$P$214,11,FALSE),"0")</f>
        <v>1</v>
      </c>
      <c r="AB292" s="163">
        <f>IFERROR(VLOOKUP($E292&amp;$D$92, Outliers!$A$4:$P$214,12,FALSE),"0")</f>
        <v>1</v>
      </c>
      <c r="AD292" s="78"/>
      <c r="AE292" s="78"/>
      <c r="AF292" s="78"/>
      <c r="AG292" s="78"/>
    </row>
    <row r="293" spans="4:33" x14ac:dyDescent="0.25">
      <c r="D293" s="318"/>
      <c r="E293" s="103" t="s">
        <v>27</v>
      </c>
      <c r="F293" s="95" t="str">
        <f>IF(P292="","",VLOOKUP($E292&amp;$D$91&amp;$D$92,'CCG data'!$A:$AD,'CCG data'!W$3,FALSE))</f>
        <v/>
      </c>
      <c r="G293" s="96" t="str">
        <f>IF(P292="","",VLOOKUP($E292&amp;$D$91&amp;$D$92,'CCG data'!$A:$AD,'CCG data'!X$3,FALSE))</f>
        <v/>
      </c>
      <c r="H293" s="96">
        <f>IF(R292="","",VLOOKUP($E292&amp;$D$91&amp;$D$92,'CCG data'!$A:$AD,'CCG data'!Y$3,FALSE))</f>
        <v>64.13932414838446</v>
      </c>
      <c r="I293" s="96">
        <f>IF(R292="","",VLOOKUP($E292&amp;$D$91&amp;$D$92,'CCG data'!$A:$AD,'CCG data'!Z$3,FALSE))</f>
        <v>70.379849501456206</v>
      </c>
      <c r="J293" s="96">
        <f>IF(T292="","",VLOOKUP($E292&amp;$D$91&amp;$D$92,'CCG data'!$A:$AD,'CCG data'!AA$3,FALSE))</f>
        <v>53.224396952693361</v>
      </c>
      <c r="K293" s="96">
        <f>IF(T292="","",VLOOKUP($E292&amp;$D$91&amp;$D$92,'CCG data'!$A:$AD,'CCG data'!AB$3,FALSE))</f>
        <v>58.924678195002095</v>
      </c>
      <c r="L293" s="96">
        <f>IF(V292="","",VLOOKUP($E292&amp;$D$91&amp;$D$92,'CCG data'!$A:$AD,'CCG data'!AC$3,FALSE))</f>
        <v>17.930120143859757</v>
      </c>
      <c r="M293" s="96">
        <f>IF(V292="","",VLOOKUP($E292&amp;$D$91&amp;$D$92,'CCG data'!$A:$AD,'CCG data'!AD$3,FALSE))</f>
        <v>21.284602968190217</v>
      </c>
      <c r="N293" s="363"/>
      <c r="P293" s="150" t="str">
        <f>IF(P292="","",VLOOKUP($E292&amp;$D$91&amp;$D$92,'CCG data'!$A:$AD,'CCG data'!I$3,FALSE))</f>
        <v/>
      </c>
      <c r="Q293" s="15" t="str">
        <f>IF(P292="","",VLOOKUP($E292&amp;$D$91&amp;$D$92,'CCG data'!$A:$AD,'CCG data'!J$3,FALSE))</f>
        <v/>
      </c>
      <c r="R293" s="15">
        <f>IF(R292="","",VLOOKUP($E292&amp;$D$91&amp;$D$92,'CCG data'!$A:$AD,'CCG data'!K$3,FALSE))</f>
        <v>0.45400000000000001</v>
      </c>
      <c r="S293" s="15">
        <f>IF(R292="","",VLOOKUP($E292&amp;$D$91&amp;$D$92,'CCG data'!$A:$AD,'CCG data'!L$3,FALSE))</f>
        <v>0.48599999999999999</v>
      </c>
      <c r="T293" s="15">
        <f>IF(T292="","",VLOOKUP($E292&amp;$D$91&amp;$D$92,'CCG data'!$A:$AD,'CCG data'!M$3,FALSE))</f>
        <v>0.376</v>
      </c>
      <c r="U293" s="15">
        <f>IF(T292="","",VLOOKUP($E292&amp;$D$91&amp;$D$92,'CCG data'!$A:$AD,'CCG data'!N$3,FALSE))</f>
        <v>0.40699999999999997</v>
      </c>
      <c r="V293" s="15">
        <f>IF(V292="","",VLOOKUP($E292&amp;$D$91&amp;$D$92,'CCG data'!$A:$AD,'CCG data'!O$3,FALSE))</f>
        <v>0.128</v>
      </c>
      <c r="W293" s="135">
        <f>IF(V292="","",VLOOKUP($E292&amp;$D$91&amp;$D$92,'CCG data'!$A:$AD,'CCG data'!P$3,FALSE))</f>
        <v>0.15</v>
      </c>
      <c r="Z293" s="163" t="str">
        <f>IFERROR(VLOOKUP($E293&amp;$D$92, Outliers!$A$4:$P$214,10,FALSE),"0")</f>
        <v>0</v>
      </c>
      <c r="AA293" s="163" t="str">
        <f>IFERROR(VLOOKUP($E293&amp;$D$92, Outliers!$A$4:$P$214,11,FALSE),"0")</f>
        <v>0</v>
      </c>
      <c r="AB293" s="163" t="str">
        <f>IFERROR(VLOOKUP($E293&amp;$D$92, Outliers!$A$4:$P$214,12,FALSE),"0")</f>
        <v>0</v>
      </c>
      <c r="AD293" s="78"/>
      <c r="AE293" s="78"/>
      <c r="AF293" s="78"/>
      <c r="AG293" s="78"/>
    </row>
    <row r="294" spans="4:33" ht="15.75" x14ac:dyDescent="0.25">
      <c r="D294" s="318"/>
      <c r="E294" s="104" t="s">
        <v>487</v>
      </c>
      <c r="F294" s="405" t="str">
        <f>IF(OR(ISERROR(VLOOKUP($E294&amp;$D$91&amp;$D$92,'CCG data'!$A:$AD,'CCG data'!R$3,FALSE)),ISBLANK(VLOOKUP($E294&amp;$D$91&amp;$D$92,'CCG data'!$A:$AD,'CCG data'!R$3,FALSE))),"",VLOOKUP($E294&amp;$D$91&amp;$D$92,'CCG data'!$A:$AD,'CCG data'!R$3,FALSE))</f>
        <v/>
      </c>
      <c r="G294" s="406"/>
      <c r="H294" s="406">
        <f>IF(OR(ISERROR(VLOOKUP($E294&amp;$D$91&amp;$D$92,'CCG data'!$A:$AD,'CCG data'!S$3,FALSE)),ISBLANK(VLOOKUP($E294&amp;$D$91&amp;$D$92,'CCG data'!$A:$AD,'CCG data'!S$3,FALSE))),"",VLOOKUP($E294&amp;$D$91&amp;$D$92,'CCG data'!$A:$AD,'CCG data'!S$3,FALSE))</f>
        <v>46.342881629489895</v>
      </c>
      <c r="I294" s="406"/>
      <c r="J294" s="406">
        <f>IF(OR(ISERROR(VLOOKUP($E294&amp;$D$91&amp;$D$92,'CCG data'!$A:$AD,'CCG data'!T$3,FALSE)),ISBLANK(VLOOKUP($E294&amp;$D$91&amp;$D$92,'CCG data'!$A:$AD,'CCG data'!T$3,FALSE))),"",VLOOKUP($E294&amp;$D$91&amp;$D$92,'CCG data'!$A:$AD,'CCG data'!T$3,FALSE))</f>
        <v>35.947917481568879</v>
      </c>
      <c r="K294" s="406"/>
      <c r="L294" s="406">
        <f>IF(OR(ISERROR(VLOOKUP($E294&amp;$D$91&amp;$D$92,'CCG data'!$A:$AD,'CCG data'!U$3,FALSE)),ISBLANK(VLOOKUP($E294&amp;$D$91&amp;$D$92,'CCG data'!$A:$AD,'CCG data'!U$3,FALSE))),"",VLOOKUP($E294&amp;$D$91&amp;$D$92,'CCG data'!$A:$AD,'CCG data'!U$3,FALSE))</f>
        <v>8.6809741739994521</v>
      </c>
      <c r="M294" s="407"/>
      <c r="N294" s="362">
        <f>IF(OR(ISERROR(VLOOKUP($E294&amp;$D$91&amp;$D$92,'CCG data'!$A:$AD,'CCG data'!G$3,FALSE)),ISBLANK(VLOOKUP($E294&amp;$D$91&amp;$D$92,'CCG data'!$A:$AD,'CCG data'!G$3,FALSE))),"",VLOOKUP($E294&amp;$D$91&amp;$D$92,'CCG data'!$A:$AD,'CCG data'!G$3,FALSE))</f>
        <v>1584</v>
      </c>
      <c r="P294" s="397" t="str">
        <f>IF(OR(ISERROR(VLOOKUP($E294&amp;$D$91&amp;$D$92,'CCG data'!$A:$AD,'CCG data'!B$3,FALSE)),ISBLANK(VLOOKUP($E294&amp;$D$91&amp;$D$92,'CCG data'!$A:$AD,'CCG data'!B$3,FALSE))),"",VLOOKUP($E294&amp;$D$91&amp;$D$92,'CCG data'!$A:$AD,'CCG data'!B$3,FALSE))</f>
        <v/>
      </c>
      <c r="Q294" s="263"/>
      <c r="R294" s="263">
        <f>IF(OR(ISERROR(VLOOKUP($E294&amp;$D$91&amp;$D$92,'CCG data'!$A:$AD,'CCG data'!C$3,FALSE)),ISBLANK(VLOOKUP($E294&amp;$D$91&amp;$D$92,'CCG data'!$A:$AD,'CCG data'!C$3,FALSE))),"",VLOOKUP($E294&amp;$D$91&amp;$D$92,'CCG data'!$A:$AD,'CCG data'!C$3,FALSE))</f>
        <v>0.5119949494949495</v>
      </c>
      <c r="S294" s="263"/>
      <c r="T294" s="263">
        <f>IF(OR(ISERROR(VLOOKUP($E294&amp;$D$91&amp;$D$92,'CCG data'!$A:$AD,'CCG data'!D$3,FALSE)),ISBLANK(VLOOKUP($E294&amp;$D$91&amp;$D$92,'CCG data'!$A:$AD,'CCG data'!D$3,FALSE))),"",VLOOKUP($E294&amp;$D$91&amp;$D$92,'CCG data'!$A:$AD,'CCG data'!D$3,FALSE))</f>
        <v>0.39204545454545453</v>
      </c>
      <c r="U294" s="263"/>
      <c r="V294" s="263">
        <f>IF(OR(ISERROR(VLOOKUP($E294&amp;$D$91&amp;$D$92,'CCG data'!$A:$AD,'CCG data'!E$3,FALSE)),ISBLANK(VLOOKUP($E294&amp;$D$91&amp;$D$92,'CCG data'!$A:$AD,'CCG data'!E$3,FALSE))),"",VLOOKUP($E294&amp;$D$91&amp;$D$92,'CCG data'!$A:$AD,'CCG data'!E$3,FALSE))</f>
        <v>9.5959595959595953E-2</v>
      </c>
      <c r="W294" s="398"/>
      <c r="Z294" s="163">
        <f>IFERROR(VLOOKUP($E294&amp;$D$92, Outliers!$A$4:$P$214,10,FALSE),"0")</f>
        <v>1</v>
      </c>
      <c r="AA294" s="163">
        <f>IFERROR(VLOOKUP($E294&amp;$D$92, Outliers!$A$4:$P$214,11,FALSE),"0")</f>
        <v>1</v>
      </c>
      <c r="AB294" s="163">
        <f>IFERROR(VLOOKUP($E294&amp;$D$92, Outliers!$A$4:$P$214,12,FALSE),"0")</f>
        <v>1</v>
      </c>
      <c r="AD294" s="78"/>
      <c r="AE294" s="78"/>
      <c r="AF294" s="78"/>
      <c r="AG294" s="78"/>
    </row>
    <row r="295" spans="4:33" x14ac:dyDescent="0.25">
      <c r="D295" s="318"/>
      <c r="E295" s="103" t="s">
        <v>27</v>
      </c>
      <c r="F295" s="95" t="str">
        <f>IF(P294="","",VLOOKUP($E294&amp;$D$91&amp;$D$92,'CCG data'!$A:$AD,'CCG data'!W$3,FALSE))</f>
        <v/>
      </c>
      <c r="G295" s="96" t="str">
        <f>IF(P294="","",VLOOKUP($E294&amp;$D$91&amp;$D$92,'CCG data'!$A:$AD,'CCG data'!X$3,FALSE))</f>
        <v/>
      </c>
      <c r="H295" s="96">
        <f>IF(R294="","",VLOOKUP($E294&amp;$D$91&amp;$D$92,'CCG data'!$A:$AD,'CCG data'!Y$3,FALSE))</f>
        <v>43.153337030238447</v>
      </c>
      <c r="I295" s="96">
        <f>IF(R294="","",VLOOKUP($E294&amp;$D$91&amp;$D$92,'CCG data'!$A:$AD,'CCG data'!Z$3,FALSE))</f>
        <v>49.532426228741343</v>
      </c>
      <c r="J295" s="96">
        <f>IF(T294="","",VLOOKUP($E294&amp;$D$91&amp;$D$92,'CCG data'!$A:$AD,'CCG data'!AA$3,FALSE))</f>
        <v>33.120538615954217</v>
      </c>
      <c r="K295" s="96">
        <f>IF(T294="","",VLOOKUP($E294&amp;$D$91&amp;$D$92,'CCG data'!$A:$AD,'CCG data'!AB$3,FALSE))</f>
        <v>38.775296347183541</v>
      </c>
      <c r="L295" s="96">
        <f>IF(V294="","",VLOOKUP($E294&amp;$D$91&amp;$D$92,'CCG data'!$A:$AD,'CCG data'!AC$3,FALSE))</f>
        <v>7.3008990060399261</v>
      </c>
      <c r="M295" s="96">
        <f>IF(V294="","",VLOOKUP($E294&amp;$D$91&amp;$D$92,'CCG data'!$A:$AD,'CCG data'!AD$3,FALSE))</f>
        <v>10.061049341958977</v>
      </c>
      <c r="N295" s="363"/>
      <c r="P295" s="150" t="str">
        <f>IF(P294="","",VLOOKUP($E294&amp;$D$91&amp;$D$92,'CCG data'!$A:$AD,'CCG data'!I$3,FALSE))</f>
        <v/>
      </c>
      <c r="Q295" s="15" t="str">
        <f>IF(P294="","",VLOOKUP($E294&amp;$D$91&amp;$D$92,'CCG data'!$A:$AD,'CCG data'!J$3,FALSE))</f>
        <v/>
      </c>
      <c r="R295" s="15">
        <f>IF(R294="","",VLOOKUP($E294&amp;$D$91&amp;$D$92,'CCG data'!$A:$AD,'CCG data'!K$3,FALSE))</f>
        <v>0.48699999999999999</v>
      </c>
      <c r="S295" s="15">
        <f>IF(R294="","",VLOOKUP($E294&amp;$D$91&amp;$D$92,'CCG data'!$A:$AD,'CCG data'!L$3,FALSE))</f>
        <v>0.53700000000000003</v>
      </c>
      <c r="T295" s="15">
        <f>IF(T294="","",VLOOKUP($E294&amp;$D$91&amp;$D$92,'CCG data'!$A:$AD,'CCG data'!M$3,FALSE))</f>
        <v>0.36799999999999999</v>
      </c>
      <c r="U295" s="15">
        <f>IF(T294="","",VLOOKUP($E294&amp;$D$91&amp;$D$92,'CCG data'!$A:$AD,'CCG data'!N$3,FALSE))</f>
        <v>0.41599999999999998</v>
      </c>
      <c r="V295" s="15">
        <f>IF(V294="","",VLOOKUP($E294&amp;$D$91&amp;$D$92,'CCG data'!$A:$AD,'CCG data'!O$3,FALSE))</f>
        <v>8.2000000000000003E-2</v>
      </c>
      <c r="W295" s="135">
        <f>IF(V294="","",VLOOKUP($E294&amp;$D$91&amp;$D$92,'CCG data'!$A:$AD,'CCG data'!P$3,FALSE))</f>
        <v>0.111</v>
      </c>
      <c r="Z295" s="163" t="str">
        <f>IFERROR(VLOOKUP($E295&amp;$D$92, Outliers!$A$4:$P$214,10,FALSE),"0")</f>
        <v>0</v>
      </c>
      <c r="AA295" s="163" t="str">
        <f>IFERROR(VLOOKUP($E295&amp;$D$92, Outliers!$A$4:$P$214,11,FALSE),"0")</f>
        <v>0</v>
      </c>
      <c r="AB295" s="163" t="str">
        <f>IFERROR(VLOOKUP($E295&amp;$D$92, Outliers!$A$4:$P$214,12,FALSE),"0")</f>
        <v>0</v>
      </c>
      <c r="AD295" s="78"/>
      <c r="AE295" s="78"/>
      <c r="AF295" s="78"/>
      <c r="AG295" s="78"/>
    </row>
    <row r="296" spans="4:33" ht="15.75" x14ac:dyDescent="0.25">
      <c r="D296" s="318"/>
      <c r="E296" s="104" t="s">
        <v>216</v>
      </c>
      <c r="F296" s="405" t="str">
        <f>IF(OR(ISERROR(VLOOKUP($E296&amp;$D$91&amp;$D$92,'CCG data'!$A:$AD,'CCG data'!R$3,FALSE)),ISBLANK(VLOOKUP($E296&amp;$D$91&amp;$D$92,'CCG data'!$A:$AD,'CCG data'!R$3,FALSE))),"",VLOOKUP($E296&amp;$D$91&amp;$D$92,'CCG data'!$A:$AD,'CCG data'!R$3,FALSE))</f>
        <v/>
      </c>
      <c r="G296" s="406"/>
      <c r="H296" s="406">
        <f>IF(OR(ISERROR(VLOOKUP($E296&amp;$D$91&amp;$D$92,'CCG data'!$A:$AD,'CCG data'!S$3,FALSE)),ISBLANK(VLOOKUP($E296&amp;$D$91&amp;$D$92,'CCG data'!$A:$AD,'CCG data'!S$3,FALSE))),"",VLOOKUP($E296&amp;$D$91&amp;$D$92,'CCG data'!$A:$AD,'CCG data'!S$3,FALSE))</f>
        <v>34.477084066221664</v>
      </c>
      <c r="I296" s="406"/>
      <c r="J296" s="406">
        <f>IF(OR(ISERROR(VLOOKUP($E296&amp;$D$91&amp;$D$92,'CCG data'!$A:$AD,'CCG data'!T$3,FALSE)),ISBLANK(VLOOKUP($E296&amp;$D$91&amp;$D$92,'CCG data'!$A:$AD,'CCG data'!T$3,FALSE))),"",VLOOKUP($E296&amp;$D$91&amp;$D$92,'CCG data'!$A:$AD,'CCG data'!T$3,FALSE))</f>
        <v>32.268726234419084</v>
      </c>
      <c r="K296" s="406"/>
      <c r="L296" s="406">
        <f>IF(OR(ISERROR(VLOOKUP($E296&amp;$D$91&amp;$D$92,'CCG data'!$A:$AD,'CCG data'!U$3,FALSE)),ISBLANK(VLOOKUP($E296&amp;$D$91&amp;$D$92,'CCG data'!$A:$AD,'CCG data'!U$3,FALSE))),"",VLOOKUP($E296&amp;$D$91&amp;$D$92,'CCG data'!$A:$AD,'CCG data'!U$3,FALSE))</f>
        <v>14.492642042283592</v>
      </c>
      <c r="M296" s="407"/>
      <c r="N296" s="362">
        <f>IF(OR(ISERROR(VLOOKUP($E296&amp;$D$91&amp;$D$92,'CCG data'!$A:$AD,'CCG data'!G$3,FALSE)),ISBLANK(VLOOKUP($E296&amp;$D$91&amp;$D$92,'CCG data'!$A:$AD,'CCG data'!G$3,FALSE))),"",VLOOKUP($E296&amp;$D$91&amp;$D$92,'CCG data'!$A:$AD,'CCG data'!G$3,FALSE))</f>
        <v>1635</v>
      </c>
      <c r="P296" s="397" t="str">
        <f>IF(OR(ISERROR(VLOOKUP($E296&amp;$D$91&amp;$D$92,'CCG data'!$A:$AD,'CCG data'!B$3,FALSE)),ISBLANK(VLOOKUP($E296&amp;$D$91&amp;$D$92,'CCG data'!$A:$AD,'CCG data'!B$3,FALSE))),"",VLOOKUP($E296&amp;$D$91&amp;$D$92,'CCG data'!$A:$AD,'CCG data'!B$3,FALSE))</f>
        <v/>
      </c>
      <c r="Q296" s="263"/>
      <c r="R296" s="263">
        <f>IF(OR(ISERROR(VLOOKUP($E296&amp;$D$91&amp;$D$92,'CCG data'!$A:$AD,'CCG data'!C$3,FALSE)),ISBLANK(VLOOKUP($E296&amp;$D$91&amp;$D$92,'CCG data'!$A:$AD,'CCG data'!C$3,FALSE))),"",VLOOKUP($E296&amp;$D$91&amp;$D$92,'CCG data'!$A:$AD,'CCG data'!C$3,FALSE))</f>
        <v>0.42752293577981654</v>
      </c>
      <c r="S296" s="263"/>
      <c r="T296" s="263">
        <f>IF(OR(ISERROR(VLOOKUP($E296&amp;$D$91&amp;$D$92,'CCG data'!$A:$AD,'CCG data'!D$3,FALSE)),ISBLANK(VLOOKUP($E296&amp;$D$91&amp;$D$92,'CCG data'!$A:$AD,'CCG data'!D$3,FALSE))),"",VLOOKUP($E296&amp;$D$91&amp;$D$92,'CCG data'!$A:$AD,'CCG data'!D$3,FALSE))</f>
        <v>0.38960244648318043</v>
      </c>
      <c r="U296" s="263"/>
      <c r="V296" s="263">
        <f>IF(OR(ISERROR(VLOOKUP($E296&amp;$D$91&amp;$D$92,'CCG data'!$A:$AD,'CCG data'!E$3,FALSE)),ISBLANK(VLOOKUP($E296&amp;$D$91&amp;$D$92,'CCG data'!$A:$AD,'CCG data'!E$3,FALSE))),"",VLOOKUP($E296&amp;$D$91&amp;$D$92,'CCG data'!$A:$AD,'CCG data'!E$3,FALSE))</f>
        <v>0.18287461773700306</v>
      </c>
      <c r="W296" s="398"/>
      <c r="Z296" s="163">
        <f>IFERROR(VLOOKUP($E296&amp;$D$92, Outliers!$A$4:$P$214,10,FALSE),"0")</f>
        <v>0</v>
      </c>
      <c r="AA296" s="163">
        <f>IFERROR(VLOOKUP($E296&amp;$D$92, Outliers!$A$4:$P$214,11,FALSE),"0")</f>
        <v>1</v>
      </c>
      <c r="AB296" s="163">
        <f>IFERROR(VLOOKUP($E296&amp;$D$92, Outliers!$A$4:$P$214,12,FALSE),"0")</f>
        <v>0</v>
      </c>
      <c r="AD296" s="78"/>
      <c r="AE296" s="78"/>
      <c r="AF296" s="78"/>
      <c r="AG296" s="78"/>
    </row>
    <row r="297" spans="4:33" x14ac:dyDescent="0.25">
      <c r="D297" s="318"/>
      <c r="E297" s="103" t="s">
        <v>27</v>
      </c>
      <c r="F297" s="95" t="str">
        <f>IF(P296="","",VLOOKUP($E296&amp;$D$91&amp;$D$92,'CCG data'!$A:$AD,'CCG data'!W$3,FALSE))</f>
        <v/>
      </c>
      <c r="G297" s="96" t="str">
        <f>IF(P296="","",VLOOKUP($E296&amp;$D$91&amp;$D$92,'CCG data'!$A:$AD,'CCG data'!X$3,FALSE))</f>
        <v/>
      </c>
      <c r="H297" s="96">
        <f>IF(R296="","",VLOOKUP($E296&amp;$D$91&amp;$D$92,'CCG data'!$A:$AD,'CCG data'!Y$3,FALSE))</f>
        <v>31.921159623060511</v>
      </c>
      <c r="I297" s="96">
        <f>IF(R296="","",VLOOKUP($E296&amp;$D$91&amp;$D$92,'CCG data'!$A:$AD,'CCG data'!Z$3,FALSE))</f>
        <v>37.033008509382817</v>
      </c>
      <c r="J297" s="96">
        <f>IF(T296="","",VLOOKUP($E296&amp;$D$91&amp;$D$92,'CCG data'!$A:$AD,'CCG data'!AA$3,FALSE))</f>
        <v>29.762800606035221</v>
      </c>
      <c r="K297" s="96">
        <f>IF(T296="","",VLOOKUP($E296&amp;$D$91&amp;$D$92,'CCG data'!$A:$AD,'CCG data'!AB$3,FALSE))</f>
        <v>34.774651862802948</v>
      </c>
      <c r="L297" s="96">
        <f>IF(V296="","",VLOOKUP($E296&amp;$D$91&amp;$D$92,'CCG data'!$A:$AD,'CCG data'!AC$3,FALSE))</f>
        <v>12.849905028131507</v>
      </c>
      <c r="M297" s="96">
        <f>IF(V296="","",VLOOKUP($E296&amp;$D$91&amp;$D$92,'CCG data'!$A:$AD,'CCG data'!AD$3,FALSE))</f>
        <v>16.135379056435674</v>
      </c>
      <c r="N297" s="363"/>
      <c r="P297" s="150" t="str">
        <f>IF(P296="","",VLOOKUP($E296&amp;$D$91&amp;$D$92,'CCG data'!$A:$AD,'CCG data'!I$3,FALSE))</f>
        <v/>
      </c>
      <c r="Q297" s="15" t="str">
        <f>IF(P296="","",VLOOKUP($E296&amp;$D$91&amp;$D$92,'CCG data'!$A:$AD,'CCG data'!J$3,FALSE))</f>
        <v/>
      </c>
      <c r="R297" s="15">
        <f>IF(R296="","",VLOOKUP($E296&amp;$D$91&amp;$D$92,'CCG data'!$A:$AD,'CCG data'!K$3,FALSE))</f>
        <v>0.40400000000000003</v>
      </c>
      <c r="S297" s="15">
        <f>IF(R296="","",VLOOKUP($E296&amp;$D$91&amp;$D$92,'CCG data'!$A:$AD,'CCG data'!L$3,FALSE))</f>
        <v>0.45200000000000001</v>
      </c>
      <c r="T297" s="15">
        <f>IF(T296="","",VLOOKUP($E296&amp;$D$91&amp;$D$92,'CCG data'!$A:$AD,'CCG data'!M$3,FALSE))</f>
        <v>0.36599999999999999</v>
      </c>
      <c r="U297" s="15">
        <f>IF(T296="","",VLOOKUP($E296&amp;$D$91&amp;$D$92,'CCG data'!$A:$AD,'CCG data'!N$3,FALSE))</f>
        <v>0.41299999999999998</v>
      </c>
      <c r="V297" s="15">
        <f>IF(V296="","",VLOOKUP($E296&amp;$D$91&amp;$D$92,'CCG data'!$A:$AD,'CCG data'!O$3,FALSE))</f>
        <v>0.16500000000000001</v>
      </c>
      <c r="W297" s="135">
        <f>IF(V296="","",VLOOKUP($E296&amp;$D$91&amp;$D$92,'CCG data'!$A:$AD,'CCG data'!P$3,FALSE))</f>
        <v>0.20200000000000001</v>
      </c>
      <c r="Z297" s="163" t="str">
        <f>IFERROR(VLOOKUP($E297&amp;$D$92, Outliers!$A$4:$P$214,10,FALSE),"0")</f>
        <v>0</v>
      </c>
      <c r="AA297" s="163" t="str">
        <f>IFERROR(VLOOKUP($E297&amp;$D$92, Outliers!$A$4:$P$214,11,FALSE),"0")</f>
        <v>0</v>
      </c>
      <c r="AB297" s="163" t="str">
        <f>IFERROR(VLOOKUP($E297&amp;$D$92, Outliers!$A$4:$P$214,12,FALSE),"0")</f>
        <v>0</v>
      </c>
      <c r="AD297" s="78"/>
      <c r="AE297" s="78"/>
      <c r="AF297" s="78"/>
      <c r="AG297" s="78"/>
    </row>
    <row r="298" spans="4:33" ht="15.75" x14ac:dyDescent="0.25">
      <c r="D298" s="318"/>
      <c r="E298" s="104" t="s">
        <v>217</v>
      </c>
      <c r="F298" s="405" t="str">
        <f>IF(OR(ISERROR(VLOOKUP($E298&amp;$D$91&amp;$D$92,'CCG data'!$A:$AD,'CCG data'!R$3,FALSE)),ISBLANK(VLOOKUP($E298&amp;$D$91&amp;$D$92,'CCG data'!$A:$AD,'CCG data'!R$3,FALSE))),"",VLOOKUP($E298&amp;$D$91&amp;$D$92,'CCG data'!$A:$AD,'CCG data'!R$3,FALSE))</f>
        <v/>
      </c>
      <c r="G298" s="406"/>
      <c r="H298" s="406">
        <f>IF(OR(ISERROR(VLOOKUP($E298&amp;$D$91&amp;$D$92,'CCG data'!$A:$AD,'CCG data'!S$3,FALSE)),ISBLANK(VLOOKUP($E298&amp;$D$91&amp;$D$92,'CCG data'!$A:$AD,'CCG data'!S$3,FALSE))),"",VLOOKUP($E298&amp;$D$91&amp;$D$92,'CCG data'!$A:$AD,'CCG data'!S$3,FALSE))</f>
        <v>30.099207612937551</v>
      </c>
      <c r="I298" s="406"/>
      <c r="J298" s="406">
        <f>IF(OR(ISERROR(VLOOKUP($E298&amp;$D$91&amp;$D$92,'CCG data'!$A:$AD,'CCG data'!T$3,FALSE)),ISBLANK(VLOOKUP($E298&amp;$D$91&amp;$D$92,'CCG data'!$A:$AD,'CCG data'!T$3,FALSE))),"",VLOOKUP($E298&amp;$D$91&amp;$D$92,'CCG data'!$A:$AD,'CCG data'!T$3,FALSE))</f>
        <v>30.609539766460909</v>
      </c>
      <c r="K298" s="406"/>
      <c r="L298" s="406">
        <f>IF(OR(ISERROR(VLOOKUP($E298&amp;$D$91&amp;$D$92,'CCG data'!$A:$AD,'CCG data'!U$3,FALSE)),ISBLANK(VLOOKUP($E298&amp;$D$91&amp;$D$92,'CCG data'!$A:$AD,'CCG data'!U$3,FALSE))),"",VLOOKUP($E298&amp;$D$91&amp;$D$92,'CCG data'!$A:$AD,'CCG data'!U$3,FALSE))</f>
        <v>8.9303108263626712</v>
      </c>
      <c r="M298" s="407"/>
      <c r="N298" s="362">
        <f>IF(OR(ISERROR(VLOOKUP($E298&amp;$D$91&amp;$D$92,'CCG data'!$A:$AD,'CCG data'!G$3,FALSE)),ISBLANK(VLOOKUP($E298&amp;$D$91&amp;$D$92,'CCG data'!$A:$AD,'CCG data'!G$3,FALSE))),"",VLOOKUP($E298&amp;$D$91&amp;$D$92,'CCG data'!$A:$AD,'CCG data'!G$3,FALSE))</f>
        <v>896</v>
      </c>
      <c r="P298" s="397" t="str">
        <f>IF(OR(ISERROR(VLOOKUP($E298&amp;$D$91&amp;$D$92,'CCG data'!$A:$AD,'CCG data'!B$3,FALSE)),ISBLANK(VLOOKUP($E298&amp;$D$91&amp;$D$92,'CCG data'!$A:$AD,'CCG data'!B$3,FALSE))),"",VLOOKUP($E298&amp;$D$91&amp;$D$92,'CCG data'!$A:$AD,'CCG data'!B$3,FALSE))</f>
        <v/>
      </c>
      <c r="Q298" s="263"/>
      <c r="R298" s="263">
        <f>IF(OR(ISERROR(VLOOKUP($E298&amp;$D$91&amp;$D$92,'CCG data'!$A:$AD,'CCG data'!C$3,FALSE)),ISBLANK(VLOOKUP($E298&amp;$D$91&amp;$D$92,'CCG data'!$A:$AD,'CCG data'!C$3,FALSE))),"",VLOOKUP($E298&amp;$D$91&amp;$D$92,'CCG data'!$A:$AD,'CCG data'!C$3,FALSE))</f>
        <v>0.4263392857142857</v>
      </c>
      <c r="S298" s="263"/>
      <c r="T298" s="263">
        <f>IF(OR(ISERROR(VLOOKUP($E298&amp;$D$91&amp;$D$92,'CCG data'!$A:$AD,'CCG data'!D$3,FALSE)),ISBLANK(VLOOKUP($E298&amp;$D$91&amp;$D$92,'CCG data'!$A:$AD,'CCG data'!D$3,FALSE))),"",VLOOKUP($E298&amp;$D$91&amp;$D$92,'CCG data'!$A:$AD,'CCG data'!D$3,FALSE))</f>
        <v>0.44308035714285715</v>
      </c>
      <c r="U298" s="263"/>
      <c r="V298" s="263">
        <f>IF(OR(ISERROR(VLOOKUP($E298&amp;$D$91&amp;$D$92,'CCG data'!$A:$AD,'CCG data'!E$3,FALSE)),ISBLANK(VLOOKUP($E298&amp;$D$91&amp;$D$92,'CCG data'!$A:$AD,'CCG data'!E$3,FALSE))),"",VLOOKUP($E298&amp;$D$91&amp;$D$92,'CCG data'!$A:$AD,'CCG data'!E$3,FALSE))</f>
        <v>0.13058035714285715</v>
      </c>
      <c r="W298" s="398"/>
      <c r="Z298" s="163">
        <f>IFERROR(VLOOKUP($E298&amp;$D$92, Outliers!$A$4:$P$214,10,FALSE),"0")</f>
        <v>1</v>
      </c>
      <c r="AA298" s="163">
        <f>IFERROR(VLOOKUP($E298&amp;$D$92, Outliers!$A$4:$P$214,11,FALSE),"0")</f>
        <v>0</v>
      </c>
      <c r="AB298" s="163">
        <f>IFERROR(VLOOKUP($E298&amp;$D$92, Outliers!$A$4:$P$214,12,FALSE),"0")</f>
        <v>1</v>
      </c>
      <c r="AD298" s="78"/>
      <c r="AE298" s="78"/>
      <c r="AF298" s="78"/>
      <c r="AG298" s="78"/>
    </row>
    <row r="299" spans="4:33" x14ac:dyDescent="0.25">
      <c r="D299" s="318"/>
      <c r="E299" s="103" t="s">
        <v>27</v>
      </c>
      <c r="F299" s="95" t="str">
        <f>IF(P298="","",VLOOKUP($E298&amp;$D$91&amp;$D$92,'CCG data'!$A:$AD,'CCG data'!W$3,FALSE))</f>
        <v/>
      </c>
      <c r="G299" s="96" t="str">
        <f>IF(P298="","",VLOOKUP($E298&amp;$D$91&amp;$D$92,'CCG data'!$A:$AD,'CCG data'!X$3,FALSE))</f>
        <v/>
      </c>
      <c r="H299" s="96">
        <f>IF(R298="","",VLOOKUP($E298&amp;$D$91&amp;$D$92,'CCG data'!$A:$AD,'CCG data'!Y$3,FALSE))</f>
        <v>27.080789123587465</v>
      </c>
      <c r="I299" s="96">
        <f>IF(R298="","",VLOOKUP($E298&amp;$D$91&amp;$D$92,'CCG data'!$A:$AD,'CCG data'!Z$3,FALSE))</f>
        <v>33.117626102287637</v>
      </c>
      <c r="J299" s="96">
        <f>IF(T298="","",VLOOKUP($E298&amp;$D$91&amp;$D$92,'CCG data'!$A:$AD,'CCG data'!AA$3,FALSE))</f>
        <v>27.598492189739787</v>
      </c>
      <c r="K299" s="96">
        <f>IF(T298="","",VLOOKUP($E298&amp;$D$91&amp;$D$92,'CCG data'!$A:$AD,'CCG data'!AB$3,FALSE))</f>
        <v>33.620587343182031</v>
      </c>
      <c r="L299" s="96">
        <f>IF(V298="","",VLOOKUP($E298&amp;$D$91&amp;$D$92,'CCG data'!$A:$AD,'CCG data'!AC$3,FALSE))</f>
        <v>7.312120071569022</v>
      </c>
      <c r="M299" s="96">
        <f>IF(V298="","",VLOOKUP($E298&amp;$D$91&amp;$D$92,'CCG data'!$A:$AD,'CCG data'!AD$3,FALSE))</f>
        <v>10.548501581156321</v>
      </c>
      <c r="N299" s="363"/>
      <c r="P299" s="150" t="str">
        <f>IF(P298="","",VLOOKUP($E298&amp;$D$91&amp;$D$92,'CCG data'!$A:$AD,'CCG data'!I$3,FALSE))</f>
        <v/>
      </c>
      <c r="Q299" s="15" t="str">
        <f>IF(P298="","",VLOOKUP($E298&amp;$D$91&amp;$D$92,'CCG data'!$A:$AD,'CCG data'!J$3,FALSE))</f>
        <v/>
      </c>
      <c r="R299" s="15">
        <f>IF(R298="","",VLOOKUP($E298&amp;$D$91&amp;$D$92,'CCG data'!$A:$AD,'CCG data'!K$3,FALSE))</f>
        <v>0.39400000000000002</v>
      </c>
      <c r="S299" s="15">
        <f>IF(R298="","",VLOOKUP($E298&amp;$D$91&amp;$D$92,'CCG data'!$A:$AD,'CCG data'!L$3,FALSE))</f>
        <v>0.45900000000000002</v>
      </c>
      <c r="T299" s="15">
        <f>IF(T298="","",VLOOKUP($E298&amp;$D$91&amp;$D$92,'CCG data'!$A:$AD,'CCG data'!M$3,FALSE))</f>
        <v>0.41099999999999998</v>
      </c>
      <c r="U299" s="15">
        <f>IF(T298="","",VLOOKUP($E298&amp;$D$91&amp;$D$92,'CCG data'!$A:$AD,'CCG data'!N$3,FALSE))</f>
        <v>0.47599999999999998</v>
      </c>
      <c r="V299" s="15">
        <f>IF(V298="","",VLOOKUP($E298&amp;$D$91&amp;$D$92,'CCG data'!$A:$AD,'CCG data'!O$3,FALSE))</f>
        <v>0.11</v>
      </c>
      <c r="W299" s="135">
        <f>IF(V298="","",VLOOKUP($E298&amp;$D$91&amp;$D$92,'CCG data'!$A:$AD,'CCG data'!P$3,FALSE))</f>
        <v>0.154</v>
      </c>
      <c r="Z299" s="163" t="str">
        <f>IFERROR(VLOOKUP($E299&amp;$D$92, Outliers!$A$4:$P$214,10,FALSE),"0")</f>
        <v>0</v>
      </c>
      <c r="AA299" s="163" t="str">
        <f>IFERROR(VLOOKUP($E299&amp;$D$92, Outliers!$A$4:$P$214,11,FALSE),"0")</f>
        <v>0</v>
      </c>
      <c r="AB299" s="163" t="str">
        <f>IFERROR(VLOOKUP($E299&amp;$D$92, Outliers!$A$4:$P$214,12,FALSE),"0")</f>
        <v>0</v>
      </c>
      <c r="AD299" s="78"/>
      <c r="AE299" s="78"/>
      <c r="AF299" s="78"/>
      <c r="AG299" s="78"/>
    </row>
    <row r="300" spans="4:33" ht="15.75" x14ac:dyDescent="0.25">
      <c r="D300" s="318"/>
      <c r="E300" s="104" t="s">
        <v>218</v>
      </c>
      <c r="F300" s="405" t="str">
        <f>IF(OR(ISERROR(VLOOKUP($E300&amp;$D$91&amp;$D$92,'CCG data'!$A:$AD,'CCG data'!R$3,FALSE)),ISBLANK(VLOOKUP($E300&amp;$D$91&amp;$D$92,'CCG data'!$A:$AD,'CCG data'!R$3,FALSE))),"",VLOOKUP($E300&amp;$D$91&amp;$D$92,'CCG data'!$A:$AD,'CCG data'!R$3,FALSE))</f>
        <v/>
      </c>
      <c r="G300" s="406"/>
      <c r="H300" s="406">
        <f>IF(OR(ISERROR(VLOOKUP($E300&amp;$D$91&amp;$D$92,'CCG data'!$A:$AD,'CCG data'!S$3,FALSE)),ISBLANK(VLOOKUP($E300&amp;$D$91&amp;$D$92,'CCG data'!$A:$AD,'CCG data'!S$3,FALSE))),"",VLOOKUP($E300&amp;$D$91&amp;$D$92,'CCG data'!$A:$AD,'CCG data'!S$3,FALSE))</f>
        <v>28.545966461464978</v>
      </c>
      <c r="I300" s="406"/>
      <c r="J300" s="406">
        <f>IF(OR(ISERROR(VLOOKUP($E300&amp;$D$91&amp;$D$92,'CCG data'!$A:$AD,'CCG data'!T$3,FALSE)),ISBLANK(VLOOKUP($E300&amp;$D$91&amp;$D$92,'CCG data'!$A:$AD,'CCG data'!T$3,FALSE))),"",VLOOKUP($E300&amp;$D$91&amp;$D$92,'CCG data'!$A:$AD,'CCG data'!T$3,FALSE))</f>
        <v>21.704400908780126</v>
      </c>
      <c r="K300" s="406"/>
      <c r="L300" s="406">
        <f>IF(OR(ISERROR(VLOOKUP($E300&amp;$D$91&amp;$D$92,'CCG data'!$A:$AD,'CCG data'!U$3,FALSE)),ISBLANK(VLOOKUP($E300&amp;$D$91&amp;$D$92,'CCG data'!$A:$AD,'CCG data'!U$3,FALSE))),"",VLOOKUP($E300&amp;$D$91&amp;$D$92,'CCG data'!$A:$AD,'CCG data'!U$3,FALSE))</f>
        <v>9.2240056140699949</v>
      </c>
      <c r="M300" s="407"/>
      <c r="N300" s="362">
        <f>IF(OR(ISERROR(VLOOKUP($E300&amp;$D$91&amp;$D$92,'CCG data'!$A:$AD,'CCG data'!G$3,FALSE)),ISBLANK(VLOOKUP($E300&amp;$D$91&amp;$D$92,'CCG data'!$A:$AD,'CCG data'!G$3,FALSE))),"",VLOOKUP($E300&amp;$D$91&amp;$D$92,'CCG data'!$A:$AD,'CCG data'!G$3,FALSE))</f>
        <v>2051</v>
      </c>
      <c r="P300" s="397" t="str">
        <f>IF(OR(ISERROR(VLOOKUP($E300&amp;$D$91&amp;$D$92,'CCG data'!$A:$AD,'CCG data'!B$3,FALSE)),ISBLANK(VLOOKUP($E300&amp;$D$91&amp;$D$92,'CCG data'!$A:$AD,'CCG data'!B$3,FALSE))),"",VLOOKUP($E300&amp;$D$91&amp;$D$92,'CCG data'!$A:$AD,'CCG data'!B$3,FALSE))</f>
        <v/>
      </c>
      <c r="Q300" s="263"/>
      <c r="R300" s="263">
        <f>IF(OR(ISERROR(VLOOKUP($E300&amp;$D$91&amp;$D$92,'CCG data'!$A:$AD,'CCG data'!C$3,FALSE)),ISBLANK(VLOOKUP($E300&amp;$D$91&amp;$D$92,'CCG data'!$A:$AD,'CCG data'!C$3,FALSE))),"",VLOOKUP($E300&amp;$D$91&amp;$D$92,'CCG data'!$A:$AD,'CCG data'!C$3,FALSE))</f>
        <v>0.47976596782057535</v>
      </c>
      <c r="S300" s="263"/>
      <c r="T300" s="263">
        <f>IF(OR(ISERROR(VLOOKUP($E300&amp;$D$91&amp;$D$92,'CCG data'!$A:$AD,'CCG data'!D$3,FALSE)),ISBLANK(VLOOKUP($E300&amp;$D$91&amp;$D$92,'CCG data'!$A:$AD,'CCG data'!D$3,FALSE))),"",VLOOKUP($E300&amp;$D$91&amp;$D$92,'CCG data'!$A:$AD,'CCG data'!D$3,FALSE))</f>
        <v>0.36421257922964406</v>
      </c>
      <c r="U300" s="263"/>
      <c r="V300" s="263">
        <f>IF(OR(ISERROR(VLOOKUP($E300&amp;$D$91&amp;$D$92,'CCG data'!$A:$AD,'CCG data'!E$3,FALSE)),ISBLANK(VLOOKUP($E300&amp;$D$91&amp;$D$92,'CCG data'!$A:$AD,'CCG data'!E$3,FALSE))),"",VLOOKUP($E300&amp;$D$91&amp;$D$92,'CCG data'!$A:$AD,'CCG data'!E$3,FALSE))</f>
        <v>0.15602145294978059</v>
      </c>
      <c r="W300" s="398"/>
      <c r="Z300" s="163">
        <f>IFERROR(VLOOKUP($E300&amp;$D$92, Outliers!$A$4:$P$214,10,FALSE),"0")</f>
        <v>1</v>
      </c>
      <c r="AA300" s="163">
        <f>IFERROR(VLOOKUP($E300&amp;$D$92, Outliers!$A$4:$P$214,11,FALSE),"0")</f>
        <v>1</v>
      </c>
      <c r="AB300" s="163">
        <f>IFERROR(VLOOKUP($E300&amp;$D$92, Outliers!$A$4:$P$214,12,FALSE),"0")</f>
        <v>1</v>
      </c>
      <c r="AD300" s="78"/>
      <c r="AE300" s="78"/>
      <c r="AF300" s="78"/>
      <c r="AG300" s="78"/>
    </row>
    <row r="301" spans="4:33" x14ac:dyDescent="0.25">
      <c r="D301" s="318"/>
      <c r="E301" s="103" t="s">
        <v>27</v>
      </c>
      <c r="F301" s="95" t="str">
        <f>IF(P300="","",VLOOKUP($E300&amp;$D$91&amp;$D$92,'CCG data'!$A:$AD,'CCG data'!W$3,FALSE))</f>
        <v/>
      </c>
      <c r="G301" s="96" t="str">
        <f>IF(P300="","",VLOOKUP($E300&amp;$D$91&amp;$D$92,'CCG data'!$A:$AD,'CCG data'!X$3,FALSE))</f>
        <v/>
      </c>
      <c r="H301" s="96">
        <f>IF(R300="","",VLOOKUP($E300&amp;$D$91&amp;$D$92,'CCG data'!$A:$AD,'CCG data'!Y$3,FALSE))</f>
        <v>26.762342601628699</v>
      </c>
      <c r="I301" s="96">
        <f>IF(R300="","",VLOOKUP($E300&amp;$D$91&amp;$D$92,'CCG data'!$A:$AD,'CCG data'!Z$3,FALSE))</f>
        <v>30.329590321301257</v>
      </c>
      <c r="J301" s="96">
        <f>IF(T300="","",VLOOKUP($E300&amp;$D$91&amp;$D$92,'CCG data'!$A:$AD,'CCG data'!AA$3,FALSE))</f>
        <v>20.147920805989209</v>
      </c>
      <c r="K301" s="96">
        <f>IF(T300="","",VLOOKUP($E300&amp;$D$91&amp;$D$92,'CCG data'!$A:$AD,'CCG data'!AB$3,FALSE))</f>
        <v>23.260881011571044</v>
      </c>
      <c r="L301" s="96">
        <f>IF(V300="","",VLOOKUP($E300&amp;$D$91&amp;$D$92,'CCG data'!$A:$AD,'CCG data'!AC$3,FALSE))</f>
        <v>8.2133559387528852</v>
      </c>
      <c r="M301" s="96">
        <f>IF(V300="","",VLOOKUP($E300&amp;$D$91&amp;$D$92,'CCG data'!$A:$AD,'CCG data'!AD$3,FALSE))</f>
        <v>10.234655289387105</v>
      </c>
      <c r="N301" s="363"/>
      <c r="P301" s="150" t="str">
        <f>IF(P300="","",VLOOKUP($E300&amp;$D$91&amp;$D$92,'CCG data'!$A:$AD,'CCG data'!I$3,FALSE))</f>
        <v/>
      </c>
      <c r="Q301" s="15" t="str">
        <f>IF(P300="","",VLOOKUP($E300&amp;$D$91&amp;$D$92,'CCG data'!$A:$AD,'CCG data'!J$3,FALSE))</f>
        <v/>
      </c>
      <c r="R301" s="15">
        <f>IF(R300="","",VLOOKUP($E300&amp;$D$91&amp;$D$92,'CCG data'!$A:$AD,'CCG data'!K$3,FALSE))</f>
        <v>0.45800000000000002</v>
      </c>
      <c r="S301" s="15">
        <f>IF(R300="","",VLOOKUP($E300&amp;$D$91&amp;$D$92,'CCG data'!$A:$AD,'CCG data'!L$3,FALSE))</f>
        <v>0.501</v>
      </c>
      <c r="T301" s="15">
        <f>IF(T300="","",VLOOKUP($E300&amp;$D$91&amp;$D$92,'CCG data'!$A:$AD,'CCG data'!M$3,FALSE))</f>
        <v>0.34399999999999997</v>
      </c>
      <c r="U301" s="15">
        <f>IF(T300="","",VLOOKUP($E300&amp;$D$91&amp;$D$92,'CCG data'!$A:$AD,'CCG data'!N$3,FALSE))</f>
        <v>0.38500000000000001</v>
      </c>
      <c r="V301" s="15">
        <f>IF(V300="","",VLOOKUP($E300&amp;$D$91&amp;$D$92,'CCG data'!$A:$AD,'CCG data'!O$3,FALSE))</f>
        <v>0.14099999999999999</v>
      </c>
      <c r="W301" s="135">
        <f>IF(V300="","",VLOOKUP($E300&amp;$D$91&amp;$D$92,'CCG data'!$A:$AD,'CCG data'!P$3,FALSE))</f>
        <v>0.17199999999999999</v>
      </c>
      <c r="Z301" s="163" t="str">
        <f>IFERROR(VLOOKUP($E301&amp;$D$92, Outliers!$A$4:$P$214,10,FALSE),"0")</f>
        <v>0</v>
      </c>
      <c r="AA301" s="163" t="str">
        <f>IFERROR(VLOOKUP($E301&amp;$D$92, Outliers!$A$4:$P$214,11,FALSE),"0")</f>
        <v>0</v>
      </c>
      <c r="AB301" s="163" t="str">
        <f>IFERROR(VLOOKUP($E301&amp;$D$92, Outliers!$A$4:$P$214,12,FALSE),"0")</f>
        <v>0</v>
      </c>
      <c r="AD301" s="78"/>
      <c r="AE301" s="78"/>
      <c r="AF301" s="78"/>
      <c r="AG301" s="78"/>
    </row>
    <row r="302" spans="4:33" ht="15.75" x14ac:dyDescent="0.25">
      <c r="D302" s="318"/>
      <c r="E302" s="104" t="s">
        <v>219</v>
      </c>
      <c r="F302" s="405" t="str">
        <f>IF(OR(ISERROR(VLOOKUP($E302&amp;$D$91&amp;$D$92,'CCG data'!$A:$AD,'CCG data'!R$3,FALSE)),ISBLANK(VLOOKUP($E302&amp;$D$91&amp;$D$92,'CCG data'!$A:$AD,'CCG data'!R$3,FALSE))),"",VLOOKUP($E302&amp;$D$91&amp;$D$92,'CCG data'!$A:$AD,'CCG data'!R$3,FALSE))</f>
        <v/>
      </c>
      <c r="G302" s="406"/>
      <c r="H302" s="406">
        <f>IF(OR(ISERROR(VLOOKUP($E302&amp;$D$91&amp;$D$92,'CCG data'!$A:$AD,'CCG data'!S$3,FALSE)),ISBLANK(VLOOKUP($E302&amp;$D$91&amp;$D$92,'CCG data'!$A:$AD,'CCG data'!S$3,FALSE))),"",VLOOKUP($E302&amp;$D$91&amp;$D$92,'CCG data'!$A:$AD,'CCG data'!S$3,FALSE))</f>
        <v>39.175823552177803</v>
      </c>
      <c r="I302" s="406"/>
      <c r="J302" s="406">
        <f>IF(OR(ISERROR(VLOOKUP($E302&amp;$D$91&amp;$D$92,'CCG data'!$A:$AD,'CCG data'!T$3,FALSE)),ISBLANK(VLOOKUP($E302&amp;$D$91&amp;$D$92,'CCG data'!$A:$AD,'CCG data'!T$3,FALSE))),"",VLOOKUP($E302&amp;$D$91&amp;$D$92,'CCG data'!$A:$AD,'CCG data'!T$3,FALSE))</f>
        <v>28.3309030388751</v>
      </c>
      <c r="K302" s="406"/>
      <c r="L302" s="406">
        <f>IF(OR(ISERROR(VLOOKUP($E302&amp;$D$91&amp;$D$92,'CCG data'!$A:$AD,'CCG data'!U$3,FALSE)),ISBLANK(VLOOKUP($E302&amp;$D$91&amp;$D$92,'CCG data'!$A:$AD,'CCG data'!U$3,FALSE))),"",VLOOKUP($E302&amp;$D$91&amp;$D$92,'CCG data'!$A:$AD,'CCG data'!U$3,FALSE))</f>
        <v>10.315375251671258</v>
      </c>
      <c r="M302" s="407"/>
      <c r="N302" s="362">
        <f>IF(OR(ISERROR(VLOOKUP($E302&amp;$D$91&amp;$D$92,'CCG data'!$A:$AD,'CCG data'!G$3,FALSE)),ISBLANK(VLOOKUP($E302&amp;$D$91&amp;$D$92,'CCG data'!$A:$AD,'CCG data'!G$3,FALSE))),"",VLOOKUP($E302&amp;$D$91&amp;$D$92,'CCG data'!$A:$AD,'CCG data'!G$3,FALSE))</f>
        <v>1269</v>
      </c>
      <c r="P302" s="397" t="str">
        <f>IF(OR(ISERROR(VLOOKUP($E302&amp;$D$91&amp;$D$92,'CCG data'!$A:$AD,'CCG data'!B$3,FALSE)),ISBLANK(VLOOKUP($E302&amp;$D$91&amp;$D$92,'CCG data'!$A:$AD,'CCG data'!B$3,FALSE))),"",VLOOKUP($E302&amp;$D$91&amp;$D$92,'CCG data'!$A:$AD,'CCG data'!B$3,FALSE))</f>
        <v/>
      </c>
      <c r="Q302" s="263"/>
      <c r="R302" s="263">
        <f>IF(OR(ISERROR(VLOOKUP($E302&amp;$D$91&amp;$D$92,'CCG data'!$A:$AD,'CCG data'!C$3,FALSE)),ISBLANK(VLOOKUP($E302&amp;$D$91&amp;$D$92,'CCG data'!$A:$AD,'CCG data'!C$3,FALSE))),"",VLOOKUP($E302&amp;$D$91&amp;$D$92,'CCG data'!$A:$AD,'CCG data'!C$3,FALSE))</f>
        <v>0.50748620961386914</v>
      </c>
      <c r="S302" s="263"/>
      <c r="T302" s="263">
        <f>IF(OR(ISERROR(VLOOKUP($E302&amp;$D$91&amp;$D$92,'CCG data'!$A:$AD,'CCG data'!D$3,FALSE)),ISBLANK(VLOOKUP($E302&amp;$D$91&amp;$D$92,'CCG data'!$A:$AD,'CCG data'!D$3,FALSE))),"",VLOOKUP($E302&amp;$D$91&amp;$D$92,'CCG data'!$A:$AD,'CCG data'!D$3,FALSE))</f>
        <v>0.35855003940110325</v>
      </c>
      <c r="U302" s="263"/>
      <c r="V302" s="263">
        <f>IF(OR(ISERROR(VLOOKUP($E302&amp;$D$91&amp;$D$92,'CCG data'!$A:$AD,'CCG data'!E$3,FALSE)),ISBLANK(VLOOKUP($E302&amp;$D$91&amp;$D$92,'CCG data'!$A:$AD,'CCG data'!E$3,FALSE))),"",VLOOKUP($E302&amp;$D$91&amp;$D$92,'CCG data'!$A:$AD,'CCG data'!E$3,FALSE))</f>
        <v>0.13396375098502758</v>
      </c>
      <c r="W302" s="398"/>
      <c r="Z302" s="163">
        <f>IFERROR(VLOOKUP($E302&amp;$D$92, Outliers!$A$4:$P$214,10,FALSE),"0")</f>
        <v>0</v>
      </c>
      <c r="AA302" s="163">
        <f>IFERROR(VLOOKUP($E302&amp;$D$92, Outliers!$A$4:$P$214,11,FALSE),"0")</f>
        <v>0</v>
      </c>
      <c r="AB302" s="163">
        <f>IFERROR(VLOOKUP($E302&amp;$D$92, Outliers!$A$4:$P$214,12,FALSE),"0")</f>
        <v>0</v>
      </c>
      <c r="AD302" s="78"/>
      <c r="AE302" s="78"/>
      <c r="AF302" s="78"/>
      <c r="AG302" s="78"/>
    </row>
    <row r="303" spans="4:33" x14ac:dyDescent="0.25">
      <c r="D303" s="318"/>
      <c r="E303" s="103" t="s">
        <v>27</v>
      </c>
      <c r="F303" s="95" t="str">
        <f>IF(P302="","",VLOOKUP($E302&amp;$D$91&amp;$D$92,'CCG data'!$A:$AD,'CCG data'!W$3,FALSE))</f>
        <v/>
      </c>
      <c r="G303" s="96" t="str">
        <f>IF(P302="","",VLOOKUP($E302&amp;$D$91&amp;$D$92,'CCG data'!$A:$AD,'CCG data'!X$3,FALSE))</f>
        <v/>
      </c>
      <c r="H303" s="96">
        <f>IF(R302="","",VLOOKUP($E302&amp;$D$91&amp;$D$92,'CCG data'!$A:$AD,'CCG data'!Y$3,FALSE))</f>
        <v>36.150085879160905</v>
      </c>
      <c r="I303" s="96">
        <f>IF(R302="","",VLOOKUP($E302&amp;$D$91&amp;$D$92,'CCG data'!$A:$AD,'CCG data'!Z$3,FALSE))</f>
        <v>42.201561225194702</v>
      </c>
      <c r="J303" s="96">
        <f>IF(T302="","",VLOOKUP($E302&amp;$D$91&amp;$D$92,'CCG data'!$A:$AD,'CCG data'!AA$3,FALSE))</f>
        <v>25.727683526961261</v>
      </c>
      <c r="K303" s="96">
        <f>IF(T302="","",VLOOKUP($E302&amp;$D$91&amp;$D$92,'CCG data'!$A:$AD,'CCG data'!AB$3,FALSE))</f>
        <v>30.934122550788938</v>
      </c>
      <c r="L303" s="96">
        <f>IF(V302="","",VLOOKUP($E302&amp;$D$91&amp;$D$92,'CCG data'!$A:$AD,'CCG data'!AC$3,FALSE))</f>
        <v>8.7647150453597789</v>
      </c>
      <c r="M303" s="96">
        <f>IF(V302="","",VLOOKUP($E302&amp;$D$91&amp;$D$92,'CCG data'!$A:$AD,'CCG data'!AD$3,FALSE))</f>
        <v>11.866035457982736</v>
      </c>
      <c r="N303" s="363"/>
      <c r="P303" s="150" t="str">
        <f>IF(P302="","",VLOOKUP($E302&amp;$D$91&amp;$D$92,'CCG data'!$A:$AD,'CCG data'!I$3,FALSE))</f>
        <v/>
      </c>
      <c r="Q303" s="15" t="str">
        <f>IF(P302="","",VLOOKUP($E302&amp;$D$91&amp;$D$92,'CCG data'!$A:$AD,'CCG data'!J$3,FALSE))</f>
        <v/>
      </c>
      <c r="R303" s="15">
        <f>IF(R302="","",VLOOKUP($E302&amp;$D$91&amp;$D$92,'CCG data'!$A:$AD,'CCG data'!K$3,FALSE))</f>
        <v>0.48</v>
      </c>
      <c r="S303" s="15">
        <f>IF(R302="","",VLOOKUP($E302&amp;$D$91&amp;$D$92,'CCG data'!$A:$AD,'CCG data'!L$3,FALSE))</f>
        <v>0.53500000000000003</v>
      </c>
      <c r="T303" s="15">
        <f>IF(T302="","",VLOOKUP($E302&amp;$D$91&amp;$D$92,'CCG data'!$A:$AD,'CCG data'!M$3,FALSE))</f>
        <v>0.33300000000000002</v>
      </c>
      <c r="U303" s="15">
        <f>IF(T302="","",VLOOKUP($E302&amp;$D$91&amp;$D$92,'CCG data'!$A:$AD,'CCG data'!N$3,FALSE))</f>
        <v>0.38500000000000001</v>
      </c>
      <c r="V303" s="15">
        <f>IF(V302="","",VLOOKUP($E302&amp;$D$91&amp;$D$92,'CCG data'!$A:$AD,'CCG data'!O$3,FALSE))</f>
        <v>0.11600000000000001</v>
      </c>
      <c r="W303" s="135">
        <f>IF(V302="","",VLOOKUP($E302&amp;$D$91&amp;$D$92,'CCG data'!$A:$AD,'CCG data'!P$3,FALSE))</f>
        <v>0.154</v>
      </c>
      <c r="Z303" s="163" t="str">
        <f>IFERROR(VLOOKUP($E303&amp;$D$92, Outliers!$A$4:$P$214,10,FALSE),"0")</f>
        <v>0</v>
      </c>
      <c r="AA303" s="163" t="str">
        <f>IFERROR(VLOOKUP($E303&amp;$D$92, Outliers!$A$4:$P$214,11,FALSE),"0")</f>
        <v>0</v>
      </c>
      <c r="AB303" s="163" t="str">
        <f>IFERROR(VLOOKUP($E303&amp;$D$92, Outliers!$A$4:$P$214,12,FALSE),"0")</f>
        <v>0</v>
      </c>
      <c r="AD303" s="78"/>
      <c r="AE303" s="78"/>
      <c r="AF303" s="78"/>
      <c r="AG303" s="78"/>
    </row>
    <row r="304" spans="4:33" ht="15.75" x14ac:dyDescent="0.25">
      <c r="D304" s="318"/>
      <c r="E304" s="104" t="s">
        <v>488</v>
      </c>
      <c r="F304" s="405" t="str">
        <f>IF(OR(ISERROR(VLOOKUP($E304&amp;$D$91&amp;$D$92,'CCG data'!$A:$AD,'CCG data'!R$3,FALSE)),ISBLANK(VLOOKUP($E304&amp;$D$91&amp;$D$92,'CCG data'!$A:$AD,'CCG data'!R$3,FALSE))),"",VLOOKUP($E304&amp;$D$91&amp;$D$92,'CCG data'!$A:$AD,'CCG data'!R$3,FALSE))</f>
        <v/>
      </c>
      <c r="G304" s="406"/>
      <c r="H304" s="406">
        <f>IF(OR(ISERROR(VLOOKUP($E304&amp;$D$91&amp;$D$92,'CCG data'!$A:$AD,'CCG data'!S$3,FALSE)),ISBLANK(VLOOKUP($E304&amp;$D$91&amp;$D$92,'CCG data'!$A:$AD,'CCG data'!S$3,FALSE))),"",VLOOKUP($E304&amp;$D$91&amp;$D$92,'CCG data'!$A:$AD,'CCG data'!S$3,FALSE))</f>
        <v>36.506180733701441</v>
      </c>
      <c r="I304" s="406"/>
      <c r="J304" s="406">
        <f>IF(OR(ISERROR(VLOOKUP($E304&amp;$D$91&amp;$D$92,'CCG data'!$A:$AD,'CCG data'!T$3,FALSE)),ISBLANK(VLOOKUP($E304&amp;$D$91&amp;$D$92,'CCG data'!$A:$AD,'CCG data'!T$3,FALSE))),"",VLOOKUP($E304&amp;$D$91&amp;$D$92,'CCG data'!$A:$AD,'CCG data'!T$3,FALSE))</f>
        <v>25.844115215299375</v>
      </c>
      <c r="K304" s="406"/>
      <c r="L304" s="406">
        <f>IF(OR(ISERROR(VLOOKUP($E304&amp;$D$91&amp;$D$92,'CCG data'!$A:$AD,'CCG data'!U$3,FALSE)),ISBLANK(VLOOKUP($E304&amp;$D$91&amp;$D$92,'CCG data'!$A:$AD,'CCG data'!U$3,FALSE))),"",VLOOKUP($E304&amp;$D$91&amp;$D$92,'CCG data'!$A:$AD,'CCG data'!U$3,FALSE))</f>
        <v>9.6292225731540633</v>
      </c>
      <c r="M304" s="407"/>
      <c r="N304" s="362">
        <f>IF(OR(ISERROR(VLOOKUP($E304&amp;$D$91&amp;$D$92,'CCG data'!$A:$AD,'CCG data'!G$3,FALSE)),ISBLANK(VLOOKUP($E304&amp;$D$91&amp;$D$92,'CCG data'!$A:$AD,'CCG data'!G$3,FALSE))),"",VLOOKUP($E304&amp;$D$91&amp;$D$92,'CCG data'!$A:$AD,'CCG data'!G$3,FALSE))</f>
        <v>2656</v>
      </c>
      <c r="P304" s="397" t="str">
        <f>IF(OR(ISERROR(VLOOKUP($E304&amp;$D$91&amp;$D$92,'CCG data'!$A:$AD,'CCG data'!B$3,FALSE)),ISBLANK(VLOOKUP($E304&amp;$D$91&amp;$D$92,'CCG data'!$A:$AD,'CCG data'!B$3,FALSE))),"",VLOOKUP($E304&amp;$D$91&amp;$D$92,'CCG data'!$A:$AD,'CCG data'!B$3,FALSE))</f>
        <v/>
      </c>
      <c r="Q304" s="263"/>
      <c r="R304" s="263">
        <f>IF(OR(ISERROR(VLOOKUP($E304&amp;$D$91&amp;$D$92,'CCG data'!$A:$AD,'CCG data'!C$3,FALSE)),ISBLANK(VLOOKUP($E304&amp;$D$91&amp;$D$92,'CCG data'!$A:$AD,'CCG data'!C$3,FALSE))),"",VLOOKUP($E304&amp;$D$91&amp;$D$92,'CCG data'!$A:$AD,'CCG data'!C$3,FALSE))</f>
        <v>0.50527108433734935</v>
      </c>
      <c r="S304" s="263"/>
      <c r="T304" s="263">
        <f>IF(OR(ISERROR(VLOOKUP($E304&amp;$D$91&amp;$D$92,'CCG data'!$A:$AD,'CCG data'!D$3,FALSE)),ISBLANK(VLOOKUP($E304&amp;$D$91&amp;$D$92,'CCG data'!$A:$AD,'CCG data'!D$3,FALSE))),"",VLOOKUP($E304&amp;$D$91&amp;$D$92,'CCG data'!$A:$AD,'CCG data'!D$3,FALSE))</f>
        <v>0.36106927710843373</v>
      </c>
      <c r="U304" s="263"/>
      <c r="V304" s="263">
        <f>IF(OR(ISERROR(VLOOKUP($E304&amp;$D$91&amp;$D$92,'CCG data'!$A:$AD,'CCG data'!E$3,FALSE)),ISBLANK(VLOOKUP($E304&amp;$D$91&amp;$D$92,'CCG data'!$A:$AD,'CCG data'!E$3,FALSE))),"",VLOOKUP($E304&amp;$D$91&amp;$D$92,'CCG data'!$A:$AD,'CCG data'!E$3,FALSE))</f>
        <v>0.13365963855421686</v>
      </c>
      <c r="W304" s="398"/>
      <c r="Z304" s="163">
        <f>IFERROR(VLOOKUP($E304&amp;$D$92, Outliers!$A$4:$P$214,10,FALSE),"0")</f>
        <v>0</v>
      </c>
      <c r="AA304" s="163">
        <f>IFERROR(VLOOKUP($E304&amp;$D$92, Outliers!$A$4:$P$214,11,FALSE),"0")</f>
        <v>0</v>
      </c>
      <c r="AB304" s="163">
        <f>IFERROR(VLOOKUP($E304&amp;$D$92, Outliers!$A$4:$P$214,12,FALSE),"0")</f>
        <v>1</v>
      </c>
      <c r="AD304" s="78"/>
      <c r="AE304" s="78"/>
      <c r="AF304" s="78"/>
      <c r="AG304" s="78"/>
    </row>
    <row r="305" spans="4:33" x14ac:dyDescent="0.25">
      <c r="D305" s="318"/>
      <c r="E305" s="103" t="s">
        <v>27</v>
      </c>
      <c r="F305" s="95" t="str">
        <f>IF(P304="","",VLOOKUP($E304&amp;$D$91&amp;$D$92,'CCG data'!$A:$AD,'CCG data'!W$3,FALSE))</f>
        <v/>
      </c>
      <c r="G305" s="96" t="str">
        <f>IF(P304="","",VLOOKUP($E304&amp;$D$91&amp;$D$92,'CCG data'!$A:$AD,'CCG data'!X$3,FALSE))</f>
        <v/>
      </c>
      <c r="H305" s="96">
        <f>IF(R304="","",VLOOKUP($E304&amp;$D$91&amp;$D$92,'CCG data'!$A:$AD,'CCG data'!Y$3,FALSE))</f>
        <v>34.552982994150192</v>
      </c>
      <c r="I305" s="96">
        <f>IF(R304="","",VLOOKUP($E304&amp;$D$91&amp;$D$92,'CCG data'!$A:$AD,'CCG data'!Z$3,FALSE))</f>
        <v>38.459378473252691</v>
      </c>
      <c r="J305" s="96">
        <f>IF(T304="","",VLOOKUP($E304&amp;$D$91&amp;$D$92,'CCG data'!$A:$AD,'CCG data'!AA$3,FALSE))</f>
        <v>24.20839720236366</v>
      </c>
      <c r="K305" s="96">
        <f>IF(T304="","",VLOOKUP($E304&amp;$D$91&amp;$D$92,'CCG data'!$A:$AD,'CCG data'!AB$3,FALSE))</f>
        <v>27.479833228235091</v>
      </c>
      <c r="L305" s="96">
        <f>IF(V304="","",VLOOKUP($E304&amp;$D$91&amp;$D$92,'CCG data'!$A:$AD,'CCG data'!AC$3,FALSE))</f>
        <v>8.6275330761864506</v>
      </c>
      <c r="M305" s="96">
        <f>IF(V304="","",VLOOKUP($E304&amp;$D$91&amp;$D$92,'CCG data'!$A:$AD,'CCG data'!AD$3,FALSE))</f>
        <v>10.630912070121676</v>
      </c>
      <c r="N305" s="363"/>
      <c r="P305" s="150" t="str">
        <f>IF(P304="","",VLOOKUP($E304&amp;$D$91&amp;$D$92,'CCG data'!$A:$AD,'CCG data'!I$3,FALSE))</f>
        <v/>
      </c>
      <c r="Q305" s="15" t="str">
        <f>IF(P304="","",VLOOKUP($E304&amp;$D$91&amp;$D$92,'CCG data'!$A:$AD,'CCG data'!J$3,FALSE))</f>
        <v/>
      </c>
      <c r="R305" s="15">
        <f>IF(R304="","",VLOOKUP($E304&amp;$D$91&amp;$D$92,'CCG data'!$A:$AD,'CCG data'!K$3,FALSE))</f>
        <v>0.48599999999999999</v>
      </c>
      <c r="S305" s="15">
        <f>IF(R304="","",VLOOKUP($E304&amp;$D$91&amp;$D$92,'CCG data'!$A:$AD,'CCG data'!L$3,FALSE))</f>
        <v>0.52400000000000002</v>
      </c>
      <c r="T305" s="15">
        <f>IF(T304="","",VLOOKUP($E304&amp;$D$91&amp;$D$92,'CCG data'!$A:$AD,'CCG data'!M$3,FALSE))</f>
        <v>0.34300000000000003</v>
      </c>
      <c r="U305" s="15">
        <f>IF(T304="","",VLOOKUP($E304&amp;$D$91&amp;$D$92,'CCG data'!$A:$AD,'CCG data'!N$3,FALSE))</f>
        <v>0.38</v>
      </c>
      <c r="V305" s="15">
        <f>IF(V304="","",VLOOKUP($E304&amp;$D$91&amp;$D$92,'CCG data'!$A:$AD,'CCG data'!O$3,FALSE))</f>
        <v>0.121</v>
      </c>
      <c r="W305" s="135">
        <f>IF(V304="","",VLOOKUP($E304&amp;$D$91&amp;$D$92,'CCG data'!$A:$AD,'CCG data'!P$3,FALSE))</f>
        <v>0.14699999999999999</v>
      </c>
      <c r="Z305" s="163" t="str">
        <f>IFERROR(VLOOKUP($E305&amp;$D$92, Outliers!$A$4:$P$214,10,FALSE),"0")</f>
        <v>0</v>
      </c>
      <c r="AA305" s="163" t="str">
        <f>IFERROR(VLOOKUP($E305&amp;$D$92, Outliers!$A$4:$P$214,11,FALSE),"0")</f>
        <v>0</v>
      </c>
      <c r="AB305" s="163" t="str">
        <f>IFERROR(VLOOKUP($E305&amp;$D$92, Outliers!$A$4:$P$214,12,FALSE),"0")</f>
        <v>0</v>
      </c>
      <c r="AD305" s="78"/>
      <c r="AE305" s="78"/>
      <c r="AF305" s="78"/>
      <c r="AG305" s="78"/>
    </row>
    <row r="306" spans="4:33" ht="15.75" x14ac:dyDescent="0.25">
      <c r="D306" s="318"/>
      <c r="E306" s="104" t="s">
        <v>220</v>
      </c>
      <c r="F306" s="405" t="str">
        <f>IF(OR(ISERROR(VLOOKUP($E306&amp;$D$91&amp;$D$92,'CCG data'!$A:$AD,'CCG data'!R$3,FALSE)),ISBLANK(VLOOKUP($E306&amp;$D$91&amp;$D$92,'CCG data'!$A:$AD,'CCG data'!R$3,FALSE))),"",VLOOKUP($E306&amp;$D$91&amp;$D$92,'CCG data'!$A:$AD,'CCG data'!R$3,FALSE))</f>
        <v/>
      </c>
      <c r="G306" s="406"/>
      <c r="H306" s="406">
        <f>IF(OR(ISERROR(VLOOKUP($E306&amp;$D$91&amp;$D$92,'CCG data'!$A:$AD,'CCG data'!S$3,FALSE)),ISBLANK(VLOOKUP($E306&amp;$D$91&amp;$D$92,'CCG data'!$A:$AD,'CCG data'!S$3,FALSE))),"",VLOOKUP($E306&amp;$D$91&amp;$D$92,'CCG data'!$A:$AD,'CCG data'!S$3,FALSE))</f>
        <v>31.022778341345841</v>
      </c>
      <c r="I306" s="406"/>
      <c r="J306" s="406">
        <f>IF(OR(ISERROR(VLOOKUP($E306&amp;$D$91&amp;$D$92,'CCG data'!$A:$AD,'CCG data'!T$3,FALSE)),ISBLANK(VLOOKUP($E306&amp;$D$91&amp;$D$92,'CCG data'!$A:$AD,'CCG data'!T$3,FALSE))),"",VLOOKUP($E306&amp;$D$91&amp;$D$92,'CCG data'!$A:$AD,'CCG data'!T$3,FALSE))</f>
        <v>25.93001184738641</v>
      </c>
      <c r="K306" s="406"/>
      <c r="L306" s="406">
        <f>IF(OR(ISERROR(VLOOKUP($E306&amp;$D$91&amp;$D$92,'CCG data'!$A:$AD,'CCG data'!U$3,FALSE)),ISBLANK(VLOOKUP($E306&amp;$D$91&amp;$D$92,'CCG data'!$A:$AD,'CCG data'!U$3,FALSE))),"",VLOOKUP($E306&amp;$D$91&amp;$D$92,'CCG data'!$A:$AD,'CCG data'!U$3,FALSE))</f>
        <v>12.874054385422394</v>
      </c>
      <c r="M306" s="407"/>
      <c r="N306" s="362">
        <f>IF(OR(ISERROR(VLOOKUP($E306&amp;$D$91&amp;$D$92,'CCG data'!$A:$AD,'CCG data'!G$3,FALSE)),ISBLANK(VLOOKUP($E306&amp;$D$91&amp;$D$92,'CCG data'!$A:$AD,'CCG data'!G$3,FALSE))),"",VLOOKUP($E306&amp;$D$91&amp;$D$92,'CCG data'!$A:$AD,'CCG data'!G$3,FALSE))</f>
        <v>3604</v>
      </c>
      <c r="P306" s="397" t="str">
        <f>IF(OR(ISERROR(VLOOKUP($E306&amp;$D$91&amp;$D$92,'CCG data'!$A:$AD,'CCG data'!B$3,FALSE)),ISBLANK(VLOOKUP($E306&amp;$D$91&amp;$D$92,'CCG data'!$A:$AD,'CCG data'!B$3,FALSE))),"",VLOOKUP($E306&amp;$D$91&amp;$D$92,'CCG data'!$A:$AD,'CCG data'!B$3,FALSE))</f>
        <v/>
      </c>
      <c r="Q306" s="263"/>
      <c r="R306" s="263">
        <f>IF(OR(ISERROR(VLOOKUP($E306&amp;$D$91&amp;$D$92,'CCG data'!$A:$AD,'CCG data'!C$3,FALSE)),ISBLANK(VLOOKUP($E306&amp;$D$91&amp;$D$92,'CCG data'!$A:$AD,'CCG data'!C$3,FALSE))),"",VLOOKUP($E306&amp;$D$91&amp;$D$92,'CCG data'!$A:$AD,'CCG data'!C$3,FALSE))</f>
        <v>0.44617092119866814</v>
      </c>
      <c r="S306" s="263"/>
      <c r="T306" s="263">
        <f>IF(OR(ISERROR(VLOOKUP($E306&amp;$D$91&amp;$D$92,'CCG data'!$A:$AD,'CCG data'!D$3,FALSE)),ISBLANK(VLOOKUP($E306&amp;$D$91&amp;$D$92,'CCG data'!$A:$AD,'CCG data'!D$3,FALSE))),"",VLOOKUP($E306&amp;$D$91&amp;$D$92,'CCG data'!$A:$AD,'CCG data'!D$3,FALSE))</f>
        <v>0.36958934517203107</v>
      </c>
      <c r="U306" s="263"/>
      <c r="V306" s="263">
        <f>IF(OR(ISERROR(VLOOKUP($E306&amp;$D$91&amp;$D$92,'CCG data'!$A:$AD,'CCG data'!E$3,FALSE)),ISBLANK(VLOOKUP($E306&amp;$D$91&amp;$D$92,'CCG data'!$A:$AD,'CCG data'!E$3,FALSE))),"",VLOOKUP($E306&amp;$D$91&amp;$D$92,'CCG data'!$A:$AD,'CCG data'!E$3,FALSE))</f>
        <v>0.18423973362930077</v>
      </c>
      <c r="W306" s="398"/>
      <c r="Z306" s="163">
        <f>IFERROR(VLOOKUP($E306&amp;$D$92, Outliers!$A$4:$P$214,10,FALSE),"0")</f>
        <v>1</v>
      </c>
      <c r="AA306" s="163">
        <f>IFERROR(VLOOKUP($E306&amp;$D$92, Outliers!$A$4:$P$214,11,FALSE),"0")</f>
        <v>0</v>
      </c>
      <c r="AB306" s="163">
        <f>IFERROR(VLOOKUP($E306&amp;$D$92, Outliers!$A$4:$P$214,12,FALSE),"0")</f>
        <v>0</v>
      </c>
      <c r="AD306" s="78"/>
      <c r="AE306" s="78"/>
      <c r="AF306" s="78"/>
      <c r="AG306" s="78"/>
    </row>
    <row r="307" spans="4:33" x14ac:dyDescent="0.25">
      <c r="D307" s="318"/>
      <c r="E307" s="103" t="s">
        <v>27</v>
      </c>
      <c r="F307" s="95" t="str">
        <f>IF(P306="","",VLOOKUP($E306&amp;$D$91&amp;$D$92,'CCG data'!$A:$AD,'CCG data'!W$3,FALSE))</f>
        <v/>
      </c>
      <c r="G307" s="96" t="str">
        <f>IF(P306="","",VLOOKUP($E306&amp;$D$91&amp;$D$92,'CCG data'!$A:$AD,'CCG data'!X$3,FALSE))</f>
        <v/>
      </c>
      <c r="H307" s="96">
        <f>IF(R306="","",VLOOKUP($E306&amp;$D$91&amp;$D$92,'CCG data'!$A:$AD,'CCG data'!Y$3,FALSE))</f>
        <v>29.506448300998823</v>
      </c>
      <c r="I307" s="96">
        <f>IF(R306="","",VLOOKUP($E306&amp;$D$91&amp;$D$92,'CCG data'!$A:$AD,'CCG data'!Z$3,FALSE))</f>
        <v>32.539108381692856</v>
      </c>
      <c r="J307" s="96">
        <f>IF(T306="","",VLOOKUP($E306&amp;$D$91&amp;$D$92,'CCG data'!$A:$AD,'CCG data'!AA$3,FALSE))</f>
        <v>24.537475069134505</v>
      </c>
      <c r="K307" s="96">
        <f>IF(T306="","",VLOOKUP($E306&amp;$D$91&amp;$D$92,'CCG data'!$A:$AD,'CCG data'!AB$3,FALSE))</f>
        <v>27.322548625638316</v>
      </c>
      <c r="L307" s="96">
        <f>IF(V306="","",VLOOKUP($E306&amp;$D$91&amp;$D$92,'CCG data'!$A:$AD,'CCG data'!AC$3,FALSE))</f>
        <v>11.894818385659077</v>
      </c>
      <c r="M307" s="96">
        <f>IF(V306="","",VLOOKUP($E306&amp;$D$91&amp;$D$92,'CCG data'!$A:$AD,'CCG data'!AD$3,FALSE))</f>
        <v>13.85329038518571</v>
      </c>
      <c r="N307" s="363"/>
      <c r="P307" s="150" t="str">
        <f>IF(P306="","",VLOOKUP($E306&amp;$D$91&amp;$D$92,'CCG data'!$A:$AD,'CCG data'!I$3,FALSE))</f>
        <v/>
      </c>
      <c r="Q307" s="15" t="str">
        <f>IF(P306="","",VLOOKUP($E306&amp;$D$91&amp;$D$92,'CCG data'!$A:$AD,'CCG data'!J$3,FALSE))</f>
        <v/>
      </c>
      <c r="R307" s="15">
        <f>IF(R306="","",VLOOKUP($E306&amp;$D$91&amp;$D$92,'CCG data'!$A:$AD,'CCG data'!K$3,FALSE))</f>
        <v>0.43</v>
      </c>
      <c r="S307" s="15">
        <f>IF(R306="","",VLOOKUP($E306&amp;$D$91&amp;$D$92,'CCG data'!$A:$AD,'CCG data'!L$3,FALSE))</f>
        <v>0.46200000000000002</v>
      </c>
      <c r="T307" s="15">
        <f>IF(T306="","",VLOOKUP($E306&amp;$D$91&amp;$D$92,'CCG data'!$A:$AD,'CCG data'!M$3,FALSE))</f>
        <v>0.35399999999999998</v>
      </c>
      <c r="U307" s="15">
        <f>IF(T306="","",VLOOKUP($E306&amp;$D$91&amp;$D$92,'CCG data'!$A:$AD,'CCG data'!N$3,FALSE))</f>
        <v>0.38500000000000001</v>
      </c>
      <c r="V307" s="15">
        <f>IF(V306="","",VLOOKUP($E306&amp;$D$91&amp;$D$92,'CCG data'!$A:$AD,'CCG data'!O$3,FALSE))</f>
        <v>0.17199999999999999</v>
      </c>
      <c r="W307" s="135">
        <f>IF(V306="","",VLOOKUP($E306&amp;$D$91&amp;$D$92,'CCG data'!$A:$AD,'CCG data'!P$3,FALSE))</f>
        <v>0.19700000000000001</v>
      </c>
      <c r="Z307" s="163" t="str">
        <f>IFERROR(VLOOKUP($E307&amp;$D$92, Outliers!$A$4:$P$214,10,FALSE),"0")</f>
        <v>0</v>
      </c>
      <c r="AA307" s="163" t="str">
        <f>IFERROR(VLOOKUP($E307&amp;$D$92, Outliers!$A$4:$P$214,11,FALSE),"0")</f>
        <v>0</v>
      </c>
      <c r="AB307" s="163" t="str">
        <f>IFERROR(VLOOKUP($E307&amp;$D$92, Outliers!$A$4:$P$214,12,FALSE),"0")</f>
        <v>0</v>
      </c>
      <c r="AD307" s="78"/>
      <c r="AE307" s="78"/>
      <c r="AF307" s="78"/>
      <c r="AG307" s="78"/>
    </row>
    <row r="308" spans="4:33" ht="15.75" x14ac:dyDescent="0.25">
      <c r="D308" s="318"/>
      <c r="E308" s="104" t="s">
        <v>221</v>
      </c>
      <c r="F308" s="405" t="str">
        <f>IF(OR(ISERROR(VLOOKUP($E308&amp;$D$91&amp;$D$92,'CCG data'!$A:$AD,'CCG data'!R$3,FALSE)),ISBLANK(VLOOKUP($E308&amp;$D$91&amp;$D$92,'CCG data'!$A:$AD,'CCG data'!R$3,FALSE))),"",VLOOKUP($E308&amp;$D$91&amp;$D$92,'CCG data'!$A:$AD,'CCG data'!R$3,FALSE))</f>
        <v/>
      </c>
      <c r="G308" s="406"/>
      <c r="H308" s="406">
        <f>IF(OR(ISERROR(VLOOKUP($E308&amp;$D$91&amp;$D$92,'CCG data'!$A:$AD,'CCG data'!S$3,FALSE)),ISBLANK(VLOOKUP($E308&amp;$D$91&amp;$D$92,'CCG data'!$A:$AD,'CCG data'!S$3,FALSE))),"",VLOOKUP($E308&amp;$D$91&amp;$D$92,'CCG data'!$A:$AD,'CCG data'!S$3,FALSE))</f>
        <v>40.22771204038569</v>
      </c>
      <c r="I308" s="406"/>
      <c r="J308" s="406">
        <f>IF(OR(ISERROR(VLOOKUP($E308&amp;$D$91&amp;$D$92,'CCG data'!$A:$AD,'CCG data'!T$3,FALSE)),ISBLANK(VLOOKUP($E308&amp;$D$91&amp;$D$92,'CCG data'!$A:$AD,'CCG data'!T$3,FALSE))),"",VLOOKUP($E308&amp;$D$91&amp;$D$92,'CCG data'!$A:$AD,'CCG data'!T$3,FALSE))</f>
        <v>26.363298262468071</v>
      </c>
      <c r="K308" s="406"/>
      <c r="L308" s="406">
        <f>IF(OR(ISERROR(VLOOKUP($E308&amp;$D$91&amp;$D$92,'CCG data'!$A:$AD,'CCG data'!U$3,FALSE)),ISBLANK(VLOOKUP($E308&amp;$D$91&amp;$D$92,'CCG data'!$A:$AD,'CCG data'!U$3,FALSE))),"",VLOOKUP($E308&amp;$D$91&amp;$D$92,'CCG data'!$A:$AD,'CCG data'!U$3,FALSE))</f>
        <v>6.3700525797215244</v>
      </c>
      <c r="M308" s="407"/>
      <c r="N308" s="362">
        <f>IF(OR(ISERROR(VLOOKUP($E308&amp;$D$91&amp;$D$92,'CCG data'!$A:$AD,'CCG data'!G$3,FALSE)),ISBLANK(VLOOKUP($E308&amp;$D$91&amp;$D$92,'CCG data'!$A:$AD,'CCG data'!G$3,FALSE))),"",VLOOKUP($E308&amp;$D$91&amp;$D$92,'CCG data'!$A:$AD,'CCG data'!G$3,FALSE))</f>
        <v>847</v>
      </c>
      <c r="P308" s="397" t="str">
        <f>IF(OR(ISERROR(VLOOKUP($E308&amp;$D$91&amp;$D$92,'CCG data'!$A:$AD,'CCG data'!B$3,FALSE)),ISBLANK(VLOOKUP($E308&amp;$D$91&amp;$D$92,'CCG data'!$A:$AD,'CCG data'!B$3,FALSE))),"",VLOOKUP($E308&amp;$D$91&amp;$D$92,'CCG data'!$A:$AD,'CCG data'!B$3,FALSE))</f>
        <v/>
      </c>
      <c r="Q308" s="263"/>
      <c r="R308" s="263">
        <f>IF(OR(ISERROR(VLOOKUP($E308&amp;$D$91&amp;$D$92,'CCG data'!$A:$AD,'CCG data'!C$3,FALSE)),ISBLANK(VLOOKUP($E308&amp;$D$91&amp;$D$92,'CCG data'!$A:$AD,'CCG data'!C$3,FALSE))),"",VLOOKUP($E308&amp;$D$91&amp;$D$92,'CCG data'!$A:$AD,'CCG data'!C$3,FALSE))</f>
        <v>0.55371900826446285</v>
      </c>
      <c r="S308" s="263"/>
      <c r="T308" s="263">
        <f>IF(OR(ISERROR(VLOOKUP($E308&amp;$D$91&amp;$D$92,'CCG data'!$A:$AD,'CCG data'!D$3,FALSE)),ISBLANK(VLOOKUP($E308&amp;$D$91&amp;$D$92,'CCG data'!$A:$AD,'CCG data'!D$3,FALSE))),"",VLOOKUP($E308&amp;$D$91&amp;$D$92,'CCG data'!$A:$AD,'CCG data'!D$3,FALSE))</f>
        <v>0.35891381345926798</v>
      </c>
      <c r="U308" s="263"/>
      <c r="V308" s="263">
        <f>IF(OR(ISERROR(VLOOKUP($E308&amp;$D$91&amp;$D$92,'CCG data'!$A:$AD,'CCG data'!E$3,FALSE)),ISBLANK(VLOOKUP($E308&amp;$D$91&amp;$D$92,'CCG data'!$A:$AD,'CCG data'!E$3,FALSE))),"",VLOOKUP($E308&amp;$D$91&amp;$D$92,'CCG data'!$A:$AD,'CCG data'!E$3,FALSE))</f>
        <v>8.7367178276269192E-2</v>
      </c>
      <c r="W308" s="398"/>
      <c r="Z308" s="163">
        <f>IFERROR(VLOOKUP($E308&amp;$D$92, Outliers!$A$4:$P$214,10,FALSE),"0")</f>
        <v>0</v>
      </c>
      <c r="AA308" s="163">
        <f>IFERROR(VLOOKUP($E308&amp;$D$92, Outliers!$A$4:$P$214,11,FALSE),"0")</f>
        <v>0</v>
      </c>
      <c r="AB308" s="163">
        <f>IFERROR(VLOOKUP($E308&amp;$D$92, Outliers!$A$4:$P$214,12,FALSE),"0")</f>
        <v>1</v>
      </c>
      <c r="AD308" s="78"/>
      <c r="AE308" s="78"/>
      <c r="AF308" s="78"/>
      <c r="AG308" s="78"/>
    </row>
    <row r="309" spans="4:33" x14ac:dyDescent="0.25">
      <c r="D309" s="318"/>
      <c r="E309" s="103" t="s">
        <v>27</v>
      </c>
      <c r="F309" s="95" t="str">
        <f>IF(P308="","",VLOOKUP($E308&amp;$D$91&amp;$D$92,'CCG data'!$A:$AD,'CCG data'!W$3,FALSE))</f>
        <v/>
      </c>
      <c r="G309" s="96" t="str">
        <f>IF(P308="","",VLOOKUP($E308&amp;$D$91&amp;$D$92,'CCG data'!$A:$AD,'CCG data'!X$3,FALSE))</f>
        <v/>
      </c>
      <c r="H309" s="96">
        <f>IF(R308="","",VLOOKUP($E308&amp;$D$91&amp;$D$92,'CCG data'!$A:$AD,'CCG data'!Y$3,FALSE))</f>
        <v>36.586927463994485</v>
      </c>
      <c r="I309" s="96">
        <f>IF(R308="","",VLOOKUP($E308&amp;$D$91&amp;$D$92,'CCG data'!$A:$AD,'CCG data'!Z$3,FALSE))</f>
        <v>43.868496616776895</v>
      </c>
      <c r="J309" s="96">
        <f>IF(T308="","",VLOOKUP($E308&amp;$D$91&amp;$D$92,'CCG data'!$A:$AD,'CCG data'!AA$3,FALSE))</f>
        <v>23.399702107583089</v>
      </c>
      <c r="K309" s="96">
        <f>IF(T308="","",VLOOKUP($E308&amp;$D$91&amp;$D$92,'CCG data'!$A:$AD,'CCG data'!AB$3,FALSE))</f>
        <v>29.326894417353053</v>
      </c>
      <c r="L309" s="96">
        <f>IF(V308="","",VLOOKUP($E308&amp;$D$91&amp;$D$92,'CCG data'!$A:$AD,'CCG data'!AC$3,FALSE))</f>
        <v>4.9186655804309849</v>
      </c>
      <c r="M309" s="96">
        <f>IF(V308="","",VLOOKUP($E308&amp;$D$91&amp;$D$92,'CCG data'!$A:$AD,'CCG data'!AD$3,FALSE))</f>
        <v>7.8214395790120639</v>
      </c>
      <c r="N309" s="363"/>
      <c r="P309" s="150" t="str">
        <f>IF(P308="","",VLOOKUP($E308&amp;$D$91&amp;$D$92,'CCG data'!$A:$AD,'CCG data'!I$3,FALSE))</f>
        <v/>
      </c>
      <c r="Q309" s="15" t="str">
        <f>IF(P308="","",VLOOKUP($E308&amp;$D$91&amp;$D$92,'CCG data'!$A:$AD,'CCG data'!J$3,FALSE))</f>
        <v/>
      </c>
      <c r="R309" s="15">
        <f>IF(R308="","",VLOOKUP($E308&amp;$D$91&amp;$D$92,'CCG data'!$A:$AD,'CCG data'!K$3,FALSE))</f>
        <v>0.52</v>
      </c>
      <c r="S309" s="15">
        <f>IF(R308="","",VLOOKUP($E308&amp;$D$91&amp;$D$92,'CCG data'!$A:$AD,'CCG data'!L$3,FALSE))</f>
        <v>0.58699999999999997</v>
      </c>
      <c r="T309" s="15">
        <f>IF(T308="","",VLOOKUP($E308&amp;$D$91&amp;$D$92,'CCG data'!$A:$AD,'CCG data'!M$3,FALSE))</f>
        <v>0.32700000000000001</v>
      </c>
      <c r="U309" s="15">
        <f>IF(T308="","",VLOOKUP($E308&amp;$D$91&amp;$D$92,'CCG data'!$A:$AD,'CCG data'!N$3,FALSE))</f>
        <v>0.39200000000000002</v>
      </c>
      <c r="V309" s="15">
        <f>IF(V308="","",VLOOKUP($E308&amp;$D$91&amp;$D$92,'CCG data'!$A:$AD,'CCG data'!O$3,FALSE))</f>
        <v>7.0000000000000007E-2</v>
      </c>
      <c r="W309" s="135">
        <f>IF(V308="","",VLOOKUP($E308&amp;$D$91&amp;$D$92,'CCG data'!$A:$AD,'CCG data'!P$3,FALSE))</f>
        <v>0.108</v>
      </c>
      <c r="Z309" s="163" t="str">
        <f>IFERROR(VLOOKUP($E309&amp;$D$92, Outliers!$A$4:$P$214,10,FALSE),"0")</f>
        <v>0</v>
      </c>
      <c r="AA309" s="163" t="str">
        <f>IFERROR(VLOOKUP($E309&amp;$D$92, Outliers!$A$4:$P$214,11,FALSE),"0")</f>
        <v>0</v>
      </c>
      <c r="AB309" s="163" t="str">
        <f>IFERROR(VLOOKUP($E309&amp;$D$92, Outliers!$A$4:$P$214,12,FALSE),"0")</f>
        <v>0</v>
      </c>
      <c r="AD309" s="78"/>
      <c r="AE309" s="78"/>
      <c r="AF309" s="78"/>
      <c r="AG309" s="78"/>
    </row>
    <row r="310" spans="4:33" ht="15.75" x14ac:dyDescent="0.25">
      <c r="D310" s="318"/>
      <c r="E310" s="104" t="s">
        <v>416</v>
      </c>
      <c r="F310" s="405" t="str">
        <f>IF(OR(ISERROR(VLOOKUP($E310&amp;$D$91&amp;$D$92,'CCG data'!$A:$AD,'CCG data'!R$3,FALSE)),ISBLANK(VLOOKUP($E310&amp;$D$91&amp;$D$92,'CCG data'!$A:$AD,'CCG data'!R$3,FALSE))),"",VLOOKUP($E310&amp;$D$91&amp;$D$92,'CCG data'!$A:$AD,'CCG data'!R$3,FALSE))</f>
        <v/>
      </c>
      <c r="G310" s="406"/>
      <c r="H310" s="406">
        <f>IF(OR(ISERROR(VLOOKUP($E310&amp;$D$91&amp;$D$92,'CCG data'!$A:$AD,'CCG data'!S$3,FALSE)),ISBLANK(VLOOKUP($E310&amp;$D$91&amp;$D$92,'CCG data'!$A:$AD,'CCG data'!S$3,FALSE))),"",VLOOKUP($E310&amp;$D$91&amp;$D$92,'CCG data'!$A:$AD,'CCG data'!S$3,FALSE))</f>
        <v>33.092425844983055</v>
      </c>
      <c r="I310" s="406"/>
      <c r="J310" s="406">
        <f>IF(OR(ISERROR(VLOOKUP($E310&amp;$D$91&amp;$D$92,'CCG data'!$A:$AD,'CCG data'!T$3,FALSE)),ISBLANK(VLOOKUP($E310&amp;$D$91&amp;$D$92,'CCG data'!$A:$AD,'CCG data'!T$3,FALSE))),"",VLOOKUP($E310&amp;$D$91&amp;$D$92,'CCG data'!$A:$AD,'CCG data'!T$3,FALSE))</f>
        <v>18.666806123732481</v>
      </c>
      <c r="K310" s="406"/>
      <c r="L310" s="406">
        <f>IF(OR(ISERROR(VLOOKUP($E310&amp;$D$91&amp;$D$92,'CCG data'!$A:$AD,'CCG data'!U$3,FALSE)),ISBLANK(VLOOKUP($E310&amp;$D$91&amp;$D$92,'CCG data'!$A:$AD,'CCG data'!U$3,FALSE))),"",VLOOKUP($E310&amp;$D$91&amp;$D$92,'CCG data'!$A:$AD,'CCG data'!U$3,FALSE))</f>
        <v>10.96350798820851</v>
      </c>
      <c r="M310" s="407"/>
      <c r="N310" s="362">
        <f>IF(OR(ISERROR(VLOOKUP($E310&amp;$D$91&amp;$D$92,'CCG data'!$A:$AD,'CCG data'!G$3,FALSE)),ISBLANK(VLOOKUP($E310&amp;$D$91&amp;$D$92,'CCG data'!$A:$AD,'CCG data'!G$3,FALSE))),"",VLOOKUP($E310&amp;$D$91&amp;$D$92,'CCG data'!$A:$AD,'CCG data'!G$3,FALSE))</f>
        <v>542</v>
      </c>
      <c r="P310" s="397" t="str">
        <f>IF(OR(ISERROR(VLOOKUP($E310&amp;$D$91&amp;$D$92,'CCG data'!$A:$AD,'CCG data'!B$3,FALSE)),ISBLANK(VLOOKUP($E310&amp;$D$91&amp;$D$92,'CCG data'!$A:$AD,'CCG data'!B$3,FALSE))),"",VLOOKUP($E310&amp;$D$91&amp;$D$92,'CCG data'!$A:$AD,'CCG data'!B$3,FALSE))</f>
        <v/>
      </c>
      <c r="Q310" s="263"/>
      <c r="R310" s="263">
        <f>IF(OR(ISERROR(VLOOKUP($E310&amp;$D$91&amp;$D$92,'CCG data'!$A:$AD,'CCG data'!C$3,FALSE)),ISBLANK(VLOOKUP($E310&amp;$D$91&amp;$D$92,'CCG data'!$A:$AD,'CCG data'!C$3,FALSE))),"",VLOOKUP($E310&amp;$D$91&amp;$D$92,'CCG data'!$A:$AD,'CCG data'!C$3,FALSE))</f>
        <v>0.53321033210332103</v>
      </c>
      <c r="S310" s="263"/>
      <c r="T310" s="263">
        <f>IF(OR(ISERROR(VLOOKUP($E310&amp;$D$91&amp;$D$92,'CCG data'!$A:$AD,'CCG data'!D$3,FALSE)),ISBLANK(VLOOKUP($E310&amp;$D$91&amp;$D$92,'CCG data'!$A:$AD,'CCG data'!D$3,FALSE))),"",VLOOKUP($E310&amp;$D$91&amp;$D$92,'CCG data'!$A:$AD,'CCG data'!D$3,FALSE))</f>
        <v>0.29335793357933582</v>
      </c>
      <c r="U310" s="263"/>
      <c r="V310" s="263">
        <f>IF(OR(ISERROR(VLOOKUP($E310&amp;$D$91&amp;$D$92,'CCG data'!$A:$AD,'CCG data'!E$3,FALSE)),ISBLANK(VLOOKUP($E310&amp;$D$91&amp;$D$92,'CCG data'!$A:$AD,'CCG data'!E$3,FALSE))),"",VLOOKUP($E310&amp;$D$91&amp;$D$92,'CCG data'!$A:$AD,'CCG data'!E$3,FALSE))</f>
        <v>0.17343173431734318</v>
      </c>
      <c r="W310" s="398"/>
      <c r="Z310" s="163">
        <f>IFERROR(VLOOKUP($E310&amp;$D$92, Outliers!$A$4:$P$214,10,FALSE),"0")</f>
        <v>0</v>
      </c>
      <c r="AA310" s="163">
        <f>IFERROR(VLOOKUP($E310&amp;$D$92, Outliers!$A$4:$P$214,11,FALSE),"0")</f>
        <v>1</v>
      </c>
      <c r="AB310" s="163">
        <f>IFERROR(VLOOKUP($E310&amp;$D$92, Outliers!$A$4:$P$214,12,FALSE),"0")</f>
        <v>0</v>
      </c>
      <c r="AD310" s="78"/>
      <c r="AE310" s="78"/>
      <c r="AF310" s="78"/>
      <c r="AG310" s="78"/>
    </row>
    <row r="311" spans="4:33" x14ac:dyDescent="0.25">
      <c r="D311" s="318"/>
      <c r="E311" s="103" t="s">
        <v>27</v>
      </c>
      <c r="F311" s="95" t="str">
        <f>IF(P310="","",VLOOKUP($E310&amp;$D$91&amp;$D$92,'CCG data'!$A:$AD,'CCG data'!W$3,FALSE))</f>
        <v/>
      </c>
      <c r="G311" s="96" t="str">
        <f>IF(P310="","",VLOOKUP($E310&amp;$D$91&amp;$D$92,'CCG data'!$A:$AD,'CCG data'!X$3,FALSE))</f>
        <v/>
      </c>
      <c r="H311" s="96">
        <f>IF(R310="","",VLOOKUP($E310&amp;$D$91&amp;$D$92,'CCG data'!$A:$AD,'CCG data'!Y$3,FALSE))</f>
        <v>29.277063806385009</v>
      </c>
      <c r="I311" s="96">
        <f>IF(R310="","",VLOOKUP($E310&amp;$D$91&amp;$D$92,'CCG data'!$A:$AD,'CCG data'!Z$3,FALSE))</f>
        <v>36.907787883581101</v>
      </c>
      <c r="J311" s="96">
        <f>IF(T310="","",VLOOKUP($E310&amp;$D$91&amp;$D$92,'CCG data'!$A:$AD,'CCG data'!AA$3,FALSE))</f>
        <v>15.765273045175517</v>
      </c>
      <c r="K311" s="96">
        <f>IF(T310="","",VLOOKUP($E310&amp;$D$91&amp;$D$92,'CCG data'!$A:$AD,'CCG data'!AB$3,FALSE))</f>
        <v>21.568339202289447</v>
      </c>
      <c r="L311" s="96">
        <f>IF(V310="","",VLOOKUP($E310&amp;$D$91&amp;$D$92,'CCG data'!$A:$AD,'CCG data'!AC$3,FALSE))</f>
        <v>8.7471409539855252</v>
      </c>
      <c r="M311" s="96">
        <f>IF(V310="","",VLOOKUP($E310&amp;$D$91&amp;$D$92,'CCG data'!$A:$AD,'CCG data'!AD$3,FALSE))</f>
        <v>13.179875022431496</v>
      </c>
      <c r="N311" s="363"/>
      <c r="P311" s="150" t="str">
        <f>IF(P310="","",VLOOKUP($E310&amp;$D$91&amp;$D$92,'CCG data'!$A:$AD,'CCG data'!I$3,FALSE))</f>
        <v/>
      </c>
      <c r="Q311" s="15" t="str">
        <f>IF(P310="","",VLOOKUP($E310&amp;$D$91&amp;$D$92,'CCG data'!$A:$AD,'CCG data'!J$3,FALSE))</f>
        <v/>
      </c>
      <c r="R311" s="15">
        <f>IF(R310="","",VLOOKUP($E310&amp;$D$91&amp;$D$92,'CCG data'!$A:$AD,'CCG data'!K$3,FALSE))</f>
        <v>0.49099999999999999</v>
      </c>
      <c r="S311" s="15">
        <f>IF(R310="","",VLOOKUP($E310&amp;$D$91&amp;$D$92,'CCG data'!$A:$AD,'CCG data'!L$3,FALSE))</f>
        <v>0.57499999999999996</v>
      </c>
      <c r="T311" s="15">
        <f>IF(T310="","",VLOOKUP($E310&amp;$D$91&amp;$D$92,'CCG data'!$A:$AD,'CCG data'!M$3,FALSE))</f>
        <v>0.25700000000000001</v>
      </c>
      <c r="U311" s="15">
        <f>IF(T310="","",VLOOKUP($E310&amp;$D$91&amp;$D$92,'CCG data'!$A:$AD,'CCG data'!N$3,FALSE))</f>
        <v>0.33300000000000002</v>
      </c>
      <c r="V311" s="15">
        <f>IF(V310="","",VLOOKUP($E310&amp;$D$91&amp;$D$92,'CCG data'!$A:$AD,'CCG data'!O$3,FALSE))</f>
        <v>0.14399999999999999</v>
      </c>
      <c r="W311" s="135">
        <f>IF(V310="","",VLOOKUP($E310&amp;$D$91&amp;$D$92,'CCG data'!$A:$AD,'CCG data'!P$3,FALSE))</f>
        <v>0.20799999999999999</v>
      </c>
      <c r="Z311" s="163" t="str">
        <f>IFERROR(VLOOKUP($E311&amp;$D$92, Outliers!$A$4:$P$214,10,FALSE),"0")</f>
        <v>0</v>
      </c>
      <c r="AA311" s="163" t="str">
        <f>IFERROR(VLOOKUP($E311&amp;$D$92, Outliers!$A$4:$P$214,11,FALSE),"0")</f>
        <v>0</v>
      </c>
      <c r="AB311" s="163" t="str">
        <f>IFERROR(VLOOKUP($E311&amp;$D$92, Outliers!$A$4:$P$214,12,FALSE),"0")</f>
        <v>0</v>
      </c>
      <c r="AD311" s="78"/>
      <c r="AE311" s="78"/>
      <c r="AF311" s="78"/>
      <c r="AG311" s="78"/>
    </row>
    <row r="312" spans="4:33" ht="15.75" x14ac:dyDescent="0.25">
      <c r="D312" s="318"/>
      <c r="E312" s="104" t="s">
        <v>489</v>
      </c>
      <c r="F312" s="405" t="str">
        <f>IF(OR(ISERROR(VLOOKUP($E312&amp;$D$91&amp;$D$92,'CCG data'!$A:$AD,'CCG data'!R$3,FALSE)),ISBLANK(VLOOKUP($E312&amp;$D$91&amp;$D$92,'CCG data'!$A:$AD,'CCG data'!R$3,FALSE))),"",VLOOKUP($E312&amp;$D$91&amp;$D$92,'CCG data'!$A:$AD,'CCG data'!R$3,FALSE))</f>
        <v/>
      </c>
      <c r="G312" s="406"/>
      <c r="H312" s="406">
        <f>IF(OR(ISERROR(VLOOKUP($E312&amp;$D$91&amp;$D$92,'CCG data'!$A:$AD,'CCG data'!S$3,FALSE)),ISBLANK(VLOOKUP($E312&amp;$D$91&amp;$D$92,'CCG data'!$A:$AD,'CCG data'!S$3,FALSE))),"",VLOOKUP($E312&amp;$D$91&amp;$D$92,'CCG data'!$A:$AD,'CCG data'!S$3,FALSE))</f>
        <v>64.991230856023961</v>
      </c>
      <c r="I312" s="406"/>
      <c r="J312" s="406">
        <f>IF(OR(ISERROR(VLOOKUP($E312&amp;$D$91&amp;$D$92,'CCG data'!$A:$AD,'CCG data'!T$3,FALSE)),ISBLANK(VLOOKUP($E312&amp;$D$91&amp;$D$92,'CCG data'!$A:$AD,'CCG data'!T$3,FALSE))),"",VLOOKUP($E312&amp;$D$91&amp;$D$92,'CCG data'!$A:$AD,'CCG data'!T$3,FALSE))</f>
        <v>47.008216199783078</v>
      </c>
      <c r="K312" s="406"/>
      <c r="L312" s="406">
        <f>IF(OR(ISERROR(VLOOKUP($E312&amp;$D$91&amp;$D$92,'CCG data'!$A:$AD,'CCG data'!U$3,FALSE)),ISBLANK(VLOOKUP($E312&amp;$D$91&amp;$D$92,'CCG data'!$A:$AD,'CCG data'!U$3,FALSE))),"",VLOOKUP($E312&amp;$D$91&amp;$D$92,'CCG data'!$A:$AD,'CCG data'!U$3,FALSE))</f>
        <v>16.007114617245627</v>
      </c>
      <c r="M312" s="407"/>
      <c r="N312" s="362">
        <f>IF(OR(ISERROR(VLOOKUP($E312&amp;$D$91&amp;$D$92,'CCG data'!$A:$AD,'CCG data'!G$3,FALSE)),ISBLANK(VLOOKUP($E312&amp;$D$91&amp;$D$92,'CCG data'!$A:$AD,'CCG data'!G$3,FALSE))),"",VLOOKUP($E312&amp;$D$91&amp;$D$92,'CCG data'!$A:$AD,'CCG data'!G$3,FALSE))</f>
        <v>5089</v>
      </c>
      <c r="P312" s="397" t="str">
        <f>IF(OR(ISERROR(VLOOKUP($E312&amp;$D$91&amp;$D$92,'CCG data'!$A:$AD,'CCG data'!B$3,FALSE)),ISBLANK(VLOOKUP($E312&amp;$D$91&amp;$D$92,'CCG data'!$A:$AD,'CCG data'!B$3,FALSE))),"",VLOOKUP($E312&amp;$D$91&amp;$D$92,'CCG data'!$A:$AD,'CCG data'!B$3,FALSE))</f>
        <v/>
      </c>
      <c r="Q312" s="263"/>
      <c r="R312" s="263">
        <f>IF(OR(ISERROR(VLOOKUP($E312&amp;$D$91&amp;$D$92,'CCG data'!$A:$AD,'CCG data'!C$3,FALSE)),ISBLANK(VLOOKUP($E312&amp;$D$91&amp;$D$92,'CCG data'!$A:$AD,'CCG data'!C$3,FALSE))),"",VLOOKUP($E312&amp;$D$91&amp;$D$92,'CCG data'!$A:$AD,'CCG data'!C$3,FALSE))</f>
        <v>0.50697583022204751</v>
      </c>
      <c r="S312" s="263"/>
      <c r="T312" s="263">
        <f>IF(OR(ISERROR(VLOOKUP($E312&amp;$D$91&amp;$D$92,'CCG data'!$A:$AD,'CCG data'!D$3,FALSE)),ISBLANK(VLOOKUP($E312&amp;$D$91&amp;$D$92,'CCG data'!$A:$AD,'CCG data'!D$3,FALSE))),"",VLOOKUP($E312&amp;$D$91&amp;$D$92,'CCG data'!$A:$AD,'CCG data'!D$3,FALSE))</f>
        <v>0.36863823933975243</v>
      </c>
      <c r="U312" s="263"/>
      <c r="V312" s="263">
        <f>IF(OR(ISERROR(VLOOKUP($E312&amp;$D$91&amp;$D$92,'CCG data'!$A:$AD,'CCG data'!E$3,FALSE)),ISBLANK(VLOOKUP($E312&amp;$D$91&amp;$D$92,'CCG data'!$A:$AD,'CCG data'!E$3,FALSE))),"",VLOOKUP($E312&amp;$D$91&amp;$D$92,'CCG data'!$A:$AD,'CCG data'!E$3,FALSE))</f>
        <v>0.12438593043820004</v>
      </c>
      <c r="W312" s="398"/>
      <c r="Z312" s="163">
        <f>IFERROR(VLOOKUP($E312&amp;$D$92, Outliers!$A$4:$P$214,10,FALSE),"0")</f>
        <v>1</v>
      </c>
      <c r="AA312" s="163">
        <f>IFERROR(VLOOKUP($E312&amp;$D$92, Outliers!$A$4:$P$214,11,FALSE),"0")</f>
        <v>1</v>
      </c>
      <c r="AB312" s="163">
        <f>IFERROR(VLOOKUP($E312&amp;$D$92, Outliers!$A$4:$P$214,12,FALSE),"0")</f>
        <v>1</v>
      </c>
      <c r="AD312" s="78"/>
      <c r="AE312" s="78"/>
      <c r="AF312" s="78"/>
      <c r="AG312" s="78"/>
    </row>
    <row r="313" spans="4:33" x14ac:dyDescent="0.25">
      <c r="D313" s="318"/>
      <c r="E313" s="103" t="s">
        <v>27</v>
      </c>
      <c r="F313" s="95" t="str">
        <f>IF(P312="","",VLOOKUP($E312&amp;$D$91&amp;$D$92,'CCG data'!$A:$AD,'CCG data'!W$3,FALSE))</f>
        <v/>
      </c>
      <c r="G313" s="96" t="str">
        <f>IF(P312="","",VLOOKUP($E312&amp;$D$91&amp;$D$92,'CCG data'!$A:$AD,'CCG data'!X$3,FALSE))</f>
        <v/>
      </c>
      <c r="H313" s="96">
        <f>IF(R312="","",VLOOKUP($E312&amp;$D$91&amp;$D$92,'CCG data'!$A:$AD,'CCG data'!Y$3,FALSE))</f>
        <v>62.483384184434954</v>
      </c>
      <c r="I313" s="96">
        <f>IF(R312="","",VLOOKUP($E312&amp;$D$91&amp;$D$92,'CCG data'!$A:$AD,'CCG data'!Z$3,FALSE))</f>
        <v>67.499077527612968</v>
      </c>
      <c r="J313" s="96">
        <f>IF(T312="","",VLOOKUP($E312&amp;$D$91&amp;$D$92,'CCG data'!$A:$AD,'CCG data'!AA$3,FALSE))</f>
        <v>44.880991212043106</v>
      </c>
      <c r="K313" s="96">
        <f>IF(T312="","",VLOOKUP($E312&amp;$D$91&amp;$D$92,'CCG data'!$A:$AD,'CCG data'!AB$3,FALSE))</f>
        <v>49.13544118752305</v>
      </c>
      <c r="L313" s="96">
        <f>IF(V312="","",VLOOKUP($E312&amp;$D$91&amp;$D$92,'CCG data'!$A:$AD,'CCG data'!AC$3,FALSE))</f>
        <v>14.760112269820137</v>
      </c>
      <c r="M313" s="96">
        <f>IF(V312="","",VLOOKUP($E312&amp;$D$91&amp;$D$92,'CCG data'!$A:$AD,'CCG data'!AD$3,FALSE))</f>
        <v>17.254116964671116</v>
      </c>
      <c r="N313" s="363"/>
      <c r="P313" s="150" t="str">
        <f>IF(P312="","",VLOOKUP($E312&amp;$D$91&amp;$D$92,'CCG data'!$A:$AD,'CCG data'!I$3,FALSE))</f>
        <v/>
      </c>
      <c r="Q313" s="15" t="str">
        <f>IF(P312="","",VLOOKUP($E312&amp;$D$91&amp;$D$92,'CCG data'!$A:$AD,'CCG data'!J$3,FALSE))</f>
        <v/>
      </c>
      <c r="R313" s="15">
        <f>IF(R312="","",VLOOKUP($E312&amp;$D$91&amp;$D$92,'CCG data'!$A:$AD,'CCG data'!K$3,FALSE))</f>
        <v>0.49299999999999999</v>
      </c>
      <c r="S313" s="15">
        <f>IF(R312="","",VLOOKUP($E312&amp;$D$91&amp;$D$92,'CCG data'!$A:$AD,'CCG data'!L$3,FALSE))</f>
        <v>0.52100000000000002</v>
      </c>
      <c r="T313" s="15">
        <f>IF(T312="","",VLOOKUP($E312&amp;$D$91&amp;$D$92,'CCG data'!$A:$AD,'CCG data'!M$3,FALSE))</f>
        <v>0.35499999999999998</v>
      </c>
      <c r="U313" s="15">
        <f>IF(T312="","",VLOOKUP($E312&amp;$D$91&amp;$D$92,'CCG data'!$A:$AD,'CCG data'!N$3,FALSE))</f>
        <v>0.38200000000000001</v>
      </c>
      <c r="V313" s="15">
        <f>IF(V312="","",VLOOKUP($E312&amp;$D$91&amp;$D$92,'CCG data'!$A:$AD,'CCG data'!O$3,FALSE))</f>
        <v>0.11600000000000001</v>
      </c>
      <c r="W313" s="135">
        <f>IF(V312="","",VLOOKUP($E312&amp;$D$91&amp;$D$92,'CCG data'!$A:$AD,'CCG data'!P$3,FALSE))</f>
        <v>0.13400000000000001</v>
      </c>
      <c r="Z313" s="163" t="str">
        <f>IFERROR(VLOOKUP($E313&amp;$D$92, Outliers!$A$4:$P$214,10,FALSE),"0")</f>
        <v>0</v>
      </c>
      <c r="AA313" s="163" t="str">
        <f>IFERROR(VLOOKUP($E313&amp;$D$92, Outliers!$A$4:$P$214,11,FALSE),"0")</f>
        <v>0</v>
      </c>
      <c r="AB313" s="163" t="str">
        <f>IFERROR(VLOOKUP($E313&amp;$D$92, Outliers!$A$4:$P$214,12,FALSE),"0")</f>
        <v>0</v>
      </c>
      <c r="AD313" s="78"/>
      <c r="AE313" s="78"/>
      <c r="AF313" s="78"/>
      <c r="AG313" s="78"/>
    </row>
    <row r="314" spans="4:33" ht="15.75" x14ac:dyDescent="0.25">
      <c r="D314" s="318"/>
      <c r="E314" s="104" t="s">
        <v>222</v>
      </c>
      <c r="F314" s="405" t="str">
        <f>IF(OR(ISERROR(VLOOKUP($E314&amp;$D$91&amp;$D$92,'CCG data'!$A:$AD,'CCG data'!R$3,FALSE)),ISBLANK(VLOOKUP($E314&amp;$D$91&amp;$D$92,'CCG data'!$A:$AD,'CCG data'!R$3,FALSE))),"",VLOOKUP($E314&amp;$D$91&amp;$D$92,'CCG data'!$A:$AD,'CCG data'!R$3,FALSE))</f>
        <v/>
      </c>
      <c r="G314" s="406"/>
      <c r="H314" s="406">
        <f>IF(OR(ISERROR(VLOOKUP($E314&amp;$D$91&amp;$D$92,'CCG data'!$A:$AD,'CCG data'!S$3,FALSE)),ISBLANK(VLOOKUP($E314&amp;$D$91&amp;$D$92,'CCG data'!$A:$AD,'CCG data'!S$3,FALSE))),"",VLOOKUP($E314&amp;$D$91&amp;$D$92,'CCG data'!$A:$AD,'CCG data'!S$3,FALSE))</f>
        <v>27.714993314904476</v>
      </c>
      <c r="I314" s="406"/>
      <c r="J314" s="406">
        <f>IF(OR(ISERROR(VLOOKUP($E314&amp;$D$91&amp;$D$92,'CCG data'!$A:$AD,'CCG data'!T$3,FALSE)),ISBLANK(VLOOKUP($E314&amp;$D$91&amp;$D$92,'CCG data'!$A:$AD,'CCG data'!T$3,FALSE))),"",VLOOKUP($E314&amp;$D$91&amp;$D$92,'CCG data'!$A:$AD,'CCG data'!T$3,FALSE))</f>
        <v>37.505763412623466</v>
      </c>
      <c r="K314" s="406"/>
      <c r="L314" s="406">
        <f>IF(OR(ISERROR(VLOOKUP($E314&amp;$D$91&amp;$D$92,'CCG data'!$A:$AD,'CCG data'!U$3,FALSE)),ISBLANK(VLOOKUP($E314&amp;$D$91&amp;$D$92,'CCG data'!$A:$AD,'CCG data'!U$3,FALSE))),"",VLOOKUP($E314&amp;$D$91&amp;$D$92,'CCG data'!$A:$AD,'CCG data'!U$3,FALSE))</f>
        <v>23.638736254417189</v>
      </c>
      <c r="M314" s="407"/>
      <c r="N314" s="362">
        <f>IF(OR(ISERROR(VLOOKUP($E314&amp;$D$91&amp;$D$92,'CCG data'!$A:$AD,'CCG data'!G$3,FALSE)),ISBLANK(VLOOKUP($E314&amp;$D$91&amp;$D$92,'CCG data'!$A:$AD,'CCG data'!G$3,FALSE))),"",VLOOKUP($E314&amp;$D$91&amp;$D$92,'CCG data'!$A:$AD,'CCG data'!G$3,FALSE))</f>
        <v>1071</v>
      </c>
      <c r="P314" s="397" t="str">
        <f>IF(OR(ISERROR(VLOOKUP($E314&amp;$D$91&amp;$D$92,'CCG data'!$A:$AD,'CCG data'!B$3,FALSE)),ISBLANK(VLOOKUP($E314&amp;$D$91&amp;$D$92,'CCG data'!$A:$AD,'CCG data'!B$3,FALSE))),"",VLOOKUP($E314&amp;$D$91&amp;$D$92,'CCG data'!$A:$AD,'CCG data'!B$3,FALSE))</f>
        <v/>
      </c>
      <c r="Q314" s="263"/>
      <c r="R314" s="263">
        <f>IF(OR(ISERROR(VLOOKUP($E314&amp;$D$91&amp;$D$92,'CCG data'!$A:$AD,'CCG data'!C$3,FALSE)),ISBLANK(VLOOKUP($E314&amp;$D$91&amp;$D$92,'CCG data'!$A:$AD,'CCG data'!C$3,FALSE))),"",VLOOKUP($E314&amp;$D$91&amp;$D$92,'CCG data'!$A:$AD,'CCG data'!C$3,FALSE))</f>
        <v>0.31652661064425769</v>
      </c>
      <c r="S314" s="263"/>
      <c r="T314" s="263">
        <f>IF(OR(ISERROR(VLOOKUP($E314&amp;$D$91&amp;$D$92,'CCG data'!$A:$AD,'CCG data'!D$3,FALSE)),ISBLANK(VLOOKUP($E314&amp;$D$91&amp;$D$92,'CCG data'!$A:$AD,'CCG data'!D$3,FALSE))),"",VLOOKUP($E314&amp;$D$91&amp;$D$92,'CCG data'!$A:$AD,'CCG data'!D$3,FALSE))</f>
        <v>0.41456582633053224</v>
      </c>
      <c r="U314" s="263"/>
      <c r="V314" s="263">
        <f>IF(OR(ISERROR(VLOOKUP($E314&amp;$D$91&amp;$D$92,'CCG data'!$A:$AD,'CCG data'!E$3,FALSE)),ISBLANK(VLOOKUP($E314&amp;$D$91&amp;$D$92,'CCG data'!$A:$AD,'CCG data'!E$3,FALSE))),"",VLOOKUP($E314&amp;$D$91&amp;$D$92,'CCG data'!$A:$AD,'CCG data'!E$3,FALSE))</f>
        <v>0.26890756302521007</v>
      </c>
      <c r="W314" s="398"/>
      <c r="Z314" s="163">
        <f>IFERROR(VLOOKUP($E314&amp;$D$92, Outliers!$A$4:$P$214,10,FALSE),"0")</f>
        <v>1</v>
      </c>
      <c r="AA314" s="163">
        <f>IFERROR(VLOOKUP($E314&amp;$D$92, Outliers!$A$4:$P$214,11,FALSE),"0")</f>
        <v>1</v>
      </c>
      <c r="AB314" s="163">
        <f>IFERROR(VLOOKUP($E314&amp;$D$92, Outliers!$A$4:$P$214,12,FALSE),"0")</f>
        <v>1</v>
      </c>
      <c r="AD314" s="78"/>
      <c r="AE314" s="78"/>
      <c r="AF314" s="78"/>
      <c r="AG314" s="78"/>
    </row>
    <row r="315" spans="4:33" x14ac:dyDescent="0.25">
      <c r="D315" s="318"/>
      <c r="E315" s="103" t="s">
        <v>27</v>
      </c>
      <c r="F315" s="95" t="str">
        <f>IF(P314="","",VLOOKUP($E314&amp;$D$91&amp;$D$92,'CCG data'!$A:$AD,'CCG data'!W$3,FALSE))</f>
        <v/>
      </c>
      <c r="G315" s="96" t="str">
        <f>IF(P314="","",VLOOKUP($E314&amp;$D$91&amp;$D$92,'CCG data'!$A:$AD,'CCG data'!X$3,FALSE))</f>
        <v/>
      </c>
      <c r="H315" s="96">
        <f>IF(R314="","",VLOOKUP($E314&amp;$D$91&amp;$D$92,'CCG data'!$A:$AD,'CCG data'!Y$3,FALSE))</f>
        <v>24.764660563091404</v>
      </c>
      <c r="I315" s="96">
        <f>IF(R314="","",VLOOKUP($E314&amp;$D$91&amp;$D$92,'CCG data'!$A:$AD,'CCG data'!Z$3,FALSE))</f>
        <v>30.665326066717547</v>
      </c>
      <c r="J315" s="96">
        <f>IF(T314="","",VLOOKUP($E314&amp;$D$91&amp;$D$92,'CCG data'!$A:$AD,'CCG data'!AA$3,FALSE))</f>
        <v>34.017071680093942</v>
      </c>
      <c r="K315" s="96">
        <f>IF(T314="","",VLOOKUP($E314&amp;$D$91&amp;$D$92,'CCG data'!$A:$AD,'CCG data'!AB$3,FALSE))</f>
        <v>40.99445514515299</v>
      </c>
      <c r="L315" s="96">
        <f>IF(V314="","",VLOOKUP($E314&amp;$D$91&amp;$D$92,'CCG data'!$A:$AD,'CCG data'!AC$3,FALSE))</f>
        <v>20.908601506068003</v>
      </c>
      <c r="M315" s="96">
        <f>IF(V314="","",VLOOKUP($E314&amp;$D$91&amp;$D$92,'CCG data'!$A:$AD,'CCG data'!AD$3,FALSE))</f>
        <v>26.368871002766376</v>
      </c>
      <c r="N315" s="363"/>
      <c r="P315" s="150" t="str">
        <f>IF(P314="","",VLOOKUP($E314&amp;$D$91&amp;$D$92,'CCG data'!$A:$AD,'CCG data'!I$3,FALSE))</f>
        <v/>
      </c>
      <c r="Q315" s="15" t="str">
        <f>IF(P314="","",VLOOKUP($E314&amp;$D$91&amp;$D$92,'CCG data'!$A:$AD,'CCG data'!J$3,FALSE))</f>
        <v/>
      </c>
      <c r="R315" s="15">
        <f>IF(R314="","",VLOOKUP($E314&amp;$D$91&amp;$D$92,'CCG data'!$A:$AD,'CCG data'!K$3,FALSE))</f>
        <v>0.28899999999999998</v>
      </c>
      <c r="S315" s="15">
        <f>IF(R314="","",VLOOKUP($E314&amp;$D$91&amp;$D$92,'CCG data'!$A:$AD,'CCG data'!L$3,FALSE))</f>
        <v>0.34499999999999997</v>
      </c>
      <c r="T315" s="15">
        <f>IF(T314="","",VLOOKUP($E314&amp;$D$91&amp;$D$92,'CCG data'!$A:$AD,'CCG data'!M$3,FALSE))</f>
        <v>0.38500000000000001</v>
      </c>
      <c r="U315" s="15">
        <f>IF(T314="","",VLOOKUP($E314&amp;$D$91&amp;$D$92,'CCG data'!$A:$AD,'CCG data'!N$3,FALSE))</f>
        <v>0.44400000000000001</v>
      </c>
      <c r="V315" s="15">
        <f>IF(V314="","",VLOOKUP($E314&amp;$D$91&amp;$D$92,'CCG data'!$A:$AD,'CCG data'!O$3,FALSE))</f>
        <v>0.24299999999999999</v>
      </c>
      <c r="W315" s="135">
        <f>IF(V314="","",VLOOKUP($E314&amp;$D$91&amp;$D$92,'CCG data'!$A:$AD,'CCG data'!P$3,FALSE))</f>
        <v>0.29599999999999999</v>
      </c>
      <c r="Z315" s="163" t="str">
        <f>IFERROR(VLOOKUP($E315&amp;$D$92, Outliers!$A$4:$P$214,10,FALSE),"0")</f>
        <v>0</v>
      </c>
      <c r="AA315" s="163" t="str">
        <f>IFERROR(VLOOKUP($E315&amp;$D$92, Outliers!$A$4:$P$214,11,FALSE),"0")</f>
        <v>0</v>
      </c>
      <c r="AB315" s="163" t="str">
        <f>IFERROR(VLOOKUP($E315&amp;$D$92, Outliers!$A$4:$P$214,12,FALSE),"0")</f>
        <v>0</v>
      </c>
      <c r="AD315" s="78"/>
      <c r="AE315" s="78"/>
      <c r="AF315" s="78"/>
      <c r="AG315" s="78"/>
    </row>
    <row r="316" spans="4:33" ht="15.75" x14ac:dyDescent="0.25">
      <c r="D316" s="318"/>
      <c r="E316" s="104" t="s">
        <v>223</v>
      </c>
      <c r="F316" s="405" t="str">
        <f>IF(OR(ISERROR(VLOOKUP($E316&amp;$D$91&amp;$D$92,'CCG data'!$A:$AD,'CCG data'!R$3,FALSE)),ISBLANK(VLOOKUP($E316&amp;$D$91&amp;$D$92,'CCG data'!$A:$AD,'CCG data'!R$3,FALSE))),"",VLOOKUP($E316&amp;$D$91&amp;$D$92,'CCG data'!$A:$AD,'CCG data'!R$3,FALSE))</f>
        <v/>
      </c>
      <c r="G316" s="406"/>
      <c r="H316" s="406">
        <f>IF(OR(ISERROR(VLOOKUP($E316&amp;$D$91&amp;$D$92,'CCG data'!$A:$AD,'CCG data'!S$3,FALSE)),ISBLANK(VLOOKUP($E316&amp;$D$91&amp;$D$92,'CCG data'!$A:$AD,'CCG data'!S$3,FALSE))),"",VLOOKUP($E316&amp;$D$91&amp;$D$92,'CCG data'!$A:$AD,'CCG data'!S$3,FALSE))</f>
        <v>30.213665597615769</v>
      </c>
      <c r="I316" s="406"/>
      <c r="J316" s="406">
        <f>IF(OR(ISERROR(VLOOKUP($E316&amp;$D$91&amp;$D$92,'CCG data'!$A:$AD,'CCG data'!T$3,FALSE)),ISBLANK(VLOOKUP($E316&amp;$D$91&amp;$D$92,'CCG data'!$A:$AD,'CCG data'!T$3,FALSE))),"",VLOOKUP($E316&amp;$D$91&amp;$D$92,'CCG data'!$A:$AD,'CCG data'!T$3,FALSE))</f>
        <v>16.915548841229086</v>
      </c>
      <c r="K316" s="406"/>
      <c r="L316" s="406">
        <f>IF(OR(ISERROR(VLOOKUP($E316&amp;$D$91&amp;$D$92,'CCG data'!$A:$AD,'CCG data'!U$3,FALSE)),ISBLANK(VLOOKUP($E316&amp;$D$91&amp;$D$92,'CCG data'!$A:$AD,'CCG data'!U$3,FALSE))),"",VLOOKUP($E316&amp;$D$91&amp;$D$92,'CCG data'!$A:$AD,'CCG data'!U$3,FALSE))</f>
        <v>7.3016275883272019</v>
      </c>
      <c r="M316" s="407"/>
      <c r="N316" s="362">
        <f>IF(OR(ISERROR(VLOOKUP($E316&amp;$D$91&amp;$D$92,'CCG data'!$A:$AD,'CCG data'!G$3,FALSE)),ISBLANK(VLOOKUP($E316&amp;$D$91&amp;$D$92,'CCG data'!$A:$AD,'CCG data'!G$3,FALSE))),"",VLOOKUP($E316&amp;$D$91&amp;$D$92,'CCG data'!$A:$AD,'CCG data'!G$3,FALSE))</f>
        <v>461</v>
      </c>
      <c r="P316" s="397" t="str">
        <f>IF(OR(ISERROR(VLOOKUP($E316&amp;$D$91&amp;$D$92,'CCG data'!$A:$AD,'CCG data'!B$3,FALSE)),ISBLANK(VLOOKUP($E316&amp;$D$91&amp;$D$92,'CCG data'!$A:$AD,'CCG data'!B$3,FALSE))),"",VLOOKUP($E316&amp;$D$91&amp;$D$92,'CCG data'!$A:$AD,'CCG data'!B$3,FALSE))</f>
        <v/>
      </c>
      <c r="Q316" s="263"/>
      <c r="R316" s="263">
        <f>IF(OR(ISERROR(VLOOKUP($E316&amp;$D$91&amp;$D$92,'CCG data'!$A:$AD,'CCG data'!C$3,FALSE)),ISBLANK(VLOOKUP($E316&amp;$D$91&amp;$D$92,'CCG data'!$A:$AD,'CCG data'!C$3,FALSE))),"",VLOOKUP($E316&amp;$D$91&amp;$D$92,'CCG data'!$A:$AD,'CCG data'!C$3,FALSE))</f>
        <v>0.55748373101952275</v>
      </c>
      <c r="S316" s="263"/>
      <c r="T316" s="263">
        <f>IF(OR(ISERROR(VLOOKUP($E316&amp;$D$91&amp;$D$92,'CCG data'!$A:$AD,'CCG data'!D$3,FALSE)),ISBLANK(VLOOKUP($E316&amp;$D$91&amp;$D$92,'CCG data'!$A:$AD,'CCG data'!D$3,FALSE))),"",VLOOKUP($E316&amp;$D$91&amp;$D$92,'CCG data'!$A:$AD,'CCG data'!D$3,FALSE))</f>
        <v>0.30802603036876358</v>
      </c>
      <c r="U316" s="263"/>
      <c r="V316" s="263">
        <f>IF(OR(ISERROR(VLOOKUP($E316&amp;$D$91&amp;$D$92,'CCG data'!$A:$AD,'CCG data'!E$3,FALSE)),ISBLANK(VLOOKUP($E316&amp;$D$91&amp;$D$92,'CCG data'!$A:$AD,'CCG data'!E$3,FALSE))),"",VLOOKUP($E316&amp;$D$91&amp;$D$92,'CCG data'!$A:$AD,'CCG data'!E$3,FALSE))</f>
        <v>0.13449023861171366</v>
      </c>
      <c r="W316" s="398"/>
      <c r="Z316" s="163">
        <f>IFERROR(VLOOKUP($E316&amp;$D$92, Outliers!$A$4:$P$214,10,FALSE),"0")</f>
        <v>1</v>
      </c>
      <c r="AA316" s="163">
        <f>IFERROR(VLOOKUP($E316&amp;$D$92, Outliers!$A$4:$P$214,11,FALSE),"0")</f>
        <v>1</v>
      </c>
      <c r="AB316" s="163">
        <f>IFERROR(VLOOKUP($E316&amp;$D$92, Outliers!$A$4:$P$214,12,FALSE),"0")</f>
        <v>1</v>
      </c>
      <c r="AD316" s="78"/>
      <c r="AE316" s="78"/>
      <c r="AF316" s="78"/>
      <c r="AG316" s="78"/>
    </row>
    <row r="317" spans="4:33" x14ac:dyDescent="0.25">
      <c r="D317" s="318"/>
      <c r="E317" s="103" t="s">
        <v>27</v>
      </c>
      <c r="F317" s="95" t="str">
        <f>IF(P316="","",VLOOKUP($E316&amp;$D$91&amp;$D$92,'CCG data'!$A:$AD,'CCG data'!W$3,FALSE))</f>
        <v/>
      </c>
      <c r="G317" s="96" t="str">
        <f>IF(P316="","",VLOOKUP($E316&amp;$D$91&amp;$D$92,'CCG data'!$A:$AD,'CCG data'!X$3,FALSE))</f>
        <v/>
      </c>
      <c r="H317" s="96">
        <f>IF(R316="","",VLOOKUP($E316&amp;$D$91&amp;$D$92,'CCG data'!$A:$AD,'CCG data'!Y$3,FALSE))</f>
        <v>26.519699307863551</v>
      </c>
      <c r="I317" s="96">
        <f>IF(R316="","",VLOOKUP($E316&amp;$D$91&amp;$D$92,'CCG data'!$A:$AD,'CCG data'!Z$3,FALSE))</f>
        <v>33.907631887367991</v>
      </c>
      <c r="J317" s="96">
        <f>IF(T316="","",VLOOKUP($E316&amp;$D$91&amp;$D$92,'CCG data'!$A:$AD,'CCG data'!AA$3,FALSE))</f>
        <v>14.133287043657431</v>
      </c>
      <c r="K317" s="96">
        <f>IF(T316="","",VLOOKUP($E316&amp;$D$91&amp;$D$92,'CCG data'!$A:$AD,'CCG data'!AB$3,FALSE))</f>
        <v>19.697810638800743</v>
      </c>
      <c r="L317" s="96">
        <f>IF(V316="","",VLOOKUP($E316&amp;$D$91&amp;$D$92,'CCG data'!$A:$AD,'CCG data'!AC$3,FALSE))</f>
        <v>5.4841046315169297</v>
      </c>
      <c r="M317" s="96">
        <f>IF(V316="","",VLOOKUP($E316&amp;$D$91&amp;$D$92,'CCG data'!$A:$AD,'CCG data'!AD$3,FALSE))</f>
        <v>9.1191505451374741</v>
      </c>
      <c r="N317" s="363"/>
      <c r="P317" s="150" t="str">
        <f>IF(P316="","",VLOOKUP($E316&amp;$D$91&amp;$D$92,'CCG data'!$A:$AD,'CCG data'!I$3,FALSE))</f>
        <v/>
      </c>
      <c r="Q317" s="15" t="str">
        <f>IF(P316="","",VLOOKUP($E316&amp;$D$91&amp;$D$92,'CCG data'!$A:$AD,'CCG data'!J$3,FALSE))</f>
        <v/>
      </c>
      <c r="R317" s="15">
        <f>IF(R316="","",VLOOKUP($E316&amp;$D$91&amp;$D$92,'CCG data'!$A:$AD,'CCG data'!K$3,FALSE))</f>
        <v>0.51200000000000001</v>
      </c>
      <c r="S317" s="15">
        <f>IF(R316="","",VLOOKUP($E316&amp;$D$91&amp;$D$92,'CCG data'!$A:$AD,'CCG data'!L$3,FALSE))</f>
        <v>0.60199999999999998</v>
      </c>
      <c r="T317" s="15">
        <f>IF(T316="","",VLOOKUP($E316&amp;$D$91&amp;$D$92,'CCG data'!$A:$AD,'CCG data'!M$3,FALSE))</f>
        <v>0.26800000000000002</v>
      </c>
      <c r="U317" s="15">
        <f>IF(T316="","",VLOOKUP($E316&amp;$D$91&amp;$D$92,'CCG data'!$A:$AD,'CCG data'!N$3,FALSE))</f>
        <v>0.35199999999999998</v>
      </c>
      <c r="V317" s="15">
        <f>IF(V316="","",VLOOKUP($E316&amp;$D$91&amp;$D$92,'CCG data'!$A:$AD,'CCG data'!O$3,FALSE))</f>
        <v>0.106</v>
      </c>
      <c r="W317" s="135">
        <f>IF(V316="","",VLOOKUP($E316&amp;$D$91&amp;$D$92,'CCG data'!$A:$AD,'CCG data'!P$3,FALSE))</f>
        <v>0.16900000000000001</v>
      </c>
      <c r="Z317" s="163" t="str">
        <f>IFERROR(VLOOKUP($E317&amp;$D$92, Outliers!$A$4:$P$214,10,FALSE),"0")</f>
        <v>0</v>
      </c>
      <c r="AA317" s="163" t="str">
        <f>IFERROR(VLOOKUP($E317&amp;$D$92, Outliers!$A$4:$P$214,11,FALSE),"0")</f>
        <v>0</v>
      </c>
      <c r="AB317" s="163" t="str">
        <f>IFERROR(VLOOKUP($E317&amp;$D$92, Outliers!$A$4:$P$214,12,FALSE),"0")</f>
        <v>0</v>
      </c>
      <c r="AD317" s="78"/>
      <c r="AE317" s="78"/>
      <c r="AF317" s="78"/>
      <c r="AG317" s="78"/>
    </row>
    <row r="318" spans="4:33" ht="15.75" x14ac:dyDescent="0.25">
      <c r="D318" s="318"/>
      <c r="E318" s="104" t="s">
        <v>224</v>
      </c>
      <c r="F318" s="405" t="str">
        <f>IF(OR(ISERROR(VLOOKUP($E318&amp;$D$91&amp;$D$92,'CCG data'!$A:$AD,'CCG data'!R$3,FALSE)),ISBLANK(VLOOKUP($E318&amp;$D$91&amp;$D$92,'CCG data'!$A:$AD,'CCG data'!R$3,FALSE))),"",VLOOKUP($E318&amp;$D$91&amp;$D$92,'CCG data'!$A:$AD,'CCG data'!R$3,FALSE))</f>
        <v/>
      </c>
      <c r="G318" s="406"/>
      <c r="H318" s="406">
        <f>IF(OR(ISERROR(VLOOKUP($E318&amp;$D$91&amp;$D$92,'CCG data'!$A:$AD,'CCG data'!S$3,FALSE)),ISBLANK(VLOOKUP($E318&amp;$D$91&amp;$D$92,'CCG data'!$A:$AD,'CCG data'!S$3,FALSE))),"",VLOOKUP($E318&amp;$D$91&amp;$D$92,'CCG data'!$A:$AD,'CCG data'!S$3,FALSE))</f>
        <v>34.870151997908629</v>
      </c>
      <c r="I318" s="406"/>
      <c r="J318" s="406">
        <f>IF(OR(ISERROR(VLOOKUP($E318&amp;$D$91&amp;$D$92,'CCG data'!$A:$AD,'CCG data'!T$3,FALSE)),ISBLANK(VLOOKUP($E318&amp;$D$91&amp;$D$92,'CCG data'!$A:$AD,'CCG data'!T$3,FALSE))),"",VLOOKUP($E318&amp;$D$91&amp;$D$92,'CCG data'!$A:$AD,'CCG data'!T$3,FALSE))</f>
        <v>26.271201187919527</v>
      </c>
      <c r="K318" s="406"/>
      <c r="L318" s="406">
        <f>IF(OR(ISERROR(VLOOKUP($E318&amp;$D$91&amp;$D$92,'CCG data'!$A:$AD,'CCG data'!U$3,FALSE)),ISBLANK(VLOOKUP($E318&amp;$D$91&amp;$D$92,'CCG data'!$A:$AD,'CCG data'!U$3,FALSE))),"",VLOOKUP($E318&amp;$D$91&amp;$D$92,'CCG data'!$A:$AD,'CCG data'!U$3,FALSE))</f>
        <v>8.9304145256212877</v>
      </c>
      <c r="M318" s="407"/>
      <c r="N318" s="362">
        <f>IF(OR(ISERROR(VLOOKUP($E318&amp;$D$91&amp;$D$92,'CCG data'!$A:$AD,'CCG data'!G$3,FALSE)),ISBLANK(VLOOKUP($E318&amp;$D$91&amp;$D$92,'CCG data'!$A:$AD,'CCG data'!G$3,FALSE))),"",VLOOKUP($E318&amp;$D$91&amp;$D$92,'CCG data'!$A:$AD,'CCG data'!G$3,FALSE))</f>
        <v>1986</v>
      </c>
      <c r="P318" s="397" t="str">
        <f>IF(OR(ISERROR(VLOOKUP($E318&amp;$D$91&amp;$D$92,'CCG data'!$A:$AD,'CCG data'!B$3,FALSE)),ISBLANK(VLOOKUP($E318&amp;$D$91&amp;$D$92,'CCG data'!$A:$AD,'CCG data'!B$3,FALSE))),"",VLOOKUP($E318&amp;$D$91&amp;$D$92,'CCG data'!$A:$AD,'CCG data'!B$3,FALSE))</f>
        <v/>
      </c>
      <c r="Q318" s="263"/>
      <c r="R318" s="263">
        <f>IF(OR(ISERROR(VLOOKUP($E318&amp;$D$91&amp;$D$92,'CCG data'!$A:$AD,'CCG data'!C$3,FALSE)),ISBLANK(VLOOKUP($E318&amp;$D$91&amp;$D$92,'CCG data'!$A:$AD,'CCG data'!C$3,FALSE))),"",VLOOKUP($E318&amp;$D$91&amp;$D$92,'CCG data'!$A:$AD,'CCG data'!C$3,FALSE))</f>
        <v>0.49848942598187312</v>
      </c>
      <c r="S318" s="263"/>
      <c r="T318" s="263">
        <f>IF(OR(ISERROR(VLOOKUP($E318&amp;$D$91&amp;$D$92,'CCG data'!$A:$AD,'CCG data'!D$3,FALSE)),ISBLANK(VLOOKUP($E318&amp;$D$91&amp;$D$92,'CCG data'!$A:$AD,'CCG data'!D$3,FALSE))),"",VLOOKUP($E318&amp;$D$91&amp;$D$92,'CCG data'!$A:$AD,'CCG data'!D$3,FALSE))</f>
        <v>0.37411883182275929</v>
      </c>
      <c r="U318" s="263"/>
      <c r="V318" s="263">
        <f>IF(OR(ISERROR(VLOOKUP($E318&amp;$D$91&amp;$D$92,'CCG data'!$A:$AD,'CCG data'!E$3,FALSE)),ISBLANK(VLOOKUP($E318&amp;$D$91&amp;$D$92,'CCG data'!$A:$AD,'CCG data'!E$3,FALSE))),"",VLOOKUP($E318&amp;$D$91&amp;$D$92,'CCG data'!$A:$AD,'CCG data'!E$3,FALSE))</f>
        <v>0.12739174219536759</v>
      </c>
      <c r="W318" s="398"/>
      <c r="Z318" s="163">
        <f>IFERROR(VLOOKUP($E318&amp;$D$92, Outliers!$A$4:$P$214,10,FALSE),"0")</f>
        <v>0</v>
      </c>
      <c r="AA318" s="163">
        <f>IFERROR(VLOOKUP($E318&amp;$D$92, Outliers!$A$4:$P$214,11,FALSE),"0")</f>
        <v>0</v>
      </c>
      <c r="AB318" s="163">
        <f>IFERROR(VLOOKUP($E318&amp;$D$92, Outliers!$A$4:$P$214,12,FALSE),"0")</f>
        <v>1</v>
      </c>
      <c r="AD318" s="78"/>
      <c r="AE318" s="78"/>
      <c r="AF318" s="78"/>
      <c r="AG318" s="78"/>
    </row>
    <row r="319" spans="4:33" x14ac:dyDescent="0.25">
      <c r="D319" s="318"/>
      <c r="E319" s="103" t="s">
        <v>27</v>
      </c>
      <c r="F319" s="95" t="str">
        <f>IF(P318="","",VLOOKUP($E318&amp;$D$91&amp;$D$92,'CCG data'!$A:$AD,'CCG data'!W$3,FALSE))</f>
        <v/>
      </c>
      <c r="G319" s="96" t="str">
        <f>IF(P318="","",VLOOKUP($E318&amp;$D$91&amp;$D$92,'CCG data'!$A:$AD,'CCG data'!X$3,FALSE))</f>
        <v/>
      </c>
      <c r="H319" s="96">
        <f>IF(R318="","",VLOOKUP($E318&amp;$D$91&amp;$D$92,'CCG data'!$A:$AD,'CCG data'!Y$3,FALSE))</f>
        <v>32.697989484369494</v>
      </c>
      <c r="I319" s="96">
        <f>IF(R318="","",VLOOKUP($E318&amp;$D$91&amp;$D$92,'CCG data'!$A:$AD,'CCG data'!Z$3,FALSE))</f>
        <v>37.042314511447763</v>
      </c>
      <c r="J319" s="96">
        <f>IF(T318="","",VLOOKUP($E318&amp;$D$91&amp;$D$92,'CCG data'!$A:$AD,'CCG data'!AA$3,FALSE))</f>
        <v>24.38215927107678</v>
      </c>
      <c r="K319" s="96">
        <f>IF(T318="","",VLOOKUP($E318&amp;$D$91&amp;$D$92,'CCG data'!$A:$AD,'CCG data'!AB$3,FALSE))</f>
        <v>28.160243104762273</v>
      </c>
      <c r="L319" s="96">
        <f>IF(V318="","",VLOOKUP($E318&amp;$D$91&amp;$D$92,'CCG data'!$A:$AD,'CCG data'!AC$3,FALSE))</f>
        <v>7.8299718380061902</v>
      </c>
      <c r="M319" s="96">
        <f>IF(V318="","",VLOOKUP($E318&amp;$D$91&amp;$D$92,'CCG data'!$A:$AD,'CCG data'!AD$3,FALSE))</f>
        <v>10.030857213236386</v>
      </c>
      <c r="N319" s="363"/>
      <c r="P319" s="150" t="str">
        <f>IF(P318="","",VLOOKUP($E318&amp;$D$91&amp;$D$92,'CCG data'!$A:$AD,'CCG data'!I$3,FALSE))</f>
        <v/>
      </c>
      <c r="Q319" s="15" t="str">
        <f>IF(P318="","",VLOOKUP($E318&amp;$D$91&amp;$D$92,'CCG data'!$A:$AD,'CCG data'!J$3,FALSE))</f>
        <v/>
      </c>
      <c r="R319" s="15">
        <f>IF(R318="","",VLOOKUP($E318&amp;$D$91&amp;$D$92,'CCG data'!$A:$AD,'CCG data'!K$3,FALSE))</f>
        <v>0.47699999999999998</v>
      </c>
      <c r="S319" s="15">
        <f>IF(R318="","",VLOOKUP($E318&amp;$D$91&amp;$D$92,'CCG data'!$A:$AD,'CCG data'!L$3,FALSE))</f>
        <v>0.52</v>
      </c>
      <c r="T319" s="15">
        <f>IF(T318="","",VLOOKUP($E318&amp;$D$91&amp;$D$92,'CCG data'!$A:$AD,'CCG data'!M$3,FALSE))</f>
        <v>0.35299999999999998</v>
      </c>
      <c r="U319" s="15">
        <f>IF(T318="","",VLOOKUP($E318&amp;$D$91&amp;$D$92,'CCG data'!$A:$AD,'CCG data'!N$3,FALSE))</f>
        <v>0.39600000000000002</v>
      </c>
      <c r="V319" s="15">
        <f>IF(V318="","",VLOOKUP($E318&amp;$D$91&amp;$D$92,'CCG data'!$A:$AD,'CCG data'!O$3,FALSE))</f>
        <v>0.113</v>
      </c>
      <c r="W319" s="135">
        <f>IF(V318="","",VLOOKUP($E318&amp;$D$91&amp;$D$92,'CCG data'!$A:$AD,'CCG data'!P$3,FALSE))</f>
        <v>0.14299999999999999</v>
      </c>
      <c r="Z319" s="163" t="str">
        <f>IFERROR(VLOOKUP($E319&amp;$D$92, Outliers!$A$4:$P$214,10,FALSE),"0")</f>
        <v>0</v>
      </c>
      <c r="AA319" s="163" t="str">
        <f>IFERROR(VLOOKUP($E319&amp;$D$92, Outliers!$A$4:$P$214,11,FALSE),"0")</f>
        <v>0</v>
      </c>
      <c r="AB319" s="163" t="str">
        <f>IFERROR(VLOOKUP($E319&amp;$D$92, Outliers!$A$4:$P$214,12,FALSE),"0")</f>
        <v>0</v>
      </c>
      <c r="AD319" s="78"/>
      <c r="AE319" s="78"/>
      <c r="AF319" s="78"/>
      <c r="AG319" s="78"/>
    </row>
    <row r="320" spans="4:33" ht="15.75" x14ac:dyDescent="0.25">
      <c r="D320" s="318"/>
      <c r="E320" s="104" t="s">
        <v>225</v>
      </c>
      <c r="F320" s="405" t="str">
        <f>IF(OR(ISERROR(VLOOKUP($E320&amp;$D$91&amp;$D$92,'CCG data'!$A:$AD,'CCG data'!R$3,FALSE)),ISBLANK(VLOOKUP($E320&amp;$D$91&amp;$D$92,'CCG data'!$A:$AD,'CCG data'!R$3,FALSE))),"",VLOOKUP($E320&amp;$D$91&amp;$D$92,'CCG data'!$A:$AD,'CCG data'!R$3,FALSE))</f>
        <v/>
      </c>
      <c r="G320" s="406"/>
      <c r="H320" s="406">
        <f>IF(OR(ISERROR(VLOOKUP($E320&amp;$D$91&amp;$D$92,'CCG data'!$A:$AD,'CCG data'!S$3,FALSE)),ISBLANK(VLOOKUP($E320&amp;$D$91&amp;$D$92,'CCG data'!$A:$AD,'CCG data'!S$3,FALSE))),"",VLOOKUP($E320&amp;$D$91&amp;$D$92,'CCG data'!$A:$AD,'CCG data'!S$3,FALSE))</f>
        <v>49.832193687563048</v>
      </c>
      <c r="I320" s="406"/>
      <c r="J320" s="406">
        <f>IF(OR(ISERROR(VLOOKUP($E320&amp;$D$91&amp;$D$92,'CCG data'!$A:$AD,'CCG data'!T$3,FALSE)),ISBLANK(VLOOKUP($E320&amp;$D$91&amp;$D$92,'CCG data'!$A:$AD,'CCG data'!T$3,FALSE))),"",VLOOKUP($E320&amp;$D$91&amp;$D$92,'CCG data'!$A:$AD,'CCG data'!T$3,FALSE))</f>
        <v>37.061808558483328</v>
      </c>
      <c r="K320" s="406"/>
      <c r="L320" s="406">
        <f>IF(OR(ISERROR(VLOOKUP($E320&amp;$D$91&amp;$D$92,'CCG data'!$A:$AD,'CCG data'!U$3,FALSE)),ISBLANK(VLOOKUP($E320&amp;$D$91&amp;$D$92,'CCG data'!$A:$AD,'CCG data'!U$3,FALSE))),"",VLOOKUP($E320&amp;$D$91&amp;$D$92,'CCG data'!$A:$AD,'CCG data'!U$3,FALSE))</f>
        <v>12.235357587656159</v>
      </c>
      <c r="M320" s="407"/>
      <c r="N320" s="362">
        <f>IF(OR(ISERROR(VLOOKUP($E320&amp;$D$91&amp;$D$92,'CCG data'!$A:$AD,'CCG data'!G$3,FALSE)),ISBLANK(VLOOKUP($E320&amp;$D$91&amp;$D$92,'CCG data'!$A:$AD,'CCG data'!G$3,FALSE))),"",VLOOKUP($E320&amp;$D$91&amp;$D$92,'CCG data'!$A:$AD,'CCG data'!G$3,FALSE))</f>
        <v>2190</v>
      </c>
      <c r="P320" s="397" t="str">
        <f>IF(OR(ISERROR(VLOOKUP($E320&amp;$D$91&amp;$D$92,'CCG data'!$A:$AD,'CCG data'!B$3,FALSE)),ISBLANK(VLOOKUP($E320&amp;$D$91&amp;$D$92,'CCG data'!$A:$AD,'CCG data'!B$3,FALSE))),"",VLOOKUP($E320&amp;$D$91&amp;$D$92,'CCG data'!$A:$AD,'CCG data'!B$3,FALSE))</f>
        <v/>
      </c>
      <c r="Q320" s="263"/>
      <c r="R320" s="263">
        <f>IF(OR(ISERROR(VLOOKUP($E320&amp;$D$91&amp;$D$92,'CCG data'!$A:$AD,'CCG data'!C$3,FALSE)),ISBLANK(VLOOKUP($E320&amp;$D$91&amp;$D$92,'CCG data'!$A:$AD,'CCG data'!C$3,FALSE))),"",VLOOKUP($E320&amp;$D$91&amp;$D$92,'CCG data'!$A:$AD,'CCG data'!C$3,FALSE))</f>
        <v>0.50502283105022827</v>
      </c>
      <c r="S320" s="263"/>
      <c r="T320" s="263">
        <f>IF(OR(ISERROR(VLOOKUP($E320&amp;$D$91&amp;$D$92,'CCG data'!$A:$AD,'CCG data'!D$3,FALSE)),ISBLANK(VLOOKUP($E320&amp;$D$91&amp;$D$92,'CCG data'!$A:$AD,'CCG data'!D$3,FALSE))),"",VLOOKUP($E320&amp;$D$91&amp;$D$92,'CCG data'!$A:$AD,'CCG data'!D$3,FALSE))</f>
        <v>0.37031963470319634</v>
      </c>
      <c r="U320" s="263"/>
      <c r="V320" s="263">
        <f>IF(OR(ISERROR(VLOOKUP($E320&amp;$D$91&amp;$D$92,'CCG data'!$A:$AD,'CCG data'!E$3,FALSE)),ISBLANK(VLOOKUP($E320&amp;$D$91&amp;$D$92,'CCG data'!$A:$AD,'CCG data'!E$3,FALSE))),"",VLOOKUP($E320&amp;$D$91&amp;$D$92,'CCG data'!$A:$AD,'CCG data'!E$3,FALSE))</f>
        <v>0.12465753424657534</v>
      </c>
      <c r="W320" s="398"/>
      <c r="Z320" s="163">
        <f>IFERROR(VLOOKUP($E320&amp;$D$92, Outliers!$A$4:$P$214,10,FALSE),"0")</f>
        <v>1</v>
      </c>
      <c r="AA320" s="163">
        <f>IFERROR(VLOOKUP($E320&amp;$D$92, Outliers!$A$4:$P$214,11,FALSE),"0")</f>
        <v>1</v>
      </c>
      <c r="AB320" s="163">
        <f>IFERROR(VLOOKUP($E320&amp;$D$92, Outliers!$A$4:$P$214,12,FALSE),"0")</f>
        <v>0</v>
      </c>
      <c r="AD320" s="78"/>
      <c r="AE320" s="78"/>
      <c r="AF320" s="78"/>
      <c r="AG320" s="78"/>
    </row>
    <row r="321" spans="4:33" x14ac:dyDescent="0.25">
      <c r="D321" s="318"/>
      <c r="E321" s="103" t="s">
        <v>27</v>
      </c>
      <c r="F321" s="95" t="str">
        <f>IF(P320="","",VLOOKUP($E320&amp;$D$91&amp;$D$92,'CCG data'!$A:$AD,'CCG data'!W$3,FALSE))</f>
        <v/>
      </c>
      <c r="G321" s="96" t="str">
        <f>IF(P320="","",VLOOKUP($E320&amp;$D$91&amp;$D$92,'CCG data'!$A:$AD,'CCG data'!X$3,FALSE))</f>
        <v/>
      </c>
      <c r="H321" s="96">
        <f>IF(R320="","",VLOOKUP($E320&amp;$D$91&amp;$D$92,'CCG data'!$A:$AD,'CCG data'!Y$3,FALSE))</f>
        <v>46.895298052767217</v>
      </c>
      <c r="I321" s="96">
        <f>IF(R320="","",VLOOKUP($E320&amp;$D$91&amp;$D$92,'CCG data'!$A:$AD,'CCG data'!Z$3,FALSE))</f>
        <v>52.76908932235888</v>
      </c>
      <c r="J321" s="96">
        <f>IF(T320="","",VLOOKUP($E320&amp;$D$91&amp;$D$92,'CCG data'!$A:$AD,'CCG data'!AA$3,FALSE))</f>
        <v>34.511032966423912</v>
      </c>
      <c r="K321" s="96">
        <f>IF(T320="","",VLOOKUP($E320&amp;$D$91&amp;$D$92,'CCG data'!$A:$AD,'CCG data'!AB$3,FALSE))</f>
        <v>39.612584150542745</v>
      </c>
      <c r="L321" s="96">
        <f>IF(V320="","",VLOOKUP($E320&amp;$D$91&amp;$D$92,'CCG data'!$A:$AD,'CCG data'!AC$3,FALSE))</f>
        <v>10.783943231973019</v>
      </c>
      <c r="M321" s="96">
        <f>IF(V320="","",VLOOKUP($E320&amp;$D$91&amp;$D$92,'CCG data'!$A:$AD,'CCG data'!AD$3,FALSE))</f>
        <v>13.686771943339298</v>
      </c>
      <c r="N321" s="363"/>
      <c r="P321" s="150" t="str">
        <f>IF(P320="","",VLOOKUP($E320&amp;$D$91&amp;$D$92,'CCG data'!$A:$AD,'CCG data'!I$3,FALSE))</f>
        <v/>
      </c>
      <c r="Q321" s="15" t="str">
        <f>IF(P320="","",VLOOKUP($E320&amp;$D$91&amp;$D$92,'CCG data'!$A:$AD,'CCG data'!J$3,FALSE))</f>
        <v/>
      </c>
      <c r="R321" s="15">
        <f>IF(R320="","",VLOOKUP($E320&amp;$D$91&amp;$D$92,'CCG data'!$A:$AD,'CCG data'!K$3,FALSE))</f>
        <v>0.48399999999999999</v>
      </c>
      <c r="S321" s="15">
        <f>IF(R320="","",VLOOKUP($E320&amp;$D$91&amp;$D$92,'CCG data'!$A:$AD,'CCG data'!L$3,FALSE))</f>
        <v>0.52600000000000002</v>
      </c>
      <c r="T321" s="15">
        <f>IF(T320="","",VLOOKUP($E320&amp;$D$91&amp;$D$92,'CCG data'!$A:$AD,'CCG data'!M$3,FALSE))</f>
        <v>0.35</v>
      </c>
      <c r="U321" s="15">
        <f>IF(T320="","",VLOOKUP($E320&amp;$D$91&amp;$D$92,'CCG data'!$A:$AD,'CCG data'!N$3,FALSE))</f>
        <v>0.39100000000000001</v>
      </c>
      <c r="V321" s="15">
        <f>IF(V320="","",VLOOKUP($E320&amp;$D$91&amp;$D$92,'CCG data'!$A:$AD,'CCG data'!O$3,FALSE))</f>
        <v>0.111</v>
      </c>
      <c r="W321" s="135">
        <f>IF(V320="","",VLOOKUP($E320&amp;$D$91&amp;$D$92,'CCG data'!$A:$AD,'CCG data'!P$3,FALSE))</f>
        <v>0.13900000000000001</v>
      </c>
      <c r="Z321" s="163" t="str">
        <f>IFERROR(VLOOKUP($E321&amp;$D$92, Outliers!$A$4:$P$214,10,FALSE),"0")</f>
        <v>0</v>
      </c>
      <c r="AA321" s="163" t="str">
        <f>IFERROR(VLOOKUP($E321&amp;$D$92, Outliers!$A$4:$P$214,11,FALSE),"0")</f>
        <v>0</v>
      </c>
      <c r="AB321" s="163" t="str">
        <f>IFERROR(VLOOKUP($E321&amp;$D$92, Outliers!$A$4:$P$214,12,FALSE),"0")</f>
        <v>0</v>
      </c>
      <c r="AD321" s="78"/>
      <c r="AE321" s="78"/>
      <c r="AF321" s="78"/>
      <c r="AG321" s="78"/>
    </row>
    <row r="322" spans="4:33" ht="15.75" x14ac:dyDescent="0.25">
      <c r="D322" s="318"/>
      <c r="E322" s="104" t="s">
        <v>226</v>
      </c>
      <c r="F322" s="405" t="str">
        <f>IF(OR(ISERROR(VLOOKUP($E322&amp;$D$91&amp;$D$92,'CCG data'!$A:$AD,'CCG data'!R$3,FALSE)),ISBLANK(VLOOKUP($E322&amp;$D$91&amp;$D$92,'CCG data'!$A:$AD,'CCG data'!R$3,FALSE))),"",VLOOKUP($E322&amp;$D$91&amp;$D$92,'CCG data'!$A:$AD,'CCG data'!R$3,FALSE))</f>
        <v/>
      </c>
      <c r="G322" s="406"/>
      <c r="H322" s="406">
        <f>IF(OR(ISERROR(VLOOKUP($E322&amp;$D$91&amp;$D$92,'CCG data'!$A:$AD,'CCG data'!S$3,FALSE)),ISBLANK(VLOOKUP($E322&amp;$D$91&amp;$D$92,'CCG data'!$A:$AD,'CCG data'!S$3,FALSE))),"",VLOOKUP($E322&amp;$D$91&amp;$D$92,'CCG data'!$A:$AD,'CCG data'!S$3,FALSE))</f>
        <v>35.489400233792992</v>
      </c>
      <c r="I322" s="406"/>
      <c r="J322" s="406">
        <f>IF(OR(ISERROR(VLOOKUP($E322&amp;$D$91&amp;$D$92,'CCG data'!$A:$AD,'CCG data'!T$3,FALSE)),ISBLANK(VLOOKUP($E322&amp;$D$91&amp;$D$92,'CCG data'!$A:$AD,'CCG data'!T$3,FALSE))),"",VLOOKUP($E322&amp;$D$91&amp;$D$92,'CCG data'!$A:$AD,'CCG data'!T$3,FALSE))</f>
        <v>26.782666940632474</v>
      </c>
      <c r="K322" s="406"/>
      <c r="L322" s="406">
        <f>IF(OR(ISERROR(VLOOKUP($E322&amp;$D$91&amp;$D$92,'CCG data'!$A:$AD,'CCG data'!U$3,FALSE)),ISBLANK(VLOOKUP($E322&amp;$D$91&amp;$D$92,'CCG data'!$A:$AD,'CCG data'!U$3,FALSE))),"",VLOOKUP($E322&amp;$D$91&amp;$D$92,'CCG data'!$A:$AD,'CCG data'!U$3,FALSE))</f>
        <v>7.9285715469784197</v>
      </c>
      <c r="M322" s="407"/>
      <c r="N322" s="362">
        <f>IF(OR(ISERROR(VLOOKUP($E322&amp;$D$91&amp;$D$92,'CCG data'!$A:$AD,'CCG data'!G$3,FALSE)),ISBLANK(VLOOKUP($E322&amp;$D$91&amp;$D$92,'CCG data'!$A:$AD,'CCG data'!G$3,FALSE))),"",VLOOKUP($E322&amp;$D$91&amp;$D$92,'CCG data'!$A:$AD,'CCG data'!G$3,FALSE))</f>
        <v>2343</v>
      </c>
      <c r="P322" s="397" t="str">
        <f>IF(OR(ISERROR(VLOOKUP($E322&amp;$D$91&amp;$D$92,'CCG data'!$A:$AD,'CCG data'!B$3,FALSE)),ISBLANK(VLOOKUP($E322&amp;$D$91&amp;$D$92,'CCG data'!$A:$AD,'CCG data'!B$3,FALSE))),"",VLOOKUP($E322&amp;$D$91&amp;$D$92,'CCG data'!$A:$AD,'CCG data'!B$3,FALSE))</f>
        <v/>
      </c>
      <c r="Q322" s="263"/>
      <c r="R322" s="263">
        <f>IF(OR(ISERROR(VLOOKUP($E322&amp;$D$91&amp;$D$92,'CCG data'!$A:$AD,'CCG data'!C$3,FALSE)),ISBLANK(VLOOKUP($E322&amp;$D$91&amp;$D$92,'CCG data'!$A:$AD,'CCG data'!C$3,FALSE))),"",VLOOKUP($E322&amp;$D$91&amp;$D$92,'CCG data'!$A:$AD,'CCG data'!C$3,FALSE))</f>
        <v>0.50234741784037562</v>
      </c>
      <c r="S322" s="263"/>
      <c r="T322" s="263">
        <f>IF(OR(ISERROR(VLOOKUP($E322&amp;$D$91&amp;$D$92,'CCG data'!$A:$AD,'CCG data'!D$3,FALSE)),ISBLANK(VLOOKUP($E322&amp;$D$91&amp;$D$92,'CCG data'!$A:$AD,'CCG data'!D$3,FALSE))),"",VLOOKUP($E322&amp;$D$91&amp;$D$92,'CCG data'!$A:$AD,'CCG data'!D$3,FALSE))</f>
        <v>0.38497652582159625</v>
      </c>
      <c r="U322" s="263"/>
      <c r="V322" s="263">
        <f>IF(OR(ISERROR(VLOOKUP($E322&amp;$D$91&amp;$D$92,'CCG data'!$A:$AD,'CCG data'!E$3,FALSE)),ISBLANK(VLOOKUP($E322&amp;$D$91&amp;$D$92,'CCG data'!$A:$AD,'CCG data'!E$3,FALSE))),"",VLOOKUP($E322&amp;$D$91&amp;$D$92,'CCG data'!$A:$AD,'CCG data'!E$3,FALSE))</f>
        <v>0.11267605633802817</v>
      </c>
      <c r="W322" s="398"/>
      <c r="Z322" s="163">
        <f>IFERROR(VLOOKUP($E322&amp;$D$92, Outliers!$A$4:$P$214,10,FALSE),"0")</f>
        <v>0</v>
      </c>
      <c r="AA322" s="163">
        <f>IFERROR(VLOOKUP($E322&amp;$D$92, Outliers!$A$4:$P$214,11,FALSE),"0")</f>
        <v>0</v>
      </c>
      <c r="AB322" s="163">
        <f>IFERROR(VLOOKUP($E322&amp;$D$92, Outliers!$A$4:$P$214,12,FALSE),"0")</f>
        <v>1</v>
      </c>
      <c r="AD322" s="78"/>
      <c r="AE322" s="78"/>
      <c r="AF322" s="78"/>
      <c r="AG322" s="78"/>
    </row>
    <row r="323" spans="4:33" x14ac:dyDescent="0.25">
      <c r="D323" s="318"/>
      <c r="E323" s="103" t="s">
        <v>27</v>
      </c>
      <c r="F323" s="95" t="str">
        <f>IF(P322="","",VLOOKUP($E322&amp;$D$91&amp;$D$92,'CCG data'!$A:$AD,'CCG data'!W$3,FALSE))</f>
        <v/>
      </c>
      <c r="G323" s="96" t="str">
        <f>IF(P322="","",VLOOKUP($E322&amp;$D$91&amp;$D$92,'CCG data'!$A:$AD,'CCG data'!X$3,FALSE))</f>
        <v/>
      </c>
      <c r="H323" s="96">
        <f>IF(R322="","",VLOOKUP($E322&amp;$D$91&amp;$D$92,'CCG data'!$A:$AD,'CCG data'!Y$3,FALSE))</f>
        <v>33.461873917610362</v>
      </c>
      <c r="I323" s="96">
        <f>IF(R322="","",VLOOKUP($E322&amp;$D$91&amp;$D$92,'CCG data'!$A:$AD,'CCG data'!Z$3,FALSE))</f>
        <v>37.516926549975622</v>
      </c>
      <c r="J323" s="96">
        <f>IF(T322="","",VLOOKUP($E322&amp;$D$91&amp;$D$92,'CCG data'!$A:$AD,'CCG data'!AA$3,FALSE))</f>
        <v>25.034807022691243</v>
      </c>
      <c r="K323" s="96">
        <f>IF(T322="","",VLOOKUP($E322&amp;$D$91&amp;$D$92,'CCG data'!$A:$AD,'CCG data'!AB$3,FALSE))</f>
        <v>28.530526858573705</v>
      </c>
      <c r="L323" s="96">
        <f>IF(V322="","",VLOOKUP($E322&amp;$D$91&amp;$D$92,'CCG data'!$A:$AD,'CCG data'!AC$3,FALSE))</f>
        <v>6.9721506477856092</v>
      </c>
      <c r="M323" s="96">
        <f>IF(V322="","",VLOOKUP($E322&amp;$D$91&amp;$D$92,'CCG data'!$A:$AD,'CCG data'!AD$3,FALSE))</f>
        <v>8.8849924461712302</v>
      </c>
      <c r="N323" s="363"/>
      <c r="P323" s="150" t="str">
        <f>IF(P322="","",VLOOKUP($E322&amp;$D$91&amp;$D$92,'CCG data'!$A:$AD,'CCG data'!I$3,FALSE))</f>
        <v/>
      </c>
      <c r="Q323" s="15" t="str">
        <f>IF(P322="","",VLOOKUP($E322&amp;$D$91&amp;$D$92,'CCG data'!$A:$AD,'CCG data'!J$3,FALSE))</f>
        <v/>
      </c>
      <c r="R323" s="15">
        <f>IF(R322="","",VLOOKUP($E322&amp;$D$91&amp;$D$92,'CCG data'!$A:$AD,'CCG data'!K$3,FALSE))</f>
        <v>0.48199999999999998</v>
      </c>
      <c r="S323" s="15">
        <f>IF(R322="","",VLOOKUP($E322&amp;$D$91&amp;$D$92,'CCG data'!$A:$AD,'CCG data'!L$3,FALSE))</f>
        <v>0.52300000000000002</v>
      </c>
      <c r="T323" s="15">
        <f>IF(T322="","",VLOOKUP($E322&amp;$D$91&amp;$D$92,'CCG data'!$A:$AD,'CCG data'!M$3,FALSE))</f>
        <v>0.36499999999999999</v>
      </c>
      <c r="U323" s="15">
        <f>IF(T322="","",VLOOKUP($E322&amp;$D$91&amp;$D$92,'CCG data'!$A:$AD,'CCG data'!N$3,FALSE))</f>
        <v>0.40500000000000003</v>
      </c>
      <c r="V323" s="15">
        <f>IF(V322="","",VLOOKUP($E322&amp;$D$91&amp;$D$92,'CCG data'!$A:$AD,'CCG data'!O$3,FALSE))</f>
        <v>0.10100000000000001</v>
      </c>
      <c r="W323" s="135">
        <f>IF(V322="","",VLOOKUP($E322&amp;$D$91&amp;$D$92,'CCG data'!$A:$AD,'CCG data'!P$3,FALSE))</f>
        <v>0.126</v>
      </c>
      <c r="Z323" s="163" t="str">
        <f>IFERROR(VLOOKUP($E323&amp;$D$92, Outliers!$A$4:$P$214,10,FALSE),"0")</f>
        <v>0</v>
      </c>
      <c r="AA323" s="163" t="str">
        <f>IFERROR(VLOOKUP($E323&amp;$D$92, Outliers!$A$4:$P$214,11,FALSE),"0")</f>
        <v>0</v>
      </c>
      <c r="AB323" s="163" t="str">
        <f>IFERROR(VLOOKUP($E323&amp;$D$92, Outliers!$A$4:$P$214,12,FALSE),"0")</f>
        <v>0</v>
      </c>
      <c r="AD323" s="78"/>
      <c r="AE323" s="78"/>
      <c r="AF323" s="78"/>
      <c r="AG323" s="78"/>
    </row>
    <row r="324" spans="4:33" ht="15.75" x14ac:dyDescent="0.25">
      <c r="D324" s="318"/>
      <c r="E324" s="104" t="s">
        <v>417</v>
      </c>
      <c r="F324" s="405" t="str">
        <f>IF(OR(ISERROR(VLOOKUP($E324&amp;$D$91&amp;$D$92,'CCG data'!$A:$AD,'CCG data'!R$3,FALSE)),ISBLANK(VLOOKUP($E324&amp;$D$91&amp;$D$92,'CCG data'!$A:$AD,'CCG data'!R$3,FALSE))),"",VLOOKUP($E324&amp;$D$91&amp;$D$92,'CCG data'!$A:$AD,'CCG data'!R$3,FALSE))</f>
        <v/>
      </c>
      <c r="G324" s="406"/>
      <c r="H324" s="406">
        <f>IF(OR(ISERROR(VLOOKUP($E324&amp;$D$91&amp;$D$92,'CCG data'!$A:$AD,'CCG data'!S$3,FALSE)),ISBLANK(VLOOKUP($E324&amp;$D$91&amp;$D$92,'CCG data'!$A:$AD,'CCG data'!S$3,FALSE))),"",VLOOKUP($E324&amp;$D$91&amp;$D$92,'CCG data'!$A:$AD,'CCG data'!S$3,FALSE))</f>
        <v>18.495947142653208</v>
      </c>
      <c r="I324" s="406"/>
      <c r="J324" s="406">
        <f>IF(OR(ISERROR(VLOOKUP($E324&amp;$D$91&amp;$D$92,'CCG data'!$A:$AD,'CCG data'!T$3,FALSE)),ISBLANK(VLOOKUP($E324&amp;$D$91&amp;$D$92,'CCG data'!$A:$AD,'CCG data'!T$3,FALSE))),"",VLOOKUP($E324&amp;$D$91&amp;$D$92,'CCG data'!$A:$AD,'CCG data'!T$3,FALSE))</f>
        <v>20.957411081309807</v>
      </c>
      <c r="K324" s="406"/>
      <c r="L324" s="406">
        <f>IF(OR(ISERROR(VLOOKUP($E324&amp;$D$91&amp;$D$92,'CCG data'!$A:$AD,'CCG data'!U$3,FALSE)),ISBLANK(VLOOKUP($E324&amp;$D$91&amp;$D$92,'CCG data'!$A:$AD,'CCG data'!U$3,FALSE))),"",VLOOKUP($E324&amp;$D$91&amp;$D$92,'CCG data'!$A:$AD,'CCG data'!U$3,FALSE))</f>
        <v>24.836519729207058</v>
      </c>
      <c r="M324" s="407"/>
      <c r="N324" s="362">
        <f>IF(OR(ISERROR(VLOOKUP($E324&amp;$D$91&amp;$D$92,'CCG data'!$A:$AD,'CCG data'!G$3,FALSE)),ISBLANK(VLOOKUP($E324&amp;$D$91&amp;$D$92,'CCG data'!$A:$AD,'CCG data'!G$3,FALSE))),"",VLOOKUP($E324&amp;$D$91&amp;$D$92,'CCG data'!$A:$AD,'CCG data'!G$3,FALSE))</f>
        <v>1057</v>
      </c>
      <c r="P324" s="397" t="str">
        <f>IF(OR(ISERROR(VLOOKUP($E324&amp;$D$91&amp;$D$92,'CCG data'!$A:$AD,'CCG data'!B$3,FALSE)),ISBLANK(VLOOKUP($E324&amp;$D$91&amp;$D$92,'CCG data'!$A:$AD,'CCG data'!B$3,FALSE))),"",VLOOKUP($E324&amp;$D$91&amp;$D$92,'CCG data'!$A:$AD,'CCG data'!B$3,FALSE))</f>
        <v/>
      </c>
      <c r="Q324" s="263"/>
      <c r="R324" s="263">
        <f>IF(OR(ISERROR(VLOOKUP($E324&amp;$D$91&amp;$D$92,'CCG data'!$A:$AD,'CCG data'!C$3,FALSE)),ISBLANK(VLOOKUP($E324&amp;$D$91&amp;$D$92,'CCG data'!$A:$AD,'CCG data'!C$3,FALSE))),"",VLOOKUP($E324&amp;$D$91&amp;$D$92,'CCG data'!$A:$AD,'CCG data'!C$3,FALSE))</f>
        <v>0.28855250709555347</v>
      </c>
      <c r="S324" s="263"/>
      <c r="T324" s="263">
        <f>IF(OR(ISERROR(VLOOKUP($E324&amp;$D$91&amp;$D$92,'CCG data'!$A:$AD,'CCG data'!D$3,FALSE)),ISBLANK(VLOOKUP($E324&amp;$D$91&amp;$D$92,'CCG data'!$A:$AD,'CCG data'!D$3,FALSE))),"",VLOOKUP($E324&amp;$D$91&amp;$D$92,'CCG data'!$A:$AD,'CCG data'!D$3,FALSE))</f>
        <v>0.32639545884578997</v>
      </c>
      <c r="U324" s="263"/>
      <c r="V324" s="263">
        <f>IF(OR(ISERROR(VLOOKUP($E324&amp;$D$91&amp;$D$92,'CCG data'!$A:$AD,'CCG data'!E$3,FALSE)),ISBLANK(VLOOKUP($E324&amp;$D$91&amp;$D$92,'CCG data'!$A:$AD,'CCG data'!E$3,FALSE))),"",VLOOKUP($E324&amp;$D$91&amp;$D$92,'CCG data'!$A:$AD,'CCG data'!E$3,FALSE))</f>
        <v>0.38505203405865657</v>
      </c>
      <c r="W324" s="398"/>
      <c r="Z324" s="163">
        <f>IFERROR(VLOOKUP($E324&amp;$D$92, Outliers!$A$4:$P$214,10,FALSE),"0")</f>
        <v>1</v>
      </c>
      <c r="AA324" s="163">
        <f>IFERROR(VLOOKUP($E324&amp;$D$92, Outliers!$A$4:$P$214,11,FALSE),"0")</f>
        <v>1</v>
      </c>
      <c r="AB324" s="163">
        <f>IFERROR(VLOOKUP($E324&amp;$D$92, Outliers!$A$4:$P$214,12,FALSE),"0")</f>
        <v>1</v>
      </c>
      <c r="AD324" s="78"/>
      <c r="AE324" s="78"/>
      <c r="AF324" s="78"/>
      <c r="AG324" s="78"/>
    </row>
    <row r="325" spans="4:33" x14ac:dyDescent="0.25">
      <c r="D325" s="318"/>
      <c r="E325" s="103" t="s">
        <v>27</v>
      </c>
      <c r="F325" s="95" t="str">
        <f>IF(P324="","",VLOOKUP($E324&amp;$D$91&amp;$D$92,'CCG data'!$A:$AD,'CCG data'!W$3,FALSE))</f>
        <v/>
      </c>
      <c r="G325" s="96" t="str">
        <f>IF(P324="","",VLOOKUP($E324&amp;$D$91&amp;$D$92,'CCG data'!$A:$AD,'CCG data'!X$3,FALSE))</f>
        <v/>
      </c>
      <c r="H325" s="96">
        <f>IF(R324="","",VLOOKUP($E324&amp;$D$91&amp;$D$92,'CCG data'!$A:$AD,'CCG data'!Y$3,FALSE))</f>
        <v>16.420160431666854</v>
      </c>
      <c r="I325" s="96">
        <f>IF(R324="","",VLOOKUP($E324&amp;$D$91&amp;$D$92,'CCG data'!$A:$AD,'CCG data'!Z$3,FALSE))</f>
        <v>20.571733853639561</v>
      </c>
      <c r="J325" s="96">
        <f>IF(T324="","",VLOOKUP($E324&amp;$D$91&amp;$D$92,'CCG data'!$A:$AD,'CCG data'!AA$3,FALSE))</f>
        <v>18.745925276636399</v>
      </c>
      <c r="K325" s="96">
        <f>IF(T324="","",VLOOKUP($E324&amp;$D$91&amp;$D$92,'CCG data'!$A:$AD,'CCG data'!AB$3,FALSE))</f>
        <v>23.168896885983216</v>
      </c>
      <c r="L325" s="96">
        <f>IF(V324="","",VLOOKUP($E324&amp;$D$91&amp;$D$92,'CCG data'!$A:$AD,'CCG data'!AC$3,FALSE))</f>
        <v>22.423562599130875</v>
      </c>
      <c r="M325" s="96">
        <f>IF(V324="","",VLOOKUP($E324&amp;$D$91&amp;$D$92,'CCG data'!$A:$AD,'CCG data'!AD$3,FALSE))</f>
        <v>27.249476859283241</v>
      </c>
      <c r="N325" s="363"/>
      <c r="P325" s="150" t="str">
        <f>IF(P324="","",VLOOKUP($E324&amp;$D$91&amp;$D$92,'CCG data'!$A:$AD,'CCG data'!I$3,FALSE))</f>
        <v/>
      </c>
      <c r="Q325" s="15" t="str">
        <f>IF(P324="","",VLOOKUP($E324&amp;$D$91&amp;$D$92,'CCG data'!$A:$AD,'CCG data'!J$3,FALSE))</f>
        <v/>
      </c>
      <c r="R325" s="15">
        <f>IF(R324="","",VLOOKUP($E324&amp;$D$91&amp;$D$92,'CCG data'!$A:$AD,'CCG data'!K$3,FALSE))</f>
        <v>0.26200000000000001</v>
      </c>
      <c r="S325" s="15">
        <f>IF(R324="","",VLOOKUP($E324&amp;$D$91&amp;$D$92,'CCG data'!$A:$AD,'CCG data'!L$3,FALSE))</f>
        <v>0.317</v>
      </c>
      <c r="T325" s="15">
        <f>IF(T324="","",VLOOKUP($E324&amp;$D$91&amp;$D$92,'CCG data'!$A:$AD,'CCG data'!M$3,FALSE))</f>
        <v>0.29899999999999999</v>
      </c>
      <c r="U325" s="15">
        <f>IF(T324="","",VLOOKUP($E324&amp;$D$91&amp;$D$92,'CCG data'!$A:$AD,'CCG data'!N$3,FALSE))</f>
        <v>0.35499999999999998</v>
      </c>
      <c r="V325" s="15">
        <f>IF(V324="","",VLOOKUP($E324&amp;$D$91&amp;$D$92,'CCG data'!$A:$AD,'CCG data'!O$3,FALSE))</f>
        <v>0.35599999999999998</v>
      </c>
      <c r="W325" s="135">
        <f>IF(V324="","",VLOOKUP($E324&amp;$D$91&amp;$D$92,'CCG data'!$A:$AD,'CCG data'!P$3,FALSE))</f>
        <v>0.41499999999999998</v>
      </c>
      <c r="Z325" s="163" t="str">
        <f>IFERROR(VLOOKUP($E325&amp;$D$92, Outliers!$A$4:$P$214,10,FALSE),"0")</f>
        <v>0</v>
      </c>
      <c r="AA325" s="163" t="str">
        <f>IFERROR(VLOOKUP($E325&amp;$D$92, Outliers!$A$4:$P$214,11,FALSE),"0")</f>
        <v>0</v>
      </c>
      <c r="AB325" s="163" t="str">
        <f>IFERROR(VLOOKUP($E325&amp;$D$92, Outliers!$A$4:$P$214,12,FALSE),"0")</f>
        <v>0</v>
      </c>
      <c r="AD325" s="78"/>
      <c r="AE325" s="78"/>
      <c r="AF325" s="78"/>
      <c r="AG325" s="78"/>
    </row>
    <row r="326" spans="4:33" ht="15.75" x14ac:dyDescent="0.25">
      <c r="D326" s="318"/>
      <c r="E326" s="104" t="s">
        <v>227</v>
      </c>
      <c r="F326" s="405" t="str">
        <f>IF(OR(ISERROR(VLOOKUP($E326&amp;$D$91&amp;$D$92,'CCG data'!$A:$AD,'CCG data'!R$3,FALSE)),ISBLANK(VLOOKUP($E326&amp;$D$91&amp;$D$92,'CCG data'!$A:$AD,'CCG data'!R$3,FALSE))),"",VLOOKUP($E326&amp;$D$91&amp;$D$92,'CCG data'!$A:$AD,'CCG data'!R$3,FALSE))</f>
        <v/>
      </c>
      <c r="G326" s="406"/>
      <c r="H326" s="406">
        <f>IF(OR(ISERROR(VLOOKUP($E326&amp;$D$91&amp;$D$92,'CCG data'!$A:$AD,'CCG data'!S$3,FALSE)),ISBLANK(VLOOKUP($E326&amp;$D$91&amp;$D$92,'CCG data'!$A:$AD,'CCG data'!S$3,FALSE))),"",VLOOKUP($E326&amp;$D$91&amp;$D$92,'CCG data'!$A:$AD,'CCG data'!S$3,FALSE))</f>
        <v>46.957897053657618</v>
      </c>
      <c r="I326" s="406"/>
      <c r="J326" s="406">
        <f>IF(OR(ISERROR(VLOOKUP($E326&amp;$D$91&amp;$D$92,'CCG data'!$A:$AD,'CCG data'!T$3,FALSE)),ISBLANK(VLOOKUP($E326&amp;$D$91&amp;$D$92,'CCG data'!$A:$AD,'CCG data'!T$3,FALSE))),"",VLOOKUP($E326&amp;$D$91&amp;$D$92,'CCG data'!$A:$AD,'CCG data'!T$3,FALSE))</f>
        <v>35.263428217181009</v>
      </c>
      <c r="K326" s="406"/>
      <c r="L326" s="406">
        <f>IF(OR(ISERROR(VLOOKUP($E326&amp;$D$91&amp;$D$92,'CCG data'!$A:$AD,'CCG data'!U$3,FALSE)),ISBLANK(VLOOKUP($E326&amp;$D$91&amp;$D$92,'CCG data'!$A:$AD,'CCG data'!U$3,FALSE))),"",VLOOKUP($E326&amp;$D$91&amp;$D$92,'CCG data'!$A:$AD,'CCG data'!U$3,FALSE))</f>
        <v>9.6249668064036857</v>
      </c>
      <c r="M326" s="407"/>
      <c r="N326" s="362">
        <f>IF(OR(ISERROR(VLOOKUP($E326&amp;$D$91&amp;$D$92,'CCG data'!$A:$AD,'CCG data'!G$3,FALSE)),ISBLANK(VLOOKUP($E326&amp;$D$91&amp;$D$92,'CCG data'!$A:$AD,'CCG data'!G$3,FALSE))),"",VLOOKUP($E326&amp;$D$91&amp;$D$92,'CCG data'!$A:$AD,'CCG data'!G$3,FALSE))</f>
        <v>1374</v>
      </c>
      <c r="P326" s="397" t="str">
        <f>IF(OR(ISERROR(VLOOKUP($E326&amp;$D$91&amp;$D$92,'CCG data'!$A:$AD,'CCG data'!B$3,FALSE)),ISBLANK(VLOOKUP($E326&amp;$D$91&amp;$D$92,'CCG data'!$A:$AD,'CCG data'!B$3,FALSE))),"",VLOOKUP($E326&amp;$D$91&amp;$D$92,'CCG data'!$A:$AD,'CCG data'!B$3,FALSE))</f>
        <v/>
      </c>
      <c r="Q326" s="263"/>
      <c r="R326" s="263">
        <f>IF(OR(ISERROR(VLOOKUP($E326&amp;$D$91&amp;$D$92,'CCG data'!$A:$AD,'CCG data'!C$3,FALSE)),ISBLANK(VLOOKUP($E326&amp;$D$91&amp;$D$92,'CCG data'!$A:$AD,'CCG data'!C$3,FALSE))),"",VLOOKUP($E326&amp;$D$91&amp;$D$92,'CCG data'!$A:$AD,'CCG data'!C$3,FALSE))</f>
        <v>0.51164483260553129</v>
      </c>
      <c r="S326" s="263"/>
      <c r="T326" s="263">
        <f>IF(OR(ISERROR(VLOOKUP($E326&amp;$D$91&amp;$D$92,'CCG data'!$A:$AD,'CCG data'!D$3,FALSE)),ISBLANK(VLOOKUP($E326&amp;$D$91&amp;$D$92,'CCG data'!$A:$AD,'CCG data'!D$3,FALSE))),"",VLOOKUP($E326&amp;$D$91&amp;$D$92,'CCG data'!$A:$AD,'CCG data'!D$3,FALSE))</f>
        <v>0.38355167394468703</v>
      </c>
      <c r="U326" s="263"/>
      <c r="V326" s="263">
        <f>IF(OR(ISERROR(VLOOKUP($E326&amp;$D$91&amp;$D$92,'CCG data'!$A:$AD,'CCG data'!E$3,FALSE)),ISBLANK(VLOOKUP($E326&amp;$D$91&amp;$D$92,'CCG data'!$A:$AD,'CCG data'!E$3,FALSE))),"",VLOOKUP($E326&amp;$D$91&amp;$D$92,'CCG data'!$A:$AD,'CCG data'!E$3,FALSE))</f>
        <v>0.10480349344978165</v>
      </c>
      <c r="W326" s="398"/>
      <c r="Z326" s="163">
        <f>IFERROR(VLOOKUP($E326&amp;$D$92, Outliers!$A$4:$P$214,10,FALSE),"0")</f>
        <v>1</v>
      </c>
      <c r="AA326" s="163">
        <f>IFERROR(VLOOKUP($E326&amp;$D$92, Outliers!$A$4:$P$214,11,FALSE),"0")</f>
        <v>1</v>
      </c>
      <c r="AB326" s="163">
        <f>IFERROR(VLOOKUP($E326&amp;$D$92, Outliers!$A$4:$P$214,12,FALSE),"0")</f>
        <v>0</v>
      </c>
      <c r="AD326" s="78"/>
      <c r="AE326" s="78"/>
      <c r="AF326" s="78"/>
      <c r="AG326" s="78"/>
    </row>
    <row r="327" spans="4:33" x14ac:dyDescent="0.25">
      <c r="D327" s="318"/>
      <c r="E327" s="103" t="s">
        <v>27</v>
      </c>
      <c r="F327" s="95" t="str">
        <f>IF(P326="","",VLOOKUP($E326&amp;$D$91&amp;$D$92,'CCG data'!$A:$AD,'CCG data'!W$3,FALSE))</f>
        <v/>
      </c>
      <c r="G327" s="96" t="str">
        <f>IF(P326="","",VLOOKUP($E326&amp;$D$91&amp;$D$92,'CCG data'!$A:$AD,'CCG data'!X$3,FALSE))</f>
        <v/>
      </c>
      <c r="H327" s="96">
        <f>IF(R326="","",VLOOKUP($E326&amp;$D$91&amp;$D$92,'CCG data'!$A:$AD,'CCG data'!Y$3,FALSE))</f>
        <v>43.48663781816223</v>
      </c>
      <c r="I327" s="96">
        <f>IF(R326="","",VLOOKUP($E326&amp;$D$91&amp;$D$92,'CCG data'!$A:$AD,'CCG data'!Z$3,FALSE))</f>
        <v>50.429156289153006</v>
      </c>
      <c r="J327" s="96">
        <f>IF(T326="","",VLOOKUP($E326&amp;$D$91&amp;$D$92,'CCG data'!$A:$AD,'CCG data'!AA$3,FALSE))</f>
        <v>32.252674059745345</v>
      </c>
      <c r="K327" s="96">
        <f>IF(T326="","",VLOOKUP($E326&amp;$D$91&amp;$D$92,'CCG data'!$A:$AD,'CCG data'!AB$3,FALSE))</f>
        <v>38.274182374616672</v>
      </c>
      <c r="L327" s="96">
        <f>IF(V326="","",VLOOKUP($E326&amp;$D$91&amp;$D$92,'CCG data'!$A:$AD,'CCG data'!AC$3,FALSE))</f>
        <v>8.0528888946910833</v>
      </c>
      <c r="M327" s="96">
        <f>IF(V326="","",VLOOKUP($E326&amp;$D$91&amp;$D$92,'CCG data'!$A:$AD,'CCG data'!AD$3,FALSE))</f>
        <v>11.197044718116288</v>
      </c>
      <c r="N327" s="363"/>
      <c r="P327" s="150" t="str">
        <f>IF(P326="","",VLOOKUP($E326&amp;$D$91&amp;$D$92,'CCG data'!$A:$AD,'CCG data'!I$3,FALSE))</f>
        <v/>
      </c>
      <c r="Q327" s="15" t="str">
        <f>IF(P326="","",VLOOKUP($E326&amp;$D$91&amp;$D$92,'CCG data'!$A:$AD,'CCG data'!J$3,FALSE))</f>
        <v/>
      </c>
      <c r="R327" s="15">
        <f>IF(R326="","",VLOOKUP($E326&amp;$D$91&amp;$D$92,'CCG data'!$A:$AD,'CCG data'!K$3,FALSE))</f>
        <v>0.48499999999999999</v>
      </c>
      <c r="S327" s="15">
        <f>IF(R326="","",VLOOKUP($E326&amp;$D$91&amp;$D$92,'CCG data'!$A:$AD,'CCG data'!L$3,FALSE))</f>
        <v>0.53800000000000003</v>
      </c>
      <c r="T327" s="15">
        <f>IF(T326="","",VLOOKUP($E326&amp;$D$91&amp;$D$92,'CCG data'!$A:$AD,'CCG data'!M$3,FALSE))</f>
        <v>0.35799999999999998</v>
      </c>
      <c r="U327" s="15">
        <f>IF(T326="","",VLOOKUP($E326&amp;$D$91&amp;$D$92,'CCG data'!$A:$AD,'CCG data'!N$3,FALSE))</f>
        <v>0.41</v>
      </c>
      <c r="V327" s="15">
        <f>IF(V326="","",VLOOKUP($E326&amp;$D$91&amp;$D$92,'CCG data'!$A:$AD,'CCG data'!O$3,FALSE))</f>
        <v>0.09</v>
      </c>
      <c r="W327" s="135">
        <f>IF(V326="","",VLOOKUP($E326&amp;$D$91&amp;$D$92,'CCG data'!$A:$AD,'CCG data'!P$3,FALSE))</f>
        <v>0.122</v>
      </c>
      <c r="Z327" s="163" t="str">
        <f>IFERROR(VLOOKUP($E327&amp;$D$92, Outliers!$A$4:$P$214,10,FALSE),"0")</f>
        <v>0</v>
      </c>
      <c r="AA327" s="163" t="str">
        <f>IFERROR(VLOOKUP($E327&amp;$D$92, Outliers!$A$4:$P$214,11,FALSE),"0")</f>
        <v>0</v>
      </c>
      <c r="AB327" s="163" t="str">
        <f>IFERROR(VLOOKUP($E327&amp;$D$92, Outliers!$A$4:$P$214,12,FALSE),"0")</f>
        <v>0</v>
      </c>
      <c r="AD327" s="78"/>
      <c r="AE327" s="78"/>
      <c r="AF327" s="78"/>
      <c r="AG327" s="78"/>
    </row>
    <row r="328" spans="4:33" ht="15.75" x14ac:dyDescent="0.25">
      <c r="D328" s="318"/>
      <c r="E328" s="104" t="s">
        <v>228</v>
      </c>
      <c r="F328" s="405" t="str">
        <f>IF(OR(ISERROR(VLOOKUP($E328&amp;$D$91&amp;$D$92,'CCG data'!$A:$AD,'CCG data'!R$3,FALSE)),ISBLANK(VLOOKUP($E328&amp;$D$91&amp;$D$92,'CCG data'!$A:$AD,'CCG data'!R$3,FALSE))),"",VLOOKUP($E328&amp;$D$91&amp;$D$92,'CCG data'!$A:$AD,'CCG data'!R$3,FALSE))</f>
        <v/>
      </c>
      <c r="G328" s="406"/>
      <c r="H328" s="406">
        <f>IF(OR(ISERROR(VLOOKUP($E328&amp;$D$91&amp;$D$92,'CCG data'!$A:$AD,'CCG data'!S$3,FALSE)),ISBLANK(VLOOKUP($E328&amp;$D$91&amp;$D$92,'CCG data'!$A:$AD,'CCG data'!S$3,FALSE))),"",VLOOKUP($E328&amp;$D$91&amp;$D$92,'CCG data'!$A:$AD,'CCG data'!S$3,FALSE))</f>
        <v>23.734490155775081</v>
      </c>
      <c r="I328" s="406"/>
      <c r="J328" s="406">
        <f>IF(OR(ISERROR(VLOOKUP($E328&amp;$D$91&amp;$D$92,'CCG data'!$A:$AD,'CCG data'!T$3,FALSE)),ISBLANK(VLOOKUP($E328&amp;$D$91&amp;$D$92,'CCG data'!$A:$AD,'CCG data'!T$3,FALSE))),"",VLOOKUP($E328&amp;$D$91&amp;$D$92,'CCG data'!$A:$AD,'CCG data'!T$3,FALSE))</f>
        <v>20.421635697940125</v>
      </c>
      <c r="K328" s="406"/>
      <c r="L328" s="406">
        <f>IF(OR(ISERROR(VLOOKUP($E328&amp;$D$91&amp;$D$92,'CCG data'!$A:$AD,'CCG data'!U$3,FALSE)),ISBLANK(VLOOKUP($E328&amp;$D$91&amp;$D$92,'CCG data'!$A:$AD,'CCG data'!U$3,FALSE))),"",VLOOKUP($E328&amp;$D$91&amp;$D$92,'CCG data'!$A:$AD,'CCG data'!U$3,FALSE))</f>
        <v>15.615312249462228</v>
      </c>
      <c r="M328" s="407"/>
      <c r="N328" s="362">
        <f>IF(OR(ISERROR(VLOOKUP($E328&amp;$D$91&amp;$D$92,'CCG data'!$A:$AD,'CCG data'!G$3,FALSE)),ISBLANK(VLOOKUP($E328&amp;$D$91&amp;$D$92,'CCG data'!$A:$AD,'CCG data'!G$3,FALSE))),"",VLOOKUP($E328&amp;$D$91&amp;$D$92,'CCG data'!$A:$AD,'CCG data'!G$3,FALSE))</f>
        <v>1045</v>
      </c>
      <c r="P328" s="397" t="str">
        <f>IF(OR(ISERROR(VLOOKUP($E328&amp;$D$91&amp;$D$92,'CCG data'!$A:$AD,'CCG data'!B$3,FALSE)),ISBLANK(VLOOKUP($E328&amp;$D$91&amp;$D$92,'CCG data'!$A:$AD,'CCG data'!B$3,FALSE))),"",VLOOKUP($E328&amp;$D$91&amp;$D$92,'CCG data'!$A:$AD,'CCG data'!B$3,FALSE))</f>
        <v/>
      </c>
      <c r="Q328" s="263"/>
      <c r="R328" s="263">
        <f>IF(OR(ISERROR(VLOOKUP($E328&amp;$D$91&amp;$D$92,'CCG data'!$A:$AD,'CCG data'!C$3,FALSE)),ISBLANK(VLOOKUP($E328&amp;$D$91&amp;$D$92,'CCG data'!$A:$AD,'CCG data'!C$3,FALSE))),"",VLOOKUP($E328&amp;$D$91&amp;$D$92,'CCG data'!$A:$AD,'CCG data'!C$3,FALSE))</f>
        <v>0.4</v>
      </c>
      <c r="S328" s="263"/>
      <c r="T328" s="263">
        <f>IF(OR(ISERROR(VLOOKUP($E328&amp;$D$91&amp;$D$92,'CCG data'!$A:$AD,'CCG data'!D$3,FALSE)),ISBLANK(VLOOKUP($E328&amp;$D$91&amp;$D$92,'CCG data'!$A:$AD,'CCG data'!D$3,FALSE))),"",VLOOKUP($E328&amp;$D$91&amp;$D$92,'CCG data'!$A:$AD,'CCG data'!D$3,FALSE))</f>
        <v>0.3339712918660287</v>
      </c>
      <c r="U328" s="263"/>
      <c r="V328" s="263">
        <f>IF(OR(ISERROR(VLOOKUP($E328&amp;$D$91&amp;$D$92,'CCG data'!$A:$AD,'CCG data'!E$3,FALSE)),ISBLANK(VLOOKUP($E328&amp;$D$91&amp;$D$92,'CCG data'!$A:$AD,'CCG data'!E$3,FALSE))),"",VLOOKUP($E328&amp;$D$91&amp;$D$92,'CCG data'!$A:$AD,'CCG data'!E$3,FALSE))</f>
        <v>0.26602870813397128</v>
      </c>
      <c r="W328" s="398"/>
      <c r="Z328" s="163">
        <f>IFERROR(VLOOKUP($E328&amp;$D$92, Outliers!$A$4:$P$214,10,FALSE),"0")</f>
        <v>1</v>
      </c>
      <c r="AA328" s="163">
        <f>IFERROR(VLOOKUP($E328&amp;$D$92, Outliers!$A$4:$P$214,11,FALSE),"0")</f>
        <v>1</v>
      </c>
      <c r="AB328" s="163">
        <f>IFERROR(VLOOKUP($E328&amp;$D$92, Outliers!$A$4:$P$214,12,FALSE),"0")</f>
        <v>1</v>
      </c>
      <c r="AD328" s="78"/>
      <c r="AE328" s="78"/>
      <c r="AF328" s="78"/>
      <c r="AG328" s="78"/>
    </row>
    <row r="329" spans="4:33" x14ac:dyDescent="0.25">
      <c r="D329" s="318"/>
      <c r="E329" s="103" t="s">
        <v>27</v>
      </c>
      <c r="F329" s="95" t="str">
        <f>IF(P328="","",VLOOKUP($E328&amp;$D$91&amp;$D$92,'CCG data'!$A:$AD,'CCG data'!W$3,FALSE))</f>
        <v/>
      </c>
      <c r="G329" s="96" t="str">
        <f>IF(P328="","",VLOOKUP($E328&amp;$D$91&amp;$D$92,'CCG data'!$A:$AD,'CCG data'!X$3,FALSE))</f>
        <v/>
      </c>
      <c r="H329" s="96">
        <f>IF(R328="","",VLOOKUP($E328&amp;$D$91&amp;$D$92,'CCG data'!$A:$AD,'CCG data'!Y$3,FALSE))</f>
        <v>21.459142109533214</v>
      </c>
      <c r="I329" s="96">
        <f>IF(R328="","",VLOOKUP($E328&amp;$D$91&amp;$D$92,'CCG data'!$A:$AD,'CCG data'!Z$3,FALSE))</f>
        <v>26.009838202016947</v>
      </c>
      <c r="J329" s="96">
        <f>IF(T328="","",VLOOKUP($E328&amp;$D$91&amp;$D$92,'CCG data'!$A:$AD,'CCG data'!AA$3,FALSE))</f>
        <v>18.279071308592862</v>
      </c>
      <c r="K329" s="96">
        <f>IF(T328="","",VLOOKUP($E328&amp;$D$91&amp;$D$92,'CCG data'!$A:$AD,'CCG data'!AB$3,FALSE))</f>
        <v>22.564200087287389</v>
      </c>
      <c r="L329" s="96">
        <f>IF(V328="","",VLOOKUP($E328&amp;$D$91&amp;$D$92,'CCG data'!$A:$AD,'CCG data'!AC$3,FALSE))</f>
        <v>13.779685632780724</v>
      </c>
      <c r="M329" s="96">
        <f>IF(V328="","",VLOOKUP($E328&amp;$D$91&amp;$D$92,'CCG data'!$A:$AD,'CCG data'!AD$3,FALSE))</f>
        <v>17.450938866143733</v>
      </c>
      <c r="N329" s="363"/>
      <c r="P329" s="150" t="str">
        <f>IF(P328="","",VLOOKUP($E328&amp;$D$91&amp;$D$92,'CCG data'!$A:$AD,'CCG data'!I$3,FALSE))</f>
        <v/>
      </c>
      <c r="Q329" s="15" t="str">
        <f>IF(P328="","",VLOOKUP($E328&amp;$D$91&amp;$D$92,'CCG data'!$A:$AD,'CCG data'!J$3,FALSE))</f>
        <v/>
      </c>
      <c r="R329" s="15">
        <f>IF(R328="","",VLOOKUP($E328&amp;$D$91&amp;$D$92,'CCG data'!$A:$AD,'CCG data'!K$3,FALSE))</f>
        <v>0.371</v>
      </c>
      <c r="S329" s="15">
        <f>IF(R328="","",VLOOKUP($E328&amp;$D$91&amp;$D$92,'CCG data'!$A:$AD,'CCG data'!L$3,FALSE))</f>
        <v>0.43</v>
      </c>
      <c r="T329" s="15">
        <f>IF(T328="","",VLOOKUP($E328&amp;$D$91&amp;$D$92,'CCG data'!$A:$AD,'CCG data'!M$3,FALSE))</f>
        <v>0.30599999999999999</v>
      </c>
      <c r="U329" s="15">
        <f>IF(T328="","",VLOOKUP($E328&amp;$D$91&amp;$D$92,'CCG data'!$A:$AD,'CCG data'!N$3,FALSE))</f>
        <v>0.36299999999999999</v>
      </c>
      <c r="V329" s="15">
        <f>IF(V328="","",VLOOKUP($E328&amp;$D$91&amp;$D$92,'CCG data'!$A:$AD,'CCG data'!O$3,FALSE))</f>
        <v>0.24</v>
      </c>
      <c r="W329" s="135">
        <f>IF(V328="","",VLOOKUP($E328&amp;$D$91&amp;$D$92,'CCG data'!$A:$AD,'CCG data'!P$3,FALSE))</f>
        <v>0.29399999999999998</v>
      </c>
      <c r="Z329" s="163" t="str">
        <f>IFERROR(VLOOKUP($E329&amp;$D$92, Outliers!$A$4:$P$214,10,FALSE),"0")</f>
        <v>0</v>
      </c>
      <c r="AA329" s="163" t="str">
        <f>IFERROR(VLOOKUP($E329&amp;$D$92, Outliers!$A$4:$P$214,11,FALSE),"0")</f>
        <v>0</v>
      </c>
      <c r="AB329" s="163" t="str">
        <f>IFERROR(VLOOKUP($E329&amp;$D$92, Outliers!$A$4:$P$214,12,FALSE),"0")</f>
        <v>0</v>
      </c>
      <c r="AD329" s="78"/>
      <c r="AE329" s="78"/>
      <c r="AF329" s="78"/>
      <c r="AG329" s="78"/>
    </row>
    <row r="330" spans="4:33" ht="15.75" x14ac:dyDescent="0.25">
      <c r="D330" s="318"/>
      <c r="E330" s="104" t="s">
        <v>229</v>
      </c>
      <c r="F330" s="405" t="str">
        <f>IF(OR(ISERROR(VLOOKUP($E330&amp;$D$91&amp;$D$92,'CCG data'!$A:$AD,'CCG data'!R$3,FALSE)),ISBLANK(VLOOKUP($E330&amp;$D$91&amp;$D$92,'CCG data'!$A:$AD,'CCG data'!R$3,FALSE))),"",VLOOKUP($E330&amp;$D$91&amp;$D$92,'CCG data'!$A:$AD,'CCG data'!R$3,FALSE))</f>
        <v/>
      </c>
      <c r="G330" s="406"/>
      <c r="H330" s="406">
        <f>IF(OR(ISERROR(VLOOKUP($E330&amp;$D$91&amp;$D$92,'CCG data'!$A:$AD,'CCG data'!S$3,FALSE)),ISBLANK(VLOOKUP($E330&amp;$D$91&amp;$D$92,'CCG data'!$A:$AD,'CCG data'!S$3,FALSE))),"",VLOOKUP($E330&amp;$D$91&amp;$D$92,'CCG data'!$A:$AD,'CCG data'!S$3,FALSE))</f>
        <v>49.505217490127919</v>
      </c>
      <c r="I330" s="406"/>
      <c r="J330" s="406">
        <f>IF(OR(ISERROR(VLOOKUP($E330&amp;$D$91&amp;$D$92,'CCG data'!$A:$AD,'CCG data'!T$3,FALSE)),ISBLANK(VLOOKUP($E330&amp;$D$91&amp;$D$92,'CCG data'!$A:$AD,'CCG data'!T$3,FALSE))),"",VLOOKUP($E330&amp;$D$91&amp;$D$92,'CCG data'!$A:$AD,'CCG data'!T$3,FALSE))</f>
        <v>39.214261085124775</v>
      </c>
      <c r="K330" s="406"/>
      <c r="L330" s="406">
        <f>IF(OR(ISERROR(VLOOKUP($E330&amp;$D$91&amp;$D$92,'CCG data'!$A:$AD,'CCG data'!U$3,FALSE)),ISBLANK(VLOOKUP($E330&amp;$D$91&amp;$D$92,'CCG data'!$A:$AD,'CCG data'!U$3,FALSE))),"",VLOOKUP($E330&amp;$D$91&amp;$D$92,'CCG data'!$A:$AD,'CCG data'!U$3,FALSE))</f>
        <v>8.4484819573346144</v>
      </c>
      <c r="M330" s="407"/>
      <c r="N330" s="362">
        <f>IF(OR(ISERROR(VLOOKUP($E330&amp;$D$91&amp;$D$92,'CCG data'!$A:$AD,'CCG data'!G$3,FALSE)),ISBLANK(VLOOKUP($E330&amp;$D$91&amp;$D$92,'CCG data'!$A:$AD,'CCG data'!G$3,FALSE))),"",VLOOKUP($E330&amp;$D$91&amp;$D$92,'CCG data'!$A:$AD,'CCG data'!G$3,FALSE))</f>
        <v>1395</v>
      </c>
      <c r="P330" s="397" t="str">
        <f>IF(OR(ISERROR(VLOOKUP($E330&amp;$D$91&amp;$D$92,'CCG data'!$A:$AD,'CCG data'!B$3,FALSE)),ISBLANK(VLOOKUP($E330&amp;$D$91&amp;$D$92,'CCG data'!$A:$AD,'CCG data'!B$3,FALSE))),"",VLOOKUP($E330&amp;$D$91&amp;$D$92,'CCG data'!$A:$AD,'CCG data'!B$3,FALSE))</f>
        <v/>
      </c>
      <c r="Q330" s="263"/>
      <c r="R330" s="263">
        <f>IF(OR(ISERROR(VLOOKUP($E330&amp;$D$91&amp;$D$92,'CCG data'!$A:$AD,'CCG data'!C$3,FALSE)),ISBLANK(VLOOKUP($E330&amp;$D$91&amp;$D$92,'CCG data'!$A:$AD,'CCG data'!C$3,FALSE))),"",VLOOKUP($E330&amp;$D$91&amp;$D$92,'CCG data'!$A:$AD,'CCG data'!C$3,FALSE))</f>
        <v>0.51182795698924732</v>
      </c>
      <c r="S330" s="263"/>
      <c r="T330" s="263">
        <f>IF(OR(ISERROR(VLOOKUP($E330&amp;$D$91&amp;$D$92,'CCG data'!$A:$AD,'CCG data'!D$3,FALSE)),ISBLANK(VLOOKUP($E330&amp;$D$91&amp;$D$92,'CCG data'!$A:$AD,'CCG data'!D$3,FALSE))),"",VLOOKUP($E330&amp;$D$91&amp;$D$92,'CCG data'!$A:$AD,'CCG data'!D$3,FALSE))</f>
        <v>0.4</v>
      </c>
      <c r="U330" s="263"/>
      <c r="V330" s="263">
        <f>IF(OR(ISERROR(VLOOKUP($E330&amp;$D$91&amp;$D$92,'CCG data'!$A:$AD,'CCG data'!E$3,FALSE)),ISBLANK(VLOOKUP($E330&amp;$D$91&amp;$D$92,'CCG data'!$A:$AD,'CCG data'!E$3,FALSE))),"",VLOOKUP($E330&amp;$D$91&amp;$D$92,'CCG data'!$A:$AD,'CCG data'!E$3,FALSE))</f>
        <v>8.8172043010752682E-2</v>
      </c>
      <c r="W330" s="398"/>
      <c r="Z330" s="163">
        <f>IFERROR(VLOOKUP($E330&amp;$D$92, Outliers!$A$4:$P$214,10,FALSE),"0")</f>
        <v>1</v>
      </c>
      <c r="AA330" s="163">
        <f>IFERROR(VLOOKUP($E330&amp;$D$92, Outliers!$A$4:$P$214,11,FALSE),"0")</f>
        <v>1</v>
      </c>
      <c r="AB330" s="163">
        <f>IFERROR(VLOOKUP($E330&amp;$D$92, Outliers!$A$4:$P$214,12,FALSE),"0")</f>
        <v>1</v>
      </c>
      <c r="AD330" s="78"/>
      <c r="AE330" s="78"/>
      <c r="AF330" s="78"/>
      <c r="AG330" s="78"/>
    </row>
    <row r="331" spans="4:33" x14ac:dyDescent="0.25">
      <c r="D331" s="318"/>
      <c r="E331" s="103" t="s">
        <v>27</v>
      </c>
      <c r="F331" s="95" t="str">
        <f>IF(P330="","",VLOOKUP($E330&amp;$D$91&amp;$D$92,'CCG data'!$A:$AD,'CCG data'!W$3,FALSE))</f>
        <v/>
      </c>
      <c r="G331" s="96" t="str">
        <f>IF(P330="","",VLOOKUP($E330&amp;$D$91&amp;$D$92,'CCG data'!$A:$AD,'CCG data'!X$3,FALSE))</f>
        <v/>
      </c>
      <c r="H331" s="96">
        <f>IF(R330="","",VLOOKUP($E330&amp;$D$91&amp;$D$92,'CCG data'!$A:$AD,'CCG data'!Y$3,FALSE))</f>
        <v>45.873952535463722</v>
      </c>
      <c r="I331" s="96">
        <f>IF(R330="","",VLOOKUP($E330&amp;$D$91&amp;$D$92,'CCG data'!$A:$AD,'CCG data'!Z$3,FALSE))</f>
        <v>53.136482444792115</v>
      </c>
      <c r="J331" s="96">
        <f>IF(T330="","",VLOOKUP($E330&amp;$D$91&amp;$D$92,'CCG data'!$A:$AD,'CCG data'!AA$3,FALSE))</f>
        <v>35.960519874945518</v>
      </c>
      <c r="K331" s="96">
        <f>IF(T330="","",VLOOKUP($E330&amp;$D$91&amp;$D$92,'CCG data'!$A:$AD,'CCG data'!AB$3,FALSE))</f>
        <v>42.468002295304032</v>
      </c>
      <c r="L331" s="96">
        <f>IF(V330="","",VLOOKUP($E330&amp;$D$91&amp;$D$92,'CCG data'!$A:$AD,'CCG data'!AC$3,FALSE))</f>
        <v>6.9554049879016127</v>
      </c>
      <c r="M331" s="96">
        <f>IF(V330="","",VLOOKUP($E330&amp;$D$91&amp;$D$92,'CCG data'!$A:$AD,'CCG data'!AD$3,FALSE))</f>
        <v>9.9415589267676161</v>
      </c>
      <c r="N331" s="363"/>
      <c r="P331" s="150" t="str">
        <f>IF(P330="","",VLOOKUP($E330&amp;$D$91&amp;$D$92,'CCG data'!$A:$AD,'CCG data'!I$3,FALSE))</f>
        <v/>
      </c>
      <c r="Q331" s="15" t="str">
        <f>IF(P330="","",VLOOKUP($E330&amp;$D$91&amp;$D$92,'CCG data'!$A:$AD,'CCG data'!J$3,FALSE))</f>
        <v/>
      </c>
      <c r="R331" s="15">
        <f>IF(R330="","",VLOOKUP($E330&amp;$D$91&amp;$D$92,'CCG data'!$A:$AD,'CCG data'!K$3,FALSE))</f>
        <v>0.48599999999999999</v>
      </c>
      <c r="S331" s="15">
        <f>IF(R330="","",VLOOKUP($E330&amp;$D$91&amp;$D$92,'CCG data'!$A:$AD,'CCG data'!L$3,FALSE))</f>
        <v>0.53800000000000003</v>
      </c>
      <c r="T331" s="15">
        <f>IF(T330="","",VLOOKUP($E330&amp;$D$91&amp;$D$92,'CCG data'!$A:$AD,'CCG data'!M$3,FALSE))</f>
        <v>0.375</v>
      </c>
      <c r="U331" s="15">
        <f>IF(T330="","",VLOOKUP($E330&amp;$D$91&amp;$D$92,'CCG data'!$A:$AD,'CCG data'!N$3,FALSE))</f>
        <v>0.42599999999999999</v>
      </c>
      <c r="V331" s="15">
        <f>IF(V330="","",VLOOKUP($E330&amp;$D$91&amp;$D$92,'CCG data'!$A:$AD,'CCG data'!O$3,FALSE))</f>
        <v>7.3999999999999996E-2</v>
      </c>
      <c r="W331" s="135">
        <f>IF(V330="","",VLOOKUP($E330&amp;$D$91&amp;$D$92,'CCG data'!$A:$AD,'CCG data'!P$3,FALSE))</f>
        <v>0.104</v>
      </c>
      <c r="Z331" s="163" t="str">
        <f>IFERROR(VLOOKUP($E331&amp;$D$92, Outliers!$A$4:$P$214,10,FALSE),"0")</f>
        <v>0</v>
      </c>
      <c r="AA331" s="163" t="str">
        <f>IFERROR(VLOOKUP($E331&amp;$D$92, Outliers!$A$4:$P$214,11,FALSE),"0")</f>
        <v>0</v>
      </c>
      <c r="AB331" s="163" t="str">
        <f>IFERROR(VLOOKUP($E331&amp;$D$92, Outliers!$A$4:$P$214,12,FALSE),"0")</f>
        <v>0</v>
      </c>
      <c r="AD331" s="78"/>
      <c r="AE331" s="78"/>
      <c r="AF331" s="78"/>
      <c r="AG331" s="78"/>
    </row>
    <row r="332" spans="4:33" ht="15.75" x14ac:dyDescent="0.25">
      <c r="D332" s="318"/>
      <c r="E332" s="104" t="s">
        <v>230</v>
      </c>
      <c r="F332" s="405" t="str">
        <f>IF(OR(ISERROR(VLOOKUP($E332&amp;$D$91&amp;$D$92,'CCG data'!$A:$AD,'CCG data'!R$3,FALSE)),ISBLANK(VLOOKUP($E332&amp;$D$91&amp;$D$92,'CCG data'!$A:$AD,'CCG data'!R$3,FALSE))),"",VLOOKUP($E332&amp;$D$91&amp;$D$92,'CCG data'!$A:$AD,'CCG data'!R$3,FALSE))</f>
        <v/>
      </c>
      <c r="G332" s="406"/>
      <c r="H332" s="406">
        <f>IF(OR(ISERROR(VLOOKUP($E332&amp;$D$91&amp;$D$92,'CCG data'!$A:$AD,'CCG data'!S$3,FALSE)),ISBLANK(VLOOKUP($E332&amp;$D$91&amp;$D$92,'CCG data'!$A:$AD,'CCG data'!S$3,FALSE))),"",VLOOKUP($E332&amp;$D$91&amp;$D$92,'CCG data'!$A:$AD,'CCG data'!S$3,FALSE))</f>
        <v>45.395485685853238</v>
      </c>
      <c r="I332" s="406"/>
      <c r="J332" s="406">
        <f>IF(OR(ISERROR(VLOOKUP($E332&amp;$D$91&amp;$D$92,'CCG data'!$A:$AD,'CCG data'!T$3,FALSE)),ISBLANK(VLOOKUP($E332&amp;$D$91&amp;$D$92,'CCG data'!$A:$AD,'CCG data'!T$3,FALSE))),"",VLOOKUP($E332&amp;$D$91&amp;$D$92,'CCG data'!$A:$AD,'CCG data'!T$3,FALSE))</f>
        <v>37.239628639878418</v>
      </c>
      <c r="K332" s="406"/>
      <c r="L332" s="406">
        <f>IF(OR(ISERROR(VLOOKUP($E332&amp;$D$91&amp;$D$92,'CCG data'!$A:$AD,'CCG data'!U$3,FALSE)),ISBLANK(VLOOKUP($E332&amp;$D$91&amp;$D$92,'CCG data'!$A:$AD,'CCG data'!U$3,FALSE))),"",VLOOKUP($E332&amp;$D$91&amp;$D$92,'CCG data'!$A:$AD,'CCG data'!U$3,FALSE))</f>
        <v>6.4324739570939116</v>
      </c>
      <c r="M332" s="407"/>
      <c r="N332" s="362">
        <f>IF(OR(ISERROR(VLOOKUP($E332&amp;$D$91&amp;$D$92,'CCG data'!$A:$AD,'CCG data'!G$3,FALSE)),ISBLANK(VLOOKUP($E332&amp;$D$91&amp;$D$92,'CCG data'!$A:$AD,'CCG data'!G$3,FALSE))),"",VLOOKUP($E332&amp;$D$91&amp;$D$92,'CCG data'!$A:$AD,'CCG data'!G$3,FALSE))</f>
        <v>1422</v>
      </c>
      <c r="P332" s="397" t="str">
        <f>IF(OR(ISERROR(VLOOKUP($E332&amp;$D$91&amp;$D$92,'CCG data'!$A:$AD,'CCG data'!B$3,FALSE)),ISBLANK(VLOOKUP($E332&amp;$D$91&amp;$D$92,'CCG data'!$A:$AD,'CCG data'!B$3,FALSE))),"",VLOOKUP($E332&amp;$D$91&amp;$D$92,'CCG data'!$A:$AD,'CCG data'!B$3,FALSE))</f>
        <v/>
      </c>
      <c r="Q332" s="263"/>
      <c r="R332" s="263">
        <f>IF(OR(ISERROR(VLOOKUP($E332&amp;$D$91&amp;$D$92,'CCG data'!$A:$AD,'CCG data'!C$3,FALSE)),ISBLANK(VLOOKUP($E332&amp;$D$91&amp;$D$92,'CCG data'!$A:$AD,'CCG data'!C$3,FALSE))),"",VLOOKUP($E332&amp;$D$91&amp;$D$92,'CCG data'!$A:$AD,'CCG data'!C$3,FALSE))</f>
        <v>0.51265822784810122</v>
      </c>
      <c r="S332" s="263"/>
      <c r="T332" s="263">
        <f>IF(OR(ISERROR(VLOOKUP($E332&amp;$D$91&amp;$D$92,'CCG data'!$A:$AD,'CCG data'!D$3,FALSE)),ISBLANK(VLOOKUP($E332&amp;$D$91&amp;$D$92,'CCG data'!$A:$AD,'CCG data'!D$3,FALSE))),"",VLOOKUP($E332&amp;$D$91&amp;$D$92,'CCG data'!$A:$AD,'CCG data'!D$3,FALSE))</f>
        <v>0.41490857946554149</v>
      </c>
      <c r="U332" s="263"/>
      <c r="V332" s="263">
        <f>IF(OR(ISERROR(VLOOKUP($E332&amp;$D$91&amp;$D$92,'CCG data'!$A:$AD,'CCG data'!E$3,FALSE)),ISBLANK(VLOOKUP($E332&amp;$D$91&amp;$D$92,'CCG data'!$A:$AD,'CCG data'!E$3,FALSE))),"",VLOOKUP($E332&amp;$D$91&amp;$D$92,'CCG data'!$A:$AD,'CCG data'!E$3,FALSE))</f>
        <v>7.2433192686357242E-2</v>
      </c>
      <c r="W332" s="398"/>
      <c r="Z332" s="163">
        <f>IFERROR(VLOOKUP($E332&amp;$D$92, Outliers!$A$4:$P$214,10,FALSE),"0")</f>
        <v>1</v>
      </c>
      <c r="AA332" s="163">
        <f>IFERROR(VLOOKUP($E332&amp;$D$92, Outliers!$A$4:$P$214,11,FALSE),"0")</f>
        <v>1</v>
      </c>
      <c r="AB332" s="163">
        <f>IFERROR(VLOOKUP($E332&amp;$D$92, Outliers!$A$4:$P$214,12,FALSE),"0")</f>
        <v>1</v>
      </c>
      <c r="AD332" s="78"/>
      <c r="AE332" s="78"/>
      <c r="AF332" s="78"/>
      <c r="AG332" s="78"/>
    </row>
    <row r="333" spans="4:33" x14ac:dyDescent="0.25">
      <c r="D333" s="318"/>
      <c r="E333" s="103" t="s">
        <v>27</v>
      </c>
      <c r="F333" s="95" t="str">
        <f>IF(P332="","",VLOOKUP($E332&amp;$D$91&amp;$D$92,'CCG data'!$A:$AD,'CCG data'!W$3,FALSE))</f>
        <v/>
      </c>
      <c r="G333" s="96" t="str">
        <f>IF(P332="","",VLOOKUP($E332&amp;$D$91&amp;$D$92,'CCG data'!$A:$AD,'CCG data'!X$3,FALSE))</f>
        <v/>
      </c>
      <c r="H333" s="96">
        <f>IF(R332="","",VLOOKUP($E332&amp;$D$91&amp;$D$92,'CCG data'!$A:$AD,'CCG data'!Y$3,FALSE))</f>
        <v>42.100109687917225</v>
      </c>
      <c r="I333" s="96">
        <f>IF(R332="","",VLOOKUP($E332&amp;$D$91&amp;$D$92,'CCG data'!$A:$AD,'CCG data'!Z$3,FALSE))</f>
        <v>48.690861683789251</v>
      </c>
      <c r="J333" s="96">
        <f>IF(T332="","",VLOOKUP($E332&amp;$D$91&amp;$D$92,'CCG data'!$A:$AD,'CCG data'!AA$3,FALSE))</f>
        <v>34.234691392373108</v>
      </c>
      <c r="K333" s="96">
        <f>IF(T332="","",VLOOKUP($E332&amp;$D$91&amp;$D$92,'CCG data'!$A:$AD,'CCG data'!AB$3,FALSE))</f>
        <v>40.244565887383729</v>
      </c>
      <c r="L333" s="96">
        <f>IF(V332="","",VLOOKUP($E332&amp;$D$91&amp;$D$92,'CCG data'!$A:$AD,'CCG data'!AC$3,FALSE))</f>
        <v>5.190205392586936</v>
      </c>
      <c r="M333" s="96">
        <f>IF(V332="","",VLOOKUP($E332&amp;$D$91&amp;$D$92,'CCG data'!$A:$AD,'CCG data'!AD$3,FALSE))</f>
        <v>7.6747425216008871</v>
      </c>
      <c r="N333" s="363"/>
      <c r="P333" s="150" t="str">
        <f>IF(P332="","",VLOOKUP($E332&amp;$D$91&amp;$D$92,'CCG data'!$A:$AD,'CCG data'!I$3,FALSE))</f>
        <v/>
      </c>
      <c r="Q333" s="15" t="str">
        <f>IF(P332="","",VLOOKUP($E332&amp;$D$91&amp;$D$92,'CCG data'!$A:$AD,'CCG data'!J$3,FALSE))</f>
        <v/>
      </c>
      <c r="R333" s="15">
        <f>IF(R332="","",VLOOKUP($E332&amp;$D$91&amp;$D$92,'CCG data'!$A:$AD,'CCG data'!K$3,FALSE))</f>
        <v>0.48699999999999999</v>
      </c>
      <c r="S333" s="15">
        <f>IF(R332="","",VLOOKUP($E332&amp;$D$91&amp;$D$92,'CCG data'!$A:$AD,'CCG data'!L$3,FALSE))</f>
        <v>0.53900000000000003</v>
      </c>
      <c r="T333" s="15">
        <f>IF(T332="","",VLOOKUP($E332&amp;$D$91&amp;$D$92,'CCG data'!$A:$AD,'CCG data'!M$3,FALSE))</f>
        <v>0.39</v>
      </c>
      <c r="U333" s="15">
        <f>IF(T332="","",VLOOKUP($E332&amp;$D$91&amp;$D$92,'CCG data'!$A:$AD,'CCG data'!N$3,FALSE))</f>
        <v>0.441</v>
      </c>
      <c r="V333" s="15">
        <f>IF(V332="","",VLOOKUP($E332&amp;$D$91&amp;$D$92,'CCG data'!$A:$AD,'CCG data'!O$3,FALSE))</f>
        <v>0.06</v>
      </c>
      <c r="W333" s="135">
        <f>IF(V332="","",VLOOKUP($E332&amp;$D$91&amp;$D$92,'CCG data'!$A:$AD,'CCG data'!P$3,FALSE))</f>
        <v>8.6999999999999994E-2</v>
      </c>
      <c r="Z333" s="163" t="str">
        <f>IFERROR(VLOOKUP($E333&amp;$D$92, Outliers!$A$4:$P$214,10,FALSE),"0")</f>
        <v>0</v>
      </c>
      <c r="AA333" s="163" t="str">
        <f>IFERROR(VLOOKUP($E333&amp;$D$92, Outliers!$A$4:$P$214,11,FALSE),"0")</f>
        <v>0</v>
      </c>
      <c r="AB333" s="163" t="str">
        <f>IFERROR(VLOOKUP($E333&amp;$D$92, Outliers!$A$4:$P$214,12,FALSE),"0")</f>
        <v>0</v>
      </c>
      <c r="AD333" s="78"/>
      <c r="AE333" s="78"/>
      <c r="AF333" s="78"/>
      <c r="AG333" s="78"/>
    </row>
    <row r="334" spans="4:33" ht="15.75" x14ac:dyDescent="0.25">
      <c r="D334" s="318"/>
      <c r="E334" s="104" t="s">
        <v>231</v>
      </c>
      <c r="F334" s="405" t="str">
        <f>IF(OR(ISERROR(VLOOKUP($E334&amp;$D$91&amp;$D$92,'CCG data'!$A:$AD,'CCG data'!R$3,FALSE)),ISBLANK(VLOOKUP($E334&amp;$D$91&amp;$D$92,'CCG data'!$A:$AD,'CCG data'!R$3,FALSE))),"",VLOOKUP($E334&amp;$D$91&amp;$D$92,'CCG data'!$A:$AD,'CCG data'!R$3,FALSE))</f>
        <v/>
      </c>
      <c r="G334" s="406"/>
      <c r="H334" s="406">
        <f>IF(OR(ISERROR(VLOOKUP($E334&amp;$D$91&amp;$D$92,'CCG data'!$A:$AD,'CCG data'!S$3,FALSE)),ISBLANK(VLOOKUP($E334&amp;$D$91&amp;$D$92,'CCG data'!$A:$AD,'CCG data'!S$3,FALSE))),"",VLOOKUP($E334&amp;$D$91&amp;$D$92,'CCG data'!$A:$AD,'CCG data'!S$3,FALSE))</f>
        <v>18.689335542694465</v>
      </c>
      <c r="I334" s="406"/>
      <c r="J334" s="406">
        <f>IF(OR(ISERROR(VLOOKUP($E334&amp;$D$91&amp;$D$92,'CCG data'!$A:$AD,'CCG data'!T$3,FALSE)),ISBLANK(VLOOKUP($E334&amp;$D$91&amp;$D$92,'CCG data'!$A:$AD,'CCG data'!T$3,FALSE))),"",VLOOKUP($E334&amp;$D$91&amp;$D$92,'CCG data'!$A:$AD,'CCG data'!T$3,FALSE))</f>
        <v>18.675725380864321</v>
      </c>
      <c r="K334" s="406"/>
      <c r="L334" s="406">
        <f>IF(OR(ISERROR(VLOOKUP($E334&amp;$D$91&amp;$D$92,'CCG data'!$A:$AD,'CCG data'!U$3,FALSE)),ISBLANK(VLOOKUP($E334&amp;$D$91&amp;$D$92,'CCG data'!$A:$AD,'CCG data'!U$3,FALSE))),"",VLOOKUP($E334&amp;$D$91&amp;$D$92,'CCG data'!$A:$AD,'CCG data'!U$3,FALSE))</f>
        <v>20.479438216424974</v>
      </c>
      <c r="M334" s="407"/>
      <c r="N334" s="362">
        <f>IF(OR(ISERROR(VLOOKUP($E334&amp;$D$91&amp;$D$92,'CCG data'!$A:$AD,'CCG data'!G$3,FALSE)),ISBLANK(VLOOKUP($E334&amp;$D$91&amp;$D$92,'CCG data'!$A:$AD,'CCG data'!G$3,FALSE))),"",VLOOKUP($E334&amp;$D$91&amp;$D$92,'CCG data'!$A:$AD,'CCG data'!G$3,FALSE))</f>
        <v>1273</v>
      </c>
      <c r="P334" s="397" t="str">
        <f>IF(OR(ISERROR(VLOOKUP($E334&amp;$D$91&amp;$D$92,'CCG data'!$A:$AD,'CCG data'!B$3,FALSE)),ISBLANK(VLOOKUP($E334&amp;$D$91&amp;$D$92,'CCG data'!$A:$AD,'CCG data'!B$3,FALSE))),"",VLOOKUP($E334&amp;$D$91&amp;$D$92,'CCG data'!$A:$AD,'CCG data'!B$3,FALSE))</f>
        <v/>
      </c>
      <c r="Q334" s="263"/>
      <c r="R334" s="263">
        <f>IF(OR(ISERROR(VLOOKUP($E334&amp;$D$91&amp;$D$92,'CCG data'!$A:$AD,'CCG data'!C$3,FALSE)),ISBLANK(VLOOKUP($E334&amp;$D$91&amp;$D$92,'CCG data'!$A:$AD,'CCG data'!C$3,FALSE))),"",VLOOKUP($E334&amp;$D$91&amp;$D$92,'CCG data'!$A:$AD,'CCG data'!C$3,FALSE))</f>
        <v>0.3197172034564022</v>
      </c>
      <c r="S334" s="263"/>
      <c r="T334" s="263">
        <f>IF(OR(ISERROR(VLOOKUP($E334&amp;$D$91&amp;$D$92,'CCG data'!$A:$AD,'CCG data'!D$3,FALSE)),ISBLANK(VLOOKUP($E334&amp;$D$91&amp;$D$92,'CCG data'!$A:$AD,'CCG data'!D$3,FALSE))),"",VLOOKUP($E334&amp;$D$91&amp;$D$92,'CCG data'!$A:$AD,'CCG data'!D$3,FALSE))</f>
        <v>0.32835820895522388</v>
      </c>
      <c r="U334" s="263"/>
      <c r="V334" s="263">
        <f>IF(OR(ISERROR(VLOOKUP($E334&amp;$D$91&amp;$D$92,'CCG data'!$A:$AD,'CCG data'!E$3,FALSE)),ISBLANK(VLOOKUP($E334&amp;$D$91&amp;$D$92,'CCG data'!$A:$AD,'CCG data'!E$3,FALSE))),"",VLOOKUP($E334&amp;$D$91&amp;$D$92,'CCG data'!$A:$AD,'CCG data'!E$3,FALSE))</f>
        <v>0.35192458758837392</v>
      </c>
      <c r="W334" s="398"/>
      <c r="Z334" s="163">
        <f>IFERROR(VLOOKUP($E334&amp;$D$92, Outliers!$A$4:$P$214,10,FALSE),"0")</f>
        <v>1</v>
      </c>
      <c r="AA334" s="163">
        <f>IFERROR(VLOOKUP($E334&amp;$D$92, Outliers!$A$4:$P$214,11,FALSE),"0")</f>
        <v>1</v>
      </c>
      <c r="AB334" s="163">
        <f>IFERROR(VLOOKUP($E334&amp;$D$92, Outliers!$A$4:$P$214,12,FALSE),"0")</f>
        <v>1</v>
      </c>
      <c r="AD334" s="78"/>
      <c r="AE334" s="78"/>
      <c r="AF334" s="78"/>
      <c r="AG334" s="78"/>
    </row>
    <row r="335" spans="4:33" x14ac:dyDescent="0.25">
      <c r="D335" s="318"/>
      <c r="E335" s="103" t="s">
        <v>27</v>
      </c>
      <c r="F335" s="95" t="str">
        <f>IF(P334="","",VLOOKUP($E334&amp;$D$91&amp;$D$92,'CCG data'!$A:$AD,'CCG data'!W$3,FALSE))</f>
        <v/>
      </c>
      <c r="G335" s="96" t="str">
        <f>IF(P334="","",VLOOKUP($E334&amp;$D$91&amp;$D$92,'CCG data'!$A:$AD,'CCG data'!X$3,FALSE))</f>
        <v/>
      </c>
      <c r="H335" s="96">
        <f>IF(R334="","",VLOOKUP($E334&amp;$D$91&amp;$D$92,'CCG data'!$A:$AD,'CCG data'!Y$3,FALSE))</f>
        <v>16.873599443360931</v>
      </c>
      <c r="I335" s="96">
        <f>IF(R334="","",VLOOKUP($E334&amp;$D$91&amp;$D$92,'CCG data'!$A:$AD,'CCG data'!Z$3,FALSE))</f>
        <v>20.505071642028</v>
      </c>
      <c r="J335" s="96">
        <f>IF(T334="","",VLOOKUP($E334&amp;$D$91&amp;$D$92,'CCG data'!$A:$AD,'CCG data'!AA$3,FALSE))</f>
        <v>16.885344589930853</v>
      </c>
      <c r="K335" s="96">
        <f>IF(T334="","",VLOOKUP($E334&amp;$D$91&amp;$D$92,'CCG data'!$A:$AD,'CCG data'!AB$3,FALSE))</f>
        <v>20.46610617179779</v>
      </c>
      <c r="L335" s="96">
        <f>IF(V334="","",VLOOKUP($E334&amp;$D$91&amp;$D$92,'CCG data'!$A:$AD,'CCG data'!AC$3,FALSE))</f>
        <v>18.58301569854093</v>
      </c>
      <c r="M335" s="96">
        <f>IF(V334="","",VLOOKUP($E334&amp;$D$91&amp;$D$92,'CCG data'!$A:$AD,'CCG data'!AD$3,FALSE))</f>
        <v>22.375860734309018</v>
      </c>
      <c r="N335" s="363"/>
      <c r="P335" s="150" t="str">
        <f>IF(P334="","",VLOOKUP($E334&amp;$D$91&amp;$D$92,'CCG data'!$A:$AD,'CCG data'!I$3,FALSE))</f>
        <v/>
      </c>
      <c r="Q335" s="15" t="str">
        <f>IF(P334="","",VLOOKUP($E334&amp;$D$91&amp;$D$92,'CCG data'!$A:$AD,'CCG data'!J$3,FALSE))</f>
        <v/>
      </c>
      <c r="R335" s="15">
        <f>IF(R334="","",VLOOKUP($E334&amp;$D$91&amp;$D$92,'CCG data'!$A:$AD,'CCG data'!K$3,FALSE))</f>
        <v>0.29499999999999998</v>
      </c>
      <c r="S335" s="15">
        <f>IF(R334="","",VLOOKUP($E334&amp;$D$91&amp;$D$92,'CCG data'!$A:$AD,'CCG data'!L$3,FALSE))</f>
        <v>0.34599999999999997</v>
      </c>
      <c r="T335" s="15">
        <f>IF(T334="","",VLOOKUP($E334&amp;$D$91&amp;$D$92,'CCG data'!$A:$AD,'CCG data'!M$3,FALSE))</f>
        <v>0.30299999999999999</v>
      </c>
      <c r="U335" s="15">
        <f>IF(T334="","",VLOOKUP($E334&amp;$D$91&amp;$D$92,'CCG data'!$A:$AD,'CCG data'!N$3,FALSE))</f>
        <v>0.35499999999999998</v>
      </c>
      <c r="V335" s="15">
        <f>IF(V334="","",VLOOKUP($E334&amp;$D$91&amp;$D$92,'CCG data'!$A:$AD,'CCG data'!O$3,FALSE))</f>
        <v>0.32600000000000001</v>
      </c>
      <c r="W335" s="135">
        <f>IF(V334="","",VLOOKUP($E334&amp;$D$91&amp;$D$92,'CCG data'!$A:$AD,'CCG data'!P$3,FALSE))</f>
        <v>0.379</v>
      </c>
      <c r="Z335" s="163" t="str">
        <f>IFERROR(VLOOKUP($E335&amp;$D$92, Outliers!$A$4:$P$214,10,FALSE),"0")</f>
        <v>0</v>
      </c>
      <c r="AA335" s="163" t="str">
        <f>IFERROR(VLOOKUP($E335&amp;$D$92, Outliers!$A$4:$P$214,11,FALSE),"0")</f>
        <v>0</v>
      </c>
      <c r="AB335" s="163" t="str">
        <f>IFERROR(VLOOKUP($E335&amp;$D$92, Outliers!$A$4:$P$214,12,FALSE),"0")</f>
        <v>0</v>
      </c>
      <c r="AD335" s="78"/>
      <c r="AE335" s="78"/>
      <c r="AF335" s="78"/>
      <c r="AG335" s="78"/>
    </row>
    <row r="336" spans="4:33" ht="15.75" x14ac:dyDescent="0.25">
      <c r="D336" s="318"/>
      <c r="E336" s="104" t="s">
        <v>232</v>
      </c>
      <c r="F336" s="405" t="str">
        <f>IF(OR(ISERROR(VLOOKUP($E336&amp;$D$91&amp;$D$92,'CCG data'!$A:$AD,'CCG data'!R$3,FALSE)),ISBLANK(VLOOKUP($E336&amp;$D$91&amp;$D$92,'CCG data'!$A:$AD,'CCG data'!R$3,FALSE))),"",VLOOKUP($E336&amp;$D$91&amp;$D$92,'CCG data'!$A:$AD,'CCG data'!R$3,FALSE))</f>
        <v/>
      </c>
      <c r="G336" s="406"/>
      <c r="H336" s="406">
        <f>IF(OR(ISERROR(VLOOKUP($E336&amp;$D$91&amp;$D$92,'CCG data'!$A:$AD,'CCG data'!S$3,FALSE)),ISBLANK(VLOOKUP($E336&amp;$D$91&amp;$D$92,'CCG data'!$A:$AD,'CCG data'!S$3,FALSE))),"",VLOOKUP($E336&amp;$D$91&amp;$D$92,'CCG data'!$A:$AD,'CCG data'!S$3,FALSE))</f>
        <v>31.401093362091643</v>
      </c>
      <c r="I336" s="406"/>
      <c r="J336" s="406">
        <f>IF(OR(ISERROR(VLOOKUP($E336&amp;$D$91&amp;$D$92,'CCG data'!$A:$AD,'CCG data'!T$3,FALSE)),ISBLANK(VLOOKUP($E336&amp;$D$91&amp;$D$92,'CCG data'!$A:$AD,'CCG data'!T$3,FALSE))),"",VLOOKUP($E336&amp;$D$91&amp;$D$92,'CCG data'!$A:$AD,'CCG data'!T$3,FALSE))</f>
        <v>19.227173700423794</v>
      </c>
      <c r="K336" s="406"/>
      <c r="L336" s="406">
        <f>IF(OR(ISERROR(VLOOKUP($E336&amp;$D$91&amp;$D$92,'CCG data'!$A:$AD,'CCG data'!U$3,FALSE)),ISBLANK(VLOOKUP($E336&amp;$D$91&amp;$D$92,'CCG data'!$A:$AD,'CCG data'!U$3,FALSE))),"",VLOOKUP($E336&amp;$D$91&amp;$D$92,'CCG data'!$A:$AD,'CCG data'!U$3,FALSE))</f>
        <v>8.1976922736298157</v>
      </c>
      <c r="M336" s="407"/>
      <c r="N336" s="362">
        <f>IF(OR(ISERROR(VLOOKUP($E336&amp;$D$91&amp;$D$92,'CCG data'!$A:$AD,'CCG data'!G$3,FALSE)),ISBLANK(VLOOKUP($E336&amp;$D$91&amp;$D$92,'CCG data'!$A:$AD,'CCG data'!G$3,FALSE))),"",VLOOKUP($E336&amp;$D$91&amp;$D$92,'CCG data'!$A:$AD,'CCG data'!G$3,FALSE))</f>
        <v>1299</v>
      </c>
      <c r="P336" s="397" t="str">
        <f>IF(OR(ISERROR(VLOOKUP($E336&amp;$D$91&amp;$D$92,'CCG data'!$A:$AD,'CCG data'!B$3,FALSE)),ISBLANK(VLOOKUP($E336&amp;$D$91&amp;$D$92,'CCG data'!$A:$AD,'CCG data'!B$3,FALSE))),"",VLOOKUP($E336&amp;$D$91&amp;$D$92,'CCG data'!$A:$AD,'CCG data'!B$3,FALSE))</f>
        <v/>
      </c>
      <c r="Q336" s="263"/>
      <c r="R336" s="263">
        <f>IF(OR(ISERROR(VLOOKUP($E336&amp;$D$91&amp;$D$92,'CCG data'!$A:$AD,'CCG data'!C$3,FALSE)),ISBLANK(VLOOKUP($E336&amp;$D$91&amp;$D$92,'CCG data'!$A:$AD,'CCG data'!C$3,FALSE))),"",VLOOKUP($E336&amp;$D$91&amp;$D$92,'CCG data'!$A:$AD,'CCG data'!C$3,FALSE))</f>
        <v>0.52963818321785994</v>
      </c>
      <c r="S336" s="263"/>
      <c r="T336" s="263">
        <f>IF(OR(ISERROR(VLOOKUP($E336&amp;$D$91&amp;$D$92,'CCG data'!$A:$AD,'CCG data'!D$3,FALSE)),ISBLANK(VLOOKUP($E336&amp;$D$91&amp;$D$92,'CCG data'!$A:$AD,'CCG data'!D$3,FALSE))),"",VLOOKUP($E336&amp;$D$91&amp;$D$92,'CCG data'!$A:$AD,'CCG data'!D$3,FALSE))</f>
        <v>0.33179368745188609</v>
      </c>
      <c r="U336" s="263"/>
      <c r="V336" s="263">
        <f>IF(OR(ISERROR(VLOOKUP($E336&amp;$D$91&amp;$D$92,'CCG data'!$A:$AD,'CCG data'!E$3,FALSE)),ISBLANK(VLOOKUP($E336&amp;$D$91&amp;$D$92,'CCG data'!$A:$AD,'CCG data'!E$3,FALSE))),"",VLOOKUP($E336&amp;$D$91&amp;$D$92,'CCG data'!$A:$AD,'CCG data'!E$3,FALSE))</f>
        <v>0.13856812933025403</v>
      </c>
      <c r="W336" s="398"/>
      <c r="Z336" s="163">
        <f>IFERROR(VLOOKUP($E336&amp;$D$92, Outliers!$A$4:$P$214,10,FALSE),"0")</f>
        <v>1</v>
      </c>
      <c r="AA336" s="163">
        <f>IFERROR(VLOOKUP($E336&amp;$D$92, Outliers!$A$4:$P$214,11,FALSE),"0")</f>
        <v>1</v>
      </c>
      <c r="AB336" s="163">
        <f>IFERROR(VLOOKUP($E336&amp;$D$92, Outliers!$A$4:$P$214,12,FALSE),"0")</f>
        <v>1</v>
      </c>
      <c r="AD336" s="78"/>
      <c r="AE336" s="78"/>
      <c r="AF336" s="78"/>
      <c r="AG336" s="78"/>
    </row>
    <row r="337" spans="4:33" x14ac:dyDescent="0.25">
      <c r="D337" s="318"/>
      <c r="E337" s="103" t="s">
        <v>27</v>
      </c>
      <c r="F337" s="95" t="str">
        <f>IF(P336="","",VLOOKUP($E336&amp;$D$91&amp;$D$92,'CCG data'!$A:$AD,'CCG data'!W$3,FALSE))</f>
        <v/>
      </c>
      <c r="G337" s="96" t="str">
        <f>IF(P336="","",VLOOKUP($E336&amp;$D$91&amp;$D$92,'CCG data'!$A:$AD,'CCG data'!X$3,FALSE))</f>
        <v/>
      </c>
      <c r="H337" s="96">
        <f>IF(R336="","",VLOOKUP($E336&amp;$D$91&amp;$D$92,'CCG data'!$A:$AD,'CCG data'!Y$3,FALSE))</f>
        <v>29.05466865823783</v>
      </c>
      <c r="I337" s="96">
        <f>IF(R336="","",VLOOKUP($E336&amp;$D$91&amp;$D$92,'CCG data'!$A:$AD,'CCG data'!Z$3,FALSE))</f>
        <v>33.747518065945457</v>
      </c>
      <c r="J337" s="96">
        <f>IF(T336="","",VLOOKUP($E336&amp;$D$91&amp;$D$92,'CCG data'!$A:$AD,'CCG data'!AA$3,FALSE))</f>
        <v>17.411938577689913</v>
      </c>
      <c r="K337" s="96">
        <f>IF(T336="","",VLOOKUP($E336&amp;$D$91&amp;$D$92,'CCG data'!$A:$AD,'CCG data'!AB$3,FALSE))</f>
        <v>21.042408823157675</v>
      </c>
      <c r="L337" s="96">
        <f>IF(V336="","",VLOOKUP($E336&amp;$D$91&amp;$D$92,'CCG data'!$A:$AD,'CCG data'!AC$3,FALSE))</f>
        <v>7.0000932577090254</v>
      </c>
      <c r="M337" s="96">
        <f>IF(V336="","",VLOOKUP($E336&amp;$D$91&amp;$D$92,'CCG data'!$A:$AD,'CCG data'!AD$3,FALSE))</f>
        <v>9.395291289550606</v>
      </c>
      <c r="N337" s="363"/>
      <c r="P337" s="150" t="str">
        <f>IF(P336="","",VLOOKUP($E336&amp;$D$91&amp;$D$92,'CCG data'!$A:$AD,'CCG data'!I$3,FALSE))</f>
        <v/>
      </c>
      <c r="Q337" s="15" t="str">
        <f>IF(P336="","",VLOOKUP($E336&amp;$D$91&amp;$D$92,'CCG data'!$A:$AD,'CCG data'!J$3,FALSE))</f>
        <v/>
      </c>
      <c r="R337" s="15">
        <f>IF(R336="","",VLOOKUP($E336&amp;$D$91&amp;$D$92,'CCG data'!$A:$AD,'CCG data'!K$3,FALSE))</f>
        <v>0.502</v>
      </c>
      <c r="S337" s="15">
        <f>IF(R336="","",VLOOKUP($E336&amp;$D$91&amp;$D$92,'CCG data'!$A:$AD,'CCG data'!L$3,FALSE))</f>
        <v>0.55700000000000005</v>
      </c>
      <c r="T337" s="15">
        <f>IF(T336="","",VLOOKUP($E336&amp;$D$91&amp;$D$92,'CCG data'!$A:$AD,'CCG data'!M$3,FALSE))</f>
        <v>0.307</v>
      </c>
      <c r="U337" s="15">
        <f>IF(T336="","",VLOOKUP($E336&amp;$D$91&amp;$D$92,'CCG data'!$A:$AD,'CCG data'!N$3,FALSE))</f>
        <v>0.35799999999999998</v>
      </c>
      <c r="V337" s="15">
        <f>IF(V336="","",VLOOKUP($E336&amp;$D$91&amp;$D$92,'CCG data'!$A:$AD,'CCG data'!O$3,FALSE))</f>
        <v>0.121</v>
      </c>
      <c r="W337" s="135">
        <f>IF(V336="","",VLOOKUP($E336&amp;$D$91&amp;$D$92,'CCG data'!$A:$AD,'CCG data'!P$3,FALSE))</f>
        <v>0.158</v>
      </c>
      <c r="Z337" s="163" t="str">
        <f>IFERROR(VLOOKUP($E337&amp;$D$92, Outliers!$A$4:$P$214,10,FALSE),"0")</f>
        <v>0</v>
      </c>
      <c r="AA337" s="163" t="str">
        <f>IFERROR(VLOOKUP($E337&amp;$D$92, Outliers!$A$4:$P$214,11,FALSE),"0")</f>
        <v>0</v>
      </c>
      <c r="AB337" s="163" t="str">
        <f>IFERROR(VLOOKUP($E337&amp;$D$92, Outliers!$A$4:$P$214,12,FALSE),"0")</f>
        <v>0</v>
      </c>
      <c r="AD337" s="78"/>
      <c r="AE337" s="78"/>
      <c r="AF337" s="78"/>
      <c r="AG337" s="78"/>
    </row>
    <row r="338" spans="4:33" ht="15.75" x14ac:dyDescent="0.25">
      <c r="D338" s="318"/>
      <c r="E338" s="104" t="s">
        <v>233</v>
      </c>
      <c r="F338" s="405" t="str">
        <f>IF(OR(ISERROR(VLOOKUP($E338&amp;$D$91&amp;$D$92,'CCG data'!$A:$AD,'CCG data'!R$3,FALSE)),ISBLANK(VLOOKUP($E338&amp;$D$91&amp;$D$92,'CCG data'!$A:$AD,'CCG data'!R$3,FALSE))),"",VLOOKUP($E338&amp;$D$91&amp;$D$92,'CCG data'!$A:$AD,'CCG data'!R$3,FALSE))</f>
        <v/>
      </c>
      <c r="G338" s="406"/>
      <c r="H338" s="406">
        <f>IF(OR(ISERROR(VLOOKUP($E338&amp;$D$91&amp;$D$92,'CCG data'!$A:$AD,'CCG data'!S$3,FALSE)),ISBLANK(VLOOKUP($E338&amp;$D$91&amp;$D$92,'CCG data'!$A:$AD,'CCG data'!S$3,FALSE))),"",VLOOKUP($E338&amp;$D$91&amp;$D$92,'CCG data'!$A:$AD,'CCG data'!S$3,FALSE))</f>
        <v>38.000305805392003</v>
      </c>
      <c r="I338" s="406"/>
      <c r="J338" s="406">
        <f>IF(OR(ISERROR(VLOOKUP($E338&amp;$D$91&amp;$D$92,'CCG data'!$A:$AD,'CCG data'!T$3,FALSE)),ISBLANK(VLOOKUP($E338&amp;$D$91&amp;$D$92,'CCG data'!$A:$AD,'CCG data'!T$3,FALSE))),"",VLOOKUP($E338&amp;$D$91&amp;$D$92,'CCG data'!$A:$AD,'CCG data'!T$3,FALSE))</f>
        <v>22.500612676660335</v>
      </c>
      <c r="K338" s="406"/>
      <c r="L338" s="406">
        <f>IF(OR(ISERROR(VLOOKUP($E338&amp;$D$91&amp;$D$92,'CCG data'!$A:$AD,'CCG data'!U$3,FALSE)),ISBLANK(VLOOKUP($E338&amp;$D$91&amp;$D$92,'CCG data'!$A:$AD,'CCG data'!U$3,FALSE))),"",VLOOKUP($E338&amp;$D$91&amp;$D$92,'CCG data'!$A:$AD,'CCG data'!U$3,FALSE))</f>
        <v>9.0233183726247095</v>
      </c>
      <c r="M338" s="407"/>
      <c r="N338" s="362">
        <f>IF(OR(ISERROR(VLOOKUP($E338&amp;$D$91&amp;$D$92,'CCG data'!$A:$AD,'CCG data'!G$3,FALSE)),ISBLANK(VLOOKUP($E338&amp;$D$91&amp;$D$92,'CCG data'!$A:$AD,'CCG data'!G$3,FALSE))),"",VLOOKUP($E338&amp;$D$91&amp;$D$92,'CCG data'!$A:$AD,'CCG data'!G$3,FALSE))</f>
        <v>1487</v>
      </c>
      <c r="P338" s="397" t="str">
        <f>IF(OR(ISERROR(VLOOKUP($E338&amp;$D$91&amp;$D$92,'CCG data'!$A:$AD,'CCG data'!B$3,FALSE)),ISBLANK(VLOOKUP($E338&amp;$D$91&amp;$D$92,'CCG data'!$A:$AD,'CCG data'!B$3,FALSE))),"",VLOOKUP($E338&amp;$D$91&amp;$D$92,'CCG data'!$A:$AD,'CCG data'!B$3,FALSE))</f>
        <v/>
      </c>
      <c r="Q338" s="263"/>
      <c r="R338" s="263">
        <f>IF(OR(ISERROR(VLOOKUP($E338&amp;$D$91&amp;$D$92,'CCG data'!$A:$AD,'CCG data'!C$3,FALSE)),ISBLANK(VLOOKUP($E338&amp;$D$91&amp;$D$92,'CCG data'!$A:$AD,'CCG data'!C$3,FALSE))),"",VLOOKUP($E338&amp;$D$91&amp;$D$92,'CCG data'!$A:$AD,'CCG data'!C$3,FALSE))</f>
        <v>0.54942837928715538</v>
      </c>
      <c r="S338" s="263"/>
      <c r="T338" s="263">
        <f>IF(OR(ISERROR(VLOOKUP($E338&amp;$D$91&amp;$D$92,'CCG data'!$A:$AD,'CCG data'!D$3,FALSE)),ISBLANK(VLOOKUP($E338&amp;$D$91&amp;$D$92,'CCG data'!$A:$AD,'CCG data'!D$3,FALSE))),"",VLOOKUP($E338&amp;$D$91&amp;$D$92,'CCG data'!$A:$AD,'CCG data'!D$3,FALSE))</f>
        <v>0.32145258910558172</v>
      </c>
      <c r="U338" s="263"/>
      <c r="V338" s="263">
        <f>IF(OR(ISERROR(VLOOKUP($E338&amp;$D$91&amp;$D$92,'CCG data'!$A:$AD,'CCG data'!E$3,FALSE)),ISBLANK(VLOOKUP($E338&amp;$D$91&amp;$D$92,'CCG data'!$A:$AD,'CCG data'!E$3,FALSE))),"",VLOOKUP($E338&amp;$D$91&amp;$D$92,'CCG data'!$A:$AD,'CCG data'!E$3,FALSE))</f>
        <v>0.12911903160726296</v>
      </c>
      <c r="W338" s="398"/>
      <c r="Z338" s="163">
        <f>IFERROR(VLOOKUP($E338&amp;$D$92, Outliers!$A$4:$P$214,10,FALSE),"0")</f>
        <v>0</v>
      </c>
      <c r="AA338" s="163">
        <f>IFERROR(VLOOKUP($E338&amp;$D$92, Outliers!$A$4:$P$214,11,FALSE),"0")</f>
        <v>1</v>
      </c>
      <c r="AB338" s="163">
        <f>IFERROR(VLOOKUP($E338&amp;$D$92, Outliers!$A$4:$P$214,12,FALSE),"0")</f>
        <v>1</v>
      </c>
      <c r="AD338" s="78"/>
      <c r="AE338" s="78"/>
      <c r="AF338" s="78"/>
      <c r="AG338" s="78"/>
    </row>
    <row r="339" spans="4:33" x14ac:dyDescent="0.25">
      <c r="D339" s="318"/>
      <c r="E339" s="103" t="s">
        <v>27</v>
      </c>
      <c r="F339" s="95" t="str">
        <f>IF(P338="","",VLOOKUP($E338&amp;$D$91&amp;$D$92,'CCG data'!$A:$AD,'CCG data'!W$3,FALSE))</f>
        <v/>
      </c>
      <c r="G339" s="96" t="str">
        <f>IF(P338="","",VLOOKUP($E338&amp;$D$91&amp;$D$92,'CCG data'!$A:$AD,'CCG data'!X$3,FALSE))</f>
        <v/>
      </c>
      <c r="H339" s="96">
        <f>IF(R338="","",VLOOKUP($E338&amp;$D$91&amp;$D$92,'CCG data'!$A:$AD,'CCG data'!Y$3,FALSE))</f>
        <v>35.394559475902412</v>
      </c>
      <c r="I339" s="96">
        <f>IF(R338="","",VLOOKUP($E338&amp;$D$91&amp;$D$92,'CCG data'!$A:$AD,'CCG data'!Z$3,FALSE))</f>
        <v>40.606052134881594</v>
      </c>
      <c r="J339" s="96">
        <f>IF(T338="","",VLOOKUP($E338&amp;$D$91&amp;$D$92,'CCG data'!$A:$AD,'CCG data'!AA$3,FALSE))</f>
        <v>20.483470701209722</v>
      </c>
      <c r="K339" s="96">
        <f>IF(T338="","",VLOOKUP($E338&amp;$D$91&amp;$D$92,'CCG data'!$A:$AD,'CCG data'!AB$3,FALSE))</f>
        <v>24.517754652110948</v>
      </c>
      <c r="L339" s="96">
        <f>IF(V338="","",VLOOKUP($E338&amp;$D$91&amp;$D$92,'CCG data'!$A:$AD,'CCG data'!AC$3,FALSE))</f>
        <v>7.7469626262271589</v>
      </c>
      <c r="M339" s="96">
        <f>IF(V338="","",VLOOKUP($E338&amp;$D$91&amp;$D$92,'CCG data'!$A:$AD,'CCG data'!AD$3,FALSE))</f>
        <v>10.29967411902226</v>
      </c>
      <c r="N339" s="363"/>
      <c r="P339" s="150" t="str">
        <f>IF(P338="","",VLOOKUP($E338&amp;$D$91&amp;$D$92,'CCG data'!$A:$AD,'CCG data'!I$3,FALSE))</f>
        <v/>
      </c>
      <c r="Q339" s="15" t="str">
        <f>IF(P338="","",VLOOKUP($E338&amp;$D$91&amp;$D$92,'CCG data'!$A:$AD,'CCG data'!J$3,FALSE))</f>
        <v/>
      </c>
      <c r="R339" s="15">
        <f>IF(R338="","",VLOOKUP($E338&amp;$D$91&amp;$D$92,'CCG data'!$A:$AD,'CCG data'!K$3,FALSE))</f>
        <v>0.52400000000000002</v>
      </c>
      <c r="S339" s="15">
        <f>IF(R338="","",VLOOKUP($E338&amp;$D$91&amp;$D$92,'CCG data'!$A:$AD,'CCG data'!L$3,FALSE))</f>
        <v>0.57499999999999996</v>
      </c>
      <c r="T339" s="15">
        <f>IF(T338="","",VLOOKUP($E338&amp;$D$91&amp;$D$92,'CCG data'!$A:$AD,'CCG data'!M$3,FALSE))</f>
        <v>0.29799999999999999</v>
      </c>
      <c r="U339" s="15">
        <f>IF(T338="","",VLOOKUP($E338&amp;$D$91&amp;$D$92,'CCG data'!$A:$AD,'CCG data'!N$3,FALSE))</f>
        <v>0.34599999999999997</v>
      </c>
      <c r="V339" s="15">
        <f>IF(V338="","",VLOOKUP($E338&amp;$D$91&amp;$D$92,'CCG data'!$A:$AD,'CCG data'!O$3,FALSE))</f>
        <v>0.113</v>
      </c>
      <c r="W339" s="135">
        <f>IF(V338="","",VLOOKUP($E338&amp;$D$91&amp;$D$92,'CCG data'!$A:$AD,'CCG data'!P$3,FALSE))</f>
        <v>0.14699999999999999</v>
      </c>
      <c r="Z339" s="163" t="str">
        <f>IFERROR(VLOOKUP($E339&amp;$D$92, Outliers!$A$4:$P$214,10,FALSE),"0")</f>
        <v>0</v>
      </c>
      <c r="AA339" s="163" t="str">
        <f>IFERROR(VLOOKUP($E339&amp;$D$92, Outliers!$A$4:$P$214,11,FALSE),"0")</f>
        <v>0</v>
      </c>
      <c r="AB339" s="163" t="str">
        <f>IFERROR(VLOOKUP($E339&amp;$D$92, Outliers!$A$4:$P$214,12,FALSE),"0")</f>
        <v>0</v>
      </c>
      <c r="AD339" s="78"/>
      <c r="AE339" s="78"/>
      <c r="AF339" s="78"/>
      <c r="AG339" s="78"/>
    </row>
    <row r="340" spans="4:33" ht="15.75" x14ac:dyDescent="0.25">
      <c r="D340" s="318"/>
      <c r="E340" s="104" t="s">
        <v>234</v>
      </c>
      <c r="F340" s="405" t="str">
        <f>IF(OR(ISERROR(VLOOKUP($E340&amp;$D$91&amp;$D$92,'CCG data'!$A:$AD,'CCG data'!R$3,FALSE)),ISBLANK(VLOOKUP($E340&amp;$D$91&amp;$D$92,'CCG data'!$A:$AD,'CCG data'!R$3,FALSE))),"",VLOOKUP($E340&amp;$D$91&amp;$D$92,'CCG data'!$A:$AD,'CCG data'!R$3,FALSE))</f>
        <v/>
      </c>
      <c r="G340" s="406"/>
      <c r="H340" s="406">
        <f>IF(OR(ISERROR(VLOOKUP($E340&amp;$D$91&amp;$D$92,'CCG data'!$A:$AD,'CCG data'!S$3,FALSE)),ISBLANK(VLOOKUP($E340&amp;$D$91&amp;$D$92,'CCG data'!$A:$AD,'CCG data'!S$3,FALSE))),"",VLOOKUP($E340&amp;$D$91&amp;$D$92,'CCG data'!$A:$AD,'CCG data'!S$3,FALSE))</f>
        <v>48.000438760143659</v>
      </c>
      <c r="I340" s="406"/>
      <c r="J340" s="406">
        <f>IF(OR(ISERROR(VLOOKUP($E340&amp;$D$91&amp;$D$92,'CCG data'!$A:$AD,'CCG data'!T$3,FALSE)),ISBLANK(VLOOKUP($E340&amp;$D$91&amp;$D$92,'CCG data'!$A:$AD,'CCG data'!T$3,FALSE))),"",VLOOKUP($E340&amp;$D$91&amp;$D$92,'CCG data'!$A:$AD,'CCG data'!T$3,FALSE))</f>
        <v>41.599296949126511</v>
      </c>
      <c r="K340" s="406"/>
      <c r="L340" s="406">
        <f>IF(OR(ISERROR(VLOOKUP($E340&amp;$D$91&amp;$D$92,'CCG data'!$A:$AD,'CCG data'!U$3,FALSE)),ISBLANK(VLOOKUP($E340&amp;$D$91&amp;$D$92,'CCG data'!$A:$AD,'CCG data'!U$3,FALSE))),"",VLOOKUP($E340&amp;$D$91&amp;$D$92,'CCG data'!$A:$AD,'CCG data'!U$3,FALSE))</f>
        <v>18.622261343972848</v>
      </c>
      <c r="M340" s="407"/>
      <c r="N340" s="362">
        <f>IF(OR(ISERROR(VLOOKUP($E340&amp;$D$91&amp;$D$92,'CCG data'!$A:$AD,'CCG data'!G$3,FALSE)),ISBLANK(VLOOKUP($E340&amp;$D$91&amp;$D$92,'CCG data'!$A:$AD,'CCG data'!G$3,FALSE))),"",VLOOKUP($E340&amp;$D$91&amp;$D$92,'CCG data'!$A:$AD,'CCG data'!G$3,FALSE))</f>
        <v>2046</v>
      </c>
      <c r="P340" s="397" t="str">
        <f>IF(OR(ISERROR(VLOOKUP($E340&amp;$D$91&amp;$D$92,'CCG data'!$A:$AD,'CCG data'!B$3,FALSE)),ISBLANK(VLOOKUP($E340&amp;$D$91&amp;$D$92,'CCG data'!$A:$AD,'CCG data'!B$3,FALSE))),"",VLOOKUP($E340&amp;$D$91&amp;$D$92,'CCG data'!$A:$AD,'CCG data'!B$3,FALSE))</f>
        <v/>
      </c>
      <c r="Q340" s="263"/>
      <c r="R340" s="263">
        <f>IF(OR(ISERROR(VLOOKUP($E340&amp;$D$91&amp;$D$92,'CCG data'!$A:$AD,'CCG data'!C$3,FALSE)),ISBLANK(VLOOKUP($E340&amp;$D$91&amp;$D$92,'CCG data'!$A:$AD,'CCG data'!C$3,FALSE))),"",VLOOKUP($E340&amp;$D$91&amp;$D$92,'CCG data'!$A:$AD,'CCG data'!C$3,FALSE))</f>
        <v>0.44134897360703812</v>
      </c>
      <c r="S340" s="263"/>
      <c r="T340" s="263">
        <f>IF(OR(ISERROR(VLOOKUP($E340&amp;$D$91&amp;$D$92,'CCG data'!$A:$AD,'CCG data'!D$3,FALSE)),ISBLANK(VLOOKUP($E340&amp;$D$91&amp;$D$92,'CCG data'!$A:$AD,'CCG data'!D$3,FALSE))),"",VLOOKUP($E340&amp;$D$91&amp;$D$92,'CCG data'!$A:$AD,'CCG data'!D$3,FALSE))</f>
        <v>0.38709677419354838</v>
      </c>
      <c r="U340" s="263"/>
      <c r="V340" s="263">
        <f>IF(OR(ISERROR(VLOOKUP($E340&amp;$D$91&amp;$D$92,'CCG data'!$A:$AD,'CCG data'!E$3,FALSE)),ISBLANK(VLOOKUP($E340&amp;$D$91&amp;$D$92,'CCG data'!$A:$AD,'CCG data'!E$3,FALSE))),"",VLOOKUP($E340&amp;$D$91&amp;$D$92,'CCG data'!$A:$AD,'CCG data'!E$3,FALSE))</f>
        <v>0.17155425219941348</v>
      </c>
      <c r="W340" s="398"/>
      <c r="Z340" s="163">
        <f>IFERROR(VLOOKUP($E340&amp;$D$92, Outliers!$A$4:$P$214,10,FALSE),"0")</f>
        <v>1</v>
      </c>
      <c r="AA340" s="163">
        <f>IFERROR(VLOOKUP($E340&amp;$D$92, Outliers!$A$4:$P$214,11,FALSE),"0")</f>
        <v>1</v>
      </c>
      <c r="AB340" s="163">
        <f>IFERROR(VLOOKUP($E340&amp;$D$92, Outliers!$A$4:$P$214,12,FALSE),"0")</f>
        <v>1</v>
      </c>
      <c r="AD340" s="78"/>
      <c r="AE340" s="78"/>
      <c r="AF340" s="78"/>
      <c r="AG340" s="78"/>
    </row>
    <row r="341" spans="4:33" x14ac:dyDescent="0.25">
      <c r="D341" s="318"/>
      <c r="E341" s="103" t="s">
        <v>27</v>
      </c>
      <c r="F341" s="95" t="str">
        <f>IF(P340="","",VLOOKUP($E340&amp;$D$91&amp;$D$92,'CCG data'!$A:$AD,'CCG data'!W$3,FALSE))</f>
        <v/>
      </c>
      <c r="G341" s="96" t="str">
        <f>IF(P340="","",VLOOKUP($E340&amp;$D$91&amp;$D$92,'CCG data'!$A:$AD,'CCG data'!X$3,FALSE))</f>
        <v/>
      </c>
      <c r="H341" s="96">
        <f>IF(R340="","",VLOOKUP($E340&amp;$D$91&amp;$D$92,'CCG data'!$A:$AD,'CCG data'!Y$3,FALSE))</f>
        <v>44.869623778328688</v>
      </c>
      <c r="I341" s="96">
        <f>IF(R340="","",VLOOKUP($E340&amp;$D$91&amp;$D$92,'CCG data'!$A:$AD,'CCG data'!Z$3,FALSE))</f>
        <v>51.131253741958631</v>
      </c>
      <c r="J341" s="96">
        <f>IF(T340="","",VLOOKUP($E340&amp;$D$91&amp;$D$92,'CCG data'!$A:$AD,'CCG data'!AA$3,FALSE))</f>
        <v>38.702090312041626</v>
      </c>
      <c r="K341" s="96">
        <f>IF(T340="","",VLOOKUP($E340&amp;$D$91&amp;$D$92,'CCG data'!$A:$AD,'CCG data'!AB$3,FALSE))</f>
        <v>44.496503586211396</v>
      </c>
      <c r="L341" s="96">
        <f>IF(V340="","",VLOOKUP($E340&amp;$D$91&amp;$D$92,'CCG data'!$A:$AD,'CCG data'!AC$3,FALSE))</f>
        <v>16.674055102564523</v>
      </c>
      <c r="M341" s="96">
        <f>IF(V340="","",VLOOKUP($E340&amp;$D$91&amp;$D$92,'CCG data'!$A:$AD,'CCG data'!AD$3,FALSE))</f>
        <v>20.570467585381174</v>
      </c>
      <c r="N341" s="363"/>
      <c r="P341" s="150" t="str">
        <f>IF(P340="","",VLOOKUP($E340&amp;$D$91&amp;$D$92,'CCG data'!$A:$AD,'CCG data'!I$3,FALSE))</f>
        <v/>
      </c>
      <c r="Q341" s="15" t="str">
        <f>IF(P340="","",VLOOKUP($E340&amp;$D$91&amp;$D$92,'CCG data'!$A:$AD,'CCG data'!J$3,FALSE))</f>
        <v/>
      </c>
      <c r="R341" s="15">
        <f>IF(R340="","",VLOOKUP($E340&amp;$D$91&amp;$D$92,'CCG data'!$A:$AD,'CCG data'!K$3,FALSE))</f>
        <v>0.42</v>
      </c>
      <c r="S341" s="15">
        <f>IF(R340="","",VLOOKUP($E340&amp;$D$91&amp;$D$92,'CCG data'!$A:$AD,'CCG data'!L$3,FALSE))</f>
        <v>0.46300000000000002</v>
      </c>
      <c r="T341" s="15">
        <f>IF(T340="","",VLOOKUP($E340&amp;$D$91&amp;$D$92,'CCG data'!$A:$AD,'CCG data'!M$3,FALSE))</f>
        <v>0.36599999999999999</v>
      </c>
      <c r="U341" s="15">
        <f>IF(T340="","",VLOOKUP($E340&amp;$D$91&amp;$D$92,'CCG data'!$A:$AD,'CCG data'!N$3,FALSE))</f>
        <v>0.40799999999999997</v>
      </c>
      <c r="V341" s="15">
        <f>IF(V340="","",VLOOKUP($E340&amp;$D$91&amp;$D$92,'CCG data'!$A:$AD,'CCG data'!O$3,FALSE))</f>
        <v>0.156</v>
      </c>
      <c r="W341" s="135">
        <f>IF(V340="","",VLOOKUP($E340&amp;$D$91&amp;$D$92,'CCG data'!$A:$AD,'CCG data'!P$3,FALSE))</f>
        <v>0.189</v>
      </c>
      <c r="Z341" s="163" t="str">
        <f>IFERROR(VLOOKUP($E341&amp;$D$92, Outliers!$A$4:$P$214,10,FALSE),"0")</f>
        <v>0</v>
      </c>
      <c r="AA341" s="163" t="str">
        <f>IFERROR(VLOOKUP($E341&amp;$D$92, Outliers!$A$4:$P$214,11,FALSE),"0")</f>
        <v>0</v>
      </c>
      <c r="AB341" s="163" t="str">
        <f>IFERROR(VLOOKUP($E341&amp;$D$92, Outliers!$A$4:$P$214,12,FALSE),"0")</f>
        <v>0</v>
      </c>
      <c r="AD341" s="78"/>
      <c r="AE341" s="78"/>
      <c r="AF341" s="78"/>
      <c r="AG341" s="78"/>
    </row>
    <row r="342" spans="4:33" ht="15.75" x14ac:dyDescent="0.25">
      <c r="D342" s="318"/>
      <c r="E342" s="104" t="s">
        <v>235</v>
      </c>
      <c r="F342" s="405" t="str">
        <f>IF(OR(ISERROR(VLOOKUP($E342&amp;$D$91&amp;$D$92,'CCG data'!$A:$AD,'CCG data'!R$3,FALSE)),ISBLANK(VLOOKUP($E342&amp;$D$91&amp;$D$92,'CCG data'!$A:$AD,'CCG data'!R$3,FALSE))),"",VLOOKUP($E342&amp;$D$91&amp;$D$92,'CCG data'!$A:$AD,'CCG data'!R$3,FALSE))</f>
        <v/>
      </c>
      <c r="G342" s="406"/>
      <c r="H342" s="406">
        <f>IF(OR(ISERROR(VLOOKUP($E342&amp;$D$91&amp;$D$92,'CCG data'!$A:$AD,'CCG data'!S$3,FALSE)),ISBLANK(VLOOKUP($E342&amp;$D$91&amp;$D$92,'CCG data'!$A:$AD,'CCG data'!S$3,FALSE))),"",VLOOKUP($E342&amp;$D$91&amp;$D$92,'CCG data'!$A:$AD,'CCG data'!S$3,FALSE))</f>
        <v>31.14390334289067</v>
      </c>
      <c r="I342" s="406"/>
      <c r="J342" s="406">
        <f>IF(OR(ISERROR(VLOOKUP($E342&amp;$D$91&amp;$D$92,'CCG data'!$A:$AD,'CCG data'!T$3,FALSE)),ISBLANK(VLOOKUP($E342&amp;$D$91&amp;$D$92,'CCG data'!$A:$AD,'CCG data'!T$3,FALSE))),"",VLOOKUP($E342&amp;$D$91&amp;$D$92,'CCG data'!$A:$AD,'CCG data'!T$3,FALSE))</f>
        <v>21.532813779201931</v>
      </c>
      <c r="K342" s="406"/>
      <c r="L342" s="406">
        <f>IF(OR(ISERROR(VLOOKUP($E342&amp;$D$91&amp;$D$92,'CCG data'!$A:$AD,'CCG data'!U$3,FALSE)),ISBLANK(VLOOKUP($E342&amp;$D$91&amp;$D$92,'CCG data'!$A:$AD,'CCG data'!U$3,FALSE))),"",VLOOKUP($E342&amp;$D$91&amp;$D$92,'CCG data'!$A:$AD,'CCG data'!U$3,FALSE))</f>
        <v>11.69418458416631</v>
      </c>
      <c r="M342" s="407"/>
      <c r="N342" s="362">
        <f>IF(OR(ISERROR(VLOOKUP($E342&amp;$D$91&amp;$D$92,'CCG data'!$A:$AD,'CCG data'!G$3,FALSE)),ISBLANK(VLOOKUP($E342&amp;$D$91&amp;$D$92,'CCG data'!$A:$AD,'CCG data'!G$3,FALSE))),"",VLOOKUP($E342&amp;$D$91&amp;$D$92,'CCG data'!$A:$AD,'CCG data'!G$3,FALSE))</f>
        <v>1895</v>
      </c>
      <c r="P342" s="397" t="str">
        <f>IF(OR(ISERROR(VLOOKUP($E342&amp;$D$91&amp;$D$92,'CCG data'!$A:$AD,'CCG data'!B$3,FALSE)),ISBLANK(VLOOKUP($E342&amp;$D$91&amp;$D$92,'CCG data'!$A:$AD,'CCG data'!B$3,FALSE))),"",VLOOKUP($E342&amp;$D$91&amp;$D$92,'CCG data'!$A:$AD,'CCG data'!B$3,FALSE))</f>
        <v/>
      </c>
      <c r="Q342" s="263"/>
      <c r="R342" s="263">
        <f>IF(OR(ISERROR(VLOOKUP($E342&amp;$D$91&amp;$D$92,'CCG data'!$A:$AD,'CCG data'!C$3,FALSE)),ISBLANK(VLOOKUP($E342&amp;$D$91&amp;$D$92,'CCG data'!$A:$AD,'CCG data'!C$3,FALSE))),"",VLOOKUP($E342&amp;$D$91&amp;$D$92,'CCG data'!$A:$AD,'CCG data'!C$3,FALSE))</f>
        <v>0.47757255936675463</v>
      </c>
      <c r="S342" s="263"/>
      <c r="T342" s="263">
        <f>IF(OR(ISERROR(VLOOKUP($E342&amp;$D$91&amp;$D$92,'CCG data'!$A:$AD,'CCG data'!D$3,FALSE)),ISBLANK(VLOOKUP($E342&amp;$D$91&amp;$D$92,'CCG data'!$A:$AD,'CCG data'!D$3,FALSE))),"",VLOOKUP($E342&amp;$D$91&amp;$D$92,'CCG data'!$A:$AD,'CCG data'!D$3,FALSE))</f>
        <v>0.33931398416886543</v>
      </c>
      <c r="U342" s="263"/>
      <c r="V342" s="263">
        <f>IF(OR(ISERROR(VLOOKUP($E342&amp;$D$91&amp;$D$92,'CCG data'!$A:$AD,'CCG data'!E$3,FALSE)),ISBLANK(VLOOKUP($E342&amp;$D$91&amp;$D$92,'CCG data'!$A:$AD,'CCG data'!E$3,FALSE))),"",VLOOKUP($E342&amp;$D$91&amp;$D$92,'CCG data'!$A:$AD,'CCG data'!E$3,FALSE))</f>
        <v>0.18311345646437996</v>
      </c>
      <c r="W342" s="398"/>
      <c r="Z342" s="163">
        <f>IFERROR(VLOOKUP($E342&amp;$D$92, Outliers!$A$4:$P$214,10,FALSE),"0")</f>
        <v>1</v>
      </c>
      <c r="AA342" s="163">
        <f>IFERROR(VLOOKUP($E342&amp;$D$92, Outliers!$A$4:$P$214,11,FALSE),"0")</f>
        <v>1</v>
      </c>
      <c r="AB342" s="163">
        <f>IFERROR(VLOOKUP($E342&amp;$D$92, Outliers!$A$4:$P$214,12,FALSE),"0")</f>
        <v>0</v>
      </c>
      <c r="AD342" s="78"/>
      <c r="AE342" s="78"/>
      <c r="AF342" s="78"/>
      <c r="AG342" s="78"/>
    </row>
    <row r="343" spans="4:33" x14ac:dyDescent="0.25">
      <c r="D343" s="318"/>
      <c r="E343" s="103" t="s">
        <v>27</v>
      </c>
      <c r="F343" s="95" t="str">
        <f>IF(P342="","",VLOOKUP($E342&amp;$D$91&amp;$D$92,'CCG data'!$A:$AD,'CCG data'!W$3,FALSE))</f>
        <v/>
      </c>
      <c r="G343" s="96" t="str">
        <f>IF(P342="","",VLOOKUP($E342&amp;$D$91&amp;$D$92,'CCG data'!$A:$AD,'CCG data'!X$3,FALSE))</f>
        <v/>
      </c>
      <c r="H343" s="96">
        <f>IF(R342="","",VLOOKUP($E342&amp;$D$91&amp;$D$92,'CCG data'!$A:$AD,'CCG data'!Y$3,FALSE))</f>
        <v>29.11479692453366</v>
      </c>
      <c r="I343" s="96">
        <f>IF(R342="","",VLOOKUP($E342&amp;$D$91&amp;$D$92,'CCG data'!$A:$AD,'CCG data'!Z$3,FALSE))</f>
        <v>33.173009761247684</v>
      </c>
      <c r="J343" s="96">
        <f>IF(T342="","",VLOOKUP($E342&amp;$D$91&amp;$D$92,'CCG data'!$A:$AD,'CCG data'!AA$3,FALSE))</f>
        <v>19.86843806773792</v>
      </c>
      <c r="K343" s="96">
        <f>IF(T342="","",VLOOKUP($E342&amp;$D$91&amp;$D$92,'CCG data'!$A:$AD,'CCG data'!AB$3,FALSE))</f>
        <v>23.197189490665941</v>
      </c>
      <c r="L343" s="96">
        <f>IF(V342="","",VLOOKUP($E342&amp;$D$91&amp;$D$92,'CCG data'!$A:$AD,'CCG data'!AC$3,FALSE))</f>
        <v>10.463742211354907</v>
      </c>
      <c r="M343" s="96">
        <f>IF(V342="","",VLOOKUP($E342&amp;$D$91&amp;$D$92,'CCG data'!$A:$AD,'CCG data'!AD$3,FALSE))</f>
        <v>12.924626956977713</v>
      </c>
      <c r="N343" s="363"/>
      <c r="P343" s="150" t="str">
        <f>IF(P342="","",VLOOKUP($E342&amp;$D$91&amp;$D$92,'CCG data'!$A:$AD,'CCG data'!I$3,FALSE))</f>
        <v/>
      </c>
      <c r="Q343" s="15" t="str">
        <f>IF(P342="","",VLOOKUP($E342&amp;$D$91&amp;$D$92,'CCG data'!$A:$AD,'CCG data'!J$3,FALSE))</f>
        <v/>
      </c>
      <c r="R343" s="15">
        <f>IF(R342="","",VLOOKUP($E342&amp;$D$91&amp;$D$92,'CCG data'!$A:$AD,'CCG data'!K$3,FALSE))</f>
        <v>0.45500000000000002</v>
      </c>
      <c r="S343" s="15">
        <f>IF(R342="","",VLOOKUP($E342&amp;$D$91&amp;$D$92,'CCG data'!$A:$AD,'CCG data'!L$3,FALSE))</f>
        <v>0.5</v>
      </c>
      <c r="T343" s="15">
        <f>IF(T342="","",VLOOKUP($E342&amp;$D$91&amp;$D$92,'CCG data'!$A:$AD,'CCG data'!M$3,FALSE))</f>
        <v>0.318</v>
      </c>
      <c r="U343" s="15">
        <f>IF(T342="","",VLOOKUP($E342&amp;$D$91&amp;$D$92,'CCG data'!$A:$AD,'CCG data'!N$3,FALSE))</f>
        <v>0.36099999999999999</v>
      </c>
      <c r="V343" s="15">
        <f>IF(V342="","",VLOOKUP($E342&amp;$D$91&amp;$D$92,'CCG data'!$A:$AD,'CCG data'!O$3,FALSE))</f>
        <v>0.16600000000000001</v>
      </c>
      <c r="W343" s="135">
        <f>IF(V342="","",VLOOKUP($E342&amp;$D$91&amp;$D$92,'CCG data'!$A:$AD,'CCG data'!P$3,FALSE))</f>
        <v>0.20100000000000001</v>
      </c>
      <c r="Z343" s="163" t="str">
        <f>IFERROR(VLOOKUP($E343&amp;$D$92, Outliers!$A$4:$P$214,10,FALSE),"0")</f>
        <v>0</v>
      </c>
      <c r="AA343" s="163" t="str">
        <f>IFERROR(VLOOKUP($E343&amp;$D$92, Outliers!$A$4:$P$214,11,FALSE),"0")</f>
        <v>0</v>
      </c>
      <c r="AB343" s="163" t="str">
        <f>IFERROR(VLOOKUP($E343&amp;$D$92, Outliers!$A$4:$P$214,12,FALSE),"0")</f>
        <v>0</v>
      </c>
      <c r="AD343" s="78"/>
      <c r="AE343" s="78"/>
      <c r="AF343" s="78"/>
      <c r="AG343" s="78"/>
    </row>
    <row r="344" spans="4:33" ht="15.75" x14ac:dyDescent="0.25">
      <c r="D344" s="318"/>
      <c r="E344" s="104" t="s">
        <v>490</v>
      </c>
      <c r="F344" s="405" t="str">
        <f>IF(OR(ISERROR(VLOOKUP($E344&amp;$D$91&amp;$D$92,'CCG data'!$A:$AD,'CCG data'!R$3,FALSE)),ISBLANK(VLOOKUP($E344&amp;$D$91&amp;$D$92,'CCG data'!$A:$AD,'CCG data'!R$3,FALSE))),"",VLOOKUP($E344&amp;$D$91&amp;$D$92,'CCG data'!$A:$AD,'CCG data'!R$3,FALSE))</f>
        <v/>
      </c>
      <c r="G344" s="406"/>
      <c r="H344" s="406">
        <f>IF(OR(ISERROR(VLOOKUP($E344&amp;$D$91&amp;$D$92,'CCG data'!$A:$AD,'CCG data'!S$3,FALSE)),ISBLANK(VLOOKUP($E344&amp;$D$91&amp;$D$92,'CCG data'!$A:$AD,'CCG data'!S$3,FALSE))),"",VLOOKUP($E344&amp;$D$91&amp;$D$92,'CCG data'!$A:$AD,'CCG data'!S$3,FALSE))</f>
        <v>34.641464516495546</v>
      </c>
      <c r="I344" s="406"/>
      <c r="J344" s="406">
        <f>IF(OR(ISERROR(VLOOKUP($E344&amp;$D$91&amp;$D$92,'CCG data'!$A:$AD,'CCG data'!T$3,FALSE)),ISBLANK(VLOOKUP($E344&amp;$D$91&amp;$D$92,'CCG data'!$A:$AD,'CCG data'!T$3,FALSE))),"",VLOOKUP($E344&amp;$D$91&amp;$D$92,'CCG data'!$A:$AD,'CCG data'!T$3,FALSE))</f>
        <v>22.289326546862704</v>
      </c>
      <c r="K344" s="406"/>
      <c r="L344" s="406">
        <f>IF(OR(ISERROR(VLOOKUP($E344&amp;$D$91&amp;$D$92,'CCG data'!$A:$AD,'CCG data'!U$3,FALSE)),ISBLANK(VLOOKUP($E344&amp;$D$91&amp;$D$92,'CCG data'!$A:$AD,'CCG data'!U$3,FALSE))),"",VLOOKUP($E344&amp;$D$91&amp;$D$92,'CCG data'!$A:$AD,'CCG data'!U$3,FALSE))</f>
        <v>8.5690469527942312</v>
      </c>
      <c r="M344" s="407"/>
      <c r="N344" s="362">
        <f>IF(OR(ISERROR(VLOOKUP($E344&amp;$D$91&amp;$D$92,'CCG data'!$A:$AD,'CCG data'!G$3,FALSE)),ISBLANK(VLOOKUP($E344&amp;$D$91&amp;$D$92,'CCG data'!$A:$AD,'CCG data'!G$3,FALSE))),"",VLOOKUP($E344&amp;$D$91&amp;$D$92,'CCG data'!$A:$AD,'CCG data'!G$3,FALSE))</f>
        <v>5983</v>
      </c>
      <c r="P344" s="397" t="str">
        <f>IF(OR(ISERROR(VLOOKUP($E344&amp;$D$91&amp;$D$92,'CCG data'!$A:$AD,'CCG data'!B$3,FALSE)),ISBLANK(VLOOKUP($E344&amp;$D$91&amp;$D$92,'CCG data'!$A:$AD,'CCG data'!B$3,FALSE))),"",VLOOKUP($E344&amp;$D$91&amp;$D$92,'CCG data'!$A:$AD,'CCG data'!B$3,FALSE))</f>
        <v/>
      </c>
      <c r="Q344" s="263"/>
      <c r="R344" s="263">
        <f>IF(OR(ISERROR(VLOOKUP($E344&amp;$D$91&amp;$D$92,'CCG data'!$A:$AD,'CCG data'!C$3,FALSE)),ISBLANK(VLOOKUP($E344&amp;$D$91&amp;$D$92,'CCG data'!$A:$AD,'CCG data'!C$3,FALSE))),"",VLOOKUP($E344&amp;$D$91&amp;$D$92,'CCG data'!$A:$AD,'CCG data'!C$3,FALSE))</f>
        <v>0.5228146414842052</v>
      </c>
      <c r="S344" s="263"/>
      <c r="T344" s="263">
        <f>IF(OR(ISERROR(VLOOKUP($E344&amp;$D$91&amp;$D$92,'CCG data'!$A:$AD,'CCG data'!D$3,FALSE)),ISBLANK(VLOOKUP($E344&amp;$D$91&amp;$D$92,'CCG data'!$A:$AD,'CCG data'!D$3,FALSE))),"",VLOOKUP($E344&amp;$D$91&amp;$D$92,'CCG data'!$A:$AD,'CCG data'!D$3,FALSE))</f>
        <v>0.34614741768343638</v>
      </c>
      <c r="U344" s="263"/>
      <c r="V344" s="263">
        <f>IF(OR(ISERROR(VLOOKUP($E344&amp;$D$91&amp;$D$92,'CCG data'!$A:$AD,'CCG data'!E$3,FALSE)),ISBLANK(VLOOKUP($E344&amp;$D$91&amp;$D$92,'CCG data'!$A:$AD,'CCG data'!E$3,FALSE))),"",VLOOKUP($E344&amp;$D$91&amp;$D$92,'CCG data'!$A:$AD,'CCG data'!E$3,FALSE))</f>
        <v>0.13103794083235834</v>
      </c>
      <c r="W344" s="398"/>
      <c r="Z344" s="163">
        <f>IFERROR(VLOOKUP($E344&amp;$D$92, Outliers!$A$4:$P$214,10,FALSE),"0")</f>
        <v>1</v>
      </c>
      <c r="AA344" s="163">
        <f>IFERROR(VLOOKUP($E344&amp;$D$92, Outliers!$A$4:$P$214,11,FALSE),"0")</f>
        <v>1</v>
      </c>
      <c r="AB344" s="163">
        <f>IFERROR(VLOOKUP($E344&amp;$D$92, Outliers!$A$4:$P$214,12,FALSE),"0")</f>
        <v>1</v>
      </c>
      <c r="AD344" s="78"/>
      <c r="AE344" s="78"/>
      <c r="AF344" s="78"/>
      <c r="AG344" s="78"/>
    </row>
    <row r="345" spans="4:33" x14ac:dyDescent="0.25">
      <c r="D345" s="318"/>
      <c r="E345" s="103" t="s">
        <v>27</v>
      </c>
      <c r="F345" s="95" t="str">
        <f>IF(P344="","",VLOOKUP($E344&amp;$D$91&amp;$D$92,'CCG data'!$A:$AD,'CCG data'!W$3,FALSE))</f>
        <v/>
      </c>
      <c r="G345" s="96" t="str">
        <f>IF(P344="","",VLOOKUP($E344&amp;$D$91&amp;$D$92,'CCG data'!$A:$AD,'CCG data'!X$3,FALSE))</f>
        <v/>
      </c>
      <c r="H345" s="96">
        <f>IF(R344="","",VLOOKUP($E344&amp;$D$91&amp;$D$92,'CCG data'!$A:$AD,'CCG data'!Y$3,FALSE))</f>
        <v>33.427463799309194</v>
      </c>
      <c r="I345" s="96">
        <f>IF(R344="","",VLOOKUP($E344&amp;$D$91&amp;$D$92,'CCG data'!$A:$AD,'CCG data'!Z$3,FALSE))</f>
        <v>35.855465233681898</v>
      </c>
      <c r="J345" s="96">
        <f>IF(T344="","",VLOOKUP($E344&amp;$D$91&amp;$D$92,'CCG data'!$A:$AD,'CCG data'!AA$3,FALSE))</f>
        <v>21.329344814754066</v>
      </c>
      <c r="K345" s="96">
        <f>IF(T344="","",VLOOKUP($E344&amp;$D$91&amp;$D$92,'CCG data'!$A:$AD,'CCG data'!AB$3,FALSE))</f>
        <v>23.249308278971341</v>
      </c>
      <c r="L345" s="96">
        <f>IF(V344="","",VLOOKUP($E344&amp;$D$91&amp;$D$92,'CCG data'!$A:$AD,'CCG data'!AC$3,FALSE))</f>
        <v>7.9692136660986348</v>
      </c>
      <c r="M345" s="96">
        <f>IF(V344="","",VLOOKUP($E344&amp;$D$91&amp;$D$92,'CCG data'!$A:$AD,'CCG data'!AD$3,FALSE))</f>
        <v>9.1688802394898268</v>
      </c>
      <c r="N345" s="363"/>
      <c r="P345" s="150" t="str">
        <f>IF(P344="","",VLOOKUP($E344&amp;$D$91&amp;$D$92,'CCG data'!$A:$AD,'CCG data'!I$3,FALSE))</f>
        <v/>
      </c>
      <c r="Q345" s="15" t="str">
        <f>IF(P344="","",VLOOKUP($E344&amp;$D$91&amp;$D$92,'CCG data'!$A:$AD,'CCG data'!J$3,FALSE))</f>
        <v/>
      </c>
      <c r="R345" s="15">
        <f>IF(R344="","",VLOOKUP($E344&amp;$D$91&amp;$D$92,'CCG data'!$A:$AD,'CCG data'!K$3,FALSE))</f>
        <v>0.51</v>
      </c>
      <c r="S345" s="15">
        <f>IF(R344="","",VLOOKUP($E344&amp;$D$91&amp;$D$92,'CCG data'!$A:$AD,'CCG data'!L$3,FALSE))</f>
        <v>0.53500000000000003</v>
      </c>
      <c r="T345" s="15">
        <f>IF(T344="","",VLOOKUP($E344&amp;$D$91&amp;$D$92,'CCG data'!$A:$AD,'CCG data'!M$3,FALSE))</f>
        <v>0.33400000000000002</v>
      </c>
      <c r="U345" s="15">
        <f>IF(T344="","",VLOOKUP($E344&amp;$D$91&amp;$D$92,'CCG data'!$A:$AD,'CCG data'!N$3,FALSE))</f>
        <v>0.35799999999999998</v>
      </c>
      <c r="V345" s="15">
        <f>IF(V344="","",VLOOKUP($E344&amp;$D$91&amp;$D$92,'CCG data'!$A:$AD,'CCG data'!O$3,FALSE))</f>
        <v>0.123</v>
      </c>
      <c r="W345" s="135">
        <f>IF(V344="","",VLOOKUP($E344&amp;$D$91&amp;$D$92,'CCG data'!$A:$AD,'CCG data'!P$3,FALSE))</f>
        <v>0.14000000000000001</v>
      </c>
      <c r="Z345" s="163" t="str">
        <f>IFERROR(VLOOKUP($E345&amp;$D$92, Outliers!$A$4:$P$214,10,FALSE),"0")</f>
        <v>0</v>
      </c>
      <c r="AA345" s="163" t="str">
        <f>IFERROR(VLOOKUP($E345&amp;$D$92, Outliers!$A$4:$P$214,11,FALSE),"0")</f>
        <v>0</v>
      </c>
      <c r="AB345" s="163" t="str">
        <f>IFERROR(VLOOKUP($E345&amp;$D$92, Outliers!$A$4:$P$214,12,FALSE),"0")</f>
        <v>0</v>
      </c>
      <c r="AD345" s="78"/>
      <c r="AE345" s="78"/>
      <c r="AF345" s="78"/>
      <c r="AG345" s="78"/>
    </row>
    <row r="346" spans="4:33" ht="15.75" x14ac:dyDescent="0.25">
      <c r="D346" s="318"/>
      <c r="E346" s="104" t="s">
        <v>236</v>
      </c>
      <c r="F346" s="405" t="str">
        <f>IF(OR(ISERROR(VLOOKUP($E346&amp;$D$91&amp;$D$92,'CCG data'!$A:$AD,'CCG data'!R$3,FALSE)),ISBLANK(VLOOKUP($E346&amp;$D$91&amp;$D$92,'CCG data'!$A:$AD,'CCG data'!R$3,FALSE))),"",VLOOKUP($E346&amp;$D$91&amp;$D$92,'CCG data'!$A:$AD,'CCG data'!R$3,FALSE))</f>
        <v/>
      </c>
      <c r="G346" s="406"/>
      <c r="H346" s="406">
        <f>IF(OR(ISERROR(VLOOKUP($E346&amp;$D$91&amp;$D$92,'CCG data'!$A:$AD,'CCG data'!S$3,FALSE)),ISBLANK(VLOOKUP($E346&amp;$D$91&amp;$D$92,'CCG data'!$A:$AD,'CCG data'!S$3,FALSE))),"",VLOOKUP($E346&amp;$D$91&amp;$D$92,'CCG data'!$A:$AD,'CCG data'!S$3,FALSE))</f>
        <v>39.042278689814189</v>
      </c>
      <c r="I346" s="406"/>
      <c r="J346" s="406">
        <f>IF(OR(ISERROR(VLOOKUP($E346&amp;$D$91&amp;$D$92,'CCG data'!$A:$AD,'CCG data'!T$3,FALSE)),ISBLANK(VLOOKUP($E346&amp;$D$91&amp;$D$92,'CCG data'!$A:$AD,'CCG data'!T$3,FALSE))),"",VLOOKUP($E346&amp;$D$91&amp;$D$92,'CCG data'!$A:$AD,'CCG data'!T$3,FALSE))</f>
        <v>29.455453585766843</v>
      </c>
      <c r="K346" s="406"/>
      <c r="L346" s="406">
        <f>IF(OR(ISERROR(VLOOKUP($E346&amp;$D$91&amp;$D$92,'CCG data'!$A:$AD,'CCG data'!U$3,FALSE)),ISBLANK(VLOOKUP($E346&amp;$D$91&amp;$D$92,'CCG data'!$A:$AD,'CCG data'!U$3,FALSE))),"",VLOOKUP($E346&amp;$D$91&amp;$D$92,'CCG data'!$A:$AD,'CCG data'!U$3,FALSE))</f>
        <v>18.676486604361397</v>
      </c>
      <c r="M346" s="407"/>
      <c r="N346" s="362">
        <f>IF(OR(ISERROR(VLOOKUP($E346&amp;$D$91&amp;$D$92,'CCG data'!$A:$AD,'CCG data'!G$3,FALSE)),ISBLANK(VLOOKUP($E346&amp;$D$91&amp;$D$92,'CCG data'!$A:$AD,'CCG data'!G$3,FALSE))),"",VLOOKUP($E346&amp;$D$91&amp;$D$92,'CCG data'!$A:$AD,'CCG data'!G$3,FALSE))</f>
        <v>2909</v>
      </c>
      <c r="P346" s="397" t="str">
        <f>IF(OR(ISERROR(VLOOKUP($E346&amp;$D$91&amp;$D$92,'CCG data'!$A:$AD,'CCG data'!B$3,FALSE)),ISBLANK(VLOOKUP($E346&amp;$D$91&amp;$D$92,'CCG data'!$A:$AD,'CCG data'!B$3,FALSE))),"",VLOOKUP($E346&amp;$D$91&amp;$D$92,'CCG data'!$A:$AD,'CCG data'!B$3,FALSE))</f>
        <v/>
      </c>
      <c r="Q346" s="263"/>
      <c r="R346" s="263">
        <f>IF(OR(ISERROR(VLOOKUP($E346&amp;$D$91&amp;$D$92,'CCG data'!$A:$AD,'CCG data'!C$3,FALSE)),ISBLANK(VLOOKUP($E346&amp;$D$91&amp;$D$92,'CCG data'!$A:$AD,'CCG data'!C$3,FALSE))),"",VLOOKUP($E346&amp;$D$91&amp;$D$92,'CCG data'!$A:$AD,'CCG data'!C$3,FALSE))</f>
        <v>0.44895152973530422</v>
      </c>
      <c r="S346" s="263"/>
      <c r="T346" s="263">
        <f>IF(OR(ISERROR(VLOOKUP($E346&amp;$D$91&amp;$D$92,'CCG data'!$A:$AD,'CCG data'!D$3,FALSE)),ISBLANK(VLOOKUP($E346&amp;$D$91&amp;$D$92,'CCG data'!$A:$AD,'CCG data'!D$3,FALSE))),"",VLOOKUP($E346&amp;$D$91&amp;$D$92,'CCG data'!$A:$AD,'CCG data'!D$3,FALSE))</f>
        <v>0.33551048470264694</v>
      </c>
      <c r="U346" s="263"/>
      <c r="V346" s="263">
        <f>IF(OR(ISERROR(VLOOKUP($E346&amp;$D$91&amp;$D$92,'CCG data'!$A:$AD,'CCG data'!E$3,FALSE)),ISBLANK(VLOOKUP($E346&amp;$D$91&amp;$D$92,'CCG data'!$A:$AD,'CCG data'!E$3,FALSE))),"",VLOOKUP($E346&amp;$D$91&amp;$D$92,'CCG data'!$A:$AD,'CCG data'!E$3,FALSE))</f>
        <v>0.21553798556204881</v>
      </c>
      <c r="W346" s="398"/>
      <c r="Z346" s="163">
        <f>IFERROR(VLOOKUP($E346&amp;$D$92, Outliers!$A$4:$P$214,10,FALSE),"0")</f>
        <v>0</v>
      </c>
      <c r="AA346" s="163">
        <f>IFERROR(VLOOKUP($E346&amp;$D$92, Outliers!$A$4:$P$214,11,FALSE),"0")</f>
        <v>0</v>
      </c>
      <c r="AB346" s="163">
        <f>IFERROR(VLOOKUP($E346&amp;$D$92, Outliers!$A$4:$P$214,12,FALSE),"0")</f>
        <v>1</v>
      </c>
      <c r="AD346" s="78"/>
      <c r="AE346" s="78"/>
      <c r="AF346" s="78"/>
      <c r="AG346" s="78"/>
    </row>
    <row r="347" spans="4:33" x14ac:dyDescent="0.25">
      <c r="D347" s="318"/>
      <c r="E347" s="103" t="s">
        <v>27</v>
      </c>
      <c r="F347" s="95" t="str">
        <f>IF(P346="","",VLOOKUP($E346&amp;$D$91&amp;$D$92,'CCG data'!$A:$AD,'CCG data'!W$3,FALSE))</f>
        <v/>
      </c>
      <c r="G347" s="96" t="str">
        <f>IF(P346="","",VLOOKUP($E346&amp;$D$91&amp;$D$92,'CCG data'!$A:$AD,'CCG data'!X$3,FALSE))</f>
        <v/>
      </c>
      <c r="H347" s="96">
        <f>IF(R346="","",VLOOKUP($E346&amp;$D$91&amp;$D$92,'CCG data'!$A:$AD,'CCG data'!Y$3,FALSE))</f>
        <v>36.924797114734737</v>
      </c>
      <c r="I347" s="96">
        <f>IF(R346="","",VLOOKUP($E346&amp;$D$91&amp;$D$92,'CCG data'!$A:$AD,'CCG data'!Z$3,FALSE))</f>
        <v>41.159760264893642</v>
      </c>
      <c r="J347" s="96">
        <f>IF(T346="","",VLOOKUP($E346&amp;$D$91&amp;$D$92,'CCG data'!$A:$AD,'CCG data'!AA$3,FALSE))</f>
        <v>27.607475242443233</v>
      </c>
      <c r="K347" s="96">
        <f>IF(T346="","",VLOOKUP($E346&amp;$D$91&amp;$D$92,'CCG data'!$A:$AD,'CCG data'!AB$3,FALSE))</f>
        <v>31.303431929090454</v>
      </c>
      <c r="L347" s="96">
        <f>IF(V346="","",VLOOKUP($E346&amp;$D$91&amp;$D$92,'CCG data'!$A:$AD,'CCG data'!AC$3,FALSE))</f>
        <v>17.214587225342683</v>
      </c>
      <c r="M347" s="96">
        <f>IF(V346="","",VLOOKUP($E346&amp;$D$91&amp;$D$92,'CCG data'!$A:$AD,'CCG data'!AD$3,FALSE))</f>
        <v>20.138385983380111</v>
      </c>
      <c r="N347" s="363"/>
      <c r="P347" s="150" t="str">
        <f>IF(P346="","",VLOOKUP($E346&amp;$D$91&amp;$D$92,'CCG data'!$A:$AD,'CCG data'!I$3,FALSE))</f>
        <v/>
      </c>
      <c r="Q347" s="15" t="str">
        <f>IF(P346="","",VLOOKUP($E346&amp;$D$91&amp;$D$92,'CCG data'!$A:$AD,'CCG data'!J$3,FALSE))</f>
        <v/>
      </c>
      <c r="R347" s="15">
        <f>IF(R346="","",VLOOKUP($E346&amp;$D$91&amp;$D$92,'CCG data'!$A:$AD,'CCG data'!K$3,FALSE))</f>
        <v>0.43099999999999999</v>
      </c>
      <c r="S347" s="15">
        <f>IF(R346="","",VLOOKUP($E346&amp;$D$91&amp;$D$92,'CCG data'!$A:$AD,'CCG data'!L$3,FALSE))</f>
        <v>0.46700000000000003</v>
      </c>
      <c r="T347" s="15">
        <f>IF(T346="","",VLOOKUP($E346&amp;$D$91&amp;$D$92,'CCG data'!$A:$AD,'CCG data'!M$3,FALSE))</f>
        <v>0.31900000000000001</v>
      </c>
      <c r="U347" s="15">
        <f>IF(T346="","",VLOOKUP($E346&amp;$D$91&amp;$D$92,'CCG data'!$A:$AD,'CCG data'!N$3,FALSE))</f>
        <v>0.35299999999999998</v>
      </c>
      <c r="V347" s="15">
        <f>IF(V346="","",VLOOKUP($E346&amp;$D$91&amp;$D$92,'CCG data'!$A:$AD,'CCG data'!O$3,FALSE))</f>
        <v>0.20100000000000001</v>
      </c>
      <c r="W347" s="135">
        <f>IF(V346="","",VLOOKUP($E346&amp;$D$91&amp;$D$92,'CCG data'!$A:$AD,'CCG data'!P$3,FALSE))</f>
        <v>0.23100000000000001</v>
      </c>
      <c r="Z347" s="163" t="str">
        <f>IFERROR(VLOOKUP($E347&amp;$D$92, Outliers!$A$4:$P$214,10,FALSE),"0")</f>
        <v>0</v>
      </c>
      <c r="AA347" s="163" t="str">
        <f>IFERROR(VLOOKUP($E347&amp;$D$92, Outliers!$A$4:$P$214,11,FALSE),"0")</f>
        <v>0</v>
      </c>
      <c r="AB347" s="163" t="str">
        <f>IFERROR(VLOOKUP($E347&amp;$D$92, Outliers!$A$4:$P$214,12,FALSE),"0")</f>
        <v>0</v>
      </c>
      <c r="AD347" s="78"/>
      <c r="AE347" s="78"/>
      <c r="AF347" s="78"/>
      <c r="AG347" s="78"/>
    </row>
    <row r="348" spans="4:33" ht="15.75" x14ac:dyDescent="0.25">
      <c r="D348" s="318"/>
      <c r="E348" s="104" t="s">
        <v>237</v>
      </c>
      <c r="F348" s="405" t="str">
        <f>IF(OR(ISERROR(VLOOKUP($E348&amp;$D$91&amp;$D$92,'CCG data'!$A:$AD,'CCG data'!R$3,FALSE)),ISBLANK(VLOOKUP($E348&amp;$D$91&amp;$D$92,'CCG data'!$A:$AD,'CCG data'!R$3,FALSE))),"",VLOOKUP($E348&amp;$D$91&amp;$D$92,'CCG data'!$A:$AD,'CCG data'!R$3,FALSE))</f>
        <v/>
      </c>
      <c r="G348" s="406"/>
      <c r="H348" s="406">
        <f>IF(OR(ISERROR(VLOOKUP($E348&amp;$D$91&amp;$D$92,'CCG data'!$A:$AD,'CCG data'!S$3,FALSE)),ISBLANK(VLOOKUP($E348&amp;$D$91&amp;$D$92,'CCG data'!$A:$AD,'CCG data'!S$3,FALSE))),"",VLOOKUP($E348&amp;$D$91&amp;$D$92,'CCG data'!$A:$AD,'CCG data'!S$3,FALSE))</f>
        <v>20.929930993155622</v>
      </c>
      <c r="I348" s="406"/>
      <c r="J348" s="406">
        <f>IF(OR(ISERROR(VLOOKUP($E348&amp;$D$91&amp;$D$92,'CCG data'!$A:$AD,'CCG data'!T$3,FALSE)),ISBLANK(VLOOKUP($E348&amp;$D$91&amp;$D$92,'CCG data'!$A:$AD,'CCG data'!T$3,FALSE))),"",VLOOKUP($E348&amp;$D$91&amp;$D$92,'CCG data'!$A:$AD,'CCG data'!T$3,FALSE))</f>
        <v>22.963220081879911</v>
      </c>
      <c r="K348" s="406"/>
      <c r="L348" s="406">
        <f>IF(OR(ISERROR(VLOOKUP($E348&amp;$D$91&amp;$D$92,'CCG data'!$A:$AD,'CCG data'!U$3,FALSE)),ISBLANK(VLOOKUP($E348&amp;$D$91&amp;$D$92,'CCG data'!$A:$AD,'CCG data'!U$3,FALSE))),"",VLOOKUP($E348&amp;$D$91&amp;$D$92,'CCG data'!$A:$AD,'CCG data'!U$3,FALSE))</f>
        <v>26.42463617398618</v>
      </c>
      <c r="M348" s="407"/>
      <c r="N348" s="362">
        <f>IF(OR(ISERROR(VLOOKUP($E348&amp;$D$91&amp;$D$92,'CCG data'!$A:$AD,'CCG data'!G$3,FALSE)),ISBLANK(VLOOKUP($E348&amp;$D$91&amp;$D$92,'CCG data'!$A:$AD,'CCG data'!G$3,FALSE))),"",VLOOKUP($E348&amp;$D$91&amp;$D$92,'CCG data'!$A:$AD,'CCG data'!G$3,FALSE))</f>
        <v>1216</v>
      </c>
      <c r="P348" s="397" t="str">
        <f>IF(OR(ISERROR(VLOOKUP($E348&amp;$D$91&amp;$D$92,'CCG data'!$A:$AD,'CCG data'!B$3,FALSE)),ISBLANK(VLOOKUP($E348&amp;$D$91&amp;$D$92,'CCG data'!$A:$AD,'CCG data'!B$3,FALSE))),"",VLOOKUP($E348&amp;$D$91&amp;$D$92,'CCG data'!$A:$AD,'CCG data'!B$3,FALSE))</f>
        <v/>
      </c>
      <c r="Q348" s="263"/>
      <c r="R348" s="263">
        <f>IF(OR(ISERROR(VLOOKUP($E348&amp;$D$91&amp;$D$92,'CCG data'!$A:$AD,'CCG data'!C$3,FALSE)),ISBLANK(VLOOKUP($E348&amp;$D$91&amp;$D$92,'CCG data'!$A:$AD,'CCG data'!C$3,FALSE))),"",VLOOKUP($E348&amp;$D$91&amp;$D$92,'CCG data'!$A:$AD,'CCG data'!C$3,FALSE))</f>
        <v>0.29605263157894735</v>
      </c>
      <c r="S348" s="263"/>
      <c r="T348" s="263">
        <f>IF(OR(ISERROR(VLOOKUP($E348&amp;$D$91&amp;$D$92,'CCG data'!$A:$AD,'CCG data'!D$3,FALSE)),ISBLANK(VLOOKUP($E348&amp;$D$91&amp;$D$92,'CCG data'!$A:$AD,'CCG data'!D$3,FALSE))),"",VLOOKUP($E348&amp;$D$91&amp;$D$92,'CCG data'!$A:$AD,'CCG data'!D$3,FALSE))</f>
        <v>0.33305921052631576</v>
      </c>
      <c r="U348" s="263"/>
      <c r="V348" s="263">
        <f>IF(OR(ISERROR(VLOOKUP($E348&amp;$D$91&amp;$D$92,'CCG data'!$A:$AD,'CCG data'!E$3,FALSE)),ISBLANK(VLOOKUP($E348&amp;$D$91&amp;$D$92,'CCG data'!$A:$AD,'CCG data'!E$3,FALSE))),"",VLOOKUP($E348&amp;$D$91&amp;$D$92,'CCG data'!$A:$AD,'CCG data'!E$3,FALSE))</f>
        <v>0.37088815789473684</v>
      </c>
      <c r="W348" s="398"/>
      <c r="Z348" s="163">
        <f>IFERROR(VLOOKUP($E348&amp;$D$92, Outliers!$A$4:$P$214,10,FALSE),"0")</f>
        <v>1</v>
      </c>
      <c r="AA348" s="163">
        <f>IFERROR(VLOOKUP($E348&amp;$D$92, Outliers!$A$4:$P$214,11,FALSE),"0")</f>
        <v>1</v>
      </c>
      <c r="AB348" s="163">
        <f>IFERROR(VLOOKUP($E348&amp;$D$92, Outliers!$A$4:$P$214,12,FALSE),"0")</f>
        <v>1</v>
      </c>
      <c r="AD348" s="78"/>
      <c r="AE348" s="78"/>
      <c r="AF348" s="78"/>
      <c r="AG348" s="78"/>
    </row>
    <row r="349" spans="4:33" x14ac:dyDescent="0.25">
      <c r="D349" s="318"/>
      <c r="E349" s="103" t="s">
        <v>27</v>
      </c>
      <c r="F349" s="95" t="str">
        <f>IF(P348="","",VLOOKUP($E348&amp;$D$91&amp;$D$92,'CCG data'!$A:$AD,'CCG data'!W$3,FALSE))</f>
        <v/>
      </c>
      <c r="G349" s="96" t="str">
        <f>IF(P348="","",VLOOKUP($E348&amp;$D$91&amp;$D$92,'CCG data'!$A:$AD,'CCG data'!X$3,FALSE))</f>
        <v/>
      </c>
      <c r="H349" s="96">
        <f>IF(R348="","",VLOOKUP($E348&amp;$D$91&amp;$D$92,'CCG data'!$A:$AD,'CCG data'!Y$3,FALSE))</f>
        <v>18.767846721677245</v>
      </c>
      <c r="I349" s="96">
        <f>IF(R348="","",VLOOKUP($E348&amp;$D$91&amp;$D$92,'CCG data'!$A:$AD,'CCG data'!Z$3,FALSE))</f>
        <v>23.092015264634</v>
      </c>
      <c r="J349" s="96">
        <f>IF(T348="","",VLOOKUP($E348&amp;$D$91&amp;$D$92,'CCG data'!$A:$AD,'CCG data'!AA$3,FALSE))</f>
        <v>20.726758985717051</v>
      </c>
      <c r="K349" s="96">
        <f>IF(T348="","",VLOOKUP($E348&amp;$D$91&amp;$D$92,'CCG data'!$A:$AD,'CCG data'!AB$3,FALSE))</f>
        <v>25.19968117804277</v>
      </c>
      <c r="L349" s="96">
        <f>IF(V348="","",VLOOKUP($E348&amp;$D$91&amp;$D$92,'CCG data'!$A:$AD,'CCG data'!AC$3,FALSE))</f>
        <v>23.985832633209892</v>
      </c>
      <c r="M349" s="96">
        <f>IF(V348="","",VLOOKUP($E348&amp;$D$91&amp;$D$92,'CCG data'!$A:$AD,'CCG data'!AD$3,FALSE))</f>
        <v>28.863439714762468</v>
      </c>
      <c r="N349" s="363"/>
      <c r="P349" s="150" t="str">
        <f>IF(P348="","",VLOOKUP($E348&amp;$D$91&amp;$D$92,'CCG data'!$A:$AD,'CCG data'!I$3,FALSE))</f>
        <v/>
      </c>
      <c r="Q349" s="15" t="str">
        <f>IF(P348="","",VLOOKUP($E348&amp;$D$91&amp;$D$92,'CCG data'!$A:$AD,'CCG data'!J$3,FALSE))</f>
        <v/>
      </c>
      <c r="R349" s="15">
        <f>IF(R348="","",VLOOKUP($E348&amp;$D$91&amp;$D$92,'CCG data'!$A:$AD,'CCG data'!K$3,FALSE))</f>
        <v>0.27100000000000002</v>
      </c>
      <c r="S349" s="15">
        <f>IF(R348="","",VLOOKUP($E348&amp;$D$91&amp;$D$92,'CCG data'!$A:$AD,'CCG data'!L$3,FALSE))</f>
        <v>0.32200000000000001</v>
      </c>
      <c r="T349" s="15">
        <f>IF(T348="","",VLOOKUP($E348&amp;$D$91&amp;$D$92,'CCG data'!$A:$AD,'CCG data'!M$3,FALSE))</f>
        <v>0.307</v>
      </c>
      <c r="U349" s="15">
        <f>IF(T348="","",VLOOKUP($E348&amp;$D$91&amp;$D$92,'CCG data'!$A:$AD,'CCG data'!N$3,FALSE))</f>
        <v>0.36</v>
      </c>
      <c r="V349" s="15">
        <f>IF(V348="","",VLOOKUP($E348&amp;$D$91&amp;$D$92,'CCG data'!$A:$AD,'CCG data'!O$3,FALSE))</f>
        <v>0.34399999999999997</v>
      </c>
      <c r="W349" s="135">
        <f>IF(V348="","",VLOOKUP($E348&amp;$D$91&amp;$D$92,'CCG data'!$A:$AD,'CCG data'!P$3,FALSE))</f>
        <v>0.39800000000000002</v>
      </c>
      <c r="Z349" s="163" t="str">
        <f>IFERROR(VLOOKUP($E349&amp;$D$92, Outliers!$A$4:$P$214,10,FALSE),"0")</f>
        <v>0</v>
      </c>
      <c r="AA349" s="163" t="str">
        <f>IFERROR(VLOOKUP($E349&amp;$D$92, Outliers!$A$4:$P$214,11,FALSE),"0")</f>
        <v>0</v>
      </c>
      <c r="AB349" s="163" t="str">
        <f>IFERROR(VLOOKUP($E349&amp;$D$92, Outliers!$A$4:$P$214,12,FALSE),"0")</f>
        <v>0</v>
      </c>
      <c r="AD349" s="78"/>
      <c r="AE349" s="78"/>
      <c r="AF349" s="78"/>
      <c r="AG349" s="78"/>
    </row>
    <row r="350" spans="4:33" ht="15.75" x14ac:dyDescent="0.25">
      <c r="D350" s="318"/>
      <c r="E350" s="104" t="s">
        <v>238</v>
      </c>
      <c r="F350" s="405" t="str">
        <f>IF(OR(ISERROR(VLOOKUP($E350&amp;$D$91&amp;$D$92,'CCG data'!$A:$AD,'CCG data'!R$3,FALSE)),ISBLANK(VLOOKUP($E350&amp;$D$91&amp;$D$92,'CCG data'!$A:$AD,'CCG data'!R$3,FALSE))),"",VLOOKUP($E350&amp;$D$91&amp;$D$92,'CCG data'!$A:$AD,'CCG data'!R$3,FALSE))</f>
        <v/>
      </c>
      <c r="G350" s="406"/>
      <c r="H350" s="406">
        <f>IF(OR(ISERROR(VLOOKUP($E350&amp;$D$91&amp;$D$92,'CCG data'!$A:$AD,'CCG data'!S$3,FALSE)),ISBLANK(VLOOKUP($E350&amp;$D$91&amp;$D$92,'CCG data'!$A:$AD,'CCG data'!S$3,FALSE))),"",VLOOKUP($E350&amp;$D$91&amp;$D$92,'CCG data'!$A:$AD,'CCG data'!S$3,FALSE))</f>
        <v>58.942902442573285</v>
      </c>
      <c r="I350" s="406"/>
      <c r="J350" s="406">
        <f>IF(OR(ISERROR(VLOOKUP($E350&amp;$D$91&amp;$D$92,'CCG data'!$A:$AD,'CCG data'!T$3,FALSE)),ISBLANK(VLOOKUP($E350&amp;$D$91&amp;$D$92,'CCG data'!$A:$AD,'CCG data'!T$3,FALSE))),"",VLOOKUP($E350&amp;$D$91&amp;$D$92,'CCG data'!$A:$AD,'CCG data'!T$3,FALSE))</f>
        <v>37.188176915871232</v>
      </c>
      <c r="K350" s="406"/>
      <c r="L350" s="406">
        <f>IF(OR(ISERROR(VLOOKUP($E350&amp;$D$91&amp;$D$92,'CCG data'!$A:$AD,'CCG data'!U$3,FALSE)),ISBLANK(VLOOKUP($E350&amp;$D$91&amp;$D$92,'CCG data'!$A:$AD,'CCG data'!U$3,FALSE))),"",VLOOKUP($E350&amp;$D$91&amp;$D$92,'CCG data'!$A:$AD,'CCG data'!U$3,FALSE))</f>
        <v>8.6975509635237938</v>
      </c>
      <c r="M350" s="407"/>
      <c r="N350" s="362">
        <f>IF(OR(ISERROR(VLOOKUP($E350&amp;$D$91&amp;$D$92,'CCG data'!$A:$AD,'CCG data'!G$3,FALSE)),ISBLANK(VLOOKUP($E350&amp;$D$91&amp;$D$92,'CCG data'!$A:$AD,'CCG data'!G$3,FALSE))),"",VLOOKUP($E350&amp;$D$91&amp;$D$92,'CCG data'!$A:$AD,'CCG data'!G$3,FALSE))</f>
        <v>2020</v>
      </c>
      <c r="P350" s="397" t="str">
        <f>IF(OR(ISERROR(VLOOKUP($E350&amp;$D$91&amp;$D$92,'CCG data'!$A:$AD,'CCG data'!B$3,FALSE)),ISBLANK(VLOOKUP($E350&amp;$D$91&amp;$D$92,'CCG data'!$A:$AD,'CCG data'!B$3,FALSE))),"",VLOOKUP($E350&amp;$D$91&amp;$D$92,'CCG data'!$A:$AD,'CCG data'!B$3,FALSE))</f>
        <v/>
      </c>
      <c r="Q350" s="263"/>
      <c r="R350" s="263">
        <f>IF(OR(ISERROR(VLOOKUP($E350&amp;$D$91&amp;$D$92,'CCG data'!$A:$AD,'CCG data'!C$3,FALSE)),ISBLANK(VLOOKUP($E350&amp;$D$91&amp;$D$92,'CCG data'!$A:$AD,'CCG data'!C$3,FALSE))),"",VLOOKUP($E350&amp;$D$91&amp;$D$92,'CCG data'!$A:$AD,'CCG data'!C$3,FALSE))</f>
        <v>0.55891089108910896</v>
      </c>
      <c r="S350" s="263"/>
      <c r="T350" s="263">
        <f>IF(OR(ISERROR(VLOOKUP($E350&amp;$D$91&amp;$D$92,'CCG data'!$A:$AD,'CCG data'!D$3,FALSE)),ISBLANK(VLOOKUP($E350&amp;$D$91&amp;$D$92,'CCG data'!$A:$AD,'CCG data'!D$3,FALSE))),"",VLOOKUP($E350&amp;$D$91&amp;$D$92,'CCG data'!$A:$AD,'CCG data'!D$3,FALSE))</f>
        <v>0.35940594059405939</v>
      </c>
      <c r="U350" s="263"/>
      <c r="V350" s="263">
        <f>IF(OR(ISERROR(VLOOKUP($E350&amp;$D$91&amp;$D$92,'CCG data'!$A:$AD,'CCG data'!E$3,FALSE)),ISBLANK(VLOOKUP($E350&amp;$D$91&amp;$D$92,'CCG data'!$A:$AD,'CCG data'!E$3,FALSE))),"",VLOOKUP($E350&amp;$D$91&amp;$D$92,'CCG data'!$A:$AD,'CCG data'!E$3,FALSE))</f>
        <v>8.1683168316831686E-2</v>
      </c>
      <c r="W350" s="398"/>
      <c r="Z350" s="163">
        <f>IFERROR(VLOOKUP($E350&amp;$D$92, Outliers!$A$4:$P$214,10,FALSE),"0")</f>
        <v>1</v>
      </c>
      <c r="AA350" s="163">
        <f>IFERROR(VLOOKUP($E350&amp;$D$92, Outliers!$A$4:$P$214,11,FALSE),"0")</f>
        <v>1</v>
      </c>
      <c r="AB350" s="163">
        <f>IFERROR(VLOOKUP($E350&amp;$D$92, Outliers!$A$4:$P$214,12,FALSE),"0")</f>
        <v>1</v>
      </c>
      <c r="AD350" s="78"/>
      <c r="AE350" s="78"/>
      <c r="AF350" s="78"/>
      <c r="AG350" s="78"/>
    </row>
    <row r="351" spans="4:33" x14ac:dyDescent="0.25">
      <c r="D351" s="318"/>
      <c r="E351" s="103" t="s">
        <v>27</v>
      </c>
      <c r="F351" s="95" t="str">
        <f>IF(P350="","",VLOOKUP($E350&amp;$D$91&amp;$D$92,'CCG data'!$A:$AD,'CCG data'!W$3,FALSE))</f>
        <v/>
      </c>
      <c r="G351" s="96" t="str">
        <f>IF(P350="","",VLOOKUP($E350&amp;$D$91&amp;$D$92,'CCG data'!$A:$AD,'CCG data'!X$3,FALSE))</f>
        <v/>
      </c>
      <c r="H351" s="96">
        <f>IF(R350="","",VLOOKUP($E350&amp;$D$91&amp;$D$92,'CCG data'!$A:$AD,'CCG data'!Y$3,FALSE))</f>
        <v>55.504627376702146</v>
      </c>
      <c r="I351" s="96">
        <f>IF(R350="","",VLOOKUP($E350&amp;$D$91&amp;$D$92,'CCG data'!$A:$AD,'CCG data'!Z$3,FALSE))</f>
        <v>62.381177508444424</v>
      </c>
      <c r="J351" s="96">
        <f>IF(T350="","",VLOOKUP($E350&amp;$D$91&amp;$D$92,'CCG data'!$A:$AD,'CCG data'!AA$3,FALSE))</f>
        <v>34.483018832535834</v>
      </c>
      <c r="K351" s="96">
        <f>IF(T350="","",VLOOKUP($E350&amp;$D$91&amp;$D$92,'CCG data'!$A:$AD,'CCG data'!AB$3,FALSE))</f>
        <v>39.89333499920663</v>
      </c>
      <c r="L351" s="96">
        <f>IF(V350="","",VLOOKUP($E350&amp;$D$91&amp;$D$92,'CCG data'!$A:$AD,'CCG data'!AC$3,FALSE))</f>
        <v>7.3704282521125091</v>
      </c>
      <c r="M351" s="96">
        <f>IF(V350="","",VLOOKUP($E350&amp;$D$91&amp;$D$92,'CCG data'!$A:$AD,'CCG data'!AD$3,FALSE))</f>
        <v>10.024673674935078</v>
      </c>
      <c r="N351" s="363"/>
      <c r="P351" s="150" t="str">
        <f>IF(P350="","",VLOOKUP($E350&amp;$D$91&amp;$D$92,'CCG data'!$A:$AD,'CCG data'!I$3,FALSE))</f>
        <v/>
      </c>
      <c r="Q351" s="15" t="str">
        <f>IF(P350="","",VLOOKUP($E350&amp;$D$91&amp;$D$92,'CCG data'!$A:$AD,'CCG data'!J$3,FALSE))</f>
        <v/>
      </c>
      <c r="R351" s="15">
        <f>IF(R350="","",VLOOKUP($E350&amp;$D$91&amp;$D$92,'CCG data'!$A:$AD,'CCG data'!K$3,FALSE))</f>
        <v>0.53700000000000003</v>
      </c>
      <c r="S351" s="15">
        <f>IF(R350="","",VLOOKUP($E350&amp;$D$91&amp;$D$92,'CCG data'!$A:$AD,'CCG data'!L$3,FALSE))</f>
        <v>0.57999999999999996</v>
      </c>
      <c r="T351" s="15">
        <f>IF(T350="","",VLOOKUP($E350&amp;$D$91&amp;$D$92,'CCG data'!$A:$AD,'CCG data'!M$3,FALSE))</f>
        <v>0.33900000000000002</v>
      </c>
      <c r="U351" s="15">
        <f>IF(T350="","",VLOOKUP($E350&amp;$D$91&amp;$D$92,'CCG data'!$A:$AD,'CCG data'!N$3,FALSE))</f>
        <v>0.38100000000000001</v>
      </c>
      <c r="V351" s="15">
        <f>IF(V350="","",VLOOKUP($E350&amp;$D$91&amp;$D$92,'CCG data'!$A:$AD,'CCG data'!O$3,FALSE))</f>
        <v>7.0999999999999994E-2</v>
      </c>
      <c r="W351" s="135">
        <f>IF(V350="","",VLOOKUP($E350&amp;$D$91&amp;$D$92,'CCG data'!$A:$AD,'CCG data'!P$3,FALSE))</f>
        <v>9.4E-2</v>
      </c>
      <c r="Z351" s="163" t="str">
        <f>IFERROR(VLOOKUP($E351&amp;$D$92, Outliers!$A$4:$P$214,10,FALSE),"0")</f>
        <v>0</v>
      </c>
      <c r="AA351" s="163" t="str">
        <f>IFERROR(VLOOKUP($E351&amp;$D$92, Outliers!$A$4:$P$214,11,FALSE),"0")</f>
        <v>0</v>
      </c>
      <c r="AB351" s="163" t="str">
        <f>IFERROR(VLOOKUP($E351&amp;$D$92, Outliers!$A$4:$P$214,12,FALSE),"0")</f>
        <v>0</v>
      </c>
      <c r="AD351" s="78"/>
      <c r="AE351" s="78"/>
      <c r="AF351" s="78"/>
      <c r="AG351" s="78"/>
    </row>
    <row r="352" spans="4:33" ht="15.75" x14ac:dyDescent="0.25">
      <c r="D352" s="318"/>
      <c r="E352" s="104" t="s">
        <v>491</v>
      </c>
      <c r="F352" s="405" t="str">
        <f>IF(OR(ISERROR(VLOOKUP($E352&amp;$D$91&amp;$D$92,'CCG data'!$A:$AD,'CCG data'!R$3,FALSE)),ISBLANK(VLOOKUP($E352&amp;$D$91&amp;$D$92,'CCG data'!$A:$AD,'CCG data'!R$3,FALSE))),"",VLOOKUP($E352&amp;$D$91&amp;$D$92,'CCG data'!$A:$AD,'CCG data'!R$3,FALSE))</f>
        <v/>
      </c>
      <c r="G352" s="406"/>
      <c r="H352" s="406">
        <f>IF(OR(ISERROR(VLOOKUP($E352&amp;$D$91&amp;$D$92,'CCG data'!$A:$AD,'CCG data'!S$3,FALSE)),ISBLANK(VLOOKUP($E352&amp;$D$91&amp;$D$92,'CCG data'!$A:$AD,'CCG data'!S$3,FALSE))),"",VLOOKUP($E352&amp;$D$91&amp;$D$92,'CCG data'!$A:$AD,'CCG data'!S$3,FALSE))</f>
        <v>44.527158888611183</v>
      </c>
      <c r="I352" s="406"/>
      <c r="J352" s="406">
        <f>IF(OR(ISERROR(VLOOKUP($E352&amp;$D$91&amp;$D$92,'CCG data'!$A:$AD,'CCG data'!T$3,FALSE)),ISBLANK(VLOOKUP($E352&amp;$D$91&amp;$D$92,'CCG data'!$A:$AD,'CCG data'!T$3,FALSE))),"",VLOOKUP($E352&amp;$D$91&amp;$D$92,'CCG data'!$A:$AD,'CCG data'!T$3,FALSE))</f>
        <v>27.350506047586034</v>
      </c>
      <c r="K352" s="406"/>
      <c r="L352" s="406">
        <f>IF(OR(ISERROR(VLOOKUP($E352&amp;$D$91&amp;$D$92,'CCG data'!$A:$AD,'CCG data'!U$3,FALSE)),ISBLANK(VLOOKUP($E352&amp;$D$91&amp;$D$92,'CCG data'!$A:$AD,'CCG data'!U$3,FALSE))),"",VLOOKUP($E352&amp;$D$91&amp;$D$92,'CCG data'!$A:$AD,'CCG data'!U$3,FALSE))</f>
        <v>7.6415126220291025</v>
      </c>
      <c r="M352" s="407"/>
      <c r="N352" s="362">
        <f>IF(OR(ISERROR(VLOOKUP($E352&amp;$D$91&amp;$D$92,'CCG data'!$A:$AD,'CCG data'!G$3,FALSE)),ISBLANK(VLOOKUP($E352&amp;$D$91&amp;$D$92,'CCG data'!$A:$AD,'CCG data'!G$3,FALSE))),"",VLOOKUP($E352&amp;$D$91&amp;$D$92,'CCG data'!$A:$AD,'CCG data'!G$3,FALSE))</f>
        <v>1084</v>
      </c>
      <c r="P352" s="397" t="str">
        <f>IF(OR(ISERROR(VLOOKUP($E352&amp;$D$91&amp;$D$92,'CCG data'!$A:$AD,'CCG data'!B$3,FALSE)),ISBLANK(VLOOKUP($E352&amp;$D$91&amp;$D$92,'CCG data'!$A:$AD,'CCG data'!B$3,FALSE))),"",VLOOKUP($E352&amp;$D$91&amp;$D$92,'CCG data'!$A:$AD,'CCG data'!B$3,FALSE))</f>
        <v/>
      </c>
      <c r="Q352" s="263"/>
      <c r="R352" s="263">
        <f>IF(OR(ISERROR(VLOOKUP($E352&amp;$D$91&amp;$D$92,'CCG data'!$A:$AD,'CCG data'!C$3,FALSE)),ISBLANK(VLOOKUP($E352&amp;$D$91&amp;$D$92,'CCG data'!$A:$AD,'CCG data'!C$3,FALSE))),"",VLOOKUP($E352&amp;$D$91&amp;$D$92,'CCG data'!$A:$AD,'CCG data'!C$3,FALSE))</f>
        <v>0.56088560885608851</v>
      </c>
      <c r="S352" s="263"/>
      <c r="T352" s="263">
        <f>IF(OR(ISERROR(VLOOKUP($E352&amp;$D$91&amp;$D$92,'CCG data'!$A:$AD,'CCG data'!D$3,FALSE)),ISBLANK(VLOOKUP($E352&amp;$D$91&amp;$D$92,'CCG data'!$A:$AD,'CCG data'!D$3,FALSE))),"",VLOOKUP($E352&amp;$D$91&amp;$D$92,'CCG data'!$A:$AD,'CCG data'!D$3,FALSE))</f>
        <v>0.34225092250922512</v>
      </c>
      <c r="U352" s="263"/>
      <c r="V352" s="263">
        <f>IF(OR(ISERROR(VLOOKUP($E352&amp;$D$91&amp;$D$92,'CCG data'!$A:$AD,'CCG data'!E$3,FALSE)),ISBLANK(VLOOKUP($E352&amp;$D$91&amp;$D$92,'CCG data'!$A:$AD,'CCG data'!E$3,FALSE))),"",VLOOKUP($E352&amp;$D$91&amp;$D$92,'CCG data'!$A:$AD,'CCG data'!E$3,FALSE))</f>
        <v>9.6863468634686353E-2</v>
      </c>
      <c r="W352" s="398"/>
      <c r="Z352" s="163">
        <f>IFERROR(VLOOKUP($E352&amp;$D$92, Outliers!$A$4:$P$214,10,FALSE),"0")</f>
        <v>1</v>
      </c>
      <c r="AA352" s="163">
        <f>IFERROR(VLOOKUP($E352&amp;$D$92, Outliers!$A$4:$P$214,11,FALSE),"0")</f>
        <v>0</v>
      </c>
      <c r="AB352" s="163">
        <f>IFERROR(VLOOKUP($E352&amp;$D$92, Outliers!$A$4:$P$214,12,FALSE),"0")</f>
        <v>1</v>
      </c>
      <c r="AD352" s="78"/>
      <c r="AE352" s="78"/>
      <c r="AF352" s="78"/>
      <c r="AG352" s="78"/>
    </row>
    <row r="353" spans="4:33" x14ac:dyDescent="0.25">
      <c r="D353" s="318"/>
      <c r="E353" s="103" t="s">
        <v>27</v>
      </c>
      <c r="F353" s="95" t="str">
        <f>IF(P352="","",VLOOKUP($E352&amp;$D$91&amp;$D$92,'CCG data'!$A:$AD,'CCG data'!W$3,FALSE))</f>
        <v/>
      </c>
      <c r="G353" s="96" t="str">
        <f>IF(P352="","",VLOOKUP($E352&amp;$D$91&amp;$D$92,'CCG data'!$A:$AD,'CCG data'!X$3,FALSE))</f>
        <v/>
      </c>
      <c r="H353" s="96">
        <f>IF(R352="","",VLOOKUP($E352&amp;$D$91&amp;$D$92,'CCG data'!$A:$AD,'CCG data'!Y$3,FALSE))</f>
        <v>40.987761981636552</v>
      </c>
      <c r="I353" s="96">
        <f>IF(R352="","",VLOOKUP($E352&amp;$D$91&amp;$D$92,'CCG data'!$A:$AD,'CCG data'!Z$3,FALSE))</f>
        <v>48.066555795585813</v>
      </c>
      <c r="J353" s="96">
        <f>IF(T352="","",VLOOKUP($E352&amp;$D$91&amp;$D$92,'CCG data'!$A:$AD,'CCG data'!AA$3,FALSE))</f>
        <v>24.567369703000853</v>
      </c>
      <c r="K353" s="96">
        <f>IF(T352="","",VLOOKUP($E352&amp;$D$91&amp;$D$92,'CCG data'!$A:$AD,'CCG data'!AB$3,FALSE))</f>
        <v>30.133642392171215</v>
      </c>
      <c r="L353" s="96">
        <f>IF(V352="","",VLOOKUP($E352&amp;$D$91&amp;$D$92,'CCG data'!$A:$AD,'CCG data'!AC$3,FALSE))</f>
        <v>6.1798714878751362</v>
      </c>
      <c r="M353" s="96">
        <f>IF(V352="","",VLOOKUP($E352&amp;$D$91&amp;$D$92,'CCG data'!$A:$AD,'CCG data'!AD$3,FALSE))</f>
        <v>9.1031537561830689</v>
      </c>
      <c r="N353" s="363"/>
      <c r="P353" s="150" t="str">
        <f>IF(P352="","",VLOOKUP($E352&amp;$D$91&amp;$D$92,'CCG data'!$A:$AD,'CCG data'!I$3,FALSE))</f>
        <v/>
      </c>
      <c r="Q353" s="15" t="str">
        <f>IF(P352="","",VLOOKUP($E352&amp;$D$91&amp;$D$92,'CCG data'!$A:$AD,'CCG data'!J$3,FALSE))</f>
        <v/>
      </c>
      <c r="R353" s="15">
        <f>IF(R352="","",VLOOKUP($E352&amp;$D$91&amp;$D$92,'CCG data'!$A:$AD,'CCG data'!K$3,FALSE))</f>
        <v>0.53100000000000003</v>
      </c>
      <c r="S353" s="15">
        <f>IF(R352="","",VLOOKUP($E352&amp;$D$91&amp;$D$92,'CCG data'!$A:$AD,'CCG data'!L$3,FALSE))</f>
        <v>0.59</v>
      </c>
      <c r="T353" s="15">
        <f>IF(T352="","",VLOOKUP($E352&amp;$D$91&amp;$D$92,'CCG data'!$A:$AD,'CCG data'!M$3,FALSE))</f>
        <v>0.315</v>
      </c>
      <c r="U353" s="15">
        <f>IF(T352="","",VLOOKUP($E352&amp;$D$91&amp;$D$92,'CCG data'!$A:$AD,'CCG data'!N$3,FALSE))</f>
        <v>0.371</v>
      </c>
      <c r="V353" s="15">
        <f>IF(V352="","",VLOOKUP($E352&amp;$D$91&amp;$D$92,'CCG data'!$A:$AD,'CCG data'!O$3,FALSE))</f>
        <v>8.1000000000000003E-2</v>
      </c>
      <c r="W353" s="135">
        <f>IF(V352="","",VLOOKUP($E352&amp;$D$91&amp;$D$92,'CCG data'!$A:$AD,'CCG data'!P$3,FALSE))</f>
        <v>0.11600000000000001</v>
      </c>
      <c r="Z353" s="163" t="str">
        <f>IFERROR(VLOOKUP($E353&amp;$D$92, Outliers!$A$4:$P$214,10,FALSE),"0")</f>
        <v>0</v>
      </c>
      <c r="AA353" s="163" t="str">
        <f>IFERROR(VLOOKUP($E353&amp;$D$92, Outliers!$A$4:$P$214,11,FALSE),"0")</f>
        <v>0</v>
      </c>
      <c r="AB353" s="163" t="str">
        <f>IFERROR(VLOOKUP($E353&amp;$D$92, Outliers!$A$4:$P$214,12,FALSE),"0")</f>
        <v>0</v>
      </c>
      <c r="AD353" s="78"/>
      <c r="AE353" s="78"/>
      <c r="AF353" s="78"/>
      <c r="AG353" s="78"/>
    </row>
    <row r="354" spans="4:33" ht="15.75" x14ac:dyDescent="0.25">
      <c r="D354" s="318"/>
      <c r="E354" s="104" t="s">
        <v>239</v>
      </c>
      <c r="F354" s="405" t="str">
        <f>IF(OR(ISERROR(VLOOKUP($E354&amp;$D$91&amp;$D$92,'CCG data'!$A:$AD,'CCG data'!R$3,FALSE)),ISBLANK(VLOOKUP($E354&amp;$D$91&amp;$D$92,'CCG data'!$A:$AD,'CCG data'!R$3,FALSE))),"",VLOOKUP($E354&amp;$D$91&amp;$D$92,'CCG data'!$A:$AD,'CCG data'!R$3,FALSE))</f>
        <v/>
      </c>
      <c r="G354" s="406"/>
      <c r="H354" s="406">
        <f>IF(OR(ISERROR(VLOOKUP($E354&amp;$D$91&amp;$D$92,'CCG data'!$A:$AD,'CCG data'!S$3,FALSE)),ISBLANK(VLOOKUP($E354&amp;$D$91&amp;$D$92,'CCG data'!$A:$AD,'CCG data'!S$3,FALSE))),"",VLOOKUP($E354&amp;$D$91&amp;$D$92,'CCG data'!$A:$AD,'CCG data'!S$3,FALSE))</f>
        <v>41.871053390731028</v>
      </c>
      <c r="I354" s="406"/>
      <c r="J354" s="406">
        <f>IF(OR(ISERROR(VLOOKUP($E354&amp;$D$91&amp;$D$92,'CCG data'!$A:$AD,'CCG data'!T$3,FALSE)),ISBLANK(VLOOKUP($E354&amp;$D$91&amp;$D$92,'CCG data'!$A:$AD,'CCG data'!T$3,FALSE))),"",VLOOKUP($E354&amp;$D$91&amp;$D$92,'CCG data'!$A:$AD,'CCG data'!T$3,FALSE))</f>
        <v>20.920561658032913</v>
      </c>
      <c r="K354" s="406"/>
      <c r="L354" s="406">
        <f>IF(OR(ISERROR(VLOOKUP($E354&amp;$D$91&amp;$D$92,'CCG data'!$A:$AD,'CCG data'!U$3,FALSE)),ISBLANK(VLOOKUP($E354&amp;$D$91&amp;$D$92,'CCG data'!$A:$AD,'CCG data'!U$3,FALSE))),"",VLOOKUP($E354&amp;$D$91&amp;$D$92,'CCG data'!$A:$AD,'CCG data'!U$3,FALSE))</f>
        <v>6.3908864107925858</v>
      </c>
      <c r="M354" s="407"/>
      <c r="N354" s="362">
        <f>IF(OR(ISERROR(VLOOKUP($E354&amp;$D$91&amp;$D$92,'CCG data'!$A:$AD,'CCG data'!G$3,FALSE)),ISBLANK(VLOOKUP($E354&amp;$D$91&amp;$D$92,'CCG data'!$A:$AD,'CCG data'!G$3,FALSE))),"",VLOOKUP($E354&amp;$D$91&amp;$D$92,'CCG data'!$A:$AD,'CCG data'!G$3,FALSE))</f>
        <v>733</v>
      </c>
      <c r="P354" s="397" t="str">
        <f>IF(OR(ISERROR(VLOOKUP($E354&amp;$D$91&amp;$D$92,'CCG data'!$A:$AD,'CCG data'!B$3,FALSE)),ISBLANK(VLOOKUP($E354&amp;$D$91&amp;$D$92,'CCG data'!$A:$AD,'CCG data'!B$3,FALSE))),"",VLOOKUP($E354&amp;$D$91&amp;$D$92,'CCG data'!$A:$AD,'CCG data'!B$3,FALSE))</f>
        <v/>
      </c>
      <c r="Q354" s="263"/>
      <c r="R354" s="263">
        <f>IF(OR(ISERROR(VLOOKUP($E354&amp;$D$91&amp;$D$92,'CCG data'!$A:$AD,'CCG data'!C$3,FALSE)),ISBLANK(VLOOKUP($E354&amp;$D$91&amp;$D$92,'CCG data'!$A:$AD,'CCG data'!C$3,FALSE))),"",VLOOKUP($E354&amp;$D$91&amp;$D$92,'CCG data'!$A:$AD,'CCG data'!C$3,FALSE))</f>
        <v>0.60572987721691673</v>
      </c>
      <c r="S354" s="263"/>
      <c r="T354" s="263">
        <f>IF(OR(ISERROR(VLOOKUP($E354&amp;$D$91&amp;$D$92,'CCG data'!$A:$AD,'CCG data'!D$3,FALSE)),ISBLANK(VLOOKUP($E354&amp;$D$91&amp;$D$92,'CCG data'!$A:$AD,'CCG data'!D$3,FALSE))),"",VLOOKUP($E354&amp;$D$91&amp;$D$92,'CCG data'!$A:$AD,'CCG data'!D$3,FALSE))</f>
        <v>0.30150068212824011</v>
      </c>
      <c r="U354" s="263"/>
      <c r="V354" s="263">
        <f>IF(OR(ISERROR(VLOOKUP($E354&amp;$D$91&amp;$D$92,'CCG data'!$A:$AD,'CCG data'!E$3,FALSE)),ISBLANK(VLOOKUP($E354&amp;$D$91&amp;$D$92,'CCG data'!$A:$AD,'CCG data'!E$3,FALSE))),"",VLOOKUP($E354&amp;$D$91&amp;$D$92,'CCG data'!$A:$AD,'CCG data'!E$3,FALSE))</f>
        <v>9.2769440654843105E-2</v>
      </c>
      <c r="W354" s="398"/>
      <c r="Z354" s="163">
        <f>IFERROR(VLOOKUP($E354&amp;$D$92, Outliers!$A$4:$P$214,10,FALSE),"0")</f>
        <v>0</v>
      </c>
      <c r="AA354" s="163">
        <f>IFERROR(VLOOKUP($E354&amp;$D$92, Outliers!$A$4:$P$214,11,FALSE),"0")</f>
        <v>1</v>
      </c>
      <c r="AB354" s="163">
        <f>IFERROR(VLOOKUP($E354&amp;$D$92, Outliers!$A$4:$P$214,12,FALSE),"0")</f>
        <v>1</v>
      </c>
      <c r="AD354" s="78"/>
      <c r="AE354" s="78"/>
      <c r="AF354" s="78"/>
      <c r="AG354" s="78"/>
    </row>
    <row r="355" spans="4:33" x14ac:dyDescent="0.25">
      <c r="D355" s="318"/>
      <c r="E355" s="103" t="s">
        <v>27</v>
      </c>
      <c r="F355" s="95" t="str">
        <f>IF(P354="","",VLOOKUP($E354&amp;$D$91&amp;$D$92,'CCG data'!$A:$AD,'CCG data'!W$3,FALSE))</f>
        <v/>
      </c>
      <c r="G355" s="96" t="str">
        <f>IF(P354="","",VLOOKUP($E354&amp;$D$91&amp;$D$92,'CCG data'!$A:$AD,'CCG data'!X$3,FALSE))</f>
        <v/>
      </c>
      <c r="H355" s="96">
        <f>IF(R354="","",VLOOKUP($E354&amp;$D$91&amp;$D$92,'CCG data'!$A:$AD,'CCG data'!Y$3,FALSE))</f>
        <v>37.9763133693246</v>
      </c>
      <c r="I355" s="96">
        <f>IF(R354="","",VLOOKUP($E354&amp;$D$91&amp;$D$92,'CCG data'!$A:$AD,'CCG data'!Z$3,FALSE))</f>
        <v>45.765793412137455</v>
      </c>
      <c r="J355" s="96">
        <f>IF(T354="","",VLOOKUP($E354&amp;$D$91&amp;$D$92,'CCG data'!$A:$AD,'CCG data'!AA$3,FALSE))</f>
        <v>18.16231389618661</v>
      </c>
      <c r="K355" s="96">
        <f>IF(T354="","",VLOOKUP($E354&amp;$D$91&amp;$D$92,'CCG data'!$A:$AD,'CCG data'!AB$3,FALSE))</f>
        <v>23.678809419879215</v>
      </c>
      <c r="L355" s="96">
        <f>IF(V354="","",VLOOKUP($E354&amp;$D$91&amp;$D$92,'CCG data'!$A:$AD,'CCG data'!AC$3,FALSE))</f>
        <v>4.8718691332183557</v>
      </c>
      <c r="M355" s="96">
        <f>IF(V354="","",VLOOKUP($E354&amp;$D$91&amp;$D$92,'CCG data'!$A:$AD,'CCG data'!AD$3,FALSE))</f>
        <v>7.9099036883668159</v>
      </c>
      <c r="N355" s="363"/>
      <c r="P355" s="150" t="str">
        <f>IF(P354="","",VLOOKUP($E354&amp;$D$91&amp;$D$92,'CCG data'!$A:$AD,'CCG data'!I$3,FALSE))</f>
        <v/>
      </c>
      <c r="Q355" s="15" t="str">
        <f>IF(P354="","",VLOOKUP($E354&amp;$D$91&amp;$D$92,'CCG data'!$A:$AD,'CCG data'!J$3,FALSE))</f>
        <v/>
      </c>
      <c r="R355" s="15">
        <f>IF(R354="","",VLOOKUP($E354&amp;$D$91&amp;$D$92,'CCG data'!$A:$AD,'CCG data'!K$3,FALSE))</f>
        <v>0.56999999999999995</v>
      </c>
      <c r="S355" s="15">
        <f>IF(R354="","",VLOOKUP($E354&amp;$D$91&amp;$D$92,'CCG data'!$A:$AD,'CCG data'!L$3,FALSE))</f>
        <v>0.64</v>
      </c>
      <c r="T355" s="15">
        <f>IF(T354="","",VLOOKUP($E354&amp;$D$91&amp;$D$92,'CCG data'!$A:$AD,'CCG data'!M$3,FALSE))</f>
        <v>0.26900000000000002</v>
      </c>
      <c r="U355" s="15">
        <f>IF(T354="","",VLOOKUP($E354&amp;$D$91&amp;$D$92,'CCG data'!$A:$AD,'CCG data'!N$3,FALSE))</f>
        <v>0.33600000000000002</v>
      </c>
      <c r="V355" s="15">
        <f>IF(V354="","",VLOOKUP($E354&amp;$D$91&amp;$D$92,'CCG data'!$A:$AD,'CCG data'!O$3,FALSE))</f>
        <v>7.3999999999999996E-2</v>
      </c>
      <c r="W355" s="135">
        <f>IF(V354="","",VLOOKUP($E354&amp;$D$91&amp;$D$92,'CCG data'!$A:$AD,'CCG data'!P$3,FALSE))</f>
        <v>0.11600000000000001</v>
      </c>
      <c r="Z355" s="163" t="str">
        <f>IFERROR(VLOOKUP($E355&amp;$D$92, Outliers!$A$4:$P$214,10,FALSE),"0")</f>
        <v>0</v>
      </c>
      <c r="AA355" s="163" t="str">
        <f>IFERROR(VLOOKUP($E355&amp;$D$92, Outliers!$A$4:$P$214,11,FALSE),"0")</f>
        <v>0</v>
      </c>
      <c r="AB355" s="163" t="str">
        <f>IFERROR(VLOOKUP($E355&amp;$D$92, Outliers!$A$4:$P$214,12,FALSE),"0")</f>
        <v>0</v>
      </c>
      <c r="AD355" s="78"/>
      <c r="AE355" s="78"/>
      <c r="AF355" s="78"/>
      <c r="AG355" s="78"/>
    </row>
    <row r="356" spans="4:33" ht="15.75" x14ac:dyDescent="0.25">
      <c r="D356" s="318"/>
      <c r="E356" s="104" t="s">
        <v>240</v>
      </c>
      <c r="F356" s="405" t="str">
        <f>IF(OR(ISERROR(VLOOKUP($E356&amp;$D$91&amp;$D$92,'CCG data'!$A:$AD,'CCG data'!R$3,FALSE)),ISBLANK(VLOOKUP($E356&amp;$D$91&amp;$D$92,'CCG data'!$A:$AD,'CCG data'!R$3,FALSE))),"",VLOOKUP($E356&amp;$D$91&amp;$D$92,'CCG data'!$A:$AD,'CCG data'!R$3,FALSE))</f>
        <v/>
      </c>
      <c r="G356" s="406"/>
      <c r="H356" s="406">
        <f>IF(OR(ISERROR(VLOOKUP($E356&amp;$D$91&amp;$D$92,'CCG data'!$A:$AD,'CCG data'!S$3,FALSE)),ISBLANK(VLOOKUP($E356&amp;$D$91&amp;$D$92,'CCG data'!$A:$AD,'CCG data'!S$3,FALSE))),"",VLOOKUP($E356&amp;$D$91&amp;$D$92,'CCG data'!$A:$AD,'CCG data'!S$3,FALSE))</f>
        <v>54.744893620283605</v>
      </c>
      <c r="I356" s="406"/>
      <c r="J356" s="406">
        <f>IF(OR(ISERROR(VLOOKUP($E356&amp;$D$91&amp;$D$92,'CCG data'!$A:$AD,'CCG data'!T$3,FALSE)),ISBLANK(VLOOKUP($E356&amp;$D$91&amp;$D$92,'CCG data'!$A:$AD,'CCG data'!T$3,FALSE))),"",VLOOKUP($E356&amp;$D$91&amp;$D$92,'CCG data'!$A:$AD,'CCG data'!T$3,FALSE))</f>
        <v>40.707006080487268</v>
      </c>
      <c r="K356" s="406"/>
      <c r="L356" s="406">
        <f>IF(OR(ISERROR(VLOOKUP($E356&amp;$D$91&amp;$D$92,'CCG data'!$A:$AD,'CCG data'!U$3,FALSE)),ISBLANK(VLOOKUP($E356&amp;$D$91&amp;$D$92,'CCG data'!$A:$AD,'CCG data'!U$3,FALSE))),"",VLOOKUP($E356&amp;$D$91&amp;$D$92,'CCG data'!$A:$AD,'CCG data'!U$3,FALSE))</f>
        <v>15.011312645787109</v>
      </c>
      <c r="M356" s="407"/>
      <c r="N356" s="362">
        <f>IF(OR(ISERROR(VLOOKUP($E356&amp;$D$91&amp;$D$92,'CCG data'!$A:$AD,'CCG data'!G$3,FALSE)),ISBLANK(VLOOKUP($E356&amp;$D$91&amp;$D$92,'CCG data'!$A:$AD,'CCG data'!G$3,FALSE))),"",VLOOKUP($E356&amp;$D$91&amp;$D$92,'CCG data'!$A:$AD,'CCG data'!G$3,FALSE))</f>
        <v>1956</v>
      </c>
      <c r="P356" s="397" t="str">
        <f>IF(OR(ISERROR(VLOOKUP($E356&amp;$D$91&amp;$D$92,'CCG data'!$A:$AD,'CCG data'!B$3,FALSE)),ISBLANK(VLOOKUP($E356&amp;$D$91&amp;$D$92,'CCG data'!$A:$AD,'CCG data'!B$3,FALSE))),"",VLOOKUP($E356&amp;$D$91&amp;$D$92,'CCG data'!$A:$AD,'CCG data'!B$3,FALSE))</f>
        <v/>
      </c>
      <c r="Q356" s="263"/>
      <c r="R356" s="263">
        <f>IF(OR(ISERROR(VLOOKUP($E356&amp;$D$91&amp;$D$92,'CCG data'!$A:$AD,'CCG data'!C$3,FALSE)),ISBLANK(VLOOKUP($E356&amp;$D$91&amp;$D$92,'CCG data'!$A:$AD,'CCG data'!C$3,FALSE))),"",VLOOKUP($E356&amp;$D$91&amp;$D$92,'CCG data'!$A:$AD,'CCG data'!C$3,FALSE))</f>
        <v>0.49846625766871167</v>
      </c>
      <c r="S356" s="263"/>
      <c r="T356" s="263">
        <f>IF(OR(ISERROR(VLOOKUP($E356&amp;$D$91&amp;$D$92,'CCG data'!$A:$AD,'CCG data'!D$3,FALSE)),ISBLANK(VLOOKUP($E356&amp;$D$91&amp;$D$92,'CCG data'!$A:$AD,'CCG data'!D$3,FALSE))),"",VLOOKUP($E356&amp;$D$91&amp;$D$92,'CCG data'!$A:$AD,'CCG data'!D$3,FALSE))</f>
        <v>0.36451942740286297</v>
      </c>
      <c r="U356" s="263"/>
      <c r="V356" s="263">
        <f>IF(OR(ISERROR(VLOOKUP($E356&amp;$D$91&amp;$D$92,'CCG data'!$A:$AD,'CCG data'!E$3,FALSE)),ISBLANK(VLOOKUP($E356&amp;$D$91&amp;$D$92,'CCG data'!$A:$AD,'CCG data'!E$3,FALSE))),"",VLOOKUP($E356&amp;$D$91&amp;$D$92,'CCG data'!$A:$AD,'CCG data'!E$3,FALSE))</f>
        <v>0.13701431492842536</v>
      </c>
      <c r="W356" s="398"/>
      <c r="Z356" s="163">
        <f>IFERROR(VLOOKUP($E356&amp;$D$92, Outliers!$A$4:$P$214,10,FALSE),"0")</f>
        <v>1</v>
      </c>
      <c r="AA356" s="163">
        <f>IFERROR(VLOOKUP($E356&amp;$D$92, Outliers!$A$4:$P$214,11,FALSE),"0")</f>
        <v>1</v>
      </c>
      <c r="AB356" s="163">
        <f>IFERROR(VLOOKUP($E356&amp;$D$92, Outliers!$A$4:$P$214,12,FALSE),"0")</f>
        <v>1</v>
      </c>
      <c r="AD356" s="78"/>
      <c r="AE356" s="78"/>
      <c r="AF356" s="78"/>
      <c r="AG356" s="78"/>
    </row>
    <row r="357" spans="4:33" x14ac:dyDescent="0.25">
      <c r="D357" s="318"/>
      <c r="E357" s="103" t="s">
        <v>27</v>
      </c>
      <c r="F357" s="95" t="str">
        <f>IF(P356="","",VLOOKUP($E356&amp;$D$91&amp;$D$92,'CCG data'!$A:$AD,'CCG data'!W$3,FALSE))</f>
        <v/>
      </c>
      <c r="G357" s="96" t="str">
        <f>IF(P356="","",VLOOKUP($E356&amp;$D$91&amp;$D$92,'CCG data'!$A:$AD,'CCG data'!X$3,FALSE))</f>
        <v/>
      </c>
      <c r="H357" s="96">
        <f>IF(R356="","",VLOOKUP($E356&amp;$D$91&amp;$D$92,'CCG data'!$A:$AD,'CCG data'!Y$3,FALSE))</f>
        <v>51.308543711980221</v>
      </c>
      <c r="I357" s="96">
        <f>IF(R356="","",VLOOKUP($E356&amp;$D$91&amp;$D$92,'CCG data'!$A:$AD,'CCG data'!Z$3,FALSE))</f>
        <v>58.18124352858699</v>
      </c>
      <c r="J357" s="96">
        <f>IF(T356="","",VLOOKUP($E356&amp;$D$91&amp;$D$92,'CCG data'!$A:$AD,'CCG data'!AA$3,FALSE))</f>
        <v>37.719006938136815</v>
      </c>
      <c r="K357" s="96">
        <f>IF(T356="","",VLOOKUP($E356&amp;$D$91&amp;$D$92,'CCG data'!$A:$AD,'CCG data'!AB$3,FALSE))</f>
        <v>43.695005222837722</v>
      </c>
      <c r="L357" s="96">
        <f>IF(V356="","",VLOOKUP($E356&amp;$D$91&amp;$D$92,'CCG data'!$A:$AD,'CCG data'!AC$3,FALSE))</f>
        <v>13.214067395292412</v>
      </c>
      <c r="M357" s="96">
        <f>IF(V356="","",VLOOKUP($E356&amp;$D$91&amp;$D$92,'CCG data'!$A:$AD,'CCG data'!AD$3,FALSE))</f>
        <v>16.808557896281805</v>
      </c>
      <c r="N357" s="363"/>
      <c r="P357" s="150" t="str">
        <f>IF(P356="","",VLOOKUP($E356&amp;$D$91&amp;$D$92,'CCG data'!$A:$AD,'CCG data'!I$3,FALSE))</f>
        <v/>
      </c>
      <c r="Q357" s="15" t="str">
        <f>IF(P356="","",VLOOKUP($E356&amp;$D$91&amp;$D$92,'CCG data'!$A:$AD,'CCG data'!J$3,FALSE))</f>
        <v/>
      </c>
      <c r="R357" s="15">
        <f>IF(R356="","",VLOOKUP($E356&amp;$D$91&amp;$D$92,'CCG data'!$A:$AD,'CCG data'!K$3,FALSE))</f>
        <v>0.47599999999999998</v>
      </c>
      <c r="S357" s="15">
        <f>IF(R356="","",VLOOKUP($E356&amp;$D$91&amp;$D$92,'CCG data'!$A:$AD,'CCG data'!L$3,FALSE))</f>
        <v>0.52100000000000002</v>
      </c>
      <c r="T357" s="15">
        <f>IF(T356="","",VLOOKUP($E356&amp;$D$91&amp;$D$92,'CCG data'!$A:$AD,'CCG data'!M$3,FALSE))</f>
        <v>0.34300000000000003</v>
      </c>
      <c r="U357" s="15">
        <f>IF(T356="","",VLOOKUP($E356&amp;$D$91&amp;$D$92,'CCG data'!$A:$AD,'CCG data'!N$3,FALSE))</f>
        <v>0.38600000000000001</v>
      </c>
      <c r="V357" s="15">
        <f>IF(V356="","",VLOOKUP($E356&amp;$D$91&amp;$D$92,'CCG data'!$A:$AD,'CCG data'!O$3,FALSE))</f>
        <v>0.122</v>
      </c>
      <c r="W357" s="135">
        <f>IF(V356="","",VLOOKUP($E356&amp;$D$91&amp;$D$92,'CCG data'!$A:$AD,'CCG data'!P$3,FALSE))</f>
        <v>0.153</v>
      </c>
      <c r="Z357" s="163" t="str">
        <f>IFERROR(VLOOKUP($E357&amp;$D$92, Outliers!$A$4:$P$214,10,FALSE),"0")</f>
        <v>0</v>
      </c>
      <c r="AA357" s="163" t="str">
        <f>IFERROR(VLOOKUP($E357&amp;$D$92, Outliers!$A$4:$P$214,11,FALSE),"0")</f>
        <v>0</v>
      </c>
      <c r="AB357" s="163" t="str">
        <f>IFERROR(VLOOKUP($E357&amp;$D$92, Outliers!$A$4:$P$214,12,FALSE),"0")</f>
        <v>0</v>
      </c>
      <c r="AD357" s="78"/>
      <c r="AE357" s="78"/>
      <c r="AF357" s="78"/>
      <c r="AG357" s="78"/>
    </row>
    <row r="358" spans="4:33" ht="15.75" x14ac:dyDescent="0.25">
      <c r="D358" s="318"/>
      <c r="E358" s="104" t="s">
        <v>241</v>
      </c>
      <c r="F358" s="405" t="str">
        <f>IF(OR(ISERROR(VLOOKUP($E358&amp;$D$91&amp;$D$92,'CCG data'!$A:$AD,'CCG data'!R$3,FALSE)),ISBLANK(VLOOKUP($E358&amp;$D$91&amp;$D$92,'CCG data'!$A:$AD,'CCG data'!R$3,FALSE))),"",VLOOKUP($E358&amp;$D$91&amp;$D$92,'CCG data'!$A:$AD,'CCG data'!R$3,FALSE))</f>
        <v/>
      </c>
      <c r="G358" s="406"/>
      <c r="H358" s="406">
        <f>IF(OR(ISERROR(VLOOKUP($E358&amp;$D$91&amp;$D$92,'CCG data'!$A:$AD,'CCG data'!S$3,FALSE)),ISBLANK(VLOOKUP($E358&amp;$D$91&amp;$D$92,'CCG data'!$A:$AD,'CCG data'!S$3,FALSE))),"",VLOOKUP($E358&amp;$D$91&amp;$D$92,'CCG data'!$A:$AD,'CCG data'!S$3,FALSE))</f>
        <v>30.469764865748441</v>
      </c>
      <c r="I358" s="406"/>
      <c r="J358" s="406">
        <f>IF(OR(ISERROR(VLOOKUP($E358&amp;$D$91&amp;$D$92,'CCG data'!$A:$AD,'CCG data'!T$3,FALSE)),ISBLANK(VLOOKUP($E358&amp;$D$91&amp;$D$92,'CCG data'!$A:$AD,'CCG data'!T$3,FALSE))),"",VLOOKUP($E358&amp;$D$91&amp;$D$92,'CCG data'!$A:$AD,'CCG data'!T$3,FALSE))</f>
        <v>19.736178902987938</v>
      </c>
      <c r="K358" s="406"/>
      <c r="L358" s="406">
        <f>IF(OR(ISERROR(VLOOKUP($E358&amp;$D$91&amp;$D$92,'CCG data'!$A:$AD,'CCG data'!U$3,FALSE)),ISBLANK(VLOOKUP($E358&amp;$D$91&amp;$D$92,'CCG data'!$A:$AD,'CCG data'!U$3,FALSE))),"",VLOOKUP($E358&amp;$D$91&amp;$D$92,'CCG data'!$A:$AD,'CCG data'!U$3,FALSE))</f>
        <v>11.832953871712089</v>
      </c>
      <c r="M358" s="407"/>
      <c r="N358" s="362">
        <f>IF(OR(ISERROR(VLOOKUP($E358&amp;$D$91&amp;$D$92,'CCG data'!$A:$AD,'CCG data'!G$3,FALSE)),ISBLANK(VLOOKUP($E358&amp;$D$91&amp;$D$92,'CCG data'!$A:$AD,'CCG data'!G$3,FALSE))),"",VLOOKUP($E358&amp;$D$91&amp;$D$92,'CCG data'!$A:$AD,'CCG data'!G$3,FALSE))</f>
        <v>3339</v>
      </c>
      <c r="P358" s="397" t="str">
        <f>IF(OR(ISERROR(VLOOKUP($E358&amp;$D$91&amp;$D$92,'CCG data'!$A:$AD,'CCG data'!B$3,FALSE)),ISBLANK(VLOOKUP($E358&amp;$D$91&amp;$D$92,'CCG data'!$A:$AD,'CCG data'!B$3,FALSE))),"",VLOOKUP($E358&amp;$D$91&amp;$D$92,'CCG data'!$A:$AD,'CCG data'!B$3,FALSE))</f>
        <v/>
      </c>
      <c r="Q358" s="263"/>
      <c r="R358" s="263">
        <f>IF(OR(ISERROR(VLOOKUP($E358&amp;$D$91&amp;$D$92,'CCG data'!$A:$AD,'CCG data'!C$3,FALSE)),ISBLANK(VLOOKUP($E358&amp;$D$91&amp;$D$92,'CCG data'!$A:$AD,'CCG data'!C$3,FALSE))),"",VLOOKUP($E358&amp;$D$91&amp;$D$92,'CCG data'!$A:$AD,'CCG data'!C$3,FALSE))</f>
        <v>0.48966756513926324</v>
      </c>
      <c r="S358" s="263"/>
      <c r="T358" s="263">
        <f>IF(OR(ISERROR(VLOOKUP($E358&amp;$D$91&amp;$D$92,'CCG data'!$A:$AD,'CCG data'!D$3,FALSE)),ISBLANK(VLOOKUP($E358&amp;$D$91&amp;$D$92,'CCG data'!$A:$AD,'CCG data'!D$3,FALSE))),"",VLOOKUP($E358&amp;$D$91&amp;$D$92,'CCG data'!$A:$AD,'CCG data'!D$3,FALSE))</f>
        <v>0.3198562443845463</v>
      </c>
      <c r="U358" s="263"/>
      <c r="V358" s="263">
        <f>IF(OR(ISERROR(VLOOKUP($E358&amp;$D$91&amp;$D$92,'CCG data'!$A:$AD,'CCG data'!E$3,FALSE)),ISBLANK(VLOOKUP($E358&amp;$D$91&amp;$D$92,'CCG data'!$A:$AD,'CCG data'!E$3,FALSE))),"",VLOOKUP($E358&amp;$D$91&amp;$D$92,'CCG data'!$A:$AD,'CCG data'!E$3,FALSE))</f>
        <v>0.19047619047619047</v>
      </c>
      <c r="W358" s="398"/>
      <c r="Z358" s="163">
        <f>IFERROR(VLOOKUP($E358&amp;$D$92, Outliers!$A$4:$P$214,10,FALSE),"0")</f>
        <v>1</v>
      </c>
      <c r="AA358" s="163">
        <f>IFERROR(VLOOKUP($E358&amp;$D$92, Outliers!$A$4:$P$214,11,FALSE),"0")</f>
        <v>1</v>
      </c>
      <c r="AB358" s="163">
        <f>IFERROR(VLOOKUP($E358&amp;$D$92, Outliers!$A$4:$P$214,12,FALSE),"0")</f>
        <v>0</v>
      </c>
      <c r="AD358" s="78"/>
      <c r="AE358" s="78"/>
      <c r="AF358" s="78"/>
      <c r="AG358" s="78"/>
    </row>
    <row r="359" spans="4:33" x14ac:dyDescent="0.25">
      <c r="D359" s="318"/>
      <c r="E359" s="103" t="s">
        <v>27</v>
      </c>
      <c r="F359" s="95" t="str">
        <f>IF(P358="","",VLOOKUP($E358&amp;$D$91&amp;$D$92,'CCG data'!$A:$AD,'CCG data'!W$3,FALSE))</f>
        <v/>
      </c>
      <c r="G359" s="96" t="str">
        <f>IF(P358="","",VLOOKUP($E358&amp;$D$91&amp;$D$92,'CCG data'!$A:$AD,'CCG data'!X$3,FALSE))</f>
        <v/>
      </c>
      <c r="H359" s="96">
        <f>IF(R358="","",VLOOKUP($E358&amp;$D$91&amp;$D$92,'CCG data'!$A:$AD,'CCG data'!Y$3,FALSE))</f>
        <v>28.992813156825104</v>
      </c>
      <c r="I359" s="96">
        <f>IF(R358="","",VLOOKUP($E358&amp;$D$91&amp;$D$92,'CCG data'!$A:$AD,'CCG data'!Z$3,FALSE))</f>
        <v>31.946716574671779</v>
      </c>
      <c r="J359" s="96">
        <f>IF(T358="","",VLOOKUP($E358&amp;$D$91&amp;$D$92,'CCG data'!$A:$AD,'CCG data'!AA$3,FALSE))</f>
        <v>18.552501059874416</v>
      </c>
      <c r="K359" s="96">
        <f>IF(T358="","",VLOOKUP($E358&amp;$D$91&amp;$D$92,'CCG data'!$A:$AD,'CCG data'!AB$3,FALSE))</f>
        <v>20.919856746101459</v>
      </c>
      <c r="L359" s="96">
        <f>IF(V358="","",VLOOKUP($E358&amp;$D$91&amp;$D$92,'CCG data'!$A:$AD,'CCG data'!AC$3,FALSE))</f>
        <v>10.913307874206378</v>
      </c>
      <c r="M359" s="96">
        <f>IF(V358="","",VLOOKUP($E358&amp;$D$91&amp;$D$92,'CCG data'!$A:$AD,'CCG data'!AD$3,FALSE))</f>
        <v>12.7525998692178</v>
      </c>
      <c r="N359" s="363"/>
      <c r="P359" s="150" t="str">
        <f>IF(P358="","",VLOOKUP($E358&amp;$D$91&amp;$D$92,'CCG data'!$A:$AD,'CCG data'!I$3,FALSE))</f>
        <v/>
      </c>
      <c r="Q359" s="15" t="str">
        <f>IF(P358="","",VLOOKUP($E358&amp;$D$91&amp;$D$92,'CCG data'!$A:$AD,'CCG data'!J$3,FALSE))</f>
        <v/>
      </c>
      <c r="R359" s="15">
        <f>IF(R358="","",VLOOKUP($E358&amp;$D$91&amp;$D$92,'CCG data'!$A:$AD,'CCG data'!K$3,FALSE))</f>
        <v>0.47299999999999998</v>
      </c>
      <c r="S359" s="15">
        <f>IF(R358="","",VLOOKUP($E358&amp;$D$91&amp;$D$92,'CCG data'!$A:$AD,'CCG data'!L$3,FALSE))</f>
        <v>0.50700000000000001</v>
      </c>
      <c r="T359" s="15">
        <f>IF(T358="","",VLOOKUP($E358&amp;$D$91&amp;$D$92,'CCG data'!$A:$AD,'CCG data'!M$3,FALSE))</f>
        <v>0.30399999999999999</v>
      </c>
      <c r="U359" s="15">
        <f>IF(T358="","",VLOOKUP($E358&amp;$D$91&amp;$D$92,'CCG data'!$A:$AD,'CCG data'!N$3,FALSE))</f>
        <v>0.33600000000000002</v>
      </c>
      <c r="V359" s="15">
        <f>IF(V358="","",VLOOKUP($E358&amp;$D$91&amp;$D$92,'CCG data'!$A:$AD,'CCG data'!O$3,FALSE))</f>
        <v>0.17799999999999999</v>
      </c>
      <c r="W359" s="135">
        <f>IF(V358="","",VLOOKUP($E358&amp;$D$91&amp;$D$92,'CCG data'!$A:$AD,'CCG data'!P$3,FALSE))</f>
        <v>0.20399999999999999</v>
      </c>
      <c r="Z359" s="163" t="str">
        <f>IFERROR(VLOOKUP($E359&amp;$D$92, Outliers!$A$4:$P$214,10,FALSE),"0")</f>
        <v>0</v>
      </c>
      <c r="AA359" s="163" t="str">
        <f>IFERROR(VLOOKUP($E359&amp;$D$92, Outliers!$A$4:$P$214,11,FALSE),"0")</f>
        <v>0</v>
      </c>
      <c r="AB359" s="163" t="str">
        <f>IFERROR(VLOOKUP($E359&amp;$D$92, Outliers!$A$4:$P$214,12,FALSE),"0")</f>
        <v>0</v>
      </c>
      <c r="AD359" s="78"/>
      <c r="AE359" s="78"/>
      <c r="AF359" s="78"/>
      <c r="AG359" s="78"/>
    </row>
    <row r="360" spans="4:33" ht="15.75" x14ac:dyDescent="0.25">
      <c r="D360" s="318"/>
      <c r="E360" s="104" t="s">
        <v>242</v>
      </c>
      <c r="F360" s="405" t="str">
        <f>IF(OR(ISERROR(VLOOKUP($E360&amp;$D$91&amp;$D$92,'CCG data'!$A:$AD,'CCG data'!R$3,FALSE)),ISBLANK(VLOOKUP($E360&amp;$D$91&amp;$D$92,'CCG data'!$A:$AD,'CCG data'!R$3,FALSE))),"",VLOOKUP($E360&amp;$D$91&amp;$D$92,'CCG data'!$A:$AD,'CCG data'!R$3,FALSE))</f>
        <v/>
      </c>
      <c r="G360" s="406"/>
      <c r="H360" s="406">
        <f>IF(OR(ISERROR(VLOOKUP($E360&amp;$D$91&amp;$D$92,'CCG data'!$A:$AD,'CCG data'!S$3,FALSE)),ISBLANK(VLOOKUP($E360&amp;$D$91&amp;$D$92,'CCG data'!$A:$AD,'CCG data'!S$3,FALSE))),"",VLOOKUP($E360&amp;$D$91&amp;$D$92,'CCG data'!$A:$AD,'CCG data'!S$3,FALSE))</f>
        <v>26.844360285495483</v>
      </c>
      <c r="I360" s="406"/>
      <c r="J360" s="406">
        <f>IF(OR(ISERROR(VLOOKUP($E360&amp;$D$91&amp;$D$92,'CCG data'!$A:$AD,'CCG data'!T$3,FALSE)),ISBLANK(VLOOKUP($E360&amp;$D$91&amp;$D$92,'CCG data'!$A:$AD,'CCG data'!T$3,FALSE))),"",VLOOKUP($E360&amp;$D$91&amp;$D$92,'CCG data'!$A:$AD,'CCG data'!T$3,FALSE))</f>
        <v>32.25999824556569</v>
      </c>
      <c r="K360" s="406"/>
      <c r="L360" s="406">
        <f>IF(OR(ISERROR(VLOOKUP($E360&amp;$D$91&amp;$D$92,'CCG data'!$A:$AD,'CCG data'!U$3,FALSE)),ISBLANK(VLOOKUP($E360&amp;$D$91&amp;$D$92,'CCG data'!$A:$AD,'CCG data'!U$3,FALSE))),"",VLOOKUP($E360&amp;$D$91&amp;$D$92,'CCG data'!$A:$AD,'CCG data'!U$3,FALSE))</f>
        <v>32.21460989533454</v>
      </c>
      <c r="M360" s="407"/>
      <c r="N360" s="362">
        <f>IF(OR(ISERROR(VLOOKUP($E360&amp;$D$91&amp;$D$92,'CCG data'!$A:$AD,'CCG data'!G$3,FALSE)),ISBLANK(VLOOKUP($E360&amp;$D$91&amp;$D$92,'CCG data'!$A:$AD,'CCG data'!G$3,FALSE))),"",VLOOKUP($E360&amp;$D$91&amp;$D$92,'CCG data'!$A:$AD,'CCG data'!G$3,FALSE))</f>
        <v>1345</v>
      </c>
      <c r="P360" s="397" t="str">
        <f>IF(OR(ISERROR(VLOOKUP($E360&amp;$D$91&amp;$D$92,'CCG data'!$A:$AD,'CCG data'!B$3,FALSE)),ISBLANK(VLOOKUP($E360&amp;$D$91&amp;$D$92,'CCG data'!$A:$AD,'CCG data'!B$3,FALSE))),"",VLOOKUP($E360&amp;$D$91&amp;$D$92,'CCG data'!$A:$AD,'CCG data'!B$3,FALSE))</f>
        <v/>
      </c>
      <c r="Q360" s="263"/>
      <c r="R360" s="263">
        <f>IF(OR(ISERROR(VLOOKUP($E360&amp;$D$91&amp;$D$92,'CCG data'!$A:$AD,'CCG data'!C$3,FALSE)),ISBLANK(VLOOKUP($E360&amp;$D$91&amp;$D$92,'CCG data'!$A:$AD,'CCG data'!C$3,FALSE))),"",VLOOKUP($E360&amp;$D$91&amp;$D$92,'CCG data'!$A:$AD,'CCG data'!C$3,FALSE))</f>
        <v>0.2899628252788104</v>
      </c>
      <c r="S360" s="263"/>
      <c r="T360" s="263">
        <f>IF(OR(ISERROR(VLOOKUP($E360&amp;$D$91&amp;$D$92,'CCG data'!$A:$AD,'CCG data'!D$3,FALSE)),ISBLANK(VLOOKUP($E360&amp;$D$91&amp;$D$92,'CCG data'!$A:$AD,'CCG data'!D$3,FALSE))),"",VLOOKUP($E360&amp;$D$91&amp;$D$92,'CCG data'!$A:$AD,'CCG data'!D$3,FALSE))</f>
        <v>0.36282527881040894</v>
      </c>
      <c r="U360" s="263"/>
      <c r="V360" s="263">
        <f>IF(OR(ISERROR(VLOOKUP($E360&amp;$D$91&amp;$D$92,'CCG data'!$A:$AD,'CCG data'!E$3,FALSE)),ISBLANK(VLOOKUP($E360&amp;$D$91&amp;$D$92,'CCG data'!$A:$AD,'CCG data'!E$3,FALSE))),"",VLOOKUP($E360&amp;$D$91&amp;$D$92,'CCG data'!$A:$AD,'CCG data'!E$3,FALSE))</f>
        <v>0.34721189591078067</v>
      </c>
      <c r="W360" s="398"/>
      <c r="Z360" s="163">
        <f>IFERROR(VLOOKUP($E360&amp;$D$92, Outliers!$A$4:$P$214,10,FALSE),"0")</f>
        <v>1</v>
      </c>
      <c r="AA360" s="163">
        <f>IFERROR(VLOOKUP($E360&amp;$D$92, Outliers!$A$4:$P$214,11,FALSE),"0")</f>
        <v>1</v>
      </c>
      <c r="AB360" s="163">
        <f>IFERROR(VLOOKUP($E360&amp;$D$92, Outliers!$A$4:$P$214,12,FALSE),"0")</f>
        <v>1</v>
      </c>
      <c r="AD360" s="78"/>
      <c r="AE360" s="78"/>
      <c r="AF360" s="78"/>
      <c r="AG360" s="78"/>
    </row>
    <row r="361" spans="4:33" x14ac:dyDescent="0.25">
      <c r="D361" s="318"/>
      <c r="E361" s="103" t="s">
        <v>27</v>
      </c>
      <c r="F361" s="95" t="str">
        <f>IF(P360="","",VLOOKUP($E360&amp;$D$91&amp;$D$92,'CCG data'!$A:$AD,'CCG data'!W$3,FALSE))</f>
        <v/>
      </c>
      <c r="G361" s="96" t="str">
        <f>IF(P360="","",VLOOKUP($E360&amp;$D$91&amp;$D$92,'CCG data'!$A:$AD,'CCG data'!X$3,FALSE))</f>
        <v/>
      </c>
      <c r="H361" s="96">
        <f>IF(R360="","",VLOOKUP($E360&amp;$D$91&amp;$D$92,'CCG data'!$A:$AD,'CCG data'!Y$3,FALSE))</f>
        <v>24.180098921856221</v>
      </c>
      <c r="I361" s="96">
        <f>IF(R360="","",VLOOKUP($E360&amp;$D$91&amp;$D$92,'CCG data'!$A:$AD,'CCG data'!Z$3,FALSE))</f>
        <v>29.508621649134746</v>
      </c>
      <c r="J361" s="96">
        <f>IF(T360="","",VLOOKUP($E360&amp;$D$91&amp;$D$92,'CCG data'!$A:$AD,'CCG data'!AA$3,FALSE))</f>
        <v>29.397728897242914</v>
      </c>
      <c r="K361" s="96">
        <f>IF(T360="","",VLOOKUP($E360&amp;$D$91&amp;$D$92,'CCG data'!$A:$AD,'CCG data'!AB$3,FALSE))</f>
        <v>35.122267593888466</v>
      </c>
      <c r="L361" s="96">
        <f>IF(V360="","",VLOOKUP($E360&amp;$D$91&amp;$D$92,'CCG data'!$A:$AD,'CCG data'!AC$3,FALSE))</f>
        <v>29.292809741068481</v>
      </c>
      <c r="M361" s="96">
        <f>IF(V360="","",VLOOKUP($E360&amp;$D$91&amp;$D$92,'CCG data'!$A:$AD,'CCG data'!AD$3,FALSE))</f>
        <v>35.136410049600599</v>
      </c>
      <c r="N361" s="363"/>
      <c r="P361" s="150" t="str">
        <f>IF(P360="","",VLOOKUP($E360&amp;$D$91&amp;$D$92,'CCG data'!$A:$AD,'CCG data'!I$3,FALSE))</f>
        <v/>
      </c>
      <c r="Q361" s="15" t="str">
        <f>IF(P360="","",VLOOKUP($E360&amp;$D$91&amp;$D$92,'CCG data'!$A:$AD,'CCG data'!J$3,FALSE))</f>
        <v/>
      </c>
      <c r="R361" s="15">
        <f>IF(R360="","",VLOOKUP($E360&amp;$D$91&amp;$D$92,'CCG data'!$A:$AD,'CCG data'!K$3,FALSE))</f>
        <v>0.26600000000000001</v>
      </c>
      <c r="S361" s="15">
        <f>IF(R360="","",VLOOKUP($E360&amp;$D$91&amp;$D$92,'CCG data'!$A:$AD,'CCG data'!L$3,FALSE))</f>
        <v>0.315</v>
      </c>
      <c r="T361" s="15">
        <f>IF(T360="","",VLOOKUP($E360&amp;$D$91&amp;$D$92,'CCG data'!$A:$AD,'CCG data'!M$3,FALSE))</f>
        <v>0.33800000000000002</v>
      </c>
      <c r="U361" s="15">
        <f>IF(T360="","",VLOOKUP($E360&amp;$D$91&amp;$D$92,'CCG data'!$A:$AD,'CCG data'!N$3,FALSE))</f>
        <v>0.38900000000000001</v>
      </c>
      <c r="V361" s="15">
        <f>IF(V360="","",VLOOKUP($E360&amp;$D$91&amp;$D$92,'CCG data'!$A:$AD,'CCG data'!O$3,FALSE))</f>
        <v>0.32200000000000001</v>
      </c>
      <c r="W361" s="135">
        <f>IF(V360="","",VLOOKUP($E360&amp;$D$91&amp;$D$92,'CCG data'!$A:$AD,'CCG data'!P$3,FALSE))</f>
        <v>0.373</v>
      </c>
      <c r="Z361" s="163" t="str">
        <f>IFERROR(VLOOKUP($E361&amp;$D$92, Outliers!$A$4:$P$214,10,FALSE),"0")</f>
        <v>0</v>
      </c>
      <c r="AA361" s="163" t="str">
        <f>IFERROR(VLOOKUP($E361&amp;$D$92, Outliers!$A$4:$P$214,11,FALSE),"0")</f>
        <v>0</v>
      </c>
      <c r="AB361" s="163" t="str">
        <f>IFERROR(VLOOKUP($E361&amp;$D$92, Outliers!$A$4:$P$214,12,FALSE),"0")</f>
        <v>0</v>
      </c>
      <c r="AD361" s="78"/>
      <c r="AE361" s="78"/>
      <c r="AF361" s="78"/>
      <c r="AG361" s="78"/>
    </row>
    <row r="362" spans="4:33" ht="15.75" x14ac:dyDescent="0.25">
      <c r="D362" s="318"/>
      <c r="E362" s="104" t="s">
        <v>243</v>
      </c>
      <c r="F362" s="405" t="str">
        <f>IF(OR(ISERROR(VLOOKUP($E362&amp;$D$91&amp;$D$92,'CCG data'!$A:$AD,'CCG data'!R$3,FALSE)),ISBLANK(VLOOKUP($E362&amp;$D$91&amp;$D$92,'CCG data'!$A:$AD,'CCG data'!R$3,FALSE))),"",VLOOKUP($E362&amp;$D$91&amp;$D$92,'CCG data'!$A:$AD,'CCG data'!R$3,FALSE))</f>
        <v/>
      </c>
      <c r="G362" s="406"/>
      <c r="H362" s="406">
        <f>IF(OR(ISERROR(VLOOKUP($E362&amp;$D$91&amp;$D$92,'CCG data'!$A:$AD,'CCG data'!S$3,FALSE)),ISBLANK(VLOOKUP($E362&amp;$D$91&amp;$D$92,'CCG data'!$A:$AD,'CCG data'!S$3,FALSE))),"",VLOOKUP($E362&amp;$D$91&amp;$D$92,'CCG data'!$A:$AD,'CCG data'!S$3,FALSE))</f>
        <v>24.771942181568512</v>
      </c>
      <c r="I362" s="406"/>
      <c r="J362" s="406">
        <f>IF(OR(ISERROR(VLOOKUP($E362&amp;$D$91&amp;$D$92,'CCG data'!$A:$AD,'CCG data'!T$3,FALSE)),ISBLANK(VLOOKUP($E362&amp;$D$91&amp;$D$92,'CCG data'!$A:$AD,'CCG data'!T$3,FALSE))),"",VLOOKUP($E362&amp;$D$91&amp;$D$92,'CCG data'!$A:$AD,'CCG data'!T$3,FALSE))</f>
        <v>24.413967138024205</v>
      </c>
      <c r="K362" s="406"/>
      <c r="L362" s="406">
        <f>IF(OR(ISERROR(VLOOKUP($E362&amp;$D$91&amp;$D$92,'CCG data'!$A:$AD,'CCG data'!U$3,FALSE)),ISBLANK(VLOOKUP($E362&amp;$D$91&amp;$D$92,'CCG data'!$A:$AD,'CCG data'!U$3,FALSE))),"",VLOOKUP($E362&amp;$D$91&amp;$D$92,'CCG data'!$A:$AD,'CCG data'!U$3,FALSE))</f>
        <v>10.490206777199027</v>
      </c>
      <c r="M362" s="407"/>
      <c r="N362" s="362">
        <f>IF(OR(ISERROR(VLOOKUP($E362&amp;$D$91&amp;$D$92,'CCG data'!$A:$AD,'CCG data'!G$3,FALSE)),ISBLANK(VLOOKUP($E362&amp;$D$91&amp;$D$92,'CCG data'!$A:$AD,'CCG data'!G$3,FALSE))),"",VLOOKUP($E362&amp;$D$91&amp;$D$92,'CCG data'!$A:$AD,'CCG data'!G$3,FALSE))</f>
        <v>1106</v>
      </c>
      <c r="P362" s="397" t="str">
        <f>IF(OR(ISERROR(VLOOKUP($E362&amp;$D$91&amp;$D$92,'CCG data'!$A:$AD,'CCG data'!B$3,FALSE)),ISBLANK(VLOOKUP($E362&amp;$D$91&amp;$D$92,'CCG data'!$A:$AD,'CCG data'!B$3,FALSE))),"",VLOOKUP($E362&amp;$D$91&amp;$D$92,'CCG data'!$A:$AD,'CCG data'!B$3,FALSE))</f>
        <v/>
      </c>
      <c r="Q362" s="263"/>
      <c r="R362" s="263">
        <f>IF(OR(ISERROR(VLOOKUP($E362&amp;$D$91&amp;$D$92,'CCG data'!$A:$AD,'CCG data'!C$3,FALSE)),ISBLANK(VLOOKUP($E362&amp;$D$91&amp;$D$92,'CCG data'!$A:$AD,'CCG data'!C$3,FALSE))),"",VLOOKUP($E362&amp;$D$91&amp;$D$92,'CCG data'!$A:$AD,'CCG data'!C$3,FALSE))</f>
        <v>0.40867992766726946</v>
      </c>
      <c r="S362" s="263"/>
      <c r="T362" s="263">
        <f>IF(OR(ISERROR(VLOOKUP($E362&amp;$D$91&amp;$D$92,'CCG data'!$A:$AD,'CCG data'!D$3,FALSE)),ISBLANK(VLOOKUP($E362&amp;$D$91&amp;$D$92,'CCG data'!$A:$AD,'CCG data'!D$3,FALSE))),"",VLOOKUP($E362&amp;$D$91&amp;$D$92,'CCG data'!$A:$AD,'CCG data'!D$3,FALSE))</f>
        <v>0.41410488245931282</v>
      </c>
      <c r="U362" s="263"/>
      <c r="V362" s="263">
        <f>IF(OR(ISERROR(VLOOKUP($E362&amp;$D$91&amp;$D$92,'CCG data'!$A:$AD,'CCG data'!E$3,FALSE)),ISBLANK(VLOOKUP($E362&amp;$D$91&amp;$D$92,'CCG data'!$A:$AD,'CCG data'!E$3,FALSE))),"",VLOOKUP($E362&amp;$D$91&amp;$D$92,'CCG data'!$A:$AD,'CCG data'!E$3,FALSE))</f>
        <v>0.17721518987341772</v>
      </c>
      <c r="W362" s="398"/>
      <c r="Z362" s="163">
        <f>IFERROR(VLOOKUP($E362&amp;$D$92, Outliers!$A$4:$P$214,10,FALSE),"0")</f>
        <v>1</v>
      </c>
      <c r="AA362" s="163">
        <f>IFERROR(VLOOKUP($E362&amp;$D$92, Outliers!$A$4:$P$214,11,FALSE),"0")</f>
        <v>0</v>
      </c>
      <c r="AB362" s="163">
        <f>IFERROR(VLOOKUP($E362&amp;$D$92, Outliers!$A$4:$P$214,12,FALSE),"0")</f>
        <v>0</v>
      </c>
      <c r="AD362" s="78"/>
      <c r="AE362" s="78"/>
      <c r="AF362" s="78"/>
      <c r="AG362" s="78"/>
    </row>
    <row r="363" spans="4:33" x14ac:dyDescent="0.25">
      <c r="D363" s="318"/>
      <c r="E363" s="103" t="s">
        <v>27</v>
      </c>
      <c r="F363" s="95" t="str">
        <f>IF(P362="","",VLOOKUP($E362&amp;$D$91&amp;$D$92,'CCG data'!$A:$AD,'CCG data'!W$3,FALSE))</f>
        <v/>
      </c>
      <c r="G363" s="96" t="str">
        <f>IF(P362="","",VLOOKUP($E362&amp;$D$91&amp;$D$92,'CCG data'!$A:$AD,'CCG data'!X$3,FALSE))</f>
        <v/>
      </c>
      <c r="H363" s="96">
        <f>IF(R362="","",VLOOKUP($E362&amp;$D$91&amp;$D$92,'CCG data'!$A:$AD,'CCG data'!Y$3,FALSE))</f>
        <v>22.48820085143036</v>
      </c>
      <c r="I363" s="96">
        <f>IF(R362="","",VLOOKUP($E362&amp;$D$91&amp;$D$92,'CCG data'!$A:$AD,'CCG data'!Z$3,FALSE))</f>
        <v>27.055683511706665</v>
      </c>
      <c r="J363" s="96">
        <f>IF(T362="","",VLOOKUP($E362&amp;$D$91&amp;$D$92,'CCG data'!$A:$AD,'CCG data'!AA$3,FALSE))</f>
        <v>22.178019195726012</v>
      </c>
      <c r="K363" s="96">
        <f>IF(T362="","",VLOOKUP($E362&amp;$D$91&amp;$D$92,'CCG data'!$A:$AD,'CCG data'!AB$3,FALSE))</f>
        <v>26.649915080322398</v>
      </c>
      <c r="L363" s="96">
        <f>IF(V362="","",VLOOKUP($E362&amp;$D$91&amp;$D$92,'CCG data'!$A:$AD,'CCG data'!AC$3,FALSE))</f>
        <v>9.0215778283911643</v>
      </c>
      <c r="M363" s="96">
        <f>IF(V362="","",VLOOKUP($E362&amp;$D$91&amp;$D$92,'CCG data'!$A:$AD,'CCG data'!AD$3,FALSE))</f>
        <v>11.958835726006891</v>
      </c>
      <c r="N363" s="363"/>
      <c r="P363" s="150" t="str">
        <f>IF(P362="","",VLOOKUP($E362&amp;$D$91&amp;$D$92,'CCG data'!$A:$AD,'CCG data'!I$3,FALSE))</f>
        <v/>
      </c>
      <c r="Q363" s="15" t="str">
        <f>IF(P362="","",VLOOKUP($E362&amp;$D$91&amp;$D$92,'CCG data'!$A:$AD,'CCG data'!J$3,FALSE))</f>
        <v/>
      </c>
      <c r="R363" s="15">
        <f>IF(R362="","",VLOOKUP($E362&amp;$D$91&amp;$D$92,'CCG data'!$A:$AD,'CCG data'!K$3,FALSE))</f>
        <v>0.38</v>
      </c>
      <c r="S363" s="15">
        <f>IF(R362="","",VLOOKUP($E362&amp;$D$91&amp;$D$92,'CCG data'!$A:$AD,'CCG data'!L$3,FALSE))</f>
        <v>0.438</v>
      </c>
      <c r="T363" s="15">
        <f>IF(T362="","",VLOOKUP($E362&amp;$D$91&amp;$D$92,'CCG data'!$A:$AD,'CCG data'!M$3,FALSE))</f>
        <v>0.38500000000000001</v>
      </c>
      <c r="U363" s="15">
        <f>IF(T362="","",VLOOKUP($E362&amp;$D$91&amp;$D$92,'CCG data'!$A:$AD,'CCG data'!N$3,FALSE))</f>
        <v>0.443</v>
      </c>
      <c r="V363" s="15">
        <f>IF(V362="","",VLOOKUP($E362&amp;$D$91&amp;$D$92,'CCG data'!$A:$AD,'CCG data'!O$3,FALSE))</f>
        <v>0.156</v>
      </c>
      <c r="W363" s="135">
        <f>IF(V362="","",VLOOKUP($E362&amp;$D$91&amp;$D$92,'CCG data'!$A:$AD,'CCG data'!P$3,FALSE))</f>
        <v>0.20100000000000001</v>
      </c>
      <c r="Z363" s="163" t="str">
        <f>IFERROR(VLOOKUP($E363&amp;$D$92, Outliers!$A$4:$P$214,10,FALSE),"0")</f>
        <v>0</v>
      </c>
      <c r="AA363" s="163" t="str">
        <f>IFERROR(VLOOKUP($E363&amp;$D$92, Outliers!$A$4:$P$214,11,FALSE),"0")</f>
        <v>0</v>
      </c>
      <c r="AB363" s="163" t="str">
        <f>IFERROR(VLOOKUP($E363&amp;$D$92, Outliers!$A$4:$P$214,12,FALSE),"0")</f>
        <v>0</v>
      </c>
      <c r="AD363" s="78"/>
      <c r="AE363" s="78"/>
      <c r="AF363" s="78"/>
      <c r="AG363" s="78"/>
    </row>
    <row r="364" spans="4:33" ht="15.75" x14ac:dyDescent="0.25">
      <c r="D364" s="318"/>
      <c r="E364" s="104" t="s">
        <v>418</v>
      </c>
      <c r="F364" s="405" t="str">
        <f>IF(OR(ISERROR(VLOOKUP($E364&amp;$D$91&amp;$D$92,'CCG data'!$A:$AD,'CCG data'!R$3,FALSE)),ISBLANK(VLOOKUP($E364&amp;$D$91&amp;$D$92,'CCG data'!$A:$AD,'CCG data'!R$3,FALSE))),"",VLOOKUP($E364&amp;$D$91&amp;$D$92,'CCG data'!$A:$AD,'CCG data'!R$3,FALSE))</f>
        <v/>
      </c>
      <c r="G364" s="406"/>
      <c r="H364" s="406">
        <f>IF(OR(ISERROR(VLOOKUP($E364&amp;$D$91&amp;$D$92,'CCG data'!$A:$AD,'CCG data'!S$3,FALSE)),ISBLANK(VLOOKUP($E364&amp;$D$91&amp;$D$92,'CCG data'!$A:$AD,'CCG data'!S$3,FALSE))),"",VLOOKUP($E364&amp;$D$91&amp;$D$92,'CCG data'!$A:$AD,'CCG data'!S$3,FALSE))</f>
        <v>31.45884565999604</v>
      </c>
      <c r="I364" s="406"/>
      <c r="J364" s="406">
        <f>IF(OR(ISERROR(VLOOKUP($E364&amp;$D$91&amp;$D$92,'CCG data'!$A:$AD,'CCG data'!T$3,FALSE)),ISBLANK(VLOOKUP($E364&amp;$D$91&amp;$D$92,'CCG data'!$A:$AD,'CCG data'!T$3,FALSE))),"",VLOOKUP($E364&amp;$D$91&amp;$D$92,'CCG data'!$A:$AD,'CCG data'!T$3,FALSE))</f>
        <v>19.840360734770005</v>
      </c>
      <c r="K364" s="406"/>
      <c r="L364" s="406">
        <f>IF(OR(ISERROR(VLOOKUP($E364&amp;$D$91&amp;$D$92,'CCG data'!$A:$AD,'CCG data'!U$3,FALSE)),ISBLANK(VLOOKUP($E364&amp;$D$91&amp;$D$92,'CCG data'!$A:$AD,'CCG data'!U$3,FALSE))),"",VLOOKUP($E364&amp;$D$91&amp;$D$92,'CCG data'!$A:$AD,'CCG data'!U$3,FALSE))</f>
        <v>9.1211409762711178</v>
      </c>
      <c r="M364" s="407"/>
      <c r="N364" s="362">
        <f>IF(OR(ISERROR(VLOOKUP($E364&amp;$D$91&amp;$D$92,'CCG data'!$A:$AD,'CCG data'!G$3,FALSE)),ISBLANK(VLOOKUP($E364&amp;$D$91&amp;$D$92,'CCG data'!$A:$AD,'CCG data'!G$3,FALSE))),"",VLOOKUP($E364&amp;$D$91&amp;$D$92,'CCG data'!$A:$AD,'CCG data'!G$3,FALSE))</f>
        <v>991</v>
      </c>
      <c r="P364" s="397" t="str">
        <f>IF(OR(ISERROR(VLOOKUP($E364&amp;$D$91&amp;$D$92,'CCG data'!$A:$AD,'CCG data'!B$3,FALSE)),ISBLANK(VLOOKUP($E364&amp;$D$91&amp;$D$92,'CCG data'!$A:$AD,'CCG data'!B$3,FALSE))),"",VLOOKUP($E364&amp;$D$91&amp;$D$92,'CCG data'!$A:$AD,'CCG data'!B$3,FALSE))</f>
        <v/>
      </c>
      <c r="Q364" s="263"/>
      <c r="R364" s="263">
        <f>IF(OR(ISERROR(VLOOKUP($E364&amp;$D$91&amp;$D$92,'CCG data'!$A:$AD,'CCG data'!C$3,FALSE)),ISBLANK(VLOOKUP($E364&amp;$D$91&amp;$D$92,'CCG data'!$A:$AD,'CCG data'!C$3,FALSE))),"",VLOOKUP($E364&amp;$D$91&amp;$D$92,'CCG data'!$A:$AD,'CCG data'!C$3,FALSE))</f>
        <v>0.52169525731584254</v>
      </c>
      <c r="S364" s="263"/>
      <c r="T364" s="263">
        <f>IF(OR(ISERROR(VLOOKUP($E364&amp;$D$91&amp;$D$92,'CCG data'!$A:$AD,'CCG data'!D$3,FALSE)),ISBLANK(VLOOKUP($E364&amp;$D$91&amp;$D$92,'CCG data'!$A:$AD,'CCG data'!D$3,FALSE))),"",VLOOKUP($E364&amp;$D$91&amp;$D$92,'CCG data'!$A:$AD,'CCG data'!D$3,FALSE))</f>
        <v>0.32694248234106965</v>
      </c>
      <c r="U364" s="263"/>
      <c r="V364" s="263">
        <f>IF(OR(ISERROR(VLOOKUP($E364&amp;$D$91&amp;$D$92,'CCG data'!$A:$AD,'CCG data'!E$3,FALSE)),ISBLANK(VLOOKUP($E364&amp;$D$91&amp;$D$92,'CCG data'!$A:$AD,'CCG data'!E$3,FALSE))),"",VLOOKUP($E364&amp;$D$91&amp;$D$92,'CCG data'!$A:$AD,'CCG data'!E$3,FALSE))</f>
        <v>0.15136226034308778</v>
      </c>
      <c r="W364" s="398"/>
      <c r="Z364" s="163">
        <f>IFERROR(VLOOKUP($E364&amp;$D$92, Outliers!$A$4:$P$214,10,FALSE),"0")</f>
        <v>1</v>
      </c>
      <c r="AA364" s="163">
        <f>IFERROR(VLOOKUP($E364&amp;$D$92, Outliers!$A$4:$P$214,11,FALSE),"0")</f>
        <v>1</v>
      </c>
      <c r="AB364" s="163">
        <f>IFERROR(VLOOKUP($E364&amp;$D$92, Outliers!$A$4:$P$214,12,FALSE),"0")</f>
        <v>1</v>
      </c>
      <c r="AD364" s="78"/>
      <c r="AE364" s="78"/>
      <c r="AF364" s="78"/>
      <c r="AG364" s="78"/>
    </row>
    <row r="365" spans="4:33" x14ac:dyDescent="0.25">
      <c r="D365" s="318"/>
      <c r="E365" s="103" t="s">
        <v>27</v>
      </c>
      <c r="F365" s="95" t="str">
        <f>IF(P364="","",VLOOKUP($E364&amp;$D$91&amp;$D$92,'CCG data'!$A:$AD,'CCG data'!W$3,FALSE))</f>
        <v/>
      </c>
      <c r="G365" s="96" t="str">
        <f>IF(P364="","",VLOOKUP($E364&amp;$D$91&amp;$D$92,'CCG data'!$A:$AD,'CCG data'!X$3,FALSE))</f>
        <v/>
      </c>
      <c r="H365" s="96">
        <f>IF(R364="","",VLOOKUP($E364&amp;$D$91&amp;$D$92,'CCG data'!$A:$AD,'CCG data'!Y$3,FALSE))</f>
        <v>28.747071097669114</v>
      </c>
      <c r="I365" s="96">
        <f>IF(R364="","",VLOOKUP($E364&amp;$D$91&amp;$D$92,'CCG data'!$A:$AD,'CCG data'!Z$3,FALSE))</f>
        <v>34.170620222322967</v>
      </c>
      <c r="J365" s="96">
        <f>IF(T364="","",VLOOKUP($E364&amp;$D$91&amp;$D$92,'CCG data'!$A:$AD,'CCG data'!AA$3,FALSE))</f>
        <v>17.679965899206159</v>
      </c>
      <c r="K365" s="96">
        <f>IF(T364="","",VLOOKUP($E364&amp;$D$91&amp;$D$92,'CCG data'!$A:$AD,'CCG data'!AB$3,FALSE))</f>
        <v>22.000755570333851</v>
      </c>
      <c r="L365" s="96">
        <f>IF(V364="","",VLOOKUP($E364&amp;$D$91&amp;$D$92,'CCG data'!$A:$AD,'CCG data'!AC$3,FALSE))</f>
        <v>7.6614544136992286</v>
      </c>
      <c r="M365" s="96">
        <f>IF(V364="","",VLOOKUP($E364&amp;$D$91&amp;$D$92,'CCG data'!$A:$AD,'CCG data'!AD$3,FALSE))</f>
        <v>10.580827538843007</v>
      </c>
      <c r="N365" s="363"/>
      <c r="P365" s="150" t="str">
        <f>IF(P364="","",VLOOKUP($E364&amp;$D$91&amp;$D$92,'CCG data'!$A:$AD,'CCG data'!I$3,FALSE))</f>
        <v/>
      </c>
      <c r="Q365" s="15" t="str">
        <f>IF(P364="","",VLOOKUP($E364&amp;$D$91&amp;$D$92,'CCG data'!$A:$AD,'CCG data'!J$3,FALSE))</f>
        <v/>
      </c>
      <c r="R365" s="15">
        <f>IF(R364="","",VLOOKUP($E364&amp;$D$91&amp;$D$92,'CCG data'!$A:$AD,'CCG data'!K$3,FALSE))</f>
        <v>0.49099999999999999</v>
      </c>
      <c r="S365" s="15">
        <f>IF(R364="","",VLOOKUP($E364&amp;$D$91&amp;$D$92,'CCG data'!$A:$AD,'CCG data'!L$3,FALSE))</f>
        <v>0.55300000000000005</v>
      </c>
      <c r="T365" s="15">
        <f>IF(T364="","",VLOOKUP($E364&amp;$D$91&amp;$D$92,'CCG data'!$A:$AD,'CCG data'!M$3,FALSE))</f>
        <v>0.29799999999999999</v>
      </c>
      <c r="U365" s="15">
        <f>IF(T364="","",VLOOKUP($E364&amp;$D$91&amp;$D$92,'CCG data'!$A:$AD,'CCG data'!N$3,FALSE))</f>
        <v>0.35699999999999998</v>
      </c>
      <c r="V365" s="15">
        <f>IF(V364="","",VLOOKUP($E364&amp;$D$91&amp;$D$92,'CCG data'!$A:$AD,'CCG data'!O$3,FALSE))</f>
        <v>0.13</v>
      </c>
      <c r="W365" s="135">
        <f>IF(V364="","",VLOOKUP($E364&amp;$D$91&amp;$D$92,'CCG data'!$A:$AD,'CCG data'!P$3,FALSE))</f>
        <v>0.17499999999999999</v>
      </c>
      <c r="Z365" s="163" t="str">
        <f>IFERROR(VLOOKUP($E365&amp;$D$92, Outliers!$A$4:$P$214,10,FALSE),"0")</f>
        <v>0</v>
      </c>
      <c r="AA365" s="163" t="str">
        <f>IFERROR(VLOOKUP($E365&amp;$D$92, Outliers!$A$4:$P$214,11,FALSE),"0")</f>
        <v>0</v>
      </c>
      <c r="AB365" s="163" t="str">
        <f>IFERROR(VLOOKUP($E365&amp;$D$92, Outliers!$A$4:$P$214,12,FALSE),"0")</f>
        <v>0</v>
      </c>
      <c r="AD365" s="78"/>
      <c r="AE365" s="78"/>
      <c r="AF365" s="78"/>
      <c r="AG365" s="78"/>
    </row>
    <row r="366" spans="4:33" ht="15.75" x14ac:dyDescent="0.25">
      <c r="D366" s="318"/>
      <c r="E366" s="104" t="s">
        <v>244</v>
      </c>
      <c r="F366" s="405" t="str">
        <f>IF(OR(ISERROR(VLOOKUP($E366&amp;$D$91&amp;$D$92,'CCG data'!$A:$AD,'CCG data'!R$3,FALSE)),ISBLANK(VLOOKUP($E366&amp;$D$91&amp;$D$92,'CCG data'!$A:$AD,'CCG data'!R$3,FALSE))),"",VLOOKUP($E366&amp;$D$91&amp;$D$92,'CCG data'!$A:$AD,'CCG data'!R$3,FALSE))</f>
        <v/>
      </c>
      <c r="G366" s="406"/>
      <c r="H366" s="406">
        <f>IF(OR(ISERROR(VLOOKUP($E366&amp;$D$91&amp;$D$92,'CCG data'!$A:$AD,'CCG data'!S$3,FALSE)),ISBLANK(VLOOKUP($E366&amp;$D$91&amp;$D$92,'CCG data'!$A:$AD,'CCG data'!S$3,FALSE))),"",VLOOKUP($E366&amp;$D$91&amp;$D$92,'CCG data'!$A:$AD,'CCG data'!S$3,FALSE))</f>
        <v>24.022723411895551</v>
      </c>
      <c r="I366" s="406"/>
      <c r="J366" s="406">
        <f>IF(OR(ISERROR(VLOOKUP($E366&amp;$D$91&amp;$D$92,'CCG data'!$A:$AD,'CCG data'!T$3,FALSE)),ISBLANK(VLOOKUP($E366&amp;$D$91&amp;$D$92,'CCG data'!$A:$AD,'CCG data'!T$3,FALSE))),"",VLOOKUP($E366&amp;$D$91&amp;$D$92,'CCG data'!$A:$AD,'CCG data'!T$3,FALSE))</f>
        <v>23.198800756693483</v>
      </c>
      <c r="K366" s="406"/>
      <c r="L366" s="406">
        <f>IF(OR(ISERROR(VLOOKUP($E366&amp;$D$91&amp;$D$92,'CCG data'!$A:$AD,'CCG data'!U$3,FALSE)),ISBLANK(VLOOKUP($E366&amp;$D$91&amp;$D$92,'CCG data'!$A:$AD,'CCG data'!U$3,FALSE))),"",VLOOKUP($E366&amp;$D$91&amp;$D$92,'CCG data'!$A:$AD,'CCG data'!U$3,FALSE))</f>
        <v>13.229693996705359</v>
      </c>
      <c r="M366" s="407"/>
      <c r="N366" s="362">
        <f>IF(OR(ISERROR(VLOOKUP($E366&amp;$D$91&amp;$D$92,'CCG data'!$A:$AD,'CCG data'!G$3,FALSE)),ISBLANK(VLOOKUP($E366&amp;$D$91&amp;$D$92,'CCG data'!$A:$AD,'CCG data'!G$3,FALSE))),"",VLOOKUP($E366&amp;$D$91&amp;$D$92,'CCG data'!$A:$AD,'CCG data'!G$3,FALSE))</f>
        <v>842</v>
      </c>
      <c r="P366" s="397" t="str">
        <f>IF(OR(ISERROR(VLOOKUP($E366&amp;$D$91&amp;$D$92,'CCG data'!$A:$AD,'CCG data'!B$3,FALSE)),ISBLANK(VLOOKUP($E366&amp;$D$91&amp;$D$92,'CCG data'!$A:$AD,'CCG data'!B$3,FALSE))),"",VLOOKUP($E366&amp;$D$91&amp;$D$92,'CCG data'!$A:$AD,'CCG data'!B$3,FALSE))</f>
        <v/>
      </c>
      <c r="Q366" s="263"/>
      <c r="R366" s="263">
        <f>IF(OR(ISERROR(VLOOKUP($E366&amp;$D$91&amp;$D$92,'CCG data'!$A:$AD,'CCG data'!C$3,FALSE)),ISBLANK(VLOOKUP($E366&amp;$D$91&amp;$D$92,'CCG data'!$A:$AD,'CCG data'!C$3,FALSE))),"",VLOOKUP($E366&amp;$D$91&amp;$D$92,'CCG data'!$A:$AD,'CCG data'!C$3,FALSE))</f>
        <v>0.39548693586698336</v>
      </c>
      <c r="S366" s="263"/>
      <c r="T366" s="263">
        <f>IF(OR(ISERROR(VLOOKUP($E366&amp;$D$91&amp;$D$92,'CCG data'!$A:$AD,'CCG data'!D$3,FALSE)),ISBLANK(VLOOKUP($E366&amp;$D$91&amp;$D$92,'CCG data'!$A:$AD,'CCG data'!D$3,FALSE))),"",VLOOKUP($E366&amp;$D$91&amp;$D$92,'CCG data'!$A:$AD,'CCG data'!D$3,FALSE))</f>
        <v>0.38479809976247031</v>
      </c>
      <c r="U366" s="263"/>
      <c r="V366" s="263">
        <f>IF(OR(ISERROR(VLOOKUP($E366&amp;$D$91&amp;$D$92,'CCG data'!$A:$AD,'CCG data'!E$3,FALSE)),ISBLANK(VLOOKUP($E366&amp;$D$91&amp;$D$92,'CCG data'!$A:$AD,'CCG data'!E$3,FALSE))),"",VLOOKUP($E366&amp;$D$91&amp;$D$92,'CCG data'!$A:$AD,'CCG data'!E$3,FALSE))</f>
        <v>0.21971496437054633</v>
      </c>
      <c r="W366" s="398"/>
      <c r="Z366" s="163">
        <f>IFERROR(VLOOKUP($E366&amp;$D$92, Outliers!$A$4:$P$214,10,FALSE),"0")</f>
        <v>1</v>
      </c>
      <c r="AA366" s="163">
        <f>IFERROR(VLOOKUP($E366&amp;$D$92, Outliers!$A$4:$P$214,11,FALSE),"0")</f>
        <v>1</v>
      </c>
      <c r="AB366" s="163">
        <f>IFERROR(VLOOKUP($E366&amp;$D$92, Outliers!$A$4:$P$214,12,FALSE),"0")</f>
        <v>0</v>
      </c>
      <c r="AD366" s="78"/>
      <c r="AE366" s="78"/>
      <c r="AF366" s="78"/>
      <c r="AG366" s="78"/>
    </row>
    <row r="367" spans="4:33" x14ac:dyDescent="0.25">
      <c r="D367" s="318"/>
      <c r="E367" s="103" t="s">
        <v>27</v>
      </c>
      <c r="F367" s="95" t="str">
        <f>IF(P366="","",VLOOKUP($E366&amp;$D$91&amp;$D$92,'CCG data'!$A:$AD,'CCG data'!W$3,FALSE))</f>
        <v/>
      </c>
      <c r="G367" s="96" t="str">
        <f>IF(P366="","",VLOOKUP($E366&amp;$D$91&amp;$D$92,'CCG data'!$A:$AD,'CCG data'!X$3,FALSE))</f>
        <v/>
      </c>
      <c r="H367" s="96">
        <f>IF(R366="","",VLOOKUP($E366&amp;$D$91&amp;$D$92,'CCG data'!$A:$AD,'CCG data'!Y$3,FALSE))</f>
        <v>21.442506629757098</v>
      </c>
      <c r="I367" s="96">
        <f>IF(R366="","",VLOOKUP($E366&amp;$D$91&amp;$D$92,'CCG data'!$A:$AD,'CCG data'!Z$3,FALSE))</f>
        <v>26.602940194034005</v>
      </c>
      <c r="J367" s="96">
        <f>IF(T366="","",VLOOKUP($E366&amp;$D$91&amp;$D$92,'CCG data'!$A:$AD,'CCG data'!AA$3,FALSE))</f>
        <v>20.672709118742414</v>
      </c>
      <c r="K367" s="96">
        <f>IF(T366="","",VLOOKUP($E366&amp;$D$91&amp;$D$92,'CCG data'!$A:$AD,'CCG data'!AB$3,FALSE))</f>
        <v>25.724892394644552</v>
      </c>
      <c r="L367" s="96">
        <f>IF(V366="","",VLOOKUP($E366&amp;$D$91&amp;$D$92,'CCG data'!$A:$AD,'CCG data'!AC$3,FALSE))</f>
        <v>11.323267760153287</v>
      </c>
      <c r="M367" s="96">
        <f>IF(V366="","",VLOOKUP($E366&amp;$D$91&amp;$D$92,'CCG data'!$A:$AD,'CCG data'!AD$3,FALSE))</f>
        <v>15.136120233257431</v>
      </c>
      <c r="N367" s="363"/>
      <c r="P367" s="150" t="str">
        <f>IF(P366="","",VLOOKUP($E366&amp;$D$91&amp;$D$92,'CCG data'!$A:$AD,'CCG data'!I$3,FALSE))</f>
        <v/>
      </c>
      <c r="Q367" s="15" t="str">
        <f>IF(P366="","",VLOOKUP($E366&amp;$D$91&amp;$D$92,'CCG data'!$A:$AD,'CCG data'!J$3,FALSE))</f>
        <v/>
      </c>
      <c r="R367" s="15">
        <f>IF(R366="","",VLOOKUP($E366&amp;$D$91&amp;$D$92,'CCG data'!$A:$AD,'CCG data'!K$3,FALSE))</f>
        <v>0.36299999999999999</v>
      </c>
      <c r="S367" s="15">
        <f>IF(R366="","",VLOOKUP($E366&amp;$D$91&amp;$D$92,'CCG data'!$A:$AD,'CCG data'!L$3,FALSE))</f>
        <v>0.42899999999999999</v>
      </c>
      <c r="T367" s="15">
        <f>IF(T366="","",VLOOKUP($E366&amp;$D$91&amp;$D$92,'CCG data'!$A:$AD,'CCG data'!M$3,FALSE))</f>
        <v>0.35299999999999998</v>
      </c>
      <c r="U367" s="15">
        <f>IF(T366="","",VLOOKUP($E366&amp;$D$91&amp;$D$92,'CCG data'!$A:$AD,'CCG data'!N$3,FALSE))</f>
        <v>0.41799999999999998</v>
      </c>
      <c r="V367" s="15">
        <f>IF(V366="","",VLOOKUP($E366&amp;$D$91&amp;$D$92,'CCG data'!$A:$AD,'CCG data'!O$3,FALSE))</f>
        <v>0.193</v>
      </c>
      <c r="W367" s="135">
        <f>IF(V366="","",VLOOKUP($E366&amp;$D$91&amp;$D$92,'CCG data'!$A:$AD,'CCG data'!P$3,FALSE))</f>
        <v>0.249</v>
      </c>
      <c r="Z367" s="163" t="str">
        <f>IFERROR(VLOOKUP($E367&amp;$D$92, Outliers!$A$4:$P$214,10,FALSE),"0")</f>
        <v>0</v>
      </c>
      <c r="AA367" s="163" t="str">
        <f>IFERROR(VLOOKUP($E367&amp;$D$92, Outliers!$A$4:$P$214,11,FALSE),"0")</f>
        <v>0</v>
      </c>
      <c r="AB367" s="163" t="str">
        <f>IFERROR(VLOOKUP($E367&amp;$D$92, Outliers!$A$4:$P$214,12,FALSE),"0")</f>
        <v>0</v>
      </c>
      <c r="AD367" s="78"/>
      <c r="AE367" s="78"/>
      <c r="AF367" s="78"/>
      <c r="AG367" s="78"/>
    </row>
    <row r="368" spans="4:33" ht="15.75" x14ac:dyDescent="0.25">
      <c r="D368" s="318"/>
      <c r="E368" s="104" t="s">
        <v>245</v>
      </c>
      <c r="F368" s="405" t="str">
        <f>IF(OR(ISERROR(VLOOKUP($E368&amp;$D$91&amp;$D$92,'CCG data'!$A:$AD,'CCG data'!R$3,FALSE)),ISBLANK(VLOOKUP($E368&amp;$D$91&amp;$D$92,'CCG data'!$A:$AD,'CCG data'!R$3,FALSE))),"",VLOOKUP($E368&amp;$D$91&amp;$D$92,'CCG data'!$A:$AD,'CCG data'!R$3,FALSE))</f>
        <v/>
      </c>
      <c r="G368" s="406"/>
      <c r="H368" s="406">
        <f>IF(OR(ISERROR(VLOOKUP($E368&amp;$D$91&amp;$D$92,'CCG data'!$A:$AD,'CCG data'!S$3,FALSE)),ISBLANK(VLOOKUP($E368&amp;$D$91&amp;$D$92,'CCG data'!$A:$AD,'CCG data'!S$3,FALSE))),"",VLOOKUP($E368&amp;$D$91&amp;$D$92,'CCG data'!$A:$AD,'CCG data'!S$3,FALSE))</f>
        <v>47.590808474811141</v>
      </c>
      <c r="I368" s="406"/>
      <c r="J368" s="406">
        <f>IF(OR(ISERROR(VLOOKUP($E368&amp;$D$91&amp;$D$92,'CCG data'!$A:$AD,'CCG data'!T$3,FALSE)),ISBLANK(VLOOKUP($E368&amp;$D$91&amp;$D$92,'CCG data'!$A:$AD,'CCG data'!T$3,FALSE))),"",VLOOKUP($E368&amp;$D$91&amp;$D$92,'CCG data'!$A:$AD,'CCG data'!T$3,FALSE))</f>
        <v>35.306659122641072</v>
      </c>
      <c r="K368" s="406"/>
      <c r="L368" s="406">
        <f>IF(OR(ISERROR(VLOOKUP($E368&amp;$D$91&amp;$D$92,'CCG data'!$A:$AD,'CCG data'!U$3,FALSE)),ISBLANK(VLOOKUP($E368&amp;$D$91&amp;$D$92,'CCG data'!$A:$AD,'CCG data'!U$3,FALSE))),"",VLOOKUP($E368&amp;$D$91&amp;$D$92,'CCG data'!$A:$AD,'CCG data'!U$3,FALSE))</f>
        <v>14.092191789402481</v>
      </c>
      <c r="M368" s="407"/>
      <c r="N368" s="362">
        <f>IF(OR(ISERROR(VLOOKUP($E368&amp;$D$91&amp;$D$92,'CCG data'!$A:$AD,'CCG data'!G$3,FALSE)),ISBLANK(VLOOKUP($E368&amp;$D$91&amp;$D$92,'CCG data'!$A:$AD,'CCG data'!G$3,FALSE))),"",VLOOKUP($E368&amp;$D$91&amp;$D$92,'CCG data'!$A:$AD,'CCG data'!G$3,FALSE))</f>
        <v>2291</v>
      </c>
      <c r="P368" s="397" t="str">
        <f>IF(OR(ISERROR(VLOOKUP($E368&amp;$D$91&amp;$D$92,'CCG data'!$A:$AD,'CCG data'!B$3,FALSE)),ISBLANK(VLOOKUP($E368&amp;$D$91&amp;$D$92,'CCG data'!$A:$AD,'CCG data'!B$3,FALSE))),"",VLOOKUP($E368&amp;$D$91&amp;$D$92,'CCG data'!$A:$AD,'CCG data'!B$3,FALSE))</f>
        <v/>
      </c>
      <c r="Q368" s="263"/>
      <c r="R368" s="263">
        <f>IF(OR(ISERROR(VLOOKUP($E368&amp;$D$91&amp;$D$92,'CCG data'!$A:$AD,'CCG data'!C$3,FALSE)),ISBLANK(VLOOKUP($E368&amp;$D$91&amp;$D$92,'CCG data'!$A:$AD,'CCG data'!C$3,FALSE))),"",VLOOKUP($E368&amp;$D$91&amp;$D$92,'CCG data'!$A:$AD,'CCG data'!C$3,FALSE))</f>
        <v>0.4945438673068529</v>
      </c>
      <c r="S368" s="263"/>
      <c r="T368" s="263">
        <f>IF(OR(ISERROR(VLOOKUP($E368&amp;$D$91&amp;$D$92,'CCG data'!$A:$AD,'CCG data'!D$3,FALSE)),ISBLANK(VLOOKUP($E368&amp;$D$91&amp;$D$92,'CCG data'!$A:$AD,'CCG data'!D$3,FALSE))),"",VLOOKUP($E368&amp;$D$91&amp;$D$92,'CCG data'!$A:$AD,'CCG data'!D$3,FALSE))</f>
        <v>0.35966826713225664</v>
      </c>
      <c r="U368" s="263"/>
      <c r="V368" s="263">
        <f>IF(OR(ISERROR(VLOOKUP($E368&amp;$D$91&amp;$D$92,'CCG data'!$A:$AD,'CCG data'!E$3,FALSE)),ISBLANK(VLOOKUP($E368&amp;$D$91&amp;$D$92,'CCG data'!$A:$AD,'CCG data'!E$3,FALSE))),"",VLOOKUP($E368&amp;$D$91&amp;$D$92,'CCG data'!$A:$AD,'CCG data'!E$3,FALSE))</f>
        <v>0.14578786556089043</v>
      </c>
      <c r="W368" s="398"/>
      <c r="Z368" s="163">
        <f>IFERROR(VLOOKUP($E368&amp;$D$92, Outliers!$A$4:$P$214,10,FALSE),"0")</f>
        <v>1</v>
      </c>
      <c r="AA368" s="163">
        <f>IFERROR(VLOOKUP($E368&amp;$D$92, Outliers!$A$4:$P$214,11,FALSE),"0")</f>
        <v>1</v>
      </c>
      <c r="AB368" s="163">
        <f>IFERROR(VLOOKUP($E368&amp;$D$92, Outliers!$A$4:$P$214,12,FALSE),"0")</f>
        <v>0</v>
      </c>
      <c r="AD368" s="78"/>
      <c r="AE368" s="78"/>
      <c r="AF368" s="78"/>
      <c r="AG368" s="78"/>
    </row>
    <row r="369" spans="4:33" x14ac:dyDescent="0.25">
      <c r="D369" s="318"/>
      <c r="E369" s="103" t="s">
        <v>27</v>
      </c>
      <c r="F369" s="95" t="str">
        <f>IF(P368="","",VLOOKUP($E368&amp;$D$91&amp;$D$92,'CCG data'!$A:$AD,'CCG data'!W$3,FALSE))</f>
        <v/>
      </c>
      <c r="G369" s="96" t="str">
        <f>IF(P368="","",VLOOKUP($E368&amp;$D$91&amp;$D$92,'CCG data'!$A:$AD,'CCG data'!X$3,FALSE))</f>
        <v/>
      </c>
      <c r="H369" s="96">
        <f>IF(R368="","",VLOOKUP($E368&amp;$D$91&amp;$D$92,'CCG data'!$A:$AD,'CCG data'!Y$3,FALSE))</f>
        <v>44.819631900593855</v>
      </c>
      <c r="I369" s="96">
        <f>IF(R368="","",VLOOKUP($E368&amp;$D$91&amp;$D$92,'CCG data'!$A:$AD,'CCG data'!Z$3,FALSE))</f>
        <v>50.361985049028426</v>
      </c>
      <c r="J369" s="96">
        <f>IF(T368="","",VLOOKUP($E368&amp;$D$91&amp;$D$92,'CCG data'!$A:$AD,'CCG data'!AA$3,FALSE))</f>
        <v>32.895926249202802</v>
      </c>
      <c r="K369" s="96">
        <f>IF(T368="","",VLOOKUP($E368&amp;$D$91&amp;$D$92,'CCG data'!$A:$AD,'CCG data'!AB$3,FALSE))</f>
        <v>37.717391996079343</v>
      </c>
      <c r="L369" s="96">
        <f>IF(V368="","",VLOOKUP($E368&amp;$D$91&amp;$D$92,'CCG data'!$A:$AD,'CCG data'!AC$3,FALSE))</f>
        <v>12.580854551488514</v>
      </c>
      <c r="M369" s="96">
        <f>IF(V368="","",VLOOKUP($E368&amp;$D$91&amp;$D$92,'CCG data'!$A:$AD,'CCG data'!AD$3,FALSE))</f>
        <v>15.603529027316448</v>
      </c>
      <c r="N369" s="363"/>
      <c r="P369" s="150" t="str">
        <f>IF(P368="","",VLOOKUP($E368&amp;$D$91&amp;$D$92,'CCG data'!$A:$AD,'CCG data'!I$3,FALSE))</f>
        <v/>
      </c>
      <c r="Q369" s="15" t="str">
        <f>IF(P368="","",VLOOKUP($E368&amp;$D$91&amp;$D$92,'CCG data'!$A:$AD,'CCG data'!J$3,FALSE))</f>
        <v/>
      </c>
      <c r="R369" s="15">
        <f>IF(R368="","",VLOOKUP($E368&amp;$D$91&amp;$D$92,'CCG data'!$A:$AD,'CCG data'!K$3,FALSE))</f>
        <v>0.47399999999999998</v>
      </c>
      <c r="S369" s="15">
        <f>IF(R368="","",VLOOKUP($E368&amp;$D$91&amp;$D$92,'CCG data'!$A:$AD,'CCG data'!L$3,FALSE))</f>
        <v>0.51500000000000001</v>
      </c>
      <c r="T369" s="15">
        <f>IF(T368="","",VLOOKUP($E368&amp;$D$91&amp;$D$92,'CCG data'!$A:$AD,'CCG data'!M$3,FALSE))</f>
        <v>0.34</v>
      </c>
      <c r="U369" s="15">
        <f>IF(T368="","",VLOOKUP($E368&amp;$D$91&amp;$D$92,'CCG data'!$A:$AD,'CCG data'!N$3,FALSE))</f>
        <v>0.38</v>
      </c>
      <c r="V369" s="15">
        <f>IF(V368="","",VLOOKUP($E368&amp;$D$91&amp;$D$92,'CCG data'!$A:$AD,'CCG data'!O$3,FALSE))</f>
        <v>0.13200000000000001</v>
      </c>
      <c r="W369" s="135">
        <f>IF(V368="","",VLOOKUP($E368&amp;$D$91&amp;$D$92,'CCG data'!$A:$AD,'CCG data'!P$3,FALSE))</f>
        <v>0.161</v>
      </c>
      <c r="Z369" s="163" t="str">
        <f>IFERROR(VLOOKUP($E369&amp;$D$92, Outliers!$A$4:$P$214,10,FALSE),"0")</f>
        <v>0</v>
      </c>
      <c r="AA369" s="163" t="str">
        <f>IFERROR(VLOOKUP($E369&amp;$D$92, Outliers!$A$4:$P$214,11,FALSE),"0")</f>
        <v>0</v>
      </c>
      <c r="AB369" s="163" t="str">
        <f>IFERROR(VLOOKUP($E369&amp;$D$92, Outliers!$A$4:$P$214,12,FALSE),"0")</f>
        <v>0</v>
      </c>
      <c r="AD369" s="78"/>
      <c r="AE369" s="78"/>
      <c r="AF369" s="78"/>
      <c r="AG369" s="78"/>
    </row>
    <row r="370" spans="4:33" ht="15.75" x14ac:dyDescent="0.25">
      <c r="D370" s="318"/>
      <c r="E370" s="104" t="s">
        <v>246</v>
      </c>
      <c r="F370" s="405" t="str">
        <f>IF(OR(ISERROR(VLOOKUP($E370&amp;$D$91&amp;$D$92,'CCG data'!$A:$AD,'CCG data'!R$3,FALSE)),ISBLANK(VLOOKUP($E370&amp;$D$91&amp;$D$92,'CCG data'!$A:$AD,'CCG data'!R$3,FALSE))),"",VLOOKUP($E370&amp;$D$91&amp;$D$92,'CCG data'!$A:$AD,'CCG data'!R$3,FALSE))</f>
        <v/>
      </c>
      <c r="G370" s="406"/>
      <c r="H370" s="406">
        <f>IF(OR(ISERROR(VLOOKUP($E370&amp;$D$91&amp;$D$92,'CCG data'!$A:$AD,'CCG data'!S$3,FALSE)),ISBLANK(VLOOKUP($E370&amp;$D$91&amp;$D$92,'CCG data'!$A:$AD,'CCG data'!S$3,FALSE))),"",VLOOKUP($E370&amp;$D$91&amp;$D$92,'CCG data'!$A:$AD,'CCG data'!S$3,FALSE))</f>
        <v>30.954067518399896</v>
      </c>
      <c r="I370" s="406"/>
      <c r="J370" s="406">
        <f>IF(OR(ISERROR(VLOOKUP($E370&amp;$D$91&amp;$D$92,'CCG data'!$A:$AD,'CCG data'!T$3,FALSE)),ISBLANK(VLOOKUP($E370&amp;$D$91&amp;$D$92,'CCG data'!$A:$AD,'CCG data'!T$3,FALSE))),"",VLOOKUP($E370&amp;$D$91&amp;$D$92,'CCG data'!$A:$AD,'CCG data'!T$3,FALSE))</f>
        <v>17.56448726442045</v>
      </c>
      <c r="K370" s="406"/>
      <c r="L370" s="406">
        <f>IF(OR(ISERROR(VLOOKUP($E370&amp;$D$91&amp;$D$92,'CCG data'!$A:$AD,'CCG data'!U$3,FALSE)),ISBLANK(VLOOKUP($E370&amp;$D$91&amp;$D$92,'CCG data'!$A:$AD,'CCG data'!U$3,FALSE))),"",VLOOKUP($E370&amp;$D$91&amp;$D$92,'CCG data'!$A:$AD,'CCG data'!U$3,FALSE))</f>
        <v>4.7642524144815335</v>
      </c>
      <c r="M370" s="407"/>
      <c r="N370" s="362">
        <f>IF(OR(ISERROR(VLOOKUP($E370&amp;$D$91&amp;$D$92,'CCG data'!$A:$AD,'CCG data'!G$3,FALSE)),ISBLANK(VLOOKUP($E370&amp;$D$91&amp;$D$92,'CCG data'!$A:$AD,'CCG data'!G$3,FALSE))),"",VLOOKUP($E370&amp;$D$91&amp;$D$92,'CCG data'!$A:$AD,'CCG data'!G$3,FALSE))</f>
        <v>573</v>
      </c>
      <c r="P370" s="397" t="str">
        <f>IF(OR(ISERROR(VLOOKUP($E370&amp;$D$91&amp;$D$92,'CCG data'!$A:$AD,'CCG data'!B$3,FALSE)),ISBLANK(VLOOKUP($E370&amp;$D$91&amp;$D$92,'CCG data'!$A:$AD,'CCG data'!B$3,FALSE))),"",VLOOKUP($E370&amp;$D$91&amp;$D$92,'CCG data'!$A:$AD,'CCG data'!B$3,FALSE))</f>
        <v/>
      </c>
      <c r="Q370" s="263"/>
      <c r="R370" s="263">
        <f>IF(OR(ISERROR(VLOOKUP($E370&amp;$D$91&amp;$D$92,'CCG data'!$A:$AD,'CCG data'!C$3,FALSE)),ISBLANK(VLOOKUP($E370&amp;$D$91&amp;$D$92,'CCG data'!$A:$AD,'CCG data'!C$3,FALSE))),"",VLOOKUP($E370&amp;$D$91&amp;$D$92,'CCG data'!$A:$AD,'CCG data'!C$3,FALSE))</f>
        <v>0.58115183246073299</v>
      </c>
      <c r="S370" s="263"/>
      <c r="T370" s="263">
        <f>IF(OR(ISERROR(VLOOKUP($E370&amp;$D$91&amp;$D$92,'CCG data'!$A:$AD,'CCG data'!D$3,FALSE)),ISBLANK(VLOOKUP($E370&amp;$D$91&amp;$D$92,'CCG data'!$A:$AD,'CCG data'!D$3,FALSE))),"",VLOOKUP($E370&amp;$D$91&amp;$D$92,'CCG data'!$A:$AD,'CCG data'!D$3,FALSE))</f>
        <v>0.32984293193717279</v>
      </c>
      <c r="U370" s="263"/>
      <c r="V370" s="263">
        <f>IF(OR(ISERROR(VLOOKUP($E370&amp;$D$91&amp;$D$92,'CCG data'!$A:$AD,'CCG data'!E$3,FALSE)),ISBLANK(VLOOKUP($E370&amp;$D$91&amp;$D$92,'CCG data'!$A:$AD,'CCG data'!E$3,FALSE))),"",VLOOKUP($E370&amp;$D$91&amp;$D$92,'CCG data'!$A:$AD,'CCG data'!E$3,FALSE))</f>
        <v>8.9005235602094238E-2</v>
      </c>
      <c r="W370" s="398"/>
      <c r="Z370" s="163">
        <f>IFERROR(VLOOKUP($E370&amp;$D$92, Outliers!$A$4:$P$214,10,FALSE),"0")</f>
        <v>1</v>
      </c>
      <c r="AA370" s="163">
        <f>IFERROR(VLOOKUP($E370&amp;$D$92, Outliers!$A$4:$P$214,11,FALSE),"0")</f>
        <v>1</v>
      </c>
      <c r="AB370" s="163">
        <f>IFERROR(VLOOKUP($E370&amp;$D$92, Outliers!$A$4:$P$214,12,FALSE),"0")</f>
        <v>1</v>
      </c>
      <c r="AD370" s="78"/>
      <c r="AE370" s="78"/>
      <c r="AF370" s="78"/>
      <c r="AG370" s="78"/>
    </row>
    <row r="371" spans="4:33" x14ac:dyDescent="0.25">
      <c r="D371" s="318"/>
      <c r="E371" s="103" t="s">
        <v>27</v>
      </c>
      <c r="F371" s="95" t="str">
        <f>IF(P370="","",VLOOKUP($E370&amp;$D$91&amp;$D$92,'CCG data'!$A:$AD,'CCG data'!W$3,FALSE))</f>
        <v/>
      </c>
      <c r="G371" s="96" t="str">
        <f>IF(P370="","",VLOOKUP($E370&amp;$D$91&amp;$D$92,'CCG data'!$A:$AD,'CCG data'!X$3,FALSE))</f>
        <v/>
      </c>
      <c r="H371" s="96">
        <f>IF(R370="","",VLOOKUP($E370&amp;$D$91&amp;$D$92,'CCG data'!$A:$AD,'CCG data'!Y$3,FALSE))</f>
        <v>27.629373514435585</v>
      </c>
      <c r="I371" s="96">
        <f>IF(R370="","",VLOOKUP($E370&amp;$D$91&amp;$D$92,'CCG data'!$A:$AD,'CCG data'!Z$3,FALSE))</f>
        <v>34.278761522364206</v>
      </c>
      <c r="J371" s="96">
        <f>IF(T370="","",VLOOKUP($E370&amp;$D$91&amp;$D$92,'CCG data'!$A:$AD,'CCG data'!AA$3,FALSE))</f>
        <v>15.060335499860175</v>
      </c>
      <c r="K371" s="96">
        <f>IF(T370="","",VLOOKUP($E370&amp;$D$91&amp;$D$92,'CCG data'!$A:$AD,'CCG data'!AB$3,FALSE))</f>
        <v>20.068639028980723</v>
      </c>
      <c r="L371" s="96">
        <f>IF(V370="","",VLOOKUP($E370&amp;$D$91&amp;$D$92,'CCG data'!$A:$AD,'CCG data'!AC$3,FALSE))</f>
        <v>3.4566800113104872</v>
      </c>
      <c r="M371" s="96">
        <f>IF(V370="","",VLOOKUP($E370&amp;$D$91&amp;$D$92,'CCG data'!$A:$AD,'CCG data'!AD$3,FALSE))</f>
        <v>6.0718248176525798</v>
      </c>
      <c r="N371" s="363"/>
      <c r="P371" s="150" t="str">
        <f>IF(P370="","",VLOOKUP($E370&amp;$D$91&amp;$D$92,'CCG data'!$A:$AD,'CCG data'!I$3,FALSE))</f>
        <v/>
      </c>
      <c r="Q371" s="15" t="str">
        <f>IF(P370="","",VLOOKUP($E370&amp;$D$91&amp;$D$92,'CCG data'!$A:$AD,'CCG data'!J$3,FALSE))</f>
        <v/>
      </c>
      <c r="R371" s="15">
        <f>IF(R370="","",VLOOKUP($E370&amp;$D$91&amp;$D$92,'CCG data'!$A:$AD,'CCG data'!K$3,FALSE))</f>
        <v>0.54</v>
      </c>
      <c r="S371" s="15">
        <f>IF(R370="","",VLOOKUP($E370&amp;$D$91&amp;$D$92,'CCG data'!$A:$AD,'CCG data'!L$3,FALSE))</f>
        <v>0.621</v>
      </c>
      <c r="T371" s="15">
        <f>IF(T370="","",VLOOKUP($E370&amp;$D$91&amp;$D$92,'CCG data'!$A:$AD,'CCG data'!M$3,FALSE))</f>
        <v>0.29299999999999998</v>
      </c>
      <c r="U371" s="15">
        <f>IF(T370="","",VLOOKUP($E370&amp;$D$91&amp;$D$92,'CCG data'!$A:$AD,'CCG data'!N$3,FALSE))</f>
        <v>0.36899999999999999</v>
      </c>
      <c r="V371" s="15">
        <f>IF(V370="","",VLOOKUP($E370&amp;$D$91&amp;$D$92,'CCG data'!$A:$AD,'CCG data'!O$3,FALSE))</f>
        <v>6.8000000000000005E-2</v>
      </c>
      <c r="W371" s="135">
        <f>IF(V370="","",VLOOKUP($E370&amp;$D$91&amp;$D$92,'CCG data'!$A:$AD,'CCG data'!P$3,FALSE))</f>
        <v>0.115</v>
      </c>
      <c r="Z371" s="163" t="str">
        <f>IFERROR(VLOOKUP($E371&amp;$D$92, Outliers!$A$4:$P$214,10,FALSE),"0")</f>
        <v>0</v>
      </c>
      <c r="AA371" s="163" t="str">
        <f>IFERROR(VLOOKUP($E371&amp;$D$92, Outliers!$A$4:$P$214,11,FALSE),"0")</f>
        <v>0</v>
      </c>
      <c r="AB371" s="163" t="str">
        <f>IFERROR(VLOOKUP($E371&amp;$D$92, Outliers!$A$4:$P$214,12,FALSE),"0")</f>
        <v>0</v>
      </c>
      <c r="AD371" s="78"/>
      <c r="AE371" s="78"/>
      <c r="AF371" s="78"/>
      <c r="AG371" s="78"/>
    </row>
    <row r="372" spans="4:33" ht="15.75" x14ac:dyDescent="0.25">
      <c r="D372" s="318"/>
      <c r="E372" s="104" t="s">
        <v>247</v>
      </c>
      <c r="F372" s="405" t="str">
        <f>IF(OR(ISERROR(VLOOKUP($E372&amp;$D$91&amp;$D$92,'CCG data'!$A:$AD,'CCG data'!R$3,FALSE)),ISBLANK(VLOOKUP($E372&amp;$D$91&amp;$D$92,'CCG data'!$A:$AD,'CCG data'!R$3,FALSE))),"",VLOOKUP($E372&amp;$D$91&amp;$D$92,'CCG data'!$A:$AD,'CCG data'!R$3,FALSE))</f>
        <v/>
      </c>
      <c r="G372" s="406"/>
      <c r="H372" s="406">
        <f>IF(OR(ISERROR(VLOOKUP($E372&amp;$D$91&amp;$D$92,'CCG data'!$A:$AD,'CCG data'!S$3,FALSE)),ISBLANK(VLOOKUP($E372&amp;$D$91&amp;$D$92,'CCG data'!$A:$AD,'CCG data'!S$3,FALSE))),"",VLOOKUP($E372&amp;$D$91&amp;$D$92,'CCG data'!$A:$AD,'CCG data'!S$3,FALSE))</f>
        <v>58.829423579013607</v>
      </c>
      <c r="I372" s="406"/>
      <c r="J372" s="406">
        <f>IF(OR(ISERROR(VLOOKUP($E372&amp;$D$91&amp;$D$92,'CCG data'!$A:$AD,'CCG data'!T$3,FALSE)),ISBLANK(VLOOKUP($E372&amp;$D$91&amp;$D$92,'CCG data'!$A:$AD,'CCG data'!T$3,FALSE))),"",VLOOKUP($E372&amp;$D$91&amp;$D$92,'CCG data'!$A:$AD,'CCG data'!T$3,FALSE))</f>
        <v>53.633647204466186</v>
      </c>
      <c r="K372" s="406"/>
      <c r="L372" s="406">
        <f>IF(OR(ISERROR(VLOOKUP($E372&amp;$D$91&amp;$D$92,'CCG data'!$A:$AD,'CCG data'!U$3,FALSE)),ISBLANK(VLOOKUP($E372&amp;$D$91&amp;$D$92,'CCG data'!$A:$AD,'CCG data'!U$3,FALSE))),"",VLOOKUP($E372&amp;$D$91&amp;$D$92,'CCG data'!$A:$AD,'CCG data'!U$3,FALSE))</f>
        <v>14.871911697277193</v>
      </c>
      <c r="M372" s="407"/>
      <c r="N372" s="362">
        <f>IF(OR(ISERROR(VLOOKUP($E372&amp;$D$91&amp;$D$92,'CCG data'!$A:$AD,'CCG data'!G$3,FALSE)),ISBLANK(VLOOKUP($E372&amp;$D$91&amp;$D$92,'CCG data'!$A:$AD,'CCG data'!G$3,FALSE))),"",VLOOKUP($E372&amp;$D$91&amp;$D$92,'CCG data'!$A:$AD,'CCG data'!G$3,FALSE))</f>
        <v>2275</v>
      </c>
      <c r="P372" s="397" t="str">
        <f>IF(OR(ISERROR(VLOOKUP($E372&amp;$D$91&amp;$D$92,'CCG data'!$A:$AD,'CCG data'!B$3,FALSE)),ISBLANK(VLOOKUP($E372&amp;$D$91&amp;$D$92,'CCG data'!$A:$AD,'CCG data'!B$3,FALSE))),"",VLOOKUP($E372&amp;$D$91&amp;$D$92,'CCG data'!$A:$AD,'CCG data'!B$3,FALSE))</f>
        <v/>
      </c>
      <c r="Q372" s="263"/>
      <c r="R372" s="263">
        <f>IF(OR(ISERROR(VLOOKUP($E372&amp;$D$91&amp;$D$92,'CCG data'!$A:$AD,'CCG data'!C$3,FALSE)),ISBLANK(VLOOKUP($E372&amp;$D$91&amp;$D$92,'CCG data'!$A:$AD,'CCG data'!C$3,FALSE))),"",VLOOKUP($E372&amp;$D$91&amp;$D$92,'CCG data'!$A:$AD,'CCG data'!C$3,FALSE))</f>
        <v>0.46065934065934067</v>
      </c>
      <c r="S372" s="263"/>
      <c r="T372" s="263">
        <f>IF(OR(ISERROR(VLOOKUP($E372&amp;$D$91&amp;$D$92,'CCG data'!$A:$AD,'CCG data'!D$3,FALSE)),ISBLANK(VLOOKUP($E372&amp;$D$91&amp;$D$92,'CCG data'!$A:$AD,'CCG data'!D$3,FALSE))),"",VLOOKUP($E372&amp;$D$91&amp;$D$92,'CCG data'!$A:$AD,'CCG data'!D$3,FALSE))</f>
        <v>0.42241758241758243</v>
      </c>
      <c r="U372" s="263"/>
      <c r="V372" s="263">
        <f>IF(OR(ISERROR(VLOOKUP($E372&amp;$D$91&amp;$D$92,'CCG data'!$A:$AD,'CCG data'!E$3,FALSE)),ISBLANK(VLOOKUP($E372&amp;$D$91&amp;$D$92,'CCG data'!$A:$AD,'CCG data'!E$3,FALSE))),"",VLOOKUP($E372&amp;$D$91&amp;$D$92,'CCG data'!$A:$AD,'CCG data'!E$3,FALSE))</f>
        <v>0.11692307692307692</v>
      </c>
      <c r="W372" s="398"/>
      <c r="Z372" s="163">
        <f>IFERROR(VLOOKUP($E372&amp;$D$92, Outliers!$A$4:$P$214,10,FALSE),"0")</f>
        <v>1</v>
      </c>
      <c r="AA372" s="163">
        <f>IFERROR(VLOOKUP($E372&amp;$D$92, Outliers!$A$4:$P$214,11,FALSE),"0")</f>
        <v>1</v>
      </c>
      <c r="AB372" s="163">
        <f>IFERROR(VLOOKUP($E372&amp;$D$92, Outliers!$A$4:$P$214,12,FALSE),"0")</f>
        <v>1</v>
      </c>
      <c r="AD372" s="78"/>
      <c r="AE372" s="78"/>
      <c r="AF372" s="78"/>
      <c r="AG372" s="78"/>
    </row>
    <row r="373" spans="4:33" x14ac:dyDescent="0.25">
      <c r="D373" s="318"/>
      <c r="E373" s="103" t="s">
        <v>27</v>
      </c>
      <c r="F373" s="95" t="str">
        <f>IF(P372="","",VLOOKUP($E372&amp;$D$91&amp;$D$92,'CCG data'!$A:$AD,'CCG data'!W$3,FALSE))</f>
        <v/>
      </c>
      <c r="G373" s="96" t="str">
        <f>IF(P372="","",VLOOKUP($E372&amp;$D$91&amp;$D$92,'CCG data'!$A:$AD,'CCG data'!X$3,FALSE))</f>
        <v/>
      </c>
      <c r="H373" s="96">
        <f>IF(R372="","",VLOOKUP($E372&amp;$D$91&amp;$D$92,'CCG data'!$A:$AD,'CCG data'!Y$3,FALSE))</f>
        <v>55.267619531055715</v>
      </c>
      <c r="I373" s="96">
        <f>IF(R372="","",VLOOKUP($E372&amp;$D$91&amp;$D$92,'CCG data'!$A:$AD,'CCG data'!Z$3,FALSE))</f>
        <v>62.391227626971499</v>
      </c>
      <c r="J373" s="96">
        <f>IF(T372="","",VLOOKUP($E372&amp;$D$91&amp;$D$92,'CCG data'!$A:$AD,'CCG data'!AA$3,FALSE))</f>
        <v>50.242616607022519</v>
      </c>
      <c r="K373" s="96">
        <f>IF(T372="","",VLOOKUP($E372&amp;$D$91&amp;$D$92,'CCG data'!$A:$AD,'CCG data'!AB$3,FALSE))</f>
        <v>57.024677801909853</v>
      </c>
      <c r="L373" s="96">
        <f>IF(V372="","",VLOOKUP($E372&amp;$D$91&amp;$D$92,'CCG data'!$A:$AD,'CCG data'!AC$3,FALSE))</f>
        <v>13.084675090747528</v>
      </c>
      <c r="M373" s="96">
        <f>IF(V372="","",VLOOKUP($E372&amp;$D$91&amp;$D$92,'CCG data'!$A:$AD,'CCG data'!AD$3,FALSE))</f>
        <v>16.659148303806859</v>
      </c>
      <c r="N373" s="363"/>
      <c r="P373" s="150" t="str">
        <f>IF(P372="","",VLOOKUP($E372&amp;$D$91&amp;$D$92,'CCG data'!$A:$AD,'CCG data'!I$3,FALSE))</f>
        <v/>
      </c>
      <c r="Q373" s="15" t="str">
        <f>IF(P372="","",VLOOKUP($E372&amp;$D$91&amp;$D$92,'CCG data'!$A:$AD,'CCG data'!J$3,FALSE))</f>
        <v/>
      </c>
      <c r="R373" s="15">
        <f>IF(R372="","",VLOOKUP($E372&amp;$D$91&amp;$D$92,'CCG data'!$A:$AD,'CCG data'!K$3,FALSE))</f>
        <v>0.44</v>
      </c>
      <c r="S373" s="15">
        <f>IF(R372="","",VLOOKUP($E372&amp;$D$91&amp;$D$92,'CCG data'!$A:$AD,'CCG data'!L$3,FALSE))</f>
        <v>0.48099999999999998</v>
      </c>
      <c r="T373" s="15">
        <f>IF(T372="","",VLOOKUP($E372&amp;$D$91&amp;$D$92,'CCG data'!$A:$AD,'CCG data'!M$3,FALSE))</f>
        <v>0.40200000000000002</v>
      </c>
      <c r="U373" s="15">
        <f>IF(T372="","",VLOOKUP($E372&amp;$D$91&amp;$D$92,'CCG data'!$A:$AD,'CCG data'!N$3,FALSE))</f>
        <v>0.443</v>
      </c>
      <c r="V373" s="15">
        <f>IF(V372="","",VLOOKUP($E372&amp;$D$91&amp;$D$92,'CCG data'!$A:$AD,'CCG data'!O$3,FALSE))</f>
        <v>0.104</v>
      </c>
      <c r="W373" s="135">
        <f>IF(V372="","",VLOOKUP($E372&amp;$D$91&amp;$D$92,'CCG data'!$A:$AD,'CCG data'!P$3,FALSE))</f>
        <v>0.13100000000000001</v>
      </c>
      <c r="Z373" s="163" t="str">
        <f>IFERROR(VLOOKUP($E373&amp;$D$92, Outliers!$A$4:$P$214,10,FALSE),"0")</f>
        <v>0</v>
      </c>
      <c r="AA373" s="163" t="str">
        <f>IFERROR(VLOOKUP($E373&amp;$D$92, Outliers!$A$4:$P$214,11,FALSE),"0")</f>
        <v>0</v>
      </c>
      <c r="AB373" s="163" t="str">
        <f>IFERROR(VLOOKUP($E373&amp;$D$92, Outliers!$A$4:$P$214,12,FALSE),"0")</f>
        <v>0</v>
      </c>
      <c r="AD373" s="78"/>
      <c r="AE373" s="78"/>
      <c r="AF373" s="78"/>
      <c r="AG373" s="78"/>
    </row>
    <row r="374" spans="4:33" ht="15.75" x14ac:dyDescent="0.25">
      <c r="D374" s="318"/>
      <c r="E374" s="104" t="s">
        <v>419</v>
      </c>
      <c r="F374" s="405" t="str">
        <f>IF(OR(ISERROR(VLOOKUP($E374&amp;$D$91&amp;$D$92,'CCG data'!$A:$AD,'CCG data'!R$3,FALSE)),ISBLANK(VLOOKUP($E374&amp;$D$91&amp;$D$92,'CCG data'!$A:$AD,'CCG data'!R$3,FALSE))),"",VLOOKUP($E374&amp;$D$91&amp;$D$92,'CCG data'!$A:$AD,'CCG data'!R$3,FALSE))</f>
        <v/>
      </c>
      <c r="G374" s="406"/>
      <c r="H374" s="406">
        <f>IF(OR(ISERROR(VLOOKUP($E374&amp;$D$91&amp;$D$92,'CCG data'!$A:$AD,'CCG data'!S$3,FALSE)),ISBLANK(VLOOKUP($E374&amp;$D$91&amp;$D$92,'CCG data'!$A:$AD,'CCG data'!S$3,FALSE))),"",VLOOKUP($E374&amp;$D$91&amp;$D$92,'CCG data'!$A:$AD,'CCG data'!S$3,FALSE))</f>
        <v>39.916547354345745</v>
      </c>
      <c r="I374" s="406"/>
      <c r="J374" s="406">
        <f>IF(OR(ISERROR(VLOOKUP($E374&amp;$D$91&amp;$D$92,'CCG data'!$A:$AD,'CCG data'!T$3,FALSE)),ISBLANK(VLOOKUP($E374&amp;$D$91&amp;$D$92,'CCG data'!$A:$AD,'CCG data'!T$3,FALSE))),"",VLOOKUP($E374&amp;$D$91&amp;$D$92,'CCG data'!$A:$AD,'CCG data'!T$3,FALSE))</f>
        <v>31.933776126811942</v>
      </c>
      <c r="K374" s="406"/>
      <c r="L374" s="406">
        <f>IF(OR(ISERROR(VLOOKUP($E374&amp;$D$91&amp;$D$92,'CCG data'!$A:$AD,'CCG data'!U$3,FALSE)),ISBLANK(VLOOKUP($E374&amp;$D$91&amp;$D$92,'CCG data'!$A:$AD,'CCG data'!U$3,FALSE))),"",VLOOKUP($E374&amp;$D$91&amp;$D$92,'CCG data'!$A:$AD,'CCG data'!U$3,FALSE))</f>
        <v>15.825769204405056</v>
      </c>
      <c r="M374" s="407"/>
      <c r="N374" s="362">
        <f>IF(OR(ISERROR(VLOOKUP($E374&amp;$D$91&amp;$D$92,'CCG data'!$A:$AD,'CCG data'!G$3,FALSE)),ISBLANK(VLOOKUP($E374&amp;$D$91&amp;$D$92,'CCG data'!$A:$AD,'CCG data'!G$3,FALSE))),"",VLOOKUP($E374&amp;$D$91&amp;$D$92,'CCG data'!$A:$AD,'CCG data'!G$3,FALSE))</f>
        <v>2864</v>
      </c>
      <c r="P374" s="397" t="str">
        <f>IF(OR(ISERROR(VLOOKUP($E374&amp;$D$91&amp;$D$92,'CCG data'!$A:$AD,'CCG data'!B$3,FALSE)),ISBLANK(VLOOKUP($E374&amp;$D$91&amp;$D$92,'CCG data'!$A:$AD,'CCG data'!B$3,FALSE))),"",VLOOKUP($E374&amp;$D$91&amp;$D$92,'CCG data'!$A:$AD,'CCG data'!B$3,FALSE))</f>
        <v/>
      </c>
      <c r="Q374" s="263"/>
      <c r="R374" s="263">
        <f>IF(OR(ISERROR(VLOOKUP($E374&amp;$D$91&amp;$D$92,'CCG data'!$A:$AD,'CCG data'!C$3,FALSE)),ISBLANK(VLOOKUP($E374&amp;$D$91&amp;$D$92,'CCG data'!$A:$AD,'CCG data'!C$3,FALSE))),"",VLOOKUP($E374&amp;$D$91&amp;$D$92,'CCG data'!$A:$AD,'CCG data'!C$3,FALSE))</f>
        <v>0.45460893854748602</v>
      </c>
      <c r="S374" s="263"/>
      <c r="T374" s="263">
        <f>IF(OR(ISERROR(VLOOKUP($E374&amp;$D$91&amp;$D$92,'CCG data'!$A:$AD,'CCG data'!D$3,FALSE)),ISBLANK(VLOOKUP($E374&amp;$D$91&amp;$D$92,'CCG data'!$A:$AD,'CCG data'!D$3,FALSE))),"",VLOOKUP($E374&amp;$D$91&amp;$D$92,'CCG data'!$A:$AD,'CCG data'!D$3,FALSE))</f>
        <v>0.3641759776536313</v>
      </c>
      <c r="U374" s="263"/>
      <c r="V374" s="263">
        <f>IF(OR(ISERROR(VLOOKUP($E374&amp;$D$91&amp;$D$92,'CCG data'!$A:$AD,'CCG data'!E$3,FALSE)),ISBLANK(VLOOKUP($E374&amp;$D$91&amp;$D$92,'CCG data'!$A:$AD,'CCG data'!E$3,FALSE))),"",VLOOKUP($E374&amp;$D$91&amp;$D$92,'CCG data'!$A:$AD,'CCG data'!E$3,FALSE))</f>
        <v>0.18121508379888268</v>
      </c>
      <c r="W374" s="398"/>
      <c r="Z374" s="163">
        <f>IFERROR(VLOOKUP($E374&amp;$D$92, Outliers!$A$4:$P$214,10,FALSE),"0")</f>
        <v>0</v>
      </c>
      <c r="AA374" s="163">
        <f>IFERROR(VLOOKUP($E374&amp;$D$92, Outliers!$A$4:$P$214,11,FALSE),"0")</f>
        <v>1</v>
      </c>
      <c r="AB374" s="163">
        <f>IFERROR(VLOOKUP($E374&amp;$D$92, Outliers!$A$4:$P$214,12,FALSE),"0")</f>
        <v>1</v>
      </c>
      <c r="AD374" s="78"/>
      <c r="AE374" s="78"/>
      <c r="AF374" s="78"/>
      <c r="AG374" s="78"/>
    </row>
    <row r="375" spans="4:33" x14ac:dyDescent="0.25">
      <c r="D375" s="318"/>
      <c r="E375" s="103" t="s">
        <v>27</v>
      </c>
      <c r="F375" s="95" t="str">
        <f>IF(P374="","",VLOOKUP($E374&amp;$D$91&amp;$D$92,'CCG data'!$A:$AD,'CCG data'!W$3,FALSE))</f>
        <v/>
      </c>
      <c r="G375" s="96" t="str">
        <f>IF(P374="","",VLOOKUP($E374&amp;$D$91&amp;$D$92,'CCG data'!$A:$AD,'CCG data'!X$3,FALSE))</f>
        <v/>
      </c>
      <c r="H375" s="96">
        <f>IF(R374="","",VLOOKUP($E374&amp;$D$91&amp;$D$92,'CCG data'!$A:$AD,'CCG data'!Y$3,FALSE))</f>
        <v>37.748326343960152</v>
      </c>
      <c r="I375" s="96">
        <f>IF(R374="","",VLOOKUP($E374&amp;$D$91&amp;$D$92,'CCG data'!$A:$AD,'CCG data'!Z$3,FALSE))</f>
        <v>42.084768364731339</v>
      </c>
      <c r="J375" s="96">
        <f>IF(T374="","",VLOOKUP($E374&amp;$D$91&amp;$D$92,'CCG data'!$A:$AD,'CCG data'!AA$3,FALSE))</f>
        <v>29.995729624583337</v>
      </c>
      <c r="K375" s="96">
        <f>IF(T374="","",VLOOKUP($E374&amp;$D$91&amp;$D$92,'CCG data'!$A:$AD,'CCG data'!AB$3,FALSE))</f>
        <v>33.871822629040544</v>
      </c>
      <c r="L375" s="96">
        <f>IF(V374="","",VLOOKUP($E374&amp;$D$91&amp;$D$92,'CCG data'!$A:$AD,'CCG data'!AC$3,FALSE))</f>
        <v>14.464207837098979</v>
      </c>
      <c r="M375" s="96">
        <f>IF(V374="","",VLOOKUP($E374&amp;$D$91&amp;$D$92,'CCG data'!$A:$AD,'CCG data'!AD$3,FALSE))</f>
        <v>17.187330571711133</v>
      </c>
      <c r="N375" s="363"/>
      <c r="P375" s="150" t="str">
        <f>IF(P374="","",VLOOKUP($E374&amp;$D$91&amp;$D$92,'CCG data'!$A:$AD,'CCG data'!I$3,FALSE))</f>
        <v/>
      </c>
      <c r="Q375" s="15" t="str">
        <f>IF(P374="","",VLOOKUP($E374&amp;$D$91&amp;$D$92,'CCG data'!$A:$AD,'CCG data'!J$3,FALSE))</f>
        <v/>
      </c>
      <c r="R375" s="15">
        <f>IF(R374="","",VLOOKUP($E374&amp;$D$91&amp;$D$92,'CCG data'!$A:$AD,'CCG data'!K$3,FALSE))</f>
        <v>0.436</v>
      </c>
      <c r="S375" s="15">
        <f>IF(R374="","",VLOOKUP($E374&amp;$D$91&amp;$D$92,'CCG data'!$A:$AD,'CCG data'!L$3,FALSE))</f>
        <v>0.47299999999999998</v>
      </c>
      <c r="T375" s="15">
        <f>IF(T374="","",VLOOKUP($E374&amp;$D$91&amp;$D$92,'CCG data'!$A:$AD,'CCG data'!M$3,FALSE))</f>
        <v>0.34699999999999998</v>
      </c>
      <c r="U375" s="15">
        <f>IF(T374="","",VLOOKUP($E374&amp;$D$91&amp;$D$92,'CCG data'!$A:$AD,'CCG data'!N$3,FALSE))</f>
        <v>0.38200000000000001</v>
      </c>
      <c r="V375" s="15">
        <f>IF(V374="","",VLOOKUP($E374&amp;$D$91&amp;$D$92,'CCG data'!$A:$AD,'CCG data'!O$3,FALSE))</f>
        <v>0.16800000000000001</v>
      </c>
      <c r="W375" s="135">
        <f>IF(V374="","",VLOOKUP($E374&amp;$D$91&amp;$D$92,'CCG data'!$A:$AD,'CCG data'!P$3,FALSE))</f>
        <v>0.19600000000000001</v>
      </c>
      <c r="Z375" s="163" t="str">
        <f>IFERROR(VLOOKUP($E375&amp;$D$92, Outliers!$A$4:$P$214,10,FALSE),"0")</f>
        <v>0</v>
      </c>
      <c r="AA375" s="163" t="str">
        <f>IFERROR(VLOOKUP($E375&amp;$D$92, Outliers!$A$4:$P$214,11,FALSE),"0")</f>
        <v>0</v>
      </c>
      <c r="AB375" s="163" t="str">
        <f>IFERROR(VLOOKUP($E375&amp;$D$92, Outliers!$A$4:$P$214,12,FALSE),"0")</f>
        <v>0</v>
      </c>
      <c r="AD375" s="78"/>
      <c r="AE375" s="78"/>
      <c r="AF375" s="78"/>
      <c r="AG375" s="78"/>
    </row>
    <row r="376" spans="4:33" ht="15.75" x14ac:dyDescent="0.25">
      <c r="D376" s="318"/>
      <c r="E376" s="104" t="s">
        <v>420</v>
      </c>
      <c r="F376" s="405" t="str">
        <f>IF(OR(ISERROR(VLOOKUP($E376&amp;$D$91&amp;$D$92,'CCG data'!$A:$AD,'CCG data'!R$3,FALSE)),ISBLANK(VLOOKUP($E376&amp;$D$91&amp;$D$92,'CCG data'!$A:$AD,'CCG data'!R$3,FALSE))),"",VLOOKUP($E376&amp;$D$91&amp;$D$92,'CCG data'!$A:$AD,'CCG data'!R$3,FALSE))</f>
        <v/>
      </c>
      <c r="G376" s="406"/>
      <c r="H376" s="406">
        <f>IF(OR(ISERROR(VLOOKUP($E376&amp;$D$91&amp;$D$92,'CCG data'!$A:$AD,'CCG data'!S$3,FALSE)),ISBLANK(VLOOKUP($E376&amp;$D$91&amp;$D$92,'CCG data'!$A:$AD,'CCG data'!S$3,FALSE))),"",VLOOKUP($E376&amp;$D$91&amp;$D$92,'CCG data'!$A:$AD,'CCG data'!S$3,FALSE))</f>
        <v>41.947960104065359</v>
      </c>
      <c r="I376" s="406"/>
      <c r="J376" s="406">
        <f>IF(OR(ISERROR(VLOOKUP($E376&amp;$D$91&amp;$D$92,'CCG data'!$A:$AD,'CCG data'!T$3,FALSE)),ISBLANK(VLOOKUP($E376&amp;$D$91&amp;$D$92,'CCG data'!$A:$AD,'CCG data'!T$3,FALSE))),"",VLOOKUP($E376&amp;$D$91&amp;$D$92,'CCG data'!$A:$AD,'CCG data'!T$3,FALSE))</f>
        <v>25.455516603760426</v>
      </c>
      <c r="K376" s="406"/>
      <c r="L376" s="406">
        <f>IF(OR(ISERROR(VLOOKUP($E376&amp;$D$91&amp;$D$92,'CCG data'!$A:$AD,'CCG data'!U$3,FALSE)),ISBLANK(VLOOKUP($E376&amp;$D$91&amp;$D$92,'CCG data'!$A:$AD,'CCG data'!U$3,FALSE))),"",VLOOKUP($E376&amp;$D$91&amp;$D$92,'CCG data'!$A:$AD,'CCG data'!U$3,FALSE))</f>
        <v>9.0325377777445937</v>
      </c>
      <c r="M376" s="407"/>
      <c r="N376" s="362">
        <f>IF(OR(ISERROR(VLOOKUP($E376&amp;$D$91&amp;$D$92,'CCG data'!$A:$AD,'CCG data'!G$3,FALSE)),ISBLANK(VLOOKUP($E376&amp;$D$91&amp;$D$92,'CCG data'!$A:$AD,'CCG data'!G$3,FALSE))),"",VLOOKUP($E376&amp;$D$91&amp;$D$92,'CCG data'!$A:$AD,'CCG data'!G$3,FALSE))</f>
        <v>975</v>
      </c>
      <c r="P376" s="397" t="str">
        <f>IF(OR(ISERROR(VLOOKUP($E376&amp;$D$91&amp;$D$92,'CCG data'!$A:$AD,'CCG data'!B$3,FALSE)),ISBLANK(VLOOKUP($E376&amp;$D$91&amp;$D$92,'CCG data'!$A:$AD,'CCG data'!B$3,FALSE))),"",VLOOKUP($E376&amp;$D$91&amp;$D$92,'CCG data'!$A:$AD,'CCG data'!B$3,FALSE))</f>
        <v/>
      </c>
      <c r="Q376" s="263"/>
      <c r="R376" s="263">
        <f>IF(OR(ISERROR(VLOOKUP($E376&amp;$D$91&amp;$D$92,'CCG data'!$A:$AD,'CCG data'!C$3,FALSE)),ISBLANK(VLOOKUP($E376&amp;$D$91&amp;$D$92,'CCG data'!$A:$AD,'CCG data'!C$3,FALSE))),"",VLOOKUP($E376&amp;$D$91&amp;$D$92,'CCG data'!$A:$AD,'CCG data'!C$3,FALSE))</f>
        <v>0.54564102564102568</v>
      </c>
      <c r="S376" s="263"/>
      <c r="T376" s="263">
        <f>IF(OR(ISERROR(VLOOKUP($E376&amp;$D$91&amp;$D$92,'CCG data'!$A:$AD,'CCG data'!D$3,FALSE)),ISBLANK(VLOOKUP($E376&amp;$D$91&amp;$D$92,'CCG data'!$A:$AD,'CCG data'!D$3,FALSE))),"",VLOOKUP($E376&amp;$D$91&amp;$D$92,'CCG data'!$A:$AD,'CCG data'!D$3,FALSE))</f>
        <v>0.3364102564102564</v>
      </c>
      <c r="U376" s="263"/>
      <c r="V376" s="263">
        <f>IF(OR(ISERROR(VLOOKUP($E376&amp;$D$91&amp;$D$92,'CCG data'!$A:$AD,'CCG data'!E$3,FALSE)),ISBLANK(VLOOKUP($E376&amp;$D$91&amp;$D$92,'CCG data'!$A:$AD,'CCG data'!E$3,FALSE))),"",VLOOKUP($E376&amp;$D$91&amp;$D$92,'CCG data'!$A:$AD,'CCG data'!E$3,FALSE))</f>
        <v>0.11794871794871795</v>
      </c>
      <c r="W376" s="398"/>
      <c r="Z376" s="163">
        <f>IFERROR(VLOOKUP($E376&amp;$D$92, Outliers!$A$4:$P$214,10,FALSE),"0")</f>
        <v>0</v>
      </c>
      <c r="AA376" s="163">
        <f>IFERROR(VLOOKUP($E376&amp;$D$92, Outliers!$A$4:$P$214,11,FALSE),"0")</f>
        <v>0</v>
      </c>
      <c r="AB376" s="163">
        <f>IFERROR(VLOOKUP($E376&amp;$D$92, Outliers!$A$4:$P$214,12,FALSE),"0")</f>
        <v>1</v>
      </c>
      <c r="AD376" s="78"/>
      <c r="AE376" s="78"/>
      <c r="AF376" s="78"/>
      <c r="AG376" s="78"/>
    </row>
    <row r="377" spans="4:33" x14ac:dyDescent="0.25">
      <c r="D377" s="318"/>
      <c r="E377" s="103" t="s">
        <v>27</v>
      </c>
      <c r="F377" s="95" t="str">
        <f>IF(P376="","",VLOOKUP($E376&amp;$D$91&amp;$D$92,'CCG data'!$A:$AD,'CCG data'!W$3,FALSE))</f>
        <v/>
      </c>
      <c r="G377" s="96" t="str">
        <f>IF(P376="","",VLOOKUP($E376&amp;$D$91&amp;$D$92,'CCG data'!$A:$AD,'CCG data'!X$3,FALSE))</f>
        <v/>
      </c>
      <c r="H377" s="96">
        <f>IF(R376="","",VLOOKUP($E376&amp;$D$91&amp;$D$92,'CCG data'!$A:$AD,'CCG data'!Y$3,FALSE))</f>
        <v>38.383357652136716</v>
      </c>
      <c r="I377" s="96">
        <f>IF(R376="","",VLOOKUP($E376&amp;$D$91&amp;$D$92,'CCG data'!$A:$AD,'CCG data'!Z$3,FALSE))</f>
        <v>45.512562555994002</v>
      </c>
      <c r="J377" s="96">
        <f>IF(T376="","",VLOOKUP($E376&amp;$D$91&amp;$D$92,'CCG data'!$A:$AD,'CCG data'!AA$3,FALSE))</f>
        <v>22.700646889095104</v>
      </c>
      <c r="K377" s="96">
        <f>IF(T376="","",VLOOKUP($E376&amp;$D$91&amp;$D$92,'CCG data'!$A:$AD,'CCG data'!AB$3,FALSE))</f>
        <v>28.210386318425748</v>
      </c>
      <c r="L377" s="96">
        <f>IF(V376="","",VLOOKUP($E376&amp;$D$91&amp;$D$92,'CCG data'!$A:$AD,'CCG data'!AC$3,FALSE))</f>
        <v>7.3816523357062076</v>
      </c>
      <c r="M377" s="96">
        <f>IF(V376="","",VLOOKUP($E376&amp;$D$91&amp;$D$92,'CCG data'!$A:$AD,'CCG data'!AD$3,FALSE))</f>
        <v>10.683423219782981</v>
      </c>
      <c r="N377" s="363"/>
      <c r="P377" s="150" t="str">
        <f>IF(P376="","",VLOOKUP($E376&amp;$D$91&amp;$D$92,'CCG data'!$A:$AD,'CCG data'!I$3,FALSE))</f>
        <v/>
      </c>
      <c r="Q377" s="15" t="str">
        <f>IF(P376="","",VLOOKUP($E376&amp;$D$91&amp;$D$92,'CCG data'!$A:$AD,'CCG data'!J$3,FALSE))</f>
        <v/>
      </c>
      <c r="R377" s="15">
        <f>IF(R376="","",VLOOKUP($E376&amp;$D$91&amp;$D$92,'CCG data'!$A:$AD,'CCG data'!K$3,FALSE))</f>
        <v>0.51400000000000001</v>
      </c>
      <c r="S377" s="15">
        <f>IF(R376="","",VLOOKUP($E376&amp;$D$91&amp;$D$92,'CCG data'!$A:$AD,'CCG data'!L$3,FALSE))</f>
        <v>0.57699999999999996</v>
      </c>
      <c r="T377" s="15">
        <f>IF(T376="","",VLOOKUP($E376&amp;$D$91&amp;$D$92,'CCG data'!$A:$AD,'CCG data'!M$3,FALSE))</f>
        <v>0.307</v>
      </c>
      <c r="U377" s="15">
        <f>IF(T376="","",VLOOKUP($E376&amp;$D$91&amp;$D$92,'CCG data'!$A:$AD,'CCG data'!N$3,FALSE))</f>
        <v>0.36699999999999999</v>
      </c>
      <c r="V377" s="15">
        <f>IF(V376="","",VLOOKUP($E376&amp;$D$91&amp;$D$92,'CCG data'!$A:$AD,'CCG data'!O$3,FALSE))</f>
        <v>9.9000000000000005E-2</v>
      </c>
      <c r="W377" s="135">
        <f>IF(V376="","",VLOOKUP($E376&amp;$D$91&amp;$D$92,'CCG data'!$A:$AD,'CCG data'!P$3,FALSE))</f>
        <v>0.14000000000000001</v>
      </c>
      <c r="Z377" s="163" t="str">
        <f>IFERROR(VLOOKUP($E377&amp;$D$92, Outliers!$A$4:$P$214,10,FALSE),"0")</f>
        <v>0</v>
      </c>
      <c r="AA377" s="163" t="str">
        <f>IFERROR(VLOOKUP($E377&amp;$D$92, Outliers!$A$4:$P$214,11,FALSE),"0")</f>
        <v>0</v>
      </c>
      <c r="AB377" s="163" t="str">
        <f>IFERROR(VLOOKUP($E377&amp;$D$92, Outliers!$A$4:$P$214,12,FALSE),"0")</f>
        <v>0</v>
      </c>
      <c r="AD377" s="78"/>
      <c r="AE377" s="78"/>
      <c r="AF377" s="78"/>
      <c r="AG377" s="78"/>
    </row>
    <row r="378" spans="4:33" ht="15.75" x14ac:dyDescent="0.25">
      <c r="D378" s="318"/>
      <c r="E378" s="104" t="s">
        <v>248</v>
      </c>
      <c r="F378" s="405" t="str">
        <f>IF(OR(ISERROR(VLOOKUP($E378&amp;$D$91&amp;$D$92,'CCG data'!$A:$AD,'CCG data'!R$3,FALSE)),ISBLANK(VLOOKUP($E378&amp;$D$91&amp;$D$92,'CCG data'!$A:$AD,'CCG data'!R$3,FALSE))),"",VLOOKUP($E378&amp;$D$91&amp;$D$92,'CCG data'!$A:$AD,'CCG data'!R$3,FALSE))</f>
        <v/>
      </c>
      <c r="G378" s="406"/>
      <c r="H378" s="406">
        <f>IF(OR(ISERROR(VLOOKUP($E378&amp;$D$91&amp;$D$92,'CCG data'!$A:$AD,'CCG data'!S$3,FALSE)),ISBLANK(VLOOKUP($E378&amp;$D$91&amp;$D$92,'CCG data'!$A:$AD,'CCG data'!S$3,FALSE))),"",VLOOKUP($E378&amp;$D$91&amp;$D$92,'CCG data'!$A:$AD,'CCG data'!S$3,FALSE))</f>
        <v>44.925704980306527</v>
      </c>
      <c r="I378" s="406"/>
      <c r="J378" s="406">
        <f>IF(OR(ISERROR(VLOOKUP($E378&amp;$D$91&amp;$D$92,'CCG data'!$A:$AD,'CCG data'!T$3,FALSE)),ISBLANK(VLOOKUP($E378&amp;$D$91&amp;$D$92,'CCG data'!$A:$AD,'CCG data'!T$3,FALSE))),"",VLOOKUP($E378&amp;$D$91&amp;$D$92,'CCG data'!$A:$AD,'CCG data'!T$3,FALSE))</f>
        <v>40.403872122234368</v>
      </c>
      <c r="K378" s="406"/>
      <c r="L378" s="406">
        <f>IF(OR(ISERROR(VLOOKUP($E378&amp;$D$91&amp;$D$92,'CCG data'!$A:$AD,'CCG data'!U$3,FALSE)),ISBLANK(VLOOKUP($E378&amp;$D$91&amp;$D$92,'CCG data'!$A:$AD,'CCG data'!U$3,FALSE))),"",VLOOKUP($E378&amp;$D$91&amp;$D$92,'CCG data'!$A:$AD,'CCG data'!U$3,FALSE))</f>
        <v>12.502983143890663</v>
      </c>
      <c r="M378" s="407"/>
      <c r="N378" s="362">
        <f>IF(OR(ISERROR(VLOOKUP($E378&amp;$D$91&amp;$D$92,'CCG data'!$A:$AD,'CCG data'!G$3,FALSE)),ISBLANK(VLOOKUP($E378&amp;$D$91&amp;$D$92,'CCG data'!$A:$AD,'CCG data'!G$3,FALSE))),"",VLOOKUP($E378&amp;$D$91&amp;$D$92,'CCG data'!$A:$AD,'CCG data'!G$3,FALSE))</f>
        <v>4406</v>
      </c>
      <c r="P378" s="397" t="str">
        <f>IF(OR(ISERROR(VLOOKUP($E378&amp;$D$91&amp;$D$92,'CCG data'!$A:$AD,'CCG data'!B$3,FALSE)),ISBLANK(VLOOKUP($E378&amp;$D$91&amp;$D$92,'CCG data'!$A:$AD,'CCG data'!B$3,FALSE))),"",VLOOKUP($E378&amp;$D$91&amp;$D$92,'CCG data'!$A:$AD,'CCG data'!B$3,FALSE))</f>
        <v/>
      </c>
      <c r="Q378" s="263"/>
      <c r="R378" s="263">
        <f>IF(OR(ISERROR(VLOOKUP($E378&amp;$D$91&amp;$D$92,'CCG data'!$A:$AD,'CCG data'!C$3,FALSE)),ISBLANK(VLOOKUP($E378&amp;$D$91&amp;$D$92,'CCG data'!$A:$AD,'CCG data'!C$3,FALSE))),"",VLOOKUP($E378&amp;$D$91&amp;$D$92,'CCG data'!$A:$AD,'CCG data'!C$3,FALSE))</f>
        <v>0.45710394916023606</v>
      </c>
      <c r="S378" s="263"/>
      <c r="T378" s="263">
        <f>IF(OR(ISERROR(VLOOKUP($E378&amp;$D$91&amp;$D$92,'CCG data'!$A:$AD,'CCG data'!D$3,FALSE)),ISBLANK(VLOOKUP($E378&amp;$D$91&amp;$D$92,'CCG data'!$A:$AD,'CCG data'!D$3,FALSE))),"",VLOOKUP($E378&amp;$D$91&amp;$D$92,'CCG data'!$A:$AD,'CCG data'!D$3,FALSE))</f>
        <v>0.41602360417612344</v>
      </c>
      <c r="U378" s="263"/>
      <c r="V378" s="263">
        <f>IF(OR(ISERROR(VLOOKUP($E378&amp;$D$91&amp;$D$92,'CCG data'!$A:$AD,'CCG data'!E$3,FALSE)),ISBLANK(VLOOKUP($E378&amp;$D$91&amp;$D$92,'CCG data'!$A:$AD,'CCG data'!E$3,FALSE))),"",VLOOKUP($E378&amp;$D$91&amp;$D$92,'CCG data'!$A:$AD,'CCG data'!E$3,FALSE))</f>
        <v>0.1268724466636405</v>
      </c>
      <c r="W378" s="398"/>
      <c r="Z378" s="163">
        <f>IFERROR(VLOOKUP($E378&amp;$D$92, Outliers!$A$4:$P$214,10,FALSE),"0")</f>
        <v>1</v>
      </c>
      <c r="AA378" s="163">
        <f>IFERROR(VLOOKUP($E378&amp;$D$92, Outliers!$A$4:$P$214,11,FALSE),"0")</f>
        <v>1</v>
      </c>
      <c r="AB378" s="163">
        <f>IFERROR(VLOOKUP($E378&amp;$D$92, Outliers!$A$4:$P$214,12,FALSE),"0")</f>
        <v>0</v>
      </c>
      <c r="AD378" s="78"/>
      <c r="AE378" s="78"/>
      <c r="AF378" s="78"/>
      <c r="AG378" s="78"/>
    </row>
    <row r="379" spans="4:33" x14ac:dyDescent="0.25">
      <c r="D379" s="318"/>
      <c r="E379" s="103" t="s">
        <v>27</v>
      </c>
      <c r="F379" s="95" t="str">
        <f>IF(P378="","",VLOOKUP($E378&amp;$D$91&amp;$D$92,'CCG data'!$A:$AD,'CCG data'!W$3,FALSE))</f>
        <v/>
      </c>
      <c r="G379" s="96" t="str">
        <f>IF(P378="","",VLOOKUP($E378&amp;$D$91&amp;$D$92,'CCG data'!$A:$AD,'CCG data'!X$3,FALSE))</f>
        <v/>
      </c>
      <c r="H379" s="96">
        <f>IF(R378="","",VLOOKUP($E378&amp;$D$91&amp;$D$92,'CCG data'!$A:$AD,'CCG data'!Y$3,FALSE))</f>
        <v>42.963604522570606</v>
      </c>
      <c r="I379" s="96">
        <f>IF(R378="","",VLOOKUP($E378&amp;$D$91&amp;$D$92,'CCG data'!$A:$AD,'CCG data'!Z$3,FALSE))</f>
        <v>46.887805438042449</v>
      </c>
      <c r="J379" s="96">
        <f>IF(T378="","",VLOOKUP($E378&amp;$D$91&amp;$D$92,'CCG data'!$A:$AD,'CCG data'!AA$3,FALSE))</f>
        <v>38.55418690030119</v>
      </c>
      <c r="K379" s="96">
        <f>IF(T378="","",VLOOKUP($E378&amp;$D$91&amp;$D$92,'CCG data'!$A:$AD,'CCG data'!AB$3,FALSE))</f>
        <v>42.253557344167547</v>
      </c>
      <c r="L379" s="96">
        <f>IF(V378="","",VLOOKUP($E378&amp;$D$91&amp;$D$92,'CCG data'!$A:$AD,'CCG data'!AC$3,FALSE))</f>
        <v>11.466496254373997</v>
      </c>
      <c r="M379" s="96">
        <f>IF(V378="","",VLOOKUP($E378&amp;$D$91&amp;$D$92,'CCG data'!$A:$AD,'CCG data'!AD$3,FALSE))</f>
        <v>13.53947003340733</v>
      </c>
      <c r="N379" s="363"/>
      <c r="P379" s="150" t="str">
        <f>IF(P378="","",VLOOKUP($E378&amp;$D$91&amp;$D$92,'CCG data'!$A:$AD,'CCG data'!I$3,FALSE))</f>
        <v/>
      </c>
      <c r="Q379" s="15" t="str">
        <f>IF(P378="","",VLOOKUP($E378&amp;$D$91&amp;$D$92,'CCG data'!$A:$AD,'CCG data'!J$3,FALSE))</f>
        <v/>
      </c>
      <c r="R379" s="15">
        <f>IF(R378="","",VLOOKUP($E378&amp;$D$91&amp;$D$92,'CCG data'!$A:$AD,'CCG data'!K$3,FALSE))</f>
        <v>0.442</v>
      </c>
      <c r="S379" s="15">
        <f>IF(R378="","",VLOOKUP($E378&amp;$D$91&amp;$D$92,'CCG data'!$A:$AD,'CCG data'!L$3,FALSE))</f>
        <v>0.47199999999999998</v>
      </c>
      <c r="T379" s="15">
        <f>IF(T378="","",VLOOKUP($E378&amp;$D$91&amp;$D$92,'CCG data'!$A:$AD,'CCG data'!M$3,FALSE))</f>
        <v>0.40200000000000002</v>
      </c>
      <c r="U379" s="15">
        <f>IF(T378="","",VLOOKUP($E378&amp;$D$91&amp;$D$92,'CCG data'!$A:$AD,'CCG data'!N$3,FALSE))</f>
        <v>0.43099999999999999</v>
      </c>
      <c r="V379" s="15">
        <f>IF(V378="","",VLOOKUP($E378&amp;$D$91&amp;$D$92,'CCG data'!$A:$AD,'CCG data'!O$3,FALSE))</f>
        <v>0.11700000000000001</v>
      </c>
      <c r="W379" s="135">
        <f>IF(V378="","",VLOOKUP($E378&amp;$D$91&amp;$D$92,'CCG data'!$A:$AD,'CCG data'!P$3,FALSE))</f>
        <v>0.13700000000000001</v>
      </c>
      <c r="Z379" s="163" t="str">
        <f>IFERROR(VLOOKUP($E379&amp;$D$92, Outliers!$A$4:$P$214,10,FALSE),"0")</f>
        <v>0</v>
      </c>
      <c r="AA379" s="163" t="str">
        <f>IFERROR(VLOOKUP($E379&amp;$D$92, Outliers!$A$4:$P$214,11,FALSE),"0")</f>
        <v>0</v>
      </c>
      <c r="AB379" s="163" t="str">
        <f>IFERROR(VLOOKUP($E379&amp;$D$92, Outliers!$A$4:$P$214,12,FALSE),"0")</f>
        <v>0</v>
      </c>
      <c r="AD379" s="78"/>
      <c r="AE379" s="78"/>
      <c r="AF379" s="78"/>
      <c r="AG379" s="78"/>
    </row>
    <row r="380" spans="4:33" ht="15.75" x14ac:dyDescent="0.25">
      <c r="D380" s="318"/>
      <c r="E380" s="104" t="s">
        <v>249</v>
      </c>
      <c r="F380" s="405" t="str">
        <f>IF(OR(ISERROR(VLOOKUP($E380&amp;$D$91&amp;$D$92,'CCG data'!$A:$AD,'CCG data'!R$3,FALSE)),ISBLANK(VLOOKUP($E380&amp;$D$91&amp;$D$92,'CCG data'!$A:$AD,'CCG data'!R$3,FALSE))),"",VLOOKUP($E380&amp;$D$91&amp;$D$92,'CCG data'!$A:$AD,'CCG data'!R$3,FALSE))</f>
        <v/>
      </c>
      <c r="G380" s="406"/>
      <c r="H380" s="406">
        <f>IF(OR(ISERROR(VLOOKUP($E380&amp;$D$91&amp;$D$92,'CCG data'!$A:$AD,'CCG data'!S$3,FALSE)),ISBLANK(VLOOKUP($E380&amp;$D$91&amp;$D$92,'CCG data'!$A:$AD,'CCG data'!S$3,FALSE))),"",VLOOKUP($E380&amp;$D$91&amp;$D$92,'CCG data'!$A:$AD,'CCG data'!S$3,FALSE))</f>
        <v>24.856077943343635</v>
      </c>
      <c r="I380" s="406"/>
      <c r="J380" s="406">
        <f>IF(OR(ISERROR(VLOOKUP($E380&amp;$D$91&amp;$D$92,'CCG data'!$A:$AD,'CCG data'!T$3,FALSE)),ISBLANK(VLOOKUP($E380&amp;$D$91&amp;$D$92,'CCG data'!$A:$AD,'CCG data'!T$3,FALSE))),"",VLOOKUP($E380&amp;$D$91&amp;$D$92,'CCG data'!$A:$AD,'CCG data'!T$3,FALSE))</f>
        <v>17.549079353780733</v>
      </c>
      <c r="K380" s="406"/>
      <c r="L380" s="406">
        <f>IF(OR(ISERROR(VLOOKUP($E380&amp;$D$91&amp;$D$92,'CCG data'!$A:$AD,'CCG data'!U$3,FALSE)),ISBLANK(VLOOKUP($E380&amp;$D$91&amp;$D$92,'CCG data'!$A:$AD,'CCG data'!U$3,FALSE))),"",VLOOKUP($E380&amp;$D$91&amp;$D$92,'CCG data'!$A:$AD,'CCG data'!U$3,FALSE))</f>
        <v>15.67100488402682</v>
      </c>
      <c r="M380" s="407"/>
      <c r="N380" s="362">
        <f>IF(OR(ISERROR(VLOOKUP($E380&amp;$D$91&amp;$D$92,'CCG data'!$A:$AD,'CCG data'!G$3,FALSE)),ISBLANK(VLOOKUP($E380&amp;$D$91&amp;$D$92,'CCG data'!$A:$AD,'CCG data'!G$3,FALSE))),"",VLOOKUP($E380&amp;$D$91&amp;$D$92,'CCG data'!$A:$AD,'CCG data'!G$3,FALSE))</f>
        <v>1905</v>
      </c>
      <c r="P380" s="397" t="str">
        <f>IF(OR(ISERROR(VLOOKUP($E380&amp;$D$91&amp;$D$92,'CCG data'!$A:$AD,'CCG data'!B$3,FALSE)),ISBLANK(VLOOKUP($E380&amp;$D$91&amp;$D$92,'CCG data'!$A:$AD,'CCG data'!B$3,FALSE))),"",VLOOKUP($E380&amp;$D$91&amp;$D$92,'CCG data'!$A:$AD,'CCG data'!B$3,FALSE))</f>
        <v/>
      </c>
      <c r="Q380" s="263"/>
      <c r="R380" s="263">
        <f>IF(OR(ISERROR(VLOOKUP($E380&amp;$D$91&amp;$D$92,'CCG data'!$A:$AD,'CCG data'!C$3,FALSE)),ISBLANK(VLOOKUP($E380&amp;$D$91&amp;$D$92,'CCG data'!$A:$AD,'CCG data'!C$3,FALSE))),"",VLOOKUP($E380&amp;$D$91&amp;$D$92,'CCG data'!$A:$AD,'CCG data'!C$3,FALSE))</f>
        <v>0.42729658792650921</v>
      </c>
      <c r="S380" s="263"/>
      <c r="T380" s="263">
        <f>IF(OR(ISERROR(VLOOKUP($E380&amp;$D$91&amp;$D$92,'CCG data'!$A:$AD,'CCG data'!D$3,FALSE)),ISBLANK(VLOOKUP($E380&amp;$D$91&amp;$D$92,'CCG data'!$A:$AD,'CCG data'!D$3,FALSE))),"",VLOOKUP($E380&amp;$D$91&amp;$D$92,'CCG data'!$A:$AD,'CCG data'!D$3,FALSE))</f>
        <v>0.30393700787401573</v>
      </c>
      <c r="U380" s="263"/>
      <c r="V380" s="263">
        <f>IF(OR(ISERROR(VLOOKUP($E380&amp;$D$91&amp;$D$92,'CCG data'!$A:$AD,'CCG data'!E$3,FALSE)),ISBLANK(VLOOKUP($E380&amp;$D$91&amp;$D$92,'CCG data'!$A:$AD,'CCG data'!E$3,FALSE))),"",VLOOKUP($E380&amp;$D$91&amp;$D$92,'CCG data'!$A:$AD,'CCG data'!E$3,FALSE))</f>
        <v>0.26876640419947506</v>
      </c>
      <c r="W380" s="398"/>
      <c r="Z380" s="163">
        <f>IFERROR(VLOOKUP($E380&amp;$D$92, Outliers!$A$4:$P$214,10,FALSE),"0")</f>
        <v>1</v>
      </c>
      <c r="AA380" s="163">
        <f>IFERROR(VLOOKUP($E380&amp;$D$92, Outliers!$A$4:$P$214,11,FALSE),"0")</f>
        <v>1</v>
      </c>
      <c r="AB380" s="163">
        <f>IFERROR(VLOOKUP($E380&amp;$D$92, Outliers!$A$4:$P$214,12,FALSE),"0")</f>
        <v>1</v>
      </c>
      <c r="AD380" s="78"/>
      <c r="AE380" s="78"/>
      <c r="AF380" s="78"/>
      <c r="AG380" s="78"/>
    </row>
    <row r="381" spans="4:33" x14ac:dyDescent="0.25">
      <c r="D381" s="318"/>
      <c r="E381" s="103" t="s">
        <v>27</v>
      </c>
      <c r="F381" s="95" t="str">
        <f>IF(P380="","",VLOOKUP($E380&amp;$D$91&amp;$D$92,'CCG data'!$A:$AD,'CCG data'!W$3,FALSE))</f>
        <v/>
      </c>
      <c r="G381" s="96" t="str">
        <f>IF(P380="","",VLOOKUP($E380&amp;$D$91&amp;$D$92,'CCG data'!$A:$AD,'CCG data'!X$3,FALSE))</f>
        <v/>
      </c>
      <c r="H381" s="96">
        <f>IF(R380="","",VLOOKUP($E380&amp;$D$91&amp;$D$92,'CCG data'!$A:$AD,'CCG data'!Y$3,FALSE))</f>
        <v>23.1485159844549</v>
      </c>
      <c r="I381" s="96">
        <f>IF(R380="","",VLOOKUP($E380&amp;$D$91&amp;$D$92,'CCG data'!$A:$AD,'CCG data'!Z$3,FALSE))</f>
        <v>26.563639902232371</v>
      </c>
      <c r="J381" s="96">
        <f>IF(T380="","",VLOOKUP($E380&amp;$D$91&amp;$D$92,'CCG data'!$A:$AD,'CCG data'!AA$3,FALSE))</f>
        <v>16.119622249948286</v>
      </c>
      <c r="K381" s="96">
        <f>IF(T380="","",VLOOKUP($E380&amp;$D$91&amp;$D$92,'CCG data'!$A:$AD,'CCG data'!AB$3,FALSE))</f>
        <v>18.978536457613181</v>
      </c>
      <c r="L381" s="96">
        <f>IF(V380="","",VLOOKUP($E380&amp;$D$91&amp;$D$92,'CCG data'!$A:$AD,'CCG data'!AC$3,FALSE))</f>
        <v>14.313573340892718</v>
      </c>
      <c r="M381" s="96">
        <f>IF(V380="","",VLOOKUP($E380&amp;$D$91&amp;$D$92,'CCG data'!$A:$AD,'CCG data'!AD$3,FALSE))</f>
        <v>17.028436427160923</v>
      </c>
      <c r="N381" s="363"/>
      <c r="P381" s="150" t="str">
        <f>IF(P380="","",VLOOKUP($E380&amp;$D$91&amp;$D$92,'CCG data'!$A:$AD,'CCG data'!I$3,FALSE))</f>
        <v/>
      </c>
      <c r="Q381" s="15" t="str">
        <f>IF(P380="","",VLOOKUP($E380&amp;$D$91&amp;$D$92,'CCG data'!$A:$AD,'CCG data'!J$3,FALSE))</f>
        <v/>
      </c>
      <c r="R381" s="15">
        <f>IF(R380="","",VLOOKUP($E380&amp;$D$91&amp;$D$92,'CCG data'!$A:$AD,'CCG data'!K$3,FALSE))</f>
        <v>0.40500000000000003</v>
      </c>
      <c r="S381" s="15">
        <f>IF(R380="","",VLOOKUP($E380&amp;$D$91&amp;$D$92,'CCG data'!$A:$AD,'CCG data'!L$3,FALSE))</f>
        <v>0.45</v>
      </c>
      <c r="T381" s="15">
        <f>IF(T380="","",VLOOKUP($E380&amp;$D$91&amp;$D$92,'CCG data'!$A:$AD,'CCG data'!M$3,FALSE))</f>
        <v>0.28399999999999997</v>
      </c>
      <c r="U381" s="15">
        <f>IF(T380="","",VLOOKUP($E380&amp;$D$91&amp;$D$92,'CCG data'!$A:$AD,'CCG data'!N$3,FALSE))</f>
        <v>0.32500000000000001</v>
      </c>
      <c r="V381" s="15">
        <f>IF(V380="","",VLOOKUP($E380&amp;$D$91&amp;$D$92,'CCG data'!$A:$AD,'CCG data'!O$3,FALSE))</f>
        <v>0.249</v>
      </c>
      <c r="W381" s="135">
        <f>IF(V380="","",VLOOKUP($E380&amp;$D$91&amp;$D$92,'CCG data'!$A:$AD,'CCG data'!P$3,FALSE))</f>
        <v>0.28899999999999998</v>
      </c>
      <c r="Z381" s="163" t="str">
        <f>IFERROR(VLOOKUP($E381&amp;$D$92, Outliers!$A$4:$P$214,10,FALSE),"0")</f>
        <v>0</v>
      </c>
      <c r="AA381" s="163" t="str">
        <f>IFERROR(VLOOKUP($E381&amp;$D$92, Outliers!$A$4:$P$214,11,FALSE),"0")</f>
        <v>0</v>
      </c>
      <c r="AB381" s="163" t="str">
        <f>IFERROR(VLOOKUP($E381&amp;$D$92, Outliers!$A$4:$P$214,12,FALSE),"0")</f>
        <v>0</v>
      </c>
      <c r="AD381" s="78"/>
      <c r="AE381" s="78"/>
      <c r="AF381" s="78"/>
      <c r="AG381" s="78"/>
    </row>
    <row r="382" spans="4:33" ht="15.75" x14ac:dyDescent="0.25">
      <c r="D382" s="318"/>
      <c r="E382" s="104" t="s">
        <v>250</v>
      </c>
      <c r="F382" s="405" t="str">
        <f>IF(OR(ISERROR(VLOOKUP($E382&amp;$D$91&amp;$D$92,'CCG data'!$A:$AD,'CCG data'!R$3,FALSE)),ISBLANK(VLOOKUP($E382&amp;$D$91&amp;$D$92,'CCG data'!$A:$AD,'CCG data'!R$3,FALSE))),"",VLOOKUP($E382&amp;$D$91&amp;$D$92,'CCG data'!$A:$AD,'CCG data'!R$3,FALSE))</f>
        <v/>
      </c>
      <c r="G382" s="406"/>
      <c r="H382" s="406">
        <f>IF(OR(ISERROR(VLOOKUP($E382&amp;$D$91&amp;$D$92,'CCG data'!$A:$AD,'CCG data'!S$3,FALSE)),ISBLANK(VLOOKUP($E382&amp;$D$91&amp;$D$92,'CCG data'!$A:$AD,'CCG data'!S$3,FALSE))),"",VLOOKUP($E382&amp;$D$91&amp;$D$92,'CCG data'!$A:$AD,'CCG data'!S$3,FALSE))</f>
        <v>25.6408923717965</v>
      </c>
      <c r="I382" s="406"/>
      <c r="J382" s="406">
        <f>IF(OR(ISERROR(VLOOKUP($E382&amp;$D$91&amp;$D$92,'CCG data'!$A:$AD,'CCG data'!T$3,FALSE)),ISBLANK(VLOOKUP($E382&amp;$D$91&amp;$D$92,'CCG data'!$A:$AD,'CCG data'!T$3,FALSE))),"",VLOOKUP($E382&amp;$D$91&amp;$D$92,'CCG data'!$A:$AD,'CCG data'!T$3,FALSE))</f>
        <v>30.571660025557293</v>
      </c>
      <c r="K382" s="406"/>
      <c r="L382" s="406">
        <f>IF(OR(ISERROR(VLOOKUP($E382&amp;$D$91&amp;$D$92,'CCG data'!$A:$AD,'CCG data'!U$3,FALSE)),ISBLANK(VLOOKUP($E382&amp;$D$91&amp;$D$92,'CCG data'!$A:$AD,'CCG data'!U$3,FALSE))),"",VLOOKUP($E382&amp;$D$91&amp;$D$92,'CCG data'!$A:$AD,'CCG data'!U$3,FALSE))</f>
        <v>22.052818986350385</v>
      </c>
      <c r="M382" s="407"/>
      <c r="N382" s="362">
        <f>IF(OR(ISERROR(VLOOKUP($E382&amp;$D$91&amp;$D$92,'CCG data'!$A:$AD,'CCG data'!G$3,FALSE)),ISBLANK(VLOOKUP($E382&amp;$D$91&amp;$D$92,'CCG data'!$A:$AD,'CCG data'!G$3,FALSE))),"",VLOOKUP($E382&amp;$D$91&amp;$D$92,'CCG data'!$A:$AD,'CCG data'!G$3,FALSE))</f>
        <v>587</v>
      </c>
      <c r="P382" s="397" t="str">
        <f>IF(OR(ISERROR(VLOOKUP($E382&amp;$D$91&amp;$D$92,'CCG data'!$A:$AD,'CCG data'!B$3,FALSE)),ISBLANK(VLOOKUP($E382&amp;$D$91&amp;$D$92,'CCG data'!$A:$AD,'CCG data'!B$3,FALSE))),"",VLOOKUP($E382&amp;$D$91&amp;$D$92,'CCG data'!$A:$AD,'CCG data'!B$3,FALSE))</f>
        <v/>
      </c>
      <c r="Q382" s="263"/>
      <c r="R382" s="263">
        <f>IF(OR(ISERROR(VLOOKUP($E382&amp;$D$91&amp;$D$92,'CCG data'!$A:$AD,'CCG data'!C$3,FALSE)),ISBLANK(VLOOKUP($E382&amp;$D$91&amp;$D$92,'CCG data'!$A:$AD,'CCG data'!C$3,FALSE))),"",VLOOKUP($E382&amp;$D$91&amp;$D$92,'CCG data'!$A:$AD,'CCG data'!C$3,FALSE))</f>
        <v>0.33049403747870526</v>
      </c>
      <c r="S382" s="263"/>
      <c r="T382" s="263">
        <f>IF(OR(ISERROR(VLOOKUP($E382&amp;$D$91&amp;$D$92,'CCG data'!$A:$AD,'CCG data'!D$3,FALSE)),ISBLANK(VLOOKUP($E382&amp;$D$91&amp;$D$92,'CCG data'!$A:$AD,'CCG data'!D$3,FALSE))),"",VLOOKUP($E382&amp;$D$91&amp;$D$92,'CCG data'!$A:$AD,'CCG data'!D$3,FALSE))</f>
        <v>0.38671209540034074</v>
      </c>
      <c r="U382" s="263"/>
      <c r="V382" s="263">
        <f>IF(OR(ISERROR(VLOOKUP($E382&amp;$D$91&amp;$D$92,'CCG data'!$A:$AD,'CCG data'!E$3,FALSE)),ISBLANK(VLOOKUP($E382&amp;$D$91&amp;$D$92,'CCG data'!$A:$AD,'CCG data'!E$3,FALSE))),"",VLOOKUP($E382&amp;$D$91&amp;$D$92,'CCG data'!$A:$AD,'CCG data'!E$3,FALSE))</f>
        <v>0.282793867120954</v>
      </c>
      <c r="W382" s="398"/>
      <c r="Z382" s="163">
        <f>IFERROR(VLOOKUP($E382&amp;$D$92, Outliers!$A$4:$P$214,10,FALSE),"0")</f>
        <v>1</v>
      </c>
      <c r="AA382" s="163">
        <f>IFERROR(VLOOKUP($E382&amp;$D$92, Outliers!$A$4:$P$214,11,FALSE),"0")</f>
        <v>0</v>
      </c>
      <c r="AB382" s="163">
        <f>IFERROR(VLOOKUP($E382&amp;$D$92, Outliers!$A$4:$P$214,12,FALSE),"0")</f>
        <v>1</v>
      </c>
      <c r="AD382" s="78"/>
      <c r="AE382" s="78"/>
      <c r="AF382" s="78"/>
      <c r="AG382" s="78"/>
    </row>
    <row r="383" spans="4:33" x14ac:dyDescent="0.25">
      <c r="D383" s="318"/>
      <c r="E383" s="103" t="s">
        <v>27</v>
      </c>
      <c r="F383" s="95" t="str">
        <f>IF(P382="","",VLOOKUP($E382&amp;$D$91&amp;$D$92,'CCG data'!$A:$AD,'CCG data'!W$3,FALSE))</f>
        <v/>
      </c>
      <c r="G383" s="96" t="str">
        <f>IF(P382="","",VLOOKUP($E382&amp;$D$91&amp;$D$92,'CCG data'!$A:$AD,'CCG data'!X$3,FALSE))</f>
        <v/>
      </c>
      <c r="H383" s="96">
        <f>IF(R382="","",VLOOKUP($E382&amp;$D$91&amp;$D$92,'CCG data'!$A:$AD,'CCG data'!Y$3,FALSE))</f>
        <v>22.032711148772659</v>
      </c>
      <c r="I383" s="96">
        <f>IF(R382="","",VLOOKUP($E382&amp;$D$91&amp;$D$92,'CCG data'!$A:$AD,'CCG data'!Z$3,FALSE))</f>
        <v>29.249073594820342</v>
      </c>
      <c r="J383" s="96">
        <f>IF(T382="","",VLOOKUP($E382&amp;$D$91&amp;$D$92,'CCG data'!$A:$AD,'CCG data'!AA$3,FALSE))</f>
        <v>26.594599832636106</v>
      </c>
      <c r="K383" s="96">
        <f>IF(T382="","",VLOOKUP($E382&amp;$D$91&amp;$D$92,'CCG data'!$A:$AD,'CCG data'!AB$3,FALSE))</f>
        <v>34.548720218478479</v>
      </c>
      <c r="L383" s="96">
        <f>IF(V382="","",VLOOKUP($E382&amp;$D$91&amp;$D$92,'CCG data'!$A:$AD,'CCG data'!AC$3,FALSE))</f>
        <v>18.698022804636146</v>
      </c>
      <c r="M383" s="96">
        <f>IF(V382="","",VLOOKUP($E382&amp;$D$91&amp;$D$92,'CCG data'!$A:$AD,'CCG data'!AD$3,FALSE))</f>
        <v>25.407615168064623</v>
      </c>
      <c r="N383" s="363"/>
      <c r="P383" s="150" t="str">
        <f>IF(P382="","",VLOOKUP($E382&amp;$D$91&amp;$D$92,'CCG data'!$A:$AD,'CCG data'!I$3,FALSE))</f>
        <v/>
      </c>
      <c r="Q383" s="15" t="str">
        <f>IF(P382="","",VLOOKUP($E382&amp;$D$91&amp;$D$92,'CCG data'!$A:$AD,'CCG data'!J$3,FALSE))</f>
        <v/>
      </c>
      <c r="R383" s="15">
        <f>IF(R382="","",VLOOKUP($E382&amp;$D$91&amp;$D$92,'CCG data'!$A:$AD,'CCG data'!K$3,FALSE))</f>
        <v>0.29399999999999998</v>
      </c>
      <c r="S383" s="15">
        <f>IF(R382="","",VLOOKUP($E382&amp;$D$91&amp;$D$92,'CCG data'!$A:$AD,'CCG data'!L$3,FALSE))</f>
        <v>0.37</v>
      </c>
      <c r="T383" s="15">
        <f>IF(T382="","",VLOOKUP($E382&amp;$D$91&amp;$D$92,'CCG data'!$A:$AD,'CCG data'!M$3,FALSE))</f>
        <v>0.34799999999999998</v>
      </c>
      <c r="U383" s="15">
        <f>IF(T382="","",VLOOKUP($E382&amp;$D$91&amp;$D$92,'CCG data'!$A:$AD,'CCG data'!N$3,FALSE))</f>
        <v>0.42699999999999999</v>
      </c>
      <c r="V383" s="15">
        <f>IF(V382="","",VLOOKUP($E382&amp;$D$91&amp;$D$92,'CCG data'!$A:$AD,'CCG data'!O$3,FALSE))</f>
        <v>0.248</v>
      </c>
      <c r="W383" s="135">
        <f>IF(V382="","",VLOOKUP($E382&amp;$D$91&amp;$D$92,'CCG data'!$A:$AD,'CCG data'!P$3,FALSE))</f>
        <v>0.32100000000000001</v>
      </c>
      <c r="Z383" s="163" t="str">
        <f>IFERROR(VLOOKUP($E383&amp;$D$92, Outliers!$A$4:$P$214,10,FALSE),"0")</f>
        <v>0</v>
      </c>
      <c r="AA383" s="163" t="str">
        <f>IFERROR(VLOOKUP($E383&amp;$D$92, Outliers!$A$4:$P$214,11,FALSE),"0")</f>
        <v>0</v>
      </c>
      <c r="AB383" s="163" t="str">
        <f>IFERROR(VLOOKUP($E383&amp;$D$92, Outliers!$A$4:$P$214,12,FALSE),"0")</f>
        <v>0</v>
      </c>
      <c r="AD383" s="78"/>
      <c r="AE383" s="78"/>
      <c r="AF383" s="78"/>
      <c r="AG383" s="78"/>
    </row>
    <row r="384" spans="4:33" ht="15.75" x14ac:dyDescent="0.25">
      <c r="D384" s="318"/>
      <c r="E384" s="104" t="s">
        <v>251</v>
      </c>
      <c r="F384" s="405" t="str">
        <f>IF(OR(ISERROR(VLOOKUP($E384&amp;$D$91&amp;$D$92,'CCG data'!$A:$AD,'CCG data'!R$3,FALSE)),ISBLANK(VLOOKUP($E384&amp;$D$91&amp;$D$92,'CCG data'!$A:$AD,'CCG data'!R$3,FALSE))),"",VLOOKUP($E384&amp;$D$91&amp;$D$92,'CCG data'!$A:$AD,'CCG data'!R$3,FALSE))</f>
        <v/>
      </c>
      <c r="G384" s="406"/>
      <c r="H384" s="406">
        <f>IF(OR(ISERROR(VLOOKUP($E384&amp;$D$91&amp;$D$92,'CCG data'!$A:$AD,'CCG data'!S$3,FALSE)),ISBLANK(VLOOKUP($E384&amp;$D$91&amp;$D$92,'CCG data'!$A:$AD,'CCG data'!S$3,FALSE))),"",VLOOKUP($E384&amp;$D$91&amp;$D$92,'CCG data'!$A:$AD,'CCG data'!S$3,FALSE))</f>
        <v>32.062529674427118</v>
      </c>
      <c r="I384" s="406"/>
      <c r="J384" s="406">
        <f>IF(OR(ISERROR(VLOOKUP($E384&amp;$D$91&amp;$D$92,'CCG data'!$A:$AD,'CCG data'!T$3,FALSE)),ISBLANK(VLOOKUP($E384&amp;$D$91&amp;$D$92,'CCG data'!$A:$AD,'CCG data'!T$3,FALSE))),"",VLOOKUP($E384&amp;$D$91&amp;$D$92,'CCG data'!$A:$AD,'CCG data'!T$3,FALSE))</f>
        <v>25.237328653509103</v>
      </c>
      <c r="K384" s="406"/>
      <c r="L384" s="406">
        <f>IF(OR(ISERROR(VLOOKUP($E384&amp;$D$91&amp;$D$92,'CCG data'!$A:$AD,'CCG data'!U$3,FALSE)),ISBLANK(VLOOKUP($E384&amp;$D$91&amp;$D$92,'CCG data'!$A:$AD,'CCG data'!U$3,FALSE))),"",VLOOKUP($E384&amp;$D$91&amp;$D$92,'CCG data'!$A:$AD,'CCG data'!U$3,FALSE))</f>
        <v>13.339469483960984</v>
      </c>
      <c r="M384" s="407"/>
      <c r="N384" s="362">
        <f>IF(OR(ISERROR(VLOOKUP($E384&amp;$D$91&amp;$D$92,'CCG data'!$A:$AD,'CCG data'!G$3,FALSE)),ISBLANK(VLOOKUP($E384&amp;$D$91&amp;$D$92,'CCG data'!$A:$AD,'CCG data'!G$3,FALSE))),"",VLOOKUP($E384&amp;$D$91&amp;$D$92,'CCG data'!$A:$AD,'CCG data'!G$3,FALSE))</f>
        <v>1452</v>
      </c>
      <c r="P384" s="397" t="str">
        <f>IF(OR(ISERROR(VLOOKUP($E384&amp;$D$91&amp;$D$92,'CCG data'!$A:$AD,'CCG data'!B$3,FALSE)),ISBLANK(VLOOKUP($E384&amp;$D$91&amp;$D$92,'CCG data'!$A:$AD,'CCG data'!B$3,FALSE))),"",VLOOKUP($E384&amp;$D$91&amp;$D$92,'CCG data'!$A:$AD,'CCG data'!B$3,FALSE))</f>
        <v/>
      </c>
      <c r="Q384" s="263"/>
      <c r="R384" s="263">
        <f>IF(OR(ISERROR(VLOOKUP($E384&amp;$D$91&amp;$D$92,'CCG data'!$A:$AD,'CCG data'!C$3,FALSE)),ISBLANK(VLOOKUP($E384&amp;$D$91&amp;$D$92,'CCG data'!$A:$AD,'CCG data'!C$3,FALSE))),"",VLOOKUP($E384&amp;$D$91&amp;$D$92,'CCG data'!$A:$AD,'CCG data'!C$3,FALSE))</f>
        <v>0.44972451790633611</v>
      </c>
      <c r="S384" s="263"/>
      <c r="T384" s="263">
        <f>IF(OR(ISERROR(VLOOKUP($E384&amp;$D$91&amp;$D$92,'CCG data'!$A:$AD,'CCG data'!D$3,FALSE)),ISBLANK(VLOOKUP($E384&amp;$D$91&amp;$D$92,'CCG data'!$A:$AD,'CCG data'!D$3,FALSE))),"",VLOOKUP($E384&amp;$D$91&amp;$D$92,'CCG data'!$A:$AD,'CCG data'!D$3,FALSE))</f>
        <v>0.36225895316804407</v>
      </c>
      <c r="U384" s="263"/>
      <c r="V384" s="263">
        <f>IF(OR(ISERROR(VLOOKUP($E384&amp;$D$91&amp;$D$92,'CCG data'!$A:$AD,'CCG data'!E$3,FALSE)),ISBLANK(VLOOKUP($E384&amp;$D$91&amp;$D$92,'CCG data'!$A:$AD,'CCG data'!E$3,FALSE))),"",VLOOKUP($E384&amp;$D$91&amp;$D$92,'CCG data'!$A:$AD,'CCG data'!E$3,FALSE))</f>
        <v>0.18801652892561985</v>
      </c>
      <c r="W384" s="398"/>
      <c r="Z384" s="163">
        <f>IFERROR(VLOOKUP($E384&amp;$D$92, Outliers!$A$4:$P$214,10,FALSE),"0")</f>
        <v>1</v>
      </c>
      <c r="AA384" s="163">
        <f>IFERROR(VLOOKUP($E384&amp;$D$92, Outliers!$A$4:$P$214,11,FALSE),"0")</f>
        <v>0</v>
      </c>
      <c r="AB384" s="163">
        <f>IFERROR(VLOOKUP($E384&amp;$D$92, Outliers!$A$4:$P$214,12,FALSE),"0")</f>
        <v>0</v>
      </c>
      <c r="AD384" s="78"/>
      <c r="AE384" s="78"/>
      <c r="AF384" s="78"/>
      <c r="AG384" s="78"/>
    </row>
    <row r="385" spans="4:33" x14ac:dyDescent="0.25">
      <c r="D385" s="318"/>
      <c r="E385" s="103" t="s">
        <v>27</v>
      </c>
      <c r="F385" s="95" t="str">
        <f>IF(P384="","",VLOOKUP($E384&amp;$D$91&amp;$D$92,'CCG data'!$A:$AD,'CCG data'!W$3,FALSE))</f>
        <v/>
      </c>
      <c r="G385" s="96" t="str">
        <f>IF(P384="","",VLOOKUP($E384&amp;$D$91&amp;$D$92,'CCG data'!$A:$AD,'CCG data'!X$3,FALSE))</f>
        <v/>
      </c>
      <c r="H385" s="96">
        <f>IF(R384="","",VLOOKUP($E384&amp;$D$91&amp;$D$92,'CCG data'!$A:$AD,'CCG data'!Y$3,FALSE))</f>
        <v>29.603310337044796</v>
      </c>
      <c r="I385" s="96">
        <f>IF(R384="","",VLOOKUP($E384&amp;$D$91&amp;$D$92,'CCG data'!$A:$AD,'CCG data'!Z$3,FALSE))</f>
        <v>34.52174901180944</v>
      </c>
      <c r="J385" s="96">
        <f>IF(T384="","",VLOOKUP($E384&amp;$D$91&amp;$D$92,'CCG data'!$A:$AD,'CCG data'!AA$3,FALSE))</f>
        <v>23.080545003300486</v>
      </c>
      <c r="K385" s="96">
        <f>IF(T384="","",VLOOKUP($E384&amp;$D$91&amp;$D$92,'CCG data'!$A:$AD,'CCG data'!AB$3,FALSE))</f>
        <v>27.394112303717719</v>
      </c>
      <c r="L385" s="96">
        <f>IF(V384="","",VLOOKUP($E384&amp;$D$91&amp;$D$92,'CCG data'!$A:$AD,'CCG data'!AC$3,FALSE))</f>
        <v>11.75708030019484</v>
      </c>
      <c r="M385" s="96">
        <f>IF(V384="","",VLOOKUP($E384&amp;$D$91&amp;$D$92,'CCG data'!$A:$AD,'CCG data'!AD$3,FALSE))</f>
        <v>14.921858667727129</v>
      </c>
      <c r="N385" s="363"/>
      <c r="P385" s="150" t="str">
        <f>IF(P384="","",VLOOKUP($E384&amp;$D$91&amp;$D$92,'CCG data'!$A:$AD,'CCG data'!I$3,FALSE))</f>
        <v/>
      </c>
      <c r="Q385" s="15" t="str">
        <f>IF(P384="","",VLOOKUP($E384&amp;$D$91&amp;$D$92,'CCG data'!$A:$AD,'CCG data'!J$3,FALSE))</f>
        <v/>
      </c>
      <c r="R385" s="15">
        <f>IF(R384="","",VLOOKUP($E384&amp;$D$91&amp;$D$92,'CCG data'!$A:$AD,'CCG data'!K$3,FALSE))</f>
        <v>0.42399999999999999</v>
      </c>
      <c r="S385" s="15">
        <f>IF(R384="","",VLOOKUP($E384&amp;$D$91&amp;$D$92,'CCG data'!$A:$AD,'CCG data'!L$3,FALSE))</f>
        <v>0.47499999999999998</v>
      </c>
      <c r="T385" s="15">
        <f>IF(T384="","",VLOOKUP($E384&amp;$D$91&amp;$D$92,'CCG data'!$A:$AD,'CCG data'!M$3,FALSE))</f>
        <v>0.33800000000000002</v>
      </c>
      <c r="U385" s="15">
        <f>IF(T384="","",VLOOKUP($E384&amp;$D$91&amp;$D$92,'CCG data'!$A:$AD,'CCG data'!N$3,FALSE))</f>
        <v>0.38700000000000001</v>
      </c>
      <c r="V385" s="15">
        <f>IF(V384="","",VLOOKUP($E384&amp;$D$91&amp;$D$92,'CCG data'!$A:$AD,'CCG data'!O$3,FALSE))</f>
        <v>0.16900000000000001</v>
      </c>
      <c r="W385" s="135">
        <f>IF(V384="","",VLOOKUP($E384&amp;$D$91&amp;$D$92,'CCG data'!$A:$AD,'CCG data'!P$3,FALSE))</f>
        <v>0.20899999999999999</v>
      </c>
      <c r="Z385" s="163" t="str">
        <f>IFERROR(VLOOKUP($E385&amp;$D$92, Outliers!$A$4:$P$214,10,FALSE),"0")</f>
        <v>0</v>
      </c>
      <c r="AA385" s="163" t="str">
        <f>IFERROR(VLOOKUP($E385&amp;$D$92, Outliers!$A$4:$P$214,11,FALSE),"0")</f>
        <v>0</v>
      </c>
      <c r="AB385" s="163" t="str">
        <f>IFERROR(VLOOKUP($E385&amp;$D$92, Outliers!$A$4:$P$214,12,FALSE),"0")</f>
        <v>0</v>
      </c>
      <c r="AD385" s="78"/>
      <c r="AE385" s="78"/>
      <c r="AF385" s="78"/>
      <c r="AG385" s="78"/>
    </row>
    <row r="386" spans="4:33" ht="15.75" x14ac:dyDescent="0.25">
      <c r="D386" s="318"/>
      <c r="E386" s="104" t="s">
        <v>252</v>
      </c>
      <c r="F386" s="405" t="str">
        <f>IF(OR(ISERROR(VLOOKUP($E386&amp;$D$91&amp;$D$92,'CCG data'!$A:$AD,'CCG data'!R$3,FALSE)),ISBLANK(VLOOKUP($E386&amp;$D$91&amp;$D$92,'CCG data'!$A:$AD,'CCG data'!R$3,FALSE))),"",VLOOKUP($E386&amp;$D$91&amp;$D$92,'CCG data'!$A:$AD,'CCG data'!R$3,FALSE))</f>
        <v/>
      </c>
      <c r="G386" s="406"/>
      <c r="H386" s="406">
        <f>IF(OR(ISERROR(VLOOKUP($E386&amp;$D$91&amp;$D$92,'CCG data'!$A:$AD,'CCG data'!S$3,FALSE)),ISBLANK(VLOOKUP($E386&amp;$D$91&amp;$D$92,'CCG data'!$A:$AD,'CCG data'!S$3,FALSE))),"",VLOOKUP($E386&amp;$D$91&amp;$D$92,'CCG data'!$A:$AD,'CCG data'!S$3,FALSE))</f>
        <v>28.621026769825619</v>
      </c>
      <c r="I386" s="406"/>
      <c r="J386" s="406">
        <f>IF(OR(ISERROR(VLOOKUP($E386&amp;$D$91&amp;$D$92,'CCG data'!$A:$AD,'CCG data'!T$3,FALSE)),ISBLANK(VLOOKUP($E386&amp;$D$91&amp;$D$92,'CCG data'!$A:$AD,'CCG data'!T$3,FALSE))),"",VLOOKUP($E386&amp;$D$91&amp;$D$92,'CCG data'!$A:$AD,'CCG data'!T$3,FALSE))</f>
        <v>21.048840803220255</v>
      </c>
      <c r="K386" s="406"/>
      <c r="L386" s="406">
        <f>IF(OR(ISERROR(VLOOKUP($E386&amp;$D$91&amp;$D$92,'CCG data'!$A:$AD,'CCG data'!U$3,FALSE)),ISBLANK(VLOOKUP($E386&amp;$D$91&amp;$D$92,'CCG data'!$A:$AD,'CCG data'!U$3,FALSE))),"",VLOOKUP($E386&amp;$D$91&amp;$D$92,'CCG data'!$A:$AD,'CCG data'!U$3,FALSE))</f>
        <v>8.1809577409736569</v>
      </c>
      <c r="M386" s="407"/>
      <c r="N386" s="362">
        <f>IF(OR(ISERROR(VLOOKUP($E386&amp;$D$91&amp;$D$92,'CCG data'!$A:$AD,'CCG data'!G$3,FALSE)),ISBLANK(VLOOKUP($E386&amp;$D$91&amp;$D$92,'CCG data'!$A:$AD,'CCG data'!G$3,FALSE))),"",VLOOKUP($E386&amp;$D$91&amp;$D$92,'CCG data'!$A:$AD,'CCG data'!G$3,FALSE))</f>
        <v>3380</v>
      </c>
      <c r="P386" s="397" t="str">
        <f>IF(OR(ISERROR(VLOOKUP($E386&amp;$D$91&amp;$D$92,'CCG data'!$A:$AD,'CCG data'!B$3,FALSE)),ISBLANK(VLOOKUP($E386&amp;$D$91&amp;$D$92,'CCG data'!$A:$AD,'CCG data'!B$3,FALSE))),"",VLOOKUP($E386&amp;$D$91&amp;$D$92,'CCG data'!$A:$AD,'CCG data'!B$3,FALSE))</f>
        <v/>
      </c>
      <c r="Q386" s="263"/>
      <c r="R386" s="263">
        <f>IF(OR(ISERROR(VLOOKUP($E386&amp;$D$91&amp;$D$92,'CCG data'!$A:$AD,'CCG data'!C$3,FALSE)),ISBLANK(VLOOKUP($E386&amp;$D$91&amp;$D$92,'CCG data'!$A:$AD,'CCG data'!C$3,FALSE))),"",VLOOKUP($E386&amp;$D$91&amp;$D$92,'CCG data'!$A:$AD,'CCG data'!C$3,FALSE))</f>
        <v>0.49023668639053253</v>
      </c>
      <c r="S386" s="263"/>
      <c r="T386" s="263">
        <f>IF(OR(ISERROR(VLOOKUP($E386&amp;$D$91&amp;$D$92,'CCG data'!$A:$AD,'CCG data'!D$3,FALSE)),ISBLANK(VLOOKUP($E386&amp;$D$91&amp;$D$92,'CCG data'!$A:$AD,'CCG data'!D$3,FALSE))),"",VLOOKUP($E386&amp;$D$91&amp;$D$92,'CCG data'!$A:$AD,'CCG data'!D$3,FALSE))</f>
        <v>0.36893491124260352</v>
      </c>
      <c r="U386" s="263"/>
      <c r="V386" s="263">
        <f>IF(OR(ISERROR(VLOOKUP($E386&amp;$D$91&amp;$D$92,'CCG data'!$A:$AD,'CCG data'!E$3,FALSE)),ISBLANK(VLOOKUP($E386&amp;$D$91&amp;$D$92,'CCG data'!$A:$AD,'CCG data'!E$3,FALSE))),"",VLOOKUP($E386&amp;$D$91&amp;$D$92,'CCG data'!$A:$AD,'CCG data'!E$3,FALSE))</f>
        <v>0.14082840236686389</v>
      </c>
      <c r="W386" s="398"/>
      <c r="Z386" s="163">
        <f>IFERROR(VLOOKUP($E386&amp;$D$92, Outliers!$A$4:$P$214,10,FALSE),"0")</f>
        <v>1</v>
      </c>
      <c r="AA386" s="163">
        <f>IFERROR(VLOOKUP($E386&amp;$D$92, Outliers!$A$4:$P$214,11,FALSE),"0")</f>
        <v>1</v>
      </c>
      <c r="AB386" s="163">
        <f>IFERROR(VLOOKUP($E386&amp;$D$92, Outliers!$A$4:$P$214,12,FALSE),"0")</f>
        <v>1</v>
      </c>
      <c r="AD386" s="78"/>
      <c r="AE386" s="78"/>
      <c r="AF386" s="78"/>
      <c r="AG386" s="78"/>
    </row>
    <row r="387" spans="4:33" x14ac:dyDescent="0.25">
      <c r="D387" s="318"/>
      <c r="E387" s="103" t="s">
        <v>27</v>
      </c>
      <c r="F387" s="95" t="str">
        <f>IF(P386="","",VLOOKUP($E386&amp;$D$91&amp;$D$92,'CCG data'!$A:$AD,'CCG data'!W$3,FALSE))</f>
        <v/>
      </c>
      <c r="G387" s="96" t="str">
        <f>IF(P386="","",VLOOKUP($E386&amp;$D$91&amp;$D$92,'CCG data'!$A:$AD,'CCG data'!X$3,FALSE))</f>
        <v/>
      </c>
      <c r="H387" s="96">
        <f>IF(R386="","",VLOOKUP($E386&amp;$D$91&amp;$D$92,'CCG data'!$A:$AD,'CCG data'!Y$3,FALSE))</f>
        <v>27.242929009140198</v>
      </c>
      <c r="I387" s="96">
        <f>IF(R386="","",VLOOKUP($E386&amp;$D$91&amp;$D$92,'CCG data'!$A:$AD,'CCG data'!Z$3,FALSE))</f>
        <v>29.99912453051104</v>
      </c>
      <c r="J387" s="96">
        <f>IF(T386="","",VLOOKUP($E386&amp;$D$91&amp;$D$92,'CCG data'!$A:$AD,'CCG data'!AA$3,FALSE))</f>
        <v>19.880549811312598</v>
      </c>
      <c r="K387" s="96">
        <f>IF(T386="","",VLOOKUP($E386&amp;$D$91&amp;$D$92,'CCG data'!$A:$AD,'CCG data'!AB$3,FALSE))</f>
        <v>22.217131795127912</v>
      </c>
      <c r="L387" s="96">
        <f>IF(V386="","",VLOOKUP($E386&amp;$D$91&amp;$D$92,'CCG data'!$A:$AD,'CCG data'!AC$3,FALSE))</f>
        <v>7.4460095177642742</v>
      </c>
      <c r="M387" s="96">
        <f>IF(V386="","",VLOOKUP($E386&amp;$D$91&amp;$D$92,'CCG data'!$A:$AD,'CCG data'!AD$3,FALSE))</f>
        <v>8.9159059641830396</v>
      </c>
      <c r="N387" s="363"/>
      <c r="P387" s="150" t="str">
        <f>IF(P386="","",VLOOKUP($E386&amp;$D$91&amp;$D$92,'CCG data'!$A:$AD,'CCG data'!I$3,FALSE))</f>
        <v/>
      </c>
      <c r="Q387" s="15" t="str">
        <f>IF(P386="","",VLOOKUP($E386&amp;$D$91&amp;$D$92,'CCG data'!$A:$AD,'CCG data'!J$3,FALSE))</f>
        <v/>
      </c>
      <c r="R387" s="15">
        <f>IF(R386="","",VLOOKUP($E386&amp;$D$91&amp;$D$92,'CCG data'!$A:$AD,'CCG data'!K$3,FALSE))</f>
        <v>0.47299999999999998</v>
      </c>
      <c r="S387" s="15">
        <f>IF(R386="","",VLOOKUP($E386&amp;$D$91&amp;$D$92,'CCG data'!$A:$AD,'CCG data'!L$3,FALSE))</f>
        <v>0.50700000000000001</v>
      </c>
      <c r="T387" s="15">
        <f>IF(T386="","",VLOOKUP($E386&amp;$D$91&amp;$D$92,'CCG data'!$A:$AD,'CCG data'!M$3,FALSE))</f>
        <v>0.35299999999999998</v>
      </c>
      <c r="U387" s="15">
        <f>IF(T386="","",VLOOKUP($E386&amp;$D$91&amp;$D$92,'CCG data'!$A:$AD,'CCG data'!N$3,FALSE))</f>
        <v>0.38500000000000001</v>
      </c>
      <c r="V387" s="15">
        <f>IF(V386="","",VLOOKUP($E386&amp;$D$91&amp;$D$92,'CCG data'!$A:$AD,'CCG data'!O$3,FALSE))</f>
        <v>0.13</v>
      </c>
      <c r="W387" s="135">
        <f>IF(V386="","",VLOOKUP($E386&amp;$D$91&amp;$D$92,'CCG data'!$A:$AD,'CCG data'!P$3,FALSE))</f>
        <v>0.153</v>
      </c>
      <c r="Z387" s="163" t="str">
        <f>IFERROR(VLOOKUP($E387&amp;$D$92, Outliers!$A$4:$P$214,10,FALSE),"0")</f>
        <v>0</v>
      </c>
      <c r="AA387" s="163" t="str">
        <f>IFERROR(VLOOKUP($E387&amp;$D$92, Outliers!$A$4:$P$214,11,FALSE),"0")</f>
        <v>0</v>
      </c>
      <c r="AB387" s="163" t="str">
        <f>IFERROR(VLOOKUP($E387&amp;$D$92, Outliers!$A$4:$P$214,12,FALSE),"0")</f>
        <v>0</v>
      </c>
      <c r="AD387" s="78"/>
      <c r="AE387" s="78"/>
      <c r="AF387" s="78"/>
      <c r="AG387" s="78"/>
    </row>
    <row r="388" spans="4:33" ht="15.75" x14ac:dyDescent="0.25">
      <c r="D388" s="318"/>
      <c r="E388" s="104" t="s">
        <v>253</v>
      </c>
      <c r="F388" s="405" t="str">
        <f>IF(OR(ISERROR(VLOOKUP($E388&amp;$D$91&amp;$D$92,'CCG data'!$A:$AD,'CCG data'!R$3,FALSE)),ISBLANK(VLOOKUP($E388&amp;$D$91&amp;$D$92,'CCG data'!$A:$AD,'CCG data'!R$3,FALSE))),"",VLOOKUP($E388&amp;$D$91&amp;$D$92,'CCG data'!$A:$AD,'CCG data'!R$3,FALSE))</f>
        <v/>
      </c>
      <c r="G388" s="406"/>
      <c r="H388" s="406">
        <f>IF(OR(ISERROR(VLOOKUP($E388&amp;$D$91&amp;$D$92,'CCG data'!$A:$AD,'CCG data'!S$3,FALSE)),ISBLANK(VLOOKUP($E388&amp;$D$91&amp;$D$92,'CCG data'!$A:$AD,'CCG data'!S$3,FALSE))),"",VLOOKUP($E388&amp;$D$91&amp;$D$92,'CCG data'!$A:$AD,'CCG data'!S$3,FALSE))</f>
        <v>35.761938090569885</v>
      </c>
      <c r="I388" s="406"/>
      <c r="J388" s="406">
        <f>IF(OR(ISERROR(VLOOKUP($E388&amp;$D$91&amp;$D$92,'CCG data'!$A:$AD,'CCG data'!T$3,FALSE)),ISBLANK(VLOOKUP($E388&amp;$D$91&amp;$D$92,'CCG data'!$A:$AD,'CCG data'!T$3,FALSE))),"",VLOOKUP($E388&amp;$D$91&amp;$D$92,'CCG data'!$A:$AD,'CCG data'!T$3,FALSE))</f>
        <v>26.551238603190576</v>
      </c>
      <c r="K388" s="406"/>
      <c r="L388" s="406">
        <f>IF(OR(ISERROR(VLOOKUP($E388&amp;$D$91&amp;$D$92,'CCG data'!$A:$AD,'CCG data'!U$3,FALSE)),ISBLANK(VLOOKUP($E388&amp;$D$91&amp;$D$92,'CCG data'!$A:$AD,'CCG data'!U$3,FALSE))),"",VLOOKUP($E388&amp;$D$91&amp;$D$92,'CCG data'!$A:$AD,'CCG data'!U$3,FALSE))</f>
        <v>7.2733606237101736</v>
      </c>
      <c r="M388" s="407"/>
      <c r="N388" s="362">
        <f>IF(OR(ISERROR(VLOOKUP($E388&amp;$D$91&amp;$D$92,'CCG data'!$A:$AD,'CCG data'!G$3,FALSE)),ISBLANK(VLOOKUP($E388&amp;$D$91&amp;$D$92,'CCG data'!$A:$AD,'CCG data'!G$3,FALSE))),"",VLOOKUP($E388&amp;$D$91&amp;$D$92,'CCG data'!$A:$AD,'CCG data'!G$3,FALSE))</f>
        <v>1158</v>
      </c>
      <c r="P388" s="397" t="str">
        <f>IF(OR(ISERROR(VLOOKUP($E388&amp;$D$91&amp;$D$92,'CCG data'!$A:$AD,'CCG data'!B$3,FALSE)),ISBLANK(VLOOKUP($E388&amp;$D$91&amp;$D$92,'CCG data'!$A:$AD,'CCG data'!B$3,FALSE))),"",VLOOKUP($E388&amp;$D$91&amp;$D$92,'CCG data'!$A:$AD,'CCG data'!B$3,FALSE))</f>
        <v/>
      </c>
      <c r="Q388" s="263"/>
      <c r="R388" s="263">
        <f>IF(OR(ISERROR(VLOOKUP($E388&amp;$D$91&amp;$D$92,'CCG data'!$A:$AD,'CCG data'!C$3,FALSE)),ISBLANK(VLOOKUP($E388&amp;$D$91&amp;$D$92,'CCG data'!$A:$AD,'CCG data'!C$3,FALSE))),"",VLOOKUP($E388&amp;$D$91&amp;$D$92,'CCG data'!$A:$AD,'CCG data'!C$3,FALSE))</f>
        <v>0.51468048359240071</v>
      </c>
      <c r="S388" s="263"/>
      <c r="T388" s="263">
        <f>IF(OR(ISERROR(VLOOKUP($E388&amp;$D$91&amp;$D$92,'CCG data'!$A:$AD,'CCG data'!D$3,FALSE)),ISBLANK(VLOOKUP($E388&amp;$D$91&amp;$D$92,'CCG data'!$A:$AD,'CCG data'!D$3,FALSE))),"",VLOOKUP($E388&amp;$D$91&amp;$D$92,'CCG data'!$A:$AD,'CCG data'!D$3,FALSE))</f>
        <v>0.38082901554404147</v>
      </c>
      <c r="U388" s="263"/>
      <c r="V388" s="263">
        <f>IF(OR(ISERROR(VLOOKUP($E388&amp;$D$91&amp;$D$92,'CCG data'!$A:$AD,'CCG data'!E$3,FALSE)),ISBLANK(VLOOKUP($E388&amp;$D$91&amp;$D$92,'CCG data'!$A:$AD,'CCG data'!E$3,FALSE))),"",VLOOKUP($E388&amp;$D$91&amp;$D$92,'CCG data'!$A:$AD,'CCG data'!E$3,FALSE))</f>
        <v>0.10449050086355786</v>
      </c>
      <c r="W388" s="398"/>
      <c r="Z388" s="163">
        <f>IFERROR(VLOOKUP($E388&amp;$D$92, Outliers!$A$4:$P$214,10,FALSE),"0")</f>
        <v>0</v>
      </c>
      <c r="AA388" s="163">
        <f>IFERROR(VLOOKUP($E388&amp;$D$92, Outliers!$A$4:$P$214,11,FALSE),"0")</f>
        <v>0</v>
      </c>
      <c r="AB388" s="163">
        <f>IFERROR(VLOOKUP($E388&amp;$D$92, Outliers!$A$4:$P$214,12,FALSE),"0")</f>
        <v>1</v>
      </c>
      <c r="AD388" s="78"/>
      <c r="AE388" s="78"/>
      <c r="AF388" s="78"/>
      <c r="AG388" s="78"/>
    </row>
    <row r="389" spans="4:33" x14ac:dyDescent="0.25">
      <c r="D389" s="318"/>
      <c r="E389" s="103" t="s">
        <v>27</v>
      </c>
      <c r="F389" s="95" t="str">
        <f>IF(P388="","",VLOOKUP($E388&amp;$D$91&amp;$D$92,'CCG data'!$A:$AD,'CCG data'!W$3,FALSE))</f>
        <v/>
      </c>
      <c r="G389" s="96" t="str">
        <f>IF(P388="","",VLOOKUP($E388&amp;$D$91&amp;$D$92,'CCG data'!$A:$AD,'CCG data'!X$3,FALSE))</f>
        <v/>
      </c>
      <c r="H389" s="96">
        <f>IF(R388="","",VLOOKUP($E388&amp;$D$91&amp;$D$92,'CCG data'!$A:$AD,'CCG data'!Y$3,FALSE))</f>
        <v>32.890800610674667</v>
      </c>
      <c r="I389" s="96">
        <f>IF(R388="","",VLOOKUP($E388&amp;$D$91&amp;$D$92,'CCG data'!$A:$AD,'CCG data'!Z$3,FALSE))</f>
        <v>38.633075570465103</v>
      </c>
      <c r="J389" s="96">
        <f>IF(T388="","",VLOOKUP($E388&amp;$D$91&amp;$D$92,'CCG data'!$A:$AD,'CCG data'!AA$3,FALSE))</f>
        <v>24.073123000226122</v>
      </c>
      <c r="K389" s="96">
        <f>IF(T388="","",VLOOKUP($E388&amp;$D$91&amp;$D$92,'CCG data'!$A:$AD,'CCG data'!AB$3,FALSE))</f>
        <v>29.02935420615503</v>
      </c>
      <c r="L389" s="96">
        <f>IF(V388="","",VLOOKUP($E388&amp;$D$91&amp;$D$92,'CCG data'!$A:$AD,'CCG data'!AC$3,FALSE))</f>
        <v>5.9773800034854521</v>
      </c>
      <c r="M389" s="96">
        <f>IF(V388="","",VLOOKUP($E388&amp;$D$91&amp;$D$92,'CCG data'!$A:$AD,'CCG data'!AD$3,FALSE))</f>
        <v>8.569341243934895</v>
      </c>
      <c r="N389" s="363"/>
      <c r="P389" s="150" t="str">
        <f>IF(P388="","",VLOOKUP($E388&amp;$D$91&amp;$D$92,'CCG data'!$A:$AD,'CCG data'!I$3,FALSE))</f>
        <v/>
      </c>
      <c r="Q389" s="15" t="str">
        <f>IF(P388="","",VLOOKUP($E388&amp;$D$91&amp;$D$92,'CCG data'!$A:$AD,'CCG data'!J$3,FALSE))</f>
        <v/>
      </c>
      <c r="R389" s="15">
        <f>IF(R388="","",VLOOKUP($E388&amp;$D$91&amp;$D$92,'CCG data'!$A:$AD,'CCG data'!K$3,FALSE))</f>
        <v>0.48599999999999999</v>
      </c>
      <c r="S389" s="15">
        <f>IF(R388="","",VLOOKUP($E388&amp;$D$91&amp;$D$92,'CCG data'!$A:$AD,'CCG data'!L$3,FALSE))</f>
        <v>0.54300000000000004</v>
      </c>
      <c r="T389" s="15">
        <f>IF(T388="","",VLOOKUP($E388&amp;$D$91&amp;$D$92,'CCG data'!$A:$AD,'CCG data'!M$3,FALSE))</f>
        <v>0.35299999999999998</v>
      </c>
      <c r="U389" s="15">
        <f>IF(T388="","",VLOOKUP($E388&amp;$D$91&amp;$D$92,'CCG data'!$A:$AD,'CCG data'!N$3,FALSE))</f>
        <v>0.40899999999999997</v>
      </c>
      <c r="V389" s="15">
        <f>IF(V388="","",VLOOKUP($E388&amp;$D$91&amp;$D$92,'CCG data'!$A:$AD,'CCG data'!O$3,FALSE))</f>
        <v>8.7999999999999995E-2</v>
      </c>
      <c r="W389" s="135">
        <f>IF(V388="","",VLOOKUP($E388&amp;$D$91&amp;$D$92,'CCG data'!$A:$AD,'CCG data'!P$3,FALSE))</f>
        <v>0.123</v>
      </c>
      <c r="Z389" s="163" t="str">
        <f>IFERROR(VLOOKUP($E389&amp;$D$92, Outliers!$A$4:$P$214,10,FALSE),"0")</f>
        <v>0</v>
      </c>
      <c r="AA389" s="163" t="str">
        <f>IFERROR(VLOOKUP($E389&amp;$D$92, Outliers!$A$4:$P$214,11,FALSE),"0")</f>
        <v>0</v>
      </c>
      <c r="AB389" s="163" t="str">
        <f>IFERROR(VLOOKUP($E389&amp;$D$92, Outliers!$A$4:$P$214,12,FALSE),"0")</f>
        <v>0</v>
      </c>
      <c r="AD389" s="78"/>
      <c r="AE389" s="78"/>
      <c r="AF389" s="78"/>
      <c r="AG389" s="78"/>
    </row>
    <row r="390" spans="4:33" ht="15.75" x14ac:dyDescent="0.25">
      <c r="D390" s="318"/>
      <c r="E390" s="104" t="s">
        <v>421</v>
      </c>
      <c r="F390" s="405" t="str">
        <f>IF(OR(ISERROR(VLOOKUP($E390&amp;$D$91&amp;$D$92,'CCG data'!$A:$AD,'CCG data'!R$3,FALSE)),ISBLANK(VLOOKUP($E390&amp;$D$91&amp;$D$92,'CCG data'!$A:$AD,'CCG data'!R$3,FALSE))),"",VLOOKUP($E390&amp;$D$91&amp;$D$92,'CCG data'!$A:$AD,'CCG data'!R$3,FALSE))</f>
        <v/>
      </c>
      <c r="G390" s="406"/>
      <c r="H390" s="406">
        <f>IF(OR(ISERROR(VLOOKUP($E390&amp;$D$91&amp;$D$92,'CCG data'!$A:$AD,'CCG data'!S$3,FALSE)),ISBLANK(VLOOKUP($E390&amp;$D$91&amp;$D$92,'CCG data'!$A:$AD,'CCG data'!S$3,FALSE))),"",VLOOKUP($E390&amp;$D$91&amp;$D$92,'CCG data'!$A:$AD,'CCG data'!S$3,FALSE))</f>
        <v>30.837795178803177</v>
      </c>
      <c r="I390" s="406"/>
      <c r="J390" s="406">
        <f>IF(OR(ISERROR(VLOOKUP($E390&amp;$D$91&amp;$D$92,'CCG data'!$A:$AD,'CCG data'!T$3,FALSE)),ISBLANK(VLOOKUP($E390&amp;$D$91&amp;$D$92,'CCG data'!$A:$AD,'CCG data'!T$3,FALSE))),"",VLOOKUP($E390&amp;$D$91&amp;$D$92,'CCG data'!$A:$AD,'CCG data'!T$3,FALSE))</f>
        <v>23.185298403003621</v>
      </c>
      <c r="K390" s="406"/>
      <c r="L390" s="406">
        <f>IF(OR(ISERROR(VLOOKUP($E390&amp;$D$91&amp;$D$92,'CCG data'!$A:$AD,'CCG data'!U$3,FALSE)),ISBLANK(VLOOKUP($E390&amp;$D$91&amp;$D$92,'CCG data'!$A:$AD,'CCG data'!U$3,FALSE))),"",VLOOKUP($E390&amp;$D$91&amp;$D$92,'CCG data'!$A:$AD,'CCG data'!U$3,FALSE))</f>
        <v>10.041177355706365</v>
      </c>
      <c r="M390" s="407"/>
      <c r="N390" s="362">
        <f>IF(OR(ISERROR(VLOOKUP($E390&amp;$D$91&amp;$D$92,'CCG data'!$A:$AD,'CCG data'!G$3,FALSE)),ISBLANK(VLOOKUP($E390&amp;$D$91&amp;$D$92,'CCG data'!$A:$AD,'CCG data'!G$3,FALSE))),"",VLOOKUP($E390&amp;$D$91&amp;$D$92,'CCG data'!$A:$AD,'CCG data'!G$3,FALSE))</f>
        <v>2140</v>
      </c>
      <c r="P390" s="397" t="str">
        <f>IF(OR(ISERROR(VLOOKUP($E390&amp;$D$91&amp;$D$92,'CCG data'!$A:$AD,'CCG data'!B$3,FALSE)),ISBLANK(VLOOKUP($E390&amp;$D$91&amp;$D$92,'CCG data'!$A:$AD,'CCG data'!B$3,FALSE))),"",VLOOKUP($E390&amp;$D$91&amp;$D$92,'CCG data'!$A:$AD,'CCG data'!B$3,FALSE))</f>
        <v/>
      </c>
      <c r="Q390" s="263"/>
      <c r="R390" s="263">
        <f>IF(OR(ISERROR(VLOOKUP($E390&amp;$D$91&amp;$D$92,'CCG data'!$A:$AD,'CCG data'!C$3,FALSE)),ISBLANK(VLOOKUP($E390&amp;$D$91&amp;$D$92,'CCG data'!$A:$AD,'CCG data'!C$3,FALSE))),"",VLOOKUP($E390&amp;$D$91&amp;$D$92,'CCG data'!$A:$AD,'CCG data'!C$3,FALSE))</f>
        <v>0.47803738317757011</v>
      </c>
      <c r="S390" s="263"/>
      <c r="T390" s="263">
        <f>IF(OR(ISERROR(VLOOKUP($E390&amp;$D$91&amp;$D$92,'CCG data'!$A:$AD,'CCG data'!D$3,FALSE)),ISBLANK(VLOOKUP($E390&amp;$D$91&amp;$D$92,'CCG data'!$A:$AD,'CCG data'!D$3,FALSE))),"",VLOOKUP($E390&amp;$D$91&amp;$D$92,'CCG data'!$A:$AD,'CCG data'!D$3,FALSE))</f>
        <v>0.36962616822429906</v>
      </c>
      <c r="U390" s="263"/>
      <c r="V390" s="263">
        <f>IF(OR(ISERROR(VLOOKUP($E390&amp;$D$91&amp;$D$92,'CCG data'!$A:$AD,'CCG data'!E$3,FALSE)),ISBLANK(VLOOKUP($E390&amp;$D$91&amp;$D$92,'CCG data'!$A:$AD,'CCG data'!E$3,FALSE))),"",VLOOKUP($E390&amp;$D$91&amp;$D$92,'CCG data'!$A:$AD,'CCG data'!E$3,FALSE))</f>
        <v>0.15233644859813084</v>
      </c>
      <c r="W390" s="398"/>
      <c r="Z390" s="163">
        <f>IFERROR(VLOOKUP($E390&amp;$D$92, Outliers!$A$4:$P$214,10,FALSE),"0")</f>
        <v>1</v>
      </c>
      <c r="AA390" s="163">
        <f>IFERROR(VLOOKUP($E390&amp;$D$92, Outliers!$A$4:$P$214,11,FALSE),"0")</f>
        <v>1</v>
      </c>
      <c r="AB390" s="163">
        <f>IFERROR(VLOOKUP($E390&amp;$D$92, Outliers!$A$4:$P$214,12,FALSE),"0")</f>
        <v>1</v>
      </c>
      <c r="AD390" s="78"/>
      <c r="AE390" s="78"/>
      <c r="AF390" s="78"/>
      <c r="AG390" s="78"/>
    </row>
    <row r="391" spans="4:33" x14ac:dyDescent="0.25">
      <c r="D391" s="318"/>
      <c r="E391" s="103" t="s">
        <v>27</v>
      </c>
      <c r="F391" s="95" t="str">
        <f>IF(P390="","",VLOOKUP($E390&amp;$D$91&amp;$D$92,'CCG data'!$A:$AD,'CCG data'!W$3,FALSE))</f>
        <v/>
      </c>
      <c r="G391" s="96" t="str">
        <f>IF(P390="","",VLOOKUP($E390&amp;$D$91&amp;$D$92,'CCG data'!$A:$AD,'CCG data'!X$3,FALSE))</f>
        <v/>
      </c>
      <c r="H391" s="96">
        <f>IF(R390="","",VLOOKUP($E390&amp;$D$91&amp;$D$92,'CCG data'!$A:$AD,'CCG data'!Y$3,FALSE))</f>
        <v>28.948057275131326</v>
      </c>
      <c r="I391" s="96">
        <f>IF(R390="","",VLOOKUP($E390&amp;$D$91&amp;$D$92,'CCG data'!$A:$AD,'CCG data'!Z$3,FALSE))</f>
        <v>32.727533082475027</v>
      </c>
      <c r="J391" s="96">
        <f>IF(T390="","",VLOOKUP($E390&amp;$D$91&amp;$D$92,'CCG data'!$A:$AD,'CCG data'!AA$3,FALSE))</f>
        <v>21.569524760403965</v>
      </c>
      <c r="K391" s="96">
        <f>IF(T390="","",VLOOKUP($E390&amp;$D$91&amp;$D$92,'CCG data'!$A:$AD,'CCG data'!AB$3,FALSE))</f>
        <v>24.801072045603277</v>
      </c>
      <c r="L391" s="96">
        <f>IF(V390="","",VLOOKUP($E390&amp;$D$91&amp;$D$92,'CCG data'!$A:$AD,'CCG data'!AC$3,FALSE))</f>
        <v>8.9511637739917145</v>
      </c>
      <c r="M391" s="96">
        <f>IF(V390="","",VLOOKUP($E390&amp;$D$91&amp;$D$92,'CCG data'!$A:$AD,'CCG data'!AD$3,FALSE))</f>
        <v>11.131190937421016</v>
      </c>
      <c r="N391" s="363"/>
      <c r="P391" s="150" t="str">
        <f>IF(P390="","",VLOOKUP($E390&amp;$D$91&amp;$D$92,'CCG data'!$A:$AD,'CCG data'!I$3,FALSE))</f>
        <v/>
      </c>
      <c r="Q391" s="15" t="str">
        <f>IF(P390="","",VLOOKUP($E390&amp;$D$91&amp;$D$92,'CCG data'!$A:$AD,'CCG data'!J$3,FALSE))</f>
        <v/>
      </c>
      <c r="R391" s="15">
        <f>IF(R390="","",VLOOKUP($E390&amp;$D$91&amp;$D$92,'CCG data'!$A:$AD,'CCG data'!K$3,FALSE))</f>
        <v>0.45700000000000002</v>
      </c>
      <c r="S391" s="15">
        <f>IF(R390="","",VLOOKUP($E390&amp;$D$91&amp;$D$92,'CCG data'!$A:$AD,'CCG data'!L$3,FALSE))</f>
        <v>0.499</v>
      </c>
      <c r="T391" s="15">
        <f>IF(T390="","",VLOOKUP($E390&amp;$D$91&amp;$D$92,'CCG data'!$A:$AD,'CCG data'!M$3,FALSE))</f>
        <v>0.34899999999999998</v>
      </c>
      <c r="U391" s="15">
        <f>IF(T390="","",VLOOKUP($E390&amp;$D$91&amp;$D$92,'CCG data'!$A:$AD,'CCG data'!N$3,FALSE))</f>
        <v>0.39</v>
      </c>
      <c r="V391" s="15">
        <f>IF(V390="","",VLOOKUP($E390&amp;$D$91&amp;$D$92,'CCG data'!$A:$AD,'CCG data'!O$3,FALSE))</f>
        <v>0.13800000000000001</v>
      </c>
      <c r="W391" s="135">
        <f>IF(V390="","",VLOOKUP($E390&amp;$D$91&amp;$D$92,'CCG data'!$A:$AD,'CCG data'!P$3,FALSE))</f>
        <v>0.16800000000000001</v>
      </c>
      <c r="Z391" s="163" t="str">
        <f>IFERROR(VLOOKUP($E391&amp;$D$92, Outliers!$A$4:$P$214,10,FALSE),"0")</f>
        <v>0</v>
      </c>
      <c r="AA391" s="163" t="str">
        <f>IFERROR(VLOOKUP($E391&amp;$D$92, Outliers!$A$4:$P$214,11,FALSE),"0")</f>
        <v>0</v>
      </c>
      <c r="AB391" s="163" t="str">
        <f>IFERROR(VLOOKUP($E391&amp;$D$92, Outliers!$A$4:$P$214,12,FALSE),"0")</f>
        <v>0</v>
      </c>
      <c r="AD391" s="78"/>
      <c r="AE391" s="78"/>
      <c r="AF391" s="78"/>
      <c r="AG391" s="78"/>
    </row>
    <row r="392" spans="4:33" ht="15.75" x14ac:dyDescent="0.25">
      <c r="D392" s="318"/>
      <c r="E392" s="104" t="s">
        <v>492</v>
      </c>
      <c r="F392" s="405" t="str">
        <f>IF(OR(ISERROR(VLOOKUP($E392&amp;$D$91&amp;$D$92,'CCG data'!$A:$AD,'CCG data'!R$3,FALSE)),ISBLANK(VLOOKUP($E392&amp;$D$91&amp;$D$92,'CCG data'!$A:$AD,'CCG data'!R$3,FALSE))),"",VLOOKUP($E392&amp;$D$91&amp;$D$92,'CCG data'!$A:$AD,'CCG data'!R$3,FALSE))</f>
        <v/>
      </c>
      <c r="G392" s="406"/>
      <c r="H392" s="406">
        <f>IF(OR(ISERROR(VLOOKUP($E392&amp;$D$91&amp;$D$92,'CCG data'!$A:$AD,'CCG data'!S$3,FALSE)),ISBLANK(VLOOKUP($E392&amp;$D$91&amp;$D$92,'CCG data'!$A:$AD,'CCG data'!S$3,FALSE))),"",VLOOKUP($E392&amp;$D$91&amp;$D$92,'CCG data'!$A:$AD,'CCG data'!S$3,FALSE))</f>
        <v>34.906496706704154</v>
      </c>
      <c r="I392" s="406"/>
      <c r="J392" s="406">
        <f>IF(OR(ISERROR(VLOOKUP($E392&amp;$D$91&amp;$D$92,'CCG data'!$A:$AD,'CCG data'!T$3,FALSE)),ISBLANK(VLOOKUP($E392&amp;$D$91&amp;$D$92,'CCG data'!$A:$AD,'CCG data'!T$3,FALSE))),"",VLOOKUP($E392&amp;$D$91&amp;$D$92,'CCG data'!$A:$AD,'CCG data'!T$3,FALSE))</f>
        <v>19.608824829649706</v>
      </c>
      <c r="K392" s="406"/>
      <c r="L392" s="406">
        <f>IF(OR(ISERROR(VLOOKUP($E392&amp;$D$91&amp;$D$92,'CCG data'!$A:$AD,'CCG data'!U$3,FALSE)),ISBLANK(VLOOKUP($E392&amp;$D$91&amp;$D$92,'CCG data'!$A:$AD,'CCG data'!U$3,FALSE))),"",VLOOKUP($E392&amp;$D$91&amp;$D$92,'CCG data'!$A:$AD,'CCG data'!U$3,FALSE))</f>
        <v>7.918802533459532</v>
      </c>
      <c r="M392" s="407"/>
      <c r="N392" s="362">
        <f>IF(OR(ISERROR(VLOOKUP($E392&amp;$D$91&amp;$D$92,'CCG data'!$A:$AD,'CCG data'!G$3,FALSE)),ISBLANK(VLOOKUP($E392&amp;$D$91&amp;$D$92,'CCG data'!$A:$AD,'CCG data'!G$3,FALSE))),"",VLOOKUP($E392&amp;$D$91&amp;$D$92,'CCG data'!$A:$AD,'CCG data'!G$3,FALSE))</f>
        <v>1335</v>
      </c>
      <c r="P392" s="397" t="str">
        <f>IF(OR(ISERROR(VLOOKUP($E392&amp;$D$91&amp;$D$92,'CCG data'!$A:$AD,'CCG data'!B$3,FALSE)),ISBLANK(VLOOKUP($E392&amp;$D$91&amp;$D$92,'CCG data'!$A:$AD,'CCG data'!B$3,FALSE))),"",VLOOKUP($E392&amp;$D$91&amp;$D$92,'CCG data'!$A:$AD,'CCG data'!B$3,FALSE))</f>
        <v/>
      </c>
      <c r="Q392" s="263"/>
      <c r="R392" s="263">
        <f>IF(OR(ISERROR(VLOOKUP($E392&amp;$D$91&amp;$D$92,'CCG data'!$A:$AD,'CCG data'!C$3,FALSE)),ISBLANK(VLOOKUP($E392&amp;$D$91&amp;$D$92,'CCG data'!$A:$AD,'CCG data'!C$3,FALSE))),"",VLOOKUP($E392&amp;$D$91&amp;$D$92,'CCG data'!$A:$AD,'CCG data'!C$3,FALSE))</f>
        <v>0.56254681647940075</v>
      </c>
      <c r="S392" s="263"/>
      <c r="T392" s="263">
        <f>IF(OR(ISERROR(VLOOKUP($E392&amp;$D$91&amp;$D$92,'CCG data'!$A:$AD,'CCG data'!D$3,FALSE)),ISBLANK(VLOOKUP($E392&amp;$D$91&amp;$D$92,'CCG data'!$A:$AD,'CCG data'!D$3,FALSE))),"",VLOOKUP($E392&amp;$D$91&amp;$D$92,'CCG data'!$A:$AD,'CCG data'!D$3,FALSE))</f>
        <v>0.30936329588014982</v>
      </c>
      <c r="U392" s="263"/>
      <c r="V392" s="263">
        <f>IF(OR(ISERROR(VLOOKUP($E392&amp;$D$91&amp;$D$92,'CCG data'!$A:$AD,'CCG data'!E$3,FALSE)),ISBLANK(VLOOKUP($E392&amp;$D$91&amp;$D$92,'CCG data'!$A:$AD,'CCG data'!E$3,FALSE))),"",VLOOKUP($E392&amp;$D$91&amp;$D$92,'CCG data'!$A:$AD,'CCG data'!E$3,FALSE))</f>
        <v>0.12808988764044943</v>
      </c>
      <c r="W392" s="398"/>
      <c r="Z392" s="163">
        <f>IFERROR(VLOOKUP($E392&amp;$D$92, Outliers!$A$4:$P$214,10,FALSE),"0")</f>
        <v>0</v>
      </c>
      <c r="AA392" s="163">
        <f>IFERROR(VLOOKUP($E392&amp;$D$92, Outliers!$A$4:$P$214,11,FALSE),"0")</f>
        <v>1</v>
      </c>
      <c r="AB392" s="163">
        <f>IFERROR(VLOOKUP($E392&amp;$D$92, Outliers!$A$4:$P$214,12,FALSE),"0")</f>
        <v>1</v>
      </c>
      <c r="AD392" s="78"/>
      <c r="AE392" s="78"/>
      <c r="AF392" s="78"/>
      <c r="AG392" s="78"/>
    </row>
    <row r="393" spans="4:33" x14ac:dyDescent="0.25">
      <c r="D393" s="318"/>
      <c r="E393" s="103" t="s">
        <v>27</v>
      </c>
      <c r="F393" s="95" t="str">
        <f>IF(P392="","",VLOOKUP($E392&amp;$D$91&amp;$D$92,'CCG data'!$A:$AD,'CCG data'!W$3,FALSE))</f>
        <v/>
      </c>
      <c r="G393" s="96" t="str">
        <f>IF(P392="","",VLOOKUP($E392&amp;$D$91&amp;$D$92,'CCG data'!$A:$AD,'CCG data'!X$3,FALSE))</f>
        <v/>
      </c>
      <c r="H393" s="96">
        <f>IF(R392="","",VLOOKUP($E392&amp;$D$91&amp;$D$92,'CCG data'!$A:$AD,'CCG data'!Y$3,FALSE))</f>
        <v>32.409934642092303</v>
      </c>
      <c r="I393" s="96">
        <f>IF(R392="","",VLOOKUP($E392&amp;$D$91&amp;$D$92,'CCG data'!$A:$AD,'CCG data'!Z$3,FALSE))</f>
        <v>37.403058771316005</v>
      </c>
      <c r="J393" s="96">
        <f>IF(T392="","",VLOOKUP($E392&amp;$D$91&amp;$D$92,'CCG data'!$A:$AD,'CCG data'!AA$3,FALSE))</f>
        <v>17.717645935609621</v>
      </c>
      <c r="K393" s="96">
        <f>IF(T392="","",VLOOKUP($E392&amp;$D$91&amp;$D$92,'CCG data'!$A:$AD,'CCG data'!AB$3,FALSE))</f>
        <v>21.50000372368979</v>
      </c>
      <c r="L393" s="96">
        <f>IF(V392="","",VLOOKUP($E392&amp;$D$91&amp;$D$92,'CCG data'!$A:$AD,'CCG data'!AC$3,FALSE))</f>
        <v>6.7318932423276063</v>
      </c>
      <c r="M393" s="96">
        <f>IF(V392="","",VLOOKUP($E392&amp;$D$91&amp;$D$92,'CCG data'!$A:$AD,'CCG data'!AD$3,FALSE))</f>
        <v>9.1057118245914577</v>
      </c>
      <c r="N393" s="363"/>
      <c r="P393" s="150" t="str">
        <f>IF(P392="","",VLOOKUP($E392&amp;$D$91&amp;$D$92,'CCG data'!$A:$AD,'CCG data'!I$3,FALSE))</f>
        <v/>
      </c>
      <c r="Q393" s="15" t="str">
        <f>IF(P392="","",VLOOKUP($E392&amp;$D$91&amp;$D$92,'CCG data'!$A:$AD,'CCG data'!J$3,FALSE))</f>
        <v/>
      </c>
      <c r="R393" s="15">
        <f>IF(R392="","",VLOOKUP($E392&amp;$D$91&amp;$D$92,'CCG data'!$A:$AD,'CCG data'!K$3,FALSE))</f>
        <v>0.53600000000000003</v>
      </c>
      <c r="S393" s="15">
        <f>IF(R392="","",VLOOKUP($E392&amp;$D$91&amp;$D$92,'CCG data'!$A:$AD,'CCG data'!L$3,FALSE))</f>
        <v>0.58899999999999997</v>
      </c>
      <c r="T393" s="15">
        <f>IF(T392="","",VLOOKUP($E392&amp;$D$91&amp;$D$92,'CCG data'!$A:$AD,'CCG data'!M$3,FALSE))</f>
        <v>0.28499999999999998</v>
      </c>
      <c r="U393" s="15">
        <f>IF(T392="","",VLOOKUP($E392&amp;$D$91&amp;$D$92,'CCG data'!$A:$AD,'CCG data'!N$3,FALSE))</f>
        <v>0.33500000000000002</v>
      </c>
      <c r="V393" s="15">
        <f>IF(V392="","",VLOOKUP($E392&amp;$D$91&amp;$D$92,'CCG data'!$A:$AD,'CCG data'!O$3,FALSE))</f>
        <v>0.111</v>
      </c>
      <c r="W393" s="135">
        <f>IF(V392="","",VLOOKUP($E392&amp;$D$91&amp;$D$92,'CCG data'!$A:$AD,'CCG data'!P$3,FALSE))</f>
        <v>0.14699999999999999</v>
      </c>
      <c r="Z393" s="163" t="str">
        <f>IFERROR(VLOOKUP($E393&amp;$D$92, Outliers!$A$4:$P$214,10,FALSE),"0")</f>
        <v>0</v>
      </c>
      <c r="AA393" s="163" t="str">
        <f>IFERROR(VLOOKUP($E393&amp;$D$92, Outliers!$A$4:$P$214,11,FALSE),"0")</f>
        <v>0</v>
      </c>
      <c r="AB393" s="163" t="str">
        <f>IFERROR(VLOOKUP($E393&amp;$D$92, Outliers!$A$4:$P$214,12,FALSE),"0")</f>
        <v>0</v>
      </c>
      <c r="AD393" s="78"/>
      <c r="AE393" s="78"/>
      <c r="AF393" s="78"/>
      <c r="AG393" s="78"/>
    </row>
    <row r="394" spans="4:33" ht="15.75" x14ac:dyDescent="0.25">
      <c r="D394" s="318"/>
      <c r="E394" s="104" t="s">
        <v>254</v>
      </c>
      <c r="F394" s="405" t="str">
        <f>IF(OR(ISERROR(VLOOKUP($E394&amp;$D$91&amp;$D$92,'CCG data'!$A:$AD,'CCG data'!R$3,FALSE)),ISBLANK(VLOOKUP($E394&amp;$D$91&amp;$D$92,'CCG data'!$A:$AD,'CCG data'!R$3,FALSE))),"",VLOOKUP($E394&amp;$D$91&amp;$D$92,'CCG data'!$A:$AD,'CCG data'!R$3,FALSE))</f>
        <v/>
      </c>
      <c r="G394" s="406"/>
      <c r="H394" s="406">
        <f>IF(OR(ISERROR(VLOOKUP($E394&amp;$D$91&amp;$D$92,'CCG data'!$A:$AD,'CCG data'!S$3,FALSE)),ISBLANK(VLOOKUP($E394&amp;$D$91&amp;$D$92,'CCG data'!$A:$AD,'CCG data'!S$3,FALSE))),"",VLOOKUP($E394&amp;$D$91&amp;$D$92,'CCG data'!$A:$AD,'CCG data'!S$3,FALSE))</f>
        <v>19.210186687453632</v>
      </c>
      <c r="I394" s="406"/>
      <c r="J394" s="406">
        <f>IF(OR(ISERROR(VLOOKUP($E394&amp;$D$91&amp;$D$92,'CCG data'!$A:$AD,'CCG data'!T$3,FALSE)),ISBLANK(VLOOKUP($E394&amp;$D$91&amp;$D$92,'CCG data'!$A:$AD,'CCG data'!T$3,FALSE))),"",VLOOKUP($E394&amp;$D$91&amp;$D$92,'CCG data'!$A:$AD,'CCG data'!T$3,FALSE))</f>
        <v>21.873732014015232</v>
      </c>
      <c r="K394" s="406"/>
      <c r="L394" s="406">
        <f>IF(OR(ISERROR(VLOOKUP($E394&amp;$D$91&amp;$D$92,'CCG data'!$A:$AD,'CCG data'!U$3,FALSE)),ISBLANK(VLOOKUP($E394&amp;$D$91&amp;$D$92,'CCG data'!$A:$AD,'CCG data'!U$3,FALSE))),"",VLOOKUP($E394&amp;$D$91&amp;$D$92,'CCG data'!$A:$AD,'CCG data'!U$3,FALSE))</f>
        <v>21.696405496415693</v>
      </c>
      <c r="M394" s="407"/>
      <c r="N394" s="362">
        <f>IF(OR(ISERROR(VLOOKUP($E394&amp;$D$91&amp;$D$92,'CCG data'!$A:$AD,'CCG data'!G$3,FALSE)),ISBLANK(VLOOKUP($E394&amp;$D$91&amp;$D$92,'CCG data'!$A:$AD,'CCG data'!G$3,FALSE))),"",VLOOKUP($E394&amp;$D$91&amp;$D$92,'CCG data'!$A:$AD,'CCG data'!G$3,FALSE))</f>
        <v>1377</v>
      </c>
      <c r="P394" s="397" t="str">
        <f>IF(OR(ISERROR(VLOOKUP($E394&amp;$D$91&amp;$D$92,'CCG data'!$A:$AD,'CCG data'!B$3,FALSE)),ISBLANK(VLOOKUP($E394&amp;$D$91&amp;$D$92,'CCG data'!$A:$AD,'CCG data'!B$3,FALSE))),"",VLOOKUP($E394&amp;$D$91&amp;$D$92,'CCG data'!$A:$AD,'CCG data'!B$3,FALSE))</f>
        <v/>
      </c>
      <c r="Q394" s="263"/>
      <c r="R394" s="263">
        <f>IF(OR(ISERROR(VLOOKUP($E394&amp;$D$91&amp;$D$92,'CCG data'!$A:$AD,'CCG data'!C$3,FALSE)),ISBLANK(VLOOKUP($E394&amp;$D$91&amp;$D$92,'CCG data'!$A:$AD,'CCG data'!C$3,FALSE))),"",VLOOKUP($E394&amp;$D$91&amp;$D$92,'CCG data'!$A:$AD,'CCG data'!C$3,FALSE))</f>
        <v>0.30283224400871461</v>
      </c>
      <c r="S394" s="263"/>
      <c r="T394" s="263">
        <f>IF(OR(ISERROR(VLOOKUP($E394&amp;$D$91&amp;$D$92,'CCG data'!$A:$AD,'CCG data'!D$3,FALSE)),ISBLANK(VLOOKUP($E394&amp;$D$91&amp;$D$92,'CCG data'!$A:$AD,'CCG data'!D$3,FALSE))),"",VLOOKUP($E394&amp;$D$91&amp;$D$92,'CCG data'!$A:$AD,'CCG data'!D$3,FALSE))</f>
        <v>0.35294117647058826</v>
      </c>
      <c r="U394" s="263"/>
      <c r="V394" s="263">
        <f>IF(OR(ISERROR(VLOOKUP($E394&amp;$D$91&amp;$D$92,'CCG data'!$A:$AD,'CCG data'!E$3,FALSE)),ISBLANK(VLOOKUP($E394&amp;$D$91&amp;$D$92,'CCG data'!$A:$AD,'CCG data'!E$3,FALSE))),"",VLOOKUP($E394&amp;$D$91&amp;$D$92,'CCG data'!$A:$AD,'CCG data'!E$3,FALSE))</f>
        <v>0.34422657952069718</v>
      </c>
      <c r="W394" s="398"/>
      <c r="Z394" s="163">
        <f>IFERROR(VLOOKUP($E394&amp;$D$92, Outliers!$A$4:$P$214,10,FALSE),"0")</f>
        <v>1</v>
      </c>
      <c r="AA394" s="163">
        <f>IFERROR(VLOOKUP($E394&amp;$D$92, Outliers!$A$4:$P$214,11,FALSE),"0")</f>
        <v>1</v>
      </c>
      <c r="AB394" s="163">
        <f>IFERROR(VLOOKUP($E394&amp;$D$92, Outliers!$A$4:$P$214,12,FALSE),"0")</f>
        <v>1</v>
      </c>
      <c r="AD394" s="78"/>
      <c r="AE394" s="78"/>
      <c r="AF394" s="78"/>
      <c r="AG394" s="78"/>
    </row>
    <row r="395" spans="4:33" x14ac:dyDescent="0.25">
      <c r="D395" s="318"/>
      <c r="E395" s="103" t="s">
        <v>27</v>
      </c>
      <c r="F395" s="95" t="str">
        <f>IF(P394="","",VLOOKUP($E394&amp;$D$91&amp;$D$92,'CCG data'!$A:$AD,'CCG data'!W$3,FALSE))</f>
        <v/>
      </c>
      <c r="G395" s="96" t="str">
        <f>IF(P394="","",VLOOKUP($E394&amp;$D$91&amp;$D$92,'CCG data'!$A:$AD,'CCG data'!X$3,FALSE))</f>
        <v/>
      </c>
      <c r="H395" s="96">
        <f>IF(R394="","",VLOOKUP($E394&amp;$D$91&amp;$D$92,'CCG data'!$A:$AD,'CCG data'!Y$3,FALSE))</f>
        <v>17.36636198417153</v>
      </c>
      <c r="I395" s="96">
        <f>IF(R394="","",VLOOKUP($E394&amp;$D$91&amp;$D$92,'CCG data'!$A:$AD,'CCG data'!Z$3,FALSE))</f>
        <v>21.054011390735734</v>
      </c>
      <c r="J395" s="96">
        <f>IF(T394="","",VLOOKUP($E394&amp;$D$91&amp;$D$92,'CCG data'!$A:$AD,'CCG data'!AA$3,FALSE))</f>
        <v>19.928995252510639</v>
      </c>
      <c r="K395" s="96">
        <f>IF(T394="","",VLOOKUP($E394&amp;$D$91&amp;$D$92,'CCG data'!$A:$AD,'CCG data'!AB$3,FALSE))</f>
        <v>23.818468775519825</v>
      </c>
      <c r="L395" s="96">
        <f>IF(V394="","",VLOOKUP($E394&amp;$D$91&amp;$D$92,'CCG data'!$A:$AD,'CCG data'!AC$3,FALSE))</f>
        <v>19.743169633989169</v>
      </c>
      <c r="M395" s="96">
        <f>IF(V394="","",VLOOKUP($E394&amp;$D$91&amp;$D$92,'CCG data'!$A:$AD,'CCG data'!AD$3,FALSE))</f>
        <v>23.649641358842217</v>
      </c>
      <c r="N395" s="363"/>
      <c r="P395" s="150" t="str">
        <f>IF(P394="","",VLOOKUP($E394&amp;$D$91&amp;$D$92,'CCG data'!$A:$AD,'CCG data'!I$3,FALSE))</f>
        <v/>
      </c>
      <c r="Q395" s="15" t="str">
        <f>IF(P394="","",VLOOKUP($E394&amp;$D$91&amp;$D$92,'CCG data'!$A:$AD,'CCG data'!J$3,FALSE))</f>
        <v/>
      </c>
      <c r="R395" s="15">
        <f>IF(R394="","",VLOOKUP($E394&amp;$D$91&amp;$D$92,'CCG data'!$A:$AD,'CCG data'!K$3,FALSE))</f>
        <v>0.27900000000000003</v>
      </c>
      <c r="S395" s="15">
        <f>IF(R394="","",VLOOKUP($E394&amp;$D$91&amp;$D$92,'CCG data'!$A:$AD,'CCG data'!L$3,FALSE))</f>
        <v>0.32800000000000001</v>
      </c>
      <c r="T395" s="15">
        <f>IF(T394="","",VLOOKUP($E394&amp;$D$91&amp;$D$92,'CCG data'!$A:$AD,'CCG data'!M$3,FALSE))</f>
        <v>0.32800000000000001</v>
      </c>
      <c r="U395" s="15">
        <f>IF(T394="","",VLOOKUP($E394&amp;$D$91&amp;$D$92,'CCG data'!$A:$AD,'CCG data'!N$3,FALSE))</f>
        <v>0.379</v>
      </c>
      <c r="V395" s="15">
        <f>IF(V394="","",VLOOKUP($E394&amp;$D$91&amp;$D$92,'CCG data'!$A:$AD,'CCG data'!O$3,FALSE))</f>
        <v>0.32</v>
      </c>
      <c r="W395" s="135">
        <f>IF(V394="","",VLOOKUP($E394&amp;$D$91&amp;$D$92,'CCG data'!$A:$AD,'CCG data'!P$3,FALSE))</f>
        <v>0.37</v>
      </c>
      <c r="Z395" s="163" t="str">
        <f>IFERROR(VLOOKUP($E395&amp;$D$92, Outliers!$A$4:$P$214,10,FALSE),"0")</f>
        <v>0</v>
      </c>
      <c r="AA395" s="163" t="str">
        <f>IFERROR(VLOOKUP($E395&amp;$D$92, Outliers!$A$4:$P$214,11,FALSE),"0")</f>
        <v>0</v>
      </c>
      <c r="AB395" s="163" t="str">
        <f>IFERROR(VLOOKUP($E395&amp;$D$92, Outliers!$A$4:$P$214,12,FALSE),"0")</f>
        <v>0</v>
      </c>
      <c r="AD395" s="78"/>
      <c r="AE395" s="78"/>
      <c r="AF395" s="78"/>
      <c r="AG395" s="78"/>
    </row>
    <row r="396" spans="4:33" ht="15.75" x14ac:dyDescent="0.25">
      <c r="D396" s="318"/>
      <c r="E396" s="104" t="s">
        <v>255</v>
      </c>
      <c r="F396" s="405" t="str">
        <f>IF(OR(ISERROR(VLOOKUP($E396&amp;$D$91&amp;$D$92,'CCG data'!$A:$AD,'CCG data'!R$3,FALSE)),ISBLANK(VLOOKUP($E396&amp;$D$91&amp;$D$92,'CCG data'!$A:$AD,'CCG data'!R$3,FALSE))),"",VLOOKUP($E396&amp;$D$91&amp;$D$92,'CCG data'!$A:$AD,'CCG data'!R$3,FALSE))</f>
        <v/>
      </c>
      <c r="G396" s="406"/>
      <c r="H396" s="406">
        <f>IF(OR(ISERROR(VLOOKUP($E396&amp;$D$91&amp;$D$92,'CCG data'!$A:$AD,'CCG data'!S$3,FALSE)),ISBLANK(VLOOKUP($E396&amp;$D$91&amp;$D$92,'CCG data'!$A:$AD,'CCG data'!S$3,FALSE))),"",VLOOKUP($E396&amp;$D$91&amp;$D$92,'CCG data'!$A:$AD,'CCG data'!S$3,FALSE))</f>
        <v>32.008573250809583</v>
      </c>
      <c r="I396" s="406"/>
      <c r="J396" s="406">
        <f>IF(OR(ISERROR(VLOOKUP($E396&amp;$D$91&amp;$D$92,'CCG data'!$A:$AD,'CCG data'!T$3,FALSE)),ISBLANK(VLOOKUP($E396&amp;$D$91&amp;$D$92,'CCG data'!$A:$AD,'CCG data'!T$3,FALSE))),"",VLOOKUP($E396&amp;$D$91&amp;$D$92,'CCG data'!$A:$AD,'CCG data'!T$3,FALSE))</f>
        <v>23.378704782523208</v>
      </c>
      <c r="K396" s="406"/>
      <c r="L396" s="406">
        <f>IF(OR(ISERROR(VLOOKUP($E396&amp;$D$91&amp;$D$92,'CCG data'!$A:$AD,'CCG data'!U$3,FALSE)),ISBLANK(VLOOKUP($E396&amp;$D$91&amp;$D$92,'CCG data'!$A:$AD,'CCG data'!U$3,FALSE))),"",VLOOKUP($E396&amp;$D$91&amp;$D$92,'CCG data'!$A:$AD,'CCG data'!U$3,FALSE))</f>
        <v>7.3877701019438176</v>
      </c>
      <c r="M396" s="407"/>
      <c r="N396" s="362">
        <f>IF(OR(ISERROR(VLOOKUP($E396&amp;$D$91&amp;$D$92,'CCG data'!$A:$AD,'CCG data'!G$3,FALSE)),ISBLANK(VLOOKUP($E396&amp;$D$91&amp;$D$92,'CCG data'!$A:$AD,'CCG data'!G$3,FALSE))),"",VLOOKUP($E396&amp;$D$91&amp;$D$92,'CCG data'!$A:$AD,'CCG data'!G$3,FALSE))</f>
        <v>1462</v>
      </c>
      <c r="P396" s="397" t="str">
        <f>IF(OR(ISERROR(VLOOKUP($E396&amp;$D$91&amp;$D$92,'CCG data'!$A:$AD,'CCG data'!B$3,FALSE)),ISBLANK(VLOOKUP($E396&amp;$D$91&amp;$D$92,'CCG data'!$A:$AD,'CCG data'!B$3,FALSE))),"",VLOOKUP($E396&amp;$D$91&amp;$D$92,'CCG data'!$A:$AD,'CCG data'!B$3,FALSE))</f>
        <v/>
      </c>
      <c r="Q396" s="263"/>
      <c r="R396" s="263">
        <f>IF(OR(ISERROR(VLOOKUP($E396&amp;$D$91&amp;$D$92,'CCG data'!$A:$AD,'CCG data'!C$3,FALSE)),ISBLANK(VLOOKUP($E396&amp;$D$91&amp;$D$92,'CCG data'!$A:$AD,'CCG data'!C$3,FALSE))),"",VLOOKUP($E396&amp;$D$91&amp;$D$92,'CCG data'!$A:$AD,'CCG data'!C$3,FALSE))</f>
        <v>0.51162790697674421</v>
      </c>
      <c r="S396" s="263"/>
      <c r="T396" s="263">
        <f>IF(OR(ISERROR(VLOOKUP($E396&amp;$D$91&amp;$D$92,'CCG data'!$A:$AD,'CCG data'!D$3,FALSE)),ISBLANK(VLOOKUP($E396&amp;$D$91&amp;$D$92,'CCG data'!$A:$AD,'CCG data'!D$3,FALSE))),"",VLOOKUP($E396&amp;$D$91&amp;$D$92,'CCG data'!$A:$AD,'CCG data'!D$3,FALSE))</f>
        <v>0.36935704514363887</v>
      </c>
      <c r="U396" s="263"/>
      <c r="V396" s="263">
        <f>IF(OR(ISERROR(VLOOKUP($E396&amp;$D$91&amp;$D$92,'CCG data'!$A:$AD,'CCG data'!E$3,FALSE)),ISBLANK(VLOOKUP($E396&amp;$D$91&amp;$D$92,'CCG data'!$A:$AD,'CCG data'!E$3,FALSE))),"",VLOOKUP($E396&amp;$D$91&amp;$D$92,'CCG data'!$A:$AD,'CCG data'!E$3,FALSE))</f>
        <v>0.11901504787961696</v>
      </c>
      <c r="W396" s="398"/>
      <c r="Z396" s="163">
        <f>IFERROR(VLOOKUP($E396&amp;$D$92, Outliers!$A$4:$P$214,10,FALSE),"0")</f>
        <v>1</v>
      </c>
      <c r="AA396" s="163">
        <f>IFERROR(VLOOKUP($E396&amp;$D$92, Outliers!$A$4:$P$214,11,FALSE),"0")</f>
        <v>1</v>
      </c>
      <c r="AB396" s="163">
        <f>IFERROR(VLOOKUP($E396&amp;$D$92, Outliers!$A$4:$P$214,12,FALSE),"0")</f>
        <v>1</v>
      </c>
      <c r="AD396" s="78"/>
      <c r="AE396" s="78"/>
      <c r="AF396" s="78"/>
      <c r="AG396" s="78"/>
    </row>
    <row r="397" spans="4:33" x14ac:dyDescent="0.25">
      <c r="D397" s="318"/>
      <c r="E397" s="103" t="s">
        <v>27</v>
      </c>
      <c r="F397" s="95" t="str">
        <f>IF(P396="","",VLOOKUP($E396&amp;$D$91&amp;$D$92,'CCG data'!$A:$AD,'CCG data'!W$3,FALSE))</f>
        <v/>
      </c>
      <c r="G397" s="96" t="str">
        <f>IF(P396="","",VLOOKUP($E396&amp;$D$91&amp;$D$92,'CCG data'!$A:$AD,'CCG data'!X$3,FALSE))</f>
        <v/>
      </c>
      <c r="H397" s="96">
        <f>IF(R396="","",VLOOKUP($E396&amp;$D$91&amp;$D$92,'CCG data'!$A:$AD,'CCG data'!Y$3,FALSE))</f>
        <v>29.71468852932049</v>
      </c>
      <c r="I397" s="96">
        <f>IF(R396="","",VLOOKUP($E396&amp;$D$91&amp;$D$92,'CCG data'!$A:$AD,'CCG data'!Z$3,FALSE))</f>
        <v>34.302457972298676</v>
      </c>
      <c r="J397" s="96">
        <f>IF(T396="","",VLOOKUP($E396&amp;$D$91&amp;$D$92,'CCG data'!$A:$AD,'CCG data'!AA$3,FALSE))</f>
        <v>21.406828613788988</v>
      </c>
      <c r="K397" s="96">
        <f>IF(T396="","",VLOOKUP($E396&amp;$D$91&amp;$D$92,'CCG data'!$A:$AD,'CCG data'!AB$3,FALSE))</f>
        <v>25.350580951257427</v>
      </c>
      <c r="L397" s="96">
        <f>IF(V396="","",VLOOKUP($E396&amp;$D$91&amp;$D$92,'CCG data'!$A:$AD,'CCG data'!AC$3,FALSE))</f>
        <v>6.2900419060477297</v>
      </c>
      <c r="M397" s="96">
        <f>IF(V396="","",VLOOKUP($E396&amp;$D$91&amp;$D$92,'CCG data'!$A:$AD,'CCG data'!AD$3,FALSE))</f>
        <v>8.4854982978399054</v>
      </c>
      <c r="N397" s="363"/>
      <c r="P397" s="150" t="str">
        <f>IF(P396="","",VLOOKUP($E396&amp;$D$91&amp;$D$92,'CCG data'!$A:$AD,'CCG data'!I$3,FALSE))</f>
        <v/>
      </c>
      <c r="Q397" s="15" t="str">
        <f>IF(P396="","",VLOOKUP($E396&amp;$D$91&amp;$D$92,'CCG data'!$A:$AD,'CCG data'!J$3,FALSE))</f>
        <v/>
      </c>
      <c r="R397" s="15">
        <f>IF(R396="","",VLOOKUP($E396&amp;$D$91&amp;$D$92,'CCG data'!$A:$AD,'CCG data'!K$3,FALSE))</f>
        <v>0.48599999999999999</v>
      </c>
      <c r="S397" s="15">
        <f>IF(R396="","",VLOOKUP($E396&amp;$D$91&amp;$D$92,'CCG data'!$A:$AD,'CCG data'!L$3,FALSE))</f>
        <v>0.53700000000000003</v>
      </c>
      <c r="T397" s="15">
        <f>IF(T396="","",VLOOKUP($E396&amp;$D$91&amp;$D$92,'CCG data'!$A:$AD,'CCG data'!M$3,FALSE))</f>
        <v>0.34499999999999997</v>
      </c>
      <c r="U397" s="15">
        <f>IF(T396="","",VLOOKUP($E396&amp;$D$91&amp;$D$92,'CCG data'!$A:$AD,'CCG data'!N$3,FALSE))</f>
        <v>0.39400000000000002</v>
      </c>
      <c r="V397" s="15">
        <f>IF(V396="","",VLOOKUP($E396&amp;$D$91&amp;$D$92,'CCG data'!$A:$AD,'CCG data'!O$3,FALSE))</f>
        <v>0.10299999999999999</v>
      </c>
      <c r="W397" s="135">
        <f>IF(V396="","",VLOOKUP($E396&amp;$D$91&amp;$D$92,'CCG data'!$A:$AD,'CCG data'!P$3,FALSE))</f>
        <v>0.13700000000000001</v>
      </c>
      <c r="Z397" s="163" t="str">
        <f>IFERROR(VLOOKUP($E397&amp;$D$92, Outliers!$A$4:$P$214,10,FALSE),"0")</f>
        <v>0</v>
      </c>
      <c r="AA397" s="163" t="str">
        <f>IFERROR(VLOOKUP($E397&amp;$D$92, Outliers!$A$4:$P$214,11,FALSE),"0")</f>
        <v>0</v>
      </c>
      <c r="AB397" s="163" t="str">
        <f>IFERROR(VLOOKUP($E397&amp;$D$92, Outliers!$A$4:$P$214,12,FALSE),"0")</f>
        <v>0</v>
      </c>
      <c r="AD397" s="78"/>
      <c r="AE397" s="78"/>
      <c r="AF397" s="78"/>
      <c r="AG397" s="78"/>
    </row>
    <row r="398" spans="4:33" ht="15.75" x14ac:dyDescent="0.25">
      <c r="D398" s="318"/>
      <c r="E398" s="104" t="s">
        <v>256</v>
      </c>
      <c r="F398" s="405" t="str">
        <f>IF(OR(ISERROR(VLOOKUP($E398&amp;$D$91&amp;$D$92,'CCG data'!$A:$AD,'CCG data'!R$3,FALSE)),ISBLANK(VLOOKUP($E398&amp;$D$91&amp;$D$92,'CCG data'!$A:$AD,'CCG data'!R$3,FALSE))),"",VLOOKUP($E398&amp;$D$91&amp;$D$92,'CCG data'!$A:$AD,'CCG data'!R$3,FALSE))</f>
        <v/>
      </c>
      <c r="G398" s="406"/>
      <c r="H398" s="406">
        <f>IF(OR(ISERROR(VLOOKUP($E398&amp;$D$91&amp;$D$92,'CCG data'!$A:$AD,'CCG data'!S$3,FALSE)),ISBLANK(VLOOKUP($E398&amp;$D$91&amp;$D$92,'CCG data'!$A:$AD,'CCG data'!S$3,FALSE))),"",VLOOKUP($E398&amp;$D$91&amp;$D$92,'CCG data'!$A:$AD,'CCG data'!S$3,FALSE))</f>
        <v>35.168328690342086</v>
      </c>
      <c r="I398" s="406"/>
      <c r="J398" s="406">
        <f>IF(OR(ISERROR(VLOOKUP($E398&amp;$D$91&amp;$D$92,'CCG data'!$A:$AD,'CCG data'!T$3,FALSE)),ISBLANK(VLOOKUP($E398&amp;$D$91&amp;$D$92,'CCG data'!$A:$AD,'CCG data'!T$3,FALSE))),"",VLOOKUP($E398&amp;$D$91&amp;$D$92,'CCG data'!$A:$AD,'CCG data'!T$3,FALSE))</f>
        <v>27.21190530867354</v>
      </c>
      <c r="K398" s="406"/>
      <c r="L398" s="406">
        <f>IF(OR(ISERROR(VLOOKUP($E398&amp;$D$91&amp;$D$92,'CCG data'!$A:$AD,'CCG data'!U$3,FALSE)),ISBLANK(VLOOKUP($E398&amp;$D$91&amp;$D$92,'CCG data'!$A:$AD,'CCG data'!U$3,FALSE))),"",VLOOKUP($E398&amp;$D$91&amp;$D$92,'CCG data'!$A:$AD,'CCG data'!U$3,FALSE))</f>
        <v>12.0342528382065</v>
      </c>
      <c r="M398" s="407"/>
      <c r="N398" s="362">
        <f>IF(OR(ISERROR(VLOOKUP($E398&amp;$D$91&amp;$D$92,'CCG data'!$A:$AD,'CCG data'!G$3,FALSE)),ISBLANK(VLOOKUP($E398&amp;$D$91&amp;$D$92,'CCG data'!$A:$AD,'CCG data'!G$3,FALSE))),"",VLOOKUP($E398&amp;$D$91&amp;$D$92,'CCG data'!$A:$AD,'CCG data'!G$3,FALSE))</f>
        <v>1586</v>
      </c>
      <c r="P398" s="397" t="str">
        <f>IF(OR(ISERROR(VLOOKUP($E398&amp;$D$91&amp;$D$92,'CCG data'!$A:$AD,'CCG data'!B$3,FALSE)),ISBLANK(VLOOKUP($E398&amp;$D$91&amp;$D$92,'CCG data'!$A:$AD,'CCG data'!B$3,FALSE))),"",VLOOKUP($E398&amp;$D$91&amp;$D$92,'CCG data'!$A:$AD,'CCG data'!B$3,FALSE))</f>
        <v/>
      </c>
      <c r="Q398" s="263"/>
      <c r="R398" s="263">
        <f>IF(OR(ISERROR(VLOOKUP($E398&amp;$D$91&amp;$D$92,'CCG data'!$A:$AD,'CCG data'!C$3,FALSE)),ISBLANK(VLOOKUP($E398&amp;$D$91&amp;$D$92,'CCG data'!$A:$AD,'CCG data'!C$3,FALSE))),"",VLOOKUP($E398&amp;$D$91&amp;$D$92,'CCG data'!$A:$AD,'CCG data'!C$3,FALSE))</f>
        <v>0.47036569987389659</v>
      </c>
      <c r="S398" s="263"/>
      <c r="T398" s="263">
        <f>IF(OR(ISERROR(VLOOKUP($E398&amp;$D$91&amp;$D$92,'CCG data'!$A:$AD,'CCG data'!D$3,FALSE)),ISBLANK(VLOOKUP($E398&amp;$D$91&amp;$D$92,'CCG data'!$A:$AD,'CCG data'!D$3,FALSE))),"",VLOOKUP($E398&amp;$D$91&amp;$D$92,'CCG data'!$A:$AD,'CCG data'!D$3,FALSE))</f>
        <v>0.36885245901639346</v>
      </c>
      <c r="U398" s="263"/>
      <c r="V398" s="263">
        <f>IF(OR(ISERROR(VLOOKUP($E398&amp;$D$91&amp;$D$92,'CCG data'!$A:$AD,'CCG data'!E$3,FALSE)),ISBLANK(VLOOKUP($E398&amp;$D$91&amp;$D$92,'CCG data'!$A:$AD,'CCG data'!E$3,FALSE))),"",VLOOKUP($E398&amp;$D$91&amp;$D$92,'CCG data'!$A:$AD,'CCG data'!E$3,FALSE))</f>
        <v>0.16078184110970997</v>
      </c>
      <c r="W398" s="398"/>
      <c r="Z398" s="163">
        <f>IFERROR(VLOOKUP($E398&amp;$D$92, Outliers!$A$4:$P$214,10,FALSE),"0")</f>
        <v>0</v>
      </c>
      <c r="AA398" s="163">
        <f>IFERROR(VLOOKUP($E398&amp;$D$92, Outliers!$A$4:$P$214,11,FALSE),"0")</f>
        <v>0</v>
      </c>
      <c r="AB398" s="163">
        <f>IFERROR(VLOOKUP($E398&amp;$D$92, Outliers!$A$4:$P$214,12,FALSE),"0")</f>
        <v>0</v>
      </c>
      <c r="AD398" s="78"/>
      <c r="AE398" s="78"/>
      <c r="AF398" s="78"/>
      <c r="AG398" s="78"/>
    </row>
    <row r="399" spans="4:33" x14ac:dyDescent="0.25">
      <c r="D399" s="318"/>
      <c r="E399" s="103" t="s">
        <v>27</v>
      </c>
      <c r="F399" s="95" t="str">
        <f>IF(P398="","",VLOOKUP($E398&amp;$D$91&amp;$D$92,'CCG data'!$A:$AD,'CCG data'!W$3,FALSE))</f>
        <v/>
      </c>
      <c r="G399" s="96" t="str">
        <f>IF(P398="","",VLOOKUP($E398&amp;$D$91&amp;$D$92,'CCG data'!$A:$AD,'CCG data'!X$3,FALSE))</f>
        <v/>
      </c>
      <c r="H399" s="96">
        <f>IF(R398="","",VLOOKUP($E398&amp;$D$91&amp;$D$92,'CCG data'!$A:$AD,'CCG data'!Y$3,FALSE))</f>
        <v>32.644624856970417</v>
      </c>
      <c r="I399" s="96">
        <f>IF(R398="","",VLOOKUP($E398&amp;$D$91&amp;$D$92,'CCG data'!$A:$AD,'CCG data'!Z$3,FALSE))</f>
        <v>37.692032523713756</v>
      </c>
      <c r="J399" s="96">
        <f>IF(T398="","",VLOOKUP($E398&amp;$D$91&amp;$D$92,'CCG data'!$A:$AD,'CCG data'!AA$3,FALSE))</f>
        <v>25.006760626289918</v>
      </c>
      <c r="K399" s="96">
        <f>IF(T398="","",VLOOKUP($E398&amp;$D$91&amp;$D$92,'CCG data'!$A:$AD,'CCG data'!AB$3,FALSE))</f>
        <v>29.417049991057162</v>
      </c>
      <c r="L399" s="96">
        <f>IF(V398="","",VLOOKUP($E398&amp;$D$91&amp;$D$92,'CCG data'!$A:$AD,'CCG data'!AC$3,FALSE))</f>
        <v>10.557169113546818</v>
      </c>
      <c r="M399" s="96">
        <f>IF(V398="","",VLOOKUP($E398&amp;$D$91&amp;$D$92,'CCG data'!$A:$AD,'CCG data'!AD$3,FALSE))</f>
        <v>13.511336562866182</v>
      </c>
      <c r="N399" s="363"/>
      <c r="P399" s="150" t="str">
        <f>IF(P398="","",VLOOKUP($E398&amp;$D$91&amp;$D$92,'CCG data'!$A:$AD,'CCG data'!I$3,FALSE))</f>
        <v/>
      </c>
      <c r="Q399" s="15" t="str">
        <f>IF(P398="","",VLOOKUP($E398&amp;$D$91&amp;$D$92,'CCG data'!$A:$AD,'CCG data'!J$3,FALSE))</f>
        <v/>
      </c>
      <c r="R399" s="15">
        <f>IF(R398="","",VLOOKUP($E398&amp;$D$91&amp;$D$92,'CCG data'!$A:$AD,'CCG data'!K$3,FALSE))</f>
        <v>0.44600000000000001</v>
      </c>
      <c r="S399" s="15">
        <f>IF(R398="","",VLOOKUP($E398&amp;$D$91&amp;$D$92,'CCG data'!$A:$AD,'CCG data'!L$3,FALSE))</f>
        <v>0.495</v>
      </c>
      <c r="T399" s="15">
        <f>IF(T398="","",VLOOKUP($E398&amp;$D$91&amp;$D$92,'CCG data'!$A:$AD,'CCG data'!M$3,FALSE))</f>
        <v>0.34499999999999997</v>
      </c>
      <c r="U399" s="15">
        <f>IF(T398="","",VLOOKUP($E398&amp;$D$91&amp;$D$92,'CCG data'!$A:$AD,'CCG data'!N$3,FALSE))</f>
        <v>0.39300000000000002</v>
      </c>
      <c r="V399" s="15">
        <f>IF(V398="","",VLOOKUP($E398&amp;$D$91&amp;$D$92,'CCG data'!$A:$AD,'CCG data'!O$3,FALSE))</f>
        <v>0.14399999999999999</v>
      </c>
      <c r="W399" s="135">
        <f>IF(V398="","",VLOOKUP($E398&amp;$D$91&amp;$D$92,'CCG data'!$A:$AD,'CCG data'!P$3,FALSE))</f>
        <v>0.18</v>
      </c>
      <c r="Z399" s="163" t="str">
        <f>IFERROR(VLOOKUP($E399&amp;$D$92, Outliers!$A$4:$P$214,10,FALSE),"0")</f>
        <v>0</v>
      </c>
      <c r="AA399" s="163" t="str">
        <f>IFERROR(VLOOKUP($E399&amp;$D$92, Outliers!$A$4:$P$214,11,FALSE),"0")</f>
        <v>0</v>
      </c>
      <c r="AB399" s="163" t="str">
        <f>IFERROR(VLOOKUP($E399&amp;$D$92, Outliers!$A$4:$P$214,12,FALSE),"0")</f>
        <v>0</v>
      </c>
      <c r="AD399" s="78"/>
      <c r="AE399" s="78"/>
      <c r="AF399" s="78"/>
      <c r="AG399" s="78"/>
    </row>
    <row r="400" spans="4:33" ht="15.75" x14ac:dyDescent="0.25">
      <c r="D400" s="318"/>
      <c r="E400" s="104" t="s">
        <v>257</v>
      </c>
      <c r="F400" s="405" t="str">
        <f>IF(OR(ISERROR(VLOOKUP($E400&amp;$D$91&amp;$D$92,'CCG data'!$A:$AD,'CCG data'!R$3,FALSE)),ISBLANK(VLOOKUP($E400&amp;$D$91&amp;$D$92,'CCG data'!$A:$AD,'CCG data'!R$3,FALSE))),"",VLOOKUP($E400&amp;$D$91&amp;$D$92,'CCG data'!$A:$AD,'CCG data'!R$3,FALSE))</f>
        <v/>
      </c>
      <c r="G400" s="406"/>
      <c r="H400" s="406">
        <f>IF(OR(ISERROR(VLOOKUP($E400&amp;$D$91&amp;$D$92,'CCG data'!$A:$AD,'CCG data'!S$3,FALSE)),ISBLANK(VLOOKUP($E400&amp;$D$91&amp;$D$92,'CCG data'!$A:$AD,'CCG data'!S$3,FALSE))),"",VLOOKUP($E400&amp;$D$91&amp;$D$92,'CCG data'!$A:$AD,'CCG data'!S$3,FALSE))</f>
        <v>34.693209912890794</v>
      </c>
      <c r="I400" s="406"/>
      <c r="J400" s="406">
        <f>IF(OR(ISERROR(VLOOKUP($E400&amp;$D$91&amp;$D$92,'CCG data'!$A:$AD,'CCG data'!T$3,FALSE)),ISBLANK(VLOOKUP($E400&amp;$D$91&amp;$D$92,'CCG data'!$A:$AD,'CCG data'!T$3,FALSE))),"",VLOOKUP($E400&amp;$D$91&amp;$D$92,'CCG data'!$A:$AD,'CCG data'!T$3,FALSE))</f>
        <v>20.723042451071962</v>
      </c>
      <c r="K400" s="406"/>
      <c r="L400" s="406">
        <f>IF(OR(ISERROR(VLOOKUP($E400&amp;$D$91&amp;$D$92,'CCG data'!$A:$AD,'CCG data'!U$3,FALSE)),ISBLANK(VLOOKUP($E400&amp;$D$91&amp;$D$92,'CCG data'!$A:$AD,'CCG data'!U$3,FALSE))),"",VLOOKUP($E400&amp;$D$91&amp;$D$92,'CCG data'!$A:$AD,'CCG data'!U$3,FALSE))</f>
        <v>9.162415214073155</v>
      </c>
      <c r="M400" s="407"/>
      <c r="N400" s="362">
        <f>IF(OR(ISERROR(VLOOKUP($E400&amp;$D$91&amp;$D$92,'CCG data'!$A:$AD,'CCG data'!G$3,FALSE)),ISBLANK(VLOOKUP($E400&amp;$D$91&amp;$D$92,'CCG data'!$A:$AD,'CCG data'!G$3,FALSE))),"",VLOOKUP($E400&amp;$D$91&amp;$D$92,'CCG data'!$A:$AD,'CCG data'!G$3,FALSE))</f>
        <v>977</v>
      </c>
      <c r="P400" s="397" t="str">
        <f>IF(OR(ISERROR(VLOOKUP($E400&amp;$D$91&amp;$D$92,'CCG data'!$A:$AD,'CCG data'!B$3,FALSE)),ISBLANK(VLOOKUP($E400&amp;$D$91&amp;$D$92,'CCG data'!$A:$AD,'CCG data'!B$3,FALSE))),"",VLOOKUP($E400&amp;$D$91&amp;$D$92,'CCG data'!$A:$AD,'CCG data'!B$3,FALSE))</f>
        <v/>
      </c>
      <c r="Q400" s="263"/>
      <c r="R400" s="263">
        <f>IF(OR(ISERROR(VLOOKUP($E400&amp;$D$91&amp;$D$92,'CCG data'!$A:$AD,'CCG data'!C$3,FALSE)),ISBLANK(VLOOKUP($E400&amp;$D$91&amp;$D$92,'CCG data'!$A:$AD,'CCG data'!C$3,FALSE))),"",VLOOKUP($E400&amp;$D$91&amp;$D$92,'CCG data'!$A:$AD,'CCG data'!C$3,FALSE))</f>
        <v>0.53531218014329585</v>
      </c>
      <c r="S400" s="263"/>
      <c r="T400" s="263">
        <f>IF(OR(ISERROR(VLOOKUP($E400&amp;$D$91&amp;$D$92,'CCG data'!$A:$AD,'CCG data'!D$3,FALSE)),ISBLANK(VLOOKUP($E400&amp;$D$91&amp;$D$92,'CCG data'!$A:$AD,'CCG data'!D$3,FALSE))),"",VLOOKUP($E400&amp;$D$91&amp;$D$92,'CCG data'!$A:$AD,'CCG data'!D$3,FALSE))</f>
        <v>0.32343909928352099</v>
      </c>
      <c r="U400" s="263"/>
      <c r="V400" s="263">
        <f>IF(OR(ISERROR(VLOOKUP($E400&amp;$D$91&amp;$D$92,'CCG data'!$A:$AD,'CCG data'!E$3,FALSE)),ISBLANK(VLOOKUP($E400&amp;$D$91&amp;$D$92,'CCG data'!$A:$AD,'CCG data'!E$3,FALSE))),"",VLOOKUP($E400&amp;$D$91&amp;$D$92,'CCG data'!$A:$AD,'CCG data'!E$3,FALSE))</f>
        <v>0.14124872057318322</v>
      </c>
      <c r="W400" s="398"/>
      <c r="Z400" s="163">
        <f>IFERROR(VLOOKUP($E400&amp;$D$92, Outliers!$A$4:$P$214,10,FALSE),"0")</f>
        <v>0</v>
      </c>
      <c r="AA400" s="163">
        <f>IFERROR(VLOOKUP($E400&amp;$D$92, Outliers!$A$4:$P$214,11,FALSE),"0")</f>
        <v>1</v>
      </c>
      <c r="AB400" s="163">
        <f>IFERROR(VLOOKUP($E400&amp;$D$92, Outliers!$A$4:$P$214,12,FALSE),"0")</f>
        <v>1</v>
      </c>
      <c r="AD400" s="78"/>
      <c r="AE400" s="78"/>
      <c r="AF400" s="78"/>
      <c r="AG400" s="78"/>
    </row>
    <row r="401" spans="4:33" x14ac:dyDescent="0.25">
      <c r="D401" s="318"/>
      <c r="E401" s="103" t="s">
        <v>27</v>
      </c>
      <c r="F401" s="95" t="str">
        <f>IF(P400="","",VLOOKUP($E400&amp;$D$91&amp;$D$92,'CCG data'!$A:$AD,'CCG data'!W$3,FALSE))</f>
        <v/>
      </c>
      <c r="G401" s="96" t="str">
        <f>IF(P400="","",VLOOKUP($E400&amp;$D$91&amp;$D$92,'CCG data'!$A:$AD,'CCG data'!X$3,FALSE))</f>
        <v/>
      </c>
      <c r="H401" s="96">
        <f>IF(R400="","",VLOOKUP($E400&amp;$D$91&amp;$D$92,'CCG data'!$A:$AD,'CCG data'!Y$3,FALSE))</f>
        <v>31.719834740456797</v>
      </c>
      <c r="I401" s="96">
        <f>IF(R400="","",VLOOKUP($E400&amp;$D$91&amp;$D$92,'CCG data'!$A:$AD,'CCG data'!Z$3,FALSE))</f>
        <v>37.66658508532479</v>
      </c>
      <c r="J401" s="96">
        <f>IF(T400="","",VLOOKUP($E400&amp;$D$91&amp;$D$92,'CCG data'!$A:$AD,'CCG data'!AA$3,FALSE))</f>
        <v>18.438148506528371</v>
      </c>
      <c r="K401" s="96">
        <f>IF(T400="","",VLOOKUP($E400&amp;$D$91&amp;$D$92,'CCG data'!$A:$AD,'CCG data'!AB$3,FALSE))</f>
        <v>23.007936395615552</v>
      </c>
      <c r="L401" s="96">
        <f>IF(V400="","",VLOOKUP($E400&amp;$D$91&amp;$D$92,'CCG data'!$A:$AD,'CCG data'!AC$3,FALSE))</f>
        <v>7.6337003195265494</v>
      </c>
      <c r="M401" s="96">
        <f>IF(V400="","",VLOOKUP($E400&amp;$D$91&amp;$D$92,'CCG data'!$A:$AD,'CCG data'!AD$3,FALSE))</f>
        <v>10.691130108619761</v>
      </c>
      <c r="N401" s="363"/>
      <c r="P401" s="150" t="str">
        <f>IF(P400="","",VLOOKUP($E400&amp;$D$91&amp;$D$92,'CCG data'!$A:$AD,'CCG data'!I$3,FALSE))</f>
        <v/>
      </c>
      <c r="Q401" s="15" t="str">
        <f>IF(P400="","",VLOOKUP($E400&amp;$D$91&amp;$D$92,'CCG data'!$A:$AD,'CCG data'!J$3,FALSE))</f>
        <v/>
      </c>
      <c r="R401" s="15">
        <f>IF(R400="","",VLOOKUP($E400&amp;$D$91&amp;$D$92,'CCG data'!$A:$AD,'CCG data'!K$3,FALSE))</f>
        <v>0.504</v>
      </c>
      <c r="S401" s="15">
        <f>IF(R400="","",VLOOKUP($E400&amp;$D$91&amp;$D$92,'CCG data'!$A:$AD,'CCG data'!L$3,FALSE))</f>
        <v>0.56599999999999995</v>
      </c>
      <c r="T401" s="15">
        <f>IF(T400="","",VLOOKUP($E400&amp;$D$91&amp;$D$92,'CCG data'!$A:$AD,'CCG data'!M$3,FALSE))</f>
        <v>0.29499999999999998</v>
      </c>
      <c r="U401" s="15">
        <f>IF(T400="","",VLOOKUP($E400&amp;$D$91&amp;$D$92,'CCG data'!$A:$AD,'CCG data'!N$3,FALSE))</f>
        <v>0.35299999999999998</v>
      </c>
      <c r="V401" s="15">
        <f>IF(V400="","",VLOOKUP($E400&amp;$D$91&amp;$D$92,'CCG data'!$A:$AD,'CCG data'!O$3,FALSE))</f>
        <v>0.121</v>
      </c>
      <c r="W401" s="135">
        <f>IF(V400="","",VLOOKUP($E400&amp;$D$91&amp;$D$92,'CCG data'!$A:$AD,'CCG data'!P$3,FALSE))</f>
        <v>0.16400000000000001</v>
      </c>
      <c r="Z401" s="163" t="str">
        <f>IFERROR(VLOOKUP($E401&amp;$D$92, Outliers!$A$4:$P$214,10,FALSE),"0")</f>
        <v>0</v>
      </c>
      <c r="AA401" s="163" t="str">
        <f>IFERROR(VLOOKUP($E401&amp;$D$92, Outliers!$A$4:$P$214,11,FALSE),"0")</f>
        <v>0</v>
      </c>
      <c r="AB401" s="163" t="str">
        <f>IFERROR(VLOOKUP($E401&amp;$D$92, Outliers!$A$4:$P$214,12,FALSE),"0")</f>
        <v>0</v>
      </c>
      <c r="AD401" s="78"/>
      <c r="AE401" s="78"/>
      <c r="AF401" s="78"/>
      <c r="AG401" s="78"/>
    </row>
    <row r="402" spans="4:33" ht="15.75" x14ac:dyDescent="0.25">
      <c r="D402" s="318"/>
      <c r="E402" s="104" t="s">
        <v>258</v>
      </c>
      <c r="F402" s="405" t="str">
        <f>IF(OR(ISERROR(VLOOKUP($E402&amp;$D$91&amp;$D$92,'CCG data'!$A:$AD,'CCG data'!R$3,FALSE)),ISBLANK(VLOOKUP($E402&amp;$D$91&amp;$D$92,'CCG data'!$A:$AD,'CCG data'!R$3,FALSE))),"",VLOOKUP($E402&amp;$D$91&amp;$D$92,'CCG data'!$A:$AD,'CCG data'!R$3,FALSE))</f>
        <v/>
      </c>
      <c r="G402" s="406"/>
      <c r="H402" s="406">
        <f>IF(OR(ISERROR(VLOOKUP($E402&amp;$D$91&amp;$D$92,'CCG data'!$A:$AD,'CCG data'!S$3,FALSE)),ISBLANK(VLOOKUP($E402&amp;$D$91&amp;$D$92,'CCG data'!$A:$AD,'CCG data'!S$3,FALSE))),"",VLOOKUP($E402&amp;$D$91&amp;$D$92,'CCG data'!$A:$AD,'CCG data'!S$3,FALSE))</f>
        <v>21.248262674076475</v>
      </c>
      <c r="I402" s="406"/>
      <c r="J402" s="406">
        <f>IF(OR(ISERROR(VLOOKUP($E402&amp;$D$91&amp;$D$92,'CCG data'!$A:$AD,'CCG data'!T$3,FALSE)),ISBLANK(VLOOKUP($E402&amp;$D$91&amp;$D$92,'CCG data'!$A:$AD,'CCG data'!T$3,FALSE))),"",VLOOKUP($E402&amp;$D$91&amp;$D$92,'CCG data'!$A:$AD,'CCG data'!T$3,FALSE))</f>
        <v>22.592637991091948</v>
      </c>
      <c r="K402" s="406"/>
      <c r="L402" s="406">
        <f>IF(OR(ISERROR(VLOOKUP($E402&amp;$D$91&amp;$D$92,'CCG data'!$A:$AD,'CCG data'!U$3,FALSE)),ISBLANK(VLOOKUP($E402&amp;$D$91&amp;$D$92,'CCG data'!$A:$AD,'CCG data'!U$3,FALSE))),"",VLOOKUP($E402&amp;$D$91&amp;$D$92,'CCG data'!$A:$AD,'CCG data'!U$3,FALSE))</f>
        <v>18.176745479784593</v>
      </c>
      <c r="M402" s="407"/>
      <c r="N402" s="362">
        <f>IF(OR(ISERROR(VLOOKUP($E402&amp;$D$91&amp;$D$92,'CCG data'!$A:$AD,'CCG data'!G$3,FALSE)),ISBLANK(VLOOKUP($E402&amp;$D$91&amp;$D$92,'CCG data'!$A:$AD,'CCG data'!G$3,FALSE))),"",VLOOKUP($E402&amp;$D$91&amp;$D$92,'CCG data'!$A:$AD,'CCG data'!G$3,FALSE))</f>
        <v>1564</v>
      </c>
      <c r="P402" s="397" t="str">
        <f>IF(OR(ISERROR(VLOOKUP($E402&amp;$D$91&amp;$D$92,'CCG data'!$A:$AD,'CCG data'!B$3,FALSE)),ISBLANK(VLOOKUP($E402&amp;$D$91&amp;$D$92,'CCG data'!$A:$AD,'CCG data'!B$3,FALSE))),"",VLOOKUP($E402&amp;$D$91&amp;$D$92,'CCG data'!$A:$AD,'CCG data'!B$3,FALSE))</f>
        <v/>
      </c>
      <c r="Q402" s="263"/>
      <c r="R402" s="263">
        <f>IF(OR(ISERROR(VLOOKUP($E402&amp;$D$91&amp;$D$92,'CCG data'!$A:$AD,'CCG data'!C$3,FALSE)),ISBLANK(VLOOKUP($E402&amp;$D$91&amp;$D$92,'CCG data'!$A:$AD,'CCG data'!C$3,FALSE))),"",VLOOKUP($E402&amp;$D$91&amp;$D$92,'CCG data'!$A:$AD,'CCG data'!C$3,FALSE))</f>
        <v>0.34207161125319691</v>
      </c>
      <c r="S402" s="263"/>
      <c r="T402" s="263">
        <f>IF(OR(ISERROR(VLOOKUP($E402&amp;$D$91&amp;$D$92,'CCG data'!$A:$AD,'CCG data'!D$3,FALSE)),ISBLANK(VLOOKUP($E402&amp;$D$91&amp;$D$92,'CCG data'!$A:$AD,'CCG data'!D$3,FALSE))),"",VLOOKUP($E402&amp;$D$91&amp;$D$92,'CCG data'!$A:$AD,'CCG data'!D$3,FALSE))</f>
        <v>0.3657289002557545</v>
      </c>
      <c r="U402" s="263"/>
      <c r="V402" s="263">
        <f>IF(OR(ISERROR(VLOOKUP($E402&amp;$D$91&amp;$D$92,'CCG data'!$A:$AD,'CCG data'!E$3,FALSE)),ISBLANK(VLOOKUP($E402&amp;$D$91&amp;$D$92,'CCG data'!$A:$AD,'CCG data'!E$3,FALSE))),"",VLOOKUP($E402&amp;$D$91&amp;$D$92,'CCG data'!$A:$AD,'CCG data'!E$3,FALSE))</f>
        <v>0.2921994884910486</v>
      </c>
      <c r="W402" s="398"/>
      <c r="Z402" s="163">
        <f>IFERROR(VLOOKUP($E402&amp;$D$92, Outliers!$A$4:$P$214,10,FALSE),"0")</f>
        <v>1</v>
      </c>
      <c r="AA402" s="163">
        <f>IFERROR(VLOOKUP($E402&amp;$D$92, Outliers!$A$4:$P$214,11,FALSE),"0")</f>
        <v>1</v>
      </c>
      <c r="AB402" s="163">
        <f>IFERROR(VLOOKUP($E402&amp;$D$92, Outliers!$A$4:$P$214,12,FALSE),"0")</f>
        <v>1</v>
      </c>
      <c r="AD402" s="78"/>
      <c r="AE402" s="78"/>
      <c r="AF402" s="78"/>
      <c r="AG402" s="78"/>
    </row>
    <row r="403" spans="4:33" x14ac:dyDescent="0.25">
      <c r="D403" s="318"/>
      <c r="E403" s="103" t="s">
        <v>27</v>
      </c>
      <c r="F403" s="95" t="str">
        <f>IF(P402="","",VLOOKUP($E402&amp;$D$91&amp;$D$92,'CCG data'!$A:$AD,'CCG data'!W$3,FALSE))</f>
        <v/>
      </c>
      <c r="G403" s="96" t="str">
        <f>IF(P402="","",VLOOKUP($E402&amp;$D$91&amp;$D$92,'CCG data'!$A:$AD,'CCG data'!X$3,FALSE))</f>
        <v/>
      </c>
      <c r="H403" s="96">
        <f>IF(R402="","",VLOOKUP($E402&amp;$D$91&amp;$D$92,'CCG data'!$A:$AD,'CCG data'!Y$3,FALSE))</f>
        <v>19.447723366568638</v>
      </c>
      <c r="I403" s="96">
        <f>IF(R402="","",VLOOKUP($E402&amp;$D$91&amp;$D$92,'CCG data'!$A:$AD,'CCG data'!Z$3,FALSE))</f>
        <v>23.048801981584312</v>
      </c>
      <c r="J403" s="96">
        <f>IF(T402="","",VLOOKUP($E402&amp;$D$91&amp;$D$92,'CCG data'!$A:$AD,'CCG data'!AA$3,FALSE))</f>
        <v>20.741132516598686</v>
      </c>
      <c r="K403" s="96">
        <f>IF(T402="","",VLOOKUP($E402&amp;$D$91&amp;$D$92,'CCG data'!$A:$AD,'CCG data'!AB$3,FALSE))</f>
        <v>24.44414346558521</v>
      </c>
      <c r="L403" s="96">
        <f>IF(V402="","",VLOOKUP($E402&amp;$D$91&amp;$D$92,'CCG data'!$A:$AD,'CCG data'!AC$3,FALSE))</f>
        <v>16.5102117907464</v>
      </c>
      <c r="M403" s="96">
        <f>IF(V402="","",VLOOKUP($E402&amp;$D$91&amp;$D$92,'CCG data'!$A:$AD,'CCG data'!AD$3,FALSE))</f>
        <v>19.843279168822786</v>
      </c>
      <c r="N403" s="363"/>
      <c r="P403" s="150" t="str">
        <f>IF(P402="","",VLOOKUP($E402&amp;$D$91&amp;$D$92,'CCG data'!$A:$AD,'CCG data'!I$3,FALSE))</f>
        <v/>
      </c>
      <c r="Q403" s="15" t="str">
        <f>IF(P402="","",VLOOKUP($E402&amp;$D$91&amp;$D$92,'CCG data'!$A:$AD,'CCG data'!J$3,FALSE))</f>
        <v/>
      </c>
      <c r="R403" s="15">
        <f>IF(R402="","",VLOOKUP($E402&amp;$D$91&amp;$D$92,'CCG data'!$A:$AD,'CCG data'!K$3,FALSE))</f>
        <v>0.31900000000000001</v>
      </c>
      <c r="S403" s="15">
        <f>IF(R402="","",VLOOKUP($E402&amp;$D$91&amp;$D$92,'CCG data'!$A:$AD,'CCG data'!L$3,FALSE))</f>
        <v>0.36599999999999999</v>
      </c>
      <c r="T403" s="15">
        <f>IF(T402="","",VLOOKUP($E402&amp;$D$91&amp;$D$92,'CCG data'!$A:$AD,'CCG data'!M$3,FALSE))</f>
        <v>0.34200000000000003</v>
      </c>
      <c r="U403" s="15">
        <f>IF(T402="","",VLOOKUP($E402&amp;$D$91&amp;$D$92,'CCG data'!$A:$AD,'CCG data'!N$3,FALSE))</f>
        <v>0.39</v>
      </c>
      <c r="V403" s="15">
        <f>IF(V402="","",VLOOKUP($E402&amp;$D$91&amp;$D$92,'CCG data'!$A:$AD,'CCG data'!O$3,FALSE))</f>
        <v>0.27</v>
      </c>
      <c r="W403" s="135">
        <f>IF(V402="","",VLOOKUP($E402&amp;$D$91&amp;$D$92,'CCG data'!$A:$AD,'CCG data'!P$3,FALSE))</f>
        <v>0.315</v>
      </c>
      <c r="Z403" s="163" t="str">
        <f>IFERROR(VLOOKUP($E403&amp;$D$92, Outliers!$A$4:$P$214,10,FALSE),"0")</f>
        <v>0</v>
      </c>
      <c r="AA403" s="163" t="str">
        <f>IFERROR(VLOOKUP($E403&amp;$D$92, Outliers!$A$4:$P$214,11,FALSE),"0")</f>
        <v>0</v>
      </c>
      <c r="AB403" s="163" t="str">
        <f>IFERROR(VLOOKUP($E403&amp;$D$92, Outliers!$A$4:$P$214,12,FALSE),"0")</f>
        <v>0</v>
      </c>
      <c r="AD403" s="78"/>
      <c r="AE403" s="78"/>
      <c r="AF403" s="78"/>
      <c r="AG403" s="78"/>
    </row>
    <row r="404" spans="4:33" ht="15.75" x14ac:dyDescent="0.25">
      <c r="D404" s="318"/>
      <c r="E404" s="104" t="s">
        <v>259</v>
      </c>
      <c r="F404" s="405" t="str">
        <f>IF(OR(ISERROR(VLOOKUP($E404&amp;$D$91&amp;$D$92,'CCG data'!$A:$AD,'CCG data'!R$3,FALSE)),ISBLANK(VLOOKUP($E404&amp;$D$91&amp;$D$92,'CCG data'!$A:$AD,'CCG data'!R$3,FALSE))),"",VLOOKUP($E404&amp;$D$91&amp;$D$92,'CCG data'!$A:$AD,'CCG data'!R$3,FALSE))</f>
        <v/>
      </c>
      <c r="G404" s="406"/>
      <c r="H404" s="406">
        <f>IF(OR(ISERROR(VLOOKUP($E404&amp;$D$91&amp;$D$92,'CCG data'!$A:$AD,'CCG data'!S$3,FALSE)),ISBLANK(VLOOKUP($E404&amp;$D$91&amp;$D$92,'CCG data'!$A:$AD,'CCG data'!S$3,FALSE))),"",VLOOKUP($E404&amp;$D$91&amp;$D$92,'CCG data'!$A:$AD,'CCG data'!S$3,FALSE))</f>
        <v>35.241882508714156</v>
      </c>
      <c r="I404" s="406"/>
      <c r="J404" s="406">
        <f>IF(OR(ISERROR(VLOOKUP($E404&amp;$D$91&amp;$D$92,'CCG data'!$A:$AD,'CCG data'!T$3,FALSE)),ISBLANK(VLOOKUP($E404&amp;$D$91&amp;$D$92,'CCG data'!$A:$AD,'CCG data'!T$3,FALSE))),"",VLOOKUP($E404&amp;$D$91&amp;$D$92,'CCG data'!$A:$AD,'CCG data'!T$3,FALSE))</f>
        <v>29.137245191404478</v>
      </c>
      <c r="K404" s="406"/>
      <c r="L404" s="406">
        <f>IF(OR(ISERROR(VLOOKUP($E404&amp;$D$91&amp;$D$92,'CCG data'!$A:$AD,'CCG data'!U$3,FALSE)),ISBLANK(VLOOKUP($E404&amp;$D$91&amp;$D$92,'CCG data'!$A:$AD,'CCG data'!U$3,FALSE))),"",VLOOKUP($E404&amp;$D$91&amp;$D$92,'CCG data'!$A:$AD,'CCG data'!U$3,FALSE))</f>
        <v>10.815338875621473</v>
      </c>
      <c r="M404" s="407"/>
      <c r="N404" s="362">
        <f>IF(OR(ISERROR(VLOOKUP($E404&amp;$D$91&amp;$D$92,'CCG data'!$A:$AD,'CCG data'!G$3,FALSE)),ISBLANK(VLOOKUP($E404&amp;$D$91&amp;$D$92,'CCG data'!$A:$AD,'CCG data'!G$3,FALSE))),"",VLOOKUP($E404&amp;$D$91&amp;$D$92,'CCG data'!$A:$AD,'CCG data'!G$3,FALSE))</f>
        <v>418</v>
      </c>
      <c r="P404" s="397" t="str">
        <f>IF(OR(ISERROR(VLOOKUP($E404&amp;$D$91&amp;$D$92,'CCG data'!$A:$AD,'CCG data'!B$3,FALSE)),ISBLANK(VLOOKUP($E404&amp;$D$91&amp;$D$92,'CCG data'!$A:$AD,'CCG data'!B$3,FALSE))),"",VLOOKUP($E404&amp;$D$91&amp;$D$92,'CCG data'!$A:$AD,'CCG data'!B$3,FALSE))</f>
        <v/>
      </c>
      <c r="Q404" s="263"/>
      <c r="R404" s="263">
        <f>IF(OR(ISERROR(VLOOKUP($E404&amp;$D$91&amp;$D$92,'CCG data'!$A:$AD,'CCG data'!C$3,FALSE)),ISBLANK(VLOOKUP($E404&amp;$D$91&amp;$D$92,'CCG data'!$A:$AD,'CCG data'!C$3,FALSE))),"",VLOOKUP($E404&amp;$D$91&amp;$D$92,'CCG data'!$A:$AD,'CCG data'!C$3,FALSE))</f>
        <v>0.46650717703349281</v>
      </c>
      <c r="S404" s="263"/>
      <c r="T404" s="263">
        <f>IF(OR(ISERROR(VLOOKUP($E404&amp;$D$91&amp;$D$92,'CCG data'!$A:$AD,'CCG data'!D$3,FALSE)),ISBLANK(VLOOKUP($E404&amp;$D$91&amp;$D$92,'CCG data'!$A:$AD,'CCG data'!D$3,FALSE))),"",VLOOKUP($E404&amp;$D$91&amp;$D$92,'CCG data'!$A:$AD,'CCG data'!D$3,FALSE))</f>
        <v>0.38755980861244022</v>
      </c>
      <c r="U404" s="263"/>
      <c r="V404" s="263">
        <f>IF(OR(ISERROR(VLOOKUP($E404&amp;$D$91&amp;$D$92,'CCG data'!$A:$AD,'CCG data'!E$3,FALSE)),ISBLANK(VLOOKUP($E404&amp;$D$91&amp;$D$92,'CCG data'!$A:$AD,'CCG data'!E$3,FALSE))),"",VLOOKUP($E404&amp;$D$91&amp;$D$92,'CCG data'!$A:$AD,'CCG data'!E$3,FALSE))</f>
        <v>0.145933014354067</v>
      </c>
      <c r="W404" s="398"/>
      <c r="Z404" s="163">
        <f>IFERROR(VLOOKUP($E404&amp;$D$92, Outliers!$A$4:$P$214,10,FALSE),"0")</f>
        <v>0</v>
      </c>
      <c r="AA404" s="163">
        <f>IFERROR(VLOOKUP($E404&amp;$D$92, Outliers!$A$4:$P$214,11,FALSE),"0")</f>
        <v>0</v>
      </c>
      <c r="AB404" s="163">
        <f>IFERROR(VLOOKUP($E404&amp;$D$92, Outliers!$A$4:$P$214,12,FALSE),"0")</f>
        <v>0</v>
      </c>
      <c r="AD404" s="78"/>
      <c r="AE404" s="78"/>
      <c r="AF404" s="78"/>
      <c r="AG404" s="78"/>
    </row>
    <row r="405" spans="4:33" x14ac:dyDescent="0.25">
      <c r="D405" s="318"/>
      <c r="E405" s="103" t="s">
        <v>27</v>
      </c>
      <c r="F405" s="95" t="str">
        <f>IF(P404="","",VLOOKUP($E404&amp;$D$91&amp;$D$92,'CCG data'!$A:$AD,'CCG data'!W$3,FALSE))</f>
        <v/>
      </c>
      <c r="G405" s="96" t="str">
        <f>IF(P404="","",VLOOKUP($E404&amp;$D$91&amp;$D$92,'CCG data'!$A:$AD,'CCG data'!X$3,FALSE))</f>
        <v/>
      </c>
      <c r="H405" s="96">
        <f>IF(R404="","",VLOOKUP($E404&amp;$D$91&amp;$D$92,'CCG data'!$A:$AD,'CCG data'!Y$3,FALSE))</f>
        <v>30.295384203000651</v>
      </c>
      <c r="I405" s="96">
        <f>IF(R404="","",VLOOKUP($E404&amp;$D$91&amp;$D$92,'CCG data'!$A:$AD,'CCG data'!Z$3,FALSE))</f>
        <v>40.18838081442766</v>
      </c>
      <c r="J405" s="96">
        <f>IF(T404="","",VLOOKUP($E404&amp;$D$91&amp;$D$92,'CCG data'!$A:$AD,'CCG data'!AA$3,FALSE))</f>
        <v>24.650338349907038</v>
      </c>
      <c r="K405" s="96">
        <f>IF(T404="","",VLOOKUP($E404&amp;$D$91&amp;$D$92,'CCG data'!$A:$AD,'CCG data'!AB$3,FALSE))</f>
        <v>33.624152032901918</v>
      </c>
      <c r="L405" s="96">
        <f>IF(V404="","",VLOOKUP($E404&amp;$D$91&amp;$D$92,'CCG data'!$A:$AD,'CCG data'!AC$3,FALSE))</f>
        <v>8.1012048753204766</v>
      </c>
      <c r="M405" s="96">
        <f>IF(V404="","",VLOOKUP($E404&amp;$D$91&amp;$D$92,'CCG data'!$A:$AD,'CCG data'!AD$3,FALSE))</f>
        <v>13.529472875922469</v>
      </c>
      <c r="N405" s="363"/>
      <c r="P405" s="150" t="str">
        <f>IF(P404="","",VLOOKUP($E404&amp;$D$91&amp;$D$92,'CCG data'!$A:$AD,'CCG data'!I$3,FALSE))</f>
        <v/>
      </c>
      <c r="Q405" s="15" t="str">
        <f>IF(P404="","",VLOOKUP($E404&amp;$D$91&amp;$D$92,'CCG data'!$A:$AD,'CCG data'!J$3,FALSE))</f>
        <v/>
      </c>
      <c r="R405" s="15">
        <f>IF(R404="","",VLOOKUP($E404&amp;$D$91&amp;$D$92,'CCG data'!$A:$AD,'CCG data'!K$3,FALSE))</f>
        <v>0.41899999999999998</v>
      </c>
      <c r="S405" s="15">
        <f>IF(R404="","",VLOOKUP($E404&amp;$D$91&amp;$D$92,'CCG data'!$A:$AD,'CCG data'!L$3,FALSE))</f>
        <v>0.51400000000000001</v>
      </c>
      <c r="T405" s="15">
        <f>IF(T404="","",VLOOKUP($E404&amp;$D$91&amp;$D$92,'CCG data'!$A:$AD,'CCG data'!M$3,FALSE))</f>
        <v>0.34200000000000003</v>
      </c>
      <c r="U405" s="15">
        <f>IF(T404="","",VLOOKUP($E404&amp;$D$91&amp;$D$92,'CCG data'!$A:$AD,'CCG data'!N$3,FALSE))</f>
        <v>0.435</v>
      </c>
      <c r="V405" s="15">
        <f>IF(V404="","",VLOOKUP($E404&amp;$D$91&amp;$D$92,'CCG data'!$A:$AD,'CCG data'!O$3,FALSE))</f>
        <v>0.115</v>
      </c>
      <c r="W405" s="135">
        <f>IF(V404="","",VLOOKUP($E404&amp;$D$91&amp;$D$92,'CCG data'!$A:$AD,'CCG data'!P$3,FALSE))</f>
        <v>0.183</v>
      </c>
      <c r="Z405" s="163" t="str">
        <f>IFERROR(VLOOKUP($E405&amp;$D$92, Outliers!$A$4:$P$214,10,FALSE),"0")</f>
        <v>0</v>
      </c>
      <c r="AA405" s="163" t="str">
        <f>IFERROR(VLOOKUP($E405&amp;$D$92, Outliers!$A$4:$P$214,11,FALSE),"0")</f>
        <v>0</v>
      </c>
      <c r="AB405" s="163" t="str">
        <f>IFERROR(VLOOKUP($E405&amp;$D$92, Outliers!$A$4:$P$214,12,FALSE),"0")</f>
        <v>0</v>
      </c>
      <c r="AD405" s="78"/>
      <c r="AE405" s="78"/>
      <c r="AF405" s="78"/>
      <c r="AG405" s="78"/>
    </row>
    <row r="406" spans="4:33" ht="15.75" x14ac:dyDescent="0.25">
      <c r="D406" s="318"/>
      <c r="E406" s="104" t="s">
        <v>260</v>
      </c>
      <c r="F406" s="405" t="str">
        <f>IF(OR(ISERROR(VLOOKUP($E406&amp;$D$91&amp;$D$92,'CCG data'!$A:$AD,'CCG data'!R$3,FALSE)),ISBLANK(VLOOKUP($E406&amp;$D$91&amp;$D$92,'CCG data'!$A:$AD,'CCG data'!R$3,FALSE))),"",VLOOKUP($E406&amp;$D$91&amp;$D$92,'CCG data'!$A:$AD,'CCG data'!R$3,FALSE))</f>
        <v/>
      </c>
      <c r="G406" s="406"/>
      <c r="H406" s="406">
        <f>IF(OR(ISERROR(VLOOKUP($E406&amp;$D$91&amp;$D$92,'CCG data'!$A:$AD,'CCG data'!S$3,FALSE)),ISBLANK(VLOOKUP($E406&amp;$D$91&amp;$D$92,'CCG data'!$A:$AD,'CCG data'!S$3,FALSE))),"",VLOOKUP($E406&amp;$D$91&amp;$D$92,'CCG data'!$A:$AD,'CCG data'!S$3,FALSE))</f>
        <v>52.277237351448719</v>
      </c>
      <c r="I406" s="406"/>
      <c r="J406" s="406">
        <f>IF(OR(ISERROR(VLOOKUP($E406&amp;$D$91&amp;$D$92,'CCG data'!$A:$AD,'CCG data'!T$3,FALSE)),ISBLANK(VLOOKUP($E406&amp;$D$91&amp;$D$92,'CCG data'!$A:$AD,'CCG data'!T$3,FALSE))),"",VLOOKUP($E406&amp;$D$91&amp;$D$92,'CCG data'!$A:$AD,'CCG data'!T$3,FALSE))</f>
        <v>43.879428625319633</v>
      </c>
      <c r="K406" s="406"/>
      <c r="L406" s="406">
        <f>IF(OR(ISERROR(VLOOKUP($E406&amp;$D$91&amp;$D$92,'CCG data'!$A:$AD,'CCG data'!U$3,FALSE)),ISBLANK(VLOOKUP($E406&amp;$D$91&amp;$D$92,'CCG data'!$A:$AD,'CCG data'!U$3,FALSE))),"",VLOOKUP($E406&amp;$D$91&amp;$D$92,'CCG data'!$A:$AD,'CCG data'!U$3,FALSE))</f>
        <v>21.184782401065444</v>
      </c>
      <c r="M406" s="407"/>
      <c r="N406" s="362">
        <f>IF(OR(ISERROR(VLOOKUP($E406&amp;$D$91&amp;$D$92,'CCG data'!$A:$AD,'CCG data'!G$3,FALSE)),ISBLANK(VLOOKUP($E406&amp;$D$91&amp;$D$92,'CCG data'!$A:$AD,'CCG data'!G$3,FALSE))),"",VLOOKUP($E406&amp;$D$91&amp;$D$92,'CCG data'!$A:$AD,'CCG data'!G$3,FALSE))</f>
        <v>1832</v>
      </c>
      <c r="P406" s="397" t="str">
        <f>IF(OR(ISERROR(VLOOKUP($E406&amp;$D$91&amp;$D$92,'CCG data'!$A:$AD,'CCG data'!B$3,FALSE)),ISBLANK(VLOOKUP($E406&amp;$D$91&amp;$D$92,'CCG data'!$A:$AD,'CCG data'!B$3,FALSE))),"",VLOOKUP($E406&amp;$D$91&amp;$D$92,'CCG data'!$A:$AD,'CCG data'!B$3,FALSE))</f>
        <v/>
      </c>
      <c r="Q406" s="263"/>
      <c r="R406" s="263">
        <f>IF(OR(ISERROR(VLOOKUP($E406&amp;$D$91&amp;$D$92,'CCG data'!$A:$AD,'CCG data'!C$3,FALSE)),ISBLANK(VLOOKUP($E406&amp;$D$91&amp;$D$92,'CCG data'!$A:$AD,'CCG data'!C$3,FALSE))),"",VLOOKUP($E406&amp;$D$91&amp;$D$92,'CCG data'!$A:$AD,'CCG data'!C$3,FALSE))</f>
        <v>0.44650655021834063</v>
      </c>
      <c r="S406" s="263"/>
      <c r="T406" s="263">
        <f>IF(OR(ISERROR(VLOOKUP($E406&amp;$D$91&amp;$D$92,'CCG data'!$A:$AD,'CCG data'!D$3,FALSE)),ISBLANK(VLOOKUP($E406&amp;$D$91&amp;$D$92,'CCG data'!$A:$AD,'CCG data'!D$3,FALSE))),"",VLOOKUP($E406&amp;$D$91&amp;$D$92,'CCG data'!$A:$AD,'CCG data'!D$3,FALSE))</f>
        <v>0.37172489082969434</v>
      </c>
      <c r="U406" s="263"/>
      <c r="V406" s="263">
        <f>IF(OR(ISERROR(VLOOKUP($E406&amp;$D$91&amp;$D$92,'CCG data'!$A:$AD,'CCG data'!E$3,FALSE)),ISBLANK(VLOOKUP($E406&amp;$D$91&amp;$D$92,'CCG data'!$A:$AD,'CCG data'!E$3,FALSE))),"",VLOOKUP($E406&amp;$D$91&amp;$D$92,'CCG data'!$A:$AD,'CCG data'!E$3,FALSE))</f>
        <v>0.18176855895196506</v>
      </c>
      <c r="W406" s="398"/>
      <c r="Z406" s="163">
        <f>IFERROR(VLOOKUP($E406&amp;$D$92, Outliers!$A$4:$P$214,10,FALSE),"0")</f>
        <v>1</v>
      </c>
      <c r="AA406" s="163">
        <f>IFERROR(VLOOKUP($E406&amp;$D$92, Outliers!$A$4:$P$214,11,FALSE),"0")</f>
        <v>1</v>
      </c>
      <c r="AB406" s="163">
        <f>IFERROR(VLOOKUP($E406&amp;$D$92, Outliers!$A$4:$P$214,12,FALSE),"0")</f>
        <v>1</v>
      </c>
      <c r="AD406" s="78"/>
      <c r="AE406" s="78"/>
      <c r="AF406" s="78"/>
      <c r="AG406" s="78"/>
    </row>
    <row r="407" spans="4:33" x14ac:dyDescent="0.25">
      <c r="D407" s="318"/>
      <c r="E407" s="103" t="s">
        <v>27</v>
      </c>
      <c r="F407" s="95" t="str">
        <f>IF(P406="","",VLOOKUP($E406&amp;$D$91&amp;$D$92,'CCG data'!$A:$AD,'CCG data'!W$3,FALSE))</f>
        <v/>
      </c>
      <c r="G407" s="96" t="str">
        <f>IF(P406="","",VLOOKUP($E406&amp;$D$91&amp;$D$92,'CCG data'!$A:$AD,'CCG data'!X$3,FALSE))</f>
        <v/>
      </c>
      <c r="H407" s="96">
        <f>IF(R406="","",VLOOKUP($E406&amp;$D$91&amp;$D$92,'CCG data'!$A:$AD,'CCG data'!Y$3,FALSE))</f>
        <v>48.694689101065137</v>
      </c>
      <c r="I407" s="96">
        <f>IF(R406="","",VLOOKUP($E406&amp;$D$91&amp;$D$92,'CCG data'!$A:$AD,'CCG data'!Z$3,FALSE))</f>
        <v>55.8597856018323</v>
      </c>
      <c r="J407" s="96">
        <f>IF(T406="","",VLOOKUP($E406&amp;$D$91&amp;$D$92,'CCG data'!$A:$AD,'CCG data'!AA$3,FALSE))</f>
        <v>40.583760442836422</v>
      </c>
      <c r="K407" s="96">
        <f>IF(T406="","",VLOOKUP($E406&amp;$D$91&amp;$D$92,'CCG data'!$A:$AD,'CCG data'!AB$3,FALSE))</f>
        <v>47.175096807802845</v>
      </c>
      <c r="L407" s="96">
        <f>IF(V406="","",VLOOKUP($E406&amp;$D$91&amp;$D$92,'CCG data'!$A:$AD,'CCG data'!AC$3,FALSE))</f>
        <v>18.909381309359361</v>
      </c>
      <c r="M407" s="96">
        <f>IF(V406="","",VLOOKUP($E406&amp;$D$91&amp;$D$92,'CCG data'!$A:$AD,'CCG data'!AD$3,FALSE))</f>
        <v>23.460183492771527</v>
      </c>
      <c r="N407" s="363"/>
      <c r="P407" s="150" t="str">
        <f>IF(P406="","",VLOOKUP($E406&amp;$D$91&amp;$D$92,'CCG data'!$A:$AD,'CCG data'!I$3,FALSE))</f>
        <v/>
      </c>
      <c r="Q407" s="15" t="str">
        <f>IF(P406="","",VLOOKUP($E406&amp;$D$91&amp;$D$92,'CCG data'!$A:$AD,'CCG data'!J$3,FALSE))</f>
        <v/>
      </c>
      <c r="R407" s="15">
        <f>IF(R406="","",VLOOKUP($E406&amp;$D$91&amp;$D$92,'CCG data'!$A:$AD,'CCG data'!K$3,FALSE))</f>
        <v>0.42399999999999999</v>
      </c>
      <c r="S407" s="15">
        <f>IF(R406="","",VLOOKUP($E406&amp;$D$91&amp;$D$92,'CCG data'!$A:$AD,'CCG data'!L$3,FALSE))</f>
        <v>0.46899999999999997</v>
      </c>
      <c r="T407" s="15">
        <f>IF(T406="","",VLOOKUP($E406&amp;$D$91&amp;$D$92,'CCG data'!$A:$AD,'CCG data'!M$3,FALSE))</f>
        <v>0.35</v>
      </c>
      <c r="U407" s="15">
        <f>IF(T406="","",VLOOKUP($E406&amp;$D$91&amp;$D$92,'CCG data'!$A:$AD,'CCG data'!N$3,FALSE))</f>
        <v>0.39400000000000002</v>
      </c>
      <c r="V407" s="15">
        <f>IF(V406="","",VLOOKUP($E406&amp;$D$91&amp;$D$92,'CCG data'!$A:$AD,'CCG data'!O$3,FALSE))</f>
        <v>0.16500000000000001</v>
      </c>
      <c r="W407" s="135">
        <f>IF(V406="","",VLOOKUP($E406&amp;$D$91&amp;$D$92,'CCG data'!$A:$AD,'CCG data'!P$3,FALSE))</f>
        <v>0.2</v>
      </c>
      <c r="Z407" s="163" t="str">
        <f>IFERROR(VLOOKUP($E407&amp;$D$92, Outliers!$A$4:$P$214,10,FALSE),"0")</f>
        <v>0</v>
      </c>
      <c r="AA407" s="163" t="str">
        <f>IFERROR(VLOOKUP($E407&amp;$D$92, Outliers!$A$4:$P$214,11,FALSE),"0")</f>
        <v>0</v>
      </c>
      <c r="AB407" s="163" t="str">
        <f>IFERROR(VLOOKUP($E407&amp;$D$92, Outliers!$A$4:$P$214,12,FALSE),"0")</f>
        <v>0</v>
      </c>
      <c r="AD407" s="78"/>
      <c r="AE407" s="78"/>
      <c r="AF407" s="78"/>
      <c r="AG407" s="78"/>
    </row>
    <row r="408" spans="4:33" ht="15.75" x14ac:dyDescent="0.25">
      <c r="D408" s="318"/>
      <c r="E408" s="104" t="s">
        <v>261</v>
      </c>
      <c r="F408" s="405" t="str">
        <f>IF(OR(ISERROR(VLOOKUP($E408&amp;$D$91&amp;$D$92,'CCG data'!$A:$AD,'CCG data'!R$3,FALSE)),ISBLANK(VLOOKUP($E408&amp;$D$91&amp;$D$92,'CCG data'!$A:$AD,'CCG data'!R$3,FALSE))),"",VLOOKUP($E408&amp;$D$91&amp;$D$92,'CCG data'!$A:$AD,'CCG data'!R$3,FALSE))</f>
        <v/>
      </c>
      <c r="G408" s="406"/>
      <c r="H408" s="406">
        <f>IF(OR(ISERROR(VLOOKUP($E408&amp;$D$91&amp;$D$92,'CCG data'!$A:$AD,'CCG data'!S$3,FALSE)),ISBLANK(VLOOKUP($E408&amp;$D$91&amp;$D$92,'CCG data'!$A:$AD,'CCG data'!S$3,FALSE))),"",VLOOKUP($E408&amp;$D$91&amp;$D$92,'CCG data'!$A:$AD,'CCG data'!S$3,FALSE))</f>
        <v>61.921550687017444</v>
      </c>
      <c r="I408" s="406"/>
      <c r="J408" s="406">
        <f>IF(OR(ISERROR(VLOOKUP($E408&amp;$D$91&amp;$D$92,'CCG data'!$A:$AD,'CCG data'!T$3,FALSE)),ISBLANK(VLOOKUP($E408&amp;$D$91&amp;$D$92,'CCG data'!$A:$AD,'CCG data'!T$3,FALSE))),"",VLOOKUP($E408&amp;$D$91&amp;$D$92,'CCG data'!$A:$AD,'CCG data'!T$3,FALSE))</f>
        <v>42.789973474868539</v>
      </c>
      <c r="K408" s="406"/>
      <c r="L408" s="406">
        <f>IF(OR(ISERROR(VLOOKUP($E408&amp;$D$91&amp;$D$92,'CCG data'!$A:$AD,'CCG data'!U$3,FALSE)),ISBLANK(VLOOKUP($E408&amp;$D$91&amp;$D$92,'CCG data'!$A:$AD,'CCG data'!U$3,FALSE))),"",VLOOKUP($E408&amp;$D$91&amp;$D$92,'CCG data'!$A:$AD,'CCG data'!U$3,FALSE))</f>
        <v>11.171889443553692</v>
      </c>
      <c r="M408" s="407"/>
      <c r="N408" s="362">
        <f>IF(OR(ISERROR(VLOOKUP($E408&amp;$D$91&amp;$D$92,'CCG data'!$A:$AD,'CCG data'!G$3,FALSE)),ISBLANK(VLOOKUP($E408&amp;$D$91&amp;$D$92,'CCG data'!$A:$AD,'CCG data'!G$3,FALSE))),"",VLOOKUP($E408&amp;$D$91&amp;$D$92,'CCG data'!$A:$AD,'CCG data'!G$3,FALSE))</f>
        <v>2892</v>
      </c>
      <c r="P408" s="397" t="str">
        <f>IF(OR(ISERROR(VLOOKUP($E408&amp;$D$91&amp;$D$92,'CCG data'!$A:$AD,'CCG data'!B$3,FALSE)),ISBLANK(VLOOKUP($E408&amp;$D$91&amp;$D$92,'CCG data'!$A:$AD,'CCG data'!B$3,FALSE))),"",VLOOKUP($E408&amp;$D$91&amp;$D$92,'CCG data'!$A:$AD,'CCG data'!B$3,FALSE))</f>
        <v/>
      </c>
      <c r="Q408" s="263"/>
      <c r="R408" s="263">
        <f>IF(OR(ISERROR(VLOOKUP($E408&amp;$D$91&amp;$D$92,'CCG data'!$A:$AD,'CCG data'!C$3,FALSE)),ISBLANK(VLOOKUP($E408&amp;$D$91&amp;$D$92,'CCG data'!$A:$AD,'CCG data'!C$3,FALSE))),"",VLOOKUP($E408&amp;$D$91&amp;$D$92,'CCG data'!$A:$AD,'CCG data'!C$3,FALSE))</f>
        <v>0.53526970954356845</v>
      </c>
      <c r="S408" s="263"/>
      <c r="T408" s="263">
        <f>IF(OR(ISERROR(VLOOKUP($E408&amp;$D$91&amp;$D$92,'CCG data'!$A:$AD,'CCG data'!D$3,FALSE)),ISBLANK(VLOOKUP($E408&amp;$D$91&amp;$D$92,'CCG data'!$A:$AD,'CCG data'!D$3,FALSE))),"",VLOOKUP($E408&amp;$D$91&amp;$D$92,'CCG data'!$A:$AD,'CCG data'!D$3,FALSE))</f>
        <v>0.36791147994467499</v>
      </c>
      <c r="U408" s="263"/>
      <c r="V408" s="263">
        <f>IF(OR(ISERROR(VLOOKUP($E408&amp;$D$91&amp;$D$92,'CCG data'!$A:$AD,'CCG data'!E$3,FALSE)),ISBLANK(VLOOKUP($E408&amp;$D$91&amp;$D$92,'CCG data'!$A:$AD,'CCG data'!E$3,FALSE))),"",VLOOKUP($E408&amp;$D$91&amp;$D$92,'CCG data'!$A:$AD,'CCG data'!E$3,FALSE))</f>
        <v>9.6818810511756573E-2</v>
      </c>
      <c r="W408" s="398"/>
      <c r="Z408" s="163">
        <f>IFERROR(VLOOKUP($E408&amp;$D$92, Outliers!$A$4:$P$214,10,FALSE),"0")</f>
        <v>1</v>
      </c>
      <c r="AA408" s="163">
        <f>IFERROR(VLOOKUP($E408&amp;$D$92, Outliers!$A$4:$P$214,11,FALSE),"0")</f>
        <v>1</v>
      </c>
      <c r="AB408" s="163">
        <f>IFERROR(VLOOKUP($E408&amp;$D$92, Outliers!$A$4:$P$214,12,FALSE),"0")</f>
        <v>0</v>
      </c>
      <c r="AD408" s="78"/>
      <c r="AE408" s="78"/>
      <c r="AF408" s="78"/>
      <c r="AG408" s="78"/>
    </row>
    <row r="409" spans="4:33" x14ac:dyDescent="0.25">
      <c r="D409" s="318"/>
      <c r="E409" s="103" t="s">
        <v>27</v>
      </c>
      <c r="F409" s="95" t="str">
        <f>IF(P408="","",VLOOKUP($E408&amp;$D$91&amp;$D$92,'CCG data'!$A:$AD,'CCG data'!W$3,FALSE))</f>
        <v/>
      </c>
      <c r="G409" s="96" t="str">
        <f>IF(P408="","",VLOOKUP($E408&amp;$D$91&amp;$D$92,'CCG data'!$A:$AD,'CCG data'!X$3,FALSE))</f>
        <v/>
      </c>
      <c r="H409" s="96">
        <f>IF(R408="","",VLOOKUP($E408&amp;$D$91&amp;$D$92,'CCG data'!$A:$AD,'CCG data'!Y$3,FALSE))</f>
        <v>58.836854355851742</v>
      </c>
      <c r="I409" s="96">
        <f>IF(R408="","",VLOOKUP($E408&amp;$D$91&amp;$D$92,'CCG data'!$A:$AD,'CCG data'!Z$3,FALSE))</f>
        <v>65.006247018183146</v>
      </c>
      <c r="J409" s="96">
        <f>IF(T408="","",VLOOKUP($E408&amp;$D$91&amp;$D$92,'CCG data'!$A:$AD,'CCG data'!AA$3,FALSE))</f>
        <v>40.218824299718449</v>
      </c>
      <c r="K409" s="96">
        <f>IF(T408="","",VLOOKUP($E408&amp;$D$91&amp;$D$92,'CCG data'!$A:$AD,'CCG data'!AB$3,FALSE))</f>
        <v>45.361122650018629</v>
      </c>
      <c r="L409" s="96">
        <f>IF(V408="","",VLOOKUP($E408&amp;$D$91&amp;$D$92,'CCG data'!$A:$AD,'CCG data'!AC$3,FALSE))</f>
        <v>9.863299178994577</v>
      </c>
      <c r="M409" s="96">
        <f>IF(V408="","",VLOOKUP($E408&amp;$D$91&amp;$D$92,'CCG data'!$A:$AD,'CCG data'!AD$3,FALSE))</f>
        <v>12.480479708112806</v>
      </c>
      <c r="N409" s="363"/>
      <c r="P409" s="150" t="str">
        <f>IF(P408="","",VLOOKUP($E408&amp;$D$91&amp;$D$92,'CCG data'!$A:$AD,'CCG data'!I$3,FALSE))</f>
        <v/>
      </c>
      <c r="Q409" s="15" t="str">
        <f>IF(P408="","",VLOOKUP($E408&amp;$D$91&amp;$D$92,'CCG data'!$A:$AD,'CCG data'!J$3,FALSE))</f>
        <v/>
      </c>
      <c r="R409" s="15">
        <f>IF(R408="","",VLOOKUP($E408&amp;$D$91&amp;$D$92,'CCG data'!$A:$AD,'CCG data'!K$3,FALSE))</f>
        <v>0.51700000000000002</v>
      </c>
      <c r="S409" s="15">
        <f>IF(R408="","",VLOOKUP($E408&amp;$D$91&amp;$D$92,'CCG data'!$A:$AD,'CCG data'!L$3,FALSE))</f>
        <v>0.55300000000000005</v>
      </c>
      <c r="T409" s="15">
        <f>IF(T408="","",VLOOKUP($E408&amp;$D$91&amp;$D$92,'CCG data'!$A:$AD,'CCG data'!M$3,FALSE))</f>
        <v>0.35099999999999998</v>
      </c>
      <c r="U409" s="15">
        <f>IF(T408="","",VLOOKUP($E408&amp;$D$91&amp;$D$92,'CCG data'!$A:$AD,'CCG data'!N$3,FALSE))</f>
        <v>0.38600000000000001</v>
      </c>
      <c r="V409" s="15">
        <f>IF(V408="","",VLOOKUP($E408&amp;$D$91&amp;$D$92,'CCG data'!$A:$AD,'CCG data'!O$3,FALSE))</f>
        <v>8.6999999999999994E-2</v>
      </c>
      <c r="W409" s="135">
        <f>IF(V408="","",VLOOKUP($E408&amp;$D$91&amp;$D$92,'CCG data'!$A:$AD,'CCG data'!P$3,FALSE))</f>
        <v>0.108</v>
      </c>
      <c r="Z409" s="163" t="str">
        <f>IFERROR(VLOOKUP($E409&amp;$D$92, Outliers!$A$4:$P$214,10,FALSE),"0")</f>
        <v>0</v>
      </c>
      <c r="AA409" s="163" t="str">
        <f>IFERROR(VLOOKUP($E409&amp;$D$92, Outliers!$A$4:$P$214,11,FALSE),"0")</f>
        <v>0</v>
      </c>
      <c r="AB409" s="163" t="str">
        <f>IFERROR(VLOOKUP($E409&amp;$D$92, Outliers!$A$4:$P$214,12,FALSE),"0")</f>
        <v>0</v>
      </c>
      <c r="AD409" s="78"/>
      <c r="AE409" s="78"/>
      <c r="AF409" s="78"/>
      <c r="AG409" s="78"/>
    </row>
    <row r="410" spans="4:33" ht="15.75" x14ac:dyDescent="0.25">
      <c r="D410" s="318"/>
      <c r="E410" s="104" t="s">
        <v>262</v>
      </c>
      <c r="F410" s="405" t="str">
        <f>IF(OR(ISERROR(VLOOKUP($E410&amp;$D$91&amp;$D$92,'CCG data'!$A:$AD,'CCG data'!R$3,FALSE)),ISBLANK(VLOOKUP($E410&amp;$D$91&amp;$D$92,'CCG data'!$A:$AD,'CCG data'!R$3,FALSE))),"",VLOOKUP($E410&amp;$D$91&amp;$D$92,'CCG data'!$A:$AD,'CCG data'!R$3,FALSE))</f>
        <v/>
      </c>
      <c r="G410" s="406"/>
      <c r="H410" s="406">
        <f>IF(OR(ISERROR(VLOOKUP($E410&amp;$D$91&amp;$D$92,'CCG data'!$A:$AD,'CCG data'!S$3,FALSE)),ISBLANK(VLOOKUP($E410&amp;$D$91&amp;$D$92,'CCG data'!$A:$AD,'CCG data'!S$3,FALSE))),"",VLOOKUP($E410&amp;$D$91&amp;$D$92,'CCG data'!$A:$AD,'CCG data'!S$3,FALSE))</f>
        <v>65.074374220384286</v>
      </c>
      <c r="I410" s="406"/>
      <c r="J410" s="406">
        <f>IF(OR(ISERROR(VLOOKUP($E410&amp;$D$91&amp;$D$92,'CCG data'!$A:$AD,'CCG data'!T$3,FALSE)),ISBLANK(VLOOKUP($E410&amp;$D$91&amp;$D$92,'CCG data'!$A:$AD,'CCG data'!T$3,FALSE))),"",VLOOKUP($E410&amp;$D$91&amp;$D$92,'CCG data'!$A:$AD,'CCG data'!T$3,FALSE))</f>
        <v>51.55846452501968</v>
      </c>
      <c r="K410" s="406"/>
      <c r="L410" s="406">
        <f>IF(OR(ISERROR(VLOOKUP($E410&amp;$D$91&amp;$D$92,'CCG data'!$A:$AD,'CCG data'!U$3,FALSE)),ISBLANK(VLOOKUP($E410&amp;$D$91&amp;$D$92,'CCG data'!$A:$AD,'CCG data'!U$3,FALSE))),"",VLOOKUP($E410&amp;$D$91&amp;$D$92,'CCG data'!$A:$AD,'CCG data'!U$3,FALSE))</f>
        <v>13.967661912370241</v>
      </c>
      <c r="M410" s="407"/>
      <c r="N410" s="362">
        <f>IF(OR(ISERROR(VLOOKUP($E410&amp;$D$91&amp;$D$92,'CCG data'!$A:$AD,'CCG data'!G$3,FALSE)),ISBLANK(VLOOKUP($E410&amp;$D$91&amp;$D$92,'CCG data'!$A:$AD,'CCG data'!G$3,FALSE))),"",VLOOKUP($E410&amp;$D$91&amp;$D$92,'CCG data'!$A:$AD,'CCG data'!G$3,FALSE))</f>
        <v>1886</v>
      </c>
      <c r="P410" s="397" t="str">
        <f>IF(OR(ISERROR(VLOOKUP($E410&amp;$D$91&amp;$D$92,'CCG data'!$A:$AD,'CCG data'!B$3,FALSE)),ISBLANK(VLOOKUP($E410&amp;$D$91&amp;$D$92,'CCG data'!$A:$AD,'CCG data'!B$3,FALSE))),"",VLOOKUP($E410&amp;$D$91&amp;$D$92,'CCG data'!$A:$AD,'CCG data'!B$3,FALSE))</f>
        <v/>
      </c>
      <c r="Q410" s="263"/>
      <c r="R410" s="263">
        <f>IF(OR(ISERROR(VLOOKUP($E410&amp;$D$91&amp;$D$92,'CCG data'!$A:$AD,'CCG data'!C$3,FALSE)),ISBLANK(VLOOKUP($E410&amp;$D$91&amp;$D$92,'CCG data'!$A:$AD,'CCG data'!C$3,FALSE))),"",VLOOKUP($E410&amp;$D$91&amp;$D$92,'CCG data'!$A:$AD,'CCG data'!C$3,FALSE))</f>
        <v>0.49628844114528103</v>
      </c>
      <c r="S410" s="263"/>
      <c r="T410" s="263">
        <f>IF(OR(ISERROR(VLOOKUP($E410&amp;$D$91&amp;$D$92,'CCG data'!$A:$AD,'CCG data'!D$3,FALSE)),ISBLANK(VLOOKUP($E410&amp;$D$91&amp;$D$92,'CCG data'!$A:$AD,'CCG data'!D$3,FALSE))),"",VLOOKUP($E410&amp;$D$91&amp;$D$92,'CCG data'!$A:$AD,'CCG data'!D$3,FALSE))</f>
        <v>0.39660657476139977</v>
      </c>
      <c r="U410" s="263"/>
      <c r="V410" s="263">
        <f>IF(OR(ISERROR(VLOOKUP($E410&amp;$D$91&amp;$D$92,'CCG data'!$A:$AD,'CCG data'!E$3,FALSE)),ISBLANK(VLOOKUP($E410&amp;$D$91&amp;$D$92,'CCG data'!$A:$AD,'CCG data'!E$3,FALSE))),"",VLOOKUP($E410&amp;$D$91&amp;$D$92,'CCG data'!$A:$AD,'CCG data'!E$3,FALSE))</f>
        <v>0.1071049840933192</v>
      </c>
      <c r="W410" s="398"/>
      <c r="Z410" s="163">
        <f>IFERROR(VLOOKUP($E410&amp;$D$92, Outliers!$A$4:$P$214,10,FALSE),"0")</f>
        <v>1</v>
      </c>
      <c r="AA410" s="163">
        <f>IFERROR(VLOOKUP($E410&amp;$D$92, Outliers!$A$4:$P$214,11,FALSE),"0")</f>
        <v>1</v>
      </c>
      <c r="AB410" s="163">
        <f>IFERROR(VLOOKUP($E410&amp;$D$92, Outliers!$A$4:$P$214,12,FALSE),"0")</f>
        <v>0</v>
      </c>
      <c r="AD410" s="78"/>
      <c r="AE410" s="78"/>
      <c r="AF410" s="78"/>
      <c r="AG410" s="78"/>
    </row>
    <row r="411" spans="4:33" x14ac:dyDescent="0.25">
      <c r="D411" s="318"/>
      <c r="E411" s="103" t="s">
        <v>27</v>
      </c>
      <c r="F411" s="95" t="str">
        <f>IF(P410="","",VLOOKUP($E410&amp;$D$91&amp;$D$92,'CCG data'!$A:$AD,'CCG data'!W$3,FALSE))</f>
        <v/>
      </c>
      <c r="G411" s="96" t="str">
        <f>IF(P410="","",VLOOKUP($E410&amp;$D$91&amp;$D$92,'CCG data'!$A:$AD,'CCG data'!X$3,FALSE))</f>
        <v/>
      </c>
      <c r="H411" s="96">
        <f>IF(R410="","",VLOOKUP($E410&amp;$D$91&amp;$D$92,'CCG data'!$A:$AD,'CCG data'!Y$3,FALSE))</f>
        <v>60.905410195962659</v>
      </c>
      <c r="I411" s="96">
        <f>IF(R410="","",VLOOKUP($E410&amp;$D$91&amp;$D$92,'CCG data'!$A:$AD,'CCG data'!Z$3,FALSE))</f>
        <v>69.243338244805912</v>
      </c>
      <c r="J411" s="96">
        <f>IF(T410="","",VLOOKUP($E410&amp;$D$91&amp;$D$92,'CCG data'!$A:$AD,'CCG data'!AA$3,FALSE))</f>
        <v>47.863542757946263</v>
      </c>
      <c r="K411" s="96">
        <f>IF(T410="","",VLOOKUP($E410&amp;$D$91&amp;$D$92,'CCG data'!$A:$AD,'CCG data'!AB$3,FALSE))</f>
        <v>55.253386292093097</v>
      </c>
      <c r="L411" s="96">
        <f>IF(V410="","",VLOOKUP($E410&amp;$D$91&amp;$D$92,'CCG data'!$A:$AD,'CCG data'!AC$3,FALSE))</f>
        <v>12.041449837445604</v>
      </c>
      <c r="M411" s="96">
        <f>IF(V410="","",VLOOKUP($E410&amp;$D$91&amp;$D$92,'CCG data'!$A:$AD,'CCG data'!AD$3,FALSE))</f>
        <v>15.893873987294878</v>
      </c>
      <c r="N411" s="363"/>
      <c r="P411" s="150" t="str">
        <f>IF(P410="","",VLOOKUP($E410&amp;$D$91&amp;$D$92,'CCG data'!$A:$AD,'CCG data'!I$3,FALSE))</f>
        <v/>
      </c>
      <c r="Q411" s="15" t="str">
        <f>IF(P410="","",VLOOKUP($E410&amp;$D$91&amp;$D$92,'CCG data'!$A:$AD,'CCG data'!J$3,FALSE))</f>
        <v/>
      </c>
      <c r="R411" s="15">
        <f>IF(R410="","",VLOOKUP($E410&amp;$D$91&amp;$D$92,'CCG data'!$A:$AD,'CCG data'!K$3,FALSE))</f>
        <v>0.47399999999999998</v>
      </c>
      <c r="S411" s="15">
        <f>IF(R410="","",VLOOKUP($E410&amp;$D$91&amp;$D$92,'CCG data'!$A:$AD,'CCG data'!L$3,FALSE))</f>
        <v>0.51900000000000002</v>
      </c>
      <c r="T411" s="15">
        <f>IF(T410="","",VLOOKUP($E410&amp;$D$91&amp;$D$92,'CCG data'!$A:$AD,'CCG data'!M$3,FALSE))</f>
        <v>0.375</v>
      </c>
      <c r="U411" s="15">
        <f>IF(T410="","",VLOOKUP($E410&amp;$D$91&amp;$D$92,'CCG data'!$A:$AD,'CCG data'!N$3,FALSE))</f>
        <v>0.41899999999999998</v>
      </c>
      <c r="V411" s="15">
        <f>IF(V410="","",VLOOKUP($E410&amp;$D$91&amp;$D$92,'CCG data'!$A:$AD,'CCG data'!O$3,FALSE))</f>
        <v>9.4E-2</v>
      </c>
      <c r="W411" s="135">
        <f>IF(V410="","",VLOOKUP($E410&amp;$D$91&amp;$D$92,'CCG data'!$A:$AD,'CCG data'!P$3,FALSE))</f>
        <v>0.122</v>
      </c>
      <c r="Z411" s="163" t="str">
        <f>IFERROR(VLOOKUP($E411&amp;$D$92, Outliers!$A$4:$P$214,10,FALSE),"0")</f>
        <v>0</v>
      </c>
      <c r="AA411" s="163" t="str">
        <f>IFERROR(VLOOKUP($E411&amp;$D$92, Outliers!$A$4:$P$214,11,FALSE),"0")</f>
        <v>0</v>
      </c>
      <c r="AB411" s="163" t="str">
        <f>IFERROR(VLOOKUP($E411&amp;$D$92, Outliers!$A$4:$P$214,12,FALSE),"0")</f>
        <v>0</v>
      </c>
      <c r="AD411" s="78"/>
      <c r="AE411" s="78"/>
      <c r="AF411" s="78"/>
      <c r="AG411" s="78"/>
    </row>
    <row r="412" spans="4:33" ht="15.75" x14ac:dyDescent="0.25">
      <c r="D412" s="318"/>
      <c r="E412" s="104" t="s">
        <v>263</v>
      </c>
      <c r="F412" s="405" t="str">
        <f>IF(OR(ISERROR(VLOOKUP($E412&amp;$D$91&amp;$D$92,'CCG data'!$A:$AD,'CCG data'!R$3,FALSE)),ISBLANK(VLOOKUP($E412&amp;$D$91&amp;$D$92,'CCG data'!$A:$AD,'CCG data'!R$3,FALSE))),"",VLOOKUP($E412&amp;$D$91&amp;$D$92,'CCG data'!$A:$AD,'CCG data'!R$3,FALSE))</f>
        <v/>
      </c>
      <c r="G412" s="406"/>
      <c r="H412" s="406">
        <f>IF(OR(ISERROR(VLOOKUP($E412&amp;$D$91&amp;$D$92,'CCG data'!$A:$AD,'CCG data'!S$3,FALSE)),ISBLANK(VLOOKUP($E412&amp;$D$91&amp;$D$92,'CCG data'!$A:$AD,'CCG data'!S$3,FALSE))),"",VLOOKUP($E412&amp;$D$91&amp;$D$92,'CCG data'!$A:$AD,'CCG data'!S$3,FALSE))</f>
        <v>23.56238470434424</v>
      </c>
      <c r="I412" s="406"/>
      <c r="J412" s="406">
        <f>IF(OR(ISERROR(VLOOKUP($E412&amp;$D$91&amp;$D$92,'CCG data'!$A:$AD,'CCG data'!T$3,FALSE)),ISBLANK(VLOOKUP($E412&amp;$D$91&amp;$D$92,'CCG data'!$A:$AD,'CCG data'!T$3,FALSE))),"",VLOOKUP($E412&amp;$D$91&amp;$D$92,'CCG data'!$A:$AD,'CCG data'!T$3,FALSE))</f>
        <v>17.553196557102211</v>
      </c>
      <c r="K412" s="406"/>
      <c r="L412" s="406">
        <f>IF(OR(ISERROR(VLOOKUP($E412&amp;$D$91&amp;$D$92,'CCG data'!$A:$AD,'CCG data'!U$3,FALSE)),ISBLANK(VLOOKUP($E412&amp;$D$91&amp;$D$92,'CCG data'!$A:$AD,'CCG data'!U$3,FALSE))),"",VLOOKUP($E412&amp;$D$91&amp;$D$92,'CCG data'!$A:$AD,'CCG data'!U$3,FALSE))</f>
        <v>12.330006649464588</v>
      </c>
      <c r="M412" s="407"/>
      <c r="N412" s="362">
        <f>IF(OR(ISERROR(VLOOKUP($E412&amp;$D$91&amp;$D$92,'CCG data'!$A:$AD,'CCG data'!G$3,FALSE)),ISBLANK(VLOOKUP($E412&amp;$D$91&amp;$D$92,'CCG data'!$A:$AD,'CCG data'!G$3,FALSE))),"",VLOOKUP($E412&amp;$D$91&amp;$D$92,'CCG data'!$A:$AD,'CCG data'!G$3,FALSE))</f>
        <v>1376</v>
      </c>
      <c r="P412" s="397" t="str">
        <f>IF(OR(ISERROR(VLOOKUP($E412&amp;$D$91&amp;$D$92,'CCG data'!$A:$AD,'CCG data'!B$3,FALSE)),ISBLANK(VLOOKUP($E412&amp;$D$91&amp;$D$92,'CCG data'!$A:$AD,'CCG data'!B$3,FALSE))),"",VLOOKUP($E412&amp;$D$91&amp;$D$92,'CCG data'!$A:$AD,'CCG data'!B$3,FALSE))</f>
        <v/>
      </c>
      <c r="Q412" s="263"/>
      <c r="R412" s="263">
        <f>IF(OR(ISERROR(VLOOKUP($E412&amp;$D$91&amp;$D$92,'CCG data'!$A:$AD,'CCG data'!C$3,FALSE)),ISBLANK(VLOOKUP($E412&amp;$D$91&amp;$D$92,'CCG data'!$A:$AD,'CCG data'!C$3,FALSE))),"",VLOOKUP($E412&amp;$D$91&amp;$D$92,'CCG data'!$A:$AD,'CCG data'!C$3,FALSE))</f>
        <v>0.43968023255813954</v>
      </c>
      <c r="S412" s="263"/>
      <c r="T412" s="263">
        <f>IF(OR(ISERROR(VLOOKUP($E412&amp;$D$91&amp;$D$92,'CCG data'!$A:$AD,'CCG data'!D$3,FALSE)),ISBLANK(VLOOKUP($E412&amp;$D$91&amp;$D$92,'CCG data'!$A:$AD,'CCG data'!D$3,FALSE))),"",VLOOKUP($E412&amp;$D$91&amp;$D$92,'CCG data'!$A:$AD,'CCG data'!D$3,FALSE))</f>
        <v>0.33066860465116277</v>
      </c>
      <c r="U412" s="263"/>
      <c r="V412" s="263">
        <f>IF(OR(ISERROR(VLOOKUP($E412&amp;$D$91&amp;$D$92,'CCG data'!$A:$AD,'CCG data'!E$3,FALSE)),ISBLANK(VLOOKUP($E412&amp;$D$91&amp;$D$92,'CCG data'!$A:$AD,'CCG data'!E$3,FALSE))),"",VLOOKUP($E412&amp;$D$91&amp;$D$92,'CCG data'!$A:$AD,'CCG data'!E$3,FALSE))</f>
        <v>0.22965116279069767</v>
      </c>
      <c r="W412" s="398"/>
      <c r="Z412" s="163">
        <f>IFERROR(VLOOKUP($E412&amp;$D$92, Outliers!$A$4:$P$214,10,FALSE),"0")</f>
        <v>1</v>
      </c>
      <c r="AA412" s="163">
        <f>IFERROR(VLOOKUP($E412&amp;$D$92, Outliers!$A$4:$P$214,11,FALSE),"0")</f>
        <v>1</v>
      </c>
      <c r="AB412" s="163">
        <f>IFERROR(VLOOKUP($E412&amp;$D$92, Outliers!$A$4:$P$214,12,FALSE),"0")</f>
        <v>0</v>
      </c>
      <c r="AD412" s="78"/>
      <c r="AE412" s="78"/>
      <c r="AF412" s="78"/>
      <c r="AG412" s="78"/>
    </row>
    <row r="413" spans="4:33" x14ac:dyDescent="0.25">
      <c r="D413" s="318"/>
      <c r="E413" s="103" t="s">
        <v>27</v>
      </c>
      <c r="F413" s="95" t="str">
        <f>IF(P412="","",VLOOKUP($E412&amp;$D$91&amp;$D$92,'CCG data'!$A:$AD,'CCG data'!W$3,FALSE))</f>
        <v/>
      </c>
      <c r="G413" s="96" t="str">
        <f>IF(P412="","",VLOOKUP($E412&amp;$D$91&amp;$D$92,'CCG data'!$A:$AD,'CCG data'!X$3,FALSE))</f>
        <v/>
      </c>
      <c r="H413" s="96">
        <f>IF(R412="","",VLOOKUP($E412&amp;$D$91&amp;$D$92,'CCG data'!$A:$AD,'CCG data'!Y$3,FALSE))</f>
        <v>21.684808266791631</v>
      </c>
      <c r="I413" s="96">
        <f>IF(R412="","",VLOOKUP($E412&amp;$D$91&amp;$D$92,'CCG data'!$A:$AD,'CCG data'!Z$3,FALSE))</f>
        <v>25.439961141896848</v>
      </c>
      <c r="J413" s="96">
        <f>IF(T412="","",VLOOKUP($E412&amp;$D$91&amp;$D$92,'CCG data'!$A:$AD,'CCG data'!AA$3,FALSE))</f>
        <v>15.940299724579585</v>
      </c>
      <c r="K413" s="96">
        <f>IF(T412="","",VLOOKUP($E412&amp;$D$91&amp;$D$92,'CCG data'!$A:$AD,'CCG data'!AB$3,FALSE))</f>
        <v>19.166093389624837</v>
      </c>
      <c r="L413" s="96">
        <f>IF(V412="","",VLOOKUP($E412&amp;$D$91&amp;$D$92,'CCG data'!$A:$AD,'CCG data'!AC$3,FALSE))</f>
        <v>10.970517202098884</v>
      </c>
      <c r="M413" s="96">
        <f>IF(V412="","",VLOOKUP($E412&amp;$D$91&amp;$D$92,'CCG data'!$A:$AD,'CCG data'!AD$3,FALSE))</f>
        <v>13.689496096830291</v>
      </c>
      <c r="N413" s="363"/>
      <c r="P413" s="150" t="str">
        <f>IF(P412="","",VLOOKUP($E412&amp;$D$91&amp;$D$92,'CCG data'!$A:$AD,'CCG data'!I$3,FALSE))</f>
        <v/>
      </c>
      <c r="Q413" s="15" t="str">
        <f>IF(P412="","",VLOOKUP($E412&amp;$D$91&amp;$D$92,'CCG data'!$A:$AD,'CCG data'!J$3,FALSE))</f>
        <v/>
      </c>
      <c r="R413" s="15">
        <f>IF(R412="","",VLOOKUP($E412&amp;$D$91&amp;$D$92,'CCG data'!$A:$AD,'CCG data'!K$3,FALSE))</f>
        <v>0.41399999999999998</v>
      </c>
      <c r="S413" s="15">
        <f>IF(R412="","",VLOOKUP($E412&amp;$D$91&amp;$D$92,'CCG data'!$A:$AD,'CCG data'!L$3,FALSE))</f>
        <v>0.46600000000000003</v>
      </c>
      <c r="T413" s="15">
        <f>IF(T412="","",VLOOKUP($E412&amp;$D$91&amp;$D$92,'CCG data'!$A:$AD,'CCG data'!M$3,FALSE))</f>
        <v>0.30599999999999999</v>
      </c>
      <c r="U413" s="15">
        <f>IF(T412="","",VLOOKUP($E412&amp;$D$91&amp;$D$92,'CCG data'!$A:$AD,'CCG data'!N$3,FALSE))</f>
        <v>0.35599999999999998</v>
      </c>
      <c r="V413" s="15">
        <f>IF(V412="","",VLOOKUP($E412&amp;$D$91&amp;$D$92,'CCG data'!$A:$AD,'CCG data'!O$3,FALSE))</f>
        <v>0.20799999999999999</v>
      </c>
      <c r="W413" s="135">
        <f>IF(V412="","",VLOOKUP($E412&amp;$D$91&amp;$D$92,'CCG data'!$A:$AD,'CCG data'!P$3,FALSE))</f>
        <v>0.253</v>
      </c>
      <c r="Z413" s="163" t="str">
        <f>IFERROR(VLOOKUP($E413&amp;$D$92, Outliers!$A$4:$P$214,10,FALSE),"0")</f>
        <v>0</v>
      </c>
      <c r="AA413" s="163" t="str">
        <f>IFERROR(VLOOKUP($E413&amp;$D$92, Outliers!$A$4:$P$214,11,FALSE),"0")</f>
        <v>0</v>
      </c>
      <c r="AB413" s="163" t="str">
        <f>IFERROR(VLOOKUP($E413&amp;$D$92, Outliers!$A$4:$P$214,12,FALSE),"0")</f>
        <v>0</v>
      </c>
      <c r="AD413" s="78"/>
      <c r="AE413" s="78"/>
      <c r="AF413" s="78"/>
      <c r="AG413" s="78"/>
    </row>
    <row r="414" spans="4:33" ht="15.75" x14ac:dyDescent="0.25">
      <c r="D414" s="318"/>
      <c r="E414" s="104" t="s">
        <v>493</v>
      </c>
      <c r="F414" s="405" t="str">
        <f>IF(OR(ISERROR(VLOOKUP($E414&amp;$D$91&amp;$D$92,'CCG data'!$A:$AD,'CCG data'!R$3,FALSE)),ISBLANK(VLOOKUP($E414&amp;$D$91&amp;$D$92,'CCG data'!$A:$AD,'CCG data'!R$3,FALSE))),"",VLOOKUP($E414&amp;$D$91&amp;$D$92,'CCG data'!$A:$AD,'CCG data'!R$3,FALSE))</f>
        <v/>
      </c>
      <c r="G414" s="406"/>
      <c r="H414" s="406">
        <f>IF(OR(ISERROR(VLOOKUP($E414&amp;$D$91&amp;$D$92,'CCG data'!$A:$AD,'CCG data'!S$3,FALSE)),ISBLANK(VLOOKUP($E414&amp;$D$91&amp;$D$92,'CCG data'!$A:$AD,'CCG data'!S$3,FALSE))),"",VLOOKUP($E414&amp;$D$91&amp;$D$92,'CCG data'!$A:$AD,'CCG data'!S$3,FALSE))</f>
        <v>35.886494897872041</v>
      </c>
      <c r="I414" s="406"/>
      <c r="J414" s="406">
        <f>IF(OR(ISERROR(VLOOKUP($E414&amp;$D$91&amp;$D$92,'CCG data'!$A:$AD,'CCG data'!T$3,FALSE)),ISBLANK(VLOOKUP($E414&amp;$D$91&amp;$D$92,'CCG data'!$A:$AD,'CCG data'!T$3,FALSE))),"",VLOOKUP($E414&amp;$D$91&amp;$D$92,'CCG data'!$A:$AD,'CCG data'!T$3,FALSE))</f>
        <v>22.651824424962882</v>
      </c>
      <c r="K414" s="406"/>
      <c r="L414" s="406">
        <f>IF(OR(ISERROR(VLOOKUP($E414&amp;$D$91&amp;$D$92,'CCG data'!$A:$AD,'CCG data'!U$3,FALSE)),ISBLANK(VLOOKUP($E414&amp;$D$91&amp;$D$92,'CCG data'!$A:$AD,'CCG data'!U$3,FALSE))),"",VLOOKUP($E414&amp;$D$91&amp;$D$92,'CCG data'!$A:$AD,'CCG data'!U$3,FALSE))</f>
        <v>7.314392251025434</v>
      </c>
      <c r="M414" s="407"/>
      <c r="N414" s="362">
        <f>IF(OR(ISERROR(VLOOKUP($E414&amp;$D$91&amp;$D$92,'CCG data'!$A:$AD,'CCG data'!G$3,FALSE)),ISBLANK(VLOOKUP($E414&amp;$D$91&amp;$D$92,'CCG data'!$A:$AD,'CCG data'!G$3,FALSE))),"",VLOOKUP($E414&amp;$D$91&amp;$D$92,'CCG data'!$A:$AD,'CCG data'!G$3,FALSE))</f>
        <v>807</v>
      </c>
      <c r="P414" s="397" t="str">
        <f>IF(OR(ISERROR(VLOOKUP($E414&amp;$D$91&amp;$D$92,'CCG data'!$A:$AD,'CCG data'!B$3,FALSE)),ISBLANK(VLOOKUP($E414&amp;$D$91&amp;$D$92,'CCG data'!$A:$AD,'CCG data'!B$3,FALSE))),"",VLOOKUP($E414&amp;$D$91&amp;$D$92,'CCG data'!$A:$AD,'CCG data'!B$3,FALSE))</f>
        <v/>
      </c>
      <c r="Q414" s="263"/>
      <c r="R414" s="263">
        <f>IF(OR(ISERROR(VLOOKUP($E414&amp;$D$91&amp;$D$92,'CCG data'!$A:$AD,'CCG data'!C$3,FALSE)),ISBLANK(VLOOKUP($E414&amp;$D$91&amp;$D$92,'CCG data'!$A:$AD,'CCG data'!C$3,FALSE))),"",VLOOKUP($E414&amp;$D$91&amp;$D$92,'CCG data'!$A:$AD,'CCG data'!C$3,FALSE))</f>
        <v>0.54770755885997524</v>
      </c>
      <c r="S414" s="263"/>
      <c r="T414" s="263">
        <f>IF(OR(ISERROR(VLOOKUP($E414&amp;$D$91&amp;$D$92,'CCG data'!$A:$AD,'CCG data'!D$3,FALSE)),ISBLANK(VLOOKUP($E414&amp;$D$91&amp;$D$92,'CCG data'!$A:$AD,'CCG data'!D$3,FALSE))),"",VLOOKUP($E414&amp;$D$91&amp;$D$92,'CCG data'!$A:$AD,'CCG data'!D$3,FALSE))</f>
        <v>0.34200743494423791</v>
      </c>
      <c r="U414" s="263"/>
      <c r="V414" s="263">
        <f>IF(OR(ISERROR(VLOOKUP($E414&amp;$D$91&amp;$D$92,'CCG data'!$A:$AD,'CCG data'!E$3,FALSE)),ISBLANK(VLOOKUP($E414&amp;$D$91&amp;$D$92,'CCG data'!$A:$AD,'CCG data'!E$3,FALSE))),"",VLOOKUP($E414&amp;$D$91&amp;$D$92,'CCG data'!$A:$AD,'CCG data'!E$3,FALSE))</f>
        <v>0.11028500619578686</v>
      </c>
      <c r="W414" s="398"/>
      <c r="Z414" s="163">
        <f>IFERROR(VLOOKUP($E414&amp;$D$92, Outliers!$A$4:$P$214,10,FALSE),"0")</f>
        <v>0</v>
      </c>
      <c r="AA414" s="163">
        <f>IFERROR(VLOOKUP($E414&amp;$D$92, Outliers!$A$4:$P$214,11,FALSE),"0")</f>
        <v>1</v>
      </c>
      <c r="AB414" s="163">
        <f>IFERROR(VLOOKUP($E414&amp;$D$92, Outliers!$A$4:$P$214,12,FALSE),"0")</f>
        <v>1</v>
      </c>
      <c r="AD414" s="78"/>
      <c r="AE414" s="78"/>
      <c r="AF414" s="78"/>
      <c r="AG414" s="78"/>
    </row>
    <row r="415" spans="4:33" x14ac:dyDescent="0.25">
      <c r="D415" s="318"/>
      <c r="E415" s="103" t="s">
        <v>27</v>
      </c>
      <c r="F415" s="95" t="str">
        <f>IF(P414="","",VLOOKUP($E414&amp;$D$91&amp;$D$92,'CCG data'!$A:$AD,'CCG data'!W$3,FALSE))</f>
        <v/>
      </c>
      <c r="G415" s="96" t="str">
        <f>IF(P414="","",VLOOKUP($E414&amp;$D$91&amp;$D$92,'CCG data'!$A:$AD,'CCG data'!X$3,FALSE))</f>
        <v/>
      </c>
      <c r="H415" s="96">
        <f>IF(R414="","",VLOOKUP($E414&amp;$D$91&amp;$D$92,'CCG data'!$A:$AD,'CCG data'!Y$3,FALSE))</f>
        <v>32.540879773916508</v>
      </c>
      <c r="I415" s="96">
        <f>IF(R414="","",VLOOKUP($E414&amp;$D$91&amp;$D$92,'CCG data'!$A:$AD,'CCG data'!Z$3,FALSE))</f>
        <v>39.232110021827573</v>
      </c>
      <c r="J415" s="96">
        <f>IF(T414="","",VLOOKUP($E414&amp;$D$91&amp;$D$92,'CCG data'!$A:$AD,'CCG data'!AA$3,FALSE))</f>
        <v>19.979404401761627</v>
      </c>
      <c r="K415" s="96">
        <f>IF(T414="","",VLOOKUP($E414&amp;$D$91&amp;$D$92,'CCG data'!$A:$AD,'CCG data'!AB$3,FALSE))</f>
        <v>25.324244448164137</v>
      </c>
      <c r="L415" s="96">
        <f>IF(V414="","",VLOOKUP($E414&amp;$D$91&amp;$D$92,'CCG data'!$A:$AD,'CCG data'!AC$3,FALSE))</f>
        <v>5.7947571562195401</v>
      </c>
      <c r="M415" s="96">
        <f>IF(V414="","",VLOOKUP($E414&amp;$D$91&amp;$D$92,'CCG data'!$A:$AD,'CCG data'!AD$3,FALSE))</f>
        <v>8.834027345831327</v>
      </c>
      <c r="N415" s="363"/>
      <c r="P415" s="150" t="str">
        <f>IF(P414="","",VLOOKUP($E414&amp;$D$91&amp;$D$92,'CCG data'!$A:$AD,'CCG data'!I$3,FALSE))</f>
        <v/>
      </c>
      <c r="Q415" s="15" t="str">
        <f>IF(P414="","",VLOOKUP($E414&amp;$D$91&amp;$D$92,'CCG data'!$A:$AD,'CCG data'!J$3,FALSE))</f>
        <v/>
      </c>
      <c r="R415" s="15">
        <f>IF(R414="","",VLOOKUP($E414&amp;$D$91&amp;$D$92,'CCG data'!$A:$AD,'CCG data'!K$3,FALSE))</f>
        <v>0.51300000000000001</v>
      </c>
      <c r="S415" s="15">
        <f>IF(R414="","",VLOOKUP($E414&amp;$D$91&amp;$D$92,'CCG data'!$A:$AD,'CCG data'!L$3,FALSE))</f>
        <v>0.58199999999999996</v>
      </c>
      <c r="T415" s="15">
        <f>IF(T414="","",VLOOKUP($E414&amp;$D$91&amp;$D$92,'CCG data'!$A:$AD,'CCG data'!M$3,FALSE))</f>
        <v>0.31</v>
      </c>
      <c r="U415" s="15">
        <f>IF(T414="","",VLOOKUP($E414&amp;$D$91&amp;$D$92,'CCG data'!$A:$AD,'CCG data'!N$3,FALSE))</f>
        <v>0.375</v>
      </c>
      <c r="V415" s="15">
        <f>IF(V414="","",VLOOKUP($E414&amp;$D$91&amp;$D$92,'CCG data'!$A:$AD,'CCG data'!O$3,FALSE))</f>
        <v>0.09</v>
      </c>
      <c r="W415" s="135">
        <f>IF(V414="","",VLOOKUP($E414&amp;$D$91&amp;$D$92,'CCG data'!$A:$AD,'CCG data'!P$3,FALSE))</f>
        <v>0.13400000000000001</v>
      </c>
      <c r="Z415" s="163" t="str">
        <f>IFERROR(VLOOKUP($E415&amp;$D$92, Outliers!$A$4:$P$214,10,FALSE),"0")</f>
        <v>0</v>
      </c>
      <c r="AA415" s="163" t="str">
        <f>IFERROR(VLOOKUP($E415&amp;$D$92, Outliers!$A$4:$P$214,11,FALSE),"0")</f>
        <v>0</v>
      </c>
      <c r="AB415" s="163" t="str">
        <f>IFERROR(VLOOKUP($E415&amp;$D$92, Outliers!$A$4:$P$214,12,FALSE),"0")</f>
        <v>0</v>
      </c>
      <c r="AD415" s="78"/>
      <c r="AE415" s="78"/>
      <c r="AF415" s="78"/>
      <c r="AG415" s="78"/>
    </row>
    <row r="416" spans="4:33" ht="15.75" x14ac:dyDescent="0.25">
      <c r="D416" s="318"/>
      <c r="E416" s="104" t="s">
        <v>264</v>
      </c>
      <c r="F416" s="405" t="str">
        <f>IF(OR(ISERROR(VLOOKUP($E416&amp;$D$91&amp;$D$92,'CCG data'!$A:$AD,'CCG data'!R$3,FALSE)),ISBLANK(VLOOKUP($E416&amp;$D$91&amp;$D$92,'CCG data'!$A:$AD,'CCG data'!R$3,FALSE))),"",VLOOKUP($E416&amp;$D$91&amp;$D$92,'CCG data'!$A:$AD,'CCG data'!R$3,FALSE))</f>
        <v/>
      </c>
      <c r="G416" s="406"/>
      <c r="H416" s="406">
        <f>IF(OR(ISERROR(VLOOKUP($E416&amp;$D$91&amp;$D$92,'CCG data'!$A:$AD,'CCG data'!S$3,FALSE)),ISBLANK(VLOOKUP($E416&amp;$D$91&amp;$D$92,'CCG data'!$A:$AD,'CCG data'!S$3,FALSE))),"",VLOOKUP($E416&amp;$D$91&amp;$D$92,'CCG data'!$A:$AD,'CCG data'!S$3,FALSE))</f>
        <v>29.950528056810597</v>
      </c>
      <c r="I416" s="406"/>
      <c r="J416" s="406">
        <f>IF(OR(ISERROR(VLOOKUP($E416&amp;$D$91&amp;$D$92,'CCG data'!$A:$AD,'CCG data'!T$3,FALSE)),ISBLANK(VLOOKUP($E416&amp;$D$91&amp;$D$92,'CCG data'!$A:$AD,'CCG data'!T$3,FALSE))),"",VLOOKUP($E416&amp;$D$91&amp;$D$92,'CCG data'!$A:$AD,'CCG data'!T$3,FALSE))</f>
        <v>18.078106517795835</v>
      </c>
      <c r="K416" s="406"/>
      <c r="L416" s="406">
        <f>IF(OR(ISERROR(VLOOKUP($E416&amp;$D$91&amp;$D$92,'CCG data'!$A:$AD,'CCG data'!U$3,FALSE)),ISBLANK(VLOOKUP($E416&amp;$D$91&amp;$D$92,'CCG data'!$A:$AD,'CCG data'!U$3,FALSE))),"",VLOOKUP($E416&amp;$D$91&amp;$D$92,'CCG data'!$A:$AD,'CCG data'!U$3,FALSE))</f>
        <v>8.0477553916461453</v>
      </c>
      <c r="M416" s="407"/>
      <c r="N416" s="362">
        <f>IF(OR(ISERROR(VLOOKUP($E416&amp;$D$91&amp;$D$92,'CCG data'!$A:$AD,'CCG data'!G$3,FALSE)),ISBLANK(VLOOKUP($E416&amp;$D$91&amp;$D$92,'CCG data'!$A:$AD,'CCG data'!G$3,FALSE))),"",VLOOKUP($E416&amp;$D$91&amp;$D$92,'CCG data'!$A:$AD,'CCG data'!G$3,FALSE))</f>
        <v>1687</v>
      </c>
      <c r="P416" s="397" t="str">
        <f>IF(OR(ISERROR(VLOOKUP($E416&amp;$D$91&amp;$D$92,'CCG data'!$A:$AD,'CCG data'!B$3,FALSE)),ISBLANK(VLOOKUP($E416&amp;$D$91&amp;$D$92,'CCG data'!$A:$AD,'CCG data'!B$3,FALSE))),"",VLOOKUP($E416&amp;$D$91&amp;$D$92,'CCG data'!$A:$AD,'CCG data'!B$3,FALSE))</f>
        <v/>
      </c>
      <c r="Q416" s="263"/>
      <c r="R416" s="263">
        <f>IF(OR(ISERROR(VLOOKUP($E416&amp;$D$91&amp;$D$92,'CCG data'!$A:$AD,'CCG data'!C$3,FALSE)),ISBLANK(VLOOKUP($E416&amp;$D$91&amp;$D$92,'CCG data'!$A:$AD,'CCG data'!C$3,FALSE))),"",VLOOKUP($E416&amp;$D$91&amp;$D$92,'CCG data'!$A:$AD,'CCG data'!C$3,FALSE))</f>
        <v>0.53349140486069946</v>
      </c>
      <c r="S416" s="263"/>
      <c r="T416" s="263">
        <f>IF(OR(ISERROR(VLOOKUP($E416&amp;$D$91&amp;$D$92,'CCG data'!$A:$AD,'CCG data'!D$3,FALSE)),ISBLANK(VLOOKUP($E416&amp;$D$91&amp;$D$92,'CCG data'!$A:$AD,'CCG data'!D$3,FALSE))),"",VLOOKUP($E416&amp;$D$91&amp;$D$92,'CCG data'!$A:$AD,'CCG data'!D$3,FALSE))</f>
        <v>0.32424422050978069</v>
      </c>
      <c r="U416" s="263"/>
      <c r="V416" s="263">
        <f>IF(OR(ISERROR(VLOOKUP($E416&amp;$D$91&amp;$D$92,'CCG data'!$A:$AD,'CCG data'!E$3,FALSE)),ISBLANK(VLOOKUP($E416&amp;$D$91&amp;$D$92,'CCG data'!$A:$AD,'CCG data'!E$3,FALSE))),"",VLOOKUP($E416&amp;$D$91&amp;$D$92,'CCG data'!$A:$AD,'CCG data'!E$3,FALSE))</f>
        <v>0.14226437462951985</v>
      </c>
      <c r="W416" s="398"/>
      <c r="Z416" s="163">
        <f>IFERROR(VLOOKUP($E416&amp;$D$92, Outliers!$A$4:$P$214,10,FALSE),"0")</f>
        <v>1</v>
      </c>
      <c r="AA416" s="163">
        <f>IFERROR(VLOOKUP($E416&amp;$D$92, Outliers!$A$4:$P$214,11,FALSE),"0")</f>
        <v>1</v>
      </c>
      <c r="AB416" s="163">
        <f>IFERROR(VLOOKUP($E416&amp;$D$92, Outliers!$A$4:$P$214,12,FALSE),"0")</f>
        <v>1</v>
      </c>
      <c r="AD416" s="78"/>
      <c r="AE416" s="78"/>
      <c r="AF416" s="78"/>
      <c r="AG416" s="78"/>
    </row>
    <row r="417" spans="4:33" x14ac:dyDescent="0.25">
      <c r="D417" s="318"/>
      <c r="E417" s="103" t="s">
        <v>27</v>
      </c>
      <c r="F417" s="95" t="str">
        <f>IF(P416="","",VLOOKUP($E416&amp;$D$91&amp;$D$92,'CCG data'!$A:$AD,'CCG data'!W$3,FALSE))</f>
        <v/>
      </c>
      <c r="G417" s="96" t="str">
        <f>IF(P416="","",VLOOKUP($E416&amp;$D$91&amp;$D$92,'CCG data'!$A:$AD,'CCG data'!X$3,FALSE))</f>
        <v/>
      </c>
      <c r="H417" s="96">
        <f>IF(R416="","",VLOOKUP($E416&amp;$D$91&amp;$D$92,'CCG data'!$A:$AD,'CCG data'!Y$3,FALSE))</f>
        <v>27.993760223765637</v>
      </c>
      <c r="I417" s="96">
        <f>IF(R416="","",VLOOKUP($E416&amp;$D$91&amp;$D$92,'CCG data'!$A:$AD,'CCG data'!Z$3,FALSE))</f>
        <v>31.907295889855558</v>
      </c>
      <c r="J417" s="96">
        <f>IF(T416="","",VLOOKUP($E416&amp;$D$91&amp;$D$92,'CCG data'!$A:$AD,'CCG data'!AA$3,FALSE))</f>
        <v>16.56309704212029</v>
      </c>
      <c r="K417" s="96">
        <f>IF(T416="","",VLOOKUP($E416&amp;$D$91&amp;$D$92,'CCG data'!$A:$AD,'CCG data'!AB$3,FALSE))</f>
        <v>19.593115993471379</v>
      </c>
      <c r="L417" s="96">
        <f>IF(V416="","",VLOOKUP($E416&amp;$D$91&amp;$D$92,'CCG data'!$A:$AD,'CCG data'!AC$3,FALSE))</f>
        <v>7.0295738531770606</v>
      </c>
      <c r="M417" s="96">
        <f>IF(V416="","",VLOOKUP($E416&amp;$D$91&amp;$D$92,'CCG data'!$A:$AD,'CCG data'!AD$3,FALSE))</f>
        <v>9.0659369301152299</v>
      </c>
      <c r="N417" s="363"/>
      <c r="P417" s="150" t="str">
        <f>IF(P416="","",VLOOKUP($E416&amp;$D$91&amp;$D$92,'CCG data'!$A:$AD,'CCG data'!I$3,FALSE))</f>
        <v/>
      </c>
      <c r="Q417" s="15" t="str">
        <f>IF(P416="","",VLOOKUP($E416&amp;$D$91&amp;$D$92,'CCG data'!$A:$AD,'CCG data'!J$3,FALSE))</f>
        <v/>
      </c>
      <c r="R417" s="15">
        <f>IF(R416="","",VLOOKUP($E416&amp;$D$91&amp;$D$92,'CCG data'!$A:$AD,'CCG data'!K$3,FALSE))</f>
        <v>0.51</v>
      </c>
      <c r="S417" s="15">
        <f>IF(R416="","",VLOOKUP($E416&amp;$D$91&amp;$D$92,'CCG data'!$A:$AD,'CCG data'!L$3,FALSE))</f>
        <v>0.55700000000000005</v>
      </c>
      <c r="T417" s="15">
        <f>IF(T416="","",VLOOKUP($E416&amp;$D$91&amp;$D$92,'CCG data'!$A:$AD,'CCG data'!M$3,FALSE))</f>
        <v>0.30199999999999999</v>
      </c>
      <c r="U417" s="15">
        <f>IF(T416="","",VLOOKUP($E416&amp;$D$91&amp;$D$92,'CCG data'!$A:$AD,'CCG data'!N$3,FALSE))</f>
        <v>0.34699999999999998</v>
      </c>
      <c r="V417" s="15">
        <f>IF(V416="","",VLOOKUP($E416&amp;$D$91&amp;$D$92,'CCG data'!$A:$AD,'CCG data'!O$3,FALSE))</f>
        <v>0.126</v>
      </c>
      <c r="W417" s="135">
        <f>IF(V416="","",VLOOKUP($E416&amp;$D$91&amp;$D$92,'CCG data'!$A:$AD,'CCG data'!P$3,FALSE))</f>
        <v>0.16</v>
      </c>
      <c r="Z417" s="163" t="str">
        <f>IFERROR(VLOOKUP($E417&amp;$D$92, Outliers!$A$4:$P$214,10,FALSE),"0")</f>
        <v>0</v>
      </c>
      <c r="AA417" s="163" t="str">
        <f>IFERROR(VLOOKUP($E417&amp;$D$92, Outliers!$A$4:$P$214,11,FALSE),"0")</f>
        <v>0</v>
      </c>
      <c r="AB417" s="163" t="str">
        <f>IFERROR(VLOOKUP($E417&amp;$D$92, Outliers!$A$4:$P$214,12,FALSE),"0")</f>
        <v>0</v>
      </c>
      <c r="AD417" s="78"/>
      <c r="AE417" s="78"/>
      <c r="AF417" s="78"/>
      <c r="AG417" s="78"/>
    </row>
    <row r="418" spans="4:33" ht="15.75" x14ac:dyDescent="0.25">
      <c r="D418" s="318"/>
      <c r="E418" s="104" t="s">
        <v>265</v>
      </c>
      <c r="F418" s="405" t="str">
        <f>IF(OR(ISERROR(VLOOKUP($E418&amp;$D$91&amp;$D$92,'CCG data'!$A:$AD,'CCG data'!R$3,FALSE)),ISBLANK(VLOOKUP($E418&amp;$D$91&amp;$D$92,'CCG data'!$A:$AD,'CCG data'!R$3,FALSE))),"",VLOOKUP($E418&amp;$D$91&amp;$D$92,'CCG data'!$A:$AD,'CCG data'!R$3,FALSE))</f>
        <v/>
      </c>
      <c r="G418" s="406"/>
      <c r="H418" s="406">
        <f>IF(OR(ISERROR(VLOOKUP($E418&amp;$D$91&amp;$D$92,'CCG data'!$A:$AD,'CCG data'!S$3,FALSE)),ISBLANK(VLOOKUP($E418&amp;$D$91&amp;$D$92,'CCG data'!$A:$AD,'CCG data'!S$3,FALSE))),"",VLOOKUP($E418&amp;$D$91&amp;$D$92,'CCG data'!$A:$AD,'CCG data'!S$3,FALSE))</f>
        <v>46.889664344326796</v>
      </c>
      <c r="I418" s="406"/>
      <c r="J418" s="406">
        <f>IF(OR(ISERROR(VLOOKUP($E418&amp;$D$91&amp;$D$92,'CCG data'!$A:$AD,'CCG data'!T$3,FALSE)),ISBLANK(VLOOKUP($E418&amp;$D$91&amp;$D$92,'CCG data'!$A:$AD,'CCG data'!T$3,FALSE))),"",VLOOKUP($E418&amp;$D$91&amp;$D$92,'CCG data'!$A:$AD,'CCG data'!T$3,FALSE))</f>
        <v>34.223310796624574</v>
      </c>
      <c r="K418" s="406"/>
      <c r="L418" s="406">
        <f>IF(OR(ISERROR(VLOOKUP($E418&amp;$D$91&amp;$D$92,'CCG data'!$A:$AD,'CCG data'!U$3,FALSE)),ISBLANK(VLOOKUP($E418&amp;$D$91&amp;$D$92,'CCG data'!$A:$AD,'CCG data'!U$3,FALSE))),"",VLOOKUP($E418&amp;$D$91&amp;$D$92,'CCG data'!$A:$AD,'CCG data'!U$3,FALSE))</f>
        <v>11.586958531481363</v>
      </c>
      <c r="M418" s="407"/>
      <c r="N418" s="362">
        <f>IF(OR(ISERROR(VLOOKUP($E418&amp;$D$91&amp;$D$92,'CCG data'!$A:$AD,'CCG data'!G$3,FALSE)),ISBLANK(VLOOKUP($E418&amp;$D$91&amp;$D$92,'CCG data'!$A:$AD,'CCG data'!G$3,FALSE))),"",VLOOKUP($E418&amp;$D$91&amp;$D$92,'CCG data'!$A:$AD,'CCG data'!G$3,FALSE))</f>
        <v>1529</v>
      </c>
      <c r="P418" s="397" t="str">
        <f>IF(OR(ISERROR(VLOOKUP($E418&amp;$D$91&amp;$D$92,'CCG data'!$A:$AD,'CCG data'!B$3,FALSE)),ISBLANK(VLOOKUP($E418&amp;$D$91&amp;$D$92,'CCG data'!$A:$AD,'CCG data'!B$3,FALSE))),"",VLOOKUP($E418&amp;$D$91&amp;$D$92,'CCG data'!$A:$AD,'CCG data'!B$3,FALSE))</f>
        <v/>
      </c>
      <c r="Q418" s="263"/>
      <c r="R418" s="263">
        <f>IF(OR(ISERROR(VLOOKUP($E418&amp;$D$91&amp;$D$92,'CCG data'!$A:$AD,'CCG data'!C$3,FALSE)),ISBLANK(VLOOKUP($E418&amp;$D$91&amp;$D$92,'CCG data'!$A:$AD,'CCG data'!C$3,FALSE))),"",VLOOKUP($E418&amp;$D$91&amp;$D$92,'CCG data'!$A:$AD,'CCG data'!C$3,FALSE))</f>
        <v>0.49967298888162198</v>
      </c>
      <c r="S418" s="263"/>
      <c r="T418" s="263">
        <f>IF(OR(ISERROR(VLOOKUP($E418&amp;$D$91&amp;$D$92,'CCG data'!$A:$AD,'CCG data'!D$3,FALSE)),ISBLANK(VLOOKUP($E418&amp;$D$91&amp;$D$92,'CCG data'!$A:$AD,'CCG data'!D$3,FALSE))),"",VLOOKUP($E418&amp;$D$91&amp;$D$92,'CCG data'!$A:$AD,'CCG data'!D$3,FALSE))</f>
        <v>0.37475474166121647</v>
      </c>
      <c r="U418" s="263"/>
      <c r="V418" s="263">
        <f>IF(OR(ISERROR(VLOOKUP($E418&amp;$D$91&amp;$D$92,'CCG data'!$A:$AD,'CCG data'!E$3,FALSE)),ISBLANK(VLOOKUP($E418&amp;$D$91&amp;$D$92,'CCG data'!$A:$AD,'CCG data'!E$3,FALSE))),"",VLOOKUP($E418&amp;$D$91&amp;$D$92,'CCG data'!$A:$AD,'CCG data'!E$3,FALSE))</f>
        <v>0.12557226945716154</v>
      </c>
      <c r="W418" s="398"/>
      <c r="Z418" s="163">
        <f>IFERROR(VLOOKUP($E418&amp;$D$92, Outliers!$A$4:$P$214,10,FALSE),"0")</f>
        <v>1</v>
      </c>
      <c r="AA418" s="163">
        <f>IFERROR(VLOOKUP($E418&amp;$D$92, Outliers!$A$4:$P$214,11,FALSE),"0")</f>
        <v>1</v>
      </c>
      <c r="AB418" s="163">
        <f>IFERROR(VLOOKUP($E418&amp;$D$92, Outliers!$A$4:$P$214,12,FALSE),"0")</f>
        <v>0</v>
      </c>
      <c r="AD418" s="78"/>
      <c r="AE418" s="78"/>
      <c r="AF418" s="78"/>
      <c r="AG418" s="78"/>
    </row>
    <row r="419" spans="4:33" x14ac:dyDescent="0.25">
      <c r="D419" s="318"/>
      <c r="E419" s="103" t="s">
        <v>27</v>
      </c>
      <c r="F419" s="95" t="str">
        <f>IF(P418="","",VLOOKUP($E418&amp;$D$91&amp;$D$92,'CCG data'!$A:$AD,'CCG data'!W$3,FALSE))</f>
        <v/>
      </c>
      <c r="G419" s="96" t="str">
        <f>IF(P418="","",VLOOKUP($E418&amp;$D$91&amp;$D$92,'CCG data'!$A:$AD,'CCG data'!X$3,FALSE))</f>
        <v/>
      </c>
      <c r="H419" s="96">
        <f>IF(R418="","",VLOOKUP($E418&amp;$D$91&amp;$D$92,'CCG data'!$A:$AD,'CCG data'!Y$3,FALSE))</f>
        <v>43.564703648043235</v>
      </c>
      <c r="I419" s="96">
        <f>IF(R418="","",VLOOKUP($E418&amp;$D$91&amp;$D$92,'CCG data'!$A:$AD,'CCG data'!Z$3,FALSE))</f>
        <v>50.214625040610358</v>
      </c>
      <c r="J419" s="96">
        <f>IF(T418="","",VLOOKUP($E418&amp;$D$91&amp;$D$92,'CCG data'!$A:$AD,'CCG data'!AA$3,FALSE))</f>
        <v>31.421100131280323</v>
      </c>
      <c r="K419" s="96">
        <f>IF(T418="","",VLOOKUP($E418&amp;$D$91&amp;$D$92,'CCG data'!$A:$AD,'CCG data'!AB$3,FALSE))</f>
        <v>37.025521461968822</v>
      </c>
      <c r="L419" s="96">
        <f>IF(V418="","",VLOOKUP($E418&amp;$D$91&amp;$D$92,'CCG data'!$A:$AD,'CCG data'!AC$3,FALSE))</f>
        <v>9.9479737928076126</v>
      </c>
      <c r="M419" s="96">
        <f>IF(V418="","",VLOOKUP($E418&amp;$D$91&amp;$D$92,'CCG data'!$A:$AD,'CCG data'!AD$3,FALSE))</f>
        <v>13.225943270155113</v>
      </c>
      <c r="N419" s="363"/>
      <c r="P419" s="150" t="str">
        <f>IF(P418="","",VLOOKUP($E418&amp;$D$91&amp;$D$92,'CCG data'!$A:$AD,'CCG data'!I$3,FALSE))</f>
        <v/>
      </c>
      <c r="Q419" s="15" t="str">
        <f>IF(P418="","",VLOOKUP($E418&amp;$D$91&amp;$D$92,'CCG data'!$A:$AD,'CCG data'!J$3,FALSE))</f>
        <v/>
      </c>
      <c r="R419" s="15">
        <f>IF(R418="","",VLOOKUP($E418&amp;$D$91&amp;$D$92,'CCG data'!$A:$AD,'CCG data'!K$3,FALSE))</f>
        <v>0.47499999999999998</v>
      </c>
      <c r="S419" s="15">
        <f>IF(R418="","",VLOOKUP($E418&amp;$D$91&amp;$D$92,'CCG data'!$A:$AD,'CCG data'!L$3,FALSE))</f>
        <v>0.52500000000000002</v>
      </c>
      <c r="T419" s="15">
        <f>IF(T418="","",VLOOKUP($E418&amp;$D$91&amp;$D$92,'CCG data'!$A:$AD,'CCG data'!M$3,FALSE))</f>
        <v>0.35099999999999998</v>
      </c>
      <c r="U419" s="15">
        <f>IF(T418="","",VLOOKUP($E418&amp;$D$91&amp;$D$92,'CCG data'!$A:$AD,'CCG data'!N$3,FALSE))</f>
        <v>0.39900000000000002</v>
      </c>
      <c r="V419" s="15">
        <f>IF(V418="","",VLOOKUP($E418&amp;$D$91&amp;$D$92,'CCG data'!$A:$AD,'CCG data'!O$3,FALSE))</f>
        <v>0.11</v>
      </c>
      <c r="W419" s="135">
        <f>IF(V418="","",VLOOKUP($E418&amp;$D$91&amp;$D$92,'CCG data'!$A:$AD,'CCG data'!P$3,FALSE))</f>
        <v>0.14299999999999999</v>
      </c>
      <c r="Z419" s="163" t="str">
        <f>IFERROR(VLOOKUP($E419&amp;$D$92, Outliers!$A$4:$P$214,10,FALSE),"0")</f>
        <v>0</v>
      </c>
      <c r="AA419" s="163" t="str">
        <f>IFERROR(VLOOKUP($E419&amp;$D$92, Outliers!$A$4:$P$214,11,FALSE),"0")</f>
        <v>0</v>
      </c>
      <c r="AB419" s="163" t="str">
        <f>IFERROR(VLOOKUP($E419&amp;$D$92, Outliers!$A$4:$P$214,12,FALSE),"0")</f>
        <v>0</v>
      </c>
      <c r="AD419" s="78"/>
      <c r="AE419" s="78"/>
      <c r="AF419" s="78"/>
      <c r="AG419" s="78"/>
    </row>
    <row r="420" spans="4:33" ht="15.75" x14ac:dyDescent="0.25">
      <c r="D420" s="318"/>
      <c r="E420" s="104" t="s">
        <v>266</v>
      </c>
      <c r="F420" s="405" t="str">
        <f>IF(OR(ISERROR(VLOOKUP($E420&amp;$D$91&amp;$D$92,'CCG data'!$A:$AD,'CCG data'!R$3,FALSE)),ISBLANK(VLOOKUP($E420&amp;$D$91&amp;$D$92,'CCG data'!$A:$AD,'CCG data'!R$3,FALSE))),"",VLOOKUP($E420&amp;$D$91&amp;$D$92,'CCG data'!$A:$AD,'CCG data'!R$3,FALSE))</f>
        <v/>
      </c>
      <c r="G420" s="406"/>
      <c r="H420" s="406">
        <f>IF(OR(ISERROR(VLOOKUP($E420&amp;$D$91&amp;$D$92,'CCG data'!$A:$AD,'CCG data'!S$3,FALSE)),ISBLANK(VLOOKUP($E420&amp;$D$91&amp;$D$92,'CCG data'!$A:$AD,'CCG data'!S$3,FALSE))),"",VLOOKUP($E420&amp;$D$91&amp;$D$92,'CCG data'!$A:$AD,'CCG data'!S$3,FALSE))</f>
        <v>37.018948250058472</v>
      </c>
      <c r="I420" s="406"/>
      <c r="J420" s="406">
        <f>IF(OR(ISERROR(VLOOKUP($E420&amp;$D$91&amp;$D$92,'CCG data'!$A:$AD,'CCG data'!T$3,FALSE)),ISBLANK(VLOOKUP($E420&amp;$D$91&amp;$D$92,'CCG data'!$A:$AD,'CCG data'!T$3,FALSE))),"",VLOOKUP($E420&amp;$D$91&amp;$D$92,'CCG data'!$A:$AD,'CCG data'!T$3,FALSE))</f>
        <v>27.782075864500079</v>
      </c>
      <c r="K420" s="406"/>
      <c r="L420" s="406">
        <f>IF(OR(ISERROR(VLOOKUP($E420&amp;$D$91&amp;$D$92,'CCG data'!$A:$AD,'CCG data'!U$3,FALSE)),ISBLANK(VLOOKUP($E420&amp;$D$91&amp;$D$92,'CCG data'!$A:$AD,'CCG data'!U$3,FALSE))),"",VLOOKUP($E420&amp;$D$91&amp;$D$92,'CCG data'!$A:$AD,'CCG data'!U$3,FALSE))</f>
        <v>9.5785744348135466</v>
      </c>
      <c r="M420" s="407"/>
      <c r="N420" s="362">
        <f>IF(OR(ISERROR(VLOOKUP($E420&amp;$D$91&amp;$D$92,'CCG data'!$A:$AD,'CCG data'!G$3,FALSE)),ISBLANK(VLOOKUP($E420&amp;$D$91&amp;$D$92,'CCG data'!$A:$AD,'CCG data'!G$3,FALSE))),"",VLOOKUP($E420&amp;$D$91&amp;$D$92,'CCG data'!$A:$AD,'CCG data'!G$3,FALSE))</f>
        <v>1208</v>
      </c>
      <c r="P420" s="397" t="str">
        <f>IF(OR(ISERROR(VLOOKUP($E420&amp;$D$91&amp;$D$92,'CCG data'!$A:$AD,'CCG data'!B$3,FALSE)),ISBLANK(VLOOKUP($E420&amp;$D$91&amp;$D$92,'CCG data'!$A:$AD,'CCG data'!B$3,FALSE))),"",VLOOKUP($E420&amp;$D$91&amp;$D$92,'CCG data'!$A:$AD,'CCG data'!B$3,FALSE))</f>
        <v/>
      </c>
      <c r="Q420" s="263"/>
      <c r="R420" s="263">
        <f>IF(OR(ISERROR(VLOOKUP($E420&amp;$D$91&amp;$D$92,'CCG data'!$A:$AD,'CCG data'!C$3,FALSE)),ISBLANK(VLOOKUP($E420&amp;$D$91&amp;$D$92,'CCG data'!$A:$AD,'CCG data'!C$3,FALSE))),"",VLOOKUP($E420&amp;$D$91&amp;$D$92,'CCG data'!$A:$AD,'CCG data'!C$3,FALSE))</f>
        <v>0.49172185430463577</v>
      </c>
      <c r="S420" s="263"/>
      <c r="T420" s="263">
        <f>IF(OR(ISERROR(VLOOKUP($E420&amp;$D$91&amp;$D$92,'CCG data'!$A:$AD,'CCG data'!D$3,FALSE)),ISBLANK(VLOOKUP($E420&amp;$D$91&amp;$D$92,'CCG data'!$A:$AD,'CCG data'!D$3,FALSE))),"",VLOOKUP($E420&amp;$D$91&amp;$D$92,'CCG data'!$A:$AD,'CCG data'!D$3,FALSE))</f>
        <v>0.38079470198675497</v>
      </c>
      <c r="U420" s="263"/>
      <c r="V420" s="263">
        <f>IF(OR(ISERROR(VLOOKUP($E420&amp;$D$91&amp;$D$92,'CCG data'!$A:$AD,'CCG data'!E$3,FALSE)),ISBLANK(VLOOKUP($E420&amp;$D$91&amp;$D$92,'CCG data'!$A:$AD,'CCG data'!E$3,FALSE))),"",VLOOKUP($E420&amp;$D$91&amp;$D$92,'CCG data'!$A:$AD,'CCG data'!E$3,FALSE))</f>
        <v>0.12748344370860928</v>
      </c>
      <c r="W420" s="398"/>
      <c r="Z420" s="163">
        <f>IFERROR(VLOOKUP($E420&amp;$D$92, Outliers!$A$4:$P$214,10,FALSE),"0")</f>
        <v>0</v>
      </c>
      <c r="AA420" s="163">
        <f>IFERROR(VLOOKUP($E420&amp;$D$92, Outliers!$A$4:$P$214,11,FALSE),"0")</f>
        <v>0</v>
      </c>
      <c r="AB420" s="163">
        <f>IFERROR(VLOOKUP($E420&amp;$D$92, Outliers!$A$4:$P$214,12,FALSE),"0")</f>
        <v>0</v>
      </c>
      <c r="AD420" s="78"/>
      <c r="AE420" s="78"/>
      <c r="AF420" s="78"/>
      <c r="AG420" s="78"/>
    </row>
    <row r="421" spans="4:33" x14ac:dyDescent="0.25">
      <c r="D421" s="318"/>
      <c r="E421" s="103" t="s">
        <v>27</v>
      </c>
      <c r="F421" s="95" t="str">
        <f>IF(P420="","",VLOOKUP($E420&amp;$D$91&amp;$D$92,'CCG data'!$A:$AD,'CCG data'!W$3,FALSE))</f>
        <v/>
      </c>
      <c r="G421" s="96" t="str">
        <f>IF(P420="","",VLOOKUP($E420&amp;$D$91&amp;$D$92,'CCG data'!$A:$AD,'CCG data'!X$3,FALSE))</f>
        <v/>
      </c>
      <c r="H421" s="96">
        <f>IF(R420="","",VLOOKUP($E420&amp;$D$91&amp;$D$92,'CCG data'!$A:$AD,'CCG data'!Y$3,FALSE))</f>
        <v>34.04189279412865</v>
      </c>
      <c r="I421" s="96">
        <f>IF(R420="","",VLOOKUP($E420&amp;$D$91&amp;$D$92,'CCG data'!$A:$AD,'CCG data'!Z$3,FALSE))</f>
        <v>39.996003705988294</v>
      </c>
      <c r="J421" s="96">
        <f>IF(T420="","",VLOOKUP($E420&amp;$D$91&amp;$D$92,'CCG data'!$A:$AD,'CCG data'!AA$3,FALSE))</f>
        <v>25.243197770498817</v>
      </c>
      <c r="K421" s="96">
        <f>IF(T420="","",VLOOKUP($E420&amp;$D$91&amp;$D$92,'CCG data'!$A:$AD,'CCG data'!AB$3,FALSE))</f>
        <v>30.320953958501342</v>
      </c>
      <c r="L421" s="96">
        <f>IF(V420="","",VLOOKUP($E420&amp;$D$91&amp;$D$92,'CCG data'!$A:$AD,'CCG data'!AC$3,FALSE))</f>
        <v>8.0657219273425067</v>
      </c>
      <c r="M421" s="96">
        <f>IF(V420="","",VLOOKUP($E420&amp;$D$91&amp;$D$92,'CCG data'!$A:$AD,'CCG data'!AD$3,FALSE))</f>
        <v>11.091426942284587</v>
      </c>
      <c r="N421" s="363"/>
      <c r="P421" s="150" t="str">
        <f>IF(P420="","",VLOOKUP($E420&amp;$D$91&amp;$D$92,'CCG data'!$A:$AD,'CCG data'!I$3,FALSE))</f>
        <v/>
      </c>
      <c r="Q421" s="15" t="str">
        <f>IF(P420="","",VLOOKUP($E420&amp;$D$91&amp;$D$92,'CCG data'!$A:$AD,'CCG data'!J$3,FALSE))</f>
        <v/>
      </c>
      <c r="R421" s="15">
        <f>IF(R420="","",VLOOKUP($E420&amp;$D$91&amp;$D$92,'CCG data'!$A:$AD,'CCG data'!K$3,FALSE))</f>
        <v>0.46400000000000002</v>
      </c>
      <c r="S421" s="15">
        <f>IF(R420="","",VLOOKUP($E420&amp;$D$91&amp;$D$92,'CCG data'!$A:$AD,'CCG data'!L$3,FALSE))</f>
        <v>0.52</v>
      </c>
      <c r="T421" s="15">
        <f>IF(T420="","",VLOOKUP($E420&amp;$D$91&amp;$D$92,'CCG data'!$A:$AD,'CCG data'!M$3,FALSE))</f>
        <v>0.35399999999999998</v>
      </c>
      <c r="U421" s="15">
        <f>IF(T420="","",VLOOKUP($E420&amp;$D$91&amp;$D$92,'CCG data'!$A:$AD,'CCG data'!N$3,FALSE))</f>
        <v>0.40899999999999997</v>
      </c>
      <c r="V421" s="15">
        <f>IF(V420="","",VLOOKUP($E420&amp;$D$91&amp;$D$92,'CCG data'!$A:$AD,'CCG data'!O$3,FALSE))</f>
        <v>0.11</v>
      </c>
      <c r="W421" s="135">
        <f>IF(V420="","",VLOOKUP($E420&amp;$D$91&amp;$D$92,'CCG data'!$A:$AD,'CCG data'!P$3,FALSE))</f>
        <v>0.14699999999999999</v>
      </c>
      <c r="Z421" s="163" t="str">
        <f>IFERROR(VLOOKUP($E421&amp;$D$92, Outliers!$A$4:$P$214,10,FALSE),"0")</f>
        <v>0</v>
      </c>
      <c r="AA421" s="163" t="str">
        <f>IFERROR(VLOOKUP($E421&amp;$D$92, Outliers!$A$4:$P$214,11,FALSE),"0")</f>
        <v>0</v>
      </c>
      <c r="AB421" s="163" t="str">
        <f>IFERROR(VLOOKUP($E421&amp;$D$92, Outliers!$A$4:$P$214,12,FALSE),"0")</f>
        <v>0</v>
      </c>
      <c r="AD421" s="78"/>
      <c r="AE421" s="78"/>
      <c r="AF421" s="78"/>
      <c r="AG421" s="78"/>
    </row>
    <row r="422" spans="4:33" ht="15.75" x14ac:dyDescent="0.25">
      <c r="D422" s="318"/>
      <c r="E422" s="104" t="s">
        <v>267</v>
      </c>
      <c r="F422" s="405" t="str">
        <f>IF(OR(ISERROR(VLOOKUP($E422&amp;$D$91&amp;$D$92,'CCG data'!$A:$AD,'CCG data'!R$3,FALSE)),ISBLANK(VLOOKUP($E422&amp;$D$91&amp;$D$92,'CCG data'!$A:$AD,'CCG data'!R$3,FALSE))),"",VLOOKUP($E422&amp;$D$91&amp;$D$92,'CCG data'!$A:$AD,'CCG data'!R$3,FALSE))</f>
        <v/>
      </c>
      <c r="G422" s="406"/>
      <c r="H422" s="406">
        <f>IF(OR(ISERROR(VLOOKUP($E422&amp;$D$91&amp;$D$92,'CCG data'!$A:$AD,'CCG data'!S$3,FALSE)),ISBLANK(VLOOKUP($E422&amp;$D$91&amp;$D$92,'CCG data'!$A:$AD,'CCG data'!S$3,FALSE))),"",VLOOKUP($E422&amp;$D$91&amp;$D$92,'CCG data'!$A:$AD,'CCG data'!S$3,FALSE))</f>
        <v>38.819153709261009</v>
      </c>
      <c r="I422" s="406"/>
      <c r="J422" s="406">
        <f>IF(OR(ISERROR(VLOOKUP($E422&amp;$D$91&amp;$D$92,'CCG data'!$A:$AD,'CCG data'!T$3,FALSE)),ISBLANK(VLOOKUP($E422&amp;$D$91&amp;$D$92,'CCG data'!$A:$AD,'CCG data'!T$3,FALSE))),"",VLOOKUP($E422&amp;$D$91&amp;$D$92,'CCG data'!$A:$AD,'CCG data'!T$3,FALSE))</f>
        <v>27.974669315650104</v>
      </c>
      <c r="K422" s="406"/>
      <c r="L422" s="406">
        <f>IF(OR(ISERROR(VLOOKUP($E422&amp;$D$91&amp;$D$92,'CCG data'!$A:$AD,'CCG data'!U$3,FALSE)),ISBLANK(VLOOKUP($E422&amp;$D$91&amp;$D$92,'CCG data'!$A:$AD,'CCG data'!U$3,FALSE))),"",VLOOKUP($E422&amp;$D$91&amp;$D$92,'CCG data'!$A:$AD,'CCG data'!U$3,FALSE))</f>
        <v>9.5153664126786257</v>
      </c>
      <c r="M422" s="407"/>
      <c r="N422" s="362">
        <f>IF(OR(ISERROR(VLOOKUP($E422&amp;$D$91&amp;$D$92,'CCG data'!$A:$AD,'CCG data'!G$3,FALSE)),ISBLANK(VLOOKUP($E422&amp;$D$91&amp;$D$92,'CCG data'!$A:$AD,'CCG data'!G$3,FALSE))),"",VLOOKUP($E422&amp;$D$91&amp;$D$92,'CCG data'!$A:$AD,'CCG data'!G$3,FALSE))</f>
        <v>3435</v>
      </c>
      <c r="P422" s="397" t="str">
        <f>IF(OR(ISERROR(VLOOKUP($E422&amp;$D$91&amp;$D$92,'CCG data'!$A:$AD,'CCG data'!B$3,FALSE)),ISBLANK(VLOOKUP($E422&amp;$D$91&amp;$D$92,'CCG data'!$A:$AD,'CCG data'!B$3,FALSE))),"",VLOOKUP($E422&amp;$D$91&amp;$D$92,'CCG data'!$A:$AD,'CCG data'!B$3,FALSE))</f>
        <v/>
      </c>
      <c r="Q422" s="263"/>
      <c r="R422" s="263">
        <f>IF(OR(ISERROR(VLOOKUP($E422&amp;$D$91&amp;$D$92,'CCG data'!$A:$AD,'CCG data'!C$3,FALSE)),ISBLANK(VLOOKUP($E422&amp;$D$91&amp;$D$92,'CCG data'!$A:$AD,'CCG data'!C$3,FALSE))),"",VLOOKUP($E422&amp;$D$91&amp;$D$92,'CCG data'!$A:$AD,'CCG data'!C$3,FALSE))</f>
        <v>0.50887918486171757</v>
      </c>
      <c r="S422" s="263"/>
      <c r="T422" s="263">
        <f>IF(OR(ISERROR(VLOOKUP($E422&amp;$D$91&amp;$D$92,'CCG data'!$A:$AD,'CCG data'!D$3,FALSE)),ISBLANK(VLOOKUP($E422&amp;$D$91&amp;$D$92,'CCG data'!$A:$AD,'CCG data'!D$3,FALSE))),"",VLOOKUP($E422&amp;$D$91&amp;$D$92,'CCG data'!$A:$AD,'CCG data'!D$3,FALSE))</f>
        <v>0.36622998544395924</v>
      </c>
      <c r="U422" s="263"/>
      <c r="V422" s="263">
        <f>IF(OR(ISERROR(VLOOKUP($E422&amp;$D$91&amp;$D$92,'CCG data'!$A:$AD,'CCG data'!E$3,FALSE)),ISBLANK(VLOOKUP($E422&amp;$D$91&amp;$D$92,'CCG data'!$A:$AD,'CCG data'!E$3,FALSE))),"",VLOOKUP($E422&amp;$D$91&amp;$D$92,'CCG data'!$A:$AD,'CCG data'!E$3,FALSE))</f>
        <v>0.12489082969432315</v>
      </c>
      <c r="W422" s="398"/>
      <c r="Z422" s="163">
        <f>IFERROR(VLOOKUP($E422&amp;$D$92, Outliers!$A$4:$P$214,10,FALSE),"0")</f>
        <v>0</v>
      </c>
      <c r="AA422" s="163">
        <f>IFERROR(VLOOKUP($E422&amp;$D$92, Outliers!$A$4:$P$214,11,FALSE),"0")</f>
        <v>0</v>
      </c>
      <c r="AB422" s="163">
        <f>IFERROR(VLOOKUP($E422&amp;$D$92, Outliers!$A$4:$P$214,12,FALSE),"0")</f>
        <v>1</v>
      </c>
      <c r="AD422" s="78"/>
      <c r="AE422" s="78"/>
      <c r="AF422" s="78"/>
      <c r="AG422" s="78"/>
    </row>
    <row r="423" spans="4:33" x14ac:dyDescent="0.25">
      <c r="D423" s="318"/>
      <c r="E423" s="103" t="s">
        <v>27</v>
      </c>
      <c r="F423" s="95" t="str">
        <f>IF(P422="","",VLOOKUP($E422&amp;$D$91&amp;$D$92,'CCG data'!$A:$AD,'CCG data'!W$3,FALSE))</f>
        <v/>
      </c>
      <c r="G423" s="96" t="str">
        <f>IF(P422="","",VLOOKUP($E422&amp;$D$91&amp;$D$92,'CCG data'!$A:$AD,'CCG data'!X$3,FALSE))</f>
        <v/>
      </c>
      <c r="H423" s="96">
        <f>IF(R422="","",VLOOKUP($E422&amp;$D$91&amp;$D$92,'CCG data'!$A:$AD,'CCG data'!Y$3,FALSE))</f>
        <v>36.999321194025619</v>
      </c>
      <c r="I423" s="96">
        <f>IF(R422="","",VLOOKUP($E422&amp;$D$91&amp;$D$92,'CCG data'!$A:$AD,'CCG data'!Z$3,FALSE))</f>
        <v>40.638986224496399</v>
      </c>
      <c r="J423" s="96">
        <f>IF(T422="","",VLOOKUP($E422&amp;$D$91&amp;$D$92,'CCG data'!$A:$AD,'CCG data'!AA$3,FALSE))</f>
        <v>26.428771753516024</v>
      </c>
      <c r="K423" s="96">
        <f>IF(T422="","",VLOOKUP($E422&amp;$D$91&amp;$D$92,'CCG data'!$A:$AD,'CCG data'!AB$3,FALSE))</f>
        <v>29.520566877784184</v>
      </c>
      <c r="L423" s="96">
        <f>IF(V422="","",VLOOKUP($E422&amp;$D$91&amp;$D$92,'CCG data'!$A:$AD,'CCG data'!AC$3,FALSE))</f>
        <v>8.6149302224562572</v>
      </c>
      <c r="M423" s="96">
        <f>IF(V422="","",VLOOKUP($E422&amp;$D$91&amp;$D$92,'CCG data'!$A:$AD,'CCG data'!AD$3,FALSE))</f>
        <v>10.415802602900994</v>
      </c>
      <c r="N423" s="363"/>
      <c r="P423" s="150" t="str">
        <f>IF(P422="","",VLOOKUP($E422&amp;$D$91&amp;$D$92,'CCG data'!$A:$AD,'CCG data'!I$3,FALSE))</f>
        <v/>
      </c>
      <c r="Q423" s="15" t="str">
        <f>IF(P422="","",VLOOKUP($E422&amp;$D$91&amp;$D$92,'CCG data'!$A:$AD,'CCG data'!J$3,FALSE))</f>
        <v/>
      </c>
      <c r="R423" s="15">
        <f>IF(R422="","",VLOOKUP($E422&amp;$D$91&amp;$D$92,'CCG data'!$A:$AD,'CCG data'!K$3,FALSE))</f>
        <v>0.49199999999999999</v>
      </c>
      <c r="S423" s="15">
        <f>IF(R422="","",VLOOKUP($E422&amp;$D$91&amp;$D$92,'CCG data'!$A:$AD,'CCG data'!L$3,FALSE))</f>
        <v>0.52600000000000002</v>
      </c>
      <c r="T423" s="15">
        <f>IF(T422="","",VLOOKUP($E422&amp;$D$91&amp;$D$92,'CCG data'!$A:$AD,'CCG data'!M$3,FALSE))</f>
        <v>0.35</v>
      </c>
      <c r="U423" s="15">
        <f>IF(T422="","",VLOOKUP($E422&amp;$D$91&amp;$D$92,'CCG data'!$A:$AD,'CCG data'!N$3,FALSE))</f>
        <v>0.38200000000000001</v>
      </c>
      <c r="V423" s="15">
        <f>IF(V422="","",VLOOKUP($E422&amp;$D$91&amp;$D$92,'CCG data'!$A:$AD,'CCG data'!O$3,FALSE))</f>
        <v>0.114</v>
      </c>
      <c r="W423" s="135">
        <f>IF(V422="","",VLOOKUP($E422&amp;$D$91&amp;$D$92,'CCG data'!$A:$AD,'CCG data'!P$3,FALSE))</f>
        <v>0.13600000000000001</v>
      </c>
      <c r="Z423" s="163" t="str">
        <f>IFERROR(VLOOKUP($E423&amp;$D$92, Outliers!$A$4:$P$214,10,FALSE),"0")</f>
        <v>0</v>
      </c>
      <c r="AA423" s="163" t="str">
        <f>IFERROR(VLOOKUP($E423&amp;$D$92, Outliers!$A$4:$P$214,11,FALSE),"0")</f>
        <v>0</v>
      </c>
      <c r="AB423" s="163" t="str">
        <f>IFERROR(VLOOKUP($E423&amp;$D$92, Outliers!$A$4:$P$214,12,FALSE),"0")</f>
        <v>0</v>
      </c>
      <c r="AD423" s="78"/>
      <c r="AE423" s="78"/>
      <c r="AF423" s="78"/>
      <c r="AG423" s="78"/>
    </row>
    <row r="424" spans="4:33" ht="15.75" x14ac:dyDescent="0.25">
      <c r="D424" s="318"/>
      <c r="E424" s="104" t="s">
        <v>422</v>
      </c>
      <c r="F424" s="405" t="str">
        <f>IF(OR(ISERROR(VLOOKUP($E424&amp;$D$91&amp;$D$92,'CCG data'!$A:$AD,'CCG data'!R$3,FALSE)),ISBLANK(VLOOKUP($E424&amp;$D$91&amp;$D$92,'CCG data'!$A:$AD,'CCG data'!R$3,FALSE))),"",VLOOKUP($E424&amp;$D$91&amp;$D$92,'CCG data'!$A:$AD,'CCG data'!R$3,FALSE))</f>
        <v/>
      </c>
      <c r="G424" s="406"/>
      <c r="H424" s="406">
        <f>IF(OR(ISERROR(VLOOKUP($E424&amp;$D$91&amp;$D$92,'CCG data'!$A:$AD,'CCG data'!S$3,FALSE)),ISBLANK(VLOOKUP($E424&amp;$D$91&amp;$D$92,'CCG data'!$A:$AD,'CCG data'!S$3,FALSE))),"",VLOOKUP($E424&amp;$D$91&amp;$D$92,'CCG data'!$A:$AD,'CCG data'!S$3,FALSE))</f>
        <v>35.548775404031716</v>
      </c>
      <c r="I424" s="406"/>
      <c r="J424" s="406">
        <f>IF(OR(ISERROR(VLOOKUP($E424&amp;$D$91&amp;$D$92,'CCG data'!$A:$AD,'CCG data'!T$3,FALSE)),ISBLANK(VLOOKUP($E424&amp;$D$91&amp;$D$92,'CCG data'!$A:$AD,'CCG data'!T$3,FALSE))),"",VLOOKUP($E424&amp;$D$91&amp;$D$92,'CCG data'!$A:$AD,'CCG data'!T$3,FALSE))</f>
        <v>25.790132355296109</v>
      </c>
      <c r="K424" s="406"/>
      <c r="L424" s="406">
        <f>IF(OR(ISERROR(VLOOKUP($E424&amp;$D$91&amp;$D$92,'CCG data'!$A:$AD,'CCG data'!U$3,FALSE)),ISBLANK(VLOOKUP($E424&amp;$D$91&amp;$D$92,'CCG data'!$A:$AD,'CCG data'!U$3,FALSE))),"",VLOOKUP($E424&amp;$D$91&amp;$D$92,'CCG data'!$A:$AD,'CCG data'!U$3,FALSE))</f>
        <v>11.844409982461723</v>
      </c>
      <c r="M424" s="407"/>
      <c r="N424" s="362">
        <f>IF(OR(ISERROR(VLOOKUP($E424&amp;$D$91&amp;$D$92,'CCG data'!$A:$AD,'CCG data'!G$3,FALSE)),ISBLANK(VLOOKUP($E424&amp;$D$91&amp;$D$92,'CCG data'!$A:$AD,'CCG data'!G$3,FALSE))),"",VLOOKUP($E424&amp;$D$91&amp;$D$92,'CCG data'!$A:$AD,'CCG data'!G$3,FALSE))</f>
        <v>1027</v>
      </c>
      <c r="P424" s="397" t="str">
        <f>IF(OR(ISERROR(VLOOKUP($E424&amp;$D$91&amp;$D$92,'CCG data'!$A:$AD,'CCG data'!B$3,FALSE)),ISBLANK(VLOOKUP($E424&amp;$D$91&amp;$D$92,'CCG data'!$A:$AD,'CCG data'!B$3,FALSE))),"",VLOOKUP($E424&amp;$D$91&amp;$D$92,'CCG data'!$A:$AD,'CCG data'!B$3,FALSE))</f>
        <v/>
      </c>
      <c r="Q424" s="263"/>
      <c r="R424" s="263">
        <f>IF(OR(ISERROR(VLOOKUP($E424&amp;$D$91&amp;$D$92,'CCG data'!$A:$AD,'CCG data'!C$3,FALSE)),ISBLANK(VLOOKUP($E424&amp;$D$91&amp;$D$92,'CCG data'!$A:$AD,'CCG data'!C$3,FALSE))),"",VLOOKUP($E424&amp;$D$91&amp;$D$92,'CCG data'!$A:$AD,'CCG data'!C$3,FALSE))</f>
        <v>0.48003894839337879</v>
      </c>
      <c r="S424" s="263"/>
      <c r="T424" s="263">
        <f>IF(OR(ISERROR(VLOOKUP($E424&amp;$D$91&amp;$D$92,'CCG data'!$A:$AD,'CCG data'!D$3,FALSE)),ISBLANK(VLOOKUP($E424&amp;$D$91&amp;$D$92,'CCG data'!$A:$AD,'CCG data'!D$3,FALSE))),"",VLOOKUP($E424&amp;$D$91&amp;$D$92,'CCG data'!$A:$AD,'CCG data'!D$3,FALSE))</f>
        <v>0.36222005842259009</v>
      </c>
      <c r="U424" s="263"/>
      <c r="V424" s="263">
        <f>IF(OR(ISERROR(VLOOKUP($E424&amp;$D$91&amp;$D$92,'CCG data'!$A:$AD,'CCG data'!E$3,FALSE)),ISBLANK(VLOOKUP($E424&amp;$D$91&amp;$D$92,'CCG data'!$A:$AD,'CCG data'!E$3,FALSE))),"",VLOOKUP($E424&amp;$D$91&amp;$D$92,'CCG data'!$A:$AD,'CCG data'!E$3,FALSE))</f>
        <v>0.15774099318403115</v>
      </c>
      <c r="W424" s="398"/>
      <c r="Z424" s="163">
        <f>IFERROR(VLOOKUP($E424&amp;$D$92, Outliers!$A$4:$P$214,10,FALSE),"0")</f>
        <v>0</v>
      </c>
      <c r="AA424" s="163">
        <f>IFERROR(VLOOKUP($E424&amp;$D$92, Outliers!$A$4:$P$214,11,FALSE),"0")</f>
        <v>0</v>
      </c>
      <c r="AB424" s="163">
        <f>IFERROR(VLOOKUP($E424&amp;$D$92, Outliers!$A$4:$P$214,12,FALSE),"0")</f>
        <v>0</v>
      </c>
      <c r="AD424" s="78"/>
      <c r="AE424" s="78"/>
      <c r="AF424" s="78"/>
      <c r="AG424" s="78"/>
    </row>
    <row r="425" spans="4:33" x14ac:dyDescent="0.25">
      <c r="D425" s="318"/>
      <c r="E425" s="103" t="s">
        <v>27</v>
      </c>
      <c r="F425" s="95" t="str">
        <f>IF(P424="","",VLOOKUP($E424&amp;$D$91&amp;$D$92,'CCG data'!$A:$AD,'CCG data'!W$3,FALSE))</f>
        <v/>
      </c>
      <c r="G425" s="96" t="str">
        <f>IF(P424="","",VLOOKUP($E424&amp;$D$91&amp;$D$92,'CCG data'!$A:$AD,'CCG data'!X$3,FALSE))</f>
        <v/>
      </c>
      <c r="H425" s="96">
        <f>IF(R424="","",VLOOKUP($E424&amp;$D$91&amp;$D$92,'CCG data'!$A:$AD,'CCG data'!Y$3,FALSE))</f>
        <v>32.410744210831815</v>
      </c>
      <c r="I425" s="96">
        <f>IF(R424="","",VLOOKUP($E424&amp;$D$91&amp;$D$92,'CCG data'!$A:$AD,'CCG data'!Z$3,FALSE))</f>
        <v>38.686806597231616</v>
      </c>
      <c r="J425" s="96">
        <f>IF(T424="","",VLOOKUP($E424&amp;$D$91&amp;$D$92,'CCG data'!$A:$AD,'CCG data'!AA$3,FALSE))</f>
        <v>23.169306452887774</v>
      </c>
      <c r="K425" s="96">
        <f>IF(T424="","",VLOOKUP($E424&amp;$D$91&amp;$D$92,'CCG data'!$A:$AD,'CCG data'!AB$3,FALSE))</f>
        <v>28.410958257704443</v>
      </c>
      <c r="L425" s="96">
        <f>IF(V424="","",VLOOKUP($E424&amp;$D$91&amp;$D$92,'CCG data'!$A:$AD,'CCG data'!AC$3,FALSE))</f>
        <v>10.020463901262328</v>
      </c>
      <c r="M425" s="96">
        <f>IF(V424="","",VLOOKUP($E424&amp;$D$91&amp;$D$92,'CCG data'!$A:$AD,'CCG data'!AD$3,FALSE))</f>
        <v>13.668356063661118</v>
      </c>
      <c r="N425" s="363"/>
      <c r="P425" s="150" t="str">
        <f>IF(P424="","",VLOOKUP($E424&amp;$D$91&amp;$D$92,'CCG data'!$A:$AD,'CCG data'!I$3,FALSE))</f>
        <v/>
      </c>
      <c r="Q425" s="15" t="str">
        <f>IF(P424="","",VLOOKUP($E424&amp;$D$91&amp;$D$92,'CCG data'!$A:$AD,'CCG data'!J$3,FALSE))</f>
        <v/>
      </c>
      <c r="R425" s="15">
        <f>IF(R424="","",VLOOKUP($E424&amp;$D$91&amp;$D$92,'CCG data'!$A:$AD,'CCG data'!K$3,FALSE))</f>
        <v>0.45</v>
      </c>
      <c r="S425" s="15">
        <f>IF(R424="","",VLOOKUP($E424&amp;$D$91&amp;$D$92,'CCG data'!$A:$AD,'CCG data'!L$3,FALSE))</f>
        <v>0.51100000000000001</v>
      </c>
      <c r="T425" s="15">
        <f>IF(T424="","",VLOOKUP($E424&amp;$D$91&amp;$D$92,'CCG data'!$A:$AD,'CCG data'!M$3,FALSE))</f>
        <v>0.33300000000000002</v>
      </c>
      <c r="U425" s="15">
        <f>IF(T424="","",VLOOKUP($E424&amp;$D$91&amp;$D$92,'CCG data'!$A:$AD,'CCG data'!N$3,FALSE))</f>
        <v>0.39200000000000002</v>
      </c>
      <c r="V425" s="15">
        <f>IF(V424="","",VLOOKUP($E424&amp;$D$91&amp;$D$92,'CCG data'!$A:$AD,'CCG data'!O$3,FALSE))</f>
        <v>0.13700000000000001</v>
      </c>
      <c r="W425" s="135">
        <f>IF(V424="","",VLOOKUP($E424&amp;$D$91&amp;$D$92,'CCG data'!$A:$AD,'CCG data'!P$3,FALSE))</f>
        <v>0.18099999999999999</v>
      </c>
      <c r="Z425" s="163" t="str">
        <f>IFERROR(VLOOKUP($E425&amp;$D$92, Outliers!$A$4:$P$214,10,FALSE),"0")</f>
        <v>0</v>
      </c>
      <c r="AA425" s="163" t="str">
        <f>IFERROR(VLOOKUP($E425&amp;$D$92, Outliers!$A$4:$P$214,11,FALSE),"0")</f>
        <v>0</v>
      </c>
      <c r="AB425" s="163" t="str">
        <f>IFERROR(VLOOKUP($E425&amp;$D$92, Outliers!$A$4:$P$214,12,FALSE),"0")</f>
        <v>0</v>
      </c>
      <c r="AD425" s="78"/>
      <c r="AE425" s="78"/>
      <c r="AF425" s="78"/>
      <c r="AG425" s="78"/>
    </row>
    <row r="426" spans="4:33" ht="15.75" x14ac:dyDescent="0.25">
      <c r="D426" s="318"/>
      <c r="E426" s="104" t="s">
        <v>268</v>
      </c>
      <c r="F426" s="405" t="str">
        <f>IF(OR(ISERROR(VLOOKUP($E426&amp;$D$91&amp;$D$92,'CCG data'!$A:$AD,'CCG data'!R$3,FALSE)),ISBLANK(VLOOKUP($E426&amp;$D$91&amp;$D$92,'CCG data'!$A:$AD,'CCG data'!R$3,FALSE))),"",VLOOKUP($E426&amp;$D$91&amp;$D$92,'CCG data'!$A:$AD,'CCG data'!R$3,FALSE))</f>
        <v/>
      </c>
      <c r="G426" s="406"/>
      <c r="H426" s="406">
        <f>IF(OR(ISERROR(VLOOKUP($E426&amp;$D$91&amp;$D$92,'CCG data'!$A:$AD,'CCG data'!S$3,FALSE)),ISBLANK(VLOOKUP($E426&amp;$D$91&amp;$D$92,'CCG data'!$A:$AD,'CCG data'!S$3,FALSE))),"",VLOOKUP($E426&amp;$D$91&amp;$D$92,'CCG data'!$A:$AD,'CCG data'!S$3,FALSE))</f>
        <v>46.281555588449315</v>
      </c>
      <c r="I426" s="406"/>
      <c r="J426" s="406">
        <f>IF(OR(ISERROR(VLOOKUP($E426&amp;$D$91&amp;$D$92,'CCG data'!$A:$AD,'CCG data'!T$3,FALSE)),ISBLANK(VLOOKUP($E426&amp;$D$91&amp;$D$92,'CCG data'!$A:$AD,'CCG data'!T$3,FALSE))),"",VLOOKUP($E426&amp;$D$91&amp;$D$92,'CCG data'!$A:$AD,'CCG data'!T$3,FALSE))</f>
        <v>43.925960312560541</v>
      </c>
      <c r="K426" s="406"/>
      <c r="L426" s="406">
        <f>IF(OR(ISERROR(VLOOKUP($E426&amp;$D$91&amp;$D$92,'CCG data'!$A:$AD,'CCG data'!U$3,FALSE)),ISBLANK(VLOOKUP($E426&amp;$D$91&amp;$D$92,'CCG data'!$A:$AD,'CCG data'!U$3,FALSE))),"",VLOOKUP($E426&amp;$D$91&amp;$D$92,'CCG data'!$A:$AD,'CCG data'!U$3,FALSE))</f>
        <v>11.525777091829564</v>
      </c>
      <c r="M426" s="407"/>
      <c r="N426" s="362">
        <f>IF(OR(ISERROR(VLOOKUP($E426&amp;$D$91&amp;$D$92,'CCG data'!$A:$AD,'CCG data'!G$3,FALSE)),ISBLANK(VLOOKUP($E426&amp;$D$91&amp;$D$92,'CCG data'!$A:$AD,'CCG data'!G$3,FALSE))),"",VLOOKUP($E426&amp;$D$91&amp;$D$92,'CCG data'!$A:$AD,'CCG data'!G$3,FALSE))</f>
        <v>1357</v>
      </c>
      <c r="P426" s="397" t="str">
        <f>IF(OR(ISERROR(VLOOKUP($E426&amp;$D$91&amp;$D$92,'CCG data'!$A:$AD,'CCG data'!B$3,FALSE)),ISBLANK(VLOOKUP($E426&amp;$D$91&amp;$D$92,'CCG data'!$A:$AD,'CCG data'!B$3,FALSE))),"",VLOOKUP($E426&amp;$D$91&amp;$D$92,'CCG data'!$A:$AD,'CCG data'!B$3,FALSE))</f>
        <v/>
      </c>
      <c r="Q426" s="263"/>
      <c r="R426" s="263">
        <f>IF(OR(ISERROR(VLOOKUP($E426&amp;$D$91&amp;$D$92,'CCG data'!$A:$AD,'CCG data'!C$3,FALSE)),ISBLANK(VLOOKUP($E426&amp;$D$91&amp;$D$92,'CCG data'!$A:$AD,'CCG data'!C$3,FALSE))),"",VLOOKUP($E426&amp;$D$91&amp;$D$92,'CCG data'!$A:$AD,'CCG data'!C$3,FALSE))</f>
        <v>0.45615327929255711</v>
      </c>
      <c r="S426" s="263"/>
      <c r="T426" s="263">
        <f>IF(OR(ISERROR(VLOOKUP($E426&amp;$D$91&amp;$D$92,'CCG data'!$A:$AD,'CCG data'!D$3,FALSE)),ISBLANK(VLOOKUP($E426&amp;$D$91&amp;$D$92,'CCG data'!$A:$AD,'CCG data'!D$3,FALSE))),"",VLOOKUP($E426&amp;$D$91&amp;$D$92,'CCG data'!$A:$AD,'CCG data'!D$3,FALSE))</f>
        <v>0.42815033161385407</v>
      </c>
      <c r="U426" s="263"/>
      <c r="V426" s="263">
        <f>IF(OR(ISERROR(VLOOKUP($E426&amp;$D$91&amp;$D$92,'CCG data'!$A:$AD,'CCG data'!E$3,FALSE)),ISBLANK(VLOOKUP($E426&amp;$D$91&amp;$D$92,'CCG data'!$A:$AD,'CCG data'!E$3,FALSE))),"",VLOOKUP($E426&amp;$D$91&amp;$D$92,'CCG data'!$A:$AD,'CCG data'!E$3,FALSE))</f>
        <v>0.1156963890935888</v>
      </c>
      <c r="W426" s="398"/>
      <c r="Z426" s="163">
        <f>IFERROR(VLOOKUP($E426&amp;$D$92, Outliers!$A$4:$P$214,10,FALSE),"0")</f>
        <v>1</v>
      </c>
      <c r="AA426" s="163">
        <f>IFERROR(VLOOKUP($E426&amp;$D$92, Outliers!$A$4:$P$214,11,FALSE),"0")</f>
        <v>1</v>
      </c>
      <c r="AB426" s="163">
        <f>IFERROR(VLOOKUP($E426&amp;$D$92, Outliers!$A$4:$P$214,12,FALSE),"0")</f>
        <v>0</v>
      </c>
      <c r="AD426" s="78"/>
      <c r="AE426" s="78"/>
      <c r="AF426" s="78"/>
      <c r="AG426" s="78"/>
    </row>
    <row r="427" spans="4:33" x14ac:dyDescent="0.25">
      <c r="D427" s="318"/>
      <c r="E427" s="103" t="s">
        <v>27</v>
      </c>
      <c r="F427" s="95" t="str">
        <f>IF(P426="","",VLOOKUP($E426&amp;$D$91&amp;$D$92,'CCG data'!$A:$AD,'CCG data'!W$3,FALSE))</f>
        <v/>
      </c>
      <c r="G427" s="96" t="str">
        <f>IF(P426="","",VLOOKUP($E426&amp;$D$91&amp;$D$92,'CCG data'!$A:$AD,'CCG data'!X$3,FALSE))</f>
        <v/>
      </c>
      <c r="H427" s="96">
        <f>IF(R426="","",VLOOKUP($E426&amp;$D$91&amp;$D$92,'CCG data'!$A:$AD,'CCG data'!Y$3,FALSE))</f>
        <v>42.635538543555029</v>
      </c>
      <c r="I427" s="96">
        <f>IF(R426="","",VLOOKUP($E426&amp;$D$91&amp;$D$92,'CCG data'!$A:$AD,'CCG data'!Z$3,FALSE))</f>
        <v>49.927572633343601</v>
      </c>
      <c r="J427" s="96">
        <f>IF(T426="","",VLOOKUP($E426&amp;$D$91&amp;$D$92,'CCG data'!$A:$AD,'CCG data'!AA$3,FALSE))</f>
        <v>40.354142736416122</v>
      </c>
      <c r="K427" s="96">
        <f>IF(T426="","",VLOOKUP($E426&amp;$D$91&amp;$D$92,'CCG data'!$A:$AD,'CCG data'!AB$3,FALSE))</f>
        <v>47.49777788870496</v>
      </c>
      <c r="L427" s="96">
        <f>IF(V426="","",VLOOKUP($E426&amp;$D$91&amp;$D$92,'CCG data'!$A:$AD,'CCG data'!AC$3,FALSE))</f>
        <v>9.7228570718934009</v>
      </c>
      <c r="M427" s="96">
        <f>IF(V426="","",VLOOKUP($E426&amp;$D$91&amp;$D$92,'CCG data'!$A:$AD,'CCG data'!AD$3,FALSE))</f>
        <v>13.328697111765727</v>
      </c>
      <c r="N427" s="363"/>
      <c r="P427" s="150" t="str">
        <f>IF(P426="","",VLOOKUP($E426&amp;$D$91&amp;$D$92,'CCG data'!$A:$AD,'CCG data'!I$3,FALSE))</f>
        <v/>
      </c>
      <c r="Q427" s="15" t="str">
        <f>IF(P426="","",VLOOKUP($E426&amp;$D$91&amp;$D$92,'CCG data'!$A:$AD,'CCG data'!J$3,FALSE))</f>
        <v/>
      </c>
      <c r="R427" s="15">
        <f>IF(R426="","",VLOOKUP($E426&amp;$D$91&amp;$D$92,'CCG data'!$A:$AD,'CCG data'!K$3,FALSE))</f>
        <v>0.43</v>
      </c>
      <c r="S427" s="15">
        <f>IF(R426="","",VLOOKUP($E426&amp;$D$91&amp;$D$92,'CCG data'!$A:$AD,'CCG data'!L$3,FALSE))</f>
        <v>0.48299999999999998</v>
      </c>
      <c r="T427" s="15">
        <f>IF(T426="","",VLOOKUP($E426&amp;$D$91&amp;$D$92,'CCG data'!$A:$AD,'CCG data'!M$3,FALSE))</f>
        <v>0.40200000000000002</v>
      </c>
      <c r="U427" s="15">
        <f>IF(T426="","",VLOOKUP($E426&amp;$D$91&amp;$D$92,'CCG data'!$A:$AD,'CCG data'!N$3,FALSE))</f>
        <v>0.45500000000000002</v>
      </c>
      <c r="V427" s="15">
        <f>IF(V426="","",VLOOKUP($E426&amp;$D$91&amp;$D$92,'CCG data'!$A:$AD,'CCG data'!O$3,FALSE))</f>
        <v>0.1</v>
      </c>
      <c r="W427" s="135">
        <f>IF(V426="","",VLOOKUP($E426&amp;$D$91&amp;$D$92,'CCG data'!$A:$AD,'CCG data'!P$3,FALSE))</f>
        <v>0.13400000000000001</v>
      </c>
      <c r="Z427" s="163" t="str">
        <f>IFERROR(VLOOKUP($E427&amp;$D$92, Outliers!$A$4:$P$214,10,FALSE),"0")</f>
        <v>0</v>
      </c>
      <c r="AA427" s="163" t="str">
        <f>IFERROR(VLOOKUP($E427&amp;$D$92, Outliers!$A$4:$P$214,11,FALSE),"0")</f>
        <v>0</v>
      </c>
      <c r="AB427" s="163" t="str">
        <f>IFERROR(VLOOKUP($E427&amp;$D$92, Outliers!$A$4:$P$214,12,FALSE),"0")</f>
        <v>0</v>
      </c>
      <c r="AD427" s="78"/>
      <c r="AE427" s="78"/>
      <c r="AF427" s="78"/>
      <c r="AG427" s="78"/>
    </row>
    <row r="428" spans="4:33" ht="15.75" x14ac:dyDescent="0.25">
      <c r="D428" s="318"/>
      <c r="E428" s="104" t="s">
        <v>269</v>
      </c>
      <c r="F428" s="405" t="str">
        <f>IF(OR(ISERROR(VLOOKUP($E428&amp;$D$91&amp;$D$92,'CCG data'!$A:$AD,'CCG data'!R$3,FALSE)),ISBLANK(VLOOKUP($E428&amp;$D$91&amp;$D$92,'CCG data'!$A:$AD,'CCG data'!R$3,FALSE))),"",VLOOKUP($E428&amp;$D$91&amp;$D$92,'CCG data'!$A:$AD,'CCG data'!R$3,FALSE))</f>
        <v/>
      </c>
      <c r="G428" s="406"/>
      <c r="H428" s="406">
        <f>IF(OR(ISERROR(VLOOKUP($E428&amp;$D$91&amp;$D$92,'CCG data'!$A:$AD,'CCG data'!S$3,FALSE)),ISBLANK(VLOOKUP($E428&amp;$D$91&amp;$D$92,'CCG data'!$A:$AD,'CCG data'!S$3,FALSE))),"",VLOOKUP($E428&amp;$D$91&amp;$D$92,'CCG data'!$A:$AD,'CCG data'!S$3,FALSE))</f>
        <v>41.081663537354068</v>
      </c>
      <c r="I428" s="406"/>
      <c r="J428" s="406">
        <f>IF(OR(ISERROR(VLOOKUP($E428&amp;$D$91&amp;$D$92,'CCG data'!$A:$AD,'CCG data'!T$3,FALSE)),ISBLANK(VLOOKUP($E428&amp;$D$91&amp;$D$92,'CCG data'!$A:$AD,'CCG data'!T$3,FALSE))),"",VLOOKUP($E428&amp;$D$91&amp;$D$92,'CCG data'!$A:$AD,'CCG data'!T$3,FALSE))</f>
        <v>32.451652731105042</v>
      </c>
      <c r="K428" s="406"/>
      <c r="L428" s="406">
        <f>IF(OR(ISERROR(VLOOKUP($E428&amp;$D$91&amp;$D$92,'CCG data'!$A:$AD,'CCG data'!U$3,FALSE)),ISBLANK(VLOOKUP($E428&amp;$D$91&amp;$D$92,'CCG data'!$A:$AD,'CCG data'!U$3,FALSE))),"",VLOOKUP($E428&amp;$D$91&amp;$D$92,'CCG data'!$A:$AD,'CCG data'!U$3,FALSE))</f>
        <v>20.579397270492279</v>
      </c>
      <c r="M428" s="407"/>
      <c r="N428" s="362">
        <f>IF(OR(ISERROR(VLOOKUP($E428&amp;$D$91&amp;$D$92,'CCG data'!$A:$AD,'CCG data'!G$3,FALSE)),ISBLANK(VLOOKUP($E428&amp;$D$91&amp;$D$92,'CCG data'!$A:$AD,'CCG data'!G$3,FALSE))),"",VLOOKUP($E428&amp;$D$91&amp;$D$92,'CCG data'!$A:$AD,'CCG data'!G$3,FALSE))</f>
        <v>1557</v>
      </c>
      <c r="P428" s="397" t="str">
        <f>IF(OR(ISERROR(VLOOKUP($E428&amp;$D$91&amp;$D$92,'CCG data'!$A:$AD,'CCG data'!B$3,FALSE)),ISBLANK(VLOOKUP($E428&amp;$D$91&amp;$D$92,'CCG data'!$A:$AD,'CCG data'!B$3,FALSE))),"",VLOOKUP($E428&amp;$D$91&amp;$D$92,'CCG data'!$A:$AD,'CCG data'!B$3,FALSE))</f>
        <v/>
      </c>
      <c r="Q428" s="263"/>
      <c r="R428" s="263">
        <f>IF(OR(ISERROR(VLOOKUP($E428&amp;$D$91&amp;$D$92,'CCG data'!$A:$AD,'CCG data'!C$3,FALSE)),ISBLANK(VLOOKUP($E428&amp;$D$91&amp;$D$92,'CCG data'!$A:$AD,'CCG data'!C$3,FALSE))),"",VLOOKUP($E428&amp;$D$91&amp;$D$92,'CCG data'!$A:$AD,'CCG data'!C$3,FALSE))</f>
        <v>0.44123314065510599</v>
      </c>
      <c r="S428" s="263"/>
      <c r="T428" s="263">
        <f>IF(OR(ISERROR(VLOOKUP($E428&amp;$D$91&amp;$D$92,'CCG data'!$A:$AD,'CCG data'!D$3,FALSE)),ISBLANK(VLOOKUP($E428&amp;$D$91&amp;$D$92,'CCG data'!$A:$AD,'CCG data'!D$3,FALSE))),"",VLOOKUP($E428&amp;$D$91&amp;$D$92,'CCG data'!$A:$AD,'CCG data'!D$3,FALSE))</f>
        <v>0.33975594091201028</v>
      </c>
      <c r="U428" s="263"/>
      <c r="V428" s="263">
        <f>IF(OR(ISERROR(VLOOKUP($E428&amp;$D$91&amp;$D$92,'CCG data'!$A:$AD,'CCG data'!E$3,FALSE)),ISBLANK(VLOOKUP($E428&amp;$D$91&amp;$D$92,'CCG data'!$A:$AD,'CCG data'!E$3,FALSE))),"",VLOOKUP($E428&amp;$D$91&amp;$D$92,'CCG data'!$A:$AD,'CCG data'!E$3,FALSE))</f>
        <v>0.21901091843288376</v>
      </c>
      <c r="W428" s="398"/>
      <c r="Z428" s="163">
        <f>IFERROR(VLOOKUP($E428&amp;$D$92, Outliers!$A$4:$P$214,10,FALSE),"0")</f>
        <v>0</v>
      </c>
      <c r="AA428" s="163">
        <f>IFERROR(VLOOKUP($E428&amp;$D$92, Outliers!$A$4:$P$214,11,FALSE),"0")</f>
        <v>1</v>
      </c>
      <c r="AB428" s="163">
        <f>IFERROR(VLOOKUP($E428&amp;$D$92, Outliers!$A$4:$P$214,12,FALSE),"0")</f>
        <v>1</v>
      </c>
      <c r="AD428" s="78"/>
      <c r="AE428" s="78"/>
      <c r="AF428" s="78"/>
      <c r="AG428" s="78"/>
    </row>
    <row r="429" spans="4:33" x14ac:dyDescent="0.25">
      <c r="D429" s="318"/>
      <c r="E429" s="103" t="s">
        <v>27</v>
      </c>
      <c r="F429" s="95" t="str">
        <f>IF(P428="","",VLOOKUP($E428&amp;$D$91&amp;$D$92,'CCG data'!$A:$AD,'CCG data'!W$3,FALSE))</f>
        <v/>
      </c>
      <c r="G429" s="96" t="str">
        <f>IF(P428="","",VLOOKUP($E428&amp;$D$91&amp;$D$92,'CCG data'!$A:$AD,'CCG data'!X$3,FALSE))</f>
        <v/>
      </c>
      <c r="H429" s="96">
        <f>IF(R428="","",VLOOKUP($E428&amp;$D$91&amp;$D$92,'CCG data'!$A:$AD,'CCG data'!Y$3,FALSE))</f>
        <v>38.009631615565212</v>
      </c>
      <c r="I429" s="96">
        <f>IF(R428="","",VLOOKUP($E428&amp;$D$91&amp;$D$92,'CCG data'!$A:$AD,'CCG data'!Z$3,FALSE))</f>
        <v>44.153695459142924</v>
      </c>
      <c r="J429" s="96">
        <f>IF(T428="","",VLOOKUP($E428&amp;$D$91&amp;$D$92,'CCG data'!$A:$AD,'CCG data'!AA$3,FALSE))</f>
        <v>29.686207541845658</v>
      </c>
      <c r="K429" s="96">
        <f>IF(T428="","",VLOOKUP($E428&amp;$D$91&amp;$D$92,'CCG data'!$A:$AD,'CCG data'!AB$3,FALSE))</f>
        <v>35.217097920364431</v>
      </c>
      <c r="L429" s="96">
        <f>IF(V428="","",VLOOKUP($E428&amp;$D$91&amp;$D$92,'CCG data'!$A:$AD,'CCG data'!AC$3,FALSE))</f>
        <v>18.395101057316058</v>
      </c>
      <c r="M429" s="96">
        <f>IF(V428="","",VLOOKUP($E428&amp;$D$91&amp;$D$92,'CCG data'!$A:$AD,'CCG data'!AD$3,FALSE))</f>
        <v>22.763693483668501</v>
      </c>
      <c r="N429" s="363"/>
      <c r="P429" s="150" t="str">
        <f>IF(P428="","",VLOOKUP($E428&amp;$D$91&amp;$D$92,'CCG data'!$A:$AD,'CCG data'!I$3,FALSE))</f>
        <v/>
      </c>
      <c r="Q429" s="15" t="str">
        <f>IF(P428="","",VLOOKUP($E428&amp;$D$91&amp;$D$92,'CCG data'!$A:$AD,'CCG data'!J$3,FALSE))</f>
        <v/>
      </c>
      <c r="R429" s="15">
        <f>IF(R428="","",VLOOKUP($E428&amp;$D$91&amp;$D$92,'CCG data'!$A:$AD,'CCG data'!K$3,FALSE))</f>
        <v>0.41699999999999998</v>
      </c>
      <c r="S429" s="15">
        <f>IF(R428="","",VLOOKUP($E428&amp;$D$91&amp;$D$92,'CCG data'!$A:$AD,'CCG data'!L$3,FALSE))</f>
        <v>0.46600000000000003</v>
      </c>
      <c r="T429" s="15">
        <f>IF(T428="","",VLOOKUP($E428&amp;$D$91&amp;$D$92,'CCG data'!$A:$AD,'CCG data'!M$3,FALSE))</f>
        <v>0.317</v>
      </c>
      <c r="U429" s="15">
        <f>IF(T428="","",VLOOKUP($E428&amp;$D$91&amp;$D$92,'CCG data'!$A:$AD,'CCG data'!N$3,FALSE))</f>
        <v>0.36399999999999999</v>
      </c>
      <c r="V429" s="15">
        <f>IF(V428="","",VLOOKUP($E428&amp;$D$91&amp;$D$92,'CCG data'!$A:$AD,'CCG data'!O$3,FALSE))</f>
        <v>0.19900000000000001</v>
      </c>
      <c r="W429" s="135">
        <f>IF(V428="","",VLOOKUP($E428&amp;$D$91&amp;$D$92,'CCG data'!$A:$AD,'CCG data'!P$3,FALSE))</f>
        <v>0.24</v>
      </c>
      <c r="Z429" s="163" t="str">
        <f>IFERROR(VLOOKUP($E429&amp;$D$92, Outliers!$A$4:$P$214,10,FALSE),"0")</f>
        <v>0</v>
      </c>
      <c r="AA429" s="163" t="str">
        <f>IFERROR(VLOOKUP($E429&amp;$D$92, Outliers!$A$4:$P$214,11,FALSE),"0")</f>
        <v>0</v>
      </c>
      <c r="AB429" s="163" t="str">
        <f>IFERROR(VLOOKUP($E429&amp;$D$92, Outliers!$A$4:$P$214,12,FALSE),"0")</f>
        <v>0</v>
      </c>
      <c r="AD429" s="78"/>
      <c r="AE429" s="78"/>
      <c r="AF429" s="78"/>
      <c r="AG429" s="78"/>
    </row>
    <row r="430" spans="4:33" ht="15.75" x14ac:dyDescent="0.25">
      <c r="D430" s="318"/>
      <c r="E430" s="104" t="s">
        <v>423</v>
      </c>
      <c r="F430" s="405" t="str">
        <f>IF(OR(ISERROR(VLOOKUP($E430&amp;$D$91&amp;$D$92,'CCG data'!$A:$AD,'CCG data'!R$3,FALSE)),ISBLANK(VLOOKUP($E430&amp;$D$91&amp;$D$92,'CCG data'!$A:$AD,'CCG data'!R$3,FALSE))),"",VLOOKUP($E430&amp;$D$91&amp;$D$92,'CCG data'!$A:$AD,'CCG data'!R$3,FALSE))</f>
        <v/>
      </c>
      <c r="G430" s="406"/>
      <c r="H430" s="406">
        <f>IF(OR(ISERROR(VLOOKUP($E430&amp;$D$91&amp;$D$92,'CCG data'!$A:$AD,'CCG data'!S$3,FALSE)),ISBLANK(VLOOKUP($E430&amp;$D$91&amp;$D$92,'CCG data'!$A:$AD,'CCG data'!S$3,FALSE))),"",VLOOKUP($E430&amp;$D$91&amp;$D$92,'CCG data'!$A:$AD,'CCG data'!S$3,FALSE))</f>
        <v>36.276359719707749</v>
      </c>
      <c r="I430" s="406"/>
      <c r="J430" s="406">
        <f>IF(OR(ISERROR(VLOOKUP($E430&amp;$D$91&amp;$D$92,'CCG data'!$A:$AD,'CCG data'!T$3,FALSE)),ISBLANK(VLOOKUP($E430&amp;$D$91&amp;$D$92,'CCG data'!$A:$AD,'CCG data'!T$3,FALSE))),"",VLOOKUP($E430&amp;$D$91&amp;$D$92,'CCG data'!$A:$AD,'CCG data'!T$3,FALSE))</f>
        <v>19.681671986371963</v>
      </c>
      <c r="K430" s="406"/>
      <c r="L430" s="406">
        <f>IF(OR(ISERROR(VLOOKUP($E430&amp;$D$91&amp;$D$92,'CCG data'!$A:$AD,'CCG data'!U$3,FALSE)),ISBLANK(VLOOKUP($E430&amp;$D$91&amp;$D$92,'CCG data'!$A:$AD,'CCG data'!U$3,FALSE))),"",VLOOKUP($E430&amp;$D$91&amp;$D$92,'CCG data'!$A:$AD,'CCG data'!U$3,FALSE))</f>
        <v>5.9190165820544971</v>
      </c>
      <c r="M430" s="407"/>
      <c r="N430" s="362">
        <f>IF(OR(ISERROR(VLOOKUP($E430&amp;$D$91&amp;$D$92,'CCG data'!$A:$AD,'CCG data'!G$3,FALSE)),ISBLANK(VLOOKUP($E430&amp;$D$91&amp;$D$92,'CCG data'!$A:$AD,'CCG data'!G$3,FALSE))),"",VLOOKUP($E430&amp;$D$91&amp;$D$92,'CCG data'!$A:$AD,'CCG data'!G$3,FALSE))</f>
        <v>944</v>
      </c>
      <c r="P430" s="397" t="str">
        <f>IF(OR(ISERROR(VLOOKUP($E430&amp;$D$91&amp;$D$92,'CCG data'!$A:$AD,'CCG data'!B$3,FALSE)),ISBLANK(VLOOKUP($E430&amp;$D$91&amp;$D$92,'CCG data'!$A:$AD,'CCG data'!B$3,FALSE))),"",VLOOKUP($E430&amp;$D$91&amp;$D$92,'CCG data'!$A:$AD,'CCG data'!B$3,FALSE))</f>
        <v/>
      </c>
      <c r="Q430" s="263"/>
      <c r="R430" s="263">
        <f>IF(OR(ISERROR(VLOOKUP($E430&amp;$D$91&amp;$D$92,'CCG data'!$A:$AD,'CCG data'!C$3,FALSE)),ISBLANK(VLOOKUP($E430&amp;$D$91&amp;$D$92,'CCG data'!$A:$AD,'CCG data'!C$3,FALSE))),"",VLOOKUP($E430&amp;$D$91&amp;$D$92,'CCG data'!$A:$AD,'CCG data'!C$3,FALSE))</f>
        <v>0.58686440677966101</v>
      </c>
      <c r="S430" s="263"/>
      <c r="T430" s="263">
        <f>IF(OR(ISERROR(VLOOKUP($E430&amp;$D$91&amp;$D$92,'CCG data'!$A:$AD,'CCG data'!D$3,FALSE)),ISBLANK(VLOOKUP($E430&amp;$D$91&amp;$D$92,'CCG data'!$A:$AD,'CCG data'!D$3,FALSE))),"",VLOOKUP($E430&amp;$D$91&amp;$D$92,'CCG data'!$A:$AD,'CCG data'!D$3,FALSE))</f>
        <v>0.31673728813559321</v>
      </c>
      <c r="U430" s="263"/>
      <c r="V430" s="263">
        <f>IF(OR(ISERROR(VLOOKUP($E430&amp;$D$91&amp;$D$92,'CCG data'!$A:$AD,'CCG data'!E$3,FALSE)),ISBLANK(VLOOKUP($E430&amp;$D$91&amp;$D$92,'CCG data'!$A:$AD,'CCG data'!E$3,FALSE))),"",VLOOKUP($E430&amp;$D$91&amp;$D$92,'CCG data'!$A:$AD,'CCG data'!E$3,FALSE))</f>
        <v>9.639830508474577E-2</v>
      </c>
      <c r="W430" s="398"/>
      <c r="Z430" s="163">
        <f>IFERROR(VLOOKUP($E430&amp;$D$92, Outliers!$A$4:$P$214,10,FALSE),"0")</f>
        <v>0</v>
      </c>
      <c r="AA430" s="163">
        <f>IFERROR(VLOOKUP($E430&amp;$D$92, Outliers!$A$4:$P$214,11,FALSE),"0")</f>
        <v>1</v>
      </c>
      <c r="AB430" s="163">
        <f>IFERROR(VLOOKUP($E430&amp;$D$92, Outliers!$A$4:$P$214,12,FALSE),"0")</f>
        <v>1</v>
      </c>
      <c r="AD430" s="78"/>
      <c r="AE430" s="78"/>
      <c r="AF430" s="78"/>
      <c r="AG430" s="78"/>
    </row>
    <row r="431" spans="4:33" x14ac:dyDescent="0.25">
      <c r="D431" s="318"/>
      <c r="E431" s="103" t="s">
        <v>27</v>
      </c>
      <c r="F431" s="95" t="str">
        <f>IF(P430="","",VLOOKUP($E430&amp;$D$91&amp;$D$92,'CCG data'!$A:$AD,'CCG data'!W$3,FALSE))</f>
        <v/>
      </c>
      <c r="G431" s="96" t="str">
        <f>IF(P430="","",VLOOKUP($E430&amp;$D$91&amp;$D$92,'CCG data'!$A:$AD,'CCG data'!X$3,FALSE))</f>
        <v/>
      </c>
      <c r="H431" s="96">
        <f>IF(R430="","",VLOOKUP($E430&amp;$D$91&amp;$D$92,'CCG data'!$A:$AD,'CCG data'!Y$3,FALSE))</f>
        <v>33.255539436097806</v>
      </c>
      <c r="I431" s="96">
        <f>IF(R430="","",VLOOKUP($E430&amp;$D$91&amp;$D$92,'CCG data'!$A:$AD,'CCG data'!Z$3,FALSE))</f>
        <v>39.297180003317692</v>
      </c>
      <c r="J431" s="96">
        <f>IF(T430="","",VLOOKUP($E430&amp;$D$91&amp;$D$92,'CCG data'!$A:$AD,'CCG data'!AA$3,FALSE))</f>
        <v>17.450759846398974</v>
      </c>
      <c r="K431" s="96">
        <f>IF(T430="","",VLOOKUP($E430&amp;$D$91&amp;$D$92,'CCG data'!$A:$AD,'CCG data'!AB$3,FALSE))</f>
        <v>21.912584126344953</v>
      </c>
      <c r="L431" s="96">
        <f>IF(V430="","",VLOOKUP($E430&amp;$D$91&amp;$D$92,'CCG data'!$A:$AD,'CCG data'!AC$3,FALSE))</f>
        <v>4.7028727771249255</v>
      </c>
      <c r="M431" s="96">
        <f>IF(V430="","",VLOOKUP($E430&amp;$D$91&amp;$D$92,'CCG data'!$A:$AD,'CCG data'!AD$3,FALSE))</f>
        <v>7.1351603869840687</v>
      </c>
      <c r="N431" s="363"/>
      <c r="P431" s="150" t="str">
        <f>IF(P430="","",VLOOKUP($E430&amp;$D$91&amp;$D$92,'CCG data'!$A:$AD,'CCG data'!I$3,FALSE))</f>
        <v/>
      </c>
      <c r="Q431" s="15" t="str">
        <f>IF(P430="","",VLOOKUP($E430&amp;$D$91&amp;$D$92,'CCG data'!$A:$AD,'CCG data'!J$3,FALSE))</f>
        <v/>
      </c>
      <c r="R431" s="15">
        <f>IF(R430="","",VLOOKUP($E430&amp;$D$91&amp;$D$92,'CCG data'!$A:$AD,'CCG data'!K$3,FALSE))</f>
        <v>0.55500000000000005</v>
      </c>
      <c r="S431" s="15">
        <f>IF(R430="","",VLOOKUP($E430&amp;$D$91&amp;$D$92,'CCG data'!$A:$AD,'CCG data'!L$3,FALSE))</f>
        <v>0.61799999999999999</v>
      </c>
      <c r="T431" s="15">
        <f>IF(T430="","",VLOOKUP($E430&amp;$D$91&amp;$D$92,'CCG data'!$A:$AD,'CCG data'!M$3,FALSE))</f>
        <v>0.28799999999999998</v>
      </c>
      <c r="U431" s="15">
        <f>IF(T430="","",VLOOKUP($E430&amp;$D$91&amp;$D$92,'CCG data'!$A:$AD,'CCG data'!N$3,FALSE))</f>
        <v>0.34699999999999998</v>
      </c>
      <c r="V431" s="15">
        <f>IF(V430="","",VLOOKUP($E430&amp;$D$91&amp;$D$92,'CCG data'!$A:$AD,'CCG data'!O$3,FALSE))</f>
        <v>7.9000000000000001E-2</v>
      </c>
      <c r="W431" s="135">
        <f>IF(V430="","",VLOOKUP($E430&amp;$D$91&amp;$D$92,'CCG data'!$A:$AD,'CCG data'!P$3,FALSE))</f>
        <v>0.11700000000000001</v>
      </c>
      <c r="Z431" s="163" t="str">
        <f>IFERROR(VLOOKUP($E431&amp;$D$92, Outliers!$A$4:$P$214,10,FALSE),"0")</f>
        <v>0</v>
      </c>
      <c r="AA431" s="163" t="str">
        <f>IFERROR(VLOOKUP($E431&amp;$D$92, Outliers!$A$4:$P$214,11,FALSE),"0")</f>
        <v>0</v>
      </c>
      <c r="AB431" s="163" t="str">
        <f>IFERROR(VLOOKUP($E431&amp;$D$92, Outliers!$A$4:$P$214,12,FALSE),"0")</f>
        <v>0</v>
      </c>
      <c r="AD431" s="78"/>
      <c r="AE431" s="78"/>
      <c r="AF431" s="78"/>
      <c r="AG431" s="78"/>
    </row>
    <row r="432" spans="4:33" ht="15.75" x14ac:dyDescent="0.25">
      <c r="D432" s="318"/>
      <c r="E432" s="104" t="s">
        <v>270</v>
      </c>
      <c r="F432" s="405" t="str">
        <f>IF(OR(ISERROR(VLOOKUP($E432&amp;$D$91&amp;$D$92,'CCG data'!$A:$AD,'CCG data'!R$3,FALSE)),ISBLANK(VLOOKUP($E432&amp;$D$91&amp;$D$92,'CCG data'!$A:$AD,'CCG data'!R$3,FALSE))),"",VLOOKUP($E432&amp;$D$91&amp;$D$92,'CCG data'!$A:$AD,'CCG data'!R$3,FALSE))</f>
        <v/>
      </c>
      <c r="G432" s="406"/>
      <c r="H432" s="406">
        <f>IF(OR(ISERROR(VLOOKUP($E432&amp;$D$91&amp;$D$92,'CCG data'!$A:$AD,'CCG data'!S$3,FALSE)),ISBLANK(VLOOKUP($E432&amp;$D$91&amp;$D$92,'CCG data'!$A:$AD,'CCG data'!S$3,FALSE))),"",VLOOKUP($E432&amp;$D$91&amp;$D$92,'CCG data'!$A:$AD,'CCG data'!S$3,FALSE))</f>
        <v>28.355898276529668</v>
      </c>
      <c r="I432" s="406"/>
      <c r="J432" s="406">
        <f>IF(OR(ISERROR(VLOOKUP($E432&amp;$D$91&amp;$D$92,'CCG data'!$A:$AD,'CCG data'!T$3,FALSE)),ISBLANK(VLOOKUP($E432&amp;$D$91&amp;$D$92,'CCG data'!$A:$AD,'CCG data'!T$3,FALSE))),"",VLOOKUP($E432&amp;$D$91&amp;$D$92,'CCG data'!$A:$AD,'CCG data'!T$3,FALSE))</f>
        <v>30.534789960985712</v>
      </c>
      <c r="K432" s="406"/>
      <c r="L432" s="406">
        <f>IF(OR(ISERROR(VLOOKUP($E432&amp;$D$91&amp;$D$92,'CCG data'!$A:$AD,'CCG data'!U$3,FALSE)),ISBLANK(VLOOKUP($E432&amp;$D$91&amp;$D$92,'CCG data'!$A:$AD,'CCG data'!U$3,FALSE))),"",VLOOKUP($E432&amp;$D$91&amp;$D$92,'CCG data'!$A:$AD,'CCG data'!U$3,FALSE))</f>
        <v>24.02525053605088</v>
      </c>
      <c r="M432" s="407"/>
      <c r="N432" s="362">
        <f>IF(OR(ISERROR(VLOOKUP($E432&amp;$D$91&amp;$D$92,'CCG data'!$A:$AD,'CCG data'!G$3,FALSE)),ISBLANK(VLOOKUP($E432&amp;$D$91&amp;$D$92,'CCG data'!$A:$AD,'CCG data'!G$3,FALSE))),"",VLOOKUP($E432&amp;$D$91&amp;$D$92,'CCG data'!$A:$AD,'CCG data'!G$3,FALSE))</f>
        <v>2243</v>
      </c>
      <c r="P432" s="397" t="str">
        <f>IF(OR(ISERROR(VLOOKUP($E432&amp;$D$91&amp;$D$92,'CCG data'!$A:$AD,'CCG data'!B$3,FALSE)),ISBLANK(VLOOKUP($E432&amp;$D$91&amp;$D$92,'CCG data'!$A:$AD,'CCG data'!B$3,FALSE))),"",VLOOKUP($E432&amp;$D$91&amp;$D$92,'CCG data'!$A:$AD,'CCG data'!B$3,FALSE))</f>
        <v/>
      </c>
      <c r="Q432" s="263"/>
      <c r="R432" s="263">
        <f>IF(OR(ISERROR(VLOOKUP($E432&amp;$D$91&amp;$D$92,'CCG data'!$A:$AD,'CCG data'!C$3,FALSE)),ISBLANK(VLOOKUP($E432&amp;$D$91&amp;$D$92,'CCG data'!$A:$AD,'CCG data'!C$3,FALSE))),"",VLOOKUP($E432&amp;$D$91&amp;$D$92,'CCG data'!$A:$AD,'CCG data'!C$3,FALSE))</f>
        <v>0.3415069103878734</v>
      </c>
      <c r="S432" s="263"/>
      <c r="T432" s="263">
        <f>IF(OR(ISERROR(VLOOKUP($E432&amp;$D$91&amp;$D$92,'CCG data'!$A:$AD,'CCG data'!D$3,FALSE)),ISBLANK(VLOOKUP($E432&amp;$D$91&amp;$D$92,'CCG data'!$A:$AD,'CCG data'!D$3,FALSE))),"",VLOOKUP($E432&amp;$D$91&amp;$D$92,'CCG data'!$A:$AD,'CCG data'!D$3,FALSE))</f>
        <v>0.37004012483281318</v>
      </c>
      <c r="U432" s="263"/>
      <c r="V432" s="263">
        <f>IF(OR(ISERROR(VLOOKUP($E432&amp;$D$91&amp;$D$92,'CCG data'!$A:$AD,'CCG data'!E$3,FALSE)),ISBLANK(VLOOKUP($E432&amp;$D$91&amp;$D$92,'CCG data'!$A:$AD,'CCG data'!E$3,FALSE))),"",VLOOKUP($E432&amp;$D$91&amp;$D$92,'CCG data'!$A:$AD,'CCG data'!E$3,FALSE))</f>
        <v>0.28845296477931343</v>
      </c>
      <c r="W432" s="398"/>
      <c r="Z432" s="163">
        <f>IFERROR(VLOOKUP($E432&amp;$D$92, Outliers!$A$4:$P$214,10,FALSE),"0")</f>
        <v>1</v>
      </c>
      <c r="AA432" s="163">
        <f>IFERROR(VLOOKUP($E432&amp;$D$92, Outliers!$A$4:$P$214,11,FALSE),"0")</f>
        <v>0</v>
      </c>
      <c r="AB432" s="163">
        <f>IFERROR(VLOOKUP($E432&amp;$D$92, Outliers!$A$4:$P$214,12,FALSE),"0")</f>
        <v>1</v>
      </c>
      <c r="AD432" s="78"/>
      <c r="AE432" s="78"/>
      <c r="AF432" s="78"/>
      <c r="AG432" s="78"/>
    </row>
    <row r="433" spans="4:33" x14ac:dyDescent="0.25">
      <c r="D433" s="318"/>
      <c r="E433" s="103" t="s">
        <v>27</v>
      </c>
      <c r="F433" s="95" t="str">
        <f>IF(P432="","",VLOOKUP($E432&amp;$D$91&amp;$D$92,'CCG data'!$A:$AD,'CCG data'!W$3,FALSE))</f>
        <v/>
      </c>
      <c r="G433" s="96" t="str">
        <f>IF(P432="","",VLOOKUP($E432&amp;$D$91&amp;$D$92,'CCG data'!$A:$AD,'CCG data'!X$3,FALSE))</f>
        <v/>
      </c>
      <c r="H433" s="96">
        <f>IF(R432="","",VLOOKUP($E432&amp;$D$91&amp;$D$92,'CCG data'!$A:$AD,'CCG data'!Y$3,FALSE))</f>
        <v>26.347799385799874</v>
      </c>
      <c r="I433" s="96">
        <f>IF(R432="","",VLOOKUP($E432&amp;$D$91&amp;$D$92,'CCG data'!$A:$AD,'CCG data'!Z$3,FALSE))</f>
        <v>30.363997167259463</v>
      </c>
      <c r="J433" s="96">
        <f>IF(T432="","",VLOOKUP($E432&amp;$D$91&amp;$D$92,'CCG data'!$A:$AD,'CCG data'!AA$3,FALSE))</f>
        <v>28.457429017700825</v>
      </c>
      <c r="K433" s="96">
        <f>IF(T432="","",VLOOKUP($E432&amp;$D$91&amp;$D$92,'CCG data'!$A:$AD,'CCG data'!AB$3,FALSE))</f>
        <v>32.612150904270599</v>
      </c>
      <c r="L433" s="96">
        <f>IF(V432="","",VLOOKUP($E432&amp;$D$91&amp;$D$92,'CCG data'!$A:$AD,'CCG data'!AC$3,FALSE))</f>
        <v>22.173971614979965</v>
      </c>
      <c r="M433" s="96">
        <f>IF(V432="","",VLOOKUP($E432&amp;$D$91&amp;$D$92,'CCG data'!$A:$AD,'CCG data'!AD$3,FALSE))</f>
        <v>25.876529457121794</v>
      </c>
      <c r="N433" s="363"/>
      <c r="P433" s="150" t="str">
        <f>IF(P432="","",VLOOKUP($E432&amp;$D$91&amp;$D$92,'CCG data'!$A:$AD,'CCG data'!I$3,FALSE))</f>
        <v/>
      </c>
      <c r="Q433" s="15" t="str">
        <f>IF(P432="","",VLOOKUP($E432&amp;$D$91&amp;$D$92,'CCG data'!$A:$AD,'CCG data'!J$3,FALSE))</f>
        <v/>
      </c>
      <c r="R433" s="15">
        <f>IF(R432="","",VLOOKUP($E432&amp;$D$91&amp;$D$92,'CCG data'!$A:$AD,'CCG data'!K$3,FALSE))</f>
        <v>0.32200000000000001</v>
      </c>
      <c r="S433" s="15">
        <f>IF(R432="","",VLOOKUP($E432&amp;$D$91&amp;$D$92,'CCG data'!$A:$AD,'CCG data'!L$3,FALSE))</f>
        <v>0.36099999999999999</v>
      </c>
      <c r="T433" s="15">
        <f>IF(T432="","",VLOOKUP($E432&amp;$D$91&amp;$D$92,'CCG data'!$A:$AD,'CCG data'!M$3,FALSE))</f>
        <v>0.35</v>
      </c>
      <c r="U433" s="15">
        <f>IF(T432="","",VLOOKUP($E432&amp;$D$91&amp;$D$92,'CCG data'!$A:$AD,'CCG data'!N$3,FALSE))</f>
        <v>0.39</v>
      </c>
      <c r="V433" s="15">
        <f>IF(V432="","",VLOOKUP($E432&amp;$D$91&amp;$D$92,'CCG data'!$A:$AD,'CCG data'!O$3,FALSE))</f>
        <v>0.27</v>
      </c>
      <c r="W433" s="135">
        <f>IF(V432="","",VLOOKUP($E432&amp;$D$91&amp;$D$92,'CCG data'!$A:$AD,'CCG data'!P$3,FALSE))</f>
        <v>0.308</v>
      </c>
      <c r="Z433" s="163" t="str">
        <f>IFERROR(VLOOKUP($E433&amp;$D$92, Outliers!$A$4:$P$214,10,FALSE),"0")</f>
        <v>0</v>
      </c>
      <c r="AA433" s="163" t="str">
        <f>IFERROR(VLOOKUP($E433&amp;$D$92, Outliers!$A$4:$P$214,11,FALSE),"0")</f>
        <v>0</v>
      </c>
      <c r="AB433" s="163" t="str">
        <f>IFERROR(VLOOKUP($E433&amp;$D$92, Outliers!$A$4:$P$214,12,FALSE),"0")</f>
        <v>0</v>
      </c>
      <c r="AD433" s="78"/>
      <c r="AE433" s="78"/>
      <c r="AF433" s="78"/>
      <c r="AG433" s="78"/>
    </row>
    <row r="434" spans="4:33" ht="15.75" x14ac:dyDescent="0.25">
      <c r="D434" s="318"/>
      <c r="E434" s="104" t="s">
        <v>424</v>
      </c>
      <c r="F434" s="405" t="str">
        <f>IF(OR(ISERROR(VLOOKUP($E434&amp;$D$91&amp;$D$92,'CCG data'!$A:$AD,'CCG data'!R$3,FALSE)),ISBLANK(VLOOKUP($E434&amp;$D$91&amp;$D$92,'CCG data'!$A:$AD,'CCG data'!R$3,FALSE))),"",VLOOKUP($E434&amp;$D$91&amp;$D$92,'CCG data'!$A:$AD,'CCG data'!R$3,FALSE))</f>
        <v/>
      </c>
      <c r="G434" s="406"/>
      <c r="H434" s="406">
        <f>IF(OR(ISERROR(VLOOKUP($E434&amp;$D$91&amp;$D$92,'CCG data'!$A:$AD,'CCG data'!S$3,FALSE)),ISBLANK(VLOOKUP($E434&amp;$D$91&amp;$D$92,'CCG data'!$A:$AD,'CCG data'!S$3,FALSE))),"",VLOOKUP($E434&amp;$D$91&amp;$D$92,'CCG data'!$A:$AD,'CCG data'!S$3,FALSE))</f>
        <v>56.23200026100303</v>
      </c>
      <c r="I434" s="406"/>
      <c r="J434" s="406">
        <f>IF(OR(ISERROR(VLOOKUP($E434&amp;$D$91&amp;$D$92,'CCG data'!$A:$AD,'CCG data'!T$3,FALSE)),ISBLANK(VLOOKUP($E434&amp;$D$91&amp;$D$92,'CCG data'!$A:$AD,'CCG data'!T$3,FALSE))),"",VLOOKUP($E434&amp;$D$91&amp;$D$92,'CCG data'!$A:$AD,'CCG data'!T$3,FALSE))</f>
        <v>34.515415601659853</v>
      </c>
      <c r="K434" s="406"/>
      <c r="L434" s="406">
        <f>IF(OR(ISERROR(VLOOKUP($E434&amp;$D$91&amp;$D$92,'CCG data'!$A:$AD,'CCG data'!U$3,FALSE)),ISBLANK(VLOOKUP($E434&amp;$D$91&amp;$D$92,'CCG data'!$A:$AD,'CCG data'!U$3,FALSE))),"",VLOOKUP($E434&amp;$D$91&amp;$D$92,'CCG data'!$A:$AD,'CCG data'!U$3,FALSE))</f>
        <v>13.278681747950976</v>
      </c>
      <c r="M434" s="407"/>
      <c r="N434" s="362">
        <f>IF(OR(ISERROR(VLOOKUP($E434&amp;$D$91&amp;$D$92,'CCG data'!$A:$AD,'CCG data'!G$3,FALSE)),ISBLANK(VLOOKUP($E434&amp;$D$91&amp;$D$92,'CCG data'!$A:$AD,'CCG data'!G$3,FALSE))),"",VLOOKUP($E434&amp;$D$91&amp;$D$92,'CCG data'!$A:$AD,'CCG data'!G$3,FALSE))</f>
        <v>2270</v>
      </c>
      <c r="P434" s="397" t="str">
        <f>IF(OR(ISERROR(VLOOKUP($E434&amp;$D$91&amp;$D$92,'CCG data'!$A:$AD,'CCG data'!B$3,FALSE)),ISBLANK(VLOOKUP($E434&amp;$D$91&amp;$D$92,'CCG data'!$A:$AD,'CCG data'!B$3,FALSE))),"",VLOOKUP($E434&amp;$D$91&amp;$D$92,'CCG data'!$A:$AD,'CCG data'!B$3,FALSE))</f>
        <v/>
      </c>
      <c r="Q434" s="263"/>
      <c r="R434" s="263">
        <f>IF(OR(ISERROR(VLOOKUP($E434&amp;$D$91&amp;$D$92,'CCG data'!$A:$AD,'CCG data'!C$3,FALSE)),ISBLANK(VLOOKUP($E434&amp;$D$91&amp;$D$92,'CCG data'!$A:$AD,'CCG data'!C$3,FALSE))),"",VLOOKUP($E434&amp;$D$91&amp;$D$92,'CCG data'!$A:$AD,'CCG data'!C$3,FALSE))</f>
        <v>0.54405286343612336</v>
      </c>
      <c r="S434" s="263"/>
      <c r="T434" s="263">
        <f>IF(OR(ISERROR(VLOOKUP($E434&amp;$D$91&amp;$D$92,'CCG data'!$A:$AD,'CCG data'!D$3,FALSE)),ISBLANK(VLOOKUP($E434&amp;$D$91&amp;$D$92,'CCG data'!$A:$AD,'CCG data'!D$3,FALSE))),"",VLOOKUP($E434&amp;$D$91&amp;$D$92,'CCG data'!$A:$AD,'CCG data'!D$3,FALSE))</f>
        <v>0.32863436123348017</v>
      </c>
      <c r="U434" s="263"/>
      <c r="V434" s="263">
        <f>IF(OR(ISERROR(VLOOKUP($E434&amp;$D$91&amp;$D$92,'CCG data'!$A:$AD,'CCG data'!E$3,FALSE)),ISBLANK(VLOOKUP($E434&amp;$D$91&amp;$D$92,'CCG data'!$A:$AD,'CCG data'!E$3,FALSE))),"",VLOOKUP($E434&amp;$D$91&amp;$D$92,'CCG data'!$A:$AD,'CCG data'!E$3,FALSE))</f>
        <v>0.12731277533039648</v>
      </c>
      <c r="W434" s="398"/>
      <c r="Z434" s="163">
        <f>IFERROR(VLOOKUP($E434&amp;$D$92, Outliers!$A$4:$P$214,10,FALSE),"0")</f>
        <v>1</v>
      </c>
      <c r="AA434" s="163">
        <f>IFERROR(VLOOKUP($E434&amp;$D$92, Outliers!$A$4:$P$214,11,FALSE),"0")</f>
        <v>1</v>
      </c>
      <c r="AB434" s="163">
        <f>IFERROR(VLOOKUP($E434&amp;$D$92, Outliers!$A$4:$P$214,12,FALSE),"0")</f>
        <v>0</v>
      </c>
      <c r="AD434" s="78"/>
      <c r="AE434" s="78"/>
      <c r="AF434" s="78"/>
      <c r="AG434" s="78"/>
    </row>
    <row r="435" spans="4:33" x14ac:dyDescent="0.25">
      <c r="D435" s="318"/>
      <c r="E435" s="103" t="s">
        <v>27</v>
      </c>
      <c r="F435" s="95" t="str">
        <f>IF(P434="","",VLOOKUP($E434&amp;$D$91&amp;$D$92,'CCG data'!$A:$AD,'CCG data'!W$3,FALSE))</f>
        <v/>
      </c>
      <c r="G435" s="96" t="str">
        <f>IF(P434="","",VLOOKUP($E434&amp;$D$91&amp;$D$92,'CCG data'!$A:$AD,'CCG data'!X$3,FALSE))</f>
        <v/>
      </c>
      <c r="H435" s="96">
        <f>IF(R434="","",VLOOKUP($E434&amp;$D$91&amp;$D$92,'CCG data'!$A:$AD,'CCG data'!Y$3,FALSE))</f>
        <v>53.095783114529901</v>
      </c>
      <c r="I435" s="96">
        <f>IF(R434="","",VLOOKUP($E434&amp;$D$91&amp;$D$92,'CCG data'!$A:$AD,'CCG data'!Z$3,FALSE))</f>
        <v>59.368217407476159</v>
      </c>
      <c r="J435" s="96">
        <f>IF(T434="","",VLOOKUP($E434&amp;$D$91&amp;$D$92,'CCG data'!$A:$AD,'CCG data'!AA$3,FALSE))</f>
        <v>32.038565267619205</v>
      </c>
      <c r="K435" s="96">
        <f>IF(T434="","",VLOOKUP($E434&amp;$D$91&amp;$D$92,'CCG data'!$A:$AD,'CCG data'!AB$3,FALSE))</f>
        <v>36.992265935700502</v>
      </c>
      <c r="L435" s="96">
        <f>IF(V434="","",VLOOKUP($E434&amp;$D$91&amp;$D$92,'CCG data'!$A:$AD,'CCG data'!AC$3,FALSE))</f>
        <v>11.747727852304864</v>
      </c>
      <c r="M435" s="96">
        <f>IF(V434="","",VLOOKUP($E434&amp;$D$91&amp;$D$92,'CCG data'!$A:$AD,'CCG data'!AD$3,FALSE))</f>
        <v>14.809635643597089</v>
      </c>
      <c r="N435" s="363"/>
      <c r="P435" s="150" t="str">
        <f>IF(P434="","",VLOOKUP($E434&amp;$D$91&amp;$D$92,'CCG data'!$A:$AD,'CCG data'!I$3,FALSE))</f>
        <v/>
      </c>
      <c r="Q435" s="15" t="str">
        <f>IF(P434="","",VLOOKUP($E434&amp;$D$91&amp;$D$92,'CCG data'!$A:$AD,'CCG data'!J$3,FALSE))</f>
        <v/>
      </c>
      <c r="R435" s="15">
        <f>IF(R434="","",VLOOKUP($E434&amp;$D$91&amp;$D$92,'CCG data'!$A:$AD,'CCG data'!K$3,FALSE))</f>
        <v>0.52400000000000002</v>
      </c>
      <c r="S435" s="15">
        <f>IF(R434="","",VLOOKUP($E434&amp;$D$91&amp;$D$92,'CCG data'!$A:$AD,'CCG data'!L$3,FALSE))</f>
        <v>0.56399999999999995</v>
      </c>
      <c r="T435" s="15">
        <f>IF(T434="","",VLOOKUP($E434&amp;$D$91&amp;$D$92,'CCG data'!$A:$AD,'CCG data'!M$3,FALSE))</f>
        <v>0.31</v>
      </c>
      <c r="U435" s="15">
        <f>IF(T434="","",VLOOKUP($E434&amp;$D$91&amp;$D$92,'CCG data'!$A:$AD,'CCG data'!N$3,FALSE))</f>
        <v>0.34799999999999998</v>
      </c>
      <c r="V435" s="15">
        <f>IF(V434="","",VLOOKUP($E434&amp;$D$91&amp;$D$92,'CCG data'!$A:$AD,'CCG data'!O$3,FALSE))</f>
        <v>0.114</v>
      </c>
      <c r="W435" s="135">
        <f>IF(V434="","",VLOOKUP($E434&amp;$D$91&amp;$D$92,'CCG data'!$A:$AD,'CCG data'!P$3,FALSE))</f>
        <v>0.14199999999999999</v>
      </c>
      <c r="Z435" s="163" t="str">
        <f>IFERROR(VLOOKUP($E435&amp;$D$92, Outliers!$A$4:$P$214,10,FALSE),"0")</f>
        <v>0</v>
      </c>
      <c r="AA435" s="163" t="str">
        <f>IFERROR(VLOOKUP($E435&amp;$D$92, Outliers!$A$4:$P$214,11,FALSE),"0")</f>
        <v>0</v>
      </c>
      <c r="AB435" s="163" t="str">
        <f>IFERROR(VLOOKUP($E435&amp;$D$92, Outliers!$A$4:$P$214,12,FALSE),"0")</f>
        <v>0</v>
      </c>
      <c r="AD435" s="78"/>
      <c r="AE435" s="78"/>
      <c r="AF435" s="78"/>
      <c r="AG435" s="78"/>
    </row>
    <row r="436" spans="4:33" ht="15.75" x14ac:dyDescent="0.25">
      <c r="D436" s="318"/>
      <c r="E436" s="104" t="s">
        <v>271</v>
      </c>
      <c r="F436" s="405" t="str">
        <f>IF(OR(ISERROR(VLOOKUP($E436&amp;$D$91&amp;$D$92,'CCG data'!$A:$AD,'CCG data'!R$3,FALSE)),ISBLANK(VLOOKUP($E436&amp;$D$91&amp;$D$92,'CCG data'!$A:$AD,'CCG data'!R$3,FALSE))),"",VLOOKUP($E436&amp;$D$91&amp;$D$92,'CCG data'!$A:$AD,'CCG data'!R$3,FALSE))</f>
        <v/>
      </c>
      <c r="G436" s="406"/>
      <c r="H436" s="406">
        <f>IF(OR(ISERROR(VLOOKUP($E436&amp;$D$91&amp;$D$92,'CCG data'!$A:$AD,'CCG data'!S$3,FALSE)),ISBLANK(VLOOKUP($E436&amp;$D$91&amp;$D$92,'CCG data'!$A:$AD,'CCG data'!S$3,FALSE))),"",VLOOKUP($E436&amp;$D$91&amp;$D$92,'CCG data'!$A:$AD,'CCG data'!S$3,FALSE))</f>
        <v>54.139582136890979</v>
      </c>
      <c r="I436" s="406"/>
      <c r="J436" s="406">
        <f>IF(OR(ISERROR(VLOOKUP($E436&amp;$D$91&amp;$D$92,'CCG data'!$A:$AD,'CCG data'!T$3,FALSE)),ISBLANK(VLOOKUP($E436&amp;$D$91&amp;$D$92,'CCG data'!$A:$AD,'CCG data'!T$3,FALSE))),"",VLOOKUP($E436&amp;$D$91&amp;$D$92,'CCG data'!$A:$AD,'CCG data'!T$3,FALSE))</f>
        <v>51.19138175735015</v>
      </c>
      <c r="K436" s="406"/>
      <c r="L436" s="406">
        <f>IF(OR(ISERROR(VLOOKUP($E436&amp;$D$91&amp;$D$92,'CCG data'!$A:$AD,'CCG data'!U$3,FALSE)),ISBLANK(VLOOKUP($E436&amp;$D$91&amp;$D$92,'CCG data'!$A:$AD,'CCG data'!U$3,FALSE))),"",VLOOKUP($E436&amp;$D$91&amp;$D$92,'CCG data'!$A:$AD,'CCG data'!U$3,FALSE))</f>
        <v>15.705778275377364</v>
      </c>
      <c r="M436" s="407"/>
      <c r="N436" s="362">
        <f>IF(OR(ISERROR(VLOOKUP($E436&amp;$D$91&amp;$D$92,'CCG data'!$A:$AD,'CCG data'!G$3,FALSE)),ISBLANK(VLOOKUP($E436&amp;$D$91&amp;$D$92,'CCG data'!$A:$AD,'CCG data'!G$3,FALSE))),"",VLOOKUP($E436&amp;$D$91&amp;$D$92,'CCG data'!$A:$AD,'CCG data'!G$3,FALSE))</f>
        <v>3041</v>
      </c>
      <c r="P436" s="397" t="str">
        <f>IF(OR(ISERROR(VLOOKUP($E436&amp;$D$91&amp;$D$92,'CCG data'!$A:$AD,'CCG data'!B$3,FALSE)),ISBLANK(VLOOKUP($E436&amp;$D$91&amp;$D$92,'CCG data'!$A:$AD,'CCG data'!B$3,FALSE))),"",VLOOKUP($E436&amp;$D$91&amp;$D$92,'CCG data'!$A:$AD,'CCG data'!B$3,FALSE))</f>
        <v/>
      </c>
      <c r="Q436" s="263"/>
      <c r="R436" s="263">
        <f>IF(OR(ISERROR(VLOOKUP($E436&amp;$D$91&amp;$D$92,'CCG data'!$A:$AD,'CCG data'!C$3,FALSE)),ISBLANK(VLOOKUP($E436&amp;$D$91&amp;$D$92,'CCG data'!$A:$AD,'CCG data'!C$3,FALSE))),"",VLOOKUP($E436&amp;$D$91&amp;$D$92,'CCG data'!$A:$AD,'CCG data'!C$3,FALSE))</f>
        <v>0.45116737915159488</v>
      </c>
      <c r="S436" s="263"/>
      <c r="T436" s="263">
        <f>IF(OR(ISERROR(VLOOKUP($E436&amp;$D$91&amp;$D$92,'CCG data'!$A:$AD,'CCG data'!D$3,FALSE)),ISBLANK(VLOOKUP($E436&amp;$D$91&amp;$D$92,'CCG data'!$A:$AD,'CCG data'!D$3,FALSE))),"",VLOOKUP($E436&amp;$D$91&amp;$D$92,'CCG data'!$A:$AD,'CCG data'!D$3,FALSE))</f>
        <v>0.4189411377836238</v>
      </c>
      <c r="U436" s="263"/>
      <c r="V436" s="263">
        <f>IF(OR(ISERROR(VLOOKUP($E436&amp;$D$91&amp;$D$92,'CCG data'!$A:$AD,'CCG data'!E$3,FALSE)),ISBLANK(VLOOKUP($E436&amp;$D$91&amp;$D$92,'CCG data'!$A:$AD,'CCG data'!E$3,FALSE))),"",VLOOKUP($E436&amp;$D$91&amp;$D$92,'CCG data'!$A:$AD,'CCG data'!E$3,FALSE))</f>
        <v>0.12989148306478132</v>
      </c>
      <c r="W436" s="398"/>
      <c r="Z436" s="163">
        <f>IFERROR(VLOOKUP($E436&amp;$D$92, Outliers!$A$4:$P$214,10,FALSE),"0")</f>
        <v>1</v>
      </c>
      <c r="AA436" s="163">
        <f>IFERROR(VLOOKUP($E436&amp;$D$92, Outliers!$A$4:$P$214,11,FALSE),"0")</f>
        <v>1</v>
      </c>
      <c r="AB436" s="163">
        <f>IFERROR(VLOOKUP($E436&amp;$D$92, Outliers!$A$4:$P$214,12,FALSE),"0")</f>
        <v>1</v>
      </c>
      <c r="AD436" s="78"/>
      <c r="AE436" s="78"/>
      <c r="AF436" s="78"/>
      <c r="AG436" s="78"/>
    </row>
    <row r="437" spans="4:33" x14ac:dyDescent="0.25">
      <c r="D437" s="318"/>
      <c r="E437" s="103" t="s">
        <v>27</v>
      </c>
      <c r="F437" s="95" t="str">
        <f>IF(P436="","",VLOOKUP($E436&amp;$D$91&amp;$D$92,'CCG data'!$A:$AD,'CCG data'!W$3,FALSE))</f>
        <v/>
      </c>
      <c r="G437" s="96" t="str">
        <f>IF(P436="","",VLOOKUP($E436&amp;$D$91&amp;$D$92,'CCG data'!$A:$AD,'CCG data'!X$3,FALSE))</f>
        <v/>
      </c>
      <c r="H437" s="96">
        <f>IF(R436="","",VLOOKUP($E436&amp;$D$91&amp;$D$92,'CCG data'!$A:$AD,'CCG data'!Y$3,FALSE))</f>
        <v>51.274784728507612</v>
      </c>
      <c r="I437" s="96">
        <f>IF(R436="","",VLOOKUP($E436&amp;$D$91&amp;$D$92,'CCG data'!$A:$AD,'CCG data'!Z$3,FALSE))</f>
        <v>57.004379545274347</v>
      </c>
      <c r="J437" s="96">
        <f>IF(T436="","",VLOOKUP($E436&amp;$D$91&amp;$D$92,'CCG data'!$A:$AD,'CCG data'!AA$3,FALSE))</f>
        <v>48.380334093412394</v>
      </c>
      <c r="K437" s="96">
        <f>IF(T436="","",VLOOKUP($E436&amp;$D$91&amp;$D$92,'CCG data'!$A:$AD,'CCG data'!AB$3,FALSE))</f>
        <v>54.002429421287907</v>
      </c>
      <c r="L437" s="96">
        <f>IF(V436="","",VLOOKUP($E436&amp;$D$91&amp;$D$92,'CCG data'!$A:$AD,'CCG data'!AC$3,FALSE))</f>
        <v>14.156901079848508</v>
      </c>
      <c r="M437" s="96">
        <f>IF(V436="","",VLOOKUP($E436&amp;$D$91&amp;$D$92,'CCG data'!$A:$AD,'CCG data'!AD$3,FALSE))</f>
        <v>17.254655470906222</v>
      </c>
      <c r="N437" s="363"/>
      <c r="P437" s="150" t="str">
        <f>IF(P436="","",VLOOKUP($E436&amp;$D$91&amp;$D$92,'CCG data'!$A:$AD,'CCG data'!I$3,FALSE))</f>
        <v/>
      </c>
      <c r="Q437" s="15" t="str">
        <f>IF(P436="","",VLOOKUP($E436&amp;$D$91&amp;$D$92,'CCG data'!$A:$AD,'CCG data'!J$3,FALSE))</f>
        <v/>
      </c>
      <c r="R437" s="15">
        <f>IF(R436="","",VLOOKUP($E436&amp;$D$91&amp;$D$92,'CCG data'!$A:$AD,'CCG data'!K$3,FALSE))</f>
        <v>0.434</v>
      </c>
      <c r="S437" s="15">
        <f>IF(R436="","",VLOOKUP($E436&amp;$D$91&amp;$D$92,'CCG data'!$A:$AD,'CCG data'!L$3,FALSE))</f>
        <v>0.46899999999999997</v>
      </c>
      <c r="T437" s="15">
        <f>IF(T436="","",VLOOKUP($E436&amp;$D$91&amp;$D$92,'CCG data'!$A:$AD,'CCG data'!M$3,FALSE))</f>
        <v>0.40200000000000002</v>
      </c>
      <c r="U437" s="15">
        <f>IF(T436="","",VLOOKUP($E436&amp;$D$91&amp;$D$92,'CCG data'!$A:$AD,'CCG data'!N$3,FALSE))</f>
        <v>0.437</v>
      </c>
      <c r="V437" s="15">
        <f>IF(V436="","",VLOOKUP($E436&amp;$D$91&amp;$D$92,'CCG data'!$A:$AD,'CCG data'!O$3,FALSE))</f>
        <v>0.11799999999999999</v>
      </c>
      <c r="W437" s="135">
        <f>IF(V436="","",VLOOKUP($E436&amp;$D$91&amp;$D$92,'CCG data'!$A:$AD,'CCG data'!P$3,FALSE))</f>
        <v>0.14199999999999999</v>
      </c>
      <c r="Z437" s="163" t="str">
        <f>IFERROR(VLOOKUP($E437&amp;$D$92, Outliers!$A$4:$P$214,10,FALSE),"0")</f>
        <v>0</v>
      </c>
      <c r="AA437" s="163" t="str">
        <f>IFERROR(VLOOKUP($E437&amp;$D$92, Outliers!$A$4:$P$214,11,FALSE),"0")</f>
        <v>0</v>
      </c>
      <c r="AB437" s="163" t="str">
        <f>IFERROR(VLOOKUP($E437&amp;$D$92, Outliers!$A$4:$P$214,12,FALSE),"0")</f>
        <v>0</v>
      </c>
      <c r="AD437" s="78"/>
      <c r="AE437" s="78"/>
      <c r="AF437" s="78"/>
      <c r="AG437" s="78"/>
    </row>
    <row r="438" spans="4:33" ht="15.75" x14ac:dyDescent="0.25">
      <c r="D438" s="318"/>
      <c r="E438" s="104" t="s">
        <v>272</v>
      </c>
      <c r="F438" s="405" t="str">
        <f>IF(OR(ISERROR(VLOOKUP($E438&amp;$D$91&amp;$D$92,'CCG data'!$A:$AD,'CCG data'!R$3,FALSE)),ISBLANK(VLOOKUP($E438&amp;$D$91&amp;$D$92,'CCG data'!$A:$AD,'CCG data'!R$3,FALSE))),"",VLOOKUP($E438&amp;$D$91&amp;$D$92,'CCG data'!$A:$AD,'CCG data'!R$3,FALSE))</f>
        <v/>
      </c>
      <c r="G438" s="406"/>
      <c r="H438" s="406">
        <f>IF(OR(ISERROR(VLOOKUP($E438&amp;$D$91&amp;$D$92,'CCG data'!$A:$AD,'CCG data'!S$3,FALSE)),ISBLANK(VLOOKUP($E438&amp;$D$91&amp;$D$92,'CCG data'!$A:$AD,'CCG data'!S$3,FALSE))),"",VLOOKUP($E438&amp;$D$91&amp;$D$92,'CCG data'!$A:$AD,'CCG data'!S$3,FALSE))</f>
        <v>26.489314035251322</v>
      </c>
      <c r="I438" s="406"/>
      <c r="J438" s="406">
        <f>IF(OR(ISERROR(VLOOKUP($E438&amp;$D$91&amp;$D$92,'CCG data'!$A:$AD,'CCG data'!T$3,FALSE)),ISBLANK(VLOOKUP($E438&amp;$D$91&amp;$D$92,'CCG data'!$A:$AD,'CCG data'!T$3,FALSE))),"",VLOOKUP($E438&amp;$D$91&amp;$D$92,'CCG data'!$A:$AD,'CCG data'!T$3,FALSE))</f>
        <v>20.233052430702475</v>
      </c>
      <c r="K438" s="406"/>
      <c r="L438" s="406">
        <f>IF(OR(ISERROR(VLOOKUP($E438&amp;$D$91&amp;$D$92,'CCG data'!$A:$AD,'CCG data'!U$3,FALSE)),ISBLANK(VLOOKUP($E438&amp;$D$91&amp;$D$92,'CCG data'!$A:$AD,'CCG data'!U$3,FALSE))),"",VLOOKUP($E438&amp;$D$91&amp;$D$92,'CCG data'!$A:$AD,'CCG data'!U$3,FALSE))</f>
        <v>9.3295058195155853</v>
      </c>
      <c r="M438" s="407"/>
      <c r="N438" s="362">
        <f>IF(OR(ISERROR(VLOOKUP($E438&amp;$D$91&amp;$D$92,'CCG data'!$A:$AD,'CCG data'!G$3,FALSE)),ISBLANK(VLOOKUP($E438&amp;$D$91&amp;$D$92,'CCG data'!$A:$AD,'CCG data'!G$3,FALSE))),"",VLOOKUP($E438&amp;$D$91&amp;$D$92,'CCG data'!$A:$AD,'CCG data'!G$3,FALSE))</f>
        <v>1545</v>
      </c>
      <c r="P438" s="397" t="str">
        <f>IF(OR(ISERROR(VLOOKUP($E438&amp;$D$91&amp;$D$92,'CCG data'!$A:$AD,'CCG data'!B$3,FALSE)),ISBLANK(VLOOKUP($E438&amp;$D$91&amp;$D$92,'CCG data'!$A:$AD,'CCG data'!B$3,FALSE))),"",VLOOKUP($E438&amp;$D$91&amp;$D$92,'CCG data'!$A:$AD,'CCG data'!B$3,FALSE))</f>
        <v/>
      </c>
      <c r="Q438" s="263"/>
      <c r="R438" s="263">
        <f>IF(OR(ISERROR(VLOOKUP($E438&amp;$D$91&amp;$D$92,'CCG data'!$A:$AD,'CCG data'!C$3,FALSE)),ISBLANK(VLOOKUP($E438&amp;$D$91&amp;$D$92,'CCG data'!$A:$AD,'CCG data'!C$3,FALSE))),"",VLOOKUP($E438&amp;$D$91&amp;$D$92,'CCG data'!$A:$AD,'CCG data'!C$3,FALSE))</f>
        <v>0.46731391585760518</v>
      </c>
      <c r="S438" s="263"/>
      <c r="T438" s="263">
        <f>IF(OR(ISERROR(VLOOKUP($E438&amp;$D$91&amp;$D$92,'CCG data'!$A:$AD,'CCG data'!D$3,FALSE)),ISBLANK(VLOOKUP($E438&amp;$D$91&amp;$D$92,'CCG data'!$A:$AD,'CCG data'!D$3,FALSE))),"",VLOOKUP($E438&amp;$D$91&amp;$D$92,'CCG data'!$A:$AD,'CCG data'!D$3,FALSE))</f>
        <v>0.36828478964401296</v>
      </c>
      <c r="U438" s="263"/>
      <c r="V438" s="263">
        <f>IF(OR(ISERROR(VLOOKUP($E438&amp;$D$91&amp;$D$92,'CCG data'!$A:$AD,'CCG data'!E$3,FALSE)),ISBLANK(VLOOKUP($E438&amp;$D$91&amp;$D$92,'CCG data'!$A:$AD,'CCG data'!E$3,FALSE))),"",VLOOKUP($E438&amp;$D$91&amp;$D$92,'CCG data'!$A:$AD,'CCG data'!E$3,FALSE))</f>
        <v>0.16440129449838187</v>
      </c>
      <c r="W438" s="398"/>
      <c r="Z438" s="163">
        <f>IFERROR(VLOOKUP($E438&amp;$D$92, Outliers!$A$4:$P$214,10,FALSE),"0")</f>
        <v>1</v>
      </c>
      <c r="AA438" s="163">
        <f>IFERROR(VLOOKUP($E438&amp;$D$92, Outliers!$A$4:$P$214,11,FALSE),"0")</f>
        <v>1</v>
      </c>
      <c r="AB438" s="163">
        <f>IFERROR(VLOOKUP($E438&amp;$D$92, Outliers!$A$4:$P$214,12,FALSE),"0")</f>
        <v>1</v>
      </c>
      <c r="AD438" s="78"/>
      <c r="AE438" s="78"/>
      <c r="AF438" s="78"/>
      <c r="AG438" s="78"/>
    </row>
    <row r="439" spans="4:33" x14ac:dyDescent="0.25">
      <c r="D439" s="318"/>
      <c r="E439" s="103" t="s">
        <v>27</v>
      </c>
      <c r="F439" s="95" t="str">
        <f>IF(P438="","",VLOOKUP($E438&amp;$D$91&amp;$D$92,'CCG data'!$A:$AD,'CCG data'!W$3,FALSE))</f>
        <v/>
      </c>
      <c r="G439" s="96" t="str">
        <f>IF(P438="","",VLOOKUP($E438&amp;$D$91&amp;$D$92,'CCG data'!$A:$AD,'CCG data'!X$3,FALSE))</f>
        <v/>
      </c>
      <c r="H439" s="96">
        <f>IF(R438="","",VLOOKUP($E438&amp;$D$91&amp;$D$92,'CCG data'!$A:$AD,'CCG data'!Y$3,FALSE))</f>
        <v>24.557086865604997</v>
      </c>
      <c r="I439" s="96">
        <f>IF(R438="","",VLOOKUP($E438&amp;$D$91&amp;$D$92,'CCG data'!$A:$AD,'CCG data'!Z$3,FALSE))</f>
        <v>28.421541204897647</v>
      </c>
      <c r="J439" s="96">
        <f>IF(T438="","",VLOOKUP($E438&amp;$D$91&amp;$D$92,'CCG data'!$A:$AD,'CCG data'!AA$3,FALSE))</f>
        <v>18.570553613120214</v>
      </c>
      <c r="K439" s="96">
        <f>IF(T438="","",VLOOKUP($E438&amp;$D$91&amp;$D$92,'CCG data'!$A:$AD,'CCG data'!AB$3,FALSE))</f>
        <v>21.895551248284736</v>
      </c>
      <c r="L439" s="96">
        <f>IF(V438="","",VLOOKUP($E438&amp;$D$91&amp;$D$92,'CCG data'!$A:$AD,'CCG data'!AC$3,FALSE))</f>
        <v>8.1821507127526285</v>
      </c>
      <c r="M439" s="96">
        <f>IF(V438="","",VLOOKUP($E438&amp;$D$91&amp;$D$92,'CCG data'!$A:$AD,'CCG data'!AD$3,FALSE))</f>
        <v>10.476860926278542</v>
      </c>
      <c r="N439" s="363"/>
      <c r="P439" s="150" t="str">
        <f>IF(P438="","",VLOOKUP($E438&amp;$D$91&amp;$D$92,'CCG data'!$A:$AD,'CCG data'!I$3,FALSE))</f>
        <v/>
      </c>
      <c r="Q439" s="15" t="str">
        <f>IF(P438="","",VLOOKUP($E438&amp;$D$91&amp;$D$92,'CCG data'!$A:$AD,'CCG data'!J$3,FALSE))</f>
        <v/>
      </c>
      <c r="R439" s="15">
        <f>IF(R438="","",VLOOKUP($E438&amp;$D$91&amp;$D$92,'CCG data'!$A:$AD,'CCG data'!K$3,FALSE))</f>
        <v>0.443</v>
      </c>
      <c r="S439" s="15">
        <f>IF(R438="","",VLOOKUP($E438&amp;$D$91&amp;$D$92,'CCG data'!$A:$AD,'CCG data'!L$3,FALSE))</f>
        <v>0.49199999999999999</v>
      </c>
      <c r="T439" s="15">
        <f>IF(T438="","",VLOOKUP($E438&amp;$D$91&amp;$D$92,'CCG data'!$A:$AD,'CCG data'!M$3,FALSE))</f>
        <v>0.34499999999999997</v>
      </c>
      <c r="U439" s="15">
        <f>IF(T438="","",VLOOKUP($E438&amp;$D$91&amp;$D$92,'CCG data'!$A:$AD,'CCG data'!N$3,FALSE))</f>
        <v>0.39300000000000002</v>
      </c>
      <c r="V439" s="15">
        <f>IF(V438="","",VLOOKUP($E438&amp;$D$91&amp;$D$92,'CCG data'!$A:$AD,'CCG data'!O$3,FALSE))</f>
        <v>0.14699999999999999</v>
      </c>
      <c r="W439" s="135">
        <f>IF(V438="","",VLOOKUP($E438&amp;$D$91&amp;$D$92,'CCG data'!$A:$AD,'CCG data'!P$3,FALSE))</f>
        <v>0.184</v>
      </c>
      <c r="Z439" s="163" t="str">
        <f>IFERROR(VLOOKUP($E439&amp;$D$92, Outliers!$A$4:$P$214,10,FALSE),"0")</f>
        <v>0</v>
      </c>
      <c r="AA439" s="163" t="str">
        <f>IFERROR(VLOOKUP($E439&amp;$D$92, Outliers!$A$4:$P$214,11,FALSE),"0")</f>
        <v>0</v>
      </c>
      <c r="AB439" s="163" t="str">
        <f>IFERROR(VLOOKUP($E439&amp;$D$92, Outliers!$A$4:$P$214,12,FALSE),"0")</f>
        <v>0</v>
      </c>
      <c r="AD439" s="78"/>
      <c r="AE439" s="78"/>
      <c r="AF439" s="78"/>
      <c r="AG439" s="78"/>
    </row>
    <row r="440" spans="4:33" ht="15.75" x14ac:dyDescent="0.25">
      <c r="D440" s="318"/>
      <c r="E440" s="104" t="s">
        <v>273</v>
      </c>
      <c r="F440" s="405" t="str">
        <f>IF(OR(ISERROR(VLOOKUP($E440&amp;$D$91&amp;$D$92,'CCG data'!$A:$AD,'CCG data'!R$3,FALSE)),ISBLANK(VLOOKUP($E440&amp;$D$91&amp;$D$92,'CCG data'!$A:$AD,'CCG data'!R$3,FALSE))),"",VLOOKUP($E440&amp;$D$91&amp;$D$92,'CCG data'!$A:$AD,'CCG data'!R$3,FALSE))</f>
        <v/>
      </c>
      <c r="G440" s="406"/>
      <c r="H440" s="406">
        <f>IF(OR(ISERROR(VLOOKUP($E440&amp;$D$91&amp;$D$92,'CCG data'!$A:$AD,'CCG data'!S$3,FALSE)),ISBLANK(VLOOKUP($E440&amp;$D$91&amp;$D$92,'CCG data'!$A:$AD,'CCG data'!S$3,FALSE))),"",VLOOKUP($E440&amp;$D$91&amp;$D$92,'CCG data'!$A:$AD,'CCG data'!S$3,FALSE))</f>
        <v>18.917914949345178</v>
      </c>
      <c r="I440" s="406"/>
      <c r="J440" s="406">
        <f>IF(OR(ISERROR(VLOOKUP($E440&amp;$D$91&amp;$D$92,'CCG data'!$A:$AD,'CCG data'!T$3,FALSE)),ISBLANK(VLOOKUP($E440&amp;$D$91&amp;$D$92,'CCG data'!$A:$AD,'CCG data'!T$3,FALSE))),"",VLOOKUP($E440&amp;$D$91&amp;$D$92,'CCG data'!$A:$AD,'CCG data'!T$3,FALSE))</f>
        <v>19.459259584514555</v>
      </c>
      <c r="K440" s="406"/>
      <c r="L440" s="406">
        <f>IF(OR(ISERROR(VLOOKUP($E440&amp;$D$91&amp;$D$92,'CCG data'!$A:$AD,'CCG data'!U$3,FALSE)),ISBLANK(VLOOKUP($E440&amp;$D$91&amp;$D$92,'CCG data'!$A:$AD,'CCG data'!U$3,FALSE))),"",VLOOKUP($E440&amp;$D$91&amp;$D$92,'CCG data'!$A:$AD,'CCG data'!U$3,FALSE))</f>
        <v>20.237698732659069</v>
      </c>
      <c r="M440" s="407"/>
      <c r="N440" s="362">
        <f>IF(OR(ISERROR(VLOOKUP($E440&amp;$D$91&amp;$D$92,'CCG data'!$A:$AD,'CCG data'!G$3,FALSE)),ISBLANK(VLOOKUP($E440&amp;$D$91&amp;$D$92,'CCG data'!$A:$AD,'CCG data'!G$3,FALSE))),"",VLOOKUP($E440&amp;$D$91&amp;$D$92,'CCG data'!$A:$AD,'CCG data'!G$3,FALSE))</f>
        <v>482</v>
      </c>
      <c r="P440" s="397" t="str">
        <f>IF(OR(ISERROR(VLOOKUP($E440&amp;$D$91&amp;$D$92,'CCG data'!$A:$AD,'CCG data'!B$3,FALSE)),ISBLANK(VLOOKUP($E440&amp;$D$91&amp;$D$92,'CCG data'!$A:$AD,'CCG data'!B$3,FALSE))),"",VLOOKUP($E440&amp;$D$91&amp;$D$92,'CCG data'!$A:$AD,'CCG data'!B$3,FALSE))</f>
        <v/>
      </c>
      <c r="Q440" s="263"/>
      <c r="R440" s="263">
        <f>IF(OR(ISERROR(VLOOKUP($E440&amp;$D$91&amp;$D$92,'CCG data'!$A:$AD,'CCG data'!C$3,FALSE)),ISBLANK(VLOOKUP($E440&amp;$D$91&amp;$D$92,'CCG data'!$A:$AD,'CCG data'!C$3,FALSE))),"",VLOOKUP($E440&amp;$D$91&amp;$D$92,'CCG data'!$A:$AD,'CCG data'!C$3,FALSE))</f>
        <v>0.32365145228215769</v>
      </c>
      <c r="S440" s="263"/>
      <c r="T440" s="263">
        <f>IF(OR(ISERROR(VLOOKUP($E440&amp;$D$91&amp;$D$92,'CCG data'!$A:$AD,'CCG data'!D$3,FALSE)),ISBLANK(VLOOKUP($E440&amp;$D$91&amp;$D$92,'CCG data'!$A:$AD,'CCG data'!D$3,FALSE))),"",VLOOKUP($E440&amp;$D$91&amp;$D$92,'CCG data'!$A:$AD,'CCG data'!D$3,FALSE))</f>
        <v>0.32987551867219916</v>
      </c>
      <c r="U440" s="263"/>
      <c r="V440" s="263">
        <f>IF(OR(ISERROR(VLOOKUP($E440&amp;$D$91&amp;$D$92,'CCG data'!$A:$AD,'CCG data'!E$3,FALSE)),ISBLANK(VLOOKUP($E440&amp;$D$91&amp;$D$92,'CCG data'!$A:$AD,'CCG data'!E$3,FALSE))),"",VLOOKUP($E440&amp;$D$91&amp;$D$92,'CCG data'!$A:$AD,'CCG data'!E$3,FALSE))</f>
        <v>0.34647302904564314</v>
      </c>
      <c r="W440" s="398"/>
      <c r="Z440" s="163">
        <f>IFERROR(VLOOKUP($E440&amp;$D$92, Outliers!$A$4:$P$214,10,FALSE),"0")</f>
        <v>1</v>
      </c>
      <c r="AA440" s="163">
        <f>IFERROR(VLOOKUP($E440&amp;$D$92, Outliers!$A$4:$P$214,11,FALSE),"0")</f>
        <v>1</v>
      </c>
      <c r="AB440" s="163">
        <f>IFERROR(VLOOKUP($E440&amp;$D$92, Outliers!$A$4:$P$214,12,FALSE),"0")</f>
        <v>1</v>
      </c>
      <c r="AD440" s="78"/>
      <c r="AE440" s="78"/>
      <c r="AF440" s="78"/>
      <c r="AG440" s="78"/>
    </row>
    <row r="441" spans="4:33" x14ac:dyDescent="0.25">
      <c r="D441" s="318"/>
      <c r="E441" s="103" t="s">
        <v>27</v>
      </c>
      <c r="F441" s="95" t="str">
        <f>IF(P440="","",VLOOKUP($E440&amp;$D$91&amp;$D$92,'CCG data'!$A:$AD,'CCG data'!W$3,FALSE))</f>
        <v/>
      </c>
      <c r="G441" s="96" t="str">
        <f>IF(P440="","",VLOOKUP($E440&amp;$D$91&amp;$D$92,'CCG data'!$A:$AD,'CCG data'!X$3,FALSE))</f>
        <v/>
      </c>
      <c r="H441" s="96">
        <f>IF(R440="","",VLOOKUP($E440&amp;$D$91&amp;$D$92,'CCG data'!$A:$AD,'CCG data'!Y$3,FALSE))</f>
        <v>15.949209970558483</v>
      </c>
      <c r="I441" s="96">
        <f>IF(R440="","",VLOOKUP($E440&amp;$D$91&amp;$D$92,'CCG data'!$A:$AD,'CCG data'!Z$3,FALSE))</f>
        <v>21.886619928131875</v>
      </c>
      <c r="J441" s="96">
        <f>IF(T440="","",VLOOKUP($E440&amp;$D$91&amp;$D$92,'CCG data'!$A:$AD,'CCG data'!AA$3,FALSE))</f>
        <v>16.434549037116103</v>
      </c>
      <c r="K441" s="96">
        <f>IF(T440="","",VLOOKUP($E440&amp;$D$91&amp;$D$92,'CCG data'!$A:$AD,'CCG data'!AB$3,FALSE))</f>
        <v>22.483970131913008</v>
      </c>
      <c r="L441" s="96">
        <f>IF(V440="","",VLOOKUP($E440&amp;$D$91&amp;$D$92,'CCG data'!$A:$AD,'CCG data'!AC$3,FALSE))</f>
        <v>17.168260047996853</v>
      </c>
      <c r="M441" s="96">
        <f>IF(V440="","",VLOOKUP($E440&amp;$D$91&amp;$D$92,'CCG data'!$A:$AD,'CCG data'!AD$3,FALSE))</f>
        <v>23.307137417321286</v>
      </c>
      <c r="N441" s="363"/>
      <c r="P441" s="150" t="str">
        <f>IF(P440="","",VLOOKUP($E440&amp;$D$91&amp;$D$92,'CCG data'!$A:$AD,'CCG data'!I$3,FALSE))</f>
        <v/>
      </c>
      <c r="Q441" s="15" t="str">
        <f>IF(P440="","",VLOOKUP($E440&amp;$D$91&amp;$D$92,'CCG data'!$A:$AD,'CCG data'!J$3,FALSE))</f>
        <v/>
      </c>
      <c r="R441" s="15">
        <f>IF(R440="","",VLOOKUP($E440&amp;$D$91&amp;$D$92,'CCG data'!$A:$AD,'CCG data'!K$3,FALSE))</f>
        <v>0.28299999999999997</v>
      </c>
      <c r="S441" s="15">
        <f>IF(R440="","",VLOOKUP($E440&amp;$D$91&amp;$D$92,'CCG data'!$A:$AD,'CCG data'!L$3,FALSE))</f>
        <v>0.36699999999999999</v>
      </c>
      <c r="T441" s="15">
        <f>IF(T440="","",VLOOKUP($E440&amp;$D$91&amp;$D$92,'CCG data'!$A:$AD,'CCG data'!M$3,FALSE))</f>
        <v>0.28899999999999998</v>
      </c>
      <c r="U441" s="15">
        <f>IF(T440="","",VLOOKUP($E440&amp;$D$91&amp;$D$92,'CCG data'!$A:$AD,'CCG data'!N$3,FALSE))</f>
        <v>0.373</v>
      </c>
      <c r="V441" s="15">
        <f>IF(V440="","",VLOOKUP($E440&amp;$D$91&amp;$D$92,'CCG data'!$A:$AD,'CCG data'!O$3,FALSE))</f>
        <v>0.30499999999999999</v>
      </c>
      <c r="W441" s="135">
        <f>IF(V440="","",VLOOKUP($E440&amp;$D$91&amp;$D$92,'CCG data'!$A:$AD,'CCG data'!P$3,FALSE))</f>
        <v>0.39</v>
      </c>
      <c r="Z441" s="163" t="str">
        <f>IFERROR(VLOOKUP($E441&amp;$D$92, Outliers!$A$4:$P$214,10,FALSE),"0")</f>
        <v>0</v>
      </c>
      <c r="AA441" s="163" t="str">
        <f>IFERROR(VLOOKUP($E441&amp;$D$92, Outliers!$A$4:$P$214,11,FALSE),"0")</f>
        <v>0</v>
      </c>
      <c r="AB441" s="163" t="str">
        <f>IFERROR(VLOOKUP($E441&amp;$D$92, Outliers!$A$4:$P$214,12,FALSE),"0")</f>
        <v>0</v>
      </c>
      <c r="AD441" s="78"/>
      <c r="AE441" s="78"/>
      <c r="AF441" s="78"/>
      <c r="AG441" s="78"/>
    </row>
    <row r="442" spans="4:33" ht="15.75" x14ac:dyDescent="0.25">
      <c r="D442" s="318"/>
      <c r="E442" s="104" t="s">
        <v>274</v>
      </c>
      <c r="F442" s="405" t="str">
        <f>IF(OR(ISERROR(VLOOKUP($E442&amp;$D$91&amp;$D$92,'CCG data'!$A:$AD,'CCG data'!R$3,FALSE)),ISBLANK(VLOOKUP($E442&amp;$D$91&amp;$D$92,'CCG data'!$A:$AD,'CCG data'!R$3,FALSE))),"",VLOOKUP($E442&amp;$D$91&amp;$D$92,'CCG data'!$A:$AD,'CCG data'!R$3,FALSE))</f>
        <v/>
      </c>
      <c r="G442" s="406"/>
      <c r="H442" s="406">
        <f>IF(OR(ISERROR(VLOOKUP($E442&amp;$D$91&amp;$D$92,'CCG data'!$A:$AD,'CCG data'!S$3,FALSE)),ISBLANK(VLOOKUP($E442&amp;$D$91&amp;$D$92,'CCG data'!$A:$AD,'CCG data'!S$3,FALSE))),"",VLOOKUP($E442&amp;$D$91&amp;$D$92,'CCG data'!$A:$AD,'CCG data'!S$3,FALSE))</f>
        <v>36.808952914433803</v>
      </c>
      <c r="I442" s="406"/>
      <c r="J442" s="406">
        <f>IF(OR(ISERROR(VLOOKUP($E442&amp;$D$91&amp;$D$92,'CCG data'!$A:$AD,'CCG data'!T$3,FALSE)),ISBLANK(VLOOKUP($E442&amp;$D$91&amp;$D$92,'CCG data'!$A:$AD,'CCG data'!T$3,FALSE))),"",VLOOKUP($E442&amp;$D$91&amp;$D$92,'CCG data'!$A:$AD,'CCG data'!T$3,FALSE))</f>
        <v>30.018375614633932</v>
      </c>
      <c r="K442" s="406"/>
      <c r="L442" s="406">
        <f>IF(OR(ISERROR(VLOOKUP($E442&amp;$D$91&amp;$D$92,'CCG data'!$A:$AD,'CCG data'!U$3,FALSE)),ISBLANK(VLOOKUP($E442&amp;$D$91&amp;$D$92,'CCG data'!$A:$AD,'CCG data'!U$3,FALSE))),"",VLOOKUP($E442&amp;$D$91&amp;$D$92,'CCG data'!$A:$AD,'CCG data'!U$3,FALSE))</f>
        <v>7.514544738964843</v>
      </c>
      <c r="M442" s="407"/>
      <c r="N442" s="362">
        <f>IF(OR(ISERROR(VLOOKUP($E442&amp;$D$91&amp;$D$92,'CCG data'!$A:$AD,'CCG data'!G$3,FALSE)),ISBLANK(VLOOKUP($E442&amp;$D$91&amp;$D$92,'CCG data'!$A:$AD,'CCG data'!G$3,FALSE))),"",VLOOKUP($E442&amp;$D$91&amp;$D$92,'CCG data'!$A:$AD,'CCG data'!G$3,FALSE))</f>
        <v>1108</v>
      </c>
      <c r="P442" s="397" t="str">
        <f>IF(OR(ISERROR(VLOOKUP($E442&amp;$D$91&amp;$D$92,'CCG data'!$A:$AD,'CCG data'!B$3,FALSE)),ISBLANK(VLOOKUP($E442&amp;$D$91&amp;$D$92,'CCG data'!$A:$AD,'CCG data'!B$3,FALSE))),"",VLOOKUP($E442&amp;$D$91&amp;$D$92,'CCG data'!$A:$AD,'CCG data'!B$3,FALSE))</f>
        <v/>
      </c>
      <c r="Q442" s="263"/>
      <c r="R442" s="263">
        <f>IF(OR(ISERROR(VLOOKUP($E442&amp;$D$91&amp;$D$92,'CCG data'!$A:$AD,'CCG data'!C$3,FALSE)),ISBLANK(VLOOKUP($E442&amp;$D$91&amp;$D$92,'CCG data'!$A:$AD,'CCG data'!C$3,FALSE))),"",VLOOKUP($E442&amp;$D$91&amp;$D$92,'CCG data'!$A:$AD,'CCG data'!C$3,FALSE))</f>
        <v>0.49277978339350181</v>
      </c>
      <c r="S442" s="263"/>
      <c r="T442" s="263">
        <f>IF(OR(ISERROR(VLOOKUP($E442&amp;$D$91&amp;$D$92,'CCG data'!$A:$AD,'CCG data'!D$3,FALSE)),ISBLANK(VLOOKUP($E442&amp;$D$91&amp;$D$92,'CCG data'!$A:$AD,'CCG data'!D$3,FALSE))),"",VLOOKUP($E442&amp;$D$91&amp;$D$92,'CCG data'!$A:$AD,'CCG data'!D$3,FALSE))</f>
        <v>0.40703971119133575</v>
      </c>
      <c r="U442" s="263"/>
      <c r="V442" s="263">
        <f>IF(OR(ISERROR(VLOOKUP($E442&amp;$D$91&amp;$D$92,'CCG data'!$A:$AD,'CCG data'!E$3,FALSE)),ISBLANK(VLOOKUP($E442&amp;$D$91&amp;$D$92,'CCG data'!$A:$AD,'CCG data'!E$3,FALSE))),"",VLOOKUP($E442&amp;$D$91&amp;$D$92,'CCG data'!$A:$AD,'CCG data'!E$3,FALSE))</f>
        <v>0.10018050541516245</v>
      </c>
      <c r="W442" s="398"/>
      <c r="Z442" s="163">
        <f>IFERROR(VLOOKUP($E442&amp;$D$92, Outliers!$A$4:$P$214,10,FALSE),"0")</f>
        <v>0</v>
      </c>
      <c r="AA442" s="163">
        <f>IFERROR(VLOOKUP($E442&amp;$D$92, Outliers!$A$4:$P$214,11,FALSE),"0")</f>
        <v>0</v>
      </c>
      <c r="AB442" s="163">
        <f>IFERROR(VLOOKUP($E442&amp;$D$92, Outliers!$A$4:$P$214,12,FALSE),"0")</f>
        <v>1</v>
      </c>
      <c r="AD442" s="78"/>
      <c r="AE442" s="78"/>
      <c r="AF442" s="78"/>
      <c r="AG442" s="78"/>
    </row>
    <row r="443" spans="4:33" x14ac:dyDescent="0.25">
      <c r="D443" s="318"/>
      <c r="E443" s="103" t="s">
        <v>27</v>
      </c>
      <c r="F443" s="95" t="str">
        <f>IF(P442="","",VLOOKUP($E442&amp;$D$91&amp;$D$92,'CCG data'!$A:$AD,'CCG data'!W$3,FALSE))</f>
        <v/>
      </c>
      <c r="G443" s="96" t="str">
        <f>IF(P442="","",VLOOKUP($E442&amp;$D$91&amp;$D$92,'CCG data'!$A:$AD,'CCG data'!X$3,FALSE))</f>
        <v/>
      </c>
      <c r="H443" s="96">
        <f>IF(R442="","",VLOOKUP($E442&amp;$D$91&amp;$D$92,'CCG data'!$A:$AD,'CCG data'!Y$3,FALSE))</f>
        <v>33.72140850129167</v>
      </c>
      <c r="I443" s="96">
        <f>IF(R442="","",VLOOKUP($E442&amp;$D$91&amp;$D$92,'CCG data'!$A:$AD,'CCG data'!Z$3,FALSE))</f>
        <v>39.896497327575936</v>
      </c>
      <c r="J443" s="96">
        <f>IF(T442="","",VLOOKUP($E442&amp;$D$91&amp;$D$92,'CCG data'!$A:$AD,'CCG data'!AA$3,FALSE))</f>
        <v>27.247895814825277</v>
      </c>
      <c r="K443" s="96">
        <f>IF(T442="","",VLOOKUP($E442&amp;$D$91&amp;$D$92,'CCG data'!$A:$AD,'CCG data'!AB$3,FALSE))</f>
        <v>32.788855414442587</v>
      </c>
      <c r="L443" s="96">
        <f>IF(V442="","",VLOOKUP($E442&amp;$D$91&amp;$D$92,'CCG data'!$A:$AD,'CCG data'!AC$3,FALSE))</f>
        <v>6.1165766551728851</v>
      </c>
      <c r="M443" s="96">
        <f>IF(V442="","",VLOOKUP($E442&amp;$D$91&amp;$D$92,'CCG data'!$A:$AD,'CCG data'!AD$3,FALSE))</f>
        <v>8.9125128227568009</v>
      </c>
      <c r="N443" s="363"/>
      <c r="P443" s="150" t="str">
        <f>IF(P442="","",VLOOKUP($E442&amp;$D$91&amp;$D$92,'CCG data'!$A:$AD,'CCG data'!I$3,FALSE))</f>
        <v/>
      </c>
      <c r="Q443" s="15" t="str">
        <f>IF(P442="","",VLOOKUP($E442&amp;$D$91&amp;$D$92,'CCG data'!$A:$AD,'CCG data'!J$3,FALSE))</f>
        <v/>
      </c>
      <c r="R443" s="15">
        <f>IF(R442="","",VLOOKUP($E442&amp;$D$91&amp;$D$92,'CCG data'!$A:$AD,'CCG data'!K$3,FALSE))</f>
        <v>0.46300000000000002</v>
      </c>
      <c r="S443" s="15">
        <f>IF(R442="","",VLOOKUP($E442&amp;$D$91&amp;$D$92,'CCG data'!$A:$AD,'CCG data'!L$3,FALSE))</f>
        <v>0.52200000000000002</v>
      </c>
      <c r="T443" s="15">
        <f>IF(T442="","",VLOOKUP($E442&amp;$D$91&amp;$D$92,'CCG data'!$A:$AD,'CCG data'!M$3,FALSE))</f>
        <v>0.378</v>
      </c>
      <c r="U443" s="15">
        <f>IF(T442="","",VLOOKUP($E442&amp;$D$91&amp;$D$92,'CCG data'!$A:$AD,'CCG data'!N$3,FALSE))</f>
        <v>0.436</v>
      </c>
      <c r="V443" s="15">
        <f>IF(V442="","",VLOOKUP($E442&amp;$D$91&amp;$D$92,'CCG data'!$A:$AD,'CCG data'!O$3,FALSE))</f>
        <v>8.4000000000000005E-2</v>
      </c>
      <c r="W443" s="135">
        <f>IF(V442="","",VLOOKUP($E442&amp;$D$91&amp;$D$92,'CCG data'!$A:$AD,'CCG data'!P$3,FALSE))</f>
        <v>0.11899999999999999</v>
      </c>
      <c r="Z443" s="163" t="str">
        <f>IFERROR(VLOOKUP($E443&amp;$D$92, Outliers!$A$4:$P$214,10,FALSE),"0")</f>
        <v>0</v>
      </c>
      <c r="AA443" s="163" t="str">
        <f>IFERROR(VLOOKUP($E443&amp;$D$92, Outliers!$A$4:$P$214,11,FALSE),"0")</f>
        <v>0</v>
      </c>
      <c r="AB443" s="163" t="str">
        <f>IFERROR(VLOOKUP($E443&amp;$D$92, Outliers!$A$4:$P$214,12,FALSE),"0")</f>
        <v>0</v>
      </c>
      <c r="AD443" s="78"/>
      <c r="AE443" s="78"/>
      <c r="AF443" s="78"/>
      <c r="AG443" s="78"/>
    </row>
    <row r="444" spans="4:33" ht="15.75" x14ac:dyDescent="0.25">
      <c r="D444" s="318"/>
      <c r="E444" s="104" t="s">
        <v>275</v>
      </c>
      <c r="F444" s="405" t="str">
        <f>IF(OR(ISERROR(VLOOKUP($E444&amp;$D$91&amp;$D$92,'CCG data'!$A:$AD,'CCG data'!R$3,FALSE)),ISBLANK(VLOOKUP($E444&amp;$D$91&amp;$D$92,'CCG data'!$A:$AD,'CCG data'!R$3,FALSE))),"",VLOOKUP($E444&amp;$D$91&amp;$D$92,'CCG data'!$A:$AD,'CCG data'!R$3,FALSE))</f>
        <v/>
      </c>
      <c r="G444" s="406"/>
      <c r="H444" s="406">
        <f>IF(OR(ISERROR(VLOOKUP($E444&amp;$D$91&amp;$D$92,'CCG data'!$A:$AD,'CCG data'!S$3,FALSE)),ISBLANK(VLOOKUP($E444&amp;$D$91&amp;$D$92,'CCG data'!$A:$AD,'CCG data'!S$3,FALSE))),"",VLOOKUP($E444&amp;$D$91&amp;$D$92,'CCG data'!$A:$AD,'CCG data'!S$3,FALSE))</f>
        <v>35.153333583091509</v>
      </c>
      <c r="I444" s="406"/>
      <c r="J444" s="406">
        <f>IF(OR(ISERROR(VLOOKUP($E444&amp;$D$91&amp;$D$92,'CCG data'!$A:$AD,'CCG data'!T$3,FALSE)),ISBLANK(VLOOKUP($E444&amp;$D$91&amp;$D$92,'CCG data'!$A:$AD,'CCG data'!T$3,FALSE))),"",VLOOKUP($E444&amp;$D$91&amp;$D$92,'CCG data'!$A:$AD,'CCG data'!T$3,FALSE))</f>
        <v>33.669107609450364</v>
      </c>
      <c r="K444" s="406"/>
      <c r="L444" s="406">
        <f>IF(OR(ISERROR(VLOOKUP($E444&amp;$D$91&amp;$D$92,'CCG data'!$A:$AD,'CCG data'!U$3,FALSE)),ISBLANK(VLOOKUP($E444&amp;$D$91&amp;$D$92,'CCG data'!$A:$AD,'CCG data'!U$3,FALSE))),"",VLOOKUP($E444&amp;$D$91&amp;$D$92,'CCG data'!$A:$AD,'CCG data'!U$3,FALSE))</f>
        <v>12.869407700160282</v>
      </c>
      <c r="M444" s="407"/>
      <c r="N444" s="362">
        <f>IF(OR(ISERROR(VLOOKUP($E444&amp;$D$91&amp;$D$92,'CCG data'!$A:$AD,'CCG data'!G$3,FALSE)),ISBLANK(VLOOKUP($E444&amp;$D$91&amp;$D$92,'CCG data'!$A:$AD,'CCG data'!G$3,FALSE))),"",VLOOKUP($E444&amp;$D$91&amp;$D$92,'CCG data'!$A:$AD,'CCG data'!G$3,FALSE))</f>
        <v>746</v>
      </c>
      <c r="P444" s="397" t="str">
        <f>IF(OR(ISERROR(VLOOKUP($E444&amp;$D$91&amp;$D$92,'CCG data'!$A:$AD,'CCG data'!B$3,FALSE)),ISBLANK(VLOOKUP($E444&amp;$D$91&amp;$D$92,'CCG data'!$A:$AD,'CCG data'!B$3,FALSE))),"",VLOOKUP($E444&amp;$D$91&amp;$D$92,'CCG data'!$A:$AD,'CCG data'!B$3,FALSE))</f>
        <v/>
      </c>
      <c r="Q444" s="263"/>
      <c r="R444" s="263">
        <f>IF(OR(ISERROR(VLOOKUP($E444&amp;$D$91&amp;$D$92,'CCG data'!$A:$AD,'CCG data'!C$3,FALSE)),ISBLANK(VLOOKUP($E444&amp;$D$91&amp;$D$92,'CCG data'!$A:$AD,'CCG data'!C$3,FALSE))),"",VLOOKUP($E444&amp;$D$91&amp;$D$92,'CCG data'!$A:$AD,'CCG data'!C$3,FALSE))</f>
        <v>0.43699731903485256</v>
      </c>
      <c r="S444" s="263"/>
      <c r="T444" s="263">
        <f>IF(OR(ISERROR(VLOOKUP($E444&amp;$D$91&amp;$D$92,'CCG data'!$A:$AD,'CCG data'!D$3,FALSE)),ISBLANK(VLOOKUP($E444&amp;$D$91&amp;$D$92,'CCG data'!$A:$AD,'CCG data'!D$3,FALSE))),"",VLOOKUP($E444&amp;$D$91&amp;$D$92,'CCG data'!$A:$AD,'CCG data'!D$3,FALSE))</f>
        <v>0.403485254691689</v>
      </c>
      <c r="U444" s="263"/>
      <c r="V444" s="263">
        <f>IF(OR(ISERROR(VLOOKUP($E444&amp;$D$91&amp;$D$92,'CCG data'!$A:$AD,'CCG data'!E$3,FALSE)),ISBLANK(VLOOKUP($E444&amp;$D$91&amp;$D$92,'CCG data'!$A:$AD,'CCG data'!E$3,FALSE))),"",VLOOKUP($E444&amp;$D$91&amp;$D$92,'CCG data'!$A:$AD,'CCG data'!E$3,FALSE))</f>
        <v>0.15951742627345844</v>
      </c>
      <c r="W444" s="398"/>
      <c r="Z444" s="163">
        <f>IFERROR(VLOOKUP($E444&amp;$D$92, Outliers!$A$4:$P$214,10,FALSE),"0")</f>
        <v>0</v>
      </c>
      <c r="AA444" s="163">
        <f>IFERROR(VLOOKUP($E444&amp;$D$92, Outliers!$A$4:$P$214,11,FALSE),"0")</f>
        <v>1</v>
      </c>
      <c r="AB444" s="163">
        <f>IFERROR(VLOOKUP($E444&amp;$D$92, Outliers!$A$4:$P$214,12,FALSE),"0")</f>
        <v>0</v>
      </c>
      <c r="AD444" s="78"/>
      <c r="AE444" s="78"/>
      <c r="AF444" s="78"/>
      <c r="AG444" s="78"/>
    </row>
    <row r="445" spans="4:33" x14ac:dyDescent="0.25">
      <c r="D445" s="318"/>
      <c r="E445" s="103" t="s">
        <v>27</v>
      </c>
      <c r="F445" s="95" t="str">
        <f>IF(P444="","",VLOOKUP($E444&amp;$D$91&amp;$D$92,'CCG data'!$A:$AD,'CCG data'!W$3,FALSE))</f>
        <v/>
      </c>
      <c r="G445" s="96" t="str">
        <f>IF(P444="","",VLOOKUP($E444&amp;$D$91&amp;$D$92,'CCG data'!$A:$AD,'CCG data'!X$3,FALSE))</f>
        <v/>
      </c>
      <c r="H445" s="96">
        <f>IF(R444="","",VLOOKUP($E444&amp;$D$91&amp;$D$92,'CCG data'!$A:$AD,'CCG data'!Y$3,FALSE))</f>
        <v>31.337285953344214</v>
      </c>
      <c r="I445" s="96">
        <f>IF(R444="","",VLOOKUP($E444&amp;$D$91&amp;$D$92,'CCG data'!$A:$AD,'CCG data'!Z$3,FALSE))</f>
        <v>38.969381212838805</v>
      </c>
      <c r="J445" s="96">
        <f>IF(T444="","",VLOOKUP($E444&amp;$D$91&amp;$D$92,'CCG data'!$A:$AD,'CCG data'!AA$3,FALSE))</f>
        <v>29.865423613697338</v>
      </c>
      <c r="K445" s="96">
        <f>IF(T444="","",VLOOKUP($E444&amp;$D$91&amp;$D$92,'CCG data'!$A:$AD,'CCG data'!AB$3,FALSE))</f>
        <v>37.47279160520339</v>
      </c>
      <c r="L445" s="96">
        <f>IF(V444="","",VLOOKUP($E444&amp;$D$91&amp;$D$92,'CCG data'!$A:$AD,'CCG data'!AC$3,FALSE))</f>
        <v>10.557123827669759</v>
      </c>
      <c r="M445" s="96">
        <f>IF(V444="","",VLOOKUP($E444&amp;$D$91&amp;$D$92,'CCG data'!$A:$AD,'CCG data'!AD$3,FALSE))</f>
        <v>15.181691572650806</v>
      </c>
      <c r="N445" s="363"/>
      <c r="P445" s="150" t="str">
        <f>IF(P444="","",VLOOKUP($E444&amp;$D$91&amp;$D$92,'CCG data'!$A:$AD,'CCG data'!I$3,FALSE))</f>
        <v/>
      </c>
      <c r="Q445" s="15" t="str">
        <f>IF(P444="","",VLOOKUP($E444&amp;$D$91&amp;$D$92,'CCG data'!$A:$AD,'CCG data'!J$3,FALSE))</f>
        <v/>
      </c>
      <c r="R445" s="15">
        <f>IF(R444="","",VLOOKUP($E444&amp;$D$91&amp;$D$92,'CCG data'!$A:$AD,'CCG data'!K$3,FALSE))</f>
        <v>0.40200000000000002</v>
      </c>
      <c r="S445" s="15">
        <f>IF(R444="","",VLOOKUP($E444&amp;$D$91&amp;$D$92,'CCG data'!$A:$AD,'CCG data'!L$3,FALSE))</f>
        <v>0.47299999999999998</v>
      </c>
      <c r="T445" s="15">
        <f>IF(T444="","",VLOOKUP($E444&amp;$D$91&amp;$D$92,'CCG data'!$A:$AD,'CCG data'!M$3,FALSE))</f>
        <v>0.36899999999999999</v>
      </c>
      <c r="U445" s="15">
        <f>IF(T444="","",VLOOKUP($E444&amp;$D$91&amp;$D$92,'CCG data'!$A:$AD,'CCG data'!N$3,FALSE))</f>
        <v>0.439</v>
      </c>
      <c r="V445" s="15">
        <f>IF(V444="","",VLOOKUP($E444&amp;$D$91&amp;$D$92,'CCG data'!$A:$AD,'CCG data'!O$3,FALSE))</f>
        <v>0.13500000000000001</v>
      </c>
      <c r="W445" s="135">
        <f>IF(V444="","",VLOOKUP($E444&amp;$D$91&amp;$D$92,'CCG data'!$A:$AD,'CCG data'!P$3,FALSE))</f>
        <v>0.188</v>
      </c>
      <c r="Z445" s="163" t="str">
        <f>IFERROR(VLOOKUP($E445&amp;$D$92, Outliers!$A$4:$P$214,10,FALSE),"0")</f>
        <v>0</v>
      </c>
      <c r="AA445" s="163" t="str">
        <f>IFERROR(VLOOKUP($E445&amp;$D$92, Outliers!$A$4:$P$214,11,FALSE),"0")</f>
        <v>0</v>
      </c>
      <c r="AB445" s="163" t="str">
        <f>IFERROR(VLOOKUP($E445&amp;$D$92, Outliers!$A$4:$P$214,12,FALSE),"0")</f>
        <v>0</v>
      </c>
      <c r="AD445" s="78"/>
      <c r="AE445" s="78"/>
      <c r="AF445" s="78"/>
      <c r="AG445" s="78"/>
    </row>
    <row r="446" spans="4:33" ht="15.75" x14ac:dyDescent="0.25">
      <c r="D446" s="318"/>
      <c r="E446" s="104" t="s">
        <v>276</v>
      </c>
      <c r="F446" s="405" t="str">
        <f>IF(OR(ISERROR(VLOOKUP($E446&amp;$D$91&amp;$D$92,'CCG data'!$A:$AD,'CCG data'!R$3,FALSE)),ISBLANK(VLOOKUP($E446&amp;$D$91&amp;$D$92,'CCG data'!$A:$AD,'CCG data'!R$3,FALSE))),"",VLOOKUP($E446&amp;$D$91&amp;$D$92,'CCG data'!$A:$AD,'CCG data'!R$3,FALSE))</f>
        <v/>
      </c>
      <c r="G446" s="406"/>
      <c r="H446" s="406">
        <f>IF(OR(ISERROR(VLOOKUP($E446&amp;$D$91&amp;$D$92,'CCG data'!$A:$AD,'CCG data'!S$3,FALSE)),ISBLANK(VLOOKUP($E446&amp;$D$91&amp;$D$92,'CCG data'!$A:$AD,'CCG data'!S$3,FALSE))),"",VLOOKUP($E446&amp;$D$91&amp;$D$92,'CCG data'!$A:$AD,'CCG data'!S$3,FALSE))</f>
        <v>37.476057680885432</v>
      </c>
      <c r="I446" s="406"/>
      <c r="J446" s="406">
        <f>IF(OR(ISERROR(VLOOKUP($E446&amp;$D$91&amp;$D$92,'CCG data'!$A:$AD,'CCG data'!T$3,FALSE)),ISBLANK(VLOOKUP($E446&amp;$D$91&amp;$D$92,'CCG data'!$A:$AD,'CCG data'!T$3,FALSE))),"",VLOOKUP($E446&amp;$D$91&amp;$D$92,'CCG data'!$A:$AD,'CCG data'!T$3,FALSE))</f>
        <v>28.544254541371664</v>
      </c>
      <c r="K446" s="406"/>
      <c r="L446" s="406">
        <f>IF(OR(ISERROR(VLOOKUP($E446&amp;$D$91&amp;$D$92,'CCG data'!$A:$AD,'CCG data'!U$3,FALSE)),ISBLANK(VLOOKUP($E446&amp;$D$91&amp;$D$92,'CCG data'!$A:$AD,'CCG data'!U$3,FALSE))),"",VLOOKUP($E446&amp;$D$91&amp;$D$92,'CCG data'!$A:$AD,'CCG data'!U$3,FALSE))</f>
        <v>10.378077004049326</v>
      </c>
      <c r="M446" s="407"/>
      <c r="N446" s="362">
        <f>IF(OR(ISERROR(VLOOKUP($E446&amp;$D$91&amp;$D$92,'CCG data'!$A:$AD,'CCG data'!G$3,FALSE)),ISBLANK(VLOOKUP($E446&amp;$D$91&amp;$D$92,'CCG data'!$A:$AD,'CCG data'!G$3,FALSE))),"",VLOOKUP($E446&amp;$D$91&amp;$D$92,'CCG data'!$A:$AD,'CCG data'!G$3,FALSE))</f>
        <v>1239</v>
      </c>
      <c r="P446" s="397" t="str">
        <f>IF(OR(ISERROR(VLOOKUP($E446&amp;$D$91&amp;$D$92,'CCG data'!$A:$AD,'CCG data'!B$3,FALSE)),ISBLANK(VLOOKUP($E446&amp;$D$91&amp;$D$92,'CCG data'!$A:$AD,'CCG data'!B$3,FALSE))),"",VLOOKUP($E446&amp;$D$91&amp;$D$92,'CCG data'!$A:$AD,'CCG data'!B$3,FALSE))</f>
        <v/>
      </c>
      <c r="Q446" s="263"/>
      <c r="R446" s="263">
        <f>IF(OR(ISERROR(VLOOKUP($E446&amp;$D$91&amp;$D$92,'CCG data'!$A:$AD,'CCG data'!C$3,FALSE)),ISBLANK(VLOOKUP($E446&amp;$D$91&amp;$D$92,'CCG data'!$A:$AD,'CCG data'!C$3,FALSE))),"",VLOOKUP($E446&amp;$D$91&amp;$D$92,'CCG data'!$A:$AD,'CCG data'!C$3,FALSE))</f>
        <v>0.49152542372881358</v>
      </c>
      <c r="S446" s="263"/>
      <c r="T446" s="263">
        <f>IF(OR(ISERROR(VLOOKUP($E446&amp;$D$91&amp;$D$92,'CCG data'!$A:$AD,'CCG data'!D$3,FALSE)),ISBLANK(VLOOKUP($E446&amp;$D$91&amp;$D$92,'CCG data'!$A:$AD,'CCG data'!D$3,FALSE))),"",VLOOKUP($E446&amp;$D$91&amp;$D$92,'CCG data'!$A:$AD,'CCG data'!D$3,FALSE))</f>
        <v>0.3704600484261501</v>
      </c>
      <c r="U446" s="263"/>
      <c r="V446" s="263">
        <f>IF(OR(ISERROR(VLOOKUP($E446&amp;$D$91&amp;$D$92,'CCG data'!$A:$AD,'CCG data'!E$3,FALSE)),ISBLANK(VLOOKUP($E446&amp;$D$91&amp;$D$92,'CCG data'!$A:$AD,'CCG data'!E$3,FALSE))),"",VLOOKUP($E446&amp;$D$91&amp;$D$92,'CCG data'!$A:$AD,'CCG data'!E$3,FALSE))</f>
        <v>0.13801452784503632</v>
      </c>
      <c r="W446" s="398"/>
      <c r="Z446" s="163">
        <f>IFERROR(VLOOKUP($E446&amp;$D$92, Outliers!$A$4:$P$214,10,FALSE),"0")</f>
        <v>0</v>
      </c>
      <c r="AA446" s="163">
        <f>IFERROR(VLOOKUP($E446&amp;$D$92, Outliers!$A$4:$P$214,11,FALSE),"0")</f>
        <v>0</v>
      </c>
      <c r="AB446" s="163">
        <f>IFERROR(VLOOKUP($E446&amp;$D$92, Outliers!$A$4:$P$214,12,FALSE),"0")</f>
        <v>0</v>
      </c>
      <c r="AD446" s="78"/>
      <c r="AE446" s="78"/>
      <c r="AF446" s="78"/>
      <c r="AG446" s="78"/>
    </row>
    <row r="447" spans="4:33" x14ac:dyDescent="0.25">
      <c r="D447" s="318"/>
      <c r="E447" s="103" t="s">
        <v>27</v>
      </c>
      <c r="F447" s="95" t="str">
        <f>IF(P446="","",VLOOKUP($E446&amp;$D$91&amp;$D$92,'CCG data'!$A:$AD,'CCG data'!W$3,FALSE))</f>
        <v/>
      </c>
      <c r="G447" s="96" t="str">
        <f>IF(P446="","",VLOOKUP($E446&amp;$D$91&amp;$D$92,'CCG data'!$A:$AD,'CCG data'!X$3,FALSE))</f>
        <v/>
      </c>
      <c r="H447" s="96">
        <f>IF(R446="","",VLOOKUP($E446&amp;$D$91&amp;$D$92,'CCG data'!$A:$AD,'CCG data'!Y$3,FALSE))</f>
        <v>34.499588954789004</v>
      </c>
      <c r="I447" s="96">
        <f>IF(R446="","",VLOOKUP($E446&amp;$D$91&amp;$D$92,'CCG data'!$A:$AD,'CCG data'!Z$3,FALSE))</f>
        <v>40.45252640698186</v>
      </c>
      <c r="J447" s="96">
        <f>IF(T446="","",VLOOKUP($E446&amp;$D$91&amp;$D$92,'CCG data'!$A:$AD,'CCG data'!AA$3,FALSE))</f>
        <v>25.932884399721356</v>
      </c>
      <c r="K447" s="96">
        <f>IF(T446="","",VLOOKUP($E446&amp;$D$91&amp;$D$92,'CCG data'!$A:$AD,'CCG data'!AB$3,FALSE))</f>
        <v>31.155624683021973</v>
      </c>
      <c r="L447" s="96">
        <f>IF(V446="","",VLOOKUP($E446&amp;$D$91&amp;$D$92,'CCG data'!$A:$AD,'CCG data'!AC$3,FALSE))</f>
        <v>8.8225594913771967</v>
      </c>
      <c r="M447" s="96">
        <f>IF(V446="","",VLOOKUP($E446&amp;$D$91&amp;$D$92,'CCG data'!$A:$AD,'CCG data'!AD$3,FALSE))</f>
        <v>11.933594516721454</v>
      </c>
      <c r="N447" s="363"/>
      <c r="P447" s="150" t="str">
        <f>IF(P446="","",VLOOKUP($E446&amp;$D$91&amp;$D$92,'CCG data'!$A:$AD,'CCG data'!I$3,FALSE))</f>
        <v/>
      </c>
      <c r="Q447" s="15" t="str">
        <f>IF(P446="","",VLOOKUP($E446&amp;$D$91&amp;$D$92,'CCG data'!$A:$AD,'CCG data'!J$3,FALSE))</f>
        <v/>
      </c>
      <c r="R447" s="15">
        <f>IF(R446="","",VLOOKUP($E446&amp;$D$91&amp;$D$92,'CCG data'!$A:$AD,'CCG data'!K$3,FALSE))</f>
        <v>0.46400000000000002</v>
      </c>
      <c r="S447" s="15">
        <f>IF(R446="","",VLOOKUP($E446&amp;$D$91&amp;$D$92,'CCG data'!$A:$AD,'CCG data'!L$3,FALSE))</f>
        <v>0.51900000000000002</v>
      </c>
      <c r="T447" s="15">
        <f>IF(T446="","",VLOOKUP($E446&amp;$D$91&amp;$D$92,'CCG data'!$A:$AD,'CCG data'!M$3,FALSE))</f>
        <v>0.34399999999999997</v>
      </c>
      <c r="U447" s="15">
        <f>IF(T446="","",VLOOKUP($E446&amp;$D$91&amp;$D$92,'CCG data'!$A:$AD,'CCG data'!N$3,FALSE))</f>
        <v>0.39800000000000002</v>
      </c>
      <c r="V447" s="15">
        <f>IF(V446="","",VLOOKUP($E446&amp;$D$91&amp;$D$92,'CCG data'!$A:$AD,'CCG data'!O$3,FALSE))</f>
        <v>0.12</v>
      </c>
      <c r="W447" s="135">
        <f>IF(V446="","",VLOOKUP($E446&amp;$D$91&amp;$D$92,'CCG data'!$A:$AD,'CCG data'!P$3,FALSE))</f>
        <v>0.158</v>
      </c>
      <c r="Z447" s="163" t="str">
        <f>IFERROR(VLOOKUP($E447&amp;$D$92, Outliers!$A$4:$P$214,10,FALSE),"0")</f>
        <v>0</v>
      </c>
      <c r="AA447" s="163" t="str">
        <f>IFERROR(VLOOKUP($E447&amp;$D$92, Outliers!$A$4:$P$214,11,FALSE),"0")</f>
        <v>0</v>
      </c>
      <c r="AB447" s="163" t="str">
        <f>IFERROR(VLOOKUP($E447&amp;$D$92, Outliers!$A$4:$P$214,12,FALSE),"0")</f>
        <v>0</v>
      </c>
      <c r="AD447" s="78"/>
      <c r="AE447" s="78"/>
      <c r="AF447" s="78"/>
      <c r="AG447" s="78"/>
    </row>
    <row r="448" spans="4:33" ht="15.75" x14ac:dyDescent="0.25">
      <c r="D448" s="318"/>
      <c r="E448" s="104" t="s">
        <v>425</v>
      </c>
      <c r="F448" s="405" t="str">
        <f>IF(OR(ISERROR(VLOOKUP($E448&amp;$D$91&amp;$D$92,'CCG data'!$A:$AD,'CCG data'!R$3,FALSE)),ISBLANK(VLOOKUP($E448&amp;$D$91&amp;$D$92,'CCG data'!$A:$AD,'CCG data'!R$3,FALSE))),"",VLOOKUP($E448&amp;$D$91&amp;$D$92,'CCG data'!$A:$AD,'CCG data'!R$3,FALSE))</f>
        <v/>
      </c>
      <c r="G448" s="406"/>
      <c r="H448" s="406">
        <f>IF(OR(ISERROR(VLOOKUP($E448&amp;$D$91&amp;$D$92,'CCG data'!$A:$AD,'CCG data'!S$3,FALSE)),ISBLANK(VLOOKUP($E448&amp;$D$91&amp;$D$92,'CCG data'!$A:$AD,'CCG data'!S$3,FALSE))),"",VLOOKUP($E448&amp;$D$91&amp;$D$92,'CCG data'!$A:$AD,'CCG data'!S$3,FALSE))</f>
        <v>50.774024854776471</v>
      </c>
      <c r="I448" s="406"/>
      <c r="J448" s="406">
        <f>IF(OR(ISERROR(VLOOKUP($E448&amp;$D$91&amp;$D$92,'CCG data'!$A:$AD,'CCG data'!T$3,FALSE)),ISBLANK(VLOOKUP($E448&amp;$D$91&amp;$D$92,'CCG data'!$A:$AD,'CCG data'!T$3,FALSE))),"",VLOOKUP($E448&amp;$D$91&amp;$D$92,'CCG data'!$A:$AD,'CCG data'!T$3,FALSE))</f>
        <v>39.939923460079186</v>
      </c>
      <c r="K448" s="406"/>
      <c r="L448" s="406">
        <f>IF(OR(ISERROR(VLOOKUP($E448&amp;$D$91&amp;$D$92,'CCG data'!$A:$AD,'CCG data'!U$3,FALSE)),ISBLANK(VLOOKUP($E448&amp;$D$91&amp;$D$92,'CCG data'!$A:$AD,'CCG data'!U$3,FALSE))),"",VLOOKUP($E448&amp;$D$91&amp;$D$92,'CCG data'!$A:$AD,'CCG data'!U$3,FALSE))</f>
        <v>15.865247613774793</v>
      </c>
      <c r="M448" s="407"/>
      <c r="N448" s="362">
        <f>IF(OR(ISERROR(VLOOKUP($E448&amp;$D$91&amp;$D$92,'CCG data'!$A:$AD,'CCG data'!G$3,FALSE)),ISBLANK(VLOOKUP($E448&amp;$D$91&amp;$D$92,'CCG data'!$A:$AD,'CCG data'!G$3,FALSE))),"",VLOOKUP($E448&amp;$D$91&amp;$D$92,'CCG data'!$A:$AD,'CCG data'!G$3,FALSE))</f>
        <v>2254</v>
      </c>
      <c r="P448" s="397" t="str">
        <f>IF(OR(ISERROR(VLOOKUP($E448&amp;$D$91&amp;$D$92,'CCG data'!$A:$AD,'CCG data'!B$3,FALSE)),ISBLANK(VLOOKUP($E448&amp;$D$91&amp;$D$92,'CCG data'!$A:$AD,'CCG data'!B$3,FALSE))),"",VLOOKUP($E448&amp;$D$91&amp;$D$92,'CCG data'!$A:$AD,'CCG data'!B$3,FALSE))</f>
        <v/>
      </c>
      <c r="Q448" s="263"/>
      <c r="R448" s="263">
        <f>IF(OR(ISERROR(VLOOKUP($E448&amp;$D$91&amp;$D$92,'CCG data'!$A:$AD,'CCG data'!C$3,FALSE)),ISBLANK(VLOOKUP($E448&amp;$D$91&amp;$D$92,'CCG data'!$A:$AD,'CCG data'!C$3,FALSE))),"",VLOOKUP($E448&amp;$D$91&amp;$D$92,'CCG data'!$A:$AD,'CCG data'!C$3,FALSE))</f>
        <v>0.48092280390417036</v>
      </c>
      <c r="S448" s="263"/>
      <c r="T448" s="263">
        <f>IF(OR(ISERROR(VLOOKUP($E448&amp;$D$91&amp;$D$92,'CCG data'!$A:$AD,'CCG data'!D$3,FALSE)),ISBLANK(VLOOKUP($E448&amp;$D$91&amp;$D$92,'CCG data'!$A:$AD,'CCG data'!D$3,FALSE))),"",VLOOKUP($E448&amp;$D$91&amp;$D$92,'CCG data'!$A:$AD,'CCG data'!D$3,FALSE))</f>
        <v>0.36956521739130432</v>
      </c>
      <c r="U448" s="263"/>
      <c r="V448" s="263">
        <f>IF(OR(ISERROR(VLOOKUP($E448&amp;$D$91&amp;$D$92,'CCG data'!$A:$AD,'CCG data'!E$3,FALSE)),ISBLANK(VLOOKUP($E448&amp;$D$91&amp;$D$92,'CCG data'!$A:$AD,'CCG data'!E$3,FALSE))),"",VLOOKUP($E448&amp;$D$91&amp;$D$92,'CCG data'!$A:$AD,'CCG data'!E$3,FALSE))</f>
        <v>0.14951197870452529</v>
      </c>
      <c r="W448" s="398"/>
      <c r="Z448" s="163">
        <f>IFERROR(VLOOKUP($E448&amp;$D$92, Outliers!$A$4:$P$214,10,FALSE),"0")</f>
        <v>1</v>
      </c>
      <c r="AA448" s="163">
        <f>IFERROR(VLOOKUP($E448&amp;$D$92, Outliers!$A$4:$P$214,11,FALSE),"0")</f>
        <v>1</v>
      </c>
      <c r="AB448" s="163">
        <f>IFERROR(VLOOKUP($E448&amp;$D$92, Outliers!$A$4:$P$214,12,FALSE),"0")</f>
        <v>1</v>
      </c>
      <c r="AD448" s="78"/>
      <c r="AE448" s="78"/>
      <c r="AF448" s="78"/>
      <c r="AG448" s="78"/>
    </row>
    <row r="449" spans="4:33" x14ac:dyDescent="0.25">
      <c r="D449" s="318"/>
      <c r="E449" s="103" t="s">
        <v>27</v>
      </c>
      <c r="F449" s="95" t="str">
        <f>IF(P448="","",VLOOKUP($E448&amp;$D$91&amp;$D$92,'CCG data'!$A:$AD,'CCG data'!W$3,FALSE))</f>
        <v/>
      </c>
      <c r="G449" s="96" t="str">
        <f>IF(P448="","",VLOOKUP($E448&amp;$D$91&amp;$D$92,'CCG data'!$A:$AD,'CCG data'!X$3,FALSE))</f>
        <v/>
      </c>
      <c r="H449" s="96">
        <f>IF(R448="","",VLOOKUP($E448&amp;$D$91&amp;$D$92,'CCG data'!$A:$AD,'CCG data'!Y$3,FALSE))</f>
        <v>47.751408544337735</v>
      </c>
      <c r="I449" s="96">
        <f>IF(R448="","",VLOOKUP($E448&amp;$D$91&amp;$D$92,'CCG data'!$A:$AD,'CCG data'!Z$3,FALSE))</f>
        <v>53.796641165215206</v>
      </c>
      <c r="J449" s="96">
        <f>IF(T448="","",VLOOKUP($E448&amp;$D$91&amp;$D$92,'CCG data'!$A:$AD,'CCG data'!AA$3,FALSE))</f>
        <v>37.22760425599698</v>
      </c>
      <c r="K449" s="96">
        <f>IF(T448="","",VLOOKUP($E448&amp;$D$91&amp;$D$92,'CCG data'!$A:$AD,'CCG data'!AB$3,FALSE))</f>
        <v>42.652242664161392</v>
      </c>
      <c r="L449" s="96">
        <f>IF(V448="","",VLOOKUP($E448&amp;$D$91&amp;$D$92,'CCG data'!$A:$AD,'CCG data'!AC$3,FALSE))</f>
        <v>14.17134680422755</v>
      </c>
      <c r="M449" s="96">
        <f>IF(V448="","",VLOOKUP($E448&amp;$D$91&amp;$D$92,'CCG data'!$A:$AD,'CCG data'!AD$3,FALSE))</f>
        <v>17.559148423322036</v>
      </c>
      <c r="N449" s="363"/>
      <c r="P449" s="150" t="str">
        <f>IF(P448="","",VLOOKUP($E448&amp;$D$91&amp;$D$92,'CCG data'!$A:$AD,'CCG data'!I$3,FALSE))</f>
        <v/>
      </c>
      <c r="Q449" s="15" t="str">
        <f>IF(P448="","",VLOOKUP($E448&amp;$D$91&amp;$D$92,'CCG data'!$A:$AD,'CCG data'!J$3,FALSE))</f>
        <v/>
      </c>
      <c r="R449" s="15">
        <f>IF(R448="","",VLOOKUP($E448&amp;$D$91&amp;$D$92,'CCG data'!$A:$AD,'CCG data'!K$3,FALSE))</f>
        <v>0.46</v>
      </c>
      <c r="S449" s="15">
        <f>IF(R448="","",VLOOKUP($E448&amp;$D$91&amp;$D$92,'CCG data'!$A:$AD,'CCG data'!L$3,FALSE))</f>
        <v>0.502</v>
      </c>
      <c r="T449" s="15">
        <f>IF(T448="","",VLOOKUP($E448&amp;$D$91&amp;$D$92,'CCG data'!$A:$AD,'CCG data'!M$3,FALSE))</f>
        <v>0.35</v>
      </c>
      <c r="U449" s="15">
        <f>IF(T448="","",VLOOKUP($E448&amp;$D$91&amp;$D$92,'CCG data'!$A:$AD,'CCG data'!N$3,FALSE))</f>
        <v>0.39</v>
      </c>
      <c r="V449" s="15">
        <f>IF(V448="","",VLOOKUP($E448&amp;$D$91&amp;$D$92,'CCG data'!$A:$AD,'CCG data'!O$3,FALSE))</f>
        <v>0.13500000000000001</v>
      </c>
      <c r="W449" s="135">
        <f>IF(V448="","",VLOOKUP($E448&amp;$D$91&amp;$D$92,'CCG data'!$A:$AD,'CCG data'!P$3,FALSE))</f>
        <v>0.16500000000000001</v>
      </c>
      <c r="Z449" s="163" t="str">
        <f>IFERROR(VLOOKUP($E449&amp;$D$92, Outliers!$A$4:$P$214,10,FALSE),"0")</f>
        <v>0</v>
      </c>
      <c r="AA449" s="163" t="str">
        <f>IFERROR(VLOOKUP($E449&amp;$D$92, Outliers!$A$4:$P$214,11,FALSE),"0")</f>
        <v>0</v>
      </c>
      <c r="AB449" s="163" t="str">
        <f>IFERROR(VLOOKUP($E449&amp;$D$92, Outliers!$A$4:$P$214,12,FALSE),"0")</f>
        <v>0</v>
      </c>
      <c r="AD449" s="78"/>
      <c r="AE449" s="78"/>
      <c r="AF449" s="78"/>
      <c r="AG449" s="78"/>
    </row>
    <row r="450" spans="4:33" ht="15.75" x14ac:dyDescent="0.25">
      <c r="D450" s="318"/>
      <c r="E450" s="104" t="s">
        <v>494</v>
      </c>
      <c r="F450" s="405" t="str">
        <f>IF(OR(ISERROR(VLOOKUP($E450&amp;$D$91&amp;$D$92,'CCG data'!$A:$AD,'CCG data'!R$3,FALSE)),ISBLANK(VLOOKUP($E450&amp;$D$91&amp;$D$92,'CCG data'!$A:$AD,'CCG data'!R$3,FALSE))),"",VLOOKUP($E450&amp;$D$91&amp;$D$92,'CCG data'!$A:$AD,'CCG data'!R$3,FALSE))</f>
        <v/>
      </c>
      <c r="G450" s="406"/>
      <c r="H450" s="406">
        <f>IF(OR(ISERROR(VLOOKUP($E450&amp;$D$91&amp;$D$92,'CCG data'!$A:$AD,'CCG data'!S$3,FALSE)),ISBLANK(VLOOKUP($E450&amp;$D$91&amp;$D$92,'CCG data'!$A:$AD,'CCG data'!S$3,FALSE))),"",VLOOKUP($E450&amp;$D$91&amp;$D$92,'CCG data'!$A:$AD,'CCG data'!S$3,FALSE))</f>
        <v>40.342384742189736</v>
      </c>
      <c r="I450" s="406"/>
      <c r="J450" s="406">
        <f>IF(OR(ISERROR(VLOOKUP($E450&amp;$D$91&amp;$D$92,'CCG data'!$A:$AD,'CCG data'!T$3,FALSE)),ISBLANK(VLOOKUP($E450&amp;$D$91&amp;$D$92,'CCG data'!$A:$AD,'CCG data'!T$3,FALSE))),"",VLOOKUP($E450&amp;$D$91&amp;$D$92,'CCG data'!$A:$AD,'CCG data'!T$3,FALSE))</f>
        <v>26.493907926873028</v>
      </c>
      <c r="K450" s="406"/>
      <c r="L450" s="406">
        <f>IF(OR(ISERROR(VLOOKUP($E450&amp;$D$91&amp;$D$92,'CCG data'!$A:$AD,'CCG data'!U$3,FALSE)),ISBLANK(VLOOKUP($E450&amp;$D$91&amp;$D$92,'CCG data'!$A:$AD,'CCG data'!U$3,FALSE))),"",VLOOKUP($E450&amp;$D$91&amp;$D$92,'CCG data'!$A:$AD,'CCG data'!U$3,FALSE))</f>
        <v>13.042498824895828</v>
      </c>
      <c r="M450" s="407"/>
      <c r="N450" s="362">
        <f>IF(OR(ISERROR(VLOOKUP($E450&amp;$D$91&amp;$D$92,'CCG data'!$A:$AD,'CCG data'!G$3,FALSE)),ISBLANK(VLOOKUP($E450&amp;$D$91&amp;$D$92,'CCG data'!$A:$AD,'CCG data'!G$3,FALSE))),"",VLOOKUP($E450&amp;$D$91&amp;$D$92,'CCG data'!$A:$AD,'CCG data'!G$3,FALSE))</f>
        <v>1036</v>
      </c>
      <c r="P450" s="397" t="str">
        <f>IF(OR(ISERROR(VLOOKUP($E450&amp;$D$91&amp;$D$92,'CCG data'!$A:$AD,'CCG data'!B$3,FALSE)),ISBLANK(VLOOKUP($E450&amp;$D$91&amp;$D$92,'CCG data'!$A:$AD,'CCG data'!B$3,FALSE))),"",VLOOKUP($E450&amp;$D$91&amp;$D$92,'CCG data'!$A:$AD,'CCG data'!B$3,FALSE))</f>
        <v/>
      </c>
      <c r="Q450" s="263"/>
      <c r="R450" s="263">
        <f>IF(OR(ISERROR(VLOOKUP($E450&amp;$D$91&amp;$D$92,'CCG data'!$A:$AD,'CCG data'!C$3,FALSE)),ISBLANK(VLOOKUP($E450&amp;$D$91&amp;$D$92,'CCG data'!$A:$AD,'CCG data'!C$3,FALSE))),"",VLOOKUP($E450&amp;$D$91&amp;$D$92,'CCG data'!$A:$AD,'CCG data'!C$3,FALSE))</f>
        <v>0.51447876447876451</v>
      </c>
      <c r="S450" s="263"/>
      <c r="T450" s="263">
        <f>IF(OR(ISERROR(VLOOKUP($E450&amp;$D$91&amp;$D$92,'CCG data'!$A:$AD,'CCG data'!D$3,FALSE)),ISBLANK(VLOOKUP($E450&amp;$D$91&amp;$D$92,'CCG data'!$A:$AD,'CCG data'!D$3,FALSE))),"",VLOOKUP($E450&amp;$D$91&amp;$D$92,'CCG data'!$A:$AD,'CCG data'!D$3,FALSE))</f>
        <v>0.32335907335907338</v>
      </c>
      <c r="U450" s="263"/>
      <c r="V450" s="263">
        <f>IF(OR(ISERROR(VLOOKUP($E450&amp;$D$91&amp;$D$92,'CCG data'!$A:$AD,'CCG data'!E$3,FALSE)),ISBLANK(VLOOKUP($E450&amp;$D$91&amp;$D$92,'CCG data'!$A:$AD,'CCG data'!E$3,FALSE))),"",VLOOKUP($E450&amp;$D$91&amp;$D$92,'CCG data'!$A:$AD,'CCG data'!E$3,FALSE))</f>
        <v>0.16216216216216217</v>
      </c>
      <c r="W450" s="398"/>
      <c r="Z450" s="163">
        <f>IFERROR(VLOOKUP($E450&amp;$D$92, Outliers!$A$4:$P$214,10,FALSE),"0")</f>
        <v>0</v>
      </c>
      <c r="AA450" s="163">
        <f>IFERROR(VLOOKUP($E450&amp;$D$92, Outliers!$A$4:$P$214,11,FALSE),"0")</f>
        <v>0</v>
      </c>
      <c r="AB450" s="163">
        <f>IFERROR(VLOOKUP($E450&amp;$D$92, Outliers!$A$4:$P$214,12,FALSE),"0")</f>
        <v>0</v>
      </c>
      <c r="AD450" s="78"/>
      <c r="AE450" s="78"/>
      <c r="AF450" s="78"/>
      <c r="AG450" s="78"/>
    </row>
    <row r="451" spans="4:33" x14ac:dyDescent="0.25">
      <c r="D451" s="318"/>
      <c r="E451" s="103" t="s">
        <v>27</v>
      </c>
      <c r="F451" s="95" t="str">
        <f>IF(P450="","",VLOOKUP($E450&amp;$D$91&amp;$D$92,'CCG data'!$A:$AD,'CCG data'!W$3,FALSE))</f>
        <v/>
      </c>
      <c r="G451" s="96" t="str">
        <f>IF(P450="","",VLOOKUP($E450&amp;$D$91&amp;$D$92,'CCG data'!$A:$AD,'CCG data'!X$3,FALSE))</f>
        <v/>
      </c>
      <c r="H451" s="96">
        <f>IF(R450="","",VLOOKUP($E450&amp;$D$91&amp;$D$92,'CCG data'!$A:$AD,'CCG data'!Y$3,FALSE))</f>
        <v>36.917436335000161</v>
      </c>
      <c r="I451" s="96">
        <f>IF(R450="","",VLOOKUP($E450&amp;$D$91&amp;$D$92,'CCG data'!$A:$AD,'CCG data'!Z$3,FALSE))</f>
        <v>43.767333149379311</v>
      </c>
      <c r="J451" s="96">
        <f>IF(T450="","",VLOOKUP($E450&amp;$D$91&amp;$D$92,'CCG data'!$A:$AD,'CCG data'!AA$3,FALSE))</f>
        <v>23.656774957780705</v>
      </c>
      <c r="K451" s="96">
        <f>IF(T450="","",VLOOKUP($E450&amp;$D$91&amp;$D$92,'CCG data'!$A:$AD,'CCG data'!AB$3,FALSE))</f>
        <v>29.331040895965351</v>
      </c>
      <c r="L451" s="96">
        <f>IF(V450="","",VLOOKUP($E450&amp;$D$91&amp;$D$92,'CCG data'!$A:$AD,'CCG data'!AC$3,FALSE))</f>
        <v>11.070247589548917</v>
      </c>
      <c r="M451" s="96">
        <f>IF(V450="","",VLOOKUP($E450&amp;$D$91&amp;$D$92,'CCG data'!$A:$AD,'CCG data'!AD$3,FALSE))</f>
        <v>15.01475006024274</v>
      </c>
      <c r="N451" s="363"/>
      <c r="P451" s="150" t="str">
        <f>IF(P450="","",VLOOKUP($E450&amp;$D$91&amp;$D$92,'CCG data'!$A:$AD,'CCG data'!I$3,FALSE))</f>
        <v/>
      </c>
      <c r="Q451" s="15" t="str">
        <f>IF(P450="","",VLOOKUP($E450&amp;$D$91&amp;$D$92,'CCG data'!$A:$AD,'CCG data'!J$3,FALSE))</f>
        <v/>
      </c>
      <c r="R451" s="15">
        <f>IF(R450="","",VLOOKUP($E450&amp;$D$91&amp;$D$92,'CCG data'!$A:$AD,'CCG data'!K$3,FALSE))</f>
        <v>0.48399999999999999</v>
      </c>
      <c r="S451" s="15">
        <f>IF(R450="","",VLOOKUP($E450&amp;$D$91&amp;$D$92,'CCG data'!$A:$AD,'CCG data'!L$3,FALSE))</f>
        <v>0.54500000000000004</v>
      </c>
      <c r="T451" s="15">
        <f>IF(T450="","",VLOOKUP($E450&amp;$D$91&amp;$D$92,'CCG data'!$A:$AD,'CCG data'!M$3,FALSE))</f>
        <v>0.29599999999999999</v>
      </c>
      <c r="U451" s="15">
        <f>IF(T450="","",VLOOKUP($E450&amp;$D$91&amp;$D$92,'CCG data'!$A:$AD,'CCG data'!N$3,FALSE))</f>
        <v>0.35199999999999998</v>
      </c>
      <c r="V451" s="15">
        <f>IF(V450="","",VLOOKUP($E450&amp;$D$91&amp;$D$92,'CCG data'!$A:$AD,'CCG data'!O$3,FALSE))</f>
        <v>0.14099999999999999</v>
      </c>
      <c r="W451" s="135">
        <f>IF(V450="","",VLOOKUP($E450&amp;$D$91&amp;$D$92,'CCG data'!$A:$AD,'CCG data'!P$3,FALSE))</f>
        <v>0.186</v>
      </c>
      <c r="Z451" s="163" t="str">
        <f>IFERROR(VLOOKUP($E451&amp;$D$92, Outliers!$A$4:$P$214,10,FALSE),"0")</f>
        <v>0</v>
      </c>
      <c r="AA451" s="163" t="str">
        <f>IFERROR(VLOOKUP($E451&amp;$D$92, Outliers!$A$4:$P$214,11,FALSE),"0")</f>
        <v>0</v>
      </c>
      <c r="AB451" s="163" t="str">
        <f>IFERROR(VLOOKUP($E451&amp;$D$92, Outliers!$A$4:$P$214,12,FALSE),"0")</f>
        <v>0</v>
      </c>
      <c r="AD451" s="78"/>
      <c r="AE451" s="78"/>
      <c r="AF451" s="78"/>
      <c r="AG451" s="78"/>
    </row>
    <row r="452" spans="4:33" ht="15.75" x14ac:dyDescent="0.25">
      <c r="D452" s="318"/>
      <c r="E452" s="104" t="s">
        <v>277</v>
      </c>
      <c r="F452" s="405" t="str">
        <f>IF(OR(ISERROR(VLOOKUP($E452&amp;$D$91&amp;$D$92,'CCG data'!$A:$AD,'CCG data'!R$3,FALSE)),ISBLANK(VLOOKUP($E452&amp;$D$91&amp;$D$92,'CCG data'!$A:$AD,'CCG data'!R$3,FALSE))),"",VLOOKUP($E452&amp;$D$91&amp;$D$92,'CCG data'!$A:$AD,'CCG data'!R$3,FALSE))</f>
        <v/>
      </c>
      <c r="G452" s="406"/>
      <c r="H452" s="406">
        <f>IF(OR(ISERROR(VLOOKUP($E452&amp;$D$91&amp;$D$92,'CCG data'!$A:$AD,'CCG data'!S$3,FALSE)),ISBLANK(VLOOKUP($E452&amp;$D$91&amp;$D$92,'CCG data'!$A:$AD,'CCG data'!S$3,FALSE))),"",VLOOKUP($E452&amp;$D$91&amp;$D$92,'CCG data'!$A:$AD,'CCG data'!S$3,FALSE))</f>
        <v>35.389095720558828</v>
      </c>
      <c r="I452" s="406"/>
      <c r="J452" s="406">
        <f>IF(OR(ISERROR(VLOOKUP($E452&amp;$D$91&amp;$D$92,'CCG data'!$A:$AD,'CCG data'!T$3,FALSE)),ISBLANK(VLOOKUP($E452&amp;$D$91&amp;$D$92,'CCG data'!$A:$AD,'CCG data'!T$3,FALSE))),"",VLOOKUP($E452&amp;$D$91&amp;$D$92,'CCG data'!$A:$AD,'CCG data'!T$3,FALSE))</f>
        <v>35.225156264366824</v>
      </c>
      <c r="K452" s="406"/>
      <c r="L452" s="406">
        <f>IF(OR(ISERROR(VLOOKUP($E452&amp;$D$91&amp;$D$92,'CCG data'!$A:$AD,'CCG data'!U$3,FALSE)),ISBLANK(VLOOKUP($E452&amp;$D$91&amp;$D$92,'CCG data'!$A:$AD,'CCG data'!U$3,FALSE))),"",VLOOKUP($E452&amp;$D$91&amp;$D$92,'CCG data'!$A:$AD,'CCG data'!U$3,FALSE))</f>
        <v>17.191728353254341</v>
      </c>
      <c r="M452" s="407"/>
      <c r="N452" s="362">
        <f>IF(OR(ISERROR(VLOOKUP($E452&amp;$D$91&amp;$D$92,'CCG data'!$A:$AD,'CCG data'!G$3,FALSE)),ISBLANK(VLOOKUP($E452&amp;$D$91&amp;$D$92,'CCG data'!$A:$AD,'CCG data'!G$3,FALSE))),"",VLOOKUP($E452&amp;$D$91&amp;$D$92,'CCG data'!$A:$AD,'CCG data'!G$3,FALSE))</f>
        <v>1295</v>
      </c>
      <c r="P452" s="397" t="str">
        <f>IF(OR(ISERROR(VLOOKUP($E452&amp;$D$91&amp;$D$92,'CCG data'!$A:$AD,'CCG data'!B$3,FALSE)),ISBLANK(VLOOKUP($E452&amp;$D$91&amp;$D$92,'CCG data'!$A:$AD,'CCG data'!B$3,FALSE))),"",VLOOKUP($E452&amp;$D$91&amp;$D$92,'CCG data'!$A:$AD,'CCG data'!B$3,FALSE))</f>
        <v/>
      </c>
      <c r="Q452" s="263"/>
      <c r="R452" s="263">
        <f>IF(OR(ISERROR(VLOOKUP($E452&amp;$D$91&amp;$D$92,'CCG data'!$A:$AD,'CCG data'!C$3,FALSE)),ISBLANK(VLOOKUP($E452&amp;$D$91&amp;$D$92,'CCG data'!$A:$AD,'CCG data'!C$3,FALSE))),"",VLOOKUP($E452&amp;$D$91&amp;$D$92,'CCG data'!$A:$AD,'CCG data'!C$3,FALSE))</f>
        <v>0.39613899613899611</v>
      </c>
      <c r="S452" s="263"/>
      <c r="T452" s="263">
        <f>IF(OR(ISERROR(VLOOKUP($E452&amp;$D$91&amp;$D$92,'CCG data'!$A:$AD,'CCG data'!D$3,FALSE)),ISBLANK(VLOOKUP($E452&amp;$D$91&amp;$D$92,'CCG data'!$A:$AD,'CCG data'!D$3,FALSE))),"",VLOOKUP($E452&amp;$D$91&amp;$D$92,'CCG data'!$A:$AD,'CCG data'!D$3,FALSE))</f>
        <v>0.40926640926640928</v>
      </c>
      <c r="U452" s="263"/>
      <c r="V452" s="263">
        <f>IF(OR(ISERROR(VLOOKUP($E452&amp;$D$91&amp;$D$92,'CCG data'!$A:$AD,'CCG data'!E$3,FALSE)),ISBLANK(VLOOKUP($E452&amp;$D$91&amp;$D$92,'CCG data'!$A:$AD,'CCG data'!E$3,FALSE))),"",VLOOKUP($E452&amp;$D$91&amp;$D$92,'CCG data'!$A:$AD,'CCG data'!E$3,FALSE))</f>
        <v>0.19459459459459461</v>
      </c>
      <c r="W452" s="398"/>
      <c r="Z452" s="163">
        <f>IFERROR(VLOOKUP($E452&amp;$D$92, Outliers!$A$4:$P$214,10,FALSE),"0")</f>
        <v>0</v>
      </c>
      <c r="AA452" s="163">
        <f>IFERROR(VLOOKUP($E452&amp;$D$92, Outliers!$A$4:$P$214,11,FALSE),"0")</f>
        <v>1</v>
      </c>
      <c r="AB452" s="163">
        <f>IFERROR(VLOOKUP($E452&amp;$D$92, Outliers!$A$4:$P$214,12,FALSE),"0")</f>
        <v>1</v>
      </c>
      <c r="AD452" s="78"/>
      <c r="AE452" s="78"/>
      <c r="AF452" s="78"/>
      <c r="AG452" s="78"/>
    </row>
    <row r="453" spans="4:33" x14ac:dyDescent="0.25">
      <c r="D453" s="318"/>
      <c r="E453" s="103" t="s">
        <v>27</v>
      </c>
      <c r="F453" s="95" t="str">
        <f>IF(P452="","",VLOOKUP($E452&amp;$D$91&amp;$D$92,'CCG data'!$A:$AD,'CCG data'!W$3,FALSE))</f>
        <v/>
      </c>
      <c r="G453" s="96" t="str">
        <f>IF(P452="","",VLOOKUP($E452&amp;$D$91&amp;$D$92,'CCG data'!$A:$AD,'CCG data'!X$3,FALSE))</f>
        <v/>
      </c>
      <c r="H453" s="96">
        <f>IF(R452="","",VLOOKUP($E452&amp;$D$91&amp;$D$92,'CCG data'!$A:$AD,'CCG data'!Y$3,FALSE))</f>
        <v>32.326660899107551</v>
      </c>
      <c r="I453" s="96">
        <f>IF(R452="","",VLOOKUP($E452&amp;$D$91&amp;$D$92,'CCG data'!$A:$AD,'CCG data'!Z$3,FALSE))</f>
        <v>38.451530542010104</v>
      </c>
      <c r="J453" s="96">
        <f>IF(T452="","",VLOOKUP($E452&amp;$D$91&amp;$D$92,'CCG data'!$A:$AD,'CCG data'!AA$3,FALSE))</f>
        <v>32.226193559233231</v>
      </c>
      <c r="K453" s="96">
        <f>IF(T452="","",VLOOKUP($E452&amp;$D$91&amp;$D$92,'CCG data'!$A:$AD,'CCG data'!AB$3,FALSE))</f>
        <v>38.224118969500417</v>
      </c>
      <c r="L453" s="96">
        <f>IF(V452="","",VLOOKUP($E452&amp;$D$91&amp;$D$92,'CCG data'!$A:$AD,'CCG data'!AC$3,FALSE))</f>
        <v>15.069093254516856</v>
      </c>
      <c r="M453" s="96">
        <f>IF(V452="","",VLOOKUP($E452&amp;$D$91&amp;$D$92,'CCG data'!$A:$AD,'CCG data'!AD$3,FALSE))</f>
        <v>19.314363451991827</v>
      </c>
      <c r="N453" s="363"/>
      <c r="P453" s="150" t="str">
        <f>IF(P452="","",VLOOKUP($E452&amp;$D$91&amp;$D$92,'CCG data'!$A:$AD,'CCG data'!I$3,FALSE))</f>
        <v/>
      </c>
      <c r="Q453" s="15" t="str">
        <f>IF(P452="","",VLOOKUP($E452&amp;$D$91&amp;$D$92,'CCG data'!$A:$AD,'CCG data'!J$3,FALSE))</f>
        <v/>
      </c>
      <c r="R453" s="15">
        <f>IF(R452="","",VLOOKUP($E452&amp;$D$91&amp;$D$92,'CCG data'!$A:$AD,'CCG data'!K$3,FALSE))</f>
        <v>0.37</v>
      </c>
      <c r="S453" s="15">
        <f>IF(R452="","",VLOOKUP($E452&amp;$D$91&amp;$D$92,'CCG data'!$A:$AD,'CCG data'!L$3,FALSE))</f>
        <v>0.42299999999999999</v>
      </c>
      <c r="T453" s="15">
        <f>IF(T452="","",VLOOKUP($E452&amp;$D$91&amp;$D$92,'CCG data'!$A:$AD,'CCG data'!M$3,FALSE))</f>
        <v>0.38300000000000001</v>
      </c>
      <c r="U453" s="15">
        <f>IF(T452="","",VLOOKUP($E452&amp;$D$91&amp;$D$92,'CCG data'!$A:$AD,'CCG data'!N$3,FALSE))</f>
        <v>0.436</v>
      </c>
      <c r="V453" s="15">
        <f>IF(V452="","",VLOOKUP($E452&amp;$D$91&amp;$D$92,'CCG data'!$A:$AD,'CCG data'!O$3,FALSE))</f>
        <v>0.17399999999999999</v>
      </c>
      <c r="W453" s="135">
        <f>IF(V452="","",VLOOKUP($E452&amp;$D$91&amp;$D$92,'CCG data'!$A:$AD,'CCG data'!P$3,FALSE))</f>
        <v>0.217</v>
      </c>
      <c r="Z453" s="163" t="str">
        <f>IFERROR(VLOOKUP($E453&amp;$D$92, Outliers!$A$4:$P$214,10,FALSE),"0")</f>
        <v>0</v>
      </c>
      <c r="AA453" s="163" t="str">
        <f>IFERROR(VLOOKUP($E453&amp;$D$92, Outliers!$A$4:$P$214,11,FALSE),"0")</f>
        <v>0</v>
      </c>
      <c r="AB453" s="163" t="str">
        <f>IFERROR(VLOOKUP($E453&amp;$D$92, Outliers!$A$4:$P$214,12,FALSE),"0")</f>
        <v>0</v>
      </c>
      <c r="AD453" s="78"/>
      <c r="AE453" s="78"/>
      <c r="AF453" s="78"/>
      <c r="AG453" s="78"/>
    </row>
    <row r="454" spans="4:33" ht="15.75" x14ac:dyDescent="0.25">
      <c r="D454" s="318"/>
      <c r="E454" s="104" t="s">
        <v>278</v>
      </c>
      <c r="F454" s="405" t="str">
        <f>IF(OR(ISERROR(VLOOKUP($E454&amp;$D$91&amp;$D$92,'CCG data'!$A:$AD,'CCG data'!R$3,FALSE)),ISBLANK(VLOOKUP($E454&amp;$D$91&amp;$D$92,'CCG data'!$A:$AD,'CCG data'!R$3,FALSE))),"",VLOOKUP($E454&amp;$D$91&amp;$D$92,'CCG data'!$A:$AD,'CCG data'!R$3,FALSE))</f>
        <v/>
      </c>
      <c r="G454" s="406"/>
      <c r="H454" s="406">
        <f>IF(OR(ISERROR(VLOOKUP($E454&amp;$D$91&amp;$D$92,'CCG data'!$A:$AD,'CCG data'!S$3,FALSE)),ISBLANK(VLOOKUP($E454&amp;$D$91&amp;$D$92,'CCG data'!$A:$AD,'CCG data'!S$3,FALSE))),"",VLOOKUP($E454&amp;$D$91&amp;$D$92,'CCG data'!$A:$AD,'CCG data'!S$3,FALSE))</f>
        <v>43.918112514166516</v>
      </c>
      <c r="I454" s="406"/>
      <c r="J454" s="406">
        <f>IF(OR(ISERROR(VLOOKUP($E454&amp;$D$91&amp;$D$92,'CCG data'!$A:$AD,'CCG data'!T$3,FALSE)),ISBLANK(VLOOKUP($E454&amp;$D$91&amp;$D$92,'CCG data'!$A:$AD,'CCG data'!T$3,FALSE))),"",VLOOKUP($E454&amp;$D$91&amp;$D$92,'CCG data'!$A:$AD,'CCG data'!T$3,FALSE))</f>
        <v>32.007910543548306</v>
      </c>
      <c r="K454" s="406"/>
      <c r="L454" s="406">
        <f>IF(OR(ISERROR(VLOOKUP($E454&amp;$D$91&amp;$D$92,'CCG data'!$A:$AD,'CCG data'!U$3,FALSE)),ISBLANK(VLOOKUP($E454&amp;$D$91&amp;$D$92,'CCG data'!$A:$AD,'CCG data'!U$3,FALSE))),"",VLOOKUP($E454&amp;$D$91&amp;$D$92,'CCG data'!$A:$AD,'CCG data'!U$3,FALSE))</f>
        <v>8.6165184867031712</v>
      </c>
      <c r="M454" s="407"/>
      <c r="N454" s="362">
        <f>IF(OR(ISERROR(VLOOKUP($E454&amp;$D$91&amp;$D$92,'CCG data'!$A:$AD,'CCG data'!G$3,FALSE)),ISBLANK(VLOOKUP($E454&amp;$D$91&amp;$D$92,'CCG data'!$A:$AD,'CCG data'!G$3,FALSE))),"",VLOOKUP($E454&amp;$D$91&amp;$D$92,'CCG data'!$A:$AD,'CCG data'!G$3,FALSE))</f>
        <v>943</v>
      </c>
      <c r="P454" s="397" t="str">
        <f>IF(OR(ISERROR(VLOOKUP($E454&amp;$D$91&amp;$D$92,'CCG data'!$A:$AD,'CCG data'!B$3,FALSE)),ISBLANK(VLOOKUP($E454&amp;$D$91&amp;$D$92,'CCG data'!$A:$AD,'CCG data'!B$3,FALSE))),"",VLOOKUP($E454&amp;$D$91&amp;$D$92,'CCG data'!$A:$AD,'CCG data'!B$3,FALSE))</f>
        <v/>
      </c>
      <c r="Q454" s="263"/>
      <c r="R454" s="263">
        <f>IF(OR(ISERROR(VLOOKUP($E454&amp;$D$91&amp;$D$92,'CCG data'!$A:$AD,'CCG data'!C$3,FALSE)),ISBLANK(VLOOKUP($E454&amp;$D$91&amp;$D$92,'CCG data'!$A:$AD,'CCG data'!C$3,FALSE))),"",VLOOKUP($E454&amp;$D$91&amp;$D$92,'CCG data'!$A:$AD,'CCG data'!C$3,FALSE))</f>
        <v>0.52279957582184522</v>
      </c>
      <c r="S454" s="263"/>
      <c r="T454" s="263">
        <f>IF(OR(ISERROR(VLOOKUP($E454&amp;$D$91&amp;$D$92,'CCG data'!$A:$AD,'CCG data'!D$3,FALSE)),ISBLANK(VLOOKUP($E454&amp;$D$91&amp;$D$92,'CCG data'!$A:$AD,'CCG data'!D$3,FALSE))),"",VLOOKUP($E454&amp;$D$91&amp;$D$92,'CCG data'!$A:$AD,'CCG data'!D$3,FALSE))</f>
        <v>0.37539766702014848</v>
      </c>
      <c r="U454" s="263"/>
      <c r="V454" s="263">
        <f>IF(OR(ISERROR(VLOOKUP($E454&amp;$D$91&amp;$D$92,'CCG data'!$A:$AD,'CCG data'!E$3,FALSE)),ISBLANK(VLOOKUP($E454&amp;$D$91&amp;$D$92,'CCG data'!$A:$AD,'CCG data'!E$3,FALSE))),"",VLOOKUP($E454&amp;$D$91&amp;$D$92,'CCG data'!$A:$AD,'CCG data'!E$3,FALSE))</f>
        <v>0.10180275715800637</v>
      </c>
      <c r="W454" s="398"/>
      <c r="Z454" s="163">
        <f>IFERROR(VLOOKUP($E454&amp;$D$92, Outliers!$A$4:$P$214,10,FALSE),"0")</f>
        <v>1</v>
      </c>
      <c r="AA454" s="163">
        <f>IFERROR(VLOOKUP($E454&amp;$D$92, Outliers!$A$4:$P$214,11,FALSE),"0")</f>
        <v>0</v>
      </c>
      <c r="AB454" s="163">
        <f>IFERROR(VLOOKUP($E454&amp;$D$92, Outliers!$A$4:$P$214,12,FALSE),"0")</f>
        <v>1</v>
      </c>
      <c r="AD454" s="78"/>
      <c r="AE454" s="78"/>
      <c r="AF454" s="78"/>
      <c r="AG454" s="78"/>
    </row>
    <row r="455" spans="4:33" x14ac:dyDescent="0.25">
      <c r="D455" s="318"/>
      <c r="E455" s="103" t="s">
        <v>27</v>
      </c>
      <c r="F455" s="95" t="str">
        <f>IF(P454="","",VLOOKUP($E454&amp;$D$91&amp;$D$92,'CCG data'!$A:$AD,'CCG data'!W$3,FALSE))</f>
        <v/>
      </c>
      <c r="G455" s="96" t="str">
        <f>IF(P454="","",VLOOKUP($E454&amp;$D$91&amp;$D$92,'CCG data'!$A:$AD,'CCG data'!X$3,FALSE))</f>
        <v/>
      </c>
      <c r="H455" s="96">
        <f>IF(R454="","",VLOOKUP($E454&amp;$D$91&amp;$D$92,'CCG data'!$A:$AD,'CCG data'!Y$3,FALSE))</f>
        <v>40.041286788116693</v>
      </c>
      <c r="I455" s="96">
        <f>IF(R454="","",VLOOKUP($E454&amp;$D$91&amp;$D$92,'CCG data'!$A:$AD,'CCG data'!Z$3,FALSE))</f>
        <v>47.794938240216339</v>
      </c>
      <c r="J455" s="96">
        <f>IF(T454="","",VLOOKUP($E454&amp;$D$91&amp;$D$92,'CCG data'!$A:$AD,'CCG data'!AA$3,FALSE))</f>
        <v>28.673556090226604</v>
      </c>
      <c r="K455" s="96">
        <f>IF(T454="","",VLOOKUP($E454&amp;$D$91&amp;$D$92,'CCG data'!$A:$AD,'CCG data'!AB$3,FALSE))</f>
        <v>35.342264996870007</v>
      </c>
      <c r="L455" s="96">
        <f>IF(V454="","",VLOOKUP($E454&amp;$D$91&amp;$D$92,'CCG data'!$A:$AD,'CCG data'!AC$3,FALSE))</f>
        <v>6.8928558051492193</v>
      </c>
      <c r="M455" s="96">
        <f>IF(V454="","",VLOOKUP($E454&amp;$D$91&amp;$D$92,'CCG data'!$A:$AD,'CCG data'!AD$3,FALSE))</f>
        <v>10.340181168257123</v>
      </c>
      <c r="N455" s="363"/>
      <c r="P455" s="150" t="str">
        <f>IF(P454="","",VLOOKUP($E454&amp;$D$91&amp;$D$92,'CCG data'!$A:$AD,'CCG data'!I$3,FALSE))</f>
        <v/>
      </c>
      <c r="Q455" s="15" t="str">
        <f>IF(P454="","",VLOOKUP($E454&amp;$D$91&amp;$D$92,'CCG data'!$A:$AD,'CCG data'!J$3,FALSE))</f>
        <v/>
      </c>
      <c r="R455" s="15">
        <f>IF(R454="","",VLOOKUP($E454&amp;$D$91&amp;$D$92,'CCG data'!$A:$AD,'CCG data'!K$3,FALSE))</f>
        <v>0.49099999999999999</v>
      </c>
      <c r="S455" s="15">
        <f>IF(R454="","",VLOOKUP($E454&amp;$D$91&amp;$D$92,'CCG data'!$A:$AD,'CCG data'!L$3,FALSE))</f>
        <v>0.55500000000000005</v>
      </c>
      <c r="T455" s="15">
        <f>IF(T454="","",VLOOKUP($E454&amp;$D$91&amp;$D$92,'CCG data'!$A:$AD,'CCG data'!M$3,FALSE))</f>
        <v>0.34499999999999997</v>
      </c>
      <c r="U455" s="15">
        <f>IF(T454="","",VLOOKUP($E454&amp;$D$91&amp;$D$92,'CCG data'!$A:$AD,'CCG data'!N$3,FALSE))</f>
        <v>0.40699999999999997</v>
      </c>
      <c r="V455" s="15">
        <f>IF(V454="","",VLOOKUP($E454&amp;$D$91&amp;$D$92,'CCG data'!$A:$AD,'CCG data'!O$3,FALSE))</f>
        <v>8.4000000000000005E-2</v>
      </c>
      <c r="W455" s="135">
        <f>IF(V454="","",VLOOKUP($E454&amp;$D$91&amp;$D$92,'CCG data'!$A:$AD,'CCG data'!P$3,FALSE))</f>
        <v>0.123</v>
      </c>
      <c r="Z455" s="163" t="str">
        <f>IFERROR(VLOOKUP($E455&amp;$D$92, Outliers!$A$4:$P$214,10,FALSE),"0")</f>
        <v>0</v>
      </c>
      <c r="AA455" s="163" t="str">
        <f>IFERROR(VLOOKUP($E455&amp;$D$92, Outliers!$A$4:$P$214,11,FALSE),"0")</f>
        <v>0</v>
      </c>
      <c r="AB455" s="163" t="str">
        <f>IFERROR(VLOOKUP($E455&amp;$D$92, Outliers!$A$4:$P$214,12,FALSE),"0")</f>
        <v>0</v>
      </c>
      <c r="AD455" s="78"/>
      <c r="AE455" s="78"/>
      <c r="AF455" s="78"/>
      <c r="AG455" s="78"/>
    </row>
    <row r="456" spans="4:33" ht="15.75" x14ac:dyDescent="0.25">
      <c r="D456" s="318"/>
      <c r="E456" s="104" t="s">
        <v>279</v>
      </c>
      <c r="F456" s="405" t="str">
        <f>IF(OR(ISERROR(VLOOKUP($E456&amp;$D$91&amp;$D$92,'CCG data'!$A:$AD,'CCG data'!R$3,FALSE)),ISBLANK(VLOOKUP($E456&amp;$D$91&amp;$D$92,'CCG data'!$A:$AD,'CCG data'!R$3,FALSE))),"",VLOOKUP($E456&amp;$D$91&amp;$D$92,'CCG data'!$A:$AD,'CCG data'!R$3,FALSE))</f>
        <v/>
      </c>
      <c r="G456" s="406"/>
      <c r="H456" s="406">
        <f>IF(OR(ISERROR(VLOOKUP($E456&amp;$D$91&amp;$D$92,'CCG data'!$A:$AD,'CCG data'!S$3,FALSE)),ISBLANK(VLOOKUP($E456&amp;$D$91&amp;$D$92,'CCG data'!$A:$AD,'CCG data'!S$3,FALSE))),"",VLOOKUP($E456&amp;$D$91&amp;$D$92,'CCG data'!$A:$AD,'CCG data'!S$3,FALSE))</f>
        <v>45.171010619416194</v>
      </c>
      <c r="I456" s="406"/>
      <c r="J456" s="406">
        <f>IF(OR(ISERROR(VLOOKUP($E456&amp;$D$91&amp;$D$92,'CCG data'!$A:$AD,'CCG data'!T$3,FALSE)),ISBLANK(VLOOKUP($E456&amp;$D$91&amp;$D$92,'CCG data'!$A:$AD,'CCG data'!T$3,FALSE))),"",VLOOKUP($E456&amp;$D$91&amp;$D$92,'CCG data'!$A:$AD,'CCG data'!T$3,FALSE))</f>
        <v>56.219441479469097</v>
      </c>
      <c r="K456" s="406"/>
      <c r="L456" s="406">
        <f>IF(OR(ISERROR(VLOOKUP($E456&amp;$D$91&amp;$D$92,'CCG data'!$A:$AD,'CCG data'!U$3,FALSE)),ISBLANK(VLOOKUP($E456&amp;$D$91&amp;$D$92,'CCG data'!$A:$AD,'CCG data'!U$3,FALSE))),"",VLOOKUP($E456&amp;$D$91&amp;$D$92,'CCG data'!$A:$AD,'CCG data'!U$3,FALSE))</f>
        <v>16.849844901563269</v>
      </c>
      <c r="M456" s="407"/>
      <c r="N456" s="362">
        <f>IF(OR(ISERROR(VLOOKUP($E456&amp;$D$91&amp;$D$92,'CCG data'!$A:$AD,'CCG data'!G$3,FALSE)),ISBLANK(VLOOKUP($E456&amp;$D$91&amp;$D$92,'CCG data'!$A:$AD,'CCG data'!G$3,FALSE))),"",VLOOKUP($E456&amp;$D$91&amp;$D$92,'CCG data'!$A:$AD,'CCG data'!G$3,FALSE))</f>
        <v>1090</v>
      </c>
      <c r="P456" s="397" t="str">
        <f>IF(OR(ISERROR(VLOOKUP($E456&amp;$D$91&amp;$D$92,'CCG data'!$A:$AD,'CCG data'!B$3,FALSE)),ISBLANK(VLOOKUP($E456&amp;$D$91&amp;$D$92,'CCG data'!$A:$AD,'CCG data'!B$3,FALSE))),"",VLOOKUP($E456&amp;$D$91&amp;$D$92,'CCG data'!$A:$AD,'CCG data'!B$3,FALSE))</f>
        <v/>
      </c>
      <c r="Q456" s="263"/>
      <c r="R456" s="263">
        <f>IF(OR(ISERROR(VLOOKUP($E456&amp;$D$91&amp;$D$92,'CCG data'!$A:$AD,'CCG data'!C$3,FALSE)),ISBLANK(VLOOKUP($E456&amp;$D$91&amp;$D$92,'CCG data'!$A:$AD,'CCG data'!C$3,FALSE))),"",VLOOKUP($E456&amp;$D$91&amp;$D$92,'CCG data'!$A:$AD,'CCG data'!C$3,FALSE))</f>
        <v>0.38256880733944953</v>
      </c>
      <c r="S456" s="263"/>
      <c r="T456" s="263">
        <f>IF(OR(ISERROR(VLOOKUP($E456&amp;$D$91&amp;$D$92,'CCG data'!$A:$AD,'CCG data'!D$3,FALSE)),ISBLANK(VLOOKUP($E456&amp;$D$91&amp;$D$92,'CCG data'!$A:$AD,'CCG data'!D$3,FALSE))),"",VLOOKUP($E456&amp;$D$91&amp;$D$92,'CCG data'!$A:$AD,'CCG data'!D$3,FALSE))</f>
        <v>0.46972477064220186</v>
      </c>
      <c r="U456" s="263"/>
      <c r="V456" s="263">
        <f>IF(OR(ISERROR(VLOOKUP($E456&amp;$D$91&amp;$D$92,'CCG data'!$A:$AD,'CCG data'!E$3,FALSE)),ISBLANK(VLOOKUP($E456&amp;$D$91&amp;$D$92,'CCG data'!$A:$AD,'CCG data'!E$3,FALSE))),"",VLOOKUP($E456&amp;$D$91&amp;$D$92,'CCG data'!$A:$AD,'CCG data'!E$3,FALSE))</f>
        <v>0.14770642201834863</v>
      </c>
      <c r="W456" s="398"/>
      <c r="Z456" s="163">
        <f>IFERROR(VLOOKUP($E456&amp;$D$92, Outliers!$A$4:$P$214,10,FALSE),"0")</f>
        <v>1</v>
      </c>
      <c r="AA456" s="163">
        <f>IFERROR(VLOOKUP($E456&amp;$D$92, Outliers!$A$4:$P$214,11,FALSE),"0")</f>
        <v>1</v>
      </c>
      <c r="AB456" s="163">
        <f>IFERROR(VLOOKUP($E456&amp;$D$92, Outliers!$A$4:$P$214,12,FALSE),"0")</f>
        <v>1</v>
      </c>
      <c r="AD456" s="78"/>
      <c r="AE456" s="78"/>
      <c r="AF456" s="78"/>
      <c r="AG456" s="78"/>
    </row>
    <row r="457" spans="4:33" x14ac:dyDescent="0.25">
      <c r="D457" s="318"/>
      <c r="E457" s="103" t="s">
        <v>27</v>
      </c>
      <c r="F457" s="95" t="str">
        <f>IF(P456="","",VLOOKUP($E456&amp;$D$91&amp;$D$92,'CCG data'!$A:$AD,'CCG data'!W$3,FALSE))</f>
        <v/>
      </c>
      <c r="G457" s="96" t="str">
        <f>IF(P456="","",VLOOKUP($E456&amp;$D$91&amp;$D$92,'CCG data'!$A:$AD,'CCG data'!X$3,FALSE))</f>
        <v/>
      </c>
      <c r="H457" s="96">
        <f>IF(R456="","",VLOOKUP($E456&amp;$D$91&amp;$D$92,'CCG data'!$A:$AD,'CCG data'!Y$3,FALSE))</f>
        <v>40.835424161701361</v>
      </c>
      <c r="I457" s="96">
        <f>IF(R456="","",VLOOKUP($E456&amp;$D$91&amp;$D$92,'CCG data'!$A:$AD,'CCG data'!Z$3,FALSE))</f>
        <v>49.506597077131026</v>
      </c>
      <c r="J457" s="96">
        <f>IF(T456="","",VLOOKUP($E456&amp;$D$91&amp;$D$92,'CCG data'!$A:$AD,'CCG data'!AA$3,FALSE))</f>
        <v>51.349680812149117</v>
      </c>
      <c r="K457" s="96">
        <f>IF(T456="","",VLOOKUP($E456&amp;$D$91&amp;$D$92,'CCG data'!$A:$AD,'CCG data'!AB$3,FALSE))</f>
        <v>61.089202146789077</v>
      </c>
      <c r="L457" s="96">
        <f>IF(V456="","",VLOOKUP($E456&amp;$D$91&amp;$D$92,'CCG data'!$A:$AD,'CCG data'!AC$3,FALSE))</f>
        <v>14.247055431917644</v>
      </c>
      <c r="M457" s="96">
        <f>IF(V456="","",VLOOKUP($E456&amp;$D$91&amp;$D$92,'CCG data'!$A:$AD,'CCG data'!AD$3,FALSE))</f>
        <v>19.452634371208894</v>
      </c>
      <c r="N457" s="363"/>
      <c r="P457" s="150" t="str">
        <f>IF(P456="","",VLOOKUP($E456&amp;$D$91&amp;$D$92,'CCG data'!$A:$AD,'CCG data'!I$3,FALSE))</f>
        <v/>
      </c>
      <c r="Q457" s="15" t="str">
        <f>IF(P456="","",VLOOKUP($E456&amp;$D$91&amp;$D$92,'CCG data'!$A:$AD,'CCG data'!J$3,FALSE))</f>
        <v/>
      </c>
      <c r="R457" s="15">
        <f>IF(R456="","",VLOOKUP($E456&amp;$D$91&amp;$D$92,'CCG data'!$A:$AD,'CCG data'!K$3,FALSE))</f>
        <v>0.35399999999999998</v>
      </c>
      <c r="S457" s="15">
        <f>IF(R456="","",VLOOKUP($E456&amp;$D$91&amp;$D$92,'CCG data'!$A:$AD,'CCG data'!L$3,FALSE))</f>
        <v>0.41199999999999998</v>
      </c>
      <c r="T457" s="15">
        <f>IF(T456="","",VLOOKUP($E456&amp;$D$91&amp;$D$92,'CCG data'!$A:$AD,'CCG data'!M$3,FALSE))</f>
        <v>0.44</v>
      </c>
      <c r="U457" s="15">
        <f>IF(T456="","",VLOOKUP($E456&amp;$D$91&amp;$D$92,'CCG data'!$A:$AD,'CCG data'!N$3,FALSE))</f>
        <v>0.499</v>
      </c>
      <c r="V457" s="15">
        <f>IF(V456="","",VLOOKUP($E456&amp;$D$91&amp;$D$92,'CCG data'!$A:$AD,'CCG data'!O$3,FALSE))</f>
        <v>0.128</v>
      </c>
      <c r="W457" s="135">
        <f>IF(V456="","",VLOOKUP($E456&amp;$D$91&amp;$D$92,'CCG data'!$A:$AD,'CCG data'!P$3,FALSE))</f>
        <v>0.17</v>
      </c>
      <c r="Z457" s="163" t="str">
        <f>IFERROR(VLOOKUP($E457&amp;$D$92, Outliers!$A$4:$P$214,10,FALSE),"0")</f>
        <v>0</v>
      </c>
      <c r="AA457" s="163" t="str">
        <f>IFERROR(VLOOKUP($E457&amp;$D$92, Outliers!$A$4:$P$214,11,FALSE),"0")</f>
        <v>0</v>
      </c>
      <c r="AB457" s="163" t="str">
        <f>IFERROR(VLOOKUP($E457&amp;$D$92, Outliers!$A$4:$P$214,12,FALSE),"0")</f>
        <v>0</v>
      </c>
      <c r="AD457" s="78"/>
      <c r="AE457" s="78"/>
      <c r="AF457" s="78"/>
      <c r="AG457" s="78"/>
    </row>
    <row r="458" spans="4:33" ht="15.75" x14ac:dyDescent="0.25">
      <c r="D458" s="318"/>
      <c r="E458" s="104" t="s">
        <v>280</v>
      </c>
      <c r="F458" s="405" t="str">
        <f>IF(OR(ISERROR(VLOOKUP($E458&amp;$D$91&amp;$D$92,'CCG data'!$A:$AD,'CCG data'!R$3,FALSE)),ISBLANK(VLOOKUP($E458&amp;$D$91&amp;$D$92,'CCG data'!$A:$AD,'CCG data'!R$3,FALSE))),"",VLOOKUP($E458&amp;$D$91&amp;$D$92,'CCG data'!$A:$AD,'CCG data'!R$3,FALSE))</f>
        <v/>
      </c>
      <c r="G458" s="406"/>
      <c r="H458" s="406">
        <f>IF(OR(ISERROR(VLOOKUP($E458&amp;$D$91&amp;$D$92,'CCG data'!$A:$AD,'CCG data'!S$3,FALSE)),ISBLANK(VLOOKUP($E458&amp;$D$91&amp;$D$92,'CCG data'!$A:$AD,'CCG data'!S$3,FALSE))),"",VLOOKUP($E458&amp;$D$91&amp;$D$92,'CCG data'!$A:$AD,'CCG data'!S$3,FALSE))</f>
        <v>45.936132004042562</v>
      </c>
      <c r="I458" s="406"/>
      <c r="J458" s="406">
        <f>IF(OR(ISERROR(VLOOKUP($E458&amp;$D$91&amp;$D$92,'CCG data'!$A:$AD,'CCG data'!T$3,FALSE)),ISBLANK(VLOOKUP($E458&amp;$D$91&amp;$D$92,'CCG data'!$A:$AD,'CCG data'!T$3,FALSE))),"",VLOOKUP($E458&amp;$D$91&amp;$D$92,'CCG data'!$A:$AD,'CCG data'!T$3,FALSE))</f>
        <v>27.886116670194646</v>
      </c>
      <c r="K458" s="406"/>
      <c r="L458" s="406">
        <f>IF(OR(ISERROR(VLOOKUP($E458&amp;$D$91&amp;$D$92,'CCG data'!$A:$AD,'CCG data'!U$3,FALSE)),ISBLANK(VLOOKUP($E458&amp;$D$91&amp;$D$92,'CCG data'!$A:$AD,'CCG data'!U$3,FALSE))),"",VLOOKUP($E458&amp;$D$91&amp;$D$92,'CCG data'!$A:$AD,'CCG data'!U$3,FALSE))</f>
        <v>14.97154665471141</v>
      </c>
      <c r="M458" s="407"/>
      <c r="N458" s="362">
        <f>IF(OR(ISERROR(VLOOKUP($E458&amp;$D$91&amp;$D$92,'CCG data'!$A:$AD,'CCG data'!G$3,FALSE)),ISBLANK(VLOOKUP($E458&amp;$D$91&amp;$D$92,'CCG data'!$A:$AD,'CCG data'!G$3,FALSE))),"",VLOOKUP($E458&amp;$D$91&amp;$D$92,'CCG data'!$A:$AD,'CCG data'!G$3,FALSE))</f>
        <v>1722</v>
      </c>
      <c r="P458" s="397" t="str">
        <f>IF(OR(ISERROR(VLOOKUP($E458&amp;$D$91&amp;$D$92,'CCG data'!$A:$AD,'CCG data'!B$3,FALSE)),ISBLANK(VLOOKUP($E458&amp;$D$91&amp;$D$92,'CCG data'!$A:$AD,'CCG data'!B$3,FALSE))),"",VLOOKUP($E458&amp;$D$91&amp;$D$92,'CCG data'!$A:$AD,'CCG data'!B$3,FALSE))</f>
        <v/>
      </c>
      <c r="Q458" s="263"/>
      <c r="R458" s="263">
        <f>IF(OR(ISERROR(VLOOKUP($E458&amp;$D$91&amp;$D$92,'CCG data'!$A:$AD,'CCG data'!C$3,FALSE)),ISBLANK(VLOOKUP($E458&amp;$D$91&amp;$D$92,'CCG data'!$A:$AD,'CCG data'!C$3,FALSE))),"",VLOOKUP($E458&amp;$D$91&amp;$D$92,'CCG data'!$A:$AD,'CCG data'!C$3,FALSE))</f>
        <v>0.51335656213704994</v>
      </c>
      <c r="S458" s="263"/>
      <c r="T458" s="263">
        <f>IF(OR(ISERROR(VLOOKUP($E458&amp;$D$91&amp;$D$92,'CCG data'!$A:$AD,'CCG data'!D$3,FALSE)),ISBLANK(VLOOKUP($E458&amp;$D$91&amp;$D$92,'CCG data'!$A:$AD,'CCG data'!D$3,FALSE))),"",VLOOKUP($E458&amp;$D$91&amp;$D$92,'CCG data'!$A:$AD,'CCG data'!D$3,FALSE))</f>
        <v>0.31707317073170732</v>
      </c>
      <c r="U458" s="263"/>
      <c r="V458" s="263">
        <f>IF(OR(ISERROR(VLOOKUP($E458&amp;$D$91&amp;$D$92,'CCG data'!$A:$AD,'CCG data'!E$3,FALSE)),ISBLANK(VLOOKUP($E458&amp;$D$91&amp;$D$92,'CCG data'!$A:$AD,'CCG data'!E$3,FALSE))),"",VLOOKUP($E458&amp;$D$91&amp;$D$92,'CCG data'!$A:$AD,'CCG data'!E$3,FALSE))</f>
        <v>0.16957026713124274</v>
      </c>
      <c r="W458" s="398"/>
      <c r="Z458" s="163">
        <f>IFERROR(VLOOKUP($E458&amp;$D$92, Outliers!$A$4:$P$214,10,FALSE),"0")</f>
        <v>1</v>
      </c>
      <c r="AA458" s="163">
        <f>IFERROR(VLOOKUP($E458&amp;$D$92, Outliers!$A$4:$P$214,11,FALSE),"0")</f>
        <v>0</v>
      </c>
      <c r="AB458" s="163">
        <f>IFERROR(VLOOKUP($E458&amp;$D$92, Outliers!$A$4:$P$214,12,FALSE),"0")</f>
        <v>1</v>
      </c>
      <c r="AD458" s="78"/>
      <c r="AE458" s="78"/>
      <c r="AF458" s="78"/>
      <c r="AG458" s="78"/>
    </row>
    <row r="459" spans="4:33" x14ac:dyDescent="0.25">
      <c r="D459" s="318"/>
      <c r="E459" s="103" t="s">
        <v>27</v>
      </c>
      <c r="F459" s="95" t="str">
        <f>IF(P458="","",VLOOKUP($E458&amp;$D$91&amp;$D$92,'CCG data'!$A:$AD,'CCG data'!W$3,FALSE))</f>
        <v/>
      </c>
      <c r="G459" s="96" t="str">
        <f>IF(P458="","",VLOOKUP($E458&amp;$D$91&amp;$D$92,'CCG data'!$A:$AD,'CCG data'!X$3,FALSE))</f>
        <v/>
      </c>
      <c r="H459" s="96">
        <f>IF(R458="","",VLOOKUP($E458&amp;$D$91&amp;$D$92,'CCG data'!$A:$AD,'CCG data'!Y$3,FALSE))</f>
        <v>42.907933350509374</v>
      </c>
      <c r="I459" s="96">
        <f>IF(R458="","",VLOOKUP($E458&amp;$D$91&amp;$D$92,'CCG data'!$A:$AD,'CCG data'!Z$3,FALSE))</f>
        <v>48.964330657575751</v>
      </c>
      <c r="J459" s="96">
        <f>IF(T458="","",VLOOKUP($E458&amp;$D$91&amp;$D$92,'CCG data'!$A:$AD,'CCG data'!AA$3,FALSE))</f>
        <v>25.547022050213563</v>
      </c>
      <c r="K459" s="96">
        <f>IF(T458="","",VLOOKUP($E458&amp;$D$91&amp;$D$92,'CCG data'!$A:$AD,'CCG data'!AB$3,FALSE))</f>
        <v>30.225211290175729</v>
      </c>
      <c r="L459" s="96">
        <f>IF(V458="","",VLOOKUP($E458&amp;$D$91&amp;$D$92,'CCG data'!$A:$AD,'CCG data'!AC$3,FALSE))</f>
        <v>13.254305398858952</v>
      </c>
      <c r="M459" s="96">
        <f>IF(V458="","",VLOOKUP($E458&amp;$D$91&amp;$D$92,'CCG data'!$A:$AD,'CCG data'!AD$3,FALSE))</f>
        <v>16.688787910563867</v>
      </c>
      <c r="N459" s="363"/>
      <c r="P459" s="150" t="str">
        <f>IF(P458="","",VLOOKUP($E458&amp;$D$91&amp;$D$92,'CCG data'!$A:$AD,'CCG data'!I$3,FALSE))</f>
        <v/>
      </c>
      <c r="Q459" s="15" t="str">
        <f>IF(P458="","",VLOOKUP($E458&amp;$D$91&amp;$D$92,'CCG data'!$A:$AD,'CCG data'!J$3,FALSE))</f>
        <v/>
      </c>
      <c r="R459" s="15">
        <f>IF(R458="","",VLOOKUP($E458&amp;$D$91&amp;$D$92,'CCG data'!$A:$AD,'CCG data'!K$3,FALSE))</f>
        <v>0.49</v>
      </c>
      <c r="S459" s="15">
        <f>IF(R458="","",VLOOKUP($E458&amp;$D$91&amp;$D$92,'CCG data'!$A:$AD,'CCG data'!L$3,FALSE))</f>
        <v>0.53700000000000003</v>
      </c>
      <c r="T459" s="15">
        <f>IF(T458="","",VLOOKUP($E458&amp;$D$91&amp;$D$92,'CCG data'!$A:$AD,'CCG data'!M$3,FALSE))</f>
        <v>0.29599999999999999</v>
      </c>
      <c r="U459" s="15">
        <f>IF(T458="","",VLOOKUP($E458&amp;$D$91&amp;$D$92,'CCG data'!$A:$AD,'CCG data'!N$3,FALSE))</f>
        <v>0.33900000000000002</v>
      </c>
      <c r="V459" s="15">
        <f>IF(V458="","",VLOOKUP($E458&amp;$D$91&amp;$D$92,'CCG data'!$A:$AD,'CCG data'!O$3,FALSE))</f>
        <v>0.153</v>
      </c>
      <c r="W459" s="135">
        <f>IF(V458="","",VLOOKUP($E458&amp;$D$91&amp;$D$92,'CCG data'!$A:$AD,'CCG data'!P$3,FALSE))</f>
        <v>0.188</v>
      </c>
      <c r="Z459" s="163" t="str">
        <f>IFERROR(VLOOKUP($E459&amp;$D$92, Outliers!$A$4:$P$214,10,FALSE),"0")</f>
        <v>0</v>
      </c>
      <c r="AA459" s="163" t="str">
        <f>IFERROR(VLOOKUP($E459&amp;$D$92, Outliers!$A$4:$P$214,11,FALSE),"0")</f>
        <v>0</v>
      </c>
      <c r="AB459" s="163" t="str">
        <f>IFERROR(VLOOKUP($E459&amp;$D$92, Outliers!$A$4:$P$214,12,FALSE),"0")</f>
        <v>0</v>
      </c>
      <c r="AD459" s="78"/>
      <c r="AE459" s="78"/>
      <c r="AF459" s="78"/>
      <c r="AG459" s="78"/>
    </row>
    <row r="460" spans="4:33" ht="15.75" x14ac:dyDescent="0.25">
      <c r="D460" s="318"/>
      <c r="E460" s="104" t="s">
        <v>426</v>
      </c>
      <c r="F460" s="405" t="str">
        <f>IF(OR(ISERROR(VLOOKUP($E460&amp;$D$91&amp;$D$92,'CCG data'!$A:$AD,'CCG data'!R$3,FALSE)),ISBLANK(VLOOKUP($E460&amp;$D$91&amp;$D$92,'CCG data'!$A:$AD,'CCG data'!R$3,FALSE))),"",VLOOKUP($E460&amp;$D$91&amp;$D$92,'CCG data'!$A:$AD,'CCG data'!R$3,FALSE))</f>
        <v/>
      </c>
      <c r="G460" s="406"/>
      <c r="H460" s="406">
        <f>IF(OR(ISERROR(VLOOKUP($E460&amp;$D$91&amp;$D$92,'CCG data'!$A:$AD,'CCG data'!S$3,FALSE)),ISBLANK(VLOOKUP($E460&amp;$D$91&amp;$D$92,'CCG data'!$A:$AD,'CCG data'!S$3,FALSE))),"",VLOOKUP($E460&amp;$D$91&amp;$D$92,'CCG data'!$A:$AD,'CCG data'!S$3,FALSE))</f>
        <v>33.053304453238233</v>
      </c>
      <c r="I460" s="406"/>
      <c r="J460" s="406">
        <f>IF(OR(ISERROR(VLOOKUP($E460&amp;$D$91&amp;$D$92,'CCG data'!$A:$AD,'CCG data'!T$3,FALSE)),ISBLANK(VLOOKUP($E460&amp;$D$91&amp;$D$92,'CCG data'!$A:$AD,'CCG data'!T$3,FALSE))),"",VLOOKUP($E460&amp;$D$91&amp;$D$92,'CCG data'!$A:$AD,'CCG data'!T$3,FALSE))</f>
        <v>23.317317052447471</v>
      </c>
      <c r="K460" s="406"/>
      <c r="L460" s="406">
        <f>IF(OR(ISERROR(VLOOKUP($E460&amp;$D$91&amp;$D$92,'CCG data'!$A:$AD,'CCG data'!U$3,FALSE)),ISBLANK(VLOOKUP($E460&amp;$D$91&amp;$D$92,'CCG data'!$A:$AD,'CCG data'!U$3,FALSE))),"",VLOOKUP($E460&amp;$D$91&amp;$D$92,'CCG data'!$A:$AD,'CCG data'!U$3,FALSE))</f>
        <v>7.1009988877848249</v>
      </c>
      <c r="M460" s="407"/>
      <c r="N460" s="362">
        <f>IF(OR(ISERROR(VLOOKUP($E460&amp;$D$91&amp;$D$92,'CCG data'!$A:$AD,'CCG data'!G$3,FALSE)),ISBLANK(VLOOKUP($E460&amp;$D$91&amp;$D$92,'CCG data'!$A:$AD,'CCG data'!G$3,FALSE))),"",VLOOKUP($E460&amp;$D$91&amp;$D$92,'CCG data'!$A:$AD,'CCG data'!G$3,FALSE))</f>
        <v>2060</v>
      </c>
      <c r="P460" s="397" t="str">
        <f>IF(OR(ISERROR(VLOOKUP($E460&amp;$D$91&amp;$D$92,'CCG data'!$A:$AD,'CCG data'!B$3,FALSE)),ISBLANK(VLOOKUP($E460&amp;$D$91&amp;$D$92,'CCG data'!$A:$AD,'CCG data'!B$3,FALSE))),"",VLOOKUP($E460&amp;$D$91&amp;$D$92,'CCG data'!$A:$AD,'CCG data'!B$3,FALSE))</f>
        <v/>
      </c>
      <c r="Q460" s="263"/>
      <c r="R460" s="263">
        <f>IF(OR(ISERROR(VLOOKUP($E460&amp;$D$91&amp;$D$92,'CCG data'!$A:$AD,'CCG data'!C$3,FALSE)),ISBLANK(VLOOKUP($E460&amp;$D$91&amp;$D$92,'CCG data'!$A:$AD,'CCG data'!C$3,FALSE))),"",VLOOKUP($E460&amp;$D$91&amp;$D$92,'CCG data'!$A:$AD,'CCG data'!C$3,FALSE))</f>
        <v>0.52184466019417475</v>
      </c>
      <c r="S460" s="263"/>
      <c r="T460" s="263">
        <f>IF(OR(ISERROR(VLOOKUP($E460&amp;$D$91&amp;$D$92,'CCG data'!$A:$AD,'CCG data'!D$3,FALSE)),ISBLANK(VLOOKUP($E460&amp;$D$91&amp;$D$92,'CCG data'!$A:$AD,'CCG data'!D$3,FALSE))),"",VLOOKUP($E460&amp;$D$91&amp;$D$92,'CCG data'!$A:$AD,'CCG data'!D$3,FALSE))</f>
        <v>0.3674757281553398</v>
      </c>
      <c r="U460" s="263"/>
      <c r="V460" s="263">
        <f>IF(OR(ISERROR(VLOOKUP($E460&amp;$D$91&amp;$D$92,'CCG data'!$A:$AD,'CCG data'!E$3,FALSE)),ISBLANK(VLOOKUP($E460&amp;$D$91&amp;$D$92,'CCG data'!$A:$AD,'CCG data'!E$3,FALSE))),"",VLOOKUP($E460&amp;$D$91&amp;$D$92,'CCG data'!$A:$AD,'CCG data'!E$3,FALSE))</f>
        <v>0.11067961165048544</v>
      </c>
      <c r="W460" s="398"/>
      <c r="Z460" s="163">
        <f>IFERROR(VLOOKUP($E460&amp;$D$92, Outliers!$A$4:$P$214,10,FALSE),"0")</f>
        <v>1</v>
      </c>
      <c r="AA460" s="163">
        <f>IFERROR(VLOOKUP($E460&amp;$D$92, Outliers!$A$4:$P$214,11,FALSE),"0")</f>
        <v>1</v>
      </c>
      <c r="AB460" s="163">
        <f>IFERROR(VLOOKUP($E460&amp;$D$92, Outliers!$A$4:$P$214,12,FALSE),"0")</f>
        <v>1</v>
      </c>
      <c r="AD460" s="78"/>
      <c r="AE460" s="78"/>
      <c r="AF460" s="78"/>
      <c r="AG460" s="78"/>
    </row>
    <row r="461" spans="4:33" x14ac:dyDescent="0.25">
      <c r="D461" s="318"/>
      <c r="E461" s="103" t="s">
        <v>27</v>
      </c>
      <c r="F461" s="95" t="str">
        <f>IF(P460="","",VLOOKUP($E460&amp;$D$91&amp;$D$92,'CCG data'!$A:$AD,'CCG data'!W$3,FALSE))</f>
        <v/>
      </c>
      <c r="G461" s="96" t="str">
        <f>IF(P460="","",VLOOKUP($E460&amp;$D$91&amp;$D$92,'CCG data'!$A:$AD,'CCG data'!X$3,FALSE))</f>
        <v/>
      </c>
      <c r="H461" s="96">
        <f>IF(R460="","",VLOOKUP($E460&amp;$D$91&amp;$D$92,'CCG data'!$A:$AD,'CCG data'!Y$3,FALSE))</f>
        <v>31.077396437074473</v>
      </c>
      <c r="I461" s="96">
        <f>IF(R460="","",VLOOKUP($E460&amp;$D$91&amp;$D$92,'CCG data'!$A:$AD,'CCG data'!Z$3,FALSE))</f>
        <v>35.029212469401998</v>
      </c>
      <c r="J461" s="96">
        <f>IF(T460="","",VLOOKUP($E460&amp;$D$91&amp;$D$92,'CCG data'!$A:$AD,'CCG data'!AA$3,FALSE))</f>
        <v>21.656251738073408</v>
      </c>
      <c r="K461" s="96">
        <f>IF(T460="","",VLOOKUP($E460&amp;$D$91&amp;$D$92,'CCG data'!$A:$AD,'CCG data'!AB$3,FALSE))</f>
        <v>24.978382366821535</v>
      </c>
      <c r="L461" s="96">
        <f>IF(V460="","",VLOOKUP($E460&amp;$D$91&amp;$D$92,'CCG data'!$A:$AD,'CCG data'!AC$3,FALSE))</f>
        <v>6.1792596139381439</v>
      </c>
      <c r="M461" s="96">
        <f>IF(V460="","",VLOOKUP($E460&amp;$D$91&amp;$D$92,'CCG data'!$A:$AD,'CCG data'!AD$3,FALSE))</f>
        <v>8.0227381616315068</v>
      </c>
      <c r="N461" s="363"/>
      <c r="P461" s="150" t="str">
        <f>IF(P460="","",VLOOKUP($E460&amp;$D$91&amp;$D$92,'CCG data'!$A:$AD,'CCG data'!I$3,FALSE))</f>
        <v/>
      </c>
      <c r="Q461" s="15" t="str">
        <f>IF(P460="","",VLOOKUP($E460&amp;$D$91&amp;$D$92,'CCG data'!$A:$AD,'CCG data'!J$3,FALSE))</f>
        <v/>
      </c>
      <c r="R461" s="15">
        <f>IF(R460="","",VLOOKUP($E460&amp;$D$91&amp;$D$92,'CCG data'!$A:$AD,'CCG data'!K$3,FALSE))</f>
        <v>0.5</v>
      </c>
      <c r="S461" s="15">
        <f>IF(R460="","",VLOOKUP($E460&amp;$D$91&amp;$D$92,'CCG data'!$A:$AD,'CCG data'!L$3,FALSE))</f>
        <v>0.54300000000000004</v>
      </c>
      <c r="T461" s="15">
        <f>IF(T460="","",VLOOKUP($E460&amp;$D$91&amp;$D$92,'CCG data'!$A:$AD,'CCG data'!M$3,FALSE))</f>
        <v>0.34699999999999998</v>
      </c>
      <c r="U461" s="15">
        <f>IF(T460="","",VLOOKUP($E460&amp;$D$91&amp;$D$92,'CCG data'!$A:$AD,'CCG data'!N$3,FALSE))</f>
        <v>0.38900000000000001</v>
      </c>
      <c r="V461" s="15">
        <f>IF(V460="","",VLOOKUP($E460&amp;$D$91&amp;$D$92,'CCG data'!$A:$AD,'CCG data'!O$3,FALSE))</f>
        <v>9.8000000000000004E-2</v>
      </c>
      <c r="W461" s="135">
        <f>IF(V460="","",VLOOKUP($E460&amp;$D$91&amp;$D$92,'CCG data'!$A:$AD,'CCG data'!P$3,FALSE))</f>
        <v>0.125</v>
      </c>
      <c r="Z461" s="163" t="str">
        <f>IFERROR(VLOOKUP($E461&amp;$D$92, Outliers!$A$4:$P$214,10,FALSE),"0")</f>
        <v>0</v>
      </c>
      <c r="AA461" s="163" t="str">
        <f>IFERROR(VLOOKUP($E461&amp;$D$92, Outliers!$A$4:$P$214,11,FALSE),"0")</f>
        <v>0</v>
      </c>
      <c r="AB461" s="163" t="str">
        <f>IFERROR(VLOOKUP($E461&amp;$D$92, Outliers!$A$4:$P$214,12,FALSE),"0")</f>
        <v>0</v>
      </c>
      <c r="AD461" s="78"/>
      <c r="AE461" s="78"/>
      <c r="AF461" s="78"/>
      <c r="AG461" s="78"/>
    </row>
    <row r="462" spans="4:33" ht="15.75" x14ac:dyDescent="0.25">
      <c r="D462" s="318"/>
      <c r="E462" s="104" t="s">
        <v>281</v>
      </c>
      <c r="F462" s="405" t="str">
        <f>IF(OR(ISERROR(VLOOKUP($E462&amp;$D$91&amp;$D$92,'CCG data'!$A:$AD,'CCG data'!R$3,FALSE)),ISBLANK(VLOOKUP($E462&amp;$D$91&amp;$D$92,'CCG data'!$A:$AD,'CCG data'!R$3,FALSE))),"",VLOOKUP($E462&amp;$D$91&amp;$D$92,'CCG data'!$A:$AD,'CCG data'!R$3,FALSE))</f>
        <v/>
      </c>
      <c r="G462" s="406"/>
      <c r="H462" s="406">
        <f>IF(OR(ISERROR(VLOOKUP($E462&amp;$D$91&amp;$D$92,'CCG data'!$A:$AD,'CCG data'!S$3,FALSE)),ISBLANK(VLOOKUP($E462&amp;$D$91&amp;$D$92,'CCG data'!$A:$AD,'CCG data'!S$3,FALSE))),"",VLOOKUP($E462&amp;$D$91&amp;$D$92,'CCG data'!$A:$AD,'CCG data'!S$3,FALSE))</f>
        <v>37.942320519027689</v>
      </c>
      <c r="I462" s="406"/>
      <c r="J462" s="406">
        <f>IF(OR(ISERROR(VLOOKUP($E462&amp;$D$91&amp;$D$92,'CCG data'!$A:$AD,'CCG data'!T$3,FALSE)),ISBLANK(VLOOKUP($E462&amp;$D$91&amp;$D$92,'CCG data'!$A:$AD,'CCG data'!T$3,FALSE))),"",VLOOKUP($E462&amp;$D$91&amp;$D$92,'CCG data'!$A:$AD,'CCG data'!T$3,FALSE))</f>
        <v>31.574668134473022</v>
      </c>
      <c r="K462" s="406"/>
      <c r="L462" s="406">
        <f>IF(OR(ISERROR(VLOOKUP($E462&amp;$D$91&amp;$D$92,'CCG data'!$A:$AD,'CCG data'!U$3,FALSE)),ISBLANK(VLOOKUP($E462&amp;$D$91&amp;$D$92,'CCG data'!$A:$AD,'CCG data'!U$3,FALSE))),"",VLOOKUP($E462&amp;$D$91&amp;$D$92,'CCG data'!$A:$AD,'CCG data'!U$3,FALSE))</f>
        <v>7.5084545457036374</v>
      </c>
      <c r="M462" s="407"/>
      <c r="N462" s="362">
        <f>IF(OR(ISERROR(VLOOKUP($E462&amp;$D$91&amp;$D$92,'CCG data'!$A:$AD,'CCG data'!G$3,FALSE)),ISBLANK(VLOOKUP($E462&amp;$D$91&amp;$D$92,'CCG data'!$A:$AD,'CCG data'!G$3,FALSE))),"",VLOOKUP($E462&amp;$D$91&amp;$D$92,'CCG data'!$A:$AD,'CCG data'!G$3,FALSE))</f>
        <v>709</v>
      </c>
      <c r="P462" s="397" t="str">
        <f>IF(OR(ISERROR(VLOOKUP($E462&amp;$D$91&amp;$D$92,'CCG data'!$A:$AD,'CCG data'!B$3,FALSE)),ISBLANK(VLOOKUP($E462&amp;$D$91&amp;$D$92,'CCG data'!$A:$AD,'CCG data'!B$3,FALSE))),"",VLOOKUP($E462&amp;$D$91&amp;$D$92,'CCG data'!$A:$AD,'CCG data'!B$3,FALSE))</f>
        <v/>
      </c>
      <c r="Q462" s="263"/>
      <c r="R462" s="263">
        <f>IF(OR(ISERROR(VLOOKUP($E462&amp;$D$91&amp;$D$92,'CCG data'!$A:$AD,'CCG data'!C$3,FALSE)),ISBLANK(VLOOKUP($E462&amp;$D$91&amp;$D$92,'CCG data'!$A:$AD,'CCG data'!C$3,FALSE))),"",VLOOKUP($E462&amp;$D$91&amp;$D$92,'CCG data'!$A:$AD,'CCG data'!C$3,FALSE))</f>
        <v>0.49788434414668548</v>
      </c>
      <c r="S462" s="263"/>
      <c r="T462" s="263">
        <f>IF(OR(ISERROR(VLOOKUP($E462&amp;$D$91&amp;$D$92,'CCG data'!$A:$AD,'CCG data'!D$3,FALSE)),ISBLANK(VLOOKUP($E462&amp;$D$91&amp;$D$92,'CCG data'!$A:$AD,'CCG data'!D$3,FALSE))),"",VLOOKUP($E462&amp;$D$91&amp;$D$92,'CCG data'!$A:$AD,'CCG data'!D$3,FALSE))</f>
        <v>0.40338504936530323</v>
      </c>
      <c r="U462" s="263"/>
      <c r="V462" s="263">
        <f>IF(OR(ISERROR(VLOOKUP($E462&amp;$D$91&amp;$D$92,'CCG data'!$A:$AD,'CCG data'!E$3,FALSE)),ISBLANK(VLOOKUP($E462&amp;$D$91&amp;$D$92,'CCG data'!$A:$AD,'CCG data'!E$3,FALSE))),"",VLOOKUP($E462&amp;$D$91&amp;$D$92,'CCG data'!$A:$AD,'CCG data'!E$3,FALSE))</f>
        <v>9.8730606488011283E-2</v>
      </c>
      <c r="W462" s="398"/>
      <c r="Z462" s="163">
        <f>IFERROR(VLOOKUP($E462&amp;$D$92, Outliers!$A$4:$P$214,10,FALSE),"0")</f>
        <v>0</v>
      </c>
      <c r="AA462" s="163">
        <f>IFERROR(VLOOKUP($E462&amp;$D$92, Outliers!$A$4:$P$214,11,FALSE),"0")</f>
        <v>0</v>
      </c>
      <c r="AB462" s="163">
        <f>IFERROR(VLOOKUP($E462&amp;$D$92, Outliers!$A$4:$P$214,12,FALSE),"0")</f>
        <v>1</v>
      </c>
      <c r="AD462" s="78"/>
      <c r="AE462" s="78"/>
      <c r="AF462" s="78"/>
      <c r="AG462" s="78"/>
    </row>
    <row r="463" spans="4:33" x14ac:dyDescent="0.25">
      <c r="D463" s="318"/>
      <c r="E463" s="103" t="s">
        <v>27</v>
      </c>
      <c r="F463" s="95" t="str">
        <f>IF(P462="","",VLOOKUP($E462&amp;$D$91&amp;$D$92,'CCG data'!$A:$AD,'CCG data'!W$3,FALSE))</f>
        <v/>
      </c>
      <c r="G463" s="96" t="str">
        <f>IF(P462="","",VLOOKUP($E462&amp;$D$91&amp;$D$92,'CCG data'!$A:$AD,'CCG data'!X$3,FALSE))</f>
        <v/>
      </c>
      <c r="H463" s="96">
        <f>IF(R462="","",VLOOKUP($E462&amp;$D$91&amp;$D$92,'CCG data'!$A:$AD,'CCG data'!Y$3,FALSE))</f>
        <v>33.98416725005</v>
      </c>
      <c r="I463" s="96">
        <f>IF(R462="","",VLOOKUP($E462&amp;$D$91&amp;$D$92,'CCG data'!$A:$AD,'CCG data'!Z$3,FALSE))</f>
        <v>41.900473788005378</v>
      </c>
      <c r="J463" s="96">
        <f>IF(T462="","",VLOOKUP($E462&amp;$D$91&amp;$D$92,'CCG data'!$A:$AD,'CCG data'!AA$3,FALSE))</f>
        <v>27.915251571710566</v>
      </c>
      <c r="K463" s="96">
        <f>IF(T462="","",VLOOKUP($E462&amp;$D$91&amp;$D$92,'CCG data'!$A:$AD,'CCG data'!AB$3,FALSE))</f>
        <v>35.234084697235474</v>
      </c>
      <c r="L463" s="96">
        <f>IF(V462="","",VLOOKUP($E462&amp;$D$91&amp;$D$92,'CCG data'!$A:$AD,'CCG data'!AC$3,FALSE))</f>
        <v>5.7494878874609121</v>
      </c>
      <c r="M463" s="96">
        <f>IF(V462="","",VLOOKUP($E462&amp;$D$91&amp;$D$92,'CCG data'!$A:$AD,'CCG data'!AD$3,FALSE))</f>
        <v>9.2674212039463626</v>
      </c>
      <c r="N463" s="363"/>
      <c r="P463" s="150" t="str">
        <f>IF(P462="","",VLOOKUP($E462&amp;$D$91&amp;$D$92,'CCG data'!$A:$AD,'CCG data'!I$3,FALSE))</f>
        <v/>
      </c>
      <c r="Q463" s="15" t="str">
        <f>IF(P462="","",VLOOKUP($E462&amp;$D$91&amp;$D$92,'CCG data'!$A:$AD,'CCG data'!J$3,FALSE))</f>
        <v/>
      </c>
      <c r="R463" s="15">
        <f>IF(R462="","",VLOOKUP($E462&amp;$D$91&amp;$D$92,'CCG data'!$A:$AD,'CCG data'!K$3,FALSE))</f>
        <v>0.46100000000000002</v>
      </c>
      <c r="S463" s="15">
        <f>IF(R462="","",VLOOKUP($E462&amp;$D$91&amp;$D$92,'CCG data'!$A:$AD,'CCG data'!L$3,FALSE))</f>
        <v>0.53500000000000003</v>
      </c>
      <c r="T463" s="15">
        <f>IF(T462="","",VLOOKUP($E462&amp;$D$91&amp;$D$92,'CCG data'!$A:$AD,'CCG data'!M$3,FALSE))</f>
        <v>0.36799999999999999</v>
      </c>
      <c r="U463" s="15">
        <f>IF(T462="","",VLOOKUP($E462&amp;$D$91&amp;$D$92,'CCG data'!$A:$AD,'CCG data'!N$3,FALSE))</f>
        <v>0.44</v>
      </c>
      <c r="V463" s="15">
        <f>IF(V462="","",VLOOKUP($E462&amp;$D$91&amp;$D$92,'CCG data'!$A:$AD,'CCG data'!O$3,FALSE))</f>
        <v>7.9000000000000001E-2</v>
      </c>
      <c r="W463" s="135">
        <f>IF(V462="","",VLOOKUP($E462&amp;$D$91&amp;$D$92,'CCG data'!$A:$AD,'CCG data'!P$3,FALSE))</f>
        <v>0.123</v>
      </c>
      <c r="Z463" s="163" t="str">
        <f>IFERROR(VLOOKUP($E463&amp;$D$92, Outliers!$A$4:$P$214,10,FALSE),"0")</f>
        <v>0</v>
      </c>
      <c r="AA463" s="163" t="str">
        <f>IFERROR(VLOOKUP($E463&amp;$D$92, Outliers!$A$4:$P$214,11,FALSE),"0")</f>
        <v>0</v>
      </c>
      <c r="AB463" s="163" t="str">
        <f>IFERROR(VLOOKUP($E463&amp;$D$92, Outliers!$A$4:$P$214,12,FALSE),"0")</f>
        <v>0</v>
      </c>
      <c r="AD463" s="78"/>
      <c r="AE463" s="78"/>
      <c r="AF463" s="78"/>
      <c r="AG463" s="78"/>
    </row>
    <row r="464" spans="4:33" ht="15.75" x14ac:dyDescent="0.25">
      <c r="D464" s="318"/>
      <c r="E464" s="104" t="s">
        <v>495</v>
      </c>
      <c r="F464" s="405" t="str">
        <f>IF(OR(ISERROR(VLOOKUP($E464&amp;$D$91&amp;$D$92,'CCG data'!$A:$AD,'CCG data'!R$3,FALSE)),ISBLANK(VLOOKUP($E464&amp;$D$91&amp;$D$92,'CCG data'!$A:$AD,'CCG data'!R$3,FALSE))),"",VLOOKUP($E464&amp;$D$91&amp;$D$92,'CCG data'!$A:$AD,'CCG data'!R$3,FALSE))</f>
        <v/>
      </c>
      <c r="G464" s="406"/>
      <c r="H464" s="406">
        <f>IF(OR(ISERROR(VLOOKUP($E464&amp;$D$91&amp;$D$92,'CCG data'!$A:$AD,'CCG data'!S$3,FALSE)),ISBLANK(VLOOKUP($E464&amp;$D$91&amp;$D$92,'CCG data'!$A:$AD,'CCG data'!S$3,FALSE))),"",VLOOKUP($E464&amp;$D$91&amp;$D$92,'CCG data'!$A:$AD,'CCG data'!S$3,FALSE))</f>
        <v>55.195760525559265</v>
      </c>
      <c r="I464" s="406"/>
      <c r="J464" s="406">
        <f>IF(OR(ISERROR(VLOOKUP($E464&amp;$D$91&amp;$D$92,'CCG data'!$A:$AD,'CCG data'!T$3,FALSE)),ISBLANK(VLOOKUP($E464&amp;$D$91&amp;$D$92,'CCG data'!$A:$AD,'CCG data'!T$3,FALSE))),"",VLOOKUP($E464&amp;$D$91&amp;$D$92,'CCG data'!$A:$AD,'CCG data'!T$3,FALSE))</f>
        <v>41.625772778798819</v>
      </c>
      <c r="K464" s="406"/>
      <c r="L464" s="406">
        <f>IF(OR(ISERROR(VLOOKUP($E464&amp;$D$91&amp;$D$92,'CCG data'!$A:$AD,'CCG data'!U$3,FALSE)),ISBLANK(VLOOKUP($E464&amp;$D$91&amp;$D$92,'CCG data'!$A:$AD,'CCG data'!U$3,FALSE))),"",VLOOKUP($E464&amp;$D$91&amp;$D$92,'CCG data'!$A:$AD,'CCG data'!U$3,FALSE))</f>
        <v>8.9338451493128321</v>
      </c>
      <c r="M464" s="407"/>
      <c r="N464" s="362">
        <f>IF(OR(ISERROR(VLOOKUP($E464&amp;$D$91&amp;$D$92,'CCG data'!$A:$AD,'CCG data'!G$3,FALSE)),ISBLANK(VLOOKUP($E464&amp;$D$91&amp;$D$92,'CCG data'!$A:$AD,'CCG data'!G$3,FALSE))),"",VLOOKUP($E464&amp;$D$91&amp;$D$92,'CCG data'!$A:$AD,'CCG data'!G$3,FALSE))</f>
        <v>3103</v>
      </c>
      <c r="P464" s="397" t="str">
        <f>IF(OR(ISERROR(VLOOKUP($E464&amp;$D$91&amp;$D$92,'CCG data'!$A:$AD,'CCG data'!B$3,FALSE)),ISBLANK(VLOOKUP($E464&amp;$D$91&amp;$D$92,'CCG data'!$A:$AD,'CCG data'!B$3,FALSE))),"",VLOOKUP($E464&amp;$D$91&amp;$D$92,'CCG data'!$A:$AD,'CCG data'!B$3,FALSE))</f>
        <v/>
      </c>
      <c r="Q464" s="263"/>
      <c r="R464" s="263">
        <f>IF(OR(ISERROR(VLOOKUP($E464&amp;$D$91&amp;$D$92,'CCG data'!$A:$AD,'CCG data'!C$3,FALSE)),ISBLANK(VLOOKUP($E464&amp;$D$91&amp;$D$92,'CCG data'!$A:$AD,'CCG data'!C$3,FALSE))),"",VLOOKUP($E464&amp;$D$91&amp;$D$92,'CCG data'!$A:$AD,'CCG data'!C$3,FALSE))</f>
        <v>0.52368675475346438</v>
      </c>
      <c r="S464" s="263"/>
      <c r="T464" s="263">
        <f>IF(OR(ISERROR(VLOOKUP($E464&amp;$D$91&amp;$D$92,'CCG data'!$A:$AD,'CCG data'!D$3,FALSE)),ISBLANK(VLOOKUP($E464&amp;$D$91&amp;$D$92,'CCG data'!$A:$AD,'CCG data'!D$3,FALSE))),"",VLOOKUP($E464&amp;$D$91&amp;$D$92,'CCG data'!$A:$AD,'CCG data'!D$3,FALSE))</f>
        <v>0.39123428939735738</v>
      </c>
      <c r="U464" s="263"/>
      <c r="V464" s="263">
        <f>IF(OR(ISERROR(VLOOKUP($E464&amp;$D$91&amp;$D$92,'CCG data'!$A:$AD,'CCG data'!E$3,FALSE)),ISBLANK(VLOOKUP($E464&amp;$D$91&amp;$D$92,'CCG data'!$A:$AD,'CCG data'!E$3,FALSE))),"",VLOOKUP($E464&amp;$D$91&amp;$D$92,'CCG data'!$A:$AD,'CCG data'!E$3,FALSE))</f>
        <v>8.5078955849178212E-2</v>
      </c>
      <c r="W464" s="398"/>
      <c r="Z464" s="163">
        <f>IFERROR(VLOOKUP($E464&amp;$D$92, Outliers!$A$4:$P$214,10,FALSE),"0")</f>
        <v>1</v>
      </c>
      <c r="AA464" s="163">
        <f>IFERROR(VLOOKUP($E464&amp;$D$92, Outliers!$A$4:$P$214,11,FALSE),"0")</f>
        <v>1</v>
      </c>
      <c r="AB464" s="163">
        <f>IFERROR(VLOOKUP($E464&amp;$D$92, Outliers!$A$4:$P$214,12,FALSE),"0")</f>
        <v>1</v>
      </c>
      <c r="AD464" s="78"/>
      <c r="AE464" s="78"/>
      <c r="AF464" s="78"/>
      <c r="AG464" s="78"/>
    </row>
    <row r="465" spans="4:33" x14ac:dyDescent="0.25">
      <c r="D465" s="318"/>
      <c r="E465" s="103" t="s">
        <v>27</v>
      </c>
      <c r="F465" s="95" t="str">
        <f>IF(P464="","",VLOOKUP($E464&amp;$D$91&amp;$D$92,'CCG data'!$A:$AD,'CCG data'!W$3,FALSE))</f>
        <v/>
      </c>
      <c r="G465" s="96" t="str">
        <f>IF(P464="","",VLOOKUP($E464&amp;$D$91&amp;$D$92,'CCG data'!$A:$AD,'CCG data'!X$3,FALSE))</f>
        <v/>
      </c>
      <c r="H465" s="96">
        <f>IF(R464="","",VLOOKUP($E464&amp;$D$91&amp;$D$92,'CCG data'!$A:$AD,'CCG data'!Y$3,FALSE))</f>
        <v>52.512053454722263</v>
      </c>
      <c r="I465" s="96">
        <f>IF(R464="","",VLOOKUP($E464&amp;$D$91&amp;$D$92,'CCG data'!$A:$AD,'CCG data'!Z$3,FALSE))</f>
        <v>57.879467596396267</v>
      </c>
      <c r="J465" s="96">
        <f>IF(T464="","",VLOOKUP($E464&amp;$D$91&amp;$D$92,'CCG data'!$A:$AD,'CCG data'!AA$3,FALSE))</f>
        <v>39.28419257829686</v>
      </c>
      <c r="K465" s="96">
        <f>IF(T464="","",VLOOKUP($E464&amp;$D$91&amp;$D$92,'CCG data'!$A:$AD,'CCG data'!AB$3,FALSE))</f>
        <v>43.967352979300777</v>
      </c>
      <c r="L465" s="96">
        <f>IF(V464="","",VLOOKUP($E464&amp;$D$91&amp;$D$92,'CCG data'!$A:$AD,'CCG data'!AC$3,FALSE))</f>
        <v>7.8561584360975845</v>
      </c>
      <c r="M465" s="96">
        <f>IF(V464="","",VLOOKUP($E464&amp;$D$91&amp;$D$92,'CCG data'!$A:$AD,'CCG data'!AD$3,FALSE))</f>
        <v>10.011531862528081</v>
      </c>
      <c r="N465" s="363"/>
      <c r="P465" s="150" t="str">
        <f>IF(P464="","",VLOOKUP($E464&amp;$D$91&amp;$D$92,'CCG data'!$A:$AD,'CCG data'!I$3,FALSE))</f>
        <v/>
      </c>
      <c r="Q465" s="15" t="str">
        <f>IF(P464="","",VLOOKUP($E464&amp;$D$91&amp;$D$92,'CCG data'!$A:$AD,'CCG data'!J$3,FALSE))</f>
        <v/>
      </c>
      <c r="R465" s="15">
        <f>IF(R464="","",VLOOKUP($E464&amp;$D$91&amp;$D$92,'CCG data'!$A:$AD,'CCG data'!K$3,FALSE))</f>
        <v>0.50600000000000001</v>
      </c>
      <c r="S465" s="15">
        <f>IF(R464="","",VLOOKUP($E464&amp;$D$91&amp;$D$92,'CCG data'!$A:$AD,'CCG data'!L$3,FALSE))</f>
        <v>0.54100000000000004</v>
      </c>
      <c r="T465" s="15">
        <f>IF(T464="","",VLOOKUP($E464&amp;$D$91&amp;$D$92,'CCG data'!$A:$AD,'CCG data'!M$3,FALSE))</f>
        <v>0.374</v>
      </c>
      <c r="U465" s="15">
        <f>IF(T464="","",VLOOKUP($E464&amp;$D$91&amp;$D$92,'CCG data'!$A:$AD,'CCG data'!N$3,FALSE))</f>
        <v>0.40899999999999997</v>
      </c>
      <c r="V465" s="15">
        <f>IF(V464="","",VLOOKUP($E464&amp;$D$91&amp;$D$92,'CCG data'!$A:$AD,'CCG data'!O$3,FALSE))</f>
        <v>7.5999999999999998E-2</v>
      </c>
      <c r="W465" s="135">
        <f>IF(V464="","",VLOOKUP($E464&amp;$D$91&amp;$D$92,'CCG data'!$A:$AD,'CCG data'!P$3,FALSE))</f>
        <v>9.5000000000000001E-2</v>
      </c>
      <c r="Z465" s="163" t="str">
        <f>IFERROR(VLOOKUP($E465&amp;$D$92, Outliers!$A$4:$P$214,10,FALSE),"0")</f>
        <v>0</v>
      </c>
      <c r="AA465" s="163" t="str">
        <f>IFERROR(VLOOKUP($E465&amp;$D$92, Outliers!$A$4:$P$214,11,FALSE),"0")</f>
        <v>0</v>
      </c>
      <c r="AB465" s="163" t="str">
        <f>IFERROR(VLOOKUP($E465&amp;$D$92, Outliers!$A$4:$P$214,12,FALSE),"0")</f>
        <v>0</v>
      </c>
      <c r="AD465" s="78"/>
      <c r="AE465" s="78"/>
      <c r="AF465" s="78"/>
      <c r="AG465" s="78"/>
    </row>
    <row r="466" spans="4:33" ht="15.75" x14ac:dyDescent="0.25">
      <c r="D466" s="318"/>
      <c r="E466" s="104" t="s">
        <v>282</v>
      </c>
      <c r="F466" s="405" t="str">
        <f>IF(OR(ISERROR(VLOOKUP($E466&amp;$D$91&amp;$D$92,'CCG data'!$A:$AD,'CCG data'!R$3,FALSE)),ISBLANK(VLOOKUP($E466&amp;$D$91&amp;$D$92,'CCG data'!$A:$AD,'CCG data'!R$3,FALSE))),"",VLOOKUP($E466&amp;$D$91&amp;$D$92,'CCG data'!$A:$AD,'CCG data'!R$3,FALSE))</f>
        <v/>
      </c>
      <c r="G466" s="406"/>
      <c r="H466" s="406">
        <f>IF(OR(ISERROR(VLOOKUP($E466&amp;$D$91&amp;$D$92,'CCG data'!$A:$AD,'CCG data'!S$3,FALSE)),ISBLANK(VLOOKUP($E466&amp;$D$91&amp;$D$92,'CCG data'!$A:$AD,'CCG data'!S$3,FALSE))),"",VLOOKUP($E466&amp;$D$91&amp;$D$92,'CCG data'!$A:$AD,'CCG data'!S$3,FALSE))</f>
        <v>30.04321253352667</v>
      </c>
      <c r="I466" s="406"/>
      <c r="J466" s="406">
        <f>IF(OR(ISERROR(VLOOKUP($E466&amp;$D$91&amp;$D$92,'CCG data'!$A:$AD,'CCG data'!T$3,FALSE)),ISBLANK(VLOOKUP($E466&amp;$D$91&amp;$D$92,'CCG data'!$A:$AD,'CCG data'!T$3,FALSE))),"",VLOOKUP($E466&amp;$D$91&amp;$D$92,'CCG data'!$A:$AD,'CCG data'!T$3,FALSE))</f>
        <v>31.331442733438983</v>
      </c>
      <c r="K466" s="406"/>
      <c r="L466" s="406">
        <f>IF(OR(ISERROR(VLOOKUP($E466&amp;$D$91&amp;$D$92,'CCG data'!$A:$AD,'CCG data'!U$3,FALSE)),ISBLANK(VLOOKUP($E466&amp;$D$91&amp;$D$92,'CCG data'!$A:$AD,'CCG data'!U$3,FALSE))),"",VLOOKUP($E466&amp;$D$91&amp;$D$92,'CCG data'!$A:$AD,'CCG data'!U$3,FALSE))</f>
        <v>19.298200700973073</v>
      </c>
      <c r="M466" s="407"/>
      <c r="N466" s="362">
        <f>IF(OR(ISERROR(VLOOKUP($E466&amp;$D$91&amp;$D$92,'CCG data'!$A:$AD,'CCG data'!G$3,FALSE)),ISBLANK(VLOOKUP($E466&amp;$D$91&amp;$D$92,'CCG data'!$A:$AD,'CCG data'!G$3,FALSE))),"",VLOOKUP($E466&amp;$D$91&amp;$D$92,'CCG data'!$A:$AD,'CCG data'!G$3,FALSE))</f>
        <v>1913</v>
      </c>
      <c r="P466" s="397" t="str">
        <f>IF(OR(ISERROR(VLOOKUP($E466&amp;$D$91&amp;$D$92,'CCG data'!$A:$AD,'CCG data'!B$3,FALSE)),ISBLANK(VLOOKUP($E466&amp;$D$91&amp;$D$92,'CCG data'!$A:$AD,'CCG data'!B$3,FALSE))),"",VLOOKUP($E466&amp;$D$91&amp;$D$92,'CCG data'!$A:$AD,'CCG data'!B$3,FALSE))</f>
        <v/>
      </c>
      <c r="Q466" s="263"/>
      <c r="R466" s="263">
        <f>IF(OR(ISERROR(VLOOKUP($E466&amp;$D$91&amp;$D$92,'CCG data'!$A:$AD,'CCG data'!C$3,FALSE)),ISBLANK(VLOOKUP($E466&amp;$D$91&amp;$D$92,'CCG data'!$A:$AD,'CCG data'!C$3,FALSE))),"",VLOOKUP($E466&amp;$D$91&amp;$D$92,'CCG data'!$A:$AD,'CCG data'!C$3,FALSE))</f>
        <v>0.37323575535807629</v>
      </c>
      <c r="S466" s="263"/>
      <c r="T466" s="263">
        <f>IF(OR(ISERROR(VLOOKUP($E466&amp;$D$91&amp;$D$92,'CCG data'!$A:$AD,'CCG data'!D$3,FALSE)),ISBLANK(VLOOKUP($E466&amp;$D$91&amp;$D$92,'CCG data'!$A:$AD,'CCG data'!D$3,FALSE))),"",VLOOKUP($E466&amp;$D$91&amp;$D$92,'CCG data'!$A:$AD,'CCG data'!D$3,FALSE))</f>
        <v>0.38682697334030319</v>
      </c>
      <c r="U466" s="263"/>
      <c r="V466" s="263">
        <f>IF(OR(ISERROR(VLOOKUP($E466&amp;$D$91&amp;$D$92,'CCG data'!$A:$AD,'CCG data'!E$3,FALSE)),ISBLANK(VLOOKUP($E466&amp;$D$91&amp;$D$92,'CCG data'!$A:$AD,'CCG data'!E$3,FALSE))),"",VLOOKUP($E466&amp;$D$91&amp;$D$92,'CCG data'!$A:$AD,'CCG data'!E$3,FALSE))</f>
        <v>0.23993727130162049</v>
      </c>
      <c r="W466" s="398"/>
      <c r="Z466" s="163">
        <f>IFERROR(VLOOKUP($E466&amp;$D$92, Outliers!$A$4:$P$214,10,FALSE),"0")</f>
        <v>1</v>
      </c>
      <c r="AA466" s="163">
        <f>IFERROR(VLOOKUP($E466&amp;$D$92, Outliers!$A$4:$P$214,11,FALSE),"0")</f>
        <v>0</v>
      </c>
      <c r="AB466" s="163">
        <f>IFERROR(VLOOKUP($E466&amp;$D$92, Outliers!$A$4:$P$214,12,FALSE),"0")</f>
        <v>1</v>
      </c>
      <c r="AD466" s="78"/>
      <c r="AE466" s="78"/>
      <c r="AF466" s="78"/>
      <c r="AG466" s="78"/>
    </row>
    <row r="467" spans="4:33" x14ac:dyDescent="0.25">
      <c r="D467" s="318"/>
      <c r="E467" s="103" t="s">
        <v>27</v>
      </c>
      <c r="F467" s="95" t="str">
        <f>IF(P466="","",VLOOKUP($E466&amp;$D$91&amp;$D$92,'CCG data'!$A:$AD,'CCG data'!W$3,FALSE))</f>
        <v/>
      </c>
      <c r="G467" s="96" t="str">
        <f>IF(P466="","",VLOOKUP($E466&amp;$D$91&amp;$D$92,'CCG data'!$A:$AD,'CCG data'!X$3,FALSE))</f>
        <v/>
      </c>
      <c r="H467" s="96">
        <f>IF(R466="","",VLOOKUP($E466&amp;$D$91&amp;$D$92,'CCG data'!$A:$AD,'CCG data'!Y$3,FALSE))</f>
        <v>27.839508149836632</v>
      </c>
      <c r="I467" s="96">
        <f>IF(R466="","",VLOOKUP($E466&amp;$D$91&amp;$D$92,'CCG data'!$A:$AD,'CCG data'!Z$3,FALSE))</f>
        <v>32.246916917216708</v>
      </c>
      <c r="J467" s="96">
        <f>IF(T466="","",VLOOKUP($E466&amp;$D$91&amp;$D$92,'CCG data'!$A:$AD,'CCG data'!AA$3,FALSE))</f>
        <v>29.073979920204909</v>
      </c>
      <c r="K467" s="96">
        <f>IF(T466="","",VLOOKUP($E466&amp;$D$91&amp;$D$92,'CCG data'!$A:$AD,'CCG data'!AB$3,FALSE))</f>
        <v>33.588905546673054</v>
      </c>
      <c r="L467" s="96">
        <f>IF(V466="","",VLOOKUP($E466&amp;$D$91&amp;$D$92,'CCG data'!$A:$AD,'CCG data'!AC$3,FALSE))</f>
        <v>17.532705475828738</v>
      </c>
      <c r="M467" s="96">
        <f>IF(V466="","",VLOOKUP($E466&amp;$D$91&amp;$D$92,'CCG data'!$A:$AD,'CCG data'!AD$3,FALSE))</f>
        <v>21.063695926117408</v>
      </c>
      <c r="N467" s="363"/>
      <c r="P467" s="150" t="str">
        <f>IF(P466="","",VLOOKUP($E466&amp;$D$91&amp;$D$92,'CCG data'!$A:$AD,'CCG data'!I$3,FALSE))</f>
        <v/>
      </c>
      <c r="Q467" s="15" t="str">
        <f>IF(P466="","",VLOOKUP($E466&amp;$D$91&amp;$D$92,'CCG data'!$A:$AD,'CCG data'!J$3,FALSE))</f>
        <v/>
      </c>
      <c r="R467" s="15">
        <f>IF(R466="","",VLOOKUP($E466&amp;$D$91&amp;$D$92,'CCG data'!$A:$AD,'CCG data'!K$3,FALSE))</f>
        <v>0.35199999999999998</v>
      </c>
      <c r="S467" s="15">
        <f>IF(R466="","",VLOOKUP($E466&amp;$D$91&amp;$D$92,'CCG data'!$A:$AD,'CCG data'!L$3,FALSE))</f>
        <v>0.39500000000000002</v>
      </c>
      <c r="T467" s="15">
        <f>IF(T466="","",VLOOKUP($E466&amp;$D$91&amp;$D$92,'CCG data'!$A:$AD,'CCG data'!M$3,FALSE))</f>
        <v>0.36499999999999999</v>
      </c>
      <c r="U467" s="15">
        <f>IF(T466="","",VLOOKUP($E466&amp;$D$91&amp;$D$92,'CCG data'!$A:$AD,'CCG data'!N$3,FALSE))</f>
        <v>0.40899999999999997</v>
      </c>
      <c r="V467" s="15">
        <f>IF(V466="","",VLOOKUP($E466&amp;$D$91&amp;$D$92,'CCG data'!$A:$AD,'CCG data'!O$3,FALSE))</f>
        <v>0.221</v>
      </c>
      <c r="W467" s="135">
        <f>IF(V466="","",VLOOKUP($E466&amp;$D$91&amp;$D$92,'CCG data'!$A:$AD,'CCG data'!P$3,FALSE))</f>
        <v>0.26</v>
      </c>
      <c r="Z467" s="163" t="str">
        <f>IFERROR(VLOOKUP($E467&amp;$D$92, Outliers!$A$4:$P$214,10,FALSE),"0")</f>
        <v>0</v>
      </c>
      <c r="AA467" s="163" t="str">
        <f>IFERROR(VLOOKUP($E467&amp;$D$92, Outliers!$A$4:$P$214,11,FALSE),"0")</f>
        <v>0</v>
      </c>
      <c r="AB467" s="163" t="str">
        <f>IFERROR(VLOOKUP($E467&amp;$D$92, Outliers!$A$4:$P$214,12,FALSE),"0")</f>
        <v>0</v>
      </c>
      <c r="AD467" s="78"/>
      <c r="AE467" s="78"/>
      <c r="AF467" s="78"/>
      <c r="AG467" s="78"/>
    </row>
    <row r="468" spans="4:33" ht="15.75" x14ac:dyDescent="0.25">
      <c r="D468" s="318"/>
      <c r="E468" s="104" t="s">
        <v>283</v>
      </c>
      <c r="F468" s="405" t="str">
        <f>IF(OR(ISERROR(VLOOKUP($E468&amp;$D$91&amp;$D$92,'CCG data'!$A:$AD,'CCG data'!R$3,FALSE)),ISBLANK(VLOOKUP($E468&amp;$D$91&amp;$D$92,'CCG data'!$A:$AD,'CCG data'!R$3,FALSE))),"",VLOOKUP($E468&amp;$D$91&amp;$D$92,'CCG data'!$A:$AD,'CCG data'!R$3,FALSE))</f>
        <v/>
      </c>
      <c r="G468" s="406"/>
      <c r="H468" s="406">
        <f>IF(OR(ISERROR(VLOOKUP($E468&amp;$D$91&amp;$D$92,'CCG data'!$A:$AD,'CCG data'!S$3,FALSE)),ISBLANK(VLOOKUP($E468&amp;$D$91&amp;$D$92,'CCG data'!$A:$AD,'CCG data'!S$3,FALSE))),"",VLOOKUP($E468&amp;$D$91&amp;$D$92,'CCG data'!$A:$AD,'CCG data'!S$3,FALSE))</f>
        <v>28.595848443660195</v>
      </c>
      <c r="I468" s="406"/>
      <c r="J468" s="406">
        <f>IF(OR(ISERROR(VLOOKUP($E468&amp;$D$91&amp;$D$92,'CCG data'!$A:$AD,'CCG data'!T$3,FALSE)),ISBLANK(VLOOKUP($E468&amp;$D$91&amp;$D$92,'CCG data'!$A:$AD,'CCG data'!T$3,FALSE))),"",VLOOKUP($E468&amp;$D$91&amp;$D$92,'CCG data'!$A:$AD,'CCG data'!T$3,FALSE))</f>
        <v>31.87431940244014</v>
      </c>
      <c r="K468" s="406"/>
      <c r="L468" s="406">
        <f>IF(OR(ISERROR(VLOOKUP($E468&amp;$D$91&amp;$D$92,'CCG data'!$A:$AD,'CCG data'!U$3,FALSE)),ISBLANK(VLOOKUP($E468&amp;$D$91&amp;$D$92,'CCG data'!$A:$AD,'CCG data'!U$3,FALSE))),"",VLOOKUP($E468&amp;$D$91&amp;$D$92,'CCG data'!$A:$AD,'CCG data'!U$3,FALSE))</f>
        <v>12.37981457827037</v>
      </c>
      <c r="M468" s="407"/>
      <c r="N468" s="362">
        <f>IF(OR(ISERROR(VLOOKUP($E468&amp;$D$91&amp;$D$92,'CCG data'!$A:$AD,'CCG data'!G$3,FALSE)),ISBLANK(VLOOKUP($E468&amp;$D$91&amp;$D$92,'CCG data'!$A:$AD,'CCG data'!G$3,FALSE))),"",VLOOKUP($E468&amp;$D$91&amp;$D$92,'CCG data'!$A:$AD,'CCG data'!G$3,FALSE))</f>
        <v>1044</v>
      </c>
      <c r="P468" s="397" t="str">
        <f>IF(OR(ISERROR(VLOOKUP($E468&amp;$D$91&amp;$D$92,'CCG data'!$A:$AD,'CCG data'!B$3,FALSE)),ISBLANK(VLOOKUP($E468&amp;$D$91&amp;$D$92,'CCG data'!$A:$AD,'CCG data'!B$3,FALSE))),"",VLOOKUP($E468&amp;$D$91&amp;$D$92,'CCG data'!$A:$AD,'CCG data'!B$3,FALSE))</f>
        <v/>
      </c>
      <c r="Q468" s="263"/>
      <c r="R468" s="263">
        <f>IF(OR(ISERROR(VLOOKUP($E468&amp;$D$91&amp;$D$92,'CCG data'!$A:$AD,'CCG data'!C$3,FALSE)),ISBLANK(VLOOKUP($E468&amp;$D$91&amp;$D$92,'CCG data'!$A:$AD,'CCG data'!C$3,FALSE))),"",VLOOKUP($E468&amp;$D$91&amp;$D$92,'CCG data'!$A:$AD,'CCG data'!C$3,FALSE))</f>
        <v>0.3946360153256705</v>
      </c>
      <c r="S468" s="263"/>
      <c r="T468" s="263">
        <f>IF(OR(ISERROR(VLOOKUP($E468&amp;$D$91&amp;$D$92,'CCG data'!$A:$AD,'CCG data'!D$3,FALSE)),ISBLANK(VLOOKUP($E468&amp;$D$91&amp;$D$92,'CCG data'!$A:$AD,'CCG data'!D$3,FALSE))),"",VLOOKUP($E468&amp;$D$91&amp;$D$92,'CCG data'!$A:$AD,'CCG data'!D$3,FALSE))</f>
        <v>0.43295019157088122</v>
      </c>
      <c r="U468" s="263"/>
      <c r="V468" s="263">
        <f>IF(OR(ISERROR(VLOOKUP($E468&amp;$D$91&amp;$D$92,'CCG data'!$A:$AD,'CCG data'!E$3,FALSE)),ISBLANK(VLOOKUP($E468&amp;$D$91&amp;$D$92,'CCG data'!$A:$AD,'CCG data'!E$3,FALSE))),"",VLOOKUP($E468&amp;$D$91&amp;$D$92,'CCG data'!$A:$AD,'CCG data'!E$3,FALSE))</f>
        <v>0.17241379310344829</v>
      </c>
      <c r="W468" s="398"/>
      <c r="Z468" s="163">
        <f>IFERROR(VLOOKUP($E468&amp;$D$92, Outliers!$A$4:$P$214,10,FALSE),"0")</f>
        <v>1</v>
      </c>
      <c r="AA468" s="163">
        <f>IFERROR(VLOOKUP($E468&amp;$D$92, Outliers!$A$4:$P$214,11,FALSE),"0")</f>
        <v>0</v>
      </c>
      <c r="AB468" s="163">
        <f>IFERROR(VLOOKUP($E468&amp;$D$92, Outliers!$A$4:$P$214,12,FALSE),"0")</f>
        <v>0</v>
      </c>
      <c r="AD468" s="78"/>
      <c r="AE468" s="78"/>
      <c r="AF468" s="78"/>
      <c r="AG468" s="78"/>
    </row>
    <row r="469" spans="4:33" x14ac:dyDescent="0.25">
      <c r="D469" s="318"/>
      <c r="E469" s="103" t="s">
        <v>27</v>
      </c>
      <c r="F469" s="95" t="str">
        <f>IF(P468="","",VLOOKUP($E468&amp;$D$91&amp;$D$92,'CCG data'!$A:$AD,'CCG data'!W$3,FALSE))</f>
        <v/>
      </c>
      <c r="G469" s="96" t="str">
        <f>IF(P468="","",VLOOKUP($E468&amp;$D$91&amp;$D$92,'CCG data'!$A:$AD,'CCG data'!X$3,FALSE))</f>
        <v/>
      </c>
      <c r="H469" s="96">
        <f>IF(R468="","",VLOOKUP($E468&amp;$D$91&amp;$D$92,'CCG data'!$A:$AD,'CCG data'!Y$3,FALSE))</f>
        <v>25.834568426522448</v>
      </c>
      <c r="I469" s="96">
        <f>IF(R468="","",VLOOKUP($E468&amp;$D$91&amp;$D$92,'CCG data'!$A:$AD,'CCG data'!Z$3,FALSE))</f>
        <v>31.357128460797941</v>
      </c>
      <c r="J469" s="96">
        <f>IF(T468="","",VLOOKUP($E468&amp;$D$91&amp;$D$92,'CCG data'!$A:$AD,'CCG data'!AA$3,FALSE))</f>
        <v>28.935805334554978</v>
      </c>
      <c r="K469" s="96">
        <f>IF(T468="","",VLOOKUP($E468&amp;$D$91&amp;$D$92,'CCG data'!$A:$AD,'CCG data'!AB$3,FALSE))</f>
        <v>34.812833470325302</v>
      </c>
      <c r="L469" s="96">
        <f>IF(V468="","",VLOOKUP($E468&amp;$D$91&amp;$D$92,'CCG data'!$A:$AD,'CCG data'!AC$3,FALSE))</f>
        <v>10.571250257807815</v>
      </c>
      <c r="M469" s="96">
        <f>IF(V468="","",VLOOKUP($E468&amp;$D$91&amp;$D$92,'CCG data'!$A:$AD,'CCG data'!AD$3,FALSE))</f>
        <v>14.188378898732925</v>
      </c>
      <c r="N469" s="363"/>
      <c r="P469" s="150" t="str">
        <f>IF(P468="","",VLOOKUP($E468&amp;$D$91&amp;$D$92,'CCG data'!$A:$AD,'CCG data'!I$3,FALSE))</f>
        <v/>
      </c>
      <c r="Q469" s="15" t="str">
        <f>IF(P468="","",VLOOKUP($E468&amp;$D$91&amp;$D$92,'CCG data'!$A:$AD,'CCG data'!J$3,FALSE))</f>
        <v/>
      </c>
      <c r="R469" s="15">
        <f>IF(R468="","",VLOOKUP($E468&amp;$D$91&amp;$D$92,'CCG data'!$A:$AD,'CCG data'!K$3,FALSE))</f>
        <v>0.36499999999999999</v>
      </c>
      <c r="S469" s="15">
        <f>IF(R468="","",VLOOKUP($E468&amp;$D$91&amp;$D$92,'CCG data'!$A:$AD,'CCG data'!L$3,FALSE))</f>
        <v>0.42499999999999999</v>
      </c>
      <c r="T469" s="15">
        <f>IF(T468="","",VLOOKUP($E468&amp;$D$91&amp;$D$92,'CCG data'!$A:$AD,'CCG data'!M$3,FALSE))</f>
        <v>0.40300000000000002</v>
      </c>
      <c r="U469" s="15">
        <f>IF(T468="","",VLOOKUP($E468&amp;$D$91&amp;$D$92,'CCG data'!$A:$AD,'CCG data'!N$3,FALSE))</f>
        <v>0.46300000000000002</v>
      </c>
      <c r="V469" s="15">
        <f>IF(V468="","",VLOOKUP($E468&amp;$D$91&amp;$D$92,'CCG data'!$A:$AD,'CCG data'!O$3,FALSE))</f>
        <v>0.151</v>
      </c>
      <c r="W469" s="135">
        <f>IF(V468="","",VLOOKUP($E468&amp;$D$91&amp;$D$92,'CCG data'!$A:$AD,'CCG data'!P$3,FALSE))</f>
        <v>0.19700000000000001</v>
      </c>
      <c r="Z469" s="163" t="str">
        <f>IFERROR(VLOOKUP($E469&amp;$D$92, Outliers!$A$4:$P$214,10,FALSE),"0")</f>
        <v>0</v>
      </c>
      <c r="AA469" s="163" t="str">
        <f>IFERROR(VLOOKUP($E469&amp;$D$92, Outliers!$A$4:$P$214,11,FALSE),"0")</f>
        <v>0</v>
      </c>
      <c r="AB469" s="163" t="str">
        <f>IFERROR(VLOOKUP($E469&amp;$D$92, Outliers!$A$4:$P$214,12,FALSE),"0")</f>
        <v>0</v>
      </c>
      <c r="AD469" s="78"/>
      <c r="AE469" s="78"/>
      <c r="AF469" s="78"/>
      <c r="AG469" s="78"/>
    </row>
    <row r="470" spans="4:33" ht="15.75" x14ac:dyDescent="0.25">
      <c r="D470" s="318"/>
      <c r="E470" s="104" t="s">
        <v>284</v>
      </c>
      <c r="F470" s="405" t="str">
        <f>IF(OR(ISERROR(VLOOKUP($E470&amp;$D$91&amp;$D$92,'CCG data'!$A:$AD,'CCG data'!R$3,FALSE)),ISBLANK(VLOOKUP($E470&amp;$D$91&amp;$D$92,'CCG data'!$A:$AD,'CCG data'!R$3,FALSE))),"",VLOOKUP($E470&amp;$D$91&amp;$D$92,'CCG data'!$A:$AD,'CCG data'!R$3,FALSE))</f>
        <v/>
      </c>
      <c r="G470" s="406"/>
      <c r="H470" s="406">
        <f>IF(OR(ISERROR(VLOOKUP($E470&amp;$D$91&amp;$D$92,'CCG data'!$A:$AD,'CCG data'!S$3,FALSE)),ISBLANK(VLOOKUP($E470&amp;$D$91&amp;$D$92,'CCG data'!$A:$AD,'CCG data'!S$3,FALSE))),"",VLOOKUP($E470&amp;$D$91&amp;$D$92,'CCG data'!$A:$AD,'CCG data'!S$3,FALSE))</f>
        <v>33.863056955254343</v>
      </c>
      <c r="I470" s="406"/>
      <c r="J470" s="406">
        <f>IF(OR(ISERROR(VLOOKUP($E470&amp;$D$91&amp;$D$92,'CCG data'!$A:$AD,'CCG data'!T$3,FALSE)),ISBLANK(VLOOKUP($E470&amp;$D$91&amp;$D$92,'CCG data'!$A:$AD,'CCG data'!T$3,FALSE))),"",VLOOKUP($E470&amp;$D$91&amp;$D$92,'CCG data'!$A:$AD,'CCG data'!T$3,FALSE))</f>
        <v>36.734719756194124</v>
      </c>
      <c r="K470" s="406"/>
      <c r="L470" s="406">
        <f>IF(OR(ISERROR(VLOOKUP($E470&amp;$D$91&amp;$D$92,'CCG data'!$A:$AD,'CCG data'!U$3,FALSE)),ISBLANK(VLOOKUP($E470&amp;$D$91&amp;$D$92,'CCG data'!$A:$AD,'CCG data'!U$3,FALSE))),"",VLOOKUP($E470&amp;$D$91&amp;$D$92,'CCG data'!$A:$AD,'CCG data'!U$3,FALSE))</f>
        <v>13.38126688653551</v>
      </c>
      <c r="M470" s="407"/>
      <c r="N470" s="362">
        <f>IF(OR(ISERROR(VLOOKUP($E470&amp;$D$91&amp;$D$92,'CCG data'!$A:$AD,'CCG data'!G$3,FALSE)),ISBLANK(VLOOKUP($E470&amp;$D$91&amp;$D$92,'CCG data'!$A:$AD,'CCG data'!G$3,FALSE))),"",VLOOKUP($E470&amp;$D$91&amp;$D$92,'CCG data'!$A:$AD,'CCG data'!G$3,FALSE))</f>
        <v>1273</v>
      </c>
      <c r="P470" s="397" t="str">
        <f>IF(OR(ISERROR(VLOOKUP($E470&amp;$D$91&amp;$D$92,'CCG data'!$A:$AD,'CCG data'!B$3,FALSE)),ISBLANK(VLOOKUP($E470&amp;$D$91&amp;$D$92,'CCG data'!$A:$AD,'CCG data'!B$3,FALSE))),"",VLOOKUP($E470&amp;$D$91&amp;$D$92,'CCG data'!$A:$AD,'CCG data'!B$3,FALSE))</f>
        <v/>
      </c>
      <c r="Q470" s="263"/>
      <c r="R470" s="263">
        <f>IF(OR(ISERROR(VLOOKUP($E470&amp;$D$91&amp;$D$92,'CCG data'!$A:$AD,'CCG data'!C$3,FALSE)),ISBLANK(VLOOKUP($E470&amp;$D$91&amp;$D$92,'CCG data'!$A:$AD,'CCG data'!C$3,FALSE))),"",VLOOKUP($E470&amp;$D$91&amp;$D$92,'CCG data'!$A:$AD,'CCG data'!C$3,FALSE))</f>
        <v>0.39827179890023567</v>
      </c>
      <c r="S470" s="263"/>
      <c r="T470" s="263">
        <f>IF(OR(ISERROR(VLOOKUP($E470&amp;$D$91&amp;$D$92,'CCG data'!$A:$AD,'CCG data'!D$3,FALSE)),ISBLANK(VLOOKUP($E470&amp;$D$91&amp;$D$92,'CCG data'!$A:$AD,'CCG data'!D$3,FALSE))),"",VLOOKUP($E470&amp;$D$91&amp;$D$92,'CCG data'!$A:$AD,'CCG data'!D$3,FALSE))</f>
        <v>0.43440691280439908</v>
      </c>
      <c r="U470" s="263"/>
      <c r="V470" s="263">
        <f>IF(OR(ISERROR(VLOOKUP($E470&amp;$D$91&amp;$D$92,'CCG data'!$A:$AD,'CCG data'!E$3,FALSE)),ISBLANK(VLOOKUP($E470&amp;$D$91&amp;$D$92,'CCG data'!$A:$AD,'CCG data'!E$3,FALSE))),"",VLOOKUP($E470&amp;$D$91&amp;$D$92,'CCG data'!$A:$AD,'CCG data'!E$3,FALSE))</f>
        <v>0.16732128829536527</v>
      </c>
      <c r="W470" s="398"/>
      <c r="Z470" s="163">
        <f>IFERROR(VLOOKUP($E470&amp;$D$92, Outliers!$A$4:$P$214,10,FALSE),"0")</f>
        <v>0</v>
      </c>
      <c r="AA470" s="163">
        <f>IFERROR(VLOOKUP($E470&amp;$D$92, Outliers!$A$4:$P$214,11,FALSE),"0")</f>
        <v>1</v>
      </c>
      <c r="AB470" s="163">
        <f>IFERROR(VLOOKUP($E470&amp;$D$92, Outliers!$A$4:$P$214,12,FALSE),"0")</f>
        <v>0</v>
      </c>
      <c r="AD470" s="78"/>
      <c r="AE470" s="78"/>
      <c r="AF470" s="78"/>
      <c r="AG470" s="78"/>
    </row>
    <row r="471" spans="4:33" x14ac:dyDescent="0.25">
      <c r="D471" s="318"/>
      <c r="E471" s="103" t="s">
        <v>27</v>
      </c>
      <c r="F471" s="95" t="str">
        <f>IF(P470="","",VLOOKUP($E470&amp;$D$91&amp;$D$92,'CCG data'!$A:$AD,'CCG data'!W$3,FALSE))</f>
        <v/>
      </c>
      <c r="G471" s="96" t="str">
        <f>IF(P470="","",VLOOKUP($E470&amp;$D$91&amp;$D$92,'CCG data'!$A:$AD,'CCG data'!X$3,FALSE))</f>
        <v/>
      </c>
      <c r="H471" s="96">
        <f>IF(R470="","",VLOOKUP($E470&amp;$D$91&amp;$D$92,'CCG data'!$A:$AD,'CCG data'!Y$3,FALSE))</f>
        <v>30.915391086373461</v>
      </c>
      <c r="I471" s="96">
        <f>IF(R470="","",VLOOKUP($E470&amp;$D$91&amp;$D$92,'CCG data'!$A:$AD,'CCG data'!Z$3,FALSE))</f>
        <v>36.810722824135226</v>
      </c>
      <c r="J471" s="96">
        <f>IF(T470="","",VLOOKUP($E470&amp;$D$91&amp;$D$92,'CCG data'!$A:$AD,'CCG data'!AA$3,FALSE))</f>
        <v>33.672966159218859</v>
      </c>
      <c r="K471" s="96">
        <f>IF(T470="","",VLOOKUP($E470&amp;$D$91&amp;$D$92,'CCG data'!$A:$AD,'CCG data'!AB$3,FALSE))</f>
        <v>39.796473353169389</v>
      </c>
      <c r="L471" s="96">
        <f>IF(V470="","",VLOOKUP($E470&amp;$D$91&amp;$D$92,'CCG data'!$A:$AD,'CCG data'!AC$3,FALSE))</f>
        <v>11.584203059742254</v>
      </c>
      <c r="M471" s="96">
        <f>IF(V470="","",VLOOKUP($E470&amp;$D$91&amp;$D$92,'CCG data'!$A:$AD,'CCG data'!AD$3,FALSE))</f>
        <v>15.178330713328766</v>
      </c>
      <c r="N471" s="363"/>
      <c r="P471" s="150" t="str">
        <f>IF(P470="","",VLOOKUP($E470&amp;$D$91&amp;$D$92,'CCG data'!$A:$AD,'CCG data'!I$3,FALSE))</f>
        <v/>
      </c>
      <c r="Q471" s="15" t="str">
        <f>IF(P470="","",VLOOKUP($E470&amp;$D$91&amp;$D$92,'CCG data'!$A:$AD,'CCG data'!J$3,FALSE))</f>
        <v/>
      </c>
      <c r="R471" s="15">
        <f>IF(R470="","",VLOOKUP($E470&amp;$D$91&amp;$D$92,'CCG data'!$A:$AD,'CCG data'!K$3,FALSE))</f>
        <v>0.372</v>
      </c>
      <c r="S471" s="15">
        <f>IF(R470="","",VLOOKUP($E470&amp;$D$91&amp;$D$92,'CCG data'!$A:$AD,'CCG data'!L$3,FALSE))</f>
        <v>0.42499999999999999</v>
      </c>
      <c r="T471" s="15">
        <f>IF(T470="","",VLOOKUP($E470&amp;$D$91&amp;$D$92,'CCG data'!$A:$AD,'CCG data'!M$3,FALSE))</f>
        <v>0.40699999999999997</v>
      </c>
      <c r="U471" s="15">
        <f>IF(T470="","",VLOOKUP($E470&amp;$D$91&amp;$D$92,'CCG data'!$A:$AD,'CCG data'!N$3,FALSE))</f>
        <v>0.46200000000000002</v>
      </c>
      <c r="V471" s="15">
        <f>IF(V470="","",VLOOKUP($E470&amp;$D$91&amp;$D$92,'CCG data'!$A:$AD,'CCG data'!O$3,FALSE))</f>
        <v>0.14799999999999999</v>
      </c>
      <c r="W471" s="135">
        <f>IF(V470="","",VLOOKUP($E470&amp;$D$91&amp;$D$92,'CCG data'!$A:$AD,'CCG data'!P$3,FALSE))</f>
        <v>0.189</v>
      </c>
      <c r="Z471" s="163" t="str">
        <f>IFERROR(VLOOKUP($E471&amp;$D$92, Outliers!$A$4:$P$214,10,FALSE),"0")</f>
        <v>0</v>
      </c>
      <c r="AA471" s="163" t="str">
        <f>IFERROR(VLOOKUP($E471&amp;$D$92, Outliers!$A$4:$P$214,11,FALSE),"0")</f>
        <v>0</v>
      </c>
      <c r="AB471" s="163" t="str">
        <f>IFERROR(VLOOKUP($E471&amp;$D$92, Outliers!$A$4:$P$214,12,FALSE),"0")</f>
        <v>0</v>
      </c>
      <c r="AD471" s="78"/>
      <c r="AE471" s="78"/>
      <c r="AF471" s="78"/>
      <c r="AG471" s="78"/>
    </row>
    <row r="472" spans="4:33" ht="15.75" x14ac:dyDescent="0.25">
      <c r="D472" s="318"/>
      <c r="E472" s="104" t="s">
        <v>285</v>
      </c>
      <c r="F472" s="405" t="str">
        <f>IF(OR(ISERROR(VLOOKUP($E472&amp;$D$91&amp;$D$92,'CCG data'!$A:$AD,'CCG data'!R$3,FALSE)),ISBLANK(VLOOKUP($E472&amp;$D$91&amp;$D$92,'CCG data'!$A:$AD,'CCG data'!R$3,FALSE))),"",VLOOKUP($E472&amp;$D$91&amp;$D$92,'CCG data'!$A:$AD,'CCG data'!R$3,FALSE))</f>
        <v/>
      </c>
      <c r="G472" s="406"/>
      <c r="H472" s="406">
        <f>IF(OR(ISERROR(VLOOKUP($E472&amp;$D$91&amp;$D$92,'CCG data'!$A:$AD,'CCG data'!S$3,FALSE)),ISBLANK(VLOOKUP($E472&amp;$D$91&amp;$D$92,'CCG data'!$A:$AD,'CCG data'!S$3,FALSE))),"",VLOOKUP($E472&amp;$D$91&amp;$D$92,'CCG data'!$A:$AD,'CCG data'!S$3,FALSE))</f>
        <v>42.466506745466923</v>
      </c>
      <c r="I472" s="406"/>
      <c r="J472" s="406">
        <f>IF(OR(ISERROR(VLOOKUP($E472&amp;$D$91&amp;$D$92,'CCG data'!$A:$AD,'CCG data'!T$3,FALSE)),ISBLANK(VLOOKUP($E472&amp;$D$91&amp;$D$92,'CCG data'!$A:$AD,'CCG data'!T$3,FALSE))),"",VLOOKUP($E472&amp;$D$91&amp;$D$92,'CCG data'!$A:$AD,'CCG data'!T$3,FALSE))</f>
        <v>31.206283566905462</v>
      </c>
      <c r="K472" s="406"/>
      <c r="L472" s="406">
        <f>IF(OR(ISERROR(VLOOKUP($E472&amp;$D$91&amp;$D$92,'CCG data'!$A:$AD,'CCG data'!U$3,FALSE)),ISBLANK(VLOOKUP($E472&amp;$D$91&amp;$D$92,'CCG data'!$A:$AD,'CCG data'!U$3,FALSE))),"",VLOOKUP($E472&amp;$D$91&amp;$D$92,'CCG data'!$A:$AD,'CCG data'!U$3,FALSE))</f>
        <v>13.846264974196265</v>
      </c>
      <c r="M472" s="407"/>
      <c r="N472" s="362">
        <f>IF(OR(ISERROR(VLOOKUP($E472&amp;$D$91&amp;$D$92,'CCG data'!$A:$AD,'CCG data'!G$3,FALSE)),ISBLANK(VLOOKUP($E472&amp;$D$91&amp;$D$92,'CCG data'!$A:$AD,'CCG data'!G$3,FALSE))),"",VLOOKUP($E472&amp;$D$91&amp;$D$92,'CCG data'!$A:$AD,'CCG data'!G$3,FALSE))</f>
        <v>1495</v>
      </c>
      <c r="P472" s="397" t="str">
        <f>IF(OR(ISERROR(VLOOKUP($E472&amp;$D$91&amp;$D$92,'CCG data'!$A:$AD,'CCG data'!B$3,FALSE)),ISBLANK(VLOOKUP($E472&amp;$D$91&amp;$D$92,'CCG data'!$A:$AD,'CCG data'!B$3,FALSE))),"",VLOOKUP($E472&amp;$D$91&amp;$D$92,'CCG data'!$A:$AD,'CCG data'!B$3,FALSE))</f>
        <v/>
      </c>
      <c r="Q472" s="263"/>
      <c r="R472" s="263">
        <f>IF(OR(ISERROR(VLOOKUP($E472&amp;$D$91&amp;$D$92,'CCG data'!$A:$AD,'CCG data'!C$3,FALSE)),ISBLANK(VLOOKUP($E472&amp;$D$91&amp;$D$92,'CCG data'!$A:$AD,'CCG data'!C$3,FALSE))),"",VLOOKUP($E472&amp;$D$91&amp;$D$92,'CCG data'!$A:$AD,'CCG data'!C$3,FALSE))</f>
        <v>0.48963210702341137</v>
      </c>
      <c r="S472" s="263"/>
      <c r="T472" s="263">
        <f>IF(OR(ISERROR(VLOOKUP($E472&amp;$D$91&amp;$D$92,'CCG data'!$A:$AD,'CCG data'!D$3,FALSE)),ISBLANK(VLOOKUP($E472&amp;$D$91&amp;$D$92,'CCG data'!$A:$AD,'CCG data'!D$3,FALSE))),"",VLOOKUP($E472&amp;$D$91&amp;$D$92,'CCG data'!$A:$AD,'CCG data'!D$3,FALSE))</f>
        <v>0.35183946488294315</v>
      </c>
      <c r="U472" s="263"/>
      <c r="V472" s="263">
        <f>IF(OR(ISERROR(VLOOKUP($E472&amp;$D$91&amp;$D$92,'CCG data'!$A:$AD,'CCG data'!E$3,FALSE)),ISBLANK(VLOOKUP($E472&amp;$D$91&amp;$D$92,'CCG data'!$A:$AD,'CCG data'!E$3,FALSE))),"",VLOOKUP($E472&amp;$D$91&amp;$D$92,'CCG data'!$A:$AD,'CCG data'!E$3,FALSE))</f>
        <v>0.15852842809364548</v>
      </c>
      <c r="W472" s="398"/>
      <c r="Z472" s="163">
        <f>IFERROR(VLOOKUP($E472&amp;$D$92, Outliers!$A$4:$P$214,10,FALSE),"0")</f>
        <v>1</v>
      </c>
      <c r="AA472" s="163">
        <f>IFERROR(VLOOKUP($E472&amp;$D$92, Outliers!$A$4:$P$214,11,FALSE),"0")</f>
        <v>0</v>
      </c>
      <c r="AB472" s="163">
        <f>IFERROR(VLOOKUP($E472&amp;$D$92, Outliers!$A$4:$P$214,12,FALSE),"0")</f>
        <v>0</v>
      </c>
      <c r="AD472" s="78"/>
      <c r="AE472" s="78"/>
      <c r="AF472" s="78"/>
      <c r="AG472" s="78"/>
    </row>
    <row r="473" spans="4:33" x14ac:dyDescent="0.25">
      <c r="D473" s="318"/>
      <c r="E473" s="103" t="s">
        <v>27</v>
      </c>
      <c r="F473" s="95" t="str">
        <f>IF(P472="","",VLOOKUP($E472&amp;$D$91&amp;$D$92,'CCG data'!$A:$AD,'CCG data'!W$3,FALSE))</f>
        <v/>
      </c>
      <c r="G473" s="96" t="str">
        <f>IF(P472="","",VLOOKUP($E472&amp;$D$91&amp;$D$92,'CCG data'!$A:$AD,'CCG data'!X$3,FALSE))</f>
        <v/>
      </c>
      <c r="H473" s="96">
        <f>IF(R472="","",VLOOKUP($E472&amp;$D$91&amp;$D$92,'CCG data'!$A:$AD,'CCG data'!Y$3,FALSE))</f>
        <v>39.39007652670719</v>
      </c>
      <c r="I473" s="96">
        <f>IF(R472="","",VLOOKUP($E472&amp;$D$91&amp;$D$92,'CCG data'!$A:$AD,'CCG data'!Z$3,FALSE))</f>
        <v>45.542936964226655</v>
      </c>
      <c r="J473" s="96">
        <f>IF(T472="","",VLOOKUP($E472&amp;$D$91&amp;$D$92,'CCG data'!$A:$AD,'CCG data'!AA$3,FALSE))</f>
        <v>28.539392664745055</v>
      </c>
      <c r="K473" s="96">
        <f>IF(T472="","",VLOOKUP($E472&amp;$D$91&amp;$D$92,'CCG data'!$A:$AD,'CCG data'!AB$3,FALSE))</f>
        <v>33.873174469065873</v>
      </c>
      <c r="L473" s="96">
        <f>IF(V472="","",VLOOKUP($E472&amp;$D$91&amp;$D$92,'CCG data'!$A:$AD,'CCG data'!AC$3,FALSE))</f>
        <v>12.083418315788732</v>
      </c>
      <c r="M473" s="96">
        <f>IF(V472="","",VLOOKUP($E472&amp;$D$91&amp;$D$92,'CCG data'!$A:$AD,'CCG data'!AD$3,FALSE))</f>
        <v>15.609111632603797</v>
      </c>
      <c r="N473" s="363"/>
      <c r="P473" s="150" t="str">
        <f>IF(P472="","",VLOOKUP($E472&amp;$D$91&amp;$D$92,'CCG data'!$A:$AD,'CCG data'!I$3,FALSE))</f>
        <v/>
      </c>
      <c r="Q473" s="15" t="str">
        <f>IF(P472="","",VLOOKUP($E472&amp;$D$91&amp;$D$92,'CCG data'!$A:$AD,'CCG data'!J$3,FALSE))</f>
        <v/>
      </c>
      <c r="R473" s="15">
        <f>IF(R472="","",VLOOKUP($E472&amp;$D$91&amp;$D$92,'CCG data'!$A:$AD,'CCG data'!K$3,FALSE))</f>
        <v>0.46400000000000002</v>
      </c>
      <c r="S473" s="15">
        <f>IF(R472="","",VLOOKUP($E472&amp;$D$91&amp;$D$92,'CCG data'!$A:$AD,'CCG data'!L$3,FALSE))</f>
        <v>0.51500000000000001</v>
      </c>
      <c r="T473" s="15">
        <f>IF(T472="","",VLOOKUP($E472&amp;$D$91&amp;$D$92,'CCG data'!$A:$AD,'CCG data'!M$3,FALSE))</f>
        <v>0.32800000000000001</v>
      </c>
      <c r="U473" s="15">
        <f>IF(T472="","",VLOOKUP($E472&amp;$D$91&amp;$D$92,'CCG data'!$A:$AD,'CCG data'!N$3,FALSE))</f>
        <v>0.376</v>
      </c>
      <c r="V473" s="15">
        <f>IF(V472="","",VLOOKUP($E472&amp;$D$91&amp;$D$92,'CCG data'!$A:$AD,'CCG data'!O$3,FALSE))</f>
        <v>0.14099999999999999</v>
      </c>
      <c r="W473" s="135">
        <f>IF(V472="","",VLOOKUP($E472&amp;$D$91&amp;$D$92,'CCG data'!$A:$AD,'CCG data'!P$3,FALSE))</f>
        <v>0.17799999999999999</v>
      </c>
      <c r="Z473" s="163" t="str">
        <f>IFERROR(VLOOKUP($E473&amp;$D$92, Outliers!$A$4:$P$214,10,FALSE),"0")</f>
        <v>0</v>
      </c>
      <c r="AA473" s="163" t="str">
        <f>IFERROR(VLOOKUP($E473&amp;$D$92, Outliers!$A$4:$P$214,11,FALSE),"0")</f>
        <v>0</v>
      </c>
      <c r="AB473" s="163" t="str">
        <f>IFERROR(VLOOKUP($E473&amp;$D$92, Outliers!$A$4:$P$214,12,FALSE),"0")</f>
        <v>0</v>
      </c>
      <c r="AD473" s="78"/>
      <c r="AE473" s="78"/>
      <c r="AF473" s="78"/>
      <c r="AG473" s="78"/>
    </row>
    <row r="474" spans="4:33" ht="15.75" x14ac:dyDescent="0.25">
      <c r="D474" s="318"/>
      <c r="E474" s="104" t="s">
        <v>286</v>
      </c>
      <c r="F474" s="405" t="str">
        <f>IF(OR(ISERROR(VLOOKUP($E474&amp;$D$91&amp;$D$92,'CCG data'!$A:$AD,'CCG data'!R$3,FALSE)),ISBLANK(VLOOKUP($E474&amp;$D$91&amp;$D$92,'CCG data'!$A:$AD,'CCG data'!R$3,FALSE))),"",VLOOKUP($E474&amp;$D$91&amp;$D$92,'CCG data'!$A:$AD,'CCG data'!R$3,FALSE))</f>
        <v/>
      </c>
      <c r="G474" s="406"/>
      <c r="H474" s="406">
        <f>IF(OR(ISERROR(VLOOKUP($E474&amp;$D$91&amp;$D$92,'CCG data'!$A:$AD,'CCG data'!S$3,FALSE)),ISBLANK(VLOOKUP($E474&amp;$D$91&amp;$D$92,'CCG data'!$A:$AD,'CCG data'!S$3,FALSE))),"",VLOOKUP($E474&amp;$D$91&amp;$D$92,'CCG data'!$A:$AD,'CCG data'!S$3,FALSE))</f>
        <v>37.08681165077784</v>
      </c>
      <c r="I474" s="406"/>
      <c r="J474" s="406">
        <f>IF(OR(ISERROR(VLOOKUP($E474&amp;$D$91&amp;$D$92,'CCG data'!$A:$AD,'CCG data'!T$3,FALSE)),ISBLANK(VLOOKUP($E474&amp;$D$91&amp;$D$92,'CCG data'!$A:$AD,'CCG data'!T$3,FALSE))),"",VLOOKUP($E474&amp;$D$91&amp;$D$92,'CCG data'!$A:$AD,'CCG data'!T$3,FALSE))</f>
        <v>27.122181661534526</v>
      </c>
      <c r="K474" s="406"/>
      <c r="L474" s="406">
        <f>IF(OR(ISERROR(VLOOKUP($E474&amp;$D$91&amp;$D$92,'CCG data'!$A:$AD,'CCG data'!U$3,FALSE)),ISBLANK(VLOOKUP($E474&amp;$D$91&amp;$D$92,'CCG data'!$A:$AD,'CCG data'!U$3,FALSE))),"",VLOOKUP($E474&amp;$D$91&amp;$D$92,'CCG data'!$A:$AD,'CCG data'!U$3,FALSE))</f>
        <v>13.773112503536854</v>
      </c>
      <c r="M474" s="407"/>
      <c r="N474" s="362">
        <f>IF(OR(ISERROR(VLOOKUP($E474&amp;$D$91&amp;$D$92,'CCG data'!$A:$AD,'CCG data'!G$3,FALSE)),ISBLANK(VLOOKUP($E474&amp;$D$91&amp;$D$92,'CCG data'!$A:$AD,'CCG data'!G$3,FALSE))),"",VLOOKUP($E474&amp;$D$91&amp;$D$92,'CCG data'!$A:$AD,'CCG data'!G$3,FALSE))</f>
        <v>1324</v>
      </c>
      <c r="P474" s="397" t="str">
        <f>IF(OR(ISERROR(VLOOKUP($E474&amp;$D$91&amp;$D$92,'CCG data'!$A:$AD,'CCG data'!B$3,FALSE)),ISBLANK(VLOOKUP($E474&amp;$D$91&amp;$D$92,'CCG data'!$A:$AD,'CCG data'!B$3,FALSE))),"",VLOOKUP($E474&amp;$D$91&amp;$D$92,'CCG data'!$A:$AD,'CCG data'!B$3,FALSE))</f>
        <v/>
      </c>
      <c r="Q474" s="263"/>
      <c r="R474" s="263">
        <f>IF(OR(ISERROR(VLOOKUP($E474&amp;$D$91&amp;$D$92,'CCG data'!$A:$AD,'CCG data'!C$3,FALSE)),ISBLANK(VLOOKUP($E474&amp;$D$91&amp;$D$92,'CCG data'!$A:$AD,'CCG data'!C$3,FALSE))),"",VLOOKUP($E474&amp;$D$91&amp;$D$92,'CCG data'!$A:$AD,'CCG data'!C$3,FALSE))</f>
        <v>0.47885196374622357</v>
      </c>
      <c r="S474" s="263"/>
      <c r="T474" s="263">
        <f>IF(OR(ISERROR(VLOOKUP($E474&amp;$D$91&amp;$D$92,'CCG data'!$A:$AD,'CCG data'!D$3,FALSE)),ISBLANK(VLOOKUP($E474&amp;$D$91&amp;$D$92,'CCG data'!$A:$AD,'CCG data'!D$3,FALSE))),"",VLOOKUP($E474&amp;$D$91&amp;$D$92,'CCG data'!$A:$AD,'CCG data'!D$3,FALSE))</f>
        <v>0.3429003021148036</v>
      </c>
      <c r="U474" s="263"/>
      <c r="V474" s="263">
        <f>IF(OR(ISERROR(VLOOKUP($E474&amp;$D$91&amp;$D$92,'CCG data'!$A:$AD,'CCG data'!E$3,FALSE)),ISBLANK(VLOOKUP($E474&amp;$D$91&amp;$D$92,'CCG data'!$A:$AD,'CCG data'!E$3,FALSE))),"",VLOOKUP($E474&amp;$D$91&amp;$D$92,'CCG data'!$A:$AD,'CCG data'!E$3,FALSE))</f>
        <v>0.1782477341389728</v>
      </c>
      <c r="W474" s="398"/>
      <c r="Z474" s="163">
        <f>IFERROR(VLOOKUP($E474&amp;$D$92, Outliers!$A$4:$P$214,10,FALSE),"0")</f>
        <v>0</v>
      </c>
      <c r="AA474" s="163">
        <f>IFERROR(VLOOKUP($E474&amp;$D$92, Outliers!$A$4:$P$214,11,FALSE),"0")</f>
        <v>0</v>
      </c>
      <c r="AB474" s="163">
        <f>IFERROR(VLOOKUP($E474&amp;$D$92, Outliers!$A$4:$P$214,12,FALSE),"0")</f>
        <v>0</v>
      </c>
      <c r="AD474" s="78"/>
      <c r="AE474" s="78"/>
      <c r="AF474" s="78"/>
      <c r="AG474" s="78"/>
    </row>
    <row r="475" spans="4:33" x14ac:dyDescent="0.25">
      <c r="D475" s="318"/>
      <c r="E475" s="103" t="s">
        <v>27</v>
      </c>
      <c r="F475" s="95" t="str">
        <f>IF(P474="","",VLOOKUP($E474&amp;$D$91&amp;$D$92,'CCG data'!$A:$AD,'CCG data'!W$3,FALSE))</f>
        <v/>
      </c>
      <c r="G475" s="96" t="str">
        <f>IF(P474="","",VLOOKUP($E474&amp;$D$91&amp;$D$92,'CCG data'!$A:$AD,'CCG data'!X$3,FALSE))</f>
        <v/>
      </c>
      <c r="H475" s="96">
        <f>IF(R474="","",VLOOKUP($E474&amp;$D$91&amp;$D$92,'CCG data'!$A:$AD,'CCG data'!Y$3,FALSE))</f>
        <v>34.199916964749313</v>
      </c>
      <c r="I475" s="96">
        <f>IF(R474="","",VLOOKUP($E474&amp;$D$91&amp;$D$92,'CCG data'!$A:$AD,'CCG data'!Z$3,FALSE))</f>
        <v>39.973706336806366</v>
      </c>
      <c r="J475" s="96">
        <f>IF(T474="","",VLOOKUP($E474&amp;$D$91&amp;$D$92,'CCG data'!$A:$AD,'CCG data'!AA$3,FALSE))</f>
        <v>24.627283830686068</v>
      </c>
      <c r="K475" s="96">
        <f>IF(T474="","",VLOOKUP($E474&amp;$D$91&amp;$D$92,'CCG data'!$A:$AD,'CCG data'!AB$3,FALSE))</f>
        <v>29.617079492382985</v>
      </c>
      <c r="L475" s="96">
        <f>IF(V474="","",VLOOKUP($E474&amp;$D$91&amp;$D$92,'CCG data'!$A:$AD,'CCG data'!AC$3,FALSE))</f>
        <v>12.015868116238059</v>
      </c>
      <c r="M475" s="96">
        <f>IF(V474="","",VLOOKUP($E474&amp;$D$91&amp;$D$92,'CCG data'!$A:$AD,'CCG data'!AD$3,FALSE))</f>
        <v>15.53035689083565</v>
      </c>
      <c r="N475" s="363"/>
      <c r="P475" s="150" t="str">
        <f>IF(P474="","",VLOOKUP($E474&amp;$D$91&amp;$D$92,'CCG data'!$A:$AD,'CCG data'!I$3,FALSE))</f>
        <v/>
      </c>
      <c r="Q475" s="15" t="str">
        <f>IF(P474="","",VLOOKUP($E474&amp;$D$91&amp;$D$92,'CCG data'!$A:$AD,'CCG data'!J$3,FALSE))</f>
        <v/>
      </c>
      <c r="R475" s="15">
        <f>IF(R474="","",VLOOKUP($E474&amp;$D$91&amp;$D$92,'CCG data'!$A:$AD,'CCG data'!K$3,FALSE))</f>
        <v>0.45200000000000001</v>
      </c>
      <c r="S475" s="15">
        <f>IF(R474="","",VLOOKUP($E474&amp;$D$91&amp;$D$92,'CCG data'!$A:$AD,'CCG data'!L$3,FALSE))</f>
        <v>0.50600000000000001</v>
      </c>
      <c r="T475" s="15">
        <f>IF(T474="","",VLOOKUP($E474&amp;$D$91&amp;$D$92,'CCG data'!$A:$AD,'CCG data'!M$3,FALSE))</f>
        <v>0.318</v>
      </c>
      <c r="U475" s="15">
        <f>IF(T474="","",VLOOKUP($E474&amp;$D$91&amp;$D$92,'CCG data'!$A:$AD,'CCG data'!N$3,FALSE))</f>
        <v>0.36899999999999999</v>
      </c>
      <c r="V475" s="15">
        <f>IF(V474="","",VLOOKUP($E474&amp;$D$91&amp;$D$92,'CCG data'!$A:$AD,'CCG data'!O$3,FALSE))</f>
        <v>0.159</v>
      </c>
      <c r="W475" s="135">
        <f>IF(V474="","",VLOOKUP($E474&amp;$D$91&amp;$D$92,'CCG data'!$A:$AD,'CCG data'!P$3,FALSE))</f>
        <v>0.2</v>
      </c>
      <c r="Z475" s="163" t="str">
        <f>IFERROR(VLOOKUP($E475&amp;$D$92, Outliers!$A$4:$P$214,10,FALSE),"0")</f>
        <v>0</v>
      </c>
      <c r="AA475" s="163" t="str">
        <f>IFERROR(VLOOKUP($E475&amp;$D$92, Outliers!$A$4:$P$214,11,FALSE),"0")</f>
        <v>0</v>
      </c>
      <c r="AB475" s="163" t="str">
        <f>IFERROR(VLOOKUP($E475&amp;$D$92, Outliers!$A$4:$P$214,12,FALSE),"0")</f>
        <v>0</v>
      </c>
      <c r="AD475" s="78"/>
      <c r="AE475" s="78"/>
      <c r="AF475" s="78"/>
      <c r="AG475" s="78"/>
    </row>
    <row r="476" spans="4:33" ht="15.75" x14ac:dyDescent="0.25">
      <c r="D476" s="318"/>
      <c r="E476" s="104" t="s">
        <v>287</v>
      </c>
      <c r="F476" s="405" t="str">
        <f>IF(OR(ISERROR(VLOOKUP($E476&amp;$D$91&amp;$D$92,'CCG data'!$A:$AD,'CCG data'!R$3,FALSE)),ISBLANK(VLOOKUP($E476&amp;$D$91&amp;$D$92,'CCG data'!$A:$AD,'CCG data'!R$3,FALSE))),"",VLOOKUP($E476&amp;$D$91&amp;$D$92,'CCG data'!$A:$AD,'CCG data'!R$3,FALSE))</f>
        <v/>
      </c>
      <c r="G476" s="406"/>
      <c r="H476" s="406">
        <f>IF(OR(ISERROR(VLOOKUP($E476&amp;$D$91&amp;$D$92,'CCG data'!$A:$AD,'CCG data'!S$3,FALSE)),ISBLANK(VLOOKUP($E476&amp;$D$91&amp;$D$92,'CCG data'!$A:$AD,'CCG data'!S$3,FALSE))),"",VLOOKUP($E476&amp;$D$91&amp;$D$92,'CCG data'!$A:$AD,'CCG data'!S$3,FALSE))</f>
        <v>40.712680525203979</v>
      </c>
      <c r="I476" s="406"/>
      <c r="J476" s="406">
        <f>IF(OR(ISERROR(VLOOKUP($E476&amp;$D$91&amp;$D$92,'CCG data'!$A:$AD,'CCG data'!T$3,FALSE)),ISBLANK(VLOOKUP($E476&amp;$D$91&amp;$D$92,'CCG data'!$A:$AD,'CCG data'!T$3,FALSE))),"",VLOOKUP($E476&amp;$D$91&amp;$D$92,'CCG data'!$A:$AD,'CCG data'!T$3,FALSE))</f>
        <v>28.723518340730692</v>
      </c>
      <c r="K476" s="406"/>
      <c r="L476" s="406">
        <f>IF(OR(ISERROR(VLOOKUP($E476&amp;$D$91&amp;$D$92,'CCG data'!$A:$AD,'CCG data'!U$3,FALSE)),ISBLANK(VLOOKUP($E476&amp;$D$91&amp;$D$92,'CCG data'!$A:$AD,'CCG data'!U$3,FALSE))),"",VLOOKUP($E476&amp;$D$91&amp;$D$92,'CCG data'!$A:$AD,'CCG data'!U$3,FALSE))</f>
        <v>10.417974665922658</v>
      </c>
      <c r="M476" s="407"/>
      <c r="N476" s="362">
        <f>IF(OR(ISERROR(VLOOKUP($E476&amp;$D$91&amp;$D$92,'CCG data'!$A:$AD,'CCG data'!G$3,FALSE)),ISBLANK(VLOOKUP($E476&amp;$D$91&amp;$D$92,'CCG data'!$A:$AD,'CCG data'!G$3,FALSE))),"",VLOOKUP($E476&amp;$D$91&amp;$D$92,'CCG data'!$A:$AD,'CCG data'!G$3,FALSE))</f>
        <v>1822</v>
      </c>
      <c r="P476" s="397" t="str">
        <f>IF(OR(ISERROR(VLOOKUP($E476&amp;$D$91&amp;$D$92,'CCG data'!$A:$AD,'CCG data'!B$3,FALSE)),ISBLANK(VLOOKUP($E476&amp;$D$91&amp;$D$92,'CCG data'!$A:$AD,'CCG data'!B$3,FALSE))),"",VLOOKUP($E476&amp;$D$91&amp;$D$92,'CCG data'!$A:$AD,'CCG data'!B$3,FALSE))</f>
        <v/>
      </c>
      <c r="Q476" s="263"/>
      <c r="R476" s="263">
        <f>IF(OR(ISERROR(VLOOKUP($E476&amp;$D$91&amp;$D$92,'CCG data'!$A:$AD,'CCG data'!C$3,FALSE)),ISBLANK(VLOOKUP($E476&amp;$D$91&amp;$D$92,'CCG data'!$A:$AD,'CCG data'!C$3,FALSE))),"",VLOOKUP($E476&amp;$D$91&amp;$D$92,'CCG data'!$A:$AD,'CCG data'!C$3,FALSE))</f>
        <v>0.50823271130625691</v>
      </c>
      <c r="S476" s="263"/>
      <c r="T476" s="263">
        <f>IF(OR(ISERROR(VLOOKUP($E476&amp;$D$91&amp;$D$92,'CCG data'!$A:$AD,'CCG data'!D$3,FALSE)),ISBLANK(VLOOKUP($E476&amp;$D$91&amp;$D$92,'CCG data'!$A:$AD,'CCG data'!D$3,FALSE))),"",VLOOKUP($E476&amp;$D$91&amp;$D$92,'CCG data'!$A:$AD,'CCG data'!D$3,FALSE))</f>
        <v>0.36059275521405049</v>
      </c>
      <c r="U476" s="263"/>
      <c r="V476" s="263">
        <f>IF(OR(ISERROR(VLOOKUP($E476&amp;$D$91&amp;$D$92,'CCG data'!$A:$AD,'CCG data'!E$3,FALSE)),ISBLANK(VLOOKUP($E476&amp;$D$91&amp;$D$92,'CCG data'!$A:$AD,'CCG data'!E$3,FALSE))),"",VLOOKUP($E476&amp;$D$91&amp;$D$92,'CCG data'!$A:$AD,'CCG data'!E$3,FALSE))</f>
        <v>0.13117453347969266</v>
      </c>
      <c r="W476" s="398"/>
      <c r="Z476" s="163">
        <f>IFERROR(VLOOKUP($E476&amp;$D$92, Outliers!$A$4:$P$214,10,FALSE),"0")</f>
        <v>0</v>
      </c>
      <c r="AA476" s="163">
        <f>IFERROR(VLOOKUP($E476&amp;$D$92, Outliers!$A$4:$P$214,11,FALSE),"0")</f>
        <v>0</v>
      </c>
      <c r="AB476" s="163">
        <f>IFERROR(VLOOKUP($E476&amp;$D$92, Outliers!$A$4:$P$214,12,FALSE),"0")</f>
        <v>0</v>
      </c>
      <c r="AD476" s="78"/>
      <c r="AE476" s="78"/>
      <c r="AF476" s="78"/>
      <c r="AG476" s="78"/>
    </row>
    <row r="477" spans="4:33" x14ac:dyDescent="0.25">
      <c r="D477" s="318"/>
      <c r="E477" s="103" t="s">
        <v>27</v>
      </c>
      <c r="F477" s="95" t="str">
        <f>IF(P476="","",VLOOKUP($E476&amp;$D$91&amp;$D$92,'CCG data'!$A:$AD,'CCG data'!W$3,FALSE))</f>
        <v/>
      </c>
      <c r="G477" s="96" t="str">
        <f>IF(P476="","",VLOOKUP($E476&amp;$D$91&amp;$D$92,'CCG data'!$A:$AD,'CCG data'!X$3,FALSE))</f>
        <v/>
      </c>
      <c r="H477" s="96">
        <f>IF(R476="","",VLOOKUP($E476&amp;$D$91&amp;$D$92,'CCG data'!$A:$AD,'CCG data'!Y$3,FALSE))</f>
        <v>38.090393202980835</v>
      </c>
      <c r="I477" s="96">
        <f>IF(R476="","",VLOOKUP($E476&amp;$D$91&amp;$D$92,'CCG data'!$A:$AD,'CCG data'!Z$3,FALSE))</f>
        <v>43.334967847427123</v>
      </c>
      <c r="J477" s="96">
        <f>IF(T476="","",VLOOKUP($E476&amp;$D$91&amp;$D$92,'CCG data'!$A:$AD,'CCG data'!AA$3,FALSE))</f>
        <v>26.527120429166658</v>
      </c>
      <c r="K477" s="96">
        <f>IF(T476="","",VLOOKUP($E476&amp;$D$91&amp;$D$92,'CCG data'!$A:$AD,'CCG data'!AB$3,FALSE))</f>
        <v>30.919916252294726</v>
      </c>
      <c r="L477" s="96">
        <f>IF(V476="","",VLOOKUP($E476&amp;$D$91&amp;$D$92,'CCG data'!$A:$AD,'CCG data'!AC$3,FALSE))</f>
        <v>9.0971644544973547</v>
      </c>
      <c r="M477" s="96">
        <f>IF(V476="","",VLOOKUP($E476&amp;$D$91&amp;$D$92,'CCG data'!$A:$AD,'CCG data'!AD$3,FALSE))</f>
        <v>11.738784877347962</v>
      </c>
      <c r="N477" s="363"/>
      <c r="P477" s="150" t="str">
        <f>IF(P476="","",VLOOKUP($E476&amp;$D$91&amp;$D$92,'CCG data'!$A:$AD,'CCG data'!I$3,FALSE))</f>
        <v/>
      </c>
      <c r="Q477" s="15" t="str">
        <f>IF(P476="","",VLOOKUP($E476&amp;$D$91&amp;$D$92,'CCG data'!$A:$AD,'CCG data'!J$3,FALSE))</f>
        <v/>
      </c>
      <c r="R477" s="15">
        <f>IF(R476="","",VLOOKUP($E476&amp;$D$91&amp;$D$92,'CCG data'!$A:$AD,'CCG data'!K$3,FALSE))</f>
        <v>0.48499999999999999</v>
      </c>
      <c r="S477" s="15">
        <f>IF(R476="","",VLOOKUP($E476&amp;$D$91&amp;$D$92,'CCG data'!$A:$AD,'CCG data'!L$3,FALSE))</f>
        <v>0.53100000000000003</v>
      </c>
      <c r="T477" s="15">
        <f>IF(T476="","",VLOOKUP($E476&amp;$D$91&amp;$D$92,'CCG data'!$A:$AD,'CCG data'!M$3,FALSE))</f>
        <v>0.33900000000000002</v>
      </c>
      <c r="U477" s="15">
        <f>IF(T476="","",VLOOKUP($E476&amp;$D$91&amp;$D$92,'CCG data'!$A:$AD,'CCG data'!N$3,FALSE))</f>
        <v>0.38300000000000001</v>
      </c>
      <c r="V477" s="15">
        <f>IF(V476="","",VLOOKUP($E476&amp;$D$91&amp;$D$92,'CCG data'!$A:$AD,'CCG data'!O$3,FALSE))</f>
        <v>0.11600000000000001</v>
      </c>
      <c r="W477" s="135">
        <f>IF(V476="","",VLOOKUP($E476&amp;$D$91&amp;$D$92,'CCG data'!$A:$AD,'CCG data'!P$3,FALSE))</f>
        <v>0.14699999999999999</v>
      </c>
      <c r="Z477" s="163" t="str">
        <f>IFERROR(VLOOKUP($E477&amp;$D$92, Outliers!$A$4:$P$214,10,FALSE),"0")</f>
        <v>0</v>
      </c>
      <c r="AA477" s="163" t="str">
        <f>IFERROR(VLOOKUP($E477&amp;$D$92, Outliers!$A$4:$P$214,11,FALSE),"0")</f>
        <v>0</v>
      </c>
      <c r="AB477" s="163" t="str">
        <f>IFERROR(VLOOKUP($E477&amp;$D$92, Outliers!$A$4:$P$214,12,FALSE),"0")</f>
        <v>0</v>
      </c>
      <c r="AD477" s="78"/>
      <c r="AE477" s="78"/>
      <c r="AF477" s="78"/>
      <c r="AG477" s="78"/>
    </row>
    <row r="478" spans="4:33" ht="15.75" x14ac:dyDescent="0.25">
      <c r="D478" s="318"/>
      <c r="E478" s="104" t="s">
        <v>288</v>
      </c>
      <c r="F478" s="405" t="str">
        <f>IF(OR(ISERROR(VLOOKUP($E478&amp;$D$91&amp;$D$92,'CCG data'!$A:$AD,'CCG data'!R$3,FALSE)),ISBLANK(VLOOKUP($E478&amp;$D$91&amp;$D$92,'CCG data'!$A:$AD,'CCG data'!R$3,FALSE))),"",VLOOKUP($E478&amp;$D$91&amp;$D$92,'CCG data'!$A:$AD,'CCG data'!R$3,FALSE))</f>
        <v/>
      </c>
      <c r="G478" s="406"/>
      <c r="H478" s="406">
        <f>IF(OR(ISERROR(VLOOKUP($E478&amp;$D$91&amp;$D$92,'CCG data'!$A:$AD,'CCG data'!S$3,FALSE)),ISBLANK(VLOOKUP($E478&amp;$D$91&amp;$D$92,'CCG data'!$A:$AD,'CCG data'!S$3,FALSE))),"",VLOOKUP($E478&amp;$D$91&amp;$D$92,'CCG data'!$A:$AD,'CCG data'!S$3,FALSE))</f>
        <v>35.158292397433463</v>
      </c>
      <c r="I478" s="406"/>
      <c r="J478" s="406">
        <f>IF(OR(ISERROR(VLOOKUP($E478&amp;$D$91&amp;$D$92,'CCG data'!$A:$AD,'CCG data'!T$3,FALSE)),ISBLANK(VLOOKUP($E478&amp;$D$91&amp;$D$92,'CCG data'!$A:$AD,'CCG data'!T$3,FALSE))),"",VLOOKUP($E478&amp;$D$91&amp;$D$92,'CCG data'!$A:$AD,'CCG data'!T$3,FALSE))</f>
        <v>25.732570518588179</v>
      </c>
      <c r="K478" s="406"/>
      <c r="L478" s="406">
        <f>IF(OR(ISERROR(VLOOKUP($E478&amp;$D$91&amp;$D$92,'CCG data'!$A:$AD,'CCG data'!U$3,FALSE)),ISBLANK(VLOOKUP($E478&amp;$D$91&amp;$D$92,'CCG data'!$A:$AD,'CCG data'!U$3,FALSE))),"",VLOOKUP($E478&amp;$D$91&amp;$D$92,'CCG data'!$A:$AD,'CCG data'!U$3,FALSE))</f>
        <v>10.94287023205352</v>
      </c>
      <c r="M478" s="407"/>
      <c r="N478" s="362">
        <f>IF(OR(ISERROR(VLOOKUP($E478&amp;$D$91&amp;$D$92,'CCG data'!$A:$AD,'CCG data'!G$3,FALSE)),ISBLANK(VLOOKUP($E478&amp;$D$91&amp;$D$92,'CCG data'!$A:$AD,'CCG data'!G$3,FALSE))),"",VLOOKUP($E478&amp;$D$91&amp;$D$92,'CCG data'!$A:$AD,'CCG data'!G$3,FALSE))</f>
        <v>1867</v>
      </c>
      <c r="P478" s="397" t="str">
        <f>IF(OR(ISERROR(VLOOKUP($E478&amp;$D$91&amp;$D$92,'CCG data'!$A:$AD,'CCG data'!B$3,FALSE)),ISBLANK(VLOOKUP($E478&amp;$D$91&amp;$D$92,'CCG data'!$A:$AD,'CCG data'!B$3,FALSE))),"",VLOOKUP($E478&amp;$D$91&amp;$D$92,'CCG data'!$A:$AD,'CCG data'!B$3,FALSE))</f>
        <v/>
      </c>
      <c r="Q478" s="263"/>
      <c r="R478" s="263">
        <f>IF(OR(ISERROR(VLOOKUP($E478&amp;$D$91&amp;$D$92,'CCG data'!$A:$AD,'CCG data'!C$3,FALSE)),ISBLANK(VLOOKUP($E478&amp;$D$91&amp;$D$92,'CCG data'!$A:$AD,'CCG data'!C$3,FALSE))),"",VLOOKUP($E478&amp;$D$91&amp;$D$92,'CCG data'!$A:$AD,'CCG data'!C$3,FALSE))</f>
        <v>0.48634172469201931</v>
      </c>
      <c r="S478" s="263"/>
      <c r="T478" s="263">
        <f>IF(OR(ISERROR(VLOOKUP($E478&amp;$D$91&amp;$D$92,'CCG data'!$A:$AD,'CCG data'!D$3,FALSE)),ISBLANK(VLOOKUP($E478&amp;$D$91&amp;$D$92,'CCG data'!$A:$AD,'CCG data'!D$3,FALSE))),"",VLOOKUP($E478&amp;$D$91&amp;$D$92,'CCG data'!$A:$AD,'CCG data'!D$3,FALSE))</f>
        <v>0.36047134440278522</v>
      </c>
      <c r="U478" s="263"/>
      <c r="V478" s="263">
        <f>IF(OR(ISERROR(VLOOKUP($E478&amp;$D$91&amp;$D$92,'CCG data'!$A:$AD,'CCG data'!E$3,FALSE)),ISBLANK(VLOOKUP($E478&amp;$D$91&amp;$D$92,'CCG data'!$A:$AD,'CCG data'!E$3,FALSE))),"",VLOOKUP($E478&amp;$D$91&amp;$D$92,'CCG data'!$A:$AD,'CCG data'!E$3,FALSE))</f>
        <v>0.1531869309051955</v>
      </c>
      <c r="W478" s="398"/>
      <c r="Z478" s="163">
        <f>IFERROR(VLOOKUP($E478&amp;$D$92, Outliers!$A$4:$P$214,10,FALSE),"0")</f>
        <v>0</v>
      </c>
      <c r="AA478" s="163">
        <f>IFERROR(VLOOKUP($E478&amp;$D$92, Outliers!$A$4:$P$214,11,FALSE),"0")</f>
        <v>0</v>
      </c>
      <c r="AB478" s="163">
        <f>IFERROR(VLOOKUP($E478&amp;$D$92, Outliers!$A$4:$P$214,12,FALSE),"0")</f>
        <v>0</v>
      </c>
      <c r="AD478" s="78"/>
      <c r="AE478" s="78"/>
      <c r="AF478" s="78"/>
      <c r="AG478" s="78"/>
    </row>
    <row r="479" spans="4:33" x14ac:dyDescent="0.25">
      <c r="D479" s="318"/>
      <c r="E479" s="103" t="s">
        <v>27</v>
      </c>
      <c r="F479" s="95" t="str">
        <f>IF(P478="","",VLOOKUP($E478&amp;$D$91&amp;$D$92,'CCG data'!$A:$AD,'CCG data'!W$3,FALSE))</f>
        <v/>
      </c>
      <c r="G479" s="96" t="str">
        <f>IF(P478="","",VLOOKUP($E478&amp;$D$91&amp;$D$92,'CCG data'!$A:$AD,'CCG data'!X$3,FALSE))</f>
        <v/>
      </c>
      <c r="H479" s="96">
        <f>IF(R478="","",VLOOKUP($E478&amp;$D$91&amp;$D$92,'CCG data'!$A:$AD,'CCG data'!Y$3,FALSE))</f>
        <v>32.871425327931448</v>
      </c>
      <c r="I479" s="96">
        <f>IF(R478="","",VLOOKUP($E478&amp;$D$91&amp;$D$92,'CCG data'!$A:$AD,'CCG data'!Z$3,FALSE))</f>
        <v>37.445159466935479</v>
      </c>
      <c r="J479" s="96">
        <f>IF(T478="","",VLOOKUP($E478&amp;$D$91&amp;$D$92,'CCG data'!$A:$AD,'CCG data'!AA$3,FALSE))</f>
        <v>23.788411828747229</v>
      </c>
      <c r="K479" s="96">
        <f>IF(T478="","",VLOOKUP($E478&amp;$D$91&amp;$D$92,'CCG data'!$A:$AD,'CCG data'!AB$3,FALSE))</f>
        <v>27.67672920842913</v>
      </c>
      <c r="L479" s="96">
        <f>IF(V478="","",VLOOKUP($E478&amp;$D$91&amp;$D$92,'CCG data'!$A:$AD,'CCG data'!AC$3,FALSE))</f>
        <v>9.6746218881345385</v>
      </c>
      <c r="M479" s="96">
        <f>IF(V478="","",VLOOKUP($E478&amp;$D$91&amp;$D$92,'CCG data'!$A:$AD,'CCG data'!AD$3,FALSE))</f>
        <v>12.211118575972502</v>
      </c>
      <c r="N479" s="363"/>
      <c r="P479" s="150" t="str">
        <f>IF(P478="","",VLOOKUP($E478&amp;$D$91&amp;$D$92,'CCG data'!$A:$AD,'CCG data'!I$3,FALSE))</f>
        <v/>
      </c>
      <c r="Q479" s="15" t="str">
        <f>IF(P478="","",VLOOKUP($E478&amp;$D$91&amp;$D$92,'CCG data'!$A:$AD,'CCG data'!J$3,FALSE))</f>
        <v/>
      </c>
      <c r="R479" s="15">
        <f>IF(R478="","",VLOOKUP($E478&amp;$D$91&amp;$D$92,'CCG data'!$A:$AD,'CCG data'!K$3,FALSE))</f>
        <v>0.46400000000000002</v>
      </c>
      <c r="S479" s="15">
        <f>IF(R478="","",VLOOKUP($E478&amp;$D$91&amp;$D$92,'CCG data'!$A:$AD,'CCG data'!L$3,FALSE))</f>
        <v>0.50900000000000001</v>
      </c>
      <c r="T479" s="15">
        <f>IF(T478="","",VLOOKUP($E478&amp;$D$91&amp;$D$92,'CCG data'!$A:$AD,'CCG data'!M$3,FALSE))</f>
        <v>0.33900000000000002</v>
      </c>
      <c r="U479" s="15">
        <f>IF(T478="","",VLOOKUP($E478&amp;$D$91&amp;$D$92,'CCG data'!$A:$AD,'CCG data'!N$3,FALSE))</f>
        <v>0.38300000000000001</v>
      </c>
      <c r="V479" s="15">
        <f>IF(V478="","",VLOOKUP($E478&amp;$D$91&amp;$D$92,'CCG data'!$A:$AD,'CCG data'!O$3,FALSE))</f>
        <v>0.13800000000000001</v>
      </c>
      <c r="W479" s="135">
        <f>IF(V478="","",VLOOKUP($E478&amp;$D$91&amp;$D$92,'CCG data'!$A:$AD,'CCG data'!P$3,FALSE))</f>
        <v>0.17</v>
      </c>
      <c r="Z479" s="163" t="str">
        <f>IFERROR(VLOOKUP($E479&amp;$D$92, Outliers!$A$4:$P$214,10,FALSE),"0")</f>
        <v>0</v>
      </c>
      <c r="AA479" s="163" t="str">
        <f>IFERROR(VLOOKUP($E479&amp;$D$92, Outliers!$A$4:$P$214,11,FALSE),"0")</f>
        <v>0</v>
      </c>
      <c r="AB479" s="163" t="str">
        <f>IFERROR(VLOOKUP($E479&amp;$D$92, Outliers!$A$4:$P$214,12,FALSE),"0")</f>
        <v>0</v>
      </c>
      <c r="AD479" s="78"/>
      <c r="AE479" s="78"/>
      <c r="AF479" s="78"/>
      <c r="AG479" s="78"/>
    </row>
    <row r="480" spans="4:33" ht="15.75" x14ac:dyDescent="0.25">
      <c r="D480" s="318"/>
      <c r="E480" s="104" t="s">
        <v>289</v>
      </c>
      <c r="F480" s="405" t="str">
        <f>IF(OR(ISERROR(VLOOKUP($E480&amp;$D$91&amp;$D$92,'CCG data'!$A:$AD,'CCG data'!R$3,FALSE)),ISBLANK(VLOOKUP($E480&amp;$D$91&amp;$D$92,'CCG data'!$A:$AD,'CCG data'!R$3,FALSE))),"",VLOOKUP($E480&amp;$D$91&amp;$D$92,'CCG data'!$A:$AD,'CCG data'!R$3,FALSE))</f>
        <v/>
      </c>
      <c r="G480" s="406"/>
      <c r="H480" s="406">
        <f>IF(OR(ISERROR(VLOOKUP($E480&amp;$D$91&amp;$D$92,'CCG data'!$A:$AD,'CCG data'!S$3,FALSE)),ISBLANK(VLOOKUP($E480&amp;$D$91&amp;$D$92,'CCG data'!$A:$AD,'CCG data'!S$3,FALSE))),"",VLOOKUP($E480&amp;$D$91&amp;$D$92,'CCG data'!$A:$AD,'CCG data'!S$3,FALSE))</f>
        <v>27.354616254455902</v>
      </c>
      <c r="I480" s="406"/>
      <c r="J480" s="406">
        <f>IF(OR(ISERROR(VLOOKUP($E480&amp;$D$91&amp;$D$92,'CCG data'!$A:$AD,'CCG data'!T$3,FALSE)),ISBLANK(VLOOKUP($E480&amp;$D$91&amp;$D$92,'CCG data'!$A:$AD,'CCG data'!T$3,FALSE))),"",VLOOKUP($E480&amp;$D$91&amp;$D$92,'CCG data'!$A:$AD,'CCG data'!T$3,FALSE))</f>
        <v>18.768808523583978</v>
      </c>
      <c r="K480" s="406"/>
      <c r="L480" s="406">
        <f>IF(OR(ISERROR(VLOOKUP($E480&amp;$D$91&amp;$D$92,'CCG data'!$A:$AD,'CCG data'!U$3,FALSE)),ISBLANK(VLOOKUP($E480&amp;$D$91&amp;$D$92,'CCG data'!$A:$AD,'CCG data'!U$3,FALSE))),"",VLOOKUP($E480&amp;$D$91&amp;$D$92,'CCG data'!$A:$AD,'CCG data'!U$3,FALSE))</f>
        <v>8.3781888040908772</v>
      </c>
      <c r="M480" s="407"/>
      <c r="N480" s="362">
        <f>IF(OR(ISERROR(VLOOKUP($E480&amp;$D$91&amp;$D$92,'CCG data'!$A:$AD,'CCG data'!G$3,FALSE)),ISBLANK(VLOOKUP($E480&amp;$D$91&amp;$D$92,'CCG data'!$A:$AD,'CCG data'!G$3,FALSE))),"",VLOOKUP($E480&amp;$D$91&amp;$D$92,'CCG data'!$A:$AD,'CCG data'!G$3,FALSE))</f>
        <v>3110</v>
      </c>
      <c r="P480" s="397" t="str">
        <f>IF(OR(ISERROR(VLOOKUP($E480&amp;$D$91&amp;$D$92,'CCG data'!$A:$AD,'CCG data'!B$3,FALSE)),ISBLANK(VLOOKUP($E480&amp;$D$91&amp;$D$92,'CCG data'!$A:$AD,'CCG data'!B$3,FALSE))),"",VLOOKUP($E480&amp;$D$91&amp;$D$92,'CCG data'!$A:$AD,'CCG data'!B$3,FALSE))</f>
        <v/>
      </c>
      <c r="Q480" s="263"/>
      <c r="R480" s="263">
        <f>IF(OR(ISERROR(VLOOKUP($E480&amp;$D$91&amp;$D$92,'CCG data'!$A:$AD,'CCG data'!C$3,FALSE)),ISBLANK(VLOOKUP($E480&amp;$D$91&amp;$D$92,'CCG data'!$A:$AD,'CCG data'!C$3,FALSE))),"",VLOOKUP($E480&amp;$D$91&amp;$D$92,'CCG data'!$A:$AD,'CCG data'!C$3,FALSE))</f>
        <v>0.49646302250803859</v>
      </c>
      <c r="S480" s="263"/>
      <c r="T480" s="263">
        <f>IF(OR(ISERROR(VLOOKUP($E480&amp;$D$91&amp;$D$92,'CCG data'!$A:$AD,'CCG data'!D$3,FALSE)),ISBLANK(VLOOKUP($E480&amp;$D$91&amp;$D$92,'CCG data'!$A:$AD,'CCG data'!D$3,FALSE))),"",VLOOKUP($E480&amp;$D$91&amp;$D$92,'CCG data'!$A:$AD,'CCG data'!D$3,FALSE))</f>
        <v>0.35016077170418008</v>
      </c>
      <c r="U480" s="263"/>
      <c r="V480" s="263">
        <f>IF(OR(ISERROR(VLOOKUP($E480&amp;$D$91&amp;$D$92,'CCG data'!$A:$AD,'CCG data'!E$3,FALSE)),ISBLANK(VLOOKUP($E480&amp;$D$91&amp;$D$92,'CCG data'!$A:$AD,'CCG data'!E$3,FALSE))),"",VLOOKUP($E480&amp;$D$91&amp;$D$92,'CCG data'!$A:$AD,'CCG data'!E$3,FALSE))</f>
        <v>0.15337620578778136</v>
      </c>
      <c r="W480" s="398"/>
      <c r="Z480" s="163">
        <f>IFERROR(VLOOKUP($E480&amp;$D$92, Outliers!$A$4:$P$214,10,FALSE),"0")</f>
        <v>1</v>
      </c>
      <c r="AA480" s="163">
        <f>IFERROR(VLOOKUP($E480&amp;$D$92, Outliers!$A$4:$P$214,11,FALSE),"0")</f>
        <v>1</v>
      </c>
      <c r="AB480" s="163">
        <f>IFERROR(VLOOKUP($E480&amp;$D$92, Outliers!$A$4:$P$214,12,FALSE),"0")</f>
        <v>1</v>
      </c>
      <c r="AD480" s="78"/>
      <c r="AE480" s="78"/>
      <c r="AF480" s="78"/>
      <c r="AG480" s="78"/>
    </row>
    <row r="481" spans="4:33" x14ac:dyDescent="0.25">
      <c r="D481" s="318"/>
      <c r="E481" s="103" t="s">
        <v>27</v>
      </c>
      <c r="F481" s="95" t="str">
        <f>IF(P480="","",VLOOKUP($E480&amp;$D$91&amp;$D$92,'CCG data'!$A:$AD,'CCG data'!W$3,FALSE))</f>
        <v/>
      </c>
      <c r="G481" s="96" t="str">
        <f>IF(P480="","",VLOOKUP($E480&amp;$D$91&amp;$D$92,'CCG data'!$A:$AD,'CCG data'!X$3,FALSE))</f>
        <v/>
      </c>
      <c r="H481" s="96">
        <f>IF(R480="","",VLOOKUP($E480&amp;$D$91&amp;$D$92,'CCG data'!$A:$AD,'CCG data'!Y$3,FALSE))</f>
        <v>25.990149212395391</v>
      </c>
      <c r="I481" s="96">
        <f>IF(R480="","",VLOOKUP($E480&amp;$D$91&amp;$D$92,'CCG data'!$A:$AD,'CCG data'!Z$3,FALSE))</f>
        <v>28.719083296516413</v>
      </c>
      <c r="J481" s="96">
        <f>IF(T480="","",VLOOKUP($E480&amp;$D$91&amp;$D$92,'CCG data'!$A:$AD,'CCG data'!AA$3,FALSE))</f>
        <v>17.65405504763778</v>
      </c>
      <c r="K481" s="96">
        <f>IF(T480="","",VLOOKUP($E480&amp;$D$91&amp;$D$92,'CCG data'!$A:$AD,'CCG data'!AB$3,FALSE))</f>
        <v>19.883561999530176</v>
      </c>
      <c r="L481" s="96">
        <f>IF(V480="","",VLOOKUP($E480&amp;$D$91&amp;$D$92,'CCG data'!$A:$AD,'CCG data'!AC$3,FALSE))</f>
        <v>7.6263114146118474</v>
      </c>
      <c r="M481" s="96">
        <f>IF(V480="","",VLOOKUP($E480&amp;$D$91&amp;$D$92,'CCG data'!$A:$AD,'CCG data'!AD$3,FALSE))</f>
        <v>9.1300661935699079</v>
      </c>
      <c r="N481" s="363"/>
      <c r="P481" s="150" t="str">
        <f>IF(P480="","",VLOOKUP($E480&amp;$D$91&amp;$D$92,'CCG data'!$A:$AD,'CCG data'!I$3,FALSE))</f>
        <v/>
      </c>
      <c r="Q481" s="15" t="str">
        <f>IF(P480="","",VLOOKUP($E480&amp;$D$91&amp;$D$92,'CCG data'!$A:$AD,'CCG data'!J$3,FALSE))</f>
        <v/>
      </c>
      <c r="R481" s="15">
        <f>IF(R480="","",VLOOKUP($E480&amp;$D$91&amp;$D$92,'CCG data'!$A:$AD,'CCG data'!K$3,FALSE))</f>
        <v>0.47899999999999998</v>
      </c>
      <c r="S481" s="15">
        <f>IF(R480="","",VLOOKUP($E480&amp;$D$91&amp;$D$92,'CCG data'!$A:$AD,'CCG data'!L$3,FALSE))</f>
        <v>0.51400000000000001</v>
      </c>
      <c r="T481" s="15">
        <f>IF(T480="","",VLOOKUP($E480&amp;$D$91&amp;$D$92,'CCG data'!$A:$AD,'CCG data'!M$3,FALSE))</f>
        <v>0.33400000000000002</v>
      </c>
      <c r="U481" s="15">
        <f>IF(T480="","",VLOOKUP($E480&amp;$D$91&amp;$D$92,'CCG data'!$A:$AD,'CCG data'!N$3,FALSE))</f>
        <v>0.36699999999999999</v>
      </c>
      <c r="V481" s="15">
        <f>IF(V480="","",VLOOKUP($E480&amp;$D$91&amp;$D$92,'CCG data'!$A:$AD,'CCG data'!O$3,FALSE))</f>
        <v>0.14099999999999999</v>
      </c>
      <c r="W481" s="135">
        <f>IF(V480="","",VLOOKUP($E480&amp;$D$91&amp;$D$92,'CCG data'!$A:$AD,'CCG data'!P$3,FALSE))</f>
        <v>0.16600000000000001</v>
      </c>
      <c r="Z481" s="163" t="str">
        <f>IFERROR(VLOOKUP($E481&amp;$D$92, Outliers!$A$4:$P$214,10,FALSE),"0")</f>
        <v>0</v>
      </c>
      <c r="AA481" s="163" t="str">
        <f>IFERROR(VLOOKUP($E481&amp;$D$92, Outliers!$A$4:$P$214,11,FALSE),"0")</f>
        <v>0</v>
      </c>
      <c r="AB481" s="163" t="str">
        <f>IFERROR(VLOOKUP($E481&amp;$D$92, Outliers!$A$4:$P$214,12,FALSE),"0")</f>
        <v>0</v>
      </c>
      <c r="AD481" s="78"/>
      <c r="AE481" s="78"/>
      <c r="AF481" s="78"/>
      <c r="AG481" s="78"/>
    </row>
    <row r="482" spans="4:33" ht="15.75" x14ac:dyDescent="0.25">
      <c r="D482" s="318"/>
      <c r="E482" s="104" t="s">
        <v>290</v>
      </c>
      <c r="F482" s="405" t="str">
        <f>IF(OR(ISERROR(VLOOKUP($E482&amp;$D$91&amp;$D$92,'CCG data'!$A:$AD,'CCG data'!R$3,FALSE)),ISBLANK(VLOOKUP($E482&amp;$D$91&amp;$D$92,'CCG data'!$A:$AD,'CCG data'!R$3,FALSE))),"",VLOOKUP($E482&amp;$D$91&amp;$D$92,'CCG data'!$A:$AD,'CCG data'!R$3,FALSE))</f>
        <v/>
      </c>
      <c r="G482" s="406"/>
      <c r="H482" s="406">
        <f>IF(OR(ISERROR(VLOOKUP($E482&amp;$D$91&amp;$D$92,'CCG data'!$A:$AD,'CCG data'!S$3,FALSE)),ISBLANK(VLOOKUP($E482&amp;$D$91&amp;$D$92,'CCG data'!$A:$AD,'CCG data'!S$3,FALSE))),"",VLOOKUP($E482&amp;$D$91&amp;$D$92,'CCG data'!$A:$AD,'CCG data'!S$3,FALSE))</f>
        <v>30.435333141660486</v>
      </c>
      <c r="I482" s="406"/>
      <c r="J482" s="406">
        <f>IF(OR(ISERROR(VLOOKUP($E482&amp;$D$91&amp;$D$92,'CCG data'!$A:$AD,'CCG data'!T$3,FALSE)),ISBLANK(VLOOKUP($E482&amp;$D$91&amp;$D$92,'CCG data'!$A:$AD,'CCG data'!T$3,FALSE))),"",VLOOKUP($E482&amp;$D$91&amp;$D$92,'CCG data'!$A:$AD,'CCG data'!T$3,FALSE))</f>
        <v>20.986312099364568</v>
      </c>
      <c r="K482" s="406"/>
      <c r="L482" s="406">
        <f>IF(OR(ISERROR(VLOOKUP($E482&amp;$D$91&amp;$D$92,'CCG data'!$A:$AD,'CCG data'!U$3,FALSE)),ISBLANK(VLOOKUP($E482&amp;$D$91&amp;$D$92,'CCG data'!$A:$AD,'CCG data'!U$3,FALSE))),"",VLOOKUP($E482&amp;$D$91&amp;$D$92,'CCG data'!$A:$AD,'CCG data'!U$3,FALSE))</f>
        <v>8.3935375259358356</v>
      </c>
      <c r="M482" s="407"/>
      <c r="N482" s="362">
        <f>IF(OR(ISERROR(VLOOKUP($E482&amp;$D$91&amp;$D$92,'CCG data'!$A:$AD,'CCG data'!G$3,FALSE)),ISBLANK(VLOOKUP($E482&amp;$D$91&amp;$D$92,'CCG data'!$A:$AD,'CCG data'!G$3,FALSE))),"",VLOOKUP($E482&amp;$D$91&amp;$D$92,'CCG data'!$A:$AD,'CCG data'!G$3,FALSE))</f>
        <v>2484</v>
      </c>
      <c r="P482" s="397" t="str">
        <f>IF(OR(ISERROR(VLOOKUP($E482&amp;$D$91&amp;$D$92,'CCG data'!$A:$AD,'CCG data'!B$3,FALSE)),ISBLANK(VLOOKUP($E482&amp;$D$91&amp;$D$92,'CCG data'!$A:$AD,'CCG data'!B$3,FALSE))),"",VLOOKUP($E482&amp;$D$91&amp;$D$92,'CCG data'!$A:$AD,'CCG data'!B$3,FALSE))</f>
        <v/>
      </c>
      <c r="Q482" s="263"/>
      <c r="R482" s="263">
        <f>IF(OR(ISERROR(VLOOKUP($E482&amp;$D$91&amp;$D$92,'CCG data'!$A:$AD,'CCG data'!C$3,FALSE)),ISBLANK(VLOOKUP($E482&amp;$D$91&amp;$D$92,'CCG data'!$A:$AD,'CCG data'!C$3,FALSE))),"",VLOOKUP($E482&amp;$D$91&amp;$D$92,'CCG data'!$A:$AD,'CCG data'!C$3,FALSE))</f>
        <v>0.50684380032206122</v>
      </c>
      <c r="S482" s="263"/>
      <c r="T482" s="263">
        <f>IF(OR(ISERROR(VLOOKUP($E482&amp;$D$91&amp;$D$92,'CCG data'!$A:$AD,'CCG data'!D$3,FALSE)),ISBLANK(VLOOKUP($E482&amp;$D$91&amp;$D$92,'CCG data'!$A:$AD,'CCG data'!D$3,FALSE))),"",VLOOKUP($E482&amp;$D$91&amp;$D$92,'CCG data'!$A:$AD,'CCG data'!D$3,FALSE))</f>
        <v>0.35225442834138487</v>
      </c>
      <c r="U482" s="263"/>
      <c r="V482" s="263">
        <f>IF(OR(ISERROR(VLOOKUP($E482&amp;$D$91&amp;$D$92,'CCG data'!$A:$AD,'CCG data'!E$3,FALSE)),ISBLANK(VLOOKUP($E482&amp;$D$91&amp;$D$92,'CCG data'!$A:$AD,'CCG data'!E$3,FALSE))),"",VLOOKUP($E482&amp;$D$91&amp;$D$92,'CCG data'!$A:$AD,'CCG data'!E$3,FALSE))</f>
        <v>0.14090177133655393</v>
      </c>
      <c r="W482" s="398"/>
      <c r="Z482" s="163">
        <f>IFERROR(VLOOKUP($E482&amp;$D$92, Outliers!$A$4:$P$214,10,FALSE),"0")</f>
        <v>1</v>
      </c>
      <c r="AA482" s="163">
        <f>IFERROR(VLOOKUP($E482&amp;$D$92, Outliers!$A$4:$P$214,11,FALSE),"0")</f>
        <v>1</v>
      </c>
      <c r="AB482" s="163">
        <f>IFERROR(VLOOKUP($E482&amp;$D$92, Outliers!$A$4:$P$214,12,FALSE),"0")</f>
        <v>1</v>
      </c>
      <c r="AD482" s="78"/>
      <c r="AE482" s="78"/>
      <c r="AF482" s="78"/>
      <c r="AG482" s="78"/>
    </row>
    <row r="483" spans="4:33" x14ac:dyDescent="0.25">
      <c r="D483" s="318"/>
      <c r="E483" s="103" t="s">
        <v>27</v>
      </c>
      <c r="F483" s="95" t="str">
        <f>IF(P482="","",VLOOKUP($E482&amp;$D$91&amp;$D$92,'CCG data'!$A:$AD,'CCG data'!W$3,FALSE))</f>
        <v/>
      </c>
      <c r="G483" s="96" t="str">
        <f>IF(P482="","",VLOOKUP($E482&amp;$D$91&amp;$D$92,'CCG data'!$A:$AD,'CCG data'!X$3,FALSE))</f>
        <v/>
      </c>
      <c r="H483" s="96">
        <f>IF(R482="","",VLOOKUP($E482&amp;$D$91&amp;$D$92,'CCG data'!$A:$AD,'CCG data'!Y$3,FALSE))</f>
        <v>28.754125845299946</v>
      </c>
      <c r="I483" s="96">
        <f>IF(R482="","",VLOOKUP($E482&amp;$D$91&amp;$D$92,'CCG data'!$A:$AD,'CCG data'!Z$3,FALSE))</f>
        <v>32.116540438021026</v>
      </c>
      <c r="J483" s="96">
        <f>IF(T482="","",VLOOKUP($E482&amp;$D$91&amp;$D$92,'CCG data'!$A:$AD,'CCG data'!AA$3,FALSE))</f>
        <v>19.595757095956429</v>
      </c>
      <c r="K483" s="96">
        <f>IF(T482="","",VLOOKUP($E482&amp;$D$91&amp;$D$92,'CCG data'!$A:$AD,'CCG data'!AB$3,FALSE))</f>
        <v>22.376867102772707</v>
      </c>
      <c r="L483" s="96">
        <f>IF(V482="","",VLOOKUP($E482&amp;$D$91&amp;$D$92,'CCG data'!$A:$AD,'CCG data'!AC$3,FALSE))</f>
        <v>7.5141767587535373</v>
      </c>
      <c r="M483" s="96">
        <f>IF(V482="","",VLOOKUP($E482&amp;$D$91&amp;$D$92,'CCG data'!$A:$AD,'CCG data'!AD$3,FALSE))</f>
        <v>9.2728982931181339</v>
      </c>
      <c r="N483" s="363"/>
      <c r="P483" s="150" t="str">
        <f>IF(P482="","",VLOOKUP($E482&amp;$D$91&amp;$D$92,'CCG data'!$A:$AD,'CCG data'!I$3,FALSE))</f>
        <v/>
      </c>
      <c r="Q483" s="15" t="str">
        <f>IF(P482="","",VLOOKUP($E482&amp;$D$91&amp;$D$92,'CCG data'!$A:$AD,'CCG data'!J$3,FALSE))</f>
        <v/>
      </c>
      <c r="R483" s="15">
        <f>IF(R482="","",VLOOKUP($E482&amp;$D$91&amp;$D$92,'CCG data'!$A:$AD,'CCG data'!K$3,FALSE))</f>
        <v>0.48699999999999999</v>
      </c>
      <c r="S483" s="15">
        <f>IF(R482="","",VLOOKUP($E482&amp;$D$91&amp;$D$92,'CCG data'!$A:$AD,'CCG data'!L$3,FALSE))</f>
        <v>0.52600000000000002</v>
      </c>
      <c r="T483" s="15">
        <f>IF(T482="","",VLOOKUP($E482&amp;$D$91&amp;$D$92,'CCG data'!$A:$AD,'CCG data'!M$3,FALSE))</f>
        <v>0.33400000000000002</v>
      </c>
      <c r="U483" s="15">
        <f>IF(T482="","",VLOOKUP($E482&amp;$D$91&amp;$D$92,'CCG data'!$A:$AD,'CCG data'!N$3,FALSE))</f>
        <v>0.371</v>
      </c>
      <c r="V483" s="15">
        <f>IF(V482="","",VLOOKUP($E482&amp;$D$91&amp;$D$92,'CCG data'!$A:$AD,'CCG data'!O$3,FALSE))</f>
        <v>0.128</v>
      </c>
      <c r="W483" s="135">
        <f>IF(V482="","",VLOOKUP($E482&amp;$D$91&amp;$D$92,'CCG data'!$A:$AD,'CCG data'!P$3,FALSE))</f>
        <v>0.155</v>
      </c>
      <c r="Z483" s="163" t="str">
        <f>IFERROR(VLOOKUP($E483&amp;$D$92, Outliers!$A$4:$P$214,10,FALSE),"0")</f>
        <v>0</v>
      </c>
      <c r="AA483" s="163" t="str">
        <f>IFERROR(VLOOKUP($E483&amp;$D$92, Outliers!$A$4:$P$214,11,FALSE),"0")</f>
        <v>0</v>
      </c>
      <c r="AB483" s="163" t="str">
        <f>IFERROR(VLOOKUP($E483&amp;$D$92, Outliers!$A$4:$P$214,12,FALSE),"0")</f>
        <v>0</v>
      </c>
      <c r="AD483" s="78"/>
      <c r="AE483" s="78"/>
      <c r="AF483" s="78"/>
      <c r="AG483" s="78"/>
    </row>
    <row r="484" spans="4:33" ht="15.75" x14ac:dyDescent="0.25">
      <c r="D484" s="318"/>
      <c r="E484" s="104" t="s">
        <v>291</v>
      </c>
      <c r="F484" s="405" t="str">
        <f>IF(OR(ISERROR(VLOOKUP($E484&amp;$D$91&amp;$D$92,'CCG data'!$A:$AD,'CCG data'!R$3,FALSE)),ISBLANK(VLOOKUP($E484&amp;$D$91&amp;$D$92,'CCG data'!$A:$AD,'CCG data'!R$3,FALSE))),"",VLOOKUP($E484&amp;$D$91&amp;$D$92,'CCG data'!$A:$AD,'CCG data'!R$3,FALSE))</f>
        <v/>
      </c>
      <c r="G484" s="406"/>
      <c r="H484" s="406">
        <f>IF(OR(ISERROR(VLOOKUP($E484&amp;$D$91&amp;$D$92,'CCG data'!$A:$AD,'CCG data'!S$3,FALSE)),ISBLANK(VLOOKUP($E484&amp;$D$91&amp;$D$92,'CCG data'!$A:$AD,'CCG data'!S$3,FALSE))),"",VLOOKUP($E484&amp;$D$91&amp;$D$92,'CCG data'!$A:$AD,'CCG data'!S$3,FALSE))</f>
        <v>33.355772024272177</v>
      </c>
      <c r="I484" s="406"/>
      <c r="J484" s="406">
        <f>IF(OR(ISERROR(VLOOKUP($E484&amp;$D$91&amp;$D$92,'CCG data'!$A:$AD,'CCG data'!T$3,FALSE)),ISBLANK(VLOOKUP($E484&amp;$D$91&amp;$D$92,'CCG data'!$A:$AD,'CCG data'!T$3,FALSE))),"",VLOOKUP($E484&amp;$D$91&amp;$D$92,'CCG data'!$A:$AD,'CCG data'!T$3,FALSE))</f>
        <v>26.777064724521622</v>
      </c>
      <c r="K484" s="406"/>
      <c r="L484" s="406">
        <f>IF(OR(ISERROR(VLOOKUP($E484&amp;$D$91&amp;$D$92,'CCG data'!$A:$AD,'CCG data'!U$3,FALSE)),ISBLANK(VLOOKUP($E484&amp;$D$91&amp;$D$92,'CCG data'!$A:$AD,'CCG data'!U$3,FALSE))),"",VLOOKUP($E484&amp;$D$91&amp;$D$92,'CCG data'!$A:$AD,'CCG data'!U$3,FALSE))</f>
        <v>10.849807830486478</v>
      </c>
      <c r="M484" s="407"/>
      <c r="N484" s="362">
        <f>IF(OR(ISERROR(VLOOKUP($E484&amp;$D$91&amp;$D$92,'CCG data'!$A:$AD,'CCG data'!G$3,FALSE)),ISBLANK(VLOOKUP($E484&amp;$D$91&amp;$D$92,'CCG data'!$A:$AD,'CCG data'!G$3,FALSE))),"",VLOOKUP($E484&amp;$D$91&amp;$D$92,'CCG data'!$A:$AD,'CCG data'!G$3,FALSE))</f>
        <v>770</v>
      </c>
      <c r="P484" s="397" t="str">
        <f>IF(OR(ISERROR(VLOOKUP($E484&amp;$D$91&amp;$D$92,'CCG data'!$A:$AD,'CCG data'!B$3,FALSE)),ISBLANK(VLOOKUP($E484&amp;$D$91&amp;$D$92,'CCG data'!$A:$AD,'CCG data'!B$3,FALSE))),"",VLOOKUP($E484&amp;$D$91&amp;$D$92,'CCG data'!$A:$AD,'CCG data'!B$3,FALSE))</f>
        <v/>
      </c>
      <c r="Q484" s="263"/>
      <c r="R484" s="263">
        <f>IF(OR(ISERROR(VLOOKUP($E484&amp;$D$91&amp;$D$92,'CCG data'!$A:$AD,'CCG data'!C$3,FALSE)),ISBLANK(VLOOKUP($E484&amp;$D$91&amp;$D$92,'CCG data'!$A:$AD,'CCG data'!C$3,FALSE))),"",VLOOKUP($E484&amp;$D$91&amp;$D$92,'CCG data'!$A:$AD,'CCG data'!C$3,FALSE))</f>
        <v>0.47402597402597402</v>
      </c>
      <c r="S484" s="263"/>
      <c r="T484" s="263">
        <f>IF(OR(ISERROR(VLOOKUP($E484&amp;$D$91&amp;$D$92,'CCG data'!$A:$AD,'CCG data'!D$3,FALSE)),ISBLANK(VLOOKUP($E484&amp;$D$91&amp;$D$92,'CCG data'!$A:$AD,'CCG data'!D$3,FALSE))),"",VLOOKUP($E484&amp;$D$91&amp;$D$92,'CCG data'!$A:$AD,'CCG data'!D$3,FALSE))</f>
        <v>0.37142857142857144</v>
      </c>
      <c r="U484" s="263"/>
      <c r="V484" s="263">
        <f>IF(OR(ISERROR(VLOOKUP($E484&amp;$D$91&amp;$D$92,'CCG data'!$A:$AD,'CCG data'!E$3,FALSE)),ISBLANK(VLOOKUP($E484&amp;$D$91&amp;$D$92,'CCG data'!$A:$AD,'CCG data'!E$3,FALSE))),"",VLOOKUP($E484&amp;$D$91&amp;$D$92,'CCG data'!$A:$AD,'CCG data'!E$3,FALSE))</f>
        <v>0.15454545454545454</v>
      </c>
      <c r="W484" s="398"/>
      <c r="Z484" s="163">
        <f>IFERROR(VLOOKUP($E484&amp;$D$92, Outliers!$A$4:$P$214,10,FALSE),"0")</f>
        <v>0</v>
      </c>
      <c r="AA484" s="163">
        <f>IFERROR(VLOOKUP($E484&amp;$D$92, Outliers!$A$4:$P$214,11,FALSE),"0")</f>
        <v>0</v>
      </c>
      <c r="AB484" s="163">
        <f>IFERROR(VLOOKUP($E484&amp;$D$92, Outliers!$A$4:$P$214,12,FALSE),"0")</f>
        <v>0</v>
      </c>
      <c r="AD484" s="78"/>
      <c r="AE484" s="78"/>
      <c r="AF484" s="78"/>
      <c r="AG484" s="78"/>
    </row>
    <row r="485" spans="4:33" x14ac:dyDescent="0.25">
      <c r="D485" s="318"/>
      <c r="E485" s="103" t="s">
        <v>27</v>
      </c>
      <c r="F485" s="95" t="str">
        <f>IF(P484="","",VLOOKUP($E484&amp;$D$91&amp;$D$92,'CCG data'!$A:$AD,'CCG data'!W$3,FALSE))</f>
        <v/>
      </c>
      <c r="G485" s="96" t="str">
        <f>IF(P484="","",VLOOKUP($E484&amp;$D$91&amp;$D$92,'CCG data'!$A:$AD,'CCG data'!X$3,FALSE))</f>
        <v/>
      </c>
      <c r="H485" s="96">
        <f>IF(R484="","",VLOOKUP($E484&amp;$D$91&amp;$D$92,'CCG data'!$A:$AD,'CCG data'!Y$3,FALSE))</f>
        <v>29.933767053614165</v>
      </c>
      <c r="I485" s="96">
        <f>IF(R484="","",VLOOKUP($E484&amp;$D$91&amp;$D$92,'CCG data'!$A:$AD,'CCG data'!Z$3,FALSE))</f>
        <v>36.777776994930193</v>
      </c>
      <c r="J485" s="96">
        <f>IF(T484="","",VLOOKUP($E484&amp;$D$91&amp;$D$92,'CCG data'!$A:$AD,'CCG data'!AA$3,FALSE))</f>
        <v>23.673677105758543</v>
      </c>
      <c r="K485" s="96">
        <f>IF(T484="","",VLOOKUP($E484&amp;$D$91&amp;$D$92,'CCG data'!$A:$AD,'CCG data'!AB$3,FALSE))</f>
        <v>29.880452343284702</v>
      </c>
      <c r="L485" s="96">
        <f>IF(V484="","",VLOOKUP($E484&amp;$D$91&amp;$D$92,'CCG data'!$A:$AD,'CCG data'!AC$3,FALSE))</f>
        <v>8.9003913343611103</v>
      </c>
      <c r="M485" s="96">
        <f>IF(V484="","",VLOOKUP($E484&amp;$D$91&amp;$D$92,'CCG data'!$A:$AD,'CCG data'!AD$3,FALSE))</f>
        <v>12.799224326611846</v>
      </c>
      <c r="N485" s="363"/>
      <c r="P485" s="150" t="str">
        <f>IF(P484="","",VLOOKUP($E484&amp;$D$91&amp;$D$92,'CCG data'!$A:$AD,'CCG data'!I$3,FALSE))</f>
        <v/>
      </c>
      <c r="Q485" s="15" t="str">
        <f>IF(P484="","",VLOOKUP($E484&amp;$D$91&amp;$D$92,'CCG data'!$A:$AD,'CCG data'!J$3,FALSE))</f>
        <v/>
      </c>
      <c r="R485" s="15">
        <f>IF(R484="","",VLOOKUP($E484&amp;$D$91&amp;$D$92,'CCG data'!$A:$AD,'CCG data'!K$3,FALSE))</f>
        <v>0.439</v>
      </c>
      <c r="S485" s="15">
        <f>IF(R484="","",VLOOKUP($E484&amp;$D$91&amp;$D$92,'CCG data'!$A:$AD,'CCG data'!L$3,FALSE))</f>
        <v>0.50900000000000001</v>
      </c>
      <c r="T485" s="15">
        <f>IF(T484="","",VLOOKUP($E484&amp;$D$91&amp;$D$92,'CCG data'!$A:$AD,'CCG data'!M$3,FALSE))</f>
        <v>0.33800000000000002</v>
      </c>
      <c r="U485" s="15">
        <f>IF(T484="","",VLOOKUP($E484&amp;$D$91&amp;$D$92,'CCG data'!$A:$AD,'CCG data'!N$3,FALSE))</f>
        <v>0.40600000000000003</v>
      </c>
      <c r="V485" s="15">
        <f>IF(V484="","",VLOOKUP($E484&amp;$D$91&amp;$D$92,'CCG data'!$A:$AD,'CCG data'!O$3,FALSE))</f>
        <v>0.13100000000000001</v>
      </c>
      <c r="W485" s="135">
        <f>IF(V484="","",VLOOKUP($E484&amp;$D$91&amp;$D$92,'CCG data'!$A:$AD,'CCG data'!P$3,FALSE))</f>
        <v>0.182</v>
      </c>
      <c r="Z485" s="163" t="str">
        <f>IFERROR(VLOOKUP($E485&amp;$D$92, Outliers!$A$4:$P$214,10,FALSE),"0")</f>
        <v>0</v>
      </c>
      <c r="AA485" s="163" t="str">
        <f>IFERROR(VLOOKUP($E485&amp;$D$92, Outliers!$A$4:$P$214,11,FALSE),"0")</f>
        <v>0</v>
      </c>
      <c r="AB485" s="163" t="str">
        <f>IFERROR(VLOOKUP($E485&amp;$D$92, Outliers!$A$4:$P$214,12,FALSE),"0")</f>
        <v>0</v>
      </c>
      <c r="AD485" s="78"/>
      <c r="AE485" s="78"/>
      <c r="AF485" s="78"/>
      <c r="AG485" s="78"/>
    </row>
    <row r="486" spans="4:33" ht="15.75" x14ac:dyDescent="0.25">
      <c r="D486" s="318"/>
      <c r="E486" s="104" t="s">
        <v>292</v>
      </c>
      <c r="F486" s="405" t="str">
        <f>IF(OR(ISERROR(VLOOKUP($E486&amp;$D$91&amp;$D$92,'CCG data'!$A:$AD,'CCG data'!R$3,FALSE)),ISBLANK(VLOOKUP($E486&amp;$D$91&amp;$D$92,'CCG data'!$A:$AD,'CCG data'!R$3,FALSE))),"",VLOOKUP($E486&amp;$D$91&amp;$D$92,'CCG data'!$A:$AD,'CCG data'!R$3,FALSE))</f>
        <v/>
      </c>
      <c r="G486" s="406"/>
      <c r="H486" s="406">
        <f>IF(OR(ISERROR(VLOOKUP($E486&amp;$D$91&amp;$D$92,'CCG data'!$A:$AD,'CCG data'!S$3,FALSE)),ISBLANK(VLOOKUP($E486&amp;$D$91&amp;$D$92,'CCG data'!$A:$AD,'CCG data'!S$3,FALSE))),"",VLOOKUP($E486&amp;$D$91&amp;$D$92,'CCG data'!$A:$AD,'CCG data'!S$3,FALSE))</f>
        <v>33.039909389826526</v>
      </c>
      <c r="I486" s="406"/>
      <c r="J486" s="406">
        <f>IF(OR(ISERROR(VLOOKUP($E486&amp;$D$91&amp;$D$92,'CCG data'!$A:$AD,'CCG data'!T$3,FALSE)),ISBLANK(VLOOKUP($E486&amp;$D$91&amp;$D$92,'CCG data'!$A:$AD,'CCG data'!T$3,FALSE))),"",VLOOKUP($E486&amp;$D$91&amp;$D$92,'CCG data'!$A:$AD,'CCG data'!T$3,FALSE))</f>
        <v>24.061001416355005</v>
      </c>
      <c r="K486" s="406"/>
      <c r="L486" s="406">
        <f>IF(OR(ISERROR(VLOOKUP($E486&amp;$D$91&amp;$D$92,'CCG data'!$A:$AD,'CCG data'!U$3,FALSE)),ISBLANK(VLOOKUP($E486&amp;$D$91&amp;$D$92,'CCG data'!$A:$AD,'CCG data'!U$3,FALSE))),"",VLOOKUP($E486&amp;$D$91&amp;$D$92,'CCG data'!$A:$AD,'CCG data'!U$3,FALSE))</f>
        <v>9.9728985412447386</v>
      </c>
      <c r="M486" s="407"/>
      <c r="N486" s="362">
        <f>IF(OR(ISERROR(VLOOKUP($E486&amp;$D$91&amp;$D$92,'CCG data'!$A:$AD,'CCG data'!G$3,FALSE)),ISBLANK(VLOOKUP($E486&amp;$D$91&amp;$D$92,'CCG data'!$A:$AD,'CCG data'!G$3,FALSE))),"",VLOOKUP($E486&amp;$D$91&amp;$D$92,'CCG data'!$A:$AD,'CCG data'!G$3,FALSE))</f>
        <v>2252</v>
      </c>
      <c r="P486" s="397" t="str">
        <f>IF(OR(ISERROR(VLOOKUP($E486&amp;$D$91&amp;$D$92,'CCG data'!$A:$AD,'CCG data'!B$3,FALSE)),ISBLANK(VLOOKUP($E486&amp;$D$91&amp;$D$92,'CCG data'!$A:$AD,'CCG data'!B$3,FALSE))),"",VLOOKUP($E486&amp;$D$91&amp;$D$92,'CCG data'!$A:$AD,'CCG data'!B$3,FALSE))</f>
        <v/>
      </c>
      <c r="Q486" s="263"/>
      <c r="R486" s="263">
        <f>IF(OR(ISERROR(VLOOKUP($E486&amp;$D$91&amp;$D$92,'CCG data'!$A:$AD,'CCG data'!C$3,FALSE)),ISBLANK(VLOOKUP($E486&amp;$D$91&amp;$D$92,'CCG data'!$A:$AD,'CCG data'!C$3,FALSE))),"",VLOOKUP($E486&amp;$D$91&amp;$D$92,'CCG data'!$A:$AD,'CCG data'!C$3,FALSE))</f>
        <v>0.49511545293072823</v>
      </c>
      <c r="S486" s="263"/>
      <c r="T486" s="263">
        <f>IF(OR(ISERROR(VLOOKUP($E486&amp;$D$91&amp;$D$92,'CCG data'!$A:$AD,'CCG data'!D$3,FALSE)),ISBLANK(VLOOKUP($E486&amp;$D$91&amp;$D$92,'CCG data'!$A:$AD,'CCG data'!D$3,FALSE))),"",VLOOKUP($E486&amp;$D$91&amp;$D$92,'CCG data'!$A:$AD,'CCG data'!D$3,FALSE))</f>
        <v>0.35568383658969804</v>
      </c>
      <c r="U486" s="263"/>
      <c r="V486" s="263">
        <f>IF(OR(ISERROR(VLOOKUP($E486&amp;$D$91&amp;$D$92,'CCG data'!$A:$AD,'CCG data'!E$3,FALSE)),ISBLANK(VLOOKUP($E486&amp;$D$91&amp;$D$92,'CCG data'!$A:$AD,'CCG data'!E$3,FALSE))),"",VLOOKUP($E486&amp;$D$91&amp;$D$92,'CCG data'!$A:$AD,'CCG data'!E$3,FALSE))</f>
        <v>0.1492007104795737</v>
      </c>
      <c r="W486" s="398"/>
      <c r="Z486" s="163">
        <f>IFERROR(VLOOKUP($E486&amp;$D$92, Outliers!$A$4:$P$214,10,FALSE),"0")</f>
        <v>1</v>
      </c>
      <c r="AA486" s="163">
        <f>IFERROR(VLOOKUP($E486&amp;$D$92, Outliers!$A$4:$P$214,11,FALSE),"0")</f>
        <v>1</v>
      </c>
      <c r="AB486" s="163">
        <f>IFERROR(VLOOKUP($E486&amp;$D$92, Outliers!$A$4:$P$214,12,FALSE),"0")</f>
        <v>1</v>
      </c>
      <c r="AD486" s="78"/>
      <c r="AE486" s="78"/>
      <c r="AF486" s="78"/>
      <c r="AG486" s="78"/>
    </row>
    <row r="487" spans="4:33" x14ac:dyDescent="0.25">
      <c r="D487" s="318"/>
      <c r="E487" s="103" t="s">
        <v>27</v>
      </c>
      <c r="F487" s="95" t="str">
        <f>IF(P486="","",VLOOKUP($E486&amp;$D$91&amp;$D$92,'CCG data'!$A:$AD,'CCG data'!W$3,FALSE))</f>
        <v/>
      </c>
      <c r="G487" s="96" t="str">
        <f>IF(P486="","",VLOOKUP($E486&amp;$D$91&amp;$D$92,'CCG data'!$A:$AD,'CCG data'!X$3,FALSE))</f>
        <v/>
      </c>
      <c r="H487" s="96">
        <f>IF(R486="","",VLOOKUP($E486&amp;$D$91&amp;$D$92,'CCG data'!$A:$AD,'CCG data'!Y$3,FALSE))</f>
        <v>31.100553625838717</v>
      </c>
      <c r="I487" s="96">
        <f>IF(R486="","",VLOOKUP($E486&amp;$D$91&amp;$D$92,'CCG data'!$A:$AD,'CCG data'!Z$3,FALSE))</f>
        <v>34.979265153814332</v>
      </c>
      <c r="J487" s="96">
        <f>IF(T486="","",VLOOKUP($E486&amp;$D$91&amp;$D$92,'CCG data'!$A:$AD,'CCG data'!AA$3,FALSE))</f>
        <v>22.394700197533471</v>
      </c>
      <c r="K487" s="96">
        <f>IF(T486="","",VLOOKUP($E486&amp;$D$91&amp;$D$92,'CCG data'!$A:$AD,'CCG data'!AB$3,FALSE))</f>
        <v>25.727302635176539</v>
      </c>
      <c r="L487" s="96">
        <f>IF(V486="","",VLOOKUP($E486&amp;$D$91&amp;$D$92,'CCG data'!$A:$AD,'CCG data'!AC$3,FALSE))</f>
        <v>8.9065287504328019</v>
      </c>
      <c r="M487" s="96">
        <f>IF(V486="","",VLOOKUP($E486&amp;$D$91&amp;$D$92,'CCG data'!$A:$AD,'CCG data'!AD$3,FALSE))</f>
        <v>11.039268332056675</v>
      </c>
      <c r="N487" s="363"/>
      <c r="P487" s="150" t="str">
        <f>IF(P486="","",VLOOKUP($E486&amp;$D$91&amp;$D$92,'CCG data'!$A:$AD,'CCG data'!I$3,FALSE))</f>
        <v/>
      </c>
      <c r="Q487" s="15" t="str">
        <f>IF(P486="","",VLOOKUP($E486&amp;$D$91&amp;$D$92,'CCG data'!$A:$AD,'CCG data'!J$3,FALSE))</f>
        <v/>
      </c>
      <c r="R487" s="15">
        <f>IF(R486="","",VLOOKUP($E486&amp;$D$91&amp;$D$92,'CCG data'!$A:$AD,'CCG data'!K$3,FALSE))</f>
        <v>0.47399999999999998</v>
      </c>
      <c r="S487" s="15">
        <f>IF(R486="","",VLOOKUP($E486&amp;$D$91&amp;$D$92,'CCG data'!$A:$AD,'CCG data'!L$3,FALSE))</f>
        <v>0.51600000000000001</v>
      </c>
      <c r="T487" s="15">
        <f>IF(T486="","",VLOOKUP($E486&amp;$D$91&amp;$D$92,'CCG data'!$A:$AD,'CCG data'!M$3,FALSE))</f>
        <v>0.33600000000000002</v>
      </c>
      <c r="U487" s="15">
        <f>IF(T486="","",VLOOKUP($E486&amp;$D$91&amp;$D$92,'CCG data'!$A:$AD,'CCG data'!N$3,FALSE))</f>
        <v>0.376</v>
      </c>
      <c r="V487" s="15">
        <f>IF(V486="","",VLOOKUP($E486&amp;$D$91&amp;$D$92,'CCG data'!$A:$AD,'CCG data'!O$3,FALSE))</f>
        <v>0.13500000000000001</v>
      </c>
      <c r="W487" s="135">
        <f>IF(V486="","",VLOOKUP($E486&amp;$D$91&amp;$D$92,'CCG data'!$A:$AD,'CCG data'!P$3,FALSE))</f>
        <v>0.16500000000000001</v>
      </c>
      <c r="Z487" s="163" t="str">
        <f>IFERROR(VLOOKUP($E487&amp;$D$92, Outliers!$A$4:$P$214,10,FALSE),"0")</f>
        <v>0</v>
      </c>
      <c r="AA487" s="163" t="str">
        <f>IFERROR(VLOOKUP($E487&amp;$D$92, Outliers!$A$4:$P$214,11,FALSE),"0")</f>
        <v>0</v>
      </c>
      <c r="AB487" s="163" t="str">
        <f>IFERROR(VLOOKUP($E487&amp;$D$92, Outliers!$A$4:$P$214,12,FALSE),"0")</f>
        <v>0</v>
      </c>
      <c r="AD487" s="78"/>
      <c r="AE487" s="78"/>
      <c r="AF487" s="78"/>
      <c r="AG487" s="78"/>
    </row>
    <row r="488" spans="4:33" ht="15.75" x14ac:dyDescent="0.25">
      <c r="D488" s="318"/>
      <c r="E488" s="104" t="s">
        <v>496</v>
      </c>
      <c r="F488" s="405" t="str">
        <f>IF(OR(ISERROR(VLOOKUP($E488&amp;$D$91&amp;$D$92,'CCG data'!$A:$AD,'CCG data'!R$3,FALSE)),ISBLANK(VLOOKUP($E488&amp;$D$91&amp;$D$92,'CCG data'!$A:$AD,'CCG data'!R$3,FALSE))),"",VLOOKUP($E488&amp;$D$91&amp;$D$92,'CCG data'!$A:$AD,'CCG data'!R$3,FALSE))</f>
        <v/>
      </c>
      <c r="G488" s="406"/>
      <c r="H488" s="406">
        <f>IF(OR(ISERROR(VLOOKUP($E488&amp;$D$91&amp;$D$92,'CCG data'!$A:$AD,'CCG data'!S$3,FALSE)),ISBLANK(VLOOKUP($E488&amp;$D$91&amp;$D$92,'CCG data'!$A:$AD,'CCG data'!S$3,FALSE))),"",VLOOKUP($E488&amp;$D$91&amp;$D$92,'CCG data'!$A:$AD,'CCG data'!S$3,FALSE))</f>
        <v>25.171206823490806</v>
      </c>
      <c r="I488" s="406"/>
      <c r="J488" s="406">
        <f>IF(OR(ISERROR(VLOOKUP($E488&amp;$D$91&amp;$D$92,'CCG data'!$A:$AD,'CCG data'!T$3,FALSE)),ISBLANK(VLOOKUP($E488&amp;$D$91&amp;$D$92,'CCG data'!$A:$AD,'CCG data'!T$3,FALSE))),"",VLOOKUP($E488&amp;$D$91&amp;$D$92,'CCG data'!$A:$AD,'CCG data'!T$3,FALSE))</f>
        <v>23.767793933853945</v>
      </c>
      <c r="K488" s="406"/>
      <c r="L488" s="406">
        <f>IF(OR(ISERROR(VLOOKUP($E488&amp;$D$91&amp;$D$92,'CCG data'!$A:$AD,'CCG data'!U$3,FALSE)),ISBLANK(VLOOKUP($E488&amp;$D$91&amp;$D$92,'CCG data'!$A:$AD,'CCG data'!U$3,FALSE))),"",VLOOKUP($E488&amp;$D$91&amp;$D$92,'CCG data'!$A:$AD,'CCG data'!U$3,FALSE))</f>
        <v>27.219282875792455</v>
      </c>
      <c r="M488" s="407"/>
      <c r="N488" s="362">
        <f>IF(OR(ISERROR(VLOOKUP($E488&amp;$D$91&amp;$D$92,'CCG data'!$A:$AD,'CCG data'!G$3,FALSE)),ISBLANK(VLOOKUP($E488&amp;$D$91&amp;$D$92,'CCG data'!$A:$AD,'CCG data'!G$3,FALSE))),"",VLOOKUP($E488&amp;$D$91&amp;$D$92,'CCG data'!$A:$AD,'CCG data'!G$3,FALSE))</f>
        <v>1067</v>
      </c>
      <c r="P488" s="397" t="str">
        <f>IF(OR(ISERROR(VLOOKUP($E488&amp;$D$91&amp;$D$92,'CCG data'!$A:$AD,'CCG data'!B$3,FALSE)),ISBLANK(VLOOKUP($E488&amp;$D$91&amp;$D$92,'CCG data'!$A:$AD,'CCG data'!B$3,FALSE))),"",VLOOKUP($E488&amp;$D$91&amp;$D$92,'CCG data'!$A:$AD,'CCG data'!B$3,FALSE))</f>
        <v/>
      </c>
      <c r="Q488" s="263"/>
      <c r="R488" s="263">
        <f>IF(OR(ISERROR(VLOOKUP($E488&amp;$D$91&amp;$D$92,'CCG data'!$A:$AD,'CCG data'!C$3,FALSE)),ISBLANK(VLOOKUP($E488&amp;$D$91&amp;$D$92,'CCG data'!$A:$AD,'CCG data'!C$3,FALSE))),"",VLOOKUP($E488&amp;$D$91&amp;$D$92,'CCG data'!$A:$AD,'CCG data'!C$3,FALSE))</f>
        <v>0.3280224929709466</v>
      </c>
      <c r="S488" s="263"/>
      <c r="T488" s="263">
        <f>IF(OR(ISERROR(VLOOKUP($E488&amp;$D$91&amp;$D$92,'CCG data'!$A:$AD,'CCG data'!D$3,FALSE)),ISBLANK(VLOOKUP($E488&amp;$D$91&amp;$D$92,'CCG data'!$A:$AD,'CCG data'!D$3,FALSE))),"",VLOOKUP($E488&amp;$D$91&amp;$D$92,'CCG data'!$A:$AD,'CCG data'!D$3,FALSE))</f>
        <v>0.30740393626991563</v>
      </c>
      <c r="U488" s="263"/>
      <c r="V488" s="263">
        <f>IF(OR(ISERROR(VLOOKUP($E488&amp;$D$91&amp;$D$92,'CCG data'!$A:$AD,'CCG data'!E$3,FALSE)),ISBLANK(VLOOKUP($E488&amp;$D$91&amp;$D$92,'CCG data'!$A:$AD,'CCG data'!E$3,FALSE))),"",VLOOKUP($E488&amp;$D$91&amp;$D$92,'CCG data'!$A:$AD,'CCG data'!E$3,FALSE))</f>
        <v>0.36457357075913777</v>
      </c>
      <c r="W488" s="398"/>
      <c r="Z488" s="163">
        <f>IFERROR(VLOOKUP($E488&amp;$D$92, Outliers!$A$4:$P$214,10,FALSE),"0")</f>
        <v>1</v>
      </c>
      <c r="AA488" s="163">
        <f>IFERROR(VLOOKUP($E488&amp;$D$92, Outliers!$A$4:$P$214,11,FALSE),"0")</f>
        <v>0</v>
      </c>
      <c r="AB488" s="163">
        <f>IFERROR(VLOOKUP($E488&amp;$D$92, Outliers!$A$4:$P$214,12,FALSE),"0")</f>
        <v>1</v>
      </c>
      <c r="AD488" s="78"/>
      <c r="AE488" s="78"/>
      <c r="AF488" s="78"/>
      <c r="AG488" s="78"/>
    </row>
    <row r="489" spans="4:33" x14ac:dyDescent="0.25">
      <c r="D489" s="318"/>
      <c r="E489" s="103" t="s">
        <v>27</v>
      </c>
      <c r="F489" s="95" t="str">
        <f>IF(P488="","",VLOOKUP($E488&amp;$D$91&amp;$D$92,'CCG data'!$A:$AD,'CCG data'!W$3,FALSE))</f>
        <v/>
      </c>
      <c r="G489" s="96" t="str">
        <f>IF(P488="","",VLOOKUP($E488&amp;$D$91&amp;$D$92,'CCG data'!$A:$AD,'CCG data'!X$3,FALSE))</f>
        <v/>
      </c>
      <c r="H489" s="96">
        <f>IF(R488="","",VLOOKUP($E488&amp;$D$91&amp;$D$92,'CCG data'!$A:$AD,'CCG data'!Y$3,FALSE))</f>
        <v>22.534109929027196</v>
      </c>
      <c r="I489" s="96">
        <f>IF(R488="","",VLOOKUP($E488&amp;$D$91&amp;$D$92,'CCG data'!$A:$AD,'CCG data'!Z$3,FALSE))</f>
        <v>27.808303717954416</v>
      </c>
      <c r="J489" s="96">
        <f>IF(T488="","",VLOOKUP($E488&amp;$D$91&amp;$D$92,'CCG data'!$A:$AD,'CCG data'!AA$3,FALSE))</f>
        <v>21.195574453416931</v>
      </c>
      <c r="K489" s="96">
        <f>IF(T488="","",VLOOKUP($E488&amp;$D$91&amp;$D$92,'CCG data'!$A:$AD,'CCG data'!AB$3,FALSE))</f>
        <v>26.340013414290958</v>
      </c>
      <c r="L489" s="96">
        <f>IF(V488="","",VLOOKUP($E488&amp;$D$91&amp;$D$92,'CCG data'!$A:$AD,'CCG data'!AC$3,FALSE))</f>
        <v>24.51434092305723</v>
      </c>
      <c r="M489" s="96">
        <f>IF(V488="","",VLOOKUP($E488&amp;$D$91&amp;$D$92,'CCG data'!$A:$AD,'CCG data'!AD$3,FALSE))</f>
        <v>29.924224828527681</v>
      </c>
      <c r="N489" s="363"/>
      <c r="P489" s="150" t="str">
        <f>IF(P488="","",VLOOKUP($E488&amp;$D$91&amp;$D$92,'CCG data'!$A:$AD,'CCG data'!I$3,FALSE))</f>
        <v/>
      </c>
      <c r="Q489" s="15" t="str">
        <f>IF(P488="","",VLOOKUP($E488&amp;$D$91&amp;$D$92,'CCG data'!$A:$AD,'CCG data'!J$3,FALSE))</f>
        <v/>
      </c>
      <c r="R489" s="15">
        <f>IF(R488="","",VLOOKUP($E488&amp;$D$91&amp;$D$92,'CCG data'!$A:$AD,'CCG data'!K$3,FALSE))</f>
        <v>0.30099999999999999</v>
      </c>
      <c r="S489" s="15">
        <f>IF(R488="","",VLOOKUP($E488&amp;$D$91&amp;$D$92,'CCG data'!$A:$AD,'CCG data'!L$3,FALSE))</f>
        <v>0.35699999999999998</v>
      </c>
      <c r="T489" s="15">
        <f>IF(T488="","",VLOOKUP($E488&amp;$D$91&amp;$D$92,'CCG data'!$A:$AD,'CCG data'!M$3,FALSE))</f>
        <v>0.28000000000000003</v>
      </c>
      <c r="U489" s="15">
        <f>IF(T488="","",VLOOKUP($E488&amp;$D$91&amp;$D$92,'CCG data'!$A:$AD,'CCG data'!N$3,FALSE))</f>
        <v>0.33600000000000002</v>
      </c>
      <c r="V489" s="15">
        <f>IF(V488="","",VLOOKUP($E488&amp;$D$91&amp;$D$92,'CCG data'!$A:$AD,'CCG data'!O$3,FALSE))</f>
        <v>0.33600000000000002</v>
      </c>
      <c r="W489" s="135">
        <f>IF(V488="","",VLOOKUP($E488&amp;$D$91&amp;$D$92,'CCG data'!$A:$AD,'CCG data'!P$3,FALSE))</f>
        <v>0.39400000000000002</v>
      </c>
      <c r="Z489" s="163" t="str">
        <f>IFERROR(VLOOKUP($E489&amp;$D$92, Outliers!$A$4:$P$214,10,FALSE),"0")</f>
        <v>0</v>
      </c>
      <c r="AA489" s="163" t="str">
        <f>IFERROR(VLOOKUP($E489&amp;$D$92, Outliers!$A$4:$P$214,11,FALSE),"0")</f>
        <v>0</v>
      </c>
      <c r="AB489" s="163" t="str">
        <f>IFERROR(VLOOKUP($E489&amp;$D$92, Outliers!$A$4:$P$214,12,FALSE),"0")</f>
        <v>0</v>
      </c>
      <c r="AD489" s="78"/>
      <c r="AE489" s="78"/>
      <c r="AF489" s="78"/>
      <c r="AG489" s="78"/>
    </row>
    <row r="490" spans="4:33" ht="15.75" x14ac:dyDescent="0.25">
      <c r="D490" s="318"/>
      <c r="E490" s="104" t="s">
        <v>293</v>
      </c>
      <c r="F490" s="405" t="str">
        <f>IF(OR(ISERROR(VLOOKUP($E490&amp;$D$91&amp;$D$92,'CCG data'!$A:$AD,'CCG data'!R$3,FALSE)),ISBLANK(VLOOKUP($E490&amp;$D$91&amp;$D$92,'CCG data'!$A:$AD,'CCG data'!R$3,FALSE))),"",VLOOKUP($E490&amp;$D$91&amp;$D$92,'CCG data'!$A:$AD,'CCG data'!R$3,FALSE))</f>
        <v/>
      </c>
      <c r="G490" s="406"/>
      <c r="H490" s="406">
        <f>IF(OR(ISERROR(VLOOKUP($E490&amp;$D$91&amp;$D$92,'CCG data'!$A:$AD,'CCG data'!S$3,FALSE)),ISBLANK(VLOOKUP($E490&amp;$D$91&amp;$D$92,'CCG data'!$A:$AD,'CCG data'!S$3,FALSE))),"",VLOOKUP($E490&amp;$D$91&amp;$D$92,'CCG data'!$A:$AD,'CCG data'!S$3,FALSE))</f>
        <v>32.813823609316202</v>
      </c>
      <c r="I490" s="406"/>
      <c r="J490" s="406">
        <f>IF(OR(ISERROR(VLOOKUP($E490&amp;$D$91&amp;$D$92,'CCG data'!$A:$AD,'CCG data'!T$3,FALSE)),ISBLANK(VLOOKUP($E490&amp;$D$91&amp;$D$92,'CCG data'!$A:$AD,'CCG data'!T$3,FALSE))),"",VLOOKUP($E490&amp;$D$91&amp;$D$92,'CCG data'!$A:$AD,'CCG data'!T$3,FALSE))</f>
        <v>21.328364397280989</v>
      </c>
      <c r="K490" s="406"/>
      <c r="L490" s="406">
        <f>IF(OR(ISERROR(VLOOKUP($E490&amp;$D$91&amp;$D$92,'CCG data'!$A:$AD,'CCG data'!U$3,FALSE)),ISBLANK(VLOOKUP($E490&amp;$D$91&amp;$D$92,'CCG data'!$A:$AD,'CCG data'!U$3,FALSE))),"",VLOOKUP($E490&amp;$D$91&amp;$D$92,'CCG data'!$A:$AD,'CCG data'!U$3,FALSE))</f>
        <v>11.439209844618389</v>
      </c>
      <c r="M490" s="407"/>
      <c r="N490" s="362">
        <f>IF(OR(ISERROR(VLOOKUP($E490&amp;$D$91&amp;$D$92,'CCG data'!$A:$AD,'CCG data'!G$3,FALSE)),ISBLANK(VLOOKUP($E490&amp;$D$91&amp;$D$92,'CCG data'!$A:$AD,'CCG data'!G$3,FALSE))),"",VLOOKUP($E490&amp;$D$91&amp;$D$92,'CCG data'!$A:$AD,'CCG data'!G$3,FALSE))</f>
        <v>1328</v>
      </c>
      <c r="P490" s="397" t="str">
        <f>IF(OR(ISERROR(VLOOKUP($E490&amp;$D$91&amp;$D$92,'CCG data'!$A:$AD,'CCG data'!B$3,FALSE)),ISBLANK(VLOOKUP($E490&amp;$D$91&amp;$D$92,'CCG data'!$A:$AD,'CCG data'!B$3,FALSE))),"",VLOOKUP($E490&amp;$D$91&amp;$D$92,'CCG data'!$A:$AD,'CCG data'!B$3,FALSE))</f>
        <v/>
      </c>
      <c r="Q490" s="263"/>
      <c r="R490" s="263">
        <f>IF(OR(ISERROR(VLOOKUP($E490&amp;$D$91&amp;$D$92,'CCG data'!$A:$AD,'CCG data'!C$3,FALSE)),ISBLANK(VLOOKUP($E490&amp;$D$91&amp;$D$92,'CCG data'!$A:$AD,'CCG data'!C$3,FALSE))),"",VLOOKUP($E490&amp;$D$91&amp;$D$92,'CCG data'!$A:$AD,'CCG data'!C$3,FALSE))</f>
        <v>0.5</v>
      </c>
      <c r="S490" s="263"/>
      <c r="T490" s="263">
        <f>IF(OR(ISERROR(VLOOKUP($E490&amp;$D$91&amp;$D$92,'CCG data'!$A:$AD,'CCG data'!D$3,FALSE)),ISBLANK(VLOOKUP($E490&amp;$D$91&amp;$D$92,'CCG data'!$A:$AD,'CCG data'!D$3,FALSE))),"",VLOOKUP($E490&amp;$D$91&amp;$D$92,'CCG data'!$A:$AD,'CCG data'!D$3,FALSE))</f>
        <v>0.32605421686746988</v>
      </c>
      <c r="U490" s="263"/>
      <c r="V490" s="263">
        <f>IF(OR(ISERROR(VLOOKUP($E490&amp;$D$91&amp;$D$92,'CCG data'!$A:$AD,'CCG data'!E$3,FALSE)),ISBLANK(VLOOKUP($E490&amp;$D$91&amp;$D$92,'CCG data'!$A:$AD,'CCG data'!E$3,FALSE))),"",VLOOKUP($E490&amp;$D$91&amp;$D$92,'CCG data'!$A:$AD,'CCG data'!E$3,FALSE))</f>
        <v>0.17394578313253012</v>
      </c>
      <c r="W490" s="398"/>
      <c r="Z490" s="163">
        <f>IFERROR(VLOOKUP($E490&amp;$D$92, Outliers!$A$4:$P$214,10,FALSE),"0")</f>
        <v>1</v>
      </c>
      <c r="AA490" s="163">
        <f>IFERROR(VLOOKUP($E490&amp;$D$92, Outliers!$A$4:$P$214,11,FALSE),"0")</f>
        <v>1</v>
      </c>
      <c r="AB490" s="163">
        <f>IFERROR(VLOOKUP($E490&amp;$D$92, Outliers!$A$4:$P$214,12,FALSE),"0")</f>
        <v>0</v>
      </c>
      <c r="AD490" s="78"/>
      <c r="AE490" s="78"/>
      <c r="AF490" s="78"/>
      <c r="AG490" s="78"/>
    </row>
    <row r="491" spans="4:33" x14ac:dyDescent="0.25">
      <c r="D491" s="318"/>
      <c r="E491" s="103" t="s">
        <v>27</v>
      </c>
      <c r="F491" s="95" t="str">
        <f>IF(P490="","",VLOOKUP($E490&amp;$D$91&amp;$D$92,'CCG data'!$A:$AD,'CCG data'!W$3,FALSE))</f>
        <v/>
      </c>
      <c r="G491" s="96" t="str">
        <f>IF(P490="","",VLOOKUP($E490&amp;$D$91&amp;$D$92,'CCG data'!$A:$AD,'CCG data'!X$3,FALSE))</f>
        <v/>
      </c>
      <c r="H491" s="96">
        <f>IF(R490="","",VLOOKUP($E490&amp;$D$91&amp;$D$92,'CCG data'!$A:$AD,'CCG data'!Y$3,FALSE))</f>
        <v>30.317913897725248</v>
      </c>
      <c r="I491" s="96">
        <f>IF(R490="","",VLOOKUP($E490&amp;$D$91&amp;$D$92,'CCG data'!$A:$AD,'CCG data'!Z$3,FALSE))</f>
        <v>35.309733320907156</v>
      </c>
      <c r="J491" s="96">
        <f>IF(T490="","",VLOOKUP($E490&amp;$D$91&amp;$D$92,'CCG data'!$A:$AD,'CCG data'!AA$3,FALSE))</f>
        <v>19.319411865186016</v>
      </c>
      <c r="K491" s="96">
        <f>IF(T490="","",VLOOKUP($E490&amp;$D$91&amp;$D$92,'CCG data'!$A:$AD,'CCG data'!AB$3,FALSE))</f>
        <v>23.337316929375962</v>
      </c>
      <c r="L491" s="96">
        <f>IF(V490="","",VLOOKUP($E490&amp;$D$91&amp;$D$92,'CCG data'!$A:$AD,'CCG data'!AC$3,FALSE))</f>
        <v>9.9640261333900284</v>
      </c>
      <c r="M491" s="96">
        <f>IF(V490="","",VLOOKUP($E490&amp;$D$91&amp;$D$92,'CCG data'!$A:$AD,'CCG data'!AD$3,FALSE))</f>
        <v>12.91439355584675</v>
      </c>
      <c r="N491" s="363"/>
      <c r="P491" s="150" t="str">
        <f>IF(P490="","",VLOOKUP($E490&amp;$D$91&amp;$D$92,'CCG data'!$A:$AD,'CCG data'!I$3,FALSE))</f>
        <v/>
      </c>
      <c r="Q491" s="15" t="str">
        <f>IF(P490="","",VLOOKUP($E490&amp;$D$91&amp;$D$92,'CCG data'!$A:$AD,'CCG data'!J$3,FALSE))</f>
        <v/>
      </c>
      <c r="R491" s="15">
        <f>IF(R490="","",VLOOKUP($E490&amp;$D$91&amp;$D$92,'CCG data'!$A:$AD,'CCG data'!K$3,FALSE))</f>
        <v>0.47299999999999998</v>
      </c>
      <c r="S491" s="15">
        <f>IF(R490="","",VLOOKUP($E490&amp;$D$91&amp;$D$92,'CCG data'!$A:$AD,'CCG data'!L$3,FALSE))</f>
        <v>0.52700000000000002</v>
      </c>
      <c r="T491" s="15">
        <f>IF(T490="","",VLOOKUP($E490&amp;$D$91&amp;$D$92,'CCG data'!$A:$AD,'CCG data'!M$3,FALSE))</f>
        <v>0.30099999999999999</v>
      </c>
      <c r="U491" s="15">
        <f>IF(T490="","",VLOOKUP($E490&amp;$D$91&amp;$D$92,'CCG data'!$A:$AD,'CCG data'!N$3,FALSE))</f>
        <v>0.35199999999999998</v>
      </c>
      <c r="V491" s="15">
        <f>IF(V490="","",VLOOKUP($E490&amp;$D$91&amp;$D$92,'CCG data'!$A:$AD,'CCG data'!O$3,FALSE))</f>
        <v>0.155</v>
      </c>
      <c r="W491" s="135">
        <f>IF(V490="","",VLOOKUP($E490&amp;$D$91&amp;$D$92,'CCG data'!$A:$AD,'CCG data'!P$3,FALSE))</f>
        <v>0.19500000000000001</v>
      </c>
      <c r="Z491" s="163" t="str">
        <f>IFERROR(VLOOKUP($E491&amp;$D$92, Outliers!$A$4:$P$214,10,FALSE),"0")</f>
        <v>0</v>
      </c>
      <c r="AA491" s="163" t="str">
        <f>IFERROR(VLOOKUP($E491&amp;$D$92, Outliers!$A$4:$P$214,11,FALSE),"0")</f>
        <v>0</v>
      </c>
      <c r="AB491" s="163" t="str">
        <f>IFERROR(VLOOKUP($E491&amp;$D$92, Outliers!$A$4:$P$214,12,FALSE),"0")</f>
        <v>0</v>
      </c>
      <c r="AD491" s="78"/>
      <c r="AE491" s="78"/>
      <c r="AF491" s="78"/>
      <c r="AG491" s="78"/>
    </row>
    <row r="492" spans="4:33" ht="15.75" x14ac:dyDescent="0.25">
      <c r="D492" s="318"/>
      <c r="E492" s="104" t="s">
        <v>294</v>
      </c>
      <c r="F492" s="405" t="str">
        <f>IF(OR(ISERROR(VLOOKUP($E492&amp;$D$91&amp;$D$92,'CCG data'!$A:$AD,'CCG data'!R$3,FALSE)),ISBLANK(VLOOKUP($E492&amp;$D$91&amp;$D$92,'CCG data'!$A:$AD,'CCG data'!R$3,FALSE))),"",VLOOKUP($E492&amp;$D$91&amp;$D$92,'CCG data'!$A:$AD,'CCG data'!R$3,FALSE))</f>
        <v/>
      </c>
      <c r="G492" s="406"/>
      <c r="H492" s="406">
        <f>IF(OR(ISERROR(VLOOKUP($E492&amp;$D$91&amp;$D$92,'CCG data'!$A:$AD,'CCG data'!S$3,FALSE)),ISBLANK(VLOOKUP($E492&amp;$D$91&amp;$D$92,'CCG data'!$A:$AD,'CCG data'!S$3,FALSE))),"",VLOOKUP($E492&amp;$D$91&amp;$D$92,'CCG data'!$A:$AD,'CCG data'!S$3,FALSE))</f>
        <v>31.606004207105954</v>
      </c>
      <c r="I492" s="406"/>
      <c r="J492" s="406">
        <f>IF(OR(ISERROR(VLOOKUP($E492&amp;$D$91&amp;$D$92,'CCG data'!$A:$AD,'CCG data'!T$3,FALSE)),ISBLANK(VLOOKUP($E492&amp;$D$91&amp;$D$92,'CCG data'!$A:$AD,'CCG data'!T$3,FALSE))),"",VLOOKUP($E492&amp;$D$91&amp;$D$92,'CCG data'!$A:$AD,'CCG data'!T$3,FALSE))</f>
        <v>21.325592066430303</v>
      </c>
      <c r="K492" s="406"/>
      <c r="L492" s="406">
        <f>IF(OR(ISERROR(VLOOKUP($E492&amp;$D$91&amp;$D$92,'CCG data'!$A:$AD,'CCG data'!U$3,FALSE)),ISBLANK(VLOOKUP($E492&amp;$D$91&amp;$D$92,'CCG data'!$A:$AD,'CCG data'!U$3,FALSE))),"",VLOOKUP($E492&amp;$D$91&amp;$D$92,'CCG data'!$A:$AD,'CCG data'!U$3,FALSE))</f>
        <v>8.8952341092025797</v>
      </c>
      <c r="M492" s="407"/>
      <c r="N492" s="362">
        <f>IF(OR(ISERROR(VLOOKUP($E492&amp;$D$91&amp;$D$92,'CCG data'!$A:$AD,'CCG data'!G$3,FALSE)),ISBLANK(VLOOKUP($E492&amp;$D$91&amp;$D$92,'CCG data'!$A:$AD,'CCG data'!G$3,FALSE))),"",VLOOKUP($E492&amp;$D$91&amp;$D$92,'CCG data'!$A:$AD,'CCG data'!G$3,FALSE))</f>
        <v>1325</v>
      </c>
      <c r="P492" s="397" t="str">
        <f>IF(OR(ISERROR(VLOOKUP($E492&amp;$D$91&amp;$D$92,'CCG data'!$A:$AD,'CCG data'!B$3,FALSE)),ISBLANK(VLOOKUP($E492&amp;$D$91&amp;$D$92,'CCG data'!$A:$AD,'CCG data'!B$3,FALSE))),"",VLOOKUP($E492&amp;$D$91&amp;$D$92,'CCG data'!$A:$AD,'CCG data'!B$3,FALSE))</f>
        <v/>
      </c>
      <c r="Q492" s="263"/>
      <c r="R492" s="263">
        <f>IF(OR(ISERROR(VLOOKUP($E492&amp;$D$91&amp;$D$92,'CCG data'!$A:$AD,'CCG data'!C$3,FALSE)),ISBLANK(VLOOKUP($E492&amp;$D$91&amp;$D$92,'CCG data'!$A:$AD,'CCG data'!C$3,FALSE))),"",VLOOKUP($E492&amp;$D$91&amp;$D$92,'CCG data'!$A:$AD,'CCG data'!C$3,FALSE))</f>
        <v>0.50792452830188684</v>
      </c>
      <c r="S492" s="263"/>
      <c r="T492" s="263">
        <f>IF(OR(ISERROR(VLOOKUP($E492&amp;$D$91&amp;$D$92,'CCG data'!$A:$AD,'CCG data'!D$3,FALSE)),ISBLANK(VLOOKUP($E492&amp;$D$91&amp;$D$92,'CCG data'!$A:$AD,'CCG data'!D$3,FALSE))),"",VLOOKUP($E492&amp;$D$91&amp;$D$92,'CCG data'!$A:$AD,'CCG data'!D$3,FALSE))</f>
        <v>0.3471698113207547</v>
      </c>
      <c r="U492" s="263"/>
      <c r="V492" s="263">
        <f>IF(OR(ISERROR(VLOOKUP($E492&amp;$D$91&amp;$D$92,'CCG data'!$A:$AD,'CCG data'!E$3,FALSE)),ISBLANK(VLOOKUP($E492&amp;$D$91&amp;$D$92,'CCG data'!$A:$AD,'CCG data'!E$3,FALSE))),"",VLOOKUP($E492&amp;$D$91&amp;$D$92,'CCG data'!$A:$AD,'CCG data'!E$3,FALSE))</f>
        <v>0.1449056603773585</v>
      </c>
      <c r="W492" s="398"/>
      <c r="Z492" s="163">
        <f>IFERROR(VLOOKUP($E492&amp;$D$92, Outliers!$A$4:$P$214,10,FALSE),"0")</f>
        <v>1</v>
      </c>
      <c r="AA492" s="163">
        <f>IFERROR(VLOOKUP($E492&amp;$D$92, Outliers!$A$4:$P$214,11,FALSE),"0")</f>
        <v>1</v>
      </c>
      <c r="AB492" s="163">
        <f>IFERROR(VLOOKUP($E492&amp;$D$92, Outliers!$A$4:$P$214,12,FALSE),"0")</f>
        <v>1</v>
      </c>
      <c r="AD492" s="78"/>
      <c r="AE492" s="78"/>
      <c r="AF492" s="78"/>
      <c r="AG492" s="78"/>
    </row>
    <row r="493" spans="4:33" x14ac:dyDescent="0.25">
      <c r="D493" s="318"/>
      <c r="E493" s="103" t="s">
        <v>27</v>
      </c>
      <c r="F493" s="95" t="str">
        <f>IF(P492="","",VLOOKUP($E492&amp;$D$91&amp;$D$92,'CCG data'!$A:$AD,'CCG data'!W$3,FALSE))</f>
        <v/>
      </c>
      <c r="G493" s="96" t="str">
        <f>IF(P492="","",VLOOKUP($E492&amp;$D$91&amp;$D$92,'CCG data'!$A:$AD,'CCG data'!X$3,FALSE))</f>
        <v/>
      </c>
      <c r="H493" s="96">
        <f>IF(R492="","",VLOOKUP($E492&amp;$D$91&amp;$D$92,'CCG data'!$A:$AD,'CCG data'!Y$3,FALSE))</f>
        <v>29.218093225340343</v>
      </c>
      <c r="I493" s="96">
        <f>IF(R492="","",VLOOKUP($E492&amp;$D$91&amp;$D$92,'CCG data'!$A:$AD,'CCG data'!Z$3,FALSE))</f>
        <v>33.993915188871561</v>
      </c>
      <c r="J493" s="96">
        <f>IF(T492="","",VLOOKUP($E492&amp;$D$91&amp;$D$92,'CCG data'!$A:$AD,'CCG data'!AA$3,FALSE))</f>
        <v>19.376742786659563</v>
      </c>
      <c r="K493" s="96">
        <f>IF(T492="","",VLOOKUP($E492&amp;$D$91&amp;$D$92,'CCG data'!$A:$AD,'CCG data'!AB$3,FALSE))</f>
        <v>23.274441346201044</v>
      </c>
      <c r="L493" s="96">
        <f>IF(V492="","",VLOOKUP($E492&amp;$D$91&amp;$D$92,'CCG data'!$A:$AD,'CCG data'!AC$3,FALSE))</f>
        <v>7.6369959863766308</v>
      </c>
      <c r="M493" s="96">
        <f>IF(V492="","",VLOOKUP($E492&amp;$D$91&amp;$D$92,'CCG data'!$A:$AD,'CCG data'!AD$3,FALSE))</f>
        <v>10.153472232028529</v>
      </c>
      <c r="N493" s="363"/>
      <c r="P493" s="150" t="str">
        <f>IF(P492="","",VLOOKUP($E492&amp;$D$91&amp;$D$92,'CCG data'!$A:$AD,'CCG data'!I$3,FALSE))</f>
        <v/>
      </c>
      <c r="Q493" s="15" t="str">
        <f>IF(P492="","",VLOOKUP($E492&amp;$D$91&amp;$D$92,'CCG data'!$A:$AD,'CCG data'!J$3,FALSE))</f>
        <v/>
      </c>
      <c r="R493" s="15">
        <f>IF(R492="","",VLOOKUP($E492&amp;$D$91&amp;$D$92,'CCG data'!$A:$AD,'CCG data'!K$3,FALSE))</f>
        <v>0.48099999999999998</v>
      </c>
      <c r="S493" s="15">
        <f>IF(R492="","",VLOOKUP($E492&amp;$D$91&amp;$D$92,'CCG data'!$A:$AD,'CCG data'!L$3,FALSE))</f>
        <v>0.53500000000000003</v>
      </c>
      <c r="T493" s="15">
        <f>IF(T492="","",VLOOKUP($E492&amp;$D$91&amp;$D$92,'CCG data'!$A:$AD,'CCG data'!M$3,FALSE))</f>
        <v>0.32200000000000001</v>
      </c>
      <c r="U493" s="15">
        <f>IF(T492="","",VLOOKUP($E492&amp;$D$91&amp;$D$92,'CCG data'!$A:$AD,'CCG data'!N$3,FALSE))</f>
        <v>0.373</v>
      </c>
      <c r="V493" s="15">
        <f>IF(V492="","",VLOOKUP($E492&amp;$D$91&amp;$D$92,'CCG data'!$A:$AD,'CCG data'!O$3,FALSE))</f>
        <v>0.127</v>
      </c>
      <c r="W493" s="135">
        <f>IF(V492="","",VLOOKUP($E492&amp;$D$91&amp;$D$92,'CCG data'!$A:$AD,'CCG data'!P$3,FALSE))</f>
        <v>0.16500000000000001</v>
      </c>
      <c r="Z493" s="163" t="str">
        <f>IFERROR(VLOOKUP($E493&amp;$D$92, Outliers!$A$4:$P$214,10,FALSE),"0")</f>
        <v>0</v>
      </c>
      <c r="AA493" s="163" t="str">
        <f>IFERROR(VLOOKUP($E493&amp;$D$92, Outliers!$A$4:$P$214,11,FALSE),"0")</f>
        <v>0</v>
      </c>
      <c r="AB493" s="163" t="str">
        <f>IFERROR(VLOOKUP($E493&amp;$D$92, Outliers!$A$4:$P$214,12,FALSE),"0")</f>
        <v>0</v>
      </c>
      <c r="AD493" s="78"/>
      <c r="AE493" s="78"/>
      <c r="AF493" s="78"/>
      <c r="AG493" s="78"/>
    </row>
    <row r="494" spans="4:33" ht="15.75" x14ac:dyDescent="0.25">
      <c r="D494" s="318"/>
      <c r="E494" s="104" t="s">
        <v>295</v>
      </c>
      <c r="F494" s="405" t="str">
        <f>IF(OR(ISERROR(VLOOKUP($E494&amp;$D$91&amp;$D$92,'CCG data'!$A:$AD,'CCG data'!R$3,FALSE)),ISBLANK(VLOOKUP($E494&amp;$D$91&amp;$D$92,'CCG data'!$A:$AD,'CCG data'!R$3,FALSE))),"",VLOOKUP($E494&amp;$D$91&amp;$D$92,'CCG data'!$A:$AD,'CCG data'!R$3,FALSE))</f>
        <v/>
      </c>
      <c r="G494" s="406"/>
      <c r="H494" s="406">
        <f>IF(OR(ISERROR(VLOOKUP($E494&amp;$D$91&amp;$D$92,'CCG data'!$A:$AD,'CCG data'!S$3,FALSE)),ISBLANK(VLOOKUP($E494&amp;$D$91&amp;$D$92,'CCG data'!$A:$AD,'CCG data'!S$3,FALSE))),"",VLOOKUP($E494&amp;$D$91&amp;$D$92,'CCG data'!$A:$AD,'CCG data'!S$3,FALSE))</f>
        <v>40.339411917501579</v>
      </c>
      <c r="I494" s="406"/>
      <c r="J494" s="406">
        <f>IF(OR(ISERROR(VLOOKUP($E494&amp;$D$91&amp;$D$92,'CCG data'!$A:$AD,'CCG data'!T$3,FALSE)),ISBLANK(VLOOKUP($E494&amp;$D$91&amp;$D$92,'CCG data'!$A:$AD,'CCG data'!T$3,FALSE))),"",VLOOKUP($E494&amp;$D$91&amp;$D$92,'CCG data'!$A:$AD,'CCG data'!T$3,FALSE))</f>
        <v>43.101072410539679</v>
      </c>
      <c r="K494" s="406"/>
      <c r="L494" s="406">
        <f>IF(OR(ISERROR(VLOOKUP($E494&amp;$D$91&amp;$D$92,'CCG data'!$A:$AD,'CCG data'!U$3,FALSE)),ISBLANK(VLOOKUP($E494&amp;$D$91&amp;$D$92,'CCG data'!$A:$AD,'CCG data'!U$3,FALSE))),"",VLOOKUP($E494&amp;$D$91&amp;$D$92,'CCG data'!$A:$AD,'CCG data'!U$3,FALSE))</f>
        <v>17.330129453281394</v>
      </c>
      <c r="M494" s="407"/>
      <c r="N494" s="362">
        <f>IF(OR(ISERROR(VLOOKUP($E494&amp;$D$91&amp;$D$92,'CCG data'!$A:$AD,'CCG data'!G$3,FALSE)),ISBLANK(VLOOKUP($E494&amp;$D$91&amp;$D$92,'CCG data'!$A:$AD,'CCG data'!G$3,FALSE))),"",VLOOKUP($E494&amp;$D$91&amp;$D$92,'CCG data'!$A:$AD,'CCG data'!G$3,FALSE))</f>
        <v>2732</v>
      </c>
      <c r="P494" s="397" t="str">
        <f>IF(OR(ISERROR(VLOOKUP($E494&amp;$D$91&amp;$D$92,'CCG data'!$A:$AD,'CCG data'!B$3,FALSE)),ISBLANK(VLOOKUP($E494&amp;$D$91&amp;$D$92,'CCG data'!$A:$AD,'CCG data'!B$3,FALSE))),"",VLOOKUP($E494&amp;$D$91&amp;$D$92,'CCG data'!$A:$AD,'CCG data'!B$3,FALSE))</f>
        <v/>
      </c>
      <c r="Q494" s="263"/>
      <c r="R494" s="263">
        <f>IF(OR(ISERROR(VLOOKUP($E494&amp;$D$91&amp;$D$92,'CCG data'!$A:$AD,'CCG data'!C$3,FALSE)),ISBLANK(VLOOKUP($E494&amp;$D$91&amp;$D$92,'CCG data'!$A:$AD,'CCG data'!C$3,FALSE))),"",VLOOKUP($E494&amp;$D$91&amp;$D$92,'CCG data'!$A:$AD,'CCG data'!C$3,FALSE))</f>
        <v>0.40446559297218154</v>
      </c>
      <c r="S494" s="263"/>
      <c r="T494" s="263">
        <f>IF(OR(ISERROR(VLOOKUP($E494&amp;$D$91&amp;$D$92,'CCG data'!$A:$AD,'CCG data'!D$3,FALSE)),ISBLANK(VLOOKUP($E494&amp;$D$91&amp;$D$92,'CCG data'!$A:$AD,'CCG data'!D$3,FALSE))),"",VLOOKUP($E494&amp;$D$91&amp;$D$92,'CCG data'!$A:$AD,'CCG data'!D$3,FALSE))</f>
        <v>0.41910688140556368</v>
      </c>
      <c r="U494" s="263"/>
      <c r="V494" s="263">
        <f>IF(OR(ISERROR(VLOOKUP($E494&amp;$D$91&amp;$D$92,'CCG data'!$A:$AD,'CCG data'!E$3,FALSE)),ISBLANK(VLOOKUP($E494&amp;$D$91&amp;$D$92,'CCG data'!$A:$AD,'CCG data'!E$3,FALSE))),"",VLOOKUP($E494&amp;$D$91&amp;$D$92,'CCG data'!$A:$AD,'CCG data'!E$3,FALSE))</f>
        <v>0.17642752562225475</v>
      </c>
      <c r="W494" s="398"/>
      <c r="Z494" s="163">
        <f>IFERROR(VLOOKUP($E494&amp;$D$92, Outliers!$A$4:$P$214,10,FALSE),"0")</f>
        <v>0</v>
      </c>
      <c r="AA494" s="163">
        <f>IFERROR(VLOOKUP($E494&amp;$D$92, Outliers!$A$4:$P$214,11,FALSE),"0")</f>
        <v>1</v>
      </c>
      <c r="AB494" s="163">
        <f>IFERROR(VLOOKUP($E494&amp;$D$92, Outliers!$A$4:$P$214,12,FALSE),"0")</f>
        <v>1</v>
      </c>
      <c r="AD494" s="78"/>
      <c r="AE494" s="78"/>
      <c r="AF494" s="78"/>
      <c r="AG494" s="78"/>
    </row>
    <row r="495" spans="4:33" x14ac:dyDescent="0.25">
      <c r="D495" s="318"/>
      <c r="E495" s="103" t="s">
        <v>27</v>
      </c>
      <c r="F495" s="95" t="str">
        <f>IF(P494="","",VLOOKUP($E494&amp;$D$91&amp;$D$92,'CCG data'!$A:$AD,'CCG data'!W$3,FALSE))</f>
        <v/>
      </c>
      <c r="G495" s="96" t="str">
        <f>IF(P494="","",VLOOKUP($E494&amp;$D$91&amp;$D$92,'CCG data'!$A:$AD,'CCG data'!X$3,FALSE))</f>
        <v/>
      </c>
      <c r="H495" s="96">
        <f>IF(R494="","",VLOOKUP($E494&amp;$D$91&amp;$D$92,'CCG data'!$A:$AD,'CCG data'!Y$3,FALSE))</f>
        <v>37.960904583033731</v>
      </c>
      <c r="I495" s="96">
        <f>IF(R494="","",VLOOKUP($E494&amp;$D$91&amp;$D$92,'CCG data'!$A:$AD,'CCG data'!Z$3,FALSE))</f>
        <v>42.717919251969427</v>
      </c>
      <c r="J495" s="96">
        <f>IF(T494="","",VLOOKUP($E494&amp;$D$91&amp;$D$92,'CCG data'!$A:$AD,'CCG data'!AA$3,FALSE))</f>
        <v>40.604515881637816</v>
      </c>
      <c r="K495" s="96">
        <f>IF(T494="","",VLOOKUP($E494&amp;$D$91&amp;$D$92,'CCG data'!$A:$AD,'CCG data'!AB$3,FALSE))</f>
        <v>45.597628939441542</v>
      </c>
      <c r="L495" s="96">
        <f>IF(V494="","",VLOOKUP($E494&amp;$D$91&amp;$D$92,'CCG data'!$A:$AD,'CCG data'!AC$3,FALSE))</f>
        <v>15.782972551337481</v>
      </c>
      <c r="M495" s="96">
        <f>IF(V494="","",VLOOKUP($E494&amp;$D$91&amp;$D$92,'CCG data'!$A:$AD,'CCG data'!AD$3,FALSE))</f>
        <v>18.877286355225305</v>
      </c>
      <c r="N495" s="363"/>
      <c r="P495" s="150" t="str">
        <f>IF(P494="","",VLOOKUP($E494&amp;$D$91&amp;$D$92,'CCG data'!$A:$AD,'CCG data'!I$3,FALSE))</f>
        <v/>
      </c>
      <c r="Q495" s="15" t="str">
        <f>IF(P494="","",VLOOKUP($E494&amp;$D$91&amp;$D$92,'CCG data'!$A:$AD,'CCG data'!J$3,FALSE))</f>
        <v/>
      </c>
      <c r="R495" s="15">
        <f>IF(R494="","",VLOOKUP($E494&amp;$D$91&amp;$D$92,'CCG data'!$A:$AD,'CCG data'!K$3,FALSE))</f>
        <v>0.38600000000000001</v>
      </c>
      <c r="S495" s="15">
        <f>IF(R494="","",VLOOKUP($E494&amp;$D$91&amp;$D$92,'CCG data'!$A:$AD,'CCG data'!L$3,FALSE))</f>
        <v>0.42299999999999999</v>
      </c>
      <c r="T495" s="15">
        <f>IF(T494="","",VLOOKUP($E494&amp;$D$91&amp;$D$92,'CCG data'!$A:$AD,'CCG data'!M$3,FALSE))</f>
        <v>0.40100000000000002</v>
      </c>
      <c r="U495" s="15">
        <f>IF(T494="","",VLOOKUP($E494&amp;$D$91&amp;$D$92,'CCG data'!$A:$AD,'CCG data'!N$3,FALSE))</f>
        <v>0.438</v>
      </c>
      <c r="V495" s="15">
        <f>IF(V494="","",VLOOKUP($E494&amp;$D$91&amp;$D$92,'CCG data'!$A:$AD,'CCG data'!O$3,FALSE))</f>
        <v>0.16300000000000001</v>
      </c>
      <c r="W495" s="135">
        <f>IF(V494="","",VLOOKUP($E494&amp;$D$91&amp;$D$92,'CCG data'!$A:$AD,'CCG data'!P$3,FALSE))</f>
        <v>0.191</v>
      </c>
      <c r="Z495" s="163" t="str">
        <f>IFERROR(VLOOKUP($E495&amp;$D$92, Outliers!$A$4:$P$214,10,FALSE),"0")</f>
        <v>0</v>
      </c>
      <c r="AA495" s="163" t="str">
        <f>IFERROR(VLOOKUP($E495&amp;$D$92, Outliers!$A$4:$P$214,11,FALSE),"0")</f>
        <v>0</v>
      </c>
      <c r="AB495" s="163" t="str">
        <f>IFERROR(VLOOKUP($E495&amp;$D$92, Outliers!$A$4:$P$214,12,FALSE),"0")</f>
        <v>0</v>
      </c>
      <c r="AD495" s="78"/>
      <c r="AE495" s="78"/>
      <c r="AF495" s="78"/>
      <c r="AG495" s="78"/>
    </row>
    <row r="496" spans="4:33" ht="15.75" x14ac:dyDescent="0.25">
      <c r="D496" s="318"/>
      <c r="E496" s="104" t="s">
        <v>296</v>
      </c>
      <c r="F496" s="405" t="str">
        <f>IF(OR(ISERROR(VLOOKUP($E496&amp;$D$91&amp;$D$92,'CCG data'!$A:$AD,'CCG data'!R$3,FALSE)),ISBLANK(VLOOKUP($E496&amp;$D$91&amp;$D$92,'CCG data'!$A:$AD,'CCG data'!R$3,FALSE))),"",VLOOKUP($E496&amp;$D$91&amp;$D$92,'CCG data'!$A:$AD,'CCG data'!R$3,FALSE))</f>
        <v/>
      </c>
      <c r="G496" s="406"/>
      <c r="H496" s="406">
        <f>IF(OR(ISERROR(VLOOKUP($E496&amp;$D$91&amp;$D$92,'CCG data'!$A:$AD,'CCG data'!S$3,FALSE)),ISBLANK(VLOOKUP($E496&amp;$D$91&amp;$D$92,'CCG data'!$A:$AD,'CCG data'!S$3,FALSE))),"",VLOOKUP($E496&amp;$D$91&amp;$D$92,'CCG data'!$A:$AD,'CCG data'!S$3,FALSE))</f>
        <v>29.185987856025847</v>
      </c>
      <c r="I496" s="406"/>
      <c r="J496" s="406">
        <f>IF(OR(ISERROR(VLOOKUP($E496&amp;$D$91&amp;$D$92,'CCG data'!$A:$AD,'CCG data'!T$3,FALSE)),ISBLANK(VLOOKUP($E496&amp;$D$91&amp;$D$92,'CCG data'!$A:$AD,'CCG data'!T$3,FALSE))),"",VLOOKUP($E496&amp;$D$91&amp;$D$92,'CCG data'!$A:$AD,'CCG data'!T$3,FALSE))</f>
        <v>20.054192312542931</v>
      </c>
      <c r="K496" s="406"/>
      <c r="L496" s="406">
        <f>IF(OR(ISERROR(VLOOKUP($E496&amp;$D$91&amp;$D$92,'CCG data'!$A:$AD,'CCG data'!U$3,FALSE)),ISBLANK(VLOOKUP($E496&amp;$D$91&amp;$D$92,'CCG data'!$A:$AD,'CCG data'!U$3,FALSE))),"",VLOOKUP($E496&amp;$D$91&amp;$D$92,'CCG data'!$A:$AD,'CCG data'!U$3,FALSE))</f>
        <v>7.7633219099023512</v>
      </c>
      <c r="M496" s="407"/>
      <c r="N496" s="362">
        <f>IF(OR(ISERROR(VLOOKUP($E496&amp;$D$91&amp;$D$92,'CCG data'!$A:$AD,'CCG data'!G$3,FALSE)),ISBLANK(VLOOKUP($E496&amp;$D$91&amp;$D$92,'CCG data'!$A:$AD,'CCG data'!G$3,FALSE))),"",VLOOKUP($E496&amp;$D$91&amp;$D$92,'CCG data'!$A:$AD,'CCG data'!G$3,FALSE))</f>
        <v>2582</v>
      </c>
      <c r="P496" s="397" t="str">
        <f>IF(OR(ISERROR(VLOOKUP($E496&amp;$D$91&amp;$D$92,'CCG data'!$A:$AD,'CCG data'!B$3,FALSE)),ISBLANK(VLOOKUP($E496&amp;$D$91&amp;$D$92,'CCG data'!$A:$AD,'CCG data'!B$3,FALSE))),"",VLOOKUP($E496&amp;$D$91&amp;$D$92,'CCG data'!$A:$AD,'CCG data'!B$3,FALSE))</f>
        <v/>
      </c>
      <c r="Q496" s="263"/>
      <c r="R496" s="263">
        <f>IF(OR(ISERROR(VLOOKUP($E496&amp;$D$91&amp;$D$92,'CCG data'!$A:$AD,'CCG data'!C$3,FALSE)),ISBLANK(VLOOKUP($E496&amp;$D$91&amp;$D$92,'CCG data'!$A:$AD,'CCG data'!C$3,FALSE))),"",VLOOKUP($E496&amp;$D$91&amp;$D$92,'CCG data'!$A:$AD,'CCG data'!C$3,FALSE))</f>
        <v>0.51006971340046481</v>
      </c>
      <c r="S496" s="263"/>
      <c r="T496" s="263">
        <f>IF(OR(ISERROR(VLOOKUP($E496&amp;$D$91&amp;$D$92,'CCG data'!$A:$AD,'CCG data'!D$3,FALSE)),ISBLANK(VLOOKUP($E496&amp;$D$91&amp;$D$92,'CCG data'!$A:$AD,'CCG data'!D$3,FALSE))),"",VLOOKUP($E496&amp;$D$91&amp;$D$92,'CCG data'!$A:$AD,'CCG data'!D$3,FALSE))</f>
        <v>0.35282726568551509</v>
      </c>
      <c r="U496" s="263"/>
      <c r="V496" s="263">
        <f>IF(OR(ISERROR(VLOOKUP($E496&amp;$D$91&amp;$D$92,'CCG data'!$A:$AD,'CCG data'!E$3,FALSE)),ISBLANK(VLOOKUP($E496&amp;$D$91&amp;$D$92,'CCG data'!$A:$AD,'CCG data'!E$3,FALSE))),"",VLOOKUP($E496&amp;$D$91&amp;$D$92,'CCG data'!$A:$AD,'CCG data'!E$3,FALSE))</f>
        <v>0.13710302091402013</v>
      </c>
      <c r="W496" s="398"/>
      <c r="Z496" s="163">
        <f>IFERROR(VLOOKUP($E496&amp;$D$92, Outliers!$A$4:$P$214,10,FALSE),"0")</f>
        <v>1</v>
      </c>
      <c r="AA496" s="163">
        <f>IFERROR(VLOOKUP($E496&amp;$D$92, Outliers!$A$4:$P$214,11,FALSE),"0")</f>
        <v>1</v>
      </c>
      <c r="AB496" s="163">
        <f>IFERROR(VLOOKUP($E496&amp;$D$92, Outliers!$A$4:$P$214,12,FALSE),"0")</f>
        <v>1</v>
      </c>
      <c r="AD496" s="78"/>
      <c r="AE496" s="78"/>
      <c r="AF496" s="78"/>
      <c r="AG496" s="78"/>
    </row>
    <row r="497" spans="4:33" x14ac:dyDescent="0.25">
      <c r="D497" s="318"/>
      <c r="E497" s="103" t="s">
        <v>27</v>
      </c>
      <c r="F497" s="95" t="str">
        <f>IF(P496="","",VLOOKUP($E496&amp;$D$91&amp;$D$92,'CCG data'!$A:$AD,'CCG data'!W$3,FALSE))</f>
        <v/>
      </c>
      <c r="G497" s="96" t="str">
        <f>IF(P496="","",VLOOKUP($E496&amp;$D$91&amp;$D$92,'CCG data'!$A:$AD,'CCG data'!X$3,FALSE))</f>
        <v/>
      </c>
      <c r="H497" s="96">
        <f>IF(R496="","",VLOOKUP($E496&amp;$D$91&amp;$D$92,'CCG data'!$A:$AD,'CCG data'!Y$3,FALSE))</f>
        <v>27.609692553586932</v>
      </c>
      <c r="I497" s="96">
        <f>IF(R496="","",VLOOKUP($E496&amp;$D$91&amp;$D$92,'CCG data'!$A:$AD,'CCG data'!Z$3,FALSE))</f>
        <v>30.762283158464761</v>
      </c>
      <c r="J497" s="96">
        <f>IF(T496="","",VLOOKUP($E496&amp;$D$91&amp;$D$92,'CCG data'!$A:$AD,'CCG data'!AA$3,FALSE))</f>
        <v>18.751919247199339</v>
      </c>
      <c r="K497" s="96">
        <f>IF(T496="","",VLOOKUP($E496&amp;$D$91&amp;$D$92,'CCG data'!$A:$AD,'CCG data'!AB$3,FALSE))</f>
        <v>21.356465377886522</v>
      </c>
      <c r="L497" s="96">
        <f>IF(V496="","",VLOOKUP($E496&amp;$D$91&amp;$D$92,'CCG data'!$A:$AD,'CCG data'!AC$3,FALSE))</f>
        <v>6.9545947376730313</v>
      </c>
      <c r="M497" s="96">
        <f>IF(V496="","",VLOOKUP($E496&amp;$D$91&amp;$D$92,'CCG data'!$A:$AD,'CCG data'!AD$3,FALSE))</f>
        <v>8.5720490821316702</v>
      </c>
      <c r="N497" s="363"/>
      <c r="P497" s="150" t="str">
        <f>IF(P496="","",VLOOKUP($E496&amp;$D$91&amp;$D$92,'CCG data'!$A:$AD,'CCG data'!I$3,FALSE))</f>
        <v/>
      </c>
      <c r="Q497" s="15" t="str">
        <f>IF(P496="","",VLOOKUP($E496&amp;$D$91&amp;$D$92,'CCG data'!$A:$AD,'CCG data'!J$3,FALSE))</f>
        <v/>
      </c>
      <c r="R497" s="15">
        <f>IF(R496="","",VLOOKUP($E496&amp;$D$91&amp;$D$92,'CCG data'!$A:$AD,'CCG data'!K$3,FALSE))</f>
        <v>0.49099999999999999</v>
      </c>
      <c r="S497" s="15">
        <f>IF(R496="","",VLOOKUP($E496&amp;$D$91&amp;$D$92,'CCG data'!$A:$AD,'CCG data'!L$3,FALSE))</f>
        <v>0.52900000000000003</v>
      </c>
      <c r="T497" s="15">
        <f>IF(T496="","",VLOOKUP($E496&amp;$D$91&amp;$D$92,'CCG data'!$A:$AD,'CCG data'!M$3,FALSE))</f>
        <v>0.33500000000000002</v>
      </c>
      <c r="U497" s="15">
        <f>IF(T496="","",VLOOKUP($E496&amp;$D$91&amp;$D$92,'CCG data'!$A:$AD,'CCG data'!N$3,FALSE))</f>
        <v>0.371</v>
      </c>
      <c r="V497" s="15">
        <f>IF(V496="","",VLOOKUP($E496&amp;$D$91&amp;$D$92,'CCG data'!$A:$AD,'CCG data'!O$3,FALSE))</f>
        <v>0.124</v>
      </c>
      <c r="W497" s="135">
        <f>IF(V496="","",VLOOKUP($E496&amp;$D$91&amp;$D$92,'CCG data'!$A:$AD,'CCG data'!P$3,FALSE))</f>
        <v>0.151</v>
      </c>
      <c r="Z497" s="163" t="str">
        <f>IFERROR(VLOOKUP($E497&amp;$D$92, Outliers!$A$4:$P$214,10,FALSE),"0")</f>
        <v>0</v>
      </c>
      <c r="AA497" s="163" t="str">
        <f>IFERROR(VLOOKUP($E497&amp;$D$92, Outliers!$A$4:$P$214,11,FALSE),"0")</f>
        <v>0</v>
      </c>
      <c r="AB497" s="163" t="str">
        <f>IFERROR(VLOOKUP($E497&amp;$D$92, Outliers!$A$4:$P$214,12,FALSE),"0")</f>
        <v>0</v>
      </c>
      <c r="AD497" s="78"/>
      <c r="AE497" s="78"/>
      <c r="AF497" s="78"/>
      <c r="AG497" s="78"/>
    </row>
    <row r="498" spans="4:33" ht="15.75" x14ac:dyDescent="0.25">
      <c r="D498" s="318"/>
      <c r="E498" s="104" t="s">
        <v>427</v>
      </c>
      <c r="F498" s="405" t="str">
        <f>IF(OR(ISERROR(VLOOKUP($E498&amp;$D$91&amp;$D$92,'CCG data'!$A:$AD,'CCG data'!R$3,FALSE)),ISBLANK(VLOOKUP($E498&amp;$D$91&amp;$D$92,'CCG data'!$A:$AD,'CCG data'!R$3,FALSE))),"",VLOOKUP($E498&amp;$D$91&amp;$D$92,'CCG data'!$A:$AD,'CCG data'!R$3,FALSE))</f>
        <v/>
      </c>
      <c r="G498" s="406"/>
      <c r="H498" s="406">
        <f>IF(OR(ISERROR(VLOOKUP($E498&amp;$D$91&amp;$D$92,'CCG data'!$A:$AD,'CCG data'!S$3,FALSE)),ISBLANK(VLOOKUP($E498&amp;$D$91&amp;$D$92,'CCG data'!$A:$AD,'CCG data'!S$3,FALSE))),"",VLOOKUP($E498&amp;$D$91&amp;$D$92,'CCG data'!$A:$AD,'CCG data'!S$3,FALSE))</f>
        <v>25.178518017658622</v>
      </c>
      <c r="I498" s="406"/>
      <c r="J498" s="406">
        <f>IF(OR(ISERROR(VLOOKUP($E498&amp;$D$91&amp;$D$92,'CCG data'!$A:$AD,'CCG data'!T$3,FALSE)),ISBLANK(VLOOKUP($E498&amp;$D$91&amp;$D$92,'CCG data'!$A:$AD,'CCG data'!T$3,FALSE))),"",VLOOKUP($E498&amp;$D$91&amp;$D$92,'CCG data'!$A:$AD,'CCG data'!T$3,FALSE))</f>
        <v>23.555993902094738</v>
      </c>
      <c r="K498" s="406"/>
      <c r="L498" s="406">
        <f>IF(OR(ISERROR(VLOOKUP($E498&amp;$D$91&amp;$D$92,'CCG data'!$A:$AD,'CCG data'!U$3,FALSE)),ISBLANK(VLOOKUP($E498&amp;$D$91&amp;$D$92,'CCG data'!$A:$AD,'CCG data'!U$3,FALSE))),"",VLOOKUP($E498&amp;$D$91&amp;$D$92,'CCG data'!$A:$AD,'CCG data'!U$3,FALSE))</f>
        <v>17.721250251091803</v>
      </c>
      <c r="M498" s="407"/>
      <c r="N498" s="362">
        <f>IF(OR(ISERROR(VLOOKUP($E498&amp;$D$91&amp;$D$92,'CCG data'!$A:$AD,'CCG data'!G$3,FALSE)),ISBLANK(VLOOKUP($E498&amp;$D$91&amp;$D$92,'CCG data'!$A:$AD,'CCG data'!G$3,FALSE))),"",VLOOKUP($E498&amp;$D$91&amp;$D$92,'CCG data'!$A:$AD,'CCG data'!G$3,FALSE))</f>
        <v>782</v>
      </c>
      <c r="P498" s="397" t="str">
        <f>IF(OR(ISERROR(VLOOKUP($E498&amp;$D$91&amp;$D$92,'CCG data'!$A:$AD,'CCG data'!B$3,FALSE)),ISBLANK(VLOOKUP($E498&amp;$D$91&amp;$D$92,'CCG data'!$A:$AD,'CCG data'!B$3,FALSE))),"",VLOOKUP($E498&amp;$D$91&amp;$D$92,'CCG data'!$A:$AD,'CCG data'!B$3,FALSE))</f>
        <v/>
      </c>
      <c r="Q498" s="263"/>
      <c r="R498" s="263">
        <f>IF(OR(ISERROR(VLOOKUP($E498&amp;$D$91&amp;$D$92,'CCG data'!$A:$AD,'CCG data'!C$3,FALSE)),ISBLANK(VLOOKUP($E498&amp;$D$91&amp;$D$92,'CCG data'!$A:$AD,'CCG data'!C$3,FALSE))),"",VLOOKUP($E498&amp;$D$91&amp;$D$92,'CCG data'!$A:$AD,'CCG data'!C$3,FALSE))</f>
        <v>0.37979539641943733</v>
      </c>
      <c r="S498" s="263"/>
      <c r="T498" s="263">
        <f>IF(OR(ISERROR(VLOOKUP($E498&amp;$D$91&amp;$D$92,'CCG data'!$A:$AD,'CCG data'!D$3,FALSE)),ISBLANK(VLOOKUP($E498&amp;$D$91&amp;$D$92,'CCG data'!$A:$AD,'CCG data'!D$3,FALSE))),"",VLOOKUP($E498&amp;$D$91&amp;$D$92,'CCG data'!$A:$AD,'CCG data'!D$3,FALSE))</f>
        <v>0.35549872122762149</v>
      </c>
      <c r="U498" s="263"/>
      <c r="V498" s="263">
        <f>IF(OR(ISERROR(VLOOKUP($E498&amp;$D$91&amp;$D$92,'CCG data'!$A:$AD,'CCG data'!E$3,FALSE)),ISBLANK(VLOOKUP($E498&amp;$D$91&amp;$D$92,'CCG data'!$A:$AD,'CCG data'!E$3,FALSE))),"",VLOOKUP($E498&amp;$D$91&amp;$D$92,'CCG data'!$A:$AD,'CCG data'!E$3,FALSE))</f>
        <v>0.26470588235294118</v>
      </c>
      <c r="W498" s="398"/>
      <c r="Z498" s="163">
        <f>IFERROR(VLOOKUP($E498&amp;$D$92, Outliers!$A$4:$P$214,10,FALSE),"0")</f>
        <v>1</v>
      </c>
      <c r="AA498" s="163">
        <f>IFERROR(VLOOKUP($E498&amp;$D$92, Outliers!$A$4:$P$214,11,FALSE),"0")</f>
        <v>0</v>
      </c>
      <c r="AB498" s="163">
        <f>IFERROR(VLOOKUP($E498&amp;$D$92, Outliers!$A$4:$P$214,12,FALSE),"0")</f>
        <v>1</v>
      </c>
      <c r="AD498" s="78"/>
      <c r="AE498" s="78"/>
      <c r="AF498" s="78"/>
      <c r="AG498" s="78"/>
    </row>
    <row r="499" spans="4:33" x14ac:dyDescent="0.25">
      <c r="D499" s="318"/>
      <c r="E499" s="103" t="s">
        <v>27</v>
      </c>
      <c r="F499" s="95" t="str">
        <f>IF(P498="","",VLOOKUP($E498&amp;$D$91&amp;$D$92,'CCG data'!$A:$AD,'CCG data'!W$3,FALSE))</f>
        <v/>
      </c>
      <c r="G499" s="96" t="str">
        <f>IF(P498="","",VLOOKUP($E498&amp;$D$91&amp;$D$92,'CCG data'!$A:$AD,'CCG data'!X$3,FALSE))</f>
        <v/>
      </c>
      <c r="H499" s="96">
        <f>IF(R498="","",VLOOKUP($E498&amp;$D$91&amp;$D$92,'CCG data'!$A:$AD,'CCG data'!Y$3,FALSE))</f>
        <v>22.314946651649773</v>
      </c>
      <c r="I499" s="96">
        <f>IF(R498="","",VLOOKUP($E498&amp;$D$91&amp;$D$92,'CCG data'!$A:$AD,'CCG data'!Z$3,FALSE))</f>
        <v>28.04208938366747</v>
      </c>
      <c r="J499" s="96">
        <f>IF(T498="","",VLOOKUP($E498&amp;$D$91&amp;$D$92,'CCG data'!$A:$AD,'CCG data'!AA$3,FALSE))</f>
        <v>20.786916428760097</v>
      </c>
      <c r="K499" s="96">
        <f>IF(T498="","",VLOOKUP($E498&amp;$D$91&amp;$D$92,'CCG data'!$A:$AD,'CCG data'!AB$3,FALSE))</f>
        <v>26.325071375429378</v>
      </c>
      <c r="L499" s="96">
        <f>IF(V498="","",VLOOKUP($E498&amp;$D$91&amp;$D$92,'CCG data'!$A:$AD,'CCG data'!AC$3,FALSE))</f>
        <v>15.307094657614542</v>
      </c>
      <c r="M499" s="96">
        <f>IF(V498="","",VLOOKUP($E498&amp;$D$91&amp;$D$92,'CCG data'!$A:$AD,'CCG data'!AD$3,FALSE))</f>
        <v>20.135405844569064</v>
      </c>
      <c r="N499" s="363"/>
      <c r="P499" s="150" t="str">
        <f>IF(P498="","",VLOOKUP($E498&amp;$D$91&amp;$D$92,'CCG data'!$A:$AD,'CCG data'!I$3,FALSE))</f>
        <v/>
      </c>
      <c r="Q499" s="15" t="str">
        <f>IF(P498="","",VLOOKUP($E498&amp;$D$91&amp;$D$92,'CCG data'!$A:$AD,'CCG data'!J$3,FALSE))</f>
        <v/>
      </c>
      <c r="R499" s="15">
        <f>IF(R498="","",VLOOKUP($E498&amp;$D$91&amp;$D$92,'CCG data'!$A:$AD,'CCG data'!K$3,FALSE))</f>
        <v>0.34599999999999997</v>
      </c>
      <c r="S499" s="15">
        <f>IF(R498="","",VLOOKUP($E498&amp;$D$91&amp;$D$92,'CCG data'!$A:$AD,'CCG data'!L$3,FALSE))</f>
        <v>0.41399999999999998</v>
      </c>
      <c r="T499" s="15">
        <f>IF(T498="","",VLOOKUP($E498&amp;$D$91&amp;$D$92,'CCG data'!$A:$AD,'CCG data'!M$3,FALSE))</f>
        <v>0.32300000000000001</v>
      </c>
      <c r="U499" s="15">
        <f>IF(T498="","",VLOOKUP($E498&amp;$D$91&amp;$D$92,'CCG data'!$A:$AD,'CCG data'!N$3,FALSE))</f>
        <v>0.39</v>
      </c>
      <c r="V499" s="15">
        <f>IF(V498="","",VLOOKUP($E498&amp;$D$91&amp;$D$92,'CCG data'!$A:$AD,'CCG data'!O$3,FALSE))</f>
        <v>0.23499999999999999</v>
      </c>
      <c r="W499" s="135">
        <f>IF(V498="","",VLOOKUP($E498&amp;$D$91&amp;$D$92,'CCG data'!$A:$AD,'CCG data'!P$3,FALSE))</f>
        <v>0.29699999999999999</v>
      </c>
      <c r="Z499" s="163" t="str">
        <f>IFERROR(VLOOKUP($E499&amp;$D$92, Outliers!$A$4:$P$214,10,FALSE),"0")</f>
        <v>0</v>
      </c>
      <c r="AA499" s="163" t="str">
        <f>IFERROR(VLOOKUP($E499&amp;$D$92, Outliers!$A$4:$P$214,11,FALSE),"0")</f>
        <v>0</v>
      </c>
      <c r="AB499" s="163" t="str">
        <f>IFERROR(VLOOKUP($E499&amp;$D$92, Outliers!$A$4:$P$214,12,FALSE),"0")</f>
        <v>0</v>
      </c>
      <c r="AD499" s="78"/>
      <c r="AE499" s="78"/>
      <c r="AF499" s="78"/>
      <c r="AG499" s="78"/>
    </row>
    <row r="500" spans="4:33" ht="15.75" x14ac:dyDescent="0.25">
      <c r="D500" s="318"/>
      <c r="E500" s="104" t="s">
        <v>297</v>
      </c>
      <c r="F500" s="405" t="str">
        <f>IF(OR(ISERROR(VLOOKUP($E500&amp;$D$91&amp;$D$92,'CCG data'!$A:$AD,'CCG data'!R$3,FALSE)),ISBLANK(VLOOKUP($E500&amp;$D$91&amp;$D$92,'CCG data'!$A:$AD,'CCG data'!R$3,FALSE))),"",VLOOKUP($E500&amp;$D$91&amp;$D$92,'CCG data'!$A:$AD,'CCG data'!R$3,FALSE))</f>
        <v/>
      </c>
      <c r="G500" s="406"/>
      <c r="H500" s="406">
        <f>IF(OR(ISERROR(VLOOKUP($E500&amp;$D$91&amp;$D$92,'CCG data'!$A:$AD,'CCG data'!S$3,FALSE)),ISBLANK(VLOOKUP($E500&amp;$D$91&amp;$D$92,'CCG data'!$A:$AD,'CCG data'!S$3,FALSE))),"",VLOOKUP($E500&amp;$D$91&amp;$D$92,'CCG data'!$A:$AD,'CCG data'!S$3,FALSE))</f>
        <v>47.90902888866551</v>
      </c>
      <c r="I500" s="406"/>
      <c r="J500" s="406">
        <f>IF(OR(ISERROR(VLOOKUP($E500&amp;$D$91&amp;$D$92,'CCG data'!$A:$AD,'CCG data'!T$3,FALSE)),ISBLANK(VLOOKUP($E500&amp;$D$91&amp;$D$92,'CCG data'!$A:$AD,'CCG data'!T$3,FALSE))),"",VLOOKUP($E500&amp;$D$91&amp;$D$92,'CCG data'!$A:$AD,'CCG data'!T$3,FALSE))</f>
        <v>35.445311901801219</v>
      </c>
      <c r="K500" s="406"/>
      <c r="L500" s="406">
        <f>IF(OR(ISERROR(VLOOKUP($E500&amp;$D$91&amp;$D$92,'CCG data'!$A:$AD,'CCG data'!U$3,FALSE)),ISBLANK(VLOOKUP($E500&amp;$D$91&amp;$D$92,'CCG data'!$A:$AD,'CCG data'!U$3,FALSE))),"",VLOOKUP($E500&amp;$D$91&amp;$D$92,'CCG data'!$A:$AD,'CCG data'!U$3,FALSE))</f>
        <v>11.356954867217851</v>
      </c>
      <c r="M500" s="407"/>
      <c r="N500" s="362">
        <f>IF(OR(ISERROR(VLOOKUP($E500&amp;$D$91&amp;$D$92,'CCG data'!$A:$AD,'CCG data'!G$3,FALSE)),ISBLANK(VLOOKUP($E500&amp;$D$91&amp;$D$92,'CCG data'!$A:$AD,'CCG data'!G$3,FALSE))),"",VLOOKUP($E500&amp;$D$91&amp;$D$92,'CCG data'!$A:$AD,'CCG data'!G$3,FALSE))</f>
        <v>3041</v>
      </c>
      <c r="P500" s="397" t="str">
        <f>IF(OR(ISERROR(VLOOKUP($E500&amp;$D$91&amp;$D$92,'CCG data'!$A:$AD,'CCG data'!B$3,FALSE)),ISBLANK(VLOOKUP($E500&amp;$D$91&amp;$D$92,'CCG data'!$A:$AD,'CCG data'!B$3,FALSE))),"",VLOOKUP($E500&amp;$D$91&amp;$D$92,'CCG data'!$A:$AD,'CCG data'!B$3,FALSE))</f>
        <v/>
      </c>
      <c r="Q500" s="263"/>
      <c r="R500" s="263">
        <f>IF(OR(ISERROR(VLOOKUP($E500&amp;$D$91&amp;$D$92,'CCG data'!$A:$AD,'CCG data'!C$3,FALSE)),ISBLANK(VLOOKUP($E500&amp;$D$91&amp;$D$92,'CCG data'!$A:$AD,'CCG data'!C$3,FALSE))),"",VLOOKUP($E500&amp;$D$91&amp;$D$92,'CCG data'!$A:$AD,'CCG data'!C$3,FALSE))</f>
        <v>0.50411048997040442</v>
      </c>
      <c r="S500" s="263"/>
      <c r="T500" s="263">
        <f>IF(OR(ISERROR(VLOOKUP($E500&amp;$D$91&amp;$D$92,'CCG data'!$A:$AD,'CCG data'!D$3,FALSE)),ISBLANK(VLOOKUP($E500&amp;$D$91&amp;$D$92,'CCG data'!$A:$AD,'CCG data'!D$3,FALSE))),"",VLOOKUP($E500&amp;$D$91&amp;$D$92,'CCG data'!$A:$AD,'CCG data'!D$3,FALSE))</f>
        <v>0.37652088128904965</v>
      </c>
      <c r="U500" s="263"/>
      <c r="V500" s="263">
        <f>IF(OR(ISERROR(VLOOKUP($E500&amp;$D$91&amp;$D$92,'CCG data'!$A:$AD,'CCG data'!E$3,FALSE)),ISBLANK(VLOOKUP($E500&amp;$D$91&amp;$D$92,'CCG data'!$A:$AD,'CCG data'!E$3,FALSE))),"",VLOOKUP($E500&amp;$D$91&amp;$D$92,'CCG data'!$A:$AD,'CCG data'!E$3,FALSE))</f>
        <v>0.11936862874054588</v>
      </c>
      <c r="W500" s="398"/>
      <c r="Z500" s="163">
        <f>IFERROR(VLOOKUP($E500&amp;$D$92, Outliers!$A$4:$P$214,10,FALSE),"0")</f>
        <v>1</v>
      </c>
      <c r="AA500" s="163">
        <f>IFERROR(VLOOKUP($E500&amp;$D$92, Outliers!$A$4:$P$214,11,FALSE),"0")</f>
        <v>1</v>
      </c>
      <c r="AB500" s="163">
        <f>IFERROR(VLOOKUP($E500&amp;$D$92, Outliers!$A$4:$P$214,12,FALSE),"0")</f>
        <v>0</v>
      </c>
      <c r="AD500" s="78"/>
      <c r="AE500" s="78"/>
      <c r="AF500" s="78"/>
      <c r="AG500" s="78"/>
    </row>
    <row r="501" spans="4:33" x14ac:dyDescent="0.25">
      <c r="D501" s="318"/>
      <c r="E501" s="103" t="s">
        <v>27</v>
      </c>
      <c r="F501" s="95" t="str">
        <f>IF(P500="","",VLOOKUP($E500&amp;$D$91&amp;$D$92,'CCG data'!$A:$AD,'CCG data'!W$3,FALSE))</f>
        <v/>
      </c>
      <c r="G501" s="96" t="str">
        <f>IF(P500="","",VLOOKUP($E500&amp;$D$91&amp;$D$92,'CCG data'!$A:$AD,'CCG data'!X$3,FALSE))</f>
        <v/>
      </c>
      <c r="H501" s="96">
        <f>IF(R500="","",VLOOKUP($E500&amp;$D$91&amp;$D$92,'CCG data'!$A:$AD,'CCG data'!Y$3,FALSE))</f>
        <v>45.510735215442821</v>
      </c>
      <c r="I501" s="96">
        <f>IF(R500="","",VLOOKUP($E500&amp;$D$91&amp;$D$92,'CCG data'!$A:$AD,'CCG data'!Z$3,FALSE))</f>
        <v>50.307322561888199</v>
      </c>
      <c r="J501" s="96">
        <f>IF(T500="","",VLOOKUP($E500&amp;$D$91&amp;$D$92,'CCG data'!$A:$AD,'CCG data'!AA$3,FALSE))</f>
        <v>33.392202317786193</v>
      </c>
      <c r="K501" s="96">
        <f>IF(T500="","",VLOOKUP($E500&amp;$D$91&amp;$D$92,'CCG data'!$A:$AD,'CCG data'!AB$3,FALSE))</f>
        <v>37.498421485816245</v>
      </c>
      <c r="L501" s="96">
        <f>IF(V500="","",VLOOKUP($E500&amp;$D$91&amp;$D$92,'CCG data'!$A:$AD,'CCG data'!AC$3,FALSE))</f>
        <v>10.188627207078323</v>
      </c>
      <c r="M501" s="96">
        <f>IF(V500="","",VLOOKUP($E500&amp;$D$91&amp;$D$92,'CCG data'!$A:$AD,'CCG data'!AD$3,FALSE))</f>
        <v>12.52528252735738</v>
      </c>
      <c r="N501" s="363"/>
      <c r="P501" s="150" t="str">
        <f>IF(P500="","",VLOOKUP($E500&amp;$D$91&amp;$D$92,'CCG data'!$A:$AD,'CCG data'!I$3,FALSE))</f>
        <v/>
      </c>
      <c r="Q501" s="15" t="str">
        <f>IF(P500="","",VLOOKUP($E500&amp;$D$91&amp;$D$92,'CCG data'!$A:$AD,'CCG data'!J$3,FALSE))</f>
        <v/>
      </c>
      <c r="R501" s="15">
        <f>IF(R500="","",VLOOKUP($E500&amp;$D$91&amp;$D$92,'CCG data'!$A:$AD,'CCG data'!K$3,FALSE))</f>
        <v>0.48599999999999999</v>
      </c>
      <c r="S501" s="15">
        <f>IF(R500="","",VLOOKUP($E500&amp;$D$91&amp;$D$92,'CCG data'!$A:$AD,'CCG data'!L$3,FALSE))</f>
        <v>0.52200000000000002</v>
      </c>
      <c r="T501" s="15">
        <f>IF(T500="","",VLOOKUP($E500&amp;$D$91&amp;$D$92,'CCG data'!$A:$AD,'CCG data'!M$3,FALSE))</f>
        <v>0.35899999999999999</v>
      </c>
      <c r="U501" s="15">
        <f>IF(T500="","",VLOOKUP($E500&amp;$D$91&amp;$D$92,'CCG data'!$A:$AD,'CCG data'!N$3,FALSE))</f>
        <v>0.39400000000000002</v>
      </c>
      <c r="V501" s="15">
        <f>IF(V500="","",VLOOKUP($E500&amp;$D$91&amp;$D$92,'CCG data'!$A:$AD,'CCG data'!O$3,FALSE))</f>
        <v>0.108</v>
      </c>
      <c r="W501" s="135">
        <f>IF(V500="","",VLOOKUP($E500&amp;$D$91&amp;$D$92,'CCG data'!$A:$AD,'CCG data'!P$3,FALSE))</f>
        <v>0.13100000000000001</v>
      </c>
      <c r="Z501" s="163" t="str">
        <f>IFERROR(VLOOKUP($E501&amp;$D$92, Outliers!$A$4:$P$214,10,FALSE),"0")</f>
        <v>0</v>
      </c>
      <c r="AA501" s="163" t="str">
        <f>IFERROR(VLOOKUP($E501&amp;$D$92, Outliers!$A$4:$P$214,11,FALSE),"0")</f>
        <v>0</v>
      </c>
      <c r="AB501" s="163" t="str">
        <f>IFERROR(VLOOKUP($E501&amp;$D$92, Outliers!$A$4:$P$214,12,FALSE),"0")</f>
        <v>0</v>
      </c>
      <c r="AD501" s="78"/>
      <c r="AE501" s="78"/>
      <c r="AF501" s="78"/>
      <c r="AG501" s="78"/>
    </row>
    <row r="502" spans="4:33" ht="15.75" x14ac:dyDescent="0.25">
      <c r="D502" s="318"/>
      <c r="E502" s="104" t="s">
        <v>298</v>
      </c>
      <c r="F502" s="405" t="str">
        <f>IF(OR(ISERROR(VLOOKUP($E502&amp;$D$91&amp;$D$92,'CCG data'!$A:$AD,'CCG data'!R$3,FALSE)),ISBLANK(VLOOKUP($E502&amp;$D$91&amp;$D$92,'CCG data'!$A:$AD,'CCG data'!R$3,FALSE))),"",VLOOKUP($E502&amp;$D$91&amp;$D$92,'CCG data'!$A:$AD,'CCG data'!R$3,FALSE))</f>
        <v/>
      </c>
      <c r="G502" s="406"/>
      <c r="H502" s="406">
        <f>IF(OR(ISERROR(VLOOKUP($E502&amp;$D$91&amp;$D$92,'CCG data'!$A:$AD,'CCG data'!S$3,FALSE)),ISBLANK(VLOOKUP($E502&amp;$D$91&amp;$D$92,'CCG data'!$A:$AD,'CCG data'!S$3,FALSE))),"",VLOOKUP($E502&amp;$D$91&amp;$D$92,'CCG data'!$A:$AD,'CCG data'!S$3,FALSE))</f>
        <v>24.047804815741145</v>
      </c>
      <c r="I502" s="406"/>
      <c r="J502" s="406">
        <f>IF(OR(ISERROR(VLOOKUP($E502&amp;$D$91&amp;$D$92,'CCG data'!$A:$AD,'CCG data'!T$3,FALSE)),ISBLANK(VLOOKUP($E502&amp;$D$91&amp;$D$92,'CCG data'!$A:$AD,'CCG data'!T$3,FALSE))),"",VLOOKUP($E502&amp;$D$91&amp;$D$92,'CCG data'!$A:$AD,'CCG data'!T$3,FALSE))</f>
        <v>15.72650623916433</v>
      </c>
      <c r="K502" s="406"/>
      <c r="L502" s="406">
        <f>IF(OR(ISERROR(VLOOKUP($E502&amp;$D$91&amp;$D$92,'CCG data'!$A:$AD,'CCG data'!U$3,FALSE)),ISBLANK(VLOOKUP($E502&amp;$D$91&amp;$D$92,'CCG data'!$A:$AD,'CCG data'!U$3,FALSE))),"",VLOOKUP($E502&amp;$D$91&amp;$D$92,'CCG data'!$A:$AD,'CCG data'!U$3,FALSE))</f>
        <v>8.4961393160461256</v>
      </c>
      <c r="M502" s="407"/>
      <c r="N502" s="362">
        <f>IF(OR(ISERROR(VLOOKUP($E502&amp;$D$91&amp;$D$92,'CCG data'!$A:$AD,'CCG data'!G$3,FALSE)),ISBLANK(VLOOKUP($E502&amp;$D$91&amp;$D$92,'CCG data'!$A:$AD,'CCG data'!G$3,FALSE))),"",VLOOKUP($E502&amp;$D$91&amp;$D$92,'CCG data'!$A:$AD,'CCG data'!G$3,FALSE))</f>
        <v>614</v>
      </c>
      <c r="P502" s="397" t="str">
        <f>IF(OR(ISERROR(VLOOKUP($E502&amp;$D$91&amp;$D$92,'CCG data'!$A:$AD,'CCG data'!B$3,FALSE)),ISBLANK(VLOOKUP($E502&amp;$D$91&amp;$D$92,'CCG data'!$A:$AD,'CCG data'!B$3,FALSE))),"",VLOOKUP($E502&amp;$D$91&amp;$D$92,'CCG data'!$A:$AD,'CCG data'!B$3,FALSE))</f>
        <v/>
      </c>
      <c r="Q502" s="263"/>
      <c r="R502" s="263">
        <f>IF(OR(ISERROR(VLOOKUP($E502&amp;$D$91&amp;$D$92,'CCG data'!$A:$AD,'CCG data'!C$3,FALSE)),ISBLANK(VLOOKUP($E502&amp;$D$91&amp;$D$92,'CCG data'!$A:$AD,'CCG data'!C$3,FALSE))),"",VLOOKUP($E502&amp;$D$91&amp;$D$92,'CCG data'!$A:$AD,'CCG data'!C$3,FALSE))</f>
        <v>0.5</v>
      </c>
      <c r="S502" s="263"/>
      <c r="T502" s="263">
        <f>IF(OR(ISERROR(VLOOKUP($E502&amp;$D$91&amp;$D$92,'CCG data'!$A:$AD,'CCG data'!D$3,FALSE)),ISBLANK(VLOOKUP($E502&amp;$D$91&amp;$D$92,'CCG data'!$A:$AD,'CCG data'!D$3,FALSE))),"",VLOOKUP($E502&amp;$D$91&amp;$D$92,'CCG data'!$A:$AD,'CCG data'!D$3,FALSE))</f>
        <v>0.32084690553745926</v>
      </c>
      <c r="U502" s="263"/>
      <c r="V502" s="263">
        <f>IF(OR(ISERROR(VLOOKUP($E502&amp;$D$91&amp;$D$92,'CCG data'!$A:$AD,'CCG data'!E$3,FALSE)),ISBLANK(VLOOKUP($E502&amp;$D$91&amp;$D$92,'CCG data'!$A:$AD,'CCG data'!E$3,FALSE))),"",VLOOKUP($E502&amp;$D$91&amp;$D$92,'CCG data'!$A:$AD,'CCG data'!E$3,FALSE))</f>
        <v>0.17915309446254071</v>
      </c>
      <c r="W502" s="398"/>
      <c r="Z502" s="163">
        <f>IFERROR(VLOOKUP($E502&amp;$D$92, Outliers!$A$4:$P$214,10,FALSE),"0")</f>
        <v>1</v>
      </c>
      <c r="AA502" s="163">
        <f>IFERROR(VLOOKUP($E502&amp;$D$92, Outliers!$A$4:$P$214,11,FALSE),"0")</f>
        <v>1</v>
      </c>
      <c r="AB502" s="163">
        <f>IFERROR(VLOOKUP($E502&amp;$D$92, Outliers!$A$4:$P$214,12,FALSE),"0")</f>
        <v>1</v>
      </c>
      <c r="AD502" s="78"/>
      <c r="AE502" s="78"/>
      <c r="AF502" s="78"/>
      <c r="AG502" s="78"/>
    </row>
    <row r="503" spans="4:33" x14ac:dyDescent="0.25">
      <c r="D503" s="318"/>
      <c r="E503" s="103" t="s">
        <v>27</v>
      </c>
      <c r="F503" s="95" t="str">
        <f>IF(P502="","",VLOOKUP($E502&amp;$D$91&amp;$D$92,'CCG data'!$A:$AD,'CCG data'!W$3,FALSE))</f>
        <v/>
      </c>
      <c r="G503" s="96" t="str">
        <f>IF(P502="","",VLOOKUP($E502&amp;$D$91&amp;$D$92,'CCG data'!$A:$AD,'CCG data'!X$3,FALSE))</f>
        <v/>
      </c>
      <c r="H503" s="96">
        <f>IF(R502="","",VLOOKUP($E502&amp;$D$91&amp;$D$92,'CCG data'!$A:$AD,'CCG data'!Y$3,FALSE))</f>
        <v>21.357742615851596</v>
      </c>
      <c r="I503" s="96">
        <f>IF(R502="","",VLOOKUP($E502&amp;$D$91&amp;$D$92,'CCG data'!$A:$AD,'CCG data'!Z$3,FALSE))</f>
        <v>26.737867015630695</v>
      </c>
      <c r="J503" s="96">
        <f>IF(T502="","",VLOOKUP($E502&amp;$D$91&amp;$D$92,'CCG data'!$A:$AD,'CCG data'!AA$3,FALSE))</f>
        <v>13.530390573896778</v>
      </c>
      <c r="K503" s="96">
        <f>IF(T502="","",VLOOKUP($E502&amp;$D$91&amp;$D$92,'CCG data'!$A:$AD,'CCG data'!AB$3,FALSE))</f>
        <v>17.922621904431882</v>
      </c>
      <c r="L503" s="96">
        <f>IF(V502="","",VLOOKUP($E502&amp;$D$91&amp;$D$92,'CCG data'!$A:$AD,'CCG data'!AC$3,FALSE))</f>
        <v>6.9083921218358775</v>
      </c>
      <c r="M503" s="96">
        <f>IF(V502="","",VLOOKUP($E502&amp;$D$91&amp;$D$92,'CCG data'!$A:$AD,'CCG data'!AD$3,FALSE))</f>
        <v>10.083886510256374</v>
      </c>
      <c r="N503" s="363"/>
      <c r="P503" s="150" t="str">
        <f>IF(P502="","",VLOOKUP($E502&amp;$D$91&amp;$D$92,'CCG data'!$A:$AD,'CCG data'!I$3,FALSE))</f>
        <v/>
      </c>
      <c r="Q503" s="15" t="str">
        <f>IF(P502="","",VLOOKUP($E502&amp;$D$91&amp;$D$92,'CCG data'!$A:$AD,'CCG data'!J$3,FALSE))</f>
        <v/>
      </c>
      <c r="R503" s="15">
        <f>IF(R502="","",VLOOKUP($E502&amp;$D$91&amp;$D$92,'CCG data'!$A:$AD,'CCG data'!K$3,FALSE))</f>
        <v>0.46100000000000002</v>
      </c>
      <c r="S503" s="15">
        <f>IF(R502="","",VLOOKUP($E502&amp;$D$91&amp;$D$92,'CCG data'!$A:$AD,'CCG data'!L$3,FALSE))</f>
        <v>0.53900000000000003</v>
      </c>
      <c r="T503" s="15">
        <f>IF(T502="","",VLOOKUP($E502&amp;$D$91&amp;$D$92,'CCG data'!$A:$AD,'CCG data'!M$3,FALSE))</f>
        <v>0.28499999999999998</v>
      </c>
      <c r="U503" s="15">
        <f>IF(T502="","",VLOOKUP($E502&amp;$D$91&amp;$D$92,'CCG data'!$A:$AD,'CCG data'!N$3,FALSE))</f>
        <v>0.35899999999999999</v>
      </c>
      <c r="V503" s="15">
        <f>IF(V502="","",VLOOKUP($E502&amp;$D$91&amp;$D$92,'CCG data'!$A:$AD,'CCG data'!O$3,FALSE))</f>
        <v>0.151</v>
      </c>
      <c r="W503" s="135">
        <f>IF(V502="","",VLOOKUP($E502&amp;$D$91&amp;$D$92,'CCG data'!$A:$AD,'CCG data'!P$3,FALSE))</f>
        <v>0.21099999999999999</v>
      </c>
      <c r="Z503" s="163" t="str">
        <f>IFERROR(VLOOKUP($E503&amp;$D$92, Outliers!$A$4:$P$214,10,FALSE),"0")</f>
        <v>0</v>
      </c>
      <c r="AA503" s="163" t="str">
        <f>IFERROR(VLOOKUP($E503&amp;$D$92, Outliers!$A$4:$P$214,11,FALSE),"0")</f>
        <v>0</v>
      </c>
      <c r="AB503" s="163" t="str">
        <f>IFERROR(VLOOKUP($E503&amp;$D$92, Outliers!$A$4:$P$214,12,FALSE),"0")</f>
        <v>0</v>
      </c>
      <c r="AD503" s="78"/>
      <c r="AE503" s="78"/>
      <c r="AF503" s="78"/>
      <c r="AG503" s="78"/>
    </row>
    <row r="504" spans="4:33" ht="15.75" x14ac:dyDescent="0.25">
      <c r="D504" s="318"/>
      <c r="E504" s="104" t="s">
        <v>299</v>
      </c>
      <c r="F504" s="405" t="str">
        <f>IF(OR(ISERROR(VLOOKUP($E504&amp;$D$91&amp;$D$92,'CCG data'!$A:$AD,'CCG data'!R$3,FALSE)),ISBLANK(VLOOKUP($E504&amp;$D$91&amp;$D$92,'CCG data'!$A:$AD,'CCG data'!R$3,FALSE))),"",VLOOKUP($E504&amp;$D$91&amp;$D$92,'CCG data'!$A:$AD,'CCG data'!R$3,FALSE))</f>
        <v/>
      </c>
      <c r="G504" s="406"/>
      <c r="H504" s="406">
        <f>IF(OR(ISERROR(VLOOKUP($E504&amp;$D$91&amp;$D$92,'CCG data'!$A:$AD,'CCG data'!S$3,FALSE)),ISBLANK(VLOOKUP($E504&amp;$D$91&amp;$D$92,'CCG data'!$A:$AD,'CCG data'!S$3,FALSE))),"",VLOOKUP($E504&amp;$D$91&amp;$D$92,'CCG data'!$A:$AD,'CCG data'!S$3,FALSE))</f>
        <v>38.264335095043542</v>
      </c>
      <c r="I504" s="406"/>
      <c r="J504" s="406">
        <f>IF(OR(ISERROR(VLOOKUP($E504&amp;$D$91&amp;$D$92,'CCG data'!$A:$AD,'CCG data'!T$3,FALSE)),ISBLANK(VLOOKUP($E504&amp;$D$91&amp;$D$92,'CCG data'!$A:$AD,'CCG data'!T$3,FALSE))),"",VLOOKUP($E504&amp;$D$91&amp;$D$92,'CCG data'!$A:$AD,'CCG data'!T$3,FALSE))</f>
        <v>29.539112074382171</v>
      </c>
      <c r="K504" s="406"/>
      <c r="L504" s="406">
        <f>IF(OR(ISERROR(VLOOKUP($E504&amp;$D$91&amp;$D$92,'CCG data'!$A:$AD,'CCG data'!U$3,FALSE)),ISBLANK(VLOOKUP($E504&amp;$D$91&amp;$D$92,'CCG data'!$A:$AD,'CCG data'!U$3,FALSE))),"",VLOOKUP($E504&amp;$D$91&amp;$D$92,'CCG data'!$A:$AD,'CCG data'!U$3,FALSE))</f>
        <v>13.893609016838917</v>
      </c>
      <c r="M504" s="407"/>
      <c r="N504" s="362">
        <f>IF(OR(ISERROR(VLOOKUP($E504&amp;$D$91&amp;$D$92,'CCG data'!$A:$AD,'CCG data'!G$3,FALSE)),ISBLANK(VLOOKUP($E504&amp;$D$91&amp;$D$92,'CCG data'!$A:$AD,'CCG data'!G$3,FALSE))),"",VLOOKUP($E504&amp;$D$91&amp;$D$92,'CCG data'!$A:$AD,'CCG data'!G$3,FALSE))</f>
        <v>1746</v>
      </c>
      <c r="P504" s="397" t="str">
        <f>IF(OR(ISERROR(VLOOKUP($E504&amp;$D$91&amp;$D$92,'CCG data'!$A:$AD,'CCG data'!B$3,FALSE)),ISBLANK(VLOOKUP($E504&amp;$D$91&amp;$D$92,'CCG data'!$A:$AD,'CCG data'!B$3,FALSE))),"",VLOOKUP($E504&amp;$D$91&amp;$D$92,'CCG data'!$A:$AD,'CCG data'!B$3,FALSE))</f>
        <v/>
      </c>
      <c r="Q504" s="263"/>
      <c r="R504" s="263">
        <f>IF(OR(ISERROR(VLOOKUP($E504&amp;$D$91&amp;$D$92,'CCG data'!$A:$AD,'CCG data'!C$3,FALSE)),ISBLANK(VLOOKUP($E504&amp;$D$91&amp;$D$92,'CCG data'!$A:$AD,'CCG data'!C$3,FALSE))),"",VLOOKUP($E504&amp;$D$91&amp;$D$92,'CCG data'!$A:$AD,'CCG data'!C$3,FALSE))</f>
        <v>0.46678121420389462</v>
      </c>
      <c r="S504" s="263"/>
      <c r="T504" s="263">
        <f>IF(OR(ISERROR(VLOOKUP($E504&amp;$D$91&amp;$D$92,'CCG data'!$A:$AD,'CCG data'!D$3,FALSE)),ISBLANK(VLOOKUP($E504&amp;$D$91&amp;$D$92,'CCG data'!$A:$AD,'CCG data'!D$3,FALSE))),"",VLOOKUP($E504&amp;$D$91&amp;$D$92,'CCG data'!$A:$AD,'CCG data'!D$3,FALSE))</f>
        <v>0.36368843069873996</v>
      </c>
      <c r="U504" s="263"/>
      <c r="V504" s="263">
        <f>IF(OR(ISERROR(VLOOKUP($E504&amp;$D$91&amp;$D$92,'CCG data'!$A:$AD,'CCG data'!E$3,FALSE)),ISBLANK(VLOOKUP($E504&amp;$D$91&amp;$D$92,'CCG data'!$A:$AD,'CCG data'!E$3,FALSE))),"",VLOOKUP($E504&amp;$D$91&amp;$D$92,'CCG data'!$A:$AD,'CCG data'!E$3,FALSE))</f>
        <v>0.16953035509736541</v>
      </c>
      <c r="W504" s="398"/>
      <c r="Z504" s="163">
        <f>IFERROR(VLOOKUP($E504&amp;$D$92, Outliers!$A$4:$P$214,10,FALSE),"0")</f>
        <v>0</v>
      </c>
      <c r="AA504" s="163">
        <f>IFERROR(VLOOKUP($E504&amp;$D$92, Outliers!$A$4:$P$214,11,FALSE),"0")</f>
        <v>0</v>
      </c>
      <c r="AB504" s="163">
        <f>IFERROR(VLOOKUP($E504&amp;$D$92, Outliers!$A$4:$P$214,12,FALSE),"0")</f>
        <v>0</v>
      </c>
      <c r="AD504" s="78"/>
      <c r="AE504" s="78"/>
      <c r="AF504" s="78"/>
      <c r="AG504" s="78"/>
    </row>
    <row r="505" spans="4:33" x14ac:dyDescent="0.25">
      <c r="D505" s="318"/>
      <c r="E505" s="103" t="s">
        <v>27</v>
      </c>
      <c r="F505" s="95" t="str">
        <f>IF(P504="","",VLOOKUP($E504&amp;$D$91&amp;$D$92,'CCG data'!$A:$AD,'CCG data'!W$3,FALSE))</f>
        <v/>
      </c>
      <c r="G505" s="96" t="str">
        <f>IF(P504="","",VLOOKUP($E504&amp;$D$91&amp;$D$92,'CCG data'!$A:$AD,'CCG data'!X$3,FALSE))</f>
        <v/>
      </c>
      <c r="H505" s="96">
        <f>IF(R504="","",VLOOKUP($E504&amp;$D$91&amp;$D$92,'CCG data'!$A:$AD,'CCG data'!Y$3,FALSE))</f>
        <v>35.637266346322029</v>
      </c>
      <c r="I505" s="96">
        <f>IF(R504="","",VLOOKUP($E504&amp;$D$91&amp;$D$92,'CCG data'!$A:$AD,'CCG data'!Z$3,FALSE))</f>
        <v>40.891403843765055</v>
      </c>
      <c r="J505" s="96">
        <f>IF(T504="","",VLOOKUP($E504&amp;$D$91&amp;$D$92,'CCG data'!$A:$AD,'CCG data'!AA$3,FALSE))</f>
        <v>27.241553219068162</v>
      </c>
      <c r="K505" s="96">
        <f>IF(T504="","",VLOOKUP($E504&amp;$D$91&amp;$D$92,'CCG data'!$A:$AD,'CCG data'!AB$3,FALSE))</f>
        <v>31.836670929696179</v>
      </c>
      <c r="L505" s="96">
        <f>IF(V504="","",VLOOKUP($E504&amp;$D$91&amp;$D$92,'CCG data'!$A:$AD,'CCG data'!AC$3,FALSE))</f>
        <v>12.310811759838304</v>
      </c>
      <c r="M505" s="96">
        <f>IF(V504="","",VLOOKUP($E504&amp;$D$91&amp;$D$92,'CCG data'!$A:$AD,'CCG data'!AD$3,FALSE))</f>
        <v>15.476406273839531</v>
      </c>
      <c r="N505" s="363"/>
      <c r="P505" s="150" t="str">
        <f>IF(P504="","",VLOOKUP($E504&amp;$D$91&amp;$D$92,'CCG data'!$A:$AD,'CCG data'!I$3,FALSE))</f>
        <v/>
      </c>
      <c r="Q505" s="15" t="str">
        <f>IF(P504="","",VLOOKUP($E504&amp;$D$91&amp;$D$92,'CCG data'!$A:$AD,'CCG data'!J$3,FALSE))</f>
        <v/>
      </c>
      <c r="R505" s="15">
        <f>IF(R504="","",VLOOKUP($E504&amp;$D$91&amp;$D$92,'CCG data'!$A:$AD,'CCG data'!K$3,FALSE))</f>
        <v>0.443</v>
      </c>
      <c r="S505" s="15">
        <f>IF(R504="","",VLOOKUP($E504&amp;$D$91&amp;$D$92,'CCG data'!$A:$AD,'CCG data'!L$3,FALSE))</f>
        <v>0.49</v>
      </c>
      <c r="T505" s="15">
        <f>IF(T504="","",VLOOKUP($E504&amp;$D$91&amp;$D$92,'CCG data'!$A:$AD,'CCG data'!M$3,FALSE))</f>
        <v>0.34100000000000003</v>
      </c>
      <c r="U505" s="15">
        <f>IF(T504="","",VLOOKUP($E504&amp;$D$91&amp;$D$92,'CCG data'!$A:$AD,'CCG data'!N$3,FALSE))</f>
        <v>0.38700000000000001</v>
      </c>
      <c r="V505" s="15">
        <f>IF(V504="","",VLOOKUP($E504&amp;$D$91&amp;$D$92,'CCG data'!$A:$AD,'CCG data'!O$3,FALSE))</f>
        <v>0.153</v>
      </c>
      <c r="W505" s="135">
        <f>IF(V504="","",VLOOKUP($E504&amp;$D$91&amp;$D$92,'CCG data'!$A:$AD,'CCG data'!P$3,FALSE))</f>
        <v>0.188</v>
      </c>
      <c r="Z505" s="163" t="str">
        <f>IFERROR(VLOOKUP($E505&amp;$D$92, Outliers!$A$4:$P$214,10,FALSE),"0")</f>
        <v>0</v>
      </c>
      <c r="AA505" s="163" t="str">
        <f>IFERROR(VLOOKUP($E505&amp;$D$92, Outliers!$A$4:$P$214,11,FALSE),"0")</f>
        <v>0</v>
      </c>
      <c r="AB505" s="163" t="str">
        <f>IFERROR(VLOOKUP($E505&amp;$D$92, Outliers!$A$4:$P$214,12,FALSE),"0")</f>
        <v>0</v>
      </c>
      <c r="AD505" s="78"/>
      <c r="AE505" s="78"/>
      <c r="AF505" s="78"/>
      <c r="AG505" s="78"/>
    </row>
    <row r="506" spans="4:33" ht="15.75" x14ac:dyDescent="0.25">
      <c r="D506" s="318"/>
      <c r="E506" s="104" t="s">
        <v>300</v>
      </c>
      <c r="F506" s="405" t="str">
        <f>IF(OR(ISERROR(VLOOKUP($E506&amp;$D$91&amp;$D$92,'CCG data'!$A:$AD,'CCG data'!R$3,FALSE)),ISBLANK(VLOOKUP($E506&amp;$D$91&amp;$D$92,'CCG data'!$A:$AD,'CCG data'!R$3,FALSE))),"",VLOOKUP($E506&amp;$D$91&amp;$D$92,'CCG data'!$A:$AD,'CCG data'!R$3,FALSE))</f>
        <v/>
      </c>
      <c r="G506" s="406"/>
      <c r="H506" s="406">
        <f>IF(OR(ISERROR(VLOOKUP($E506&amp;$D$91&amp;$D$92,'CCG data'!$A:$AD,'CCG data'!S$3,FALSE)),ISBLANK(VLOOKUP($E506&amp;$D$91&amp;$D$92,'CCG data'!$A:$AD,'CCG data'!S$3,FALSE))),"",VLOOKUP($E506&amp;$D$91&amp;$D$92,'CCG data'!$A:$AD,'CCG data'!S$3,FALSE))</f>
        <v>36.336041628639308</v>
      </c>
      <c r="I506" s="406"/>
      <c r="J506" s="406">
        <f>IF(OR(ISERROR(VLOOKUP($E506&amp;$D$91&amp;$D$92,'CCG data'!$A:$AD,'CCG data'!T$3,FALSE)),ISBLANK(VLOOKUP($E506&amp;$D$91&amp;$D$92,'CCG data'!$A:$AD,'CCG data'!T$3,FALSE))),"",VLOOKUP($E506&amp;$D$91&amp;$D$92,'CCG data'!$A:$AD,'CCG data'!T$3,FALSE))</f>
        <v>20.069818709868574</v>
      </c>
      <c r="K506" s="406"/>
      <c r="L506" s="406">
        <f>IF(OR(ISERROR(VLOOKUP($E506&amp;$D$91&amp;$D$92,'CCG data'!$A:$AD,'CCG data'!U$3,FALSE)),ISBLANK(VLOOKUP($E506&amp;$D$91&amp;$D$92,'CCG data'!$A:$AD,'CCG data'!U$3,FALSE))),"",VLOOKUP($E506&amp;$D$91&amp;$D$92,'CCG data'!$A:$AD,'CCG data'!U$3,FALSE))</f>
        <v>7.2498273977979366</v>
      </c>
      <c r="M506" s="407"/>
      <c r="N506" s="362">
        <f>IF(OR(ISERROR(VLOOKUP($E506&amp;$D$91&amp;$D$92,'CCG data'!$A:$AD,'CCG data'!G$3,FALSE)),ISBLANK(VLOOKUP($E506&amp;$D$91&amp;$D$92,'CCG data'!$A:$AD,'CCG data'!G$3,FALSE))),"",VLOOKUP($E506&amp;$D$91&amp;$D$92,'CCG data'!$A:$AD,'CCG data'!G$3,FALSE))</f>
        <v>668</v>
      </c>
      <c r="P506" s="397" t="str">
        <f>IF(OR(ISERROR(VLOOKUP($E506&amp;$D$91&amp;$D$92,'CCG data'!$A:$AD,'CCG data'!B$3,FALSE)),ISBLANK(VLOOKUP($E506&amp;$D$91&amp;$D$92,'CCG data'!$A:$AD,'CCG data'!B$3,FALSE))),"",VLOOKUP($E506&amp;$D$91&amp;$D$92,'CCG data'!$A:$AD,'CCG data'!B$3,FALSE))</f>
        <v/>
      </c>
      <c r="Q506" s="263"/>
      <c r="R506" s="263">
        <f>IF(OR(ISERROR(VLOOKUP($E506&amp;$D$91&amp;$D$92,'CCG data'!$A:$AD,'CCG data'!C$3,FALSE)),ISBLANK(VLOOKUP($E506&amp;$D$91&amp;$D$92,'CCG data'!$A:$AD,'CCG data'!C$3,FALSE))),"",VLOOKUP($E506&amp;$D$91&amp;$D$92,'CCG data'!$A:$AD,'CCG data'!C$3,FALSE))</f>
        <v>0.57634730538922152</v>
      </c>
      <c r="S506" s="263"/>
      <c r="T506" s="263">
        <f>IF(OR(ISERROR(VLOOKUP($E506&amp;$D$91&amp;$D$92,'CCG data'!$A:$AD,'CCG data'!D$3,FALSE)),ISBLANK(VLOOKUP($E506&amp;$D$91&amp;$D$92,'CCG data'!$A:$AD,'CCG data'!D$3,FALSE))),"",VLOOKUP($E506&amp;$D$91&amp;$D$92,'CCG data'!$A:$AD,'CCG data'!D$3,FALSE))</f>
        <v>0.30988023952095806</v>
      </c>
      <c r="U506" s="263"/>
      <c r="V506" s="263">
        <f>IF(OR(ISERROR(VLOOKUP($E506&amp;$D$91&amp;$D$92,'CCG data'!$A:$AD,'CCG data'!E$3,FALSE)),ISBLANK(VLOOKUP($E506&amp;$D$91&amp;$D$92,'CCG data'!$A:$AD,'CCG data'!E$3,FALSE))),"",VLOOKUP($E506&amp;$D$91&amp;$D$92,'CCG data'!$A:$AD,'CCG data'!E$3,FALSE))</f>
        <v>0.11377245508982035</v>
      </c>
      <c r="W506" s="398"/>
      <c r="Z506" s="163">
        <f>IFERROR(VLOOKUP($E506&amp;$D$92, Outliers!$A$4:$P$214,10,FALSE),"0")</f>
        <v>0</v>
      </c>
      <c r="AA506" s="163">
        <f>IFERROR(VLOOKUP($E506&amp;$D$92, Outliers!$A$4:$P$214,11,FALSE),"0")</f>
        <v>1</v>
      </c>
      <c r="AB506" s="163">
        <f>IFERROR(VLOOKUP($E506&amp;$D$92, Outliers!$A$4:$P$214,12,FALSE),"0")</f>
        <v>1</v>
      </c>
      <c r="AD506" s="78"/>
      <c r="AE506" s="78"/>
      <c r="AF506" s="78"/>
      <c r="AG506" s="78"/>
    </row>
    <row r="507" spans="4:33" ht="15.75" thickBot="1" x14ac:dyDescent="0.3">
      <c r="D507" s="319"/>
      <c r="E507" s="105" t="s">
        <v>27</v>
      </c>
      <c r="F507" s="97" t="str">
        <f>IF(P506="","",VLOOKUP($E506&amp;$D$91&amp;$D$92,'CCG data'!$A:$AD,'CCG data'!W$3,FALSE))</f>
        <v/>
      </c>
      <c r="G507" s="98" t="str">
        <f>IF(P506="","",VLOOKUP($E506&amp;$D$91&amp;$D$92,'CCG data'!$A:$AD,'CCG data'!X$3,FALSE))</f>
        <v/>
      </c>
      <c r="H507" s="98">
        <f>IF(R506="","",VLOOKUP($E506&amp;$D$91&amp;$D$92,'CCG data'!$A:$AD,'CCG data'!Y$3,FALSE))</f>
        <v>32.706403562095957</v>
      </c>
      <c r="I507" s="98">
        <f>IF(R506="","",VLOOKUP($E506&amp;$D$91&amp;$D$92,'CCG data'!$A:$AD,'CCG data'!Z$3,FALSE))</f>
        <v>39.965679695182658</v>
      </c>
      <c r="J507" s="98">
        <f>IF(T506="","",VLOOKUP($E506&amp;$D$91&amp;$D$92,'CCG data'!$A:$AD,'CCG data'!AA$3,FALSE))</f>
        <v>17.335719004035532</v>
      </c>
      <c r="K507" s="98">
        <f>IF(T506="","",VLOOKUP($E506&amp;$D$91&amp;$D$92,'CCG data'!$A:$AD,'CCG data'!AB$3,FALSE))</f>
        <v>22.803918415701617</v>
      </c>
      <c r="L507" s="98">
        <f>IF(V506="","",VLOOKUP($E506&amp;$D$91&amp;$D$92,'CCG data'!$A:$AD,'CCG data'!AC$3,FALSE))</f>
        <v>5.6198674143552321</v>
      </c>
      <c r="M507" s="98">
        <f>IF(V506="","",VLOOKUP($E506&amp;$D$91&amp;$D$92,'CCG data'!$A:$AD,'CCG data'!AD$3,FALSE))</f>
        <v>8.8797873812406412</v>
      </c>
      <c r="N507" s="368"/>
      <c r="P507" s="144" t="str">
        <f>IF(P506="","",VLOOKUP($E506&amp;$D$91&amp;$D$92,'CCG data'!$A:$AD,'CCG data'!I$3,FALSE))</f>
        <v/>
      </c>
      <c r="Q507" s="3" t="str">
        <f>IF(P506="","",VLOOKUP($E506&amp;$D$91&amp;$D$92,'CCG data'!$A:$AD,'CCG data'!J$3,FALSE))</f>
        <v/>
      </c>
      <c r="R507" s="3">
        <f>IF(R506="","",VLOOKUP($E506&amp;$D$91&amp;$D$92,'CCG data'!$A:$AD,'CCG data'!K$3,FALSE))</f>
        <v>0.53900000000000003</v>
      </c>
      <c r="S507" s="3">
        <f>IF(R506="","",VLOOKUP($E506&amp;$D$91&amp;$D$92,'CCG data'!$A:$AD,'CCG data'!L$3,FALSE))</f>
        <v>0.61299999999999999</v>
      </c>
      <c r="T507" s="3">
        <f>IF(T506="","",VLOOKUP($E506&amp;$D$91&amp;$D$92,'CCG data'!$A:$AD,'CCG data'!M$3,FALSE))</f>
        <v>0.27600000000000002</v>
      </c>
      <c r="U507" s="3">
        <f>IF(T506="","",VLOOKUP($E506&amp;$D$91&amp;$D$92,'CCG data'!$A:$AD,'CCG data'!N$3,FALSE))</f>
        <v>0.34599999999999997</v>
      </c>
      <c r="V507" s="3">
        <f>IF(V506="","",VLOOKUP($E506&amp;$D$91&amp;$D$92,'CCG data'!$A:$AD,'CCG data'!O$3,FALSE))</f>
        <v>9.1999999999999998E-2</v>
      </c>
      <c r="W507" s="136">
        <f>IF(V506="","",VLOOKUP($E506&amp;$D$91&amp;$D$92,'CCG data'!$A:$AD,'CCG data'!P$3,FALSE))</f>
        <v>0.14000000000000001</v>
      </c>
      <c r="Z507" s="163" t="str">
        <f>IFERROR(VLOOKUP($E507&amp;$D$92, Outliers!$A$4:$P$214,10,FALSE),"0")</f>
        <v>0</v>
      </c>
      <c r="AA507" s="163" t="str">
        <f>IFERROR(VLOOKUP($E507&amp;$D$92, Outliers!$A$4:$P$214,11,FALSE),"0")</f>
        <v>0</v>
      </c>
      <c r="AB507" s="163" t="str">
        <f>IFERROR(VLOOKUP($E507&amp;$D$92, Outliers!$A$4:$P$214,12,FALSE),"0")</f>
        <v>0</v>
      </c>
      <c r="AD507" s="78"/>
      <c r="AE507" s="78"/>
      <c r="AF507" s="78"/>
      <c r="AG507" s="78"/>
    </row>
    <row r="509" spans="4:33" x14ac:dyDescent="0.25">
      <c r="D509" s="291" t="s">
        <v>445</v>
      </c>
      <c r="E509" s="291"/>
      <c r="F509" s="291"/>
      <c r="G509" s="291"/>
      <c r="H509" s="291"/>
      <c r="I509" s="291"/>
      <c r="J509" s="291"/>
      <c r="K509" s="291"/>
      <c r="L509" s="291"/>
      <c r="M509" s="291"/>
    </row>
    <row r="510" spans="4:33" x14ac:dyDescent="0.25">
      <c r="D510" s="291" t="s">
        <v>547</v>
      </c>
      <c r="E510" s="291"/>
      <c r="F510" s="291"/>
      <c r="G510" s="291"/>
      <c r="H510" s="291"/>
      <c r="I510" s="291"/>
      <c r="J510" s="291"/>
      <c r="K510" s="291"/>
      <c r="L510" s="291"/>
      <c r="M510" s="291"/>
      <c r="N510" s="291"/>
      <c r="O510" s="291"/>
      <c r="P510" s="291"/>
      <c r="Q510" s="291"/>
      <c r="R510" s="291"/>
      <c r="S510" s="291"/>
      <c r="T510" s="291"/>
      <c r="U510" s="291"/>
      <c r="V510" s="291"/>
      <c r="W510" s="291"/>
    </row>
    <row r="511" spans="4:33" x14ac:dyDescent="0.25">
      <c r="D511" s="291"/>
      <c r="E511" s="291"/>
      <c r="F511" s="291"/>
      <c r="G511" s="291"/>
      <c r="H511" s="291"/>
      <c r="I511" s="291"/>
      <c r="J511" s="291"/>
      <c r="K511" s="291"/>
      <c r="L511" s="291"/>
      <c r="M511" s="291"/>
      <c r="N511" s="291"/>
      <c r="O511" s="291"/>
      <c r="P511" s="291"/>
      <c r="Q511" s="291"/>
      <c r="R511" s="291"/>
      <c r="S511" s="291"/>
      <c r="T511" s="291"/>
      <c r="U511" s="291"/>
      <c r="V511" s="291"/>
      <c r="W511" s="291"/>
    </row>
    <row r="512" spans="4:33" x14ac:dyDescent="0.25">
      <c r="D512" s="291"/>
      <c r="E512" s="291"/>
      <c r="F512" s="291"/>
      <c r="G512" s="291"/>
      <c r="H512" s="291"/>
      <c r="I512" s="291"/>
      <c r="J512" s="291"/>
      <c r="K512" s="291"/>
      <c r="L512" s="291"/>
      <c r="M512" s="291"/>
      <c r="N512" s="291"/>
      <c r="O512" s="291"/>
      <c r="P512" s="291"/>
      <c r="Q512" s="291"/>
      <c r="R512" s="291"/>
      <c r="S512" s="291"/>
      <c r="T512" s="291"/>
      <c r="U512" s="291"/>
      <c r="V512" s="291"/>
      <c r="W512" s="291"/>
    </row>
  </sheetData>
  <sheetProtection sheet="1" scenarios="1"/>
  <mergeCells count="1893">
    <mergeCell ref="D510:W512"/>
    <mergeCell ref="R91:S91"/>
    <mergeCell ref="T91:U91"/>
    <mergeCell ref="V91:W91"/>
    <mergeCell ref="P90:W90"/>
    <mergeCell ref="P504:Q504"/>
    <mergeCell ref="R504:S504"/>
    <mergeCell ref="T504:U504"/>
    <mergeCell ref="V504:W504"/>
    <mergeCell ref="P506:Q506"/>
    <mergeCell ref="R506:S506"/>
    <mergeCell ref="T506:U506"/>
    <mergeCell ref="V506:W506"/>
    <mergeCell ref="P500:Q500"/>
    <mergeCell ref="R500:S500"/>
    <mergeCell ref="T500:U500"/>
    <mergeCell ref="V500:W500"/>
    <mergeCell ref="P502:Q502"/>
    <mergeCell ref="R502:S502"/>
    <mergeCell ref="T502:U502"/>
    <mergeCell ref="V502:W502"/>
    <mergeCell ref="P496:Q496"/>
    <mergeCell ref="R496:S496"/>
    <mergeCell ref="T496:U496"/>
    <mergeCell ref="V496:W496"/>
    <mergeCell ref="P498:Q498"/>
    <mergeCell ref="R498:S498"/>
    <mergeCell ref="T498:U498"/>
    <mergeCell ref="V498:W498"/>
    <mergeCell ref="P492:Q492"/>
    <mergeCell ref="R492:S492"/>
    <mergeCell ref="T492:U492"/>
    <mergeCell ref="V492:W492"/>
    <mergeCell ref="P494:Q494"/>
    <mergeCell ref="R494:S494"/>
    <mergeCell ref="T494:U494"/>
    <mergeCell ref="V494:W494"/>
    <mergeCell ref="P488:Q488"/>
    <mergeCell ref="R488:S488"/>
    <mergeCell ref="T488:U488"/>
    <mergeCell ref="V488:W488"/>
    <mergeCell ref="P490:Q490"/>
    <mergeCell ref="R490:S490"/>
    <mergeCell ref="T490:U490"/>
    <mergeCell ref="V490:W490"/>
    <mergeCell ref="P484:Q484"/>
    <mergeCell ref="R484:S484"/>
    <mergeCell ref="T484:U484"/>
    <mergeCell ref="V484:W484"/>
    <mergeCell ref="P486:Q486"/>
    <mergeCell ref="R486:S486"/>
    <mergeCell ref="T486:U486"/>
    <mergeCell ref="V486:W486"/>
    <mergeCell ref="P480:Q480"/>
    <mergeCell ref="R480:S480"/>
    <mergeCell ref="T480:U480"/>
    <mergeCell ref="V480:W480"/>
    <mergeCell ref="P482:Q482"/>
    <mergeCell ref="R482:S482"/>
    <mergeCell ref="T482:U482"/>
    <mergeCell ref="V482:W482"/>
    <mergeCell ref="P476:Q476"/>
    <mergeCell ref="R476:S476"/>
    <mergeCell ref="T476:U476"/>
    <mergeCell ref="V476:W476"/>
    <mergeCell ref="P478:Q478"/>
    <mergeCell ref="R478:S478"/>
    <mergeCell ref="T478:U478"/>
    <mergeCell ref="V478:W478"/>
    <mergeCell ref="P472:Q472"/>
    <mergeCell ref="R472:S472"/>
    <mergeCell ref="T472:U472"/>
    <mergeCell ref="V472:W472"/>
    <mergeCell ref="P474:Q474"/>
    <mergeCell ref="R474:S474"/>
    <mergeCell ref="T474:U474"/>
    <mergeCell ref="V474:W474"/>
    <mergeCell ref="P468:Q468"/>
    <mergeCell ref="R468:S468"/>
    <mergeCell ref="T468:U468"/>
    <mergeCell ref="V468:W468"/>
    <mergeCell ref="P470:Q470"/>
    <mergeCell ref="R470:S470"/>
    <mergeCell ref="T470:U470"/>
    <mergeCell ref="V470:W470"/>
    <mergeCell ref="P464:Q464"/>
    <mergeCell ref="R464:S464"/>
    <mergeCell ref="T464:U464"/>
    <mergeCell ref="V464:W464"/>
    <mergeCell ref="P466:Q466"/>
    <mergeCell ref="R466:S466"/>
    <mergeCell ref="T466:U466"/>
    <mergeCell ref="V466:W466"/>
    <mergeCell ref="P460:Q460"/>
    <mergeCell ref="R460:S460"/>
    <mergeCell ref="T460:U460"/>
    <mergeCell ref="V460:W460"/>
    <mergeCell ref="P462:Q462"/>
    <mergeCell ref="R462:S462"/>
    <mergeCell ref="T462:U462"/>
    <mergeCell ref="V462:W462"/>
    <mergeCell ref="P456:Q456"/>
    <mergeCell ref="R456:S456"/>
    <mergeCell ref="T456:U456"/>
    <mergeCell ref="V456:W456"/>
    <mergeCell ref="P458:Q458"/>
    <mergeCell ref="R458:S458"/>
    <mergeCell ref="T458:U458"/>
    <mergeCell ref="V458:W458"/>
    <mergeCell ref="P452:Q452"/>
    <mergeCell ref="R452:S452"/>
    <mergeCell ref="T452:U452"/>
    <mergeCell ref="V452:W452"/>
    <mergeCell ref="P454:Q454"/>
    <mergeCell ref="R454:S454"/>
    <mergeCell ref="T454:U454"/>
    <mergeCell ref="V454:W454"/>
    <mergeCell ref="P448:Q448"/>
    <mergeCell ref="R448:S448"/>
    <mergeCell ref="T448:U448"/>
    <mergeCell ref="V448:W448"/>
    <mergeCell ref="P450:Q450"/>
    <mergeCell ref="R450:S450"/>
    <mergeCell ref="T450:U450"/>
    <mergeCell ref="V450:W450"/>
    <mergeCell ref="P444:Q444"/>
    <mergeCell ref="R444:S444"/>
    <mergeCell ref="T444:U444"/>
    <mergeCell ref="V444:W444"/>
    <mergeCell ref="P446:Q446"/>
    <mergeCell ref="R446:S446"/>
    <mergeCell ref="T446:U446"/>
    <mergeCell ref="V446:W446"/>
    <mergeCell ref="P440:Q440"/>
    <mergeCell ref="R440:S440"/>
    <mergeCell ref="T440:U440"/>
    <mergeCell ref="V440:W440"/>
    <mergeCell ref="P442:Q442"/>
    <mergeCell ref="R442:S442"/>
    <mergeCell ref="T442:U442"/>
    <mergeCell ref="V442:W442"/>
    <mergeCell ref="P436:Q436"/>
    <mergeCell ref="R436:S436"/>
    <mergeCell ref="T436:U436"/>
    <mergeCell ref="V436:W436"/>
    <mergeCell ref="P438:Q438"/>
    <mergeCell ref="R438:S438"/>
    <mergeCell ref="T438:U438"/>
    <mergeCell ref="V438:W438"/>
    <mergeCell ref="P432:Q432"/>
    <mergeCell ref="R432:S432"/>
    <mergeCell ref="T432:U432"/>
    <mergeCell ref="V432:W432"/>
    <mergeCell ref="P434:Q434"/>
    <mergeCell ref="R434:S434"/>
    <mergeCell ref="T434:U434"/>
    <mergeCell ref="V434:W434"/>
    <mergeCell ref="P428:Q428"/>
    <mergeCell ref="R428:S428"/>
    <mergeCell ref="T428:U428"/>
    <mergeCell ref="V428:W428"/>
    <mergeCell ref="P430:Q430"/>
    <mergeCell ref="R430:S430"/>
    <mergeCell ref="T430:U430"/>
    <mergeCell ref="V430:W430"/>
    <mergeCell ref="P424:Q424"/>
    <mergeCell ref="R424:S424"/>
    <mergeCell ref="T424:U424"/>
    <mergeCell ref="V424:W424"/>
    <mergeCell ref="P426:Q426"/>
    <mergeCell ref="R426:S426"/>
    <mergeCell ref="T426:U426"/>
    <mergeCell ref="V426:W426"/>
    <mergeCell ref="P420:Q420"/>
    <mergeCell ref="R420:S420"/>
    <mergeCell ref="T420:U420"/>
    <mergeCell ref="V420:W420"/>
    <mergeCell ref="P422:Q422"/>
    <mergeCell ref="R422:S422"/>
    <mergeCell ref="T422:U422"/>
    <mergeCell ref="V422:W422"/>
    <mergeCell ref="P416:Q416"/>
    <mergeCell ref="R416:S416"/>
    <mergeCell ref="T416:U416"/>
    <mergeCell ref="V416:W416"/>
    <mergeCell ref="P418:Q418"/>
    <mergeCell ref="R418:S418"/>
    <mergeCell ref="T418:U418"/>
    <mergeCell ref="V418:W418"/>
    <mergeCell ref="P412:Q412"/>
    <mergeCell ref="R412:S412"/>
    <mergeCell ref="T412:U412"/>
    <mergeCell ref="V412:W412"/>
    <mergeCell ref="P414:Q414"/>
    <mergeCell ref="R414:S414"/>
    <mergeCell ref="T414:U414"/>
    <mergeCell ref="V414:W414"/>
    <mergeCell ref="P408:Q408"/>
    <mergeCell ref="R408:S408"/>
    <mergeCell ref="T408:U408"/>
    <mergeCell ref="V408:W408"/>
    <mergeCell ref="P410:Q410"/>
    <mergeCell ref="R410:S410"/>
    <mergeCell ref="T410:U410"/>
    <mergeCell ref="V410:W410"/>
    <mergeCell ref="P404:Q404"/>
    <mergeCell ref="R404:S404"/>
    <mergeCell ref="T404:U404"/>
    <mergeCell ref="V404:W404"/>
    <mergeCell ref="P406:Q406"/>
    <mergeCell ref="R406:S406"/>
    <mergeCell ref="T406:U406"/>
    <mergeCell ref="V406:W406"/>
    <mergeCell ref="P400:Q400"/>
    <mergeCell ref="R400:S400"/>
    <mergeCell ref="T400:U400"/>
    <mergeCell ref="V400:W400"/>
    <mergeCell ref="P402:Q402"/>
    <mergeCell ref="R402:S402"/>
    <mergeCell ref="T402:U402"/>
    <mergeCell ref="V402:W402"/>
    <mergeCell ref="P396:Q396"/>
    <mergeCell ref="R396:S396"/>
    <mergeCell ref="T396:U396"/>
    <mergeCell ref="V396:W396"/>
    <mergeCell ref="P398:Q398"/>
    <mergeCell ref="R398:S398"/>
    <mergeCell ref="T398:U398"/>
    <mergeCell ref="V398:W398"/>
    <mergeCell ref="P392:Q392"/>
    <mergeCell ref="R392:S392"/>
    <mergeCell ref="T392:U392"/>
    <mergeCell ref="V392:W392"/>
    <mergeCell ref="P394:Q394"/>
    <mergeCell ref="R394:S394"/>
    <mergeCell ref="T394:U394"/>
    <mergeCell ref="V394:W394"/>
    <mergeCell ref="P388:Q388"/>
    <mergeCell ref="R388:S388"/>
    <mergeCell ref="T388:U388"/>
    <mergeCell ref="V388:W388"/>
    <mergeCell ref="P390:Q390"/>
    <mergeCell ref="R390:S390"/>
    <mergeCell ref="T390:U390"/>
    <mergeCell ref="V390:W390"/>
    <mergeCell ref="P384:Q384"/>
    <mergeCell ref="R384:S384"/>
    <mergeCell ref="T384:U384"/>
    <mergeCell ref="V384:W384"/>
    <mergeCell ref="P386:Q386"/>
    <mergeCell ref="R386:S386"/>
    <mergeCell ref="T386:U386"/>
    <mergeCell ref="V386:W386"/>
    <mergeCell ref="P380:Q380"/>
    <mergeCell ref="R380:S380"/>
    <mergeCell ref="T380:U380"/>
    <mergeCell ref="V380:W380"/>
    <mergeCell ref="P382:Q382"/>
    <mergeCell ref="R382:S382"/>
    <mergeCell ref="T382:U382"/>
    <mergeCell ref="V382:W382"/>
    <mergeCell ref="P376:Q376"/>
    <mergeCell ref="R376:S376"/>
    <mergeCell ref="T376:U376"/>
    <mergeCell ref="V376:W376"/>
    <mergeCell ref="P378:Q378"/>
    <mergeCell ref="R378:S378"/>
    <mergeCell ref="T378:U378"/>
    <mergeCell ref="V378:W378"/>
    <mergeCell ref="P372:Q372"/>
    <mergeCell ref="R372:S372"/>
    <mergeCell ref="T372:U372"/>
    <mergeCell ref="V372:W372"/>
    <mergeCell ref="P374:Q374"/>
    <mergeCell ref="R374:S374"/>
    <mergeCell ref="T374:U374"/>
    <mergeCell ref="V374:W374"/>
    <mergeCell ref="P368:Q368"/>
    <mergeCell ref="R368:S368"/>
    <mergeCell ref="T368:U368"/>
    <mergeCell ref="V368:W368"/>
    <mergeCell ref="P370:Q370"/>
    <mergeCell ref="R370:S370"/>
    <mergeCell ref="T370:U370"/>
    <mergeCell ref="V370:W370"/>
    <mergeCell ref="P364:Q364"/>
    <mergeCell ref="R364:S364"/>
    <mergeCell ref="T364:U364"/>
    <mergeCell ref="V364:W364"/>
    <mergeCell ref="P366:Q366"/>
    <mergeCell ref="R366:S366"/>
    <mergeCell ref="T366:U366"/>
    <mergeCell ref="V366:W366"/>
    <mergeCell ref="P360:Q360"/>
    <mergeCell ref="R360:S360"/>
    <mergeCell ref="T360:U360"/>
    <mergeCell ref="V360:W360"/>
    <mergeCell ref="P362:Q362"/>
    <mergeCell ref="R362:S362"/>
    <mergeCell ref="T362:U362"/>
    <mergeCell ref="V362:W362"/>
    <mergeCell ref="P356:Q356"/>
    <mergeCell ref="R356:S356"/>
    <mergeCell ref="T356:U356"/>
    <mergeCell ref="V356:W356"/>
    <mergeCell ref="P358:Q358"/>
    <mergeCell ref="R358:S358"/>
    <mergeCell ref="T358:U358"/>
    <mergeCell ref="V358:W358"/>
    <mergeCell ref="P352:Q352"/>
    <mergeCell ref="R352:S352"/>
    <mergeCell ref="T352:U352"/>
    <mergeCell ref="V352:W352"/>
    <mergeCell ref="P354:Q354"/>
    <mergeCell ref="R354:S354"/>
    <mergeCell ref="T354:U354"/>
    <mergeCell ref="V354:W354"/>
    <mergeCell ref="P348:Q348"/>
    <mergeCell ref="R348:S348"/>
    <mergeCell ref="T348:U348"/>
    <mergeCell ref="V348:W348"/>
    <mergeCell ref="P350:Q350"/>
    <mergeCell ref="R350:S350"/>
    <mergeCell ref="T350:U350"/>
    <mergeCell ref="V350:W350"/>
    <mergeCell ref="P344:Q344"/>
    <mergeCell ref="R344:S344"/>
    <mergeCell ref="T344:U344"/>
    <mergeCell ref="V344:W344"/>
    <mergeCell ref="P346:Q346"/>
    <mergeCell ref="R346:S346"/>
    <mergeCell ref="T346:U346"/>
    <mergeCell ref="V346:W346"/>
    <mergeCell ref="P340:Q340"/>
    <mergeCell ref="R340:S340"/>
    <mergeCell ref="T340:U340"/>
    <mergeCell ref="V340:W340"/>
    <mergeCell ref="P342:Q342"/>
    <mergeCell ref="R342:S342"/>
    <mergeCell ref="T342:U342"/>
    <mergeCell ref="V342:W342"/>
    <mergeCell ref="P336:Q336"/>
    <mergeCell ref="R336:S336"/>
    <mergeCell ref="T336:U336"/>
    <mergeCell ref="V336:W336"/>
    <mergeCell ref="P338:Q338"/>
    <mergeCell ref="R338:S338"/>
    <mergeCell ref="T338:U338"/>
    <mergeCell ref="V338:W338"/>
    <mergeCell ref="P332:Q332"/>
    <mergeCell ref="R332:S332"/>
    <mergeCell ref="T332:U332"/>
    <mergeCell ref="V332:W332"/>
    <mergeCell ref="P334:Q334"/>
    <mergeCell ref="R334:S334"/>
    <mergeCell ref="T334:U334"/>
    <mergeCell ref="V334:W334"/>
    <mergeCell ref="P328:Q328"/>
    <mergeCell ref="R328:S328"/>
    <mergeCell ref="T328:U328"/>
    <mergeCell ref="V328:W328"/>
    <mergeCell ref="P330:Q330"/>
    <mergeCell ref="R330:S330"/>
    <mergeCell ref="T330:U330"/>
    <mergeCell ref="V330:W330"/>
    <mergeCell ref="P324:Q324"/>
    <mergeCell ref="R324:S324"/>
    <mergeCell ref="T324:U324"/>
    <mergeCell ref="V324:W324"/>
    <mergeCell ref="P326:Q326"/>
    <mergeCell ref="R326:S326"/>
    <mergeCell ref="T326:U326"/>
    <mergeCell ref="V326:W326"/>
    <mergeCell ref="P320:Q320"/>
    <mergeCell ref="R320:S320"/>
    <mergeCell ref="T320:U320"/>
    <mergeCell ref="V320:W320"/>
    <mergeCell ref="P322:Q322"/>
    <mergeCell ref="R322:S322"/>
    <mergeCell ref="T322:U322"/>
    <mergeCell ref="V322:W322"/>
    <mergeCell ref="P316:Q316"/>
    <mergeCell ref="R316:S316"/>
    <mergeCell ref="T316:U316"/>
    <mergeCell ref="V316:W316"/>
    <mergeCell ref="P318:Q318"/>
    <mergeCell ref="R318:S318"/>
    <mergeCell ref="T318:U318"/>
    <mergeCell ref="V318:W318"/>
    <mergeCell ref="P312:Q312"/>
    <mergeCell ref="R312:S312"/>
    <mergeCell ref="T312:U312"/>
    <mergeCell ref="V312:W312"/>
    <mergeCell ref="P314:Q314"/>
    <mergeCell ref="R314:S314"/>
    <mergeCell ref="T314:U314"/>
    <mergeCell ref="V314:W314"/>
    <mergeCell ref="P308:Q308"/>
    <mergeCell ref="R308:S308"/>
    <mergeCell ref="T308:U308"/>
    <mergeCell ref="V308:W308"/>
    <mergeCell ref="P310:Q310"/>
    <mergeCell ref="R310:S310"/>
    <mergeCell ref="T310:U310"/>
    <mergeCell ref="V310:W310"/>
    <mergeCell ref="P304:Q304"/>
    <mergeCell ref="R304:S304"/>
    <mergeCell ref="T304:U304"/>
    <mergeCell ref="V304:W304"/>
    <mergeCell ref="P306:Q306"/>
    <mergeCell ref="R306:S306"/>
    <mergeCell ref="T306:U306"/>
    <mergeCell ref="V306:W306"/>
    <mergeCell ref="P300:Q300"/>
    <mergeCell ref="R300:S300"/>
    <mergeCell ref="T300:U300"/>
    <mergeCell ref="V300:W300"/>
    <mergeCell ref="P302:Q302"/>
    <mergeCell ref="R302:S302"/>
    <mergeCell ref="T302:U302"/>
    <mergeCell ref="V302:W302"/>
    <mergeCell ref="P296:Q296"/>
    <mergeCell ref="R296:S296"/>
    <mergeCell ref="T296:U296"/>
    <mergeCell ref="V296:W296"/>
    <mergeCell ref="P298:Q298"/>
    <mergeCell ref="R298:S298"/>
    <mergeCell ref="T298:U298"/>
    <mergeCell ref="V298:W298"/>
    <mergeCell ref="P292:Q292"/>
    <mergeCell ref="R292:S292"/>
    <mergeCell ref="T292:U292"/>
    <mergeCell ref="V292:W292"/>
    <mergeCell ref="P294:Q294"/>
    <mergeCell ref="R294:S294"/>
    <mergeCell ref="T294:U294"/>
    <mergeCell ref="V294:W294"/>
    <mergeCell ref="P288:Q288"/>
    <mergeCell ref="R288:S288"/>
    <mergeCell ref="T288:U288"/>
    <mergeCell ref="V288:W288"/>
    <mergeCell ref="P290:Q290"/>
    <mergeCell ref="R290:S290"/>
    <mergeCell ref="T290:U290"/>
    <mergeCell ref="V290:W290"/>
    <mergeCell ref="P284:Q284"/>
    <mergeCell ref="R284:S284"/>
    <mergeCell ref="T284:U284"/>
    <mergeCell ref="V284:W284"/>
    <mergeCell ref="P286:Q286"/>
    <mergeCell ref="R286:S286"/>
    <mergeCell ref="T286:U286"/>
    <mergeCell ref="V286:W286"/>
    <mergeCell ref="P280:Q280"/>
    <mergeCell ref="R280:S280"/>
    <mergeCell ref="T280:U280"/>
    <mergeCell ref="V280:W280"/>
    <mergeCell ref="P282:Q282"/>
    <mergeCell ref="R282:S282"/>
    <mergeCell ref="T282:U282"/>
    <mergeCell ref="V282:W282"/>
    <mergeCell ref="P276:Q276"/>
    <mergeCell ref="R276:S276"/>
    <mergeCell ref="T276:U276"/>
    <mergeCell ref="V276:W276"/>
    <mergeCell ref="P278:Q278"/>
    <mergeCell ref="R278:S278"/>
    <mergeCell ref="T278:U278"/>
    <mergeCell ref="V278:W278"/>
    <mergeCell ref="P272:Q272"/>
    <mergeCell ref="R272:S272"/>
    <mergeCell ref="T272:U272"/>
    <mergeCell ref="V272:W272"/>
    <mergeCell ref="P274:Q274"/>
    <mergeCell ref="R274:S274"/>
    <mergeCell ref="T274:U274"/>
    <mergeCell ref="V274:W274"/>
    <mergeCell ref="P268:Q268"/>
    <mergeCell ref="R268:S268"/>
    <mergeCell ref="T268:U268"/>
    <mergeCell ref="V268:W268"/>
    <mergeCell ref="P270:Q270"/>
    <mergeCell ref="R270:S270"/>
    <mergeCell ref="T270:U270"/>
    <mergeCell ref="V270:W270"/>
    <mergeCell ref="P264:Q264"/>
    <mergeCell ref="R264:S264"/>
    <mergeCell ref="T264:U264"/>
    <mergeCell ref="V264:W264"/>
    <mergeCell ref="P266:Q266"/>
    <mergeCell ref="R266:S266"/>
    <mergeCell ref="T266:U266"/>
    <mergeCell ref="V266:W266"/>
    <mergeCell ref="P260:Q260"/>
    <mergeCell ref="R260:S260"/>
    <mergeCell ref="T260:U260"/>
    <mergeCell ref="V260:W260"/>
    <mergeCell ref="P262:Q262"/>
    <mergeCell ref="R262:S262"/>
    <mergeCell ref="T262:U262"/>
    <mergeCell ref="V262:W262"/>
    <mergeCell ref="P256:Q256"/>
    <mergeCell ref="R256:S256"/>
    <mergeCell ref="T256:U256"/>
    <mergeCell ref="V256:W256"/>
    <mergeCell ref="P258:Q258"/>
    <mergeCell ref="R258:S258"/>
    <mergeCell ref="T258:U258"/>
    <mergeCell ref="V258:W258"/>
    <mergeCell ref="P252:Q252"/>
    <mergeCell ref="R252:S252"/>
    <mergeCell ref="T252:U252"/>
    <mergeCell ref="V252:W252"/>
    <mergeCell ref="P254:Q254"/>
    <mergeCell ref="R254:S254"/>
    <mergeCell ref="T254:U254"/>
    <mergeCell ref="V254:W254"/>
    <mergeCell ref="P248:Q248"/>
    <mergeCell ref="R248:S248"/>
    <mergeCell ref="T248:U248"/>
    <mergeCell ref="V248:W248"/>
    <mergeCell ref="P250:Q250"/>
    <mergeCell ref="R250:S250"/>
    <mergeCell ref="T250:U250"/>
    <mergeCell ref="V250:W250"/>
    <mergeCell ref="P244:Q244"/>
    <mergeCell ref="R244:S244"/>
    <mergeCell ref="T244:U244"/>
    <mergeCell ref="V244:W244"/>
    <mergeCell ref="P246:Q246"/>
    <mergeCell ref="R246:S246"/>
    <mergeCell ref="T246:U246"/>
    <mergeCell ref="V246:W246"/>
    <mergeCell ref="P240:Q240"/>
    <mergeCell ref="R240:S240"/>
    <mergeCell ref="T240:U240"/>
    <mergeCell ref="V240:W240"/>
    <mergeCell ref="P242:Q242"/>
    <mergeCell ref="R242:S242"/>
    <mergeCell ref="T242:U242"/>
    <mergeCell ref="V242:W242"/>
    <mergeCell ref="P236:Q236"/>
    <mergeCell ref="R236:S236"/>
    <mergeCell ref="T236:U236"/>
    <mergeCell ref="V236:W236"/>
    <mergeCell ref="P238:Q238"/>
    <mergeCell ref="R238:S238"/>
    <mergeCell ref="T238:U238"/>
    <mergeCell ref="V238:W238"/>
    <mergeCell ref="P232:Q232"/>
    <mergeCell ref="R232:S232"/>
    <mergeCell ref="T232:U232"/>
    <mergeCell ref="V232:W232"/>
    <mergeCell ref="P234:Q234"/>
    <mergeCell ref="R234:S234"/>
    <mergeCell ref="T234:U234"/>
    <mergeCell ref="V234:W234"/>
    <mergeCell ref="P228:Q228"/>
    <mergeCell ref="R228:S228"/>
    <mergeCell ref="T228:U228"/>
    <mergeCell ref="V228:W228"/>
    <mergeCell ref="P230:Q230"/>
    <mergeCell ref="R230:S230"/>
    <mergeCell ref="T230:U230"/>
    <mergeCell ref="V230:W230"/>
    <mergeCell ref="P224:Q224"/>
    <mergeCell ref="R224:S224"/>
    <mergeCell ref="T224:U224"/>
    <mergeCell ref="V224:W224"/>
    <mergeCell ref="P226:Q226"/>
    <mergeCell ref="R226:S226"/>
    <mergeCell ref="T226:U226"/>
    <mergeCell ref="V226:W226"/>
    <mergeCell ref="P220:Q220"/>
    <mergeCell ref="R220:S220"/>
    <mergeCell ref="T220:U220"/>
    <mergeCell ref="V220:W220"/>
    <mergeCell ref="P222:Q222"/>
    <mergeCell ref="R222:S222"/>
    <mergeCell ref="T222:U222"/>
    <mergeCell ref="V222:W222"/>
    <mergeCell ref="P216:Q216"/>
    <mergeCell ref="R216:S216"/>
    <mergeCell ref="T216:U216"/>
    <mergeCell ref="V216:W216"/>
    <mergeCell ref="P218:Q218"/>
    <mergeCell ref="R218:S218"/>
    <mergeCell ref="T218:U218"/>
    <mergeCell ref="V218:W218"/>
    <mergeCell ref="P212:Q212"/>
    <mergeCell ref="R212:S212"/>
    <mergeCell ref="T212:U212"/>
    <mergeCell ref="V212:W212"/>
    <mergeCell ref="P214:Q214"/>
    <mergeCell ref="R214:S214"/>
    <mergeCell ref="T214:U214"/>
    <mergeCell ref="V214:W214"/>
    <mergeCell ref="P208:Q208"/>
    <mergeCell ref="R208:S208"/>
    <mergeCell ref="T208:U208"/>
    <mergeCell ref="V208:W208"/>
    <mergeCell ref="P210:Q210"/>
    <mergeCell ref="R210:S210"/>
    <mergeCell ref="T210:U210"/>
    <mergeCell ref="V210:W210"/>
    <mergeCell ref="P204:Q204"/>
    <mergeCell ref="R204:S204"/>
    <mergeCell ref="T204:U204"/>
    <mergeCell ref="V204:W204"/>
    <mergeCell ref="P206:Q206"/>
    <mergeCell ref="R206:S206"/>
    <mergeCell ref="T206:U206"/>
    <mergeCell ref="V206:W206"/>
    <mergeCell ref="P200:Q200"/>
    <mergeCell ref="R200:S200"/>
    <mergeCell ref="T200:U200"/>
    <mergeCell ref="V200:W200"/>
    <mergeCell ref="P202:Q202"/>
    <mergeCell ref="R202:S202"/>
    <mergeCell ref="T202:U202"/>
    <mergeCell ref="V202:W202"/>
    <mergeCell ref="P196:Q196"/>
    <mergeCell ref="R196:S196"/>
    <mergeCell ref="T196:U196"/>
    <mergeCell ref="V196:W196"/>
    <mergeCell ref="P198:Q198"/>
    <mergeCell ref="R198:S198"/>
    <mergeCell ref="T198:U198"/>
    <mergeCell ref="V198:W198"/>
    <mergeCell ref="P192:Q192"/>
    <mergeCell ref="R192:S192"/>
    <mergeCell ref="T192:U192"/>
    <mergeCell ref="V192:W192"/>
    <mergeCell ref="P194:Q194"/>
    <mergeCell ref="R194:S194"/>
    <mergeCell ref="T194:U194"/>
    <mergeCell ref="V194:W194"/>
    <mergeCell ref="P188:Q188"/>
    <mergeCell ref="R188:S188"/>
    <mergeCell ref="T188:U188"/>
    <mergeCell ref="V188:W188"/>
    <mergeCell ref="P190:Q190"/>
    <mergeCell ref="R190:S190"/>
    <mergeCell ref="T190:U190"/>
    <mergeCell ref="V190:W190"/>
    <mergeCell ref="P184:Q184"/>
    <mergeCell ref="R184:S184"/>
    <mergeCell ref="T184:U184"/>
    <mergeCell ref="V184:W184"/>
    <mergeCell ref="P186:Q186"/>
    <mergeCell ref="R186:S186"/>
    <mergeCell ref="T186:U186"/>
    <mergeCell ref="V186:W186"/>
    <mergeCell ref="P180:Q180"/>
    <mergeCell ref="R180:S180"/>
    <mergeCell ref="T180:U180"/>
    <mergeCell ref="V180:W180"/>
    <mergeCell ref="P182:Q182"/>
    <mergeCell ref="R182:S182"/>
    <mergeCell ref="T182:U182"/>
    <mergeCell ref="V182:W182"/>
    <mergeCell ref="P176:Q176"/>
    <mergeCell ref="R176:S176"/>
    <mergeCell ref="T176:U176"/>
    <mergeCell ref="V176:W176"/>
    <mergeCell ref="P178:Q178"/>
    <mergeCell ref="R178:S178"/>
    <mergeCell ref="T178:U178"/>
    <mergeCell ref="V178:W178"/>
    <mergeCell ref="P172:Q172"/>
    <mergeCell ref="R172:S172"/>
    <mergeCell ref="T172:U172"/>
    <mergeCell ref="V172:W172"/>
    <mergeCell ref="P174:Q174"/>
    <mergeCell ref="R174:S174"/>
    <mergeCell ref="T174:U174"/>
    <mergeCell ref="V174:W174"/>
    <mergeCell ref="P168:Q168"/>
    <mergeCell ref="R168:S168"/>
    <mergeCell ref="T168:U168"/>
    <mergeCell ref="V168:W168"/>
    <mergeCell ref="P170:Q170"/>
    <mergeCell ref="R170:S170"/>
    <mergeCell ref="T170:U170"/>
    <mergeCell ref="V170:W170"/>
    <mergeCell ref="P164:Q164"/>
    <mergeCell ref="R164:S164"/>
    <mergeCell ref="T164:U164"/>
    <mergeCell ref="V164:W164"/>
    <mergeCell ref="P166:Q166"/>
    <mergeCell ref="R166:S166"/>
    <mergeCell ref="T166:U166"/>
    <mergeCell ref="V166:W166"/>
    <mergeCell ref="P160:Q160"/>
    <mergeCell ref="R160:S160"/>
    <mergeCell ref="T160:U160"/>
    <mergeCell ref="V160:W160"/>
    <mergeCell ref="P162:Q162"/>
    <mergeCell ref="R162:S162"/>
    <mergeCell ref="T162:U162"/>
    <mergeCell ref="V162:W162"/>
    <mergeCell ref="P156:Q156"/>
    <mergeCell ref="R156:S156"/>
    <mergeCell ref="T156:U156"/>
    <mergeCell ref="V156:W156"/>
    <mergeCell ref="P158:Q158"/>
    <mergeCell ref="R158:S158"/>
    <mergeCell ref="T158:U158"/>
    <mergeCell ref="V158:W158"/>
    <mergeCell ref="P152:Q152"/>
    <mergeCell ref="R152:S152"/>
    <mergeCell ref="T152:U152"/>
    <mergeCell ref="V152:W152"/>
    <mergeCell ref="P154:Q154"/>
    <mergeCell ref="R154:S154"/>
    <mergeCell ref="T154:U154"/>
    <mergeCell ref="V154:W154"/>
    <mergeCell ref="P148:Q148"/>
    <mergeCell ref="R148:S148"/>
    <mergeCell ref="T148:U148"/>
    <mergeCell ref="V148:W148"/>
    <mergeCell ref="P150:Q150"/>
    <mergeCell ref="R150:S150"/>
    <mergeCell ref="T150:U150"/>
    <mergeCell ref="V150:W150"/>
    <mergeCell ref="P144:Q144"/>
    <mergeCell ref="R144:S144"/>
    <mergeCell ref="T144:U144"/>
    <mergeCell ref="V144:W144"/>
    <mergeCell ref="P146:Q146"/>
    <mergeCell ref="R146:S146"/>
    <mergeCell ref="T146:U146"/>
    <mergeCell ref="V146:W146"/>
    <mergeCell ref="P140:Q140"/>
    <mergeCell ref="R140:S140"/>
    <mergeCell ref="T140:U140"/>
    <mergeCell ref="V140:W140"/>
    <mergeCell ref="P142:Q142"/>
    <mergeCell ref="R142:S142"/>
    <mergeCell ref="T142:U142"/>
    <mergeCell ref="V142:W142"/>
    <mergeCell ref="P136:Q136"/>
    <mergeCell ref="R136:S136"/>
    <mergeCell ref="T136:U136"/>
    <mergeCell ref="V136:W136"/>
    <mergeCell ref="P138:Q138"/>
    <mergeCell ref="R138:S138"/>
    <mergeCell ref="T138:U138"/>
    <mergeCell ref="V138:W138"/>
    <mergeCell ref="P132:Q132"/>
    <mergeCell ref="R132:S132"/>
    <mergeCell ref="T132:U132"/>
    <mergeCell ref="V132:W132"/>
    <mergeCell ref="P134:Q134"/>
    <mergeCell ref="R134:S134"/>
    <mergeCell ref="T134:U134"/>
    <mergeCell ref="V134:W134"/>
    <mergeCell ref="P128:Q128"/>
    <mergeCell ref="R128:S128"/>
    <mergeCell ref="T128:U128"/>
    <mergeCell ref="V128:W128"/>
    <mergeCell ref="P130:Q130"/>
    <mergeCell ref="R130:S130"/>
    <mergeCell ref="T130:U130"/>
    <mergeCell ref="V130:W130"/>
    <mergeCell ref="P124:Q124"/>
    <mergeCell ref="R124:S124"/>
    <mergeCell ref="T124:U124"/>
    <mergeCell ref="V124:W124"/>
    <mergeCell ref="P126:Q126"/>
    <mergeCell ref="R126:S126"/>
    <mergeCell ref="T126:U126"/>
    <mergeCell ref="V126:W126"/>
    <mergeCell ref="P120:Q120"/>
    <mergeCell ref="R120:S120"/>
    <mergeCell ref="T120:U120"/>
    <mergeCell ref="V120:W120"/>
    <mergeCell ref="P122:Q122"/>
    <mergeCell ref="R122:S122"/>
    <mergeCell ref="T122:U122"/>
    <mergeCell ref="V122:W122"/>
    <mergeCell ref="P116:Q116"/>
    <mergeCell ref="R116:S116"/>
    <mergeCell ref="T116:U116"/>
    <mergeCell ref="V116:W116"/>
    <mergeCell ref="P118:Q118"/>
    <mergeCell ref="R118:S118"/>
    <mergeCell ref="T118:U118"/>
    <mergeCell ref="V118:W118"/>
    <mergeCell ref="P112:Q112"/>
    <mergeCell ref="R112:S112"/>
    <mergeCell ref="T112:U112"/>
    <mergeCell ref="V112:W112"/>
    <mergeCell ref="P114:Q114"/>
    <mergeCell ref="R114:S114"/>
    <mergeCell ref="T114:U114"/>
    <mergeCell ref="V114:W114"/>
    <mergeCell ref="R110:S110"/>
    <mergeCell ref="T110:U110"/>
    <mergeCell ref="V110:W110"/>
    <mergeCell ref="P104:Q104"/>
    <mergeCell ref="R104:S104"/>
    <mergeCell ref="T104:U104"/>
    <mergeCell ref="V104:W104"/>
    <mergeCell ref="P106:Q106"/>
    <mergeCell ref="R106:S106"/>
    <mergeCell ref="T106:U106"/>
    <mergeCell ref="V106:W106"/>
    <mergeCell ref="P100:Q100"/>
    <mergeCell ref="R100:S100"/>
    <mergeCell ref="T100:U100"/>
    <mergeCell ref="V100:W100"/>
    <mergeCell ref="P102:Q102"/>
    <mergeCell ref="R102:S102"/>
    <mergeCell ref="T102:U102"/>
    <mergeCell ref="V102:W102"/>
    <mergeCell ref="P108:Q108"/>
    <mergeCell ref="R108:S108"/>
    <mergeCell ref="T108:U108"/>
    <mergeCell ref="V108:W108"/>
    <mergeCell ref="P110:Q110"/>
    <mergeCell ref="P96:Q96"/>
    <mergeCell ref="R96:S96"/>
    <mergeCell ref="T96:U96"/>
    <mergeCell ref="V96:W96"/>
    <mergeCell ref="P98:Q98"/>
    <mergeCell ref="R98:S98"/>
    <mergeCell ref="T98:U98"/>
    <mergeCell ref="V98:W98"/>
    <mergeCell ref="R92:S92"/>
    <mergeCell ref="T92:U92"/>
    <mergeCell ref="V92:W92"/>
    <mergeCell ref="P94:Q94"/>
    <mergeCell ref="R94:S94"/>
    <mergeCell ref="T94:U94"/>
    <mergeCell ref="V94:W94"/>
    <mergeCell ref="D91:E91"/>
    <mergeCell ref="F91:G91"/>
    <mergeCell ref="H91:I91"/>
    <mergeCell ref="P92:Q92"/>
    <mergeCell ref="P91:Q91"/>
    <mergeCell ref="L91:M91"/>
    <mergeCell ref="F92:G92"/>
    <mergeCell ref="H92:I92"/>
    <mergeCell ref="N92:N93"/>
    <mergeCell ref="D92:D507"/>
    <mergeCell ref="L92:M92"/>
    <mergeCell ref="F94:G94"/>
    <mergeCell ref="H94:I94"/>
    <mergeCell ref="N114:N115"/>
    <mergeCell ref="H108:I108"/>
    <mergeCell ref="F98:G98"/>
    <mergeCell ref="L110:M110"/>
    <mergeCell ref="L94:M94"/>
    <mergeCell ref="N102:N103"/>
    <mergeCell ref="F104:G104"/>
    <mergeCell ref="J104:K104"/>
    <mergeCell ref="N104:N105"/>
    <mergeCell ref="F106:G106"/>
    <mergeCell ref="H106:I106"/>
    <mergeCell ref="D2:N4"/>
    <mergeCell ref="D6:N6"/>
    <mergeCell ref="D9:M9"/>
    <mergeCell ref="D36:M36"/>
    <mergeCell ref="D63:M63"/>
    <mergeCell ref="J92:K92"/>
    <mergeCell ref="F100:G100"/>
    <mergeCell ref="D90:N90"/>
    <mergeCell ref="J100:K100"/>
    <mergeCell ref="J91:K91"/>
    <mergeCell ref="N100:N101"/>
    <mergeCell ref="F102:G102"/>
    <mergeCell ref="H102:I102"/>
    <mergeCell ref="N94:N95"/>
    <mergeCell ref="F96:G96"/>
    <mergeCell ref="H96:I96"/>
    <mergeCell ref="L96:M96"/>
    <mergeCell ref="N96:N97"/>
    <mergeCell ref="D7:E7"/>
    <mergeCell ref="F7:N7"/>
    <mergeCell ref="H100:I100"/>
    <mergeCell ref="J98:K98"/>
    <mergeCell ref="J94:K94"/>
    <mergeCell ref="N106:N107"/>
    <mergeCell ref="H98:I98"/>
    <mergeCell ref="L100:M100"/>
    <mergeCell ref="N108:N109"/>
    <mergeCell ref="F110:G110"/>
    <mergeCell ref="H110:I110"/>
    <mergeCell ref="J102:K102"/>
    <mergeCell ref="L102:M102"/>
    <mergeCell ref="N110:N111"/>
    <mergeCell ref="F112:G112"/>
    <mergeCell ref="H104:I104"/>
    <mergeCell ref="J112:K112"/>
    <mergeCell ref="L104:M104"/>
    <mergeCell ref="N112:N113"/>
    <mergeCell ref="F114:G114"/>
    <mergeCell ref="H114:I114"/>
    <mergeCell ref="J106:K106"/>
    <mergeCell ref="L106:M106"/>
    <mergeCell ref="J96:K96"/>
    <mergeCell ref="N98:N99"/>
    <mergeCell ref="L108:M108"/>
    <mergeCell ref="J110:K110"/>
    <mergeCell ref="L98:M98"/>
    <mergeCell ref="N118:N119"/>
    <mergeCell ref="F120:G120"/>
    <mergeCell ref="H128:I128"/>
    <mergeCell ref="L128:M128"/>
    <mergeCell ref="H112:I112"/>
    <mergeCell ref="J120:K120"/>
    <mergeCell ref="L112:M112"/>
    <mergeCell ref="N120:N121"/>
    <mergeCell ref="F122:G122"/>
    <mergeCell ref="H122:I122"/>
    <mergeCell ref="J114:K114"/>
    <mergeCell ref="L114:M114"/>
    <mergeCell ref="N122:N123"/>
    <mergeCell ref="H116:I116"/>
    <mergeCell ref="L116:M116"/>
    <mergeCell ref="F124:G124"/>
    <mergeCell ref="F108:G108"/>
    <mergeCell ref="J118:K118"/>
    <mergeCell ref="L118:M118"/>
    <mergeCell ref="J108:K108"/>
    <mergeCell ref="F116:G116"/>
    <mergeCell ref="J116:K116"/>
    <mergeCell ref="N116:N117"/>
    <mergeCell ref="F118:G118"/>
    <mergeCell ref="H118:I118"/>
    <mergeCell ref="J124:K124"/>
    <mergeCell ref="N124:N125"/>
    <mergeCell ref="F126:G126"/>
    <mergeCell ref="H126:I126"/>
    <mergeCell ref="H120:I120"/>
    <mergeCell ref="J128:K128"/>
    <mergeCell ref="N126:N127"/>
    <mergeCell ref="F128:G128"/>
    <mergeCell ref="H136:I136"/>
    <mergeCell ref="L136:M136"/>
    <mergeCell ref="F136:G136"/>
    <mergeCell ref="H140:I140"/>
    <mergeCell ref="L120:M120"/>
    <mergeCell ref="N128:N129"/>
    <mergeCell ref="F130:G130"/>
    <mergeCell ref="H130:I130"/>
    <mergeCell ref="J122:K122"/>
    <mergeCell ref="L122:M122"/>
    <mergeCell ref="N130:N131"/>
    <mergeCell ref="H124:I124"/>
    <mergeCell ref="F132:G132"/>
    <mergeCell ref="L124:M124"/>
    <mergeCell ref="J132:K132"/>
    <mergeCell ref="J126:K126"/>
    <mergeCell ref="L126:M126"/>
    <mergeCell ref="N132:N133"/>
    <mergeCell ref="F134:G134"/>
    <mergeCell ref="H134:I134"/>
    <mergeCell ref="N134:N135"/>
    <mergeCell ref="J130:K130"/>
    <mergeCell ref="L130:M130"/>
    <mergeCell ref="J136:K136"/>
    <mergeCell ref="N136:N137"/>
    <mergeCell ref="F138:G138"/>
    <mergeCell ref="H138:I138"/>
    <mergeCell ref="F140:G140"/>
    <mergeCell ref="N138:N139"/>
    <mergeCell ref="J138:K138"/>
    <mergeCell ref="L138:M138"/>
    <mergeCell ref="H132:I132"/>
    <mergeCell ref="N140:N141"/>
    <mergeCell ref="F142:G142"/>
    <mergeCell ref="H142:I142"/>
    <mergeCell ref="L132:M132"/>
    <mergeCell ref="N142:N143"/>
    <mergeCell ref="F144:G144"/>
    <mergeCell ref="J134:K134"/>
    <mergeCell ref="L134:M134"/>
    <mergeCell ref="J144:K144"/>
    <mergeCell ref="N144:N145"/>
    <mergeCell ref="F146:G146"/>
    <mergeCell ref="H146:I146"/>
    <mergeCell ref="N146:N147"/>
    <mergeCell ref="J146:K146"/>
    <mergeCell ref="L146:M146"/>
    <mergeCell ref="F148:G148"/>
    <mergeCell ref="J148:K148"/>
    <mergeCell ref="L140:M140"/>
    <mergeCell ref="N148:N149"/>
    <mergeCell ref="F150:G150"/>
    <mergeCell ref="H150:I150"/>
    <mergeCell ref="J142:K142"/>
    <mergeCell ref="L142:M142"/>
    <mergeCell ref="N150:N151"/>
    <mergeCell ref="F152:G152"/>
    <mergeCell ref="H144:I144"/>
    <mergeCell ref="J152:K152"/>
    <mergeCell ref="L144:M144"/>
    <mergeCell ref="N152:N153"/>
    <mergeCell ref="F154:G154"/>
    <mergeCell ref="H154:I154"/>
    <mergeCell ref="N154:N155"/>
    <mergeCell ref="J154:K154"/>
    <mergeCell ref="L154:M154"/>
    <mergeCell ref="H148:I148"/>
    <mergeCell ref="J140:K140"/>
    <mergeCell ref="L148:M148"/>
    <mergeCell ref="N156:N157"/>
    <mergeCell ref="F158:G158"/>
    <mergeCell ref="H158:I158"/>
    <mergeCell ref="J150:K150"/>
    <mergeCell ref="L150:M150"/>
    <mergeCell ref="N158:N159"/>
    <mergeCell ref="F160:G160"/>
    <mergeCell ref="H152:I152"/>
    <mergeCell ref="J160:K160"/>
    <mergeCell ref="L152:M152"/>
    <mergeCell ref="N160:N161"/>
    <mergeCell ref="F162:G162"/>
    <mergeCell ref="H162:I162"/>
    <mergeCell ref="N162:N163"/>
    <mergeCell ref="J162:K162"/>
    <mergeCell ref="L162:M162"/>
    <mergeCell ref="F164:G164"/>
    <mergeCell ref="H156:I156"/>
    <mergeCell ref="J164:K164"/>
    <mergeCell ref="L156:M156"/>
    <mergeCell ref="F156:G156"/>
    <mergeCell ref="J156:K156"/>
    <mergeCell ref="N164:N165"/>
    <mergeCell ref="F166:G166"/>
    <mergeCell ref="H166:I166"/>
    <mergeCell ref="J158:K158"/>
    <mergeCell ref="L158:M158"/>
    <mergeCell ref="N166:N167"/>
    <mergeCell ref="F168:G168"/>
    <mergeCell ref="H160:I160"/>
    <mergeCell ref="J168:K168"/>
    <mergeCell ref="L160:M160"/>
    <mergeCell ref="N168:N169"/>
    <mergeCell ref="F170:G170"/>
    <mergeCell ref="H170:I170"/>
    <mergeCell ref="N170:N171"/>
    <mergeCell ref="J170:K170"/>
    <mergeCell ref="L170:M170"/>
    <mergeCell ref="F172:G172"/>
    <mergeCell ref="H164:I164"/>
    <mergeCell ref="J172:K172"/>
    <mergeCell ref="L164:M164"/>
    <mergeCell ref="N172:N173"/>
    <mergeCell ref="F174:G174"/>
    <mergeCell ref="H174:I174"/>
    <mergeCell ref="J166:K166"/>
    <mergeCell ref="L166:M166"/>
    <mergeCell ref="N174:N175"/>
    <mergeCell ref="F176:G176"/>
    <mergeCell ref="H168:I168"/>
    <mergeCell ref="J176:K176"/>
    <mergeCell ref="L168:M168"/>
    <mergeCell ref="N176:N177"/>
    <mergeCell ref="F178:G178"/>
    <mergeCell ref="H178:I178"/>
    <mergeCell ref="N178:N179"/>
    <mergeCell ref="J178:K178"/>
    <mergeCell ref="L178:M178"/>
    <mergeCell ref="F180:G180"/>
    <mergeCell ref="H172:I172"/>
    <mergeCell ref="J180:K180"/>
    <mergeCell ref="L172:M172"/>
    <mergeCell ref="N180:N181"/>
    <mergeCell ref="F182:G182"/>
    <mergeCell ref="H182:I182"/>
    <mergeCell ref="J174:K174"/>
    <mergeCell ref="L174:M174"/>
    <mergeCell ref="N182:N183"/>
    <mergeCell ref="F184:G184"/>
    <mergeCell ref="H176:I176"/>
    <mergeCell ref="J184:K184"/>
    <mergeCell ref="L176:M176"/>
    <mergeCell ref="N184:N185"/>
    <mergeCell ref="F186:G186"/>
    <mergeCell ref="H186:I186"/>
    <mergeCell ref="N186:N187"/>
    <mergeCell ref="J186:K186"/>
    <mergeCell ref="L186:M186"/>
    <mergeCell ref="F188:G188"/>
    <mergeCell ref="H180:I180"/>
    <mergeCell ref="J188:K188"/>
    <mergeCell ref="L180:M180"/>
    <mergeCell ref="N188:N189"/>
    <mergeCell ref="F190:G190"/>
    <mergeCell ref="H190:I190"/>
    <mergeCell ref="J182:K182"/>
    <mergeCell ref="L182:M182"/>
    <mergeCell ref="N190:N191"/>
    <mergeCell ref="F192:G192"/>
    <mergeCell ref="H184:I184"/>
    <mergeCell ref="J192:K192"/>
    <mergeCell ref="L184:M184"/>
    <mergeCell ref="N192:N193"/>
    <mergeCell ref="F194:G194"/>
    <mergeCell ref="H194:I194"/>
    <mergeCell ref="N194:N195"/>
    <mergeCell ref="J194:K194"/>
    <mergeCell ref="L194:M194"/>
    <mergeCell ref="F196:G196"/>
    <mergeCell ref="H188:I188"/>
    <mergeCell ref="J196:K196"/>
    <mergeCell ref="L188:M188"/>
    <mergeCell ref="N196:N197"/>
    <mergeCell ref="F198:G198"/>
    <mergeCell ref="H198:I198"/>
    <mergeCell ref="J190:K190"/>
    <mergeCell ref="L190:M190"/>
    <mergeCell ref="N198:N199"/>
    <mergeCell ref="F200:G200"/>
    <mergeCell ref="H192:I192"/>
    <mergeCell ref="J200:K200"/>
    <mergeCell ref="L192:M192"/>
    <mergeCell ref="N200:N201"/>
    <mergeCell ref="F202:G202"/>
    <mergeCell ref="H202:I202"/>
    <mergeCell ref="N202:N203"/>
    <mergeCell ref="J202:K202"/>
    <mergeCell ref="L202:M202"/>
    <mergeCell ref="F204:G204"/>
    <mergeCell ref="H196:I196"/>
    <mergeCell ref="J204:K204"/>
    <mergeCell ref="L196:M196"/>
    <mergeCell ref="N204:N205"/>
    <mergeCell ref="F206:G206"/>
    <mergeCell ref="H206:I206"/>
    <mergeCell ref="J198:K198"/>
    <mergeCell ref="L198:M198"/>
    <mergeCell ref="N206:N207"/>
    <mergeCell ref="F208:G208"/>
    <mergeCell ref="H200:I200"/>
    <mergeCell ref="J208:K208"/>
    <mergeCell ref="L200:M200"/>
    <mergeCell ref="N208:N209"/>
    <mergeCell ref="F210:G210"/>
    <mergeCell ref="H210:I210"/>
    <mergeCell ref="N210:N211"/>
    <mergeCell ref="J210:K210"/>
    <mergeCell ref="L210:M210"/>
    <mergeCell ref="F212:G212"/>
    <mergeCell ref="H204:I204"/>
    <mergeCell ref="J212:K212"/>
    <mergeCell ref="L204:M204"/>
    <mergeCell ref="N212:N213"/>
    <mergeCell ref="F214:G214"/>
    <mergeCell ref="H214:I214"/>
    <mergeCell ref="J206:K206"/>
    <mergeCell ref="L206:M206"/>
    <mergeCell ref="N214:N215"/>
    <mergeCell ref="F216:G216"/>
    <mergeCell ref="H208:I208"/>
    <mergeCell ref="J216:K216"/>
    <mergeCell ref="L208:M208"/>
    <mergeCell ref="N216:N217"/>
    <mergeCell ref="F218:G218"/>
    <mergeCell ref="H218:I218"/>
    <mergeCell ref="N218:N219"/>
    <mergeCell ref="J218:K218"/>
    <mergeCell ref="L218:M218"/>
    <mergeCell ref="F220:G220"/>
    <mergeCell ref="H212:I212"/>
    <mergeCell ref="J220:K220"/>
    <mergeCell ref="L212:M212"/>
    <mergeCell ref="N220:N221"/>
    <mergeCell ref="F222:G222"/>
    <mergeCell ref="H222:I222"/>
    <mergeCell ref="J214:K214"/>
    <mergeCell ref="L214:M214"/>
    <mergeCell ref="N222:N223"/>
    <mergeCell ref="F224:G224"/>
    <mergeCell ref="H216:I216"/>
    <mergeCell ref="J224:K224"/>
    <mergeCell ref="L216:M216"/>
    <mergeCell ref="N224:N225"/>
    <mergeCell ref="F226:G226"/>
    <mergeCell ref="H226:I226"/>
    <mergeCell ref="N226:N227"/>
    <mergeCell ref="J226:K226"/>
    <mergeCell ref="L226:M226"/>
    <mergeCell ref="F228:G228"/>
    <mergeCell ref="H220:I220"/>
    <mergeCell ref="J228:K228"/>
    <mergeCell ref="L220:M220"/>
    <mergeCell ref="N228:N229"/>
    <mergeCell ref="F230:G230"/>
    <mergeCell ref="H230:I230"/>
    <mergeCell ref="J222:K222"/>
    <mergeCell ref="L222:M222"/>
    <mergeCell ref="N230:N231"/>
    <mergeCell ref="F232:G232"/>
    <mergeCell ref="H224:I224"/>
    <mergeCell ref="J232:K232"/>
    <mergeCell ref="L224:M224"/>
    <mergeCell ref="N232:N233"/>
    <mergeCell ref="F234:G234"/>
    <mergeCell ref="H234:I234"/>
    <mergeCell ref="N234:N235"/>
    <mergeCell ref="J234:K234"/>
    <mergeCell ref="L234:M234"/>
    <mergeCell ref="F236:G236"/>
    <mergeCell ref="H228:I228"/>
    <mergeCell ref="J236:K236"/>
    <mergeCell ref="L228:M228"/>
    <mergeCell ref="N236:N237"/>
    <mergeCell ref="F238:G238"/>
    <mergeCell ref="H238:I238"/>
    <mergeCell ref="J230:K230"/>
    <mergeCell ref="L230:M230"/>
    <mergeCell ref="N238:N239"/>
    <mergeCell ref="F240:G240"/>
    <mergeCell ref="H232:I232"/>
    <mergeCell ref="J240:K240"/>
    <mergeCell ref="L232:M232"/>
    <mergeCell ref="N240:N241"/>
    <mergeCell ref="F242:G242"/>
    <mergeCell ref="H242:I242"/>
    <mergeCell ref="N242:N243"/>
    <mergeCell ref="J242:K242"/>
    <mergeCell ref="L242:M242"/>
    <mergeCell ref="F244:G244"/>
    <mergeCell ref="H236:I236"/>
    <mergeCell ref="J244:K244"/>
    <mergeCell ref="L236:M236"/>
    <mergeCell ref="N244:N245"/>
    <mergeCell ref="F246:G246"/>
    <mergeCell ref="H246:I246"/>
    <mergeCell ref="J238:K238"/>
    <mergeCell ref="L238:M238"/>
    <mergeCell ref="N246:N247"/>
    <mergeCell ref="F248:G248"/>
    <mergeCell ref="H240:I240"/>
    <mergeCell ref="J248:K248"/>
    <mergeCell ref="L240:M240"/>
    <mergeCell ref="N248:N249"/>
    <mergeCell ref="F250:G250"/>
    <mergeCell ref="H250:I250"/>
    <mergeCell ref="N250:N251"/>
    <mergeCell ref="J250:K250"/>
    <mergeCell ref="L250:M250"/>
    <mergeCell ref="F252:G252"/>
    <mergeCell ref="H244:I244"/>
    <mergeCell ref="J252:K252"/>
    <mergeCell ref="L244:M244"/>
    <mergeCell ref="N252:N253"/>
    <mergeCell ref="F254:G254"/>
    <mergeCell ref="H254:I254"/>
    <mergeCell ref="J246:K246"/>
    <mergeCell ref="L246:M246"/>
    <mergeCell ref="N254:N255"/>
    <mergeCell ref="F256:G256"/>
    <mergeCell ref="H248:I248"/>
    <mergeCell ref="J256:K256"/>
    <mergeCell ref="L248:M248"/>
    <mergeCell ref="N256:N257"/>
    <mergeCell ref="F258:G258"/>
    <mergeCell ref="H258:I258"/>
    <mergeCell ref="N258:N259"/>
    <mergeCell ref="J258:K258"/>
    <mergeCell ref="L258:M258"/>
    <mergeCell ref="F260:G260"/>
    <mergeCell ref="H252:I252"/>
    <mergeCell ref="J260:K260"/>
    <mergeCell ref="L252:M252"/>
    <mergeCell ref="N260:N261"/>
    <mergeCell ref="F262:G262"/>
    <mergeCell ref="H262:I262"/>
    <mergeCell ref="J254:K254"/>
    <mergeCell ref="L254:M254"/>
    <mergeCell ref="N262:N263"/>
    <mergeCell ref="F264:G264"/>
    <mergeCell ref="H256:I256"/>
    <mergeCell ref="J264:K264"/>
    <mergeCell ref="L256:M256"/>
    <mergeCell ref="N264:N265"/>
    <mergeCell ref="F266:G266"/>
    <mergeCell ref="H266:I266"/>
    <mergeCell ref="N266:N267"/>
    <mergeCell ref="J266:K266"/>
    <mergeCell ref="L266:M266"/>
    <mergeCell ref="F268:G268"/>
    <mergeCell ref="H260:I260"/>
    <mergeCell ref="J268:K268"/>
    <mergeCell ref="L260:M260"/>
    <mergeCell ref="N268:N269"/>
    <mergeCell ref="F270:G270"/>
    <mergeCell ref="H270:I270"/>
    <mergeCell ref="J262:K262"/>
    <mergeCell ref="L262:M262"/>
    <mergeCell ref="N270:N271"/>
    <mergeCell ref="F272:G272"/>
    <mergeCell ref="H264:I264"/>
    <mergeCell ref="J272:K272"/>
    <mergeCell ref="L264:M264"/>
    <mergeCell ref="N272:N273"/>
    <mergeCell ref="F274:G274"/>
    <mergeCell ref="H274:I274"/>
    <mergeCell ref="N274:N275"/>
    <mergeCell ref="J274:K274"/>
    <mergeCell ref="L274:M274"/>
    <mergeCell ref="F276:G276"/>
    <mergeCell ref="H268:I268"/>
    <mergeCell ref="J276:K276"/>
    <mergeCell ref="L268:M268"/>
    <mergeCell ref="N276:N277"/>
    <mergeCell ref="F278:G278"/>
    <mergeCell ref="H278:I278"/>
    <mergeCell ref="J270:K270"/>
    <mergeCell ref="L270:M270"/>
    <mergeCell ref="N278:N279"/>
    <mergeCell ref="F280:G280"/>
    <mergeCell ref="H272:I272"/>
    <mergeCell ref="J280:K280"/>
    <mergeCell ref="L272:M272"/>
    <mergeCell ref="N280:N281"/>
    <mergeCell ref="F282:G282"/>
    <mergeCell ref="H282:I282"/>
    <mergeCell ref="N282:N283"/>
    <mergeCell ref="J282:K282"/>
    <mergeCell ref="L282:M282"/>
    <mergeCell ref="F284:G284"/>
    <mergeCell ref="H276:I276"/>
    <mergeCell ref="J284:K284"/>
    <mergeCell ref="L276:M276"/>
    <mergeCell ref="N284:N285"/>
    <mergeCell ref="F286:G286"/>
    <mergeCell ref="H286:I286"/>
    <mergeCell ref="J278:K278"/>
    <mergeCell ref="L278:M278"/>
    <mergeCell ref="N286:N287"/>
    <mergeCell ref="F288:G288"/>
    <mergeCell ref="H280:I280"/>
    <mergeCell ref="J288:K288"/>
    <mergeCell ref="L280:M280"/>
    <mergeCell ref="N288:N289"/>
    <mergeCell ref="F290:G290"/>
    <mergeCell ref="H290:I290"/>
    <mergeCell ref="N290:N291"/>
    <mergeCell ref="J290:K290"/>
    <mergeCell ref="L290:M290"/>
    <mergeCell ref="F292:G292"/>
    <mergeCell ref="H284:I284"/>
    <mergeCell ref="J292:K292"/>
    <mergeCell ref="L284:M284"/>
    <mergeCell ref="N292:N293"/>
    <mergeCell ref="F294:G294"/>
    <mergeCell ref="H294:I294"/>
    <mergeCell ref="J286:K286"/>
    <mergeCell ref="L286:M286"/>
    <mergeCell ref="N294:N295"/>
    <mergeCell ref="F296:G296"/>
    <mergeCell ref="H288:I288"/>
    <mergeCell ref="J296:K296"/>
    <mergeCell ref="L288:M288"/>
    <mergeCell ref="N296:N297"/>
    <mergeCell ref="F298:G298"/>
    <mergeCell ref="H298:I298"/>
    <mergeCell ref="N298:N299"/>
    <mergeCell ref="J298:K298"/>
    <mergeCell ref="L298:M298"/>
    <mergeCell ref="F300:G300"/>
    <mergeCell ref="H292:I292"/>
    <mergeCell ref="J300:K300"/>
    <mergeCell ref="L292:M292"/>
    <mergeCell ref="N300:N301"/>
    <mergeCell ref="F302:G302"/>
    <mergeCell ref="H302:I302"/>
    <mergeCell ref="J294:K294"/>
    <mergeCell ref="L294:M294"/>
    <mergeCell ref="N302:N303"/>
    <mergeCell ref="F304:G304"/>
    <mergeCell ref="H296:I296"/>
    <mergeCell ref="J304:K304"/>
    <mergeCell ref="L296:M296"/>
    <mergeCell ref="N304:N305"/>
    <mergeCell ref="F306:G306"/>
    <mergeCell ref="H306:I306"/>
    <mergeCell ref="N306:N307"/>
    <mergeCell ref="J306:K306"/>
    <mergeCell ref="L306:M306"/>
    <mergeCell ref="F308:G308"/>
    <mergeCell ref="H300:I300"/>
    <mergeCell ref="J308:K308"/>
    <mergeCell ref="L300:M300"/>
    <mergeCell ref="N308:N309"/>
    <mergeCell ref="F310:G310"/>
    <mergeCell ref="H310:I310"/>
    <mergeCell ref="J302:K302"/>
    <mergeCell ref="L302:M302"/>
    <mergeCell ref="N310:N311"/>
    <mergeCell ref="F312:G312"/>
    <mergeCell ref="H304:I304"/>
    <mergeCell ref="J312:K312"/>
    <mergeCell ref="L304:M304"/>
    <mergeCell ref="N312:N313"/>
    <mergeCell ref="F314:G314"/>
    <mergeCell ref="H314:I314"/>
    <mergeCell ref="N314:N315"/>
    <mergeCell ref="J314:K314"/>
    <mergeCell ref="L314:M314"/>
    <mergeCell ref="F316:G316"/>
    <mergeCell ref="H308:I308"/>
    <mergeCell ref="J316:K316"/>
    <mergeCell ref="L308:M308"/>
    <mergeCell ref="N316:N317"/>
    <mergeCell ref="F318:G318"/>
    <mergeCell ref="H318:I318"/>
    <mergeCell ref="J310:K310"/>
    <mergeCell ref="L310:M310"/>
    <mergeCell ref="N318:N319"/>
    <mergeCell ref="F320:G320"/>
    <mergeCell ref="H312:I312"/>
    <mergeCell ref="J320:K320"/>
    <mergeCell ref="L312:M312"/>
    <mergeCell ref="N320:N321"/>
    <mergeCell ref="F322:G322"/>
    <mergeCell ref="H322:I322"/>
    <mergeCell ref="N322:N323"/>
    <mergeCell ref="J322:K322"/>
    <mergeCell ref="L322:M322"/>
    <mergeCell ref="F324:G324"/>
    <mergeCell ref="H316:I316"/>
    <mergeCell ref="J324:K324"/>
    <mergeCell ref="L316:M316"/>
    <mergeCell ref="N324:N325"/>
    <mergeCell ref="F326:G326"/>
    <mergeCell ref="H326:I326"/>
    <mergeCell ref="J318:K318"/>
    <mergeCell ref="L318:M318"/>
    <mergeCell ref="N326:N327"/>
    <mergeCell ref="F328:G328"/>
    <mergeCell ref="H320:I320"/>
    <mergeCell ref="J328:K328"/>
    <mergeCell ref="L320:M320"/>
    <mergeCell ref="N328:N329"/>
    <mergeCell ref="F330:G330"/>
    <mergeCell ref="H330:I330"/>
    <mergeCell ref="N330:N331"/>
    <mergeCell ref="J330:K330"/>
    <mergeCell ref="L330:M330"/>
    <mergeCell ref="F332:G332"/>
    <mergeCell ref="H324:I324"/>
    <mergeCell ref="J332:K332"/>
    <mergeCell ref="L324:M324"/>
    <mergeCell ref="N332:N333"/>
    <mergeCell ref="F334:G334"/>
    <mergeCell ref="H334:I334"/>
    <mergeCell ref="J326:K326"/>
    <mergeCell ref="L326:M326"/>
    <mergeCell ref="N334:N335"/>
    <mergeCell ref="F336:G336"/>
    <mergeCell ref="H328:I328"/>
    <mergeCell ref="J336:K336"/>
    <mergeCell ref="L328:M328"/>
    <mergeCell ref="N336:N337"/>
    <mergeCell ref="F338:G338"/>
    <mergeCell ref="H338:I338"/>
    <mergeCell ref="N338:N339"/>
    <mergeCell ref="J338:K338"/>
    <mergeCell ref="L338:M338"/>
    <mergeCell ref="F340:G340"/>
    <mergeCell ref="H332:I332"/>
    <mergeCell ref="J340:K340"/>
    <mergeCell ref="L332:M332"/>
    <mergeCell ref="N340:N341"/>
    <mergeCell ref="F342:G342"/>
    <mergeCell ref="H342:I342"/>
    <mergeCell ref="J334:K334"/>
    <mergeCell ref="L334:M334"/>
    <mergeCell ref="N342:N343"/>
    <mergeCell ref="F344:G344"/>
    <mergeCell ref="H336:I336"/>
    <mergeCell ref="J344:K344"/>
    <mergeCell ref="L336:M336"/>
    <mergeCell ref="N344:N345"/>
    <mergeCell ref="F346:G346"/>
    <mergeCell ref="H346:I346"/>
    <mergeCell ref="N346:N347"/>
    <mergeCell ref="J346:K346"/>
    <mergeCell ref="L346:M346"/>
    <mergeCell ref="F348:G348"/>
    <mergeCell ref="H340:I340"/>
    <mergeCell ref="J348:K348"/>
    <mergeCell ref="L340:M340"/>
    <mergeCell ref="N348:N349"/>
    <mergeCell ref="F350:G350"/>
    <mergeCell ref="H350:I350"/>
    <mergeCell ref="J342:K342"/>
    <mergeCell ref="L342:M342"/>
    <mergeCell ref="N350:N351"/>
    <mergeCell ref="F352:G352"/>
    <mergeCell ref="H344:I344"/>
    <mergeCell ref="J352:K352"/>
    <mergeCell ref="L344:M344"/>
    <mergeCell ref="N352:N353"/>
    <mergeCell ref="F354:G354"/>
    <mergeCell ref="H354:I354"/>
    <mergeCell ref="N354:N355"/>
    <mergeCell ref="J354:K354"/>
    <mergeCell ref="L354:M354"/>
    <mergeCell ref="F356:G356"/>
    <mergeCell ref="H348:I348"/>
    <mergeCell ref="J356:K356"/>
    <mergeCell ref="L348:M348"/>
    <mergeCell ref="N356:N357"/>
    <mergeCell ref="F358:G358"/>
    <mergeCell ref="H358:I358"/>
    <mergeCell ref="J350:K350"/>
    <mergeCell ref="L350:M350"/>
    <mergeCell ref="N358:N359"/>
    <mergeCell ref="F360:G360"/>
    <mergeCell ref="H352:I352"/>
    <mergeCell ref="J360:K360"/>
    <mergeCell ref="L352:M352"/>
    <mergeCell ref="N360:N361"/>
    <mergeCell ref="F362:G362"/>
    <mergeCell ref="H362:I362"/>
    <mergeCell ref="N362:N363"/>
    <mergeCell ref="J362:K362"/>
    <mergeCell ref="L362:M362"/>
    <mergeCell ref="F364:G364"/>
    <mergeCell ref="H356:I356"/>
    <mergeCell ref="J364:K364"/>
    <mergeCell ref="L356:M356"/>
    <mergeCell ref="N364:N365"/>
    <mergeCell ref="F366:G366"/>
    <mergeCell ref="H366:I366"/>
    <mergeCell ref="J358:K358"/>
    <mergeCell ref="L358:M358"/>
    <mergeCell ref="N366:N367"/>
    <mergeCell ref="F368:G368"/>
    <mergeCell ref="H360:I360"/>
    <mergeCell ref="J368:K368"/>
    <mergeCell ref="L360:M360"/>
    <mergeCell ref="N368:N369"/>
    <mergeCell ref="F370:G370"/>
    <mergeCell ref="H370:I370"/>
    <mergeCell ref="N370:N371"/>
    <mergeCell ref="J370:K370"/>
    <mergeCell ref="L370:M370"/>
    <mergeCell ref="F372:G372"/>
    <mergeCell ref="H364:I364"/>
    <mergeCell ref="J372:K372"/>
    <mergeCell ref="L364:M364"/>
    <mergeCell ref="N372:N373"/>
    <mergeCell ref="F374:G374"/>
    <mergeCell ref="H374:I374"/>
    <mergeCell ref="J366:K366"/>
    <mergeCell ref="L366:M366"/>
    <mergeCell ref="N374:N375"/>
    <mergeCell ref="F376:G376"/>
    <mergeCell ref="H368:I368"/>
    <mergeCell ref="J376:K376"/>
    <mergeCell ref="L368:M368"/>
    <mergeCell ref="N376:N377"/>
    <mergeCell ref="F378:G378"/>
    <mergeCell ref="H378:I378"/>
    <mergeCell ref="N378:N379"/>
    <mergeCell ref="J378:K378"/>
    <mergeCell ref="L378:M378"/>
    <mergeCell ref="F380:G380"/>
    <mergeCell ref="H372:I372"/>
    <mergeCell ref="J380:K380"/>
    <mergeCell ref="L372:M372"/>
    <mergeCell ref="N380:N381"/>
    <mergeCell ref="F382:G382"/>
    <mergeCell ref="H382:I382"/>
    <mergeCell ref="J374:K374"/>
    <mergeCell ref="L374:M374"/>
    <mergeCell ref="N382:N383"/>
    <mergeCell ref="F384:G384"/>
    <mergeCell ref="H376:I376"/>
    <mergeCell ref="J384:K384"/>
    <mergeCell ref="L376:M376"/>
    <mergeCell ref="N384:N385"/>
    <mergeCell ref="F386:G386"/>
    <mergeCell ref="H386:I386"/>
    <mergeCell ref="N386:N387"/>
    <mergeCell ref="J386:K386"/>
    <mergeCell ref="L386:M386"/>
    <mergeCell ref="F388:G388"/>
    <mergeCell ref="H380:I380"/>
    <mergeCell ref="J388:K388"/>
    <mergeCell ref="L380:M380"/>
    <mergeCell ref="N388:N389"/>
    <mergeCell ref="F390:G390"/>
    <mergeCell ref="H390:I390"/>
    <mergeCell ref="J382:K382"/>
    <mergeCell ref="L382:M382"/>
    <mergeCell ref="N390:N391"/>
    <mergeCell ref="F392:G392"/>
    <mergeCell ref="H384:I384"/>
    <mergeCell ref="J392:K392"/>
    <mergeCell ref="L384:M384"/>
    <mergeCell ref="N392:N393"/>
    <mergeCell ref="F394:G394"/>
    <mergeCell ref="H394:I394"/>
    <mergeCell ref="N394:N395"/>
    <mergeCell ref="J394:K394"/>
    <mergeCell ref="L394:M394"/>
    <mergeCell ref="F396:G396"/>
    <mergeCell ref="H388:I388"/>
    <mergeCell ref="J396:K396"/>
    <mergeCell ref="L388:M388"/>
    <mergeCell ref="N396:N397"/>
    <mergeCell ref="F398:G398"/>
    <mergeCell ref="H398:I398"/>
    <mergeCell ref="J390:K390"/>
    <mergeCell ref="L390:M390"/>
    <mergeCell ref="N398:N399"/>
    <mergeCell ref="F400:G400"/>
    <mergeCell ref="H392:I392"/>
    <mergeCell ref="J400:K400"/>
    <mergeCell ref="L392:M392"/>
    <mergeCell ref="N400:N401"/>
    <mergeCell ref="F402:G402"/>
    <mergeCell ref="H402:I402"/>
    <mergeCell ref="N402:N403"/>
    <mergeCell ref="J402:K402"/>
    <mergeCell ref="L402:M402"/>
    <mergeCell ref="F404:G404"/>
    <mergeCell ref="H396:I396"/>
    <mergeCell ref="J404:K404"/>
    <mergeCell ref="L396:M396"/>
    <mergeCell ref="N404:N405"/>
    <mergeCell ref="F406:G406"/>
    <mergeCell ref="H406:I406"/>
    <mergeCell ref="J398:K398"/>
    <mergeCell ref="L398:M398"/>
    <mergeCell ref="N406:N407"/>
    <mergeCell ref="F408:G408"/>
    <mergeCell ref="H400:I400"/>
    <mergeCell ref="J408:K408"/>
    <mergeCell ref="L400:M400"/>
    <mergeCell ref="N408:N409"/>
    <mergeCell ref="F410:G410"/>
    <mergeCell ref="H410:I410"/>
    <mergeCell ref="N410:N411"/>
    <mergeCell ref="J410:K410"/>
    <mergeCell ref="L410:M410"/>
    <mergeCell ref="F412:G412"/>
    <mergeCell ref="H404:I404"/>
    <mergeCell ref="J412:K412"/>
    <mergeCell ref="L404:M404"/>
    <mergeCell ref="N412:N413"/>
    <mergeCell ref="F414:G414"/>
    <mergeCell ref="H414:I414"/>
    <mergeCell ref="J406:K406"/>
    <mergeCell ref="L406:M406"/>
    <mergeCell ref="N414:N415"/>
    <mergeCell ref="F416:G416"/>
    <mergeCell ref="H408:I408"/>
    <mergeCell ref="J416:K416"/>
    <mergeCell ref="L408:M408"/>
    <mergeCell ref="N416:N417"/>
    <mergeCell ref="F418:G418"/>
    <mergeCell ref="H418:I418"/>
    <mergeCell ref="N418:N419"/>
    <mergeCell ref="J418:K418"/>
    <mergeCell ref="L418:M418"/>
    <mergeCell ref="F420:G420"/>
    <mergeCell ref="H412:I412"/>
    <mergeCell ref="J420:K420"/>
    <mergeCell ref="L412:M412"/>
    <mergeCell ref="N420:N421"/>
    <mergeCell ref="F422:G422"/>
    <mergeCell ref="H422:I422"/>
    <mergeCell ref="J414:K414"/>
    <mergeCell ref="L414:M414"/>
    <mergeCell ref="N422:N423"/>
    <mergeCell ref="F424:G424"/>
    <mergeCell ref="H416:I416"/>
    <mergeCell ref="J424:K424"/>
    <mergeCell ref="L416:M416"/>
    <mergeCell ref="N424:N425"/>
    <mergeCell ref="F426:G426"/>
    <mergeCell ref="H426:I426"/>
    <mergeCell ref="N426:N427"/>
    <mergeCell ref="J426:K426"/>
    <mergeCell ref="L426:M426"/>
    <mergeCell ref="F428:G428"/>
    <mergeCell ref="H420:I420"/>
    <mergeCell ref="J428:K428"/>
    <mergeCell ref="L420:M420"/>
    <mergeCell ref="N428:N429"/>
    <mergeCell ref="F430:G430"/>
    <mergeCell ref="H430:I430"/>
    <mergeCell ref="J422:K422"/>
    <mergeCell ref="L422:M422"/>
    <mergeCell ref="N430:N431"/>
    <mergeCell ref="F432:G432"/>
    <mergeCell ref="H424:I424"/>
    <mergeCell ref="J432:K432"/>
    <mergeCell ref="L424:M424"/>
    <mergeCell ref="N432:N433"/>
    <mergeCell ref="F434:G434"/>
    <mergeCell ref="H434:I434"/>
    <mergeCell ref="N434:N435"/>
    <mergeCell ref="J434:K434"/>
    <mergeCell ref="L434:M434"/>
    <mergeCell ref="F436:G436"/>
    <mergeCell ref="H428:I428"/>
    <mergeCell ref="J436:K436"/>
    <mergeCell ref="L428:M428"/>
    <mergeCell ref="N436:N437"/>
    <mergeCell ref="F438:G438"/>
    <mergeCell ref="H438:I438"/>
    <mergeCell ref="J430:K430"/>
    <mergeCell ref="L430:M430"/>
    <mergeCell ref="N438:N439"/>
    <mergeCell ref="F440:G440"/>
    <mergeCell ref="H432:I432"/>
    <mergeCell ref="J440:K440"/>
    <mergeCell ref="L432:M432"/>
    <mergeCell ref="N440:N441"/>
    <mergeCell ref="F442:G442"/>
    <mergeCell ref="H442:I442"/>
    <mergeCell ref="N442:N443"/>
    <mergeCell ref="J442:K442"/>
    <mergeCell ref="L442:M442"/>
    <mergeCell ref="F444:G444"/>
    <mergeCell ref="H436:I436"/>
    <mergeCell ref="J444:K444"/>
    <mergeCell ref="L436:M436"/>
    <mergeCell ref="N444:N445"/>
    <mergeCell ref="F446:G446"/>
    <mergeCell ref="H446:I446"/>
    <mergeCell ref="J438:K438"/>
    <mergeCell ref="L438:M438"/>
    <mergeCell ref="N446:N447"/>
    <mergeCell ref="F448:G448"/>
    <mergeCell ref="H440:I440"/>
    <mergeCell ref="J448:K448"/>
    <mergeCell ref="L440:M440"/>
    <mergeCell ref="N448:N449"/>
    <mergeCell ref="F450:G450"/>
    <mergeCell ref="H450:I450"/>
    <mergeCell ref="N450:N451"/>
    <mergeCell ref="J450:K450"/>
    <mergeCell ref="L450:M450"/>
    <mergeCell ref="F452:G452"/>
    <mergeCell ref="H444:I444"/>
    <mergeCell ref="J452:K452"/>
    <mergeCell ref="L444:M444"/>
    <mergeCell ref="N452:N453"/>
    <mergeCell ref="F454:G454"/>
    <mergeCell ref="H454:I454"/>
    <mergeCell ref="J446:K446"/>
    <mergeCell ref="L446:M446"/>
    <mergeCell ref="N454:N455"/>
    <mergeCell ref="F456:G456"/>
    <mergeCell ref="H448:I448"/>
    <mergeCell ref="J456:K456"/>
    <mergeCell ref="L448:M448"/>
    <mergeCell ref="N456:N457"/>
    <mergeCell ref="F458:G458"/>
    <mergeCell ref="H458:I458"/>
    <mergeCell ref="N458:N459"/>
    <mergeCell ref="J458:K458"/>
    <mergeCell ref="L458:M458"/>
    <mergeCell ref="F460:G460"/>
    <mergeCell ref="H452:I452"/>
    <mergeCell ref="J460:K460"/>
    <mergeCell ref="L452:M452"/>
    <mergeCell ref="N460:N461"/>
    <mergeCell ref="F462:G462"/>
    <mergeCell ref="H462:I462"/>
    <mergeCell ref="J454:K454"/>
    <mergeCell ref="L454:M454"/>
    <mergeCell ref="N462:N463"/>
    <mergeCell ref="F464:G464"/>
    <mergeCell ref="H456:I456"/>
    <mergeCell ref="J464:K464"/>
    <mergeCell ref="L456:M456"/>
    <mergeCell ref="N464:N465"/>
    <mergeCell ref="F466:G466"/>
    <mergeCell ref="H466:I466"/>
    <mergeCell ref="N466:N467"/>
    <mergeCell ref="J466:K466"/>
    <mergeCell ref="L466:M466"/>
    <mergeCell ref="F468:G468"/>
    <mergeCell ref="J468:K468"/>
    <mergeCell ref="N468:N469"/>
    <mergeCell ref="H460:I460"/>
    <mergeCell ref="L460:M460"/>
    <mergeCell ref="F470:G470"/>
    <mergeCell ref="H470:I470"/>
    <mergeCell ref="J462:K462"/>
    <mergeCell ref="L462:M462"/>
    <mergeCell ref="N470:N471"/>
    <mergeCell ref="F472:G472"/>
    <mergeCell ref="H464:I464"/>
    <mergeCell ref="L464:M464"/>
    <mergeCell ref="H480:I480"/>
    <mergeCell ref="J472:K472"/>
    <mergeCell ref="L480:M480"/>
    <mergeCell ref="N472:N473"/>
    <mergeCell ref="F474:G474"/>
    <mergeCell ref="H474:I474"/>
    <mergeCell ref="N474:N475"/>
    <mergeCell ref="J474:K474"/>
    <mergeCell ref="L474:M474"/>
    <mergeCell ref="F476:G476"/>
    <mergeCell ref="J476:K476"/>
    <mergeCell ref="N476:N477"/>
    <mergeCell ref="F478:G478"/>
    <mergeCell ref="H478:I478"/>
    <mergeCell ref="J470:K470"/>
    <mergeCell ref="L470:M470"/>
    <mergeCell ref="N478:N479"/>
    <mergeCell ref="F480:G480"/>
    <mergeCell ref="J480:K480"/>
    <mergeCell ref="N480:N481"/>
    <mergeCell ref="H472:I472"/>
    <mergeCell ref="L472:M472"/>
    <mergeCell ref="H468:I468"/>
    <mergeCell ref="L468:M468"/>
    <mergeCell ref="F482:G482"/>
    <mergeCell ref="H482:I482"/>
    <mergeCell ref="F492:G492"/>
    <mergeCell ref="J492:K492"/>
    <mergeCell ref="N492:N493"/>
    <mergeCell ref="N482:N483"/>
    <mergeCell ref="J482:K482"/>
    <mergeCell ref="L482:M482"/>
    <mergeCell ref="H488:I488"/>
    <mergeCell ref="H476:I476"/>
    <mergeCell ref="L476:M476"/>
    <mergeCell ref="J478:K478"/>
    <mergeCell ref="L478:M478"/>
    <mergeCell ref="J496:K496"/>
    <mergeCell ref="L488:M488"/>
    <mergeCell ref="N496:N497"/>
    <mergeCell ref="F498:G498"/>
    <mergeCell ref="H498:I498"/>
    <mergeCell ref="J490:K490"/>
    <mergeCell ref="L490:M490"/>
    <mergeCell ref="N498:N499"/>
    <mergeCell ref="F484:G484"/>
    <mergeCell ref="H492:I492"/>
    <mergeCell ref="J484:K484"/>
    <mergeCell ref="L492:M492"/>
    <mergeCell ref="N484:N485"/>
    <mergeCell ref="F486:G486"/>
    <mergeCell ref="H486:I486"/>
    <mergeCell ref="N486:N487"/>
    <mergeCell ref="F488:G488"/>
    <mergeCell ref="J488:K488"/>
    <mergeCell ref="N488:N489"/>
    <mergeCell ref="F490:G490"/>
    <mergeCell ref="H490:I490"/>
    <mergeCell ref="N490:N491"/>
    <mergeCell ref="H484:I484"/>
    <mergeCell ref="L484:M484"/>
    <mergeCell ref="J486:K486"/>
    <mergeCell ref="L486:M486"/>
    <mergeCell ref="H500:I500"/>
    <mergeCell ref="L500:M500"/>
    <mergeCell ref="J502:K502"/>
    <mergeCell ref="L502:M502"/>
    <mergeCell ref="H504:I504"/>
    <mergeCell ref="F504:G504"/>
    <mergeCell ref="H496:I496"/>
    <mergeCell ref="J504:K504"/>
    <mergeCell ref="L496:M496"/>
    <mergeCell ref="N504:N505"/>
    <mergeCell ref="D509:M509"/>
    <mergeCell ref="L504:M504"/>
    <mergeCell ref="J506:K506"/>
    <mergeCell ref="L506:M506"/>
    <mergeCell ref="F500:G500"/>
    <mergeCell ref="J500:K500"/>
    <mergeCell ref="N500:N501"/>
    <mergeCell ref="F502:G502"/>
    <mergeCell ref="H502:I502"/>
    <mergeCell ref="J494:K494"/>
    <mergeCell ref="L494:M494"/>
    <mergeCell ref="N502:N503"/>
    <mergeCell ref="J498:K498"/>
    <mergeCell ref="L498:M498"/>
    <mergeCell ref="N506:N507"/>
    <mergeCell ref="F494:G494"/>
    <mergeCell ref="H494:I494"/>
    <mergeCell ref="N494:N495"/>
    <mergeCell ref="F496:G496"/>
    <mergeCell ref="F506:G506"/>
    <mergeCell ref="H506:I506"/>
  </mergeCells>
  <conditionalFormatting sqref="D92">
    <cfRule type="cellIs" dxfId="2911" priority="3317" operator="equal">
      <formula>"2006-2015"</formula>
    </cfRule>
  </conditionalFormatting>
  <conditionalFormatting sqref="H114:I114">
    <cfRule type="expression" dxfId="2910" priority="1404">
      <formula>Z114=1</formula>
    </cfRule>
  </conditionalFormatting>
  <conditionalFormatting sqref="F114:G114">
    <cfRule type="expression" dxfId="2909" priority="1403">
      <formula>Y114=1</formula>
    </cfRule>
  </conditionalFormatting>
  <conditionalFormatting sqref="J114:K114">
    <cfRule type="expression" dxfId="2908" priority="1402">
      <formula>AA114=1</formula>
    </cfRule>
  </conditionalFormatting>
  <conditionalFormatting sqref="L114:M114">
    <cfRule type="expression" dxfId="2907" priority="1401">
      <formula>AB114=1</formula>
    </cfRule>
  </conditionalFormatting>
  <conditionalFormatting sqref="H126:I126">
    <cfRule type="expression" dxfId="2906" priority="1362">
      <formula>Z126=1</formula>
    </cfRule>
  </conditionalFormatting>
  <conditionalFormatting sqref="F126:G126">
    <cfRule type="expression" dxfId="2905" priority="1361">
      <formula>Y126=1</formula>
    </cfRule>
  </conditionalFormatting>
  <conditionalFormatting sqref="J126:K126">
    <cfRule type="expression" dxfId="2904" priority="1360">
      <formula>AA126=1</formula>
    </cfRule>
  </conditionalFormatting>
  <conditionalFormatting sqref="L126:M126">
    <cfRule type="expression" dxfId="2903" priority="1359">
      <formula>AB126=1</formula>
    </cfRule>
  </conditionalFormatting>
  <conditionalFormatting sqref="H138:I138">
    <cfRule type="expression" dxfId="2902" priority="1320">
      <formula>Z138=1</formula>
    </cfRule>
  </conditionalFormatting>
  <conditionalFormatting sqref="F138:G138">
    <cfRule type="expression" dxfId="2901" priority="1319">
      <formula>Y138=1</formula>
    </cfRule>
  </conditionalFormatting>
  <conditionalFormatting sqref="J138:K138">
    <cfRule type="expression" dxfId="2900" priority="1318">
      <formula>AA138=1</formula>
    </cfRule>
  </conditionalFormatting>
  <conditionalFormatting sqref="L138:M138">
    <cfRule type="expression" dxfId="2899" priority="1317">
      <formula>AB138=1</formula>
    </cfRule>
  </conditionalFormatting>
  <conditionalFormatting sqref="H150:I150">
    <cfRule type="expression" dxfId="2898" priority="1278">
      <formula>Z150=1</formula>
    </cfRule>
  </conditionalFormatting>
  <conditionalFormatting sqref="F150:G150">
    <cfRule type="expression" dxfId="2897" priority="1277">
      <formula>Y150=1</formula>
    </cfRule>
  </conditionalFormatting>
  <conditionalFormatting sqref="J150:K150">
    <cfRule type="expression" dxfId="2896" priority="1276">
      <formula>AA150=1</formula>
    </cfRule>
  </conditionalFormatting>
  <conditionalFormatting sqref="L150:M150">
    <cfRule type="expression" dxfId="2895" priority="1275">
      <formula>AB150=1</formula>
    </cfRule>
  </conditionalFormatting>
  <conditionalFormatting sqref="P92:W93">
    <cfRule type="containsBlanks" dxfId="2894" priority="2330">
      <formula>LEN(TRIM(P92))=0</formula>
    </cfRule>
  </conditionalFormatting>
  <conditionalFormatting sqref="P92:W92">
    <cfRule type="colorScale" priority="2329">
      <colorScale>
        <cfvo type="min"/>
        <cfvo type="max"/>
        <color rgb="FFFFEF9C"/>
        <color rgb="FFFF7128"/>
      </colorScale>
    </cfRule>
  </conditionalFormatting>
  <conditionalFormatting sqref="P94:W95">
    <cfRule type="containsBlanks" dxfId="2893" priority="1904">
      <formula>LEN(TRIM(P94))=0</formula>
    </cfRule>
  </conditionalFormatting>
  <conditionalFormatting sqref="P94:W94">
    <cfRule type="colorScale" priority="1903">
      <colorScale>
        <cfvo type="min"/>
        <cfvo type="max"/>
        <color rgb="FFFFEF9C"/>
        <color rgb="FFFF7128"/>
      </colorScale>
    </cfRule>
  </conditionalFormatting>
  <conditionalFormatting sqref="P96:W97">
    <cfRule type="containsBlanks" dxfId="2892" priority="1902">
      <formula>LEN(TRIM(P96))=0</formula>
    </cfRule>
  </conditionalFormatting>
  <conditionalFormatting sqref="P96:W96">
    <cfRule type="colorScale" priority="1901">
      <colorScale>
        <cfvo type="min"/>
        <cfvo type="max"/>
        <color rgb="FFFFEF9C"/>
        <color rgb="FFFF7128"/>
      </colorScale>
    </cfRule>
  </conditionalFormatting>
  <conditionalFormatting sqref="P98:W99">
    <cfRule type="containsBlanks" dxfId="2891" priority="1900">
      <formula>LEN(TRIM(P98))=0</formula>
    </cfRule>
  </conditionalFormatting>
  <conditionalFormatting sqref="P98:W98">
    <cfRule type="colorScale" priority="1899">
      <colorScale>
        <cfvo type="min"/>
        <cfvo type="max"/>
        <color rgb="FFFFEF9C"/>
        <color rgb="FFFF7128"/>
      </colorScale>
    </cfRule>
  </conditionalFormatting>
  <conditionalFormatting sqref="P100:W101">
    <cfRule type="containsBlanks" dxfId="2890" priority="1898">
      <formula>LEN(TRIM(P100))=0</formula>
    </cfRule>
  </conditionalFormatting>
  <conditionalFormatting sqref="P100:W100">
    <cfRule type="colorScale" priority="1897">
      <colorScale>
        <cfvo type="min"/>
        <cfvo type="max"/>
        <color rgb="FFFFEF9C"/>
        <color rgb="FFFF7128"/>
      </colorScale>
    </cfRule>
  </conditionalFormatting>
  <conditionalFormatting sqref="P102:W103">
    <cfRule type="containsBlanks" dxfId="2889" priority="1896">
      <formula>LEN(TRIM(P102))=0</formula>
    </cfRule>
  </conditionalFormatting>
  <conditionalFormatting sqref="P102:W102">
    <cfRule type="colorScale" priority="1895">
      <colorScale>
        <cfvo type="min"/>
        <cfvo type="max"/>
        <color rgb="FFFFEF9C"/>
        <color rgb="FFFF7128"/>
      </colorScale>
    </cfRule>
  </conditionalFormatting>
  <conditionalFormatting sqref="P104:W105">
    <cfRule type="containsBlanks" dxfId="2888" priority="1894">
      <formula>LEN(TRIM(P104))=0</formula>
    </cfRule>
  </conditionalFormatting>
  <conditionalFormatting sqref="P104:W104">
    <cfRule type="colorScale" priority="1893">
      <colorScale>
        <cfvo type="min"/>
        <cfvo type="max"/>
        <color rgb="FFFFEF9C"/>
        <color rgb="FFFF7128"/>
      </colorScale>
    </cfRule>
  </conditionalFormatting>
  <conditionalFormatting sqref="P106:W107">
    <cfRule type="containsBlanks" dxfId="2887" priority="1892">
      <formula>LEN(TRIM(P106))=0</formula>
    </cfRule>
  </conditionalFormatting>
  <conditionalFormatting sqref="P106:W106">
    <cfRule type="colorScale" priority="1891">
      <colorScale>
        <cfvo type="min"/>
        <cfvo type="max"/>
        <color rgb="FFFFEF9C"/>
        <color rgb="FFFF7128"/>
      </colorScale>
    </cfRule>
  </conditionalFormatting>
  <conditionalFormatting sqref="P108:W109">
    <cfRule type="containsBlanks" dxfId="2886" priority="1890">
      <formula>LEN(TRIM(P108))=0</formula>
    </cfRule>
  </conditionalFormatting>
  <conditionalFormatting sqref="P108:W108">
    <cfRule type="colorScale" priority="1889">
      <colorScale>
        <cfvo type="min"/>
        <cfvo type="max"/>
        <color rgb="FFFFEF9C"/>
        <color rgb="FFFF7128"/>
      </colorScale>
    </cfRule>
  </conditionalFormatting>
  <conditionalFormatting sqref="P110:W111">
    <cfRule type="containsBlanks" dxfId="2885" priority="1888">
      <formula>LEN(TRIM(P110))=0</formula>
    </cfRule>
  </conditionalFormatting>
  <conditionalFormatting sqref="P110:W110">
    <cfRule type="colorScale" priority="1887">
      <colorScale>
        <cfvo type="min"/>
        <cfvo type="max"/>
        <color rgb="FFFFEF9C"/>
        <color rgb="FFFF7128"/>
      </colorScale>
    </cfRule>
  </conditionalFormatting>
  <conditionalFormatting sqref="P112:W113">
    <cfRule type="containsBlanks" dxfId="2884" priority="1886">
      <formula>LEN(TRIM(P112))=0</formula>
    </cfRule>
  </conditionalFormatting>
  <conditionalFormatting sqref="P112:W112">
    <cfRule type="colorScale" priority="1885">
      <colorScale>
        <cfvo type="min"/>
        <cfvo type="max"/>
        <color rgb="FFFFEF9C"/>
        <color rgb="FFFF7128"/>
      </colorScale>
    </cfRule>
  </conditionalFormatting>
  <conditionalFormatting sqref="P114:W115">
    <cfRule type="containsBlanks" dxfId="2883" priority="1884">
      <formula>LEN(TRIM(P114))=0</formula>
    </cfRule>
  </conditionalFormatting>
  <conditionalFormatting sqref="P114:W114">
    <cfRule type="colorScale" priority="1883">
      <colorScale>
        <cfvo type="min"/>
        <cfvo type="max"/>
        <color rgb="FFFFEF9C"/>
        <color rgb="FFFF7128"/>
      </colorScale>
    </cfRule>
  </conditionalFormatting>
  <conditionalFormatting sqref="P116:W117">
    <cfRule type="containsBlanks" dxfId="2882" priority="1882">
      <formula>LEN(TRIM(P116))=0</formula>
    </cfRule>
  </conditionalFormatting>
  <conditionalFormatting sqref="P116:W116">
    <cfRule type="colorScale" priority="1881">
      <colorScale>
        <cfvo type="min"/>
        <cfvo type="max"/>
        <color rgb="FFFFEF9C"/>
        <color rgb="FFFF7128"/>
      </colorScale>
    </cfRule>
  </conditionalFormatting>
  <conditionalFormatting sqref="P118:W119">
    <cfRule type="containsBlanks" dxfId="2881" priority="1880">
      <formula>LEN(TRIM(P118))=0</formula>
    </cfRule>
  </conditionalFormatting>
  <conditionalFormatting sqref="P118:W118">
    <cfRule type="colorScale" priority="1879">
      <colorScale>
        <cfvo type="min"/>
        <cfvo type="max"/>
        <color rgb="FFFFEF9C"/>
        <color rgb="FFFF7128"/>
      </colorScale>
    </cfRule>
  </conditionalFormatting>
  <conditionalFormatting sqref="P120:W121">
    <cfRule type="containsBlanks" dxfId="2880" priority="1878">
      <formula>LEN(TRIM(P120))=0</formula>
    </cfRule>
  </conditionalFormatting>
  <conditionalFormatting sqref="P120:W120">
    <cfRule type="colorScale" priority="1877">
      <colorScale>
        <cfvo type="min"/>
        <cfvo type="max"/>
        <color rgb="FFFFEF9C"/>
        <color rgb="FFFF7128"/>
      </colorScale>
    </cfRule>
  </conditionalFormatting>
  <conditionalFormatting sqref="P122:W123">
    <cfRule type="containsBlanks" dxfId="2879" priority="1876">
      <formula>LEN(TRIM(P122))=0</formula>
    </cfRule>
  </conditionalFormatting>
  <conditionalFormatting sqref="P122:W122">
    <cfRule type="colorScale" priority="1875">
      <colorScale>
        <cfvo type="min"/>
        <cfvo type="max"/>
        <color rgb="FFFFEF9C"/>
        <color rgb="FFFF7128"/>
      </colorScale>
    </cfRule>
  </conditionalFormatting>
  <conditionalFormatting sqref="P124:W125">
    <cfRule type="containsBlanks" dxfId="2878" priority="1874">
      <formula>LEN(TRIM(P124))=0</formula>
    </cfRule>
  </conditionalFormatting>
  <conditionalFormatting sqref="P124:W124">
    <cfRule type="colorScale" priority="1873">
      <colorScale>
        <cfvo type="min"/>
        <cfvo type="max"/>
        <color rgb="FFFFEF9C"/>
        <color rgb="FFFF7128"/>
      </colorScale>
    </cfRule>
  </conditionalFormatting>
  <conditionalFormatting sqref="P126:W127">
    <cfRule type="containsBlanks" dxfId="2877" priority="1872">
      <formula>LEN(TRIM(P126))=0</formula>
    </cfRule>
  </conditionalFormatting>
  <conditionalFormatting sqref="P126:W126">
    <cfRule type="colorScale" priority="1871">
      <colorScale>
        <cfvo type="min"/>
        <cfvo type="max"/>
        <color rgb="FFFFEF9C"/>
        <color rgb="FFFF7128"/>
      </colorScale>
    </cfRule>
  </conditionalFormatting>
  <conditionalFormatting sqref="P128:W129">
    <cfRule type="containsBlanks" dxfId="2876" priority="1870">
      <formula>LEN(TRIM(P128))=0</formula>
    </cfRule>
  </conditionalFormatting>
  <conditionalFormatting sqref="P128:W128">
    <cfRule type="colorScale" priority="1869">
      <colorScale>
        <cfvo type="min"/>
        <cfvo type="max"/>
        <color rgb="FFFFEF9C"/>
        <color rgb="FFFF7128"/>
      </colorScale>
    </cfRule>
  </conditionalFormatting>
  <conditionalFormatting sqref="P130:W131">
    <cfRule type="containsBlanks" dxfId="2875" priority="1868">
      <formula>LEN(TRIM(P130))=0</formula>
    </cfRule>
  </conditionalFormatting>
  <conditionalFormatting sqref="P130:W130">
    <cfRule type="colorScale" priority="1867">
      <colorScale>
        <cfvo type="min"/>
        <cfvo type="max"/>
        <color rgb="FFFFEF9C"/>
        <color rgb="FFFF7128"/>
      </colorScale>
    </cfRule>
  </conditionalFormatting>
  <conditionalFormatting sqref="P132:W133">
    <cfRule type="containsBlanks" dxfId="2874" priority="1866">
      <formula>LEN(TRIM(P132))=0</formula>
    </cfRule>
  </conditionalFormatting>
  <conditionalFormatting sqref="P132:W132">
    <cfRule type="colorScale" priority="1865">
      <colorScale>
        <cfvo type="min"/>
        <cfvo type="max"/>
        <color rgb="FFFFEF9C"/>
        <color rgb="FFFF7128"/>
      </colorScale>
    </cfRule>
  </conditionalFormatting>
  <conditionalFormatting sqref="P134:W135">
    <cfRule type="containsBlanks" dxfId="2873" priority="1864">
      <formula>LEN(TRIM(P134))=0</formula>
    </cfRule>
  </conditionalFormatting>
  <conditionalFormatting sqref="P134:W134">
    <cfRule type="colorScale" priority="1863">
      <colorScale>
        <cfvo type="min"/>
        <cfvo type="max"/>
        <color rgb="FFFFEF9C"/>
        <color rgb="FFFF7128"/>
      </colorScale>
    </cfRule>
  </conditionalFormatting>
  <conditionalFormatting sqref="P138:W139">
    <cfRule type="containsBlanks" dxfId="2872" priority="1860">
      <formula>LEN(TRIM(P138))=0</formula>
    </cfRule>
  </conditionalFormatting>
  <conditionalFormatting sqref="P138:W138">
    <cfRule type="colorScale" priority="1859">
      <colorScale>
        <cfvo type="min"/>
        <cfvo type="max"/>
        <color rgb="FFFFEF9C"/>
        <color rgb="FFFF7128"/>
      </colorScale>
    </cfRule>
  </conditionalFormatting>
  <conditionalFormatting sqref="P140:W141">
    <cfRule type="containsBlanks" dxfId="2871" priority="1858">
      <formula>LEN(TRIM(P140))=0</formula>
    </cfRule>
  </conditionalFormatting>
  <conditionalFormatting sqref="P140:W140">
    <cfRule type="colorScale" priority="1857">
      <colorScale>
        <cfvo type="min"/>
        <cfvo type="max"/>
        <color rgb="FFFFEF9C"/>
        <color rgb="FFFF7128"/>
      </colorScale>
    </cfRule>
  </conditionalFormatting>
  <conditionalFormatting sqref="P142:W143">
    <cfRule type="containsBlanks" dxfId="2870" priority="1856">
      <formula>LEN(TRIM(P142))=0</formula>
    </cfRule>
  </conditionalFormatting>
  <conditionalFormatting sqref="P142:W142">
    <cfRule type="colorScale" priority="1855">
      <colorScale>
        <cfvo type="min"/>
        <cfvo type="max"/>
        <color rgb="FFFFEF9C"/>
        <color rgb="FFFF7128"/>
      </colorScale>
    </cfRule>
  </conditionalFormatting>
  <conditionalFormatting sqref="P144:W145">
    <cfRule type="containsBlanks" dxfId="2869" priority="1854">
      <formula>LEN(TRIM(P144))=0</formula>
    </cfRule>
  </conditionalFormatting>
  <conditionalFormatting sqref="P144:W144">
    <cfRule type="colorScale" priority="1853">
      <colorScale>
        <cfvo type="min"/>
        <cfvo type="max"/>
        <color rgb="FFFFEF9C"/>
        <color rgb="FFFF7128"/>
      </colorScale>
    </cfRule>
  </conditionalFormatting>
  <conditionalFormatting sqref="P146:W147">
    <cfRule type="containsBlanks" dxfId="2868" priority="1852">
      <formula>LEN(TRIM(P146))=0</formula>
    </cfRule>
  </conditionalFormatting>
  <conditionalFormatting sqref="P146:W146">
    <cfRule type="colorScale" priority="1851">
      <colorScale>
        <cfvo type="min"/>
        <cfvo type="max"/>
        <color rgb="FFFFEF9C"/>
        <color rgb="FFFF7128"/>
      </colorScale>
    </cfRule>
  </conditionalFormatting>
  <conditionalFormatting sqref="P148:W149">
    <cfRule type="containsBlanks" dxfId="2867" priority="1850">
      <formula>LEN(TRIM(P148))=0</formula>
    </cfRule>
  </conditionalFormatting>
  <conditionalFormatting sqref="P148:W148">
    <cfRule type="colorScale" priority="1849">
      <colorScale>
        <cfvo type="min"/>
        <cfvo type="max"/>
        <color rgb="FFFFEF9C"/>
        <color rgb="FFFF7128"/>
      </colorScale>
    </cfRule>
  </conditionalFormatting>
  <conditionalFormatting sqref="P150:W151">
    <cfRule type="containsBlanks" dxfId="2866" priority="1848">
      <formula>LEN(TRIM(P150))=0</formula>
    </cfRule>
  </conditionalFormatting>
  <conditionalFormatting sqref="P150:W150">
    <cfRule type="colorScale" priority="1847">
      <colorScale>
        <cfvo type="min"/>
        <cfvo type="max"/>
        <color rgb="FFFFEF9C"/>
        <color rgb="FFFF7128"/>
      </colorScale>
    </cfRule>
  </conditionalFormatting>
  <conditionalFormatting sqref="P152:W153">
    <cfRule type="containsBlanks" dxfId="2865" priority="1846">
      <formula>LEN(TRIM(P152))=0</formula>
    </cfRule>
  </conditionalFormatting>
  <conditionalFormatting sqref="P152:W152">
    <cfRule type="colorScale" priority="1845">
      <colorScale>
        <cfvo type="min"/>
        <cfvo type="max"/>
        <color rgb="FFFFEF9C"/>
        <color rgb="FFFF7128"/>
      </colorScale>
    </cfRule>
  </conditionalFormatting>
  <conditionalFormatting sqref="P154:W155">
    <cfRule type="containsBlanks" dxfId="2864" priority="1844">
      <formula>LEN(TRIM(P154))=0</formula>
    </cfRule>
  </conditionalFormatting>
  <conditionalFormatting sqref="P154:W154">
    <cfRule type="colorScale" priority="1843">
      <colorScale>
        <cfvo type="min"/>
        <cfvo type="max"/>
        <color rgb="FFFFEF9C"/>
        <color rgb="FFFF7128"/>
      </colorScale>
    </cfRule>
  </conditionalFormatting>
  <conditionalFormatting sqref="P156:W157">
    <cfRule type="containsBlanks" dxfId="2863" priority="1842">
      <formula>LEN(TRIM(P156))=0</formula>
    </cfRule>
  </conditionalFormatting>
  <conditionalFormatting sqref="P156:W156">
    <cfRule type="colorScale" priority="1841">
      <colorScale>
        <cfvo type="min"/>
        <cfvo type="max"/>
        <color rgb="FFFFEF9C"/>
        <color rgb="FFFF7128"/>
      </colorScale>
    </cfRule>
  </conditionalFormatting>
  <conditionalFormatting sqref="P158:W159">
    <cfRule type="containsBlanks" dxfId="2862" priority="1840">
      <formula>LEN(TRIM(P158))=0</formula>
    </cfRule>
  </conditionalFormatting>
  <conditionalFormatting sqref="P158:W158">
    <cfRule type="colorScale" priority="1839">
      <colorScale>
        <cfvo type="min"/>
        <cfvo type="max"/>
        <color rgb="FFFFEF9C"/>
        <color rgb="FFFF7128"/>
      </colorScale>
    </cfRule>
  </conditionalFormatting>
  <conditionalFormatting sqref="P136:W137">
    <cfRule type="containsBlanks" dxfId="2861" priority="1838">
      <formula>LEN(TRIM(P136))=0</formula>
    </cfRule>
  </conditionalFormatting>
  <conditionalFormatting sqref="P136:W136">
    <cfRule type="colorScale" priority="1837">
      <colorScale>
        <cfvo type="min"/>
        <cfvo type="max"/>
        <color rgb="FFFFEF9C"/>
        <color rgb="FFFF7128"/>
      </colorScale>
    </cfRule>
  </conditionalFormatting>
  <conditionalFormatting sqref="P160:W161">
    <cfRule type="containsBlanks" dxfId="2860" priority="1836">
      <formula>LEN(TRIM(P160))=0</formula>
    </cfRule>
  </conditionalFormatting>
  <conditionalFormatting sqref="P160:W160">
    <cfRule type="colorScale" priority="1835">
      <colorScale>
        <cfvo type="min"/>
        <cfvo type="max"/>
        <color rgb="FFFFEF9C"/>
        <color rgb="FFFF7128"/>
      </colorScale>
    </cfRule>
  </conditionalFormatting>
  <conditionalFormatting sqref="P162:W163">
    <cfRule type="containsBlanks" dxfId="2859" priority="1834">
      <formula>LEN(TRIM(P162))=0</formula>
    </cfRule>
  </conditionalFormatting>
  <conditionalFormatting sqref="P162:W162">
    <cfRule type="colorScale" priority="1833">
      <colorScale>
        <cfvo type="min"/>
        <cfvo type="max"/>
        <color rgb="FFFFEF9C"/>
        <color rgb="FFFF7128"/>
      </colorScale>
    </cfRule>
  </conditionalFormatting>
  <conditionalFormatting sqref="P164:W165">
    <cfRule type="containsBlanks" dxfId="2858" priority="1832">
      <formula>LEN(TRIM(P164))=0</formula>
    </cfRule>
  </conditionalFormatting>
  <conditionalFormatting sqref="P164:W164">
    <cfRule type="colorScale" priority="1831">
      <colorScale>
        <cfvo type="min"/>
        <cfvo type="max"/>
        <color rgb="FFFFEF9C"/>
        <color rgb="FFFF7128"/>
      </colorScale>
    </cfRule>
  </conditionalFormatting>
  <conditionalFormatting sqref="P166:W167">
    <cfRule type="containsBlanks" dxfId="2857" priority="1830">
      <formula>LEN(TRIM(P166))=0</formula>
    </cfRule>
  </conditionalFormatting>
  <conditionalFormatting sqref="P166:W166">
    <cfRule type="colorScale" priority="1829">
      <colorScale>
        <cfvo type="min"/>
        <cfvo type="max"/>
        <color rgb="FFFFEF9C"/>
        <color rgb="FFFF7128"/>
      </colorScale>
    </cfRule>
  </conditionalFormatting>
  <conditionalFormatting sqref="P168:W169">
    <cfRule type="containsBlanks" dxfId="2856" priority="1828">
      <formula>LEN(TRIM(P168))=0</formula>
    </cfRule>
  </conditionalFormatting>
  <conditionalFormatting sqref="P168:W168">
    <cfRule type="colorScale" priority="1827">
      <colorScale>
        <cfvo type="min"/>
        <cfvo type="max"/>
        <color rgb="FFFFEF9C"/>
        <color rgb="FFFF7128"/>
      </colorScale>
    </cfRule>
  </conditionalFormatting>
  <conditionalFormatting sqref="P170:W171">
    <cfRule type="containsBlanks" dxfId="2855" priority="1826">
      <formula>LEN(TRIM(P170))=0</formula>
    </cfRule>
  </conditionalFormatting>
  <conditionalFormatting sqref="P170:W170">
    <cfRule type="colorScale" priority="1825">
      <colorScale>
        <cfvo type="min"/>
        <cfvo type="max"/>
        <color rgb="FFFFEF9C"/>
        <color rgb="FFFF7128"/>
      </colorScale>
    </cfRule>
  </conditionalFormatting>
  <conditionalFormatting sqref="P172:W173">
    <cfRule type="containsBlanks" dxfId="2854" priority="1824">
      <formula>LEN(TRIM(P172))=0</formula>
    </cfRule>
  </conditionalFormatting>
  <conditionalFormatting sqref="P172:W172">
    <cfRule type="colorScale" priority="1823">
      <colorScale>
        <cfvo type="min"/>
        <cfvo type="max"/>
        <color rgb="FFFFEF9C"/>
        <color rgb="FFFF7128"/>
      </colorScale>
    </cfRule>
  </conditionalFormatting>
  <conditionalFormatting sqref="P174:W175">
    <cfRule type="containsBlanks" dxfId="2853" priority="1822">
      <formula>LEN(TRIM(P174))=0</formula>
    </cfRule>
  </conditionalFormatting>
  <conditionalFormatting sqref="P174:W174">
    <cfRule type="colorScale" priority="1821">
      <colorScale>
        <cfvo type="min"/>
        <cfvo type="max"/>
        <color rgb="FFFFEF9C"/>
        <color rgb="FFFF7128"/>
      </colorScale>
    </cfRule>
  </conditionalFormatting>
  <conditionalFormatting sqref="P176:W177">
    <cfRule type="containsBlanks" dxfId="2852" priority="1820">
      <formula>LEN(TRIM(P176))=0</formula>
    </cfRule>
  </conditionalFormatting>
  <conditionalFormatting sqref="P176:W176">
    <cfRule type="colorScale" priority="1819">
      <colorScale>
        <cfvo type="min"/>
        <cfvo type="max"/>
        <color rgb="FFFFEF9C"/>
        <color rgb="FFFF7128"/>
      </colorScale>
    </cfRule>
  </conditionalFormatting>
  <conditionalFormatting sqref="P178:W179">
    <cfRule type="containsBlanks" dxfId="2851" priority="1818">
      <formula>LEN(TRIM(P178))=0</formula>
    </cfRule>
  </conditionalFormatting>
  <conditionalFormatting sqref="P178:W178">
    <cfRule type="colorScale" priority="1817">
      <colorScale>
        <cfvo type="min"/>
        <cfvo type="max"/>
        <color rgb="FFFFEF9C"/>
        <color rgb="FFFF7128"/>
      </colorScale>
    </cfRule>
  </conditionalFormatting>
  <conditionalFormatting sqref="P180:W181">
    <cfRule type="containsBlanks" dxfId="2850" priority="1816">
      <formula>LEN(TRIM(P180))=0</formula>
    </cfRule>
  </conditionalFormatting>
  <conditionalFormatting sqref="P180:W180">
    <cfRule type="colorScale" priority="1815">
      <colorScale>
        <cfvo type="min"/>
        <cfvo type="max"/>
        <color rgb="FFFFEF9C"/>
        <color rgb="FFFF7128"/>
      </colorScale>
    </cfRule>
  </conditionalFormatting>
  <conditionalFormatting sqref="P182:W183">
    <cfRule type="containsBlanks" dxfId="2849" priority="1814">
      <formula>LEN(TRIM(P182))=0</formula>
    </cfRule>
  </conditionalFormatting>
  <conditionalFormatting sqref="P182:W182">
    <cfRule type="colorScale" priority="1813">
      <colorScale>
        <cfvo type="min"/>
        <cfvo type="max"/>
        <color rgb="FFFFEF9C"/>
        <color rgb="FFFF7128"/>
      </colorScale>
    </cfRule>
  </conditionalFormatting>
  <conditionalFormatting sqref="P184:W185">
    <cfRule type="containsBlanks" dxfId="2848" priority="1812">
      <formula>LEN(TRIM(P184))=0</formula>
    </cfRule>
  </conditionalFormatting>
  <conditionalFormatting sqref="P184:W184">
    <cfRule type="colorScale" priority="1811">
      <colorScale>
        <cfvo type="min"/>
        <cfvo type="max"/>
        <color rgb="FFFFEF9C"/>
        <color rgb="FFFF7128"/>
      </colorScale>
    </cfRule>
  </conditionalFormatting>
  <conditionalFormatting sqref="P186:W187">
    <cfRule type="containsBlanks" dxfId="2847" priority="1810">
      <formula>LEN(TRIM(P186))=0</formula>
    </cfRule>
  </conditionalFormatting>
  <conditionalFormatting sqref="P186:W186">
    <cfRule type="colorScale" priority="1809">
      <colorScale>
        <cfvo type="min"/>
        <cfvo type="max"/>
        <color rgb="FFFFEF9C"/>
        <color rgb="FFFF7128"/>
      </colorScale>
    </cfRule>
  </conditionalFormatting>
  <conditionalFormatting sqref="P188:W189">
    <cfRule type="containsBlanks" dxfId="2846" priority="1808">
      <formula>LEN(TRIM(P188))=0</formula>
    </cfRule>
  </conditionalFormatting>
  <conditionalFormatting sqref="P188:W188">
    <cfRule type="colorScale" priority="1807">
      <colorScale>
        <cfvo type="min"/>
        <cfvo type="max"/>
        <color rgb="FFFFEF9C"/>
        <color rgb="FFFF7128"/>
      </colorScale>
    </cfRule>
  </conditionalFormatting>
  <conditionalFormatting sqref="P190:W191">
    <cfRule type="containsBlanks" dxfId="2845" priority="1806">
      <formula>LEN(TRIM(P190))=0</formula>
    </cfRule>
  </conditionalFormatting>
  <conditionalFormatting sqref="P190:W190">
    <cfRule type="colorScale" priority="1805">
      <colorScale>
        <cfvo type="min"/>
        <cfvo type="max"/>
        <color rgb="FFFFEF9C"/>
        <color rgb="FFFF7128"/>
      </colorScale>
    </cfRule>
  </conditionalFormatting>
  <conditionalFormatting sqref="P192:W193">
    <cfRule type="containsBlanks" dxfId="2844" priority="1804">
      <formula>LEN(TRIM(P192))=0</formula>
    </cfRule>
  </conditionalFormatting>
  <conditionalFormatting sqref="P192:W192">
    <cfRule type="colorScale" priority="1803">
      <colorScale>
        <cfvo type="min"/>
        <cfvo type="max"/>
        <color rgb="FFFFEF9C"/>
        <color rgb="FFFF7128"/>
      </colorScale>
    </cfRule>
  </conditionalFormatting>
  <conditionalFormatting sqref="P194:W195">
    <cfRule type="containsBlanks" dxfId="2843" priority="1802">
      <formula>LEN(TRIM(P194))=0</formula>
    </cfRule>
  </conditionalFormatting>
  <conditionalFormatting sqref="P194:W194">
    <cfRule type="colorScale" priority="1801">
      <colorScale>
        <cfvo type="min"/>
        <cfvo type="max"/>
        <color rgb="FFFFEF9C"/>
        <color rgb="FFFF7128"/>
      </colorScale>
    </cfRule>
  </conditionalFormatting>
  <conditionalFormatting sqref="P196:W197">
    <cfRule type="containsBlanks" dxfId="2842" priority="1800">
      <formula>LEN(TRIM(P196))=0</formula>
    </cfRule>
  </conditionalFormatting>
  <conditionalFormatting sqref="P196:W196">
    <cfRule type="colorScale" priority="1799">
      <colorScale>
        <cfvo type="min"/>
        <cfvo type="max"/>
        <color rgb="FFFFEF9C"/>
        <color rgb="FFFF7128"/>
      </colorScale>
    </cfRule>
  </conditionalFormatting>
  <conditionalFormatting sqref="P198:W199">
    <cfRule type="containsBlanks" dxfId="2841" priority="1798">
      <formula>LEN(TRIM(P198))=0</formula>
    </cfRule>
  </conditionalFormatting>
  <conditionalFormatting sqref="P198:W198">
    <cfRule type="colorScale" priority="1797">
      <colorScale>
        <cfvo type="min"/>
        <cfvo type="max"/>
        <color rgb="FFFFEF9C"/>
        <color rgb="FFFF7128"/>
      </colorScale>
    </cfRule>
  </conditionalFormatting>
  <conditionalFormatting sqref="P202:W203">
    <cfRule type="containsBlanks" dxfId="2840" priority="1796">
      <formula>LEN(TRIM(P202))=0</formula>
    </cfRule>
  </conditionalFormatting>
  <conditionalFormatting sqref="P202:W202">
    <cfRule type="colorScale" priority="1795">
      <colorScale>
        <cfvo type="min"/>
        <cfvo type="max"/>
        <color rgb="FFFFEF9C"/>
        <color rgb="FFFF7128"/>
      </colorScale>
    </cfRule>
  </conditionalFormatting>
  <conditionalFormatting sqref="P204:W205">
    <cfRule type="containsBlanks" dxfId="2839" priority="1794">
      <formula>LEN(TRIM(P204))=0</formula>
    </cfRule>
  </conditionalFormatting>
  <conditionalFormatting sqref="P204:W204">
    <cfRule type="colorScale" priority="1793">
      <colorScale>
        <cfvo type="min"/>
        <cfvo type="max"/>
        <color rgb="FFFFEF9C"/>
        <color rgb="FFFF7128"/>
      </colorScale>
    </cfRule>
  </conditionalFormatting>
  <conditionalFormatting sqref="P206:W207">
    <cfRule type="containsBlanks" dxfId="2838" priority="1792">
      <formula>LEN(TRIM(P206))=0</formula>
    </cfRule>
  </conditionalFormatting>
  <conditionalFormatting sqref="P206:W206">
    <cfRule type="colorScale" priority="1791">
      <colorScale>
        <cfvo type="min"/>
        <cfvo type="max"/>
        <color rgb="FFFFEF9C"/>
        <color rgb="FFFF7128"/>
      </colorScale>
    </cfRule>
  </conditionalFormatting>
  <conditionalFormatting sqref="P208:W209">
    <cfRule type="containsBlanks" dxfId="2837" priority="1790">
      <formula>LEN(TRIM(P208))=0</formula>
    </cfRule>
  </conditionalFormatting>
  <conditionalFormatting sqref="P208:W208">
    <cfRule type="colorScale" priority="1789">
      <colorScale>
        <cfvo type="min"/>
        <cfvo type="max"/>
        <color rgb="FFFFEF9C"/>
        <color rgb="FFFF7128"/>
      </colorScale>
    </cfRule>
  </conditionalFormatting>
  <conditionalFormatting sqref="P210:W211">
    <cfRule type="containsBlanks" dxfId="2836" priority="1788">
      <formula>LEN(TRIM(P210))=0</formula>
    </cfRule>
  </conditionalFormatting>
  <conditionalFormatting sqref="P210:W210">
    <cfRule type="colorScale" priority="1787">
      <colorScale>
        <cfvo type="min"/>
        <cfvo type="max"/>
        <color rgb="FFFFEF9C"/>
        <color rgb="FFFF7128"/>
      </colorScale>
    </cfRule>
  </conditionalFormatting>
  <conditionalFormatting sqref="P212:W213">
    <cfRule type="containsBlanks" dxfId="2835" priority="1786">
      <formula>LEN(TRIM(P212))=0</formula>
    </cfRule>
  </conditionalFormatting>
  <conditionalFormatting sqref="P212:W212">
    <cfRule type="colorScale" priority="1785">
      <colorScale>
        <cfvo type="min"/>
        <cfvo type="max"/>
        <color rgb="FFFFEF9C"/>
        <color rgb="FFFF7128"/>
      </colorScale>
    </cfRule>
  </conditionalFormatting>
  <conditionalFormatting sqref="P214:W215">
    <cfRule type="containsBlanks" dxfId="2834" priority="1784">
      <formula>LEN(TRIM(P214))=0</formula>
    </cfRule>
  </conditionalFormatting>
  <conditionalFormatting sqref="P214:W214">
    <cfRule type="colorScale" priority="1783">
      <colorScale>
        <cfvo type="min"/>
        <cfvo type="max"/>
        <color rgb="FFFFEF9C"/>
        <color rgb="FFFF7128"/>
      </colorScale>
    </cfRule>
  </conditionalFormatting>
  <conditionalFormatting sqref="P216:W217">
    <cfRule type="containsBlanks" dxfId="2833" priority="1782">
      <formula>LEN(TRIM(P216))=0</formula>
    </cfRule>
  </conditionalFormatting>
  <conditionalFormatting sqref="P216:W216">
    <cfRule type="colorScale" priority="1781">
      <colorScale>
        <cfvo type="min"/>
        <cfvo type="max"/>
        <color rgb="FFFFEF9C"/>
        <color rgb="FFFF7128"/>
      </colorScale>
    </cfRule>
  </conditionalFormatting>
  <conditionalFormatting sqref="P218:W219">
    <cfRule type="containsBlanks" dxfId="2832" priority="1780">
      <formula>LEN(TRIM(P218))=0</formula>
    </cfRule>
  </conditionalFormatting>
  <conditionalFormatting sqref="P218:W218">
    <cfRule type="colorScale" priority="1779">
      <colorScale>
        <cfvo type="min"/>
        <cfvo type="max"/>
        <color rgb="FFFFEF9C"/>
        <color rgb="FFFF7128"/>
      </colorScale>
    </cfRule>
  </conditionalFormatting>
  <conditionalFormatting sqref="P220:W221">
    <cfRule type="containsBlanks" dxfId="2831" priority="1778">
      <formula>LEN(TRIM(P220))=0</formula>
    </cfRule>
  </conditionalFormatting>
  <conditionalFormatting sqref="P220:W220">
    <cfRule type="colorScale" priority="1777">
      <colorScale>
        <cfvo type="min"/>
        <cfvo type="max"/>
        <color rgb="FFFFEF9C"/>
        <color rgb="FFFF7128"/>
      </colorScale>
    </cfRule>
  </conditionalFormatting>
  <conditionalFormatting sqref="P222:W223">
    <cfRule type="containsBlanks" dxfId="2830" priority="1776">
      <formula>LEN(TRIM(P222))=0</formula>
    </cfRule>
  </conditionalFormatting>
  <conditionalFormatting sqref="P222:W222">
    <cfRule type="colorScale" priority="1775">
      <colorScale>
        <cfvo type="min"/>
        <cfvo type="max"/>
        <color rgb="FFFFEF9C"/>
        <color rgb="FFFF7128"/>
      </colorScale>
    </cfRule>
  </conditionalFormatting>
  <conditionalFormatting sqref="P200:W201">
    <cfRule type="containsBlanks" dxfId="2829" priority="1774">
      <formula>LEN(TRIM(P200))=0</formula>
    </cfRule>
  </conditionalFormatting>
  <conditionalFormatting sqref="P200:W200">
    <cfRule type="colorScale" priority="1773">
      <colorScale>
        <cfvo type="min"/>
        <cfvo type="max"/>
        <color rgb="FFFFEF9C"/>
        <color rgb="FFFF7128"/>
      </colorScale>
    </cfRule>
  </conditionalFormatting>
  <conditionalFormatting sqref="P224:W225">
    <cfRule type="containsBlanks" dxfId="2828" priority="1772">
      <formula>LEN(TRIM(P224))=0</formula>
    </cfRule>
  </conditionalFormatting>
  <conditionalFormatting sqref="P224:W224">
    <cfRule type="colorScale" priority="1771">
      <colorScale>
        <cfvo type="min"/>
        <cfvo type="max"/>
        <color rgb="FFFFEF9C"/>
        <color rgb="FFFF7128"/>
      </colorScale>
    </cfRule>
  </conditionalFormatting>
  <conditionalFormatting sqref="P226:W227">
    <cfRule type="containsBlanks" dxfId="2827" priority="1770">
      <formula>LEN(TRIM(P226))=0</formula>
    </cfRule>
  </conditionalFormatting>
  <conditionalFormatting sqref="P226:W226">
    <cfRule type="colorScale" priority="1769">
      <colorScale>
        <cfvo type="min"/>
        <cfvo type="max"/>
        <color rgb="FFFFEF9C"/>
        <color rgb="FFFF7128"/>
      </colorScale>
    </cfRule>
  </conditionalFormatting>
  <conditionalFormatting sqref="P228:W229">
    <cfRule type="containsBlanks" dxfId="2826" priority="1768">
      <formula>LEN(TRIM(P228))=0</formula>
    </cfRule>
  </conditionalFormatting>
  <conditionalFormatting sqref="P228:W228">
    <cfRule type="colorScale" priority="1767">
      <colorScale>
        <cfvo type="min"/>
        <cfvo type="max"/>
        <color rgb="FFFFEF9C"/>
        <color rgb="FFFF7128"/>
      </colorScale>
    </cfRule>
  </conditionalFormatting>
  <conditionalFormatting sqref="P230:W231">
    <cfRule type="containsBlanks" dxfId="2825" priority="1766">
      <formula>LEN(TRIM(P230))=0</formula>
    </cfRule>
  </conditionalFormatting>
  <conditionalFormatting sqref="P230:W230">
    <cfRule type="colorScale" priority="1765">
      <colorScale>
        <cfvo type="min"/>
        <cfvo type="max"/>
        <color rgb="FFFFEF9C"/>
        <color rgb="FFFF7128"/>
      </colorScale>
    </cfRule>
  </conditionalFormatting>
  <conditionalFormatting sqref="P232:W233">
    <cfRule type="containsBlanks" dxfId="2824" priority="1764">
      <formula>LEN(TRIM(P232))=0</formula>
    </cfRule>
  </conditionalFormatting>
  <conditionalFormatting sqref="P232:W232">
    <cfRule type="colorScale" priority="1763">
      <colorScale>
        <cfvo type="min"/>
        <cfvo type="max"/>
        <color rgb="FFFFEF9C"/>
        <color rgb="FFFF7128"/>
      </colorScale>
    </cfRule>
  </conditionalFormatting>
  <conditionalFormatting sqref="P234:W235">
    <cfRule type="containsBlanks" dxfId="2823" priority="1762">
      <formula>LEN(TRIM(P234))=0</formula>
    </cfRule>
  </conditionalFormatting>
  <conditionalFormatting sqref="P234:W234">
    <cfRule type="colorScale" priority="1761">
      <colorScale>
        <cfvo type="min"/>
        <cfvo type="max"/>
        <color rgb="FFFFEF9C"/>
        <color rgb="FFFF7128"/>
      </colorScale>
    </cfRule>
  </conditionalFormatting>
  <conditionalFormatting sqref="P236:W237">
    <cfRule type="containsBlanks" dxfId="2822" priority="1760">
      <formula>LEN(TRIM(P236))=0</formula>
    </cfRule>
  </conditionalFormatting>
  <conditionalFormatting sqref="P236:W236">
    <cfRule type="colorScale" priority="1759">
      <colorScale>
        <cfvo type="min"/>
        <cfvo type="max"/>
        <color rgb="FFFFEF9C"/>
        <color rgb="FFFF7128"/>
      </colorScale>
    </cfRule>
  </conditionalFormatting>
  <conditionalFormatting sqref="P238:W239">
    <cfRule type="containsBlanks" dxfId="2821" priority="1758">
      <formula>LEN(TRIM(P238))=0</formula>
    </cfRule>
  </conditionalFormatting>
  <conditionalFormatting sqref="P238:W238">
    <cfRule type="colorScale" priority="1757">
      <colorScale>
        <cfvo type="min"/>
        <cfvo type="max"/>
        <color rgb="FFFFEF9C"/>
        <color rgb="FFFF7128"/>
      </colorScale>
    </cfRule>
  </conditionalFormatting>
  <conditionalFormatting sqref="P240:W241">
    <cfRule type="containsBlanks" dxfId="2820" priority="1756">
      <formula>LEN(TRIM(P240))=0</formula>
    </cfRule>
  </conditionalFormatting>
  <conditionalFormatting sqref="P240:W240">
    <cfRule type="colorScale" priority="1755">
      <colorScale>
        <cfvo type="min"/>
        <cfvo type="max"/>
        <color rgb="FFFFEF9C"/>
        <color rgb="FFFF7128"/>
      </colorScale>
    </cfRule>
  </conditionalFormatting>
  <conditionalFormatting sqref="P242:W243">
    <cfRule type="containsBlanks" dxfId="2819" priority="1754">
      <formula>LEN(TRIM(P242))=0</formula>
    </cfRule>
  </conditionalFormatting>
  <conditionalFormatting sqref="P242:W242">
    <cfRule type="colorScale" priority="1753">
      <colorScale>
        <cfvo type="min"/>
        <cfvo type="max"/>
        <color rgb="FFFFEF9C"/>
        <color rgb="FFFF7128"/>
      </colorScale>
    </cfRule>
  </conditionalFormatting>
  <conditionalFormatting sqref="P244:W245">
    <cfRule type="containsBlanks" dxfId="2818" priority="1752">
      <formula>LEN(TRIM(P244))=0</formula>
    </cfRule>
  </conditionalFormatting>
  <conditionalFormatting sqref="P244:W244">
    <cfRule type="colorScale" priority="1751">
      <colorScale>
        <cfvo type="min"/>
        <cfvo type="max"/>
        <color rgb="FFFFEF9C"/>
        <color rgb="FFFF7128"/>
      </colorScale>
    </cfRule>
  </conditionalFormatting>
  <conditionalFormatting sqref="P246:W247">
    <cfRule type="containsBlanks" dxfId="2817" priority="1750">
      <formula>LEN(TRIM(P246))=0</formula>
    </cfRule>
  </conditionalFormatting>
  <conditionalFormatting sqref="P246:W246">
    <cfRule type="colorScale" priority="1749">
      <colorScale>
        <cfvo type="min"/>
        <cfvo type="max"/>
        <color rgb="FFFFEF9C"/>
        <color rgb="FFFF7128"/>
      </colorScale>
    </cfRule>
  </conditionalFormatting>
  <conditionalFormatting sqref="P248:W249">
    <cfRule type="containsBlanks" dxfId="2816" priority="1748">
      <formula>LEN(TRIM(P248))=0</formula>
    </cfRule>
  </conditionalFormatting>
  <conditionalFormatting sqref="P248:W248">
    <cfRule type="colorScale" priority="1747">
      <colorScale>
        <cfvo type="min"/>
        <cfvo type="max"/>
        <color rgb="FFFFEF9C"/>
        <color rgb="FFFF7128"/>
      </colorScale>
    </cfRule>
  </conditionalFormatting>
  <conditionalFormatting sqref="P250:W251">
    <cfRule type="containsBlanks" dxfId="2815" priority="1746">
      <formula>LEN(TRIM(P250))=0</formula>
    </cfRule>
  </conditionalFormatting>
  <conditionalFormatting sqref="P250:W250">
    <cfRule type="colorScale" priority="1745">
      <colorScale>
        <cfvo type="min"/>
        <cfvo type="max"/>
        <color rgb="FFFFEF9C"/>
        <color rgb="FFFF7128"/>
      </colorScale>
    </cfRule>
  </conditionalFormatting>
  <conditionalFormatting sqref="P252:W253">
    <cfRule type="containsBlanks" dxfId="2814" priority="1744">
      <formula>LEN(TRIM(P252))=0</formula>
    </cfRule>
  </conditionalFormatting>
  <conditionalFormatting sqref="P252:W252">
    <cfRule type="colorScale" priority="1743">
      <colorScale>
        <cfvo type="min"/>
        <cfvo type="max"/>
        <color rgb="FFFFEF9C"/>
        <color rgb="FFFF7128"/>
      </colorScale>
    </cfRule>
  </conditionalFormatting>
  <conditionalFormatting sqref="P254:W255">
    <cfRule type="containsBlanks" dxfId="2813" priority="1742">
      <formula>LEN(TRIM(P254))=0</formula>
    </cfRule>
  </conditionalFormatting>
  <conditionalFormatting sqref="P254:W254">
    <cfRule type="colorScale" priority="1741">
      <colorScale>
        <cfvo type="min"/>
        <cfvo type="max"/>
        <color rgb="FFFFEF9C"/>
        <color rgb="FFFF7128"/>
      </colorScale>
    </cfRule>
  </conditionalFormatting>
  <conditionalFormatting sqref="P256:W257">
    <cfRule type="containsBlanks" dxfId="2812" priority="1740">
      <formula>LEN(TRIM(P256))=0</formula>
    </cfRule>
  </conditionalFormatting>
  <conditionalFormatting sqref="P256:W256">
    <cfRule type="colorScale" priority="1739">
      <colorScale>
        <cfvo type="min"/>
        <cfvo type="max"/>
        <color rgb="FFFFEF9C"/>
        <color rgb="FFFF7128"/>
      </colorScale>
    </cfRule>
  </conditionalFormatting>
  <conditionalFormatting sqref="P258:W259">
    <cfRule type="containsBlanks" dxfId="2811" priority="1738">
      <formula>LEN(TRIM(P258))=0</formula>
    </cfRule>
  </conditionalFormatting>
  <conditionalFormatting sqref="P258:W258">
    <cfRule type="colorScale" priority="1737">
      <colorScale>
        <cfvo type="min"/>
        <cfvo type="max"/>
        <color rgb="FFFFEF9C"/>
        <color rgb="FFFF7128"/>
      </colorScale>
    </cfRule>
  </conditionalFormatting>
  <conditionalFormatting sqref="P260:W261">
    <cfRule type="containsBlanks" dxfId="2810" priority="1736">
      <formula>LEN(TRIM(P260))=0</formula>
    </cfRule>
  </conditionalFormatting>
  <conditionalFormatting sqref="P260:W260">
    <cfRule type="colorScale" priority="1735">
      <colorScale>
        <cfvo type="min"/>
        <cfvo type="max"/>
        <color rgb="FFFFEF9C"/>
        <color rgb="FFFF7128"/>
      </colorScale>
    </cfRule>
  </conditionalFormatting>
  <conditionalFormatting sqref="P262:W263">
    <cfRule type="containsBlanks" dxfId="2809" priority="1734">
      <formula>LEN(TRIM(P262))=0</formula>
    </cfRule>
  </conditionalFormatting>
  <conditionalFormatting sqref="P262:W262">
    <cfRule type="colorScale" priority="1733">
      <colorScale>
        <cfvo type="min"/>
        <cfvo type="max"/>
        <color rgb="FFFFEF9C"/>
        <color rgb="FFFF7128"/>
      </colorScale>
    </cfRule>
  </conditionalFormatting>
  <conditionalFormatting sqref="P266:W267">
    <cfRule type="containsBlanks" dxfId="2808" priority="1732">
      <formula>LEN(TRIM(P266))=0</formula>
    </cfRule>
  </conditionalFormatting>
  <conditionalFormatting sqref="P266:W266">
    <cfRule type="colorScale" priority="1731">
      <colorScale>
        <cfvo type="min"/>
        <cfvo type="max"/>
        <color rgb="FFFFEF9C"/>
        <color rgb="FFFF7128"/>
      </colorScale>
    </cfRule>
  </conditionalFormatting>
  <conditionalFormatting sqref="P268:W269">
    <cfRule type="containsBlanks" dxfId="2807" priority="1730">
      <formula>LEN(TRIM(P268))=0</formula>
    </cfRule>
  </conditionalFormatting>
  <conditionalFormatting sqref="P268:W268">
    <cfRule type="colorScale" priority="1729">
      <colorScale>
        <cfvo type="min"/>
        <cfvo type="max"/>
        <color rgb="FFFFEF9C"/>
        <color rgb="FFFF7128"/>
      </colorScale>
    </cfRule>
  </conditionalFormatting>
  <conditionalFormatting sqref="P270:W271">
    <cfRule type="containsBlanks" dxfId="2806" priority="1728">
      <formula>LEN(TRIM(P270))=0</formula>
    </cfRule>
  </conditionalFormatting>
  <conditionalFormatting sqref="P270:W270">
    <cfRule type="colorScale" priority="1727">
      <colorScale>
        <cfvo type="min"/>
        <cfvo type="max"/>
        <color rgb="FFFFEF9C"/>
        <color rgb="FFFF7128"/>
      </colorScale>
    </cfRule>
  </conditionalFormatting>
  <conditionalFormatting sqref="P272:W273">
    <cfRule type="containsBlanks" dxfId="2805" priority="1726">
      <formula>LEN(TRIM(P272))=0</formula>
    </cfRule>
  </conditionalFormatting>
  <conditionalFormatting sqref="P272:W272">
    <cfRule type="colorScale" priority="1725">
      <colorScale>
        <cfvo type="min"/>
        <cfvo type="max"/>
        <color rgb="FFFFEF9C"/>
        <color rgb="FFFF7128"/>
      </colorScale>
    </cfRule>
  </conditionalFormatting>
  <conditionalFormatting sqref="P274:W275">
    <cfRule type="containsBlanks" dxfId="2804" priority="1724">
      <formula>LEN(TRIM(P274))=0</formula>
    </cfRule>
  </conditionalFormatting>
  <conditionalFormatting sqref="P274:W274">
    <cfRule type="colorScale" priority="1723">
      <colorScale>
        <cfvo type="min"/>
        <cfvo type="max"/>
        <color rgb="FFFFEF9C"/>
        <color rgb="FFFF7128"/>
      </colorScale>
    </cfRule>
  </conditionalFormatting>
  <conditionalFormatting sqref="P276:W277">
    <cfRule type="containsBlanks" dxfId="2803" priority="1722">
      <formula>LEN(TRIM(P276))=0</formula>
    </cfRule>
  </conditionalFormatting>
  <conditionalFormatting sqref="P276:W276">
    <cfRule type="colorScale" priority="1721">
      <colorScale>
        <cfvo type="min"/>
        <cfvo type="max"/>
        <color rgb="FFFFEF9C"/>
        <color rgb="FFFF7128"/>
      </colorScale>
    </cfRule>
  </conditionalFormatting>
  <conditionalFormatting sqref="P278:W279">
    <cfRule type="containsBlanks" dxfId="2802" priority="1720">
      <formula>LEN(TRIM(P278))=0</formula>
    </cfRule>
  </conditionalFormatting>
  <conditionalFormatting sqref="P278:W278">
    <cfRule type="colorScale" priority="1719">
      <colorScale>
        <cfvo type="min"/>
        <cfvo type="max"/>
        <color rgb="FFFFEF9C"/>
        <color rgb="FFFF7128"/>
      </colorScale>
    </cfRule>
  </conditionalFormatting>
  <conditionalFormatting sqref="P280:W281">
    <cfRule type="containsBlanks" dxfId="2801" priority="1718">
      <formula>LEN(TRIM(P280))=0</formula>
    </cfRule>
  </conditionalFormatting>
  <conditionalFormatting sqref="P280:W280">
    <cfRule type="colorScale" priority="1717">
      <colorScale>
        <cfvo type="min"/>
        <cfvo type="max"/>
        <color rgb="FFFFEF9C"/>
        <color rgb="FFFF7128"/>
      </colorScale>
    </cfRule>
  </conditionalFormatting>
  <conditionalFormatting sqref="P282:W283">
    <cfRule type="containsBlanks" dxfId="2800" priority="1716">
      <formula>LEN(TRIM(P282))=0</formula>
    </cfRule>
  </conditionalFormatting>
  <conditionalFormatting sqref="P282:W282">
    <cfRule type="colorScale" priority="1715">
      <colorScale>
        <cfvo type="min"/>
        <cfvo type="max"/>
        <color rgb="FFFFEF9C"/>
        <color rgb="FFFF7128"/>
      </colorScale>
    </cfRule>
  </conditionalFormatting>
  <conditionalFormatting sqref="P284:W285">
    <cfRule type="containsBlanks" dxfId="2799" priority="1714">
      <formula>LEN(TRIM(P284))=0</formula>
    </cfRule>
  </conditionalFormatting>
  <conditionalFormatting sqref="P284:W284">
    <cfRule type="colorScale" priority="1713">
      <colorScale>
        <cfvo type="min"/>
        <cfvo type="max"/>
        <color rgb="FFFFEF9C"/>
        <color rgb="FFFF7128"/>
      </colorScale>
    </cfRule>
  </conditionalFormatting>
  <conditionalFormatting sqref="P286:W287">
    <cfRule type="containsBlanks" dxfId="2798" priority="1712">
      <formula>LEN(TRIM(P286))=0</formula>
    </cfRule>
  </conditionalFormatting>
  <conditionalFormatting sqref="P286:W286">
    <cfRule type="colorScale" priority="1711">
      <colorScale>
        <cfvo type="min"/>
        <cfvo type="max"/>
        <color rgb="FFFFEF9C"/>
        <color rgb="FFFF7128"/>
      </colorScale>
    </cfRule>
  </conditionalFormatting>
  <conditionalFormatting sqref="P264:W265">
    <cfRule type="containsBlanks" dxfId="2797" priority="1710">
      <formula>LEN(TRIM(P264))=0</formula>
    </cfRule>
  </conditionalFormatting>
  <conditionalFormatting sqref="P264:W264">
    <cfRule type="colorScale" priority="1709">
      <colorScale>
        <cfvo type="min"/>
        <cfvo type="max"/>
        <color rgb="FFFFEF9C"/>
        <color rgb="FFFF7128"/>
      </colorScale>
    </cfRule>
  </conditionalFormatting>
  <conditionalFormatting sqref="P288:W289">
    <cfRule type="containsBlanks" dxfId="2796" priority="1708">
      <formula>LEN(TRIM(P288))=0</formula>
    </cfRule>
  </conditionalFormatting>
  <conditionalFormatting sqref="P288:W288">
    <cfRule type="colorScale" priority="1707">
      <colorScale>
        <cfvo type="min"/>
        <cfvo type="max"/>
        <color rgb="FFFFEF9C"/>
        <color rgb="FFFF7128"/>
      </colorScale>
    </cfRule>
  </conditionalFormatting>
  <conditionalFormatting sqref="P290:W291">
    <cfRule type="containsBlanks" dxfId="2795" priority="1706">
      <formula>LEN(TRIM(P290))=0</formula>
    </cfRule>
  </conditionalFormatting>
  <conditionalFormatting sqref="P290:W290">
    <cfRule type="colorScale" priority="1705">
      <colorScale>
        <cfvo type="min"/>
        <cfvo type="max"/>
        <color rgb="FFFFEF9C"/>
        <color rgb="FFFF7128"/>
      </colorScale>
    </cfRule>
  </conditionalFormatting>
  <conditionalFormatting sqref="P292:W293">
    <cfRule type="containsBlanks" dxfId="2794" priority="1704">
      <formula>LEN(TRIM(P292))=0</formula>
    </cfRule>
  </conditionalFormatting>
  <conditionalFormatting sqref="P292:W292">
    <cfRule type="colorScale" priority="1703">
      <colorScale>
        <cfvo type="min"/>
        <cfvo type="max"/>
        <color rgb="FFFFEF9C"/>
        <color rgb="FFFF7128"/>
      </colorScale>
    </cfRule>
  </conditionalFormatting>
  <conditionalFormatting sqref="P294:W295">
    <cfRule type="containsBlanks" dxfId="2793" priority="1702">
      <formula>LEN(TRIM(P294))=0</formula>
    </cfRule>
  </conditionalFormatting>
  <conditionalFormatting sqref="P294:W294">
    <cfRule type="colorScale" priority="1701">
      <colorScale>
        <cfvo type="min"/>
        <cfvo type="max"/>
        <color rgb="FFFFEF9C"/>
        <color rgb="FFFF7128"/>
      </colorScale>
    </cfRule>
  </conditionalFormatting>
  <conditionalFormatting sqref="P296:W297">
    <cfRule type="containsBlanks" dxfId="2792" priority="1700">
      <formula>LEN(TRIM(P296))=0</formula>
    </cfRule>
  </conditionalFormatting>
  <conditionalFormatting sqref="P296:W296">
    <cfRule type="colorScale" priority="1699">
      <colorScale>
        <cfvo type="min"/>
        <cfvo type="max"/>
        <color rgb="FFFFEF9C"/>
        <color rgb="FFFF7128"/>
      </colorScale>
    </cfRule>
  </conditionalFormatting>
  <conditionalFormatting sqref="P298:W299">
    <cfRule type="containsBlanks" dxfId="2791" priority="1698">
      <formula>LEN(TRIM(P298))=0</formula>
    </cfRule>
  </conditionalFormatting>
  <conditionalFormatting sqref="P298:W298">
    <cfRule type="colorScale" priority="1697">
      <colorScale>
        <cfvo type="min"/>
        <cfvo type="max"/>
        <color rgb="FFFFEF9C"/>
        <color rgb="FFFF7128"/>
      </colorScale>
    </cfRule>
  </conditionalFormatting>
  <conditionalFormatting sqref="P300:W301">
    <cfRule type="containsBlanks" dxfId="2790" priority="1696">
      <formula>LEN(TRIM(P300))=0</formula>
    </cfRule>
  </conditionalFormatting>
  <conditionalFormatting sqref="P300:W300">
    <cfRule type="colorScale" priority="1695">
      <colorScale>
        <cfvo type="min"/>
        <cfvo type="max"/>
        <color rgb="FFFFEF9C"/>
        <color rgb="FFFF7128"/>
      </colorScale>
    </cfRule>
  </conditionalFormatting>
  <conditionalFormatting sqref="P302:W303">
    <cfRule type="containsBlanks" dxfId="2789" priority="1694">
      <formula>LEN(TRIM(P302))=0</formula>
    </cfRule>
  </conditionalFormatting>
  <conditionalFormatting sqref="P302:W302">
    <cfRule type="colorScale" priority="1693">
      <colorScale>
        <cfvo type="min"/>
        <cfvo type="max"/>
        <color rgb="FFFFEF9C"/>
        <color rgb="FFFF7128"/>
      </colorScale>
    </cfRule>
  </conditionalFormatting>
  <conditionalFormatting sqref="P304:W305">
    <cfRule type="containsBlanks" dxfId="2788" priority="1692">
      <formula>LEN(TRIM(P304))=0</formula>
    </cfRule>
  </conditionalFormatting>
  <conditionalFormatting sqref="P304:W304">
    <cfRule type="colorScale" priority="1691">
      <colorScale>
        <cfvo type="min"/>
        <cfvo type="max"/>
        <color rgb="FFFFEF9C"/>
        <color rgb="FFFF7128"/>
      </colorScale>
    </cfRule>
  </conditionalFormatting>
  <conditionalFormatting sqref="P306:W307">
    <cfRule type="containsBlanks" dxfId="2787" priority="1690">
      <formula>LEN(TRIM(P306))=0</formula>
    </cfRule>
  </conditionalFormatting>
  <conditionalFormatting sqref="P306:W306">
    <cfRule type="colorScale" priority="1689">
      <colorScale>
        <cfvo type="min"/>
        <cfvo type="max"/>
        <color rgb="FFFFEF9C"/>
        <color rgb="FFFF7128"/>
      </colorScale>
    </cfRule>
  </conditionalFormatting>
  <conditionalFormatting sqref="P308:W309">
    <cfRule type="containsBlanks" dxfId="2786" priority="1688">
      <formula>LEN(TRIM(P308))=0</formula>
    </cfRule>
  </conditionalFormatting>
  <conditionalFormatting sqref="P308:W308">
    <cfRule type="colorScale" priority="1687">
      <colorScale>
        <cfvo type="min"/>
        <cfvo type="max"/>
        <color rgb="FFFFEF9C"/>
        <color rgb="FFFF7128"/>
      </colorScale>
    </cfRule>
  </conditionalFormatting>
  <conditionalFormatting sqref="P310:W311">
    <cfRule type="containsBlanks" dxfId="2785" priority="1686">
      <formula>LEN(TRIM(P310))=0</formula>
    </cfRule>
  </conditionalFormatting>
  <conditionalFormatting sqref="P310:W310">
    <cfRule type="colorScale" priority="1685">
      <colorScale>
        <cfvo type="min"/>
        <cfvo type="max"/>
        <color rgb="FFFFEF9C"/>
        <color rgb="FFFF7128"/>
      </colorScale>
    </cfRule>
  </conditionalFormatting>
  <conditionalFormatting sqref="P312:W313">
    <cfRule type="containsBlanks" dxfId="2784" priority="1684">
      <formula>LEN(TRIM(P312))=0</formula>
    </cfRule>
  </conditionalFormatting>
  <conditionalFormatting sqref="P312:W312">
    <cfRule type="colorScale" priority="1683">
      <colorScale>
        <cfvo type="min"/>
        <cfvo type="max"/>
        <color rgb="FFFFEF9C"/>
        <color rgb="FFFF7128"/>
      </colorScale>
    </cfRule>
  </conditionalFormatting>
  <conditionalFormatting sqref="P314:W315">
    <cfRule type="containsBlanks" dxfId="2783" priority="1682">
      <formula>LEN(TRIM(P314))=0</formula>
    </cfRule>
  </conditionalFormatting>
  <conditionalFormatting sqref="P314:W314">
    <cfRule type="colorScale" priority="1681">
      <colorScale>
        <cfvo type="min"/>
        <cfvo type="max"/>
        <color rgb="FFFFEF9C"/>
        <color rgb="FFFF7128"/>
      </colorScale>
    </cfRule>
  </conditionalFormatting>
  <conditionalFormatting sqref="P316:W317">
    <cfRule type="containsBlanks" dxfId="2782" priority="1680">
      <formula>LEN(TRIM(P316))=0</formula>
    </cfRule>
  </conditionalFormatting>
  <conditionalFormatting sqref="P316:W316">
    <cfRule type="colorScale" priority="1679">
      <colorScale>
        <cfvo type="min"/>
        <cfvo type="max"/>
        <color rgb="FFFFEF9C"/>
        <color rgb="FFFF7128"/>
      </colorScale>
    </cfRule>
  </conditionalFormatting>
  <conditionalFormatting sqref="P318:W319">
    <cfRule type="containsBlanks" dxfId="2781" priority="1678">
      <formula>LEN(TRIM(P318))=0</formula>
    </cfRule>
  </conditionalFormatting>
  <conditionalFormatting sqref="P318:W318">
    <cfRule type="colorScale" priority="1677">
      <colorScale>
        <cfvo type="min"/>
        <cfvo type="max"/>
        <color rgb="FFFFEF9C"/>
        <color rgb="FFFF7128"/>
      </colorScale>
    </cfRule>
  </conditionalFormatting>
  <conditionalFormatting sqref="P320:W321">
    <cfRule type="containsBlanks" dxfId="2780" priority="1676">
      <formula>LEN(TRIM(P320))=0</formula>
    </cfRule>
  </conditionalFormatting>
  <conditionalFormatting sqref="P320:W320">
    <cfRule type="colorScale" priority="1675">
      <colorScale>
        <cfvo type="min"/>
        <cfvo type="max"/>
        <color rgb="FFFFEF9C"/>
        <color rgb="FFFF7128"/>
      </colorScale>
    </cfRule>
  </conditionalFormatting>
  <conditionalFormatting sqref="P322:W323">
    <cfRule type="containsBlanks" dxfId="2779" priority="1674">
      <formula>LEN(TRIM(P322))=0</formula>
    </cfRule>
  </conditionalFormatting>
  <conditionalFormatting sqref="P322:W322">
    <cfRule type="colorScale" priority="1673">
      <colorScale>
        <cfvo type="min"/>
        <cfvo type="max"/>
        <color rgb="FFFFEF9C"/>
        <color rgb="FFFF7128"/>
      </colorScale>
    </cfRule>
  </conditionalFormatting>
  <conditionalFormatting sqref="P324:W325">
    <cfRule type="containsBlanks" dxfId="2778" priority="1672">
      <formula>LEN(TRIM(P324))=0</formula>
    </cfRule>
  </conditionalFormatting>
  <conditionalFormatting sqref="P324:W324">
    <cfRule type="colorScale" priority="1671">
      <colorScale>
        <cfvo type="min"/>
        <cfvo type="max"/>
        <color rgb="FFFFEF9C"/>
        <color rgb="FFFF7128"/>
      </colorScale>
    </cfRule>
  </conditionalFormatting>
  <conditionalFormatting sqref="P326:W327">
    <cfRule type="containsBlanks" dxfId="2777" priority="1670">
      <formula>LEN(TRIM(P326))=0</formula>
    </cfRule>
  </conditionalFormatting>
  <conditionalFormatting sqref="P326:W326">
    <cfRule type="colorScale" priority="1669">
      <colorScale>
        <cfvo type="min"/>
        <cfvo type="max"/>
        <color rgb="FFFFEF9C"/>
        <color rgb="FFFF7128"/>
      </colorScale>
    </cfRule>
  </conditionalFormatting>
  <conditionalFormatting sqref="P330:W331">
    <cfRule type="containsBlanks" dxfId="2776" priority="1668">
      <formula>LEN(TRIM(P330))=0</formula>
    </cfRule>
  </conditionalFormatting>
  <conditionalFormatting sqref="P330:W330">
    <cfRule type="colorScale" priority="1667">
      <colorScale>
        <cfvo type="min"/>
        <cfvo type="max"/>
        <color rgb="FFFFEF9C"/>
        <color rgb="FFFF7128"/>
      </colorScale>
    </cfRule>
  </conditionalFormatting>
  <conditionalFormatting sqref="P332:W333">
    <cfRule type="containsBlanks" dxfId="2775" priority="1666">
      <formula>LEN(TRIM(P332))=0</formula>
    </cfRule>
  </conditionalFormatting>
  <conditionalFormatting sqref="P332:W332">
    <cfRule type="colorScale" priority="1665">
      <colorScale>
        <cfvo type="min"/>
        <cfvo type="max"/>
        <color rgb="FFFFEF9C"/>
        <color rgb="FFFF7128"/>
      </colorScale>
    </cfRule>
  </conditionalFormatting>
  <conditionalFormatting sqref="P334:W335">
    <cfRule type="containsBlanks" dxfId="2774" priority="1664">
      <formula>LEN(TRIM(P334))=0</formula>
    </cfRule>
  </conditionalFormatting>
  <conditionalFormatting sqref="P334:W334">
    <cfRule type="colorScale" priority="1663">
      <colorScale>
        <cfvo type="min"/>
        <cfvo type="max"/>
        <color rgb="FFFFEF9C"/>
        <color rgb="FFFF7128"/>
      </colorScale>
    </cfRule>
  </conditionalFormatting>
  <conditionalFormatting sqref="P336:W337">
    <cfRule type="containsBlanks" dxfId="2773" priority="1662">
      <formula>LEN(TRIM(P336))=0</formula>
    </cfRule>
  </conditionalFormatting>
  <conditionalFormatting sqref="P336:W336">
    <cfRule type="colorScale" priority="1661">
      <colorScale>
        <cfvo type="min"/>
        <cfvo type="max"/>
        <color rgb="FFFFEF9C"/>
        <color rgb="FFFF7128"/>
      </colorScale>
    </cfRule>
  </conditionalFormatting>
  <conditionalFormatting sqref="P338:W339">
    <cfRule type="containsBlanks" dxfId="2772" priority="1660">
      <formula>LEN(TRIM(P338))=0</formula>
    </cfRule>
  </conditionalFormatting>
  <conditionalFormatting sqref="P338:W338">
    <cfRule type="colorScale" priority="1659">
      <colorScale>
        <cfvo type="min"/>
        <cfvo type="max"/>
        <color rgb="FFFFEF9C"/>
        <color rgb="FFFF7128"/>
      </colorScale>
    </cfRule>
  </conditionalFormatting>
  <conditionalFormatting sqref="P340:W341">
    <cfRule type="containsBlanks" dxfId="2771" priority="1658">
      <formula>LEN(TRIM(P340))=0</formula>
    </cfRule>
  </conditionalFormatting>
  <conditionalFormatting sqref="P340:W340">
    <cfRule type="colorScale" priority="1657">
      <colorScale>
        <cfvo type="min"/>
        <cfvo type="max"/>
        <color rgb="FFFFEF9C"/>
        <color rgb="FFFF7128"/>
      </colorScale>
    </cfRule>
  </conditionalFormatting>
  <conditionalFormatting sqref="P342:W343">
    <cfRule type="containsBlanks" dxfId="2770" priority="1656">
      <formula>LEN(TRIM(P342))=0</formula>
    </cfRule>
  </conditionalFormatting>
  <conditionalFormatting sqref="P342:W342">
    <cfRule type="colorScale" priority="1655">
      <colorScale>
        <cfvo type="min"/>
        <cfvo type="max"/>
        <color rgb="FFFFEF9C"/>
        <color rgb="FFFF7128"/>
      </colorScale>
    </cfRule>
  </conditionalFormatting>
  <conditionalFormatting sqref="P344:W345">
    <cfRule type="containsBlanks" dxfId="2769" priority="1654">
      <formula>LEN(TRIM(P344))=0</formula>
    </cfRule>
  </conditionalFormatting>
  <conditionalFormatting sqref="P344:W344">
    <cfRule type="colorScale" priority="1653">
      <colorScale>
        <cfvo type="min"/>
        <cfvo type="max"/>
        <color rgb="FFFFEF9C"/>
        <color rgb="FFFF7128"/>
      </colorScale>
    </cfRule>
  </conditionalFormatting>
  <conditionalFormatting sqref="P346:W347">
    <cfRule type="containsBlanks" dxfId="2768" priority="1652">
      <formula>LEN(TRIM(P346))=0</formula>
    </cfRule>
  </conditionalFormatting>
  <conditionalFormatting sqref="P346:W346">
    <cfRule type="colorScale" priority="1651">
      <colorScale>
        <cfvo type="min"/>
        <cfvo type="max"/>
        <color rgb="FFFFEF9C"/>
        <color rgb="FFFF7128"/>
      </colorScale>
    </cfRule>
  </conditionalFormatting>
  <conditionalFormatting sqref="P348:W349">
    <cfRule type="containsBlanks" dxfId="2767" priority="1650">
      <formula>LEN(TRIM(P348))=0</formula>
    </cfRule>
  </conditionalFormatting>
  <conditionalFormatting sqref="P348:W348">
    <cfRule type="colorScale" priority="1649">
      <colorScale>
        <cfvo type="min"/>
        <cfvo type="max"/>
        <color rgb="FFFFEF9C"/>
        <color rgb="FFFF7128"/>
      </colorScale>
    </cfRule>
  </conditionalFormatting>
  <conditionalFormatting sqref="P350:W351">
    <cfRule type="containsBlanks" dxfId="2766" priority="1648">
      <formula>LEN(TRIM(P350))=0</formula>
    </cfRule>
  </conditionalFormatting>
  <conditionalFormatting sqref="P350:W350">
    <cfRule type="colorScale" priority="1647">
      <colorScale>
        <cfvo type="min"/>
        <cfvo type="max"/>
        <color rgb="FFFFEF9C"/>
        <color rgb="FFFF7128"/>
      </colorScale>
    </cfRule>
  </conditionalFormatting>
  <conditionalFormatting sqref="P328:W329">
    <cfRule type="containsBlanks" dxfId="2765" priority="1646">
      <formula>LEN(TRIM(P328))=0</formula>
    </cfRule>
  </conditionalFormatting>
  <conditionalFormatting sqref="P328:W328">
    <cfRule type="colorScale" priority="1645">
      <colorScale>
        <cfvo type="min"/>
        <cfvo type="max"/>
        <color rgb="FFFFEF9C"/>
        <color rgb="FFFF7128"/>
      </colorScale>
    </cfRule>
  </conditionalFormatting>
  <conditionalFormatting sqref="P352:W353">
    <cfRule type="containsBlanks" dxfId="2764" priority="1644">
      <formula>LEN(TRIM(P352))=0</formula>
    </cfRule>
  </conditionalFormatting>
  <conditionalFormatting sqref="P352:W352">
    <cfRule type="colorScale" priority="1643">
      <colorScale>
        <cfvo type="min"/>
        <cfvo type="max"/>
        <color rgb="FFFFEF9C"/>
        <color rgb="FFFF7128"/>
      </colorScale>
    </cfRule>
  </conditionalFormatting>
  <conditionalFormatting sqref="P354:W355">
    <cfRule type="containsBlanks" dxfId="2763" priority="1642">
      <formula>LEN(TRIM(P354))=0</formula>
    </cfRule>
  </conditionalFormatting>
  <conditionalFormatting sqref="P354:W354">
    <cfRule type="colorScale" priority="1641">
      <colorScale>
        <cfvo type="min"/>
        <cfvo type="max"/>
        <color rgb="FFFFEF9C"/>
        <color rgb="FFFF7128"/>
      </colorScale>
    </cfRule>
  </conditionalFormatting>
  <conditionalFormatting sqref="P356:W357">
    <cfRule type="containsBlanks" dxfId="2762" priority="1640">
      <formula>LEN(TRIM(P356))=0</formula>
    </cfRule>
  </conditionalFormatting>
  <conditionalFormatting sqref="P356:W356">
    <cfRule type="colorScale" priority="1639">
      <colorScale>
        <cfvo type="min"/>
        <cfvo type="max"/>
        <color rgb="FFFFEF9C"/>
        <color rgb="FFFF7128"/>
      </colorScale>
    </cfRule>
  </conditionalFormatting>
  <conditionalFormatting sqref="P358:W359">
    <cfRule type="containsBlanks" dxfId="2761" priority="1638">
      <formula>LEN(TRIM(P358))=0</formula>
    </cfRule>
  </conditionalFormatting>
  <conditionalFormatting sqref="P358:W358">
    <cfRule type="colorScale" priority="1637">
      <colorScale>
        <cfvo type="min"/>
        <cfvo type="max"/>
        <color rgb="FFFFEF9C"/>
        <color rgb="FFFF7128"/>
      </colorScale>
    </cfRule>
  </conditionalFormatting>
  <conditionalFormatting sqref="P360:W361">
    <cfRule type="containsBlanks" dxfId="2760" priority="1636">
      <formula>LEN(TRIM(P360))=0</formula>
    </cfRule>
  </conditionalFormatting>
  <conditionalFormatting sqref="P360:W360">
    <cfRule type="colorScale" priority="1635">
      <colorScale>
        <cfvo type="min"/>
        <cfvo type="max"/>
        <color rgb="FFFFEF9C"/>
        <color rgb="FFFF7128"/>
      </colorScale>
    </cfRule>
  </conditionalFormatting>
  <conditionalFormatting sqref="P362:W363">
    <cfRule type="containsBlanks" dxfId="2759" priority="1634">
      <formula>LEN(TRIM(P362))=0</formula>
    </cfRule>
  </conditionalFormatting>
  <conditionalFormatting sqref="P362:W362">
    <cfRule type="colorScale" priority="1633">
      <colorScale>
        <cfvo type="min"/>
        <cfvo type="max"/>
        <color rgb="FFFFEF9C"/>
        <color rgb="FFFF7128"/>
      </colorScale>
    </cfRule>
  </conditionalFormatting>
  <conditionalFormatting sqref="P364:W365">
    <cfRule type="containsBlanks" dxfId="2758" priority="1632">
      <formula>LEN(TRIM(P364))=0</formula>
    </cfRule>
  </conditionalFormatting>
  <conditionalFormatting sqref="P364:W364">
    <cfRule type="colorScale" priority="1631">
      <colorScale>
        <cfvo type="min"/>
        <cfvo type="max"/>
        <color rgb="FFFFEF9C"/>
        <color rgb="FFFF7128"/>
      </colorScale>
    </cfRule>
  </conditionalFormatting>
  <conditionalFormatting sqref="P366:W367">
    <cfRule type="containsBlanks" dxfId="2757" priority="1630">
      <formula>LEN(TRIM(P366))=0</formula>
    </cfRule>
  </conditionalFormatting>
  <conditionalFormatting sqref="P366:W366">
    <cfRule type="colorScale" priority="1629">
      <colorScale>
        <cfvo type="min"/>
        <cfvo type="max"/>
        <color rgb="FFFFEF9C"/>
        <color rgb="FFFF7128"/>
      </colorScale>
    </cfRule>
  </conditionalFormatting>
  <conditionalFormatting sqref="P368:W369">
    <cfRule type="containsBlanks" dxfId="2756" priority="1628">
      <formula>LEN(TRIM(P368))=0</formula>
    </cfRule>
  </conditionalFormatting>
  <conditionalFormatting sqref="P368:W368">
    <cfRule type="colorScale" priority="1627">
      <colorScale>
        <cfvo type="min"/>
        <cfvo type="max"/>
        <color rgb="FFFFEF9C"/>
        <color rgb="FFFF7128"/>
      </colorScale>
    </cfRule>
  </conditionalFormatting>
  <conditionalFormatting sqref="P370:W371">
    <cfRule type="containsBlanks" dxfId="2755" priority="1626">
      <formula>LEN(TRIM(P370))=0</formula>
    </cfRule>
  </conditionalFormatting>
  <conditionalFormatting sqref="P370:W370">
    <cfRule type="colorScale" priority="1625">
      <colorScale>
        <cfvo type="min"/>
        <cfvo type="max"/>
        <color rgb="FFFFEF9C"/>
        <color rgb="FFFF7128"/>
      </colorScale>
    </cfRule>
  </conditionalFormatting>
  <conditionalFormatting sqref="P372:W373">
    <cfRule type="containsBlanks" dxfId="2754" priority="1624">
      <formula>LEN(TRIM(P372))=0</formula>
    </cfRule>
  </conditionalFormatting>
  <conditionalFormatting sqref="P372:W372">
    <cfRule type="colorScale" priority="1623">
      <colorScale>
        <cfvo type="min"/>
        <cfvo type="max"/>
        <color rgb="FFFFEF9C"/>
        <color rgb="FFFF7128"/>
      </colorScale>
    </cfRule>
  </conditionalFormatting>
  <conditionalFormatting sqref="P374:W375">
    <cfRule type="containsBlanks" dxfId="2753" priority="1622">
      <formula>LEN(TRIM(P374))=0</formula>
    </cfRule>
  </conditionalFormatting>
  <conditionalFormatting sqref="P374:W374">
    <cfRule type="colorScale" priority="1621">
      <colorScale>
        <cfvo type="min"/>
        <cfvo type="max"/>
        <color rgb="FFFFEF9C"/>
        <color rgb="FFFF7128"/>
      </colorScale>
    </cfRule>
  </conditionalFormatting>
  <conditionalFormatting sqref="P376:W377">
    <cfRule type="containsBlanks" dxfId="2752" priority="1620">
      <formula>LEN(TRIM(P376))=0</formula>
    </cfRule>
  </conditionalFormatting>
  <conditionalFormatting sqref="P376:W376">
    <cfRule type="colorScale" priority="1619">
      <colorScale>
        <cfvo type="min"/>
        <cfvo type="max"/>
        <color rgb="FFFFEF9C"/>
        <color rgb="FFFF7128"/>
      </colorScale>
    </cfRule>
  </conditionalFormatting>
  <conditionalFormatting sqref="P378:W379">
    <cfRule type="containsBlanks" dxfId="2751" priority="1618">
      <formula>LEN(TRIM(P378))=0</formula>
    </cfRule>
  </conditionalFormatting>
  <conditionalFormatting sqref="P378:W378">
    <cfRule type="colorScale" priority="1617">
      <colorScale>
        <cfvo type="min"/>
        <cfvo type="max"/>
        <color rgb="FFFFEF9C"/>
        <color rgb="FFFF7128"/>
      </colorScale>
    </cfRule>
  </conditionalFormatting>
  <conditionalFormatting sqref="P380:W381">
    <cfRule type="containsBlanks" dxfId="2750" priority="1616">
      <formula>LEN(TRIM(P380))=0</formula>
    </cfRule>
  </conditionalFormatting>
  <conditionalFormatting sqref="P380:W380">
    <cfRule type="colorScale" priority="1615">
      <colorScale>
        <cfvo type="min"/>
        <cfvo type="max"/>
        <color rgb="FFFFEF9C"/>
        <color rgb="FFFF7128"/>
      </colorScale>
    </cfRule>
  </conditionalFormatting>
  <conditionalFormatting sqref="P382:W383">
    <cfRule type="containsBlanks" dxfId="2749" priority="1614">
      <formula>LEN(TRIM(P382))=0</formula>
    </cfRule>
  </conditionalFormatting>
  <conditionalFormatting sqref="P382:W382">
    <cfRule type="colorScale" priority="1613">
      <colorScale>
        <cfvo type="min"/>
        <cfvo type="max"/>
        <color rgb="FFFFEF9C"/>
        <color rgb="FFFF7128"/>
      </colorScale>
    </cfRule>
  </conditionalFormatting>
  <conditionalFormatting sqref="P384:W385">
    <cfRule type="containsBlanks" dxfId="2748" priority="1612">
      <formula>LEN(TRIM(P384))=0</formula>
    </cfRule>
  </conditionalFormatting>
  <conditionalFormatting sqref="P384:W384">
    <cfRule type="colorScale" priority="1611">
      <colorScale>
        <cfvo type="min"/>
        <cfvo type="max"/>
        <color rgb="FFFFEF9C"/>
        <color rgb="FFFF7128"/>
      </colorScale>
    </cfRule>
  </conditionalFormatting>
  <conditionalFormatting sqref="P386:W387">
    <cfRule type="containsBlanks" dxfId="2747" priority="1610">
      <formula>LEN(TRIM(P386))=0</formula>
    </cfRule>
  </conditionalFormatting>
  <conditionalFormatting sqref="P386:W386">
    <cfRule type="colorScale" priority="1609">
      <colorScale>
        <cfvo type="min"/>
        <cfvo type="max"/>
        <color rgb="FFFFEF9C"/>
        <color rgb="FFFF7128"/>
      </colorScale>
    </cfRule>
  </conditionalFormatting>
  <conditionalFormatting sqref="P388:W389">
    <cfRule type="containsBlanks" dxfId="2746" priority="1608">
      <formula>LEN(TRIM(P388))=0</formula>
    </cfRule>
  </conditionalFormatting>
  <conditionalFormatting sqref="P388:W388">
    <cfRule type="colorScale" priority="1607">
      <colorScale>
        <cfvo type="min"/>
        <cfvo type="max"/>
        <color rgb="FFFFEF9C"/>
        <color rgb="FFFF7128"/>
      </colorScale>
    </cfRule>
  </conditionalFormatting>
  <conditionalFormatting sqref="P390:W391">
    <cfRule type="containsBlanks" dxfId="2745" priority="1606">
      <formula>LEN(TRIM(P390))=0</formula>
    </cfRule>
  </conditionalFormatting>
  <conditionalFormatting sqref="P390:W390">
    <cfRule type="colorScale" priority="1605">
      <colorScale>
        <cfvo type="min"/>
        <cfvo type="max"/>
        <color rgb="FFFFEF9C"/>
        <color rgb="FFFF7128"/>
      </colorScale>
    </cfRule>
  </conditionalFormatting>
  <conditionalFormatting sqref="P394:W395">
    <cfRule type="containsBlanks" dxfId="2744" priority="1604">
      <formula>LEN(TRIM(P394))=0</formula>
    </cfRule>
  </conditionalFormatting>
  <conditionalFormatting sqref="P394:W394">
    <cfRule type="colorScale" priority="1603">
      <colorScale>
        <cfvo type="min"/>
        <cfvo type="max"/>
        <color rgb="FFFFEF9C"/>
        <color rgb="FFFF7128"/>
      </colorScale>
    </cfRule>
  </conditionalFormatting>
  <conditionalFormatting sqref="P396:W397">
    <cfRule type="containsBlanks" dxfId="2743" priority="1602">
      <formula>LEN(TRIM(P396))=0</formula>
    </cfRule>
  </conditionalFormatting>
  <conditionalFormatting sqref="P396:W396">
    <cfRule type="colorScale" priority="1601">
      <colorScale>
        <cfvo type="min"/>
        <cfvo type="max"/>
        <color rgb="FFFFEF9C"/>
        <color rgb="FFFF7128"/>
      </colorScale>
    </cfRule>
  </conditionalFormatting>
  <conditionalFormatting sqref="P398:W399">
    <cfRule type="containsBlanks" dxfId="2742" priority="1600">
      <formula>LEN(TRIM(P398))=0</formula>
    </cfRule>
  </conditionalFormatting>
  <conditionalFormatting sqref="P398:W398">
    <cfRule type="colorScale" priority="1599">
      <colorScale>
        <cfvo type="min"/>
        <cfvo type="max"/>
        <color rgb="FFFFEF9C"/>
        <color rgb="FFFF7128"/>
      </colorScale>
    </cfRule>
  </conditionalFormatting>
  <conditionalFormatting sqref="P400:W401">
    <cfRule type="containsBlanks" dxfId="2741" priority="1598">
      <formula>LEN(TRIM(P400))=0</formula>
    </cfRule>
  </conditionalFormatting>
  <conditionalFormatting sqref="P400:W400">
    <cfRule type="colorScale" priority="1597">
      <colorScale>
        <cfvo type="min"/>
        <cfvo type="max"/>
        <color rgb="FFFFEF9C"/>
        <color rgb="FFFF7128"/>
      </colorScale>
    </cfRule>
  </conditionalFormatting>
  <conditionalFormatting sqref="P402:W403">
    <cfRule type="containsBlanks" dxfId="2740" priority="1596">
      <formula>LEN(TRIM(P402))=0</formula>
    </cfRule>
  </conditionalFormatting>
  <conditionalFormatting sqref="P402:W402">
    <cfRule type="colorScale" priority="1595">
      <colorScale>
        <cfvo type="min"/>
        <cfvo type="max"/>
        <color rgb="FFFFEF9C"/>
        <color rgb="FFFF7128"/>
      </colorScale>
    </cfRule>
  </conditionalFormatting>
  <conditionalFormatting sqref="P404:W405">
    <cfRule type="containsBlanks" dxfId="2739" priority="1594">
      <formula>LEN(TRIM(P404))=0</formula>
    </cfRule>
  </conditionalFormatting>
  <conditionalFormatting sqref="P404:W404">
    <cfRule type="colorScale" priority="1593">
      <colorScale>
        <cfvo type="min"/>
        <cfvo type="max"/>
        <color rgb="FFFFEF9C"/>
        <color rgb="FFFF7128"/>
      </colorScale>
    </cfRule>
  </conditionalFormatting>
  <conditionalFormatting sqref="P406:W407">
    <cfRule type="containsBlanks" dxfId="2738" priority="1592">
      <formula>LEN(TRIM(P406))=0</formula>
    </cfRule>
  </conditionalFormatting>
  <conditionalFormatting sqref="P406:W406">
    <cfRule type="colorScale" priority="1591">
      <colorScale>
        <cfvo type="min"/>
        <cfvo type="max"/>
        <color rgb="FFFFEF9C"/>
        <color rgb="FFFF7128"/>
      </colorScale>
    </cfRule>
  </conditionalFormatting>
  <conditionalFormatting sqref="P408:W409">
    <cfRule type="containsBlanks" dxfId="2737" priority="1590">
      <formula>LEN(TRIM(P408))=0</formula>
    </cfRule>
  </conditionalFormatting>
  <conditionalFormatting sqref="P408:W408">
    <cfRule type="colorScale" priority="1589">
      <colorScale>
        <cfvo type="min"/>
        <cfvo type="max"/>
        <color rgb="FFFFEF9C"/>
        <color rgb="FFFF7128"/>
      </colorScale>
    </cfRule>
  </conditionalFormatting>
  <conditionalFormatting sqref="P410:W411">
    <cfRule type="containsBlanks" dxfId="2736" priority="1588">
      <formula>LEN(TRIM(P410))=0</formula>
    </cfRule>
  </conditionalFormatting>
  <conditionalFormatting sqref="P410:W410">
    <cfRule type="colorScale" priority="1587">
      <colorScale>
        <cfvo type="min"/>
        <cfvo type="max"/>
        <color rgb="FFFFEF9C"/>
        <color rgb="FFFF7128"/>
      </colorScale>
    </cfRule>
  </conditionalFormatting>
  <conditionalFormatting sqref="P412:W413">
    <cfRule type="containsBlanks" dxfId="2735" priority="1586">
      <formula>LEN(TRIM(P412))=0</formula>
    </cfRule>
  </conditionalFormatting>
  <conditionalFormatting sqref="P412:W412">
    <cfRule type="colorScale" priority="1585">
      <colorScale>
        <cfvo type="min"/>
        <cfvo type="max"/>
        <color rgb="FFFFEF9C"/>
        <color rgb="FFFF7128"/>
      </colorScale>
    </cfRule>
  </conditionalFormatting>
  <conditionalFormatting sqref="P414:W415">
    <cfRule type="containsBlanks" dxfId="2734" priority="1584">
      <formula>LEN(TRIM(P414))=0</formula>
    </cfRule>
  </conditionalFormatting>
  <conditionalFormatting sqref="P414:W414">
    <cfRule type="colorScale" priority="1583">
      <colorScale>
        <cfvo type="min"/>
        <cfvo type="max"/>
        <color rgb="FFFFEF9C"/>
        <color rgb="FFFF7128"/>
      </colorScale>
    </cfRule>
  </conditionalFormatting>
  <conditionalFormatting sqref="P392:W393">
    <cfRule type="containsBlanks" dxfId="2733" priority="1582">
      <formula>LEN(TRIM(P392))=0</formula>
    </cfRule>
  </conditionalFormatting>
  <conditionalFormatting sqref="P392:W392">
    <cfRule type="colorScale" priority="1581">
      <colorScale>
        <cfvo type="min"/>
        <cfvo type="max"/>
        <color rgb="FFFFEF9C"/>
        <color rgb="FFFF7128"/>
      </colorScale>
    </cfRule>
  </conditionalFormatting>
  <conditionalFormatting sqref="P416:W417">
    <cfRule type="containsBlanks" dxfId="2732" priority="1580">
      <formula>LEN(TRIM(P416))=0</formula>
    </cfRule>
  </conditionalFormatting>
  <conditionalFormatting sqref="P416:W416">
    <cfRule type="colorScale" priority="1579">
      <colorScale>
        <cfvo type="min"/>
        <cfvo type="max"/>
        <color rgb="FFFFEF9C"/>
        <color rgb="FFFF7128"/>
      </colorScale>
    </cfRule>
  </conditionalFormatting>
  <conditionalFormatting sqref="P418:W419">
    <cfRule type="containsBlanks" dxfId="2731" priority="1578">
      <formula>LEN(TRIM(P418))=0</formula>
    </cfRule>
  </conditionalFormatting>
  <conditionalFormatting sqref="P418:W418">
    <cfRule type="colorScale" priority="1577">
      <colorScale>
        <cfvo type="min"/>
        <cfvo type="max"/>
        <color rgb="FFFFEF9C"/>
        <color rgb="FFFF7128"/>
      </colorScale>
    </cfRule>
  </conditionalFormatting>
  <conditionalFormatting sqref="P420:W421">
    <cfRule type="containsBlanks" dxfId="2730" priority="1576">
      <formula>LEN(TRIM(P420))=0</formula>
    </cfRule>
  </conditionalFormatting>
  <conditionalFormatting sqref="P420:W420">
    <cfRule type="colorScale" priority="1575">
      <colorScale>
        <cfvo type="min"/>
        <cfvo type="max"/>
        <color rgb="FFFFEF9C"/>
        <color rgb="FFFF7128"/>
      </colorScale>
    </cfRule>
  </conditionalFormatting>
  <conditionalFormatting sqref="P422:W423">
    <cfRule type="containsBlanks" dxfId="2729" priority="1574">
      <formula>LEN(TRIM(P422))=0</formula>
    </cfRule>
  </conditionalFormatting>
  <conditionalFormatting sqref="P422:W422">
    <cfRule type="colorScale" priority="1573">
      <colorScale>
        <cfvo type="min"/>
        <cfvo type="max"/>
        <color rgb="FFFFEF9C"/>
        <color rgb="FFFF7128"/>
      </colorScale>
    </cfRule>
  </conditionalFormatting>
  <conditionalFormatting sqref="P424:W425">
    <cfRule type="containsBlanks" dxfId="2728" priority="1572">
      <formula>LEN(TRIM(P424))=0</formula>
    </cfRule>
  </conditionalFormatting>
  <conditionalFormatting sqref="P424:W424">
    <cfRule type="colorScale" priority="1571">
      <colorScale>
        <cfvo type="min"/>
        <cfvo type="max"/>
        <color rgb="FFFFEF9C"/>
        <color rgb="FFFF7128"/>
      </colorScale>
    </cfRule>
  </conditionalFormatting>
  <conditionalFormatting sqref="P426:W427">
    <cfRule type="containsBlanks" dxfId="2727" priority="1570">
      <formula>LEN(TRIM(P426))=0</formula>
    </cfRule>
  </conditionalFormatting>
  <conditionalFormatting sqref="P426:W426">
    <cfRule type="colorScale" priority="1569">
      <colorScale>
        <cfvo type="min"/>
        <cfvo type="max"/>
        <color rgb="FFFFEF9C"/>
        <color rgb="FFFF7128"/>
      </colorScale>
    </cfRule>
  </conditionalFormatting>
  <conditionalFormatting sqref="P428:W429">
    <cfRule type="containsBlanks" dxfId="2726" priority="1568">
      <formula>LEN(TRIM(P428))=0</formula>
    </cfRule>
  </conditionalFormatting>
  <conditionalFormatting sqref="P428:W428">
    <cfRule type="colorScale" priority="1567">
      <colorScale>
        <cfvo type="min"/>
        <cfvo type="max"/>
        <color rgb="FFFFEF9C"/>
        <color rgb="FFFF7128"/>
      </colorScale>
    </cfRule>
  </conditionalFormatting>
  <conditionalFormatting sqref="P430:W431">
    <cfRule type="containsBlanks" dxfId="2725" priority="1566">
      <formula>LEN(TRIM(P430))=0</formula>
    </cfRule>
  </conditionalFormatting>
  <conditionalFormatting sqref="P430:W430">
    <cfRule type="colorScale" priority="1565">
      <colorScale>
        <cfvo type="min"/>
        <cfvo type="max"/>
        <color rgb="FFFFEF9C"/>
        <color rgb="FFFF7128"/>
      </colorScale>
    </cfRule>
  </conditionalFormatting>
  <conditionalFormatting sqref="P432:W433">
    <cfRule type="containsBlanks" dxfId="2724" priority="1564">
      <formula>LEN(TRIM(P432))=0</formula>
    </cfRule>
  </conditionalFormatting>
  <conditionalFormatting sqref="P432:W432">
    <cfRule type="colorScale" priority="1563">
      <colorScale>
        <cfvo type="min"/>
        <cfvo type="max"/>
        <color rgb="FFFFEF9C"/>
        <color rgb="FFFF7128"/>
      </colorScale>
    </cfRule>
  </conditionalFormatting>
  <conditionalFormatting sqref="P434:W435">
    <cfRule type="containsBlanks" dxfId="2723" priority="1562">
      <formula>LEN(TRIM(P434))=0</formula>
    </cfRule>
  </conditionalFormatting>
  <conditionalFormatting sqref="P434:W434">
    <cfRule type="colorScale" priority="1561">
      <colorScale>
        <cfvo type="min"/>
        <cfvo type="max"/>
        <color rgb="FFFFEF9C"/>
        <color rgb="FFFF7128"/>
      </colorScale>
    </cfRule>
  </conditionalFormatting>
  <conditionalFormatting sqref="P436:W437">
    <cfRule type="containsBlanks" dxfId="2722" priority="1560">
      <formula>LEN(TRIM(P436))=0</formula>
    </cfRule>
  </conditionalFormatting>
  <conditionalFormatting sqref="P436:W436">
    <cfRule type="colorScale" priority="1559">
      <colorScale>
        <cfvo type="min"/>
        <cfvo type="max"/>
        <color rgb="FFFFEF9C"/>
        <color rgb="FFFF7128"/>
      </colorScale>
    </cfRule>
  </conditionalFormatting>
  <conditionalFormatting sqref="P438:W439">
    <cfRule type="containsBlanks" dxfId="2721" priority="1558">
      <formula>LEN(TRIM(P438))=0</formula>
    </cfRule>
  </conditionalFormatting>
  <conditionalFormatting sqref="P438:W438">
    <cfRule type="colorScale" priority="1557">
      <colorScale>
        <cfvo type="min"/>
        <cfvo type="max"/>
        <color rgb="FFFFEF9C"/>
        <color rgb="FFFF7128"/>
      </colorScale>
    </cfRule>
  </conditionalFormatting>
  <conditionalFormatting sqref="P440:W441">
    <cfRule type="containsBlanks" dxfId="2720" priority="1556">
      <formula>LEN(TRIM(P440))=0</formula>
    </cfRule>
  </conditionalFormatting>
  <conditionalFormatting sqref="P440:W440">
    <cfRule type="colorScale" priority="1555">
      <colorScale>
        <cfvo type="min"/>
        <cfvo type="max"/>
        <color rgb="FFFFEF9C"/>
        <color rgb="FFFF7128"/>
      </colorScale>
    </cfRule>
  </conditionalFormatting>
  <conditionalFormatting sqref="P442:W443">
    <cfRule type="containsBlanks" dxfId="2719" priority="1554">
      <formula>LEN(TRIM(P442))=0</formula>
    </cfRule>
  </conditionalFormatting>
  <conditionalFormatting sqref="P442:W442">
    <cfRule type="colorScale" priority="1553">
      <colorScale>
        <cfvo type="min"/>
        <cfvo type="max"/>
        <color rgb="FFFFEF9C"/>
        <color rgb="FFFF7128"/>
      </colorScale>
    </cfRule>
  </conditionalFormatting>
  <conditionalFormatting sqref="P444:W445">
    <cfRule type="containsBlanks" dxfId="2718" priority="1552">
      <formula>LEN(TRIM(P444))=0</formula>
    </cfRule>
  </conditionalFormatting>
  <conditionalFormatting sqref="P444:W444">
    <cfRule type="colorScale" priority="1551">
      <colorScale>
        <cfvo type="min"/>
        <cfvo type="max"/>
        <color rgb="FFFFEF9C"/>
        <color rgb="FFFF7128"/>
      </colorScale>
    </cfRule>
  </conditionalFormatting>
  <conditionalFormatting sqref="P446:W447">
    <cfRule type="containsBlanks" dxfId="2717" priority="1550">
      <formula>LEN(TRIM(P446))=0</formula>
    </cfRule>
  </conditionalFormatting>
  <conditionalFormatting sqref="P446:W446">
    <cfRule type="colorScale" priority="1549">
      <colorScale>
        <cfvo type="min"/>
        <cfvo type="max"/>
        <color rgb="FFFFEF9C"/>
        <color rgb="FFFF7128"/>
      </colorScale>
    </cfRule>
  </conditionalFormatting>
  <conditionalFormatting sqref="P448:W449">
    <cfRule type="containsBlanks" dxfId="2716" priority="1548">
      <formula>LEN(TRIM(P448))=0</formula>
    </cfRule>
  </conditionalFormatting>
  <conditionalFormatting sqref="P448:W448">
    <cfRule type="colorScale" priority="1547">
      <colorScale>
        <cfvo type="min"/>
        <cfvo type="max"/>
        <color rgb="FFFFEF9C"/>
        <color rgb="FFFF7128"/>
      </colorScale>
    </cfRule>
  </conditionalFormatting>
  <conditionalFormatting sqref="P450:W451">
    <cfRule type="containsBlanks" dxfId="2715" priority="1546">
      <formula>LEN(TRIM(P450))=0</formula>
    </cfRule>
  </conditionalFormatting>
  <conditionalFormatting sqref="P450:W450">
    <cfRule type="colorScale" priority="1545">
      <colorScale>
        <cfvo type="min"/>
        <cfvo type="max"/>
        <color rgb="FFFFEF9C"/>
        <color rgb="FFFF7128"/>
      </colorScale>
    </cfRule>
  </conditionalFormatting>
  <conditionalFormatting sqref="P452:W453">
    <cfRule type="containsBlanks" dxfId="2714" priority="1544">
      <formula>LEN(TRIM(P452))=0</formula>
    </cfRule>
  </conditionalFormatting>
  <conditionalFormatting sqref="P452:W452">
    <cfRule type="colorScale" priority="1543">
      <colorScale>
        <cfvo type="min"/>
        <cfvo type="max"/>
        <color rgb="FFFFEF9C"/>
        <color rgb="FFFF7128"/>
      </colorScale>
    </cfRule>
  </conditionalFormatting>
  <conditionalFormatting sqref="P454:W455">
    <cfRule type="containsBlanks" dxfId="2713" priority="1542">
      <formula>LEN(TRIM(P454))=0</formula>
    </cfRule>
  </conditionalFormatting>
  <conditionalFormatting sqref="P454:W454">
    <cfRule type="colorScale" priority="1541">
      <colorScale>
        <cfvo type="min"/>
        <cfvo type="max"/>
        <color rgb="FFFFEF9C"/>
        <color rgb="FFFF7128"/>
      </colorScale>
    </cfRule>
  </conditionalFormatting>
  <conditionalFormatting sqref="P458:W459">
    <cfRule type="containsBlanks" dxfId="2712" priority="1540">
      <formula>LEN(TRIM(P458))=0</formula>
    </cfRule>
  </conditionalFormatting>
  <conditionalFormatting sqref="P458:W458">
    <cfRule type="colorScale" priority="1539">
      <colorScale>
        <cfvo type="min"/>
        <cfvo type="max"/>
        <color rgb="FFFFEF9C"/>
        <color rgb="FFFF7128"/>
      </colorScale>
    </cfRule>
  </conditionalFormatting>
  <conditionalFormatting sqref="P460:W461">
    <cfRule type="containsBlanks" dxfId="2711" priority="1538">
      <formula>LEN(TRIM(P460))=0</formula>
    </cfRule>
  </conditionalFormatting>
  <conditionalFormatting sqref="P460:W460">
    <cfRule type="colorScale" priority="1537">
      <colorScale>
        <cfvo type="min"/>
        <cfvo type="max"/>
        <color rgb="FFFFEF9C"/>
        <color rgb="FFFF7128"/>
      </colorScale>
    </cfRule>
  </conditionalFormatting>
  <conditionalFormatting sqref="P462:W463">
    <cfRule type="containsBlanks" dxfId="2710" priority="1536">
      <formula>LEN(TRIM(P462))=0</formula>
    </cfRule>
  </conditionalFormatting>
  <conditionalFormatting sqref="P462:W462">
    <cfRule type="colorScale" priority="1535">
      <colorScale>
        <cfvo type="min"/>
        <cfvo type="max"/>
        <color rgb="FFFFEF9C"/>
        <color rgb="FFFF7128"/>
      </colorScale>
    </cfRule>
  </conditionalFormatting>
  <conditionalFormatting sqref="P464:W465">
    <cfRule type="containsBlanks" dxfId="2709" priority="1534">
      <formula>LEN(TRIM(P464))=0</formula>
    </cfRule>
  </conditionalFormatting>
  <conditionalFormatting sqref="P464:W464">
    <cfRule type="colorScale" priority="1533">
      <colorScale>
        <cfvo type="min"/>
        <cfvo type="max"/>
        <color rgb="FFFFEF9C"/>
        <color rgb="FFFF7128"/>
      </colorScale>
    </cfRule>
  </conditionalFormatting>
  <conditionalFormatting sqref="P466:W467">
    <cfRule type="containsBlanks" dxfId="2708" priority="1532">
      <formula>LEN(TRIM(P466))=0</formula>
    </cfRule>
  </conditionalFormatting>
  <conditionalFormatting sqref="P466:W466">
    <cfRule type="colorScale" priority="1531">
      <colorScale>
        <cfvo type="min"/>
        <cfvo type="max"/>
        <color rgb="FFFFEF9C"/>
        <color rgb="FFFF7128"/>
      </colorScale>
    </cfRule>
  </conditionalFormatting>
  <conditionalFormatting sqref="P468:W469">
    <cfRule type="containsBlanks" dxfId="2707" priority="1530">
      <formula>LEN(TRIM(P468))=0</formula>
    </cfRule>
  </conditionalFormatting>
  <conditionalFormatting sqref="P468:W468">
    <cfRule type="colorScale" priority="1529">
      <colorScale>
        <cfvo type="min"/>
        <cfvo type="max"/>
        <color rgb="FFFFEF9C"/>
        <color rgb="FFFF7128"/>
      </colorScale>
    </cfRule>
  </conditionalFormatting>
  <conditionalFormatting sqref="P470:W471">
    <cfRule type="containsBlanks" dxfId="2706" priority="1528">
      <formula>LEN(TRIM(P470))=0</formula>
    </cfRule>
  </conditionalFormatting>
  <conditionalFormatting sqref="P470:W470">
    <cfRule type="colorScale" priority="1527">
      <colorScale>
        <cfvo type="min"/>
        <cfvo type="max"/>
        <color rgb="FFFFEF9C"/>
        <color rgb="FFFF7128"/>
      </colorScale>
    </cfRule>
  </conditionalFormatting>
  <conditionalFormatting sqref="P472:W473">
    <cfRule type="containsBlanks" dxfId="2705" priority="1526">
      <formula>LEN(TRIM(P472))=0</formula>
    </cfRule>
  </conditionalFormatting>
  <conditionalFormatting sqref="P472:W472">
    <cfRule type="colorScale" priority="1525">
      <colorScale>
        <cfvo type="min"/>
        <cfvo type="max"/>
        <color rgb="FFFFEF9C"/>
        <color rgb="FFFF7128"/>
      </colorScale>
    </cfRule>
  </conditionalFormatting>
  <conditionalFormatting sqref="P474:W475">
    <cfRule type="containsBlanks" dxfId="2704" priority="1524">
      <formula>LEN(TRIM(P474))=0</formula>
    </cfRule>
  </conditionalFormatting>
  <conditionalFormatting sqref="P474:W474">
    <cfRule type="colorScale" priority="1523">
      <colorScale>
        <cfvo type="min"/>
        <cfvo type="max"/>
        <color rgb="FFFFEF9C"/>
        <color rgb="FFFF7128"/>
      </colorScale>
    </cfRule>
  </conditionalFormatting>
  <conditionalFormatting sqref="P476:W477">
    <cfRule type="containsBlanks" dxfId="2703" priority="1522">
      <formula>LEN(TRIM(P476))=0</formula>
    </cfRule>
  </conditionalFormatting>
  <conditionalFormatting sqref="P476:W476">
    <cfRule type="colorScale" priority="1521">
      <colorScale>
        <cfvo type="min"/>
        <cfvo type="max"/>
        <color rgb="FFFFEF9C"/>
        <color rgb="FFFF7128"/>
      </colorScale>
    </cfRule>
  </conditionalFormatting>
  <conditionalFormatting sqref="P478:W479">
    <cfRule type="containsBlanks" dxfId="2702" priority="1520">
      <formula>LEN(TRIM(P478))=0</formula>
    </cfRule>
  </conditionalFormatting>
  <conditionalFormatting sqref="P478:W478">
    <cfRule type="colorScale" priority="1519">
      <colorScale>
        <cfvo type="min"/>
        <cfvo type="max"/>
        <color rgb="FFFFEF9C"/>
        <color rgb="FFFF7128"/>
      </colorScale>
    </cfRule>
  </conditionalFormatting>
  <conditionalFormatting sqref="P456:W457">
    <cfRule type="containsBlanks" dxfId="2701" priority="1518">
      <formula>LEN(TRIM(P456))=0</formula>
    </cfRule>
  </conditionalFormatting>
  <conditionalFormatting sqref="P456:W456">
    <cfRule type="colorScale" priority="1517">
      <colorScale>
        <cfvo type="min"/>
        <cfvo type="max"/>
        <color rgb="FFFFEF9C"/>
        <color rgb="FFFF7128"/>
      </colorScale>
    </cfRule>
  </conditionalFormatting>
  <conditionalFormatting sqref="P480:W481">
    <cfRule type="containsBlanks" dxfId="2700" priority="1516">
      <formula>LEN(TRIM(P480))=0</formula>
    </cfRule>
  </conditionalFormatting>
  <conditionalFormatting sqref="P480:W480">
    <cfRule type="colorScale" priority="1515">
      <colorScale>
        <cfvo type="min"/>
        <cfvo type="max"/>
        <color rgb="FFFFEF9C"/>
        <color rgb="FFFF7128"/>
      </colorScale>
    </cfRule>
  </conditionalFormatting>
  <conditionalFormatting sqref="P482:W483">
    <cfRule type="containsBlanks" dxfId="2699" priority="1514">
      <formula>LEN(TRIM(P482))=0</formula>
    </cfRule>
  </conditionalFormatting>
  <conditionalFormatting sqref="P482:W482">
    <cfRule type="colorScale" priority="1513">
      <colorScale>
        <cfvo type="min"/>
        <cfvo type="max"/>
        <color rgb="FFFFEF9C"/>
        <color rgb="FFFF7128"/>
      </colorScale>
    </cfRule>
  </conditionalFormatting>
  <conditionalFormatting sqref="P484:W485">
    <cfRule type="containsBlanks" dxfId="2698" priority="1512">
      <formula>LEN(TRIM(P484))=0</formula>
    </cfRule>
  </conditionalFormatting>
  <conditionalFormatting sqref="P484:W484">
    <cfRule type="colorScale" priority="1511">
      <colorScale>
        <cfvo type="min"/>
        <cfvo type="max"/>
        <color rgb="FFFFEF9C"/>
        <color rgb="FFFF7128"/>
      </colorScale>
    </cfRule>
  </conditionalFormatting>
  <conditionalFormatting sqref="P486:W487">
    <cfRule type="containsBlanks" dxfId="2697" priority="1510">
      <formula>LEN(TRIM(P486))=0</formula>
    </cfRule>
  </conditionalFormatting>
  <conditionalFormatting sqref="P486:W486">
    <cfRule type="colorScale" priority="1509">
      <colorScale>
        <cfvo type="min"/>
        <cfvo type="max"/>
        <color rgb="FFFFEF9C"/>
        <color rgb="FFFF7128"/>
      </colorScale>
    </cfRule>
  </conditionalFormatting>
  <conditionalFormatting sqref="P488:W489">
    <cfRule type="containsBlanks" dxfId="2696" priority="1508">
      <formula>LEN(TRIM(P488))=0</formula>
    </cfRule>
  </conditionalFormatting>
  <conditionalFormatting sqref="P488:W488">
    <cfRule type="colorScale" priority="1507">
      <colorScale>
        <cfvo type="min"/>
        <cfvo type="max"/>
        <color rgb="FFFFEF9C"/>
        <color rgb="FFFF7128"/>
      </colorScale>
    </cfRule>
  </conditionalFormatting>
  <conditionalFormatting sqref="P490:W491">
    <cfRule type="containsBlanks" dxfId="2695" priority="1506">
      <formula>LEN(TRIM(P490))=0</formula>
    </cfRule>
  </conditionalFormatting>
  <conditionalFormatting sqref="P490:W490">
    <cfRule type="colorScale" priority="1505">
      <colorScale>
        <cfvo type="min"/>
        <cfvo type="max"/>
        <color rgb="FFFFEF9C"/>
        <color rgb="FFFF7128"/>
      </colorScale>
    </cfRule>
  </conditionalFormatting>
  <conditionalFormatting sqref="P492:W493">
    <cfRule type="containsBlanks" dxfId="2694" priority="1504">
      <formula>LEN(TRIM(P492))=0</formula>
    </cfRule>
  </conditionalFormatting>
  <conditionalFormatting sqref="P492:W492">
    <cfRule type="colorScale" priority="1503">
      <colorScale>
        <cfvo type="min"/>
        <cfvo type="max"/>
        <color rgb="FFFFEF9C"/>
        <color rgb="FFFF7128"/>
      </colorScale>
    </cfRule>
  </conditionalFormatting>
  <conditionalFormatting sqref="P494:W495">
    <cfRule type="containsBlanks" dxfId="2693" priority="1502">
      <formula>LEN(TRIM(P494))=0</formula>
    </cfRule>
  </conditionalFormatting>
  <conditionalFormatting sqref="P494:W494">
    <cfRule type="colorScale" priority="1501">
      <colorScale>
        <cfvo type="min"/>
        <cfvo type="max"/>
        <color rgb="FFFFEF9C"/>
        <color rgb="FFFF7128"/>
      </colorScale>
    </cfRule>
  </conditionalFormatting>
  <conditionalFormatting sqref="P496:W497">
    <cfRule type="containsBlanks" dxfId="2692" priority="1500">
      <formula>LEN(TRIM(P496))=0</formula>
    </cfRule>
  </conditionalFormatting>
  <conditionalFormatting sqref="P496:W496">
    <cfRule type="colorScale" priority="1499">
      <colorScale>
        <cfvo type="min"/>
        <cfvo type="max"/>
        <color rgb="FFFFEF9C"/>
        <color rgb="FFFF7128"/>
      </colorScale>
    </cfRule>
  </conditionalFormatting>
  <conditionalFormatting sqref="P498:W499">
    <cfRule type="containsBlanks" dxfId="2691" priority="1498">
      <formula>LEN(TRIM(P498))=0</formula>
    </cfRule>
  </conditionalFormatting>
  <conditionalFormatting sqref="P498:W498">
    <cfRule type="colorScale" priority="1497">
      <colorScale>
        <cfvo type="min"/>
        <cfvo type="max"/>
        <color rgb="FFFFEF9C"/>
        <color rgb="FFFF7128"/>
      </colorScale>
    </cfRule>
  </conditionalFormatting>
  <conditionalFormatting sqref="P500:W501">
    <cfRule type="containsBlanks" dxfId="2690" priority="1496">
      <formula>LEN(TRIM(P500))=0</formula>
    </cfRule>
  </conditionalFormatting>
  <conditionalFormatting sqref="P500:W500">
    <cfRule type="colorScale" priority="1495">
      <colorScale>
        <cfvo type="min"/>
        <cfvo type="max"/>
        <color rgb="FFFFEF9C"/>
        <color rgb="FFFF7128"/>
      </colorScale>
    </cfRule>
  </conditionalFormatting>
  <conditionalFormatting sqref="P502:W503">
    <cfRule type="containsBlanks" dxfId="2689" priority="1494">
      <formula>LEN(TRIM(P502))=0</formula>
    </cfRule>
  </conditionalFormatting>
  <conditionalFormatting sqref="P502:W502">
    <cfRule type="colorScale" priority="1493">
      <colorScale>
        <cfvo type="min"/>
        <cfvo type="max"/>
        <color rgb="FFFFEF9C"/>
        <color rgb="FFFF7128"/>
      </colorScale>
    </cfRule>
  </conditionalFormatting>
  <conditionalFormatting sqref="P504:W505">
    <cfRule type="containsBlanks" dxfId="2688" priority="1492">
      <formula>LEN(TRIM(P504))=0</formula>
    </cfRule>
  </conditionalFormatting>
  <conditionalFormatting sqref="P504:W504">
    <cfRule type="colorScale" priority="1491">
      <colorScale>
        <cfvo type="min"/>
        <cfvo type="max"/>
        <color rgb="FFFFEF9C"/>
        <color rgb="FFFF7128"/>
      </colorScale>
    </cfRule>
  </conditionalFormatting>
  <conditionalFormatting sqref="P506:W507">
    <cfRule type="containsBlanks" dxfId="2687" priority="1490">
      <formula>LEN(TRIM(P506))=0</formula>
    </cfRule>
  </conditionalFormatting>
  <conditionalFormatting sqref="P506:W506">
    <cfRule type="colorScale" priority="1489">
      <colorScale>
        <cfvo type="min"/>
        <cfvo type="max"/>
        <color rgb="FFFFEF9C"/>
        <color rgb="FFFF7128"/>
      </colorScale>
    </cfRule>
  </conditionalFormatting>
  <conditionalFormatting sqref="F92:M93">
    <cfRule type="containsBlanks" dxfId="2686" priority="1480">
      <formula>LEN(TRIM(F92))=0</formula>
    </cfRule>
  </conditionalFormatting>
  <conditionalFormatting sqref="L92:M92">
    <cfRule type="expression" dxfId="2685" priority="1478">
      <formula>AE92=1</formula>
    </cfRule>
  </conditionalFormatting>
  <conditionalFormatting sqref="F92:M92">
    <cfRule type="colorScale" priority="1479">
      <colorScale>
        <cfvo type="min"/>
        <cfvo type="max"/>
        <color rgb="FFFFEF9C"/>
        <color rgb="FFFF7128"/>
      </colorScale>
    </cfRule>
  </conditionalFormatting>
  <conditionalFormatting sqref="F95:M95">
    <cfRule type="containsBlanks" dxfId="2684" priority="1477">
      <formula>LEN(TRIM(F95))=0</formula>
    </cfRule>
  </conditionalFormatting>
  <conditionalFormatting sqref="F94:M94">
    <cfRule type="colorScale" priority="1475">
      <colorScale>
        <cfvo type="min"/>
        <cfvo type="max"/>
        <color rgb="FFFFEF9C"/>
        <color rgb="FFFF7128"/>
      </colorScale>
    </cfRule>
    <cfRule type="containsBlanks" dxfId="2683" priority="1476">
      <formula>LEN(TRIM(F94))=0</formula>
    </cfRule>
  </conditionalFormatting>
  <conditionalFormatting sqref="H94:I94">
    <cfRule type="expression" dxfId="2682" priority="1474">
      <formula>Z94=1</formula>
    </cfRule>
  </conditionalFormatting>
  <conditionalFormatting sqref="F94:G94">
    <cfRule type="expression" dxfId="2681" priority="1473">
      <formula>Y94=1</formula>
    </cfRule>
  </conditionalFormatting>
  <conditionalFormatting sqref="J94:K94">
    <cfRule type="expression" dxfId="2680" priority="1472">
      <formula>AA94=1</formula>
    </cfRule>
  </conditionalFormatting>
  <conditionalFormatting sqref="L94:M94">
    <cfRule type="expression" dxfId="2679" priority="1471">
      <formula>AB94=1</formula>
    </cfRule>
  </conditionalFormatting>
  <conditionalFormatting sqref="F97:M97">
    <cfRule type="containsBlanks" dxfId="2678" priority="1470">
      <formula>LEN(TRIM(F97))=0</formula>
    </cfRule>
  </conditionalFormatting>
  <conditionalFormatting sqref="F96:M96">
    <cfRule type="colorScale" priority="1468">
      <colorScale>
        <cfvo type="min"/>
        <cfvo type="max"/>
        <color rgb="FFFFEF9C"/>
        <color rgb="FFFF7128"/>
      </colorScale>
    </cfRule>
    <cfRule type="containsBlanks" dxfId="2677" priority="1469">
      <formula>LEN(TRIM(F96))=0</formula>
    </cfRule>
  </conditionalFormatting>
  <conditionalFormatting sqref="H96:I96">
    <cfRule type="expression" dxfId="2676" priority="1467">
      <formula>Z96=1</formula>
    </cfRule>
  </conditionalFormatting>
  <conditionalFormatting sqref="F96:G96">
    <cfRule type="expression" dxfId="2675" priority="1466">
      <formula>Y96=1</formula>
    </cfRule>
  </conditionalFormatting>
  <conditionalFormatting sqref="J96:K96">
    <cfRule type="expression" dxfId="2674" priority="1465">
      <formula>AA96=1</formula>
    </cfRule>
  </conditionalFormatting>
  <conditionalFormatting sqref="L96:M96">
    <cfRule type="expression" dxfId="2673" priority="1464">
      <formula>AB96=1</formula>
    </cfRule>
  </conditionalFormatting>
  <conditionalFormatting sqref="F99:M99">
    <cfRule type="containsBlanks" dxfId="2672" priority="1463">
      <formula>LEN(TRIM(F99))=0</formula>
    </cfRule>
  </conditionalFormatting>
  <conditionalFormatting sqref="F98:M98">
    <cfRule type="colorScale" priority="1461">
      <colorScale>
        <cfvo type="min"/>
        <cfvo type="max"/>
        <color rgb="FFFFEF9C"/>
        <color rgb="FFFF7128"/>
      </colorScale>
    </cfRule>
    <cfRule type="containsBlanks" dxfId="2671" priority="1462">
      <formula>LEN(TRIM(F98))=0</formula>
    </cfRule>
  </conditionalFormatting>
  <conditionalFormatting sqref="H98:I98">
    <cfRule type="expression" dxfId="2670" priority="1460">
      <formula>Z98=1</formula>
    </cfRule>
  </conditionalFormatting>
  <conditionalFormatting sqref="F98:G98">
    <cfRule type="expression" dxfId="2669" priority="1459">
      <formula>Y98=1</formula>
    </cfRule>
  </conditionalFormatting>
  <conditionalFormatting sqref="J98:K98">
    <cfRule type="expression" dxfId="2668" priority="1458">
      <formula>AA98=1</formula>
    </cfRule>
  </conditionalFormatting>
  <conditionalFormatting sqref="L98:M98">
    <cfRule type="expression" dxfId="2667" priority="1457">
      <formula>AB98=1</formula>
    </cfRule>
  </conditionalFormatting>
  <conditionalFormatting sqref="F101:M101">
    <cfRule type="containsBlanks" dxfId="2666" priority="1456">
      <formula>LEN(TRIM(F101))=0</formula>
    </cfRule>
  </conditionalFormatting>
  <conditionalFormatting sqref="F100:M100">
    <cfRule type="colorScale" priority="1454">
      <colorScale>
        <cfvo type="min"/>
        <cfvo type="max"/>
        <color rgb="FFFFEF9C"/>
        <color rgb="FFFF7128"/>
      </colorScale>
    </cfRule>
    <cfRule type="containsBlanks" dxfId="2665" priority="1455">
      <formula>LEN(TRIM(F100))=0</formula>
    </cfRule>
  </conditionalFormatting>
  <conditionalFormatting sqref="H100:I100">
    <cfRule type="expression" dxfId="2664" priority="1453">
      <formula>Z100=1</formula>
    </cfRule>
  </conditionalFormatting>
  <conditionalFormatting sqref="F100:G100">
    <cfRule type="expression" dxfId="2663" priority="1452">
      <formula>Y100=1</formula>
    </cfRule>
  </conditionalFormatting>
  <conditionalFormatting sqref="J100:K100">
    <cfRule type="expression" dxfId="2662" priority="1451">
      <formula>AA100=1</formula>
    </cfRule>
  </conditionalFormatting>
  <conditionalFormatting sqref="L100:M100">
    <cfRule type="expression" dxfId="2661" priority="1450">
      <formula>AB100=1</formula>
    </cfRule>
  </conditionalFormatting>
  <conditionalFormatting sqref="F103:M103">
    <cfRule type="containsBlanks" dxfId="2660" priority="1449">
      <formula>LEN(TRIM(F103))=0</formula>
    </cfRule>
  </conditionalFormatting>
  <conditionalFormatting sqref="F102:M102">
    <cfRule type="colorScale" priority="1447">
      <colorScale>
        <cfvo type="min"/>
        <cfvo type="max"/>
        <color rgb="FFFFEF9C"/>
        <color rgb="FFFF7128"/>
      </colorScale>
    </cfRule>
    <cfRule type="containsBlanks" dxfId="2659" priority="1448">
      <formula>LEN(TRIM(F102))=0</formula>
    </cfRule>
  </conditionalFormatting>
  <conditionalFormatting sqref="H102:I102">
    <cfRule type="expression" dxfId="2658" priority="1446">
      <formula>Z102=1</formula>
    </cfRule>
  </conditionalFormatting>
  <conditionalFormatting sqref="F102:G102">
    <cfRule type="expression" dxfId="2657" priority="1445">
      <formula>Y102=1</formula>
    </cfRule>
  </conditionalFormatting>
  <conditionalFormatting sqref="J102:K102">
    <cfRule type="expression" dxfId="2656" priority="1444">
      <formula>AA102=1</formula>
    </cfRule>
  </conditionalFormatting>
  <conditionalFormatting sqref="L102:M102">
    <cfRule type="expression" dxfId="2655" priority="1443">
      <formula>AB102=1</formula>
    </cfRule>
  </conditionalFormatting>
  <conditionalFormatting sqref="F105:M105">
    <cfRule type="containsBlanks" dxfId="2654" priority="1442">
      <formula>LEN(TRIM(F105))=0</formula>
    </cfRule>
  </conditionalFormatting>
  <conditionalFormatting sqref="F104:M104">
    <cfRule type="colorScale" priority="1440">
      <colorScale>
        <cfvo type="min"/>
        <cfvo type="max"/>
        <color rgb="FFFFEF9C"/>
        <color rgb="FFFF7128"/>
      </colorScale>
    </cfRule>
    <cfRule type="containsBlanks" dxfId="2653" priority="1441">
      <formula>LEN(TRIM(F104))=0</formula>
    </cfRule>
  </conditionalFormatting>
  <conditionalFormatting sqref="H104:I104">
    <cfRule type="expression" dxfId="2652" priority="1439">
      <formula>Z104=1</formula>
    </cfRule>
  </conditionalFormatting>
  <conditionalFormatting sqref="F104:G104">
    <cfRule type="expression" dxfId="2651" priority="1438">
      <formula>Y104=1</formula>
    </cfRule>
  </conditionalFormatting>
  <conditionalFormatting sqref="J104:K104">
    <cfRule type="expression" dxfId="2650" priority="1437">
      <formula>AA104=1</formula>
    </cfRule>
  </conditionalFormatting>
  <conditionalFormatting sqref="L104:M104">
    <cfRule type="expression" dxfId="2649" priority="1436">
      <formula>AB104=1</formula>
    </cfRule>
  </conditionalFormatting>
  <conditionalFormatting sqref="F107:M107">
    <cfRule type="containsBlanks" dxfId="2648" priority="1435">
      <formula>LEN(TRIM(F107))=0</formula>
    </cfRule>
  </conditionalFormatting>
  <conditionalFormatting sqref="F106:M106">
    <cfRule type="colorScale" priority="1433">
      <colorScale>
        <cfvo type="min"/>
        <cfvo type="max"/>
        <color rgb="FFFFEF9C"/>
        <color rgb="FFFF7128"/>
      </colorScale>
    </cfRule>
    <cfRule type="containsBlanks" dxfId="2647" priority="1434">
      <formula>LEN(TRIM(F106))=0</formula>
    </cfRule>
  </conditionalFormatting>
  <conditionalFormatting sqref="H106:I106">
    <cfRule type="expression" dxfId="2646" priority="1432">
      <formula>Z106=1</formula>
    </cfRule>
  </conditionalFormatting>
  <conditionalFormatting sqref="F106:G106">
    <cfRule type="expression" dxfId="2645" priority="1431">
      <formula>Y106=1</formula>
    </cfRule>
  </conditionalFormatting>
  <conditionalFormatting sqref="J106:K106">
    <cfRule type="expression" dxfId="2644" priority="1430">
      <formula>AA106=1</formula>
    </cfRule>
  </conditionalFormatting>
  <conditionalFormatting sqref="L106:M106">
    <cfRule type="expression" dxfId="2643" priority="1429">
      <formula>AB106=1</formula>
    </cfRule>
  </conditionalFormatting>
  <conditionalFormatting sqref="F109:M109">
    <cfRule type="containsBlanks" dxfId="2642" priority="1428">
      <formula>LEN(TRIM(F109))=0</formula>
    </cfRule>
  </conditionalFormatting>
  <conditionalFormatting sqref="F108:M108">
    <cfRule type="colorScale" priority="1426">
      <colorScale>
        <cfvo type="min"/>
        <cfvo type="max"/>
        <color rgb="FFFFEF9C"/>
        <color rgb="FFFF7128"/>
      </colorScale>
    </cfRule>
    <cfRule type="containsBlanks" dxfId="2641" priority="1427">
      <formula>LEN(TRIM(F108))=0</formula>
    </cfRule>
  </conditionalFormatting>
  <conditionalFormatting sqref="H108:I108">
    <cfRule type="expression" dxfId="2640" priority="1425">
      <formula>Z108=1</formula>
    </cfRule>
  </conditionalFormatting>
  <conditionalFormatting sqref="F108:G108">
    <cfRule type="expression" dxfId="2639" priority="1424">
      <formula>Y108=1</formula>
    </cfRule>
  </conditionalFormatting>
  <conditionalFormatting sqref="J108:K108">
    <cfRule type="expression" dxfId="2638" priority="1423">
      <formula>AA108=1</formula>
    </cfRule>
  </conditionalFormatting>
  <conditionalFormatting sqref="L108:M108">
    <cfRule type="expression" dxfId="2637" priority="1422">
      <formula>AB108=1</formula>
    </cfRule>
  </conditionalFormatting>
  <conditionalFormatting sqref="F111:M111">
    <cfRule type="containsBlanks" dxfId="2636" priority="1421">
      <formula>LEN(TRIM(F111))=0</formula>
    </cfRule>
  </conditionalFormatting>
  <conditionalFormatting sqref="F110:M110">
    <cfRule type="colorScale" priority="1419">
      <colorScale>
        <cfvo type="min"/>
        <cfvo type="max"/>
        <color rgb="FFFFEF9C"/>
        <color rgb="FFFF7128"/>
      </colorScale>
    </cfRule>
    <cfRule type="containsBlanks" dxfId="2635" priority="1420">
      <formula>LEN(TRIM(F110))=0</formula>
    </cfRule>
  </conditionalFormatting>
  <conditionalFormatting sqref="H110:I110">
    <cfRule type="expression" dxfId="2634" priority="1418">
      <formula>Z110=1</formula>
    </cfRule>
  </conditionalFormatting>
  <conditionalFormatting sqref="F110:G110">
    <cfRule type="expression" dxfId="2633" priority="1417">
      <formula>Y110=1</formula>
    </cfRule>
  </conditionalFormatting>
  <conditionalFormatting sqref="J110:K110">
    <cfRule type="expression" dxfId="2632" priority="1416">
      <formula>AA110=1</formula>
    </cfRule>
  </conditionalFormatting>
  <conditionalFormatting sqref="L110:M110">
    <cfRule type="expression" dxfId="2631" priority="1415">
      <formula>AB110=1</formula>
    </cfRule>
  </conditionalFormatting>
  <conditionalFormatting sqref="F113:M113">
    <cfRule type="containsBlanks" dxfId="2630" priority="1414">
      <formula>LEN(TRIM(F113))=0</formula>
    </cfRule>
  </conditionalFormatting>
  <conditionalFormatting sqref="F112:M112">
    <cfRule type="colorScale" priority="1412">
      <colorScale>
        <cfvo type="min"/>
        <cfvo type="max"/>
        <color rgb="FFFFEF9C"/>
        <color rgb="FFFF7128"/>
      </colorScale>
    </cfRule>
    <cfRule type="containsBlanks" dxfId="2629" priority="1413">
      <formula>LEN(TRIM(F112))=0</formula>
    </cfRule>
  </conditionalFormatting>
  <conditionalFormatting sqref="H112:I112">
    <cfRule type="expression" dxfId="2628" priority="1411">
      <formula>Z112=1</formula>
    </cfRule>
  </conditionalFormatting>
  <conditionalFormatting sqref="F112:G112">
    <cfRule type="expression" dxfId="2627" priority="1410">
      <formula>Y112=1</formula>
    </cfRule>
  </conditionalFormatting>
  <conditionalFormatting sqref="J112:K112">
    <cfRule type="expression" dxfId="2626" priority="1409">
      <formula>AA112=1</formula>
    </cfRule>
  </conditionalFormatting>
  <conditionalFormatting sqref="L112:M112">
    <cfRule type="expression" dxfId="2625" priority="1408">
      <formula>AB112=1</formula>
    </cfRule>
  </conditionalFormatting>
  <conditionalFormatting sqref="F115:M115">
    <cfRule type="containsBlanks" dxfId="2624" priority="1407">
      <formula>LEN(TRIM(F115))=0</formula>
    </cfRule>
  </conditionalFormatting>
  <conditionalFormatting sqref="F114:M114">
    <cfRule type="colorScale" priority="1405">
      <colorScale>
        <cfvo type="min"/>
        <cfvo type="max"/>
        <color rgb="FFFFEF9C"/>
        <color rgb="FFFF7128"/>
      </colorScale>
    </cfRule>
    <cfRule type="containsBlanks" dxfId="2623" priority="1406">
      <formula>LEN(TRIM(F114))=0</formula>
    </cfRule>
  </conditionalFormatting>
  <conditionalFormatting sqref="F117:M117">
    <cfRule type="containsBlanks" dxfId="2622" priority="1400">
      <formula>LEN(TRIM(F117))=0</formula>
    </cfRule>
  </conditionalFormatting>
  <conditionalFormatting sqref="F116:M116">
    <cfRule type="colorScale" priority="1398">
      <colorScale>
        <cfvo type="min"/>
        <cfvo type="max"/>
        <color rgb="FFFFEF9C"/>
        <color rgb="FFFF7128"/>
      </colorScale>
    </cfRule>
    <cfRule type="containsBlanks" dxfId="2621" priority="1399">
      <formula>LEN(TRIM(F116))=0</formula>
    </cfRule>
  </conditionalFormatting>
  <conditionalFormatting sqref="H116:I116">
    <cfRule type="expression" dxfId="2620" priority="1397">
      <formula>Z116=1</formula>
    </cfRule>
  </conditionalFormatting>
  <conditionalFormatting sqref="F116:G116">
    <cfRule type="expression" dxfId="2619" priority="1396">
      <formula>Y116=1</formula>
    </cfRule>
  </conditionalFormatting>
  <conditionalFormatting sqref="J116:K116">
    <cfRule type="expression" dxfId="2618" priority="1395">
      <formula>AA116=1</formula>
    </cfRule>
  </conditionalFormatting>
  <conditionalFormatting sqref="L116:M116">
    <cfRule type="expression" dxfId="2617" priority="1394">
      <formula>AB116=1</formula>
    </cfRule>
  </conditionalFormatting>
  <conditionalFormatting sqref="F119:M119">
    <cfRule type="containsBlanks" dxfId="2616" priority="1393">
      <formula>LEN(TRIM(F119))=0</formula>
    </cfRule>
  </conditionalFormatting>
  <conditionalFormatting sqref="F118:M118">
    <cfRule type="colorScale" priority="1391">
      <colorScale>
        <cfvo type="min"/>
        <cfvo type="max"/>
        <color rgb="FFFFEF9C"/>
        <color rgb="FFFF7128"/>
      </colorScale>
    </cfRule>
    <cfRule type="containsBlanks" dxfId="2615" priority="1392">
      <formula>LEN(TRIM(F118))=0</formula>
    </cfRule>
  </conditionalFormatting>
  <conditionalFormatting sqref="H118:I118">
    <cfRule type="expression" dxfId="2614" priority="1390">
      <formula>Z118=1</formula>
    </cfRule>
  </conditionalFormatting>
  <conditionalFormatting sqref="F118:G118">
    <cfRule type="expression" dxfId="2613" priority="1389">
      <formula>Y118=1</formula>
    </cfRule>
  </conditionalFormatting>
  <conditionalFormatting sqref="J118:K118">
    <cfRule type="expression" dxfId="2612" priority="1388">
      <formula>AA118=1</formula>
    </cfRule>
  </conditionalFormatting>
  <conditionalFormatting sqref="L118:M118">
    <cfRule type="expression" dxfId="2611" priority="1387">
      <formula>AB118=1</formula>
    </cfRule>
  </conditionalFormatting>
  <conditionalFormatting sqref="F121:M121">
    <cfRule type="containsBlanks" dxfId="2610" priority="1386">
      <formula>LEN(TRIM(F121))=0</formula>
    </cfRule>
  </conditionalFormatting>
  <conditionalFormatting sqref="F120:M120">
    <cfRule type="colorScale" priority="1384">
      <colorScale>
        <cfvo type="min"/>
        <cfvo type="max"/>
        <color rgb="FFFFEF9C"/>
        <color rgb="FFFF7128"/>
      </colorScale>
    </cfRule>
    <cfRule type="containsBlanks" dxfId="2609" priority="1385">
      <formula>LEN(TRIM(F120))=0</formula>
    </cfRule>
  </conditionalFormatting>
  <conditionalFormatting sqref="H120:I120">
    <cfRule type="expression" dxfId="2608" priority="1383">
      <formula>Z120=1</formula>
    </cfRule>
  </conditionalFormatting>
  <conditionalFormatting sqref="F120:G120">
    <cfRule type="expression" dxfId="2607" priority="1382">
      <formula>Y120=1</formula>
    </cfRule>
  </conditionalFormatting>
  <conditionalFormatting sqref="J120:K120">
    <cfRule type="expression" dxfId="2606" priority="1381">
      <formula>AA120=1</formula>
    </cfRule>
  </conditionalFormatting>
  <conditionalFormatting sqref="L120:M120">
    <cfRule type="expression" dxfId="2605" priority="1380">
      <formula>AB120=1</formula>
    </cfRule>
  </conditionalFormatting>
  <conditionalFormatting sqref="F123:M123">
    <cfRule type="containsBlanks" dxfId="2604" priority="1379">
      <formula>LEN(TRIM(F123))=0</formula>
    </cfRule>
  </conditionalFormatting>
  <conditionalFormatting sqref="F122:M122">
    <cfRule type="colorScale" priority="1377">
      <colorScale>
        <cfvo type="min"/>
        <cfvo type="max"/>
        <color rgb="FFFFEF9C"/>
        <color rgb="FFFF7128"/>
      </colorScale>
    </cfRule>
    <cfRule type="containsBlanks" dxfId="2603" priority="1378">
      <formula>LEN(TRIM(F122))=0</formula>
    </cfRule>
  </conditionalFormatting>
  <conditionalFormatting sqref="H122:I122">
    <cfRule type="expression" dxfId="2602" priority="1376">
      <formula>Z122=1</formula>
    </cfRule>
  </conditionalFormatting>
  <conditionalFormatting sqref="F122:G122">
    <cfRule type="expression" dxfId="2601" priority="1375">
      <formula>Y122=1</formula>
    </cfRule>
  </conditionalFormatting>
  <conditionalFormatting sqref="J122:K122">
    <cfRule type="expression" dxfId="2600" priority="1374">
      <formula>AA122=1</formula>
    </cfRule>
  </conditionalFormatting>
  <conditionalFormatting sqref="L122:M122">
    <cfRule type="expression" dxfId="2599" priority="1373">
      <formula>AB122=1</formula>
    </cfRule>
  </conditionalFormatting>
  <conditionalFormatting sqref="F125:M125">
    <cfRule type="containsBlanks" dxfId="2598" priority="1372">
      <formula>LEN(TRIM(F125))=0</formula>
    </cfRule>
  </conditionalFormatting>
  <conditionalFormatting sqref="F124:M124">
    <cfRule type="colorScale" priority="1370">
      <colorScale>
        <cfvo type="min"/>
        <cfvo type="max"/>
        <color rgb="FFFFEF9C"/>
        <color rgb="FFFF7128"/>
      </colorScale>
    </cfRule>
    <cfRule type="containsBlanks" dxfId="2597" priority="1371">
      <formula>LEN(TRIM(F124))=0</formula>
    </cfRule>
  </conditionalFormatting>
  <conditionalFormatting sqref="H124:I124">
    <cfRule type="expression" dxfId="2596" priority="1369">
      <formula>Z124=1</formula>
    </cfRule>
  </conditionalFormatting>
  <conditionalFormatting sqref="F124:G124">
    <cfRule type="expression" dxfId="2595" priority="1368">
      <formula>Y124=1</formula>
    </cfRule>
  </conditionalFormatting>
  <conditionalFormatting sqref="J124:K124">
    <cfRule type="expression" dxfId="2594" priority="1367">
      <formula>AA124=1</formula>
    </cfRule>
  </conditionalFormatting>
  <conditionalFormatting sqref="L124:M124">
    <cfRule type="expression" dxfId="2593" priority="1366">
      <formula>AB124=1</formula>
    </cfRule>
  </conditionalFormatting>
  <conditionalFormatting sqref="F127:M127">
    <cfRule type="containsBlanks" dxfId="2592" priority="1365">
      <formula>LEN(TRIM(F127))=0</formula>
    </cfRule>
  </conditionalFormatting>
  <conditionalFormatting sqref="F126:M126">
    <cfRule type="colorScale" priority="1363">
      <colorScale>
        <cfvo type="min"/>
        <cfvo type="max"/>
        <color rgb="FFFFEF9C"/>
        <color rgb="FFFF7128"/>
      </colorScale>
    </cfRule>
    <cfRule type="containsBlanks" dxfId="2591" priority="1364">
      <formula>LEN(TRIM(F126))=0</formula>
    </cfRule>
  </conditionalFormatting>
  <conditionalFormatting sqref="F129:M129">
    <cfRule type="containsBlanks" dxfId="2590" priority="1358">
      <formula>LEN(TRIM(F129))=0</formula>
    </cfRule>
  </conditionalFormatting>
  <conditionalFormatting sqref="F128:M128">
    <cfRule type="colorScale" priority="1356">
      <colorScale>
        <cfvo type="min"/>
        <cfvo type="max"/>
        <color rgb="FFFFEF9C"/>
        <color rgb="FFFF7128"/>
      </colorScale>
    </cfRule>
    <cfRule type="containsBlanks" dxfId="2589" priority="1357">
      <formula>LEN(TRIM(F128))=0</formula>
    </cfRule>
  </conditionalFormatting>
  <conditionalFormatting sqref="H128:I128">
    <cfRule type="expression" dxfId="2588" priority="1355">
      <formula>Z128=1</formula>
    </cfRule>
  </conditionalFormatting>
  <conditionalFormatting sqref="F128:G128">
    <cfRule type="expression" dxfId="2587" priority="1354">
      <formula>Y128=1</formula>
    </cfRule>
  </conditionalFormatting>
  <conditionalFormatting sqref="J128:K128">
    <cfRule type="expression" dxfId="2586" priority="1353">
      <formula>AA128=1</formula>
    </cfRule>
  </conditionalFormatting>
  <conditionalFormatting sqref="L128:M128">
    <cfRule type="expression" dxfId="2585" priority="1352">
      <formula>AB128=1</formula>
    </cfRule>
  </conditionalFormatting>
  <conditionalFormatting sqref="F131:M131">
    <cfRule type="containsBlanks" dxfId="2584" priority="1351">
      <formula>LEN(TRIM(F131))=0</formula>
    </cfRule>
  </conditionalFormatting>
  <conditionalFormatting sqref="F130:M130">
    <cfRule type="colorScale" priority="1349">
      <colorScale>
        <cfvo type="min"/>
        <cfvo type="max"/>
        <color rgb="FFFFEF9C"/>
        <color rgb="FFFF7128"/>
      </colorScale>
    </cfRule>
    <cfRule type="containsBlanks" dxfId="2583" priority="1350">
      <formula>LEN(TRIM(F130))=0</formula>
    </cfRule>
  </conditionalFormatting>
  <conditionalFormatting sqref="H130:I130">
    <cfRule type="expression" dxfId="2582" priority="1348">
      <formula>Z130=1</formula>
    </cfRule>
  </conditionalFormatting>
  <conditionalFormatting sqref="F130:G130">
    <cfRule type="expression" dxfId="2581" priority="1347">
      <formula>Y130=1</formula>
    </cfRule>
  </conditionalFormatting>
  <conditionalFormatting sqref="J130:K130">
    <cfRule type="expression" dxfId="2580" priority="1346">
      <formula>AA130=1</formula>
    </cfRule>
  </conditionalFormatting>
  <conditionalFormatting sqref="L130:M130">
    <cfRule type="expression" dxfId="2579" priority="1345">
      <formula>AB130=1</formula>
    </cfRule>
  </conditionalFormatting>
  <conditionalFormatting sqref="F133:M133">
    <cfRule type="containsBlanks" dxfId="2578" priority="1344">
      <formula>LEN(TRIM(F133))=0</formula>
    </cfRule>
  </conditionalFormatting>
  <conditionalFormatting sqref="F132:M132">
    <cfRule type="colorScale" priority="1342">
      <colorScale>
        <cfvo type="min"/>
        <cfvo type="max"/>
        <color rgb="FFFFEF9C"/>
        <color rgb="FFFF7128"/>
      </colorScale>
    </cfRule>
    <cfRule type="containsBlanks" dxfId="2577" priority="1343">
      <formula>LEN(TRIM(F132))=0</formula>
    </cfRule>
  </conditionalFormatting>
  <conditionalFormatting sqref="H132:I132">
    <cfRule type="expression" dxfId="2576" priority="1341">
      <formula>Z132=1</formula>
    </cfRule>
  </conditionalFormatting>
  <conditionalFormatting sqref="F132:G132">
    <cfRule type="expression" dxfId="2575" priority="1340">
      <formula>Y132=1</formula>
    </cfRule>
  </conditionalFormatting>
  <conditionalFormatting sqref="J132:K132">
    <cfRule type="expression" dxfId="2574" priority="1339">
      <formula>AA132=1</formula>
    </cfRule>
  </conditionalFormatting>
  <conditionalFormatting sqref="L132:M132">
    <cfRule type="expression" dxfId="2573" priority="1338">
      <formula>AB132=1</formula>
    </cfRule>
  </conditionalFormatting>
  <conditionalFormatting sqref="F135:M135">
    <cfRule type="containsBlanks" dxfId="2572" priority="1337">
      <formula>LEN(TRIM(F135))=0</formula>
    </cfRule>
  </conditionalFormatting>
  <conditionalFormatting sqref="F134:M134">
    <cfRule type="colorScale" priority="1335">
      <colorScale>
        <cfvo type="min"/>
        <cfvo type="max"/>
        <color rgb="FFFFEF9C"/>
        <color rgb="FFFF7128"/>
      </colorScale>
    </cfRule>
    <cfRule type="containsBlanks" dxfId="2571" priority="1336">
      <formula>LEN(TRIM(F134))=0</formula>
    </cfRule>
  </conditionalFormatting>
  <conditionalFormatting sqref="H134:I134">
    <cfRule type="expression" dxfId="2570" priority="1334">
      <formula>Z134=1</formula>
    </cfRule>
  </conditionalFormatting>
  <conditionalFormatting sqref="F134:G134">
    <cfRule type="expression" dxfId="2569" priority="1333">
      <formula>Y134=1</formula>
    </cfRule>
  </conditionalFormatting>
  <conditionalFormatting sqref="J134:K134">
    <cfRule type="expression" dxfId="2568" priority="1332">
      <formula>AA134=1</formula>
    </cfRule>
  </conditionalFormatting>
  <conditionalFormatting sqref="L134:M134">
    <cfRule type="expression" dxfId="2567" priority="1331">
      <formula>AB134=1</formula>
    </cfRule>
  </conditionalFormatting>
  <conditionalFormatting sqref="F137:M137">
    <cfRule type="containsBlanks" dxfId="2566" priority="1330">
      <formula>LEN(TRIM(F137))=0</formula>
    </cfRule>
  </conditionalFormatting>
  <conditionalFormatting sqref="F136:M136">
    <cfRule type="colorScale" priority="1328">
      <colorScale>
        <cfvo type="min"/>
        <cfvo type="max"/>
        <color rgb="FFFFEF9C"/>
        <color rgb="FFFF7128"/>
      </colorScale>
    </cfRule>
    <cfRule type="containsBlanks" dxfId="2565" priority="1329">
      <formula>LEN(TRIM(F136))=0</formula>
    </cfRule>
  </conditionalFormatting>
  <conditionalFormatting sqref="H136:I136">
    <cfRule type="expression" dxfId="2564" priority="1327">
      <formula>Z136=1</formula>
    </cfRule>
  </conditionalFormatting>
  <conditionalFormatting sqref="F136:G136">
    <cfRule type="expression" dxfId="2563" priority="1326">
      <formula>Y136=1</formula>
    </cfRule>
  </conditionalFormatting>
  <conditionalFormatting sqref="J136:K136">
    <cfRule type="expression" dxfId="2562" priority="1325">
      <formula>AA136=1</formula>
    </cfRule>
  </conditionalFormatting>
  <conditionalFormatting sqref="L136:M136">
    <cfRule type="expression" dxfId="2561" priority="1324">
      <formula>AB136=1</formula>
    </cfRule>
  </conditionalFormatting>
  <conditionalFormatting sqref="F139:M139">
    <cfRule type="containsBlanks" dxfId="2560" priority="1323">
      <formula>LEN(TRIM(F139))=0</formula>
    </cfRule>
  </conditionalFormatting>
  <conditionalFormatting sqref="F138:M138">
    <cfRule type="colorScale" priority="1321">
      <colorScale>
        <cfvo type="min"/>
        <cfvo type="max"/>
        <color rgb="FFFFEF9C"/>
        <color rgb="FFFF7128"/>
      </colorScale>
    </cfRule>
    <cfRule type="containsBlanks" dxfId="2559" priority="1322">
      <formula>LEN(TRIM(F138))=0</formula>
    </cfRule>
  </conditionalFormatting>
  <conditionalFormatting sqref="F141:M141">
    <cfRule type="containsBlanks" dxfId="2558" priority="1316">
      <formula>LEN(TRIM(F141))=0</formula>
    </cfRule>
  </conditionalFormatting>
  <conditionalFormatting sqref="F140:M140">
    <cfRule type="colorScale" priority="1314">
      <colorScale>
        <cfvo type="min"/>
        <cfvo type="max"/>
        <color rgb="FFFFEF9C"/>
        <color rgb="FFFF7128"/>
      </colorScale>
    </cfRule>
    <cfRule type="containsBlanks" dxfId="2557" priority="1315">
      <formula>LEN(TRIM(F140))=0</formula>
    </cfRule>
  </conditionalFormatting>
  <conditionalFormatting sqref="H140:I140">
    <cfRule type="expression" dxfId="2556" priority="1313">
      <formula>Z140=1</formula>
    </cfRule>
  </conditionalFormatting>
  <conditionalFormatting sqref="F140:G140">
    <cfRule type="expression" dxfId="2555" priority="1312">
      <formula>Y140=1</formula>
    </cfRule>
  </conditionalFormatting>
  <conditionalFormatting sqref="J140:K140">
    <cfRule type="expression" dxfId="2554" priority="1311">
      <formula>AA140=1</formula>
    </cfRule>
  </conditionalFormatting>
  <conditionalFormatting sqref="L140:M140">
    <cfRule type="expression" dxfId="2553" priority="1310">
      <formula>AB140=1</formula>
    </cfRule>
  </conditionalFormatting>
  <conditionalFormatting sqref="F143:M143">
    <cfRule type="containsBlanks" dxfId="2552" priority="1309">
      <formula>LEN(TRIM(F143))=0</formula>
    </cfRule>
  </conditionalFormatting>
  <conditionalFormatting sqref="F142:M142">
    <cfRule type="colorScale" priority="1307">
      <colorScale>
        <cfvo type="min"/>
        <cfvo type="max"/>
        <color rgb="FFFFEF9C"/>
        <color rgb="FFFF7128"/>
      </colorScale>
    </cfRule>
    <cfRule type="containsBlanks" dxfId="2551" priority="1308">
      <formula>LEN(TRIM(F142))=0</formula>
    </cfRule>
  </conditionalFormatting>
  <conditionalFormatting sqref="H142:I142">
    <cfRule type="expression" dxfId="2550" priority="1306">
      <formula>Z142=1</formula>
    </cfRule>
  </conditionalFormatting>
  <conditionalFormatting sqref="F142:G142">
    <cfRule type="expression" dxfId="2549" priority="1305">
      <formula>Y142=1</formula>
    </cfRule>
  </conditionalFormatting>
  <conditionalFormatting sqref="J142:K142">
    <cfRule type="expression" dxfId="2548" priority="1304">
      <formula>AA142=1</formula>
    </cfRule>
  </conditionalFormatting>
  <conditionalFormatting sqref="L142:M142">
    <cfRule type="expression" dxfId="2547" priority="1303">
      <formula>AB142=1</formula>
    </cfRule>
  </conditionalFormatting>
  <conditionalFormatting sqref="F145:M145">
    <cfRule type="containsBlanks" dxfId="2546" priority="1302">
      <formula>LEN(TRIM(F145))=0</formula>
    </cfRule>
  </conditionalFormatting>
  <conditionalFormatting sqref="F144:M144">
    <cfRule type="colorScale" priority="1300">
      <colorScale>
        <cfvo type="min"/>
        <cfvo type="max"/>
        <color rgb="FFFFEF9C"/>
        <color rgb="FFFF7128"/>
      </colorScale>
    </cfRule>
    <cfRule type="containsBlanks" dxfId="2545" priority="1301">
      <formula>LEN(TRIM(F144))=0</formula>
    </cfRule>
  </conditionalFormatting>
  <conditionalFormatting sqref="H144:I144">
    <cfRule type="expression" dxfId="2544" priority="1299">
      <formula>Z144=1</formula>
    </cfRule>
  </conditionalFormatting>
  <conditionalFormatting sqref="F144:G144">
    <cfRule type="expression" dxfId="2543" priority="1298">
      <formula>Y144=1</formula>
    </cfRule>
  </conditionalFormatting>
  <conditionalFormatting sqref="J144:K144">
    <cfRule type="expression" dxfId="2542" priority="1297">
      <formula>AA144=1</formula>
    </cfRule>
  </conditionalFormatting>
  <conditionalFormatting sqref="L144:M144">
    <cfRule type="expression" dxfId="2541" priority="1296">
      <formula>AB144=1</formula>
    </cfRule>
  </conditionalFormatting>
  <conditionalFormatting sqref="F147:M147">
    <cfRule type="containsBlanks" dxfId="2540" priority="1295">
      <formula>LEN(TRIM(F147))=0</formula>
    </cfRule>
  </conditionalFormatting>
  <conditionalFormatting sqref="F146:M146">
    <cfRule type="colorScale" priority="1293">
      <colorScale>
        <cfvo type="min"/>
        <cfvo type="max"/>
        <color rgb="FFFFEF9C"/>
        <color rgb="FFFF7128"/>
      </colorScale>
    </cfRule>
    <cfRule type="containsBlanks" dxfId="2539" priority="1294">
      <formula>LEN(TRIM(F146))=0</formula>
    </cfRule>
  </conditionalFormatting>
  <conditionalFormatting sqref="H146:I146">
    <cfRule type="expression" dxfId="2538" priority="1292">
      <formula>Z146=1</formula>
    </cfRule>
  </conditionalFormatting>
  <conditionalFormatting sqref="F146:G146">
    <cfRule type="expression" dxfId="2537" priority="1291">
      <formula>Y146=1</formula>
    </cfRule>
  </conditionalFormatting>
  <conditionalFormatting sqref="J146:K146">
    <cfRule type="expression" dxfId="2536" priority="1290">
      <formula>AA146=1</formula>
    </cfRule>
  </conditionalFormatting>
  <conditionalFormatting sqref="L146:M146">
    <cfRule type="expression" dxfId="2535" priority="1289">
      <formula>AB146=1</formula>
    </cfRule>
  </conditionalFormatting>
  <conditionalFormatting sqref="F149:M149">
    <cfRule type="containsBlanks" dxfId="2534" priority="1288">
      <formula>LEN(TRIM(F149))=0</formula>
    </cfRule>
  </conditionalFormatting>
  <conditionalFormatting sqref="F148:M148">
    <cfRule type="colorScale" priority="1286">
      <colorScale>
        <cfvo type="min"/>
        <cfvo type="max"/>
        <color rgb="FFFFEF9C"/>
        <color rgb="FFFF7128"/>
      </colorScale>
    </cfRule>
    <cfRule type="containsBlanks" dxfId="2533" priority="1287">
      <formula>LEN(TRIM(F148))=0</formula>
    </cfRule>
  </conditionalFormatting>
  <conditionalFormatting sqref="H148:I148">
    <cfRule type="expression" dxfId="2532" priority="1285">
      <formula>Z148=1</formula>
    </cfRule>
  </conditionalFormatting>
  <conditionalFormatting sqref="F148:G148">
    <cfRule type="expression" dxfId="2531" priority="1284">
      <formula>Y148=1</formula>
    </cfRule>
  </conditionalFormatting>
  <conditionalFormatting sqref="J148:K148">
    <cfRule type="expression" dxfId="2530" priority="1283">
      <formula>AA148=1</formula>
    </cfRule>
  </conditionalFormatting>
  <conditionalFormatting sqref="L148:M148">
    <cfRule type="expression" dxfId="2529" priority="1282">
      <formula>AB148=1</formula>
    </cfRule>
  </conditionalFormatting>
  <conditionalFormatting sqref="F151:M151">
    <cfRule type="containsBlanks" dxfId="2528" priority="1281">
      <formula>LEN(TRIM(F151))=0</formula>
    </cfRule>
  </conditionalFormatting>
  <conditionalFormatting sqref="F150:M150">
    <cfRule type="colorScale" priority="1279">
      <colorScale>
        <cfvo type="min"/>
        <cfvo type="max"/>
        <color rgb="FFFFEF9C"/>
        <color rgb="FFFF7128"/>
      </colorScale>
    </cfRule>
    <cfRule type="containsBlanks" dxfId="2527" priority="1280">
      <formula>LEN(TRIM(F150))=0</formula>
    </cfRule>
  </conditionalFormatting>
  <conditionalFormatting sqref="F153:M153">
    <cfRule type="containsBlanks" dxfId="2526" priority="1274">
      <formula>LEN(TRIM(F153))=0</formula>
    </cfRule>
  </conditionalFormatting>
  <conditionalFormatting sqref="F152:M152">
    <cfRule type="colorScale" priority="1272">
      <colorScale>
        <cfvo type="min"/>
        <cfvo type="max"/>
        <color rgb="FFFFEF9C"/>
        <color rgb="FFFF7128"/>
      </colorScale>
    </cfRule>
    <cfRule type="containsBlanks" dxfId="2525" priority="1273">
      <formula>LEN(TRIM(F152))=0</formula>
    </cfRule>
  </conditionalFormatting>
  <conditionalFormatting sqref="H152:I152">
    <cfRule type="expression" dxfId="2524" priority="1271">
      <formula>Z152=1</formula>
    </cfRule>
  </conditionalFormatting>
  <conditionalFormatting sqref="F152:G152">
    <cfRule type="expression" dxfId="2523" priority="1270">
      <formula>Y152=1</formula>
    </cfRule>
  </conditionalFormatting>
  <conditionalFormatting sqref="J152:K152">
    <cfRule type="expression" dxfId="2522" priority="1269">
      <formula>AA152=1</formula>
    </cfRule>
  </conditionalFormatting>
  <conditionalFormatting sqref="L152:M152">
    <cfRule type="expression" dxfId="2521" priority="1268">
      <formula>AB152=1</formula>
    </cfRule>
  </conditionalFormatting>
  <conditionalFormatting sqref="F155:M155">
    <cfRule type="containsBlanks" dxfId="2520" priority="1267">
      <formula>LEN(TRIM(F155))=0</formula>
    </cfRule>
  </conditionalFormatting>
  <conditionalFormatting sqref="F154:M154">
    <cfRule type="colorScale" priority="1265">
      <colorScale>
        <cfvo type="min"/>
        <cfvo type="max"/>
        <color rgb="FFFFEF9C"/>
        <color rgb="FFFF7128"/>
      </colorScale>
    </cfRule>
    <cfRule type="containsBlanks" dxfId="2519" priority="1266">
      <formula>LEN(TRIM(F154))=0</formula>
    </cfRule>
  </conditionalFormatting>
  <conditionalFormatting sqref="H154:I154">
    <cfRule type="expression" dxfId="2518" priority="1264">
      <formula>Z154=1</formula>
    </cfRule>
  </conditionalFormatting>
  <conditionalFormatting sqref="F154:G154">
    <cfRule type="expression" dxfId="2517" priority="1263">
      <formula>Y154=1</formula>
    </cfRule>
  </conditionalFormatting>
  <conditionalFormatting sqref="J154:K154">
    <cfRule type="expression" dxfId="2516" priority="1262">
      <formula>AA154=1</formula>
    </cfRule>
  </conditionalFormatting>
  <conditionalFormatting sqref="L154:M154">
    <cfRule type="expression" dxfId="2515" priority="1261">
      <formula>AB154=1</formula>
    </cfRule>
  </conditionalFormatting>
  <conditionalFormatting sqref="F157:M157">
    <cfRule type="containsBlanks" dxfId="2514" priority="1260">
      <formula>LEN(TRIM(F157))=0</formula>
    </cfRule>
  </conditionalFormatting>
  <conditionalFormatting sqref="F156:M156">
    <cfRule type="colorScale" priority="1258">
      <colorScale>
        <cfvo type="min"/>
        <cfvo type="max"/>
        <color rgb="FFFFEF9C"/>
        <color rgb="FFFF7128"/>
      </colorScale>
    </cfRule>
    <cfRule type="containsBlanks" dxfId="2513" priority="1259">
      <formula>LEN(TRIM(F156))=0</formula>
    </cfRule>
  </conditionalFormatting>
  <conditionalFormatting sqref="H156:I156">
    <cfRule type="expression" dxfId="2512" priority="1257">
      <formula>Z156=1</formula>
    </cfRule>
  </conditionalFormatting>
  <conditionalFormatting sqref="F156:G156">
    <cfRule type="expression" dxfId="2511" priority="1256">
      <formula>Y156=1</formula>
    </cfRule>
  </conditionalFormatting>
  <conditionalFormatting sqref="J156:K156">
    <cfRule type="expression" dxfId="2510" priority="1255">
      <formula>AA156=1</formula>
    </cfRule>
  </conditionalFormatting>
  <conditionalFormatting sqref="L156:M156">
    <cfRule type="expression" dxfId="2509" priority="1254">
      <formula>AB156=1</formula>
    </cfRule>
  </conditionalFormatting>
  <conditionalFormatting sqref="F159:M159">
    <cfRule type="containsBlanks" dxfId="2508" priority="1253">
      <formula>LEN(TRIM(F159))=0</formula>
    </cfRule>
  </conditionalFormatting>
  <conditionalFormatting sqref="F158:M158">
    <cfRule type="colorScale" priority="1251">
      <colorScale>
        <cfvo type="min"/>
        <cfvo type="max"/>
        <color rgb="FFFFEF9C"/>
        <color rgb="FFFF7128"/>
      </colorScale>
    </cfRule>
    <cfRule type="containsBlanks" dxfId="2507" priority="1252">
      <formula>LEN(TRIM(F158))=0</formula>
    </cfRule>
  </conditionalFormatting>
  <conditionalFormatting sqref="H158:I158">
    <cfRule type="expression" dxfId="2506" priority="1250">
      <formula>Z158=1</formula>
    </cfRule>
  </conditionalFormatting>
  <conditionalFormatting sqref="F158:G158">
    <cfRule type="expression" dxfId="2505" priority="1249">
      <formula>Y158=1</formula>
    </cfRule>
  </conditionalFormatting>
  <conditionalFormatting sqref="J158:K158">
    <cfRule type="expression" dxfId="2504" priority="1248">
      <formula>AA158=1</formula>
    </cfRule>
  </conditionalFormatting>
  <conditionalFormatting sqref="L158:M158">
    <cfRule type="expression" dxfId="2503" priority="1247">
      <formula>AB158=1</formula>
    </cfRule>
  </conditionalFormatting>
  <conditionalFormatting sqref="F161:M161">
    <cfRule type="containsBlanks" dxfId="2502" priority="1246">
      <formula>LEN(TRIM(F161))=0</formula>
    </cfRule>
  </conditionalFormatting>
  <conditionalFormatting sqref="F160:M160">
    <cfRule type="colorScale" priority="1244">
      <colorScale>
        <cfvo type="min"/>
        <cfvo type="max"/>
        <color rgb="FFFFEF9C"/>
        <color rgb="FFFF7128"/>
      </colorScale>
    </cfRule>
    <cfRule type="containsBlanks" dxfId="2501" priority="1245">
      <formula>LEN(TRIM(F160))=0</formula>
    </cfRule>
  </conditionalFormatting>
  <conditionalFormatting sqref="H160:I160">
    <cfRule type="expression" dxfId="2500" priority="1243">
      <formula>Z160=1</formula>
    </cfRule>
  </conditionalFormatting>
  <conditionalFormatting sqref="F160:G160">
    <cfRule type="expression" dxfId="2499" priority="1242">
      <formula>Y160=1</formula>
    </cfRule>
  </conditionalFormatting>
  <conditionalFormatting sqref="J160:K160">
    <cfRule type="expression" dxfId="2498" priority="1241">
      <formula>AA160=1</formula>
    </cfRule>
  </conditionalFormatting>
  <conditionalFormatting sqref="L160:M160">
    <cfRule type="expression" dxfId="2497" priority="1240">
      <formula>AB160=1</formula>
    </cfRule>
  </conditionalFormatting>
  <conditionalFormatting sqref="F163:M163">
    <cfRule type="containsBlanks" dxfId="2496" priority="1239">
      <formula>LEN(TRIM(F163))=0</formula>
    </cfRule>
  </conditionalFormatting>
  <conditionalFormatting sqref="F162:M162">
    <cfRule type="colorScale" priority="1237">
      <colorScale>
        <cfvo type="min"/>
        <cfvo type="max"/>
        <color rgb="FFFFEF9C"/>
        <color rgb="FFFF7128"/>
      </colorScale>
    </cfRule>
    <cfRule type="containsBlanks" dxfId="2495" priority="1238">
      <formula>LEN(TRIM(F162))=0</formula>
    </cfRule>
  </conditionalFormatting>
  <conditionalFormatting sqref="H162:I162">
    <cfRule type="expression" dxfId="2494" priority="1236">
      <formula>Z162=1</formula>
    </cfRule>
  </conditionalFormatting>
  <conditionalFormatting sqref="F162:G162">
    <cfRule type="expression" dxfId="2493" priority="1235">
      <formula>Y162=1</formula>
    </cfRule>
  </conditionalFormatting>
  <conditionalFormatting sqref="J162:K162">
    <cfRule type="expression" dxfId="2492" priority="1234">
      <formula>AA162=1</formula>
    </cfRule>
  </conditionalFormatting>
  <conditionalFormatting sqref="L162:M162">
    <cfRule type="expression" dxfId="2491" priority="1233">
      <formula>AB162=1</formula>
    </cfRule>
  </conditionalFormatting>
  <conditionalFormatting sqref="F165:M165">
    <cfRule type="containsBlanks" dxfId="2490" priority="1232">
      <formula>LEN(TRIM(F165))=0</formula>
    </cfRule>
  </conditionalFormatting>
  <conditionalFormatting sqref="F164:M164">
    <cfRule type="colorScale" priority="1230">
      <colorScale>
        <cfvo type="min"/>
        <cfvo type="max"/>
        <color rgb="FFFFEF9C"/>
        <color rgb="FFFF7128"/>
      </colorScale>
    </cfRule>
    <cfRule type="containsBlanks" dxfId="2489" priority="1231">
      <formula>LEN(TRIM(F164))=0</formula>
    </cfRule>
  </conditionalFormatting>
  <conditionalFormatting sqref="H164:I164">
    <cfRule type="expression" dxfId="2488" priority="1229">
      <formula>Z164=1</formula>
    </cfRule>
  </conditionalFormatting>
  <conditionalFormatting sqref="F164:G164">
    <cfRule type="expression" dxfId="2487" priority="1228">
      <formula>Y164=1</formula>
    </cfRule>
  </conditionalFormatting>
  <conditionalFormatting sqref="J164:K164">
    <cfRule type="expression" dxfId="2486" priority="1227">
      <formula>AA164=1</formula>
    </cfRule>
  </conditionalFormatting>
  <conditionalFormatting sqref="L164:M164">
    <cfRule type="expression" dxfId="2485" priority="1226">
      <formula>AB164=1</formula>
    </cfRule>
  </conditionalFormatting>
  <conditionalFormatting sqref="F167:M167">
    <cfRule type="containsBlanks" dxfId="2484" priority="1225">
      <formula>LEN(TRIM(F167))=0</formula>
    </cfRule>
  </conditionalFormatting>
  <conditionalFormatting sqref="F166:M166">
    <cfRule type="colorScale" priority="1223">
      <colorScale>
        <cfvo type="min"/>
        <cfvo type="max"/>
        <color rgb="FFFFEF9C"/>
        <color rgb="FFFF7128"/>
      </colorScale>
    </cfRule>
    <cfRule type="containsBlanks" dxfId="2483" priority="1224">
      <formula>LEN(TRIM(F166))=0</formula>
    </cfRule>
  </conditionalFormatting>
  <conditionalFormatting sqref="H166:I166">
    <cfRule type="expression" dxfId="2482" priority="1222">
      <formula>Z166=1</formula>
    </cfRule>
  </conditionalFormatting>
  <conditionalFormatting sqref="F166:G166">
    <cfRule type="expression" dxfId="2481" priority="1221">
      <formula>Y166=1</formula>
    </cfRule>
  </conditionalFormatting>
  <conditionalFormatting sqref="J166:K166">
    <cfRule type="expression" dxfId="2480" priority="1220">
      <formula>AA166=1</formula>
    </cfRule>
  </conditionalFormatting>
  <conditionalFormatting sqref="L166:M166">
    <cfRule type="expression" dxfId="2479" priority="1219">
      <formula>AB166=1</formula>
    </cfRule>
  </conditionalFormatting>
  <conditionalFormatting sqref="F169:M169">
    <cfRule type="containsBlanks" dxfId="2478" priority="1218">
      <formula>LEN(TRIM(F169))=0</formula>
    </cfRule>
  </conditionalFormatting>
  <conditionalFormatting sqref="F168:M168">
    <cfRule type="colorScale" priority="1216">
      <colorScale>
        <cfvo type="min"/>
        <cfvo type="max"/>
        <color rgb="FFFFEF9C"/>
        <color rgb="FFFF7128"/>
      </colorScale>
    </cfRule>
    <cfRule type="containsBlanks" dxfId="2477" priority="1217">
      <formula>LEN(TRIM(F168))=0</formula>
    </cfRule>
  </conditionalFormatting>
  <conditionalFormatting sqref="H168:I168">
    <cfRule type="expression" dxfId="2476" priority="1215">
      <formula>Z168=1</formula>
    </cfRule>
  </conditionalFormatting>
  <conditionalFormatting sqref="F168:G168">
    <cfRule type="expression" dxfId="2475" priority="1214">
      <formula>Y168=1</formula>
    </cfRule>
  </conditionalFormatting>
  <conditionalFormatting sqref="J168:K168">
    <cfRule type="expression" dxfId="2474" priority="1213">
      <formula>AA168=1</formula>
    </cfRule>
  </conditionalFormatting>
  <conditionalFormatting sqref="L168:M168">
    <cfRule type="expression" dxfId="2473" priority="1212">
      <formula>AB168=1</formula>
    </cfRule>
  </conditionalFormatting>
  <conditionalFormatting sqref="F171:M171">
    <cfRule type="containsBlanks" dxfId="2472" priority="1211">
      <formula>LEN(TRIM(F171))=0</formula>
    </cfRule>
  </conditionalFormatting>
  <conditionalFormatting sqref="F170:M170">
    <cfRule type="colorScale" priority="1209">
      <colorScale>
        <cfvo type="min"/>
        <cfvo type="max"/>
        <color rgb="FFFFEF9C"/>
        <color rgb="FFFF7128"/>
      </colorScale>
    </cfRule>
    <cfRule type="containsBlanks" dxfId="2471" priority="1210">
      <formula>LEN(TRIM(F170))=0</formula>
    </cfRule>
  </conditionalFormatting>
  <conditionalFormatting sqref="H170:I170">
    <cfRule type="expression" dxfId="2470" priority="1208">
      <formula>Z170=1</formula>
    </cfRule>
  </conditionalFormatting>
  <conditionalFormatting sqref="F170:G170">
    <cfRule type="expression" dxfId="2469" priority="1207">
      <formula>Y170=1</formula>
    </cfRule>
  </conditionalFormatting>
  <conditionalFormatting sqref="J170:K170">
    <cfRule type="expression" dxfId="2468" priority="1206">
      <formula>AA170=1</formula>
    </cfRule>
  </conditionalFormatting>
  <conditionalFormatting sqref="L170:M170">
    <cfRule type="expression" dxfId="2467" priority="1205">
      <formula>AB170=1</formula>
    </cfRule>
  </conditionalFormatting>
  <conditionalFormatting sqref="F173:M173">
    <cfRule type="containsBlanks" dxfId="2466" priority="1204">
      <formula>LEN(TRIM(F173))=0</formula>
    </cfRule>
  </conditionalFormatting>
  <conditionalFormatting sqref="F172:M172">
    <cfRule type="colorScale" priority="1202">
      <colorScale>
        <cfvo type="min"/>
        <cfvo type="max"/>
        <color rgb="FFFFEF9C"/>
        <color rgb="FFFF7128"/>
      </colorScale>
    </cfRule>
    <cfRule type="containsBlanks" dxfId="2465" priority="1203">
      <formula>LEN(TRIM(F172))=0</formula>
    </cfRule>
  </conditionalFormatting>
  <conditionalFormatting sqref="H172:I172">
    <cfRule type="expression" dxfId="2464" priority="1201">
      <formula>Z172=1</formula>
    </cfRule>
  </conditionalFormatting>
  <conditionalFormatting sqref="F172:G172">
    <cfRule type="expression" dxfId="2463" priority="1200">
      <formula>Y172=1</formula>
    </cfRule>
  </conditionalFormatting>
  <conditionalFormatting sqref="J172:K172">
    <cfRule type="expression" dxfId="2462" priority="1199">
      <formula>AA172=1</formula>
    </cfRule>
  </conditionalFormatting>
  <conditionalFormatting sqref="L172:M172">
    <cfRule type="expression" dxfId="2461" priority="1198">
      <formula>AB172=1</formula>
    </cfRule>
  </conditionalFormatting>
  <conditionalFormatting sqref="F175:M175">
    <cfRule type="containsBlanks" dxfId="2460" priority="1197">
      <formula>LEN(TRIM(F175))=0</formula>
    </cfRule>
  </conditionalFormatting>
  <conditionalFormatting sqref="F174:M174">
    <cfRule type="colorScale" priority="1195">
      <colorScale>
        <cfvo type="min"/>
        <cfvo type="max"/>
        <color rgb="FFFFEF9C"/>
        <color rgb="FFFF7128"/>
      </colorScale>
    </cfRule>
    <cfRule type="containsBlanks" dxfId="2459" priority="1196">
      <formula>LEN(TRIM(F174))=0</formula>
    </cfRule>
  </conditionalFormatting>
  <conditionalFormatting sqref="H174:I174">
    <cfRule type="expression" dxfId="2458" priority="1194">
      <formula>Z174=1</formula>
    </cfRule>
  </conditionalFormatting>
  <conditionalFormatting sqref="F174:G174">
    <cfRule type="expression" dxfId="2457" priority="1193">
      <formula>Y174=1</formula>
    </cfRule>
  </conditionalFormatting>
  <conditionalFormatting sqref="J174:K174">
    <cfRule type="expression" dxfId="2456" priority="1192">
      <formula>AA174=1</formula>
    </cfRule>
  </conditionalFormatting>
  <conditionalFormatting sqref="L174:M174">
    <cfRule type="expression" dxfId="2455" priority="1191">
      <formula>AB174=1</formula>
    </cfRule>
  </conditionalFormatting>
  <conditionalFormatting sqref="F177:M177">
    <cfRule type="containsBlanks" dxfId="2454" priority="1190">
      <formula>LEN(TRIM(F177))=0</formula>
    </cfRule>
  </conditionalFormatting>
  <conditionalFormatting sqref="F176:M176">
    <cfRule type="colorScale" priority="1188">
      <colorScale>
        <cfvo type="min"/>
        <cfvo type="max"/>
        <color rgb="FFFFEF9C"/>
        <color rgb="FFFF7128"/>
      </colorScale>
    </cfRule>
    <cfRule type="containsBlanks" dxfId="2453" priority="1189">
      <formula>LEN(TRIM(F176))=0</formula>
    </cfRule>
  </conditionalFormatting>
  <conditionalFormatting sqref="H176:I176">
    <cfRule type="expression" dxfId="2452" priority="1187">
      <formula>Z176=1</formula>
    </cfRule>
  </conditionalFormatting>
  <conditionalFormatting sqref="F176:G176">
    <cfRule type="expression" dxfId="2451" priority="1186">
      <formula>Y176=1</formula>
    </cfRule>
  </conditionalFormatting>
  <conditionalFormatting sqref="J176:K176">
    <cfRule type="expression" dxfId="2450" priority="1185">
      <formula>AA176=1</formula>
    </cfRule>
  </conditionalFormatting>
  <conditionalFormatting sqref="L176:M176">
    <cfRule type="expression" dxfId="2449" priority="1184">
      <formula>AB176=1</formula>
    </cfRule>
  </conditionalFormatting>
  <conditionalFormatting sqref="F179:M179">
    <cfRule type="containsBlanks" dxfId="2448" priority="1183">
      <formula>LEN(TRIM(F179))=0</formula>
    </cfRule>
  </conditionalFormatting>
  <conditionalFormatting sqref="F178:M178">
    <cfRule type="colorScale" priority="1181">
      <colorScale>
        <cfvo type="min"/>
        <cfvo type="max"/>
        <color rgb="FFFFEF9C"/>
        <color rgb="FFFF7128"/>
      </colorScale>
    </cfRule>
    <cfRule type="containsBlanks" dxfId="2447" priority="1182">
      <formula>LEN(TRIM(F178))=0</formula>
    </cfRule>
  </conditionalFormatting>
  <conditionalFormatting sqref="H178:I178">
    <cfRule type="expression" dxfId="2446" priority="1180">
      <formula>Z178=1</formula>
    </cfRule>
  </conditionalFormatting>
  <conditionalFormatting sqref="F178:G178">
    <cfRule type="expression" dxfId="2445" priority="1179">
      <formula>Y178=1</formula>
    </cfRule>
  </conditionalFormatting>
  <conditionalFormatting sqref="J178:K178">
    <cfRule type="expression" dxfId="2444" priority="1178">
      <formula>AA178=1</formula>
    </cfRule>
  </conditionalFormatting>
  <conditionalFormatting sqref="L178:M178">
    <cfRule type="expression" dxfId="2443" priority="1177">
      <formula>AB178=1</formula>
    </cfRule>
  </conditionalFormatting>
  <conditionalFormatting sqref="F181:M181">
    <cfRule type="containsBlanks" dxfId="2442" priority="1176">
      <formula>LEN(TRIM(F181))=0</formula>
    </cfRule>
  </conditionalFormatting>
  <conditionalFormatting sqref="F180:M180">
    <cfRule type="colorScale" priority="1174">
      <colorScale>
        <cfvo type="min"/>
        <cfvo type="max"/>
        <color rgb="FFFFEF9C"/>
        <color rgb="FFFF7128"/>
      </colorScale>
    </cfRule>
    <cfRule type="containsBlanks" dxfId="2441" priority="1175">
      <formula>LEN(TRIM(F180))=0</formula>
    </cfRule>
  </conditionalFormatting>
  <conditionalFormatting sqref="H180:I180">
    <cfRule type="expression" dxfId="2440" priority="1173">
      <formula>Z180=1</formula>
    </cfRule>
  </conditionalFormatting>
  <conditionalFormatting sqref="F180:G180">
    <cfRule type="expression" dxfId="2439" priority="1172">
      <formula>Y180=1</formula>
    </cfRule>
  </conditionalFormatting>
  <conditionalFormatting sqref="J180:K180">
    <cfRule type="expression" dxfId="2438" priority="1171">
      <formula>AA180=1</formula>
    </cfRule>
  </conditionalFormatting>
  <conditionalFormatting sqref="L180:M180">
    <cfRule type="expression" dxfId="2437" priority="1170">
      <formula>AB180=1</formula>
    </cfRule>
  </conditionalFormatting>
  <conditionalFormatting sqref="F183:M183">
    <cfRule type="containsBlanks" dxfId="2436" priority="1169">
      <formula>LEN(TRIM(F183))=0</formula>
    </cfRule>
  </conditionalFormatting>
  <conditionalFormatting sqref="F182:M182">
    <cfRule type="colorScale" priority="1167">
      <colorScale>
        <cfvo type="min"/>
        <cfvo type="max"/>
        <color rgb="FFFFEF9C"/>
        <color rgb="FFFF7128"/>
      </colorScale>
    </cfRule>
    <cfRule type="containsBlanks" dxfId="2435" priority="1168">
      <formula>LEN(TRIM(F182))=0</formula>
    </cfRule>
  </conditionalFormatting>
  <conditionalFormatting sqref="H182:I182">
    <cfRule type="expression" dxfId="2434" priority="1166">
      <formula>Z182=1</formula>
    </cfRule>
  </conditionalFormatting>
  <conditionalFormatting sqref="F182:G182">
    <cfRule type="expression" dxfId="2433" priority="1165">
      <formula>Y182=1</formula>
    </cfRule>
  </conditionalFormatting>
  <conditionalFormatting sqref="J182:K182">
    <cfRule type="expression" dxfId="2432" priority="1164">
      <formula>AA182=1</formula>
    </cfRule>
  </conditionalFormatting>
  <conditionalFormatting sqref="L182:M182">
    <cfRule type="expression" dxfId="2431" priority="1163">
      <formula>AB182=1</formula>
    </cfRule>
  </conditionalFormatting>
  <conditionalFormatting sqref="F185:M185">
    <cfRule type="containsBlanks" dxfId="2430" priority="1162">
      <formula>LEN(TRIM(F185))=0</formula>
    </cfRule>
  </conditionalFormatting>
  <conditionalFormatting sqref="F184:M184">
    <cfRule type="colorScale" priority="1160">
      <colorScale>
        <cfvo type="min"/>
        <cfvo type="max"/>
        <color rgb="FFFFEF9C"/>
        <color rgb="FFFF7128"/>
      </colorScale>
    </cfRule>
    <cfRule type="containsBlanks" dxfId="2429" priority="1161">
      <formula>LEN(TRIM(F184))=0</formula>
    </cfRule>
  </conditionalFormatting>
  <conditionalFormatting sqref="H184:I184">
    <cfRule type="expression" dxfId="2428" priority="1159">
      <formula>Z184=1</formula>
    </cfRule>
  </conditionalFormatting>
  <conditionalFormatting sqref="F184:G184">
    <cfRule type="expression" dxfId="2427" priority="1158">
      <formula>Y184=1</formula>
    </cfRule>
  </conditionalFormatting>
  <conditionalFormatting sqref="J184:K184">
    <cfRule type="expression" dxfId="2426" priority="1157">
      <formula>AA184=1</formula>
    </cfRule>
  </conditionalFormatting>
  <conditionalFormatting sqref="L184:M184">
    <cfRule type="expression" dxfId="2425" priority="1156">
      <formula>AB184=1</formula>
    </cfRule>
  </conditionalFormatting>
  <conditionalFormatting sqref="F187:M187">
    <cfRule type="containsBlanks" dxfId="2424" priority="1155">
      <formula>LEN(TRIM(F187))=0</formula>
    </cfRule>
  </conditionalFormatting>
  <conditionalFormatting sqref="F186:M186">
    <cfRule type="colorScale" priority="1153">
      <colorScale>
        <cfvo type="min"/>
        <cfvo type="max"/>
        <color rgb="FFFFEF9C"/>
        <color rgb="FFFF7128"/>
      </colorScale>
    </cfRule>
    <cfRule type="containsBlanks" dxfId="2423" priority="1154">
      <formula>LEN(TRIM(F186))=0</formula>
    </cfRule>
  </conditionalFormatting>
  <conditionalFormatting sqref="H186:I186">
    <cfRule type="expression" dxfId="2422" priority="1152">
      <formula>Z186=1</formula>
    </cfRule>
  </conditionalFormatting>
  <conditionalFormatting sqref="F186:G186">
    <cfRule type="expression" dxfId="2421" priority="1151">
      <formula>Y186=1</formula>
    </cfRule>
  </conditionalFormatting>
  <conditionalFormatting sqref="J186:K186">
    <cfRule type="expression" dxfId="2420" priority="1150">
      <formula>AA186=1</formula>
    </cfRule>
  </conditionalFormatting>
  <conditionalFormatting sqref="L186:M186">
    <cfRule type="expression" dxfId="2419" priority="1149">
      <formula>AB186=1</formula>
    </cfRule>
  </conditionalFormatting>
  <conditionalFormatting sqref="F189:M189">
    <cfRule type="containsBlanks" dxfId="2418" priority="1148">
      <formula>LEN(TRIM(F189))=0</formula>
    </cfRule>
  </conditionalFormatting>
  <conditionalFormatting sqref="F188:M188">
    <cfRule type="colorScale" priority="1146">
      <colorScale>
        <cfvo type="min"/>
        <cfvo type="max"/>
        <color rgb="FFFFEF9C"/>
        <color rgb="FFFF7128"/>
      </colorScale>
    </cfRule>
    <cfRule type="containsBlanks" dxfId="2417" priority="1147">
      <formula>LEN(TRIM(F188))=0</formula>
    </cfRule>
  </conditionalFormatting>
  <conditionalFormatting sqref="H188:I188">
    <cfRule type="expression" dxfId="2416" priority="1145">
      <formula>Z188=1</formula>
    </cfRule>
  </conditionalFormatting>
  <conditionalFormatting sqref="F188:G188">
    <cfRule type="expression" dxfId="2415" priority="1144">
      <formula>Y188=1</formula>
    </cfRule>
  </conditionalFormatting>
  <conditionalFormatting sqref="J188:K188">
    <cfRule type="expression" dxfId="2414" priority="1143">
      <formula>AA188=1</formula>
    </cfRule>
  </conditionalFormatting>
  <conditionalFormatting sqref="L188:M188">
    <cfRule type="expression" dxfId="2413" priority="1142">
      <formula>AB188=1</formula>
    </cfRule>
  </conditionalFormatting>
  <conditionalFormatting sqref="F191:M191">
    <cfRule type="containsBlanks" dxfId="2412" priority="1141">
      <formula>LEN(TRIM(F191))=0</formula>
    </cfRule>
  </conditionalFormatting>
  <conditionalFormatting sqref="F190:M190">
    <cfRule type="colorScale" priority="1139">
      <colorScale>
        <cfvo type="min"/>
        <cfvo type="max"/>
        <color rgb="FFFFEF9C"/>
        <color rgb="FFFF7128"/>
      </colorScale>
    </cfRule>
    <cfRule type="containsBlanks" dxfId="2411" priority="1140">
      <formula>LEN(TRIM(F190))=0</formula>
    </cfRule>
  </conditionalFormatting>
  <conditionalFormatting sqref="H190:I190">
    <cfRule type="expression" dxfId="2410" priority="1138">
      <formula>Z190=1</formula>
    </cfRule>
  </conditionalFormatting>
  <conditionalFormatting sqref="F190:G190">
    <cfRule type="expression" dxfId="2409" priority="1137">
      <formula>Y190=1</formula>
    </cfRule>
  </conditionalFormatting>
  <conditionalFormatting sqref="J190:K190">
    <cfRule type="expression" dxfId="2408" priority="1136">
      <formula>AA190=1</formula>
    </cfRule>
  </conditionalFormatting>
  <conditionalFormatting sqref="L190:M190">
    <cfRule type="expression" dxfId="2407" priority="1135">
      <formula>AB190=1</formula>
    </cfRule>
  </conditionalFormatting>
  <conditionalFormatting sqref="F193:M193">
    <cfRule type="containsBlanks" dxfId="2406" priority="1134">
      <formula>LEN(TRIM(F193))=0</formula>
    </cfRule>
  </conditionalFormatting>
  <conditionalFormatting sqref="F192:M192">
    <cfRule type="colorScale" priority="1132">
      <colorScale>
        <cfvo type="min"/>
        <cfvo type="max"/>
        <color rgb="FFFFEF9C"/>
        <color rgb="FFFF7128"/>
      </colorScale>
    </cfRule>
    <cfRule type="containsBlanks" dxfId="2405" priority="1133">
      <formula>LEN(TRIM(F192))=0</formula>
    </cfRule>
  </conditionalFormatting>
  <conditionalFormatting sqref="H192:I192">
    <cfRule type="expression" dxfId="2404" priority="1131">
      <formula>Z192=1</formula>
    </cfRule>
  </conditionalFormatting>
  <conditionalFormatting sqref="F192:G192">
    <cfRule type="expression" dxfId="2403" priority="1130">
      <formula>Y192=1</formula>
    </cfRule>
  </conditionalFormatting>
  <conditionalFormatting sqref="J192:K192">
    <cfRule type="expression" dxfId="2402" priority="1129">
      <formula>AA192=1</formula>
    </cfRule>
  </conditionalFormatting>
  <conditionalFormatting sqref="L192:M192">
    <cfRule type="expression" dxfId="2401" priority="1128">
      <formula>AB192=1</formula>
    </cfRule>
  </conditionalFormatting>
  <conditionalFormatting sqref="F195:M195">
    <cfRule type="containsBlanks" dxfId="2400" priority="1127">
      <formula>LEN(TRIM(F195))=0</formula>
    </cfRule>
  </conditionalFormatting>
  <conditionalFormatting sqref="F194:M194">
    <cfRule type="colorScale" priority="1125">
      <colorScale>
        <cfvo type="min"/>
        <cfvo type="max"/>
        <color rgb="FFFFEF9C"/>
        <color rgb="FFFF7128"/>
      </colorScale>
    </cfRule>
    <cfRule type="containsBlanks" dxfId="2399" priority="1126">
      <formula>LEN(TRIM(F194))=0</formula>
    </cfRule>
  </conditionalFormatting>
  <conditionalFormatting sqref="H194:I194">
    <cfRule type="expression" dxfId="2398" priority="1124">
      <formula>Z194=1</formula>
    </cfRule>
  </conditionalFormatting>
  <conditionalFormatting sqref="F194:G194">
    <cfRule type="expression" dxfId="2397" priority="1123">
      <formula>Y194=1</formula>
    </cfRule>
  </conditionalFormatting>
  <conditionalFormatting sqref="J194:K194">
    <cfRule type="expression" dxfId="2396" priority="1122">
      <formula>AA194=1</formula>
    </cfRule>
  </conditionalFormatting>
  <conditionalFormatting sqref="L194:M194">
    <cfRule type="expression" dxfId="2395" priority="1121">
      <formula>AB194=1</formula>
    </cfRule>
  </conditionalFormatting>
  <conditionalFormatting sqref="F197:M197">
    <cfRule type="containsBlanks" dxfId="2394" priority="1120">
      <formula>LEN(TRIM(F197))=0</formula>
    </cfRule>
  </conditionalFormatting>
  <conditionalFormatting sqref="F196:M196">
    <cfRule type="colorScale" priority="1118">
      <colorScale>
        <cfvo type="min"/>
        <cfvo type="max"/>
        <color rgb="FFFFEF9C"/>
        <color rgb="FFFF7128"/>
      </colorScale>
    </cfRule>
    <cfRule type="containsBlanks" dxfId="2393" priority="1119">
      <formula>LEN(TRIM(F196))=0</formula>
    </cfRule>
  </conditionalFormatting>
  <conditionalFormatting sqref="H196:I196">
    <cfRule type="expression" dxfId="2392" priority="1117">
      <formula>Z196=1</formula>
    </cfRule>
  </conditionalFormatting>
  <conditionalFormatting sqref="F196:G196">
    <cfRule type="expression" dxfId="2391" priority="1116">
      <formula>Y196=1</formula>
    </cfRule>
  </conditionalFormatting>
  <conditionalFormatting sqref="J196:K196">
    <cfRule type="expression" dxfId="2390" priority="1115">
      <formula>AA196=1</formula>
    </cfRule>
  </conditionalFormatting>
  <conditionalFormatting sqref="L196:M196">
    <cfRule type="expression" dxfId="2389" priority="1114">
      <formula>AB196=1</formula>
    </cfRule>
  </conditionalFormatting>
  <conditionalFormatting sqref="F199:M199">
    <cfRule type="containsBlanks" dxfId="2388" priority="1113">
      <formula>LEN(TRIM(F199))=0</formula>
    </cfRule>
  </conditionalFormatting>
  <conditionalFormatting sqref="F198:M198">
    <cfRule type="colorScale" priority="1111">
      <colorScale>
        <cfvo type="min"/>
        <cfvo type="max"/>
        <color rgb="FFFFEF9C"/>
        <color rgb="FFFF7128"/>
      </colorScale>
    </cfRule>
    <cfRule type="containsBlanks" dxfId="2387" priority="1112">
      <formula>LEN(TRIM(F198))=0</formula>
    </cfRule>
  </conditionalFormatting>
  <conditionalFormatting sqref="H198:I198">
    <cfRule type="expression" dxfId="2386" priority="1110">
      <formula>Z198=1</formula>
    </cfRule>
  </conditionalFormatting>
  <conditionalFormatting sqref="F198:G198">
    <cfRule type="expression" dxfId="2385" priority="1109">
      <formula>Y198=1</formula>
    </cfRule>
  </conditionalFormatting>
  <conditionalFormatting sqref="J198:K198">
    <cfRule type="expression" dxfId="2384" priority="1108">
      <formula>AA198=1</formula>
    </cfRule>
  </conditionalFormatting>
  <conditionalFormatting sqref="L198:M198">
    <cfRule type="expression" dxfId="2383" priority="1107">
      <formula>AB198=1</formula>
    </cfRule>
  </conditionalFormatting>
  <conditionalFormatting sqref="F201:M201">
    <cfRule type="containsBlanks" dxfId="2382" priority="1106">
      <formula>LEN(TRIM(F201))=0</formula>
    </cfRule>
  </conditionalFormatting>
  <conditionalFormatting sqref="F200:M200">
    <cfRule type="colorScale" priority="1104">
      <colorScale>
        <cfvo type="min"/>
        <cfvo type="max"/>
        <color rgb="FFFFEF9C"/>
        <color rgb="FFFF7128"/>
      </colorScale>
    </cfRule>
    <cfRule type="containsBlanks" dxfId="2381" priority="1105">
      <formula>LEN(TRIM(F200))=0</formula>
    </cfRule>
  </conditionalFormatting>
  <conditionalFormatting sqref="H200:I200">
    <cfRule type="expression" dxfId="2380" priority="1103">
      <formula>Z200=1</formula>
    </cfRule>
  </conditionalFormatting>
  <conditionalFormatting sqref="F200:G200">
    <cfRule type="expression" dxfId="2379" priority="1102">
      <formula>Y200=1</formula>
    </cfRule>
  </conditionalFormatting>
  <conditionalFormatting sqref="J200:K200">
    <cfRule type="expression" dxfId="2378" priority="1101">
      <formula>AA200=1</formula>
    </cfRule>
  </conditionalFormatting>
  <conditionalFormatting sqref="L200:M200">
    <cfRule type="expression" dxfId="2377" priority="1100">
      <formula>AB200=1</formula>
    </cfRule>
  </conditionalFormatting>
  <conditionalFormatting sqref="F203:M203">
    <cfRule type="containsBlanks" dxfId="2376" priority="1099">
      <formula>LEN(TRIM(F203))=0</formula>
    </cfRule>
  </conditionalFormatting>
  <conditionalFormatting sqref="F202:M202">
    <cfRule type="colorScale" priority="1097">
      <colorScale>
        <cfvo type="min"/>
        <cfvo type="max"/>
        <color rgb="FFFFEF9C"/>
        <color rgb="FFFF7128"/>
      </colorScale>
    </cfRule>
    <cfRule type="containsBlanks" dxfId="2375" priority="1098">
      <formula>LEN(TRIM(F202))=0</formula>
    </cfRule>
  </conditionalFormatting>
  <conditionalFormatting sqref="H202:I202">
    <cfRule type="expression" dxfId="2374" priority="1096">
      <formula>Z202=1</formula>
    </cfRule>
  </conditionalFormatting>
  <conditionalFormatting sqref="F202:G202">
    <cfRule type="expression" dxfId="2373" priority="1095">
      <formula>Y202=1</formula>
    </cfRule>
  </conditionalFormatting>
  <conditionalFormatting sqref="J202:K202">
    <cfRule type="expression" dxfId="2372" priority="1094">
      <formula>AA202=1</formula>
    </cfRule>
  </conditionalFormatting>
  <conditionalFormatting sqref="L202:M202">
    <cfRule type="expression" dxfId="2371" priority="1093">
      <formula>AB202=1</formula>
    </cfRule>
  </conditionalFormatting>
  <conditionalFormatting sqref="F205:M205">
    <cfRule type="containsBlanks" dxfId="2370" priority="1092">
      <formula>LEN(TRIM(F205))=0</formula>
    </cfRule>
  </conditionalFormatting>
  <conditionalFormatting sqref="F204:M204">
    <cfRule type="colorScale" priority="1090">
      <colorScale>
        <cfvo type="min"/>
        <cfvo type="max"/>
        <color rgb="FFFFEF9C"/>
        <color rgb="FFFF7128"/>
      </colorScale>
    </cfRule>
    <cfRule type="containsBlanks" dxfId="2369" priority="1091">
      <formula>LEN(TRIM(F204))=0</formula>
    </cfRule>
  </conditionalFormatting>
  <conditionalFormatting sqref="H204:I204">
    <cfRule type="expression" dxfId="2368" priority="1089">
      <formula>Z204=1</formula>
    </cfRule>
  </conditionalFormatting>
  <conditionalFormatting sqref="F204:G204">
    <cfRule type="expression" dxfId="2367" priority="1088">
      <formula>Y204=1</formula>
    </cfRule>
  </conditionalFormatting>
  <conditionalFormatting sqref="J204:K204">
    <cfRule type="expression" dxfId="2366" priority="1087">
      <formula>AA204=1</formula>
    </cfRule>
  </conditionalFormatting>
  <conditionalFormatting sqref="L204:M204">
    <cfRule type="expression" dxfId="2365" priority="1086">
      <formula>AB204=1</formula>
    </cfRule>
  </conditionalFormatting>
  <conditionalFormatting sqref="F207:M207">
    <cfRule type="containsBlanks" dxfId="2364" priority="1085">
      <formula>LEN(TRIM(F207))=0</formula>
    </cfRule>
  </conditionalFormatting>
  <conditionalFormatting sqref="F206:M206">
    <cfRule type="colorScale" priority="1083">
      <colorScale>
        <cfvo type="min"/>
        <cfvo type="max"/>
        <color rgb="FFFFEF9C"/>
        <color rgb="FFFF7128"/>
      </colorScale>
    </cfRule>
    <cfRule type="containsBlanks" dxfId="2363" priority="1084">
      <formula>LEN(TRIM(F206))=0</formula>
    </cfRule>
  </conditionalFormatting>
  <conditionalFormatting sqref="H206:I206">
    <cfRule type="expression" dxfId="2362" priority="1082">
      <formula>Z206=1</formula>
    </cfRule>
  </conditionalFormatting>
  <conditionalFormatting sqref="F206:G206">
    <cfRule type="expression" dxfId="2361" priority="1081">
      <formula>Y206=1</formula>
    </cfRule>
  </conditionalFormatting>
  <conditionalFormatting sqref="J206:K206">
    <cfRule type="expression" dxfId="2360" priority="1080">
      <formula>AA206=1</formula>
    </cfRule>
  </conditionalFormatting>
  <conditionalFormatting sqref="L206:M206">
    <cfRule type="expression" dxfId="2359" priority="1079">
      <formula>AB206=1</formula>
    </cfRule>
  </conditionalFormatting>
  <conditionalFormatting sqref="F209:M209">
    <cfRule type="containsBlanks" dxfId="2358" priority="1078">
      <formula>LEN(TRIM(F209))=0</formula>
    </cfRule>
  </conditionalFormatting>
  <conditionalFormatting sqref="F208:M208">
    <cfRule type="colorScale" priority="1076">
      <colorScale>
        <cfvo type="min"/>
        <cfvo type="max"/>
        <color rgb="FFFFEF9C"/>
        <color rgb="FFFF7128"/>
      </colorScale>
    </cfRule>
    <cfRule type="containsBlanks" dxfId="2357" priority="1077">
      <formula>LEN(TRIM(F208))=0</formula>
    </cfRule>
  </conditionalFormatting>
  <conditionalFormatting sqref="H208:I208">
    <cfRule type="expression" dxfId="2356" priority="1075">
      <formula>Z208=1</formula>
    </cfRule>
  </conditionalFormatting>
  <conditionalFormatting sqref="F208:G208">
    <cfRule type="expression" dxfId="2355" priority="1074">
      <formula>Y208=1</formula>
    </cfRule>
  </conditionalFormatting>
  <conditionalFormatting sqref="J208:K208">
    <cfRule type="expression" dxfId="2354" priority="1073">
      <formula>AA208=1</formula>
    </cfRule>
  </conditionalFormatting>
  <conditionalFormatting sqref="L208:M208">
    <cfRule type="expression" dxfId="2353" priority="1072">
      <formula>AB208=1</formula>
    </cfRule>
  </conditionalFormatting>
  <conditionalFormatting sqref="F211:M211">
    <cfRule type="containsBlanks" dxfId="2352" priority="1071">
      <formula>LEN(TRIM(F211))=0</formula>
    </cfRule>
  </conditionalFormatting>
  <conditionalFormatting sqref="F210:M210">
    <cfRule type="colorScale" priority="1069">
      <colorScale>
        <cfvo type="min"/>
        <cfvo type="max"/>
        <color rgb="FFFFEF9C"/>
        <color rgb="FFFF7128"/>
      </colorScale>
    </cfRule>
    <cfRule type="containsBlanks" dxfId="2351" priority="1070">
      <formula>LEN(TRIM(F210))=0</formula>
    </cfRule>
  </conditionalFormatting>
  <conditionalFormatting sqref="H210:I210">
    <cfRule type="expression" dxfId="2350" priority="1068">
      <formula>Z210=1</formula>
    </cfRule>
  </conditionalFormatting>
  <conditionalFormatting sqref="F210:G210">
    <cfRule type="expression" dxfId="2349" priority="1067">
      <formula>Y210=1</formula>
    </cfRule>
  </conditionalFormatting>
  <conditionalFormatting sqref="J210:K210">
    <cfRule type="expression" dxfId="2348" priority="1066">
      <formula>AA210=1</formula>
    </cfRule>
  </conditionalFormatting>
  <conditionalFormatting sqref="L210:M210">
    <cfRule type="expression" dxfId="2347" priority="1065">
      <formula>AB210=1</formula>
    </cfRule>
  </conditionalFormatting>
  <conditionalFormatting sqref="F213:M213">
    <cfRule type="containsBlanks" dxfId="2346" priority="1064">
      <formula>LEN(TRIM(F213))=0</formula>
    </cfRule>
  </conditionalFormatting>
  <conditionalFormatting sqref="F212:M212">
    <cfRule type="colorScale" priority="1062">
      <colorScale>
        <cfvo type="min"/>
        <cfvo type="max"/>
        <color rgb="FFFFEF9C"/>
        <color rgb="FFFF7128"/>
      </colorScale>
    </cfRule>
    <cfRule type="containsBlanks" dxfId="2345" priority="1063">
      <formula>LEN(TRIM(F212))=0</formula>
    </cfRule>
  </conditionalFormatting>
  <conditionalFormatting sqref="H212:I212">
    <cfRule type="expression" dxfId="2344" priority="1061">
      <formula>Z212=1</formula>
    </cfRule>
  </conditionalFormatting>
  <conditionalFormatting sqref="F212:G212">
    <cfRule type="expression" dxfId="2343" priority="1060">
      <formula>Y212=1</formula>
    </cfRule>
  </conditionalFormatting>
  <conditionalFormatting sqref="J212:K212">
    <cfRule type="expression" dxfId="2342" priority="1059">
      <formula>AA212=1</formula>
    </cfRule>
  </conditionalFormatting>
  <conditionalFormatting sqref="L212:M212">
    <cfRule type="expression" dxfId="2341" priority="1058">
      <formula>AB212=1</formula>
    </cfRule>
  </conditionalFormatting>
  <conditionalFormatting sqref="F215:M215">
    <cfRule type="containsBlanks" dxfId="2340" priority="1057">
      <formula>LEN(TRIM(F215))=0</formula>
    </cfRule>
  </conditionalFormatting>
  <conditionalFormatting sqref="F214:M214">
    <cfRule type="colorScale" priority="1055">
      <colorScale>
        <cfvo type="min"/>
        <cfvo type="max"/>
        <color rgb="FFFFEF9C"/>
        <color rgb="FFFF7128"/>
      </colorScale>
    </cfRule>
    <cfRule type="containsBlanks" dxfId="2339" priority="1056">
      <formula>LEN(TRIM(F214))=0</formula>
    </cfRule>
  </conditionalFormatting>
  <conditionalFormatting sqref="H214:I214">
    <cfRule type="expression" dxfId="2338" priority="1054">
      <formula>Z214=1</formula>
    </cfRule>
  </conditionalFormatting>
  <conditionalFormatting sqref="F214:G214">
    <cfRule type="expression" dxfId="2337" priority="1053">
      <formula>Y214=1</formula>
    </cfRule>
  </conditionalFormatting>
  <conditionalFormatting sqref="J214:K214">
    <cfRule type="expression" dxfId="2336" priority="1052">
      <formula>AA214=1</formula>
    </cfRule>
  </conditionalFormatting>
  <conditionalFormatting sqref="L214:M214">
    <cfRule type="expression" dxfId="2335" priority="1051">
      <formula>AB214=1</formula>
    </cfRule>
  </conditionalFormatting>
  <conditionalFormatting sqref="F217:M217">
    <cfRule type="containsBlanks" dxfId="2334" priority="1050">
      <formula>LEN(TRIM(F217))=0</formula>
    </cfRule>
  </conditionalFormatting>
  <conditionalFormatting sqref="F216:M216">
    <cfRule type="colorScale" priority="1048">
      <colorScale>
        <cfvo type="min"/>
        <cfvo type="max"/>
        <color rgb="FFFFEF9C"/>
        <color rgb="FFFF7128"/>
      </colorScale>
    </cfRule>
    <cfRule type="containsBlanks" dxfId="2333" priority="1049">
      <formula>LEN(TRIM(F216))=0</formula>
    </cfRule>
  </conditionalFormatting>
  <conditionalFormatting sqref="H216:I216">
    <cfRule type="expression" dxfId="2332" priority="1047">
      <formula>Z216=1</formula>
    </cfRule>
  </conditionalFormatting>
  <conditionalFormatting sqref="F216:G216">
    <cfRule type="expression" dxfId="2331" priority="1046">
      <formula>Y216=1</formula>
    </cfRule>
  </conditionalFormatting>
  <conditionalFormatting sqref="J216:K216">
    <cfRule type="expression" dxfId="2330" priority="1045">
      <formula>AA216=1</formula>
    </cfRule>
  </conditionalFormatting>
  <conditionalFormatting sqref="L216:M216">
    <cfRule type="expression" dxfId="2329" priority="1044">
      <formula>AB216=1</formula>
    </cfRule>
  </conditionalFormatting>
  <conditionalFormatting sqref="F219:M219">
    <cfRule type="containsBlanks" dxfId="2328" priority="1043">
      <formula>LEN(TRIM(F219))=0</formula>
    </cfRule>
  </conditionalFormatting>
  <conditionalFormatting sqref="F218:M218">
    <cfRule type="colorScale" priority="1041">
      <colorScale>
        <cfvo type="min"/>
        <cfvo type="max"/>
        <color rgb="FFFFEF9C"/>
        <color rgb="FFFF7128"/>
      </colorScale>
    </cfRule>
    <cfRule type="containsBlanks" dxfId="2327" priority="1042">
      <formula>LEN(TRIM(F218))=0</formula>
    </cfRule>
  </conditionalFormatting>
  <conditionalFormatting sqref="H218:I218">
    <cfRule type="expression" dxfId="2326" priority="1040">
      <formula>Z218=1</formula>
    </cfRule>
  </conditionalFormatting>
  <conditionalFormatting sqref="F218:G218">
    <cfRule type="expression" dxfId="2325" priority="1039">
      <formula>Y218=1</formula>
    </cfRule>
  </conditionalFormatting>
  <conditionalFormatting sqref="J218:K218">
    <cfRule type="expression" dxfId="2324" priority="1038">
      <formula>AA218=1</formula>
    </cfRule>
  </conditionalFormatting>
  <conditionalFormatting sqref="L218:M218">
    <cfRule type="expression" dxfId="2323" priority="1037">
      <formula>AB218=1</formula>
    </cfRule>
  </conditionalFormatting>
  <conditionalFormatting sqref="F221:M221">
    <cfRule type="containsBlanks" dxfId="2322" priority="1036">
      <formula>LEN(TRIM(F221))=0</formula>
    </cfRule>
  </conditionalFormatting>
  <conditionalFormatting sqref="F220:M220">
    <cfRule type="colorScale" priority="1034">
      <colorScale>
        <cfvo type="min"/>
        <cfvo type="max"/>
        <color rgb="FFFFEF9C"/>
        <color rgb="FFFF7128"/>
      </colorScale>
    </cfRule>
    <cfRule type="containsBlanks" dxfId="2321" priority="1035">
      <formula>LEN(TRIM(F220))=0</formula>
    </cfRule>
  </conditionalFormatting>
  <conditionalFormatting sqref="H220:I220">
    <cfRule type="expression" dxfId="2320" priority="1033">
      <formula>Z220=1</formula>
    </cfRule>
  </conditionalFormatting>
  <conditionalFormatting sqref="F220:G220">
    <cfRule type="expression" dxfId="2319" priority="1032">
      <formula>Y220=1</formula>
    </cfRule>
  </conditionalFormatting>
  <conditionalFormatting sqref="J220:K220">
    <cfRule type="expression" dxfId="2318" priority="1031">
      <formula>AA220=1</formula>
    </cfRule>
  </conditionalFormatting>
  <conditionalFormatting sqref="L220:M220">
    <cfRule type="expression" dxfId="2317" priority="1030">
      <formula>AB220=1</formula>
    </cfRule>
  </conditionalFormatting>
  <conditionalFormatting sqref="F223:M223">
    <cfRule type="containsBlanks" dxfId="2316" priority="1029">
      <formula>LEN(TRIM(F223))=0</formula>
    </cfRule>
  </conditionalFormatting>
  <conditionalFormatting sqref="F222:M222">
    <cfRule type="colorScale" priority="1027">
      <colorScale>
        <cfvo type="min"/>
        <cfvo type="max"/>
        <color rgb="FFFFEF9C"/>
        <color rgb="FFFF7128"/>
      </colorScale>
    </cfRule>
    <cfRule type="containsBlanks" dxfId="2315" priority="1028">
      <formula>LEN(TRIM(F222))=0</formula>
    </cfRule>
  </conditionalFormatting>
  <conditionalFormatting sqref="H222:I222">
    <cfRule type="expression" dxfId="2314" priority="1026">
      <formula>Z222=1</formula>
    </cfRule>
  </conditionalFormatting>
  <conditionalFormatting sqref="F222:G222">
    <cfRule type="expression" dxfId="2313" priority="1025">
      <formula>Y222=1</formula>
    </cfRule>
  </conditionalFormatting>
  <conditionalFormatting sqref="J222:K222">
    <cfRule type="expression" dxfId="2312" priority="1024">
      <formula>AA222=1</formula>
    </cfRule>
  </conditionalFormatting>
  <conditionalFormatting sqref="L222:M222">
    <cfRule type="expression" dxfId="2311" priority="1023">
      <formula>AB222=1</formula>
    </cfRule>
  </conditionalFormatting>
  <conditionalFormatting sqref="F225:M225">
    <cfRule type="containsBlanks" dxfId="2310" priority="1022">
      <formula>LEN(TRIM(F225))=0</formula>
    </cfRule>
  </conditionalFormatting>
  <conditionalFormatting sqref="F224:M224">
    <cfRule type="colorScale" priority="1020">
      <colorScale>
        <cfvo type="min"/>
        <cfvo type="max"/>
        <color rgb="FFFFEF9C"/>
        <color rgb="FFFF7128"/>
      </colorScale>
    </cfRule>
    <cfRule type="containsBlanks" dxfId="2309" priority="1021">
      <formula>LEN(TRIM(F224))=0</formula>
    </cfRule>
  </conditionalFormatting>
  <conditionalFormatting sqref="H224:I224">
    <cfRule type="expression" dxfId="2308" priority="1019">
      <formula>Z224=1</formula>
    </cfRule>
  </conditionalFormatting>
  <conditionalFormatting sqref="F224:G224">
    <cfRule type="expression" dxfId="2307" priority="1018">
      <formula>Y224=1</formula>
    </cfRule>
  </conditionalFormatting>
  <conditionalFormatting sqref="J224:K224">
    <cfRule type="expression" dxfId="2306" priority="1017">
      <formula>AA224=1</formula>
    </cfRule>
  </conditionalFormatting>
  <conditionalFormatting sqref="L224:M224">
    <cfRule type="expression" dxfId="2305" priority="1016">
      <formula>AB224=1</formula>
    </cfRule>
  </conditionalFormatting>
  <conditionalFormatting sqref="F227:M227">
    <cfRule type="containsBlanks" dxfId="2304" priority="1015">
      <formula>LEN(TRIM(F227))=0</formula>
    </cfRule>
  </conditionalFormatting>
  <conditionalFormatting sqref="F226:M226">
    <cfRule type="colorScale" priority="1013">
      <colorScale>
        <cfvo type="min"/>
        <cfvo type="max"/>
        <color rgb="FFFFEF9C"/>
        <color rgb="FFFF7128"/>
      </colorScale>
    </cfRule>
    <cfRule type="containsBlanks" dxfId="2303" priority="1014">
      <formula>LEN(TRIM(F226))=0</formula>
    </cfRule>
  </conditionalFormatting>
  <conditionalFormatting sqref="H226:I226">
    <cfRule type="expression" dxfId="2302" priority="1012">
      <formula>Z226=1</formula>
    </cfRule>
  </conditionalFormatting>
  <conditionalFormatting sqref="F226:G226">
    <cfRule type="expression" dxfId="2301" priority="1011">
      <formula>Y226=1</formula>
    </cfRule>
  </conditionalFormatting>
  <conditionalFormatting sqref="J226:K226">
    <cfRule type="expression" dxfId="2300" priority="1010">
      <formula>AA226=1</formula>
    </cfRule>
  </conditionalFormatting>
  <conditionalFormatting sqref="L226:M226">
    <cfRule type="expression" dxfId="2299" priority="1009">
      <formula>AB226=1</formula>
    </cfRule>
  </conditionalFormatting>
  <conditionalFormatting sqref="F229:M229">
    <cfRule type="containsBlanks" dxfId="2298" priority="1008">
      <formula>LEN(TRIM(F229))=0</formula>
    </cfRule>
  </conditionalFormatting>
  <conditionalFormatting sqref="F228:M228">
    <cfRule type="colorScale" priority="1006">
      <colorScale>
        <cfvo type="min"/>
        <cfvo type="max"/>
        <color rgb="FFFFEF9C"/>
        <color rgb="FFFF7128"/>
      </colorScale>
    </cfRule>
    <cfRule type="containsBlanks" dxfId="2297" priority="1007">
      <formula>LEN(TRIM(F228))=0</formula>
    </cfRule>
  </conditionalFormatting>
  <conditionalFormatting sqref="H228:I228">
    <cfRule type="expression" dxfId="2296" priority="1005">
      <formula>Z228=1</formula>
    </cfRule>
  </conditionalFormatting>
  <conditionalFormatting sqref="F228:G228">
    <cfRule type="expression" dxfId="2295" priority="1004">
      <formula>Y228=1</formula>
    </cfRule>
  </conditionalFormatting>
  <conditionalFormatting sqref="J228:K228">
    <cfRule type="expression" dxfId="2294" priority="1003">
      <formula>AA228=1</formula>
    </cfRule>
  </conditionalFormatting>
  <conditionalFormatting sqref="L228:M228">
    <cfRule type="expression" dxfId="2293" priority="1002">
      <formula>AB228=1</formula>
    </cfRule>
  </conditionalFormatting>
  <conditionalFormatting sqref="F231:M231">
    <cfRule type="containsBlanks" dxfId="2292" priority="1001">
      <formula>LEN(TRIM(F231))=0</formula>
    </cfRule>
  </conditionalFormatting>
  <conditionalFormatting sqref="F230:M230">
    <cfRule type="colorScale" priority="999">
      <colorScale>
        <cfvo type="min"/>
        <cfvo type="max"/>
        <color rgb="FFFFEF9C"/>
        <color rgb="FFFF7128"/>
      </colorScale>
    </cfRule>
    <cfRule type="containsBlanks" dxfId="2291" priority="1000">
      <formula>LEN(TRIM(F230))=0</formula>
    </cfRule>
  </conditionalFormatting>
  <conditionalFormatting sqref="H230:I230">
    <cfRule type="expression" dxfId="2290" priority="998">
      <formula>Z230=1</formula>
    </cfRule>
  </conditionalFormatting>
  <conditionalFormatting sqref="F230:G230">
    <cfRule type="expression" dxfId="2289" priority="997">
      <formula>Y230=1</formula>
    </cfRule>
  </conditionalFormatting>
  <conditionalFormatting sqref="J230:K230">
    <cfRule type="expression" dxfId="2288" priority="996">
      <formula>AA230=1</formula>
    </cfRule>
  </conditionalFormatting>
  <conditionalFormatting sqref="L230:M230">
    <cfRule type="expression" dxfId="2287" priority="995">
      <formula>AB230=1</formula>
    </cfRule>
  </conditionalFormatting>
  <conditionalFormatting sqref="F233:M233">
    <cfRule type="containsBlanks" dxfId="2286" priority="994">
      <formula>LEN(TRIM(F233))=0</formula>
    </cfRule>
  </conditionalFormatting>
  <conditionalFormatting sqref="F232:M232">
    <cfRule type="colorScale" priority="992">
      <colorScale>
        <cfvo type="min"/>
        <cfvo type="max"/>
        <color rgb="FFFFEF9C"/>
        <color rgb="FFFF7128"/>
      </colorScale>
    </cfRule>
    <cfRule type="containsBlanks" dxfId="2285" priority="993">
      <formula>LEN(TRIM(F232))=0</formula>
    </cfRule>
  </conditionalFormatting>
  <conditionalFormatting sqref="H232:I232">
    <cfRule type="expression" dxfId="2284" priority="991">
      <formula>Z232=1</formula>
    </cfRule>
  </conditionalFormatting>
  <conditionalFormatting sqref="F232:G232">
    <cfRule type="expression" dxfId="2283" priority="990">
      <formula>Y232=1</formula>
    </cfRule>
  </conditionalFormatting>
  <conditionalFormatting sqref="J232:K232">
    <cfRule type="expression" dxfId="2282" priority="989">
      <formula>AA232=1</formula>
    </cfRule>
  </conditionalFormatting>
  <conditionalFormatting sqref="L232:M232">
    <cfRule type="expression" dxfId="2281" priority="988">
      <formula>AB232=1</formula>
    </cfRule>
  </conditionalFormatting>
  <conditionalFormatting sqref="F235:M235">
    <cfRule type="containsBlanks" dxfId="2280" priority="987">
      <formula>LEN(TRIM(F235))=0</formula>
    </cfRule>
  </conditionalFormatting>
  <conditionalFormatting sqref="F234:M234">
    <cfRule type="colorScale" priority="985">
      <colorScale>
        <cfvo type="min"/>
        <cfvo type="max"/>
        <color rgb="FFFFEF9C"/>
        <color rgb="FFFF7128"/>
      </colorScale>
    </cfRule>
    <cfRule type="containsBlanks" dxfId="2279" priority="986">
      <formula>LEN(TRIM(F234))=0</formula>
    </cfRule>
  </conditionalFormatting>
  <conditionalFormatting sqref="H234:I234">
    <cfRule type="expression" dxfId="2278" priority="984">
      <formula>Z234=1</formula>
    </cfRule>
  </conditionalFormatting>
  <conditionalFormatting sqref="F234:G234">
    <cfRule type="expression" dxfId="2277" priority="983">
      <formula>Y234=1</formula>
    </cfRule>
  </conditionalFormatting>
  <conditionalFormatting sqref="J234:K234">
    <cfRule type="expression" dxfId="2276" priority="982">
      <formula>AA234=1</formula>
    </cfRule>
  </conditionalFormatting>
  <conditionalFormatting sqref="L234:M234">
    <cfRule type="expression" dxfId="2275" priority="981">
      <formula>AB234=1</formula>
    </cfRule>
  </conditionalFormatting>
  <conditionalFormatting sqref="F237:M237">
    <cfRule type="containsBlanks" dxfId="2274" priority="980">
      <formula>LEN(TRIM(F237))=0</formula>
    </cfRule>
  </conditionalFormatting>
  <conditionalFormatting sqref="F236:M236">
    <cfRule type="colorScale" priority="978">
      <colorScale>
        <cfvo type="min"/>
        <cfvo type="max"/>
        <color rgb="FFFFEF9C"/>
        <color rgb="FFFF7128"/>
      </colorScale>
    </cfRule>
    <cfRule type="containsBlanks" dxfId="2273" priority="979">
      <formula>LEN(TRIM(F236))=0</formula>
    </cfRule>
  </conditionalFormatting>
  <conditionalFormatting sqref="H236:I236">
    <cfRule type="expression" dxfId="2272" priority="977">
      <formula>Z236=1</formula>
    </cfRule>
  </conditionalFormatting>
  <conditionalFormatting sqref="F236:G236">
    <cfRule type="expression" dxfId="2271" priority="976">
      <formula>Y236=1</formula>
    </cfRule>
  </conditionalFormatting>
  <conditionalFormatting sqref="J236:K236">
    <cfRule type="expression" dxfId="2270" priority="975">
      <formula>AA236=1</formula>
    </cfRule>
  </conditionalFormatting>
  <conditionalFormatting sqref="L236:M236">
    <cfRule type="expression" dxfId="2269" priority="974">
      <formula>AB236=1</formula>
    </cfRule>
  </conditionalFormatting>
  <conditionalFormatting sqref="F239:M239">
    <cfRule type="containsBlanks" dxfId="2268" priority="973">
      <formula>LEN(TRIM(F239))=0</formula>
    </cfRule>
  </conditionalFormatting>
  <conditionalFormatting sqref="F238:M238">
    <cfRule type="colorScale" priority="971">
      <colorScale>
        <cfvo type="min"/>
        <cfvo type="max"/>
        <color rgb="FFFFEF9C"/>
        <color rgb="FFFF7128"/>
      </colorScale>
    </cfRule>
    <cfRule type="containsBlanks" dxfId="2267" priority="972">
      <formula>LEN(TRIM(F238))=0</formula>
    </cfRule>
  </conditionalFormatting>
  <conditionalFormatting sqref="H238:I238">
    <cfRule type="expression" dxfId="2266" priority="970">
      <formula>Z238=1</formula>
    </cfRule>
  </conditionalFormatting>
  <conditionalFormatting sqref="F238:G238">
    <cfRule type="expression" dxfId="2265" priority="969">
      <formula>Y238=1</formula>
    </cfRule>
  </conditionalFormatting>
  <conditionalFormatting sqref="J238:K238">
    <cfRule type="expression" dxfId="2264" priority="968">
      <formula>AA238=1</formula>
    </cfRule>
  </conditionalFormatting>
  <conditionalFormatting sqref="L238:M238">
    <cfRule type="expression" dxfId="2263" priority="967">
      <formula>AB238=1</formula>
    </cfRule>
  </conditionalFormatting>
  <conditionalFormatting sqref="F241:M241">
    <cfRule type="containsBlanks" dxfId="2262" priority="966">
      <formula>LEN(TRIM(F241))=0</formula>
    </cfRule>
  </conditionalFormatting>
  <conditionalFormatting sqref="F240:M240">
    <cfRule type="colorScale" priority="964">
      <colorScale>
        <cfvo type="min"/>
        <cfvo type="max"/>
        <color rgb="FFFFEF9C"/>
        <color rgb="FFFF7128"/>
      </colorScale>
    </cfRule>
    <cfRule type="containsBlanks" dxfId="2261" priority="965">
      <formula>LEN(TRIM(F240))=0</formula>
    </cfRule>
  </conditionalFormatting>
  <conditionalFormatting sqref="H240:I240">
    <cfRule type="expression" dxfId="2260" priority="963">
      <formula>Z240=1</formula>
    </cfRule>
  </conditionalFormatting>
  <conditionalFormatting sqref="F240:G240">
    <cfRule type="expression" dxfId="2259" priority="962">
      <formula>Y240=1</formula>
    </cfRule>
  </conditionalFormatting>
  <conditionalFormatting sqref="J240:K240">
    <cfRule type="expression" dxfId="2258" priority="961">
      <formula>AA240=1</formula>
    </cfRule>
  </conditionalFormatting>
  <conditionalFormatting sqref="L240:M240">
    <cfRule type="expression" dxfId="2257" priority="960">
      <formula>AB240=1</formula>
    </cfRule>
  </conditionalFormatting>
  <conditionalFormatting sqref="F243:M243">
    <cfRule type="containsBlanks" dxfId="2256" priority="959">
      <formula>LEN(TRIM(F243))=0</formula>
    </cfRule>
  </conditionalFormatting>
  <conditionalFormatting sqref="F242:M242">
    <cfRule type="colorScale" priority="957">
      <colorScale>
        <cfvo type="min"/>
        <cfvo type="max"/>
        <color rgb="FFFFEF9C"/>
        <color rgb="FFFF7128"/>
      </colorScale>
    </cfRule>
    <cfRule type="containsBlanks" dxfId="2255" priority="958">
      <formula>LEN(TRIM(F242))=0</formula>
    </cfRule>
  </conditionalFormatting>
  <conditionalFormatting sqref="H242:I242">
    <cfRule type="expression" dxfId="2254" priority="956">
      <formula>Z242=1</formula>
    </cfRule>
  </conditionalFormatting>
  <conditionalFormatting sqref="F242:G242">
    <cfRule type="expression" dxfId="2253" priority="955">
      <formula>Y242=1</formula>
    </cfRule>
  </conditionalFormatting>
  <conditionalFormatting sqref="J242:K242">
    <cfRule type="expression" dxfId="2252" priority="954">
      <formula>AA242=1</formula>
    </cfRule>
  </conditionalFormatting>
  <conditionalFormatting sqref="L242:M242">
    <cfRule type="expression" dxfId="2251" priority="953">
      <formula>AB242=1</formula>
    </cfRule>
  </conditionalFormatting>
  <conditionalFormatting sqref="F245:M245">
    <cfRule type="containsBlanks" dxfId="2250" priority="952">
      <formula>LEN(TRIM(F245))=0</formula>
    </cfRule>
  </conditionalFormatting>
  <conditionalFormatting sqref="F244:M244">
    <cfRule type="colorScale" priority="950">
      <colorScale>
        <cfvo type="min"/>
        <cfvo type="max"/>
        <color rgb="FFFFEF9C"/>
        <color rgb="FFFF7128"/>
      </colorScale>
    </cfRule>
    <cfRule type="containsBlanks" dxfId="2249" priority="951">
      <formula>LEN(TRIM(F244))=0</formula>
    </cfRule>
  </conditionalFormatting>
  <conditionalFormatting sqref="H244:I244">
    <cfRule type="expression" dxfId="2248" priority="949">
      <formula>Z244=1</formula>
    </cfRule>
  </conditionalFormatting>
  <conditionalFormatting sqref="F244:G244">
    <cfRule type="expression" dxfId="2247" priority="948">
      <formula>Y244=1</formula>
    </cfRule>
  </conditionalFormatting>
  <conditionalFormatting sqref="J244:K244">
    <cfRule type="expression" dxfId="2246" priority="947">
      <formula>AA244=1</formula>
    </cfRule>
  </conditionalFormatting>
  <conditionalFormatting sqref="L244:M244">
    <cfRule type="expression" dxfId="2245" priority="946">
      <formula>AB244=1</formula>
    </cfRule>
  </conditionalFormatting>
  <conditionalFormatting sqref="F247:M247">
    <cfRule type="containsBlanks" dxfId="2244" priority="945">
      <formula>LEN(TRIM(F247))=0</formula>
    </cfRule>
  </conditionalFormatting>
  <conditionalFormatting sqref="F246:M246">
    <cfRule type="colorScale" priority="943">
      <colorScale>
        <cfvo type="min"/>
        <cfvo type="max"/>
        <color rgb="FFFFEF9C"/>
        <color rgb="FFFF7128"/>
      </colorScale>
    </cfRule>
    <cfRule type="containsBlanks" dxfId="2243" priority="944">
      <formula>LEN(TRIM(F246))=0</formula>
    </cfRule>
  </conditionalFormatting>
  <conditionalFormatting sqref="H246:I246">
    <cfRule type="expression" dxfId="2242" priority="942">
      <formula>Z246=1</formula>
    </cfRule>
  </conditionalFormatting>
  <conditionalFormatting sqref="F246:G246">
    <cfRule type="expression" dxfId="2241" priority="941">
      <formula>Y246=1</formula>
    </cfRule>
  </conditionalFormatting>
  <conditionalFormatting sqref="J246:K246">
    <cfRule type="expression" dxfId="2240" priority="940">
      <formula>AA246=1</formula>
    </cfRule>
  </conditionalFormatting>
  <conditionalFormatting sqref="L246:M246">
    <cfRule type="expression" dxfId="2239" priority="939">
      <formula>AB246=1</formula>
    </cfRule>
  </conditionalFormatting>
  <conditionalFormatting sqref="F249:M249">
    <cfRule type="containsBlanks" dxfId="2238" priority="938">
      <formula>LEN(TRIM(F249))=0</formula>
    </cfRule>
  </conditionalFormatting>
  <conditionalFormatting sqref="F248:M248">
    <cfRule type="colorScale" priority="936">
      <colorScale>
        <cfvo type="min"/>
        <cfvo type="max"/>
        <color rgb="FFFFEF9C"/>
        <color rgb="FFFF7128"/>
      </colorScale>
    </cfRule>
    <cfRule type="containsBlanks" dxfId="2237" priority="937">
      <formula>LEN(TRIM(F248))=0</formula>
    </cfRule>
  </conditionalFormatting>
  <conditionalFormatting sqref="H248:I248">
    <cfRule type="expression" dxfId="2236" priority="935">
      <formula>Z248=1</formula>
    </cfRule>
  </conditionalFormatting>
  <conditionalFormatting sqref="F248:G248">
    <cfRule type="expression" dxfId="2235" priority="934">
      <formula>Y248=1</formula>
    </cfRule>
  </conditionalFormatting>
  <conditionalFormatting sqref="J248:K248">
    <cfRule type="expression" dxfId="2234" priority="933">
      <formula>AA248=1</formula>
    </cfRule>
  </conditionalFormatting>
  <conditionalFormatting sqref="L248:M248">
    <cfRule type="expression" dxfId="2233" priority="932">
      <formula>AB248=1</formula>
    </cfRule>
  </conditionalFormatting>
  <conditionalFormatting sqref="F251:M251">
    <cfRule type="containsBlanks" dxfId="2232" priority="931">
      <formula>LEN(TRIM(F251))=0</formula>
    </cfRule>
  </conditionalFormatting>
  <conditionalFormatting sqref="F250:M250">
    <cfRule type="colorScale" priority="929">
      <colorScale>
        <cfvo type="min"/>
        <cfvo type="max"/>
        <color rgb="FFFFEF9C"/>
        <color rgb="FFFF7128"/>
      </colorScale>
    </cfRule>
    <cfRule type="containsBlanks" dxfId="2231" priority="930">
      <formula>LEN(TRIM(F250))=0</formula>
    </cfRule>
  </conditionalFormatting>
  <conditionalFormatting sqref="H250:I250">
    <cfRule type="expression" dxfId="2230" priority="928">
      <formula>Z250=1</formula>
    </cfRule>
  </conditionalFormatting>
  <conditionalFormatting sqref="F250:G250">
    <cfRule type="expression" dxfId="2229" priority="927">
      <formula>Y250=1</formula>
    </cfRule>
  </conditionalFormatting>
  <conditionalFormatting sqref="J250:K250">
    <cfRule type="expression" dxfId="2228" priority="926">
      <formula>AA250=1</formula>
    </cfRule>
  </conditionalFormatting>
  <conditionalFormatting sqref="L250:M250">
    <cfRule type="expression" dxfId="2227" priority="925">
      <formula>AB250=1</formula>
    </cfRule>
  </conditionalFormatting>
  <conditionalFormatting sqref="F253:M253">
    <cfRule type="containsBlanks" dxfId="2226" priority="924">
      <formula>LEN(TRIM(F253))=0</formula>
    </cfRule>
  </conditionalFormatting>
  <conditionalFormatting sqref="F252:M252">
    <cfRule type="colorScale" priority="922">
      <colorScale>
        <cfvo type="min"/>
        <cfvo type="max"/>
        <color rgb="FFFFEF9C"/>
        <color rgb="FFFF7128"/>
      </colorScale>
    </cfRule>
    <cfRule type="containsBlanks" dxfId="2225" priority="923">
      <formula>LEN(TRIM(F252))=0</formula>
    </cfRule>
  </conditionalFormatting>
  <conditionalFormatting sqref="H252:I252">
    <cfRule type="expression" dxfId="2224" priority="921">
      <formula>Z252=1</formula>
    </cfRule>
  </conditionalFormatting>
  <conditionalFormatting sqref="F252:G252">
    <cfRule type="expression" dxfId="2223" priority="920">
      <formula>Y252=1</formula>
    </cfRule>
  </conditionalFormatting>
  <conditionalFormatting sqref="J252:K252">
    <cfRule type="expression" dxfId="2222" priority="919">
      <formula>AA252=1</formula>
    </cfRule>
  </conditionalFormatting>
  <conditionalFormatting sqref="L252:M252">
    <cfRule type="expression" dxfId="2221" priority="918">
      <formula>AB252=1</formula>
    </cfRule>
  </conditionalFormatting>
  <conditionalFormatting sqref="F255:M255">
    <cfRule type="containsBlanks" dxfId="2220" priority="917">
      <formula>LEN(TRIM(F255))=0</formula>
    </cfRule>
  </conditionalFormatting>
  <conditionalFormatting sqref="F254:M254">
    <cfRule type="colorScale" priority="915">
      <colorScale>
        <cfvo type="min"/>
        <cfvo type="max"/>
        <color rgb="FFFFEF9C"/>
        <color rgb="FFFF7128"/>
      </colorScale>
    </cfRule>
    <cfRule type="containsBlanks" dxfId="2219" priority="916">
      <formula>LEN(TRIM(F254))=0</formula>
    </cfRule>
  </conditionalFormatting>
  <conditionalFormatting sqref="H254:I254">
    <cfRule type="expression" dxfId="2218" priority="914">
      <formula>Z254=1</formula>
    </cfRule>
  </conditionalFormatting>
  <conditionalFormatting sqref="F254:G254">
    <cfRule type="expression" dxfId="2217" priority="913">
      <formula>Y254=1</formula>
    </cfRule>
  </conditionalFormatting>
  <conditionalFormatting sqref="J254:K254">
    <cfRule type="expression" dxfId="2216" priority="912">
      <formula>AA254=1</formula>
    </cfRule>
  </conditionalFormatting>
  <conditionalFormatting sqref="L254:M254">
    <cfRule type="expression" dxfId="2215" priority="911">
      <formula>AB254=1</formula>
    </cfRule>
  </conditionalFormatting>
  <conditionalFormatting sqref="F257:M257">
    <cfRule type="containsBlanks" dxfId="2214" priority="910">
      <formula>LEN(TRIM(F257))=0</formula>
    </cfRule>
  </conditionalFormatting>
  <conditionalFormatting sqref="F256:M256">
    <cfRule type="colorScale" priority="908">
      <colorScale>
        <cfvo type="min"/>
        <cfvo type="max"/>
        <color rgb="FFFFEF9C"/>
        <color rgb="FFFF7128"/>
      </colorScale>
    </cfRule>
    <cfRule type="containsBlanks" dxfId="2213" priority="909">
      <formula>LEN(TRIM(F256))=0</formula>
    </cfRule>
  </conditionalFormatting>
  <conditionalFormatting sqref="H256:I256">
    <cfRule type="expression" dxfId="2212" priority="907">
      <formula>Z256=1</formula>
    </cfRule>
  </conditionalFormatting>
  <conditionalFormatting sqref="F256:G256">
    <cfRule type="expression" dxfId="2211" priority="906">
      <formula>Y256=1</formula>
    </cfRule>
  </conditionalFormatting>
  <conditionalFormatting sqref="J256:K256">
    <cfRule type="expression" dxfId="2210" priority="905">
      <formula>AA256=1</formula>
    </cfRule>
  </conditionalFormatting>
  <conditionalFormatting sqref="L256:M256">
    <cfRule type="expression" dxfId="2209" priority="904">
      <formula>AB256=1</formula>
    </cfRule>
  </conditionalFormatting>
  <conditionalFormatting sqref="F259:M259">
    <cfRule type="containsBlanks" dxfId="2208" priority="903">
      <formula>LEN(TRIM(F259))=0</formula>
    </cfRule>
  </conditionalFormatting>
  <conditionalFormatting sqref="F258:M258">
    <cfRule type="colorScale" priority="901">
      <colorScale>
        <cfvo type="min"/>
        <cfvo type="max"/>
        <color rgb="FFFFEF9C"/>
        <color rgb="FFFF7128"/>
      </colorScale>
    </cfRule>
    <cfRule type="containsBlanks" dxfId="2207" priority="902">
      <formula>LEN(TRIM(F258))=0</formula>
    </cfRule>
  </conditionalFormatting>
  <conditionalFormatting sqref="H258:I258">
    <cfRule type="expression" dxfId="2206" priority="900">
      <formula>Z258=1</formula>
    </cfRule>
  </conditionalFormatting>
  <conditionalFormatting sqref="F258:G258">
    <cfRule type="expression" dxfId="2205" priority="899">
      <formula>Y258=1</formula>
    </cfRule>
  </conditionalFormatting>
  <conditionalFormatting sqref="J258:K258">
    <cfRule type="expression" dxfId="2204" priority="898">
      <formula>AA258=1</formula>
    </cfRule>
  </conditionalFormatting>
  <conditionalFormatting sqref="L258:M258">
    <cfRule type="expression" dxfId="2203" priority="897">
      <formula>AB258=1</formula>
    </cfRule>
  </conditionalFormatting>
  <conditionalFormatting sqref="F261:M261">
    <cfRule type="containsBlanks" dxfId="2202" priority="896">
      <formula>LEN(TRIM(F261))=0</formula>
    </cfRule>
  </conditionalFormatting>
  <conditionalFormatting sqref="F260:M260">
    <cfRule type="colorScale" priority="894">
      <colorScale>
        <cfvo type="min"/>
        <cfvo type="max"/>
        <color rgb="FFFFEF9C"/>
        <color rgb="FFFF7128"/>
      </colorScale>
    </cfRule>
    <cfRule type="containsBlanks" dxfId="2201" priority="895">
      <formula>LEN(TRIM(F260))=0</formula>
    </cfRule>
  </conditionalFormatting>
  <conditionalFormatting sqref="H260:I260">
    <cfRule type="expression" dxfId="2200" priority="893">
      <formula>Z260=1</formula>
    </cfRule>
  </conditionalFormatting>
  <conditionalFormatting sqref="F260:G260">
    <cfRule type="expression" dxfId="2199" priority="892">
      <formula>Y260=1</formula>
    </cfRule>
  </conditionalFormatting>
  <conditionalFormatting sqref="J260:K260">
    <cfRule type="expression" dxfId="2198" priority="891">
      <formula>AA260=1</formula>
    </cfRule>
  </conditionalFormatting>
  <conditionalFormatting sqref="L260:M260">
    <cfRule type="expression" dxfId="2197" priority="890">
      <formula>AB260=1</formula>
    </cfRule>
  </conditionalFormatting>
  <conditionalFormatting sqref="F263:M263">
    <cfRule type="containsBlanks" dxfId="2196" priority="889">
      <formula>LEN(TRIM(F263))=0</formula>
    </cfRule>
  </conditionalFormatting>
  <conditionalFormatting sqref="F262:M262">
    <cfRule type="colorScale" priority="887">
      <colorScale>
        <cfvo type="min"/>
        <cfvo type="max"/>
        <color rgb="FFFFEF9C"/>
        <color rgb="FFFF7128"/>
      </colorScale>
    </cfRule>
    <cfRule type="containsBlanks" dxfId="2195" priority="888">
      <formula>LEN(TRIM(F262))=0</formula>
    </cfRule>
  </conditionalFormatting>
  <conditionalFormatting sqref="H262:I262">
    <cfRule type="expression" dxfId="2194" priority="886">
      <formula>Z262=1</formula>
    </cfRule>
  </conditionalFormatting>
  <conditionalFormatting sqref="F262:G262">
    <cfRule type="expression" dxfId="2193" priority="885">
      <formula>Y262=1</formula>
    </cfRule>
  </conditionalFormatting>
  <conditionalFormatting sqref="J262:K262">
    <cfRule type="expression" dxfId="2192" priority="884">
      <formula>AA262=1</formula>
    </cfRule>
  </conditionalFormatting>
  <conditionalFormatting sqref="L262:M262">
    <cfRule type="expression" dxfId="2191" priority="883">
      <formula>AB262=1</formula>
    </cfRule>
  </conditionalFormatting>
  <conditionalFormatting sqref="F265:M265">
    <cfRule type="containsBlanks" dxfId="2190" priority="882">
      <formula>LEN(TRIM(F265))=0</formula>
    </cfRule>
  </conditionalFormatting>
  <conditionalFormatting sqref="F264:M264">
    <cfRule type="colorScale" priority="880">
      <colorScale>
        <cfvo type="min"/>
        <cfvo type="max"/>
        <color rgb="FFFFEF9C"/>
        <color rgb="FFFF7128"/>
      </colorScale>
    </cfRule>
    <cfRule type="containsBlanks" dxfId="2189" priority="881">
      <formula>LEN(TRIM(F264))=0</formula>
    </cfRule>
  </conditionalFormatting>
  <conditionalFormatting sqref="H264:I264">
    <cfRule type="expression" dxfId="2188" priority="879">
      <formula>Z264=1</formula>
    </cfRule>
  </conditionalFormatting>
  <conditionalFormatting sqref="F264:G264">
    <cfRule type="expression" dxfId="2187" priority="878">
      <formula>Y264=1</formula>
    </cfRule>
  </conditionalFormatting>
  <conditionalFormatting sqref="J264:K264">
    <cfRule type="expression" dxfId="2186" priority="877">
      <formula>AA264=1</formula>
    </cfRule>
  </conditionalFormatting>
  <conditionalFormatting sqref="L264:M264">
    <cfRule type="expression" dxfId="2185" priority="876">
      <formula>AB264=1</formula>
    </cfRule>
  </conditionalFormatting>
  <conditionalFormatting sqref="F267:M267">
    <cfRule type="containsBlanks" dxfId="2184" priority="875">
      <formula>LEN(TRIM(F267))=0</formula>
    </cfRule>
  </conditionalFormatting>
  <conditionalFormatting sqref="F266:M266">
    <cfRule type="colorScale" priority="873">
      <colorScale>
        <cfvo type="min"/>
        <cfvo type="max"/>
        <color rgb="FFFFEF9C"/>
        <color rgb="FFFF7128"/>
      </colorScale>
    </cfRule>
    <cfRule type="containsBlanks" dxfId="2183" priority="874">
      <formula>LEN(TRIM(F266))=0</formula>
    </cfRule>
  </conditionalFormatting>
  <conditionalFormatting sqref="H266:I266">
    <cfRule type="expression" dxfId="2182" priority="872">
      <formula>Z266=1</formula>
    </cfRule>
  </conditionalFormatting>
  <conditionalFormatting sqref="F266:G266">
    <cfRule type="expression" dxfId="2181" priority="871">
      <formula>Y266=1</formula>
    </cfRule>
  </conditionalFormatting>
  <conditionalFormatting sqref="J266:K266">
    <cfRule type="expression" dxfId="2180" priority="870">
      <formula>AA266=1</formula>
    </cfRule>
  </conditionalFormatting>
  <conditionalFormatting sqref="L266:M266">
    <cfRule type="expression" dxfId="2179" priority="869">
      <formula>AB266=1</formula>
    </cfRule>
  </conditionalFormatting>
  <conditionalFormatting sqref="F269:M269">
    <cfRule type="containsBlanks" dxfId="2178" priority="868">
      <formula>LEN(TRIM(F269))=0</formula>
    </cfRule>
  </conditionalFormatting>
  <conditionalFormatting sqref="F268:M268">
    <cfRule type="colorScale" priority="866">
      <colorScale>
        <cfvo type="min"/>
        <cfvo type="max"/>
        <color rgb="FFFFEF9C"/>
        <color rgb="FFFF7128"/>
      </colorScale>
    </cfRule>
    <cfRule type="containsBlanks" dxfId="2177" priority="867">
      <formula>LEN(TRIM(F268))=0</formula>
    </cfRule>
  </conditionalFormatting>
  <conditionalFormatting sqref="H268:I268">
    <cfRule type="expression" dxfId="2176" priority="865">
      <formula>Z268=1</formula>
    </cfRule>
  </conditionalFormatting>
  <conditionalFormatting sqref="F268:G268">
    <cfRule type="expression" dxfId="2175" priority="864">
      <formula>Y268=1</formula>
    </cfRule>
  </conditionalFormatting>
  <conditionalFormatting sqref="J268:K268">
    <cfRule type="expression" dxfId="2174" priority="863">
      <formula>AA268=1</formula>
    </cfRule>
  </conditionalFormatting>
  <conditionalFormatting sqref="L268:M268">
    <cfRule type="expression" dxfId="2173" priority="862">
      <formula>AB268=1</formula>
    </cfRule>
  </conditionalFormatting>
  <conditionalFormatting sqref="F271:M271">
    <cfRule type="containsBlanks" dxfId="2172" priority="861">
      <formula>LEN(TRIM(F271))=0</formula>
    </cfRule>
  </conditionalFormatting>
  <conditionalFormatting sqref="F270:M270">
    <cfRule type="colorScale" priority="859">
      <colorScale>
        <cfvo type="min"/>
        <cfvo type="max"/>
        <color rgb="FFFFEF9C"/>
        <color rgb="FFFF7128"/>
      </colorScale>
    </cfRule>
    <cfRule type="containsBlanks" dxfId="2171" priority="860">
      <formula>LEN(TRIM(F270))=0</formula>
    </cfRule>
  </conditionalFormatting>
  <conditionalFormatting sqref="H270:I270">
    <cfRule type="expression" dxfId="2170" priority="858">
      <formula>Z270=1</formula>
    </cfRule>
  </conditionalFormatting>
  <conditionalFormatting sqref="F270:G270">
    <cfRule type="expression" dxfId="2169" priority="857">
      <formula>Y270=1</formula>
    </cfRule>
  </conditionalFormatting>
  <conditionalFormatting sqref="J270:K270">
    <cfRule type="expression" dxfId="2168" priority="856">
      <formula>AA270=1</formula>
    </cfRule>
  </conditionalFormatting>
  <conditionalFormatting sqref="L270:M270">
    <cfRule type="expression" dxfId="2167" priority="855">
      <formula>AB270=1</formula>
    </cfRule>
  </conditionalFormatting>
  <conditionalFormatting sqref="F273:M273">
    <cfRule type="containsBlanks" dxfId="2166" priority="854">
      <formula>LEN(TRIM(F273))=0</formula>
    </cfRule>
  </conditionalFormatting>
  <conditionalFormatting sqref="F272:M272">
    <cfRule type="colorScale" priority="852">
      <colorScale>
        <cfvo type="min"/>
        <cfvo type="max"/>
        <color rgb="FFFFEF9C"/>
        <color rgb="FFFF7128"/>
      </colorScale>
    </cfRule>
    <cfRule type="containsBlanks" dxfId="2165" priority="853">
      <formula>LEN(TRIM(F272))=0</formula>
    </cfRule>
  </conditionalFormatting>
  <conditionalFormatting sqref="H272:I272">
    <cfRule type="expression" dxfId="2164" priority="851">
      <formula>Z272=1</formula>
    </cfRule>
  </conditionalFormatting>
  <conditionalFormatting sqref="F272:G272">
    <cfRule type="expression" dxfId="2163" priority="850">
      <formula>Y272=1</formula>
    </cfRule>
  </conditionalFormatting>
  <conditionalFormatting sqref="J272:K272">
    <cfRule type="expression" dxfId="2162" priority="849">
      <formula>AA272=1</formula>
    </cfRule>
  </conditionalFormatting>
  <conditionalFormatting sqref="L272:M272">
    <cfRule type="expression" dxfId="2161" priority="848">
      <formula>AB272=1</formula>
    </cfRule>
  </conditionalFormatting>
  <conditionalFormatting sqref="F275:M275">
    <cfRule type="containsBlanks" dxfId="2160" priority="847">
      <formula>LEN(TRIM(F275))=0</formula>
    </cfRule>
  </conditionalFormatting>
  <conditionalFormatting sqref="F274:M274">
    <cfRule type="colorScale" priority="845">
      <colorScale>
        <cfvo type="min"/>
        <cfvo type="max"/>
        <color rgb="FFFFEF9C"/>
        <color rgb="FFFF7128"/>
      </colorScale>
    </cfRule>
    <cfRule type="containsBlanks" dxfId="2159" priority="846">
      <formula>LEN(TRIM(F274))=0</formula>
    </cfRule>
  </conditionalFormatting>
  <conditionalFormatting sqref="H274:I274">
    <cfRule type="expression" dxfId="2158" priority="844">
      <formula>Z274=1</formula>
    </cfRule>
  </conditionalFormatting>
  <conditionalFormatting sqref="F274:G274">
    <cfRule type="expression" dxfId="2157" priority="843">
      <formula>Y274=1</formula>
    </cfRule>
  </conditionalFormatting>
  <conditionalFormatting sqref="J274:K274">
    <cfRule type="expression" dxfId="2156" priority="842">
      <formula>AA274=1</formula>
    </cfRule>
  </conditionalFormatting>
  <conditionalFormatting sqref="L274:M274">
    <cfRule type="expression" dxfId="2155" priority="841">
      <formula>AB274=1</formula>
    </cfRule>
  </conditionalFormatting>
  <conditionalFormatting sqref="F277:M277">
    <cfRule type="containsBlanks" dxfId="2154" priority="840">
      <formula>LEN(TRIM(F277))=0</formula>
    </cfRule>
  </conditionalFormatting>
  <conditionalFormatting sqref="F276:M276">
    <cfRule type="colorScale" priority="838">
      <colorScale>
        <cfvo type="min"/>
        <cfvo type="max"/>
        <color rgb="FFFFEF9C"/>
        <color rgb="FFFF7128"/>
      </colorScale>
    </cfRule>
    <cfRule type="containsBlanks" dxfId="2153" priority="839">
      <formula>LEN(TRIM(F276))=0</formula>
    </cfRule>
  </conditionalFormatting>
  <conditionalFormatting sqref="H276:I276">
    <cfRule type="expression" dxfId="2152" priority="837">
      <formula>Z276=1</formula>
    </cfRule>
  </conditionalFormatting>
  <conditionalFormatting sqref="F276:G276">
    <cfRule type="expression" dxfId="2151" priority="836">
      <formula>Y276=1</formula>
    </cfRule>
  </conditionalFormatting>
  <conditionalFormatting sqref="J276:K276">
    <cfRule type="expression" dxfId="2150" priority="835">
      <formula>AA276=1</formula>
    </cfRule>
  </conditionalFormatting>
  <conditionalFormatting sqref="L276:M276">
    <cfRule type="expression" dxfId="2149" priority="834">
      <formula>AB276=1</formula>
    </cfRule>
  </conditionalFormatting>
  <conditionalFormatting sqref="F279:M279">
    <cfRule type="containsBlanks" dxfId="2148" priority="833">
      <formula>LEN(TRIM(F279))=0</formula>
    </cfRule>
  </conditionalFormatting>
  <conditionalFormatting sqref="F278:M278">
    <cfRule type="colorScale" priority="831">
      <colorScale>
        <cfvo type="min"/>
        <cfvo type="max"/>
        <color rgb="FFFFEF9C"/>
        <color rgb="FFFF7128"/>
      </colorScale>
    </cfRule>
    <cfRule type="containsBlanks" dxfId="2147" priority="832">
      <formula>LEN(TRIM(F278))=0</formula>
    </cfRule>
  </conditionalFormatting>
  <conditionalFormatting sqref="H278:I278">
    <cfRule type="expression" dxfId="2146" priority="830">
      <formula>Z278=1</formula>
    </cfRule>
  </conditionalFormatting>
  <conditionalFormatting sqref="F278:G278">
    <cfRule type="expression" dxfId="2145" priority="829">
      <formula>Y278=1</formula>
    </cfRule>
  </conditionalFormatting>
  <conditionalFormatting sqref="J278:K278">
    <cfRule type="expression" dxfId="2144" priority="828">
      <formula>AA278=1</formula>
    </cfRule>
  </conditionalFormatting>
  <conditionalFormatting sqref="L278:M278">
    <cfRule type="expression" dxfId="2143" priority="827">
      <formula>AB278=1</formula>
    </cfRule>
  </conditionalFormatting>
  <conditionalFormatting sqref="F281:M281">
    <cfRule type="containsBlanks" dxfId="2142" priority="826">
      <formula>LEN(TRIM(F281))=0</formula>
    </cfRule>
  </conditionalFormatting>
  <conditionalFormatting sqref="F280:M280">
    <cfRule type="colorScale" priority="824">
      <colorScale>
        <cfvo type="min"/>
        <cfvo type="max"/>
        <color rgb="FFFFEF9C"/>
        <color rgb="FFFF7128"/>
      </colorScale>
    </cfRule>
    <cfRule type="containsBlanks" dxfId="2141" priority="825">
      <formula>LEN(TRIM(F280))=0</formula>
    </cfRule>
  </conditionalFormatting>
  <conditionalFormatting sqref="H280:I280">
    <cfRule type="expression" dxfId="2140" priority="823">
      <formula>Z280=1</formula>
    </cfRule>
  </conditionalFormatting>
  <conditionalFormatting sqref="F280:G280">
    <cfRule type="expression" dxfId="2139" priority="822">
      <formula>Y280=1</formula>
    </cfRule>
  </conditionalFormatting>
  <conditionalFormatting sqref="J280:K280">
    <cfRule type="expression" dxfId="2138" priority="821">
      <formula>AA280=1</formula>
    </cfRule>
  </conditionalFormatting>
  <conditionalFormatting sqref="L280:M280">
    <cfRule type="expression" dxfId="2137" priority="820">
      <formula>AB280=1</formula>
    </cfRule>
  </conditionalFormatting>
  <conditionalFormatting sqref="F283:M283">
    <cfRule type="containsBlanks" dxfId="2136" priority="819">
      <formula>LEN(TRIM(F283))=0</formula>
    </cfRule>
  </conditionalFormatting>
  <conditionalFormatting sqref="F282:M282">
    <cfRule type="colorScale" priority="817">
      <colorScale>
        <cfvo type="min"/>
        <cfvo type="max"/>
        <color rgb="FFFFEF9C"/>
        <color rgb="FFFF7128"/>
      </colorScale>
    </cfRule>
    <cfRule type="containsBlanks" dxfId="2135" priority="818">
      <formula>LEN(TRIM(F282))=0</formula>
    </cfRule>
  </conditionalFormatting>
  <conditionalFormatting sqref="H282:I282">
    <cfRule type="expression" dxfId="2134" priority="816">
      <formula>Z282=1</formula>
    </cfRule>
  </conditionalFormatting>
  <conditionalFormatting sqref="F282:G282">
    <cfRule type="expression" dxfId="2133" priority="815">
      <formula>Y282=1</formula>
    </cfRule>
  </conditionalFormatting>
  <conditionalFormatting sqref="J282:K282">
    <cfRule type="expression" dxfId="2132" priority="814">
      <formula>AA282=1</formula>
    </cfRule>
  </conditionalFormatting>
  <conditionalFormatting sqref="L282:M282">
    <cfRule type="expression" dxfId="2131" priority="813">
      <formula>AB282=1</formula>
    </cfRule>
  </conditionalFormatting>
  <conditionalFormatting sqref="F285:M285">
    <cfRule type="containsBlanks" dxfId="2130" priority="812">
      <formula>LEN(TRIM(F285))=0</formula>
    </cfRule>
  </conditionalFormatting>
  <conditionalFormatting sqref="F284:M284">
    <cfRule type="colorScale" priority="810">
      <colorScale>
        <cfvo type="min"/>
        <cfvo type="max"/>
        <color rgb="FFFFEF9C"/>
        <color rgb="FFFF7128"/>
      </colorScale>
    </cfRule>
    <cfRule type="containsBlanks" dxfId="2129" priority="811">
      <formula>LEN(TRIM(F284))=0</formula>
    </cfRule>
  </conditionalFormatting>
  <conditionalFormatting sqref="H284:I284">
    <cfRule type="expression" dxfId="2128" priority="809">
      <formula>Z284=1</formula>
    </cfRule>
  </conditionalFormatting>
  <conditionalFormatting sqref="F284:G284">
    <cfRule type="expression" dxfId="2127" priority="808">
      <formula>Y284=1</formula>
    </cfRule>
  </conditionalFormatting>
  <conditionalFormatting sqref="J284:K284">
    <cfRule type="expression" dxfId="2126" priority="807">
      <formula>AA284=1</formula>
    </cfRule>
  </conditionalFormatting>
  <conditionalFormatting sqref="L284:M284">
    <cfRule type="expression" dxfId="2125" priority="806">
      <formula>AB284=1</formula>
    </cfRule>
  </conditionalFormatting>
  <conditionalFormatting sqref="F287:M287">
    <cfRule type="containsBlanks" dxfId="2124" priority="805">
      <formula>LEN(TRIM(F287))=0</formula>
    </cfRule>
  </conditionalFormatting>
  <conditionalFormatting sqref="F286:M286">
    <cfRule type="colorScale" priority="803">
      <colorScale>
        <cfvo type="min"/>
        <cfvo type="max"/>
        <color rgb="FFFFEF9C"/>
        <color rgb="FFFF7128"/>
      </colorScale>
    </cfRule>
    <cfRule type="containsBlanks" dxfId="2123" priority="804">
      <formula>LEN(TRIM(F286))=0</formula>
    </cfRule>
  </conditionalFormatting>
  <conditionalFormatting sqref="H286:I286">
    <cfRule type="expression" dxfId="2122" priority="802">
      <formula>Z286=1</formula>
    </cfRule>
  </conditionalFormatting>
  <conditionalFormatting sqref="F286:G286">
    <cfRule type="expression" dxfId="2121" priority="801">
      <formula>Y286=1</formula>
    </cfRule>
  </conditionalFormatting>
  <conditionalFormatting sqref="J286:K286">
    <cfRule type="expression" dxfId="2120" priority="800">
      <formula>AA286=1</formula>
    </cfRule>
  </conditionalFormatting>
  <conditionalFormatting sqref="L286:M286">
    <cfRule type="expression" dxfId="2119" priority="799">
      <formula>AB286=1</formula>
    </cfRule>
  </conditionalFormatting>
  <conditionalFormatting sqref="F289:M289">
    <cfRule type="containsBlanks" dxfId="2118" priority="798">
      <formula>LEN(TRIM(F289))=0</formula>
    </cfRule>
  </conditionalFormatting>
  <conditionalFormatting sqref="F288:M288">
    <cfRule type="colorScale" priority="796">
      <colorScale>
        <cfvo type="min"/>
        <cfvo type="max"/>
        <color rgb="FFFFEF9C"/>
        <color rgb="FFFF7128"/>
      </colorScale>
    </cfRule>
    <cfRule type="containsBlanks" dxfId="2117" priority="797">
      <formula>LEN(TRIM(F288))=0</formula>
    </cfRule>
  </conditionalFormatting>
  <conditionalFormatting sqref="H288:I288">
    <cfRule type="expression" dxfId="2116" priority="795">
      <formula>Z288=1</formula>
    </cfRule>
  </conditionalFormatting>
  <conditionalFormatting sqref="F288:G288">
    <cfRule type="expression" dxfId="2115" priority="794">
      <formula>Y288=1</formula>
    </cfRule>
  </conditionalFormatting>
  <conditionalFormatting sqref="J288:K288">
    <cfRule type="expression" dxfId="2114" priority="793">
      <formula>AA288=1</formula>
    </cfRule>
  </conditionalFormatting>
  <conditionalFormatting sqref="L288:M288">
    <cfRule type="expression" dxfId="2113" priority="792">
      <formula>AB288=1</formula>
    </cfRule>
  </conditionalFormatting>
  <conditionalFormatting sqref="F291:M291">
    <cfRule type="containsBlanks" dxfId="2112" priority="791">
      <formula>LEN(TRIM(F291))=0</formula>
    </cfRule>
  </conditionalFormatting>
  <conditionalFormatting sqref="F290:M290">
    <cfRule type="colorScale" priority="789">
      <colorScale>
        <cfvo type="min"/>
        <cfvo type="max"/>
        <color rgb="FFFFEF9C"/>
        <color rgb="FFFF7128"/>
      </colorScale>
    </cfRule>
    <cfRule type="containsBlanks" dxfId="2111" priority="790">
      <formula>LEN(TRIM(F290))=0</formula>
    </cfRule>
  </conditionalFormatting>
  <conditionalFormatting sqref="H290:I290">
    <cfRule type="expression" dxfId="2110" priority="788">
      <formula>Z290=1</formula>
    </cfRule>
  </conditionalFormatting>
  <conditionalFormatting sqref="F290:G290">
    <cfRule type="expression" dxfId="2109" priority="787">
      <formula>Y290=1</formula>
    </cfRule>
  </conditionalFormatting>
  <conditionalFormatting sqref="J290:K290">
    <cfRule type="expression" dxfId="2108" priority="786">
      <formula>AA290=1</formula>
    </cfRule>
  </conditionalFormatting>
  <conditionalFormatting sqref="L290:M290">
    <cfRule type="expression" dxfId="2107" priority="785">
      <formula>AB290=1</formula>
    </cfRule>
  </conditionalFormatting>
  <conditionalFormatting sqref="F293:M293">
    <cfRule type="containsBlanks" dxfId="2106" priority="784">
      <formula>LEN(TRIM(F293))=0</formula>
    </cfRule>
  </conditionalFormatting>
  <conditionalFormatting sqref="F292:M292">
    <cfRule type="colorScale" priority="782">
      <colorScale>
        <cfvo type="min"/>
        <cfvo type="max"/>
        <color rgb="FFFFEF9C"/>
        <color rgb="FFFF7128"/>
      </colorScale>
    </cfRule>
    <cfRule type="containsBlanks" dxfId="2105" priority="783">
      <formula>LEN(TRIM(F292))=0</formula>
    </cfRule>
  </conditionalFormatting>
  <conditionalFormatting sqref="H292:I292">
    <cfRule type="expression" dxfId="2104" priority="781">
      <formula>Z292=1</formula>
    </cfRule>
  </conditionalFormatting>
  <conditionalFormatting sqref="F292:G292">
    <cfRule type="expression" dxfId="2103" priority="780">
      <formula>Y292=1</formula>
    </cfRule>
  </conditionalFormatting>
  <conditionalFormatting sqref="J292:K292">
    <cfRule type="expression" dxfId="2102" priority="779">
      <formula>AA292=1</formula>
    </cfRule>
  </conditionalFormatting>
  <conditionalFormatting sqref="L292:M292">
    <cfRule type="expression" dxfId="2101" priority="778">
      <formula>AB292=1</formula>
    </cfRule>
  </conditionalFormatting>
  <conditionalFormatting sqref="F295:M295">
    <cfRule type="containsBlanks" dxfId="2100" priority="777">
      <formula>LEN(TRIM(F295))=0</formula>
    </cfRule>
  </conditionalFormatting>
  <conditionalFormatting sqref="F294:M294">
    <cfRule type="colorScale" priority="775">
      <colorScale>
        <cfvo type="min"/>
        <cfvo type="max"/>
        <color rgb="FFFFEF9C"/>
        <color rgb="FFFF7128"/>
      </colorScale>
    </cfRule>
    <cfRule type="containsBlanks" dxfId="2099" priority="776">
      <formula>LEN(TRIM(F294))=0</formula>
    </cfRule>
  </conditionalFormatting>
  <conditionalFormatting sqref="H294:I294">
    <cfRule type="expression" dxfId="2098" priority="774">
      <formula>Z294=1</formula>
    </cfRule>
  </conditionalFormatting>
  <conditionalFormatting sqref="F294:G294">
    <cfRule type="expression" dxfId="2097" priority="773">
      <formula>Y294=1</formula>
    </cfRule>
  </conditionalFormatting>
  <conditionalFormatting sqref="J294:K294">
    <cfRule type="expression" dxfId="2096" priority="772">
      <formula>AA294=1</formula>
    </cfRule>
  </conditionalFormatting>
  <conditionalFormatting sqref="L294:M294">
    <cfRule type="expression" dxfId="2095" priority="771">
      <formula>AB294=1</formula>
    </cfRule>
  </conditionalFormatting>
  <conditionalFormatting sqref="F297:M297">
    <cfRule type="containsBlanks" dxfId="2094" priority="770">
      <formula>LEN(TRIM(F297))=0</formula>
    </cfRule>
  </conditionalFormatting>
  <conditionalFormatting sqref="F296:M296">
    <cfRule type="colorScale" priority="768">
      <colorScale>
        <cfvo type="min"/>
        <cfvo type="max"/>
        <color rgb="FFFFEF9C"/>
        <color rgb="FFFF7128"/>
      </colorScale>
    </cfRule>
    <cfRule type="containsBlanks" dxfId="2093" priority="769">
      <formula>LEN(TRIM(F296))=0</formula>
    </cfRule>
  </conditionalFormatting>
  <conditionalFormatting sqref="H296:I296">
    <cfRule type="expression" dxfId="2092" priority="767">
      <formula>Z296=1</formula>
    </cfRule>
  </conditionalFormatting>
  <conditionalFormatting sqref="F296:G296">
    <cfRule type="expression" dxfId="2091" priority="766">
      <formula>Y296=1</formula>
    </cfRule>
  </conditionalFormatting>
  <conditionalFormatting sqref="J296:K296">
    <cfRule type="expression" dxfId="2090" priority="765">
      <formula>AA296=1</formula>
    </cfRule>
  </conditionalFormatting>
  <conditionalFormatting sqref="L296:M296">
    <cfRule type="expression" dxfId="2089" priority="764">
      <formula>AB296=1</formula>
    </cfRule>
  </conditionalFormatting>
  <conditionalFormatting sqref="F299:M299">
    <cfRule type="containsBlanks" dxfId="2088" priority="763">
      <formula>LEN(TRIM(F299))=0</formula>
    </cfRule>
  </conditionalFormatting>
  <conditionalFormatting sqref="F298:M298">
    <cfRule type="colorScale" priority="761">
      <colorScale>
        <cfvo type="min"/>
        <cfvo type="max"/>
        <color rgb="FFFFEF9C"/>
        <color rgb="FFFF7128"/>
      </colorScale>
    </cfRule>
    <cfRule type="containsBlanks" dxfId="2087" priority="762">
      <formula>LEN(TRIM(F298))=0</formula>
    </cfRule>
  </conditionalFormatting>
  <conditionalFormatting sqref="H298:I298">
    <cfRule type="expression" dxfId="2086" priority="760">
      <formula>Z298=1</formula>
    </cfRule>
  </conditionalFormatting>
  <conditionalFormatting sqref="F298:G298">
    <cfRule type="expression" dxfId="2085" priority="759">
      <formula>Y298=1</formula>
    </cfRule>
  </conditionalFormatting>
  <conditionalFormatting sqref="J298:K298">
    <cfRule type="expression" dxfId="2084" priority="758">
      <formula>AA298=1</formula>
    </cfRule>
  </conditionalFormatting>
  <conditionalFormatting sqref="L298:M298">
    <cfRule type="expression" dxfId="2083" priority="757">
      <formula>AB298=1</formula>
    </cfRule>
  </conditionalFormatting>
  <conditionalFormatting sqref="F301:M301">
    <cfRule type="containsBlanks" dxfId="2082" priority="756">
      <formula>LEN(TRIM(F301))=0</formula>
    </cfRule>
  </conditionalFormatting>
  <conditionalFormatting sqref="F300:M300">
    <cfRule type="colorScale" priority="754">
      <colorScale>
        <cfvo type="min"/>
        <cfvo type="max"/>
        <color rgb="FFFFEF9C"/>
        <color rgb="FFFF7128"/>
      </colorScale>
    </cfRule>
    <cfRule type="containsBlanks" dxfId="2081" priority="755">
      <formula>LEN(TRIM(F300))=0</formula>
    </cfRule>
  </conditionalFormatting>
  <conditionalFormatting sqref="H300:I300">
    <cfRule type="expression" dxfId="2080" priority="753">
      <formula>Z300=1</formula>
    </cfRule>
  </conditionalFormatting>
  <conditionalFormatting sqref="F300:G300">
    <cfRule type="expression" dxfId="2079" priority="752">
      <formula>Y300=1</formula>
    </cfRule>
  </conditionalFormatting>
  <conditionalFormatting sqref="J300:K300">
    <cfRule type="expression" dxfId="2078" priority="751">
      <formula>AA300=1</formula>
    </cfRule>
  </conditionalFormatting>
  <conditionalFormatting sqref="L300:M300">
    <cfRule type="expression" dxfId="2077" priority="750">
      <formula>AB300=1</formula>
    </cfRule>
  </conditionalFormatting>
  <conditionalFormatting sqref="F303:M303">
    <cfRule type="containsBlanks" dxfId="2076" priority="749">
      <formula>LEN(TRIM(F303))=0</formula>
    </cfRule>
  </conditionalFormatting>
  <conditionalFormatting sqref="F302:M302">
    <cfRule type="colorScale" priority="747">
      <colorScale>
        <cfvo type="min"/>
        <cfvo type="max"/>
        <color rgb="FFFFEF9C"/>
        <color rgb="FFFF7128"/>
      </colorScale>
    </cfRule>
    <cfRule type="containsBlanks" dxfId="2075" priority="748">
      <formula>LEN(TRIM(F302))=0</formula>
    </cfRule>
  </conditionalFormatting>
  <conditionalFormatting sqref="H302:I302">
    <cfRule type="expression" dxfId="2074" priority="746">
      <formula>Z302=1</formula>
    </cfRule>
  </conditionalFormatting>
  <conditionalFormatting sqref="F302:G302">
    <cfRule type="expression" dxfId="2073" priority="745">
      <formula>Y302=1</formula>
    </cfRule>
  </conditionalFormatting>
  <conditionalFormatting sqref="J302:K302">
    <cfRule type="expression" dxfId="2072" priority="744">
      <formula>AA302=1</formula>
    </cfRule>
  </conditionalFormatting>
  <conditionalFormatting sqref="L302:M302">
    <cfRule type="expression" dxfId="2071" priority="743">
      <formula>AB302=1</formula>
    </cfRule>
  </conditionalFormatting>
  <conditionalFormatting sqref="F305:M305">
    <cfRule type="containsBlanks" dxfId="2070" priority="742">
      <formula>LEN(TRIM(F305))=0</formula>
    </cfRule>
  </conditionalFormatting>
  <conditionalFormatting sqref="F304:M304">
    <cfRule type="colorScale" priority="740">
      <colorScale>
        <cfvo type="min"/>
        <cfvo type="max"/>
        <color rgb="FFFFEF9C"/>
        <color rgb="FFFF7128"/>
      </colorScale>
    </cfRule>
    <cfRule type="containsBlanks" dxfId="2069" priority="741">
      <formula>LEN(TRIM(F304))=0</formula>
    </cfRule>
  </conditionalFormatting>
  <conditionalFormatting sqref="H304:I304">
    <cfRule type="expression" dxfId="2068" priority="739">
      <formula>Z304=1</formula>
    </cfRule>
  </conditionalFormatting>
  <conditionalFormatting sqref="F304:G304">
    <cfRule type="expression" dxfId="2067" priority="738">
      <formula>Y304=1</formula>
    </cfRule>
  </conditionalFormatting>
  <conditionalFormatting sqref="J304:K304">
    <cfRule type="expression" dxfId="2066" priority="737">
      <formula>AA304=1</formula>
    </cfRule>
  </conditionalFormatting>
  <conditionalFormatting sqref="L304:M304">
    <cfRule type="expression" dxfId="2065" priority="736">
      <formula>AB304=1</formula>
    </cfRule>
  </conditionalFormatting>
  <conditionalFormatting sqref="F307:M307">
    <cfRule type="containsBlanks" dxfId="2064" priority="735">
      <formula>LEN(TRIM(F307))=0</formula>
    </cfRule>
  </conditionalFormatting>
  <conditionalFormatting sqref="F306:M306">
    <cfRule type="colorScale" priority="733">
      <colorScale>
        <cfvo type="min"/>
        <cfvo type="max"/>
        <color rgb="FFFFEF9C"/>
        <color rgb="FFFF7128"/>
      </colorScale>
    </cfRule>
    <cfRule type="containsBlanks" dxfId="2063" priority="734">
      <formula>LEN(TRIM(F306))=0</formula>
    </cfRule>
  </conditionalFormatting>
  <conditionalFormatting sqref="H306:I306">
    <cfRule type="expression" dxfId="2062" priority="732">
      <formula>Z306=1</formula>
    </cfRule>
  </conditionalFormatting>
  <conditionalFormatting sqref="F306:G306">
    <cfRule type="expression" dxfId="2061" priority="731">
      <formula>Y306=1</formula>
    </cfRule>
  </conditionalFormatting>
  <conditionalFormatting sqref="J306:K306">
    <cfRule type="expression" dxfId="2060" priority="730">
      <formula>AA306=1</formula>
    </cfRule>
  </conditionalFormatting>
  <conditionalFormatting sqref="L306:M306">
    <cfRule type="expression" dxfId="2059" priority="729">
      <formula>AB306=1</formula>
    </cfRule>
  </conditionalFormatting>
  <conditionalFormatting sqref="F309:M309">
    <cfRule type="containsBlanks" dxfId="2058" priority="728">
      <formula>LEN(TRIM(F309))=0</formula>
    </cfRule>
  </conditionalFormatting>
  <conditionalFormatting sqref="F308:M308">
    <cfRule type="colorScale" priority="726">
      <colorScale>
        <cfvo type="min"/>
        <cfvo type="max"/>
        <color rgb="FFFFEF9C"/>
        <color rgb="FFFF7128"/>
      </colorScale>
    </cfRule>
    <cfRule type="containsBlanks" dxfId="2057" priority="727">
      <formula>LEN(TRIM(F308))=0</formula>
    </cfRule>
  </conditionalFormatting>
  <conditionalFormatting sqref="H308:I308">
    <cfRule type="expression" dxfId="2056" priority="725">
      <formula>Z308=1</formula>
    </cfRule>
  </conditionalFormatting>
  <conditionalFormatting sqref="F308:G308">
    <cfRule type="expression" dxfId="2055" priority="724">
      <formula>Y308=1</formula>
    </cfRule>
  </conditionalFormatting>
  <conditionalFormatting sqref="J308:K308">
    <cfRule type="expression" dxfId="2054" priority="723">
      <formula>AA308=1</formula>
    </cfRule>
  </conditionalFormatting>
  <conditionalFormatting sqref="L308:M308">
    <cfRule type="expression" dxfId="2053" priority="722">
      <formula>AB308=1</formula>
    </cfRule>
  </conditionalFormatting>
  <conditionalFormatting sqref="F311:M311">
    <cfRule type="containsBlanks" dxfId="2052" priority="721">
      <formula>LEN(TRIM(F311))=0</formula>
    </cfRule>
  </conditionalFormatting>
  <conditionalFormatting sqref="F310:M310">
    <cfRule type="colorScale" priority="719">
      <colorScale>
        <cfvo type="min"/>
        <cfvo type="max"/>
        <color rgb="FFFFEF9C"/>
        <color rgb="FFFF7128"/>
      </colorScale>
    </cfRule>
    <cfRule type="containsBlanks" dxfId="2051" priority="720">
      <formula>LEN(TRIM(F310))=0</formula>
    </cfRule>
  </conditionalFormatting>
  <conditionalFormatting sqref="H310:I310">
    <cfRule type="expression" dxfId="2050" priority="718">
      <formula>Z310=1</formula>
    </cfRule>
  </conditionalFormatting>
  <conditionalFormatting sqref="F310:G310">
    <cfRule type="expression" dxfId="2049" priority="717">
      <formula>Y310=1</formula>
    </cfRule>
  </conditionalFormatting>
  <conditionalFormatting sqref="J310:K310">
    <cfRule type="expression" dxfId="2048" priority="716">
      <formula>AA310=1</formula>
    </cfRule>
  </conditionalFormatting>
  <conditionalFormatting sqref="L310:M310">
    <cfRule type="expression" dxfId="2047" priority="715">
      <formula>AB310=1</formula>
    </cfRule>
  </conditionalFormatting>
  <conditionalFormatting sqref="F313:M313">
    <cfRule type="containsBlanks" dxfId="2046" priority="714">
      <formula>LEN(TRIM(F313))=0</formula>
    </cfRule>
  </conditionalFormatting>
  <conditionalFormatting sqref="F312:M312">
    <cfRule type="colorScale" priority="712">
      <colorScale>
        <cfvo type="min"/>
        <cfvo type="max"/>
        <color rgb="FFFFEF9C"/>
        <color rgb="FFFF7128"/>
      </colorScale>
    </cfRule>
    <cfRule type="containsBlanks" dxfId="2045" priority="713">
      <formula>LEN(TRIM(F312))=0</formula>
    </cfRule>
  </conditionalFormatting>
  <conditionalFormatting sqref="H312:I312">
    <cfRule type="expression" dxfId="2044" priority="711">
      <formula>Z312=1</formula>
    </cfRule>
  </conditionalFormatting>
  <conditionalFormatting sqref="F312:G312">
    <cfRule type="expression" dxfId="2043" priority="710">
      <formula>Y312=1</formula>
    </cfRule>
  </conditionalFormatting>
  <conditionalFormatting sqref="J312:K312">
    <cfRule type="expression" dxfId="2042" priority="709">
      <formula>AA312=1</formula>
    </cfRule>
  </conditionalFormatting>
  <conditionalFormatting sqref="L312:M312">
    <cfRule type="expression" dxfId="2041" priority="708">
      <formula>AB312=1</formula>
    </cfRule>
  </conditionalFormatting>
  <conditionalFormatting sqref="F315:M315">
    <cfRule type="containsBlanks" dxfId="2040" priority="707">
      <formula>LEN(TRIM(F315))=0</formula>
    </cfRule>
  </conditionalFormatting>
  <conditionalFormatting sqref="F314:M314">
    <cfRule type="colorScale" priority="705">
      <colorScale>
        <cfvo type="min"/>
        <cfvo type="max"/>
        <color rgb="FFFFEF9C"/>
        <color rgb="FFFF7128"/>
      </colorScale>
    </cfRule>
    <cfRule type="containsBlanks" dxfId="2039" priority="706">
      <formula>LEN(TRIM(F314))=0</formula>
    </cfRule>
  </conditionalFormatting>
  <conditionalFormatting sqref="H314:I314">
    <cfRule type="expression" dxfId="2038" priority="704">
      <formula>Z314=1</formula>
    </cfRule>
  </conditionalFormatting>
  <conditionalFormatting sqref="F314:G314">
    <cfRule type="expression" dxfId="2037" priority="703">
      <formula>Y314=1</formula>
    </cfRule>
  </conditionalFormatting>
  <conditionalFormatting sqref="J314:K314">
    <cfRule type="expression" dxfId="2036" priority="702">
      <formula>AA314=1</formula>
    </cfRule>
  </conditionalFormatting>
  <conditionalFormatting sqref="L314:M314">
    <cfRule type="expression" dxfId="2035" priority="701">
      <formula>AB314=1</formula>
    </cfRule>
  </conditionalFormatting>
  <conditionalFormatting sqref="F317:M317">
    <cfRule type="containsBlanks" dxfId="2034" priority="700">
      <formula>LEN(TRIM(F317))=0</formula>
    </cfRule>
  </conditionalFormatting>
  <conditionalFormatting sqref="F316:M316">
    <cfRule type="colorScale" priority="698">
      <colorScale>
        <cfvo type="min"/>
        <cfvo type="max"/>
        <color rgb="FFFFEF9C"/>
        <color rgb="FFFF7128"/>
      </colorScale>
    </cfRule>
    <cfRule type="containsBlanks" dxfId="2033" priority="699">
      <formula>LEN(TRIM(F316))=0</formula>
    </cfRule>
  </conditionalFormatting>
  <conditionalFormatting sqref="H316:I316">
    <cfRule type="expression" dxfId="2032" priority="697">
      <formula>Z316=1</formula>
    </cfRule>
  </conditionalFormatting>
  <conditionalFormatting sqref="F316:G316">
    <cfRule type="expression" dxfId="2031" priority="696">
      <formula>Y316=1</formula>
    </cfRule>
  </conditionalFormatting>
  <conditionalFormatting sqref="J316:K316">
    <cfRule type="expression" dxfId="2030" priority="695">
      <formula>AA316=1</formula>
    </cfRule>
  </conditionalFormatting>
  <conditionalFormatting sqref="L316:M316">
    <cfRule type="expression" dxfId="2029" priority="694">
      <formula>AB316=1</formula>
    </cfRule>
  </conditionalFormatting>
  <conditionalFormatting sqref="F319:M319">
    <cfRule type="containsBlanks" dxfId="2028" priority="693">
      <formula>LEN(TRIM(F319))=0</formula>
    </cfRule>
  </conditionalFormatting>
  <conditionalFormatting sqref="F318:M318">
    <cfRule type="colorScale" priority="691">
      <colorScale>
        <cfvo type="min"/>
        <cfvo type="max"/>
        <color rgb="FFFFEF9C"/>
        <color rgb="FFFF7128"/>
      </colorScale>
    </cfRule>
    <cfRule type="containsBlanks" dxfId="2027" priority="692">
      <formula>LEN(TRIM(F318))=0</formula>
    </cfRule>
  </conditionalFormatting>
  <conditionalFormatting sqref="H318:I318">
    <cfRule type="expression" dxfId="2026" priority="690">
      <formula>Z318=1</formula>
    </cfRule>
  </conditionalFormatting>
  <conditionalFormatting sqref="F318:G318">
    <cfRule type="expression" dxfId="2025" priority="689">
      <formula>Y318=1</formula>
    </cfRule>
  </conditionalFormatting>
  <conditionalFormatting sqref="J318:K318">
    <cfRule type="expression" dxfId="2024" priority="688">
      <formula>AA318=1</formula>
    </cfRule>
  </conditionalFormatting>
  <conditionalFormatting sqref="L318:M318">
    <cfRule type="expression" dxfId="2023" priority="687">
      <formula>AB318=1</formula>
    </cfRule>
  </conditionalFormatting>
  <conditionalFormatting sqref="F321:M321">
    <cfRule type="containsBlanks" dxfId="2022" priority="686">
      <formula>LEN(TRIM(F321))=0</formula>
    </cfRule>
  </conditionalFormatting>
  <conditionalFormatting sqref="F320:M320">
    <cfRule type="colorScale" priority="684">
      <colorScale>
        <cfvo type="min"/>
        <cfvo type="max"/>
        <color rgb="FFFFEF9C"/>
        <color rgb="FFFF7128"/>
      </colorScale>
    </cfRule>
    <cfRule type="containsBlanks" dxfId="2021" priority="685">
      <formula>LEN(TRIM(F320))=0</formula>
    </cfRule>
  </conditionalFormatting>
  <conditionalFormatting sqref="H320:I320">
    <cfRule type="expression" dxfId="2020" priority="683">
      <formula>Z320=1</formula>
    </cfRule>
  </conditionalFormatting>
  <conditionalFormatting sqref="F320:G320">
    <cfRule type="expression" dxfId="2019" priority="682">
      <formula>Y320=1</formula>
    </cfRule>
  </conditionalFormatting>
  <conditionalFormatting sqref="J320:K320">
    <cfRule type="expression" dxfId="2018" priority="681">
      <formula>AA320=1</formula>
    </cfRule>
  </conditionalFormatting>
  <conditionalFormatting sqref="L320:M320">
    <cfRule type="expression" dxfId="2017" priority="680">
      <formula>AB320=1</formula>
    </cfRule>
  </conditionalFormatting>
  <conditionalFormatting sqref="F323:M323">
    <cfRule type="containsBlanks" dxfId="2016" priority="679">
      <formula>LEN(TRIM(F323))=0</formula>
    </cfRule>
  </conditionalFormatting>
  <conditionalFormatting sqref="F322:M322">
    <cfRule type="colorScale" priority="677">
      <colorScale>
        <cfvo type="min"/>
        <cfvo type="max"/>
        <color rgb="FFFFEF9C"/>
        <color rgb="FFFF7128"/>
      </colorScale>
    </cfRule>
    <cfRule type="containsBlanks" dxfId="2015" priority="678">
      <formula>LEN(TRIM(F322))=0</formula>
    </cfRule>
  </conditionalFormatting>
  <conditionalFormatting sqref="H322:I322">
    <cfRule type="expression" dxfId="2014" priority="676">
      <formula>Z322=1</formula>
    </cfRule>
  </conditionalFormatting>
  <conditionalFormatting sqref="F322:G322">
    <cfRule type="expression" dxfId="2013" priority="675">
      <formula>Y322=1</formula>
    </cfRule>
  </conditionalFormatting>
  <conditionalFormatting sqref="J322:K322">
    <cfRule type="expression" dxfId="2012" priority="674">
      <formula>AA322=1</formula>
    </cfRule>
  </conditionalFormatting>
  <conditionalFormatting sqref="L322:M322">
    <cfRule type="expression" dxfId="2011" priority="673">
      <formula>AB322=1</formula>
    </cfRule>
  </conditionalFormatting>
  <conditionalFormatting sqref="F325:M325">
    <cfRule type="containsBlanks" dxfId="2010" priority="672">
      <formula>LEN(TRIM(F325))=0</formula>
    </cfRule>
  </conditionalFormatting>
  <conditionalFormatting sqref="F324:M324">
    <cfRule type="colorScale" priority="670">
      <colorScale>
        <cfvo type="min"/>
        <cfvo type="max"/>
        <color rgb="FFFFEF9C"/>
        <color rgb="FFFF7128"/>
      </colorScale>
    </cfRule>
    <cfRule type="containsBlanks" dxfId="2009" priority="671">
      <formula>LEN(TRIM(F324))=0</formula>
    </cfRule>
  </conditionalFormatting>
  <conditionalFormatting sqref="H324:I324">
    <cfRule type="expression" dxfId="2008" priority="669">
      <formula>Z324=1</formula>
    </cfRule>
  </conditionalFormatting>
  <conditionalFormatting sqref="F324:G324">
    <cfRule type="expression" dxfId="2007" priority="668">
      <formula>Y324=1</formula>
    </cfRule>
  </conditionalFormatting>
  <conditionalFormatting sqref="J324:K324">
    <cfRule type="expression" dxfId="2006" priority="667">
      <formula>AA324=1</formula>
    </cfRule>
  </conditionalFormatting>
  <conditionalFormatting sqref="L324:M324">
    <cfRule type="expression" dxfId="2005" priority="666">
      <formula>AB324=1</formula>
    </cfRule>
  </conditionalFormatting>
  <conditionalFormatting sqref="F327:M327">
    <cfRule type="containsBlanks" dxfId="2004" priority="665">
      <formula>LEN(TRIM(F327))=0</formula>
    </cfRule>
  </conditionalFormatting>
  <conditionalFormatting sqref="F326:M326">
    <cfRule type="colorScale" priority="663">
      <colorScale>
        <cfvo type="min"/>
        <cfvo type="max"/>
        <color rgb="FFFFEF9C"/>
        <color rgb="FFFF7128"/>
      </colorScale>
    </cfRule>
    <cfRule type="containsBlanks" dxfId="2003" priority="664">
      <formula>LEN(TRIM(F326))=0</formula>
    </cfRule>
  </conditionalFormatting>
  <conditionalFormatting sqref="H326:I326">
    <cfRule type="expression" dxfId="2002" priority="662">
      <formula>Z326=1</formula>
    </cfRule>
  </conditionalFormatting>
  <conditionalFormatting sqref="F326:G326">
    <cfRule type="expression" dxfId="2001" priority="661">
      <formula>Y326=1</formula>
    </cfRule>
  </conditionalFormatting>
  <conditionalFormatting sqref="J326:K326">
    <cfRule type="expression" dxfId="2000" priority="660">
      <formula>AA326=1</formula>
    </cfRule>
  </conditionalFormatting>
  <conditionalFormatting sqref="L326:M326">
    <cfRule type="expression" dxfId="1999" priority="659">
      <formula>AB326=1</formula>
    </cfRule>
  </conditionalFormatting>
  <conditionalFormatting sqref="F329:M329">
    <cfRule type="containsBlanks" dxfId="1998" priority="658">
      <formula>LEN(TRIM(F329))=0</formula>
    </cfRule>
  </conditionalFormatting>
  <conditionalFormatting sqref="F328:M328">
    <cfRule type="colorScale" priority="656">
      <colorScale>
        <cfvo type="min"/>
        <cfvo type="max"/>
        <color rgb="FFFFEF9C"/>
        <color rgb="FFFF7128"/>
      </colorScale>
    </cfRule>
    <cfRule type="containsBlanks" dxfId="1997" priority="657">
      <formula>LEN(TRIM(F328))=0</formula>
    </cfRule>
  </conditionalFormatting>
  <conditionalFormatting sqref="H328:I328">
    <cfRule type="expression" dxfId="1996" priority="655">
      <formula>Z328=1</formula>
    </cfRule>
  </conditionalFormatting>
  <conditionalFormatting sqref="F328:G328">
    <cfRule type="expression" dxfId="1995" priority="654">
      <formula>Y328=1</formula>
    </cfRule>
  </conditionalFormatting>
  <conditionalFormatting sqref="J328:K328">
    <cfRule type="expression" dxfId="1994" priority="653">
      <formula>AA328=1</formula>
    </cfRule>
  </conditionalFormatting>
  <conditionalFormatting sqref="L328:M328">
    <cfRule type="expression" dxfId="1993" priority="652">
      <formula>AB328=1</formula>
    </cfRule>
  </conditionalFormatting>
  <conditionalFormatting sqref="F331:M331">
    <cfRule type="containsBlanks" dxfId="1992" priority="651">
      <formula>LEN(TRIM(F331))=0</formula>
    </cfRule>
  </conditionalFormatting>
  <conditionalFormatting sqref="F330:M330">
    <cfRule type="colorScale" priority="649">
      <colorScale>
        <cfvo type="min"/>
        <cfvo type="max"/>
        <color rgb="FFFFEF9C"/>
        <color rgb="FFFF7128"/>
      </colorScale>
    </cfRule>
    <cfRule type="containsBlanks" dxfId="1991" priority="650">
      <formula>LEN(TRIM(F330))=0</formula>
    </cfRule>
  </conditionalFormatting>
  <conditionalFormatting sqref="H330:I330">
    <cfRule type="expression" dxfId="1990" priority="648">
      <formula>Z330=1</formula>
    </cfRule>
  </conditionalFormatting>
  <conditionalFormatting sqref="F330:G330">
    <cfRule type="expression" dxfId="1989" priority="647">
      <formula>Y330=1</formula>
    </cfRule>
  </conditionalFormatting>
  <conditionalFormatting sqref="J330:K330">
    <cfRule type="expression" dxfId="1988" priority="646">
      <formula>AA330=1</formula>
    </cfRule>
  </conditionalFormatting>
  <conditionalFormatting sqref="L330:M330">
    <cfRule type="expression" dxfId="1987" priority="645">
      <formula>AB330=1</formula>
    </cfRule>
  </conditionalFormatting>
  <conditionalFormatting sqref="F333:M333">
    <cfRule type="containsBlanks" dxfId="1986" priority="644">
      <formula>LEN(TRIM(F333))=0</formula>
    </cfRule>
  </conditionalFormatting>
  <conditionalFormatting sqref="F332:M332">
    <cfRule type="colorScale" priority="642">
      <colorScale>
        <cfvo type="min"/>
        <cfvo type="max"/>
        <color rgb="FFFFEF9C"/>
        <color rgb="FFFF7128"/>
      </colorScale>
    </cfRule>
    <cfRule type="containsBlanks" dxfId="1985" priority="643">
      <formula>LEN(TRIM(F332))=0</formula>
    </cfRule>
  </conditionalFormatting>
  <conditionalFormatting sqref="H332:I332">
    <cfRule type="expression" dxfId="1984" priority="641">
      <formula>Z332=1</formula>
    </cfRule>
  </conditionalFormatting>
  <conditionalFormatting sqref="F332:G332">
    <cfRule type="expression" dxfId="1983" priority="640">
      <formula>Y332=1</formula>
    </cfRule>
  </conditionalFormatting>
  <conditionalFormatting sqref="J332:K332">
    <cfRule type="expression" dxfId="1982" priority="639">
      <formula>AA332=1</formula>
    </cfRule>
  </conditionalFormatting>
  <conditionalFormatting sqref="L332:M332">
    <cfRule type="expression" dxfId="1981" priority="638">
      <formula>AB332=1</formula>
    </cfRule>
  </conditionalFormatting>
  <conditionalFormatting sqref="F335:M335">
    <cfRule type="containsBlanks" dxfId="1980" priority="637">
      <formula>LEN(TRIM(F335))=0</formula>
    </cfRule>
  </conditionalFormatting>
  <conditionalFormatting sqref="F334:M334">
    <cfRule type="colorScale" priority="635">
      <colorScale>
        <cfvo type="min"/>
        <cfvo type="max"/>
        <color rgb="FFFFEF9C"/>
        <color rgb="FFFF7128"/>
      </colorScale>
    </cfRule>
    <cfRule type="containsBlanks" dxfId="1979" priority="636">
      <formula>LEN(TRIM(F334))=0</formula>
    </cfRule>
  </conditionalFormatting>
  <conditionalFormatting sqref="H334:I334">
    <cfRule type="expression" dxfId="1978" priority="634">
      <formula>Z334=1</formula>
    </cfRule>
  </conditionalFormatting>
  <conditionalFormatting sqref="F334:G334">
    <cfRule type="expression" dxfId="1977" priority="633">
      <formula>Y334=1</formula>
    </cfRule>
  </conditionalFormatting>
  <conditionalFormatting sqref="J334:K334">
    <cfRule type="expression" dxfId="1976" priority="632">
      <formula>AA334=1</formula>
    </cfRule>
  </conditionalFormatting>
  <conditionalFormatting sqref="L334:M334">
    <cfRule type="expression" dxfId="1975" priority="631">
      <formula>AB334=1</formula>
    </cfRule>
  </conditionalFormatting>
  <conditionalFormatting sqref="F337:M337">
    <cfRule type="containsBlanks" dxfId="1974" priority="630">
      <formula>LEN(TRIM(F337))=0</formula>
    </cfRule>
  </conditionalFormatting>
  <conditionalFormatting sqref="F336:M336">
    <cfRule type="colorScale" priority="628">
      <colorScale>
        <cfvo type="min"/>
        <cfvo type="max"/>
        <color rgb="FFFFEF9C"/>
        <color rgb="FFFF7128"/>
      </colorScale>
    </cfRule>
    <cfRule type="containsBlanks" dxfId="1973" priority="629">
      <formula>LEN(TRIM(F336))=0</formula>
    </cfRule>
  </conditionalFormatting>
  <conditionalFormatting sqref="H336:I336">
    <cfRule type="expression" dxfId="1972" priority="627">
      <formula>Z336=1</formula>
    </cfRule>
  </conditionalFormatting>
  <conditionalFormatting sqref="F336:G336">
    <cfRule type="expression" dxfId="1971" priority="626">
      <formula>Y336=1</formula>
    </cfRule>
  </conditionalFormatting>
  <conditionalFormatting sqref="J336:K336">
    <cfRule type="expression" dxfId="1970" priority="625">
      <formula>AA336=1</formula>
    </cfRule>
  </conditionalFormatting>
  <conditionalFormatting sqref="L336:M336">
    <cfRule type="expression" dxfId="1969" priority="624">
      <formula>AB336=1</formula>
    </cfRule>
  </conditionalFormatting>
  <conditionalFormatting sqref="F339:M339">
    <cfRule type="containsBlanks" dxfId="1968" priority="623">
      <formula>LEN(TRIM(F339))=0</formula>
    </cfRule>
  </conditionalFormatting>
  <conditionalFormatting sqref="F338:M338">
    <cfRule type="colorScale" priority="621">
      <colorScale>
        <cfvo type="min"/>
        <cfvo type="max"/>
        <color rgb="FFFFEF9C"/>
        <color rgb="FFFF7128"/>
      </colorScale>
    </cfRule>
    <cfRule type="containsBlanks" dxfId="1967" priority="622">
      <formula>LEN(TRIM(F338))=0</formula>
    </cfRule>
  </conditionalFormatting>
  <conditionalFormatting sqref="H338:I338">
    <cfRule type="expression" dxfId="1966" priority="620">
      <formula>Z338=1</formula>
    </cfRule>
  </conditionalFormatting>
  <conditionalFormatting sqref="F338:G338">
    <cfRule type="expression" dxfId="1965" priority="619">
      <formula>Y338=1</formula>
    </cfRule>
  </conditionalFormatting>
  <conditionalFormatting sqref="J338:K338">
    <cfRule type="expression" dxfId="1964" priority="618">
      <formula>AA338=1</formula>
    </cfRule>
  </conditionalFormatting>
  <conditionalFormatting sqref="L338:M338">
    <cfRule type="expression" dxfId="1963" priority="617">
      <formula>AB338=1</formula>
    </cfRule>
  </conditionalFormatting>
  <conditionalFormatting sqref="F341:M341">
    <cfRule type="containsBlanks" dxfId="1962" priority="616">
      <formula>LEN(TRIM(F341))=0</formula>
    </cfRule>
  </conditionalFormatting>
  <conditionalFormatting sqref="F340:M340">
    <cfRule type="colorScale" priority="614">
      <colorScale>
        <cfvo type="min"/>
        <cfvo type="max"/>
        <color rgb="FFFFEF9C"/>
        <color rgb="FFFF7128"/>
      </colorScale>
    </cfRule>
    <cfRule type="containsBlanks" dxfId="1961" priority="615">
      <formula>LEN(TRIM(F340))=0</formula>
    </cfRule>
  </conditionalFormatting>
  <conditionalFormatting sqref="H340:I340">
    <cfRule type="expression" dxfId="1960" priority="613">
      <formula>Z340=1</formula>
    </cfRule>
  </conditionalFormatting>
  <conditionalFormatting sqref="F340:G340">
    <cfRule type="expression" dxfId="1959" priority="612">
      <formula>Y340=1</formula>
    </cfRule>
  </conditionalFormatting>
  <conditionalFormatting sqref="J340:K340">
    <cfRule type="expression" dxfId="1958" priority="611">
      <formula>AA340=1</formula>
    </cfRule>
  </conditionalFormatting>
  <conditionalFormatting sqref="L340:M340">
    <cfRule type="expression" dxfId="1957" priority="610">
      <formula>AB340=1</formula>
    </cfRule>
  </conditionalFormatting>
  <conditionalFormatting sqref="F343:M343">
    <cfRule type="containsBlanks" dxfId="1956" priority="609">
      <formula>LEN(TRIM(F343))=0</formula>
    </cfRule>
  </conditionalFormatting>
  <conditionalFormatting sqref="F342:M342">
    <cfRule type="colorScale" priority="607">
      <colorScale>
        <cfvo type="min"/>
        <cfvo type="max"/>
        <color rgb="FFFFEF9C"/>
        <color rgb="FFFF7128"/>
      </colorScale>
    </cfRule>
    <cfRule type="containsBlanks" dxfId="1955" priority="608">
      <formula>LEN(TRIM(F342))=0</formula>
    </cfRule>
  </conditionalFormatting>
  <conditionalFormatting sqref="H342:I342">
    <cfRule type="expression" dxfId="1954" priority="606">
      <formula>Z342=1</formula>
    </cfRule>
  </conditionalFormatting>
  <conditionalFormatting sqref="F342:G342">
    <cfRule type="expression" dxfId="1953" priority="605">
      <formula>Y342=1</formula>
    </cfRule>
  </conditionalFormatting>
  <conditionalFormatting sqref="J342:K342">
    <cfRule type="expression" dxfId="1952" priority="604">
      <formula>AA342=1</formula>
    </cfRule>
  </conditionalFormatting>
  <conditionalFormatting sqref="L342:M342">
    <cfRule type="expression" dxfId="1951" priority="603">
      <formula>AB342=1</formula>
    </cfRule>
  </conditionalFormatting>
  <conditionalFormatting sqref="F345:M345">
    <cfRule type="containsBlanks" dxfId="1950" priority="602">
      <formula>LEN(TRIM(F345))=0</formula>
    </cfRule>
  </conditionalFormatting>
  <conditionalFormatting sqref="F344:M344">
    <cfRule type="colorScale" priority="600">
      <colorScale>
        <cfvo type="min"/>
        <cfvo type="max"/>
        <color rgb="FFFFEF9C"/>
        <color rgb="FFFF7128"/>
      </colorScale>
    </cfRule>
    <cfRule type="containsBlanks" dxfId="1949" priority="601">
      <formula>LEN(TRIM(F344))=0</formula>
    </cfRule>
  </conditionalFormatting>
  <conditionalFormatting sqref="H344:I344">
    <cfRule type="expression" dxfId="1948" priority="599">
      <formula>Z344=1</formula>
    </cfRule>
  </conditionalFormatting>
  <conditionalFormatting sqref="F344:G344">
    <cfRule type="expression" dxfId="1947" priority="598">
      <formula>Y344=1</formula>
    </cfRule>
  </conditionalFormatting>
  <conditionalFormatting sqref="J344:K344">
    <cfRule type="expression" dxfId="1946" priority="597">
      <formula>AA344=1</formula>
    </cfRule>
  </conditionalFormatting>
  <conditionalFormatting sqref="L344:M344">
    <cfRule type="expression" dxfId="1945" priority="596">
      <formula>AB344=1</formula>
    </cfRule>
  </conditionalFormatting>
  <conditionalFormatting sqref="F347:M347">
    <cfRule type="containsBlanks" dxfId="1944" priority="595">
      <formula>LEN(TRIM(F347))=0</formula>
    </cfRule>
  </conditionalFormatting>
  <conditionalFormatting sqref="F346:M346">
    <cfRule type="colorScale" priority="593">
      <colorScale>
        <cfvo type="min"/>
        <cfvo type="max"/>
        <color rgb="FFFFEF9C"/>
        <color rgb="FFFF7128"/>
      </colorScale>
    </cfRule>
    <cfRule type="containsBlanks" dxfId="1943" priority="594">
      <formula>LEN(TRIM(F346))=0</formula>
    </cfRule>
  </conditionalFormatting>
  <conditionalFormatting sqref="H346:I346">
    <cfRule type="expression" dxfId="1942" priority="592">
      <formula>Z346=1</formula>
    </cfRule>
  </conditionalFormatting>
  <conditionalFormatting sqref="F346:G346">
    <cfRule type="expression" dxfId="1941" priority="591">
      <formula>Y346=1</formula>
    </cfRule>
  </conditionalFormatting>
  <conditionalFormatting sqref="J346:K346">
    <cfRule type="expression" dxfId="1940" priority="590">
      <formula>AA346=1</formula>
    </cfRule>
  </conditionalFormatting>
  <conditionalFormatting sqref="L346:M346">
    <cfRule type="expression" dxfId="1939" priority="589">
      <formula>AB346=1</formula>
    </cfRule>
  </conditionalFormatting>
  <conditionalFormatting sqref="F349:M349">
    <cfRule type="containsBlanks" dxfId="1938" priority="588">
      <formula>LEN(TRIM(F349))=0</formula>
    </cfRule>
  </conditionalFormatting>
  <conditionalFormatting sqref="F348:M348">
    <cfRule type="colorScale" priority="586">
      <colorScale>
        <cfvo type="min"/>
        <cfvo type="max"/>
        <color rgb="FFFFEF9C"/>
        <color rgb="FFFF7128"/>
      </colorScale>
    </cfRule>
    <cfRule type="containsBlanks" dxfId="1937" priority="587">
      <formula>LEN(TRIM(F348))=0</formula>
    </cfRule>
  </conditionalFormatting>
  <conditionalFormatting sqref="H348:I348">
    <cfRule type="expression" dxfId="1936" priority="585">
      <formula>Z348=1</formula>
    </cfRule>
  </conditionalFormatting>
  <conditionalFormatting sqref="F348:G348">
    <cfRule type="expression" dxfId="1935" priority="584">
      <formula>Y348=1</formula>
    </cfRule>
  </conditionalFormatting>
  <conditionalFormatting sqref="J348:K348">
    <cfRule type="expression" dxfId="1934" priority="583">
      <formula>AA348=1</formula>
    </cfRule>
  </conditionalFormatting>
  <conditionalFormatting sqref="L348:M348">
    <cfRule type="expression" dxfId="1933" priority="582">
      <formula>AB348=1</formula>
    </cfRule>
  </conditionalFormatting>
  <conditionalFormatting sqref="F351:M351">
    <cfRule type="containsBlanks" dxfId="1932" priority="581">
      <formula>LEN(TRIM(F351))=0</formula>
    </cfRule>
  </conditionalFormatting>
  <conditionalFormatting sqref="F350:M350">
    <cfRule type="colorScale" priority="579">
      <colorScale>
        <cfvo type="min"/>
        <cfvo type="max"/>
        <color rgb="FFFFEF9C"/>
        <color rgb="FFFF7128"/>
      </colorScale>
    </cfRule>
    <cfRule type="containsBlanks" dxfId="1931" priority="580">
      <formula>LEN(TRIM(F350))=0</formula>
    </cfRule>
  </conditionalFormatting>
  <conditionalFormatting sqref="H350:I350">
    <cfRule type="expression" dxfId="1930" priority="578">
      <formula>Z350=1</formula>
    </cfRule>
  </conditionalFormatting>
  <conditionalFormatting sqref="F350:G350">
    <cfRule type="expression" dxfId="1929" priority="577">
      <formula>Y350=1</formula>
    </cfRule>
  </conditionalFormatting>
  <conditionalFormatting sqref="J350:K350">
    <cfRule type="expression" dxfId="1928" priority="576">
      <formula>AA350=1</formula>
    </cfRule>
  </conditionalFormatting>
  <conditionalFormatting sqref="L350:M350">
    <cfRule type="expression" dxfId="1927" priority="575">
      <formula>AB350=1</formula>
    </cfRule>
  </conditionalFormatting>
  <conditionalFormatting sqref="F353:M353">
    <cfRule type="containsBlanks" dxfId="1926" priority="574">
      <formula>LEN(TRIM(F353))=0</formula>
    </cfRule>
  </conditionalFormatting>
  <conditionalFormatting sqref="F352:M352">
    <cfRule type="colorScale" priority="572">
      <colorScale>
        <cfvo type="min"/>
        <cfvo type="max"/>
        <color rgb="FFFFEF9C"/>
        <color rgb="FFFF7128"/>
      </colorScale>
    </cfRule>
    <cfRule type="containsBlanks" dxfId="1925" priority="573">
      <formula>LEN(TRIM(F352))=0</formula>
    </cfRule>
  </conditionalFormatting>
  <conditionalFormatting sqref="H352:I352">
    <cfRule type="expression" dxfId="1924" priority="571">
      <formula>Z352=1</formula>
    </cfRule>
  </conditionalFormatting>
  <conditionalFormatting sqref="F352:G352">
    <cfRule type="expression" dxfId="1923" priority="570">
      <formula>Y352=1</formula>
    </cfRule>
  </conditionalFormatting>
  <conditionalFormatting sqref="J352:K352">
    <cfRule type="expression" dxfId="1922" priority="569">
      <formula>AA352=1</formula>
    </cfRule>
  </conditionalFormatting>
  <conditionalFormatting sqref="L352:M352">
    <cfRule type="expression" dxfId="1921" priority="568">
      <formula>AB352=1</formula>
    </cfRule>
  </conditionalFormatting>
  <conditionalFormatting sqref="F355:M355">
    <cfRule type="containsBlanks" dxfId="1920" priority="567">
      <formula>LEN(TRIM(F355))=0</formula>
    </cfRule>
  </conditionalFormatting>
  <conditionalFormatting sqref="F354:M354">
    <cfRule type="colorScale" priority="565">
      <colorScale>
        <cfvo type="min"/>
        <cfvo type="max"/>
        <color rgb="FFFFEF9C"/>
        <color rgb="FFFF7128"/>
      </colorScale>
    </cfRule>
    <cfRule type="containsBlanks" dxfId="1919" priority="566">
      <formula>LEN(TRIM(F354))=0</formula>
    </cfRule>
  </conditionalFormatting>
  <conditionalFormatting sqref="H354:I354">
    <cfRule type="expression" dxfId="1918" priority="564">
      <formula>Z354=1</formula>
    </cfRule>
  </conditionalFormatting>
  <conditionalFormatting sqref="F354:G354">
    <cfRule type="expression" dxfId="1917" priority="563">
      <formula>Y354=1</formula>
    </cfRule>
  </conditionalFormatting>
  <conditionalFormatting sqref="J354:K354">
    <cfRule type="expression" dxfId="1916" priority="562">
      <formula>AA354=1</formula>
    </cfRule>
  </conditionalFormatting>
  <conditionalFormatting sqref="L354:M354">
    <cfRule type="expression" dxfId="1915" priority="561">
      <formula>AB354=1</formula>
    </cfRule>
  </conditionalFormatting>
  <conditionalFormatting sqref="F357:M357">
    <cfRule type="containsBlanks" dxfId="1914" priority="560">
      <formula>LEN(TRIM(F357))=0</formula>
    </cfRule>
  </conditionalFormatting>
  <conditionalFormatting sqref="F356:M356">
    <cfRule type="colorScale" priority="558">
      <colorScale>
        <cfvo type="min"/>
        <cfvo type="max"/>
        <color rgb="FFFFEF9C"/>
        <color rgb="FFFF7128"/>
      </colorScale>
    </cfRule>
    <cfRule type="containsBlanks" dxfId="1913" priority="559">
      <formula>LEN(TRIM(F356))=0</formula>
    </cfRule>
  </conditionalFormatting>
  <conditionalFormatting sqref="H356:I356">
    <cfRule type="expression" dxfId="1912" priority="557">
      <formula>Z356=1</formula>
    </cfRule>
  </conditionalFormatting>
  <conditionalFormatting sqref="F356:G356">
    <cfRule type="expression" dxfId="1911" priority="556">
      <formula>Y356=1</formula>
    </cfRule>
  </conditionalFormatting>
  <conditionalFormatting sqref="J356:K356">
    <cfRule type="expression" dxfId="1910" priority="555">
      <formula>AA356=1</formula>
    </cfRule>
  </conditionalFormatting>
  <conditionalFormatting sqref="L356:M356">
    <cfRule type="expression" dxfId="1909" priority="554">
      <formula>AB356=1</formula>
    </cfRule>
  </conditionalFormatting>
  <conditionalFormatting sqref="F359:M359">
    <cfRule type="containsBlanks" dxfId="1908" priority="553">
      <formula>LEN(TRIM(F359))=0</formula>
    </cfRule>
  </conditionalFormatting>
  <conditionalFormatting sqref="F358:M358">
    <cfRule type="colorScale" priority="551">
      <colorScale>
        <cfvo type="min"/>
        <cfvo type="max"/>
        <color rgb="FFFFEF9C"/>
        <color rgb="FFFF7128"/>
      </colorScale>
    </cfRule>
    <cfRule type="containsBlanks" dxfId="1907" priority="552">
      <formula>LEN(TRIM(F358))=0</formula>
    </cfRule>
  </conditionalFormatting>
  <conditionalFormatting sqref="H358:I358">
    <cfRule type="expression" dxfId="1906" priority="550">
      <formula>Z358=1</formula>
    </cfRule>
  </conditionalFormatting>
  <conditionalFormatting sqref="F358:G358">
    <cfRule type="expression" dxfId="1905" priority="549">
      <formula>Y358=1</formula>
    </cfRule>
  </conditionalFormatting>
  <conditionalFormatting sqref="J358:K358">
    <cfRule type="expression" dxfId="1904" priority="548">
      <formula>AA358=1</formula>
    </cfRule>
  </conditionalFormatting>
  <conditionalFormatting sqref="L358:M358">
    <cfRule type="expression" dxfId="1903" priority="547">
      <formula>AB358=1</formula>
    </cfRule>
  </conditionalFormatting>
  <conditionalFormatting sqref="F361:M361">
    <cfRule type="containsBlanks" dxfId="1902" priority="546">
      <formula>LEN(TRIM(F361))=0</formula>
    </cfRule>
  </conditionalFormatting>
  <conditionalFormatting sqref="F360:M360">
    <cfRule type="colorScale" priority="544">
      <colorScale>
        <cfvo type="min"/>
        <cfvo type="max"/>
        <color rgb="FFFFEF9C"/>
        <color rgb="FFFF7128"/>
      </colorScale>
    </cfRule>
    <cfRule type="containsBlanks" dxfId="1901" priority="545">
      <formula>LEN(TRIM(F360))=0</formula>
    </cfRule>
  </conditionalFormatting>
  <conditionalFormatting sqref="H360:I360">
    <cfRule type="expression" dxfId="1900" priority="543">
      <formula>Z360=1</formula>
    </cfRule>
  </conditionalFormatting>
  <conditionalFormatting sqref="F360:G360">
    <cfRule type="expression" dxfId="1899" priority="542">
      <formula>Y360=1</formula>
    </cfRule>
  </conditionalFormatting>
  <conditionalFormatting sqref="J360:K360">
    <cfRule type="expression" dxfId="1898" priority="541">
      <formula>AA360=1</formula>
    </cfRule>
  </conditionalFormatting>
  <conditionalFormatting sqref="L360:M360">
    <cfRule type="expression" dxfId="1897" priority="540">
      <formula>AB360=1</formula>
    </cfRule>
  </conditionalFormatting>
  <conditionalFormatting sqref="F363:M363">
    <cfRule type="containsBlanks" dxfId="1896" priority="539">
      <formula>LEN(TRIM(F363))=0</formula>
    </cfRule>
  </conditionalFormatting>
  <conditionalFormatting sqref="F362:M362">
    <cfRule type="colorScale" priority="537">
      <colorScale>
        <cfvo type="min"/>
        <cfvo type="max"/>
        <color rgb="FFFFEF9C"/>
        <color rgb="FFFF7128"/>
      </colorScale>
    </cfRule>
    <cfRule type="containsBlanks" dxfId="1895" priority="538">
      <formula>LEN(TRIM(F362))=0</formula>
    </cfRule>
  </conditionalFormatting>
  <conditionalFormatting sqref="H362:I362">
    <cfRule type="expression" dxfId="1894" priority="536">
      <formula>Z362=1</formula>
    </cfRule>
  </conditionalFormatting>
  <conditionalFormatting sqref="F362:G362">
    <cfRule type="expression" dxfId="1893" priority="535">
      <formula>Y362=1</formula>
    </cfRule>
  </conditionalFormatting>
  <conditionalFormatting sqref="J362:K362">
    <cfRule type="expression" dxfId="1892" priority="534">
      <formula>AA362=1</formula>
    </cfRule>
  </conditionalFormatting>
  <conditionalFormatting sqref="L362:M362">
    <cfRule type="expression" dxfId="1891" priority="533">
      <formula>AB362=1</formula>
    </cfRule>
  </conditionalFormatting>
  <conditionalFormatting sqref="F365:M365">
    <cfRule type="containsBlanks" dxfId="1890" priority="532">
      <formula>LEN(TRIM(F365))=0</formula>
    </cfRule>
  </conditionalFormatting>
  <conditionalFormatting sqref="F364:M364">
    <cfRule type="colorScale" priority="530">
      <colorScale>
        <cfvo type="min"/>
        <cfvo type="max"/>
        <color rgb="FFFFEF9C"/>
        <color rgb="FFFF7128"/>
      </colorScale>
    </cfRule>
    <cfRule type="containsBlanks" dxfId="1889" priority="531">
      <formula>LEN(TRIM(F364))=0</formula>
    </cfRule>
  </conditionalFormatting>
  <conditionalFormatting sqref="H364:I364">
    <cfRule type="expression" dxfId="1888" priority="529">
      <formula>Z364=1</formula>
    </cfRule>
  </conditionalFormatting>
  <conditionalFormatting sqref="F364:G364">
    <cfRule type="expression" dxfId="1887" priority="528">
      <formula>Y364=1</formula>
    </cfRule>
  </conditionalFormatting>
  <conditionalFormatting sqref="J364:K364">
    <cfRule type="expression" dxfId="1886" priority="527">
      <formula>AA364=1</formula>
    </cfRule>
  </conditionalFormatting>
  <conditionalFormatting sqref="L364:M364">
    <cfRule type="expression" dxfId="1885" priority="526">
      <formula>AB364=1</formula>
    </cfRule>
  </conditionalFormatting>
  <conditionalFormatting sqref="F367:M367">
    <cfRule type="containsBlanks" dxfId="1884" priority="525">
      <formula>LEN(TRIM(F367))=0</formula>
    </cfRule>
  </conditionalFormatting>
  <conditionalFormatting sqref="F366:M366">
    <cfRule type="colorScale" priority="523">
      <colorScale>
        <cfvo type="min"/>
        <cfvo type="max"/>
        <color rgb="FFFFEF9C"/>
        <color rgb="FFFF7128"/>
      </colorScale>
    </cfRule>
    <cfRule type="containsBlanks" dxfId="1883" priority="524">
      <formula>LEN(TRIM(F366))=0</formula>
    </cfRule>
  </conditionalFormatting>
  <conditionalFormatting sqref="H366:I366">
    <cfRule type="expression" dxfId="1882" priority="522">
      <formula>Z366=1</formula>
    </cfRule>
  </conditionalFormatting>
  <conditionalFormatting sqref="F366:G366">
    <cfRule type="expression" dxfId="1881" priority="521">
      <formula>Y366=1</formula>
    </cfRule>
  </conditionalFormatting>
  <conditionalFormatting sqref="J366:K366">
    <cfRule type="expression" dxfId="1880" priority="520">
      <formula>AA366=1</formula>
    </cfRule>
  </conditionalFormatting>
  <conditionalFormatting sqref="L366:M366">
    <cfRule type="expression" dxfId="1879" priority="519">
      <formula>AB366=1</formula>
    </cfRule>
  </conditionalFormatting>
  <conditionalFormatting sqref="F369:M369">
    <cfRule type="containsBlanks" dxfId="1878" priority="518">
      <formula>LEN(TRIM(F369))=0</formula>
    </cfRule>
  </conditionalFormatting>
  <conditionalFormatting sqref="F368:M368">
    <cfRule type="colorScale" priority="516">
      <colorScale>
        <cfvo type="min"/>
        <cfvo type="max"/>
        <color rgb="FFFFEF9C"/>
        <color rgb="FFFF7128"/>
      </colorScale>
    </cfRule>
    <cfRule type="containsBlanks" dxfId="1877" priority="517">
      <formula>LEN(TRIM(F368))=0</formula>
    </cfRule>
  </conditionalFormatting>
  <conditionalFormatting sqref="H368:I368">
    <cfRule type="expression" dxfId="1876" priority="515">
      <formula>Z368=1</formula>
    </cfRule>
  </conditionalFormatting>
  <conditionalFormatting sqref="F368:G368">
    <cfRule type="expression" dxfId="1875" priority="514">
      <formula>Y368=1</formula>
    </cfRule>
  </conditionalFormatting>
  <conditionalFormatting sqref="J368:K368">
    <cfRule type="expression" dxfId="1874" priority="513">
      <formula>AA368=1</formula>
    </cfRule>
  </conditionalFormatting>
  <conditionalFormatting sqref="L368:M368">
    <cfRule type="expression" dxfId="1873" priority="512">
      <formula>AB368=1</formula>
    </cfRule>
  </conditionalFormatting>
  <conditionalFormatting sqref="F371:M371">
    <cfRule type="containsBlanks" dxfId="1872" priority="511">
      <formula>LEN(TRIM(F371))=0</formula>
    </cfRule>
  </conditionalFormatting>
  <conditionalFormatting sqref="F370:M370">
    <cfRule type="colorScale" priority="509">
      <colorScale>
        <cfvo type="min"/>
        <cfvo type="max"/>
        <color rgb="FFFFEF9C"/>
        <color rgb="FFFF7128"/>
      </colorScale>
    </cfRule>
    <cfRule type="containsBlanks" dxfId="1871" priority="510">
      <formula>LEN(TRIM(F370))=0</formula>
    </cfRule>
  </conditionalFormatting>
  <conditionalFormatting sqref="H370:I370">
    <cfRule type="expression" dxfId="1870" priority="508">
      <formula>Z370=1</formula>
    </cfRule>
  </conditionalFormatting>
  <conditionalFormatting sqref="F370:G370">
    <cfRule type="expression" dxfId="1869" priority="507">
      <formula>Y370=1</formula>
    </cfRule>
  </conditionalFormatting>
  <conditionalFormatting sqref="J370:K370">
    <cfRule type="expression" dxfId="1868" priority="506">
      <formula>AA370=1</formula>
    </cfRule>
  </conditionalFormatting>
  <conditionalFormatting sqref="L370:M370">
    <cfRule type="expression" dxfId="1867" priority="505">
      <formula>AB370=1</formula>
    </cfRule>
  </conditionalFormatting>
  <conditionalFormatting sqref="F373:M373">
    <cfRule type="containsBlanks" dxfId="1866" priority="504">
      <formula>LEN(TRIM(F373))=0</formula>
    </cfRule>
  </conditionalFormatting>
  <conditionalFormatting sqref="F372:M372">
    <cfRule type="colorScale" priority="502">
      <colorScale>
        <cfvo type="min"/>
        <cfvo type="max"/>
        <color rgb="FFFFEF9C"/>
        <color rgb="FFFF7128"/>
      </colorScale>
    </cfRule>
    <cfRule type="containsBlanks" dxfId="1865" priority="503">
      <formula>LEN(TRIM(F372))=0</formula>
    </cfRule>
  </conditionalFormatting>
  <conditionalFormatting sqref="H372:I372">
    <cfRule type="expression" dxfId="1864" priority="501">
      <formula>Z372=1</formula>
    </cfRule>
  </conditionalFormatting>
  <conditionalFormatting sqref="F372:G372">
    <cfRule type="expression" dxfId="1863" priority="500">
      <formula>Y372=1</formula>
    </cfRule>
  </conditionalFormatting>
  <conditionalFormatting sqref="J372:K372">
    <cfRule type="expression" dxfId="1862" priority="499">
      <formula>AA372=1</formula>
    </cfRule>
  </conditionalFormatting>
  <conditionalFormatting sqref="L372:M372">
    <cfRule type="expression" dxfId="1861" priority="498">
      <formula>AB372=1</formula>
    </cfRule>
  </conditionalFormatting>
  <conditionalFormatting sqref="F375:M375">
    <cfRule type="containsBlanks" dxfId="1860" priority="497">
      <formula>LEN(TRIM(F375))=0</formula>
    </cfRule>
  </conditionalFormatting>
  <conditionalFormatting sqref="F374:M374">
    <cfRule type="colorScale" priority="495">
      <colorScale>
        <cfvo type="min"/>
        <cfvo type="max"/>
        <color rgb="FFFFEF9C"/>
        <color rgb="FFFF7128"/>
      </colorScale>
    </cfRule>
    <cfRule type="containsBlanks" dxfId="1859" priority="496">
      <formula>LEN(TRIM(F374))=0</formula>
    </cfRule>
  </conditionalFormatting>
  <conditionalFormatting sqref="H374:I374">
    <cfRule type="expression" dxfId="1858" priority="494">
      <formula>Z374=1</formula>
    </cfRule>
  </conditionalFormatting>
  <conditionalFormatting sqref="F374:G374">
    <cfRule type="expression" dxfId="1857" priority="493">
      <formula>Y374=1</formula>
    </cfRule>
  </conditionalFormatting>
  <conditionalFormatting sqref="J374:K374">
    <cfRule type="expression" dxfId="1856" priority="492">
      <formula>AA374=1</formula>
    </cfRule>
  </conditionalFormatting>
  <conditionalFormatting sqref="L374:M374">
    <cfRule type="expression" dxfId="1855" priority="491">
      <formula>AB374=1</formula>
    </cfRule>
  </conditionalFormatting>
  <conditionalFormatting sqref="F377:M377">
    <cfRule type="containsBlanks" dxfId="1854" priority="490">
      <formula>LEN(TRIM(F377))=0</formula>
    </cfRule>
  </conditionalFormatting>
  <conditionalFormatting sqref="F376:M376">
    <cfRule type="colorScale" priority="488">
      <colorScale>
        <cfvo type="min"/>
        <cfvo type="max"/>
        <color rgb="FFFFEF9C"/>
        <color rgb="FFFF7128"/>
      </colorScale>
    </cfRule>
    <cfRule type="containsBlanks" dxfId="1853" priority="489">
      <formula>LEN(TRIM(F376))=0</formula>
    </cfRule>
  </conditionalFormatting>
  <conditionalFormatting sqref="H376:I376">
    <cfRule type="expression" dxfId="1852" priority="487">
      <formula>Z376=1</formula>
    </cfRule>
  </conditionalFormatting>
  <conditionalFormatting sqref="F376:G376">
    <cfRule type="expression" dxfId="1851" priority="486">
      <formula>Y376=1</formula>
    </cfRule>
  </conditionalFormatting>
  <conditionalFormatting sqref="J376:K376">
    <cfRule type="expression" dxfId="1850" priority="485">
      <formula>AA376=1</formula>
    </cfRule>
  </conditionalFormatting>
  <conditionalFormatting sqref="L376:M376">
    <cfRule type="expression" dxfId="1849" priority="484">
      <formula>AB376=1</formula>
    </cfRule>
  </conditionalFormatting>
  <conditionalFormatting sqref="F379:M379">
    <cfRule type="containsBlanks" dxfId="1848" priority="483">
      <formula>LEN(TRIM(F379))=0</formula>
    </cfRule>
  </conditionalFormatting>
  <conditionalFormatting sqref="F378:M378">
    <cfRule type="colorScale" priority="481">
      <colorScale>
        <cfvo type="min"/>
        <cfvo type="max"/>
        <color rgb="FFFFEF9C"/>
        <color rgb="FFFF7128"/>
      </colorScale>
    </cfRule>
    <cfRule type="containsBlanks" dxfId="1847" priority="482">
      <formula>LEN(TRIM(F378))=0</formula>
    </cfRule>
  </conditionalFormatting>
  <conditionalFormatting sqref="H378:I378">
    <cfRule type="expression" dxfId="1846" priority="480">
      <formula>Z378=1</formula>
    </cfRule>
  </conditionalFormatting>
  <conditionalFormatting sqref="F378:G378">
    <cfRule type="expression" dxfId="1845" priority="479">
      <formula>Y378=1</formula>
    </cfRule>
  </conditionalFormatting>
  <conditionalFormatting sqref="J378:K378">
    <cfRule type="expression" dxfId="1844" priority="478">
      <formula>AA378=1</formula>
    </cfRule>
  </conditionalFormatting>
  <conditionalFormatting sqref="L378:M378">
    <cfRule type="expression" dxfId="1843" priority="477">
      <formula>AB378=1</formula>
    </cfRule>
  </conditionalFormatting>
  <conditionalFormatting sqref="F381:M381">
    <cfRule type="containsBlanks" dxfId="1842" priority="476">
      <formula>LEN(TRIM(F381))=0</formula>
    </cfRule>
  </conditionalFormatting>
  <conditionalFormatting sqref="F380:M380">
    <cfRule type="colorScale" priority="474">
      <colorScale>
        <cfvo type="min"/>
        <cfvo type="max"/>
        <color rgb="FFFFEF9C"/>
        <color rgb="FFFF7128"/>
      </colorScale>
    </cfRule>
    <cfRule type="containsBlanks" dxfId="1841" priority="475">
      <formula>LEN(TRIM(F380))=0</formula>
    </cfRule>
  </conditionalFormatting>
  <conditionalFormatting sqref="H380:I380">
    <cfRule type="expression" dxfId="1840" priority="473">
      <formula>Z380=1</formula>
    </cfRule>
  </conditionalFormatting>
  <conditionalFormatting sqref="F380:G380">
    <cfRule type="expression" dxfId="1839" priority="472">
      <formula>Y380=1</formula>
    </cfRule>
  </conditionalFormatting>
  <conditionalFormatting sqref="J380:K380">
    <cfRule type="expression" dxfId="1838" priority="471">
      <formula>AA380=1</formula>
    </cfRule>
  </conditionalFormatting>
  <conditionalFormatting sqref="L380:M380">
    <cfRule type="expression" dxfId="1837" priority="470">
      <formula>AB380=1</formula>
    </cfRule>
  </conditionalFormatting>
  <conditionalFormatting sqref="F383:M383">
    <cfRule type="containsBlanks" dxfId="1836" priority="469">
      <formula>LEN(TRIM(F383))=0</formula>
    </cfRule>
  </conditionalFormatting>
  <conditionalFormatting sqref="F382:M382">
    <cfRule type="colorScale" priority="467">
      <colorScale>
        <cfvo type="min"/>
        <cfvo type="max"/>
        <color rgb="FFFFEF9C"/>
        <color rgb="FFFF7128"/>
      </colorScale>
    </cfRule>
    <cfRule type="containsBlanks" dxfId="1835" priority="468">
      <formula>LEN(TRIM(F382))=0</formula>
    </cfRule>
  </conditionalFormatting>
  <conditionalFormatting sqref="H382:I382">
    <cfRule type="expression" dxfId="1834" priority="466">
      <formula>Z382=1</formula>
    </cfRule>
  </conditionalFormatting>
  <conditionalFormatting sqref="F382:G382">
    <cfRule type="expression" dxfId="1833" priority="465">
      <formula>Y382=1</formula>
    </cfRule>
  </conditionalFormatting>
  <conditionalFormatting sqref="J382:K382">
    <cfRule type="expression" dxfId="1832" priority="464">
      <formula>AA382=1</formula>
    </cfRule>
  </conditionalFormatting>
  <conditionalFormatting sqref="L382:M382">
    <cfRule type="expression" dxfId="1831" priority="463">
      <formula>AB382=1</formula>
    </cfRule>
  </conditionalFormatting>
  <conditionalFormatting sqref="F385:M385">
    <cfRule type="containsBlanks" dxfId="1830" priority="462">
      <formula>LEN(TRIM(F385))=0</formula>
    </cfRule>
  </conditionalFormatting>
  <conditionalFormatting sqref="F384:M384">
    <cfRule type="colorScale" priority="460">
      <colorScale>
        <cfvo type="min"/>
        <cfvo type="max"/>
        <color rgb="FFFFEF9C"/>
        <color rgb="FFFF7128"/>
      </colorScale>
    </cfRule>
    <cfRule type="containsBlanks" dxfId="1829" priority="461">
      <formula>LEN(TRIM(F384))=0</formula>
    </cfRule>
  </conditionalFormatting>
  <conditionalFormatting sqref="H384:I384">
    <cfRule type="expression" dxfId="1828" priority="459">
      <formula>Z384=1</formula>
    </cfRule>
  </conditionalFormatting>
  <conditionalFormatting sqref="F384:G384">
    <cfRule type="expression" dxfId="1827" priority="458">
      <formula>Y384=1</formula>
    </cfRule>
  </conditionalFormatting>
  <conditionalFormatting sqref="J384:K384">
    <cfRule type="expression" dxfId="1826" priority="457">
      <formula>AA384=1</formula>
    </cfRule>
  </conditionalFormatting>
  <conditionalFormatting sqref="L384:M384">
    <cfRule type="expression" dxfId="1825" priority="456">
      <formula>AB384=1</formula>
    </cfRule>
  </conditionalFormatting>
  <conditionalFormatting sqref="F387:M387">
    <cfRule type="containsBlanks" dxfId="1824" priority="455">
      <formula>LEN(TRIM(F387))=0</formula>
    </cfRule>
  </conditionalFormatting>
  <conditionalFormatting sqref="F386:M386">
    <cfRule type="colorScale" priority="453">
      <colorScale>
        <cfvo type="min"/>
        <cfvo type="max"/>
        <color rgb="FFFFEF9C"/>
        <color rgb="FFFF7128"/>
      </colorScale>
    </cfRule>
    <cfRule type="containsBlanks" dxfId="1823" priority="454">
      <formula>LEN(TRIM(F386))=0</formula>
    </cfRule>
  </conditionalFormatting>
  <conditionalFormatting sqref="H386:I386">
    <cfRule type="expression" dxfId="1822" priority="452">
      <formula>Z386=1</formula>
    </cfRule>
  </conditionalFormatting>
  <conditionalFormatting sqref="F386:G386">
    <cfRule type="expression" dxfId="1821" priority="451">
      <formula>Y386=1</formula>
    </cfRule>
  </conditionalFormatting>
  <conditionalFormatting sqref="J386:K386">
    <cfRule type="expression" dxfId="1820" priority="450">
      <formula>AA386=1</formula>
    </cfRule>
  </conditionalFormatting>
  <conditionalFormatting sqref="L386:M386">
    <cfRule type="expression" dxfId="1819" priority="449">
      <formula>AB386=1</formula>
    </cfRule>
  </conditionalFormatting>
  <conditionalFormatting sqref="F389:M389">
    <cfRule type="containsBlanks" dxfId="1818" priority="448">
      <formula>LEN(TRIM(F389))=0</formula>
    </cfRule>
  </conditionalFormatting>
  <conditionalFormatting sqref="F388:M388">
    <cfRule type="colorScale" priority="446">
      <colorScale>
        <cfvo type="min"/>
        <cfvo type="max"/>
        <color rgb="FFFFEF9C"/>
        <color rgb="FFFF7128"/>
      </colorScale>
    </cfRule>
    <cfRule type="containsBlanks" dxfId="1817" priority="447">
      <formula>LEN(TRIM(F388))=0</formula>
    </cfRule>
  </conditionalFormatting>
  <conditionalFormatting sqref="H388:I388">
    <cfRule type="expression" dxfId="1816" priority="445">
      <formula>Z388=1</formula>
    </cfRule>
  </conditionalFormatting>
  <conditionalFormatting sqref="F388:G388">
    <cfRule type="expression" dxfId="1815" priority="444">
      <formula>Y388=1</formula>
    </cfRule>
  </conditionalFormatting>
  <conditionalFormatting sqref="J388:K388">
    <cfRule type="expression" dxfId="1814" priority="443">
      <formula>AA388=1</formula>
    </cfRule>
  </conditionalFormatting>
  <conditionalFormatting sqref="L388:M388">
    <cfRule type="expression" dxfId="1813" priority="442">
      <formula>AB388=1</formula>
    </cfRule>
  </conditionalFormatting>
  <conditionalFormatting sqref="F391:M391">
    <cfRule type="containsBlanks" dxfId="1812" priority="441">
      <formula>LEN(TRIM(F391))=0</formula>
    </cfRule>
  </conditionalFormatting>
  <conditionalFormatting sqref="F390:M390">
    <cfRule type="colorScale" priority="439">
      <colorScale>
        <cfvo type="min"/>
        <cfvo type="max"/>
        <color rgb="FFFFEF9C"/>
        <color rgb="FFFF7128"/>
      </colorScale>
    </cfRule>
    <cfRule type="containsBlanks" dxfId="1811" priority="440">
      <formula>LEN(TRIM(F390))=0</formula>
    </cfRule>
  </conditionalFormatting>
  <conditionalFormatting sqref="H390:I390">
    <cfRule type="expression" dxfId="1810" priority="438">
      <formula>Z390=1</formula>
    </cfRule>
  </conditionalFormatting>
  <conditionalFormatting sqref="F390:G390">
    <cfRule type="expression" dxfId="1809" priority="437">
      <formula>Y390=1</formula>
    </cfRule>
  </conditionalFormatting>
  <conditionalFormatting sqref="J390:K390">
    <cfRule type="expression" dxfId="1808" priority="436">
      <formula>AA390=1</formula>
    </cfRule>
  </conditionalFormatting>
  <conditionalFormatting sqref="L390:M390">
    <cfRule type="expression" dxfId="1807" priority="435">
      <formula>AB390=1</formula>
    </cfRule>
  </conditionalFormatting>
  <conditionalFormatting sqref="F393:M393">
    <cfRule type="containsBlanks" dxfId="1806" priority="434">
      <formula>LEN(TRIM(F393))=0</formula>
    </cfRule>
  </conditionalFormatting>
  <conditionalFormatting sqref="F392:M392">
    <cfRule type="colorScale" priority="432">
      <colorScale>
        <cfvo type="min"/>
        <cfvo type="max"/>
        <color rgb="FFFFEF9C"/>
        <color rgb="FFFF7128"/>
      </colorScale>
    </cfRule>
    <cfRule type="containsBlanks" dxfId="1805" priority="433">
      <formula>LEN(TRIM(F392))=0</formula>
    </cfRule>
  </conditionalFormatting>
  <conditionalFormatting sqref="H392:I392">
    <cfRule type="expression" dxfId="1804" priority="431">
      <formula>Z392=1</formula>
    </cfRule>
  </conditionalFormatting>
  <conditionalFormatting sqref="F392:G392">
    <cfRule type="expression" dxfId="1803" priority="430">
      <formula>Y392=1</formula>
    </cfRule>
  </conditionalFormatting>
  <conditionalFormatting sqref="J392:K392">
    <cfRule type="expression" dxfId="1802" priority="429">
      <formula>AA392=1</formula>
    </cfRule>
  </conditionalFormatting>
  <conditionalFormatting sqref="L392:M392">
    <cfRule type="expression" dxfId="1801" priority="428">
      <formula>AB392=1</formula>
    </cfRule>
  </conditionalFormatting>
  <conditionalFormatting sqref="F395:M395">
    <cfRule type="containsBlanks" dxfId="1800" priority="427">
      <formula>LEN(TRIM(F395))=0</formula>
    </cfRule>
  </conditionalFormatting>
  <conditionalFormatting sqref="F394:M394">
    <cfRule type="colorScale" priority="425">
      <colorScale>
        <cfvo type="min"/>
        <cfvo type="max"/>
        <color rgb="FFFFEF9C"/>
        <color rgb="FFFF7128"/>
      </colorScale>
    </cfRule>
    <cfRule type="containsBlanks" dxfId="1799" priority="426">
      <formula>LEN(TRIM(F394))=0</formula>
    </cfRule>
  </conditionalFormatting>
  <conditionalFormatting sqref="H394:I394">
    <cfRule type="expression" dxfId="1798" priority="424">
      <formula>Z394=1</formula>
    </cfRule>
  </conditionalFormatting>
  <conditionalFormatting sqref="F394:G394">
    <cfRule type="expression" dxfId="1797" priority="423">
      <formula>Y394=1</formula>
    </cfRule>
  </conditionalFormatting>
  <conditionalFormatting sqref="J394:K394">
    <cfRule type="expression" dxfId="1796" priority="422">
      <formula>AA394=1</formula>
    </cfRule>
  </conditionalFormatting>
  <conditionalFormatting sqref="L394:M394">
    <cfRule type="expression" dxfId="1795" priority="421">
      <formula>AB394=1</formula>
    </cfRule>
  </conditionalFormatting>
  <conditionalFormatting sqref="F397:M397">
    <cfRule type="containsBlanks" dxfId="1794" priority="420">
      <formula>LEN(TRIM(F397))=0</formula>
    </cfRule>
  </conditionalFormatting>
  <conditionalFormatting sqref="F396:M396">
    <cfRule type="colorScale" priority="418">
      <colorScale>
        <cfvo type="min"/>
        <cfvo type="max"/>
        <color rgb="FFFFEF9C"/>
        <color rgb="FFFF7128"/>
      </colorScale>
    </cfRule>
    <cfRule type="containsBlanks" dxfId="1793" priority="419">
      <formula>LEN(TRIM(F396))=0</formula>
    </cfRule>
  </conditionalFormatting>
  <conditionalFormatting sqref="H396:I396">
    <cfRule type="expression" dxfId="1792" priority="417">
      <formula>Z396=1</formula>
    </cfRule>
  </conditionalFormatting>
  <conditionalFormatting sqref="F396:G396">
    <cfRule type="expression" dxfId="1791" priority="416">
      <formula>Y396=1</formula>
    </cfRule>
  </conditionalFormatting>
  <conditionalFormatting sqref="J396:K396">
    <cfRule type="expression" dxfId="1790" priority="415">
      <formula>AA396=1</formula>
    </cfRule>
  </conditionalFormatting>
  <conditionalFormatting sqref="L396:M396">
    <cfRule type="expression" dxfId="1789" priority="414">
      <formula>AB396=1</formula>
    </cfRule>
  </conditionalFormatting>
  <conditionalFormatting sqref="F399:M399">
    <cfRule type="containsBlanks" dxfId="1788" priority="413">
      <formula>LEN(TRIM(F399))=0</formula>
    </cfRule>
  </conditionalFormatting>
  <conditionalFormatting sqref="F398:M398">
    <cfRule type="colorScale" priority="411">
      <colorScale>
        <cfvo type="min"/>
        <cfvo type="max"/>
        <color rgb="FFFFEF9C"/>
        <color rgb="FFFF7128"/>
      </colorScale>
    </cfRule>
    <cfRule type="containsBlanks" dxfId="1787" priority="412">
      <formula>LEN(TRIM(F398))=0</formula>
    </cfRule>
  </conditionalFormatting>
  <conditionalFormatting sqref="H398:I398">
    <cfRule type="expression" dxfId="1786" priority="410">
      <formula>Z398=1</formula>
    </cfRule>
  </conditionalFormatting>
  <conditionalFormatting sqref="F398:G398">
    <cfRule type="expression" dxfId="1785" priority="409">
      <formula>Y398=1</formula>
    </cfRule>
  </conditionalFormatting>
  <conditionalFormatting sqref="J398:K398">
    <cfRule type="expression" dxfId="1784" priority="408">
      <formula>AA398=1</formula>
    </cfRule>
  </conditionalFormatting>
  <conditionalFormatting sqref="L398:M398">
    <cfRule type="expression" dxfId="1783" priority="407">
      <formula>AB398=1</formula>
    </cfRule>
  </conditionalFormatting>
  <conditionalFormatting sqref="F401:M401">
    <cfRule type="containsBlanks" dxfId="1782" priority="406">
      <formula>LEN(TRIM(F401))=0</formula>
    </cfRule>
  </conditionalFormatting>
  <conditionalFormatting sqref="F400:M400">
    <cfRule type="colorScale" priority="404">
      <colorScale>
        <cfvo type="min"/>
        <cfvo type="max"/>
        <color rgb="FFFFEF9C"/>
        <color rgb="FFFF7128"/>
      </colorScale>
    </cfRule>
    <cfRule type="containsBlanks" dxfId="1781" priority="405">
      <formula>LEN(TRIM(F400))=0</formula>
    </cfRule>
  </conditionalFormatting>
  <conditionalFormatting sqref="H400:I400">
    <cfRule type="expression" dxfId="1780" priority="403">
      <formula>Z400=1</formula>
    </cfRule>
  </conditionalFormatting>
  <conditionalFormatting sqref="F400:G400">
    <cfRule type="expression" dxfId="1779" priority="402">
      <formula>Y400=1</formula>
    </cfRule>
  </conditionalFormatting>
  <conditionalFormatting sqref="J400:K400">
    <cfRule type="expression" dxfId="1778" priority="401">
      <formula>AA400=1</formula>
    </cfRule>
  </conditionalFormatting>
  <conditionalFormatting sqref="L400:M400">
    <cfRule type="expression" dxfId="1777" priority="400">
      <formula>AB400=1</formula>
    </cfRule>
  </conditionalFormatting>
  <conditionalFormatting sqref="F403:M403">
    <cfRule type="containsBlanks" dxfId="1776" priority="399">
      <formula>LEN(TRIM(F403))=0</formula>
    </cfRule>
  </conditionalFormatting>
  <conditionalFormatting sqref="F402:M402">
    <cfRule type="colorScale" priority="397">
      <colorScale>
        <cfvo type="min"/>
        <cfvo type="max"/>
        <color rgb="FFFFEF9C"/>
        <color rgb="FFFF7128"/>
      </colorScale>
    </cfRule>
    <cfRule type="containsBlanks" dxfId="1775" priority="398">
      <formula>LEN(TRIM(F402))=0</formula>
    </cfRule>
  </conditionalFormatting>
  <conditionalFormatting sqref="H402:I402">
    <cfRule type="expression" dxfId="1774" priority="396">
      <formula>Z402=1</formula>
    </cfRule>
  </conditionalFormatting>
  <conditionalFormatting sqref="F402:G402">
    <cfRule type="expression" dxfId="1773" priority="395">
      <formula>Y402=1</formula>
    </cfRule>
  </conditionalFormatting>
  <conditionalFormatting sqref="J402:K402">
    <cfRule type="expression" dxfId="1772" priority="394">
      <formula>AA402=1</formula>
    </cfRule>
  </conditionalFormatting>
  <conditionalFormatting sqref="L402:M402">
    <cfRule type="expression" dxfId="1771" priority="393">
      <formula>AB402=1</formula>
    </cfRule>
  </conditionalFormatting>
  <conditionalFormatting sqref="F405:M405">
    <cfRule type="containsBlanks" dxfId="1770" priority="392">
      <formula>LEN(TRIM(F405))=0</formula>
    </cfRule>
  </conditionalFormatting>
  <conditionalFormatting sqref="F404:M404">
    <cfRule type="colorScale" priority="390">
      <colorScale>
        <cfvo type="min"/>
        <cfvo type="max"/>
        <color rgb="FFFFEF9C"/>
        <color rgb="FFFF7128"/>
      </colorScale>
    </cfRule>
    <cfRule type="containsBlanks" dxfId="1769" priority="391">
      <formula>LEN(TRIM(F404))=0</formula>
    </cfRule>
  </conditionalFormatting>
  <conditionalFormatting sqref="H404:I404">
    <cfRule type="expression" dxfId="1768" priority="389">
      <formula>Z404=1</formula>
    </cfRule>
  </conditionalFormatting>
  <conditionalFormatting sqref="F404:G404">
    <cfRule type="expression" dxfId="1767" priority="388">
      <formula>Y404=1</formula>
    </cfRule>
  </conditionalFormatting>
  <conditionalFormatting sqref="J404:K404">
    <cfRule type="expression" dxfId="1766" priority="387">
      <formula>AA404=1</formula>
    </cfRule>
  </conditionalFormatting>
  <conditionalFormatting sqref="L404:M404">
    <cfRule type="expression" dxfId="1765" priority="386">
      <formula>AB404=1</formula>
    </cfRule>
  </conditionalFormatting>
  <conditionalFormatting sqref="F407:M407">
    <cfRule type="containsBlanks" dxfId="1764" priority="385">
      <formula>LEN(TRIM(F407))=0</formula>
    </cfRule>
  </conditionalFormatting>
  <conditionalFormatting sqref="F406:M406">
    <cfRule type="colorScale" priority="383">
      <colorScale>
        <cfvo type="min"/>
        <cfvo type="max"/>
        <color rgb="FFFFEF9C"/>
        <color rgb="FFFF7128"/>
      </colorScale>
    </cfRule>
    <cfRule type="containsBlanks" dxfId="1763" priority="384">
      <formula>LEN(TRIM(F406))=0</formula>
    </cfRule>
  </conditionalFormatting>
  <conditionalFormatting sqref="H406:I406">
    <cfRule type="expression" dxfId="1762" priority="382">
      <formula>Z406=1</formula>
    </cfRule>
  </conditionalFormatting>
  <conditionalFormatting sqref="F406:G406">
    <cfRule type="expression" dxfId="1761" priority="381">
      <formula>Y406=1</formula>
    </cfRule>
  </conditionalFormatting>
  <conditionalFormatting sqref="J406:K406">
    <cfRule type="expression" dxfId="1760" priority="380">
      <formula>AA406=1</formula>
    </cfRule>
  </conditionalFormatting>
  <conditionalFormatting sqref="L406:M406">
    <cfRule type="expression" dxfId="1759" priority="379">
      <formula>AB406=1</formula>
    </cfRule>
  </conditionalFormatting>
  <conditionalFormatting sqref="F409:M409">
    <cfRule type="containsBlanks" dxfId="1758" priority="378">
      <formula>LEN(TRIM(F409))=0</formula>
    </cfRule>
  </conditionalFormatting>
  <conditionalFormatting sqref="F408:M408">
    <cfRule type="colorScale" priority="376">
      <colorScale>
        <cfvo type="min"/>
        <cfvo type="max"/>
        <color rgb="FFFFEF9C"/>
        <color rgb="FFFF7128"/>
      </colorScale>
    </cfRule>
    <cfRule type="containsBlanks" dxfId="1757" priority="377">
      <formula>LEN(TRIM(F408))=0</formula>
    </cfRule>
  </conditionalFormatting>
  <conditionalFormatting sqref="H408:I408">
    <cfRule type="expression" dxfId="1756" priority="375">
      <formula>Z408=1</formula>
    </cfRule>
  </conditionalFormatting>
  <conditionalFormatting sqref="F408:G408">
    <cfRule type="expression" dxfId="1755" priority="374">
      <formula>Y408=1</formula>
    </cfRule>
  </conditionalFormatting>
  <conditionalFormatting sqref="J408:K408">
    <cfRule type="expression" dxfId="1754" priority="373">
      <formula>AA408=1</formula>
    </cfRule>
  </conditionalFormatting>
  <conditionalFormatting sqref="L408:M408">
    <cfRule type="expression" dxfId="1753" priority="372">
      <formula>AB408=1</formula>
    </cfRule>
  </conditionalFormatting>
  <conditionalFormatting sqref="F411:M411">
    <cfRule type="containsBlanks" dxfId="1752" priority="371">
      <formula>LEN(TRIM(F411))=0</formula>
    </cfRule>
  </conditionalFormatting>
  <conditionalFormatting sqref="F410:M410">
    <cfRule type="colorScale" priority="369">
      <colorScale>
        <cfvo type="min"/>
        <cfvo type="max"/>
        <color rgb="FFFFEF9C"/>
        <color rgb="FFFF7128"/>
      </colorScale>
    </cfRule>
    <cfRule type="containsBlanks" dxfId="1751" priority="370">
      <formula>LEN(TRIM(F410))=0</formula>
    </cfRule>
  </conditionalFormatting>
  <conditionalFormatting sqref="H410:I410">
    <cfRule type="expression" dxfId="1750" priority="368">
      <formula>Z410=1</formula>
    </cfRule>
  </conditionalFormatting>
  <conditionalFormatting sqref="F410:G410">
    <cfRule type="expression" dxfId="1749" priority="367">
      <formula>Y410=1</formula>
    </cfRule>
  </conditionalFormatting>
  <conditionalFormatting sqref="J410:K410">
    <cfRule type="expression" dxfId="1748" priority="366">
      <formula>AA410=1</formula>
    </cfRule>
  </conditionalFormatting>
  <conditionalFormatting sqref="L410:M410">
    <cfRule type="expression" dxfId="1747" priority="365">
      <formula>AB410=1</formula>
    </cfRule>
  </conditionalFormatting>
  <conditionalFormatting sqref="F413:M413">
    <cfRule type="containsBlanks" dxfId="1746" priority="364">
      <formula>LEN(TRIM(F413))=0</formula>
    </cfRule>
  </conditionalFormatting>
  <conditionalFormatting sqref="F412:M412">
    <cfRule type="colorScale" priority="362">
      <colorScale>
        <cfvo type="min"/>
        <cfvo type="max"/>
        <color rgb="FFFFEF9C"/>
        <color rgb="FFFF7128"/>
      </colorScale>
    </cfRule>
    <cfRule type="containsBlanks" dxfId="1745" priority="363">
      <formula>LEN(TRIM(F412))=0</formula>
    </cfRule>
  </conditionalFormatting>
  <conditionalFormatting sqref="H412:I412">
    <cfRule type="expression" dxfId="1744" priority="361">
      <formula>Z412=1</formula>
    </cfRule>
  </conditionalFormatting>
  <conditionalFormatting sqref="F412:G412">
    <cfRule type="expression" dxfId="1743" priority="360">
      <formula>Y412=1</formula>
    </cfRule>
  </conditionalFormatting>
  <conditionalFormatting sqref="J412:K412">
    <cfRule type="expression" dxfId="1742" priority="359">
      <formula>AA412=1</formula>
    </cfRule>
  </conditionalFormatting>
  <conditionalFormatting sqref="L412:M412">
    <cfRule type="expression" dxfId="1741" priority="358">
      <formula>AB412=1</formula>
    </cfRule>
  </conditionalFormatting>
  <conditionalFormatting sqref="F415:M415">
    <cfRule type="containsBlanks" dxfId="1740" priority="357">
      <formula>LEN(TRIM(F415))=0</formula>
    </cfRule>
  </conditionalFormatting>
  <conditionalFormatting sqref="F414:M414">
    <cfRule type="colorScale" priority="355">
      <colorScale>
        <cfvo type="min"/>
        <cfvo type="max"/>
        <color rgb="FFFFEF9C"/>
        <color rgb="FFFF7128"/>
      </colorScale>
    </cfRule>
    <cfRule type="containsBlanks" dxfId="1739" priority="356">
      <formula>LEN(TRIM(F414))=0</formula>
    </cfRule>
  </conditionalFormatting>
  <conditionalFormatting sqref="H414:I414">
    <cfRule type="expression" dxfId="1738" priority="354">
      <formula>Z414=1</formula>
    </cfRule>
  </conditionalFormatting>
  <conditionalFormatting sqref="F414:G414">
    <cfRule type="expression" dxfId="1737" priority="353">
      <formula>Y414=1</formula>
    </cfRule>
  </conditionalFormatting>
  <conditionalFormatting sqref="J414:K414">
    <cfRule type="expression" dxfId="1736" priority="352">
      <formula>AA414=1</formula>
    </cfRule>
  </conditionalFormatting>
  <conditionalFormatting sqref="L414:M414">
    <cfRule type="expression" dxfId="1735" priority="351">
      <formula>AB414=1</formula>
    </cfRule>
  </conditionalFormatting>
  <conditionalFormatting sqref="F417:M417">
    <cfRule type="containsBlanks" dxfId="1734" priority="350">
      <formula>LEN(TRIM(F417))=0</formula>
    </cfRule>
  </conditionalFormatting>
  <conditionalFormatting sqref="F416:M416">
    <cfRule type="colorScale" priority="348">
      <colorScale>
        <cfvo type="min"/>
        <cfvo type="max"/>
        <color rgb="FFFFEF9C"/>
        <color rgb="FFFF7128"/>
      </colorScale>
    </cfRule>
    <cfRule type="containsBlanks" dxfId="1733" priority="349">
      <formula>LEN(TRIM(F416))=0</formula>
    </cfRule>
  </conditionalFormatting>
  <conditionalFormatting sqref="H416:I416">
    <cfRule type="expression" dxfId="1732" priority="347">
      <formula>Z416=1</formula>
    </cfRule>
  </conditionalFormatting>
  <conditionalFormatting sqref="F416:G416">
    <cfRule type="expression" dxfId="1731" priority="346">
      <formula>Y416=1</formula>
    </cfRule>
  </conditionalFormatting>
  <conditionalFormatting sqref="J416:K416">
    <cfRule type="expression" dxfId="1730" priority="345">
      <formula>AA416=1</formula>
    </cfRule>
  </conditionalFormatting>
  <conditionalFormatting sqref="L416:M416">
    <cfRule type="expression" dxfId="1729" priority="344">
      <formula>AB416=1</formula>
    </cfRule>
  </conditionalFormatting>
  <conditionalFormatting sqref="F419:M419">
    <cfRule type="containsBlanks" dxfId="1728" priority="343">
      <formula>LEN(TRIM(F419))=0</formula>
    </cfRule>
  </conditionalFormatting>
  <conditionalFormatting sqref="F418:M418">
    <cfRule type="colorScale" priority="341">
      <colorScale>
        <cfvo type="min"/>
        <cfvo type="max"/>
        <color rgb="FFFFEF9C"/>
        <color rgb="FFFF7128"/>
      </colorScale>
    </cfRule>
    <cfRule type="containsBlanks" dxfId="1727" priority="342">
      <formula>LEN(TRIM(F418))=0</formula>
    </cfRule>
  </conditionalFormatting>
  <conditionalFormatting sqref="H418:I418">
    <cfRule type="expression" dxfId="1726" priority="340">
      <formula>Z418=1</formula>
    </cfRule>
  </conditionalFormatting>
  <conditionalFormatting sqref="F418:G418">
    <cfRule type="expression" dxfId="1725" priority="339">
      <formula>Y418=1</formula>
    </cfRule>
  </conditionalFormatting>
  <conditionalFormatting sqref="J418:K418">
    <cfRule type="expression" dxfId="1724" priority="338">
      <formula>AA418=1</formula>
    </cfRule>
  </conditionalFormatting>
  <conditionalFormatting sqref="L418:M418">
    <cfRule type="expression" dxfId="1723" priority="337">
      <formula>AB418=1</formula>
    </cfRule>
  </conditionalFormatting>
  <conditionalFormatting sqref="F421:M421">
    <cfRule type="containsBlanks" dxfId="1722" priority="336">
      <formula>LEN(TRIM(F421))=0</formula>
    </cfRule>
  </conditionalFormatting>
  <conditionalFormatting sqref="F420:M420">
    <cfRule type="colorScale" priority="334">
      <colorScale>
        <cfvo type="min"/>
        <cfvo type="max"/>
        <color rgb="FFFFEF9C"/>
        <color rgb="FFFF7128"/>
      </colorScale>
    </cfRule>
    <cfRule type="containsBlanks" dxfId="1721" priority="335">
      <formula>LEN(TRIM(F420))=0</formula>
    </cfRule>
  </conditionalFormatting>
  <conditionalFormatting sqref="H420:I420">
    <cfRule type="expression" dxfId="1720" priority="333">
      <formula>Z420=1</formula>
    </cfRule>
  </conditionalFormatting>
  <conditionalFormatting sqref="F420:G420">
    <cfRule type="expression" dxfId="1719" priority="332">
      <formula>Y420=1</formula>
    </cfRule>
  </conditionalFormatting>
  <conditionalFormatting sqref="J420:K420">
    <cfRule type="expression" dxfId="1718" priority="331">
      <formula>AA420=1</formula>
    </cfRule>
  </conditionalFormatting>
  <conditionalFormatting sqref="L420:M420">
    <cfRule type="expression" dxfId="1717" priority="330">
      <formula>AB420=1</formula>
    </cfRule>
  </conditionalFormatting>
  <conditionalFormatting sqref="F423:M423">
    <cfRule type="containsBlanks" dxfId="1716" priority="329">
      <formula>LEN(TRIM(F423))=0</formula>
    </cfRule>
  </conditionalFormatting>
  <conditionalFormatting sqref="F422:M422">
    <cfRule type="colorScale" priority="327">
      <colorScale>
        <cfvo type="min"/>
        <cfvo type="max"/>
        <color rgb="FFFFEF9C"/>
        <color rgb="FFFF7128"/>
      </colorScale>
    </cfRule>
    <cfRule type="containsBlanks" dxfId="1715" priority="328">
      <formula>LEN(TRIM(F422))=0</formula>
    </cfRule>
  </conditionalFormatting>
  <conditionalFormatting sqref="H422:I422">
    <cfRule type="expression" dxfId="1714" priority="326">
      <formula>Z422=1</formula>
    </cfRule>
  </conditionalFormatting>
  <conditionalFormatting sqref="F422:G422">
    <cfRule type="expression" dxfId="1713" priority="325">
      <formula>Y422=1</formula>
    </cfRule>
  </conditionalFormatting>
  <conditionalFormatting sqref="J422:K422">
    <cfRule type="expression" dxfId="1712" priority="324">
      <formula>AA422=1</formula>
    </cfRule>
  </conditionalFormatting>
  <conditionalFormatting sqref="L422:M422">
    <cfRule type="expression" dxfId="1711" priority="323">
      <formula>AB422=1</formula>
    </cfRule>
  </conditionalFormatting>
  <conditionalFormatting sqref="F425:M425">
    <cfRule type="containsBlanks" dxfId="1710" priority="322">
      <formula>LEN(TRIM(F425))=0</formula>
    </cfRule>
  </conditionalFormatting>
  <conditionalFormatting sqref="F424:M424">
    <cfRule type="colorScale" priority="320">
      <colorScale>
        <cfvo type="min"/>
        <cfvo type="max"/>
        <color rgb="FFFFEF9C"/>
        <color rgb="FFFF7128"/>
      </colorScale>
    </cfRule>
    <cfRule type="containsBlanks" dxfId="1709" priority="321">
      <formula>LEN(TRIM(F424))=0</formula>
    </cfRule>
  </conditionalFormatting>
  <conditionalFormatting sqref="H424:I424">
    <cfRule type="expression" dxfId="1708" priority="319">
      <formula>Z424=1</formula>
    </cfRule>
  </conditionalFormatting>
  <conditionalFormatting sqref="F424:G424">
    <cfRule type="expression" dxfId="1707" priority="318">
      <formula>Y424=1</formula>
    </cfRule>
  </conditionalFormatting>
  <conditionalFormatting sqref="J424:K424">
    <cfRule type="expression" dxfId="1706" priority="317">
      <formula>AA424=1</formula>
    </cfRule>
  </conditionalFormatting>
  <conditionalFormatting sqref="L424:M424">
    <cfRule type="expression" dxfId="1705" priority="316">
      <formula>AB424=1</formula>
    </cfRule>
  </conditionalFormatting>
  <conditionalFormatting sqref="F427:M427">
    <cfRule type="containsBlanks" dxfId="1704" priority="315">
      <formula>LEN(TRIM(F427))=0</formula>
    </cfRule>
  </conditionalFormatting>
  <conditionalFormatting sqref="F426:M426">
    <cfRule type="colorScale" priority="313">
      <colorScale>
        <cfvo type="min"/>
        <cfvo type="max"/>
        <color rgb="FFFFEF9C"/>
        <color rgb="FFFF7128"/>
      </colorScale>
    </cfRule>
    <cfRule type="containsBlanks" dxfId="1703" priority="314">
      <formula>LEN(TRIM(F426))=0</formula>
    </cfRule>
  </conditionalFormatting>
  <conditionalFormatting sqref="H426:I426">
    <cfRule type="expression" dxfId="1702" priority="312">
      <formula>Z426=1</formula>
    </cfRule>
  </conditionalFormatting>
  <conditionalFormatting sqref="F426:G426">
    <cfRule type="expression" dxfId="1701" priority="311">
      <formula>Y426=1</formula>
    </cfRule>
  </conditionalFormatting>
  <conditionalFormatting sqref="J426:K426">
    <cfRule type="expression" dxfId="1700" priority="310">
      <formula>AA426=1</formula>
    </cfRule>
  </conditionalFormatting>
  <conditionalFormatting sqref="L426:M426">
    <cfRule type="expression" dxfId="1699" priority="309">
      <formula>AB426=1</formula>
    </cfRule>
  </conditionalFormatting>
  <conditionalFormatting sqref="F429:M429">
    <cfRule type="containsBlanks" dxfId="1698" priority="308">
      <formula>LEN(TRIM(F429))=0</formula>
    </cfRule>
  </conditionalFormatting>
  <conditionalFormatting sqref="F428:M428">
    <cfRule type="colorScale" priority="306">
      <colorScale>
        <cfvo type="min"/>
        <cfvo type="max"/>
        <color rgb="FFFFEF9C"/>
        <color rgb="FFFF7128"/>
      </colorScale>
    </cfRule>
    <cfRule type="containsBlanks" dxfId="1697" priority="307">
      <formula>LEN(TRIM(F428))=0</formula>
    </cfRule>
  </conditionalFormatting>
  <conditionalFormatting sqref="H428:I428">
    <cfRule type="expression" dxfId="1696" priority="305">
      <formula>Z428=1</formula>
    </cfRule>
  </conditionalFormatting>
  <conditionalFormatting sqref="F428:G428">
    <cfRule type="expression" dxfId="1695" priority="304">
      <formula>Y428=1</formula>
    </cfRule>
  </conditionalFormatting>
  <conditionalFormatting sqref="J428:K428">
    <cfRule type="expression" dxfId="1694" priority="303">
      <formula>AA428=1</formula>
    </cfRule>
  </conditionalFormatting>
  <conditionalFormatting sqref="L428:M428">
    <cfRule type="expression" dxfId="1693" priority="302">
      <formula>AB428=1</formula>
    </cfRule>
  </conditionalFormatting>
  <conditionalFormatting sqref="F431:M431">
    <cfRule type="containsBlanks" dxfId="1692" priority="301">
      <formula>LEN(TRIM(F431))=0</formula>
    </cfRule>
  </conditionalFormatting>
  <conditionalFormatting sqref="F430:M430">
    <cfRule type="colorScale" priority="299">
      <colorScale>
        <cfvo type="min"/>
        <cfvo type="max"/>
        <color rgb="FFFFEF9C"/>
        <color rgb="FFFF7128"/>
      </colorScale>
    </cfRule>
    <cfRule type="containsBlanks" dxfId="1691" priority="300">
      <formula>LEN(TRIM(F430))=0</formula>
    </cfRule>
  </conditionalFormatting>
  <conditionalFormatting sqref="H430:I430">
    <cfRule type="expression" dxfId="1690" priority="298">
      <formula>Z430=1</formula>
    </cfRule>
  </conditionalFormatting>
  <conditionalFormatting sqref="F430:G430">
    <cfRule type="expression" dxfId="1689" priority="297">
      <formula>Y430=1</formula>
    </cfRule>
  </conditionalFormatting>
  <conditionalFormatting sqref="J430:K430">
    <cfRule type="expression" dxfId="1688" priority="296">
      <formula>AA430=1</formula>
    </cfRule>
  </conditionalFormatting>
  <conditionalFormatting sqref="L430:M430">
    <cfRule type="expression" dxfId="1687" priority="295">
      <formula>AB430=1</formula>
    </cfRule>
  </conditionalFormatting>
  <conditionalFormatting sqref="F433:M433">
    <cfRule type="containsBlanks" dxfId="1686" priority="294">
      <formula>LEN(TRIM(F433))=0</formula>
    </cfRule>
  </conditionalFormatting>
  <conditionalFormatting sqref="F432:M432">
    <cfRule type="colorScale" priority="292">
      <colorScale>
        <cfvo type="min"/>
        <cfvo type="max"/>
        <color rgb="FFFFEF9C"/>
        <color rgb="FFFF7128"/>
      </colorScale>
    </cfRule>
    <cfRule type="containsBlanks" dxfId="1685" priority="293">
      <formula>LEN(TRIM(F432))=0</formula>
    </cfRule>
  </conditionalFormatting>
  <conditionalFormatting sqref="H432:I432">
    <cfRule type="expression" dxfId="1684" priority="291">
      <formula>Z432=1</formula>
    </cfRule>
  </conditionalFormatting>
  <conditionalFormatting sqref="F432:G432">
    <cfRule type="expression" dxfId="1683" priority="290">
      <formula>Y432=1</formula>
    </cfRule>
  </conditionalFormatting>
  <conditionalFormatting sqref="J432:K432">
    <cfRule type="expression" dxfId="1682" priority="289">
      <formula>AA432=1</formula>
    </cfRule>
  </conditionalFormatting>
  <conditionalFormatting sqref="L432:M432">
    <cfRule type="expression" dxfId="1681" priority="288">
      <formula>AB432=1</formula>
    </cfRule>
  </conditionalFormatting>
  <conditionalFormatting sqref="F435:M435">
    <cfRule type="containsBlanks" dxfId="1680" priority="287">
      <formula>LEN(TRIM(F435))=0</formula>
    </cfRule>
  </conditionalFormatting>
  <conditionalFormatting sqref="F434:M434">
    <cfRule type="colorScale" priority="285">
      <colorScale>
        <cfvo type="min"/>
        <cfvo type="max"/>
        <color rgb="FFFFEF9C"/>
        <color rgb="FFFF7128"/>
      </colorScale>
    </cfRule>
    <cfRule type="containsBlanks" dxfId="1679" priority="286">
      <formula>LEN(TRIM(F434))=0</formula>
    </cfRule>
  </conditionalFormatting>
  <conditionalFormatting sqref="H434:I434">
    <cfRule type="expression" dxfId="1678" priority="284">
      <formula>Z434=1</formula>
    </cfRule>
  </conditionalFormatting>
  <conditionalFormatting sqref="F434:G434">
    <cfRule type="expression" dxfId="1677" priority="283">
      <formula>Y434=1</formula>
    </cfRule>
  </conditionalFormatting>
  <conditionalFormatting sqref="J434:K434">
    <cfRule type="expression" dxfId="1676" priority="282">
      <formula>AA434=1</formula>
    </cfRule>
  </conditionalFormatting>
  <conditionalFormatting sqref="L434:M434">
    <cfRule type="expression" dxfId="1675" priority="281">
      <formula>AB434=1</formula>
    </cfRule>
  </conditionalFormatting>
  <conditionalFormatting sqref="F437:M437">
    <cfRule type="containsBlanks" dxfId="1674" priority="280">
      <formula>LEN(TRIM(F437))=0</formula>
    </cfRule>
  </conditionalFormatting>
  <conditionalFormatting sqref="F436:M436">
    <cfRule type="colorScale" priority="278">
      <colorScale>
        <cfvo type="min"/>
        <cfvo type="max"/>
        <color rgb="FFFFEF9C"/>
        <color rgb="FFFF7128"/>
      </colorScale>
    </cfRule>
    <cfRule type="containsBlanks" dxfId="1673" priority="279">
      <formula>LEN(TRIM(F436))=0</formula>
    </cfRule>
  </conditionalFormatting>
  <conditionalFormatting sqref="H436:I436">
    <cfRule type="expression" dxfId="1672" priority="277">
      <formula>Z436=1</formula>
    </cfRule>
  </conditionalFormatting>
  <conditionalFormatting sqref="F436:G436">
    <cfRule type="expression" dxfId="1671" priority="276">
      <formula>Y436=1</formula>
    </cfRule>
  </conditionalFormatting>
  <conditionalFormatting sqref="J436:K436">
    <cfRule type="expression" dxfId="1670" priority="275">
      <formula>AA436=1</formula>
    </cfRule>
  </conditionalFormatting>
  <conditionalFormatting sqref="L436:M436">
    <cfRule type="expression" dxfId="1669" priority="274">
      <formula>AB436=1</formula>
    </cfRule>
  </conditionalFormatting>
  <conditionalFormatting sqref="F439:M439">
    <cfRule type="containsBlanks" dxfId="1668" priority="273">
      <formula>LEN(TRIM(F439))=0</formula>
    </cfRule>
  </conditionalFormatting>
  <conditionalFormatting sqref="F438:M438">
    <cfRule type="colorScale" priority="271">
      <colorScale>
        <cfvo type="min"/>
        <cfvo type="max"/>
        <color rgb="FFFFEF9C"/>
        <color rgb="FFFF7128"/>
      </colorScale>
    </cfRule>
    <cfRule type="containsBlanks" dxfId="1667" priority="272">
      <formula>LEN(TRIM(F438))=0</formula>
    </cfRule>
  </conditionalFormatting>
  <conditionalFormatting sqref="H438:I438">
    <cfRule type="expression" dxfId="1666" priority="270">
      <formula>Z438=1</formula>
    </cfRule>
  </conditionalFormatting>
  <conditionalFormatting sqref="F438:G438">
    <cfRule type="expression" dxfId="1665" priority="269">
      <formula>Y438=1</formula>
    </cfRule>
  </conditionalFormatting>
  <conditionalFormatting sqref="J438:K438">
    <cfRule type="expression" dxfId="1664" priority="268">
      <formula>AA438=1</formula>
    </cfRule>
  </conditionalFormatting>
  <conditionalFormatting sqref="L438:M438">
    <cfRule type="expression" dxfId="1663" priority="267">
      <formula>AB438=1</formula>
    </cfRule>
  </conditionalFormatting>
  <conditionalFormatting sqref="F441:M441">
    <cfRule type="containsBlanks" dxfId="1662" priority="266">
      <formula>LEN(TRIM(F441))=0</formula>
    </cfRule>
  </conditionalFormatting>
  <conditionalFormatting sqref="F440:M440">
    <cfRule type="colorScale" priority="264">
      <colorScale>
        <cfvo type="min"/>
        <cfvo type="max"/>
        <color rgb="FFFFEF9C"/>
        <color rgb="FFFF7128"/>
      </colorScale>
    </cfRule>
    <cfRule type="containsBlanks" dxfId="1661" priority="265">
      <formula>LEN(TRIM(F440))=0</formula>
    </cfRule>
  </conditionalFormatting>
  <conditionalFormatting sqref="H440:I440">
    <cfRule type="expression" dxfId="1660" priority="263">
      <formula>Z440=1</formula>
    </cfRule>
  </conditionalFormatting>
  <conditionalFormatting sqref="F440:G440">
    <cfRule type="expression" dxfId="1659" priority="262">
      <formula>Y440=1</formula>
    </cfRule>
  </conditionalFormatting>
  <conditionalFormatting sqref="J440:K440">
    <cfRule type="expression" dxfId="1658" priority="261">
      <formula>AA440=1</formula>
    </cfRule>
  </conditionalFormatting>
  <conditionalFormatting sqref="L440:M440">
    <cfRule type="expression" dxfId="1657" priority="260">
      <formula>AB440=1</formula>
    </cfRule>
  </conditionalFormatting>
  <conditionalFormatting sqref="F443:M443">
    <cfRule type="containsBlanks" dxfId="1656" priority="259">
      <formula>LEN(TRIM(F443))=0</formula>
    </cfRule>
  </conditionalFormatting>
  <conditionalFormatting sqref="F442:M442">
    <cfRule type="colorScale" priority="257">
      <colorScale>
        <cfvo type="min"/>
        <cfvo type="max"/>
        <color rgb="FFFFEF9C"/>
        <color rgb="FFFF7128"/>
      </colorScale>
    </cfRule>
    <cfRule type="containsBlanks" dxfId="1655" priority="258">
      <formula>LEN(TRIM(F442))=0</formula>
    </cfRule>
  </conditionalFormatting>
  <conditionalFormatting sqref="H442:I442">
    <cfRule type="expression" dxfId="1654" priority="256">
      <formula>Z442=1</formula>
    </cfRule>
  </conditionalFormatting>
  <conditionalFormatting sqref="F442:G442">
    <cfRule type="expression" dxfId="1653" priority="255">
      <formula>Y442=1</formula>
    </cfRule>
  </conditionalFormatting>
  <conditionalFormatting sqref="J442:K442">
    <cfRule type="expression" dxfId="1652" priority="254">
      <formula>AA442=1</formula>
    </cfRule>
  </conditionalFormatting>
  <conditionalFormatting sqref="L442:M442">
    <cfRule type="expression" dxfId="1651" priority="253">
      <formula>AB442=1</formula>
    </cfRule>
  </conditionalFormatting>
  <conditionalFormatting sqref="F445:M445">
    <cfRule type="containsBlanks" dxfId="1650" priority="252">
      <formula>LEN(TRIM(F445))=0</formula>
    </cfRule>
  </conditionalFormatting>
  <conditionalFormatting sqref="F444:M444">
    <cfRule type="colorScale" priority="250">
      <colorScale>
        <cfvo type="min"/>
        <cfvo type="max"/>
        <color rgb="FFFFEF9C"/>
        <color rgb="FFFF7128"/>
      </colorScale>
    </cfRule>
    <cfRule type="containsBlanks" dxfId="1649" priority="251">
      <formula>LEN(TRIM(F444))=0</formula>
    </cfRule>
  </conditionalFormatting>
  <conditionalFormatting sqref="H444:I444">
    <cfRule type="expression" dxfId="1648" priority="249">
      <formula>Z444=1</formula>
    </cfRule>
  </conditionalFormatting>
  <conditionalFormatting sqref="F444:G444">
    <cfRule type="expression" dxfId="1647" priority="248">
      <formula>Y444=1</formula>
    </cfRule>
  </conditionalFormatting>
  <conditionalFormatting sqref="J444:K444">
    <cfRule type="expression" dxfId="1646" priority="247">
      <formula>AA444=1</formula>
    </cfRule>
  </conditionalFormatting>
  <conditionalFormatting sqref="L444:M444">
    <cfRule type="expression" dxfId="1645" priority="246">
      <formula>AB444=1</formula>
    </cfRule>
  </conditionalFormatting>
  <conditionalFormatting sqref="F447:M447">
    <cfRule type="containsBlanks" dxfId="1644" priority="245">
      <formula>LEN(TRIM(F447))=0</formula>
    </cfRule>
  </conditionalFormatting>
  <conditionalFormatting sqref="F446:M446">
    <cfRule type="colorScale" priority="243">
      <colorScale>
        <cfvo type="min"/>
        <cfvo type="max"/>
        <color rgb="FFFFEF9C"/>
        <color rgb="FFFF7128"/>
      </colorScale>
    </cfRule>
    <cfRule type="containsBlanks" dxfId="1643" priority="244">
      <formula>LEN(TRIM(F446))=0</formula>
    </cfRule>
  </conditionalFormatting>
  <conditionalFormatting sqref="H446:I446">
    <cfRule type="expression" dxfId="1642" priority="242">
      <formula>Z446=1</formula>
    </cfRule>
  </conditionalFormatting>
  <conditionalFormatting sqref="F446:G446">
    <cfRule type="expression" dxfId="1641" priority="241">
      <formula>Y446=1</formula>
    </cfRule>
  </conditionalFormatting>
  <conditionalFormatting sqref="J446:K446">
    <cfRule type="expression" dxfId="1640" priority="240">
      <formula>AA446=1</formula>
    </cfRule>
  </conditionalFormatting>
  <conditionalFormatting sqref="L446:M446">
    <cfRule type="expression" dxfId="1639" priority="239">
      <formula>AB446=1</formula>
    </cfRule>
  </conditionalFormatting>
  <conditionalFormatting sqref="F449:M449">
    <cfRule type="containsBlanks" dxfId="1638" priority="238">
      <formula>LEN(TRIM(F449))=0</formula>
    </cfRule>
  </conditionalFormatting>
  <conditionalFormatting sqref="F448:M448">
    <cfRule type="colorScale" priority="236">
      <colorScale>
        <cfvo type="min"/>
        <cfvo type="max"/>
        <color rgb="FFFFEF9C"/>
        <color rgb="FFFF7128"/>
      </colorScale>
    </cfRule>
    <cfRule type="containsBlanks" dxfId="1637" priority="237">
      <formula>LEN(TRIM(F448))=0</formula>
    </cfRule>
  </conditionalFormatting>
  <conditionalFormatting sqref="H448:I448">
    <cfRule type="expression" dxfId="1636" priority="235">
      <formula>Z448=1</formula>
    </cfRule>
  </conditionalFormatting>
  <conditionalFormatting sqref="F448:G448">
    <cfRule type="expression" dxfId="1635" priority="234">
      <formula>Y448=1</formula>
    </cfRule>
  </conditionalFormatting>
  <conditionalFormatting sqref="J448:K448">
    <cfRule type="expression" dxfId="1634" priority="233">
      <formula>AA448=1</formula>
    </cfRule>
  </conditionalFormatting>
  <conditionalFormatting sqref="L448:M448">
    <cfRule type="expression" dxfId="1633" priority="232">
      <formula>AB448=1</formula>
    </cfRule>
  </conditionalFormatting>
  <conditionalFormatting sqref="F451:M451">
    <cfRule type="containsBlanks" dxfId="1632" priority="231">
      <formula>LEN(TRIM(F451))=0</formula>
    </cfRule>
  </conditionalFormatting>
  <conditionalFormatting sqref="F450:M450">
    <cfRule type="colorScale" priority="229">
      <colorScale>
        <cfvo type="min"/>
        <cfvo type="max"/>
        <color rgb="FFFFEF9C"/>
        <color rgb="FFFF7128"/>
      </colorScale>
    </cfRule>
    <cfRule type="containsBlanks" dxfId="1631" priority="230">
      <formula>LEN(TRIM(F450))=0</formula>
    </cfRule>
  </conditionalFormatting>
  <conditionalFormatting sqref="H450:I450">
    <cfRule type="expression" dxfId="1630" priority="228">
      <formula>Z450=1</formula>
    </cfRule>
  </conditionalFormatting>
  <conditionalFormatting sqref="F450:G450">
    <cfRule type="expression" dxfId="1629" priority="227">
      <formula>Y450=1</formula>
    </cfRule>
  </conditionalFormatting>
  <conditionalFormatting sqref="J450:K450">
    <cfRule type="expression" dxfId="1628" priority="226">
      <formula>AA450=1</formula>
    </cfRule>
  </conditionalFormatting>
  <conditionalFormatting sqref="L450:M450">
    <cfRule type="expression" dxfId="1627" priority="225">
      <formula>AB450=1</formula>
    </cfRule>
  </conditionalFormatting>
  <conditionalFormatting sqref="F453:M453">
    <cfRule type="containsBlanks" dxfId="1626" priority="224">
      <formula>LEN(TRIM(F453))=0</formula>
    </cfRule>
  </conditionalFormatting>
  <conditionalFormatting sqref="F452:M452">
    <cfRule type="colorScale" priority="222">
      <colorScale>
        <cfvo type="min"/>
        <cfvo type="max"/>
        <color rgb="FFFFEF9C"/>
        <color rgb="FFFF7128"/>
      </colorScale>
    </cfRule>
    <cfRule type="containsBlanks" dxfId="1625" priority="223">
      <formula>LEN(TRIM(F452))=0</formula>
    </cfRule>
  </conditionalFormatting>
  <conditionalFormatting sqref="H452:I452">
    <cfRule type="expression" dxfId="1624" priority="221">
      <formula>Z452=1</formula>
    </cfRule>
  </conditionalFormatting>
  <conditionalFormatting sqref="F452:G452">
    <cfRule type="expression" dxfId="1623" priority="220">
      <formula>Y452=1</formula>
    </cfRule>
  </conditionalFormatting>
  <conditionalFormatting sqref="J452:K452">
    <cfRule type="expression" dxfId="1622" priority="219">
      <formula>AA452=1</formula>
    </cfRule>
  </conditionalFormatting>
  <conditionalFormatting sqref="L452:M452">
    <cfRule type="expression" dxfId="1621" priority="218">
      <formula>AB452=1</formula>
    </cfRule>
  </conditionalFormatting>
  <conditionalFormatting sqref="F455:M455">
    <cfRule type="containsBlanks" dxfId="1620" priority="217">
      <formula>LEN(TRIM(F455))=0</formula>
    </cfRule>
  </conditionalFormatting>
  <conditionalFormatting sqref="F454:M454">
    <cfRule type="colorScale" priority="215">
      <colorScale>
        <cfvo type="min"/>
        <cfvo type="max"/>
        <color rgb="FFFFEF9C"/>
        <color rgb="FFFF7128"/>
      </colorScale>
    </cfRule>
    <cfRule type="containsBlanks" dxfId="1619" priority="216">
      <formula>LEN(TRIM(F454))=0</formula>
    </cfRule>
  </conditionalFormatting>
  <conditionalFormatting sqref="H454:I454">
    <cfRule type="expression" dxfId="1618" priority="214">
      <formula>Z454=1</formula>
    </cfRule>
  </conditionalFormatting>
  <conditionalFormatting sqref="F454:G454">
    <cfRule type="expression" dxfId="1617" priority="213">
      <formula>Y454=1</formula>
    </cfRule>
  </conditionalFormatting>
  <conditionalFormatting sqref="J454:K454">
    <cfRule type="expression" dxfId="1616" priority="212">
      <formula>AA454=1</formula>
    </cfRule>
  </conditionalFormatting>
  <conditionalFormatting sqref="L454:M454">
    <cfRule type="expression" dxfId="1615" priority="211">
      <formula>AB454=1</formula>
    </cfRule>
  </conditionalFormatting>
  <conditionalFormatting sqref="F457:M457">
    <cfRule type="containsBlanks" dxfId="1614" priority="210">
      <formula>LEN(TRIM(F457))=0</formula>
    </cfRule>
  </conditionalFormatting>
  <conditionalFormatting sqref="F456:M456">
    <cfRule type="colorScale" priority="208">
      <colorScale>
        <cfvo type="min"/>
        <cfvo type="max"/>
        <color rgb="FFFFEF9C"/>
        <color rgb="FFFF7128"/>
      </colorScale>
    </cfRule>
    <cfRule type="containsBlanks" dxfId="1613" priority="209">
      <formula>LEN(TRIM(F456))=0</formula>
    </cfRule>
  </conditionalFormatting>
  <conditionalFormatting sqref="H456:I456">
    <cfRule type="expression" dxfId="1612" priority="207">
      <formula>Z456=1</formula>
    </cfRule>
  </conditionalFormatting>
  <conditionalFormatting sqref="F456:G456">
    <cfRule type="expression" dxfId="1611" priority="206">
      <formula>Y456=1</formula>
    </cfRule>
  </conditionalFormatting>
  <conditionalFormatting sqref="J456:K456">
    <cfRule type="expression" dxfId="1610" priority="205">
      <formula>AA456=1</formula>
    </cfRule>
  </conditionalFormatting>
  <conditionalFormatting sqref="L456:M456">
    <cfRule type="expression" dxfId="1609" priority="204">
      <formula>AB456=1</formula>
    </cfRule>
  </conditionalFormatting>
  <conditionalFormatting sqref="F459:M459">
    <cfRule type="containsBlanks" dxfId="1608" priority="203">
      <formula>LEN(TRIM(F459))=0</formula>
    </cfRule>
  </conditionalFormatting>
  <conditionalFormatting sqref="F458:M458">
    <cfRule type="colorScale" priority="201">
      <colorScale>
        <cfvo type="min"/>
        <cfvo type="max"/>
        <color rgb="FFFFEF9C"/>
        <color rgb="FFFF7128"/>
      </colorScale>
    </cfRule>
    <cfRule type="containsBlanks" dxfId="1607" priority="202">
      <formula>LEN(TRIM(F458))=0</formula>
    </cfRule>
  </conditionalFormatting>
  <conditionalFormatting sqref="H458:I458">
    <cfRule type="expression" dxfId="1606" priority="200">
      <formula>Z458=1</formula>
    </cfRule>
  </conditionalFormatting>
  <conditionalFormatting sqref="F458:G458">
    <cfRule type="expression" dxfId="1605" priority="199">
      <formula>Y458=1</formula>
    </cfRule>
  </conditionalFormatting>
  <conditionalFormatting sqref="J458:K458">
    <cfRule type="expression" dxfId="1604" priority="198">
      <formula>AA458=1</formula>
    </cfRule>
  </conditionalFormatting>
  <conditionalFormatting sqref="L458:M458">
    <cfRule type="expression" dxfId="1603" priority="197">
      <formula>AB458=1</formula>
    </cfRule>
  </conditionalFormatting>
  <conditionalFormatting sqref="F461:M461">
    <cfRule type="containsBlanks" dxfId="1602" priority="196">
      <formula>LEN(TRIM(F461))=0</formula>
    </cfRule>
  </conditionalFormatting>
  <conditionalFormatting sqref="F460:M460">
    <cfRule type="colorScale" priority="194">
      <colorScale>
        <cfvo type="min"/>
        <cfvo type="max"/>
        <color rgb="FFFFEF9C"/>
        <color rgb="FFFF7128"/>
      </colorScale>
    </cfRule>
    <cfRule type="containsBlanks" dxfId="1601" priority="195">
      <formula>LEN(TRIM(F460))=0</formula>
    </cfRule>
  </conditionalFormatting>
  <conditionalFormatting sqref="H460:I460">
    <cfRule type="expression" dxfId="1600" priority="193">
      <formula>Z460=1</formula>
    </cfRule>
  </conditionalFormatting>
  <conditionalFormatting sqref="F460:G460">
    <cfRule type="expression" dxfId="1599" priority="192">
      <formula>Y460=1</formula>
    </cfRule>
  </conditionalFormatting>
  <conditionalFormatting sqref="J460:K460">
    <cfRule type="expression" dxfId="1598" priority="191">
      <formula>AA460=1</formula>
    </cfRule>
  </conditionalFormatting>
  <conditionalFormatting sqref="L460:M460">
    <cfRule type="expression" dxfId="1597" priority="190">
      <formula>AB460=1</formula>
    </cfRule>
  </conditionalFormatting>
  <conditionalFormatting sqref="F463:M463">
    <cfRule type="containsBlanks" dxfId="1596" priority="189">
      <formula>LEN(TRIM(F463))=0</formula>
    </cfRule>
  </conditionalFormatting>
  <conditionalFormatting sqref="F462:M462">
    <cfRule type="colorScale" priority="187">
      <colorScale>
        <cfvo type="min"/>
        <cfvo type="max"/>
        <color rgb="FFFFEF9C"/>
        <color rgb="FFFF7128"/>
      </colorScale>
    </cfRule>
    <cfRule type="containsBlanks" dxfId="1595" priority="188">
      <formula>LEN(TRIM(F462))=0</formula>
    </cfRule>
  </conditionalFormatting>
  <conditionalFormatting sqref="H462:I462">
    <cfRule type="expression" dxfId="1594" priority="186">
      <formula>Z462=1</formula>
    </cfRule>
  </conditionalFormatting>
  <conditionalFormatting sqref="F462:G462">
    <cfRule type="expression" dxfId="1593" priority="185">
      <formula>Y462=1</formula>
    </cfRule>
  </conditionalFormatting>
  <conditionalFormatting sqref="J462:K462">
    <cfRule type="expression" dxfId="1592" priority="184">
      <formula>AA462=1</formula>
    </cfRule>
  </conditionalFormatting>
  <conditionalFormatting sqref="L462:M462">
    <cfRule type="expression" dxfId="1591" priority="183">
      <formula>AB462=1</formula>
    </cfRule>
  </conditionalFormatting>
  <conditionalFormatting sqref="F465:M465">
    <cfRule type="containsBlanks" dxfId="1590" priority="182">
      <formula>LEN(TRIM(F465))=0</formula>
    </cfRule>
  </conditionalFormatting>
  <conditionalFormatting sqref="F464:M464">
    <cfRule type="colorScale" priority="180">
      <colorScale>
        <cfvo type="min"/>
        <cfvo type="max"/>
        <color rgb="FFFFEF9C"/>
        <color rgb="FFFF7128"/>
      </colorScale>
    </cfRule>
    <cfRule type="containsBlanks" dxfId="1589" priority="181">
      <formula>LEN(TRIM(F464))=0</formula>
    </cfRule>
  </conditionalFormatting>
  <conditionalFormatting sqref="H464:I464">
    <cfRule type="expression" dxfId="1588" priority="179">
      <formula>Z464=1</formula>
    </cfRule>
  </conditionalFormatting>
  <conditionalFormatting sqref="F464:G464">
    <cfRule type="expression" dxfId="1587" priority="178">
      <formula>Y464=1</formula>
    </cfRule>
  </conditionalFormatting>
  <conditionalFormatting sqref="J464:K464">
    <cfRule type="expression" dxfId="1586" priority="177">
      <formula>AA464=1</formula>
    </cfRule>
  </conditionalFormatting>
  <conditionalFormatting sqref="L464:M464">
    <cfRule type="expression" dxfId="1585" priority="176">
      <formula>AB464=1</formula>
    </cfRule>
  </conditionalFormatting>
  <conditionalFormatting sqref="F467:M467">
    <cfRule type="containsBlanks" dxfId="1584" priority="175">
      <formula>LEN(TRIM(F467))=0</formula>
    </cfRule>
  </conditionalFormatting>
  <conditionalFormatting sqref="F466:M466">
    <cfRule type="colorScale" priority="173">
      <colorScale>
        <cfvo type="min"/>
        <cfvo type="max"/>
        <color rgb="FFFFEF9C"/>
        <color rgb="FFFF7128"/>
      </colorScale>
    </cfRule>
    <cfRule type="containsBlanks" dxfId="1583" priority="174">
      <formula>LEN(TRIM(F466))=0</formula>
    </cfRule>
  </conditionalFormatting>
  <conditionalFormatting sqref="H466:I466">
    <cfRule type="expression" dxfId="1582" priority="172">
      <formula>Z466=1</formula>
    </cfRule>
  </conditionalFormatting>
  <conditionalFormatting sqref="F466:G466">
    <cfRule type="expression" dxfId="1581" priority="171">
      <formula>Y466=1</formula>
    </cfRule>
  </conditionalFormatting>
  <conditionalFormatting sqref="J466:K466">
    <cfRule type="expression" dxfId="1580" priority="170">
      <formula>AA466=1</formula>
    </cfRule>
  </conditionalFormatting>
  <conditionalFormatting sqref="L466:M466">
    <cfRule type="expression" dxfId="1579" priority="169">
      <formula>AB466=1</formula>
    </cfRule>
  </conditionalFormatting>
  <conditionalFormatting sqref="F469:M469">
    <cfRule type="containsBlanks" dxfId="1578" priority="168">
      <formula>LEN(TRIM(F469))=0</formula>
    </cfRule>
  </conditionalFormatting>
  <conditionalFormatting sqref="F468:M468">
    <cfRule type="colorScale" priority="166">
      <colorScale>
        <cfvo type="min"/>
        <cfvo type="max"/>
        <color rgb="FFFFEF9C"/>
        <color rgb="FFFF7128"/>
      </colorScale>
    </cfRule>
    <cfRule type="containsBlanks" dxfId="1577" priority="167">
      <formula>LEN(TRIM(F468))=0</formula>
    </cfRule>
  </conditionalFormatting>
  <conditionalFormatting sqref="H468:I468">
    <cfRule type="expression" dxfId="1576" priority="165">
      <formula>Z468=1</formula>
    </cfRule>
  </conditionalFormatting>
  <conditionalFormatting sqref="F468:G468">
    <cfRule type="expression" dxfId="1575" priority="164">
      <formula>Y468=1</formula>
    </cfRule>
  </conditionalFormatting>
  <conditionalFormatting sqref="J468:K468">
    <cfRule type="expression" dxfId="1574" priority="163">
      <formula>AA468=1</formula>
    </cfRule>
  </conditionalFormatting>
  <conditionalFormatting sqref="L468:M468">
    <cfRule type="expression" dxfId="1573" priority="162">
      <formula>AB468=1</formula>
    </cfRule>
  </conditionalFormatting>
  <conditionalFormatting sqref="F471:M471">
    <cfRule type="containsBlanks" dxfId="1572" priority="161">
      <formula>LEN(TRIM(F471))=0</formula>
    </cfRule>
  </conditionalFormatting>
  <conditionalFormatting sqref="F470:M470">
    <cfRule type="colorScale" priority="159">
      <colorScale>
        <cfvo type="min"/>
        <cfvo type="max"/>
        <color rgb="FFFFEF9C"/>
        <color rgb="FFFF7128"/>
      </colorScale>
    </cfRule>
    <cfRule type="containsBlanks" dxfId="1571" priority="160">
      <formula>LEN(TRIM(F470))=0</formula>
    </cfRule>
  </conditionalFormatting>
  <conditionalFormatting sqref="H470:I470">
    <cfRule type="expression" dxfId="1570" priority="158">
      <formula>Z470=1</formula>
    </cfRule>
  </conditionalFormatting>
  <conditionalFormatting sqref="F470:G470">
    <cfRule type="expression" dxfId="1569" priority="157">
      <formula>Y470=1</formula>
    </cfRule>
  </conditionalFormatting>
  <conditionalFormatting sqref="J470:K470">
    <cfRule type="expression" dxfId="1568" priority="156">
      <formula>AA470=1</formula>
    </cfRule>
  </conditionalFormatting>
  <conditionalFormatting sqref="L470:M470">
    <cfRule type="expression" dxfId="1567" priority="155">
      <formula>AB470=1</formula>
    </cfRule>
  </conditionalFormatting>
  <conditionalFormatting sqref="F473:M473">
    <cfRule type="containsBlanks" dxfId="1566" priority="154">
      <formula>LEN(TRIM(F473))=0</formula>
    </cfRule>
  </conditionalFormatting>
  <conditionalFormatting sqref="F472:M472">
    <cfRule type="colorScale" priority="152">
      <colorScale>
        <cfvo type="min"/>
        <cfvo type="max"/>
        <color rgb="FFFFEF9C"/>
        <color rgb="FFFF7128"/>
      </colorScale>
    </cfRule>
    <cfRule type="containsBlanks" dxfId="1565" priority="153">
      <formula>LEN(TRIM(F472))=0</formula>
    </cfRule>
  </conditionalFormatting>
  <conditionalFormatting sqref="H472:I472">
    <cfRule type="expression" dxfId="1564" priority="151">
      <formula>Z472=1</formula>
    </cfRule>
  </conditionalFormatting>
  <conditionalFormatting sqref="F472:G472">
    <cfRule type="expression" dxfId="1563" priority="150">
      <formula>Y472=1</formula>
    </cfRule>
  </conditionalFormatting>
  <conditionalFormatting sqref="J472:K472">
    <cfRule type="expression" dxfId="1562" priority="149">
      <formula>AA472=1</formula>
    </cfRule>
  </conditionalFormatting>
  <conditionalFormatting sqref="L472:M472">
    <cfRule type="expression" dxfId="1561" priority="148">
      <formula>AB472=1</formula>
    </cfRule>
  </conditionalFormatting>
  <conditionalFormatting sqref="F475:M475">
    <cfRule type="containsBlanks" dxfId="1560" priority="147">
      <formula>LEN(TRIM(F475))=0</formula>
    </cfRule>
  </conditionalFormatting>
  <conditionalFormatting sqref="F474:M474">
    <cfRule type="colorScale" priority="145">
      <colorScale>
        <cfvo type="min"/>
        <cfvo type="max"/>
        <color rgb="FFFFEF9C"/>
        <color rgb="FFFF7128"/>
      </colorScale>
    </cfRule>
    <cfRule type="containsBlanks" dxfId="1559" priority="146">
      <formula>LEN(TRIM(F474))=0</formula>
    </cfRule>
  </conditionalFormatting>
  <conditionalFormatting sqref="H474:I474">
    <cfRule type="expression" dxfId="1558" priority="144">
      <formula>Z474=1</formula>
    </cfRule>
  </conditionalFormatting>
  <conditionalFormatting sqref="F474:G474">
    <cfRule type="expression" dxfId="1557" priority="143">
      <formula>Y474=1</formula>
    </cfRule>
  </conditionalFormatting>
  <conditionalFormatting sqref="J474:K474">
    <cfRule type="expression" dxfId="1556" priority="142">
      <formula>AA474=1</formula>
    </cfRule>
  </conditionalFormatting>
  <conditionalFormatting sqref="L474:M474">
    <cfRule type="expression" dxfId="1555" priority="141">
      <formula>AB474=1</formula>
    </cfRule>
  </conditionalFormatting>
  <conditionalFormatting sqref="F477:M477">
    <cfRule type="containsBlanks" dxfId="1554" priority="140">
      <formula>LEN(TRIM(F477))=0</formula>
    </cfRule>
  </conditionalFormatting>
  <conditionalFormatting sqref="F476:M476">
    <cfRule type="colorScale" priority="138">
      <colorScale>
        <cfvo type="min"/>
        <cfvo type="max"/>
        <color rgb="FFFFEF9C"/>
        <color rgb="FFFF7128"/>
      </colorScale>
    </cfRule>
    <cfRule type="containsBlanks" dxfId="1553" priority="139">
      <formula>LEN(TRIM(F476))=0</formula>
    </cfRule>
  </conditionalFormatting>
  <conditionalFormatting sqref="H476:I476">
    <cfRule type="expression" dxfId="1552" priority="137">
      <formula>Z476=1</formula>
    </cfRule>
  </conditionalFormatting>
  <conditionalFormatting sqref="F476:G476">
    <cfRule type="expression" dxfId="1551" priority="136">
      <formula>Y476=1</formula>
    </cfRule>
  </conditionalFormatting>
  <conditionalFormatting sqref="J476:K476">
    <cfRule type="expression" dxfId="1550" priority="135">
      <formula>AA476=1</formula>
    </cfRule>
  </conditionalFormatting>
  <conditionalFormatting sqref="L476:M476">
    <cfRule type="expression" dxfId="1549" priority="134">
      <formula>AB476=1</formula>
    </cfRule>
  </conditionalFormatting>
  <conditionalFormatting sqref="F479:M479">
    <cfRule type="containsBlanks" dxfId="1548" priority="133">
      <formula>LEN(TRIM(F479))=0</formula>
    </cfRule>
  </conditionalFormatting>
  <conditionalFormatting sqref="F478:M478">
    <cfRule type="colorScale" priority="131">
      <colorScale>
        <cfvo type="min"/>
        <cfvo type="max"/>
        <color rgb="FFFFEF9C"/>
        <color rgb="FFFF7128"/>
      </colorScale>
    </cfRule>
    <cfRule type="containsBlanks" dxfId="1547" priority="132">
      <formula>LEN(TRIM(F478))=0</formula>
    </cfRule>
  </conditionalFormatting>
  <conditionalFormatting sqref="H478:I478">
    <cfRule type="expression" dxfId="1546" priority="130">
      <formula>Z478=1</formula>
    </cfRule>
  </conditionalFormatting>
  <conditionalFormatting sqref="F478:G478">
    <cfRule type="expression" dxfId="1545" priority="129">
      <formula>Y478=1</formula>
    </cfRule>
  </conditionalFormatting>
  <conditionalFormatting sqref="J478:K478">
    <cfRule type="expression" dxfId="1544" priority="128">
      <formula>AA478=1</formula>
    </cfRule>
  </conditionalFormatting>
  <conditionalFormatting sqref="L478:M478">
    <cfRule type="expression" dxfId="1543" priority="127">
      <formula>AB478=1</formula>
    </cfRule>
  </conditionalFormatting>
  <conditionalFormatting sqref="F481:M481">
    <cfRule type="containsBlanks" dxfId="1542" priority="126">
      <formula>LEN(TRIM(F481))=0</formula>
    </cfRule>
  </conditionalFormatting>
  <conditionalFormatting sqref="F480:M480">
    <cfRule type="colorScale" priority="124">
      <colorScale>
        <cfvo type="min"/>
        <cfvo type="max"/>
        <color rgb="FFFFEF9C"/>
        <color rgb="FFFF7128"/>
      </colorScale>
    </cfRule>
    <cfRule type="containsBlanks" dxfId="1541" priority="125">
      <formula>LEN(TRIM(F480))=0</formula>
    </cfRule>
  </conditionalFormatting>
  <conditionalFormatting sqref="H480:I480">
    <cfRule type="expression" dxfId="1540" priority="123">
      <formula>Z480=1</formula>
    </cfRule>
  </conditionalFormatting>
  <conditionalFormatting sqref="F480:G480">
    <cfRule type="expression" dxfId="1539" priority="122">
      <formula>Y480=1</formula>
    </cfRule>
  </conditionalFormatting>
  <conditionalFormatting sqref="J480:K480">
    <cfRule type="expression" dxfId="1538" priority="121">
      <formula>AA480=1</formula>
    </cfRule>
  </conditionalFormatting>
  <conditionalFormatting sqref="L480:M480">
    <cfRule type="expression" dxfId="1537" priority="120">
      <formula>AB480=1</formula>
    </cfRule>
  </conditionalFormatting>
  <conditionalFormatting sqref="F483:M483">
    <cfRule type="containsBlanks" dxfId="1536" priority="119">
      <formula>LEN(TRIM(F483))=0</formula>
    </cfRule>
  </conditionalFormatting>
  <conditionalFormatting sqref="F482:M482">
    <cfRule type="colorScale" priority="117">
      <colorScale>
        <cfvo type="min"/>
        <cfvo type="max"/>
        <color rgb="FFFFEF9C"/>
        <color rgb="FFFF7128"/>
      </colorScale>
    </cfRule>
    <cfRule type="containsBlanks" dxfId="1535" priority="118">
      <formula>LEN(TRIM(F482))=0</formula>
    </cfRule>
  </conditionalFormatting>
  <conditionalFormatting sqref="H482:I482">
    <cfRule type="expression" dxfId="1534" priority="116">
      <formula>Z482=1</formula>
    </cfRule>
  </conditionalFormatting>
  <conditionalFormatting sqref="F482:G482">
    <cfRule type="expression" dxfId="1533" priority="115">
      <formula>Y482=1</formula>
    </cfRule>
  </conditionalFormatting>
  <conditionalFormatting sqref="J482:K482">
    <cfRule type="expression" dxfId="1532" priority="114">
      <formula>AA482=1</formula>
    </cfRule>
  </conditionalFormatting>
  <conditionalFormatting sqref="L482:M482">
    <cfRule type="expression" dxfId="1531" priority="113">
      <formula>AB482=1</formula>
    </cfRule>
  </conditionalFormatting>
  <conditionalFormatting sqref="F485:M485">
    <cfRule type="containsBlanks" dxfId="1530" priority="112">
      <formula>LEN(TRIM(F485))=0</formula>
    </cfRule>
  </conditionalFormatting>
  <conditionalFormatting sqref="F484:M484">
    <cfRule type="colorScale" priority="110">
      <colorScale>
        <cfvo type="min"/>
        <cfvo type="max"/>
        <color rgb="FFFFEF9C"/>
        <color rgb="FFFF7128"/>
      </colorScale>
    </cfRule>
    <cfRule type="containsBlanks" dxfId="1529" priority="111">
      <formula>LEN(TRIM(F484))=0</formula>
    </cfRule>
  </conditionalFormatting>
  <conditionalFormatting sqref="H484:I484">
    <cfRule type="expression" dxfId="1528" priority="109">
      <formula>Z484=1</formula>
    </cfRule>
  </conditionalFormatting>
  <conditionalFormatting sqref="F484:G484">
    <cfRule type="expression" dxfId="1527" priority="108">
      <formula>Y484=1</formula>
    </cfRule>
  </conditionalFormatting>
  <conditionalFormatting sqref="J484:K484">
    <cfRule type="expression" dxfId="1526" priority="107">
      <formula>AA484=1</formula>
    </cfRule>
  </conditionalFormatting>
  <conditionalFormatting sqref="L484:M484">
    <cfRule type="expression" dxfId="1525" priority="106">
      <formula>AB484=1</formula>
    </cfRule>
  </conditionalFormatting>
  <conditionalFormatting sqref="F487:M487">
    <cfRule type="containsBlanks" dxfId="1524" priority="105">
      <formula>LEN(TRIM(F487))=0</formula>
    </cfRule>
  </conditionalFormatting>
  <conditionalFormatting sqref="F486:M486">
    <cfRule type="colorScale" priority="103">
      <colorScale>
        <cfvo type="min"/>
        <cfvo type="max"/>
        <color rgb="FFFFEF9C"/>
        <color rgb="FFFF7128"/>
      </colorScale>
    </cfRule>
    <cfRule type="containsBlanks" dxfId="1523" priority="104">
      <formula>LEN(TRIM(F486))=0</formula>
    </cfRule>
  </conditionalFormatting>
  <conditionalFormatting sqref="H486:I486">
    <cfRule type="expression" dxfId="1522" priority="102">
      <formula>Z486=1</formula>
    </cfRule>
  </conditionalFormatting>
  <conditionalFormatting sqref="F486:G486">
    <cfRule type="expression" dxfId="1521" priority="101">
      <formula>Y486=1</formula>
    </cfRule>
  </conditionalFormatting>
  <conditionalFormatting sqref="J486:K486">
    <cfRule type="expression" dxfId="1520" priority="100">
      <formula>AA486=1</formula>
    </cfRule>
  </conditionalFormatting>
  <conditionalFormatting sqref="L486:M486">
    <cfRule type="expression" dxfId="1519" priority="99">
      <formula>AB486=1</formula>
    </cfRule>
  </conditionalFormatting>
  <conditionalFormatting sqref="F489:M489">
    <cfRule type="containsBlanks" dxfId="1518" priority="98">
      <formula>LEN(TRIM(F489))=0</formula>
    </cfRule>
  </conditionalFormatting>
  <conditionalFormatting sqref="F488:M488">
    <cfRule type="colorScale" priority="96">
      <colorScale>
        <cfvo type="min"/>
        <cfvo type="max"/>
        <color rgb="FFFFEF9C"/>
        <color rgb="FFFF7128"/>
      </colorScale>
    </cfRule>
    <cfRule type="containsBlanks" dxfId="1517" priority="97">
      <formula>LEN(TRIM(F488))=0</formula>
    </cfRule>
  </conditionalFormatting>
  <conditionalFormatting sqref="H488:I488">
    <cfRule type="expression" dxfId="1516" priority="95">
      <formula>Z488=1</formula>
    </cfRule>
  </conditionalFormatting>
  <conditionalFormatting sqref="F488:G488">
    <cfRule type="expression" dxfId="1515" priority="94">
      <formula>Y488=1</formula>
    </cfRule>
  </conditionalFormatting>
  <conditionalFormatting sqref="J488:K488">
    <cfRule type="expression" dxfId="1514" priority="93">
      <formula>AA488=1</formula>
    </cfRule>
  </conditionalFormatting>
  <conditionalFormatting sqref="L488:M488">
    <cfRule type="expression" dxfId="1513" priority="92">
      <formula>AB488=1</formula>
    </cfRule>
  </conditionalFormatting>
  <conditionalFormatting sqref="F491:M491">
    <cfRule type="containsBlanks" dxfId="1512" priority="91">
      <formula>LEN(TRIM(F491))=0</formula>
    </cfRule>
  </conditionalFormatting>
  <conditionalFormatting sqref="F490:M490">
    <cfRule type="colorScale" priority="89">
      <colorScale>
        <cfvo type="min"/>
        <cfvo type="max"/>
        <color rgb="FFFFEF9C"/>
        <color rgb="FFFF7128"/>
      </colorScale>
    </cfRule>
    <cfRule type="containsBlanks" dxfId="1511" priority="90">
      <formula>LEN(TRIM(F490))=0</formula>
    </cfRule>
  </conditionalFormatting>
  <conditionalFormatting sqref="H490:I490">
    <cfRule type="expression" dxfId="1510" priority="88">
      <formula>Z490=1</formula>
    </cfRule>
  </conditionalFormatting>
  <conditionalFormatting sqref="F490:G490">
    <cfRule type="expression" dxfId="1509" priority="87">
      <formula>Y490=1</formula>
    </cfRule>
  </conditionalFormatting>
  <conditionalFormatting sqref="J490:K490">
    <cfRule type="expression" dxfId="1508" priority="86">
      <formula>AA490=1</formula>
    </cfRule>
  </conditionalFormatting>
  <conditionalFormatting sqref="L490:M490">
    <cfRule type="expression" dxfId="1507" priority="85">
      <formula>AB490=1</formula>
    </cfRule>
  </conditionalFormatting>
  <conditionalFormatting sqref="F493:M493">
    <cfRule type="containsBlanks" dxfId="1506" priority="84">
      <formula>LEN(TRIM(F493))=0</formula>
    </cfRule>
  </conditionalFormatting>
  <conditionalFormatting sqref="F492:M492">
    <cfRule type="colorScale" priority="82">
      <colorScale>
        <cfvo type="min"/>
        <cfvo type="max"/>
        <color rgb="FFFFEF9C"/>
        <color rgb="FFFF7128"/>
      </colorScale>
    </cfRule>
    <cfRule type="containsBlanks" dxfId="1505" priority="83">
      <formula>LEN(TRIM(F492))=0</formula>
    </cfRule>
  </conditionalFormatting>
  <conditionalFormatting sqref="H492:I492">
    <cfRule type="expression" dxfId="1504" priority="81">
      <formula>Z492=1</formula>
    </cfRule>
  </conditionalFormatting>
  <conditionalFormatting sqref="F492:G492">
    <cfRule type="expression" dxfId="1503" priority="80">
      <formula>Y492=1</formula>
    </cfRule>
  </conditionalFormatting>
  <conditionalFormatting sqref="J492:K492">
    <cfRule type="expression" dxfId="1502" priority="79">
      <formula>AA492=1</formula>
    </cfRule>
  </conditionalFormatting>
  <conditionalFormatting sqref="L492:M492">
    <cfRule type="expression" dxfId="1501" priority="78">
      <formula>AB492=1</formula>
    </cfRule>
  </conditionalFormatting>
  <conditionalFormatting sqref="F495:M495">
    <cfRule type="containsBlanks" dxfId="1500" priority="77">
      <formula>LEN(TRIM(F495))=0</formula>
    </cfRule>
  </conditionalFormatting>
  <conditionalFormatting sqref="F494:M494">
    <cfRule type="colorScale" priority="75">
      <colorScale>
        <cfvo type="min"/>
        <cfvo type="max"/>
        <color rgb="FFFFEF9C"/>
        <color rgb="FFFF7128"/>
      </colorScale>
    </cfRule>
    <cfRule type="containsBlanks" dxfId="1499" priority="76">
      <formula>LEN(TRIM(F494))=0</formula>
    </cfRule>
  </conditionalFormatting>
  <conditionalFormatting sqref="H494:I494">
    <cfRule type="expression" dxfId="1498" priority="74">
      <formula>Z494=1</formula>
    </cfRule>
  </conditionalFormatting>
  <conditionalFormatting sqref="F494:G494">
    <cfRule type="expression" dxfId="1497" priority="73">
      <formula>Y494=1</formula>
    </cfRule>
  </conditionalFormatting>
  <conditionalFormatting sqref="J494:K494">
    <cfRule type="expression" dxfId="1496" priority="72">
      <formula>AA494=1</formula>
    </cfRule>
  </conditionalFormatting>
  <conditionalFormatting sqref="L494:M494">
    <cfRule type="expression" dxfId="1495" priority="71">
      <formula>AB494=1</formula>
    </cfRule>
  </conditionalFormatting>
  <conditionalFormatting sqref="F497:M497">
    <cfRule type="containsBlanks" dxfId="1494" priority="70">
      <formula>LEN(TRIM(F497))=0</formula>
    </cfRule>
  </conditionalFormatting>
  <conditionalFormatting sqref="F496:M496">
    <cfRule type="colorScale" priority="68">
      <colorScale>
        <cfvo type="min"/>
        <cfvo type="max"/>
        <color rgb="FFFFEF9C"/>
        <color rgb="FFFF7128"/>
      </colorScale>
    </cfRule>
    <cfRule type="containsBlanks" dxfId="1493" priority="69">
      <formula>LEN(TRIM(F496))=0</formula>
    </cfRule>
  </conditionalFormatting>
  <conditionalFormatting sqref="H496:I496">
    <cfRule type="expression" dxfId="1492" priority="67">
      <formula>Z496=1</formula>
    </cfRule>
  </conditionalFormatting>
  <conditionalFormatting sqref="F496:G496">
    <cfRule type="expression" dxfId="1491" priority="66">
      <formula>Y496=1</formula>
    </cfRule>
  </conditionalFormatting>
  <conditionalFormatting sqref="J496:K496">
    <cfRule type="expression" dxfId="1490" priority="65">
      <formula>AA496=1</formula>
    </cfRule>
  </conditionalFormatting>
  <conditionalFormatting sqref="L496:M496">
    <cfRule type="expression" dxfId="1489" priority="64">
      <formula>AB496=1</formula>
    </cfRule>
  </conditionalFormatting>
  <conditionalFormatting sqref="F499:M499">
    <cfRule type="containsBlanks" dxfId="1488" priority="63">
      <formula>LEN(TRIM(F499))=0</formula>
    </cfRule>
  </conditionalFormatting>
  <conditionalFormatting sqref="F498:M498">
    <cfRule type="colorScale" priority="61">
      <colorScale>
        <cfvo type="min"/>
        <cfvo type="max"/>
        <color rgb="FFFFEF9C"/>
        <color rgb="FFFF7128"/>
      </colorScale>
    </cfRule>
    <cfRule type="containsBlanks" dxfId="1487" priority="62">
      <formula>LEN(TRIM(F498))=0</formula>
    </cfRule>
  </conditionalFormatting>
  <conditionalFormatting sqref="H498:I498">
    <cfRule type="expression" dxfId="1486" priority="60">
      <formula>Z498=1</formula>
    </cfRule>
  </conditionalFormatting>
  <conditionalFormatting sqref="F498:G498">
    <cfRule type="expression" dxfId="1485" priority="59">
      <formula>Y498=1</formula>
    </cfRule>
  </conditionalFormatting>
  <conditionalFormatting sqref="J498:K498">
    <cfRule type="expression" dxfId="1484" priority="58">
      <formula>AA498=1</formula>
    </cfRule>
  </conditionalFormatting>
  <conditionalFormatting sqref="L498:M498">
    <cfRule type="expression" dxfId="1483" priority="57">
      <formula>AB498=1</formula>
    </cfRule>
  </conditionalFormatting>
  <conditionalFormatting sqref="F501:M501">
    <cfRule type="containsBlanks" dxfId="1482" priority="56">
      <formula>LEN(TRIM(F501))=0</formula>
    </cfRule>
  </conditionalFormatting>
  <conditionalFormatting sqref="F500:M500">
    <cfRule type="colorScale" priority="54">
      <colorScale>
        <cfvo type="min"/>
        <cfvo type="max"/>
        <color rgb="FFFFEF9C"/>
        <color rgb="FFFF7128"/>
      </colorScale>
    </cfRule>
    <cfRule type="containsBlanks" dxfId="1481" priority="55">
      <formula>LEN(TRIM(F500))=0</formula>
    </cfRule>
  </conditionalFormatting>
  <conditionalFormatting sqref="H500:I500">
    <cfRule type="expression" dxfId="1480" priority="53">
      <formula>Z500=1</formula>
    </cfRule>
  </conditionalFormatting>
  <conditionalFormatting sqref="F500:G500">
    <cfRule type="expression" dxfId="1479" priority="52">
      <formula>Y500=1</formula>
    </cfRule>
  </conditionalFormatting>
  <conditionalFormatting sqref="J500:K500">
    <cfRule type="expression" dxfId="1478" priority="51">
      <formula>AA500=1</formula>
    </cfRule>
  </conditionalFormatting>
  <conditionalFormatting sqref="L500:M500">
    <cfRule type="expression" dxfId="1477" priority="50">
      <formula>AB500=1</formula>
    </cfRule>
  </conditionalFormatting>
  <conditionalFormatting sqref="F503:M503">
    <cfRule type="containsBlanks" dxfId="1476" priority="49">
      <formula>LEN(TRIM(F503))=0</formula>
    </cfRule>
  </conditionalFormatting>
  <conditionalFormatting sqref="F502:M502">
    <cfRule type="colorScale" priority="47">
      <colorScale>
        <cfvo type="min"/>
        <cfvo type="max"/>
        <color rgb="FFFFEF9C"/>
        <color rgb="FFFF7128"/>
      </colorScale>
    </cfRule>
    <cfRule type="containsBlanks" dxfId="1475" priority="48">
      <formula>LEN(TRIM(F502))=0</formula>
    </cfRule>
  </conditionalFormatting>
  <conditionalFormatting sqref="H502:I502">
    <cfRule type="expression" dxfId="1474" priority="46">
      <formula>Z502=1</formula>
    </cfRule>
  </conditionalFormatting>
  <conditionalFormatting sqref="F502:G502">
    <cfRule type="expression" dxfId="1473" priority="45">
      <formula>Y502=1</formula>
    </cfRule>
  </conditionalFormatting>
  <conditionalFormatting sqref="J502:K502">
    <cfRule type="expression" dxfId="1472" priority="44">
      <formula>AA502=1</formula>
    </cfRule>
  </conditionalFormatting>
  <conditionalFormatting sqref="L502:M502">
    <cfRule type="expression" dxfId="1471" priority="43">
      <formula>AB502=1</formula>
    </cfRule>
  </conditionalFormatting>
  <conditionalFormatting sqref="F505:M505">
    <cfRule type="containsBlanks" dxfId="1470" priority="42">
      <formula>LEN(TRIM(F505))=0</formula>
    </cfRule>
  </conditionalFormatting>
  <conditionalFormatting sqref="F504:M504">
    <cfRule type="colorScale" priority="40">
      <colorScale>
        <cfvo type="min"/>
        <cfvo type="max"/>
        <color rgb="FFFFEF9C"/>
        <color rgb="FFFF7128"/>
      </colorScale>
    </cfRule>
    <cfRule type="containsBlanks" dxfId="1469" priority="41">
      <formula>LEN(TRIM(F504))=0</formula>
    </cfRule>
  </conditionalFormatting>
  <conditionalFormatting sqref="H504:I504">
    <cfRule type="expression" dxfId="1468" priority="39">
      <formula>Z504=1</formula>
    </cfRule>
  </conditionalFormatting>
  <conditionalFormatting sqref="F504:G504">
    <cfRule type="expression" dxfId="1467" priority="38">
      <formula>Y504=1</formula>
    </cfRule>
  </conditionalFormatting>
  <conditionalFormatting sqref="J504:K504">
    <cfRule type="expression" dxfId="1466" priority="37">
      <formula>AA504=1</formula>
    </cfRule>
  </conditionalFormatting>
  <conditionalFormatting sqref="L504:M504">
    <cfRule type="expression" dxfId="1465" priority="36">
      <formula>AB504=1</formula>
    </cfRule>
  </conditionalFormatting>
  <conditionalFormatting sqref="F507:M507">
    <cfRule type="containsBlanks" dxfId="1464" priority="35">
      <formula>LEN(TRIM(F507))=0</formula>
    </cfRule>
  </conditionalFormatting>
  <conditionalFormatting sqref="F506:M506">
    <cfRule type="colorScale" priority="33">
      <colorScale>
        <cfvo type="min"/>
        <cfvo type="max"/>
        <color rgb="FFFFEF9C"/>
        <color rgb="FFFF7128"/>
      </colorScale>
    </cfRule>
    <cfRule type="containsBlanks" dxfId="1463" priority="34">
      <formula>LEN(TRIM(F506))=0</formula>
    </cfRule>
  </conditionalFormatting>
  <conditionalFormatting sqref="H506:I506">
    <cfRule type="expression" dxfId="1462" priority="32">
      <formula>Z506=1</formula>
    </cfRule>
  </conditionalFormatting>
  <conditionalFormatting sqref="F506:G506">
    <cfRule type="expression" dxfId="1461" priority="31">
      <formula>Y506=1</formula>
    </cfRule>
  </conditionalFormatting>
  <conditionalFormatting sqref="J506:K506">
    <cfRule type="expression" dxfId="1460" priority="30">
      <formula>AA506=1</formula>
    </cfRule>
  </conditionalFormatting>
  <conditionalFormatting sqref="L506:M506">
    <cfRule type="expression" dxfId="1459" priority="29">
      <formula>AB506=1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93:W115 P117:W507 F92:N507"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tro"/>
  <dimension ref="B2:D6"/>
  <sheetViews>
    <sheetView showGridLines="0" workbookViewId="0"/>
  </sheetViews>
  <sheetFormatPr defaultRowHeight="15" x14ac:dyDescent="0.25"/>
  <cols>
    <col min="1" max="1" width="9.140625" style="93"/>
    <col min="2" max="2" width="9.140625" style="93" customWidth="1"/>
    <col min="3" max="16384" width="9.140625" style="93"/>
  </cols>
  <sheetData>
    <row r="2" spans="2:4" ht="18.75" x14ac:dyDescent="0.3">
      <c r="B2" s="52"/>
    </row>
    <row r="4" spans="2:4" x14ac:dyDescent="0.25">
      <c r="B4" s="112"/>
    </row>
    <row r="6" spans="2:4" ht="15.75" x14ac:dyDescent="0.25">
      <c r="D6" s="53"/>
    </row>
  </sheetData>
  <sheetProtection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prostate">
    <tabColor rgb="FF009E49"/>
    <pageSetUpPr fitToPage="1"/>
  </sheetPr>
  <dimension ref="B1:AC512"/>
  <sheetViews>
    <sheetView showGridLines="0" zoomScaleNormal="100" zoomScaleSheetLayoutView="100" workbookViewId="0"/>
  </sheetViews>
  <sheetFormatPr defaultRowHeight="15" x14ac:dyDescent="0.25"/>
  <cols>
    <col min="1" max="1" width="1.7109375" style="87" customWidth="1"/>
    <col min="2" max="2" width="22.5703125" style="87" customWidth="1"/>
    <col min="3" max="3" width="1.7109375" style="109" customWidth="1"/>
    <col min="4" max="4" width="5.85546875" style="87" customWidth="1"/>
    <col min="5" max="5" width="66.140625" style="87" customWidth="1"/>
    <col min="6" max="12" width="5" style="87" customWidth="1"/>
    <col min="13" max="13" width="6.7109375" style="87" customWidth="1"/>
    <col min="14" max="14" width="9.140625" style="87"/>
    <col min="15" max="15" width="2.42578125" style="87" customWidth="1"/>
    <col min="16" max="23" width="5" style="109" customWidth="1"/>
    <col min="24" max="24" width="9.140625" style="108"/>
    <col min="25" max="25" width="0.140625" style="110" customWidth="1"/>
    <col min="26" max="29" width="0.140625" style="78" customWidth="1"/>
    <col min="30" max="30" width="9.140625" style="87" customWidth="1"/>
    <col min="31" max="16384" width="9.140625" style="87"/>
  </cols>
  <sheetData>
    <row r="1" spans="2:29" ht="15.75" thickBot="1" x14ac:dyDescent="0.3"/>
    <row r="2" spans="2:29" ht="15.75" customHeight="1" x14ac:dyDescent="0.25">
      <c r="D2" s="323" t="s">
        <v>316</v>
      </c>
      <c r="E2" s="324"/>
      <c r="F2" s="324"/>
      <c r="G2" s="324"/>
      <c r="H2" s="324"/>
      <c r="I2" s="324"/>
      <c r="J2" s="324"/>
      <c r="K2" s="324"/>
      <c r="L2" s="324"/>
      <c r="M2" s="324"/>
      <c r="N2" s="325"/>
    </row>
    <row r="3" spans="2:29" ht="15.75" customHeight="1" x14ac:dyDescent="0.25">
      <c r="B3" s="44" t="s">
        <v>49</v>
      </c>
      <c r="D3" s="326"/>
      <c r="E3" s="327"/>
      <c r="F3" s="327"/>
      <c r="G3" s="327"/>
      <c r="H3" s="327"/>
      <c r="I3" s="327"/>
      <c r="J3" s="327"/>
      <c r="K3" s="327"/>
      <c r="L3" s="327"/>
      <c r="M3" s="327"/>
      <c r="N3" s="328"/>
    </row>
    <row r="4" spans="2:29" ht="15.75" customHeight="1" thickBot="1" x14ac:dyDescent="0.3">
      <c r="B4" s="44"/>
      <c r="D4" s="329"/>
      <c r="E4" s="330"/>
      <c r="F4" s="330"/>
      <c r="G4" s="330"/>
      <c r="H4" s="330"/>
      <c r="I4" s="330"/>
      <c r="J4" s="330"/>
      <c r="K4" s="330"/>
      <c r="L4" s="330"/>
      <c r="M4" s="330"/>
      <c r="N4" s="331"/>
    </row>
    <row r="5" spans="2:29" ht="15.75" customHeight="1" thickBot="1" x14ac:dyDescent="0.3"/>
    <row r="6" spans="2:29" ht="347.25" customHeight="1" x14ac:dyDescent="0.25">
      <c r="D6" s="401" t="s">
        <v>518</v>
      </c>
      <c r="E6" s="402"/>
      <c r="F6" s="402"/>
      <c r="G6" s="402"/>
      <c r="H6" s="402"/>
      <c r="I6" s="402"/>
      <c r="J6" s="402"/>
      <c r="K6" s="402"/>
      <c r="L6" s="402"/>
      <c r="M6" s="402"/>
      <c r="N6" s="403"/>
    </row>
    <row r="7" spans="2:29" s="109" customFormat="1" ht="15" customHeight="1" thickBot="1" x14ac:dyDescent="0.3">
      <c r="D7" s="390" t="s">
        <v>522</v>
      </c>
      <c r="E7" s="391"/>
      <c r="F7" s="392" t="s">
        <v>497</v>
      </c>
      <c r="G7" s="392"/>
      <c r="H7" s="392"/>
      <c r="I7" s="392"/>
      <c r="J7" s="392"/>
      <c r="K7" s="392"/>
      <c r="L7" s="392"/>
      <c r="M7" s="392"/>
      <c r="N7" s="393"/>
      <c r="Y7" s="110"/>
      <c r="Z7" s="78"/>
      <c r="AA7" s="78"/>
      <c r="AB7" s="78"/>
      <c r="AC7" s="78"/>
    </row>
    <row r="9" spans="2:29" ht="15" customHeight="1" x14ac:dyDescent="0.25">
      <c r="D9" s="404" t="s">
        <v>317</v>
      </c>
      <c r="E9" s="404"/>
      <c r="F9" s="404"/>
      <c r="G9" s="404"/>
      <c r="H9" s="404"/>
      <c r="I9" s="404"/>
      <c r="J9" s="404"/>
      <c r="K9" s="404"/>
      <c r="L9" s="404"/>
      <c r="M9" s="404"/>
      <c r="N9" s="88"/>
    </row>
    <row r="10" spans="2:29" x14ac:dyDescent="0.25">
      <c r="C10" s="20"/>
    </row>
    <row r="11" spans="2:29" x14ac:dyDescent="0.25">
      <c r="C11" s="20"/>
    </row>
    <row r="12" spans="2:29" x14ac:dyDescent="0.25">
      <c r="C12" s="20"/>
    </row>
    <row r="13" spans="2:29" x14ac:dyDescent="0.25">
      <c r="C13" s="20"/>
    </row>
    <row r="14" spans="2:29" x14ac:dyDescent="0.25">
      <c r="C14" s="20"/>
    </row>
    <row r="15" spans="2:29" x14ac:dyDescent="0.25">
      <c r="C15" s="20"/>
    </row>
    <row r="16" spans="2:29" x14ac:dyDescent="0.25">
      <c r="C16" s="20"/>
    </row>
    <row r="17" spans="3:3" x14ac:dyDescent="0.25">
      <c r="C17" s="20"/>
    </row>
    <row r="18" spans="3:3" x14ac:dyDescent="0.25">
      <c r="C18" s="20"/>
    </row>
    <row r="19" spans="3:3" x14ac:dyDescent="0.25">
      <c r="C19" s="20"/>
    </row>
    <row r="20" spans="3:3" x14ac:dyDescent="0.25">
      <c r="C20" s="20"/>
    </row>
    <row r="21" spans="3:3" x14ac:dyDescent="0.25">
      <c r="C21" s="20"/>
    </row>
    <row r="22" spans="3:3" x14ac:dyDescent="0.25">
      <c r="C22" s="20"/>
    </row>
    <row r="23" spans="3:3" x14ac:dyDescent="0.25">
      <c r="C23" s="20"/>
    </row>
    <row r="24" spans="3:3" x14ac:dyDescent="0.25">
      <c r="C24" s="20"/>
    </row>
    <row r="25" spans="3:3" x14ac:dyDescent="0.25">
      <c r="C25" s="20"/>
    </row>
    <row r="26" spans="3:3" x14ac:dyDescent="0.25">
      <c r="C26" s="20"/>
    </row>
    <row r="27" spans="3:3" x14ac:dyDescent="0.25">
      <c r="C27" s="20"/>
    </row>
    <row r="28" spans="3:3" x14ac:dyDescent="0.25">
      <c r="C28" s="20"/>
    </row>
    <row r="29" spans="3:3" x14ac:dyDescent="0.25">
      <c r="C29" s="20"/>
    </row>
    <row r="30" spans="3:3" x14ac:dyDescent="0.25">
      <c r="C30" s="20"/>
    </row>
    <row r="31" spans="3:3" x14ac:dyDescent="0.25">
      <c r="C31" s="20"/>
    </row>
    <row r="32" spans="3:3" x14ac:dyDescent="0.25">
      <c r="C32" s="20"/>
    </row>
    <row r="33" spans="3:29" s="109" customFormat="1" x14ac:dyDescent="0.25">
      <c r="C33" s="20"/>
      <c r="Y33" s="110"/>
      <c r="Z33" s="78"/>
      <c r="AA33" s="78"/>
      <c r="AB33" s="78"/>
      <c r="AC33" s="78"/>
    </row>
    <row r="34" spans="3:29" s="109" customFormat="1" x14ac:dyDescent="0.25">
      <c r="C34" s="20"/>
      <c r="Y34" s="110"/>
      <c r="Z34" s="78"/>
      <c r="AA34" s="78"/>
      <c r="AB34" s="78"/>
      <c r="AC34" s="78"/>
    </row>
    <row r="35" spans="3:29" x14ac:dyDescent="0.25">
      <c r="C35" s="20"/>
    </row>
    <row r="36" spans="3:29" ht="15" customHeight="1" x14ac:dyDescent="0.25">
      <c r="C36" s="20"/>
      <c r="D36" s="404" t="s">
        <v>318</v>
      </c>
      <c r="E36" s="404"/>
      <c r="F36" s="404"/>
      <c r="G36" s="404"/>
      <c r="H36" s="404"/>
      <c r="I36" s="404"/>
      <c r="J36" s="404"/>
      <c r="K36" s="404"/>
      <c r="L36" s="404"/>
      <c r="M36" s="404"/>
    </row>
    <row r="37" spans="3:29" x14ac:dyDescent="0.25">
      <c r="C37" s="20"/>
    </row>
    <row r="38" spans="3:29" x14ac:dyDescent="0.25">
      <c r="C38" s="20"/>
    </row>
    <row r="39" spans="3:29" x14ac:dyDescent="0.25">
      <c r="C39" s="20"/>
    </row>
    <row r="40" spans="3:29" x14ac:dyDescent="0.25">
      <c r="C40" s="20"/>
    </row>
    <row r="41" spans="3:29" x14ac:dyDescent="0.25">
      <c r="C41" s="20"/>
    </row>
    <row r="42" spans="3:29" x14ac:dyDescent="0.25">
      <c r="C42" s="20"/>
    </row>
    <row r="43" spans="3:29" x14ac:dyDescent="0.25">
      <c r="C43" s="20"/>
    </row>
    <row r="44" spans="3:29" x14ac:dyDescent="0.25">
      <c r="C44" s="20"/>
    </row>
    <row r="45" spans="3:29" x14ac:dyDescent="0.25">
      <c r="C45" s="20"/>
    </row>
    <row r="46" spans="3:29" x14ac:dyDescent="0.25">
      <c r="C46" s="20"/>
    </row>
    <row r="47" spans="3:29" x14ac:dyDescent="0.25">
      <c r="C47" s="20"/>
    </row>
    <row r="48" spans="3:29" x14ac:dyDescent="0.25">
      <c r="C48" s="20"/>
    </row>
    <row r="49" spans="3:29" x14ac:dyDescent="0.25">
      <c r="C49" s="20"/>
    </row>
    <row r="50" spans="3:29" x14ac:dyDescent="0.25">
      <c r="C50" s="20"/>
    </row>
    <row r="51" spans="3:29" x14ac:dyDescent="0.25">
      <c r="C51" s="20"/>
    </row>
    <row r="52" spans="3:29" x14ac:dyDescent="0.25">
      <c r="C52" s="20"/>
    </row>
    <row r="53" spans="3:29" x14ac:dyDescent="0.25">
      <c r="C53" s="20"/>
    </row>
    <row r="54" spans="3:29" x14ac:dyDescent="0.25">
      <c r="C54" s="20"/>
    </row>
    <row r="55" spans="3:29" x14ac:dyDescent="0.25">
      <c r="C55" s="20"/>
    </row>
    <row r="56" spans="3:29" x14ac:dyDescent="0.25">
      <c r="C56" s="20"/>
    </row>
    <row r="57" spans="3:29" x14ac:dyDescent="0.25">
      <c r="C57" s="20"/>
    </row>
    <row r="58" spans="3:29" x14ac:dyDescent="0.25">
      <c r="C58" s="20"/>
    </row>
    <row r="59" spans="3:29" x14ac:dyDescent="0.25">
      <c r="C59" s="20"/>
    </row>
    <row r="60" spans="3:29" s="109" customFormat="1" x14ac:dyDescent="0.25">
      <c r="C60" s="20"/>
      <c r="Y60" s="110"/>
      <c r="Z60" s="78"/>
      <c r="AA60" s="78"/>
      <c r="AB60" s="78"/>
      <c r="AC60" s="78"/>
    </row>
    <row r="61" spans="3:29" s="109" customFormat="1" x14ac:dyDescent="0.25">
      <c r="C61" s="20"/>
      <c r="Y61" s="110"/>
      <c r="Z61" s="78"/>
      <c r="AA61" s="78"/>
      <c r="AB61" s="78"/>
      <c r="AC61" s="78"/>
    </row>
    <row r="62" spans="3:29" x14ac:dyDescent="0.25">
      <c r="C62" s="20"/>
    </row>
    <row r="63" spans="3:29" ht="15" customHeight="1" x14ac:dyDescent="0.25">
      <c r="C63" s="20"/>
      <c r="D63" s="404" t="s">
        <v>319</v>
      </c>
      <c r="E63" s="404"/>
      <c r="F63" s="404"/>
      <c r="G63" s="404"/>
      <c r="H63" s="404"/>
      <c r="I63" s="404"/>
      <c r="J63" s="404"/>
      <c r="K63" s="404"/>
      <c r="L63" s="404"/>
      <c r="M63" s="404"/>
    </row>
    <row r="64" spans="3:29" x14ac:dyDescent="0.25">
      <c r="C64" s="20"/>
    </row>
    <row r="65" spans="3:3" x14ac:dyDescent="0.25">
      <c r="C65" s="20"/>
    </row>
    <row r="66" spans="3:3" x14ac:dyDescent="0.25">
      <c r="C66" s="20"/>
    </row>
    <row r="67" spans="3:3" x14ac:dyDescent="0.25">
      <c r="C67" s="20"/>
    </row>
    <row r="68" spans="3:3" x14ac:dyDescent="0.25">
      <c r="C68" s="20"/>
    </row>
    <row r="69" spans="3:3" x14ac:dyDescent="0.25">
      <c r="C69" s="20"/>
    </row>
    <row r="70" spans="3:3" x14ac:dyDescent="0.25">
      <c r="C70" s="20"/>
    </row>
    <row r="71" spans="3:3" x14ac:dyDescent="0.25">
      <c r="C71" s="20"/>
    </row>
    <row r="72" spans="3:3" x14ac:dyDescent="0.25">
      <c r="C72" s="20"/>
    </row>
    <row r="73" spans="3:3" x14ac:dyDescent="0.25">
      <c r="C73" s="20"/>
    </row>
    <row r="74" spans="3:3" x14ac:dyDescent="0.25">
      <c r="C74" s="20"/>
    </row>
    <row r="75" spans="3:3" x14ac:dyDescent="0.25">
      <c r="C75" s="20"/>
    </row>
    <row r="76" spans="3:3" x14ac:dyDescent="0.25">
      <c r="C76" s="20"/>
    </row>
    <row r="77" spans="3:3" x14ac:dyDescent="0.25">
      <c r="C77" s="20"/>
    </row>
    <row r="78" spans="3:3" x14ac:dyDescent="0.25">
      <c r="C78" s="20"/>
    </row>
    <row r="79" spans="3:3" x14ac:dyDescent="0.25">
      <c r="C79" s="20"/>
    </row>
    <row r="80" spans="3:3" x14ac:dyDescent="0.25">
      <c r="C80" s="20"/>
    </row>
    <row r="81" spans="3:29" x14ac:dyDescent="0.25">
      <c r="C81" s="20"/>
    </row>
    <row r="82" spans="3:29" x14ac:dyDescent="0.25">
      <c r="C82" s="20"/>
    </row>
    <row r="83" spans="3:29" x14ac:dyDescent="0.25">
      <c r="C83" s="20"/>
    </row>
    <row r="84" spans="3:29" x14ac:dyDescent="0.25">
      <c r="C84" s="20"/>
    </row>
    <row r="85" spans="3:29" x14ac:dyDescent="0.25">
      <c r="C85" s="20"/>
    </row>
    <row r="86" spans="3:29" x14ac:dyDescent="0.25">
      <c r="C86" s="20"/>
    </row>
    <row r="87" spans="3:29" s="109" customFormat="1" x14ac:dyDescent="0.25">
      <c r="C87" s="20"/>
      <c r="Y87" s="110"/>
      <c r="Z87" s="78"/>
      <c r="AA87" s="78"/>
      <c r="AB87" s="78"/>
      <c r="AC87" s="78"/>
    </row>
    <row r="88" spans="3:29" s="109" customFormat="1" x14ac:dyDescent="0.25">
      <c r="C88" s="20"/>
      <c r="Y88" s="110"/>
      <c r="Z88" s="78"/>
      <c r="AA88" s="78"/>
      <c r="AB88" s="78"/>
      <c r="AC88" s="78"/>
    </row>
    <row r="89" spans="3:29" ht="15.75" thickBot="1" x14ac:dyDescent="0.3"/>
    <row r="90" spans="3:29" s="40" customFormat="1" ht="36" customHeight="1" thickBot="1" x14ac:dyDescent="0.3">
      <c r="D90" s="410" t="s">
        <v>326</v>
      </c>
      <c r="E90" s="395"/>
      <c r="F90" s="395"/>
      <c r="G90" s="395"/>
      <c r="H90" s="395"/>
      <c r="I90" s="395"/>
      <c r="J90" s="395"/>
      <c r="K90" s="395"/>
      <c r="L90" s="395"/>
      <c r="M90" s="395"/>
      <c r="N90" s="396"/>
      <c r="P90" s="394" t="s">
        <v>325</v>
      </c>
      <c r="Q90" s="395"/>
      <c r="R90" s="395"/>
      <c r="S90" s="395"/>
      <c r="T90" s="395"/>
      <c r="U90" s="395"/>
      <c r="V90" s="395"/>
      <c r="W90" s="396"/>
      <c r="Y90" s="111"/>
      <c r="Z90" s="106"/>
      <c r="AA90" s="106"/>
      <c r="AB90" s="106"/>
      <c r="AC90" s="106"/>
    </row>
    <row r="91" spans="3:29" ht="90.75" customHeight="1" thickBot="1" x14ac:dyDescent="0.3">
      <c r="D91" s="341" t="s">
        <v>14</v>
      </c>
      <c r="E91" s="342"/>
      <c r="F91" s="270" t="s">
        <v>20</v>
      </c>
      <c r="G91" s="271"/>
      <c r="H91" s="271" t="s">
        <v>149</v>
      </c>
      <c r="I91" s="271"/>
      <c r="J91" s="271" t="s">
        <v>9</v>
      </c>
      <c r="K91" s="271"/>
      <c r="L91" s="271" t="s">
        <v>150</v>
      </c>
      <c r="M91" s="381"/>
      <c r="N91" s="56" t="s">
        <v>90</v>
      </c>
      <c r="P91" s="270" t="s">
        <v>20</v>
      </c>
      <c r="Q91" s="271"/>
      <c r="R91" s="271" t="s">
        <v>149</v>
      </c>
      <c r="S91" s="271"/>
      <c r="T91" s="271" t="s">
        <v>9</v>
      </c>
      <c r="U91" s="271"/>
      <c r="V91" s="271" t="s">
        <v>150</v>
      </c>
      <c r="W91" s="381"/>
      <c r="Z91" s="164" t="s">
        <v>149</v>
      </c>
      <c r="AA91" s="164" t="s">
        <v>9</v>
      </c>
      <c r="AB91" s="164" t="s">
        <v>150</v>
      </c>
    </row>
    <row r="92" spans="3:29" s="91" customFormat="1" ht="15.75" x14ac:dyDescent="0.25">
      <c r="C92" s="109"/>
      <c r="D92" s="317" t="s">
        <v>528</v>
      </c>
      <c r="E92" s="102" t="s">
        <v>40</v>
      </c>
      <c r="F92" s="408" t="str">
        <f>IF(OR(ISERROR(VLOOKUP($E92&amp;$D$91&amp;$D$92,'CCG data'!$A:$AD,'CCG data'!R$3,FALSE)),ISBLANK(VLOOKUP($E92&amp;$D$91&amp;$D$92,'CCG data'!$A:$AD,'CCG data'!R$3,FALSE))),"",VLOOKUP($E92&amp;$D$91&amp;$D$92,'CCG data'!$A:$AD,'CCG data'!R$3,FALSE))</f>
        <v/>
      </c>
      <c r="G92" s="409"/>
      <c r="H92" s="409">
        <f>IF(OR(ISERROR(VLOOKUP($E92&amp;$D$91&amp;$D$92,'CCG data'!$A:$AD,'CCG data'!S$3,FALSE)),ISBLANK(VLOOKUP($E92&amp;$D$91&amp;$D$92,'CCG data'!$A:$AD,'CCG data'!S$3,FALSE))),"",VLOOKUP($E92&amp;$D$91&amp;$D$92,'CCG data'!$A:$AD,'CCG data'!S$3,FALSE))</f>
        <v>132.59100359987659</v>
      </c>
      <c r="I92" s="409"/>
      <c r="J92" s="409">
        <f>IF(OR(ISERROR(VLOOKUP($E92&amp;$D$91&amp;$D$92,'CCG data'!$A:$AD,'CCG data'!T$3,FALSE)),ISBLANK(VLOOKUP($E92&amp;$D$91&amp;$D$92,'CCG data'!$A:$AD,'CCG data'!T$3,FALSE))),"",VLOOKUP($E92&amp;$D$91&amp;$D$92,'CCG data'!$A:$AD,'CCG data'!T$3,FALSE))</f>
        <v>16.842891740956251</v>
      </c>
      <c r="K92" s="409"/>
      <c r="L92" s="409">
        <f>IF(OR(ISERROR(VLOOKUP($E92&amp;$D$91&amp;$D$92,'CCG data'!$A:$AD,'CCG data'!U$3,FALSE)),ISBLANK(VLOOKUP($E92&amp;$D$91&amp;$D$92,'CCG data'!$A:$AD,'CCG data'!U$3,FALSE))),"",VLOOKUP($E92&amp;$D$91&amp;$D$92,'CCG data'!$A:$AD,'CCG data'!U$3,FALSE))</f>
        <v>28.023679435082407</v>
      </c>
      <c r="M92" s="411"/>
      <c r="N92" s="367">
        <f>IF(OR(ISERROR(VLOOKUP($E92&amp;$D$91&amp;$D$92,'CCG data'!$A:$AD,'CCG data'!G$3,FALSE)),ISBLANK(VLOOKUP($E92&amp;$D$91&amp;$D$92,'CCG data'!$A:$AD,'CCG data'!G$3,FALSE))),"",VLOOKUP($E92&amp;$D$91&amp;$D$92,'CCG data'!$A:$AD,'CCG data'!G$3,FALSE))</f>
        <v>366171</v>
      </c>
      <c r="P92" s="399" t="str">
        <f>IF(OR(ISERROR(VLOOKUP($E92&amp;$D$91&amp;$D$92,'CCG data'!$A:$AD,'CCG data'!B$3,FALSE)),ISBLANK(VLOOKUP($E92&amp;$D$91&amp;$D$92,'CCG data'!$A:$AD,'CCG data'!B$3,FALSE))),"",VLOOKUP($E92&amp;$D$91&amp;$D$92,'CCG data'!$A:$AD,'CCG data'!B$3,FALSE))</f>
        <v/>
      </c>
      <c r="Q92" s="269"/>
      <c r="R92" s="269">
        <f>IF(OR(ISERROR(VLOOKUP($E92&amp;$D$91&amp;$D$92,'CCG data'!$A:$AD,'CCG data'!C$3,FALSE)),ISBLANK(VLOOKUP($E92&amp;$D$91&amp;$D$92,'CCG data'!$A:$AD,'CCG data'!C$3,FALSE))),"",VLOOKUP($E92&amp;$D$91&amp;$D$92,'CCG data'!$A:$AD,'CCG data'!C$3,FALSE))</f>
        <v>0.75445352034978197</v>
      </c>
      <c r="S92" s="269"/>
      <c r="T92" s="269">
        <f>IF(OR(ISERROR(VLOOKUP($E92&amp;$D$91&amp;$D$92,'CCG data'!$A:$AD,'CCG data'!D$3,FALSE)),ISBLANK(VLOOKUP($E92&amp;$D$91&amp;$D$92,'CCG data'!$A:$AD,'CCG data'!D$3,FALSE))),"",VLOOKUP($E92&amp;$D$91&amp;$D$92,'CCG data'!$A:$AD,'CCG data'!D$3,FALSE))</f>
        <v>8.6006264832550916E-2</v>
      </c>
      <c r="U92" s="269"/>
      <c r="V92" s="269">
        <f>IF(OR(ISERROR(VLOOKUP($E92&amp;$D$91&amp;$D$92,'CCG data'!$A:$AD,'CCG data'!E$3,FALSE)),ISBLANK(VLOOKUP($E92&amp;$D$91&amp;$D$92,'CCG data'!$A:$AD,'CCG data'!E$3,FALSE))),"",VLOOKUP($E92&amp;$D$91&amp;$D$92,'CCG data'!$A:$AD,'CCG data'!E$3,FALSE))</f>
        <v>0.15954021481766714</v>
      </c>
      <c r="W92" s="400"/>
      <c r="X92" s="108"/>
      <c r="Y92" s="110"/>
      <c r="Z92" s="163" t="str">
        <f>IFERROR(VLOOKUP($E92&amp;$D$92, Outliers!$A$4:$P$214,13,FALSE),"0")</f>
        <v>0</v>
      </c>
      <c r="AA92" s="163" t="str">
        <f>IFERROR(VLOOKUP($E92&amp;$D$92, Outliers!$A$4:$P$214,14,FALSE),"0")</f>
        <v>0</v>
      </c>
      <c r="AB92" s="163" t="str">
        <f>IFERROR(VLOOKUP($E92&amp;$D$92, Outliers!$A$4:$P$214,15,FALSE),"0")</f>
        <v>0</v>
      </c>
      <c r="AC92" s="78"/>
    </row>
    <row r="93" spans="3:29" s="91" customFormat="1" ht="15.75" thickBot="1" x14ac:dyDescent="0.3">
      <c r="C93" s="109"/>
      <c r="D93" s="318"/>
      <c r="E93" s="103" t="s">
        <v>27</v>
      </c>
      <c r="F93" s="97" t="str">
        <f>IF(P92="","",VLOOKUP($E92&amp;$D$91&amp;$D$92,'CCG data'!$A:$AD,'CCG data'!W$3,FALSE))</f>
        <v/>
      </c>
      <c r="G93" s="98" t="str">
        <f>IF(P92="","",VLOOKUP($E92&amp;$D$91&amp;$D$92,'CCG data'!$A:$AD,'CCG data'!X$3,FALSE))</f>
        <v/>
      </c>
      <c r="H93" s="98">
        <f>IF(R92="","",VLOOKUP($E92&amp;$D$91&amp;$D$92,'CCG data'!$A:$AD,'CCG data'!Y$3,FALSE))</f>
        <v>132.09656551965196</v>
      </c>
      <c r="I93" s="98">
        <f>IF(R92="","",VLOOKUP($E92&amp;$D$91&amp;$D$92,'CCG data'!$A:$AD,'CCG data'!Z$3,FALSE))</f>
        <v>133.08544168010121</v>
      </c>
      <c r="J93" s="98">
        <f>IF(T92="","",VLOOKUP($E92&amp;$D$91&amp;$D$92,'CCG data'!$A:$AD,'CCG data'!AA$3,FALSE))</f>
        <v>16.656869140170439</v>
      </c>
      <c r="K93" s="98">
        <f>IF(T92="","",VLOOKUP($E92&amp;$D$91&amp;$D$92,'CCG data'!$A:$AD,'CCG data'!AB$3,FALSE))</f>
        <v>17.028914341742063</v>
      </c>
      <c r="L93" s="98">
        <f>IF(V92="","",VLOOKUP($E92&amp;$D$91&amp;$D$92,'CCG data'!$A:$AD,'CCG data'!AC$3,FALSE))</f>
        <v>27.796429290353736</v>
      </c>
      <c r="M93" s="99">
        <f>IF(V92="","",VLOOKUP($E92&amp;$D$91&amp;$D$92,'CCG data'!$A:$AD,'CCG data'!AD$3,FALSE))</f>
        <v>28.250929579811078</v>
      </c>
      <c r="N93" s="363"/>
      <c r="P93" s="144" t="str">
        <f>IF(P92="","",VLOOKUP($E92&amp;$D$91&amp;$D$92,'CCG data'!$A:$AD,'CCG data'!I$3,FALSE))</f>
        <v/>
      </c>
      <c r="Q93" s="3" t="str">
        <f>IF(P92="","",VLOOKUP($E92&amp;$D$91&amp;$D$92,'CCG data'!$A:$AD,'CCG data'!J$3,FALSE))</f>
        <v/>
      </c>
      <c r="R93" s="3">
        <f>IF(R92="","",VLOOKUP($E92&amp;$D$91&amp;$D$92,'CCG data'!$A:$AD,'CCG data'!K$3,FALSE))</f>
        <v>0.753</v>
      </c>
      <c r="S93" s="3">
        <f>IF(R92="","",VLOOKUP($E92&amp;$D$91&amp;$D$92,'CCG data'!$A:$AD,'CCG data'!L$3,FALSE))</f>
        <v>0.75600000000000001</v>
      </c>
      <c r="T93" s="3">
        <f>IF(T92="","",VLOOKUP($E92&amp;$D$91&amp;$D$92,'CCG data'!$A:$AD,'CCG data'!M$3,FALSE))</f>
        <v>8.5000000000000006E-2</v>
      </c>
      <c r="U93" s="3">
        <f>IF(T92="","",VLOOKUP($E92&amp;$D$91&amp;$D$92,'CCG data'!$A:$AD,'CCG data'!N$3,FALSE))</f>
        <v>8.6999999999999994E-2</v>
      </c>
      <c r="V93" s="3">
        <f>IF(V92="","",VLOOKUP($E92&amp;$D$91&amp;$D$92,'CCG data'!$A:$AD,'CCG data'!O$3,FALSE))</f>
        <v>0.158</v>
      </c>
      <c r="W93" s="136">
        <f>IF(V92="","",VLOOKUP($E92&amp;$D$91&amp;$D$92,'CCG data'!$A:$AD,'CCG data'!P$3,FALSE))</f>
        <v>0.161</v>
      </c>
      <c r="X93" s="108"/>
      <c r="Y93" s="110"/>
      <c r="Z93" s="163" t="str">
        <f>IFERROR(VLOOKUP($E93&amp;$D$92, Outliers!$A$4:$P$214,13,FALSE),"0")</f>
        <v>0</v>
      </c>
      <c r="AA93" s="163" t="str">
        <f>IFERROR(VLOOKUP($E93&amp;$D$92, Outliers!$A$4:$P$214,14,FALSE),"0")</f>
        <v>0</v>
      </c>
      <c r="AB93" s="163" t="str">
        <f>IFERROR(VLOOKUP($E93&amp;$D$92, Outliers!$A$4:$P$214,15,FALSE),"0")</f>
        <v>0</v>
      </c>
      <c r="AC93" s="78"/>
    </row>
    <row r="94" spans="3:29" s="40" customFormat="1" ht="18.75" customHeight="1" x14ac:dyDescent="0.25">
      <c r="D94" s="318"/>
      <c r="E94" s="102" t="s">
        <v>388</v>
      </c>
      <c r="F94" s="405" t="str">
        <f>IF(OR(ISERROR(VLOOKUP($E94&amp;$D$91&amp;$D$92,'CCG data'!$A:$AD,'CCG data'!R$3,FALSE)),ISBLANK(VLOOKUP($E94&amp;$D$91&amp;$D$92,'CCG data'!$A:$AD,'CCG data'!R$3,FALSE))),"",VLOOKUP($E94&amp;$D$91&amp;$D$92,'CCG data'!$A:$AD,'CCG data'!R$3,FALSE))</f>
        <v/>
      </c>
      <c r="G94" s="406"/>
      <c r="H94" s="406">
        <f>IF(OR(ISERROR(VLOOKUP($E94&amp;$D$91&amp;$D$92,'CCG data'!$A:$AD,'CCG data'!S$3,FALSE)),ISBLANK(VLOOKUP($E94&amp;$D$91&amp;$D$92,'CCG data'!$A:$AD,'CCG data'!S$3,FALSE))),"",VLOOKUP($E94&amp;$D$91&amp;$D$92,'CCG data'!$A:$AD,'CCG data'!S$3,FALSE))</f>
        <v>121.36165845174591</v>
      </c>
      <c r="I94" s="406"/>
      <c r="J94" s="406">
        <f>IF(OR(ISERROR(VLOOKUP($E94&amp;$D$91&amp;$D$92,'CCG data'!$A:$AD,'CCG data'!T$3,FALSE)),ISBLANK(VLOOKUP($E94&amp;$D$91&amp;$D$92,'CCG data'!$A:$AD,'CCG data'!T$3,FALSE))),"",VLOOKUP($E94&amp;$D$91&amp;$D$92,'CCG data'!$A:$AD,'CCG data'!T$3,FALSE))</f>
        <v>31.360273321298379</v>
      </c>
      <c r="K94" s="406"/>
      <c r="L94" s="406">
        <f>IF(OR(ISERROR(VLOOKUP($E94&amp;$D$91&amp;$D$92,'CCG data'!$A:$AD,'CCG data'!U$3,FALSE)),ISBLANK(VLOOKUP($E94&amp;$D$91&amp;$D$92,'CCG data'!$A:$AD,'CCG data'!U$3,FALSE))),"",VLOOKUP($E94&amp;$D$91&amp;$D$92,'CCG data'!$A:$AD,'CCG data'!U$3,FALSE))</f>
        <v>28.977129670663629</v>
      </c>
      <c r="M94" s="407"/>
      <c r="N94" s="367">
        <f>IF(OR(ISERROR(VLOOKUP($E94&amp;$D$91&amp;$D$92,'CCG data'!$A:$AD,'CCG data'!G$3,FALSE)),ISBLANK(VLOOKUP($E94&amp;$D$91&amp;$D$92,'CCG data'!$A:$AD,'CCG data'!G$3,FALSE))),"",VLOOKUP($E94&amp;$D$91&amp;$D$92,'CCG data'!$A:$AD,'CCG data'!G$3,FALSE))</f>
        <v>1277</v>
      </c>
      <c r="P94" s="399" t="str">
        <f>IF(OR(ISERROR(VLOOKUP($E94&amp;$D$91&amp;$D$92,'CCG data'!$A:$AD,'CCG data'!B$3,FALSE)),ISBLANK(VLOOKUP($E94&amp;$D$91&amp;$D$92,'CCG data'!$A:$AD,'CCG data'!B$3,FALSE))),"",VLOOKUP($E94&amp;$D$91&amp;$D$92,'CCG data'!$A:$AD,'CCG data'!B$3,FALSE))</f>
        <v/>
      </c>
      <c r="Q94" s="269"/>
      <c r="R94" s="269">
        <f>IF(OR(ISERROR(VLOOKUP($E94&amp;$D$91&amp;$D$92,'CCG data'!$A:$AD,'CCG data'!C$3,FALSE)),ISBLANK(VLOOKUP($E94&amp;$D$91&amp;$D$92,'CCG data'!$A:$AD,'CCG data'!C$3,FALSE))),"",VLOOKUP($E94&amp;$D$91&amp;$D$92,'CCG data'!$A:$AD,'CCG data'!C$3,FALSE))</f>
        <v>0.67188723570869224</v>
      </c>
      <c r="S94" s="269"/>
      <c r="T94" s="269">
        <f>IF(OR(ISERROR(VLOOKUP($E94&amp;$D$91&amp;$D$92,'CCG data'!$A:$AD,'CCG data'!D$3,FALSE)),ISBLANK(VLOOKUP($E94&amp;$D$91&amp;$D$92,'CCG data'!$A:$AD,'CCG data'!D$3,FALSE))),"",VLOOKUP($E94&amp;$D$91&amp;$D$92,'CCG data'!$A:$AD,'CCG data'!D$3,FALSE))</f>
        <v>0.16758026624902114</v>
      </c>
      <c r="U94" s="269"/>
      <c r="V94" s="269">
        <f>IF(OR(ISERROR(VLOOKUP($E94&amp;$D$91&amp;$D$92,'CCG data'!$A:$AD,'CCG data'!E$3,FALSE)),ISBLANK(VLOOKUP($E94&amp;$D$91&amp;$D$92,'CCG data'!$A:$AD,'CCG data'!E$3,FALSE))),"",VLOOKUP($E94&amp;$D$91&amp;$D$92,'CCG data'!$A:$AD,'CCG data'!E$3,FALSE))</f>
        <v>0.16053249804228661</v>
      </c>
      <c r="W94" s="400"/>
      <c r="Y94" s="111"/>
      <c r="Z94" s="163">
        <f>IFERROR(VLOOKUP($E94&amp;$D$92, Outliers!$A$4:$P$214,13,FALSE),"0")</f>
        <v>0</v>
      </c>
      <c r="AA94" s="163">
        <f>IFERROR(VLOOKUP($E94&amp;$D$92, Outliers!$A$4:$P$214,14,FALSE),"0")</f>
        <v>1</v>
      </c>
      <c r="AB94" s="163">
        <f>IFERROR(VLOOKUP($E94&amp;$D$92, Outliers!$A$4:$P$214,15,FALSE),"0")</f>
        <v>0</v>
      </c>
      <c r="AC94" s="106"/>
    </row>
    <row r="95" spans="3:29" x14ac:dyDescent="0.25">
      <c r="D95" s="318"/>
      <c r="E95" s="103" t="s">
        <v>27</v>
      </c>
      <c r="F95" s="95" t="str">
        <f>IF(P94="","",VLOOKUP($E94&amp;$D$91&amp;$D$92,'CCG data'!$A:$AD,'CCG data'!W$3,FALSE))</f>
        <v/>
      </c>
      <c r="G95" s="96" t="str">
        <f>IF(P94="","",VLOOKUP($E94&amp;$D$91&amp;$D$92,'CCG data'!$A:$AD,'CCG data'!X$3,FALSE))</f>
        <v/>
      </c>
      <c r="H95" s="96">
        <f>IF(R94="","",VLOOKUP($E94&amp;$D$91&amp;$D$92,'CCG data'!$A:$AD,'CCG data'!Y$3,FALSE))</f>
        <v>113.24094978983125</v>
      </c>
      <c r="I95" s="96">
        <f>IF(R94="","",VLOOKUP($E94&amp;$D$91&amp;$D$92,'CCG data'!$A:$AD,'CCG data'!Z$3,FALSE))</f>
        <v>129.48236711366059</v>
      </c>
      <c r="J95" s="96">
        <f>IF(T94="","",VLOOKUP($E94&amp;$D$91&amp;$D$92,'CCG data'!$A:$AD,'CCG data'!AA$3,FALSE))</f>
        <v>27.158534785321411</v>
      </c>
      <c r="K95" s="96">
        <f>IF(T94="","",VLOOKUP($E94&amp;$D$91&amp;$D$92,'CCG data'!$A:$AD,'CCG data'!AB$3,FALSE))</f>
        <v>35.562011857275344</v>
      </c>
      <c r="L95" s="96">
        <f>IF(V94="","",VLOOKUP($E94&amp;$D$91&amp;$D$92,'CCG data'!$A:$AD,'CCG data'!AC$3,FALSE))</f>
        <v>25.010382642362366</v>
      </c>
      <c r="M95" s="96">
        <f>IF(V94="","",VLOOKUP($E94&amp;$D$91&amp;$D$92,'CCG data'!$A:$AD,'CCG data'!AD$3,FALSE))</f>
        <v>32.943876698964893</v>
      </c>
      <c r="N95" s="363"/>
      <c r="P95" s="150" t="str">
        <f>IF(P94="","",VLOOKUP($E94&amp;$D$91&amp;$D$92,'CCG data'!$A:$AD,'CCG data'!I$3,FALSE))</f>
        <v/>
      </c>
      <c r="Q95" s="15" t="str">
        <f>IF(P94="","",VLOOKUP($E94&amp;$D$91&amp;$D$92,'CCG data'!$A:$AD,'CCG data'!J$3,FALSE))</f>
        <v/>
      </c>
      <c r="R95" s="15">
        <f>IF(R94="","",VLOOKUP($E94&amp;$D$91&amp;$D$92,'CCG data'!$A:$AD,'CCG data'!K$3,FALSE))</f>
        <v>0.64600000000000002</v>
      </c>
      <c r="S95" s="15">
        <f>IF(R94="","",VLOOKUP($E94&amp;$D$91&amp;$D$92,'CCG data'!$A:$AD,'CCG data'!L$3,FALSE))</f>
        <v>0.69699999999999995</v>
      </c>
      <c r="T95" s="15">
        <f>IF(T94="","",VLOOKUP($E94&amp;$D$91&amp;$D$92,'CCG data'!$A:$AD,'CCG data'!M$3,FALSE))</f>
        <v>0.14799999999999999</v>
      </c>
      <c r="U95" s="15">
        <f>IF(T94="","",VLOOKUP($E94&amp;$D$91&amp;$D$92,'CCG data'!$A:$AD,'CCG data'!N$3,FALSE))</f>
        <v>0.189</v>
      </c>
      <c r="V95" s="15">
        <f>IF(V94="","",VLOOKUP($E94&amp;$D$91&amp;$D$92,'CCG data'!$A:$AD,'CCG data'!O$3,FALSE))</f>
        <v>0.14099999999999999</v>
      </c>
      <c r="W95" s="135">
        <f>IF(V94="","",VLOOKUP($E94&amp;$D$91&amp;$D$92,'CCG data'!$A:$AD,'CCG data'!P$3,FALSE))</f>
        <v>0.182</v>
      </c>
      <c r="Z95" s="163" t="str">
        <f>IFERROR(VLOOKUP($E95&amp;$D$92, Outliers!$A$4:$P$214,13,FALSE),"0")</f>
        <v>0</v>
      </c>
      <c r="AA95" s="163" t="str">
        <f>IFERROR(VLOOKUP($E95&amp;$D$92, Outliers!$A$4:$P$214,14,FALSE),"0")</f>
        <v>0</v>
      </c>
      <c r="AB95" s="163" t="str">
        <f>IFERROR(VLOOKUP($E95&amp;$D$92, Outliers!$A$4:$P$214,15,FALSE),"0")</f>
        <v>0</v>
      </c>
    </row>
    <row r="96" spans="3:29" s="40" customFormat="1" ht="18.75" customHeight="1" x14ac:dyDescent="0.25">
      <c r="D96" s="318"/>
      <c r="E96" s="104" t="s">
        <v>151</v>
      </c>
      <c r="F96" s="405" t="str">
        <f>IF(OR(ISERROR(VLOOKUP($E96&amp;$D$91&amp;$D$92,'CCG data'!$A:$AD,'CCG data'!R$3,FALSE)),ISBLANK(VLOOKUP($E96&amp;$D$91&amp;$D$92,'CCG data'!$A:$AD,'CCG data'!R$3,FALSE))),"",VLOOKUP($E96&amp;$D$91&amp;$D$92,'CCG data'!$A:$AD,'CCG data'!R$3,FALSE))</f>
        <v/>
      </c>
      <c r="G96" s="406"/>
      <c r="H96" s="406">
        <f>IF(OR(ISERROR(VLOOKUP($E96&amp;$D$91&amp;$D$92,'CCG data'!$A:$AD,'CCG data'!S$3,FALSE)),ISBLANK(VLOOKUP($E96&amp;$D$91&amp;$D$92,'CCG data'!$A:$AD,'CCG data'!S$3,FALSE))),"",VLOOKUP($E96&amp;$D$91&amp;$D$92,'CCG data'!$A:$AD,'CCG data'!S$3,FALSE))</f>
        <v>138.59923565345667</v>
      </c>
      <c r="I96" s="406"/>
      <c r="J96" s="406">
        <f>IF(OR(ISERROR(VLOOKUP($E96&amp;$D$91&amp;$D$92,'CCG data'!$A:$AD,'CCG data'!T$3,FALSE)),ISBLANK(VLOOKUP($E96&amp;$D$91&amp;$D$92,'CCG data'!$A:$AD,'CCG data'!T$3,FALSE))),"",VLOOKUP($E96&amp;$D$91&amp;$D$92,'CCG data'!$A:$AD,'CCG data'!T$3,FALSE))</f>
        <v>19.759363865639692</v>
      </c>
      <c r="K96" s="406"/>
      <c r="L96" s="406">
        <f>IF(OR(ISERROR(VLOOKUP($E96&amp;$D$91&amp;$D$92,'CCG data'!$A:$AD,'CCG data'!U$3,FALSE)),ISBLANK(VLOOKUP($E96&amp;$D$91&amp;$D$92,'CCG data'!$A:$AD,'CCG data'!U$3,FALSE))),"",VLOOKUP($E96&amp;$D$91&amp;$D$92,'CCG data'!$A:$AD,'CCG data'!U$3,FALSE))</f>
        <v>37.35978493168102</v>
      </c>
      <c r="M96" s="407"/>
      <c r="N96" s="362">
        <f>IF(OR(ISERROR(VLOOKUP($E96&amp;$D$91&amp;$D$92,'CCG data'!$A:$AD,'CCG data'!G$3,FALSE)),ISBLANK(VLOOKUP($E96&amp;$D$91&amp;$D$92,'CCG data'!$A:$AD,'CCG data'!G$3,FALSE))),"",VLOOKUP($E96&amp;$D$91&amp;$D$92,'CCG data'!$A:$AD,'CCG data'!G$3,FALSE))</f>
        <v>936</v>
      </c>
      <c r="P96" s="397" t="str">
        <f>IF(OR(ISERROR(VLOOKUP($E96&amp;$D$91&amp;$D$92,'CCG data'!$A:$AD,'CCG data'!B$3,FALSE)),ISBLANK(VLOOKUP($E96&amp;$D$91&amp;$D$92,'CCG data'!$A:$AD,'CCG data'!B$3,FALSE))),"",VLOOKUP($E96&amp;$D$91&amp;$D$92,'CCG data'!$A:$AD,'CCG data'!B$3,FALSE))</f>
        <v/>
      </c>
      <c r="Q96" s="263"/>
      <c r="R96" s="263">
        <f>IF(OR(ISERROR(VLOOKUP($E96&amp;$D$91&amp;$D$92,'CCG data'!$A:$AD,'CCG data'!C$3,FALSE)),ISBLANK(VLOOKUP($E96&amp;$D$91&amp;$D$92,'CCG data'!$A:$AD,'CCG data'!C$3,FALSE))),"",VLOOKUP($E96&amp;$D$91&amp;$D$92,'CCG data'!$A:$AD,'CCG data'!C$3,FALSE))</f>
        <v>0.72115384615384615</v>
      </c>
      <c r="S96" s="263"/>
      <c r="T96" s="263">
        <f>IF(OR(ISERROR(VLOOKUP($E96&amp;$D$91&amp;$D$92,'CCG data'!$A:$AD,'CCG data'!D$3,FALSE)),ISBLANK(VLOOKUP($E96&amp;$D$91&amp;$D$92,'CCG data'!$A:$AD,'CCG data'!D$3,FALSE))),"",VLOOKUP($E96&amp;$D$91&amp;$D$92,'CCG data'!$A:$AD,'CCG data'!D$3,FALSE))</f>
        <v>9.1880341880341887E-2</v>
      </c>
      <c r="U96" s="263"/>
      <c r="V96" s="263">
        <f>IF(OR(ISERROR(VLOOKUP($E96&amp;$D$91&amp;$D$92,'CCG data'!$A:$AD,'CCG data'!E$3,FALSE)),ISBLANK(VLOOKUP($E96&amp;$D$91&amp;$D$92,'CCG data'!$A:$AD,'CCG data'!E$3,FALSE))),"",VLOOKUP($E96&amp;$D$91&amp;$D$92,'CCG data'!$A:$AD,'CCG data'!E$3,FALSE))</f>
        <v>0.18696581196581197</v>
      </c>
      <c r="W96" s="398"/>
      <c r="Y96" s="111"/>
      <c r="Z96" s="163">
        <f>IFERROR(VLOOKUP($E96&amp;$D$92, Outliers!$A$4:$P$214,13,FALSE),"0")</f>
        <v>0</v>
      </c>
      <c r="AA96" s="163">
        <f>IFERROR(VLOOKUP($E96&amp;$D$92, Outliers!$A$4:$P$214,14,FALSE),"0")</f>
        <v>0</v>
      </c>
      <c r="AB96" s="163">
        <f>IFERROR(VLOOKUP($E96&amp;$D$92, Outliers!$A$4:$P$214,15,FALSE),"0")</f>
        <v>1</v>
      </c>
      <c r="AC96" s="106"/>
    </row>
    <row r="97" spans="4:29" x14ac:dyDescent="0.25">
      <c r="D97" s="318"/>
      <c r="E97" s="103" t="s">
        <v>27</v>
      </c>
      <c r="F97" s="95" t="str">
        <f>IF(P96="","",VLOOKUP($E96&amp;$D$91&amp;$D$92,'CCG data'!$A:$AD,'CCG data'!W$3,FALSE))</f>
        <v/>
      </c>
      <c r="G97" s="96" t="str">
        <f>IF(P96="","",VLOOKUP($E96&amp;$D$91&amp;$D$92,'CCG data'!$A:$AD,'CCG data'!X$3,FALSE))</f>
        <v/>
      </c>
      <c r="H97" s="96">
        <f>IF(R96="","",VLOOKUP($E96&amp;$D$91&amp;$D$92,'CCG data'!$A:$AD,'CCG data'!Y$3,FALSE))</f>
        <v>128.14324900096074</v>
      </c>
      <c r="I97" s="96">
        <f>IF(R96="","",VLOOKUP($E96&amp;$D$91&amp;$D$92,'CCG data'!$A:$AD,'CCG data'!Z$3,FALSE))</f>
        <v>149.05522230595261</v>
      </c>
      <c r="J97" s="96">
        <f>IF(T96="","",VLOOKUP($E96&amp;$D$91&amp;$D$92,'CCG data'!$A:$AD,'CCG data'!AA$3,FALSE))</f>
        <v>15.583178140998919</v>
      </c>
      <c r="K97" s="96">
        <f>IF(T96="","",VLOOKUP($E96&amp;$D$91&amp;$D$92,'CCG data'!$A:$AD,'CCG data'!AB$3,FALSE))</f>
        <v>23.935549590280466</v>
      </c>
      <c r="L97" s="96">
        <f>IF(V96="","",VLOOKUP($E96&amp;$D$91&amp;$D$92,'CCG data'!$A:$AD,'CCG data'!AC$3,FALSE))</f>
        <v>31.824481733692192</v>
      </c>
      <c r="M97" s="96">
        <f>IF(V96="","",VLOOKUP($E96&amp;$D$91&amp;$D$92,'CCG data'!$A:$AD,'CCG data'!AD$3,FALSE))</f>
        <v>42.895088129669844</v>
      </c>
      <c r="N97" s="363"/>
      <c r="P97" s="150" t="str">
        <f>IF(P96="","",VLOOKUP($E96&amp;$D$91&amp;$D$92,'CCG data'!$A:$AD,'CCG data'!I$3,FALSE))</f>
        <v/>
      </c>
      <c r="Q97" s="15" t="str">
        <f>IF(P96="","",VLOOKUP($E96&amp;$D$91&amp;$D$92,'CCG data'!$A:$AD,'CCG data'!J$3,FALSE))</f>
        <v/>
      </c>
      <c r="R97" s="15">
        <f>IF(R96="","",VLOOKUP($E96&amp;$D$91&amp;$D$92,'CCG data'!$A:$AD,'CCG data'!K$3,FALSE))</f>
        <v>0.69199999999999995</v>
      </c>
      <c r="S97" s="15">
        <f>IF(R96="","",VLOOKUP($E96&amp;$D$91&amp;$D$92,'CCG data'!$A:$AD,'CCG data'!L$3,FALSE))</f>
        <v>0.749</v>
      </c>
      <c r="T97" s="15">
        <f>IF(T96="","",VLOOKUP($E96&amp;$D$91&amp;$D$92,'CCG data'!$A:$AD,'CCG data'!M$3,FALSE))</f>
        <v>7.4999999999999997E-2</v>
      </c>
      <c r="U97" s="15">
        <f>IF(T96="","",VLOOKUP($E96&amp;$D$91&amp;$D$92,'CCG data'!$A:$AD,'CCG data'!N$3,FALSE))</f>
        <v>0.112</v>
      </c>
      <c r="V97" s="15">
        <f>IF(V96="","",VLOOKUP($E96&amp;$D$91&amp;$D$92,'CCG data'!$A:$AD,'CCG data'!O$3,FALSE))</f>
        <v>0.16300000000000001</v>
      </c>
      <c r="W97" s="135">
        <f>IF(V96="","",VLOOKUP($E96&amp;$D$91&amp;$D$92,'CCG data'!$A:$AD,'CCG data'!P$3,FALSE))</f>
        <v>0.21299999999999999</v>
      </c>
      <c r="Z97" s="163" t="str">
        <f>IFERROR(VLOOKUP($E97&amp;$D$92, Outliers!$A$4:$P$214,13,FALSE),"0")</f>
        <v>0</v>
      </c>
      <c r="AA97" s="163" t="str">
        <f>IFERROR(VLOOKUP($E97&amp;$D$92, Outliers!$A$4:$P$214,14,FALSE),"0")</f>
        <v>0</v>
      </c>
      <c r="AB97" s="163" t="str">
        <f>IFERROR(VLOOKUP($E97&amp;$D$92, Outliers!$A$4:$P$214,15,FALSE),"0")</f>
        <v>0</v>
      </c>
    </row>
    <row r="98" spans="4:29" s="40" customFormat="1" ht="18.75" customHeight="1" x14ac:dyDescent="0.25">
      <c r="D98" s="318"/>
      <c r="E98" s="104" t="s">
        <v>152</v>
      </c>
      <c r="F98" s="405" t="str">
        <f>IF(OR(ISERROR(VLOOKUP($E98&amp;$D$91&amp;$D$92,'CCG data'!$A:$AD,'CCG data'!R$3,FALSE)),ISBLANK(VLOOKUP($E98&amp;$D$91&amp;$D$92,'CCG data'!$A:$AD,'CCG data'!R$3,FALSE))),"",VLOOKUP($E98&amp;$D$91&amp;$D$92,'CCG data'!$A:$AD,'CCG data'!R$3,FALSE))</f>
        <v/>
      </c>
      <c r="G98" s="406"/>
      <c r="H98" s="406">
        <f>IF(OR(ISERROR(VLOOKUP($E98&amp;$D$91&amp;$D$92,'CCG data'!$A:$AD,'CCG data'!S$3,FALSE)),ISBLANK(VLOOKUP($E98&amp;$D$91&amp;$D$92,'CCG data'!$A:$AD,'CCG data'!S$3,FALSE))),"",VLOOKUP($E98&amp;$D$91&amp;$D$92,'CCG data'!$A:$AD,'CCG data'!S$3,FALSE))</f>
        <v>129.99140839788447</v>
      </c>
      <c r="I98" s="406"/>
      <c r="J98" s="406">
        <f>IF(OR(ISERROR(VLOOKUP($E98&amp;$D$91&amp;$D$92,'CCG data'!$A:$AD,'CCG data'!T$3,FALSE)),ISBLANK(VLOOKUP($E98&amp;$D$91&amp;$D$92,'CCG data'!$A:$AD,'CCG data'!T$3,FALSE))),"",VLOOKUP($E98&amp;$D$91&amp;$D$92,'CCG data'!$A:$AD,'CCG data'!T$3,FALSE))</f>
        <v>12.916086102548228</v>
      </c>
      <c r="K98" s="406"/>
      <c r="L98" s="406">
        <f>IF(OR(ISERROR(VLOOKUP($E98&amp;$D$91&amp;$D$92,'CCG data'!$A:$AD,'CCG data'!U$3,FALSE)),ISBLANK(VLOOKUP($E98&amp;$D$91&amp;$D$92,'CCG data'!$A:$AD,'CCG data'!U$3,FALSE))),"",VLOOKUP($E98&amp;$D$91&amp;$D$92,'CCG data'!$A:$AD,'CCG data'!U$3,FALSE))</f>
        <v>26.93199755506518</v>
      </c>
      <c r="M98" s="407"/>
      <c r="N98" s="362">
        <f>IF(OR(ISERROR(VLOOKUP($E98&amp;$D$91&amp;$D$92,'CCG data'!$A:$AD,'CCG data'!G$3,FALSE)),ISBLANK(VLOOKUP($E98&amp;$D$91&amp;$D$92,'CCG data'!$A:$AD,'CCG data'!G$3,FALSE))),"",VLOOKUP($E98&amp;$D$91&amp;$D$92,'CCG data'!$A:$AD,'CCG data'!G$3,FALSE))</f>
        <v>1275</v>
      </c>
      <c r="P98" s="397" t="str">
        <f>IF(OR(ISERROR(VLOOKUP($E98&amp;$D$91&amp;$D$92,'CCG data'!$A:$AD,'CCG data'!B$3,FALSE)),ISBLANK(VLOOKUP($E98&amp;$D$91&amp;$D$92,'CCG data'!$A:$AD,'CCG data'!B$3,FALSE))),"",VLOOKUP($E98&amp;$D$91&amp;$D$92,'CCG data'!$A:$AD,'CCG data'!B$3,FALSE))</f>
        <v/>
      </c>
      <c r="Q98" s="263"/>
      <c r="R98" s="263">
        <f>IF(OR(ISERROR(VLOOKUP($E98&amp;$D$91&amp;$D$92,'CCG data'!$A:$AD,'CCG data'!C$3,FALSE)),ISBLANK(VLOOKUP($E98&amp;$D$91&amp;$D$92,'CCG data'!$A:$AD,'CCG data'!C$3,FALSE))),"",VLOOKUP($E98&amp;$D$91&amp;$D$92,'CCG data'!$A:$AD,'CCG data'!C$3,FALSE))</f>
        <v>0.77411764705882358</v>
      </c>
      <c r="S98" s="263"/>
      <c r="T98" s="263">
        <f>IF(OR(ISERROR(VLOOKUP($E98&amp;$D$91&amp;$D$92,'CCG data'!$A:$AD,'CCG data'!D$3,FALSE)),ISBLANK(VLOOKUP($E98&amp;$D$91&amp;$D$92,'CCG data'!$A:$AD,'CCG data'!D$3,FALSE))),"",VLOOKUP($E98&amp;$D$91&amp;$D$92,'CCG data'!$A:$AD,'CCG data'!D$3,FALSE))</f>
        <v>6.431372549019608E-2</v>
      </c>
      <c r="U98" s="263"/>
      <c r="V98" s="263">
        <f>IF(OR(ISERROR(VLOOKUP($E98&amp;$D$91&amp;$D$92,'CCG data'!$A:$AD,'CCG data'!E$3,FALSE)),ISBLANK(VLOOKUP($E98&amp;$D$91&amp;$D$92,'CCG data'!$A:$AD,'CCG data'!E$3,FALSE))),"",VLOOKUP($E98&amp;$D$91&amp;$D$92,'CCG data'!$A:$AD,'CCG data'!E$3,FALSE))</f>
        <v>0.16156862745098038</v>
      </c>
      <c r="W98" s="398"/>
      <c r="Y98" s="111"/>
      <c r="Z98" s="163">
        <f>IFERROR(VLOOKUP($E98&amp;$D$92, Outliers!$A$4:$P$214,13,FALSE),"0")</f>
        <v>0</v>
      </c>
      <c r="AA98" s="163">
        <f>IFERROR(VLOOKUP($E98&amp;$D$92, Outliers!$A$4:$P$214,14,FALSE),"0")</f>
        <v>0</v>
      </c>
      <c r="AB98" s="163">
        <f>IFERROR(VLOOKUP($E98&amp;$D$92, Outliers!$A$4:$P$214,15,FALSE),"0")</f>
        <v>0</v>
      </c>
      <c r="AC98" s="106"/>
    </row>
    <row r="99" spans="4:29" x14ac:dyDescent="0.25">
      <c r="D99" s="318"/>
      <c r="E99" s="103" t="s">
        <v>27</v>
      </c>
      <c r="F99" s="95" t="str">
        <f>IF(P98="","",VLOOKUP($E98&amp;$D$91&amp;$D$92,'CCG data'!$A:$AD,'CCG data'!W$3,FALSE))</f>
        <v/>
      </c>
      <c r="G99" s="96" t="str">
        <f>IF(P98="","",VLOOKUP($E98&amp;$D$91&amp;$D$92,'CCG data'!$A:$AD,'CCG data'!X$3,FALSE))</f>
        <v/>
      </c>
      <c r="H99" s="96">
        <f>IF(R98="","",VLOOKUP($E98&amp;$D$91&amp;$D$92,'CCG data'!$A:$AD,'CCG data'!Y$3,FALSE))</f>
        <v>121.88157104698362</v>
      </c>
      <c r="I99" s="96">
        <f>IF(R98="","",VLOOKUP($E98&amp;$D$91&amp;$D$92,'CCG data'!$A:$AD,'CCG data'!Z$3,FALSE))</f>
        <v>138.10124574878532</v>
      </c>
      <c r="J99" s="96">
        <f>IF(T98="","",VLOOKUP($E98&amp;$D$91&amp;$D$92,'CCG data'!$A:$AD,'CCG data'!AA$3,FALSE))</f>
        <v>10.120453628079932</v>
      </c>
      <c r="K99" s="96">
        <f>IF(T98="","",VLOOKUP($E98&amp;$D$91&amp;$D$92,'CCG data'!$A:$AD,'CCG data'!AB$3,FALSE))</f>
        <v>15.711718577016523</v>
      </c>
      <c r="L99" s="96">
        <f>IF(V98="","",VLOOKUP($E98&amp;$D$91&amp;$D$92,'CCG data'!$A:$AD,'CCG data'!AC$3,FALSE))</f>
        <v>23.254172834927914</v>
      </c>
      <c r="M99" s="96">
        <f>IF(V98="","",VLOOKUP($E98&amp;$D$91&amp;$D$92,'CCG data'!$A:$AD,'CCG data'!AD$3,FALSE))</f>
        <v>30.609822275202447</v>
      </c>
      <c r="N99" s="363"/>
      <c r="P99" s="150" t="str">
        <f>IF(P98="","",VLOOKUP($E98&amp;$D$91&amp;$D$92,'CCG data'!$A:$AD,'CCG data'!I$3,FALSE))</f>
        <v/>
      </c>
      <c r="Q99" s="15" t="str">
        <f>IF(P98="","",VLOOKUP($E98&amp;$D$91&amp;$D$92,'CCG data'!$A:$AD,'CCG data'!J$3,FALSE))</f>
        <v/>
      </c>
      <c r="R99" s="15">
        <f>IF(R98="","",VLOOKUP($E98&amp;$D$91&amp;$D$92,'CCG data'!$A:$AD,'CCG data'!K$3,FALSE))</f>
        <v>0.75</v>
      </c>
      <c r="S99" s="15">
        <f>IF(R98="","",VLOOKUP($E98&amp;$D$91&amp;$D$92,'CCG data'!$A:$AD,'CCG data'!L$3,FALSE))</f>
        <v>0.79600000000000004</v>
      </c>
      <c r="T99" s="15">
        <f>IF(T98="","",VLOOKUP($E98&amp;$D$91&amp;$D$92,'CCG data'!$A:$AD,'CCG data'!M$3,FALSE))</f>
        <v>5.1999999999999998E-2</v>
      </c>
      <c r="U99" s="15">
        <f>IF(T98="","",VLOOKUP($E98&amp;$D$91&amp;$D$92,'CCG data'!$A:$AD,'CCG data'!N$3,FALSE))</f>
        <v>7.9000000000000001E-2</v>
      </c>
      <c r="V99" s="15">
        <f>IF(V98="","",VLOOKUP($E98&amp;$D$91&amp;$D$92,'CCG data'!$A:$AD,'CCG data'!O$3,FALSE))</f>
        <v>0.14199999999999999</v>
      </c>
      <c r="W99" s="135">
        <f>IF(V98="","",VLOOKUP($E98&amp;$D$91&amp;$D$92,'CCG data'!$A:$AD,'CCG data'!P$3,FALSE))</f>
        <v>0.183</v>
      </c>
      <c r="Z99" s="163" t="str">
        <f>IFERROR(VLOOKUP($E99&amp;$D$92, Outliers!$A$4:$P$214,13,FALSE),"0")</f>
        <v>0</v>
      </c>
      <c r="AA99" s="163" t="str">
        <f>IFERROR(VLOOKUP($E99&amp;$D$92, Outliers!$A$4:$P$214,14,FALSE),"0")</f>
        <v>0</v>
      </c>
      <c r="AB99" s="163" t="str">
        <f>IFERROR(VLOOKUP($E99&amp;$D$92, Outliers!$A$4:$P$214,15,FALSE),"0")</f>
        <v>0</v>
      </c>
    </row>
    <row r="100" spans="4:29" s="40" customFormat="1" ht="18.75" customHeight="1" x14ac:dyDescent="0.25">
      <c r="D100" s="318"/>
      <c r="E100" s="104" t="s">
        <v>480</v>
      </c>
      <c r="F100" s="405" t="str">
        <f>IF(OR(ISERROR(VLOOKUP($E100&amp;$D$91&amp;$D$92,'CCG data'!$A:$AD,'CCG data'!R$3,FALSE)),ISBLANK(VLOOKUP($E100&amp;$D$91&amp;$D$92,'CCG data'!$A:$AD,'CCG data'!R$3,FALSE))),"",VLOOKUP($E100&amp;$D$91&amp;$D$92,'CCG data'!$A:$AD,'CCG data'!R$3,FALSE))</f>
        <v/>
      </c>
      <c r="G100" s="406"/>
      <c r="H100" s="406">
        <f>IF(OR(ISERROR(VLOOKUP($E100&amp;$D$91&amp;$D$92,'CCG data'!$A:$AD,'CCG data'!S$3,FALSE)),ISBLANK(VLOOKUP($E100&amp;$D$91&amp;$D$92,'CCG data'!$A:$AD,'CCG data'!S$3,FALSE))),"",VLOOKUP($E100&amp;$D$91&amp;$D$92,'CCG data'!$A:$AD,'CCG data'!S$3,FALSE))</f>
        <v>143.13844216672859</v>
      </c>
      <c r="I100" s="406"/>
      <c r="J100" s="406">
        <f>IF(OR(ISERROR(VLOOKUP($E100&amp;$D$91&amp;$D$92,'CCG data'!$A:$AD,'CCG data'!T$3,FALSE)),ISBLANK(VLOOKUP($E100&amp;$D$91&amp;$D$92,'CCG data'!$A:$AD,'CCG data'!T$3,FALSE))),"",VLOOKUP($E100&amp;$D$91&amp;$D$92,'CCG data'!$A:$AD,'CCG data'!T$3,FALSE))</f>
        <v>18.372202228092899</v>
      </c>
      <c r="K100" s="406"/>
      <c r="L100" s="406">
        <f>IF(OR(ISERROR(VLOOKUP($E100&amp;$D$91&amp;$D$92,'CCG data'!$A:$AD,'CCG data'!U$3,FALSE)),ISBLANK(VLOOKUP($E100&amp;$D$91&amp;$D$92,'CCG data'!$A:$AD,'CCG data'!U$3,FALSE))),"",VLOOKUP($E100&amp;$D$91&amp;$D$92,'CCG data'!$A:$AD,'CCG data'!U$3,FALSE))</f>
        <v>27.192726474065072</v>
      </c>
      <c r="M100" s="407"/>
      <c r="N100" s="362">
        <f>IF(OR(ISERROR(VLOOKUP($E100&amp;$D$91&amp;$D$92,'CCG data'!$A:$AD,'CCG data'!G$3,FALSE)),ISBLANK(VLOOKUP($E100&amp;$D$91&amp;$D$92,'CCG data'!$A:$AD,'CCG data'!G$3,FALSE))),"",VLOOKUP($E100&amp;$D$91&amp;$D$92,'CCG data'!$A:$AD,'CCG data'!G$3,FALSE))</f>
        <v>876</v>
      </c>
      <c r="P100" s="397" t="str">
        <f>IF(OR(ISERROR(VLOOKUP($E100&amp;$D$91&amp;$D$92,'CCG data'!$A:$AD,'CCG data'!B$3,FALSE)),ISBLANK(VLOOKUP($E100&amp;$D$91&amp;$D$92,'CCG data'!$A:$AD,'CCG data'!B$3,FALSE))),"",VLOOKUP($E100&amp;$D$91&amp;$D$92,'CCG data'!$A:$AD,'CCG data'!B$3,FALSE))</f>
        <v/>
      </c>
      <c r="Q100" s="263"/>
      <c r="R100" s="263">
        <f>IF(OR(ISERROR(VLOOKUP($E100&amp;$D$91&amp;$D$92,'CCG data'!$A:$AD,'CCG data'!C$3,FALSE)),ISBLANK(VLOOKUP($E100&amp;$D$91&amp;$D$92,'CCG data'!$A:$AD,'CCG data'!C$3,FALSE))),"",VLOOKUP($E100&amp;$D$91&amp;$D$92,'CCG data'!$A:$AD,'CCG data'!C$3,FALSE))</f>
        <v>0.76027397260273977</v>
      </c>
      <c r="S100" s="263"/>
      <c r="T100" s="263">
        <f>IF(OR(ISERROR(VLOOKUP($E100&amp;$D$91&amp;$D$92,'CCG data'!$A:$AD,'CCG data'!D$3,FALSE)),ISBLANK(VLOOKUP($E100&amp;$D$91&amp;$D$92,'CCG data'!$A:$AD,'CCG data'!D$3,FALSE))),"",VLOOKUP($E100&amp;$D$91&amp;$D$92,'CCG data'!$A:$AD,'CCG data'!D$3,FALSE))</f>
        <v>9.1324200913242004E-2</v>
      </c>
      <c r="U100" s="263"/>
      <c r="V100" s="263">
        <f>IF(OR(ISERROR(VLOOKUP($E100&amp;$D$91&amp;$D$92,'CCG data'!$A:$AD,'CCG data'!E$3,FALSE)),ISBLANK(VLOOKUP($E100&amp;$D$91&amp;$D$92,'CCG data'!$A:$AD,'CCG data'!E$3,FALSE))),"",VLOOKUP($E100&amp;$D$91&amp;$D$92,'CCG data'!$A:$AD,'CCG data'!E$3,FALSE))</f>
        <v>0.14840182648401826</v>
      </c>
      <c r="W100" s="398"/>
      <c r="Y100" s="111"/>
      <c r="Z100" s="163">
        <f>IFERROR(VLOOKUP($E100&amp;$D$92, Outliers!$A$4:$P$214,13,FALSE),"0")</f>
        <v>0</v>
      </c>
      <c r="AA100" s="163">
        <f>IFERROR(VLOOKUP($E100&amp;$D$92, Outliers!$A$4:$P$214,14,FALSE),"0")</f>
        <v>0</v>
      </c>
      <c r="AB100" s="163">
        <f>IFERROR(VLOOKUP($E100&amp;$D$92, Outliers!$A$4:$P$214,15,FALSE),"0")</f>
        <v>0</v>
      </c>
      <c r="AC100" s="106"/>
    </row>
    <row r="101" spans="4:29" x14ac:dyDescent="0.25">
      <c r="D101" s="318"/>
      <c r="E101" s="103" t="s">
        <v>27</v>
      </c>
      <c r="F101" s="95" t="str">
        <f>IF(P100="","",VLOOKUP($E100&amp;$D$91&amp;$D$92,'CCG data'!$A:$AD,'CCG data'!W$3,FALSE))</f>
        <v/>
      </c>
      <c r="G101" s="96" t="str">
        <f>IF(P100="","",VLOOKUP($E100&amp;$D$91&amp;$D$92,'CCG data'!$A:$AD,'CCG data'!X$3,FALSE))</f>
        <v/>
      </c>
      <c r="H101" s="96">
        <f>IF(R100="","",VLOOKUP($E100&amp;$D$91&amp;$D$92,'CCG data'!$A:$AD,'CCG data'!Y$3,FALSE))</f>
        <v>132.26729830203266</v>
      </c>
      <c r="I101" s="96">
        <f>IF(R100="","",VLOOKUP($E100&amp;$D$91&amp;$D$92,'CCG data'!$A:$AD,'CCG data'!Z$3,FALSE))</f>
        <v>154.00958603142453</v>
      </c>
      <c r="J101" s="96">
        <f>IF(T100="","",VLOOKUP($E100&amp;$D$91&amp;$D$92,'CCG data'!$A:$AD,'CCG data'!AA$3,FALSE))</f>
        <v>14.346215906410794</v>
      </c>
      <c r="K101" s="96">
        <f>IF(T100="","",VLOOKUP($E100&amp;$D$91&amp;$D$92,'CCG data'!$A:$AD,'CCG data'!AB$3,FALSE))</f>
        <v>22.398188549775004</v>
      </c>
      <c r="L101" s="96">
        <f>IF(V100="","",VLOOKUP($E100&amp;$D$91&amp;$D$92,'CCG data'!$A:$AD,'CCG data'!AC$3,FALSE))</f>
        <v>22.518205105168413</v>
      </c>
      <c r="M101" s="96">
        <f>IF(V100="","",VLOOKUP($E100&amp;$D$91&amp;$D$92,'CCG data'!$A:$AD,'CCG data'!AD$3,FALSE))</f>
        <v>31.867247842961731</v>
      </c>
      <c r="N101" s="363"/>
      <c r="P101" s="150" t="str">
        <f>IF(P100="","",VLOOKUP($E100&amp;$D$91&amp;$D$92,'CCG data'!$A:$AD,'CCG data'!I$3,FALSE))</f>
        <v/>
      </c>
      <c r="Q101" s="15" t="str">
        <f>IF(P100="","",VLOOKUP($E100&amp;$D$91&amp;$D$92,'CCG data'!$A:$AD,'CCG data'!J$3,FALSE))</f>
        <v/>
      </c>
      <c r="R101" s="15">
        <f>IF(R100="","",VLOOKUP($E100&amp;$D$91&amp;$D$92,'CCG data'!$A:$AD,'CCG data'!K$3,FALSE))</f>
        <v>0.73099999999999998</v>
      </c>
      <c r="S101" s="15">
        <f>IF(R100="","",VLOOKUP($E100&amp;$D$91&amp;$D$92,'CCG data'!$A:$AD,'CCG data'!L$3,FALSE))</f>
        <v>0.78700000000000003</v>
      </c>
      <c r="T101" s="15">
        <f>IF(T100="","",VLOOKUP($E100&amp;$D$91&amp;$D$92,'CCG data'!$A:$AD,'CCG data'!M$3,FALSE))</f>
        <v>7.3999999999999996E-2</v>
      </c>
      <c r="U101" s="15">
        <f>IF(T100="","",VLOOKUP($E100&amp;$D$91&amp;$D$92,'CCG data'!$A:$AD,'CCG data'!N$3,FALSE))</f>
        <v>0.112</v>
      </c>
      <c r="V101" s="15">
        <f>IF(V100="","",VLOOKUP($E100&amp;$D$91&amp;$D$92,'CCG data'!$A:$AD,'CCG data'!O$3,FALSE))</f>
        <v>0.126</v>
      </c>
      <c r="W101" s="135">
        <f>IF(V100="","",VLOOKUP($E100&amp;$D$91&amp;$D$92,'CCG data'!$A:$AD,'CCG data'!P$3,FALSE))</f>
        <v>0.17299999999999999</v>
      </c>
      <c r="Z101" s="163" t="str">
        <f>IFERROR(VLOOKUP($E101&amp;$D$92, Outliers!$A$4:$P$214,13,FALSE),"0")</f>
        <v>0</v>
      </c>
      <c r="AA101" s="163" t="str">
        <f>IFERROR(VLOOKUP($E101&amp;$D$92, Outliers!$A$4:$P$214,14,FALSE),"0")</f>
        <v>0</v>
      </c>
      <c r="AB101" s="163" t="str">
        <f>IFERROR(VLOOKUP($E101&amp;$D$92, Outliers!$A$4:$P$214,15,FALSE),"0")</f>
        <v>0</v>
      </c>
    </row>
    <row r="102" spans="4:29" s="40" customFormat="1" ht="18.75" customHeight="1" x14ac:dyDescent="0.25">
      <c r="D102" s="318"/>
      <c r="E102" s="104" t="s">
        <v>153</v>
      </c>
      <c r="F102" s="405" t="str">
        <f>IF(OR(ISERROR(VLOOKUP($E102&amp;$D$91&amp;$D$92,'CCG data'!$A:$AD,'CCG data'!R$3,FALSE)),ISBLANK(VLOOKUP($E102&amp;$D$91&amp;$D$92,'CCG data'!$A:$AD,'CCG data'!R$3,FALSE))),"",VLOOKUP($E102&amp;$D$91&amp;$D$92,'CCG data'!$A:$AD,'CCG data'!R$3,FALSE))</f>
        <v/>
      </c>
      <c r="G102" s="406"/>
      <c r="H102" s="406">
        <f>IF(OR(ISERROR(VLOOKUP($E102&amp;$D$91&amp;$D$92,'CCG data'!$A:$AD,'CCG data'!S$3,FALSE)),ISBLANK(VLOOKUP($E102&amp;$D$91&amp;$D$92,'CCG data'!$A:$AD,'CCG data'!S$3,FALSE))),"",VLOOKUP($E102&amp;$D$91&amp;$D$92,'CCG data'!$A:$AD,'CCG data'!S$3,FALSE))</f>
        <v>106.80109813794746</v>
      </c>
      <c r="I102" s="406"/>
      <c r="J102" s="406">
        <f>IF(OR(ISERROR(VLOOKUP($E102&amp;$D$91&amp;$D$92,'CCG data'!$A:$AD,'CCG data'!T$3,FALSE)),ISBLANK(VLOOKUP($E102&amp;$D$91&amp;$D$92,'CCG data'!$A:$AD,'CCG data'!T$3,FALSE))),"",VLOOKUP($E102&amp;$D$91&amp;$D$92,'CCG data'!$A:$AD,'CCG data'!T$3,FALSE))</f>
        <v>18.032449783225086</v>
      </c>
      <c r="K102" s="406"/>
      <c r="L102" s="406">
        <f>IF(OR(ISERROR(VLOOKUP($E102&amp;$D$91&amp;$D$92,'CCG data'!$A:$AD,'CCG data'!U$3,FALSE)),ISBLANK(VLOOKUP($E102&amp;$D$91&amp;$D$92,'CCG data'!$A:$AD,'CCG data'!U$3,FALSE))),"",VLOOKUP($E102&amp;$D$91&amp;$D$92,'CCG data'!$A:$AD,'CCG data'!U$3,FALSE))</f>
        <v>41.979645377926033</v>
      </c>
      <c r="M102" s="407"/>
      <c r="N102" s="362">
        <f>IF(OR(ISERROR(VLOOKUP($E102&amp;$D$91&amp;$D$92,'CCG data'!$A:$AD,'CCG data'!G$3,FALSE)),ISBLANK(VLOOKUP($E102&amp;$D$91&amp;$D$92,'CCG data'!$A:$AD,'CCG data'!G$3,FALSE))),"",VLOOKUP($E102&amp;$D$91&amp;$D$92,'CCG data'!$A:$AD,'CCG data'!G$3,FALSE))</f>
        <v>1862</v>
      </c>
      <c r="P102" s="397" t="str">
        <f>IF(OR(ISERROR(VLOOKUP($E102&amp;$D$91&amp;$D$92,'CCG data'!$A:$AD,'CCG data'!B$3,FALSE)),ISBLANK(VLOOKUP($E102&amp;$D$91&amp;$D$92,'CCG data'!$A:$AD,'CCG data'!B$3,FALSE))),"",VLOOKUP($E102&amp;$D$91&amp;$D$92,'CCG data'!$A:$AD,'CCG data'!B$3,FALSE))</f>
        <v/>
      </c>
      <c r="Q102" s="263"/>
      <c r="R102" s="263">
        <f>IF(OR(ISERROR(VLOOKUP($E102&amp;$D$91&amp;$D$92,'CCG data'!$A:$AD,'CCG data'!C$3,FALSE)),ISBLANK(VLOOKUP($E102&amp;$D$91&amp;$D$92,'CCG data'!$A:$AD,'CCG data'!C$3,FALSE))),"",VLOOKUP($E102&amp;$D$91&amp;$D$92,'CCG data'!$A:$AD,'CCG data'!C$3,FALSE))</f>
        <v>0.6428571428571429</v>
      </c>
      <c r="S102" s="263"/>
      <c r="T102" s="263">
        <f>IF(OR(ISERROR(VLOOKUP($E102&amp;$D$91&amp;$D$92,'CCG data'!$A:$AD,'CCG data'!D$3,FALSE)),ISBLANK(VLOOKUP($E102&amp;$D$91&amp;$D$92,'CCG data'!$A:$AD,'CCG data'!D$3,FALSE))),"",VLOOKUP($E102&amp;$D$91&amp;$D$92,'CCG data'!$A:$AD,'CCG data'!D$3,FALSE))</f>
        <v>0.10472610096670247</v>
      </c>
      <c r="U102" s="263"/>
      <c r="V102" s="263">
        <f>IF(OR(ISERROR(VLOOKUP($E102&amp;$D$91&amp;$D$92,'CCG data'!$A:$AD,'CCG data'!E$3,FALSE)),ISBLANK(VLOOKUP($E102&amp;$D$91&amp;$D$92,'CCG data'!$A:$AD,'CCG data'!E$3,FALSE))),"",VLOOKUP($E102&amp;$D$91&amp;$D$92,'CCG data'!$A:$AD,'CCG data'!E$3,FALSE))</f>
        <v>0.25241675617615467</v>
      </c>
      <c r="W102" s="398"/>
      <c r="Y102" s="111"/>
      <c r="Z102" s="163">
        <f>IFERROR(VLOOKUP($E102&amp;$D$92, Outliers!$A$4:$P$214,13,FALSE),"0")</f>
        <v>1</v>
      </c>
      <c r="AA102" s="163">
        <f>IFERROR(VLOOKUP($E102&amp;$D$92, Outliers!$A$4:$P$214,14,FALSE),"0")</f>
        <v>0</v>
      </c>
      <c r="AB102" s="163">
        <f>IFERROR(VLOOKUP($E102&amp;$D$92, Outliers!$A$4:$P$214,15,FALSE),"0")</f>
        <v>1</v>
      </c>
      <c r="AC102" s="106"/>
    </row>
    <row r="103" spans="4:29" x14ac:dyDescent="0.25">
      <c r="D103" s="318"/>
      <c r="E103" s="103" t="s">
        <v>27</v>
      </c>
      <c r="F103" s="95" t="str">
        <f>IF(P102="","",VLOOKUP($E102&amp;$D$91&amp;$D$92,'CCG data'!$A:$AD,'CCG data'!W$3,FALSE))</f>
        <v/>
      </c>
      <c r="G103" s="96" t="str">
        <f>IF(P102="","",VLOOKUP($E102&amp;$D$91&amp;$D$92,'CCG data'!$A:$AD,'CCG data'!X$3,FALSE))</f>
        <v/>
      </c>
      <c r="H103" s="96">
        <f>IF(R102="","",VLOOKUP($E102&amp;$D$91&amp;$D$92,'CCG data'!$A:$AD,'CCG data'!Y$3,FALSE))</f>
        <v>100.7506894037803</v>
      </c>
      <c r="I103" s="96">
        <f>IF(R102="","",VLOOKUP($E102&amp;$D$91&amp;$D$92,'CCG data'!$A:$AD,'CCG data'!Z$3,FALSE))</f>
        <v>112.85150687211463</v>
      </c>
      <c r="J103" s="96">
        <f>IF(T102="","",VLOOKUP($E102&amp;$D$91&amp;$D$92,'CCG data'!$A:$AD,'CCG data'!AA$3,FALSE))</f>
        <v>15.501441904218307</v>
      </c>
      <c r="K103" s="96">
        <f>IF(T102="","",VLOOKUP($E102&amp;$D$91&amp;$D$92,'CCG data'!$A:$AD,'CCG data'!AB$3,FALSE))</f>
        <v>20.563457662231865</v>
      </c>
      <c r="L103" s="96">
        <f>IF(V102="","",VLOOKUP($E102&amp;$D$91&amp;$D$92,'CCG data'!$A:$AD,'CCG data'!AC$3,FALSE))</f>
        <v>38.184347147540045</v>
      </c>
      <c r="M103" s="96">
        <f>IF(V102="","",VLOOKUP($E102&amp;$D$91&amp;$D$92,'CCG data'!$A:$AD,'CCG data'!AD$3,FALSE))</f>
        <v>45.774943608312022</v>
      </c>
      <c r="N103" s="363"/>
      <c r="P103" s="150" t="str">
        <f>IF(P102="","",VLOOKUP($E102&amp;$D$91&amp;$D$92,'CCG data'!$A:$AD,'CCG data'!I$3,FALSE))</f>
        <v/>
      </c>
      <c r="Q103" s="15" t="str">
        <f>IF(P102="","",VLOOKUP($E102&amp;$D$91&amp;$D$92,'CCG data'!$A:$AD,'CCG data'!J$3,FALSE))</f>
        <v/>
      </c>
      <c r="R103" s="15">
        <f>IF(R102="","",VLOOKUP($E102&amp;$D$91&amp;$D$92,'CCG data'!$A:$AD,'CCG data'!K$3,FALSE))</f>
        <v>0.621</v>
      </c>
      <c r="S103" s="15">
        <f>IF(R102="","",VLOOKUP($E102&amp;$D$91&amp;$D$92,'CCG data'!$A:$AD,'CCG data'!L$3,FALSE))</f>
        <v>0.66400000000000003</v>
      </c>
      <c r="T103" s="15">
        <f>IF(T102="","",VLOOKUP($E102&amp;$D$91&amp;$D$92,'CCG data'!$A:$AD,'CCG data'!M$3,FALSE))</f>
        <v>9.1999999999999998E-2</v>
      </c>
      <c r="U103" s="15">
        <f>IF(T102="","",VLOOKUP($E102&amp;$D$91&amp;$D$92,'CCG data'!$A:$AD,'CCG data'!N$3,FALSE))</f>
        <v>0.11899999999999999</v>
      </c>
      <c r="V103" s="15">
        <f>IF(V102="","",VLOOKUP($E102&amp;$D$91&amp;$D$92,'CCG data'!$A:$AD,'CCG data'!O$3,FALSE))</f>
        <v>0.23300000000000001</v>
      </c>
      <c r="W103" s="135">
        <f>IF(V102="","",VLOOKUP($E102&amp;$D$91&amp;$D$92,'CCG data'!$A:$AD,'CCG data'!P$3,FALSE))</f>
        <v>0.27300000000000002</v>
      </c>
      <c r="Z103" s="163" t="str">
        <f>IFERROR(VLOOKUP($E103&amp;$D$92, Outliers!$A$4:$P$214,13,FALSE),"0")</f>
        <v>0</v>
      </c>
      <c r="AA103" s="163" t="str">
        <f>IFERROR(VLOOKUP($E103&amp;$D$92, Outliers!$A$4:$P$214,14,FALSE),"0")</f>
        <v>0</v>
      </c>
      <c r="AB103" s="163" t="str">
        <f>IFERROR(VLOOKUP($E103&amp;$D$92, Outliers!$A$4:$P$214,15,FALSE),"0")</f>
        <v>0</v>
      </c>
    </row>
    <row r="104" spans="4:29" s="40" customFormat="1" ht="18.75" customHeight="1" x14ac:dyDescent="0.25">
      <c r="D104" s="318"/>
      <c r="E104" s="104" t="s">
        <v>154</v>
      </c>
      <c r="F104" s="405" t="str">
        <f>IF(OR(ISERROR(VLOOKUP($E104&amp;$D$91&amp;$D$92,'CCG data'!$A:$AD,'CCG data'!R$3,FALSE)),ISBLANK(VLOOKUP($E104&amp;$D$91&amp;$D$92,'CCG data'!$A:$AD,'CCG data'!R$3,FALSE))),"",VLOOKUP($E104&amp;$D$91&amp;$D$92,'CCG data'!$A:$AD,'CCG data'!R$3,FALSE))</f>
        <v/>
      </c>
      <c r="G104" s="406"/>
      <c r="H104" s="406">
        <f>IF(OR(ISERROR(VLOOKUP($E104&amp;$D$91&amp;$D$92,'CCG data'!$A:$AD,'CCG data'!S$3,FALSE)),ISBLANK(VLOOKUP($E104&amp;$D$91&amp;$D$92,'CCG data'!$A:$AD,'CCG data'!S$3,FALSE))),"",VLOOKUP($E104&amp;$D$91&amp;$D$92,'CCG data'!$A:$AD,'CCG data'!S$3,FALSE))</f>
        <v>87.101193168633287</v>
      </c>
      <c r="I104" s="406"/>
      <c r="J104" s="406">
        <f>IF(OR(ISERROR(VLOOKUP($E104&amp;$D$91&amp;$D$92,'CCG data'!$A:$AD,'CCG data'!T$3,FALSE)),ISBLANK(VLOOKUP($E104&amp;$D$91&amp;$D$92,'CCG data'!$A:$AD,'CCG data'!T$3,FALSE))),"",VLOOKUP($E104&amp;$D$91&amp;$D$92,'CCG data'!$A:$AD,'CCG data'!T$3,FALSE))</f>
        <v>16.589109564883294</v>
      </c>
      <c r="K104" s="406"/>
      <c r="L104" s="406">
        <f>IF(OR(ISERROR(VLOOKUP($E104&amp;$D$91&amp;$D$92,'CCG data'!$A:$AD,'CCG data'!U$3,FALSE)),ISBLANK(VLOOKUP($E104&amp;$D$91&amp;$D$92,'CCG data'!$A:$AD,'CCG data'!U$3,FALSE))),"",VLOOKUP($E104&amp;$D$91&amp;$D$92,'CCG data'!$A:$AD,'CCG data'!U$3,FALSE))</f>
        <v>36.11883510658437</v>
      </c>
      <c r="M104" s="407"/>
      <c r="N104" s="362">
        <f>IF(OR(ISERROR(VLOOKUP($E104&amp;$D$91&amp;$D$92,'CCG data'!$A:$AD,'CCG data'!G$3,FALSE)),ISBLANK(VLOOKUP($E104&amp;$D$91&amp;$D$92,'CCG data'!$A:$AD,'CCG data'!G$3,FALSE))),"",VLOOKUP($E104&amp;$D$91&amp;$D$92,'CCG data'!$A:$AD,'CCG data'!G$3,FALSE))</f>
        <v>1327</v>
      </c>
      <c r="P104" s="397" t="str">
        <f>IF(OR(ISERROR(VLOOKUP($E104&amp;$D$91&amp;$D$92,'CCG data'!$A:$AD,'CCG data'!B$3,FALSE)),ISBLANK(VLOOKUP($E104&amp;$D$91&amp;$D$92,'CCG data'!$A:$AD,'CCG data'!B$3,FALSE))),"",VLOOKUP($E104&amp;$D$91&amp;$D$92,'CCG data'!$A:$AD,'CCG data'!B$3,FALSE))</f>
        <v/>
      </c>
      <c r="Q104" s="263"/>
      <c r="R104" s="263">
        <f>IF(OR(ISERROR(VLOOKUP($E104&amp;$D$91&amp;$D$92,'CCG data'!$A:$AD,'CCG data'!C$3,FALSE)),ISBLANK(VLOOKUP($E104&amp;$D$91&amp;$D$92,'CCG data'!$A:$AD,'CCG data'!C$3,FALSE))),"",VLOOKUP($E104&amp;$D$91&amp;$D$92,'CCG data'!$A:$AD,'CCG data'!C$3,FALSE))</f>
        <v>0.62547098718914851</v>
      </c>
      <c r="S104" s="263"/>
      <c r="T104" s="263">
        <f>IF(OR(ISERROR(VLOOKUP($E104&amp;$D$91&amp;$D$92,'CCG data'!$A:$AD,'CCG data'!D$3,FALSE)),ISBLANK(VLOOKUP($E104&amp;$D$91&amp;$D$92,'CCG data'!$A:$AD,'CCG data'!D$3,FALSE))),"",VLOOKUP($E104&amp;$D$91&amp;$D$92,'CCG data'!$A:$AD,'CCG data'!D$3,FALSE))</f>
        <v>0.10324039186134137</v>
      </c>
      <c r="U104" s="263"/>
      <c r="V104" s="263">
        <f>IF(OR(ISERROR(VLOOKUP($E104&amp;$D$91&amp;$D$92,'CCG data'!$A:$AD,'CCG data'!E$3,FALSE)),ISBLANK(VLOOKUP($E104&amp;$D$91&amp;$D$92,'CCG data'!$A:$AD,'CCG data'!E$3,FALSE))),"",VLOOKUP($E104&amp;$D$91&amp;$D$92,'CCG data'!$A:$AD,'CCG data'!E$3,FALSE))</f>
        <v>0.27128862094951017</v>
      </c>
      <c r="W104" s="398"/>
      <c r="Y104" s="111"/>
      <c r="Z104" s="163">
        <f>IFERROR(VLOOKUP($E104&amp;$D$92, Outliers!$A$4:$P$214,13,FALSE),"0")</f>
        <v>1</v>
      </c>
      <c r="AA104" s="163">
        <f>IFERROR(VLOOKUP($E104&amp;$D$92, Outliers!$A$4:$P$214,14,FALSE),"0")</f>
        <v>0</v>
      </c>
      <c r="AB104" s="163">
        <f>IFERROR(VLOOKUP($E104&amp;$D$92, Outliers!$A$4:$P$214,15,FALSE),"0")</f>
        <v>1</v>
      </c>
      <c r="AC104" s="106"/>
    </row>
    <row r="105" spans="4:29" x14ac:dyDescent="0.25">
      <c r="D105" s="318"/>
      <c r="E105" s="103" t="s">
        <v>27</v>
      </c>
      <c r="F105" s="95" t="str">
        <f>IF(P104="","",VLOOKUP($E104&amp;$D$91&amp;$D$92,'CCG data'!$A:$AD,'CCG data'!W$3,FALSE))</f>
        <v/>
      </c>
      <c r="G105" s="96" t="str">
        <f>IF(P104="","",VLOOKUP($E104&amp;$D$91&amp;$D$92,'CCG data'!$A:$AD,'CCG data'!X$3,FALSE))</f>
        <v/>
      </c>
      <c r="H105" s="96">
        <f>IF(R104="","",VLOOKUP($E104&amp;$D$91&amp;$D$92,'CCG data'!$A:$AD,'CCG data'!Y$3,FALSE))</f>
        <v>81.175473128206647</v>
      </c>
      <c r="I105" s="96">
        <f>IF(R104="","",VLOOKUP($E104&amp;$D$91&amp;$D$92,'CCG data'!$A:$AD,'CCG data'!Z$3,FALSE))</f>
        <v>93.026913209059927</v>
      </c>
      <c r="J105" s="96">
        <f>IF(T104="","",VLOOKUP($E104&amp;$D$91&amp;$D$92,'CCG data'!$A:$AD,'CCG data'!AA$3,FALSE))</f>
        <v>13.811195137757055</v>
      </c>
      <c r="K105" s="96">
        <f>IF(T104="","",VLOOKUP($E104&amp;$D$91&amp;$D$92,'CCG data'!$A:$AD,'CCG data'!AB$3,FALSE))</f>
        <v>19.367023992009536</v>
      </c>
      <c r="L105" s="96">
        <f>IF(V104="","",VLOOKUP($E104&amp;$D$91&amp;$D$92,'CCG data'!$A:$AD,'CCG data'!AC$3,FALSE))</f>
        <v>32.387720784535034</v>
      </c>
      <c r="M105" s="96">
        <f>IF(V104="","",VLOOKUP($E104&amp;$D$91&amp;$D$92,'CCG data'!$A:$AD,'CCG data'!AD$3,FALSE))</f>
        <v>39.849949428633707</v>
      </c>
      <c r="N105" s="363"/>
      <c r="P105" s="150" t="str">
        <f>IF(P104="","",VLOOKUP($E104&amp;$D$91&amp;$D$92,'CCG data'!$A:$AD,'CCG data'!I$3,FALSE))</f>
        <v/>
      </c>
      <c r="Q105" s="15" t="str">
        <f>IF(P104="","",VLOOKUP($E104&amp;$D$91&amp;$D$92,'CCG data'!$A:$AD,'CCG data'!J$3,FALSE))</f>
        <v/>
      </c>
      <c r="R105" s="15">
        <f>IF(R104="","",VLOOKUP($E104&amp;$D$91&amp;$D$92,'CCG data'!$A:$AD,'CCG data'!K$3,FALSE))</f>
        <v>0.59899999999999998</v>
      </c>
      <c r="S105" s="15">
        <f>IF(R104="","",VLOOKUP($E104&amp;$D$91&amp;$D$92,'CCG data'!$A:$AD,'CCG data'!L$3,FALSE))</f>
        <v>0.65100000000000002</v>
      </c>
      <c r="T105" s="15">
        <f>IF(T104="","",VLOOKUP($E104&amp;$D$91&amp;$D$92,'CCG data'!$A:$AD,'CCG data'!M$3,FALSE))</f>
        <v>8.7999999999999995E-2</v>
      </c>
      <c r="U105" s="15">
        <f>IF(T104="","",VLOOKUP($E104&amp;$D$91&amp;$D$92,'CCG data'!$A:$AD,'CCG data'!N$3,FALSE))</f>
        <v>0.121</v>
      </c>
      <c r="V105" s="15">
        <f>IF(V104="","",VLOOKUP($E104&amp;$D$91&amp;$D$92,'CCG data'!$A:$AD,'CCG data'!O$3,FALSE))</f>
        <v>0.248</v>
      </c>
      <c r="W105" s="135">
        <f>IF(V104="","",VLOOKUP($E104&amp;$D$91&amp;$D$92,'CCG data'!$A:$AD,'CCG data'!P$3,FALSE))</f>
        <v>0.29599999999999999</v>
      </c>
      <c r="Z105" s="163" t="str">
        <f>IFERROR(VLOOKUP($E105&amp;$D$92, Outliers!$A$4:$P$214,13,FALSE),"0")</f>
        <v>0</v>
      </c>
      <c r="AA105" s="163" t="str">
        <f>IFERROR(VLOOKUP($E105&amp;$D$92, Outliers!$A$4:$P$214,14,FALSE),"0")</f>
        <v>0</v>
      </c>
      <c r="AB105" s="163" t="str">
        <f>IFERROR(VLOOKUP($E105&amp;$D$92, Outliers!$A$4:$P$214,15,FALSE),"0")</f>
        <v>0</v>
      </c>
    </row>
    <row r="106" spans="4:29" s="40" customFormat="1" ht="18.75" customHeight="1" x14ac:dyDescent="0.25">
      <c r="D106" s="318"/>
      <c r="E106" s="104" t="s">
        <v>389</v>
      </c>
      <c r="F106" s="405" t="str">
        <f>IF(OR(ISERROR(VLOOKUP($E106&amp;$D$91&amp;$D$92,'CCG data'!$A:$AD,'CCG data'!R$3,FALSE)),ISBLANK(VLOOKUP($E106&amp;$D$91&amp;$D$92,'CCG data'!$A:$AD,'CCG data'!R$3,FALSE))),"",VLOOKUP($E106&amp;$D$91&amp;$D$92,'CCG data'!$A:$AD,'CCG data'!R$3,FALSE))</f>
        <v/>
      </c>
      <c r="G106" s="406"/>
      <c r="H106" s="406">
        <f>IF(OR(ISERROR(VLOOKUP($E106&amp;$D$91&amp;$D$92,'CCG data'!$A:$AD,'CCG data'!S$3,FALSE)),ISBLANK(VLOOKUP($E106&amp;$D$91&amp;$D$92,'CCG data'!$A:$AD,'CCG data'!S$3,FALSE))),"",VLOOKUP($E106&amp;$D$91&amp;$D$92,'CCG data'!$A:$AD,'CCG data'!S$3,FALSE))</f>
        <v>114.13086897578764</v>
      </c>
      <c r="I106" s="406"/>
      <c r="J106" s="406">
        <f>IF(OR(ISERROR(VLOOKUP($E106&amp;$D$91&amp;$D$92,'CCG data'!$A:$AD,'CCG data'!T$3,FALSE)),ISBLANK(VLOOKUP($E106&amp;$D$91&amp;$D$92,'CCG data'!$A:$AD,'CCG data'!T$3,FALSE))),"",VLOOKUP($E106&amp;$D$91&amp;$D$92,'CCG data'!$A:$AD,'CCG data'!T$3,FALSE))</f>
        <v>14.210455440776169</v>
      </c>
      <c r="K106" s="406"/>
      <c r="L106" s="406">
        <f>IF(OR(ISERROR(VLOOKUP($E106&amp;$D$91&amp;$D$92,'CCG data'!$A:$AD,'CCG data'!U$3,FALSE)),ISBLANK(VLOOKUP($E106&amp;$D$91&amp;$D$92,'CCG data'!$A:$AD,'CCG data'!U$3,FALSE))),"",VLOOKUP($E106&amp;$D$91&amp;$D$92,'CCG data'!$A:$AD,'CCG data'!U$3,FALSE))</f>
        <v>26.060157485454919</v>
      </c>
      <c r="M106" s="407"/>
      <c r="N106" s="362">
        <f>IF(OR(ISERROR(VLOOKUP($E106&amp;$D$91&amp;$D$92,'CCG data'!$A:$AD,'CCG data'!G$3,FALSE)),ISBLANK(VLOOKUP($E106&amp;$D$91&amp;$D$92,'CCG data'!$A:$AD,'CCG data'!G$3,FALSE))),"",VLOOKUP($E106&amp;$D$91&amp;$D$92,'CCG data'!$A:$AD,'CCG data'!G$3,FALSE))</f>
        <v>1519</v>
      </c>
      <c r="P106" s="397" t="str">
        <f>IF(OR(ISERROR(VLOOKUP($E106&amp;$D$91&amp;$D$92,'CCG data'!$A:$AD,'CCG data'!B$3,FALSE)),ISBLANK(VLOOKUP($E106&amp;$D$91&amp;$D$92,'CCG data'!$A:$AD,'CCG data'!B$3,FALSE))),"",VLOOKUP($E106&amp;$D$91&amp;$D$92,'CCG data'!$A:$AD,'CCG data'!B$3,FALSE))</f>
        <v/>
      </c>
      <c r="Q106" s="263"/>
      <c r="R106" s="263">
        <f>IF(OR(ISERROR(VLOOKUP($E106&amp;$D$91&amp;$D$92,'CCG data'!$A:$AD,'CCG data'!C$3,FALSE)),ISBLANK(VLOOKUP($E106&amp;$D$91&amp;$D$92,'CCG data'!$A:$AD,'CCG data'!C$3,FALSE))),"",VLOOKUP($E106&amp;$D$91&amp;$D$92,'CCG data'!$A:$AD,'CCG data'!C$3,FALSE))</f>
        <v>0.74522712310730743</v>
      </c>
      <c r="S106" s="263"/>
      <c r="T106" s="263">
        <f>IF(OR(ISERROR(VLOOKUP($E106&amp;$D$91&amp;$D$92,'CCG data'!$A:$AD,'CCG data'!D$3,FALSE)),ISBLANK(VLOOKUP($E106&amp;$D$91&amp;$D$92,'CCG data'!$A:$AD,'CCG data'!D$3,FALSE))),"",VLOOKUP($E106&amp;$D$91&amp;$D$92,'CCG data'!$A:$AD,'CCG data'!D$3,FALSE))</f>
        <v>8.3607636603028307E-2</v>
      </c>
      <c r="U106" s="263"/>
      <c r="V106" s="263">
        <f>IF(OR(ISERROR(VLOOKUP($E106&amp;$D$91&amp;$D$92,'CCG data'!$A:$AD,'CCG data'!E$3,FALSE)),ISBLANK(VLOOKUP($E106&amp;$D$91&amp;$D$92,'CCG data'!$A:$AD,'CCG data'!E$3,FALSE))),"",VLOOKUP($E106&amp;$D$91&amp;$D$92,'CCG data'!$A:$AD,'CCG data'!E$3,FALSE))</f>
        <v>0.17116524028966426</v>
      </c>
      <c r="W106" s="398"/>
      <c r="Y106" s="111"/>
      <c r="Z106" s="163">
        <f>IFERROR(VLOOKUP($E106&amp;$D$92, Outliers!$A$4:$P$214,13,FALSE),"0")</f>
        <v>1</v>
      </c>
      <c r="AA106" s="163">
        <f>IFERROR(VLOOKUP($E106&amp;$D$92, Outliers!$A$4:$P$214,14,FALSE),"0")</f>
        <v>0</v>
      </c>
      <c r="AB106" s="163">
        <f>IFERROR(VLOOKUP($E106&amp;$D$92, Outliers!$A$4:$P$214,15,FALSE),"0")</f>
        <v>0</v>
      </c>
      <c r="AC106" s="106"/>
    </row>
    <row r="107" spans="4:29" x14ac:dyDescent="0.25">
      <c r="D107" s="318"/>
      <c r="E107" s="103" t="s">
        <v>27</v>
      </c>
      <c r="F107" s="95" t="str">
        <f>IF(P106="","",VLOOKUP($E106&amp;$D$91&amp;$D$92,'CCG data'!$A:$AD,'CCG data'!W$3,FALSE))</f>
        <v/>
      </c>
      <c r="G107" s="96" t="str">
        <f>IF(P106="","",VLOOKUP($E106&amp;$D$91&amp;$D$92,'CCG data'!$A:$AD,'CCG data'!X$3,FALSE))</f>
        <v/>
      </c>
      <c r="H107" s="96">
        <f>IF(R106="","",VLOOKUP($E106&amp;$D$91&amp;$D$92,'CCG data'!$A:$AD,'CCG data'!Y$3,FALSE))</f>
        <v>107.48218054136453</v>
      </c>
      <c r="I107" s="96">
        <f>IF(R106="","",VLOOKUP($E106&amp;$D$91&amp;$D$92,'CCG data'!$A:$AD,'CCG data'!Z$3,FALSE))</f>
        <v>120.77955741021074</v>
      </c>
      <c r="J107" s="96">
        <f>IF(T106="","",VLOOKUP($E106&amp;$D$91&amp;$D$92,'CCG data'!$A:$AD,'CCG data'!AA$3,FALSE))</f>
        <v>11.738946373896658</v>
      </c>
      <c r="K107" s="96">
        <f>IF(T106="","",VLOOKUP($E106&amp;$D$91&amp;$D$92,'CCG data'!$A:$AD,'CCG data'!AB$3,FALSE))</f>
        <v>16.681964507655682</v>
      </c>
      <c r="L107" s="96">
        <f>IF(V106="","",VLOOKUP($E106&amp;$D$91&amp;$D$92,'CCG data'!$A:$AD,'CCG data'!AC$3,FALSE))</f>
        <v>22.892440062734771</v>
      </c>
      <c r="M107" s="96">
        <f>IF(V106="","",VLOOKUP($E106&amp;$D$91&amp;$D$92,'CCG data'!$A:$AD,'CCG data'!AD$3,FALSE))</f>
        <v>29.227874908175068</v>
      </c>
      <c r="N107" s="363"/>
      <c r="P107" s="150" t="str">
        <f>IF(P106="","",VLOOKUP($E106&amp;$D$91&amp;$D$92,'CCG data'!$A:$AD,'CCG data'!I$3,FALSE))</f>
        <v/>
      </c>
      <c r="Q107" s="15" t="str">
        <f>IF(P106="","",VLOOKUP($E106&amp;$D$91&amp;$D$92,'CCG data'!$A:$AD,'CCG data'!J$3,FALSE))</f>
        <v/>
      </c>
      <c r="R107" s="15">
        <f>IF(R106="","",VLOOKUP($E106&amp;$D$91&amp;$D$92,'CCG data'!$A:$AD,'CCG data'!K$3,FALSE))</f>
        <v>0.72299999999999998</v>
      </c>
      <c r="S107" s="15">
        <f>IF(R106="","",VLOOKUP($E106&amp;$D$91&amp;$D$92,'CCG data'!$A:$AD,'CCG data'!L$3,FALSE))</f>
        <v>0.76700000000000002</v>
      </c>
      <c r="T107" s="15">
        <f>IF(T106="","",VLOOKUP($E106&amp;$D$91&amp;$D$92,'CCG data'!$A:$AD,'CCG data'!M$3,FALSE))</f>
        <v>7.0999999999999994E-2</v>
      </c>
      <c r="U107" s="15">
        <f>IF(T106="","",VLOOKUP($E106&amp;$D$91&amp;$D$92,'CCG data'!$A:$AD,'CCG data'!N$3,FALSE))</f>
        <v>9.9000000000000005E-2</v>
      </c>
      <c r="V107" s="15">
        <f>IF(V106="","",VLOOKUP($E106&amp;$D$91&amp;$D$92,'CCG data'!$A:$AD,'CCG data'!O$3,FALSE))</f>
        <v>0.153</v>
      </c>
      <c r="W107" s="135">
        <f>IF(V106="","",VLOOKUP($E106&amp;$D$91&amp;$D$92,'CCG data'!$A:$AD,'CCG data'!P$3,FALSE))</f>
        <v>0.191</v>
      </c>
      <c r="Z107" s="163" t="str">
        <f>IFERROR(VLOOKUP($E107&amp;$D$92, Outliers!$A$4:$P$214,13,FALSE),"0")</f>
        <v>0</v>
      </c>
      <c r="AA107" s="163" t="str">
        <f>IFERROR(VLOOKUP($E107&amp;$D$92, Outliers!$A$4:$P$214,14,FALSE),"0")</f>
        <v>0</v>
      </c>
      <c r="AB107" s="163" t="str">
        <f>IFERROR(VLOOKUP($E107&amp;$D$92, Outliers!$A$4:$P$214,15,FALSE),"0")</f>
        <v>0</v>
      </c>
    </row>
    <row r="108" spans="4:29" s="40" customFormat="1" ht="18.75" customHeight="1" x14ac:dyDescent="0.25">
      <c r="D108" s="318"/>
      <c r="E108" s="104" t="s">
        <v>155</v>
      </c>
      <c r="F108" s="405" t="str">
        <f>IF(OR(ISERROR(VLOOKUP($E108&amp;$D$91&amp;$D$92,'CCG data'!$A:$AD,'CCG data'!R$3,FALSE)),ISBLANK(VLOOKUP($E108&amp;$D$91&amp;$D$92,'CCG data'!$A:$AD,'CCG data'!R$3,FALSE))),"",VLOOKUP($E108&amp;$D$91&amp;$D$92,'CCG data'!$A:$AD,'CCG data'!R$3,FALSE))</f>
        <v/>
      </c>
      <c r="G108" s="406"/>
      <c r="H108" s="406">
        <f>IF(OR(ISERROR(VLOOKUP($E108&amp;$D$91&amp;$D$92,'CCG data'!$A:$AD,'CCG data'!S$3,FALSE)),ISBLANK(VLOOKUP($E108&amp;$D$91&amp;$D$92,'CCG data'!$A:$AD,'CCG data'!S$3,FALSE))),"",VLOOKUP($E108&amp;$D$91&amp;$D$92,'CCG data'!$A:$AD,'CCG data'!S$3,FALSE))</f>
        <v>111.56554663740658</v>
      </c>
      <c r="I108" s="406"/>
      <c r="J108" s="406">
        <f>IF(OR(ISERROR(VLOOKUP($E108&amp;$D$91&amp;$D$92,'CCG data'!$A:$AD,'CCG data'!T$3,FALSE)),ISBLANK(VLOOKUP($E108&amp;$D$91&amp;$D$92,'CCG data'!$A:$AD,'CCG data'!T$3,FALSE))),"",VLOOKUP($E108&amp;$D$91&amp;$D$92,'CCG data'!$A:$AD,'CCG data'!T$3,FALSE))</f>
        <v>22.501735659048148</v>
      </c>
      <c r="K108" s="406"/>
      <c r="L108" s="406">
        <f>IF(OR(ISERROR(VLOOKUP($E108&amp;$D$91&amp;$D$92,'CCG data'!$A:$AD,'CCG data'!U$3,FALSE)),ISBLANK(VLOOKUP($E108&amp;$D$91&amp;$D$92,'CCG data'!$A:$AD,'CCG data'!U$3,FALSE))),"",VLOOKUP($E108&amp;$D$91&amp;$D$92,'CCG data'!$A:$AD,'CCG data'!U$3,FALSE))</f>
        <v>44.228490832133758</v>
      </c>
      <c r="M108" s="407"/>
      <c r="N108" s="362">
        <f>IF(OR(ISERROR(VLOOKUP($E108&amp;$D$91&amp;$D$92,'CCG data'!$A:$AD,'CCG data'!G$3,FALSE)),ISBLANK(VLOOKUP($E108&amp;$D$91&amp;$D$92,'CCG data'!$A:$AD,'CCG data'!G$3,FALSE))),"",VLOOKUP($E108&amp;$D$91&amp;$D$92,'CCG data'!$A:$AD,'CCG data'!G$3,FALSE))</f>
        <v>898</v>
      </c>
      <c r="P108" s="397" t="str">
        <f>IF(OR(ISERROR(VLOOKUP($E108&amp;$D$91&amp;$D$92,'CCG data'!$A:$AD,'CCG data'!B$3,FALSE)),ISBLANK(VLOOKUP($E108&amp;$D$91&amp;$D$92,'CCG data'!$A:$AD,'CCG data'!B$3,FALSE))),"",VLOOKUP($E108&amp;$D$91&amp;$D$92,'CCG data'!$A:$AD,'CCG data'!B$3,FALSE))</f>
        <v/>
      </c>
      <c r="Q108" s="263"/>
      <c r="R108" s="263">
        <f>IF(OR(ISERROR(VLOOKUP($E108&amp;$D$91&amp;$D$92,'CCG data'!$A:$AD,'CCG data'!C$3,FALSE)),ISBLANK(VLOOKUP($E108&amp;$D$91&amp;$D$92,'CCG data'!$A:$AD,'CCG data'!C$3,FALSE))),"",VLOOKUP($E108&amp;$D$91&amp;$D$92,'CCG data'!$A:$AD,'CCG data'!C$3,FALSE))</f>
        <v>0.64253897550111361</v>
      </c>
      <c r="S108" s="263"/>
      <c r="T108" s="263">
        <f>IF(OR(ISERROR(VLOOKUP($E108&amp;$D$91&amp;$D$92,'CCG data'!$A:$AD,'CCG data'!D$3,FALSE)),ISBLANK(VLOOKUP($E108&amp;$D$91&amp;$D$92,'CCG data'!$A:$AD,'CCG data'!D$3,FALSE))),"",VLOOKUP($E108&amp;$D$91&amp;$D$92,'CCG data'!$A:$AD,'CCG data'!D$3,FALSE))</f>
        <v>0.10913140311804009</v>
      </c>
      <c r="U108" s="263"/>
      <c r="V108" s="263">
        <f>IF(OR(ISERROR(VLOOKUP($E108&amp;$D$91&amp;$D$92,'CCG data'!$A:$AD,'CCG data'!E$3,FALSE)),ISBLANK(VLOOKUP($E108&amp;$D$91&amp;$D$92,'CCG data'!$A:$AD,'CCG data'!E$3,FALSE))),"",VLOOKUP($E108&amp;$D$91&amp;$D$92,'CCG data'!$A:$AD,'CCG data'!E$3,FALSE))</f>
        <v>0.24832962138084633</v>
      </c>
      <c r="W108" s="398"/>
      <c r="Y108" s="111"/>
      <c r="Z108" s="163">
        <f>IFERROR(VLOOKUP($E108&amp;$D$92, Outliers!$A$4:$P$214,13,FALSE),"0")</f>
        <v>1</v>
      </c>
      <c r="AA108" s="163">
        <f>IFERROR(VLOOKUP($E108&amp;$D$92, Outliers!$A$4:$P$214,14,FALSE),"0")</f>
        <v>0</v>
      </c>
      <c r="AB108" s="163">
        <f>IFERROR(VLOOKUP($E108&amp;$D$92, Outliers!$A$4:$P$214,15,FALSE),"0")</f>
        <v>1</v>
      </c>
      <c r="AC108" s="106"/>
    </row>
    <row r="109" spans="4:29" x14ac:dyDescent="0.25">
      <c r="D109" s="318"/>
      <c r="E109" s="103" t="s">
        <v>27</v>
      </c>
      <c r="F109" s="95" t="str">
        <f>IF(P108="","",VLOOKUP($E108&amp;$D$91&amp;$D$92,'CCG data'!$A:$AD,'CCG data'!W$3,FALSE))</f>
        <v/>
      </c>
      <c r="G109" s="96" t="str">
        <f>IF(P108="","",VLOOKUP($E108&amp;$D$91&amp;$D$92,'CCG data'!$A:$AD,'CCG data'!X$3,FALSE))</f>
        <v/>
      </c>
      <c r="H109" s="96">
        <f>IF(R108="","",VLOOKUP($E108&amp;$D$91&amp;$D$92,'CCG data'!$A:$AD,'CCG data'!Y$3,FALSE))</f>
        <v>102.46225906125667</v>
      </c>
      <c r="I109" s="96">
        <f>IF(R108="","",VLOOKUP($E108&amp;$D$91&amp;$D$92,'CCG data'!$A:$AD,'CCG data'!Z$3,FALSE))</f>
        <v>120.66883421355649</v>
      </c>
      <c r="J109" s="96">
        <f>IF(T108="","",VLOOKUP($E108&amp;$D$91&amp;$D$92,'CCG data'!$A:$AD,'CCG data'!AA$3,FALSE))</f>
        <v>18.046619294613723</v>
      </c>
      <c r="K109" s="96">
        <f>IF(T108="","",VLOOKUP($E108&amp;$D$91&amp;$D$92,'CCG data'!$A:$AD,'CCG data'!AB$3,FALSE))</f>
        <v>26.956852023482572</v>
      </c>
      <c r="L109" s="96">
        <f>IF(V108="","",VLOOKUP($E108&amp;$D$91&amp;$D$92,'CCG data'!$A:$AD,'CCG data'!AC$3,FALSE))</f>
        <v>38.423443563276209</v>
      </c>
      <c r="M109" s="96">
        <f>IF(V108="","",VLOOKUP($E108&amp;$D$91&amp;$D$92,'CCG data'!$A:$AD,'CCG data'!AD$3,FALSE))</f>
        <v>50.033538100991308</v>
      </c>
      <c r="N109" s="363"/>
      <c r="P109" s="150" t="str">
        <f>IF(P108="","",VLOOKUP($E108&amp;$D$91&amp;$D$92,'CCG data'!$A:$AD,'CCG data'!I$3,FALSE))</f>
        <v/>
      </c>
      <c r="Q109" s="15" t="str">
        <f>IF(P108="","",VLOOKUP($E108&amp;$D$91&amp;$D$92,'CCG data'!$A:$AD,'CCG data'!J$3,FALSE))</f>
        <v/>
      </c>
      <c r="R109" s="15">
        <f>IF(R108="","",VLOOKUP($E108&amp;$D$91&amp;$D$92,'CCG data'!$A:$AD,'CCG data'!K$3,FALSE))</f>
        <v>0.61099999999999999</v>
      </c>
      <c r="S109" s="15">
        <f>IF(R108="","",VLOOKUP($E108&amp;$D$91&amp;$D$92,'CCG data'!$A:$AD,'CCG data'!L$3,FALSE))</f>
        <v>0.67300000000000004</v>
      </c>
      <c r="T109" s="15">
        <f>IF(T108="","",VLOOKUP($E108&amp;$D$91&amp;$D$92,'CCG data'!$A:$AD,'CCG data'!M$3,FALSE))</f>
        <v>0.09</v>
      </c>
      <c r="U109" s="15">
        <f>IF(T108="","",VLOOKUP($E108&amp;$D$91&amp;$D$92,'CCG data'!$A:$AD,'CCG data'!N$3,FALSE))</f>
        <v>0.13100000000000001</v>
      </c>
      <c r="V109" s="15">
        <f>IF(V108="","",VLOOKUP($E108&amp;$D$91&amp;$D$92,'CCG data'!$A:$AD,'CCG data'!O$3,FALSE))</f>
        <v>0.221</v>
      </c>
      <c r="W109" s="135">
        <f>IF(V108="","",VLOOKUP($E108&amp;$D$91&amp;$D$92,'CCG data'!$A:$AD,'CCG data'!P$3,FALSE))</f>
        <v>0.27800000000000002</v>
      </c>
      <c r="Z109" s="163" t="str">
        <f>IFERROR(VLOOKUP($E109&amp;$D$92, Outliers!$A$4:$P$214,13,FALSE),"0")</f>
        <v>0</v>
      </c>
      <c r="AA109" s="163" t="str">
        <f>IFERROR(VLOOKUP($E109&amp;$D$92, Outliers!$A$4:$P$214,14,FALSE),"0")</f>
        <v>0</v>
      </c>
      <c r="AB109" s="163" t="str">
        <f>IFERROR(VLOOKUP($E109&amp;$D$92, Outliers!$A$4:$P$214,15,FALSE),"0")</f>
        <v>0</v>
      </c>
    </row>
    <row r="110" spans="4:29" s="40" customFormat="1" ht="18.75" customHeight="1" x14ac:dyDescent="0.25">
      <c r="D110" s="318"/>
      <c r="E110" s="104" t="s">
        <v>390</v>
      </c>
      <c r="F110" s="405" t="str">
        <f>IF(OR(ISERROR(VLOOKUP($E110&amp;$D$91&amp;$D$92,'CCG data'!$A:$AD,'CCG data'!R$3,FALSE)),ISBLANK(VLOOKUP($E110&amp;$D$91&amp;$D$92,'CCG data'!$A:$AD,'CCG data'!R$3,FALSE))),"",VLOOKUP($E110&amp;$D$91&amp;$D$92,'CCG data'!$A:$AD,'CCG data'!R$3,FALSE))</f>
        <v/>
      </c>
      <c r="G110" s="406"/>
      <c r="H110" s="406">
        <f>IF(OR(ISERROR(VLOOKUP($E110&amp;$D$91&amp;$D$92,'CCG data'!$A:$AD,'CCG data'!S$3,FALSE)),ISBLANK(VLOOKUP($E110&amp;$D$91&amp;$D$92,'CCG data'!$A:$AD,'CCG data'!S$3,FALSE))),"",VLOOKUP($E110&amp;$D$91&amp;$D$92,'CCG data'!$A:$AD,'CCG data'!S$3,FALSE))</f>
        <v>141.25352136812774</v>
      </c>
      <c r="I110" s="406"/>
      <c r="J110" s="406">
        <f>IF(OR(ISERROR(VLOOKUP($E110&amp;$D$91&amp;$D$92,'CCG data'!$A:$AD,'CCG data'!T$3,FALSE)),ISBLANK(VLOOKUP($E110&amp;$D$91&amp;$D$92,'CCG data'!$A:$AD,'CCG data'!T$3,FALSE))),"",VLOOKUP($E110&amp;$D$91&amp;$D$92,'CCG data'!$A:$AD,'CCG data'!T$3,FALSE))</f>
        <v>22.46865738083752</v>
      </c>
      <c r="K110" s="406"/>
      <c r="L110" s="406">
        <f>IF(OR(ISERROR(VLOOKUP($E110&amp;$D$91&amp;$D$92,'CCG data'!$A:$AD,'CCG data'!U$3,FALSE)),ISBLANK(VLOOKUP($E110&amp;$D$91&amp;$D$92,'CCG data'!$A:$AD,'CCG data'!U$3,FALSE))),"",VLOOKUP($E110&amp;$D$91&amp;$D$92,'CCG data'!$A:$AD,'CCG data'!U$3,FALSE))</f>
        <v>26.553166343519994</v>
      </c>
      <c r="M110" s="407"/>
      <c r="N110" s="362">
        <f>IF(OR(ISERROR(VLOOKUP($E110&amp;$D$91&amp;$D$92,'CCG data'!$A:$AD,'CCG data'!G$3,FALSE)),ISBLANK(VLOOKUP($E110&amp;$D$91&amp;$D$92,'CCG data'!$A:$AD,'CCG data'!G$3,FALSE))),"",VLOOKUP($E110&amp;$D$91&amp;$D$92,'CCG data'!$A:$AD,'CCG data'!G$3,FALSE))</f>
        <v>1412</v>
      </c>
      <c r="P110" s="397" t="str">
        <f>IF(OR(ISERROR(VLOOKUP($E110&amp;$D$91&amp;$D$92,'CCG data'!$A:$AD,'CCG data'!B$3,FALSE)),ISBLANK(VLOOKUP($E110&amp;$D$91&amp;$D$92,'CCG data'!$A:$AD,'CCG data'!B$3,FALSE))),"",VLOOKUP($E110&amp;$D$91&amp;$D$92,'CCG data'!$A:$AD,'CCG data'!B$3,FALSE))</f>
        <v/>
      </c>
      <c r="Q110" s="263"/>
      <c r="R110" s="263">
        <f>IF(OR(ISERROR(VLOOKUP($E110&amp;$D$91&amp;$D$92,'CCG data'!$A:$AD,'CCG data'!C$3,FALSE)),ISBLANK(VLOOKUP($E110&amp;$D$91&amp;$D$92,'CCG data'!$A:$AD,'CCG data'!C$3,FALSE))),"",VLOOKUP($E110&amp;$D$91&amp;$D$92,'CCG data'!$A:$AD,'CCG data'!C$3,FALSE))</f>
        <v>0.74716713881019825</v>
      </c>
      <c r="S110" s="263"/>
      <c r="T110" s="263">
        <f>IF(OR(ISERROR(VLOOKUP($E110&amp;$D$91&amp;$D$92,'CCG data'!$A:$AD,'CCG data'!D$3,FALSE)),ISBLANK(VLOOKUP($E110&amp;$D$91&amp;$D$92,'CCG data'!$A:$AD,'CCG data'!D$3,FALSE))),"",VLOOKUP($E110&amp;$D$91&amp;$D$92,'CCG data'!$A:$AD,'CCG data'!D$3,FALSE))</f>
        <v>0.11331444759206799</v>
      </c>
      <c r="U110" s="263"/>
      <c r="V110" s="263">
        <f>IF(OR(ISERROR(VLOOKUP($E110&amp;$D$91&amp;$D$92,'CCG data'!$A:$AD,'CCG data'!E$3,FALSE)),ISBLANK(VLOOKUP($E110&amp;$D$91&amp;$D$92,'CCG data'!$A:$AD,'CCG data'!E$3,FALSE))),"",VLOOKUP($E110&amp;$D$91&amp;$D$92,'CCG data'!$A:$AD,'CCG data'!E$3,FALSE))</f>
        <v>0.1395184135977337</v>
      </c>
      <c r="W110" s="398"/>
      <c r="Y110" s="111"/>
      <c r="Z110" s="163">
        <f>IFERROR(VLOOKUP($E110&amp;$D$92, Outliers!$A$4:$P$214,13,FALSE),"0")</f>
        <v>0</v>
      </c>
      <c r="AA110" s="163">
        <f>IFERROR(VLOOKUP($E110&amp;$D$92, Outliers!$A$4:$P$214,14,FALSE),"0")</f>
        <v>1</v>
      </c>
      <c r="AB110" s="163">
        <f>IFERROR(VLOOKUP($E110&amp;$D$92, Outliers!$A$4:$P$214,15,FALSE),"0")</f>
        <v>0</v>
      </c>
      <c r="AC110" s="106"/>
    </row>
    <row r="111" spans="4:29" x14ac:dyDescent="0.25">
      <c r="D111" s="318"/>
      <c r="E111" s="103" t="s">
        <v>27</v>
      </c>
      <c r="F111" s="95" t="str">
        <f>IF(P110="","",VLOOKUP($E110&amp;$D$91&amp;$D$92,'CCG data'!$A:$AD,'CCG data'!W$3,FALSE))</f>
        <v/>
      </c>
      <c r="G111" s="96" t="str">
        <f>IF(P110="","",VLOOKUP($E110&amp;$D$91&amp;$D$92,'CCG data'!$A:$AD,'CCG data'!X$3,FALSE))</f>
        <v/>
      </c>
      <c r="H111" s="96">
        <f>IF(R110="","",VLOOKUP($E110&amp;$D$91&amp;$D$92,'CCG data'!$A:$AD,'CCG data'!Y$3,FALSE))</f>
        <v>132.72980235028095</v>
      </c>
      <c r="I111" s="96">
        <f>IF(R110="","",VLOOKUP($E110&amp;$D$91&amp;$D$92,'CCG data'!$A:$AD,'CCG data'!Z$3,FALSE))</f>
        <v>149.77724038597452</v>
      </c>
      <c r="J111" s="96">
        <f>IF(T110="","",VLOOKUP($E110&amp;$D$91&amp;$D$92,'CCG data'!$A:$AD,'CCG data'!AA$3,FALSE))</f>
        <v>18.987102849656928</v>
      </c>
      <c r="K111" s="96">
        <f>IF(T110="","",VLOOKUP($E110&amp;$D$91&amp;$D$92,'CCG data'!$A:$AD,'CCG data'!AB$3,FALSE))</f>
        <v>25.950211912018112</v>
      </c>
      <c r="L111" s="96">
        <f>IF(V110="","",VLOOKUP($E110&amp;$D$91&amp;$D$92,'CCG data'!$A:$AD,'CCG data'!AC$3,FALSE))</f>
        <v>22.845170194684457</v>
      </c>
      <c r="M111" s="96">
        <f>IF(V110="","",VLOOKUP($E110&amp;$D$91&amp;$D$92,'CCG data'!$A:$AD,'CCG data'!AD$3,FALSE))</f>
        <v>30.261162492355531</v>
      </c>
      <c r="N111" s="363"/>
      <c r="P111" s="150" t="str">
        <f>IF(P110="","",VLOOKUP($E110&amp;$D$91&amp;$D$92,'CCG data'!$A:$AD,'CCG data'!I$3,FALSE))</f>
        <v/>
      </c>
      <c r="Q111" s="15" t="str">
        <f>IF(P110="","",VLOOKUP($E110&amp;$D$91&amp;$D$92,'CCG data'!$A:$AD,'CCG data'!J$3,FALSE))</f>
        <v/>
      </c>
      <c r="R111" s="15">
        <f>IF(R110="","",VLOOKUP($E110&amp;$D$91&amp;$D$92,'CCG data'!$A:$AD,'CCG data'!K$3,FALSE))</f>
        <v>0.72399999999999998</v>
      </c>
      <c r="S111" s="15">
        <f>IF(R110="","",VLOOKUP($E110&amp;$D$91&amp;$D$92,'CCG data'!$A:$AD,'CCG data'!L$3,FALSE))</f>
        <v>0.76900000000000002</v>
      </c>
      <c r="T111" s="15">
        <f>IF(T110="","",VLOOKUP($E110&amp;$D$91&amp;$D$92,'CCG data'!$A:$AD,'CCG data'!M$3,FALSE))</f>
        <v>9.8000000000000004E-2</v>
      </c>
      <c r="U111" s="15">
        <f>IF(T110="","",VLOOKUP($E110&amp;$D$91&amp;$D$92,'CCG data'!$A:$AD,'CCG data'!N$3,FALSE))</f>
        <v>0.13100000000000001</v>
      </c>
      <c r="V111" s="15">
        <f>IF(V110="","",VLOOKUP($E110&amp;$D$91&amp;$D$92,'CCG data'!$A:$AD,'CCG data'!O$3,FALSE))</f>
        <v>0.122</v>
      </c>
      <c r="W111" s="135">
        <f>IF(V110="","",VLOOKUP($E110&amp;$D$91&amp;$D$92,'CCG data'!$A:$AD,'CCG data'!P$3,FALSE))</f>
        <v>0.159</v>
      </c>
      <c r="Z111" s="163" t="str">
        <f>IFERROR(VLOOKUP($E111&amp;$D$92, Outliers!$A$4:$P$214,13,FALSE),"0")</f>
        <v>0</v>
      </c>
      <c r="AA111" s="163" t="str">
        <f>IFERROR(VLOOKUP($E111&amp;$D$92, Outliers!$A$4:$P$214,14,FALSE),"0")</f>
        <v>0</v>
      </c>
      <c r="AB111" s="163" t="str">
        <f>IFERROR(VLOOKUP($E111&amp;$D$92, Outliers!$A$4:$P$214,15,FALSE),"0")</f>
        <v>0</v>
      </c>
    </row>
    <row r="112" spans="4:29" s="40" customFormat="1" ht="18.75" customHeight="1" x14ac:dyDescent="0.25">
      <c r="D112" s="318"/>
      <c r="E112" s="104" t="s">
        <v>156</v>
      </c>
      <c r="F112" s="405" t="str">
        <f>IF(OR(ISERROR(VLOOKUP($E112&amp;$D$91&amp;$D$92,'CCG data'!$A:$AD,'CCG data'!R$3,FALSE)),ISBLANK(VLOOKUP($E112&amp;$D$91&amp;$D$92,'CCG data'!$A:$AD,'CCG data'!R$3,FALSE))),"",VLOOKUP($E112&amp;$D$91&amp;$D$92,'CCG data'!$A:$AD,'CCG data'!R$3,FALSE))</f>
        <v/>
      </c>
      <c r="G112" s="406"/>
      <c r="H112" s="406">
        <f>IF(OR(ISERROR(VLOOKUP($E112&amp;$D$91&amp;$D$92,'CCG data'!$A:$AD,'CCG data'!S$3,FALSE)),ISBLANK(VLOOKUP($E112&amp;$D$91&amp;$D$92,'CCG data'!$A:$AD,'CCG data'!S$3,FALSE))),"",VLOOKUP($E112&amp;$D$91&amp;$D$92,'CCG data'!$A:$AD,'CCG data'!S$3,FALSE))</f>
        <v>172.09079356942527</v>
      </c>
      <c r="I112" s="406"/>
      <c r="J112" s="406">
        <f>IF(OR(ISERROR(VLOOKUP($E112&amp;$D$91&amp;$D$92,'CCG data'!$A:$AD,'CCG data'!T$3,FALSE)),ISBLANK(VLOOKUP($E112&amp;$D$91&amp;$D$92,'CCG data'!$A:$AD,'CCG data'!T$3,FALSE))),"",VLOOKUP($E112&amp;$D$91&amp;$D$92,'CCG data'!$A:$AD,'CCG data'!T$3,FALSE))</f>
        <v>18.769407171787986</v>
      </c>
      <c r="K112" s="406"/>
      <c r="L112" s="406">
        <f>IF(OR(ISERROR(VLOOKUP($E112&amp;$D$91&amp;$D$92,'CCG data'!$A:$AD,'CCG data'!U$3,FALSE)),ISBLANK(VLOOKUP($E112&amp;$D$91&amp;$D$92,'CCG data'!$A:$AD,'CCG data'!U$3,FALSE))),"",VLOOKUP($E112&amp;$D$91&amp;$D$92,'CCG data'!$A:$AD,'CCG data'!U$3,FALSE))</f>
        <v>24.863497324395858</v>
      </c>
      <c r="M112" s="407"/>
      <c r="N112" s="362">
        <f>IF(OR(ISERROR(VLOOKUP($E112&amp;$D$91&amp;$D$92,'CCG data'!$A:$AD,'CCG data'!G$3,FALSE)),ISBLANK(VLOOKUP($E112&amp;$D$91&amp;$D$92,'CCG data'!$A:$AD,'CCG data'!G$3,FALSE))),"",VLOOKUP($E112&amp;$D$91&amp;$D$92,'CCG data'!$A:$AD,'CCG data'!G$3,FALSE))</f>
        <v>3456</v>
      </c>
      <c r="P112" s="397" t="str">
        <f>IF(OR(ISERROR(VLOOKUP($E112&amp;$D$91&amp;$D$92,'CCG data'!$A:$AD,'CCG data'!B$3,FALSE)),ISBLANK(VLOOKUP($E112&amp;$D$91&amp;$D$92,'CCG data'!$A:$AD,'CCG data'!B$3,FALSE))),"",VLOOKUP($E112&amp;$D$91&amp;$D$92,'CCG data'!$A:$AD,'CCG data'!B$3,FALSE))</f>
        <v/>
      </c>
      <c r="Q112" s="263"/>
      <c r="R112" s="263">
        <f>IF(OR(ISERROR(VLOOKUP($E112&amp;$D$91&amp;$D$92,'CCG data'!$A:$AD,'CCG data'!C$3,FALSE)),ISBLANK(VLOOKUP($E112&amp;$D$91&amp;$D$92,'CCG data'!$A:$AD,'CCG data'!C$3,FALSE))),"",VLOOKUP($E112&amp;$D$91&amp;$D$92,'CCG data'!$A:$AD,'CCG data'!C$3,FALSE))</f>
        <v>0.80584490740740744</v>
      </c>
      <c r="S112" s="263"/>
      <c r="T112" s="263">
        <f>IF(OR(ISERROR(VLOOKUP($E112&amp;$D$91&amp;$D$92,'CCG data'!$A:$AD,'CCG data'!D$3,FALSE)),ISBLANK(VLOOKUP($E112&amp;$D$91&amp;$D$92,'CCG data'!$A:$AD,'CCG data'!D$3,FALSE))),"",VLOOKUP($E112&amp;$D$91&amp;$D$92,'CCG data'!$A:$AD,'CCG data'!D$3,FALSE))</f>
        <v>7.6388888888888895E-2</v>
      </c>
      <c r="U112" s="263"/>
      <c r="V112" s="263">
        <f>IF(OR(ISERROR(VLOOKUP($E112&amp;$D$91&amp;$D$92,'CCG data'!$A:$AD,'CCG data'!E$3,FALSE)),ISBLANK(VLOOKUP($E112&amp;$D$91&amp;$D$92,'CCG data'!$A:$AD,'CCG data'!E$3,FALSE))),"",VLOOKUP($E112&amp;$D$91&amp;$D$92,'CCG data'!$A:$AD,'CCG data'!E$3,FALSE))</f>
        <v>0.11776620370370371</v>
      </c>
      <c r="W112" s="398"/>
      <c r="Y112" s="111"/>
      <c r="Z112" s="163">
        <f>IFERROR(VLOOKUP($E112&amp;$D$92, Outliers!$A$4:$P$214,13,FALSE),"0")</f>
        <v>1</v>
      </c>
      <c r="AA112" s="163">
        <f>IFERROR(VLOOKUP($E112&amp;$D$92, Outliers!$A$4:$P$214,14,FALSE),"0")</f>
        <v>0</v>
      </c>
      <c r="AB112" s="163">
        <f>IFERROR(VLOOKUP($E112&amp;$D$92, Outliers!$A$4:$P$214,15,FALSE),"0")</f>
        <v>0</v>
      </c>
      <c r="AC112" s="106"/>
    </row>
    <row r="113" spans="2:29" x14ac:dyDescent="0.25">
      <c r="D113" s="318"/>
      <c r="E113" s="103" t="s">
        <v>27</v>
      </c>
      <c r="F113" s="95" t="str">
        <f>IF(P112="","",VLOOKUP($E112&amp;$D$91&amp;$D$92,'CCG data'!$A:$AD,'CCG data'!W$3,FALSE))</f>
        <v/>
      </c>
      <c r="G113" s="96" t="str">
        <f>IF(P112="","",VLOOKUP($E112&amp;$D$91&amp;$D$92,'CCG data'!$A:$AD,'CCG data'!X$3,FALSE))</f>
        <v/>
      </c>
      <c r="H113" s="96">
        <f>IF(R112="","",VLOOKUP($E112&amp;$D$91&amp;$D$92,'CCG data'!$A:$AD,'CCG data'!Y$3,FALSE))</f>
        <v>165.69931835839586</v>
      </c>
      <c r="I113" s="96">
        <f>IF(R112="","",VLOOKUP($E112&amp;$D$91&amp;$D$92,'CCG data'!$A:$AD,'CCG data'!Z$3,FALSE))</f>
        <v>178.48226878045469</v>
      </c>
      <c r="J113" s="96">
        <f>IF(T112="","",VLOOKUP($E112&amp;$D$91&amp;$D$92,'CCG data'!$A:$AD,'CCG data'!AA$3,FALSE))</f>
        <v>16.505259944485893</v>
      </c>
      <c r="K113" s="96">
        <f>IF(T112="","",VLOOKUP($E112&amp;$D$91&amp;$D$92,'CCG data'!$A:$AD,'CCG data'!AB$3,FALSE))</f>
        <v>21.033554399090079</v>
      </c>
      <c r="L113" s="96">
        <f>IF(V112="","",VLOOKUP($E112&amp;$D$91&amp;$D$92,'CCG data'!$A:$AD,'CCG data'!AC$3,FALSE))</f>
        <v>22.447919224015749</v>
      </c>
      <c r="M113" s="96">
        <f>IF(V112="","",VLOOKUP($E112&amp;$D$91&amp;$D$92,'CCG data'!$A:$AD,'CCG data'!AD$3,FALSE))</f>
        <v>27.279075424775968</v>
      </c>
      <c r="N113" s="363"/>
      <c r="P113" s="150" t="str">
        <f>IF(P112="","",VLOOKUP($E112&amp;$D$91&amp;$D$92,'CCG data'!$A:$AD,'CCG data'!I$3,FALSE))</f>
        <v/>
      </c>
      <c r="Q113" s="15" t="str">
        <f>IF(P112="","",VLOOKUP($E112&amp;$D$91&amp;$D$92,'CCG data'!$A:$AD,'CCG data'!J$3,FALSE))</f>
        <v/>
      </c>
      <c r="R113" s="15">
        <f>IF(R112="","",VLOOKUP($E112&amp;$D$91&amp;$D$92,'CCG data'!$A:$AD,'CCG data'!K$3,FALSE))</f>
        <v>0.79200000000000004</v>
      </c>
      <c r="S113" s="15">
        <f>IF(R112="","",VLOOKUP($E112&amp;$D$91&amp;$D$92,'CCG data'!$A:$AD,'CCG data'!L$3,FALSE))</f>
        <v>0.81899999999999995</v>
      </c>
      <c r="T113" s="15">
        <f>IF(T112="","",VLOOKUP($E112&amp;$D$91&amp;$D$92,'CCG data'!$A:$AD,'CCG data'!M$3,FALSE))</f>
        <v>6.8000000000000005E-2</v>
      </c>
      <c r="U113" s="15">
        <f>IF(T112="","",VLOOKUP($E112&amp;$D$91&amp;$D$92,'CCG data'!$A:$AD,'CCG data'!N$3,FALSE))</f>
        <v>8.5999999999999993E-2</v>
      </c>
      <c r="V113" s="15">
        <f>IF(V112="","",VLOOKUP($E112&amp;$D$91&amp;$D$92,'CCG data'!$A:$AD,'CCG data'!O$3,FALSE))</f>
        <v>0.107</v>
      </c>
      <c r="W113" s="135">
        <f>IF(V112="","",VLOOKUP($E112&amp;$D$91&amp;$D$92,'CCG data'!$A:$AD,'CCG data'!P$3,FALSE))</f>
        <v>0.129</v>
      </c>
      <c r="Z113" s="163" t="str">
        <f>IFERROR(VLOOKUP($E113&amp;$D$92, Outliers!$A$4:$P$214,13,FALSE),"0")</f>
        <v>0</v>
      </c>
      <c r="AA113" s="163" t="str">
        <f>IFERROR(VLOOKUP($E113&amp;$D$92, Outliers!$A$4:$P$214,14,FALSE),"0")</f>
        <v>0</v>
      </c>
      <c r="AB113" s="163" t="str">
        <f>IFERROR(VLOOKUP($E113&amp;$D$92, Outliers!$A$4:$P$214,15,FALSE),"0")</f>
        <v>0</v>
      </c>
    </row>
    <row r="114" spans="2:29" s="40" customFormat="1" ht="18.75" customHeight="1" x14ac:dyDescent="0.25">
      <c r="D114" s="318"/>
      <c r="E114" s="104" t="s">
        <v>157</v>
      </c>
      <c r="F114" s="405" t="str">
        <f>IF(OR(ISERROR(VLOOKUP($E114&amp;$D$91&amp;$D$92,'CCG data'!$A:$AD,'CCG data'!R$3,FALSE)),ISBLANK(VLOOKUP($E114&amp;$D$91&amp;$D$92,'CCG data'!$A:$AD,'CCG data'!R$3,FALSE))),"",VLOOKUP($E114&amp;$D$91&amp;$D$92,'CCG data'!$A:$AD,'CCG data'!R$3,FALSE))</f>
        <v/>
      </c>
      <c r="G114" s="406"/>
      <c r="H114" s="406">
        <f>IF(OR(ISERROR(VLOOKUP($E114&amp;$D$91&amp;$D$92,'CCG data'!$A:$AD,'CCG data'!S$3,FALSE)),ISBLANK(VLOOKUP($E114&amp;$D$91&amp;$D$92,'CCG data'!$A:$AD,'CCG data'!S$3,FALSE))),"",VLOOKUP($E114&amp;$D$91&amp;$D$92,'CCG data'!$A:$AD,'CCG data'!S$3,FALSE))</f>
        <v>141.40797690032656</v>
      </c>
      <c r="I114" s="406"/>
      <c r="J114" s="406">
        <f>IF(OR(ISERROR(VLOOKUP($E114&amp;$D$91&amp;$D$92,'CCG data'!$A:$AD,'CCG data'!T$3,FALSE)),ISBLANK(VLOOKUP($E114&amp;$D$91&amp;$D$92,'CCG data'!$A:$AD,'CCG data'!T$3,FALSE))),"",VLOOKUP($E114&amp;$D$91&amp;$D$92,'CCG data'!$A:$AD,'CCG data'!T$3,FALSE))</f>
        <v>17.294388489572782</v>
      </c>
      <c r="K114" s="406"/>
      <c r="L114" s="406">
        <f>IF(OR(ISERROR(VLOOKUP($E114&amp;$D$91&amp;$D$92,'CCG data'!$A:$AD,'CCG data'!U$3,FALSE)),ISBLANK(VLOOKUP($E114&amp;$D$91&amp;$D$92,'CCG data'!$A:$AD,'CCG data'!U$3,FALSE))),"",VLOOKUP($E114&amp;$D$91&amp;$D$92,'CCG data'!$A:$AD,'CCG data'!U$3,FALSE))</f>
        <v>45.92742678796867</v>
      </c>
      <c r="M114" s="407"/>
      <c r="N114" s="362">
        <f>IF(OR(ISERROR(VLOOKUP($E114&amp;$D$91&amp;$D$92,'CCG data'!$A:$AD,'CCG data'!G$3,FALSE)),ISBLANK(VLOOKUP($E114&amp;$D$91&amp;$D$92,'CCG data'!$A:$AD,'CCG data'!G$3,FALSE))),"",VLOOKUP($E114&amp;$D$91&amp;$D$92,'CCG data'!$A:$AD,'CCG data'!G$3,FALSE))</f>
        <v>1765</v>
      </c>
      <c r="P114" s="397" t="str">
        <f>IF(OR(ISERROR(VLOOKUP($E114&amp;$D$91&amp;$D$92,'CCG data'!$A:$AD,'CCG data'!B$3,FALSE)),ISBLANK(VLOOKUP($E114&amp;$D$91&amp;$D$92,'CCG data'!$A:$AD,'CCG data'!B$3,FALSE))),"",VLOOKUP($E114&amp;$D$91&amp;$D$92,'CCG data'!$A:$AD,'CCG data'!B$3,FALSE))</f>
        <v/>
      </c>
      <c r="Q114" s="263"/>
      <c r="R114" s="263">
        <f>IF(OR(ISERROR(VLOOKUP($E114&amp;$D$91&amp;$D$92,'CCG data'!$A:$AD,'CCG data'!C$3,FALSE)),ISBLANK(VLOOKUP($E114&amp;$D$91&amp;$D$92,'CCG data'!$A:$AD,'CCG data'!C$3,FALSE))),"",VLOOKUP($E114&amp;$D$91&amp;$D$92,'CCG data'!$A:$AD,'CCG data'!C$3,FALSE))</f>
        <v>0.69745042492917853</v>
      </c>
      <c r="S114" s="263"/>
      <c r="T114" s="263">
        <f>IF(OR(ISERROR(VLOOKUP($E114&amp;$D$91&amp;$D$92,'CCG data'!$A:$AD,'CCG data'!D$3,FALSE)),ISBLANK(VLOOKUP($E114&amp;$D$91&amp;$D$92,'CCG data'!$A:$AD,'CCG data'!D$3,FALSE))),"",VLOOKUP($E114&amp;$D$91&amp;$D$92,'CCG data'!$A:$AD,'CCG data'!D$3,FALSE))</f>
        <v>7.705382436260623E-2</v>
      </c>
      <c r="U114" s="263"/>
      <c r="V114" s="263">
        <f>IF(OR(ISERROR(VLOOKUP($E114&amp;$D$91&amp;$D$92,'CCG data'!$A:$AD,'CCG data'!E$3,FALSE)),ISBLANK(VLOOKUP($E114&amp;$D$91&amp;$D$92,'CCG data'!$A:$AD,'CCG data'!E$3,FALSE))),"",VLOOKUP($E114&amp;$D$91&amp;$D$92,'CCG data'!$A:$AD,'CCG data'!E$3,FALSE))</f>
        <v>0.22549575070821529</v>
      </c>
      <c r="W114" s="398"/>
      <c r="Y114" s="111"/>
      <c r="Z114" s="163">
        <f>IFERROR(VLOOKUP($E114&amp;$D$92, Outliers!$A$4:$P$214,13,FALSE),"0")</f>
        <v>0</v>
      </c>
      <c r="AA114" s="163">
        <f>IFERROR(VLOOKUP($E114&amp;$D$92, Outliers!$A$4:$P$214,14,FALSE),"0")</f>
        <v>0</v>
      </c>
      <c r="AB114" s="163">
        <f>IFERROR(VLOOKUP($E114&amp;$D$92, Outliers!$A$4:$P$214,15,FALSE),"0")</f>
        <v>1</v>
      </c>
      <c r="AC114" s="106"/>
    </row>
    <row r="115" spans="2:29" x14ac:dyDescent="0.25">
      <c r="D115" s="318"/>
      <c r="E115" s="103" t="s">
        <v>27</v>
      </c>
      <c r="F115" s="95" t="str">
        <f>IF(P114="","",VLOOKUP($E114&amp;$D$91&amp;$D$92,'CCG data'!$A:$AD,'CCG data'!W$3,FALSE))</f>
        <v/>
      </c>
      <c r="G115" s="96" t="str">
        <f>IF(P114="","",VLOOKUP($E114&amp;$D$91&amp;$D$92,'CCG data'!$A:$AD,'CCG data'!X$3,FALSE))</f>
        <v/>
      </c>
      <c r="H115" s="96">
        <f>IF(R114="","",VLOOKUP($E114&amp;$D$91&amp;$D$92,'CCG data'!$A:$AD,'CCG data'!Y$3,FALSE))</f>
        <v>133.50845233748066</v>
      </c>
      <c r="I115" s="96">
        <f>IF(R114="","",VLOOKUP($E114&amp;$D$91&amp;$D$92,'CCG data'!$A:$AD,'CCG data'!Z$3,FALSE))</f>
        <v>149.30750146317246</v>
      </c>
      <c r="J115" s="96">
        <f>IF(T114="","",VLOOKUP($E114&amp;$D$91&amp;$D$92,'CCG data'!$A:$AD,'CCG data'!AA$3,FALSE))</f>
        <v>14.387744595843493</v>
      </c>
      <c r="K115" s="96">
        <f>IF(T114="","",VLOOKUP($E114&amp;$D$91&amp;$D$92,'CCG data'!$A:$AD,'CCG data'!AB$3,FALSE))</f>
        <v>20.201032383302071</v>
      </c>
      <c r="L115" s="96">
        <f>IF(V114="","",VLOOKUP($E114&amp;$D$91&amp;$D$92,'CCG data'!$A:$AD,'CCG data'!AC$3,FALSE))</f>
        <v>41.415244370772726</v>
      </c>
      <c r="M115" s="96">
        <f>IF(V114="","",VLOOKUP($E114&amp;$D$91&amp;$D$92,'CCG data'!$A:$AD,'CCG data'!AD$3,FALSE))</f>
        <v>50.439609205164615</v>
      </c>
      <c r="N115" s="363"/>
      <c r="P115" s="150" t="str">
        <f>IF(P114="","",VLOOKUP($E114&amp;$D$91&amp;$D$92,'CCG data'!$A:$AD,'CCG data'!I$3,FALSE))</f>
        <v/>
      </c>
      <c r="Q115" s="15" t="str">
        <f>IF(P114="","",VLOOKUP($E114&amp;$D$91&amp;$D$92,'CCG data'!$A:$AD,'CCG data'!J$3,FALSE))</f>
        <v/>
      </c>
      <c r="R115" s="15">
        <f>IF(R114="","",VLOOKUP($E114&amp;$D$91&amp;$D$92,'CCG data'!$A:$AD,'CCG data'!K$3,FALSE))</f>
        <v>0.67600000000000005</v>
      </c>
      <c r="S115" s="15">
        <f>IF(R114="","",VLOOKUP($E114&amp;$D$91&amp;$D$92,'CCG data'!$A:$AD,'CCG data'!L$3,FALSE))</f>
        <v>0.71799999999999997</v>
      </c>
      <c r="T115" s="15">
        <f>IF(T114="","",VLOOKUP($E114&amp;$D$91&amp;$D$92,'CCG data'!$A:$AD,'CCG data'!M$3,FALSE))</f>
        <v>6.6000000000000003E-2</v>
      </c>
      <c r="U115" s="15">
        <f>IF(T114="","",VLOOKUP($E114&amp;$D$91&amp;$D$92,'CCG data'!$A:$AD,'CCG data'!N$3,FALSE))</f>
        <v>0.09</v>
      </c>
      <c r="V115" s="15">
        <f>IF(V114="","",VLOOKUP($E114&amp;$D$91&amp;$D$92,'CCG data'!$A:$AD,'CCG data'!O$3,FALSE))</f>
        <v>0.20699999999999999</v>
      </c>
      <c r="W115" s="135">
        <f>IF(V114="","",VLOOKUP($E114&amp;$D$91&amp;$D$92,'CCG data'!$A:$AD,'CCG data'!P$3,FALSE))</f>
        <v>0.246</v>
      </c>
      <c r="Z115" s="163" t="str">
        <f>IFERROR(VLOOKUP($E115&amp;$D$92, Outliers!$A$4:$P$214,13,FALSE),"0")</f>
        <v>0</v>
      </c>
      <c r="AA115" s="163" t="str">
        <f>IFERROR(VLOOKUP($E115&amp;$D$92, Outliers!$A$4:$P$214,14,FALSE),"0")</f>
        <v>0</v>
      </c>
      <c r="AB115" s="163" t="str">
        <f>IFERROR(VLOOKUP($E115&amp;$D$92, Outliers!$A$4:$P$214,15,FALSE),"0")</f>
        <v>0</v>
      </c>
    </row>
    <row r="116" spans="2:29" s="40" customFormat="1" ht="18.75" customHeight="1" x14ac:dyDescent="0.25">
      <c r="D116" s="318"/>
      <c r="E116" s="104" t="s">
        <v>391</v>
      </c>
      <c r="F116" s="405" t="str">
        <f>IF(OR(ISERROR(VLOOKUP($E116&amp;$D$91&amp;$D$92,'CCG data'!$A:$AD,'CCG data'!R$3,FALSE)),ISBLANK(VLOOKUP($E116&amp;$D$91&amp;$D$92,'CCG data'!$A:$AD,'CCG data'!R$3,FALSE))),"",VLOOKUP($E116&amp;$D$91&amp;$D$92,'CCG data'!$A:$AD,'CCG data'!R$3,FALSE))</f>
        <v/>
      </c>
      <c r="G116" s="406"/>
      <c r="H116" s="406">
        <f>IF(OR(ISERROR(VLOOKUP($E116&amp;$D$91&amp;$D$92,'CCG data'!$A:$AD,'CCG data'!S$3,FALSE)),ISBLANK(VLOOKUP($E116&amp;$D$91&amp;$D$92,'CCG data'!$A:$AD,'CCG data'!S$3,FALSE))),"",VLOOKUP($E116&amp;$D$91&amp;$D$92,'CCG data'!$A:$AD,'CCG data'!S$3,FALSE))</f>
        <v>146.32073634867623</v>
      </c>
      <c r="I116" s="406"/>
      <c r="J116" s="406">
        <f>IF(OR(ISERROR(VLOOKUP($E116&amp;$D$91&amp;$D$92,'CCG data'!$A:$AD,'CCG data'!T$3,FALSE)),ISBLANK(VLOOKUP($E116&amp;$D$91&amp;$D$92,'CCG data'!$A:$AD,'CCG data'!T$3,FALSE))),"",VLOOKUP($E116&amp;$D$91&amp;$D$92,'CCG data'!$A:$AD,'CCG data'!T$3,FALSE))</f>
        <v>16.011164335433548</v>
      </c>
      <c r="K116" s="406"/>
      <c r="L116" s="406">
        <f>IF(OR(ISERROR(VLOOKUP($E116&amp;$D$91&amp;$D$92,'CCG data'!$A:$AD,'CCG data'!U$3,FALSE)),ISBLANK(VLOOKUP($E116&amp;$D$91&amp;$D$92,'CCG data'!$A:$AD,'CCG data'!U$3,FALSE))),"",VLOOKUP($E116&amp;$D$91&amp;$D$92,'CCG data'!$A:$AD,'CCG data'!U$3,FALSE))</f>
        <v>26.774584946295896</v>
      </c>
      <c r="M116" s="407"/>
      <c r="N116" s="362">
        <f>IF(OR(ISERROR(VLOOKUP($E116&amp;$D$91&amp;$D$92,'CCG data'!$A:$AD,'CCG data'!G$3,FALSE)),ISBLANK(VLOOKUP($E116&amp;$D$91&amp;$D$92,'CCG data'!$A:$AD,'CCG data'!G$3,FALSE))),"",VLOOKUP($E116&amp;$D$91&amp;$D$92,'CCG data'!$A:$AD,'CCG data'!G$3,FALSE))</f>
        <v>4395</v>
      </c>
      <c r="P116" s="397" t="str">
        <f>IF(OR(ISERROR(VLOOKUP($E116&amp;$D$91&amp;$D$92,'CCG data'!$A:$AD,'CCG data'!B$3,FALSE)),ISBLANK(VLOOKUP($E116&amp;$D$91&amp;$D$92,'CCG data'!$A:$AD,'CCG data'!B$3,FALSE))),"",VLOOKUP($E116&amp;$D$91&amp;$D$92,'CCG data'!$A:$AD,'CCG data'!B$3,FALSE))</f>
        <v/>
      </c>
      <c r="Q116" s="263"/>
      <c r="R116" s="263">
        <f>IF(OR(ISERROR(VLOOKUP($E116&amp;$D$91&amp;$D$92,'CCG data'!$A:$AD,'CCG data'!C$3,FALSE)),ISBLANK(VLOOKUP($E116&amp;$D$91&amp;$D$92,'CCG data'!$A:$AD,'CCG data'!C$3,FALSE))),"",VLOOKUP($E116&amp;$D$91&amp;$D$92,'CCG data'!$A:$AD,'CCG data'!C$3,FALSE))</f>
        <v>0.778839590443686</v>
      </c>
      <c r="S116" s="263"/>
      <c r="T116" s="263">
        <f>IF(OR(ISERROR(VLOOKUP($E116&amp;$D$91&amp;$D$92,'CCG data'!$A:$AD,'CCG data'!D$3,FALSE)),ISBLANK(VLOOKUP($E116&amp;$D$91&amp;$D$92,'CCG data'!$A:$AD,'CCG data'!D$3,FALSE))),"",VLOOKUP($E116&amp;$D$91&amp;$D$92,'CCG data'!$A:$AD,'CCG data'!D$3,FALSE))</f>
        <v>7.9180887372013647E-2</v>
      </c>
      <c r="U116" s="263"/>
      <c r="V116" s="263">
        <f>IF(OR(ISERROR(VLOOKUP($E116&amp;$D$91&amp;$D$92,'CCG data'!$A:$AD,'CCG data'!E$3,FALSE)),ISBLANK(VLOOKUP($E116&amp;$D$91&amp;$D$92,'CCG data'!$A:$AD,'CCG data'!E$3,FALSE))),"",VLOOKUP($E116&amp;$D$91&amp;$D$92,'CCG data'!$A:$AD,'CCG data'!E$3,FALSE))</f>
        <v>0.14197952218430035</v>
      </c>
      <c r="W116" s="398"/>
      <c r="Y116" s="111"/>
      <c r="Z116" s="163">
        <f>IFERROR(VLOOKUP($E116&amp;$D$92, Outliers!$A$4:$P$214,13,FALSE),"0")</f>
        <v>1</v>
      </c>
      <c r="AA116" s="163">
        <f>IFERROR(VLOOKUP($E116&amp;$D$92, Outliers!$A$4:$P$214,14,FALSE),"0")</f>
        <v>0</v>
      </c>
      <c r="AB116" s="163">
        <f>IFERROR(VLOOKUP($E116&amp;$D$92, Outliers!$A$4:$P$214,15,FALSE),"0")</f>
        <v>0</v>
      </c>
      <c r="AC116" s="106"/>
    </row>
    <row r="117" spans="2:29" x14ac:dyDescent="0.25">
      <c r="D117" s="318"/>
      <c r="E117" s="103" t="s">
        <v>27</v>
      </c>
      <c r="F117" s="95" t="str">
        <f>IF(P116="","",VLOOKUP($E116&amp;$D$91&amp;$D$92,'CCG data'!$A:$AD,'CCG data'!W$3,FALSE))</f>
        <v/>
      </c>
      <c r="G117" s="96" t="str">
        <f>IF(P116="","",VLOOKUP($E116&amp;$D$91&amp;$D$92,'CCG data'!$A:$AD,'CCG data'!X$3,FALSE))</f>
        <v/>
      </c>
      <c r="H117" s="96">
        <f>IF(R116="","",VLOOKUP($E116&amp;$D$91&amp;$D$92,'CCG data'!$A:$AD,'CCG data'!Y$3,FALSE))</f>
        <v>141.41890347757882</v>
      </c>
      <c r="I117" s="96">
        <f>IF(R116="","",VLOOKUP($E116&amp;$D$91&amp;$D$92,'CCG data'!$A:$AD,'CCG data'!Z$3,FALSE))</f>
        <v>151.22256921977365</v>
      </c>
      <c r="J117" s="96">
        <f>IF(T116="","",VLOOKUP($E116&amp;$D$91&amp;$D$92,'CCG data'!$A:$AD,'CCG data'!AA$3,FALSE))</f>
        <v>14.328918877259666</v>
      </c>
      <c r="K117" s="96">
        <f>IF(T116="","",VLOOKUP($E116&amp;$D$91&amp;$D$92,'CCG data'!$A:$AD,'CCG data'!AB$3,FALSE))</f>
        <v>17.693409793607433</v>
      </c>
      <c r="L117" s="96">
        <f>IF(V116="","",VLOOKUP($E116&amp;$D$91&amp;$D$92,'CCG data'!$A:$AD,'CCG data'!AC$3,FALSE))</f>
        <v>24.673776166685453</v>
      </c>
      <c r="M117" s="96">
        <f>IF(V116="","",VLOOKUP($E116&amp;$D$91&amp;$D$92,'CCG data'!$A:$AD,'CCG data'!AD$3,FALSE))</f>
        <v>28.875393725906338</v>
      </c>
      <c r="N117" s="363"/>
      <c r="P117" s="150" t="str">
        <f>IF(P116="","",VLOOKUP($E116&amp;$D$91&amp;$D$92,'CCG data'!$A:$AD,'CCG data'!I$3,FALSE))</f>
        <v/>
      </c>
      <c r="Q117" s="15" t="str">
        <f>IF(P116="","",VLOOKUP($E116&amp;$D$91&amp;$D$92,'CCG data'!$A:$AD,'CCG data'!J$3,FALSE))</f>
        <v/>
      </c>
      <c r="R117" s="15">
        <f>IF(R116="","",VLOOKUP($E116&amp;$D$91&amp;$D$92,'CCG data'!$A:$AD,'CCG data'!K$3,FALSE))</f>
        <v>0.76600000000000001</v>
      </c>
      <c r="S117" s="15">
        <f>IF(R116="","",VLOOKUP($E116&amp;$D$91&amp;$D$92,'CCG data'!$A:$AD,'CCG data'!L$3,FALSE))</f>
        <v>0.79100000000000004</v>
      </c>
      <c r="T117" s="15">
        <f>IF(T116="","",VLOOKUP($E116&amp;$D$91&amp;$D$92,'CCG data'!$A:$AD,'CCG data'!M$3,FALSE))</f>
        <v>7.1999999999999995E-2</v>
      </c>
      <c r="U117" s="15">
        <f>IF(T116="","",VLOOKUP($E116&amp;$D$91&amp;$D$92,'CCG data'!$A:$AD,'CCG data'!N$3,FALSE))</f>
        <v>8.7999999999999995E-2</v>
      </c>
      <c r="V117" s="15">
        <f>IF(V116="","",VLOOKUP($E116&amp;$D$91&amp;$D$92,'CCG data'!$A:$AD,'CCG data'!O$3,FALSE))</f>
        <v>0.13200000000000001</v>
      </c>
      <c r="W117" s="135">
        <f>IF(V116="","",VLOOKUP($E116&amp;$D$91&amp;$D$92,'CCG data'!$A:$AD,'CCG data'!P$3,FALSE))</f>
        <v>0.153</v>
      </c>
      <c r="Z117" s="163" t="str">
        <f>IFERROR(VLOOKUP($E117&amp;$D$92, Outliers!$A$4:$P$214,13,FALSE),"0")</f>
        <v>0</v>
      </c>
      <c r="AA117" s="163" t="str">
        <f>IFERROR(VLOOKUP($E117&amp;$D$92, Outliers!$A$4:$P$214,14,FALSE),"0")</f>
        <v>0</v>
      </c>
      <c r="AB117" s="163" t="str">
        <f>IFERROR(VLOOKUP($E117&amp;$D$92, Outliers!$A$4:$P$214,15,FALSE),"0")</f>
        <v>0</v>
      </c>
    </row>
    <row r="118" spans="2:29" s="40" customFormat="1" ht="18.75" customHeight="1" x14ac:dyDescent="0.25">
      <c r="D118" s="318"/>
      <c r="E118" s="104" t="s">
        <v>392</v>
      </c>
      <c r="F118" s="405" t="str">
        <f>IF(OR(ISERROR(VLOOKUP($E118&amp;$D$91&amp;$D$92,'CCG data'!$A:$AD,'CCG data'!R$3,FALSE)),ISBLANK(VLOOKUP($E118&amp;$D$91&amp;$D$92,'CCG data'!$A:$AD,'CCG data'!R$3,FALSE))),"",VLOOKUP($E118&amp;$D$91&amp;$D$92,'CCG data'!$A:$AD,'CCG data'!R$3,FALSE))</f>
        <v/>
      </c>
      <c r="G118" s="406"/>
      <c r="H118" s="406">
        <f>IF(OR(ISERROR(VLOOKUP($E118&amp;$D$91&amp;$D$92,'CCG data'!$A:$AD,'CCG data'!S$3,FALSE)),ISBLANK(VLOOKUP($E118&amp;$D$91&amp;$D$92,'CCG data'!$A:$AD,'CCG data'!S$3,FALSE))),"",VLOOKUP($E118&amp;$D$91&amp;$D$92,'CCG data'!$A:$AD,'CCG data'!S$3,FALSE))</f>
        <v>116.84084015864119</v>
      </c>
      <c r="I118" s="406"/>
      <c r="J118" s="406">
        <f>IF(OR(ISERROR(VLOOKUP($E118&amp;$D$91&amp;$D$92,'CCG data'!$A:$AD,'CCG data'!T$3,FALSE)),ISBLANK(VLOOKUP($E118&amp;$D$91&amp;$D$92,'CCG data'!$A:$AD,'CCG data'!T$3,FALSE))),"",VLOOKUP($E118&amp;$D$91&amp;$D$92,'CCG data'!$A:$AD,'CCG data'!T$3,FALSE))</f>
        <v>11.130853471530674</v>
      </c>
      <c r="K118" s="406"/>
      <c r="L118" s="406">
        <f>IF(OR(ISERROR(VLOOKUP($E118&amp;$D$91&amp;$D$92,'CCG data'!$A:$AD,'CCG data'!U$3,FALSE)),ISBLANK(VLOOKUP($E118&amp;$D$91&amp;$D$92,'CCG data'!$A:$AD,'CCG data'!U$3,FALSE))),"",VLOOKUP($E118&amp;$D$91&amp;$D$92,'CCG data'!$A:$AD,'CCG data'!U$3,FALSE))</f>
        <v>36.590074166166374</v>
      </c>
      <c r="M118" s="407"/>
      <c r="N118" s="362">
        <f>IF(OR(ISERROR(VLOOKUP($E118&amp;$D$91&amp;$D$92,'CCG data'!$A:$AD,'CCG data'!G$3,FALSE)),ISBLANK(VLOOKUP($E118&amp;$D$91&amp;$D$92,'CCG data'!$A:$AD,'CCG data'!G$3,FALSE))),"",VLOOKUP($E118&amp;$D$91&amp;$D$92,'CCG data'!$A:$AD,'CCG data'!G$3,FALSE))</f>
        <v>981</v>
      </c>
      <c r="P118" s="397" t="str">
        <f>IF(OR(ISERROR(VLOOKUP($E118&amp;$D$91&amp;$D$92,'CCG data'!$A:$AD,'CCG data'!B$3,FALSE)),ISBLANK(VLOOKUP($E118&amp;$D$91&amp;$D$92,'CCG data'!$A:$AD,'CCG data'!B$3,FALSE))),"",VLOOKUP($E118&amp;$D$91&amp;$D$92,'CCG data'!$A:$AD,'CCG data'!B$3,FALSE))</f>
        <v/>
      </c>
      <c r="Q118" s="263"/>
      <c r="R118" s="263">
        <f>IF(OR(ISERROR(VLOOKUP($E118&amp;$D$91&amp;$D$92,'CCG data'!$A:$AD,'CCG data'!C$3,FALSE)),ISBLANK(VLOOKUP($E118&amp;$D$91&amp;$D$92,'CCG data'!$A:$AD,'CCG data'!C$3,FALSE))),"",VLOOKUP($E118&amp;$D$91&amp;$D$92,'CCG data'!$A:$AD,'CCG data'!C$3,FALSE))</f>
        <v>0.7135575942915392</v>
      </c>
      <c r="S118" s="263"/>
      <c r="T118" s="263">
        <f>IF(OR(ISERROR(VLOOKUP($E118&amp;$D$91&amp;$D$92,'CCG data'!$A:$AD,'CCG data'!D$3,FALSE)),ISBLANK(VLOOKUP($E118&amp;$D$91&amp;$D$92,'CCG data'!$A:$AD,'CCG data'!D$3,FALSE))),"",VLOOKUP($E118&amp;$D$91&amp;$D$92,'CCG data'!$A:$AD,'CCG data'!D$3,FALSE))</f>
        <v>6.0142711518858305E-2</v>
      </c>
      <c r="U118" s="263"/>
      <c r="V118" s="263">
        <f>IF(OR(ISERROR(VLOOKUP($E118&amp;$D$91&amp;$D$92,'CCG data'!$A:$AD,'CCG data'!E$3,FALSE)),ISBLANK(VLOOKUP($E118&amp;$D$91&amp;$D$92,'CCG data'!$A:$AD,'CCG data'!E$3,FALSE))),"",VLOOKUP($E118&amp;$D$91&amp;$D$92,'CCG data'!$A:$AD,'CCG data'!E$3,FALSE))</f>
        <v>0.22629969418960244</v>
      </c>
      <c r="W118" s="398"/>
      <c r="Y118" s="111"/>
      <c r="Z118" s="163">
        <f>IFERROR(VLOOKUP($E118&amp;$D$92, Outliers!$A$4:$P$214,13,FALSE),"0")</f>
        <v>1</v>
      </c>
      <c r="AA118" s="163">
        <f>IFERROR(VLOOKUP($E118&amp;$D$92, Outliers!$A$4:$P$214,14,FALSE),"0")</f>
        <v>1</v>
      </c>
      <c r="AB118" s="163">
        <f>IFERROR(VLOOKUP($E118&amp;$D$92, Outliers!$A$4:$P$214,15,FALSE),"0")</f>
        <v>1</v>
      </c>
      <c r="AC118" s="106"/>
    </row>
    <row r="119" spans="2:29" x14ac:dyDescent="0.25">
      <c r="B119" s="86"/>
      <c r="D119" s="318"/>
      <c r="E119" s="103" t="s">
        <v>27</v>
      </c>
      <c r="F119" s="95" t="str">
        <f>IF(P118="","",VLOOKUP($E118&amp;$D$91&amp;$D$92,'CCG data'!$A:$AD,'CCG data'!W$3,FALSE))</f>
        <v/>
      </c>
      <c r="G119" s="96" t="str">
        <f>IF(P118="","",VLOOKUP($E118&amp;$D$91&amp;$D$92,'CCG data'!$A:$AD,'CCG data'!X$3,FALSE))</f>
        <v/>
      </c>
      <c r="H119" s="96">
        <f>IF(R118="","",VLOOKUP($E118&amp;$D$91&amp;$D$92,'CCG data'!$A:$AD,'CCG data'!Y$3,FALSE))</f>
        <v>108.18514958964401</v>
      </c>
      <c r="I119" s="96">
        <f>IF(R118="","",VLOOKUP($E118&amp;$D$91&amp;$D$92,'CCG data'!$A:$AD,'CCG data'!Z$3,FALSE))</f>
        <v>125.49653072763836</v>
      </c>
      <c r="J119" s="96">
        <f>IF(T118="","",VLOOKUP($E118&amp;$D$91&amp;$D$92,'CCG data'!$A:$AD,'CCG data'!AA$3,FALSE))</f>
        <v>8.2905906357090995</v>
      </c>
      <c r="K119" s="96">
        <f>IF(T118="","",VLOOKUP($E118&amp;$D$91&amp;$D$92,'CCG data'!$A:$AD,'CCG data'!AB$3,FALSE))</f>
        <v>13.971116307352249</v>
      </c>
      <c r="L119" s="96">
        <f>IF(V118="","",VLOOKUP($E118&amp;$D$91&amp;$D$92,'CCG data'!$A:$AD,'CCG data'!AC$3,FALSE))</f>
        <v>31.776774798045224</v>
      </c>
      <c r="M119" s="96">
        <f>IF(V118="","",VLOOKUP($E118&amp;$D$91&amp;$D$92,'CCG data'!$A:$AD,'CCG data'!AD$3,FALSE))</f>
        <v>41.403373534287525</v>
      </c>
      <c r="N119" s="363"/>
      <c r="P119" s="150" t="str">
        <f>IF(P118="","",VLOOKUP($E118&amp;$D$91&amp;$D$92,'CCG data'!$A:$AD,'CCG data'!I$3,FALSE))</f>
        <v/>
      </c>
      <c r="Q119" s="15" t="str">
        <f>IF(P118="","",VLOOKUP($E118&amp;$D$91&amp;$D$92,'CCG data'!$A:$AD,'CCG data'!J$3,FALSE))</f>
        <v/>
      </c>
      <c r="R119" s="15">
        <f>IF(R118="","",VLOOKUP($E118&amp;$D$91&amp;$D$92,'CCG data'!$A:$AD,'CCG data'!K$3,FALSE))</f>
        <v>0.68400000000000005</v>
      </c>
      <c r="S119" s="15">
        <f>IF(R118="","",VLOOKUP($E118&amp;$D$91&amp;$D$92,'CCG data'!$A:$AD,'CCG data'!L$3,FALSE))</f>
        <v>0.74099999999999999</v>
      </c>
      <c r="T119" s="15">
        <f>IF(T118="","",VLOOKUP($E118&amp;$D$91&amp;$D$92,'CCG data'!$A:$AD,'CCG data'!M$3,FALSE))</f>
        <v>4.7E-2</v>
      </c>
      <c r="U119" s="15">
        <f>IF(T118="","",VLOOKUP($E118&amp;$D$91&amp;$D$92,'CCG data'!$A:$AD,'CCG data'!N$3,FALSE))</f>
        <v>7.6999999999999999E-2</v>
      </c>
      <c r="V119" s="15">
        <f>IF(V118="","",VLOOKUP($E118&amp;$D$91&amp;$D$92,'CCG data'!$A:$AD,'CCG data'!O$3,FALSE))</f>
        <v>0.20100000000000001</v>
      </c>
      <c r="W119" s="135">
        <f>IF(V118="","",VLOOKUP($E118&amp;$D$91&amp;$D$92,'CCG data'!$A:$AD,'CCG data'!P$3,FALSE))</f>
        <v>0.254</v>
      </c>
      <c r="Z119" s="163" t="str">
        <f>IFERROR(VLOOKUP($E119&amp;$D$92, Outliers!$A$4:$P$214,13,FALSE),"0")</f>
        <v>0</v>
      </c>
      <c r="AA119" s="163" t="str">
        <f>IFERROR(VLOOKUP($E119&amp;$D$92, Outliers!$A$4:$P$214,14,FALSE),"0")</f>
        <v>0</v>
      </c>
      <c r="AB119" s="163" t="str">
        <f>IFERROR(VLOOKUP($E119&amp;$D$92, Outliers!$A$4:$P$214,15,FALSE),"0")</f>
        <v>0</v>
      </c>
    </row>
    <row r="120" spans="2:29" s="40" customFormat="1" ht="15.75" x14ac:dyDescent="0.25">
      <c r="B120" s="85"/>
      <c r="C120" s="85"/>
      <c r="D120" s="318"/>
      <c r="E120" s="104" t="s">
        <v>393</v>
      </c>
      <c r="F120" s="405" t="str">
        <f>IF(OR(ISERROR(VLOOKUP($E120&amp;$D$91&amp;$D$92,'CCG data'!$A:$AD,'CCG data'!R$3,FALSE)),ISBLANK(VLOOKUP($E120&amp;$D$91&amp;$D$92,'CCG data'!$A:$AD,'CCG data'!R$3,FALSE))),"",VLOOKUP($E120&amp;$D$91&amp;$D$92,'CCG data'!$A:$AD,'CCG data'!R$3,FALSE))</f>
        <v/>
      </c>
      <c r="G120" s="406"/>
      <c r="H120" s="406">
        <f>IF(OR(ISERROR(VLOOKUP($E120&amp;$D$91&amp;$D$92,'CCG data'!$A:$AD,'CCG data'!S$3,FALSE)),ISBLANK(VLOOKUP($E120&amp;$D$91&amp;$D$92,'CCG data'!$A:$AD,'CCG data'!S$3,FALSE))),"",VLOOKUP($E120&amp;$D$91&amp;$D$92,'CCG data'!$A:$AD,'CCG data'!S$3,FALSE))</f>
        <v>106.24353965370157</v>
      </c>
      <c r="I120" s="406"/>
      <c r="J120" s="406">
        <f>IF(OR(ISERROR(VLOOKUP($E120&amp;$D$91&amp;$D$92,'CCG data'!$A:$AD,'CCG data'!T$3,FALSE)),ISBLANK(VLOOKUP($E120&amp;$D$91&amp;$D$92,'CCG data'!$A:$AD,'CCG data'!T$3,FALSE))),"",VLOOKUP($E120&amp;$D$91&amp;$D$92,'CCG data'!$A:$AD,'CCG data'!T$3,FALSE))</f>
        <v>20.29292924402592</v>
      </c>
      <c r="K120" s="406"/>
      <c r="L120" s="406">
        <f>IF(OR(ISERROR(VLOOKUP($E120&amp;$D$91&amp;$D$92,'CCG data'!$A:$AD,'CCG data'!U$3,FALSE)),ISBLANK(VLOOKUP($E120&amp;$D$91&amp;$D$92,'CCG data'!$A:$AD,'CCG data'!U$3,FALSE))),"",VLOOKUP($E120&amp;$D$91&amp;$D$92,'CCG data'!$A:$AD,'CCG data'!U$3,FALSE))</f>
        <v>20.681851452101643</v>
      </c>
      <c r="M120" s="407"/>
      <c r="N120" s="362">
        <f>IF(OR(ISERROR(VLOOKUP($E120&amp;$D$91&amp;$D$92,'CCG data'!$A:$AD,'CCG data'!G$3,FALSE)),ISBLANK(VLOOKUP($E120&amp;$D$91&amp;$D$92,'CCG data'!$A:$AD,'CCG data'!G$3,FALSE))),"",VLOOKUP($E120&amp;$D$91&amp;$D$92,'CCG data'!$A:$AD,'CCG data'!G$3,FALSE))</f>
        <v>686</v>
      </c>
      <c r="P120" s="397" t="str">
        <f>IF(OR(ISERROR(VLOOKUP($E120&amp;$D$91&amp;$D$92,'CCG data'!$A:$AD,'CCG data'!B$3,FALSE)),ISBLANK(VLOOKUP($E120&amp;$D$91&amp;$D$92,'CCG data'!$A:$AD,'CCG data'!B$3,FALSE))),"",VLOOKUP($E120&amp;$D$91&amp;$D$92,'CCG data'!$A:$AD,'CCG data'!B$3,FALSE))</f>
        <v/>
      </c>
      <c r="Q120" s="263"/>
      <c r="R120" s="263">
        <f>IF(OR(ISERROR(VLOOKUP($E120&amp;$D$91&amp;$D$92,'CCG data'!$A:$AD,'CCG data'!C$3,FALSE)),ISBLANK(VLOOKUP($E120&amp;$D$91&amp;$D$92,'CCG data'!$A:$AD,'CCG data'!C$3,FALSE))),"",VLOOKUP($E120&amp;$D$91&amp;$D$92,'CCG data'!$A:$AD,'CCG data'!C$3,FALSE))</f>
        <v>0.73032069970845481</v>
      </c>
      <c r="S120" s="263"/>
      <c r="T120" s="263">
        <f>IF(OR(ISERROR(VLOOKUP($E120&amp;$D$91&amp;$D$92,'CCG data'!$A:$AD,'CCG data'!D$3,FALSE)),ISBLANK(VLOOKUP($E120&amp;$D$91&amp;$D$92,'CCG data'!$A:$AD,'CCG data'!D$3,FALSE))),"",VLOOKUP($E120&amp;$D$91&amp;$D$92,'CCG data'!$A:$AD,'CCG data'!D$3,FALSE))</f>
        <v>0.12682215743440234</v>
      </c>
      <c r="U120" s="263"/>
      <c r="V120" s="263">
        <f>IF(OR(ISERROR(VLOOKUP($E120&amp;$D$91&amp;$D$92,'CCG data'!$A:$AD,'CCG data'!E$3,FALSE)),ISBLANK(VLOOKUP($E120&amp;$D$91&amp;$D$92,'CCG data'!$A:$AD,'CCG data'!E$3,FALSE))),"",VLOOKUP($E120&amp;$D$91&amp;$D$92,'CCG data'!$A:$AD,'CCG data'!E$3,FALSE))</f>
        <v>0.14285714285714285</v>
      </c>
      <c r="W120" s="398"/>
      <c r="Y120" s="111"/>
      <c r="Z120" s="163">
        <f>IFERROR(VLOOKUP($E120&amp;$D$92, Outliers!$A$4:$P$214,13,FALSE),"0")</f>
        <v>1</v>
      </c>
      <c r="AA120" s="163">
        <f>IFERROR(VLOOKUP($E120&amp;$D$92, Outliers!$A$4:$P$214,14,FALSE),"0")</f>
        <v>0</v>
      </c>
      <c r="AB120" s="163">
        <f>IFERROR(VLOOKUP($E120&amp;$D$92, Outliers!$A$4:$P$214,15,FALSE),"0")</f>
        <v>1</v>
      </c>
      <c r="AC120" s="106"/>
    </row>
    <row r="121" spans="2:29" x14ac:dyDescent="0.25">
      <c r="B121" s="55"/>
      <c r="D121" s="318"/>
      <c r="E121" s="103" t="s">
        <v>27</v>
      </c>
      <c r="F121" s="95" t="str">
        <f>IF(P120="","",VLOOKUP($E120&amp;$D$91&amp;$D$92,'CCG data'!$A:$AD,'CCG data'!W$3,FALSE))</f>
        <v/>
      </c>
      <c r="G121" s="96" t="str">
        <f>IF(P120="","",VLOOKUP($E120&amp;$D$91&amp;$D$92,'CCG data'!$A:$AD,'CCG data'!X$3,FALSE))</f>
        <v/>
      </c>
      <c r="H121" s="96">
        <f>IF(R120="","",VLOOKUP($E120&amp;$D$91&amp;$D$92,'CCG data'!$A:$AD,'CCG data'!Y$3,FALSE))</f>
        <v>96.940181512843083</v>
      </c>
      <c r="I121" s="96">
        <f>IF(R120="","",VLOOKUP($E120&amp;$D$91&amp;$D$92,'CCG data'!$A:$AD,'CCG data'!Z$3,FALSE))</f>
        <v>115.54689779456007</v>
      </c>
      <c r="J121" s="96">
        <f>IF(T120="","",VLOOKUP($E120&amp;$D$91&amp;$D$92,'CCG data'!$A:$AD,'CCG data'!AA$3,FALSE))</f>
        <v>16.028693697050979</v>
      </c>
      <c r="K121" s="96">
        <f>IF(T120="","",VLOOKUP($E120&amp;$D$91&amp;$D$92,'CCG data'!$A:$AD,'CCG data'!AB$3,FALSE))</f>
        <v>24.557164791000861</v>
      </c>
      <c r="L121" s="96">
        <f>IF(V120="","",VLOOKUP($E120&amp;$D$91&amp;$D$92,'CCG data'!$A:$AD,'CCG data'!AC$3,FALSE))</f>
        <v>16.587053777504948</v>
      </c>
      <c r="M121" s="96">
        <f>IF(V120="","",VLOOKUP($E120&amp;$D$91&amp;$D$92,'CCG data'!$A:$AD,'CCG data'!AD$3,FALSE))</f>
        <v>24.776649126698338</v>
      </c>
      <c r="N121" s="363"/>
      <c r="P121" s="150" t="str">
        <f>IF(P120="","",VLOOKUP($E120&amp;$D$91&amp;$D$92,'CCG data'!$A:$AD,'CCG data'!I$3,FALSE))</f>
        <v/>
      </c>
      <c r="Q121" s="15" t="str">
        <f>IF(P120="","",VLOOKUP($E120&amp;$D$91&amp;$D$92,'CCG data'!$A:$AD,'CCG data'!J$3,FALSE))</f>
        <v/>
      </c>
      <c r="R121" s="15">
        <f>IF(R120="","",VLOOKUP($E120&amp;$D$91&amp;$D$92,'CCG data'!$A:$AD,'CCG data'!K$3,FALSE))</f>
        <v>0.69599999999999995</v>
      </c>
      <c r="S121" s="15">
        <f>IF(R120="","",VLOOKUP($E120&amp;$D$91&amp;$D$92,'CCG data'!$A:$AD,'CCG data'!L$3,FALSE))</f>
        <v>0.76200000000000001</v>
      </c>
      <c r="T121" s="15">
        <f>IF(T120="","",VLOOKUP($E120&amp;$D$91&amp;$D$92,'CCG data'!$A:$AD,'CCG data'!M$3,FALSE))</f>
        <v>0.104</v>
      </c>
      <c r="U121" s="15">
        <f>IF(T120="","",VLOOKUP($E120&amp;$D$91&amp;$D$92,'CCG data'!$A:$AD,'CCG data'!N$3,FALSE))</f>
        <v>0.154</v>
      </c>
      <c r="V121" s="15">
        <f>IF(V120="","",VLOOKUP($E120&amp;$D$91&amp;$D$92,'CCG data'!$A:$AD,'CCG data'!O$3,FALSE))</f>
        <v>0.11899999999999999</v>
      </c>
      <c r="W121" s="135">
        <f>IF(V120="","",VLOOKUP($E120&amp;$D$91&amp;$D$92,'CCG data'!$A:$AD,'CCG data'!P$3,FALSE))</f>
        <v>0.17100000000000001</v>
      </c>
      <c r="Z121" s="163" t="str">
        <f>IFERROR(VLOOKUP($E121&amp;$D$92, Outliers!$A$4:$P$214,13,FALSE),"0")</f>
        <v>0</v>
      </c>
      <c r="AA121" s="163" t="str">
        <f>IFERROR(VLOOKUP($E121&amp;$D$92, Outliers!$A$4:$P$214,14,FALSE),"0")</f>
        <v>0</v>
      </c>
      <c r="AB121" s="163" t="str">
        <f>IFERROR(VLOOKUP($E121&amp;$D$92, Outliers!$A$4:$P$214,15,FALSE),"0")</f>
        <v>0</v>
      </c>
    </row>
    <row r="122" spans="2:29" s="40" customFormat="1" ht="15.75" x14ac:dyDescent="0.25">
      <c r="B122" s="87"/>
      <c r="C122" s="109"/>
      <c r="D122" s="318"/>
      <c r="E122" s="104" t="s">
        <v>158</v>
      </c>
      <c r="F122" s="405" t="str">
        <f>IF(OR(ISERROR(VLOOKUP($E122&amp;$D$91&amp;$D$92,'CCG data'!$A:$AD,'CCG data'!R$3,FALSE)),ISBLANK(VLOOKUP($E122&amp;$D$91&amp;$D$92,'CCG data'!$A:$AD,'CCG data'!R$3,FALSE))),"",VLOOKUP($E122&amp;$D$91&amp;$D$92,'CCG data'!$A:$AD,'CCG data'!R$3,FALSE))</f>
        <v/>
      </c>
      <c r="G122" s="406"/>
      <c r="H122" s="406">
        <f>IF(OR(ISERROR(VLOOKUP($E122&amp;$D$91&amp;$D$92,'CCG data'!$A:$AD,'CCG data'!S$3,FALSE)),ISBLANK(VLOOKUP($E122&amp;$D$91&amp;$D$92,'CCG data'!$A:$AD,'CCG data'!S$3,FALSE))),"",VLOOKUP($E122&amp;$D$91&amp;$D$92,'CCG data'!$A:$AD,'CCG data'!S$3,FALSE))</f>
        <v>122.04640376097335</v>
      </c>
      <c r="I122" s="406"/>
      <c r="J122" s="406">
        <f>IF(OR(ISERROR(VLOOKUP($E122&amp;$D$91&amp;$D$92,'CCG data'!$A:$AD,'CCG data'!T$3,FALSE)),ISBLANK(VLOOKUP($E122&amp;$D$91&amp;$D$92,'CCG data'!$A:$AD,'CCG data'!T$3,FALSE))),"",VLOOKUP($E122&amp;$D$91&amp;$D$92,'CCG data'!$A:$AD,'CCG data'!T$3,FALSE))</f>
        <v>28.21651124887773</v>
      </c>
      <c r="K122" s="406"/>
      <c r="L122" s="406">
        <f>IF(OR(ISERROR(VLOOKUP($E122&amp;$D$91&amp;$D$92,'CCG data'!$A:$AD,'CCG data'!U$3,FALSE)),ISBLANK(VLOOKUP($E122&amp;$D$91&amp;$D$92,'CCG data'!$A:$AD,'CCG data'!U$3,FALSE))),"",VLOOKUP($E122&amp;$D$91&amp;$D$92,'CCG data'!$A:$AD,'CCG data'!U$3,FALSE))</f>
        <v>15.899479011253938</v>
      </c>
      <c r="M122" s="407"/>
      <c r="N122" s="362">
        <f>IF(OR(ISERROR(VLOOKUP($E122&amp;$D$91&amp;$D$92,'CCG data'!$A:$AD,'CCG data'!G$3,FALSE)),ISBLANK(VLOOKUP($E122&amp;$D$91&amp;$D$92,'CCG data'!$A:$AD,'CCG data'!G$3,FALSE))),"",VLOOKUP($E122&amp;$D$91&amp;$D$92,'CCG data'!$A:$AD,'CCG data'!G$3,FALSE))</f>
        <v>1047</v>
      </c>
      <c r="P122" s="397" t="str">
        <f>IF(OR(ISERROR(VLOOKUP($E122&amp;$D$91&amp;$D$92,'CCG data'!$A:$AD,'CCG data'!B$3,FALSE)),ISBLANK(VLOOKUP($E122&amp;$D$91&amp;$D$92,'CCG data'!$A:$AD,'CCG data'!B$3,FALSE))),"",VLOOKUP($E122&amp;$D$91&amp;$D$92,'CCG data'!$A:$AD,'CCG data'!B$3,FALSE))</f>
        <v/>
      </c>
      <c r="Q122" s="263"/>
      <c r="R122" s="263">
        <f>IF(OR(ISERROR(VLOOKUP($E122&amp;$D$91&amp;$D$92,'CCG data'!$A:$AD,'CCG data'!C$3,FALSE)),ISBLANK(VLOOKUP($E122&amp;$D$91&amp;$D$92,'CCG data'!$A:$AD,'CCG data'!C$3,FALSE))),"",VLOOKUP($E122&amp;$D$91&amp;$D$92,'CCG data'!$A:$AD,'CCG data'!C$3,FALSE))</f>
        <v>0.74212034383954151</v>
      </c>
      <c r="S122" s="263"/>
      <c r="T122" s="263">
        <f>IF(OR(ISERROR(VLOOKUP($E122&amp;$D$91&amp;$D$92,'CCG data'!$A:$AD,'CCG data'!D$3,FALSE)),ISBLANK(VLOOKUP($E122&amp;$D$91&amp;$D$92,'CCG data'!$A:$AD,'CCG data'!D$3,FALSE))),"",VLOOKUP($E122&amp;$D$91&amp;$D$92,'CCG data'!$A:$AD,'CCG data'!D$3,FALSE))</f>
        <v>0.16427889207258833</v>
      </c>
      <c r="U122" s="263"/>
      <c r="V122" s="263">
        <f>IF(OR(ISERROR(VLOOKUP($E122&amp;$D$91&amp;$D$92,'CCG data'!$A:$AD,'CCG data'!E$3,FALSE)),ISBLANK(VLOOKUP($E122&amp;$D$91&amp;$D$92,'CCG data'!$A:$AD,'CCG data'!E$3,FALSE))),"",VLOOKUP($E122&amp;$D$91&amp;$D$92,'CCG data'!$A:$AD,'CCG data'!E$3,FALSE))</f>
        <v>9.3600764087870103E-2</v>
      </c>
      <c r="W122" s="398"/>
      <c r="Y122" s="111"/>
      <c r="Z122" s="163">
        <f>IFERROR(VLOOKUP($E122&amp;$D$92, Outliers!$A$4:$P$214,13,FALSE),"0")</f>
        <v>0</v>
      </c>
      <c r="AA122" s="163">
        <f>IFERROR(VLOOKUP($E122&amp;$D$92, Outliers!$A$4:$P$214,14,FALSE),"0")</f>
        <v>1</v>
      </c>
      <c r="AB122" s="163">
        <f>IFERROR(VLOOKUP($E122&amp;$D$92, Outliers!$A$4:$P$214,15,FALSE),"0")</f>
        <v>1</v>
      </c>
      <c r="AC122" s="106"/>
    </row>
    <row r="123" spans="2:29" x14ac:dyDescent="0.25">
      <c r="D123" s="318"/>
      <c r="E123" s="103" t="s">
        <v>27</v>
      </c>
      <c r="F123" s="95" t="str">
        <f>IF(P122="","",VLOOKUP($E122&amp;$D$91&amp;$D$92,'CCG data'!$A:$AD,'CCG data'!W$3,FALSE))</f>
        <v/>
      </c>
      <c r="G123" s="96" t="str">
        <f>IF(P122="","",VLOOKUP($E122&amp;$D$91&amp;$D$92,'CCG data'!$A:$AD,'CCG data'!X$3,FALSE))</f>
        <v/>
      </c>
      <c r="H123" s="96">
        <f>IF(R122="","",VLOOKUP($E122&amp;$D$91&amp;$D$92,'CCG data'!$A:$AD,'CCG data'!Y$3,FALSE))</f>
        <v>113.46475868283221</v>
      </c>
      <c r="I123" s="96">
        <f>IF(R122="","",VLOOKUP($E122&amp;$D$91&amp;$D$92,'CCG data'!$A:$AD,'CCG data'!Z$3,FALSE))</f>
        <v>130.62804883911448</v>
      </c>
      <c r="J123" s="96">
        <f>IF(T122="","",VLOOKUP($E122&amp;$D$91&amp;$D$92,'CCG data'!$A:$AD,'CCG data'!AA$3,FALSE))</f>
        <v>23.999593176154573</v>
      </c>
      <c r="K123" s="96">
        <f>IF(T122="","",VLOOKUP($E122&amp;$D$91&amp;$D$92,'CCG data'!$A:$AD,'CCG data'!AB$3,FALSE))</f>
        <v>32.433429321600883</v>
      </c>
      <c r="L123" s="96">
        <f>IF(V122="","",VLOOKUP($E122&amp;$D$91&amp;$D$92,'CCG data'!$A:$AD,'CCG data'!AC$3,FALSE))</f>
        <v>12.751542771920501</v>
      </c>
      <c r="M123" s="96">
        <f>IF(V122="","",VLOOKUP($E122&amp;$D$91&amp;$D$92,'CCG data'!$A:$AD,'CCG data'!AD$3,FALSE))</f>
        <v>19.047415250587374</v>
      </c>
      <c r="N123" s="363"/>
      <c r="P123" s="150" t="str">
        <f>IF(P122="","",VLOOKUP($E122&amp;$D$91&amp;$D$92,'CCG data'!$A:$AD,'CCG data'!I$3,FALSE))</f>
        <v/>
      </c>
      <c r="Q123" s="15" t="str">
        <f>IF(P122="","",VLOOKUP($E122&amp;$D$91&amp;$D$92,'CCG data'!$A:$AD,'CCG data'!J$3,FALSE))</f>
        <v/>
      </c>
      <c r="R123" s="15">
        <f>IF(R122="","",VLOOKUP($E122&amp;$D$91&amp;$D$92,'CCG data'!$A:$AD,'CCG data'!K$3,FALSE))</f>
        <v>0.71499999999999997</v>
      </c>
      <c r="S123" s="15">
        <f>IF(R122="","",VLOOKUP($E122&amp;$D$91&amp;$D$92,'CCG data'!$A:$AD,'CCG data'!L$3,FALSE))</f>
        <v>0.76800000000000002</v>
      </c>
      <c r="T123" s="15">
        <f>IF(T122="","",VLOOKUP($E122&amp;$D$91&amp;$D$92,'CCG data'!$A:$AD,'CCG data'!M$3,FALSE))</f>
        <v>0.14299999999999999</v>
      </c>
      <c r="U123" s="15">
        <f>IF(T122="","",VLOOKUP($E122&amp;$D$91&amp;$D$92,'CCG data'!$A:$AD,'CCG data'!N$3,FALSE))</f>
        <v>0.188</v>
      </c>
      <c r="V123" s="15">
        <f>IF(V122="","",VLOOKUP($E122&amp;$D$91&amp;$D$92,'CCG data'!$A:$AD,'CCG data'!O$3,FALSE))</f>
        <v>7.6999999999999999E-2</v>
      </c>
      <c r="W123" s="135">
        <f>IF(V122="","",VLOOKUP($E122&amp;$D$91&amp;$D$92,'CCG data'!$A:$AD,'CCG data'!P$3,FALSE))</f>
        <v>0.113</v>
      </c>
      <c r="Z123" s="163" t="str">
        <f>IFERROR(VLOOKUP($E123&amp;$D$92, Outliers!$A$4:$P$214,13,FALSE),"0")</f>
        <v>0</v>
      </c>
      <c r="AA123" s="163" t="str">
        <f>IFERROR(VLOOKUP($E123&amp;$D$92, Outliers!$A$4:$P$214,14,FALSE),"0")</f>
        <v>0</v>
      </c>
      <c r="AB123" s="163" t="str">
        <f>IFERROR(VLOOKUP($E123&amp;$D$92, Outliers!$A$4:$P$214,15,FALSE),"0")</f>
        <v>0</v>
      </c>
    </row>
    <row r="124" spans="2:29" s="40" customFormat="1" ht="15.75" x14ac:dyDescent="0.25">
      <c r="D124" s="318"/>
      <c r="E124" s="104" t="s">
        <v>159</v>
      </c>
      <c r="F124" s="405" t="str">
        <f>IF(OR(ISERROR(VLOOKUP($E124&amp;$D$91&amp;$D$92,'CCG data'!$A:$AD,'CCG data'!R$3,FALSE)),ISBLANK(VLOOKUP($E124&amp;$D$91&amp;$D$92,'CCG data'!$A:$AD,'CCG data'!R$3,FALSE))),"",VLOOKUP($E124&amp;$D$91&amp;$D$92,'CCG data'!$A:$AD,'CCG data'!R$3,FALSE))</f>
        <v/>
      </c>
      <c r="G124" s="406"/>
      <c r="H124" s="406">
        <f>IF(OR(ISERROR(VLOOKUP($E124&amp;$D$91&amp;$D$92,'CCG data'!$A:$AD,'CCG data'!S$3,FALSE)),ISBLANK(VLOOKUP($E124&amp;$D$91&amp;$D$92,'CCG data'!$A:$AD,'CCG data'!S$3,FALSE))),"",VLOOKUP($E124&amp;$D$91&amp;$D$92,'CCG data'!$A:$AD,'CCG data'!S$3,FALSE))</f>
        <v>114.53233568184562</v>
      </c>
      <c r="I124" s="406"/>
      <c r="J124" s="406">
        <f>IF(OR(ISERROR(VLOOKUP($E124&amp;$D$91&amp;$D$92,'CCG data'!$A:$AD,'CCG data'!T$3,FALSE)),ISBLANK(VLOOKUP($E124&amp;$D$91&amp;$D$92,'CCG data'!$A:$AD,'CCG data'!T$3,FALSE))),"",VLOOKUP($E124&amp;$D$91&amp;$D$92,'CCG data'!$A:$AD,'CCG data'!T$3,FALSE))</f>
        <v>15.116204670227438</v>
      </c>
      <c r="K124" s="406"/>
      <c r="L124" s="406">
        <f>IF(OR(ISERROR(VLOOKUP($E124&amp;$D$91&amp;$D$92,'CCG data'!$A:$AD,'CCG data'!U$3,FALSE)),ISBLANK(VLOOKUP($E124&amp;$D$91&amp;$D$92,'CCG data'!$A:$AD,'CCG data'!U$3,FALSE))),"",VLOOKUP($E124&amp;$D$91&amp;$D$92,'CCG data'!$A:$AD,'CCG data'!U$3,FALSE))</f>
        <v>24.836957960778239</v>
      </c>
      <c r="M124" s="407"/>
      <c r="N124" s="362">
        <f>IF(OR(ISERROR(VLOOKUP($E124&amp;$D$91&amp;$D$92,'CCG data'!$A:$AD,'CCG data'!G$3,FALSE)),ISBLANK(VLOOKUP($E124&amp;$D$91&amp;$D$92,'CCG data'!$A:$AD,'CCG data'!G$3,FALSE))),"",VLOOKUP($E124&amp;$D$91&amp;$D$92,'CCG data'!$A:$AD,'CCG data'!G$3,FALSE))</f>
        <v>1564</v>
      </c>
      <c r="P124" s="397" t="str">
        <f>IF(OR(ISERROR(VLOOKUP($E124&amp;$D$91&amp;$D$92,'CCG data'!$A:$AD,'CCG data'!B$3,FALSE)),ISBLANK(VLOOKUP($E124&amp;$D$91&amp;$D$92,'CCG data'!$A:$AD,'CCG data'!B$3,FALSE))),"",VLOOKUP($E124&amp;$D$91&amp;$D$92,'CCG data'!$A:$AD,'CCG data'!B$3,FALSE))</f>
        <v/>
      </c>
      <c r="Q124" s="263"/>
      <c r="R124" s="263">
        <f>IF(OR(ISERROR(VLOOKUP($E124&amp;$D$91&amp;$D$92,'CCG data'!$A:$AD,'CCG data'!C$3,FALSE)),ISBLANK(VLOOKUP($E124&amp;$D$91&amp;$D$92,'CCG data'!$A:$AD,'CCG data'!C$3,FALSE))),"",VLOOKUP($E124&amp;$D$91&amp;$D$92,'CCG data'!$A:$AD,'CCG data'!C$3,FALSE))</f>
        <v>0.7506393861892583</v>
      </c>
      <c r="S124" s="263"/>
      <c r="T124" s="263">
        <f>IF(OR(ISERROR(VLOOKUP($E124&amp;$D$91&amp;$D$92,'CCG data'!$A:$AD,'CCG data'!D$3,FALSE)),ISBLANK(VLOOKUP($E124&amp;$D$91&amp;$D$92,'CCG data'!$A:$AD,'CCG data'!D$3,FALSE))),"",VLOOKUP($E124&amp;$D$91&amp;$D$92,'CCG data'!$A:$AD,'CCG data'!D$3,FALSE))</f>
        <v>8.6956521739130432E-2</v>
      </c>
      <c r="U124" s="263"/>
      <c r="V124" s="263">
        <f>IF(OR(ISERROR(VLOOKUP($E124&amp;$D$91&amp;$D$92,'CCG data'!$A:$AD,'CCG data'!E$3,FALSE)),ISBLANK(VLOOKUP($E124&amp;$D$91&amp;$D$92,'CCG data'!$A:$AD,'CCG data'!E$3,FALSE))),"",VLOOKUP($E124&amp;$D$91&amp;$D$92,'CCG data'!$A:$AD,'CCG data'!E$3,FALSE))</f>
        <v>0.16240409207161124</v>
      </c>
      <c r="W124" s="398"/>
      <c r="Y124" s="111"/>
      <c r="Z124" s="163">
        <f>IFERROR(VLOOKUP($E124&amp;$D$92, Outliers!$A$4:$P$214,13,FALSE),"0")</f>
        <v>1</v>
      </c>
      <c r="AA124" s="163">
        <f>IFERROR(VLOOKUP($E124&amp;$D$92, Outliers!$A$4:$P$214,14,FALSE),"0")</f>
        <v>0</v>
      </c>
      <c r="AB124" s="163">
        <f>IFERROR(VLOOKUP($E124&amp;$D$92, Outliers!$A$4:$P$214,15,FALSE),"0")</f>
        <v>0</v>
      </c>
      <c r="AC124" s="106"/>
    </row>
    <row r="125" spans="2:29" x14ac:dyDescent="0.25">
      <c r="D125" s="318"/>
      <c r="E125" s="103" t="s">
        <v>27</v>
      </c>
      <c r="F125" s="95" t="str">
        <f>IF(P124="","",VLOOKUP($E124&amp;$D$91&amp;$D$92,'CCG data'!$A:$AD,'CCG data'!W$3,FALSE))</f>
        <v/>
      </c>
      <c r="G125" s="96" t="str">
        <f>IF(P124="","",VLOOKUP($E124&amp;$D$91&amp;$D$92,'CCG data'!$A:$AD,'CCG data'!X$3,FALSE))</f>
        <v/>
      </c>
      <c r="H125" s="96">
        <f>IF(R124="","",VLOOKUP($E124&amp;$D$91&amp;$D$92,'CCG data'!$A:$AD,'CCG data'!Y$3,FALSE))</f>
        <v>107.98069395294249</v>
      </c>
      <c r="I125" s="96">
        <f>IF(R124="","",VLOOKUP($E124&amp;$D$91&amp;$D$92,'CCG data'!$A:$AD,'CCG data'!Z$3,FALSE))</f>
        <v>121.08397741074876</v>
      </c>
      <c r="J125" s="96">
        <f>IF(T124="","",VLOOKUP($E124&amp;$D$91&amp;$D$92,'CCG data'!$A:$AD,'CCG data'!AA$3,FALSE))</f>
        <v>12.57564511083222</v>
      </c>
      <c r="K125" s="96">
        <f>IF(T124="","",VLOOKUP($E124&amp;$D$91&amp;$D$92,'CCG data'!$A:$AD,'CCG data'!AB$3,FALSE))</f>
        <v>17.656764229622656</v>
      </c>
      <c r="L125" s="96">
        <f>IF(V124="","",VLOOKUP($E124&amp;$D$91&amp;$D$92,'CCG data'!$A:$AD,'CCG data'!AC$3,FALSE))</f>
        <v>21.782475643703549</v>
      </c>
      <c r="M125" s="96">
        <f>IF(V124="","",VLOOKUP($E124&amp;$D$91&amp;$D$92,'CCG data'!$A:$AD,'CCG data'!AD$3,FALSE))</f>
        <v>27.891440277852929</v>
      </c>
      <c r="N125" s="363"/>
      <c r="P125" s="150" t="str">
        <f>IF(P124="","",VLOOKUP($E124&amp;$D$91&amp;$D$92,'CCG data'!$A:$AD,'CCG data'!I$3,FALSE))</f>
        <v/>
      </c>
      <c r="Q125" s="15" t="str">
        <f>IF(P124="","",VLOOKUP($E124&amp;$D$91&amp;$D$92,'CCG data'!$A:$AD,'CCG data'!J$3,FALSE))</f>
        <v/>
      </c>
      <c r="R125" s="15">
        <f>IF(R124="","",VLOOKUP($E124&amp;$D$91&amp;$D$92,'CCG data'!$A:$AD,'CCG data'!K$3,FALSE))</f>
        <v>0.72899999999999998</v>
      </c>
      <c r="S125" s="15">
        <f>IF(R124="","",VLOOKUP($E124&amp;$D$91&amp;$D$92,'CCG data'!$A:$AD,'CCG data'!L$3,FALSE))</f>
        <v>0.77100000000000002</v>
      </c>
      <c r="T125" s="15">
        <f>IF(T124="","",VLOOKUP($E124&amp;$D$91&amp;$D$92,'CCG data'!$A:$AD,'CCG data'!M$3,FALSE))</f>
        <v>7.3999999999999996E-2</v>
      </c>
      <c r="U125" s="15">
        <f>IF(T124="","",VLOOKUP($E124&amp;$D$91&amp;$D$92,'CCG data'!$A:$AD,'CCG data'!N$3,FALSE))</f>
        <v>0.10199999999999999</v>
      </c>
      <c r="V125" s="15">
        <f>IF(V124="","",VLOOKUP($E124&amp;$D$91&amp;$D$92,'CCG data'!$A:$AD,'CCG data'!O$3,FALSE))</f>
        <v>0.14499999999999999</v>
      </c>
      <c r="W125" s="135">
        <f>IF(V124="","",VLOOKUP($E124&amp;$D$91&amp;$D$92,'CCG data'!$A:$AD,'CCG data'!P$3,FALSE))</f>
        <v>0.182</v>
      </c>
      <c r="Z125" s="163" t="str">
        <f>IFERROR(VLOOKUP($E125&amp;$D$92, Outliers!$A$4:$P$214,13,FALSE),"0")</f>
        <v>0</v>
      </c>
      <c r="AA125" s="163" t="str">
        <f>IFERROR(VLOOKUP($E125&amp;$D$92, Outliers!$A$4:$P$214,14,FALSE),"0")</f>
        <v>0</v>
      </c>
      <c r="AB125" s="163" t="str">
        <f>IFERROR(VLOOKUP($E125&amp;$D$92, Outliers!$A$4:$P$214,15,FALSE),"0")</f>
        <v>0</v>
      </c>
    </row>
    <row r="126" spans="2:29" s="40" customFormat="1" ht="15.75" x14ac:dyDescent="0.25">
      <c r="D126" s="318"/>
      <c r="E126" s="104" t="s">
        <v>394</v>
      </c>
      <c r="F126" s="405" t="str">
        <f>IF(OR(ISERROR(VLOOKUP($E126&amp;$D$91&amp;$D$92,'CCG data'!$A:$AD,'CCG data'!R$3,FALSE)),ISBLANK(VLOOKUP($E126&amp;$D$91&amp;$D$92,'CCG data'!$A:$AD,'CCG data'!R$3,FALSE))),"",VLOOKUP($E126&amp;$D$91&amp;$D$92,'CCG data'!$A:$AD,'CCG data'!R$3,FALSE))</f>
        <v/>
      </c>
      <c r="G126" s="406"/>
      <c r="H126" s="406">
        <f>IF(OR(ISERROR(VLOOKUP($E126&amp;$D$91&amp;$D$92,'CCG data'!$A:$AD,'CCG data'!S$3,FALSE)),ISBLANK(VLOOKUP($E126&amp;$D$91&amp;$D$92,'CCG data'!$A:$AD,'CCG data'!S$3,FALSE))),"",VLOOKUP($E126&amp;$D$91&amp;$D$92,'CCG data'!$A:$AD,'CCG data'!S$3,FALSE))</f>
        <v>116.30141566701205</v>
      </c>
      <c r="I126" s="406"/>
      <c r="J126" s="406">
        <f>IF(OR(ISERROR(VLOOKUP($E126&amp;$D$91&amp;$D$92,'CCG data'!$A:$AD,'CCG data'!T$3,FALSE)),ISBLANK(VLOOKUP($E126&amp;$D$91&amp;$D$92,'CCG data'!$A:$AD,'CCG data'!T$3,FALSE))),"",VLOOKUP($E126&amp;$D$91&amp;$D$92,'CCG data'!$A:$AD,'CCG data'!T$3,FALSE))</f>
        <v>17.973933814612089</v>
      </c>
      <c r="K126" s="406"/>
      <c r="L126" s="406">
        <f>IF(OR(ISERROR(VLOOKUP($E126&amp;$D$91&amp;$D$92,'CCG data'!$A:$AD,'CCG data'!U$3,FALSE)),ISBLANK(VLOOKUP($E126&amp;$D$91&amp;$D$92,'CCG data'!$A:$AD,'CCG data'!U$3,FALSE))),"",VLOOKUP($E126&amp;$D$91&amp;$D$92,'CCG data'!$A:$AD,'CCG data'!U$3,FALSE))</f>
        <v>36.562760429032878</v>
      </c>
      <c r="M126" s="407"/>
      <c r="N126" s="362">
        <f>IF(OR(ISERROR(VLOOKUP($E126&amp;$D$91&amp;$D$92,'CCG data'!$A:$AD,'CCG data'!G$3,FALSE)),ISBLANK(VLOOKUP($E126&amp;$D$91&amp;$D$92,'CCG data'!$A:$AD,'CCG data'!G$3,FALSE))),"",VLOOKUP($E126&amp;$D$91&amp;$D$92,'CCG data'!$A:$AD,'CCG data'!G$3,FALSE))</f>
        <v>750</v>
      </c>
      <c r="P126" s="397" t="str">
        <f>IF(OR(ISERROR(VLOOKUP($E126&amp;$D$91&amp;$D$92,'CCG data'!$A:$AD,'CCG data'!B$3,FALSE)),ISBLANK(VLOOKUP($E126&amp;$D$91&amp;$D$92,'CCG data'!$A:$AD,'CCG data'!B$3,FALSE))),"",VLOOKUP($E126&amp;$D$91&amp;$D$92,'CCG data'!$A:$AD,'CCG data'!B$3,FALSE))</f>
        <v/>
      </c>
      <c r="Q126" s="263"/>
      <c r="R126" s="263">
        <f>IF(OR(ISERROR(VLOOKUP($E126&amp;$D$91&amp;$D$92,'CCG data'!$A:$AD,'CCG data'!C$3,FALSE)),ISBLANK(VLOOKUP($E126&amp;$D$91&amp;$D$92,'CCG data'!$A:$AD,'CCG data'!C$3,FALSE))),"",VLOOKUP($E126&amp;$D$91&amp;$D$92,'CCG data'!$A:$AD,'CCG data'!C$3,FALSE))</f>
        <v>0.68533333333333335</v>
      </c>
      <c r="S126" s="263"/>
      <c r="T126" s="263">
        <f>IF(OR(ISERROR(VLOOKUP($E126&amp;$D$91&amp;$D$92,'CCG data'!$A:$AD,'CCG data'!D$3,FALSE)),ISBLANK(VLOOKUP($E126&amp;$D$91&amp;$D$92,'CCG data'!$A:$AD,'CCG data'!D$3,FALSE))),"",VLOOKUP($E126&amp;$D$91&amp;$D$92,'CCG data'!$A:$AD,'CCG data'!D$3,FALSE))</f>
        <v>9.3333333333333338E-2</v>
      </c>
      <c r="U126" s="263"/>
      <c r="V126" s="263">
        <f>IF(OR(ISERROR(VLOOKUP($E126&amp;$D$91&amp;$D$92,'CCG data'!$A:$AD,'CCG data'!E$3,FALSE)),ISBLANK(VLOOKUP($E126&amp;$D$91&amp;$D$92,'CCG data'!$A:$AD,'CCG data'!E$3,FALSE))),"",VLOOKUP($E126&amp;$D$91&amp;$D$92,'CCG data'!$A:$AD,'CCG data'!E$3,FALSE))</f>
        <v>0.22133333333333333</v>
      </c>
      <c r="W126" s="398"/>
      <c r="Y126" s="111"/>
      <c r="Z126" s="163">
        <f>IFERROR(VLOOKUP($E126&amp;$D$92, Outliers!$A$4:$P$214,13,FALSE),"0")</f>
        <v>0</v>
      </c>
      <c r="AA126" s="163">
        <f>IFERROR(VLOOKUP($E126&amp;$D$92, Outliers!$A$4:$P$214,14,FALSE),"0")</f>
        <v>0</v>
      </c>
      <c r="AB126" s="163">
        <f>IFERROR(VLOOKUP($E126&amp;$D$92, Outliers!$A$4:$P$214,15,FALSE),"0")</f>
        <v>1</v>
      </c>
      <c r="AC126" s="106"/>
    </row>
    <row r="127" spans="2:29" x14ac:dyDescent="0.25">
      <c r="D127" s="318"/>
      <c r="E127" s="103" t="s">
        <v>27</v>
      </c>
      <c r="F127" s="95" t="str">
        <f>IF(P126="","",VLOOKUP($E126&amp;$D$91&amp;$D$92,'CCG data'!$A:$AD,'CCG data'!W$3,FALSE))</f>
        <v/>
      </c>
      <c r="G127" s="96" t="str">
        <f>IF(P126="","",VLOOKUP($E126&amp;$D$91&amp;$D$92,'CCG data'!$A:$AD,'CCG data'!X$3,FALSE))</f>
        <v/>
      </c>
      <c r="H127" s="96">
        <f>IF(R126="","",VLOOKUP($E126&amp;$D$91&amp;$D$92,'CCG data'!$A:$AD,'CCG data'!Y$3,FALSE))</f>
        <v>106.24693801787288</v>
      </c>
      <c r="I127" s="96">
        <f>IF(R126="","",VLOOKUP($E126&amp;$D$91&amp;$D$92,'CCG data'!$A:$AD,'CCG data'!Z$3,FALSE))</f>
        <v>126.35589331615122</v>
      </c>
      <c r="J127" s="96">
        <f>IF(T126="","",VLOOKUP($E126&amp;$D$91&amp;$D$92,'CCG data'!$A:$AD,'CCG data'!AA$3,FALSE))</f>
        <v>13.76327367078067</v>
      </c>
      <c r="K127" s="96">
        <f>IF(T126="","",VLOOKUP($E126&amp;$D$91&amp;$D$92,'CCG data'!$A:$AD,'CCG data'!AB$3,FALSE))</f>
        <v>22.184593958443507</v>
      </c>
      <c r="L127" s="96">
        <f>IF(V126="","",VLOOKUP($E126&amp;$D$91&amp;$D$92,'CCG data'!$A:$AD,'CCG data'!AC$3,FALSE))</f>
        <v>31.000632106292237</v>
      </c>
      <c r="M127" s="96">
        <f>IF(V126="","",VLOOKUP($E126&amp;$D$91&amp;$D$92,'CCG data'!$A:$AD,'CCG data'!AD$3,FALSE))</f>
        <v>42.124888751773518</v>
      </c>
      <c r="N127" s="363"/>
      <c r="P127" s="150" t="str">
        <f>IF(P126="","",VLOOKUP($E126&amp;$D$91&amp;$D$92,'CCG data'!$A:$AD,'CCG data'!I$3,FALSE))</f>
        <v/>
      </c>
      <c r="Q127" s="15" t="str">
        <f>IF(P126="","",VLOOKUP($E126&amp;$D$91&amp;$D$92,'CCG data'!$A:$AD,'CCG data'!J$3,FALSE))</f>
        <v/>
      </c>
      <c r="R127" s="15">
        <f>IF(R126="","",VLOOKUP($E126&amp;$D$91&amp;$D$92,'CCG data'!$A:$AD,'CCG data'!K$3,FALSE))</f>
        <v>0.65100000000000002</v>
      </c>
      <c r="S127" s="15">
        <f>IF(R126="","",VLOOKUP($E126&amp;$D$91&amp;$D$92,'CCG data'!$A:$AD,'CCG data'!L$3,FALSE))</f>
        <v>0.71799999999999997</v>
      </c>
      <c r="T127" s="15">
        <f>IF(T126="","",VLOOKUP($E126&amp;$D$91&amp;$D$92,'CCG data'!$A:$AD,'CCG data'!M$3,FALSE))</f>
        <v>7.4999999999999997E-2</v>
      </c>
      <c r="U127" s="15">
        <f>IF(T126="","",VLOOKUP($E126&amp;$D$91&amp;$D$92,'CCG data'!$A:$AD,'CCG data'!N$3,FALSE))</f>
        <v>0.11600000000000001</v>
      </c>
      <c r="V127" s="15">
        <f>IF(V126="","",VLOOKUP($E126&amp;$D$91&amp;$D$92,'CCG data'!$A:$AD,'CCG data'!O$3,FALSE))</f>
        <v>0.193</v>
      </c>
      <c r="W127" s="135">
        <f>IF(V126="","",VLOOKUP($E126&amp;$D$91&amp;$D$92,'CCG data'!$A:$AD,'CCG data'!P$3,FALSE))</f>
        <v>0.252</v>
      </c>
      <c r="Z127" s="163" t="str">
        <f>IFERROR(VLOOKUP($E127&amp;$D$92, Outliers!$A$4:$P$214,13,FALSE),"0")</f>
        <v>0</v>
      </c>
      <c r="AA127" s="163" t="str">
        <f>IFERROR(VLOOKUP($E127&amp;$D$92, Outliers!$A$4:$P$214,14,FALSE),"0")</f>
        <v>0</v>
      </c>
      <c r="AB127" s="163" t="str">
        <f>IFERROR(VLOOKUP($E127&amp;$D$92, Outliers!$A$4:$P$214,15,FALSE),"0")</f>
        <v>0</v>
      </c>
    </row>
    <row r="128" spans="2:29" s="40" customFormat="1" ht="15.75" x14ac:dyDescent="0.25">
      <c r="D128" s="318"/>
      <c r="E128" s="104" t="s">
        <v>160</v>
      </c>
      <c r="F128" s="405" t="str">
        <f>IF(OR(ISERROR(VLOOKUP($E128&amp;$D$91&amp;$D$92,'CCG data'!$A:$AD,'CCG data'!R$3,FALSE)),ISBLANK(VLOOKUP($E128&amp;$D$91&amp;$D$92,'CCG data'!$A:$AD,'CCG data'!R$3,FALSE))),"",VLOOKUP($E128&amp;$D$91&amp;$D$92,'CCG data'!$A:$AD,'CCG data'!R$3,FALSE))</f>
        <v/>
      </c>
      <c r="G128" s="406"/>
      <c r="H128" s="406">
        <f>IF(OR(ISERROR(VLOOKUP($E128&amp;$D$91&amp;$D$92,'CCG data'!$A:$AD,'CCG data'!S$3,FALSE)),ISBLANK(VLOOKUP($E128&amp;$D$91&amp;$D$92,'CCG data'!$A:$AD,'CCG data'!S$3,FALSE))),"",VLOOKUP($E128&amp;$D$91&amp;$D$92,'CCG data'!$A:$AD,'CCG data'!S$3,FALSE))</f>
        <v>76.913639546793362</v>
      </c>
      <c r="I128" s="406"/>
      <c r="J128" s="406">
        <f>IF(OR(ISERROR(VLOOKUP($E128&amp;$D$91&amp;$D$92,'CCG data'!$A:$AD,'CCG data'!T$3,FALSE)),ISBLANK(VLOOKUP($E128&amp;$D$91&amp;$D$92,'CCG data'!$A:$AD,'CCG data'!T$3,FALSE))),"",VLOOKUP($E128&amp;$D$91&amp;$D$92,'CCG data'!$A:$AD,'CCG data'!T$3,FALSE))</f>
        <v>10.707978448715622</v>
      </c>
      <c r="K128" s="406"/>
      <c r="L128" s="406">
        <f>IF(OR(ISERROR(VLOOKUP($E128&amp;$D$91&amp;$D$92,'CCG data'!$A:$AD,'CCG data'!U$3,FALSE)),ISBLANK(VLOOKUP($E128&amp;$D$91&amp;$D$92,'CCG data'!$A:$AD,'CCG data'!U$3,FALSE))),"",VLOOKUP($E128&amp;$D$91&amp;$D$92,'CCG data'!$A:$AD,'CCG data'!U$3,FALSE))</f>
        <v>21.132300195223671</v>
      </c>
      <c r="M128" s="407"/>
      <c r="N128" s="362">
        <f>IF(OR(ISERROR(VLOOKUP($E128&amp;$D$91&amp;$D$92,'CCG data'!$A:$AD,'CCG data'!G$3,FALSE)),ISBLANK(VLOOKUP($E128&amp;$D$91&amp;$D$92,'CCG data'!$A:$AD,'CCG data'!G$3,FALSE))),"",VLOOKUP($E128&amp;$D$91&amp;$D$92,'CCG data'!$A:$AD,'CCG data'!G$3,FALSE))</f>
        <v>162</v>
      </c>
      <c r="P128" s="397" t="str">
        <f>IF(OR(ISERROR(VLOOKUP($E128&amp;$D$91&amp;$D$92,'CCG data'!$A:$AD,'CCG data'!B$3,FALSE)),ISBLANK(VLOOKUP($E128&amp;$D$91&amp;$D$92,'CCG data'!$A:$AD,'CCG data'!B$3,FALSE))),"",VLOOKUP($E128&amp;$D$91&amp;$D$92,'CCG data'!$A:$AD,'CCG data'!B$3,FALSE))</f>
        <v/>
      </c>
      <c r="Q128" s="263"/>
      <c r="R128" s="263">
        <f>IF(OR(ISERROR(VLOOKUP($E128&amp;$D$91&amp;$D$92,'CCG data'!$A:$AD,'CCG data'!C$3,FALSE)),ISBLANK(VLOOKUP($E128&amp;$D$91&amp;$D$92,'CCG data'!$A:$AD,'CCG data'!C$3,FALSE))),"",VLOOKUP($E128&amp;$D$91&amp;$D$92,'CCG data'!$A:$AD,'CCG data'!C$3,FALSE))</f>
        <v>0.70987654320987659</v>
      </c>
      <c r="S128" s="263"/>
      <c r="T128" s="263">
        <f>IF(OR(ISERROR(VLOOKUP($E128&amp;$D$91&amp;$D$92,'CCG data'!$A:$AD,'CCG data'!D$3,FALSE)),ISBLANK(VLOOKUP($E128&amp;$D$91&amp;$D$92,'CCG data'!$A:$AD,'CCG data'!D$3,FALSE))),"",VLOOKUP($E128&amp;$D$91&amp;$D$92,'CCG data'!$A:$AD,'CCG data'!D$3,FALSE))</f>
        <v>8.6419753086419748E-2</v>
      </c>
      <c r="U128" s="263"/>
      <c r="V128" s="263">
        <f>IF(OR(ISERROR(VLOOKUP($E128&amp;$D$91&amp;$D$92,'CCG data'!$A:$AD,'CCG data'!E$3,FALSE)),ISBLANK(VLOOKUP($E128&amp;$D$91&amp;$D$92,'CCG data'!$A:$AD,'CCG data'!E$3,FALSE))),"",VLOOKUP($E128&amp;$D$91&amp;$D$92,'CCG data'!$A:$AD,'CCG data'!E$3,FALSE))</f>
        <v>0.20370370370370369</v>
      </c>
      <c r="W128" s="398"/>
      <c r="Y128" s="111"/>
      <c r="Z128" s="163">
        <f>IFERROR(VLOOKUP($E128&amp;$D$92, Outliers!$A$4:$P$214,13,FALSE),"0")</f>
        <v>1</v>
      </c>
      <c r="AA128" s="163">
        <f>IFERROR(VLOOKUP($E128&amp;$D$92, Outliers!$A$4:$P$214,14,FALSE),"0")</f>
        <v>0</v>
      </c>
      <c r="AB128" s="163">
        <f>IFERROR(VLOOKUP($E128&amp;$D$92, Outliers!$A$4:$P$214,15,FALSE),"0")</f>
        <v>0</v>
      </c>
      <c r="AC128" s="106"/>
    </row>
    <row r="129" spans="4:29" x14ac:dyDescent="0.25">
      <c r="D129" s="318"/>
      <c r="E129" s="103" t="s">
        <v>27</v>
      </c>
      <c r="F129" s="95" t="str">
        <f>IF(P128="","",VLOOKUP($E128&amp;$D$91&amp;$D$92,'CCG data'!$A:$AD,'CCG data'!W$3,FALSE))</f>
        <v/>
      </c>
      <c r="G129" s="96" t="str">
        <f>IF(P128="","",VLOOKUP($E128&amp;$D$91&amp;$D$92,'CCG data'!$A:$AD,'CCG data'!X$3,FALSE))</f>
        <v/>
      </c>
      <c r="H129" s="96">
        <f>IF(R128="","",VLOOKUP($E128&amp;$D$91&amp;$D$92,'CCG data'!$A:$AD,'CCG data'!Y$3,FALSE))</f>
        <v>62.856061162250519</v>
      </c>
      <c r="I129" s="96">
        <f>IF(R128="","",VLOOKUP($E128&amp;$D$91&amp;$D$92,'CCG data'!$A:$AD,'CCG data'!Z$3,FALSE))</f>
        <v>90.971217931336213</v>
      </c>
      <c r="J129" s="96">
        <f>IF(T128="","",VLOOKUP($E128&amp;$D$91&amp;$D$92,'CCG data'!$A:$AD,'CCG data'!AA$3,FALSE))</f>
        <v>5.0987963163082046</v>
      </c>
      <c r="K129" s="96">
        <f>IF(T128="","",VLOOKUP($E128&amp;$D$91&amp;$D$92,'CCG data'!$A:$AD,'CCG data'!AB$3,FALSE))</f>
        <v>16.317160581123041</v>
      </c>
      <c r="L129" s="96">
        <f>IF(V128="","",VLOOKUP($E128&amp;$D$91&amp;$D$92,'CCG data'!$A:$AD,'CCG data'!AC$3,FALSE))</f>
        <v>13.922124080667793</v>
      </c>
      <c r="M129" s="96">
        <f>IF(V128="","",VLOOKUP($E128&amp;$D$91&amp;$D$92,'CCG data'!$A:$AD,'CCG data'!AD$3,FALSE))</f>
        <v>28.342476309779549</v>
      </c>
      <c r="N129" s="363"/>
      <c r="P129" s="150" t="str">
        <f>IF(P128="","",VLOOKUP($E128&amp;$D$91&amp;$D$92,'CCG data'!$A:$AD,'CCG data'!I$3,FALSE))</f>
        <v/>
      </c>
      <c r="Q129" s="15" t="str">
        <f>IF(P128="","",VLOOKUP($E128&amp;$D$91&amp;$D$92,'CCG data'!$A:$AD,'CCG data'!J$3,FALSE))</f>
        <v/>
      </c>
      <c r="R129" s="15">
        <f>IF(R128="","",VLOOKUP($E128&amp;$D$91&amp;$D$92,'CCG data'!$A:$AD,'CCG data'!K$3,FALSE))</f>
        <v>0.63600000000000001</v>
      </c>
      <c r="S129" s="15">
        <f>IF(R128="","",VLOOKUP($E128&amp;$D$91&amp;$D$92,'CCG data'!$A:$AD,'CCG data'!L$3,FALSE))</f>
        <v>0.77400000000000002</v>
      </c>
      <c r="T129" s="15">
        <f>IF(T128="","",VLOOKUP($E128&amp;$D$91&amp;$D$92,'CCG data'!$A:$AD,'CCG data'!M$3,FALSE))</f>
        <v>5.1999999999999998E-2</v>
      </c>
      <c r="U129" s="15">
        <f>IF(T128="","",VLOOKUP($E128&amp;$D$91&amp;$D$92,'CCG data'!$A:$AD,'CCG data'!N$3,FALSE))</f>
        <v>0.14000000000000001</v>
      </c>
      <c r="V129" s="15">
        <f>IF(V128="","",VLOOKUP($E128&amp;$D$91&amp;$D$92,'CCG data'!$A:$AD,'CCG data'!O$3,FALSE))</f>
        <v>0.14899999999999999</v>
      </c>
      <c r="W129" s="135">
        <f>IF(V128="","",VLOOKUP($E128&amp;$D$91&amp;$D$92,'CCG data'!$A:$AD,'CCG data'!P$3,FALSE))</f>
        <v>0.27200000000000002</v>
      </c>
      <c r="Z129" s="163" t="str">
        <f>IFERROR(VLOOKUP($E129&amp;$D$92, Outliers!$A$4:$P$214,13,FALSE),"0")</f>
        <v>0</v>
      </c>
      <c r="AA129" s="163" t="str">
        <f>IFERROR(VLOOKUP($E129&amp;$D$92, Outliers!$A$4:$P$214,14,FALSE),"0")</f>
        <v>0</v>
      </c>
      <c r="AB129" s="163" t="str">
        <f>IFERROR(VLOOKUP($E129&amp;$D$92, Outliers!$A$4:$P$214,15,FALSE),"0")</f>
        <v>0</v>
      </c>
    </row>
    <row r="130" spans="4:29" s="40" customFormat="1" ht="15.75" x14ac:dyDescent="0.25">
      <c r="D130" s="318"/>
      <c r="E130" s="104" t="s">
        <v>161</v>
      </c>
      <c r="F130" s="405" t="str">
        <f>IF(OR(ISERROR(VLOOKUP($E130&amp;$D$91&amp;$D$92,'CCG data'!$A:$AD,'CCG data'!R$3,FALSE)),ISBLANK(VLOOKUP($E130&amp;$D$91&amp;$D$92,'CCG data'!$A:$AD,'CCG data'!R$3,FALSE))),"",VLOOKUP($E130&amp;$D$91&amp;$D$92,'CCG data'!$A:$AD,'CCG data'!R$3,FALSE))</f>
        <v/>
      </c>
      <c r="G130" s="406"/>
      <c r="H130" s="406">
        <f>IF(OR(ISERROR(VLOOKUP($E130&amp;$D$91&amp;$D$92,'CCG data'!$A:$AD,'CCG data'!S$3,FALSE)),ISBLANK(VLOOKUP($E130&amp;$D$91&amp;$D$92,'CCG data'!$A:$AD,'CCG data'!S$3,FALSE))),"",VLOOKUP($E130&amp;$D$91&amp;$D$92,'CCG data'!$A:$AD,'CCG data'!S$3,FALSE))</f>
        <v>111.14324707631897</v>
      </c>
      <c r="I130" s="406"/>
      <c r="J130" s="406">
        <f>IF(OR(ISERROR(VLOOKUP($E130&amp;$D$91&amp;$D$92,'CCG data'!$A:$AD,'CCG data'!T$3,FALSE)),ISBLANK(VLOOKUP($E130&amp;$D$91&amp;$D$92,'CCG data'!$A:$AD,'CCG data'!T$3,FALSE))),"",VLOOKUP($E130&amp;$D$91&amp;$D$92,'CCG data'!$A:$AD,'CCG data'!T$3,FALSE))</f>
        <v>12.112111333112285</v>
      </c>
      <c r="K130" s="406"/>
      <c r="L130" s="406">
        <f>IF(OR(ISERROR(VLOOKUP($E130&amp;$D$91&amp;$D$92,'CCG data'!$A:$AD,'CCG data'!U$3,FALSE)),ISBLANK(VLOOKUP($E130&amp;$D$91&amp;$D$92,'CCG data'!$A:$AD,'CCG data'!U$3,FALSE))),"",VLOOKUP($E130&amp;$D$91&amp;$D$92,'CCG data'!$A:$AD,'CCG data'!U$3,FALSE))</f>
        <v>27.047288402313292</v>
      </c>
      <c r="M130" s="407"/>
      <c r="N130" s="362">
        <f>IF(OR(ISERROR(VLOOKUP($E130&amp;$D$91&amp;$D$92,'CCG data'!$A:$AD,'CCG data'!G$3,FALSE)),ISBLANK(VLOOKUP($E130&amp;$D$91&amp;$D$92,'CCG data'!$A:$AD,'CCG data'!G$3,FALSE))),"",VLOOKUP($E130&amp;$D$91&amp;$D$92,'CCG data'!$A:$AD,'CCG data'!G$3,FALSE))</f>
        <v>1601</v>
      </c>
      <c r="P130" s="397" t="str">
        <f>IF(OR(ISERROR(VLOOKUP($E130&amp;$D$91&amp;$D$92,'CCG data'!$A:$AD,'CCG data'!B$3,FALSE)),ISBLANK(VLOOKUP($E130&amp;$D$91&amp;$D$92,'CCG data'!$A:$AD,'CCG data'!B$3,FALSE))),"",VLOOKUP($E130&amp;$D$91&amp;$D$92,'CCG data'!$A:$AD,'CCG data'!B$3,FALSE))</f>
        <v/>
      </c>
      <c r="Q130" s="263"/>
      <c r="R130" s="263">
        <f>IF(OR(ISERROR(VLOOKUP($E130&amp;$D$91&amp;$D$92,'CCG data'!$A:$AD,'CCG data'!C$3,FALSE)),ISBLANK(VLOOKUP($E130&amp;$D$91&amp;$D$92,'CCG data'!$A:$AD,'CCG data'!C$3,FALSE))),"",VLOOKUP($E130&amp;$D$91&amp;$D$92,'CCG data'!$A:$AD,'CCG data'!C$3,FALSE))</f>
        <v>0.74328544659587759</v>
      </c>
      <c r="S130" s="263"/>
      <c r="T130" s="263">
        <f>IF(OR(ISERROR(VLOOKUP($E130&amp;$D$91&amp;$D$92,'CCG data'!$A:$AD,'CCG data'!D$3,FALSE)),ISBLANK(VLOOKUP($E130&amp;$D$91&amp;$D$92,'CCG data'!$A:$AD,'CCG data'!D$3,FALSE))),"",VLOOKUP($E130&amp;$D$91&amp;$D$92,'CCG data'!$A:$AD,'CCG data'!D$3,FALSE))</f>
        <v>7.0580886945658963E-2</v>
      </c>
      <c r="U130" s="263"/>
      <c r="V130" s="263">
        <f>IF(OR(ISERROR(VLOOKUP($E130&amp;$D$91&amp;$D$92,'CCG data'!$A:$AD,'CCG data'!E$3,FALSE)),ISBLANK(VLOOKUP($E130&amp;$D$91&amp;$D$92,'CCG data'!$A:$AD,'CCG data'!E$3,FALSE))),"",VLOOKUP($E130&amp;$D$91&amp;$D$92,'CCG data'!$A:$AD,'CCG data'!E$3,FALSE))</f>
        <v>0.18613366645846346</v>
      </c>
      <c r="W130" s="398"/>
      <c r="Y130" s="111"/>
      <c r="Z130" s="163">
        <f>IFERROR(VLOOKUP($E130&amp;$D$92, Outliers!$A$4:$P$214,13,FALSE),"0")</f>
        <v>1</v>
      </c>
      <c r="AA130" s="163">
        <f>IFERROR(VLOOKUP($E130&amp;$D$92, Outliers!$A$4:$P$214,14,FALSE),"0")</f>
        <v>1</v>
      </c>
      <c r="AB130" s="163">
        <f>IFERROR(VLOOKUP($E130&amp;$D$92, Outliers!$A$4:$P$214,15,FALSE),"0")</f>
        <v>0</v>
      </c>
      <c r="AC130" s="106"/>
    </row>
    <row r="131" spans="4:29" x14ac:dyDescent="0.25">
      <c r="D131" s="318"/>
      <c r="E131" s="103" t="s">
        <v>27</v>
      </c>
      <c r="F131" s="95" t="str">
        <f>IF(P130="","",VLOOKUP($E130&amp;$D$91&amp;$D$92,'CCG data'!$A:$AD,'CCG data'!W$3,FALSE))</f>
        <v/>
      </c>
      <c r="G131" s="96" t="str">
        <f>IF(P130="","",VLOOKUP($E130&amp;$D$91&amp;$D$92,'CCG data'!$A:$AD,'CCG data'!X$3,FALSE))</f>
        <v/>
      </c>
      <c r="H131" s="96">
        <f>IF(R130="","",VLOOKUP($E130&amp;$D$91&amp;$D$92,'CCG data'!$A:$AD,'CCG data'!Y$3,FALSE))</f>
        <v>104.82835880092405</v>
      </c>
      <c r="I131" s="96">
        <f>IF(R130="","",VLOOKUP($E130&amp;$D$91&amp;$D$92,'CCG data'!$A:$AD,'CCG data'!Z$3,FALSE))</f>
        <v>117.45813535171389</v>
      </c>
      <c r="J131" s="96">
        <f>IF(T130="","",VLOOKUP($E130&amp;$D$91&amp;$D$92,'CCG data'!$A:$AD,'CCG data'!AA$3,FALSE))</f>
        <v>9.8788646184284215</v>
      </c>
      <c r="K131" s="96">
        <f>IF(T130="","",VLOOKUP($E130&amp;$D$91&amp;$D$92,'CCG data'!$A:$AD,'CCG data'!AB$3,FALSE))</f>
        <v>14.345358047796148</v>
      </c>
      <c r="L131" s="96">
        <f>IF(V130="","",VLOOKUP($E130&amp;$D$91&amp;$D$92,'CCG data'!$A:$AD,'CCG data'!AC$3,FALSE))</f>
        <v>23.976345998710812</v>
      </c>
      <c r="M131" s="96">
        <f>IF(V130="","",VLOOKUP($E130&amp;$D$91&amp;$D$92,'CCG data'!$A:$AD,'CCG data'!AD$3,FALSE))</f>
        <v>30.118230805915772</v>
      </c>
      <c r="N131" s="363"/>
      <c r="P131" s="150" t="str">
        <f>IF(P130="","",VLOOKUP($E130&amp;$D$91&amp;$D$92,'CCG data'!$A:$AD,'CCG data'!I$3,FALSE))</f>
        <v/>
      </c>
      <c r="Q131" s="15" t="str">
        <f>IF(P130="","",VLOOKUP($E130&amp;$D$91&amp;$D$92,'CCG data'!$A:$AD,'CCG data'!J$3,FALSE))</f>
        <v/>
      </c>
      <c r="R131" s="15">
        <f>IF(R130="","",VLOOKUP($E130&amp;$D$91&amp;$D$92,'CCG data'!$A:$AD,'CCG data'!K$3,FALSE))</f>
        <v>0.72099999999999997</v>
      </c>
      <c r="S131" s="15">
        <f>IF(R130="","",VLOOKUP($E130&amp;$D$91&amp;$D$92,'CCG data'!$A:$AD,'CCG data'!L$3,FALSE))</f>
        <v>0.76400000000000001</v>
      </c>
      <c r="T131" s="15">
        <f>IF(T130="","",VLOOKUP($E130&amp;$D$91&amp;$D$92,'CCG data'!$A:$AD,'CCG data'!M$3,FALSE))</f>
        <v>5.8999999999999997E-2</v>
      </c>
      <c r="U131" s="15">
        <f>IF(T130="","",VLOOKUP($E130&amp;$D$91&amp;$D$92,'CCG data'!$A:$AD,'CCG data'!N$3,FALSE))</f>
        <v>8.4000000000000005E-2</v>
      </c>
      <c r="V131" s="15">
        <f>IF(V130="","",VLOOKUP($E130&amp;$D$91&amp;$D$92,'CCG data'!$A:$AD,'CCG data'!O$3,FALSE))</f>
        <v>0.16800000000000001</v>
      </c>
      <c r="W131" s="135">
        <f>IF(V130="","",VLOOKUP($E130&amp;$D$91&amp;$D$92,'CCG data'!$A:$AD,'CCG data'!P$3,FALSE))</f>
        <v>0.20599999999999999</v>
      </c>
      <c r="Z131" s="163" t="str">
        <f>IFERROR(VLOOKUP($E131&amp;$D$92, Outliers!$A$4:$P$214,13,FALSE),"0")</f>
        <v>0</v>
      </c>
      <c r="AA131" s="163" t="str">
        <f>IFERROR(VLOOKUP($E131&amp;$D$92, Outliers!$A$4:$P$214,14,FALSE),"0")</f>
        <v>0</v>
      </c>
      <c r="AB131" s="163" t="str">
        <f>IFERROR(VLOOKUP($E131&amp;$D$92, Outliers!$A$4:$P$214,15,FALSE),"0")</f>
        <v>0</v>
      </c>
    </row>
    <row r="132" spans="4:29" s="40" customFormat="1" ht="15.75" x14ac:dyDescent="0.25">
      <c r="D132" s="318"/>
      <c r="E132" s="104" t="s">
        <v>162</v>
      </c>
      <c r="F132" s="405" t="str">
        <f>IF(OR(ISERROR(VLOOKUP($E132&amp;$D$91&amp;$D$92,'CCG data'!$A:$AD,'CCG data'!R$3,FALSE)),ISBLANK(VLOOKUP($E132&amp;$D$91&amp;$D$92,'CCG data'!$A:$AD,'CCG data'!R$3,FALSE))),"",VLOOKUP($E132&amp;$D$91&amp;$D$92,'CCG data'!$A:$AD,'CCG data'!R$3,FALSE))</f>
        <v/>
      </c>
      <c r="G132" s="406"/>
      <c r="H132" s="406">
        <f>IF(OR(ISERROR(VLOOKUP($E132&amp;$D$91&amp;$D$92,'CCG data'!$A:$AD,'CCG data'!S$3,FALSE)),ISBLANK(VLOOKUP($E132&amp;$D$91&amp;$D$92,'CCG data'!$A:$AD,'CCG data'!S$3,FALSE))),"",VLOOKUP($E132&amp;$D$91&amp;$D$92,'CCG data'!$A:$AD,'CCG data'!S$3,FALSE))</f>
        <v>126.02002376458512</v>
      </c>
      <c r="I132" s="406"/>
      <c r="J132" s="406">
        <f>IF(OR(ISERROR(VLOOKUP($E132&amp;$D$91&amp;$D$92,'CCG data'!$A:$AD,'CCG data'!T$3,FALSE)),ISBLANK(VLOOKUP($E132&amp;$D$91&amp;$D$92,'CCG data'!$A:$AD,'CCG data'!T$3,FALSE))),"",VLOOKUP($E132&amp;$D$91&amp;$D$92,'CCG data'!$A:$AD,'CCG data'!T$3,FALSE))</f>
        <v>21.951243477744697</v>
      </c>
      <c r="K132" s="406"/>
      <c r="L132" s="406">
        <f>IF(OR(ISERROR(VLOOKUP($E132&amp;$D$91&amp;$D$92,'CCG data'!$A:$AD,'CCG data'!U$3,FALSE)),ISBLANK(VLOOKUP($E132&amp;$D$91&amp;$D$92,'CCG data'!$A:$AD,'CCG data'!U$3,FALSE))),"",VLOOKUP($E132&amp;$D$91&amp;$D$92,'CCG data'!$A:$AD,'CCG data'!U$3,FALSE))</f>
        <v>26.769133877542512</v>
      </c>
      <c r="M132" s="407"/>
      <c r="N132" s="362">
        <f>IF(OR(ISERROR(VLOOKUP($E132&amp;$D$91&amp;$D$92,'CCG data'!$A:$AD,'CCG data'!G$3,FALSE)),ISBLANK(VLOOKUP($E132&amp;$D$91&amp;$D$92,'CCG data'!$A:$AD,'CCG data'!G$3,FALSE))),"",VLOOKUP($E132&amp;$D$91&amp;$D$92,'CCG data'!$A:$AD,'CCG data'!G$3,FALSE))</f>
        <v>1463</v>
      </c>
      <c r="P132" s="397" t="str">
        <f>IF(OR(ISERROR(VLOOKUP($E132&amp;$D$91&amp;$D$92,'CCG data'!$A:$AD,'CCG data'!B$3,FALSE)),ISBLANK(VLOOKUP($E132&amp;$D$91&amp;$D$92,'CCG data'!$A:$AD,'CCG data'!B$3,FALSE))),"",VLOOKUP($E132&amp;$D$91&amp;$D$92,'CCG data'!$A:$AD,'CCG data'!B$3,FALSE))</f>
        <v/>
      </c>
      <c r="Q132" s="263"/>
      <c r="R132" s="263">
        <f>IF(OR(ISERROR(VLOOKUP($E132&amp;$D$91&amp;$D$92,'CCG data'!$A:$AD,'CCG data'!C$3,FALSE)),ISBLANK(VLOOKUP($E132&amp;$D$91&amp;$D$92,'CCG data'!$A:$AD,'CCG data'!C$3,FALSE))),"",VLOOKUP($E132&amp;$D$91&amp;$D$92,'CCG data'!$A:$AD,'CCG data'!C$3,FALSE))</f>
        <v>0.73957621326042378</v>
      </c>
      <c r="S132" s="263"/>
      <c r="T132" s="263">
        <f>IF(OR(ISERROR(VLOOKUP($E132&amp;$D$91&amp;$D$92,'CCG data'!$A:$AD,'CCG data'!D$3,FALSE)),ISBLANK(VLOOKUP($E132&amp;$D$91&amp;$D$92,'CCG data'!$A:$AD,'CCG data'!D$3,FALSE))),"",VLOOKUP($E132&amp;$D$91&amp;$D$92,'CCG data'!$A:$AD,'CCG data'!D$3,FALSE))</f>
        <v>0.10594668489405332</v>
      </c>
      <c r="U132" s="263"/>
      <c r="V132" s="263">
        <f>IF(OR(ISERROR(VLOOKUP($E132&amp;$D$91&amp;$D$92,'CCG data'!$A:$AD,'CCG data'!E$3,FALSE)),ISBLANK(VLOOKUP($E132&amp;$D$91&amp;$D$92,'CCG data'!$A:$AD,'CCG data'!E$3,FALSE))),"",VLOOKUP($E132&amp;$D$91&amp;$D$92,'CCG data'!$A:$AD,'CCG data'!E$3,FALSE))</f>
        <v>0.15447710184552291</v>
      </c>
      <c r="W132" s="398"/>
      <c r="Y132" s="111"/>
      <c r="Z132" s="163">
        <f>IFERROR(VLOOKUP($E132&amp;$D$92, Outliers!$A$4:$P$214,13,FALSE),"0")</f>
        <v>0</v>
      </c>
      <c r="AA132" s="163">
        <f>IFERROR(VLOOKUP($E132&amp;$D$92, Outliers!$A$4:$P$214,14,FALSE),"0")</f>
        <v>1</v>
      </c>
      <c r="AB132" s="163">
        <f>IFERROR(VLOOKUP($E132&amp;$D$92, Outliers!$A$4:$P$214,15,FALSE),"0")</f>
        <v>0</v>
      </c>
      <c r="AC132" s="106"/>
    </row>
    <row r="133" spans="4:29" x14ac:dyDescent="0.25">
      <c r="D133" s="318"/>
      <c r="E133" s="103" t="s">
        <v>27</v>
      </c>
      <c r="F133" s="95" t="str">
        <f>IF(P132="","",VLOOKUP($E132&amp;$D$91&amp;$D$92,'CCG data'!$A:$AD,'CCG data'!W$3,FALSE))</f>
        <v/>
      </c>
      <c r="G133" s="96" t="str">
        <f>IF(P132="","",VLOOKUP($E132&amp;$D$91&amp;$D$92,'CCG data'!$A:$AD,'CCG data'!X$3,FALSE))</f>
        <v/>
      </c>
      <c r="H133" s="96">
        <f>IF(R132="","",VLOOKUP($E132&amp;$D$91&amp;$D$92,'CCG data'!$A:$AD,'CCG data'!Y$3,FALSE))</f>
        <v>118.51102560043596</v>
      </c>
      <c r="I133" s="96">
        <f>IF(R132="","",VLOOKUP($E132&amp;$D$91&amp;$D$92,'CCG data'!$A:$AD,'CCG data'!Z$3,FALSE))</f>
        <v>133.52902192873429</v>
      </c>
      <c r="J133" s="96">
        <f>IF(T132="","",VLOOKUP($E132&amp;$D$91&amp;$D$92,'CCG data'!$A:$AD,'CCG data'!AA$3,FALSE))</f>
        <v>18.495437519009883</v>
      </c>
      <c r="K133" s="96">
        <f>IF(T132="","",VLOOKUP($E132&amp;$D$91&amp;$D$92,'CCG data'!$A:$AD,'CCG data'!AB$3,FALSE))</f>
        <v>25.407049436479511</v>
      </c>
      <c r="L133" s="96">
        <f>IF(V132="","",VLOOKUP($E132&amp;$D$91&amp;$D$92,'CCG data'!$A:$AD,'CCG data'!AC$3,FALSE))</f>
        <v>23.279047533241886</v>
      </c>
      <c r="M133" s="96">
        <f>IF(V132="","",VLOOKUP($E132&amp;$D$91&amp;$D$92,'CCG data'!$A:$AD,'CCG data'!AD$3,FALSE))</f>
        <v>30.259220221843137</v>
      </c>
      <c r="N133" s="363"/>
      <c r="P133" s="150" t="str">
        <f>IF(P132="","",VLOOKUP($E132&amp;$D$91&amp;$D$92,'CCG data'!$A:$AD,'CCG data'!I$3,FALSE))</f>
        <v/>
      </c>
      <c r="Q133" s="15" t="str">
        <f>IF(P132="","",VLOOKUP($E132&amp;$D$91&amp;$D$92,'CCG data'!$A:$AD,'CCG data'!J$3,FALSE))</f>
        <v/>
      </c>
      <c r="R133" s="15">
        <f>IF(R132="","",VLOOKUP($E132&amp;$D$91&amp;$D$92,'CCG data'!$A:$AD,'CCG data'!K$3,FALSE))</f>
        <v>0.71599999999999997</v>
      </c>
      <c r="S133" s="15">
        <f>IF(R132="","",VLOOKUP($E132&amp;$D$91&amp;$D$92,'CCG data'!$A:$AD,'CCG data'!L$3,FALSE))</f>
        <v>0.76100000000000001</v>
      </c>
      <c r="T133" s="15">
        <f>IF(T132="","",VLOOKUP($E132&amp;$D$91&amp;$D$92,'CCG data'!$A:$AD,'CCG data'!M$3,FALSE))</f>
        <v>9.0999999999999998E-2</v>
      </c>
      <c r="U133" s="15">
        <f>IF(T132="","",VLOOKUP($E132&amp;$D$91&amp;$D$92,'CCG data'!$A:$AD,'CCG data'!N$3,FALSE))</f>
        <v>0.123</v>
      </c>
      <c r="V133" s="15">
        <f>IF(V132="","",VLOOKUP($E132&amp;$D$91&amp;$D$92,'CCG data'!$A:$AD,'CCG data'!O$3,FALSE))</f>
        <v>0.13700000000000001</v>
      </c>
      <c r="W133" s="135">
        <f>IF(V132="","",VLOOKUP($E132&amp;$D$91&amp;$D$92,'CCG data'!$A:$AD,'CCG data'!P$3,FALSE))</f>
        <v>0.17399999999999999</v>
      </c>
      <c r="Z133" s="163" t="str">
        <f>IFERROR(VLOOKUP($E133&amp;$D$92, Outliers!$A$4:$P$214,13,FALSE),"0")</f>
        <v>0</v>
      </c>
      <c r="AA133" s="163" t="str">
        <f>IFERROR(VLOOKUP($E133&amp;$D$92, Outliers!$A$4:$P$214,14,FALSE),"0")</f>
        <v>0</v>
      </c>
      <c r="AB133" s="163" t="str">
        <f>IFERROR(VLOOKUP($E133&amp;$D$92, Outliers!$A$4:$P$214,15,FALSE),"0")</f>
        <v>0</v>
      </c>
    </row>
    <row r="134" spans="4:29" s="40" customFormat="1" ht="15.75" x14ac:dyDescent="0.25">
      <c r="D134" s="318"/>
      <c r="E134" s="104" t="s">
        <v>481</v>
      </c>
      <c r="F134" s="405" t="str">
        <f>IF(OR(ISERROR(VLOOKUP($E134&amp;$D$91&amp;$D$92,'CCG data'!$A:$AD,'CCG data'!R$3,FALSE)),ISBLANK(VLOOKUP($E134&amp;$D$91&amp;$D$92,'CCG data'!$A:$AD,'CCG data'!R$3,FALSE))),"",VLOOKUP($E134&amp;$D$91&amp;$D$92,'CCG data'!$A:$AD,'CCG data'!R$3,FALSE))</f>
        <v/>
      </c>
      <c r="G134" s="406"/>
      <c r="H134" s="406">
        <f>IF(OR(ISERROR(VLOOKUP($E134&amp;$D$91&amp;$D$92,'CCG data'!$A:$AD,'CCG data'!S$3,FALSE)),ISBLANK(VLOOKUP($E134&amp;$D$91&amp;$D$92,'CCG data'!$A:$AD,'CCG data'!S$3,FALSE))),"",VLOOKUP($E134&amp;$D$91&amp;$D$92,'CCG data'!$A:$AD,'CCG data'!S$3,FALSE))</f>
        <v>140.07654283190254</v>
      </c>
      <c r="I134" s="406"/>
      <c r="J134" s="406">
        <f>IF(OR(ISERROR(VLOOKUP($E134&amp;$D$91&amp;$D$92,'CCG data'!$A:$AD,'CCG data'!T$3,FALSE)),ISBLANK(VLOOKUP($E134&amp;$D$91&amp;$D$92,'CCG data'!$A:$AD,'CCG data'!T$3,FALSE))),"",VLOOKUP($E134&amp;$D$91&amp;$D$92,'CCG data'!$A:$AD,'CCG data'!T$3,FALSE))</f>
        <v>18.823969038160712</v>
      </c>
      <c r="K134" s="406"/>
      <c r="L134" s="406">
        <f>IF(OR(ISERROR(VLOOKUP($E134&amp;$D$91&amp;$D$92,'CCG data'!$A:$AD,'CCG data'!U$3,FALSE)),ISBLANK(VLOOKUP($E134&amp;$D$91&amp;$D$92,'CCG data'!$A:$AD,'CCG data'!U$3,FALSE))),"",VLOOKUP($E134&amp;$D$91&amp;$D$92,'CCG data'!$A:$AD,'CCG data'!U$3,FALSE))</f>
        <v>23.920347360564875</v>
      </c>
      <c r="M134" s="407"/>
      <c r="N134" s="362">
        <f>IF(OR(ISERROR(VLOOKUP($E134&amp;$D$91&amp;$D$92,'CCG data'!$A:$AD,'CCG data'!G$3,FALSE)),ISBLANK(VLOOKUP($E134&amp;$D$91&amp;$D$92,'CCG data'!$A:$AD,'CCG data'!G$3,FALSE))),"",VLOOKUP($E134&amp;$D$91&amp;$D$92,'CCG data'!$A:$AD,'CCG data'!G$3,FALSE))</f>
        <v>1572</v>
      </c>
      <c r="P134" s="397" t="str">
        <f>IF(OR(ISERROR(VLOOKUP($E134&amp;$D$91&amp;$D$92,'CCG data'!$A:$AD,'CCG data'!B$3,FALSE)),ISBLANK(VLOOKUP($E134&amp;$D$91&amp;$D$92,'CCG data'!$A:$AD,'CCG data'!B$3,FALSE))),"",VLOOKUP($E134&amp;$D$91&amp;$D$92,'CCG data'!$A:$AD,'CCG data'!B$3,FALSE))</f>
        <v/>
      </c>
      <c r="Q134" s="263"/>
      <c r="R134" s="263">
        <f>IF(OR(ISERROR(VLOOKUP($E134&amp;$D$91&amp;$D$92,'CCG data'!$A:$AD,'CCG data'!C$3,FALSE)),ISBLANK(VLOOKUP($E134&amp;$D$91&amp;$D$92,'CCG data'!$A:$AD,'CCG data'!C$3,FALSE))),"",VLOOKUP($E134&amp;$D$91&amp;$D$92,'CCG data'!$A:$AD,'CCG data'!C$3,FALSE))</f>
        <v>0.76908396946564883</v>
      </c>
      <c r="S134" s="263"/>
      <c r="T134" s="263">
        <f>IF(OR(ISERROR(VLOOKUP($E134&amp;$D$91&amp;$D$92,'CCG data'!$A:$AD,'CCG data'!D$3,FALSE)),ISBLANK(VLOOKUP($E134&amp;$D$91&amp;$D$92,'CCG data'!$A:$AD,'CCG data'!D$3,FALSE))),"",VLOOKUP($E134&amp;$D$91&amp;$D$92,'CCG data'!$A:$AD,'CCG data'!D$3,FALSE))</f>
        <v>9.7328244274809156E-2</v>
      </c>
      <c r="U134" s="263"/>
      <c r="V134" s="263">
        <f>IF(OR(ISERROR(VLOOKUP($E134&amp;$D$91&amp;$D$92,'CCG data'!$A:$AD,'CCG data'!E$3,FALSE)),ISBLANK(VLOOKUP($E134&amp;$D$91&amp;$D$92,'CCG data'!$A:$AD,'CCG data'!E$3,FALSE))),"",VLOOKUP($E134&amp;$D$91&amp;$D$92,'CCG data'!$A:$AD,'CCG data'!E$3,FALSE))</f>
        <v>0.13358778625954199</v>
      </c>
      <c r="W134" s="398"/>
      <c r="Y134" s="111"/>
      <c r="Z134" s="163">
        <f>IFERROR(VLOOKUP($E134&amp;$D$92, Outliers!$A$4:$P$214,13,FALSE),"0")</f>
        <v>0</v>
      </c>
      <c r="AA134" s="163">
        <f>IFERROR(VLOOKUP($E134&amp;$D$92, Outliers!$A$4:$P$214,14,FALSE),"0")</f>
        <v>0</v>
      </c>
      <c r="AB134" s="163">
        <f>IFERROR(VLOOKUP($E134&amp;$D$92, Outliers!$A$4:$P$214,15,FALSE),"0")</f>
        <v>0</v>
      </c>
      <c r="AC134" s="106"/>
    </row>
    <row r="135" spans="4:29" x14ac:dyDescent="0.25">
      <c r="D135" s="318"/>
      <c r="E135" s="103" t="s">
        <v>27</v>
      </c>
      <c r="F135" s="95" t="str">
        <f>IF(P134="","",VLOOKUP($E134&amp;$D$91&amp;$D$92,'CCG data'!$A:$AD,'CCG data'!W$3,FALSE))</f>
        <v/>
      </c>
      <c r="G135" s="96" t="str">
        <f>IF(P134="","",VLOOKUP($E134&amp;$D$91&amp;$D$92,'CCG data'!$A:$AD,'CCG data'!X$3,FALSE))</f>
        <v/>
      </c>
      <c r="H135" s="96">
        <f>IF(R134="","",VLOOKUP($E134&amp;$D$91&amp;$D$92,'CCG data'!$A:$AD,'CCG data'!Y$3,FALSE))</f>
        <v>132.18052109006382</v>
      </c>
      <c r="I135" s="96">
        <f>IF(R134="","",VLOOKUP($E134&amp;$D$91&amp;$D$92,'CCG data'!$A:$AD,'CCG data'!Z$3,FALSE))</f>
        <v>147.97256457374127</v>
      </c>
      <c r="J135" s="96">
        <f>IF(T134="","",VLOOKUP($E134&amp;$D$91&amp;$D$92,'CCG data'!$A:$AD,'CCG data'!AA$3,FALSE))</f>
        <v>15.841186748555252</v>
      </c>
      <c r="K135" s="96">
        <f>IF(T134="","",VLOOKUP($E134&amp;$D$91&amp;$D$92,'CCG data'!$A:$AD,'CCG data'!AB$3,FALSE))</f>
        <v>21.806751327766172</v>
      </c>
      <c r="L135" s="96">
        <f>IF(V134="","",VLOOKUP($E134&amp;$D$91&amp;$D$92,'CCG data'!$A:$AD,'CCG data'!AC$3,FALSE))</f>
        <v>20.685052215882681</v>
      </c>
      <c r="M135" s="96">
        <f>IF(V134="","",VLOOKUP($E134&amp;$D$91&amp;$D$92,'CCG data'!$A:$AD,'CCG data'!AD$3,FALSE))</f>
        <v>27.155642505247069</v>
      </c>
      <c r="N135" s="363"/>
      <c r="P135" s="150" t="str">
        <f>IF(P134="","",VLOOKUP($E134&amp;$D$91&amp;$D$92,'CCG data'!$A:$AD,'CCG data'!I$3,FALSE))</f>
        <v/>
      </c>
      <c r="Q135" s="15" t="str">
        <f>IF(P134="","",VLOOKUP($E134&amp;$D$91&amp;$D$92,'CCG data'!$A:$AD,'CCG data'!J$3,FALSE))</f>
        <v/>
      </c>
      <c r="R135" s="15">
        <f>IF(R134="","",VLOOKUP($E134&amp;$D$91&amp;$D$92,'CCG data'!$A:$AD,'CCG data'!K$3,FALSE))</f>
        <v>0.748</v>
      </c>
      <c r="S135" s="15">
        <f>IF(R134="","",VLOOKUP($E134&amp;$D$91&amp;$D$92,'CCG data'!$A:$AD,'CCG data'!L$3,FALSE))</f>
        <v>0.78900000000000003</v>
      </c>
      <c r="T135" s="15">
        <f>IF(T134="","",VLOOKUP($E134&amp;$D$91&amp;$D$92,'CCG data'!$A:$AD,'CCG data'!M$3,FALSE))</f>
        <v>8.4000000000000005E-2</v>
      </c>
      <c r="U135" s="15">
        <f>IF(T134="","",VLOOKUP($E134&amp;$D$91&amp;$D$92,'CCG data'!$A:$AD,'CCG data'!N$3,FALSE))</f>
        <v>0.113</v>
      </c>
      <c r="V135" s="15">
        <f>IF(V134="","",VLOOKUP($E134&amp;$D$91&amp;$D$92,'CCG data'!$A:$AD,'CCG data'!O$3,FALSE))</f>
        <v>0.11799999999999999</v>
      </c>
      <c r="W135" s="135">
        <f>IF(V134="","",VLOOKUP($E134&amp;$D$91&amp;$D$92,'CCG data'!$A:$AD,'CCG data'!P$3,FALSE))</f>
        <v>0.151</v>
      </c>
      <c r="Z135" s="163" t="str">
        <f>IFERROR(VLOOKUP($E135&amp;$D$92, Outliers!$A$4:$P$214,13,FALSE),"0")</f>
        <v>0</v>
      </c>
      <c r="AA135" s="163" t="str">
        <f>IFERROR(VLOOKUP($E135&amp;$D$92, Outliers!$A$4:$P$214,14,FALSE),"0")</f>
        <v>0</v>
      </c>
      <c r="AB135" s="163" t="str">
        <f>IFERROR(VLOOKUP($E135&amp;$D$92, Outliers!$A$4:$P$214,15,FALSE),"0")</f>
        <v>0</v>
      </c>
    </row>
    <row r="136" spans="4:29" s="40" customFormat="1" ht="15.75" x14ac:dyDescent="0.25">
      <c r="D136" s="318"/>
      <c r="E136" s="104" t="s">
        <v>163</v>
      </c>
      <c r="F136" s="405" t="str">
        <f>IF(OR(ISERROR(VLOOKUP($E136&amp;$D$91&amp;$D$92,'CCG data'!$A:$AD,'CCG data'!R$3,FALSE)),ISBLANK(VLOOKUP($E136&amp;$D$91&amp;$D$92,'CCG data'!$A:$AD,'CCG data'!R$3,FALSE))),"",VLOOKUP($E136&amp;$D$91&amp;$D$92,'CCG data'!$A:$AD,'CCG data'!R$3,FALSE))</f>
        <v/>
      </c>
      <c r="G136" s="406"/>
      <c r="H136" s="406">
        <f>IF(OR(ISERROR(VLOOKUP($E136&amp;$D$91&amp;$D$92,'CCG data'!$A:$AD,'CCG data'!S$3,FALSE)),ISBLANK(VLOOKUP($E136&amp;$D$91&amp;$D$92,'CCG data'!$A:$AD,'CCG data'!S$3,FALSE))),"",VLOOKUP($E136&amp;$D$91&amp;$D$92,'CCG data'!$A:$AD,'CCG data'!S$3,FALSE))</f>
        <v>115.39403897168393</v>
      </c>
      <c r="I136" s="406"/>
      <c r="J136" s="406">
        <f>IF(OR(ISERROR(VLOOKUP($E136&amp;$D$91&amp;$D$92,'CCG data'!$A:$AD,'CCG data'!T$3,FALSE)),ISBLANK(VLOOKUP($E136&amp;$D$91&amp;$D$92,'CCG data'!$A:$AD,'CCG data'!T$3,FALSE))),"",VLOOKUP($E136&amp;$D$91&amp;$D$92,'CCG data'!$A:$AD,'CCG data'!T$3,FALSE))</f>
        <v>21.166968266790089</v>
      </c>
      <c r="K136" s="406"/>
      <c r="L136" s="406">
        <f>IF(OR(ISERROR(VLOOKUP($E136&amp;$D$91&amp;$D$92,'CCG data'!$A:$AD,'CCG data'!U$3,FALSE)),ISBLANK(VLOOKUP($E136&amp;$D$91&amp;$D$92,'CCG data'!$A:$AD,'CCG data'!U$3,FALSE))),"",VLOOKUP($E136&amp;$D$91&amp;$D$92,'CCG data'!$A:$AD,'CCG data'!U$3,FALSE))</f>
        <v>46.165490151746532</v>
      </c>
      <c r="M136" s="407"/>
      <c r="N136" s="362">
        <f>IF(OR(ISERROR(VLOOKUP($E136&amp;$D$91&amp;$D$92,'CCG data'!$A:$AD,'CCG data'!G$3,FALSE)),ISBLANK(VLOOKUP($E136&amp;$D$91&amp;$D$92,'CCG data'!$A:$AD,'CCG data'!G$3,FALSE))),"",VLOOKUP($E136&amp;$D$91&amp;$D$92,'CCG data'!$A:$AD,'CCG data'!G$3,FALSE))</f>
        <v>2452</v>
      </c>
      <c r="P136" s="397" t="str">
        <f>IF(OR(ISERROR(VLOOKUP($E136&amp;$D$91&amp;$D$92,'CCG data'!$A:$AD,'CCG data'!B$3,FALSE)),ISBLANK(VLOOKUP($E136&amp;$D$91&amp;$D$92,'CCG data'!$A:$AD,'CCG data'!B$3,FALSE))),"",VLOOKUP($E136&amp;$D$91&amp;$D$92,'CCG data'!$A:$AD,'CCG data'!B$3,FALSE))</f>
        <v/>
      </c>
      <c r="Q136" s="263"/>
      <c r="R136" s="263">
        <f>IF(OR(ISERROR(VLOOKUP($E136&amp;$D$91&amp;$D$92,'CCG data'!$A:$AD,'CCG data'!C$3,FALSE)),ISBLANK(VLOOKUP($E136&amp;$D$91&amp;$D$92,'CCG data'!$A:$AD,'CCG data'!C$3,FALSE))),"",VLOOKUP($E136&amp;$D$91&amp;$D$92,'CCG data'!$A:$AD,'CCG data'!C$3,FALSE))</f>
        <v>0.63376835236541595</v>
      </c>
      <c r="S136" s="263"/>
      <c r="T136" s="263">
        <f>IF(OR(ISERROR(VLOOKUP($E136&amp;$D$91&amp;$D$92,'CCG data'!$A:$AD,'CCG data'!D$3,FALSE)),ISBLANK(VLOOKUP($E136&amp;$D$91&amp;$D$92,'CCG data'!$A:$AD,'CCG data'!D$3,FALSE))),"",VLOOKUP($E136&amp;$D$91&amp;$D$92,'CCG data'!$A:$AD,'CCG data'!D$3,FALSE))</f>
        <v>0.1068515497553018</v>
      </c>
      <c r="U136" s="263"/>
      <c r="V136" s="263">
        <f>IF(OR(ISERROR(VLOOKUP($E136&amp;$D$91&amp;$D$92,'CCG data'!$A:$AD,'CCG data'!E$3,FALSE)),ISBLANK(VLOOKUP($E136&amp;$D$91&amp;$D$92,'CCG data'!$A:$AD,'CCG data'!E$3,FALSE))),"",VLOOKUP($E136&amp;$D$91&amp;$D$92,'CCG data'!$A:$AD,'CCG data'!E$3,FALSE))</f>
        <v>0.25938009787928223</v>
      </c>
      <c r="W136" s="398"/>
      <c r="Y136" s="111"/>
      <c r="Z136" s="163">
        <f>IFERROR(VLOOKUP($E136&amp;$D$92, Outliers!$A$4:$P$214,13,FALSE),"0")</f>
        <v>1</v>
      </c>
      <c r="AA136" s="163">
        <f>IFERROR(VLOOKUP($E136&amp;$D$92, Outliers!$A$4:$P$214,14,FALSE),"0")</f>
        <v>1</v>
      </c>
      <c r="AB136" s="163">
        <f>IFERROR(VLOOKUP($E136&amp;$D$92, Outliers!$A$4:$P$214,15,FALSE),"0")</f>
        <v>1</v>
      </c>
      <c r="AC136" s="106"/>
    </row>
    <row r="137" spans="4:29" x14ac:dyDescent="0.25">
      <c r="D137" s="318"/>
      <c r="E137" s="103" t="s">
        <v>27</v>
      </c>
      <c r="F137" s="95" t="str">
        <f>IF(P136="","",VLOOKUP($E136&amp;$D$91&amp;$D$92,'CCG data'!$A:$AD,'CCG data'!W$3,FALSE))</f>
        <v/>
      </c>
      <c r="G137" s="96" t="str">
        <f>IF(P136="","",VLOOKUP($E136&amp;$D$91&amp;$D$92,'CCG data'!$A:$AD,'CCG data'!X$3,FALSE))</f>
        <v/>
      </c>
      <c r="H137" s="96">
        <f>IF(R136="","",VLOOKUP($E136&amp;$D$91&amp;$D$92,'CCG data'!$A:$AD,'CCG data'!Y$3,FALSE))</f>
        <v>109.65665469718989</v>
      </c>
      <c r="I137" s="96">
        <f>IF(R136="","",VLOOKUP($E136&amp;$D$91&amp;$D$92,'CCG data'!$A:$AD,'CCG data'!Z$3,FALSE))</f>
        <v>121.13142324617796</v>
      </c>
      <c r="J137" s="96">
        <f>IF(T136="","",VLOOKUP($E136&amp;$D$91&amp;$D$92,'CCG data'!$A:$AD,'CCG data'!AA$3,FALSE))</f>
        <v>18.603876920012244</v>
      </c>
      <c r="K137" s="96">
        <f>IF(T136="","",VLOOKUP($E136&amp;$D$91&amp;$D$92,'CCG data'!$A:$AD,'CCG data'!AB$3,FALSE))</f>
        <v>23.730059613567935</v>
      </c>
      <c r="L137" s="96">
        <f>IF(V136="","",VLOOKUP($E136&amp;$D$91&amp;$D$92,'CCG data'!$A:$AD,'CCG data'!AC$3,FALSE))</f>
        <v>42.57755186505733</v>
      </c>
      <c r="M137" s="96">
        <f>IF(V136="","",VLOOKUP($E136&amp;$D$91&amp;$D$92,'CCG data'!$A:$AD,'CCG data'!AD$3,FALSE))</f>
        <v>49.753428438435733</v>
      </c>
      <c r="N137" s="363"/>
      <c r="P137" s="150" t="str">
        <f>IF(P136="","",VLOOKUP($E136&amp;$D$91&amp;$D$92,'CCG data'!$A:$AD,'CCG data'!I$3,FALSE))</f>
        <v/>
      </c>
      <c r="Q137" s="15" t="str">
        <f>IF(P136="","",VLOOKUP($E136&amp;$D$91&amp;$D$92,'CCG data'!$A:$AD,'CCG data'!J$3,FALSE))</f>
        <v/>
      </c>
      <c r="R137" s="15">
        <f>IF(R136="","",VLOOKUP($E136&amp;$D$91&amp;$D$92,'CCG data'!$A:$AD,'CCG data'!K$3,FALSE))</f>
        <v>0.61499999999999999</v>
      </c>
      <c r="S137" s="15">
        <f>IF(R136="","",VLOOKUP($E136&amp;$D$91&amp;$D$92,'CCG data'!$A:$AD,'CCG data'!L$3,FALSE))</f>
        <v>0.65300000000000002</v>
      </c>
      <c r="T137" s="15">
        <f>IF(T136="","",VLOOKUP($E136&amp;$D$91&amp;$D$92,'CCG data'!$A:$AD,'CCG data'!M$3,FALSE))</f>
        <v>9.5000000000000001E-2</v>
      </c>
      <c r="U137" s="15">
        <f>IF(T136="","",VLOOKUP($E136&amp;$D$91&amp;$D$92,'CCG data'!$A:$AD,'CCG data'!N$3,FALSE))</f>
        <v>0.12</v>
      </c>
      <c r="V137" s="15">
        <f>IF(V136="","",VLOOKUP($E136&amp;$D$91&amp;$D$92,'CCG data'!$A:$AD,'CCG data'!O$3,FALSE))</f>
        <v>0.24199999999999999</v>
      </c>
      <c r="W137" s="135">
        <f>IF(V136="","",VLOOKUP($E136&amp;$D$91&amp;$D$92,'CCG data'!$A:$AD,'CCG data'!P$3,FALSE))</f>
        <v>0.27700000000000002</v>
      </c>
      <c r="Z137" s="163" t="str">
        <f>IFERROR(VLOOKUP($E137&amp;$D$92, Outliers!$A$4:$P$214,13,FALSE),"0")</f>
        <v>0</v>
      </c>
      <c r="AA137" s="163" t="str">
        <f>IFERROR(VLOOKUP($E137&amp;$D$92, Outliers!$A$4:$P$214,14,FALSE),"0")</f>
        <v>0</v>
      </c>
      <c r="AB137" s="163" t="str">
        <f>IFERROR(VLOOKUP($E137&amp;$D$92, Outliers!$A$4:$P$214,15,FALSE),"0")</f>
        <v>0</v>
      </c>
    </row>
    <row r="138" spans="4:29" s="40" customFormat="1" ht="15.75" x14ac:dyDescent="0.25">
      <c r="D138" s="318"/>
      <c r="E138" s="104" t="s">
        <v>164</v>
      </c>
      <c r="F138" s="405" t="str">
        <f>IF(OR(ISERROR(VLOOKUP($E138&amp;$D$91&amp;$D$92,'CCG data'!$A:$AD,'CCG data'!R$3,FALSE)),ISBLANK(VLOOKUP($E138&amp;$D$91&amp;$D$92,'CCG data'!$A:$AD,'CCG data'!R$3,FALSE))),"",VLOOKUP($E138&amp;$D$91&amp;$D$92,'CCG data'!$A:$AD,'CCG data'!R$3,FALSE))</f>
        <v/>
      </c>
      <c r="G138" s="406"/>
      <c r="H138" s="406">
        <f>IF(OR(ISERROR(VLOOKUP($E138&amp;$D$91&amp;$D$92,'CCG data'!$A:$AD,'CCG data'!S$3,FALSE)),ISBLANK(VLOOKUP($E138&amp;$D$91&amp;$D$92,'CCG data'!$A:$AD,'CCG data'!S$3,FALSE))),"",VLOOKUP($E138&amp;$D$91&amp;$D$92,'CCG data'!$A:$AD,'CCG data'!S$3,FALSE))</f>
        <v>140.37662045545792</v>
      </c>
      <c r="I138" s="406"/>
      <c r="J138" s="406">
        <f>IF(OR(ISERROR(VLOOKUP($E138&amp;$D$91&amp;$D$92,'CCG data'!$A:$AD,'CCG data'!T$3,FALSE)),ISBLANK(VLOOKUP($E138&amp;$D$91&amp;$D$92,'CCG data'!$A:$AD,'CCG data'!T$3,FALSE))),"",VLOOKUP($E138&amp;$D$91&amp;$D$92,'CCG data'!$A:$AD,'CCG data'!T$3,FALSE))</f>
        <v>23.238389572274478</v>
      </c>
      <c r="K138" s="406"/>
      <c r="L138" s="406">
        <f>IF(OR(ISERROR(VLOOKUP($E138&amp;$D$91&amp;$D$92,'CCG data'!$A:$AD,'CCG data'!U$3,FALSE)),ISBLANK(VLOOKUP($E138&amp;$D$91&amp;$D$92,'CCG data'!$A:$AD,'CCG data'!U$3,FALSE))),"",VLOOKUP($E138&amp;$D$91&amp;$D$92,'CCG data'!$A:$AD,'CCG data'!U$3,FALSE))</f>
        <v>25.948908071945251</v>
      </c>
      <c r="M138" s="407"/>
      <c r="N138" s="362">
        <f>IF(OR(ISERROR(VLOOKUP($E138&amp;$D$91&amp;$D$92,'CCG data'!$A:$AD,'CCG data'!G$3,FALSE)),ISBLANK(VLOOKUP($E138&amp;$D$91&amp;$D$92,'CCG data'!$A:$AD,'CCG data'!G$3,FALSE))),"",VLOOKUP($E138&amp;$D$91&amp;$D$92,'CCG data'!$A:$AD,'CCG data'!G$3,FALSE))</f>
        <v>2265</v>
      </c>
      <c r="P138" s="397" t="str">
        <f>IF(OR(ISERROR(VLOOKUP($E138&amp;$D$91&amp;$D$92,'CCG data'!$A:$AD,'CCG data'!B$3,FALSE)),ISBLANK(VLOOKUP($E138&amp;$D$91&amp;$D$92,'CCG data'!$A:$AD,'CCG data'!B$3,FALSE))),"",VLOOKUP($E138&amp;$D$91&amp;$D$92,'CCG data'!$A:$AD,'CCG data'!B$3,FALSE))</f>
        <v/>
      </c>
      <c r="Q138" s="263"/>
      <c r="R138" s="263">
        <f>IF(OR(ISERROR(VLOOKUP($E138&amp;$D$91&amp;$D$92,'CCG data'!$A:$AD,'CCG data'!C$3,FALSE)),ISBLANK(VLOOKUP($E138&amp;$D$91&amp;$D$92,'CCG data'!$A:$AD,'CCG data'!C$3,FALSE))),"",VLOOKUP($E138&amp;$D$91&amp;$D$92,'CCG data'!$A:$AD,'CCG data'!C$3,FALSE))</f>
        <v>0.74392935982339958</v>
      </c>
      <c r="S138" s="263"/>
      <c r="T138" s="263">
        <f>IF(OR(ISERROR(VLOOKUP($E138&amp;$D$91&amp;$D$92,'CCG data'!$A:$AD,'CCG data'!D$3,FALSE)),ISBLANK(VLOOKUP($E138&amp;$D$91&amp;$D$92,'CCG data'!$A:$AD,'CCG data'!D$3,FALSE))),"",VLOOKUP($E138&amp;$D$91&amp;$D$92,'CCG data'!$A:$AD,'CCG data'!D$3,FALSE))</f>
        <v>0.11611479028697572</v>
      </c>
      <c r="U138" s="263"/>
      <c r="V138" s="263">
        <f>IF(OR(ISERROR(VLOOKUP($E138&amp;$D$91&amp;$D$92,'CCG data'!$A:$AD,'CCG data'!E$3,FALSE)),ISBLANK(VLOOKUP($E138&amp;$D$91&amp;$D$92,'CCG data'!$A:$AD,'CCG data'!E$3,FALSE))),"",VLOOKUP($E138&amp;$D$91&amp;$D$92,'CCG data'!$A:$AD,'CCG data'!E$3,FALSE))</f>
        <v>0.13995584988962473</v>
      </c>
      <c r="W138" s="398"/>
      <c r="Y138" s="111"/>
      <c r="Z138" s="163">
        <f>IFERROR(VLOOKUP($E138&amp;$D$92, Outliers!$A$4:$P$214,13,FALSE),"0")</f>
        <v>0</v>
      </c>
      <c r="AA138" s="163">
        <f>IFERROR(VLOOKUP($E138&amp;$D$92, Outliers!$A$4:$P$214,14,FALSE),"0")</f>
        <v>1</v>
      </c>
      <c r="AB138" s="163">
        <f>IFERROR(VLOOKUP($E138&amp;$D$92, Outliers!$A$4:$P$214,15,FALSE),"0")</f>
        <v>0</v>
      </c>
      <c r="AC138" s="106"/>
    </row>
    <row r="139" spans="4:29" x14ac:dyDescent="0.25">
      <c r="D139" s="318"/>
      <c r="E139" s="103" t="s">
        <v>27</v>
      </c>
      <c r="F139" s="95" t="str">
        <f>IF(P138="","",VLOOKUP($E138&amp;$D$91&amp;$D$92,'CCG data'!$A:$AD,'CCG data'!W$3,FALSE))</f>
        <v/>
      </c>
      <c r="G139" s="96" t="str">
        <f>IF(P138="","",VLOOKUP($E138&amp;$D$91&amp;$D$92,'CCG data'!$A:$AD,'CCG data'!X$3,FALSE))</f>
        <v/>
      </c>
      <c r="H139" s="96">
        <f>IF(R138="","",VLOOKUP($E138&amp;$D$91&amp;$D$92,'CCG data'!$A:$AD,'CCG data'!Y$3,FALSE))</f>
        <v>133.67390317381492</v>
      </c>
      <c r="I139" s="96">
        <f>IF(R138="","",VLOOKUP($E138&amp;$D$91&amp;$D$92,'CCG data'!$A:$AD,'CCG data'!Z$3,FALSE))</f>
        <v>147.07933773710093</v>
      </c>
      <c r="J139" s="96">
        <f>IF(T138="","",VLOOKUP($E138&amp;$D$91&amp;$D$92,'CCG data'!$A:$AD,'CCG data'!AA$3,FALSE))</f>
        <v>20.429826216763313</v>
      </c>
      <c r="K139" s="96">
        <f>IF(T138="","",VLOOKUP($E138&amp;$D$91&amp;$D$92,'CCG data'!$A:$AD,'CCG data'!AB$3,FALSE))</f>
        <v>26.046952927785643</v>
      </c>
      <c r="L139" s="96">
        <f>IF(V138="","",VLOOKUP($E138&amp;$D$91&amp;$D$92,'CCG data'!$A:$AD,'CCG data'!AC$3,FALSE))</f>
        <v>23.092333751430967</v>
      </c>
      <c r="M139" s="96">
        <f>IF(V138="","",VLOOKUP($E138&amp;$D$91&amp;$D$92,'CCG data'!$A:$AD,'CCG data'!AD$3,FALSE))</f>
        <v>28.805482392459535</v>
      </c>
      <c r="N139" s="363"/>
      <c r="P139" s="150" t="str">
        <f>IF(P138="","",VLOOKUP($E138&amp;$D$91&amp;$D$92,'CCG data'!$A:$AD,'CCG data'!I$3,FALSE))</f>
        <v/>
      </c>
      <c r="Q139" s="15" t="str">
        <f>IF(P138="","",VLOOKUP($E138&amp;$D$91&amp;$D$92,'CCG data'!$A:$AD,'CCG data'!J$3,FALSE))</f>
        <v/>
      </c>
      <c r="R139" s="15">
        <f>IF(R138="","",VLOOKUP($E138&amp;$D$91&amp;$D$92,'CCG data'!$A:$AD,'CCG data'!K$3,FALSE))</f>
        <v>0.72599999999999998</v>
      </c>
      <c r="S139" s="15">
        <f>IF(R138="","",VLOOKUP($E138&amp;$D$91&amp;$D$92,'CCG data'!$A:$AD,'CCG data'!L$3,FALSE))</f>
        <v>0.76100000000000001</v>
      </c>
      <c r="T139" s="15">
        <f>IF(T138="","",VLOOKUP($E138&amp;$D$91&amp;$D$92,'CCG data'!$A:$AD,'CCG data'!M$3,FALSE))</f>
        <v>0.104</v>
      </c>
      <c r="U139" s="15">
        <f>IF(T138="","",VLOOKUP($E138&amp;$D$91&amp;$D$92,'CCG data'!$A:$AD,'CCG data'!N$3,FALSE))</f>
        <v>0.13</v>
      </c>
      <c r="V139" s="15">
        <f>IF(V138="","",VLOOKUP($E138&amp;$D$91&amp;$D$92,'CCG data'!$A:$AD,'CCG data'!O$3,FALSE))</f>
        <v>0.126</v>
      </c>
      <c r="W139" s="135">
        <f>IF(V138="","",VLOOKUP($E138&amp;$D$91&amp;$D$92,'CCG data'!$A:$AD,'CCG data'!P$3,FALSE))</f>
        <v>0.155</v>
      </c>
      <c r="Z139" s="163" t="str">
        <f>IFERROR(VLOOKUP($E139&amp;$D$92, Outliers!$A$4:$P$214,13,FALSE),"0")</f>
        <v>0</v>
      </c>
      <c r="AA139" s="163" t="str">
        <f>IFERROR(VLOOKUP($E139&amp;$D$92, Outliers!$A$4:$P$214,14,FALSE),"0")</f>
        <v>0</v>
      </c>
      <c r="AB139" s="163" t="str">
        <f>IFERROR(VLOOKUP($E139&amp;$D$92, Outliers!$A$4:$P$214,15,FALSE),"0")</f>
        <v>0</v>
      </c>
    </row>
    <row r="140" spans="4:29" s="40" customFormat="1" ht="15.75" x14ac:dyDescent="0.25">
      <c r="D140" s="318"/>
      <c r="E140" s="104" t="s">
        <v>165</v>
      </c>
      <c r="F140" s="405" t="str">
        <f>IF(OR(ISERROR(VLOOKUP($E140&amp;$D$91&amp;$D$92,'CCG data'!$A:$AD,'CCG data'!R$3,FALSE)),ISBLANK(VLOOKUP($E140&amp;$D$91&amp;$D$92,'CCG data'!$A:$AD,'CCG data'!R$3,FALSE))),"",VLOOKUP($E140&amp;$D$91&amp;$D$92,'CCG data'!$A:$AD,'CCG data'!R$3,FALSE))</f>
        <v/>
      </c>
      <c r="G140" s="406"/>
      <c r="H140" s="406">
        <f>IF(OR(ISERROR(VLOOKUP($E140&amp;$D$91&amp;$D$92,'CCG data'!$A:$AD,'CCG data'!S$3,FALSE)),ISBLANK(VLOOKUP($E140&amp;$D$91&amp;$D$92,'CCG data'!$A:$AD,'CCG data'!S$3,FALSE))),"",VLOOKUP($E140&amp;$D$91&amp;$D$92,'CCG data'!$A:$AD,'CCG data'!S$3,FALSE))</f>
        <v>148.17927726563383</v>
      </c>
      <c r="I140" s="406"/>
      <c r="J140" s="406">
        <f>IF(OR(ISERROR(VLOOKUP($E140&amp;$D$91&amp;$D$92,'CCG data'!$A:$AD,'CCG data'!T$3,FALSE)),ISBLANK(VLOOKUP($E140&amp;$D$91&amp;$D$92,'CCG data'!$A:$AD,'CCG data'!T$3,FALSE))),"",VLOOKUP($E140&amp;$D$91&amp;$D$92,'CCG data'!$A:$AD,'CCG data'!T$3,FALSE))</f>
        <v>20.184436101830372</v>
      </c>
      <c r="K140" s="406"/>
      <c r="L140" s="406">
        <f>IF(OR(ISERROR(VLOOKUP($E140&amp;$D$91&amp;$D$92,'CCG data'!$A:$AD,'CCG data'!U$3,FALSE)),ISBLANK(VLOOKUP($E140&amp;$D$91&amp;$D$92,'CCG data'!$A:$AD,'CCG data'!U$3,FALSE))),"",VLOOKUP($E140&amp;$D$91&amp;$D$92,'CCG data'!$A:$AD,'CCG data'!U$3,FALSE))</f>
        <v>28.198664082982635</v>
      </c>
      <c r="M140" s="407"/>
      <c r="N140" s="362">
        <f>IF(OR(ISERROR(VLOOKUP($E140&amp;$D$91&amp;$D$92,'CCG data'!$A:$AD,'CCG data'!G$3,FALSE)),ISBLANK(VLOOKUP($E140&amp;$D$91&amp;$D$92,'CCG data'!$A:$AD,'CCG data'!G$3,FALSE))),"",VLOOKUP($E140&amp;$D$91&amp;$D$92,'CCG data'!$A:$AD,'CCG data'!G$3,FALSE))</f>
        <v>1385</v>
      </c>
      <c r="P140" s="397" t="str">
        <f>IF(OR(ISERROR(VLOOKUP($E140&amp;$D$91&amp;$D$92,'CCG data'!$A:$AD,'CCG data'!B$3,FALSE)),ISBLANK(VLOOKUP($E140&amp;$D$91&amp;$D$92,'CCG data'!$A:$AD,'CCG data'!B$3,FALSE))),"",VLOOKUP($E140&amp;$D$91&amp;$D$92,'CCG data'!$A:$AD,'CCG data'!B$3,FALSE))</f>
        <v/>
      </c>
      <c r="Q140" s="263"/>
      <c r="R140" s="263">
        <f>IF(OR(ISERROR(VLOOKUP($E140&amp;$D$91&amp;$D$92,'CCG data'!$A:$AD,'CCG data'!C$3,FALSE)),ISBLANK(VLOOKUP($E140&amp;$D$91&amp;$D$92,'CCG data'!$A:$AD,'CCG data'!C$3,FALSE))),"",VLOOKUP($E140&amp;$D$91&amp;$D$92,'CCG data'!$A:$AD,'CCG data'!C$3,FALSE))</f>
        <v>0.76101083032490979</v>
      </c>
      <c r="S140" s="263"/>
      <c r="T140" s="263">
        <f>IF(OR(ISERROR(VLOOKUP($E140&amp;$D$91&amp;$D$92,'CCG data'!$A:$AD,'CCG data'!D$3,FALSE)),ISBLANK(VLOOKUP($E140&amp;$D$91&amp;$D$92,'CCG data'!$A:$AD,'CCG data'!D$3,FALSE))),"",VLOOKUP($E140&amp;$D$91&amp;$D$92,'CCG data'!$A:$AD,'CCG data'!D$3,FALSE))</f>
        <v>9.0252707581227443E-2</v>
      </c>
      <c r="U140" s="263"/>
      <c r="V140" s="263">
        <f>IF(OR(ISERROR(VLOOKUP($E140&amp;$D$91&amp;$D$92,'CCG data'!$A:$AD,'CCG data'!E$3,FALSE)),ISBLANK(VLOOKUP($E140&amp;$D$91&amp;$D$92,'CCG data'!$A:$AD,'CCG data'!E$3,FALSE))),"",VLOOKUP($E140&amp;$D$91&amp;$D$92,'CCG data'!$A:$AD,'CCG data'!E$3,FALSE))</f>
        <v>0.14873646209386282</v>
      </c>
      <c r="W140" s="398"/>
      <c r="Y140" s="111"/>
      <c r="Z140" s="163">
        <f>IFERROR(VLOOKUP($E140&amp;$D$92, Outliers!$A$4:$P$214,13,FALSE),"0")</f>
        <v>1</v>
      </c>
      <c r="AA140" s="163">
        <f>IFERROR(VLOOKUP($E140&amp;$D$92, Outliers!$A$4:$P$214,14,FALSE),"0")</f>
        <v>0</v>
      </c>
      <c r="AB140" s="163">
        <f>IFERROR(VLOOKUP($E140&amp;$D$92, Outliers!$A$4:$P$214,15,FALSE),"0")</f>
        <v>0</v>
      </c>
      <c r="AC140" s="106"/>
    </row>
    <row r="141" spans="4:29" x14ac:dyDescent="0.25">
      <c r="D141" s="318"/>
      <c r="E141" s="103" t="s">
        <v>27</v>
      </c>
      <c r="F141" s="95" t="str">
        <f>IF(P140="","",VLOOKUP($E140&amp;$D$91&amp;$D$92,'CCG data'!$A:$AD,'CCG data'!W$3,FALSE))</f>
        <v/>
      </c>
      <c r="G141" s="96" t="str">
        <f>IF(P140="","",VLOOKUP($E140&amp;$D$91&amp;$D$92,'CCG data'!$A:$AD,'CCG data'!X$3,FALSE))</f>
        <v/>
      </c>
      <c r="H141" s="96">
        <f>IF(R140="","",VLOOKUP($E140&amp;$D$91&amp;$D$92,'CCG data'!$A:$AD,'CCG data'!Y$3,FALSE))</f>
        <v>139.23339376640209</v>
      </c>
      <c r="I141" s="96">
        <f>IF(R140="","",VLOOKUP($E140&amp;$D$91&amp;$D$92,'CCG data'!$A:$AD,'CCG data'!Z$3,FALSE))</f>
        <v>157.12516076486557</v>
      </c>
      <c r="J141" s="96">
        <f>IF(T140="","",VLOOKUP($E140&amp;$D$91&amp;$D$92,'CCG data'!$A:$AD,'CCG data'!AA$3,FALSE))</f>
        <v>16.645948438872797</v>
      </c>
      <c r="K141" s="96">
        <f>IF(T140="","",VLOOKUP($E140&amp;$D$91&amp;$D$92,'CCG data'!$A:$AD,'CCG data'!AB$3,FALSE))</f>
        <v>23.722923764787947</v>
      </c>
      <c r="L141" s="96">
        <f>IF(V140="","",VLOOKUP($E140&amp;$D$91&amp;$D$92,'CCG data'!$A:$AD,'CCG data'!AC$3,FALSE))</f>
        <v>24.347863798778114</v>
      </c>
      <c r="M141" s="96">
        <f>IF(V140="","",VLOOKUP($E140&amp;$D$91&amp;$D$92,'CCG data'!$A:$AD,'CCG data'!AD$3,FALSE))</f>
        <v>32.049464367187156</v>
      </c>
      <c r="N141" s="363"/>
      <c r="P141" s="150" t="str">
        <f>IF(P140="","",VLOOKUP($E140&amp;$D$91&amp;$D$92,'CCG data'!$A:$AD,'CCG data'!I$3,FALSE))</f>
        <v/>
      </c>
      <c r="Q141" s="15" t="str">
        <f>IF(P140="","",VLOOKUP($E140&amp;$D$91&amp;$D$92,'CCG data'!$A:$AD,'CCG data'!J$3,FALSE))</f>
        <v/>
      </c>
      <c r="R141" s="15">
        <f>IF(R140="","",VLOOKUP($E140&amp;$D$91&amp;$D$92,'CCG data'!$A:$AD,'CCG data'!K$3,FALSE))</f>
        <v>0.73799999999999999</v>
      </c>
      <c r="S141" s="15">
        <f>IF(R140="","",VLOOKUP($E140&amp;$D$91&amp;$D$92,'CCG data'!$A:$AD,'CCG data'!L$3,FALSE))</f>
        <v>0.78300000000000003</v>
      </c>
      <c r="T141" s="15">
        <f>IF(T140="","",VLOOKUP($E140&amp;$D$91&amp;$D$92,'CCG data'!$A:$AD,'CCG data'!M$3,FALSE))</f>
        <v>7.5999999999999998E-2</v>
      </c>
      <c r="U141" s="15">
        <f>IF(T140="","",VLOOKUP($E140&amp;$D$91&amp;$D$92,'CCG data'!$A:$AD,'CCG data'!N$3,FALSE))</f>
        <v>0.106</v>
      </c>
      <c r="V141" s="15">
        <f>IF(V140="","",VLOOKUP($E140&amp;$D$91&amp;$D$92,'CCG data'!$A:$AD,'CCG data'!O$3,FALSE))</f>
        <v>0.13100000000000001</v>
      </c>
      <c r="W141" s="135">
        <f>IF(V140="","",VLOOKUP($E140&amp;$D$91&amp;$D$92,'CCG data'!$A:$AD,'CCG data'!P$3,FALSE))</f>
        <v>0.16800000000000001</v>
      </c>
      <c r="Z141" s="163" t="str">
        <f>IFERROR(VLOOKUP($E141&amp;$D$92, Outliers!$A$4:$P$214,13,FALSE),"0")</f>
        <v>0</v>
      </c>
      <c r="AA141" s="163" t="str">
        <f>IFERROR(VLOOKUP($E141&amp;$D$92, Outliers!$A$4:$P$214,14,FALSE),"0")</f>
        <v>0</v>
      </c>
      <c r="AB141" s="163" t="str">
        <f>IFERROR(VLOOKUP($E141&amp;$D$92, Outliers!$A$4:$P$214,15,FALSE),"0")</f>
        <v>0</v>
      </c>
    </row>
    <row r="142" spans="4:29" s="40" customFormat="1" ht="18.75" customHeight="1" x14ac:dyDescent="0.25">
      <c r="D142" s="318"/>
      <c r="E142" s="104" t="s">
        <v>166</v>
      </c>
      <c r="F142" s="405" t="str">
        <f>IF(OR(ISERROR(VLOOKUP($E142&amp;$D$91&amp;$D$92,'CCG data'!$A:$AD,'CCG data'!R$3,FALSE)),ISBLANK(VLOOKUP($E142&amp;$D$91&amp;$D$92,'CCG data'!$A:$AD,'CCG data'!R$3,FALSE))),"",VLOOKUP($E142&amp;$D$91&amp;$D$92,'CCG data'!$A:$AD,'CCG data'!R$3,FALSE))</f>
        <v/>
      </c>
      <c r="G142" s="406"/>
      <c r="H142" s="406">
        <f>IF(OR(ISERROR(VLOOKUP($E142&amp;$D$91&amp;$D$92,'CCG data'!$A:$AD,'CCG data'!S$3,FALSE)),ISBLANK(VLOOKUP($E142&amp;$D$91&amp;$D$92,'CCG data'!$A:$AD,'CCG data'!S$3,FALSE))),"",VLOOKUP($E142&amp;$D$91&amp;$D$92,'CCG data'!$A:$AD,'CCG data'!S$3,FALSE))</f>
        <v>136.94076258408498</v>
      </c>
      <c r="I142" s="406"/>
      <c r="J142" s="406">
        <f>IF(OR(ISERROR(VLOOKUP($E142&amp;$D$91&amp;$D$92,'CCG data'!$A:$AD,'CCG data'!T$3,FALSE)),ISBLANK(VLOOKUP($E142&amp;$D$91&amp;$D$92,'CCG data'!$A:$AD,'CCG data'!T$3,FALSE))),"",VLOOKUP($E142&amp;$D$91&amp;$D$92,'CCG data'!$A:$AD,'CCG data'!T$3,FALSE))</f>
        <v>26.469091871656147</v>
      </c>
      <c r="K142" s="406"/>
      <c r="L142" s="406">
        <f>IF(OR(ISERROR(VLOOKUP($E142&amp;$D$91&amp;$D$92,'CCG data'!$A:$AD,'CCG data'!U$3,FALSE)),ISBLANK(VLOOKUP($E142&amp;$D$91&amp;$D$92,'CCG data'!$A:$AD,'CCG data'!U$3,FALSE))),"",VLOOKUP($E142&amp;$D$91&amp;$D$92,'CCG data'!$A:$AD,'CCG data'!U$3,FALSE))</f>
        <v>20.747614426648024</v>
      </c>
      <c r="M142" s="407"/>
      <c r="N142" s="362">
        <f>IF(OR(ISERROR(VLOOKUP($E142&amp;$D$91&amp;$D$92,'CCG data'!$A:$AD,'CCG data'!G$3,FALSE)),ISBLANK(VLOOKUP($E142&amp;$D$91&amp;$D$92,'CCG data'!$A:$AD,'CCG data'!G$3,FALSE))),"",VLOOKUP($E142&amp;$D$91&amp;$D$92,'CCG data'!$A:$AD,'CCG data'!G$3,FALSE))</f>
        <v>1423</v>
      </c>
      <c r="P142" s="397" t="str">
        <f>IF(OR(ISERROR(VLOOKUP($E142&amp;$D$91&amp;$D$92,'CCG data'!$A:$AD,'CCG data'!B$3,FALSE)),ISBLANK(VLOOKUP($E142&amp;$D$91&amp;$D$92,'CCG data'!$A:$AD,'CCG data'!B$3,FALSE))),"",VLOOKUP($E142&amp;$D$91&amp;$D$92,'CCG data'!$A:$AD,'CCG data'!B$3,FALSE))</f>
        <v/>
      </c>
      <c r="Q142" s="263"/>
      <c r="R142" s="263">
        <f>IF(OR(ISERROR(VLOOKUP($E142&amp;$D$91&amp;$D$92,'CCG data'!$A:$AD,'CCG data'!C$3,FALSE)),ISBLANK(VLOOKUP($E142&amp;$D$91&amp;$D$92,'CCG data'!$A:$AD,'CCG data'!C$3,FALSE))),"",VLOOKUP($E142&amp;$D$91&amp;$D$92,'CCG data'!$A:$AD,'CCG data'!C$3,FALSE))</f>
        <v>0.75263527758257198</v>
      </c>
      <c r="S142" s="263"/>
      <c r="T142" s="263">
        <f>IF(OR(ISERROR(VLOOKUP($E142&amp;$D$91&amp;$D$92,'CCG data'!$A:$AD,'CCG data'!D$3,FALSE)),ISBLANK(VLOOKUP($E142&amp;$D$91&amp;$D$92,'CCG data'!$A:$AD,'CCG data'!D$3,FALSE))),"",VLOOKUP($E142&amp;$D$91&amp;$D$92,'CCG data'!$A:$AD,'CCG data'!D$3,FALSE))</f>
        <v>0.13070976809557272</v>
      </c>
      <c r="U142" s="263"/>
      <c r="V142" s="263">
        <f>IF(OR(ISERROR(VLOOKUP($E142&amp;$D$91&amp;$D$92,'CCG data'!$A:$AD,'CCG data'!E$3,FALSE)),ISBLANK(VLOOKUP($E142&amp;$D$91&amp;$D$92,'CCG data'!$A:$AD,'CCG data'!E$3,FALSE))),"",VLOOKUP($E142&amp;$D$91&amp;$D$92,'CCG data'!$A:$AD,'CCG data'!E$3,FALSE))</f>
        <v>0.11665495432185524</v>
      </c>
      <c r="W142" s="398"/>
      <c r="Y142" s="111"/>
      <c r="Z142" s="163">
        <f>IFERROR(VLOOKUP($E142&amp;$D$92, Outliers!$A$4:$P$214,13,FALSE),"0")</f>
        <v>0</v>
      </c>
      <c r="AA142" s="163">
        <f>IFERROR(VLOOKUP($E142&amp;$D$92, Outliers!$A$4:$P$214,14,FALSE),"0")</f>
        <v>1</v>
      </c>
      <c r="AB142" s="163">
        <f>IFERROR(VLOOKUP($E142&amp;$D$92, Outliers!$A$4:$P$214,15,FALSE),"0")</f>
        <v>1</v>
      </c>
      <c r="AC142" s="106"/>
    </row>
    <row r="143" spans="4:29" x14ac:dyDescent="0.25">
      <c r="D143" s="318"/>
      <c r="E143" s="103" t="s">
        <v>27</v>
      </c>
      <c r="F143" s="95" t="str">
        <f>IF(P142="","",VLOOKUP($E142&amp;$D$91&amp;$D$92,'CCG data'!$A:$AD,'CCG data'!W$3,FALSE))</f>
        <v/>
      </c>
      <c r="G143" s="96" t="str">
        <f>IF(P142="","",VLOOKUP($E142&amp;$D$91&amp;$D$92,'CCG data'!$A:$AD,'CCG data'!X$3,FALSE))</f>
        <v/>
      </c>
      <c r="H143" s="96">
        <f>IF(R142="","",VLOOKUP($E142&amp;$D$91&amp;$D$92,'CCG data'!$A:$AD,'CCG data'!Y$3,FALSE))</f>
        <v>128.7392476895601</v>
      </c>
      <c r="I143" s="96">
        <f>IF(R142="","",VLOOKUP($E142&amp;$D$91&amp;$D$92,'CCG data'!$A:$AD,'CCG data'!Z$3,FALSE))</f>
        <v>145.14227747860986</v>
      </c>
      <c r="J143" s="96">
        <f>IF(T142="","",VLOOKUP($E142&amp;$D$91&amp;$D$92,'CCG data'!$A:$AD,'CCG data'!AA$3,FALSE))</f>
        <v>22.66510823064689</v>
      </c>
      <c r="K143" s="96">
        <f>IF(T142="","",VLOOKUP($E142&amp;$D$91&amp;$D$92,'CCG data'!$A:$AD,'CCG data'!AB$3,FALSE))</f>
        <v>30.273075512665404</v>
      </c>
      <c r="L143" s="96">
        <f>IF(V142="","",VLOOKUP($E142&amp;$D$91&amp;$D$92,'CCG data'!$A:$AD,'CCG data'!AC$3,FALSE))</f>
        <v>17.591373145146573</v>
      </c>
      <c r="M143" s="96">
        <f>IF(V142="","",VLOOKUP($E142&amp;$D$91&amp;$D$92,'CCG data'!$A:$AD,'CCG data'!AD$3,FALSE))</f>
        <v>23.903855708149475</v>
      </c>
      <c r="N143" s="363"/>
      <c r="P143" s="150" t="str">
        <f>IF(P142="","",VLOOKUP($E142&amp;$D$91&amp;$D$92,'CCG data'!$A:$AD,'CCG data'!I$3,FALSE))</f>
        <v/>
      </c>
      <c r="Q143" s="15" t="str">
        <f>IF(P142="","",VLOOKUP($E142&amp;$D$91&amp;$D$92,'CCG data'!$A:$AD,'CCG data'!J$3,FALSE))</f>
        <v/>
      </c>
      <c r="R143" s="15">
        <f>IF(R142="","",VLOOKUP($E142&amp;$D$91&amp;$D$92,'CCG data'!$A:$AD,'CCG data'!K$3,FALSE))</f>
        <v>0.73</v>
      </c>
      <c r="S143" s="15">
        <f>IF(R142="","",VLOOKUP($E142&amp;$D$91&amp;$D$92,'CCG data'!$A:$AD,'CCG data'!L$3,FALSE))</f>
        <v>0.77400000000000002</v>
      </c>
      <c r="T143" s="15">
        <f>IF(T142="","",VLOOKUP($E142&amp;$D$91&amp;$D$92,'CCG data'!$A:$AD,'CCG data'!M$3,FALSE))</f>
        <v>0.114</v>
      </c>
      <c r="U143" s="15">
        <f>IF(T142="","",VLOOKUP($E142&amp;$D$91&amp;$D$92,'CCG data'!$A:$AD,'CCG data'!N$3,FALSE))</f>
        <v>0.14899999999999999</v>
      </c>
      <c r="V143" s="15">
        <f>IF(V142="","",VLOOKUP($E142&amp;$D$91&amp;$D$92,'CCG data'!$A:$AD,'CCG data'!O$3,FALSE))</f>
        <v>0.10100000000000001</v>
      </c>
      <c r="W143" s="135">
        <f>IF(V142="","",VLOOKUP($E142&amp;$D$91&amp;$D$92,'CCG data'!$A:$AD,'CCG data'!P$3,FALSE))</f>
        <v>0.13400000000000001</v>
      </c>
      <c r="Z143" s="163" t="str">
        <f>IFERROR(VLOOKUP($E143&amp;$D$92, Outliers!$A$4:$P$214,13,FALSE),"0")</f>
        <v>0</v>
      </c>
      <c r="AA143" s="163" t="str">
        <f>IFERROR(VLOOKUP($E143&amp;$D$92, Outliers!$A$4:$P$214,14,FALSE),"0")</f>
        <v>0</v>
      </c>
      <c r="AB143" s="163" t="str">
        <f>IFERROR(VLOOKUP($E143&amp;$D$92, Outliers!$A$4:$P$214,15,FALSE),"0")</f>
        <v>0</v>
      </c>
    </row>
    <row r="144" spans="4:29" s="40" customFormat="1" ht="18.75" customHeight="1" x14ac:dyDescent="0.25">
      <c r="D144" s="318"/>
      <c r="E144" s="104" t="s">
        <v>395</v>
      </c>
      <c r="F144" s="405" t="str">
        <f>IF(OR(ISERROR(VLOOKUP($E144&amp;$D$91&amp;$D$92,'CCG data'!$A:$AD,'CCG data'!R$3,FALSE)),ISBLANK(VLOOKUP($E144&amp;$D$91&amp;$D$92,'CCG data'!$A:$AD,'CCG data'!R$3,FALSE))),"",VLOOKUP($E144&amp;$D$91&amp;$D$92,'CCG data'!$A:$AD,'CCG data'!R$3,FALSE))</f>
        <v/>
      </c>
      <c r="G144" s="406"/>
      <c r="H144" s="406">
        <f>IF(OR(ISERROR(VLOOKUP($E144&amp;$D$91&amp;$D$92,'CCG data'!$A:$AD,'CCG data'!S$3,FALSE)),ISBLANK(VLOOKUP($E144&amp;$D$91&amp;$D$92,'CCG data'!$A:$AD,'CCG data'!S$3,FALSE))),"",VLOOKUP($E144&amp;$D$91&amp;$D$92,'CCG data'!$A:$AD,'CCG data'!S$3,FALSE))</f>
        <v>154.9562057971286</v>
      </c>
      <c r="I144" s="406"/>
      <c r="J144" s="406">
        <f>IF(OR(ISERROR(VLOOKUP($E144&amp;$D$91&amp;$D$92,'CCG data'!$A:$AD,'CCG data'!T$3,FALSE)),ISBLANK(VLOOKUP($E144&amp;$D$91&amp;$D$92,'CCG data'!$A:$AD,'CCG data'!T$3,FALSE))),"",VLOOKUP($E144&amp;$D$91&amp;$D$92,'CCG data'!$A:$AD,'CCG data'!T$3,FALSE))</f>
        <v>11.433371838660001</v>
      </c>
      <c r="K144" s="406"/>
      <c r="L144" s="406">
        <f>IF(OR(ISERROR(VLOOKUP($E144&amp;$D$91&amp;$D$92,'CCG data'!$A:$AD,'CCG data'!U$3,FALSE)),ISBLANK(VLOOKUP($E144&amp;$D$91&amp;$D$92,'CCG data'!$A:$AD,'CCG data'!U$3,FALSE))),"",VLOOKUP($E144&amp;$D$91&amp;$D$92,'CCG data'!$A:$AD,'CCG data'!U$3,FALSE))</f>
        <v>25.821566136994079</v>
      </c>
      <c r="M144" s="407"/>
      <c r="N144" s="362">
        <f>IF(OR(ISERROR(VLOOKUP($E144&amp;$D$91&amp;$D$92,'CCG data'!$A:$AD,'CCG data'!G$3,FALSE)),ISBLANK(VLOOKUP($E144&amp;$D$91&amp;$D$92,'CCG data'!$A:$AD,'CCG data'!G$3,FALSE))),"",VLOOKUP($E144&amp;$D$91&amp;$D$92,'CCG data'!$A:$AD,'CCG data'!G$3,FALSE))</f>
        <v>6159</v>
      </c>
      <c r="P144" s="397" t="str">
        <f>IF(OR(ISERROR(VLOOKUP($E144&amp;$D$91&amp;$D$92,'CCG data'!$A:$AD,'CCG data'!B$3,FALSE)),ISBLANK(VLOOKUP($E144&amp;$D$91&amp;$D$92,'CCG data'!$A:$AD,'CCG data'!B$3,FALSE))),"",VLOOKUP($E144&amp;$D$91&amp;$D$92,'CCG data'!$A:$AD,'CCG data'!B$3,FALSE))</f>
        <v/>
      </c>
      <c r="Q144" s="263"/>
      <c r="R144" s="263">
        <f>IF(OR(ISERROR(VLOOKUP($E144&amp;$D$91&amp;$D$92,'CCG data'!$A:$AD,'CCG data'!C$3,FALSE)),ISBLANK(VLOOKUP($E144&amp;$D$91&amp;$D$92,'CCG data'!$A:$AD,'CCG data'!C$3,FALSE))),"",VLOOKUP($E144&amp;$D$91&amp;$D$92,'CCG data'!$A:$AD,'CCG data'!C$3,FALSE))</f>
        <v>0.80954700438382854</v>
      </c>
      <c r="S144" s="263"/>
      <c r="T144" s="263">
        <f>IF(OR(ISERROR(VLOOKUP($E144&amp;$D$91&amp;$D$92,'CCG data'!$A:$AD,'CCG data'!D$3,FALSE)),ISBLANK(VLOOKUP($E144&amp;$D$91&amp;$D$92,'CCG data'!$A:$AD,'CCG data'!D$3,FALSE))),"",VLOOKUP($E144&amp;$D$91&amp;$D$92,'CCG data'!$A:$AD,'CCG data'!D$3,FALSE))</f>
        <v>5.260594252313687E-2</v>
      </c>
      <c r="U144" s="263"/>
      <c r="V144" s="263">
        <f>IF(OR(ISERROR(VLOOKUP($E144&amp;$D$91&amp;$D$92,'CCG data'!$A:$AD,'CCG data'!E$3,FALSE)),ISBLANK(VLOOKUP($E144&amp;$D$91&amp;$D$92,'CCG data'!$A:$AD,'CCG data'!E$3,FALSE))),"",VLOOKUP($E144&amp;$D$91&amp;$D$92,'CCG data'!$A:$AD,'CCG data'!E$3,FALSE))</f>
        <v>0.13784705309303458</v>
      </c>
      <c r="W144" s="398"/>
      <c r="Y144" s="111"/>
      <c r="Z144" s="163">
        <f>IFERROR(VLOOKUP($E144&amp;$D$92, Outliers!$A$4:$P$214,13,FALSE),"0")</f>
        <v>1</v>
      </c>
      <c r="AA144" s="163">
        <f>IFERROR(VLOOKUP($E144&amp;$D$92, Outliers!$A$4:$P$214,14,FALSE),"0")</f>
        <v>1</v>
      </c>
      <c r="AB144" s="163">
        <f>IFERROR(VLOOKUP($E144&amp;$D$92, Outliers!$A$4:$P$214,15,FALSE),"0")</f>
        <v>0</v>
      </c>
      <c r="AC144" s="106"/>
    </row>
    <row r="145" spans="4:29" x14ac:dyDescent="0.25">
      <c r="D145" s="318"/>
      <c r="E145" s="103" t="s">
        <v>27</v>
      </c>
      <c r="F145" s="95" t="str">
        <f>IF(P144="","",VLOOKUP($E144&amp;$D$91&amp;$D$92,'CCG data'!$A:$AD,'CCG data'!W$3,FALSE))</f>
        <v/>
      </c>
      <c r="G145" s="96" t="str">
        <f>IF(P144="","",VLOOKUP($E144&amp;$D$91&amp;$D$92,'CCG data'!$A:$AD,'CCG data'!X$3,FALSE))</f>
        <v/>
      </c>
      <c r="H145" s="96">
        <f>IF(R144="","",VLOOKUP($E144&amp;$D$91&amp;$D$92,'CCG data'!$A:$AD,'CCG data'!Y$3,FALSE))</f>
        <v>150.65501301703733</v>
      </c>
      <c r="I145" s="96">
        <f>IF(R144="","",VLOOKUP($E144&amp;$D$91&amp;$D$92,'CCG data'!$A:$AD,'CCG data'!Z$3,FALSE))</f>
        <v>159.25739857721987</v>
      </c>
      <c r="J145" s="96">
        <f>IF(T144="","",VLOOKUP($E144&amp;$D$91&amp;$D$92,'CCG data'!$A:$AD,'CCG data'!AA$3,FALSE))</f>
        <v>10.188404682894801</v>
      </c>
      <c r="K145" s="96">
        <f>IF(T144="","",VLOOKUP($E144&amp;$D$91&amp;$D$92,'CCG data'!$A:$AD,'CCG data'!AB$3,FALSE))</f>
        <v>12.678338994425202</v>
      </c>
      <c r="L145" s="96">
        <f>IF(V144="","",VLOOKUP($E144&amp;$D$91&amp;$D$92,'CCG data'!$A:$AD,'CCG data'!AC$3,FALSE))</f>
        <v>24.084626179928012</v>
      </c>
      <c r="M145" s="96">
        <f>IF(V144="","",VLOOKUP($E144&amp;$D$91&amp;$D$92,'CCG data'!$A:$AD,'CCG data'!AD$3,FALSE))</f>
        <v>27.558506094060146</v>
      </c>
      <c r="N145" s="363"/>
      <c r="P145" s="150" t="str">
        <f>IF(P144="","",VLOOKUP($E144&amp;$D$91&amp;$D$92,'CCG data'!$A:$AD,'CCG data'!I$3,FALSE))</f>
        <v/>
      </c>
      <c r="Q145" s="15" t="str">
        <f>IF(P144="","",VLOOKUP($E144&amp;$D$91&amp;$D$92,'CCG data'!$A:$AD,'CCG data'!J$3,FALSE))</f>
        <v/>
      </c>
      <c r="R145" s="15">
        <f>IF(R144="","",VLOOKUP($E144&amp;$D$91&amp;$D$92,'CCG data'!$A:$AD,'CCG data'!K$3,FALSE))</f>
        <v>0.8</v>
      </c>
      <c r="S145" s="15">
        <f>IF(R144="","",VLOOKUP($E144&amp;$D$91&amp;$D$92,'CCG data'!$A:$AD,'CCG data'!L$3,FALSE))</f>
        <v>0.81899999999999995</v>
      </c>
      <c r="T145" s="15">
        <f>IF(T144="","",VLOOKUP($E144&amp;$D$91&amp;$D$92,'CCG data'!$A:$AD,'CCG data'!M$3,FALSE))</f>
        <v>4.7E-2</v>
      </c>
      <c r="U145" s="15">
        <f>IF(T144="","",VLOOKUP($E144&amp;$D$91&amp;$D$92,'CCG data'!$A:$AD,'CCG data'!N$3,FALSE))</f>
        <v>5.8000000000000003E-2</v>
      </c>
      <c r="V145" s="15">
        <f>IF(V144="","",VLOOKUP($E144&amp;$D$91&amp;$D$92,'CCG data'!$A:$AD,'CCG data'!O$3,FALSE))</f>
        <v>0.129</v>
      </c>
      <c r="W145" s="135">
        <f>IF(V144="","",VLOOKUP($E144&amp;$D$91&amp;$D$92,'CCG data'!$A:$AD,'CCG data'!P$3,FALSE))</f>
        <v>0.14699999999999999</v>
      </c>
      <c r="Z145" s="163" t="str">
        <f>IFERROR(VLOOKUP($E145&amp;$D$92, Outliers!$A$4:$P$214,13,FALSE),"0")</f>
        <v>0</v>
      </c>
      <c r="AA145" s="163" t="str">
        <f>IFERROR(VLOOKUP($E145&amp;$D$92, Outliers!$A$4:$P$214,14,FALSE),"0")</f>
        <v>0</v>
      </c>
      <c r="AB145" s="163" t="str">
        <f>IFERROR(VLOOKUP($E145&amp;$D$92, Outliers!$A$4:$P$214,15,FALSE),"0")</f>
        <v>0</v>
      </c>
    </row>
    <row r="146" spans="4:29" s="40" customFormat="1" ht="18.75" customHeight="1" x14ac:dyDescent="0.25">
      <c r="D146" s="318"/>
      <c r="E146" s="104" t="s">
        <v>167</v>
      </c>
      <c r="F146" s="405" t="str">
        <f>IF(OR(ISERROR(VLOOKUP($E146&amp;$D$91&amp;$D$92,'CCG data'!$A:$AD,'CCG data'!R$3,FALSE)),ISBLANK(VLOOKUP($E146&amp;$D$91&amp;$D$92,'CCG data'!$A:$AD,'CCG data'!R$3,FALSE))),"",VLOOKUP($E146&amp;$D$91&amp;$D$92,'CCG data'!$A:$AD,'CCG data'!R$3,FALSE))</f>
        <v/>
      </c>
      <c r="G146" s="406"/>
      <c r="H146" s="406">
        <f>IF(OR(ISERROR(VLOOKUP($E146&amp;$D$91&amp;$D$92,'CCG data'!$A:$AD,'CCG data'!S$3,FALSE)),ISBLANK(VLOOKUP($E146&amp;$D$91&amp;$D$92,'CCG data'!$A:$AD,'CCG data'!S$3,FALSE))),"",VLOOKUP($E146&amp;$D$91&amp;$D$92,'CCG data'!$A:$AD,'CCG data'!S$3,FALSE))</f>
        <v>90.13550586401746</v>
      </c>
      <c r="I146" s="406"/>
      <c r="J146" s="406">
        <f>IF(OR(ISERROR(VLOOKUP($E146&amp;$D$91&amp;$D$92,'CCG data'!$A:$AD,'CCG data'!T$3,FALSE)),ISBLANK(VLOOKUP($E146&amp;$D$91&amp;$D$92,'CCG data'!$A:$AD,'CCG data'!T$3,FALSE))),"",VLOOKUP($E146&amp;$D$91&amp;$D$92,'CCG data'!$A:$AD,'CCG data'!T$3,FALSE))</f>
        <v>20.357599260087447</v>
      </c>
      <c r="K146" s="406"/>
      <c r="L146" s="406">
        <f>IF(OR(ISERROR(VLOOKUP($E146&amp;$D$91&amp;$D$92,'CCG data'!$A:$AD,'CCG data'!U$3,FALSE)),ISBLANK(VLOOKUP($E146&amp;$D$91&amp;$D$92,'CCG data'!$A:$AD,'CCG data'!U$3,FALSE))),"",VLOOKUP($E146&amp;$D$91&amp;$D$92,'CCG data'!$A:$AD,'CCG data'!U$3,FALSE))</f>
        <v>37.085601920848511</v>
      </c>
      <c r="M146" s="407"/>
      <c r="N146" s="362">
        <f>IF(OR(ISERROR(VLOOKUP($E146&amp;$D$91&amp;$D$92,'CCG data'!$A:$AD,'CCG data'!G$3,FALSE)),ISBLANK(VLOOKUP($E146&amp;$D$91&amp;$D$92,'CCG data'!$A:$AD,'CCG data'!G$3,FALSE))),"",VLOOKUP($E146&amp;$D$91&amp;$D$92,'CCG data'!$A:$AD,'CCG data'!G$3,FALSE))</f>
        <v>871</v>
      </c>
      <c r="P146" s="397" t="str">
        <f>IF(OR(ISERROR(VLOOKUP($E146&amp;$D$91&amp;$D$92,'CCG data'!$A:$AD,'CCG data'!B$3,FALSE)),ISBLANK(VLOOKUP($E146&amp;$D$91&amp;$D$92,'CCG data'!$A:$AD,'CCG data'!B$3,FALSE))),"",VLOOKUP($E146&amp;$D$91&amp;$D$92,'CCG data'!$A:$AD,'CCG data'!B$3,FALSE))</f>
        <v/>
      </c>
      <c r="Q146" s="263"/>
      <c r="R146" s="263">
        <f>IF(OR(ISERROR(VLOOKUP($E146&amp;$D$91&amp;$D$92,'CCG data'!$A:$AD,'CCG data'!C$3,FALSE)),ISBLANK(VLOOKUP($E146&amp;$D$91&amp;$D$92,'CCG data'!$A:$AD,'CCG data'!C$3,FALSE))),"",VLOOKUP($E146&amp;$D$91&amp;$D$92,'CCG data'!$A:$AD,'CCG data'!C$3,FALSE))</f>
        <v>0.61882893226176805</v>
      </c>
      <c r="S146" s="263"/>
      <c r="T146" s="263">
        <f>IF(OR(ISERROR(VLOOKUP($E146&amp;$D$91&amp;$D$92,'CCG data'!$A:$AD,'CCG data'!D$3,FALSE)),ISBLANK(VLOOKUP($E146&amp;$D$91&amp;$D$92,'CCG data'!$A:$AD,'CCG data'!D$3,FALSE))),"",VLOOKUP($E146&amp;$D$91&amp;$D$92,'CCG data'!$A:$AD,'CCG data'!D$3,FALSE))</f>
        <v>0.12399540757749714</v>
      </c>
      <c r="U146" s="263"/>
      <c r="V146" s="263">
        <f>IF(OR(ISERROR(VLOOKUP($E146&amp;$D$91&amp;$D$92,'CCG data'!$A:$AD,'CCG data'!E$3,FALSE)),ISBLANK(VLOOKUP($E146&amp;$D$91&amp;$D$92,'CCG data'!$A:$AD,'CCG data'!E$3,FALSE))),"",VLOOKUP($E146&amp;$D$91&amp;$D$92,'CCG data'!$A:$AD,'CCG data'!E$3,FALSE))</f>
        <v>0.25717566016073479</v>
      </c>
      <c r="W146" s="398"/>
      <c r="Y146" s="111"/>
      <c r="Z146" s="163">
        <f>IFERROR(VLOOKUP($E146&amp;$D$92, Outliers!$A$4:$P$214,13,FALSE),"0")</f>
        <v>1</v>
      </c>
      <c r="AA146" s="163">
        <f>IFERROR(VLOOKUP($E146&amp;$D$92, Outliers!$A$4:$P$214,14,FALSE),"0")</f>
        <v>0</v>
      </c>
      <c r="AB146" s="163">
        <f>IFERROR(VLOOKUP($E146&amp;$D$92, Outliers!$A$4:$P$214,15,FALSE),"0")</f>
        <v>1</v>
      </c>
      <c r="AC146" s="106"/>
    </row>
    <row r="147" spans="4:29" x14ac:dyDescent="0.25">
      <c r="D147" s="318"/>
      <c r="E147" s="103" t="s">
        <v>27</v>
      </c>
      <c r="F147" s="95" t="str">
        <f>IF(P146="","",VLOOKUP($E146&amp;$D$91&amp;$D$92,'CCG data'!$A:$AD,'CCG data'!W$3,FALSE))</f>
        <v/>
      </c>
      <c r="G147" s="96" t="str">
        <f>IF(P146="","",VLOOKUP($E146&amp;$D$91&amp;$D$92,'CCG data'!$A:$AD,'CCG data'!X$3,FALSE))</f>
        <v/>
      </c>
      <c r="H147" s="96">
        <f>IF(R146="","",VLOOKUP($E146&amp;$D$91&amp;$D$92,'CCG data'!$A:$AD,'CCG data'!Y$3,FALSE))</f>
        <v>82.525980145185557</v>
      </c>
      <c r="I147" s="96">
        <f>IF(R146="","",VLOOKUP($E146&amp;$D$91&amp;$D$92,'CCG data'!$A:$AD,'CCG data'!Z$3,FALSE))</f>
        <v>97.745031582849364</v>
      </c>
      <c r="J147" s="96">
        <f>IF(T146="","",VLOOKUP($E146&amp;$D$91&amp;$D$92,'CCG data'!$A:$AD,'CCG data'!AA$3,FALSE))</f>
        <v>16.518133891884549</v>
      </c>
      <c r="K147" s="96">
        <f>IF(T146="","",VLOOKUP($E146&amp;$D$91&amp;$D$92,'CCG data'!$A:$AD,'CCG data'!AB$3,FALSE))</f>
        <v>24.197064628290345</v>
      </c>
      <c r="L147" s="96">
        <f>IF(V146="","",VLOOKUP($E146&amp;$D$91&amp;$D$92,'CCG data'!$A:$AD,'CCG data'!AC$3,FALSE))</f>
        <v>32.228945347894985</v>
      </c>
      <c r="M147" s="96">
        <f>IF(V146="","",VLOOKUP($E146&amp;$D$91&amp;$D$92,'CCG data'!$A:$AD,'CCG data'!AD$3,FALSE))</f>
        <v>41.942258493802036</v>
      </c>
      <c r="N147" s="363"/>
      <c r="P147" s="150" t="str">
        <f>IF(P146="","",VLOOKUP($E146&amp;$D$91&amp;$D$92,'CCG data'!$A:$AD,'CCG data'!I$3,FALSE))</f>
        <v/>
      </c>
      <c r="Q147" s="15" t="str">
        <f>IF(P146="","",VLOOKUP($E146&amp;$D$91&amp;$D$92,'CCG data'!$A:$AD,'CCG data'!J$3,FALSE))</f>
        <v/>
      </c>
      <c r="R147" s="15">
        <f>IF(R146="","",VLOOKUP($E146&amp;$D$91&amp;$D$92,'CCG data'!$A:$AD,'CCG data'!K$3,FALSE))</f>
        <v>0.58599999999999997</v>
      </c>
      <c r="S147" s="15">
        <f>IF(R146="","",VLOOKUP($E146&amp;$D$91&amp;$D$92,'CCG data'!$A:$AD,'CCG data'!L$3,FALSE))</f>
        <v>0.65</v>
      </c>
      <c r="T147" s="15">
        <f>IF(T146="","",VLOOKUP($E146&amp;$D$91&amp;$D$92,'CCG data'!$A:$AD,'CCG data'!M$3,FALSE))</f>
        <v>0.104</v>
      </c>
      <c r="U147" s="15">
        <f>IF(T146="","",VLOOKUP($E146&amp;$D$91&amp;$D$92,'CCG data'!$A:$AD,'CCG data'!N$3,FALSE))</f>
        <v>0.14799999999999999</v>
      </c>
      <c r="V147" s="15">
        <f>IF(V146="","",VLOOKUP($E146&amp;$D$91&amp;$D$92,'CCG data'!$A:$AD,'CCG data'!O$3,FALSE))</f>
        <v>0.22900000000000001</v>
      </c>
      <c r="W147" s="135">
        <f>IF(V146="","",VLOOKUP($E146&amp;$D$91&amp;$D$92,'CCG data'!$A:$AD,'CCG data'!P$3,FALSE))</f>
        <v>0.28699999999999998</v>
      </c>
      <c r="Z147" s="163" t="str">
        <f>IFERROR(VLOOKUP($E147&amp;$D$92, Outliers!$A$4:$P$214,13,FALSE),"0")</f>
        <v>0</v>
      </c>
      <c r="AA147" s="163" t="str">
        <f>IFERROR(VLOOKUP($E147&amp;$D$92, Outliers!$A$4:$P$214,14,FALSE),"0")</f>
        <v>0</v>
      </c>
      <c r="AB147" s="163" t="str">
        <f>IFERROR(VLOOKUP($E147&amp;$D$92, Outliers!$A$4:$P$214,15,FALSE),"0")</f>
        <v>0</v>
      </c>
    </row>
    <row r="148" spans="4:29" s="40" customFormat="1" ht="18.75" customHeight="1" x14ac:dyDescent="0.25">
      <c r="D148" s="318"/>
      <c r="E148" s="104" t="s">
        <v>168</v>
      </c>
      <c r="F148" s="405" t="str">
        <f>IF(OR(ISERROR(VLOOKUP($E148&amp;$D$91&amp;$D$92,'CCG data'!$A:$AD,'CCG data'!R$3,FALSE)),ISBLANK(VLOOKUP($E148&amp;$D$91&amp;$D$92,'CCG data'!$A:$AD,'CCG data'!R$3,FALSE))),"",VLOOKUP($E148&amp;$D$91&amp;$D$92,'CCG data'!$A:$AD,'CCG data'!R$3,FALSE))</f>
        <v/>
      </c>
      <c r="G148" s="406"/>
      <c r="H148" s="406">
        <f>IF(OR(ISERROR(VLOOKUP($E148&amp;$D$91&amp;$D$92,'CCG data'!$A:$AD,'CCG data'!S$3,FALSE)),ISBLANK(VLOOKUP($E148&amp;$D$91&amp;$D$92,'CCG data'!$A:$AD,'CCG data'!S$3,FALSE))),"",VLOOKUP($E148&amp;$D$91&amp;$D$92,'CCG data'!$A:$AD,'CCG data'!S$3,FALSE))</f>
        <v>172.11739556575532</v>
      </c>
      <c r="I148" s="406"/>
      <c r="J148" s="406">
        <f>IF(OR(ISERROR(VLOOKUP($E148&amp;$D$91&amp;$D$92,'CCG data'!$A:$AD,'CCG data'!T$3,FALSE)),ISBLANK(VLOOKUP($E148&amp;$D$91&amp;$D$92,'CCG data'!$A:$AD,'CCG data'!T$3,FALSE))),"",VLOOKUP($E148&amp;$D$91&amp;$D$92,'CCG data'!$A:$AD,'CCG data'!T$3,FALSE))</f>
        <v>14.712726472561862</v>
      </c>
      <c r="K148" s="406"/>
      <c r="L148" s="406">
        <f>IF(OR(ISERROR(VLOOKUP($E148&amp;$D$91&amp;$D$92,'CCG data'!$A:$AD,'CCG data'!U$3,FALSE)),ISBLANK(VLOOKUP($E148&amp;$D$91&amp;$D$92,'CCG data'!$A:$AD,'CCG data'!U$3,FALSE))),"",VLOOKUP($E148&amp;$D$91&amp;$D$92,'CCG data'!$A:$AD,'CCG data'!U$3,FALSE))</f>
        <v>12.495880095323731</v>
      </c>
      <c r="M148" s="407"/>
      <c r="N148" s="362">
        <f>IF(OR(ISERROR(VLOOKUP($E148&amp;$D$91&amp;$D$92,'CCG data'!$A:$AD,'CCG data'!G$3,FALSE)),ISBLANK(VLOOKUP($E148&amp;$D$91&amp;$D$92,'CCG data'!$A:$AD,'CCG data'!G$3,FALSE))),"",VLOOKUP($E148&amp;$D$91&amp;$D$92,'CCG data'!$A:$AD,'CCG data'!G$3,FALSE))</f>
        <v>1059</v>
      </c>
      <c r="P148" s="397" t="str">
        <f>IF(OR(ISERROR(VLOOKUP($E148&amp;$D$91&amp;$D$92,'CCG data'!$A:$AD,'CCG data'!B$3,FALSE)),ISBLANK(VLOOKUP($E148&amp;$D$91&amp;$D$92,'CCG data'!$A:$AD,'CCG data'!B$3,FALSE))),"",VLOOKUP($E148&amp;$D$91&amp;$D$92,'CCG data'!$A:$AD,'CCG data'!B$3,FALSE))</f>
        <v/>
      </c>
      <c r="Q148" s="263"/>
      <c r="R148" s="263">
        <f>IF(OR(ISERROR(VLOOKUP($E148&amp;$D$91&amp;$D$92,'CCG data'!$A:$AD,'CCG data'!C$3,FALSE)),ISBLANK(VLOOKUP($E148&amp;$D$91&amp;$D$92,'CCG data'!$A:$AD,'CCG data'!C$3,FALSE))),"",VLOOKUP($E148&amp;$D$91&amp;$D$92,'CCG data'!$A:$AD,'CCG data'!C$3,FALSE))</f>
        <v>0.8734655335221907</v>
      </c>
      <c r="S148" s="263"/>
      <c r="T148" s="263">
        <f>IF(OR(ISERROR(VLOOKUP($E148&amp;$D$91&amp;$D$92,'CCG data'!$A:$AD,'CCG data'!D$3,FALSE)),ISBLANK(VLOOKUP($E148&amp;$D$91&amp;$D$92,'CCG data'!$A:$AD,'CCG data'!D$3,FALSE))),"",VLOOKUP($E148&amp;$D$91&amp;$D$92,'CCG data'!$A:$AD,'CCG data'!D$3,FALSE))</f>
        <v>6.2322946175637391E-2</v>
      </c>
      <c r="U148" s="263"/>
      <c r="V148" s="263">
        <f>IF(OR(ISERROR(VLOOKUP($E148&amp;$D$91&amp;$D$92,'CCG data'!$A:$AD,'CCG data'!E$3,FALSE)),ISBLANK(VLOOKUP($E148&amp;$D$91&amp;$D$92,'CCG data'!$A:$AD,'CCG data'!E$3,FALSE))),"",VLOOKUP($E148&amp;$D$91&amp;$D$92,'CCG data'!$A:$AD,'CCG data'!E$3,FALSE))</f>
        <v>6.4211520302171865E-2</v>
      </c>
      <c r="W148" s="398"/>
      <c r="Y148" s="111"/>
      <c r="Z148" s="163">
        <f>IFERROR(VLOOKUP($E148&amp;$D$92, Outliers!$A$4:$P$214,13,FALSE),"0")</f>
        <v>1</v>
      </c>
      <c r="AA148" s="163">
        <f>IFERROR(VLOOKUP($E148&amp;$D$92, Outliers!$A$4:$P$214,14,FALSE),"0")</f>
        <v>0</v>
      </c>
      <c r="AB148" s="163">
        <f>IFERROR(VLOOKUP($E148&amp;$D$92, Outliers!$A$4:$P$214,15,FALSE),"0")</f>
        <v>1</v>
      </c>
      <c r="AC148" s="106"/>
    </row>
    <row r="149" spans="4:29" ht="15.75" customHeight="1" x14ac:dyDescent="0.25">
      <c r="D149" s="318"/>
      <c r="E149" s="103" t="s">
        <v>27</v>
      </c>
      <c r="F149" s="95" t="str">
        <f>IF(P148="","",VLOOKUP($E148&amp;$D$91&amp;$D$92,'CCG data'!$A:$AD,'CCG data'!W$3,FALSE))</f>
        <v/>
      </c>
      <c r="G149" s="96" t="str">
        <f>IF(P148="","",VLOOKUP($E148&amp;$D$91&amp;$D$92,'CCG data'!$A:$AD,'CCG data'!X$3,FALSE))</f>
        <v/>
      </c>
      <c r="H149" s="96">
        <f>IF(R148="","",VLOOKUP($E148&amp;$D$91&amp;$D$92,'CCG data'!$A:$AD,'CCG data'!Y$3,FALSE))</f>
        <v>161.02539275852618</v>
      </c>
      <c r="I149" s="96">
        <f>IF(R148="","",VLOOKUP($E148&amp;$D$91&amp;$D$92,'CCG data'!$A:$AD,'CCG data'!Z$3,FALSE))</f>
        <v>183.20939837298445</v>
      </c>
      <c r="J149" s="96">
        <f>IF(T148="","",VLOOKUP($E148&amp;$D$91&amp;$D$92,'CCG data'!$A:$AD,'CCG data'!AA$3,FALSE))</f>
        <v>11.163144054319535</v>
      </c>
      <c r="K149" s="96">
        <f>IF(T148="","",VLOOKUP($E148&amp;$D$91&amp;$D$92,'CCG data'!$A:$AD,'CCG data'!AB$3,FALSE))</f>
        <v>18.262308890804189</v>
      </c>
      <c r="L149" s="96">
        <f>IF(V148="","",VLOOKUP($E148&amp;$D$91&amp;$D$92,'CCG data'!$A:$AD,'CCG data'!AC$3,FALSE))</f>
        <v>9.5257979278112863</v>
      </c>
      <c r="M149" s="96">
        <f>IF(V148="","",VLOOKUP($E148&amp;$D$91&amp;$D$92,'CCG data'!$A:$AD,'CCG data'!AD$3,FALSE))</f>
        <v>15.465962262836175</v>
      </c>
      <c r="N149" s="363"/>
      <c r="P149" s="150" t="str">
        <f>IF(P148="","",VLOOKUP($E148&amp;$D$91&amp;$D$92,'CCG data'!$A:$AD,'CCG data'!I$3,FALSE))</f>
        <v/>
      </c>
      <c r="Q149" s="15" t="str">
        <f>IF(P148="","",VLOOKUP($E148&amp;$D$91&amp;$D$92,'CCG data'!$A:$AD,'CCG data'!J$3,FALSE))</f>
        <v/>
      </c>
      <c r="R149" s="15">
        <f>IF(R148="","",VLOOKUP($E148&amp;$D$91&amp;$D$92,'CCG data'!$A:$AD,'CCG data'!K$3,FALSE))</f>
        <v>0.85199999999999998</v>
      </c>
      <c r="S149" s="15">
        <f>IF(R148="","",VLOOKUP($E148&amp;$D$91&amp;$D$92,'CCG data'!$A:$AD,'CCG data'!L$3,FALSE))</f>
        <v>0.89200000000000002</v>
      </c>
      <c r="T149" s="15">
        <f>IF(T148="","",VLOOKUP($E148&amp;$D$91&amp;$D$92,'CCG data'!$A:$AD,'CCG data'!M$3,FALSE))</f>
        <v>4.9000000000000002E-2</v>
      </c>
      <c r="U149" s="15">
        <f>IF(T148="","",VLOOKUP($E148&amp;$D$91&amp;$D$92,'CCG data'!$A:$AD,'CCG data'!N$3,FALSE))</f>
        <v>7.9000000000000001E-2</v>
      </c>
      <c r="V149" s="15">
        <f>IF(V148="","",VLOOKUP($E148&amp;$D$91&amp;$D$92,'CCG data'!$A:$AD,'CCG data'!O$3,FALSE))</f>
        <v>5.0999999999999997E-2</v>
      </c>
      <c r="W149" s="135">
        <f>IF(V148="","",VLOOKUP($E148&amp;$D$91&amp;$D$92,'CCG data'!$A:$AD,'CCG data'!P$3,FALSE))</f>
        <v>8.1000000000000003E-2</v>
      </c>
      <c r="Z149" s="163" t="str">
        <f>IFERROR(VLOOKUP($E149&amp;$D$92, Outliers!$A$4:$P$214,13,FALSE),"0")</f>
        <v>0</v>
      </c>
      <c r="AA149" s="163" t="str">
        <f>IFERROR(VLOOKUP($E149&amp;$D$92, Outliers!$A$4:$P$214,14,FALSE),"0")</f>
        <v>0</v>
      </c>
      <c r="AB149" s="163" t="str">
        <f>IFERROR(VLOOKUP($E149&amp;$D$92, Outliers!$A$4:$P$214,15,FALSE),"0")</f>
        <v>0</v>
      </c>
    </row>
    <row r="150" spans="4:29" ht="15.75" x14ac:dyDescent="0.25">
      <c r="D150" s="318"/>
      <c r="E150" s="104" t="s">
        <v>396</v>
      </c>
      <c r="F150" s="405" t="str">
        <f>IF(OR(ISERROR(VLOOKUP($E150&amp;$D$91&amp;$D$92,'CCG data'!$A:$AD,'CCG data'!R$3,FALSE)),ISBLANK(VLOOKUP($E150&amp;$D$91&amp;$D$92,'CCG data'!$A:$AD,'CCG data'!R$3,FALSE))),"",VLOOKUP($E150&amp;$D$91&amp;$D$92,'CCG data'!$A:$AD,'CCG data'!R$3,FALSE))</f>
        <v/>
      </c>
      <c r="G150" s="406"/>
      <c r="H150" s="406">
        <f>IF(OR(ISERROR(VLOOKUP($E150&amp;$D$91&amp;$D$92,'CCG data'!$A:$AD,'CCG data'!S$3,FALSE)),ISBLANK(VLOOKUP($E150&amp;$D$91&amp;$D$92,'CCG data'!$A:$AD,'CCG data'!S$3,FALSE))),"",VLOOKUP($E150&amp;$D$91&amp;$D$92,'CCG data'!$A:$AD,'CCG data'!S$3,FALSE))</f>
        <v>160.25287384261836</v>
      </c>
      <c r="I150" s="406"/>
      <c r="J150" s="406">
        <f>IF(OR(ISERROR(VLOOKUP($E150&amp;$D$91&amp;$D$92,'CCG data'!$A:$AD,'CCG data'!T$3,FALSE)),ISBLANK(VLOOKUP($E150&amp;$D$91&amp;$D$92,'CCG data'!$A:$AD,'CCG data'!T$3,FALSE))),"",VLOOKUP($E150&amp;$D$91&amp;$D$92,'CCG data'!$A:$AD,'CCG data'!T$3,FALSE))</f>
        <v>19.232311728621937</v>
      </c>
      <c r="K150" s="406"/>
      <c r="L150" s="406">
        <f>IF(OR(ISERROR(VLOOKUP($E150&amp;$D$91&amp;$D$92,'CCG data'!$A:$AD,'CCG data'!U$3,FALSE)),ISBLANK(VLOOKUP($E150&amp;$D$91&amp;$D$92,'CCG data'!$A:$AD,'CCG data'!U$3,FALSE))),"",VLOOKUP($E150&amp;$D$91&amp;$D$92,'CCG data'!$A:$AD,'CCG data'!U$3,FALSE))</f>
        <v>28.005230842141497</v>
      </c>
      <c r="M150" s="407"/>
      <c r="N150" s="362">
        <f>IF(OR(ISERROR(VLOOKUP($E150&amp;$D$91&amp;$D$92,'CCG data'!$A:$AD,'CCG data'!G$3,FALSE)),ISBLANK(VLOOKUP($E150&amp;$D$91&amp;$D$92,'CCG data'!$A:$AD,'CCG data'!G$3,FALSE))),"",VLOOKUP($E150&amp;$D$91&amp;$D$92,'CCG data'!$A:$AD,'CCG data'!G$3,FALSE))</f>
        <v>1814</v>
      </c>
      <c r="P150" s="397" t="str">
        <f>IF(OR(ISERROR(VLOOKUP($E150&amp;$D$91&amp;$D$92,'CCG data'!$A:$AD,'CCG data'!B$3,FALSE)),ISBLANK(VLOOKUP($E150&amp;$D$91&amp;$D$92,'CCG data'!$A:$AD,'CCG data'!B$3,FALSE))),"",VLOOKUP($E150&amp;$D$91&amp;$D$92,'CCG data'!$A:$AD,'CCG data'!B$3,FALSE))</f>
        <v/>
      </c>
      <c r="Q150" s="263"/>
      <c r="R150" s="263">
        <f>IF(OR(ISERROR(VLOOKUP($E150&amp;$D$91&amp;$D$92,'CCG data'!$A:$AD,'CCG data'!C$3,FALSE)),ISBLANK(VLOOKUP($E150&amp;$D$91&amp;$D$92,'CCG data'!$A:$AD,'CCG data'!C$3,FALSE))),"",VLOOKUP($E150&amp;$D$91&amp;$D$92,'CCG data'!$A:$AD,'CCG data'!C$3,FALSE))</f>
        <v>0.78004410143329661</v>
      </c>
      <c r="S150" s="263"/>
      <c r="T150" s="263">
        <f>IF(OR(ISERROR(VLOOKUP($E150&amp;$D$91&amp;$D$92,'CCG data'!$A:$AD,'CCG data'!D$3,FALSE)),ISBLANK(VLOOKUP($E150&amp;$D$91&amp;$D$92,'CCG data'!$A:$AD,'CCG data'!D$3,FALSE))),"",VLOOKUP($E150&amp;$D$91&amp;$D$92,'CCG data'!$A:$AD,'CCG data'!D$3,FALSE))</f>
        <v>8.5997794928335175E-2</v>
      </c>
      <c r="U150" s="263"/>
      <c r="V150" s="263">
        <f>IF(OR(ISERROR(VLOOKUP($E150&amp;$D$91&amp;$D$92,'CCG data'!$A:$AD,'CCG data'!E$3,FALSE)),ISBLANK(VLOOKUP($E150&amp;$D$91&amp;$D$92,'CCG data'!$A:$AD,'CCG data'!E$3,FALSE))),"",VLOOKUP($E150&amp;$D$91&amp;$D$92,'CCG data'!$A:$AD,'CCG data'!E$3,FALSE))</f>
        <v>0.13395810363836824</v>
      </c>
      <c r="W150" s="398"/>
      <c r="Z150" s="163">
        <f>IFERROR(VLOOKUP($E150&amp;$D$92, Outliers!$A$4:$P$214,13,FALSE),"0")</f>
        <v>1</v>
      </c>
      <c r="AA150" s="163">
        <f>IFERROR(VLOOKUP($E150&amp;$D$92, Outliers!$A$4:$P$214,14,FALSE),"0")</f>
        <v>0</v>
      </c>
      <c r="AB150" s="163">
        <f>IFERROR(VLOOKUP($E150&amp;$D$92, Outliers!$A$4:$P$214,15,FALSE),"0")</f>
        <v>0</v>
      </c>
    </row>
    <row r="151" spans="4:29" ht="15" customHeight="1" x14ac:dyDescent="0.25">
      <c r="D151" s="318"/>
      <c r="E151" s="103" t="s">
        <v>27</v>
      </c>
      <c r="F151" s="95" t="str">
        <f>IF(P150="","",VLOOKUP($E150&amp;$D$91&amp;$D$92,'CCG data'!$A:$AD,'CCG data'!W$3,FALSE))</f>
        <v/>
      </c>
      <c r="G151" s="96" t="str">
        <f>IF(P150="","",VLOOKUP($E150&amp;$D$91&amp;$D$92,'CCG data'!$A:$AD,'CCG data'!X$3,FALSE))</f>
        <v/>
      </c>
      <c r="H151" s="96">
        <f>IF(R150="","",VLOOKUP($E150&amp;$D$91&amp;$D$92,'CCG data'!$A:$AD,'CCG data'!Y$3,FALSE))</f>
        <v>151.90292762916846</v>
      </c>
      <c r="I151" s="96">
        <f>IF(R150="","",VLOOKUP($E150&amp;$D$91&amp;$D$92,'CCG data'!$A:$AD,'CCG data'!Z$3,FALSE))</f>
        <v>168.60282005606825</v>
      </c>
      <c r="J151" s="96">
        <f>IF(T150="","",VLOOKUP($E150&amp;$D$91&amp;$D$92,'CCG data'!$A:$AD,'CCG data'!AA$3,FALSE))</f>
        <v>16.214269849523944</v>
      </c>
      <c r="K151" s="96">
        <f>IF(T150="","",VLOOKUP($E150&amp;$D$91&amp;$D$92,'CCG data'!$A:$AD,'CCG data'!AB$3,FALSE))</f>
        <v>22.25035360771993</v>
      </c>
      <c r="L151" s="96">
        <f>IF(V150="","",VLOOKUP($E150&amp;$D$91&amp;$D$92,'CCG data'!$A:$AD,'CCG data'!AC$3,FALSE))</f>
        <v>24.48401950567051</v>
      </c>
      <c r="M151" s="96">
        <f>IF(V150="","",VLOOKUP($E150&amp;$D$91&amp;$D$92,'CCG data'!$A:$AD,'CCG data'!AD$3,FALSE))</f>
        <v>31.526442178612484</v>
      </c>
      <c r="N151" s="363"/>
      <c r="P151" s="150" t="str">
        <f>IF(P150="","",VLOOKUP($E150&amp;$D$91&amp;$D$92,'CCG data'!$A:$AD,'CCG data'!I$3,FALSE))</f>
        <v/>
      </c>
      <c r="Q151" s="15" t="str">
        <f>IF(P150="","",VLOOKUP($E150&amp;$D$91&amp;$D$92,'CCG data'!$A:$AD,'CCG data'!J$3,FALSE))</f>
        <v/>
      </c>
      <c r="R151" s="15">
        <f>IF(R150="","",VLOOKUP($E150&amp;$D$91&amp;$D$92,'CCG data'!$A:$AD,'CCG data'!K$3,FALSE))</f>
        <v>0.76</v>
      </c>
      <c r="S151" s="15">
        <f>IF(R150="","",VLOOKUP($E150&amp;$D$91&amp;$D$92,'CCG data'!$A:$AD,'CCG data'!L$3,FALSE))</f>
        <v>0.79900000000000004</v>
      </c>
      <c r="T151" s="15">
        <f>IF(T150="","",VLOOKUP($E150&amp;$D$91&amp;$D$92,'CCG data'!$A:$AD,'CCG data'!M$3,FALSE))</f>
        <v>7.3999999999999996E-2</v>
      </c>
      <c r="U151" s="15">
        <f>IF(T150="","",VLOOKUP($E150&amp;$D$91&amp;$D$92,'CCG data'!$A:$AD,'CCG data'!N$3,FALSE))</f>
        <v>0.1</v>
      </c>
      <c r="V151" s="15">
        <f>IF(V150="","",VLOOKUP($E150&amp;$D$91&amp;$D$92,'CCG data'!$A:$AD,'CCG data'!O$3,FALSE))</f>
        <v>0.11899999999999999</v>
      </c>
      <c r="W151" s="135">
        <f>IF(V150="","",VLOOKUP($E150&amp;$D$91&amp;$D$92,'CCG data'!$A:$AD,'CCG data'!P$3,FALSE))</f>
        <v>0.15</v>
      </c>
      <c r="Z151" s="163" t="str">
        <f>IFERROR(VLOOKUP($E151&amp;$D$92, Outliers!$A$4:$P$214,13,FALSE),"0")</f>
        <v>0</v>
      </c>
      <c r="AA151" s="163" t="str">
        <f>IFERROR(VLOOKUP($E151&amp;$D$92, Outliers!$A$4:$P$214,14,FALSE),"0")</f>
        <v>0</v>
      </c>
      <c r="AB151" s="163" t="str">
        <f>IFERROR(VLOOKUP($E151&amp;$D$92, Outliers!$A$4:$P$214,15,FALSE),"0")</f>
        <v>0</v>
      </c>
    </row>
    <row r="152" spans="4:29" ht="15.75" x14ac:dyDescent="0.25">
      <c r="D152" s="318"/>
      <c r="E152" s="104" t="s">
        <v>482</v>
      </c>
      <c r="F152" s="405" t="str">
        <f>IF(OR(ISERROR(VLOOKUP($E152&amp;$D$91&amp;$D$92,'CCG data'!$A:$AD,'CCG data'!R$3,FALSE)),ISBLANK(VLOOKUP($E152&amp;$D$91&amp;$D$92,'CCG data'!$A:$AD,'CCG data'!R$3,FALSE))),"",VLOOKUP($E152&amp;$D$91&amp;$D$92,'CCG data'!$A:$AD,'CCG data'!R$3,FALSE))</f>
        <v/>
      </c>
      <c r="G152" s="406"/>
      <c r="H152" s="406">
        <f>IF(OR(ISERROR(VLOOKUP($E152&amp;$D$91&amp;$D$92,'CCG data'!$A:$AD,'CCG data'!S$3,FALSE)),ISBLANK(VLOOKUP($E152&amp;$D$91&amp;$D$92,'CCG data'!$A:$AD,'CCG data'!S$3,FALSE))),"",VLOOKUP($E152&amp;$D$91&amp;$D$92,'CCG data'!$A:$AD,'CCG data'!S$3,FALSE))</f>
        <v>118.59060223716682</v>
      </c>
      <c r="I152" s="406"/>
      <c r="J152" s="406">
        <f>IF(OR(ISERROR(VLOOKUP($E152&amp;$D$91&amp;$D$92,'CCG data'!$A:$AD,'CCG data'!T$3,FALSE)),ISBLANK(VLOOKUP($E152&amp;$D$91&amp;$D$92,'CCG data'!$A:$AD,'CCG data'!T$3,FALSE))),"",VLOOKUP($E152&amp;$D$91&amp;$D$92,'CCG data'!$A:$AD,'CCG data'!T$3,FALSE))</f>
        <v>18.22974334581092</v>
      </c>
      <c r="K152" s="406"/>
      <c r="L152" s="406">
        <f>IF(OR(ISERROR(VLOOKUP($E152&amp;$D$91&amp;$D$92,'CCG data'!$A:$AD,'CCG data'!U$3,FALSE)),ISBLANK(VLOOKUP($E152&amp;$D$91&amp;$D$92,'CCG data'!$A:$AD,'CCG data'!U$3,FALSE))),"",VLOOKUP($E152&amp;$D$91&amp;$D$92,'CCG data'!$A:$AD,'CCG data'!U$3,FALSE))</f>
        <v>24.884777652862276</v>
      </c>
      <c r="M152" s="407"/>
      <c r="N152" s="362">
        <f>IF(OR(ISERROR(VLOOKUP($E152&amp;$D$91&amp;$D$92,'CCG data'!$A:$AD,'CCG data'!G$3,FALSE)),ISBLANK(VLOOKUP($E152&amp;$D$91&amp;$D$92,'CCG data'!$A:$AD,'CCG data'!G$3,FALSE))),"",VLOOKUP($E152&amp;$D$91&amp;$D$92,'CCG data'!$A:$AD,'CCG data'!G$3,FALSE))</f>
        <v>1353</v>
      </c>
      <c r="P152" s="397" t="str">
        <f>IF(OR(ISERROR(VLOOKUP($E152&amp;$D$91&amp;$D$92,'CCG data'!$A:$AD,'CCG data'!B$3,FALSE)),ISBLANK(VLOOKUP($E152&amp;$D$91&amp;$D$92,'CCG data'!$A:$AD,'CCG data'!B$3,FALSE))),"",VLOOKUP($E152&amp;$D$91&amp;$D$92,'CCG data'!$A:$AD,'CCG data'!B$3,FALSE))</f>
        <v/>
      </c>
      <c r="Q152" s="263"/>
      <c r="R152" s="263">
        <f>IF(OR(ISERROR(VLOOKUP($E152&amp;$D$91&amp;$D$92,'CCG data'!$A:$AD,'CCG data'!C$3,FALSE)),ISBLANK(VLOOKUP($E152&amp;$D$91&amp;$D$92,'CCG data'!$A:$AD,'CCG data'!C$3,FALSE))),"",VLOOKUP($E152&amp;$D$91&amp;$D$92,'CCG data'!$A:$AD,'CCG data'!C$3,FALSE))</f>
        <v>0.74427198817442719</v>
      </c>
      <c r="S152" s="263"/>
      <c r="T152" s="263">
        <f>IF(OR(ISERROR(VLOOKUP($E152&amp;$D$91&amp;$D$92,'CCG data'!$A:$AD,'CCG data'!D$3,FALSE)),ISBLANK(VLOOKUP($E152&amp;$D$91&amp;$D$92,'CCG data'!$A:$AD,'CCG data'!D$3,FALSE))),"",VLOOKUP($E152&amp;$D$91&amp;$D$92,'CCG data'!$A:$AD,'CCG data'!D$3,FALSE))</f>
        <v>9.9778270509977826E-2</v>
      </c>
      <c r="U152" s="263"/>
      <c r="V152" s="263">
        <f>IF(OR(ISERROR(VLOOKUP($E152&amp;$D$91&amp;$D$92,'CCG data'!$A:$AD,'CCG data'!E$3,FALSE)),ISBLANK(VLOOKUP($E152&amp;$D$91&amp;$D$92,'CCG data'!$A:$AD,'CCG data'!E$3,FALSE))),"",VLOOKUP($E152&amp;$D$91&amp;$D$92,'CCG data'!$A:$AD,'CCG data'!E$3,FALSE))</f>
        <v>0.15594974131559497</v>
      </c>
      <c r="W152" s="398"/>
      <c r="Z152" s="163">
        <f>IFERROR(VLOOKUP($E152&amp;$D$92, Outliers!$A$4:$P$214,13,FALSE),"0")</f>
        <v>1</v>
      </c>
      <c r="AA152" s="163">
        <f>IFERROR(VLOOKUP($E152&amp;$D$92, Outliers!$A$4:$P$214,14,FALSE),"0")</f>
        <v>0</v>
      </c>
      <c r="AB152" s="163">
        <f>IFERROR(VLOOKUP($E152&amp;$D$92, Outliers!$A$4:$P$214,15,FALSE),"0")</f>
        <v>0</v>
      </c>
    </row>
    <row r="153" spans="4:29" x14ac:dyDescent="0.25">
      <c r="D153" s="318"/>
      <c r="E153" s="103" t="s">
        <v>27</v>
      </c>
      <c r="F153" s="95" t="str">
        <f>IF(P152="","",VLOOKUP($E152&amp;$D$91&amp;$D$92,'CCG data'!$A:$AD,'CCG data'!W$3,FALSE))</f>
        <v/>
      </c>
      <c r="G153" s="96" t="str">
        <f>IF(P152="","",VLOOKUP($E152&amp;$D$91&amp;$D$92,'CCG data'!$A:$AD,'CCG data'!X$3,FALSE))</f>
        <v/>
      </c>
      <c r="H153" s="96">
        <f>IF(R152="","",VLOOKUP($E152&amp;$D$91&amp;$D$92,'CCG data'!$A:$AD,'CCG data'!Y$3,FALSE))</f>
        <v>111.26587240560141</v>
      </c>
      <c r="I153" s="96">
        <f>IF(R152="","",VLOOKUP($E152&amp;$D$91&amp;$D$92,'CCG data'!$A:$AD,'CCG data'!Z$3,FALSE))</f>
        <v>125.91533206873223</v>
      </c>
      <c r="J153" s="96">
        <f>IF(T152="","",VLOOKUP($E152&amp;$D$91&amp;$D$92,'CCG data'!$A:$AD,'CCG data'!AA$3,FALSE))</f>
        <v>15.154569010865057</v>
      </c>
      <c r="K153" s="96">
        <f>IF(T152="","",VLOOKUP($E152&amp;$D$91&amp;$D$92,'CCG data'!$A:$AD,'CCG data'!AB$3,FALSE))</f>
        <v>21.304917680756784</v>
      </c>
      <c r="L153" s="96">
        <f>IF(V152="","",VLOOKUP($E152&amp;$D$91&amp;$D$92,'CCG data'!$A:$AD,'CCG data'!AC$3,FALSE))</f>
        <v>21.527025715502091</v>
      </c>
      <c r="M153" s="96">
        <f>IF(V152="","",VLOOKUP($E152&amp;$D$91&amp;$D$92,'CCG data'!$A:$AD,'CCG data'!AD$3,FALSE))</f>
        <v>28.24252959022246</v>
      </c>
      <c r="N153" s="363"/>
      <c r="P153" s="150" t="str">
        <f>IF(P152="","",VLOOKUP($E152&amp;$D$91&amp;$D$92,'CCG data'!$A:$AD,'CCG data'!I$3,FALSE))</f>
        <v/>
      </c>
      <c r="Q153" s="15" t="str">
        <f>IF(P152="","",VLOOKUP($E152&amp;$D$91&amp;$D$92,'CCG data'!$A:$AD,'CCG data'!J$3,FALSE))</f>
        <v/>
      </c>
      <c r="R153" s="15">
        <f>IF(R152="","",VLOOKUP($E152&amp;$D$91&amp;$D$92,'CCG data'!$A:$AD,'CCG data'!K$3,FALSE))</f>
        <v>0.72</v>
      </c>
      <c r="S153" s="15">
        <f>IF(R152="","",VLOOKUP($E152&amp;$D$91&amp;$D$92,'CCG data'!$A:$AD,'CCG data'!L$3,FALSE))</f>
        <v>0.76700000000000002</v>
      </c>
      <c r="T153" s="15">
        <f>IF(T152="","",VLOOKUP($E152&amp;$D$91&amp;$D$92,'CCG data'!$A:$AD,'CCG data'!M$3,FALSE))</f>
        <v>8.5000000000000006E-2</v>
      </c>
      <c r="U153" s="15">
        <f>IF(T152="","",VLOOKUP($E152&amp;$D$91&amp;$D$92,'CCG data'!$A:$AD,'CCG data'!N$3,FALSE))</f>
        <v>0.11700000000000001</v>
      </c>
      <c r="V153" s="15">
        <f>IF(V152="","",VLOOKUP($E152&amp;$D$91&amp;$D$92,'CCG data'!$A:$AD,'CCG data'!O$3,FALSE))</f>
        <v>0.13800000000000001</v>
      </c>
      <c r="W153" s="135">
        <f>IF(V152="","",VLOOKUP($E152&amp;$D$91&amp;$D$92,'CCG data'!$A:$AD,'CCG data'!P$3,FALSE))</f>
        <v>0.17599999999999999</v>
      </c>
      <c r="Z153" s="163" t="str">
        <f>IFERROR(VLOOKUP($E153&amp;$D$92, Outliers!$A$4:$P$214,13,FALSE),"0")</f>
        <v>0</v>
      </c>
      <c r="AA153" s="163" t="str">
        <f>IFERROR(VLOOKUP($E153&amp;$D$92, Outliers!$A$4:$P$214,14,FALSE),"0")</f>
        <v>0</v>
      </c>
      <c r="AB153" s="163" t="str">
        <f>IFERROR(VLOOKUP($E153&amp;$D$92, Outliers!$A$4:$P$214,15,FALSE),"0")</f>
        <v>0</v>
      </c>
    </row>
    <row r="154" spans="4:29" ht="15.75" x14ac:dyDescent="0.25">
      <c r="D154" s="318"/>
      <c r="E154" s="104" t="s">
        <v>169</v>
      </c>
      <c r="F154" s="405" t="str">
        <f>IF(OR(ISERROR(VLOOKUP($E154&amp;$D$91&amp;$D$92,'CCG data'!$A:$AD,'CCG data'!R$3,FALSE)),ISBLANK(VLOOKUP($E154&amp;$D$91&amp;$D$92,'CCG data'!$A:$AD,'CCG data'!R$3,FALSE))),"",VLOOKUP($E154&amp;$D$91&amp;$D$92,'CCG data'!$A:$AD,'CCG data'!R$3,FALSE))</f>
        <v/>
      </c>
      <c r="G154" s="406"/>
      <c r="H154" s="406">
        <f>IF(OR(ISERROR(VLOOKUP($E154&amp;$D$91&amp;$D$92,'CCG data'!$A:$AD,'CCG data'!S$3,FALSE)),ISBLANK(VLOOKUP($E154&amp;$D$91&amp;$D$92,'CCG data'!$A:$AD,'CCG data'!S$3,FALSE))),"",VLOOKUP($E154&amp;$D$91&amp;$D$92,'CCG data'!$A:$AD,'CCG data'!S$3,FALSE))</f>
        <v>68.127937664488243</v>
      </c>
      <c r="I154" s="406"/>
      <c r="J154" s="406">
        <f>IF(OR(ISERROR(VLOOKUP($E154&amp;$D$91&amp;$D$92,'CCG data'!$A:$AD,'CCG data'!T$3,FALSE)),ISBLANK(VLOOKUP($E154&amp;$D$91&amp;$D$92,'CCG data'!$A:$AD,'CCG data'!T$3,FALSE))),"",VLOOKUP($E154&amp;$D$91&amp;$D$92,'CCG data'!$A:$AD,'CCG data'!T$3,FALSE))</f>
        <v>14.540548231746557</v>
      </c>
      <c r="K154" s="406"/>
      <c r="L154" s="406">
        <f>IF(OR(ISERROR(VLOOKUP($E154&amp;$D$91&amp;$D$92,'CCG data'!$A:$AD,'CCG data'!U$3,FALSE)),ISBLANK(VLOOKUP($E154&amp;$D$91&amp;$D$92,'CCG data'!$A:$AD,'CCG data'!U$3,FALSE))),"",VLOOKUP($E154&amp;$D$91&amp;$D$92,'CCG data'!$A:$AD,'CCG data'!U$3,FALSE))</f>
        <v>53.536048817963035</v>
      </c>
      <c r="M154" s="407"/>
      <c r="N154" s="362">
        <f>IF(OR(ISERROR(VLOOKUP($E154&amp;$D$91&amp;$D$92,'CCG data'!$A:$AD,'CCG data'!G$3,FALSE)),ISBLANK(VLOOKUP($E154&amp;$D$91&amp;$D$92,'CCG data'!$A:$AD,'CCG data'!G$3,FALSE))),"",VLOOKUP($E154&amp;$D$91&amp;$D$92,'CCG data'!$A:$AD,'CCG data'!G$3,FALSE))</f>
        <v>682</v>
      </c>
      <c r="P154" s="397" t="str">
        <f>IF(OR(ISERROR(VLOOKUP($E154&amp;$D$91&amp;$D$92,'CCG data'!$A:$AD,'CCG data'!B$3,FALSE)),ISBLANK(VLOOKUP($E154&amp;$D$91&amp;$D$92,'CCG data'!$A:$AD,'CCG data'!B$3,FALSE))),"",VLOOKUP($E154&amp;$D$91&amp;$D$92,'CCG data'!$A:$AD,'CCG data'!B$3,FALSE))</f>
        <v/>
      </c>
      <c r="Q154" s="263"/>
      <c r="R154" s="263">
        <f>IF(OR(ISERROR(VLOOKUP($E154&amp;$D$91&amp;$D$92,'CCG data'!$A:$AD,'CCG data'!C$3,FALSE)),ISBLANK(VLOOKUP($E154&amp;$D$91&amp;$D$92,'CCG data'!$A:$AD,'CCG data'!C$3,FALSE))),"",VLOOKUP($E154&amp;$D$91&amp;$D$92,'CCG data'!$A:$AD,'CCG data'!C$3,FALSE))</f>
        <v>0.50439882697947214</v>
      </c>
      <c r="S154" s="263"/>
      <c r="T154" s="263">
        <f>IF(OR(ISERROR(VLOOKUP($E154&amp;$D$91&amp;$D$92,'CCG data'!$A:$AD,'CCG data'!D$3,FALSE)),ISBLANK(VLOOKUP($E154&amp;$D$91&amp;$D$92,'CCG data'!$A:$AD,'CCG data'!D$3,FALSE))),"",VLOOKUP($E154&amp;$D$91&amp;$D$92,'CCG data'!$A:$AD,'CCG data'!D$3,FALSE))</f>
        <v>9.5307917888563048E-2</v>
      </c>
      <c r="U154" s="263"/>
      <c r="V154" s="263">
        <f>IF(OR(ISERROR(VLOOKUP($E154&amp;$D$91&amp;$D$92,'CCG data'!$A:$AD,'CCG data'!E$3,FALSE)),ISBLANK(VLOOKUP($E154&amp;$D$91&amp;$D$92,'CCG data'!$A:$AD,'CCG data'!E$3,FALSE))),"",VLOOKUP($E154&amp;$D$91&amp;$D$92,'CCG data'!$A:$AD,'CCG data'!E$3,FALSE))</f>
        <v>0.40029325513196479</v>
      </c>
      <c r="W154" s="398"/>
      <c r="Z154" s="163">
        <f>IFERROR(VLOOKUP($E154&amp;$D$92, Outliers!$A$4:$P$214,13,FALSE),"0")</f>
        <v>1</v>
      </c>
      <c r="AA154" s="163">
        <f>IFERROR(VLOOKUP($E154&amp;$D$92, Outliers!$A$4:$P$214,14,FALSE),"0")</f>
        <v>0</v>
      </c>
      <c r="AB154" s="163">
        <f>IFERROR(VLOOKUP($E154&amp;$D$92, Outliers!$A$4:$P$214,15,FALSE),"0")</f>
        <v>1</v>
      </c>
    </row>
    <row r="155" spans="4:29" x14ac:dyDescent="0.25">
      <c r="D155" s="318"/>
      <c r="E155" s="103" t="s">
        <v>27</v>
      </c>
      <c r="F155" s="95" t="str">
        <f>IF(P154="","",VLOOKUP($E154&amp;$D$91&amp;$D$92,'CCG data'!$A:$AD,'CCG data'!W$3,FALSE))</f>
        <v/>
      </c>
      <c r="G155" s="96" t="str">
        <f>IF(P154="","",VLOOKUP($E154&amp;$D$91&amp;$D$92,'CCG data'!$A:$AD,'CCG data'!X$3,FALSE))</f>
        <v/>
      </c>
      <c r="H155" s="96">
        <f>IF(R154="","",VLOOKUP($E154&amp;$D$91&amp;$D$92,'CCG data'!$A:$AD,'CCG data'!Y$3,FALSE))</f>
        <v>60.92844170251535</v>
      </c>
      <c r="I155" s="96">
        <f>IF(R154="","",VLOOKUP($E154&amp;$D$91&amp;$D$92,'CCG data'!$A:$AD,'CCG data'!Z$3,FALSE))</f>
        <v>75.327433626461143</v>
      </c>
      <c r="J155" s="96">
        <f>IF(T154="","",VLOOKUP($E154&amp;$D$91&amp;$D$92,'CCG data'!$A:$AD,'CCG data'!AA$3,FALSE))</f>
        <v>11.00562347196227</v>
      </c>
      <c r="K155" s="96">
        <f>IF(T154="","",VLOOKUP($E154&amp;$D$91&amp;$D$92,'CCG data'!$A:$AD,'CCG data'!AB$3,FALSE))</f>
        <v>18.075472991530845</v>
      </c>
      <c r="L155" s="96">
        <f>IF(V154="","",VLOOKUP($E154&amp;$D$91&amp;$D$92,'CCG data'!$A:$AD,'CCG data'!AC$3,FALSE))</f>
        <v>47.1853566339163</v>
      </c>
      <c r="M155" s="96">
        <f>IF(V154="","",VLOOKUP($E154&amp;$D$91&amp;$D$92,'CCG data'!$A:$AD,'CCG data'!AD$3,FALSE))</f>
        <v>59.886741002009771</v>
      </c>
      <c r="N155" s="363"/>
      <c r="P155" s="150" t="str">
        <f>IF(P154="","",VLOOKUP($E154&amp;$D$91&amp;$D$92,'CCG data'!$A:$AD,'CCG data'!I$3,FALSE))</f>
        <v/>
      </c>
      <c r="Q155" s="15" t="str">
        <f>IF(P154="","",VLOOKUP($E154&amp;$D$91&amp;$D$92,'CCG data'!$A:$AD,'CCG data'!J$3,FALSE))</f>
        <v/>
      </c>
      <c r="R155" s="15">
        <f>IF(R154="","",VLOOKUP($E154&amp;$D$91&amp;$D$92,'CCG data'!$A:$AD,'CCG data'!K$3,FALSE))</f>
        <v>0.46700000000000003</v>
      </c>
      <c r="S155" s="15">
        <f>IF(R154="","",VLOOKUP($E154&amp;$D$91&amp;$D$92,'CCG data'!$A:$AD,'CCG data'!L$3,FALSE))</f>
        <v>0.54200000000000004</v>
      </c>
      <c r="T155" s="15">
        <f>IF(T154="","",VLOOKUP($E154&amp;$D$91&amp;$D$92,'CCG data'!$A:$AD,'CCG data'!M$3,FALSE))</f>
        <v>7.4999999999999997E-2</v>
      </c>
      <c r="U155" s="15">
        <f>IF(T154="","",VLOOKUP($E154&amp;$D$91&amp;$D$92,'CCG data'!$A:$AD,'CCG data'!N$3,FALSE))</f>
        <v>0.12</v>
      </c>
      <c r="V155" s="15">
        <f>IF(V154="","",VLOOKUP($E154&amp;$D$91&amp;$D$92,'CCG data'!$A:$AD,'CCG data'!O$3,FALSE))</f>
        <v>0.36399999999999999</v>
      </c>
      <c r="W155" s="135">
        <f>IF(V154="","",VLOOKUP($E154&amp;$D$91&amp;$D$92,'CCG data'!$A:$AD,'CCG data'!P$3,FALSE))</f>
        <v>0.438</v>
      </c>
      <c r="Z155" s="163" t="str">
        <f>IFERROR(VLOOKUP($E155&amp;$D$92, Outliers!$A$4:$P$214,13,FALSE),"0")</f>
        <v>0</v>
      </c>
      <c r="AA155" s="163" t="str">
        <f>IFERROR(VLOOKUP($E155&amp;$D$92, Outliers!$A$4:$P$214,14,FALSE),"0")</f>
        <v>0</v>
      </c>
      <c r="AB155" s="163" t="str">
        <f>IFERROR(VLOOKUP($E155&amp;$D$92, Outliers!$A$4:$P$214,15,FALSE),"0")</f>
        <v>0</v>
      </c>
    </row>
    <row r="156" spans="4:29" ht="15.75" x14ac:dyDescent="0.25">
      <c r="D156" s="318"/>
      <c r="E156" s="104" t="s">
        <v>170</v>
      </c>
      <c r="F156" s="405" t="str">
        <f>IF(OR(ISERROR(VLOOKUP($E156&amp;$D$91&amp;$D$92,'CCG data'!$A:$AD,'CCG data'!R$3,FALSE)),ISBLANK(VLOOKUP($E156&amp;$D$91&amp;$D$92,'CCG data'!$A:$AD,'CCG data'!R$3,FALSE))),"",VLOOKUP($E156&amp;$D$91&amp;$D$92,'CCG data'!$A:$AD,'CCG data'!R$3,FALSE))</f>
        <v/>
      </c>
      <c r="G156" s="406"/>
      <c r="H156" s="406">
        <f>IF(OR(ISERROR(VLOOKUP($E156&amp;$D$91&amp;$D$92,'CCG data'!$A:$AD,'CCG data'!S$3,FALSE)),ISBLANK(VLOOKUP($E156&amp;$D$91&amp;$D$92,'CCG data'!$A:$AD,'CCG data'!S$3,FALSE))),"",VLOOKUP($E156&amp;$D$91&amp;$D$92,'CCG data'!$A:$AD,'CCG data'!S$3,FALSE))</f>
        <v>130.03394213522304</v>
      </c>
      <c r="I156" s="406"/>
      <c r="J156" s="406">
        <f>IF(OR(ISERROR(VLOOKUP($E156&amp;$D$91&amp;$D$92,'CCG data'!$A:$AD,'CCG data'!T$3,FALSE)),ISBLANK(VLOOKUP($E156&amp;$D$91&amp;$D$92,'CCG data'!$A:$AD,'CCG data'!T$3,FALSE))),"",VLOOKUP($E156&amp;$D$91&amp;$D$92,'CCG data'!$A:$AD,'CCG data'!T$3,FALSE))</f>
        <v>13.888045922535516</v>
      </c>
      <c r="K156" s="406"/>
      <c r="L156" s="406">
        <f>IF(OR(ISERROR(VLOOKUP($E156&amp;$D$91&amp;$D$92,'CCG data'!$A:$AD,'CCG data'!U$3,FALSE)),ISBLANK(VLOOKUP($E156&amp;$D$91&amp;$D$92,'CCG data'!$A:$AD,'CCG data'!U$3,FALSE))),"",VLOOKUP($E156&amp;$D$91&amp;$D$92,'CCG data'!$A:$AD,'CCG data'!U$3,FALSE))</f>
        <v>38.543046663213943</v>
      </c>
      <c r="M156" s="407"/>
      <c r="N156" s="362">
        <f>IF(OR(ISERROR(VLOOKUP($E156&amp;$D$91&amp;$D$92,'CCG data'!$A:$AD,'CCG data'!G$3,FALSE)),ISBLANK(VLOOKUP($E156&amp;$D$91&amp;$D$92,'CCG data'!$A:$AD,'CCG data'!G$3,FALSE))),"",VLOOKUP($E156&amp;$D$91&amp;$D$92,'CCG data'!$A:$AD,'CCG data'!G$3,FALSE))</f>
        <v>2381</v>
      </c>
      <c r="P156" s="397" t="str">
        <f>IF(OR(ISERROR(VLOOKUP($E156&amp;$D$91&amp;$D$92,'CCG data'!$A:$AD,'CCG data'!B$3,FALSE)),ISBLANK(VLOOKUP($E156&amp;$D$91&amp;$D$92,'CCG data'!$A:$AD,'CCG data'!B$3,FALSE))),"",VLOOKUP($E156&amp;$D$91&amp;$D$92,'CCG data'!$A:$AD,'CCG data'!B$3,FALSE))</f>
        <v/>
      </c>
      <c r="Q156" s="263"/>
      <c r="R156" s="263">
        <f>IF(OR(ISERROR(VLOOKUP($E156&amp;$D$91&amp;$D$92,'CCG data'!$A:$AD,'CCG data'!C$3,FALSE)),ISBLANK(VLOOKUP($E156&amp;$D$91&amp;$D$92,'CCG data'!$A:$AD,'CCG data'!C$3,FALSE))),"",VLOOKUP($E156&amp;$D$91&amp;$D$92,'CCG data'!$A:$AD,'CCG data'!C$3,FALSE))</f>
        <v>0.71776564468710624</v>
      </c>
      <c r="S156" s="263"/>
      <c r="T156" s="263">
        <f>IF(OR(ISERROR(VLOOKUP($E156&amp;$D$91&amp;$D$92,'CCG data'!$A:$AD,'CCG data'!D$3,FALSE)),ISBLANK(VLOOKUP($E156&amp;$D$91&amp;$D$92,'CCG data'!$A:$AD,'CCG data'!D$3,FALSE))),"",VLOOKUP($E156&amp;$D$91&amp;$D$92,'CCG data'!$A:$AD,'CCG data'!D$3,FALSE))</f>
        <v>6.8458630827383446E-2</v>
      </c>
      <c r="U156" s="263"/>
      <c r="V156" s="263">
        <f>IF(OR(ISERROR(VLOOKUP($E156&amp;$D$91&amp;$D$92,'CCG data'!$A:$AD,'CCG data'!E$3,FALSE)),ISBLANK(VLOOKUP($E156&amp;$D$91&amp;$D$92,'CCG data'!$A:$AD,'CCG data'!E$3,FALSE))),"",VLOOKUP($E156&amp;$D$91&amp;$D$92,'CCG data'!$A:$AD,'CCG data'!E$3,FALSE))</f>
        <v>0.2137757244855103</v>
      </c>
      <c r="W156" s="398"/>
      <c r="Z156" s="163">
        <f>IFERROR(VLOOKUP($E156&amp;$D$92, Outliers!$A$4:$P$214,13,FALSE),"0")</f>
        <v>0</v>
      </c>
      <c r="AA156" s="163">
        <f>IFERROR(VLOOKUP($E156&amp;$D$92, Outliers!$A$4:$P$214,14,FALSE),"0")</f>
        <v>0</v>
      </c>
      <c r="AB156" s="163">
        <f>IFERROR(VLOOKUP($E156&amp;$D$92, Outliers!$A$4:$P$214,15,FALSE),"0")</f>
        <v>1</v>
      </c>
    </row>
    <row r="157" spans="4:29" x14ac:dyDescent="0.25">
      <c r="D157" s="318"/>
      <c r="E157" s="103" t="s">
        <v>27</v>
      </c>
      <c r="F157" s="95" t="str">
        <f>IF(P156="","",VLOOKUP($E156&amp;$D$91&amp;$D$92,'CCG data'!$A:$AD,'CCG data'!W$3,FALSE))</f>
        <v/>
      </c>
      <c r="G157" s="96" t="str">
        <f>IF(P156="","",VLOOKUP($E156&amp;$D$91&amp;$D$92,'CCG data'!$A:$AD,'CCG data'!X$3,FALSE))</f>
        <v/>
      </c>
      <c r="H157" s="96">
        <f>IF(R156="","",VLOOKUP($E156&amp;$D$91&amp;$D$92,'CCG data'!$A:$AD,'CCG data'!Y$3,FALSE))</f>
        <v>123.86881880444159</v>
      </c>
      <c r="I157" s="96">
        <f>IF(R156="","",VLOOKUP($E156&amp;$D$91&amp;$D$92,'CCG data'!$A:$AD,'CCG data'!Z$3,FALSE))</f>
        <v>136.1990654660045</v>
      </c>
      <c r="J157" s="96">
        <f>IF(T156="","",VLOOKUP($E156&amp;$D$91&amp;$D$92,'CCG data'!$A:$AD,'CCG data'!AA$3,FALSE))</f>
        <v>11.755966331182755</v>
      </c>
      <c r="K157" s="96">
        <f>IF(T156="","",VLOOKUP($E156&amp;$D$91&amp;$D$92,'CCG data'!$A:$AD,'CCG data'!AB$3,FALSE))</f>
        <v>16.020125513888278</v>
      </c>
      <c r="L157" s="96">
        <f>IF(V156="","",VLOOKUP($E156&amp;$D$91&amp;$D$92,'CCG data'!$A:$AD,'CCG data'!AC$3,FALSE))</f>
        <v>35.19460126863838</v>
      </c>
      <c r="M157" s="96">
        <f>IF(V156="","",VLOOKUP($E156&amp;$D$91&amp;$D$92,'CCG data'!$A:$AD,'CCG data'!AD$3,FALSE))</f>
        <v>41.891492057789506</v>
      </c>
      <c r="N157" s="363"/>
      <c r="P157" s="150" t="str">
        <f>IF(P156="","",VLOOKUP($E156&amp;$D$91&amp;$D$92,'CCG data'!$A:$AD,'CCG data'!I$3,FALSE))</f>
        <v/>
      </c>
      <c r="Q157" s="15" t="str">
        <f>IF(P156="","",VLOOKUP($E156&amp;$D$91&amp;$D$92,'CCG data'!$A:$AD,'CCG data'!J$3,FALSE))</f>
        <v/>
      </c>
      <c r="R157" s="15">
        <f>IF(R156="","",VLOOKUP($E156&amp;$D$91&amp;$D$92,'CCG data'!$A:$AD,'CCG data'!K$3,FALSE))</f>
        <v>0.69899999999999995</v>
      </c>
      <c r="S157" s="15">
        <f>IF(R156="","",VLOOKUP($E156&amp;$D$91&amp;$D$92,'CCG data'!$A:$AD,'CCG data'!L$3,FALSE))</f>
        <v>0.73499999999999999</v>
      </c>
      <c r="T157" s="15">
        <f>IF(T156="","",VLOOKUP($E156&amp;$D$91&amp;$D$92,'CCG data'!$A:$AD,'CCG data'!M$3,FALSE))</f>
        <v>5.8999999999999997E-2</v>
      </c>
      <c r="U157" s="15">
        <f>IF(T156="","",VLOOKUP($E156&amp;$D$91&amp;$D$92,'CCG data'!$A:$AD,'CCG data'!N$3,FALSE))</f>
        <v>7.9000000000000001E-2</v>
      </c>
      <c r="V157" s="15">
        <f>IF(V156="","",VLOOKUP($E156&amp;$D$91&amp;$D$92,'CCG data'!$A:$AD,'CCG data'!O$3,FALSE))</f>
        <v>0.19800000000000001</v>
      </c>
      <c r="W157" s="135">
        <f>IF(V156="","",VLOOKUP($E156&amp;$D$91&amp;$D$92,'CCG data'!$A:$AD,'CCG data'!P$3,FALSE))</f>
        <v>0.23100000000000001</v>
      </c>
      <c r="Z157" s="163" t="str">
        <f>IFERROR(VLOOKUP($E157&amp;$D$92, Outliers!$A$4:$P$214,13,FALSE),"0")</f>
        <v>0</v>
      </c>
      <c r="AA157" s="163" t="str">
        <f>IFERROR(VLOOKUP($E157&amp;$D$92, Outliers!$A$4:$P$214,14,FALSE),"0")</f>
        <v>0</v>
      </c>
      <c r="AB157" s="163" t="str">
        <f>IFERROR(VLOOKUP($E157&amp;$D$92, Outliers!$A$4:$P$214,15,FALSE),"0")</f>
        <v>0</v>
      </c>
    </row>
    <row r="158" spans="4:29" ht="15.75" x14ac:dyDescent="0.25">
      <c r="D158" s="318"/>
      <c r="E158" s="104" t="s">
        <v>397</v>
      </c>
      <c r="F158" s="405" t="str">
        <f>IF(OR(ISERROR(VLOOKUP($E158&amp;$D$91&amp;$D$92,'CCG data'!$A:$AD,'CCG data'!R$3,FALSE)),ISBLANK(VLOOKUP($E158&amp;$D$91&amp;$D$92,'CCG data'!$A:$AD,'CCG data'!R$3,FALSE))),"",VLOOKUP($E158&amp;$D$91&amp;$D$92,'CCG data'!$A:$AD,'CCG data'!R$3,FALSE))</f>
        <v/>
      </c>
      <c r="G158" s="406"/>
      <c r="H158" s="406">
        <f>IF(OR(ISERROR(VLOOKUP($E158&amp;$D$91&amp;$D$92,'CCG data'!$A:$AD,'CCG data'!S$3,FALSE)),ISBLANK(VLOOKUP($E158&amp;$D$91&amp;$D$92,'CCG data'!$A:$AD,'CCG data'!S$3,FALSE))),"",VLOOKUP($E158&amp;$D$91&amp;$D$92,'CCG data'!$A:$AD,'CCG data'!S$3,FALSE))</f>
        <v>134.94957117838842</v>
      </c>
      <c r="I158" s="406"/>
      <c r="J158" s="406">
        <f>IF(OR(ISERROR(VLOOKUP($E158&amp;$D$91&amp;$D$92,'CCG data'!$A:$AD,'CCG data'!T$3,FALSE)),ISBLANK(VLOOKUP($E158&amp;$D$91&amp;$D$92,'CCG data'!$A:$AD,'CCG data'!T$3,FALSE))),"",VLOOKUP($E158&amp;$D$91&amp;$D$92,'CCG data'!$A:$AD,'CCG data'!T$3,FALSE))</f>
        <v>12.739670798165415</v>
      </c>
      <c r="K158" s="406"/>
      <c r="L158" s="406">
        <f>IF(OR(ISERROR(VLOOKUP($E158&amp;$D$91&amp;$D$92,'CCG data'!$A:$AD,'CCG data'!U$3,FALSE)),ISBLANK(VLOOKUP($E158&amp;$D$91&amp;$D$92,'CCG data'!$A:$AD,'CCG data'!U$3,FALSE))),"",VLOOKUP($E158&amp;$D$91&amp;$D$92,'CCG data'!$A:$AD,'CCG data'!U$3,FALSE))</f>
        <v>27.344487970099522</v>
      </c>
      <c r="M158" s="407"/>
      <c r="N158" s="362">
        <f>IF(OR(ISERROR(VLOOKUP($E158&amp;$D$91&amp;$D$92,'CCG data'!$A:$AD,'CCG data'!G$3,FALSE)),ISBLANK(VLOOKUP($E158&amp;$D$91&amp;$D$92,'CCG data'!$A:$AD,'CCG data'!G$3,FALSE))),"",VLOOKUP($E158&amp;$D$91&amp;$D$92,'CCG data'!$A:$AD,'CCG data'!G$3,FALSE))</f>
        <v>1205</v>
      </c>
      <c r="P158" s="397" t="str">
        <f>IF(OR(ISERROR(VLOOKUP($E158&amp;$D$91&amp;$D$92,'CCG data'!$A:$AD,'CCG data'!B$3,FALSE)),ISBLANK(VLOOKUP($E158&amp;$D$91&amp;$D$92,'CCG data'!$A:$AD,'CCG data'!B$3,FALSE))),"",VLOOKUP($E158&amp;$D$91&amp;$D$92,'CCG data'!$A:$AD,'CCG data'!B$3,FALSE))</f>
        <v/>
      </c>
      <c r="Q158" s="263"/>
      <c r="R158" s="263">
        <f>IF(OR(ISERROR(VLOOKUP($E158&amp;$D$91&amp;$D$92,'CCG data'!$A:$AD,'CCG data'!C$3,FALSE)),ISBLANK(VLOOKUP($E158&amp;$D$91&amp;$D$92,'CCG data'!$A:$AD,'CCG data'!C$3,FALSE))),"",VLOOKUP($E158&amp;$D$91&amp;$D$92,'CCG data'!$A:$AD,'CCG data'!C$3,FALSE))</f>
        <v>0.78257261410788381</v>
      </c>
      <c r="S158" s="263"/>
      <c r="T158" s="263">
        <f>IF(OR(ISERROR(VLOOKUP($E158&amp;$D$91&amp;$D$92,'CCG data'!$A:$AD,'CCG data'!D$3,FALSE)),ISBLANK(VLOOKUP($E158&amp;$D$91&amp;$D$92,'CCG data'!$A:$AD,'CCG data'!D$3,FALSE))),"",VLOOKUP($E158&amp;$D$91&amp;$D$92,'CCG data'!$A:$AD,'CCG data'!D$3,FALSE))</f>
        <v>5.9751037344398343E-2</v>
      </c>
      <c r="U158" s="263"/>
      <c r="V158" s="263">
        <f>IF(OR(ISERROR(VLOOKUP($E158&amp;$D$91&amp;$D$92,'CCG data'!$A:$AD,'CCG data'!E$3,FALSE)),ISBLANK(VLOOKUP($E158&amp;$D$91&amp;$D$92,'CCG data'!$A:$AD,'CCG data'!E$3,FALSE))),"",VLOOKUP($E158&amp;$D$91&amp;$D$92,'CCG data'!$A:$AD,'CCG data'!E$3,FALSE))</f>
        <v>0.15767634854771784</v>
      </c>
      <c r="W158" s="398"/>
      <c r="Z158" s="163">
        <f>IFERROR(VLOOKUP($E158&amp;$D$92, Outliers!$A$4:$P$214,13,FALSE),"0")</f>
        <v>0</v>
      </c>
      <c r="AA158" s="163">
        <f>IFERROR(VLOOKUP($E158&amp;$D$92, Outliers!$A$4:$P$214,14,FALSE),"0")</f>
        <v>0</v>
      </c>
      <c r="AB158" s="163">
        <f>IFERROR(VLOOKUP($E158&amp;$D$92, Outliers!$A$4:$P$214,15,FALSE),"0")</f>
        <v>0</v>
      </c>
    </row>
    <row r="159" spans="4:29" x14ac:dyDescent="0.25">
      <c r="D159" s="318"/>
      <c r="E159" s="103" t="s">
        <v>27</v>
      </c>
      <c r="F159" s="95" t="str">
        <f>IF(P158="","",VLOOKUP($E158&amp;$D$91&amp;$D$92,'CCG data'!$A:$AD,'CCG data'!W$3,FALSE))</f>
        <v/>
      </c>
      <c r="G159" s="96" t="str">
        <f>IF(P158="","",VLOOKUP($E158&amp;$D$91&amp;$D$92,'CCG data'!$A:$AD,'CCG data'!X$3,FALSE))</f>
        <v/>
      </c>
      <c r="H159" s="96">
        <f>IF(R158="","",VLOOKUP($E158&amp;$D$91&amp;$D$92,'CCG data'!$A:$AD,'CCG data'!Y$3,FALSE))</f>
        <v>126.33622834019269</v>
      </c>
      <c r="I159" s="96">
        <f>IF(R158="","",VLOOKUP($E158&amp;$D$91&amp;$D$92,'CCG data'!$A:$AD,'CCG data'!Z$3,FALSE))</f>
        <v>143.56291401658416</v>
      </c>
      <c r="J159" s="96">
        <f>IF(T158="","",VLOOKUP($E158&amp;$D$91&amp;$D$92,'CCG data'!$A:$AD,'CCG data'!AA$3,FALSE))</f>
        <v>9.7969569784195283</v>
      </c>
      <c r="K159" s="96">
        <f>IF(T158="","",VLOOKUP($E158&amp;$D$91&amp;$D$92,'CCG data'!$A:$AD,'CCG data'!AB$3,FALSE))</f>
        <v>15.682384617911302</v>
      </c>
      <c r="L159" s="96">
        <f>IF(V158="","",VLOOKUP($E158&amp;$D$91&amp;$D$92,'CCG data'!$A:$AD,'CCG data'!AC$3,FALSE))</f>
        <v>23.456283757729199</v>
      </c>
      <c r="M159" s="96">
        <f>IF(V158="","",VLOOKUP($E158&amp;$D$91&amp;$D$92,'CCG data'!$A:$AD,'CCG data'!AD$3,FALSE))</f>
        <v>31.232692182469844</v>
      </c>
      <c r="N159" s="363"/>
      <c r="P159" s="150" t="str">
        <f>IF(P158="","",VLOOKUP($E158&amp;$D$91&amp;$D$92,'CCG data'!$A:$AD,'CCG data'!I$3,FALSE))</f>
        <v/>
      </c>
      <c r="Q159" s="15" t="str">
        <f>IF(P158="","",VLOOKUP($E158&amp;$D$91&amp;$D$92,'CCG data'!$A:$AD,'CCG data'!J$3,FALSE))</f>
        <v/>
      </c>
      <c r="R159" s="15">
        <f>IF(R158="","",VLOOKUP($E158&amp;$D$91&amp;$D$92,'CCG data'!$A:$AD,'CCG data'!K$3,FALSE))</f>
        <v>0.75800000000000001</v>
      </c>
      <c r="S159" s="15">
        <f>IF(R158="","",VLOOKUP($E158&amp;$D$91&amp;$D$92,'CCG data'!$A:$AD,'CCG data'!L$3,FALSE))</f>
        <v>0.80500000000000005</v>
      </c>
      <c r="T159" s="15">
        <f>IF(T158="","",VLOOKUP($E158&amp;$D$91&amp;$D$92,'CCG data'!$A:$AD,'CCG data'!M$3,FALSE))</f>
        <v>4.8000000000000001E-2</v>
      </c>
      <c r="U159" s="15">
        <f>IF(T158="","",VLOOKUP($E158&amp;$D$91&amp;$D$92,'CCG data'!$A:$AD,'CCG data'!N$3,FALSE))</f>
        <v>7.4999999999999997E-2</v>
      </c>
      <c r="V159" s="15">
        <f>IF(V158="","",VLOOKUP($E158&amp;$D$91&amp;$D$92,'CCG data'!$A:$AD,'CCG data'!O$3,FALSE))</f>
        <v>0.13800000000000001</v>
      </c>
      <c r="W159" s="135">
        <f>IF(V158="","",VLOOKUP($E158&amp;$D$91&amp;$D$92,'CCG data'!$A:$AD,'CCG data'!P$3,FALSE))</f>
        <v>0.17899999999999999</v>
      </c>
      <c r="Z159" s="163" t="str">
        <f>IFERROR(VLOOKUP($E159&amp;$D$92, Outliers!$A$4:$P$214,13,FALSE),"0")</f>
        <v>0</v>
      </c>
      <c r="AA159" s="163" t="str">
        <f>IFERROR(VLOOKUP($E159&amp;$D$92, Outliers!$A$4:$P$214,14,FALSE),"0")</f>
        <v>0</v>
      </c>
      <c r="AB159" s="163" t="str">
        <f>IFERROR(VLOOKUP($E159&amp;$D$92, Outliers!$A$4:$P$214,15,FALSE),"0")</f>
        <v>0</v>
      </c>
    </row>
    <row r="160" spans="4:29" ht="15.75" x14ac:dyDescent="0.25">
      <c r="D160" s="318"/>
      <c r="E160" s="104" t="s">
        <v>398</v>
      </c>
      <c r="F160" s="405" t="str">
        <f>IF(OR(ISERROR(VLOOKUP($E160&amp;$D$91&amp;$D$92,'CCG data'!$A:$AD,'CCG data'!R$3,FALSE)),ISBLANK(VLOOKUP($E160&amp;$D$91&amp;$D$92,'CCG data'!$A:$AD,'CCG data'!R$3,FALSE))),"",VLOOKUP($E160&amp;$D$91&amp;$D$92,'CCG data'!$A:$AD,'CCG data'!R$3,FALSE))</f>
        <v/>
      </c>
      <c r="G160" s="406"/>
      <c r="H160" s="406">
        <f>IF(OR(ISERROR(VLOOKUP($E160&amp;$D$91&amp;$D$92,'CCG data'!$A:$AD,'CCG data'!S$3,FALSE)),ISBLANK(VLOOKUP($E160&amp;$D$91&amp;$D$92,'CCG data'!$A:$AD,'CCG data'!S$3,FALSE))),"",VLOOKUP($E160&amp;$D$91&amp;$D$92,'CCG data'!$A:$AD,'CCG data'!S$3,FALSE))</f>
        <v>161.01164283622401</v>
      </c>
      <c r="I160" s="406"/>
      <c r="J160" s="406">
        <f>IF(OR(ISERROR(VLOOKUP($E160&amp;$D$91&amp;$D$92,'CCG data'!$A:$AD,'CCG data'!T$3,FALSE)),ISBLANK(VLOOKUP($E160&amp;$D$91&amp;$D$92,'CCG data'!$A:$AD,'CCG data'!T$3,FALSE))),"",VLOOKUP($E160&amp;$D$91&amp;$D$92,'CCG data'!$A:$AD,'CCG data'!T$3,FALSE))</f>
        <v>20.936510004267781</v>
      </c>
      <c r="K160" s="406"/>
      <c r="L160" s="406">
        <f>IF(OR(ISERROR(VLOOKUP($E160&amp;$D$91&amp;$D$92,'CCG data'!$A:$AD,'CCG data'!U$3,FALSE)),ISBLANK(VLOOKUP($E160&amp;$D$91&amp;$D$92,'CCG data'!$A:$AD,'CCG data'!U$3,FALSE))),"",VLOOKUP($E160&amp;$D$91&amp;$D$92,'CCG data'!$A:$AD,'CCG data'!U$3,FALSE))</f>
        <v>26.297611620681749</v>
      </c>
      <c r="M160" s="407"/>
      <c r="N160" s="362">
        <f>IF(OR(ISERROR(VLOOKUP($E160&amp;$D$91&amp;$D$92,'CCG data'!$A:$AD,'CCG data'!G$3,FALSE)),ISBLANK(VLOOKUP($E160&amp;$D$91&amp;$D$92,'CCG data'!$A:$AD,'CCG data'!G$3,FALSE))),"",VLOOKUP($E160&amp;$D$91&amp;$D$92,'CCG data'!$A:$AD,'CCG data'!G$3,FALSE))</f>
        <v>1068</v>
      </c>
      <c r="P160" s="397" t="str">
        <f>IF(OR(ISERROR(VLOOKUP($E160&amp;$D$91&amp;$D$92,'CCG data'!$A:$AD,'CCG data'!B$3,FALSE)),ISBLANK(VLOOKUP($E160&amp;$D$91&amp;$D$92,'CCG data'!$A:$AD,'CCG data'!B$3,FALSE))),"",VLOOKUP($E160&amp;$D$91&amp;$D$92,'CCG data'!$A:$AD,'CCG data'!B$3,FALSE))</f>
        <v/>
      </c>
      <c r="Q160" s="263"/>
      <c r="R160" s="263">
        <f>IF(OR(ISERROR(VLOOKUP($E160&amp;$D$91&amp;$D$92,'CCG data'!$A:$AD,'CCG data'!C$3,FALSE)),ISBLANK(VLOOKUP($E160&amp;$D$91&amp;$D$92,'CCG data'!$A:$AD,'CCG data'!C$3,FALSE))),"",VLOOKUP($E160&amp;$D$91&amp;$D$92,'CCG data'!$A:$AD,'CCG data'!C$3,FALSE))</f>
        <v>0.78838951310861427</v>
      </c>
      <c r="S160" s="263"/>
      <c r="T160" s="263">
        <f>IF(OR(ISERROR(VLOOKUP($E160&amp;$D$91&amp;$D$92,'CCG data'!$A:$AD,'CCG data'!D$3,FALSE)),ISBLANK(VLOOKUP($E160&amp;$D$91&amp;$D$92,'CCG data'!$A:$AD,'CCG data'!D$3,FALSE))),"",VLOOKUP($E160&amp;$D$91&amp;$D$92,'CCG data'!$A:$AD,'CCG data'!D$3,FALSE))</f>
        <v>8.7078651685393263E-2</v>
      </c>
      <c r="U160" s="263"/>
      <c r="V160" s="263">
        <f>IF(OR(ISERROR(VLOOKUP($E160&amp;$D$91&amp;$D$92,'CCG data'!$A:$AD,'CCG data'!E$3,FALSE)),ISBLANK(VLOOKUP($E160&amp;$D$91&amp;$D$92,'CCG data'!$A:$AD,'CCG data'!E$3,FALSE))),"",VLOOKUP($E160&amp;$D$91&amp;$D$92,'CCG data'!$A:$AD,'CCG data'!E$3,FALSE))</f>
        <v>0.12453183520599251</v>
      </c>
      <c r="W160" s="398"/>
      <c r="Z160" s="163">
        <f>IFERROR(VLOOKUP($E160&amp;$D$92, Outliers!$A$4:$P$214,13,FALSE),"0")</f>
        <v>1</v>
      </c>
      <c r="AA160" s="163">
        <f>IFERROR(VLOOKUP($E160&amp;$D$92, Outliers!$A$4:$P$214,14,FALSE),"0")</f>
        <v>0</v>
      </c>
      <c r="AB160" s="163">
        <f>IFERROR(VLOOKUP($E160&amp;$D$92, Outliers!$A$4:$P$214,15,FALSE),"0")</f>
        <v>0</v>
      </c>
    </row>
    <row r="161" spans="4:28" x14ac:dyDescent="0.25">
      <c r="D161" s="318"/>
      <c r="E161" s="103" t="s">
        <v>27</v>
      </c>
      <c r="F161" s="95" t="str">
        <f>IF(P160="","",VLOOKUP($E160&amp;$D$91&amp;$D$92,'CCG data'!$A:$AD,'CCG data'!W$3,FALSE))</f>
        <v/>
      </c>
      <c r="G161" s="96" t="str">
        <f>IF(P160="","",VLOOKUP($E160&amp;$D$91&amp;$D$92,'CCG data'!$A:$AD,'CCG data'!X$3,FALSE))</f>
        <v/>
      </c>
      <c r="H161" s="96">
        <f>IF(R160="","",VLOOKUP($E160&amp;$D$91&amp;$D$92,'CCG data'!$A:$AD,'CCG data'!Y$3,FALSE))</f>
        <v>150.13594064450172</v>
      </c>
      <c r="I161" s="96">
        <f>IF(R160="","",VLOOKUP($E160&amp;$D$91&amp;$D$92,'CCG data'!$A:$AD,'CCG data'!Z$3,FALSE))</f>
        <v>171.88734502794631</v>
      </c>
      <c r="J161" s="96">
        <f>IF(T160="","",VLOOKUP($E160&amp;$D$91&amp;$D$92,'CCG data'!$A:$AD,'CCG data'!AA$3,FALSE))</f>
        <v>16.681320696257249</v>
      </c>
      <c r="K161" s="96">
        <f>IF(T160="","",VLOOKUP($E160&amp;$D$91&amp;$D$92,'CCG data'!$A:$AD,'CCG data'!AB$3,FALSE))</f>
        <v>25.191699312278313</v>
      </c>
      <c r="L161" s="96">
        <f>IF(V160="","",VLOOKUP($E160&amp;$D$91&amp;$D$92,'CCG data'!$A:$AD,'CCG data'!AC$3,FALSE))</f>
        <v>21.828239063332319</v>
      </c>
      <c r="M161" s="96">
        <f>IF(V160="","",VLOOKUP($E160&amp;$D$91&amp;$D$92,'CCG data'!$A:$AD,'CCG data'!AD$3,FALSE))</f>
        <v>30.76698417803118</v>
      </c>
      <c r="N161" s="363"/>
      <c r="P161" s="150" t="str">
        <f>IF(P160="","",VLOOKUP($E160&amp;$D$91&amp;$D$92,'CCG data'!$A:$AD,'CCG data'!I$3,FALSE))</f>
        <v/>
      </c>
      <c r="Q161" s="15" t="str">
        <f>IF(P160="","",VLOOKUP($E160&amp;$D$91&amp;$D$92,'CCG data'!$A:$AD,'CCG data'!J$3,FALSE))</f>
        <v/>
      </c>
      <c r="R161" s="15">
        <f>IF(R160="","",VLOOKUP($E160&amp;$D$91&amp;$D$92,'CCG data'!$A:$AD,'CCG data'!K$3,FALSE))</f>
        <v>0.76300000000000001</v>
      </c>
      <c r="S161" s="15">
        <f>IF(R160="","",VLOOKUP($E160&amp;$D$91&amp;$D$92,'CCG data'!$A:$AD,'CCG data'!L$3,FALSE))</f>
        <v>0.81200000000000006</v>
      </c>
      <c r="T161" s="15">
        <f>IF(T160="","",VLOOKUP($E160&amp;$D$91&amp;$D$92,'CCG data'!$A:$AD,'CCG data'!M$3,FALSE))</f>
        <v>7.1999999999999995E-2</v>
      </c>
      <c r="U161" s="15">
        <f>IF(T160="","",VLOOKUP($E160&amp;$D$91&amp;$D$92,'CCG data'!$A:$AD,'CCG data'!N$3,FALSE))</f>
        <v>0.106</v>
      </c>
      <c r="V161" s="15">
        <f>IF(V160="","",VLOOKUP($E160&amp;$D$91&amp;$D$92,'CCG data'!$A:$AD,'CCG data'!O$3,FALSE))</f>
        <v>0.106</v>
      </c>
      <c r="W161" s="135">
        <f>IF(V160="","",VLOOKUP($E160&amp;$D$91&amp;$D$92,'CCG data'!$A:$AD,'CCG data'!P$3,FALSE))</f>
        <v>0.14599999999999999</v>
      </c>
      <c r="Z161" s="163" t="str">
        <f>IFERROR(VLOOKUP($E161&amp;$D$92, Outliers!$A$4:$P$214,13,FALSE),"0")</f>
        <v>0</v>
      </c>
      <c r="AA161" s="163" t="str">
        <f>IFERROR(VLOOKUP($E161&amp;$D$92, Outliers!$A$4:$P$214,14,FALSE),"0")</f>
        <v>0</v>
      </c>
      <c r="AB161" s="163" t="str">
        <f>IFERROR(VLOOKUP($E161&amp;$D$92, Outliers!$A$4:$P$214,15,FALSE),"0")</f>
        <v>0</v>
      </c>
    </row>
    <row r="162" spans="4:28" ht="15.75" x14ac:dyDescent="0.25">
      <c r="D162" s="318"/>
      <c r="E162" s="104" t="s">
        <v>171</v>
      </c>
      <c r="F162" s="405" t="str">
        <f>IF(OR(ISERROR(VLOOKUP($E162&amp;$D$91&amp;$D$92,'CCG data'!$A:$AD,'CCG data'!R$3,FALSE)),ISBLANK(VLOOKUP($E162&amp;$D$91&amp;$D$92,'CCG data'!$A:$AD,'CCG data'!R$3,FALSE))),"",VLOOKUP($E162&amp;$D$91&amp;$D$92,'CCG data'!$A:$AD,'CCG data'!R$3,FALSE))</f>
        <v/>
      </c>
      <c r="G162" s="406"/>
      <c r="H162" s="406">
        <f>IF(OR(ISERROR(VLOOKUP($E162&amp;$D$91&amp;$D$92,'CCG data'!$A:$AD,'CCG data'!S$3,FALSE)),ISBLANK(VLOOKUP($E162&amp;$D$91&amp;$D$92,'CCG data'!$A:$AD,'CCG data'!S$3,FALSE))),"",VLOOKUP($E162&amp;$D$91&amp;$D$92,'CCG data'!$A:$AD,'CCG data'!S$3,FALSE))</f>
        <v>150.22234120605091</v>
      </c>
      <c r="I162" s="406"/>
      <c r="J162" s="406">
        <f>IF(OR(ISERROR(VLOOKUP($E162&amp;$D$91&amp;$D$92,'CCG data'!$A:$AD,'CCG data'!T$3,FALSE)),ISBLANK(VLOOKUP($E162&amp;$D$91&amp;$D$92,'CCG data'!$A:$AD,'CCG data'!T$3,FALSE))),"",VLOOKUP($E162&amp;$D$91&amp;$D$92,'CCG data'!$A:$AD,'CCG data'!T$3,FALSE))</f>
        <v>11.41779017818439</v>
      </c>
      <c r="K162" s="406"/>
      <c r="L162" s="406">
        <f>IF(OR(ISERROR(VLOOKUP($E162&amp;$D$91&amp;$D$92,'CCG data'!$A:$AD,'CCG data'!U$3,FALSE)),ISBLANK(VLOOKUP($E162&amp;$D$91&amp;$D$92,'CCG data'!$A:$AD,'CCG data'!U$3,FALSE))),"",VLOOKUP($E162&amp;$D$91&amp;$D$92,'CCG data'!$A:$AD,'CCG data'!U$3,FALSE))</f>
        <v>23.713252463079996</v>
      </c>
      <c r="M162" s="407"/>
      <c r="N162" s="362">
        <f>IF(OR(ISERROR(VLOOKUP($E162&amp;$D$91&amp;$D$92,'CCG data'!$A:$AD,'CCG data'!G$3,FALSE)),ISBLANK(VLOOKUP($E162&amp;$D$91&amp;$D$92,'CCG data'!$A:$AD,'CCG data'!G$3,FALSE))),"",VLOOKUP($E162&amp;$D$91&amp;$D$92,'CCG data'!$A:$AD,'CCG data'!G$3,FALSE))</f>
        <v>4695</v>
      </c>
      <c r="P162" s="397" t="str">
        <f>IF(OR(ISERROR(VLOOKUP($E162&amp;$D$91&amp;$D$92,'CCG data'!$A:$AD,'CCG data'!B$3,FALSE)),ISBLANK(VLOOKUP($E162&amp;$D$91&amp;$D$92,'CCG data'!$A:$AD,'CCG data'!B$3,FALSE))),"",VLOOKUP($E162&amp;$D$91&amp;$D$92,'CCG data'!$A:$AD,'CCG data'!B$3,FALSE))</f>
        <v/>
      </c>
      <c r="Q162" s="263"/>
      <c r="R162" s="263">
        <f>IF(OR(ISERROR(VLOOKUP($E162&amp;$D$91&amp;$D$92,'CCG data'!$A:$AD,'CCG data'!C$3,FALSE)),ISBLANK(VLOOKUP($E162&amp;$D$91&amp;$D$92,'CCG data'!$A:$AD,'CCG data'!C$3,FALSE))),"",VLOOKUP($E162&amp;$D$91&amp;$D$92,'CCG data'!$A:$AD,'CCG data'!C$3,FALSE))</f>
        <v>0.80979765708200213</v>
      </c>
      <c r="S162" s="263"/>
      <c r="T162" s="263">
        <f>IF(OR(ISERROR(VLOOKUP($E162&amp;$D$91&amp;$D$92,'CCG data'!$A:$AD,'CCG data'!D$3,FALSE)),ISBLANK(VLOOKUP($E162&amp;$D$91&amp;$D$92,'CCG data'!$A:$AD,'CCG data'!D$3,FALSE))),"",VLOOKUP($E162&amp;$D$91&amp;$D$92,'CCG data'!$A:$AD,'CCG data'!D$3,FALSE))</f>
        <v>6.1980830670926516E-2</v>
      </c>
      <c r="U162" s="263"/>
      <c r="V162" s="263">
        <f>IF(OR(ISERROR(VLOOKUP($E162&amp;$D$91&amp;$D$92,'CCG data'!$A:$AD,'CCG data'!E$3,FALSE)),ISBLANK(VLOOKUP($E162&amp;$D$91&amp;$D$92,'CCG data'!$A:$AD,'CCG data'!E$3,FALSE))),"",VLOOKUP($E162&amp;$D$91&amp;$D$92,'CCG data'!$A:$AD,'CCG data'!E$3,FALSE))</f>
        <v>0.12822151224707135</v>
      </c>
      <c r="W162" s="398"/>
      <c r="Z162" s="163">
        <f>IFERROR(VLOOKUP($E162&amp;$D$92, Outliers!$A$4:$P$214,13,FALSE),"0")</f>
        <v>1</v>
      </c>
      <c r="AA162" s="163">
        <f>IFERROR(VLOOKUP($E162&amp;$D$92, Outliers!$A$4:$P$214,14,FALSE),"0")</f>
        <v>1</v>
      </c>
      <c r="AB162" s="163">
        <f>IFERROR(VLOOKUP($E162&amp;$D$92, Outliers!$A$4:$P$214,15,FALSE),"0")</f>
        <v>1</v>
      </c>
    </row>
    <row r="163" spans="4:28" x14ac:dyDescent="0.25">
      <c r="D163" s="318"/>
      <c r="E163" s="103" t="s">
        <v>27</v>
      </c>
      <c r="F163" s="95" t="str">
        <f>IF(P162="","",VLOOKUP($E162&amp;$D$91&amp;$D$92,'CCG data'!$A:$AD,'CCG data'!W$3,FALSE))</f>
        <v/>
      </c>
      <c r="G163" s="96" t="str">
        <f>IF(P162="","",VLOOKUP($E162&amp;$D$91&amp;$D$92,'CCG data'!$A:$AD,'CCG data'!X$3,FALSE))</f>
        <v/>
      </c>
      <c r="H163" s="96">
        <f>IF(R162="","",VLOOKUP($E162&amp;$D$91&amp;$D$92,'CCG data'!$A:$AD,'CCG data'!Y$3,FALSE))</f>
        <v>145.4472184435011</v>
      </c>
      <c r="I163" s="96">
        <f>IF(R162="","",VLOOKUP($E162&amp;$D$91&amp;$D$92,'CCG data'!$A:$AD,'CCG data'!Z$3,FALSE))</f>
        <v>154.99746396860073</v>
      </c>
      <c r="J163" s="96">
        <f>IF(T162="","",VLOOKUP($E162&amp;$D$91&amp;$D$92,'CCG data'!$A:$AD,'CCG data'!AA$3,FALSE))</f>
        <v>10.105917658898187</v>
      </c>
      <c r="K163" s="96">
        <f>IF(T162="","",VLOOKUP($E162&amp;$D$91&amp;$D$92,'CCG data'!$A:$AD,'CCG data'!AB$3,FALSE))</f>
        <v>12.729662697470593</v>
      </c>
      <c r="L163" s="96">
        <f>IF(V162="","",VLOOKUP($E162&amp;$D$91&amp;$D$92,'CCG data'!$A:$AD,'CCG data'!AC$3,FALSE))</f>
        <v>21.81895162778077</v>
      </c>
      <c r="M163" s="96">
        <f>IF(V162="","",VLOOKUP($E162&amp;$D$91&amp;$D$92,'CCG data'!$A:$AD,'CCG data'!AD$3,FALSE))</f>
        <v>25.607553298379223</v>
      </c>
      <c r="N163" s="363"/>
      <c r="P163" s="150" t="str">
        <f>IF(P162="","",VLOOKUP($E162&amp;$D$91&amp;$D$92,'CCG data'!$A:$AD,'CCG data'!I$3,FALSE))</f>
        <v/>
      </c>
      <c r="Q163" s="15" t="str">
        <f>IF(P162="","",VLOOKUP($E162&amp;$D$91&amp;$D$92,'CCG data'!$A:$AD,'CCG data'!J$3,FALSE))</f>
        <v/>
      </c>
      <c r="R163" s="15">
        <f>IF(R162="","",VLOOKUP($E162&amp;$D$91&amp;$D$92,'CCG data'!$A:$AD,'CCG data'!K$3,FALSE))</f>
        <v>0.79800000000000004</v>
      </c>
      <c r="S163" s="15">
        <f>IF(R162="","",VLOOKUP($E162&amp;$D$91&amp;$D$92,'CCG data'!$A:$AD,'CCG data'!L$3,FALSE))</f>
        <v>0.82099999999999995</v>
      </c>
      <c r="T163" s="15">
        <f>IF(T162="","",VLOOKUP($E162&amp;$D$91&amp;$D$92,'CCG data'!$A:$AD,'CCG data'!M$3,FALSE))</f>
        <v>5.5E-2</v>
      </c>
      <c r="U163" s="15">
        <f>IF(T162="","",VLOOKUP($E162&amp;$D$91&amp;$D$92,'CCG data'!$A:$AD,'CCG data'!N$3,FALSE))</f>
        <v>6.9000000000000006E-2</v>
      </c>
      <c r="V163" s="15">
        <f>IF(V162="","",VLOOKUP($E162&amp;$D$91&amp;$D$92,'CCG data'!$A:$AD,'CCG data'!O$3,FALSE))</f>
        <v>0.11899999999999999</v>
      </c>
      <c r="W163" s="135">
        <f>IF(V162="","",VLOOKUP($E162&amp;$D$91&amp;$D$92,'CCG data'!$A:$AD,'CCG data'!P$3,FALSE))</f>
        <v>0.13800000000000001</v>
      </c>
      <c r="Z163" s="163" t="str">
        <f>IFERROR(VLOOKUP($E163&amp;$D$92, Outliers!$A$4:$P$214,13,FALSE),"0")</f>
        <v>0</v>
      </c>
      <c r="AA163" s="163" t="str">
        <f>IFERROR(VLOOKUP($E163&amp;$D$92, Outliers!$A$4:$P$214,14,FALSE),"0")</f>
        <v>0</v>
      </c>
      <c r="AB163" s="163" t="str">
        <f>IFERROR(VLOOKUP($E163&amp;$D$92, Outliers!$A$4:$P$214,15,FALSE),"0")</f>
        <v>0</v>
      </c>
    </row>
    <row r="164" spans="4:28" ht="15.75" x14ac:dyDescent="0.25">
      <c r="D164" s="318"/>
      <c r="E164" s="104" t="s">
        <v>172</v>
      </c>
      <c r="F164" s="405" t="str">
        <f>IF(OR(ISERROR(VLOOKUP($E164&amp;$D$91&amp;$D$92,'CCG data'!$A:$AD,'CCG data'!R$3,FALSE)),ISBLANK(VLOOKUP($E164&amp;$D$91&amp;$D$92,'CCG data'!$A:$AD,'CCG data'!R$3,FALSE))),"",VLOOKUP($E164&amp;$D$91&amp;$D$92,'CCG data'!$A:$AD,'CCG data'!R$3,FALSE))</f>
        <v/>
      </c>
      <c r="G164" s="406"/>
      <c r="H164" s="406">
        <f>IF(OR(ISERROR(VLOOKUP($E164&amp;$D$91&amp;$D$92,'CCG data'!$A:$AD,'CCG data'!S$3,FALSE)),ISBLANK(VLOOKUP($E164&amp;$D$91&amp;$D$92,'CCG data'!$A:$AD,'CCG data'!S$3,FALSE))),"",VLOOKUP($E164&amp;$D$91&amp;$D$92,'CCG data'!$A:$AD,'CCG data'!S$3,FALSE))</f>
        <v>118.64566540690357</v>
      </c>
      <c r="I164" s="406"/>
      <c r="J164" s="406">
        <f>IF(OR(ISERROR(VLOOKUP($E164&amp;$D$91&amp;$D$92,'CCG data'!$A:$AD,'CCG data'!T$3,FALSE)),ISBLANK(VLOOKUP($E164&amp;$D$91&amp;$D$92,'CCG data'!$A:$AD,'CCG data'!T$3,FALSE))),"",VLOOKUP($E164&amp;$D$91&amp;$D$92,'CCG data'!$A:$AD,'CCG data'!T$3,FALSE))</f>
        <v>10.71210276451135</v>
      </c>
      <c r="K164" s="406"/>
      <c r="L164" s="406">
        <f>IF(OR(ISERROR(VLOOKUP($E164&amp;$D$91&amp;$D$92,'CCG data'!$A:$AD,'CCG data'!U$3,FALSE)),ISBLANK(VLOOKUP($E164&amp;$D$91&amp;$D$92,'CCG data'!$A:$AD,'CCG data'!U$3,FALSE))),"",VLOOKUP($E164&amp;$D$91&amp;$D$92,'CCG data'!$A:$AD,'CCG data'!U$3,FALSE))</f>
        <v>43.712381137942614</v>
      </c>
      <c r="M164" s="407"/>
      <c r="N164" s="362">
        <f>IF(OR(ISERROR(VLOOKUP($E164&amp;$D$91&amp;$D$92,'CCG data'!$A:$AD,'CCG data'!G$3,FALSE)),ISBLANK(VLOOKUP($E164&amp;$D$91&amp;$D$92,'CCG data'!$A:$AD,'CCG data'!G$3,FALSE))),"",VLOOKUP($E164&amp;$D$91&amp;$D$92,'CCG data'!$A:$AD,'CCG data'!G$3,FALSE))</f>
        <v>352</v>
      </c>
      <c r="P164" s="397" t="str">
        <f>IF(OR(ISERROR(VLOOKUP($E164&amp;$D$91&amp;$D$92,'CCG data'!$A:$AD,'CCG data'!B$3,FALSE)),ISBLANK(VLOOKUP($E164&amp;$D$91&amp;$D$92,'CCG data'!$A:$AD,'CCG data'!B$3,FALSE))),"",VLOOKUP($E164&amp;$D$91&amp;$D$92,'CCG data'!$A:$AD,'CCG data'!B$3,FALSE))</f>
        <v/>
      </c>
      <c r="Q164" s="263"/>
      <c r="R164" s="263">
        <f>IF(OR(ISERROR(VLOOKUP($E164&amp;$D$91&amp;$D$92,'CCG data'!$A:$AD,'CCG data'!C$3,FALSE)),ISBLANK(VLOOKUP($E164&amp;$D$91&amp;$D$92,'CCG data'!$A:$AD,'CCG data'!C$3,FALSE))),"",VLOOKUP($E164&amp;$D$91&amp;$D$92,'CCG data'!$A:$AD,'CCG data'!C$3,FALSE))</f>
        <v>0.69602272727272729</v>
      </c>
      <c r="S164" s="263"/>
      <c r="T164" s="263">
        <f>IF(OR(ISERROR(VLOOKUP($E164&amp;$D$91&amp;$D$92,'CCG data'!$A:$AD,'CCG data'!D$3,FALSE)),ISBLANK(VLOOKUP($E164&amp;$D$91&amp;$D$92,'CCG data'!$A:$AD,'CCG data'!D$3,FALSE))),"",VLOOKUP($E164&amp;$D$91&amp;$D$92,'CCG data'!$A:$AD,'CCG data'!D$3,FALSE))</f>
        <v>5.6818181818181816E-2</v>
      </c>
      <c r="U164" s="263"/>
      <c r="V164" s="263">
        <f>IF(OR(ISERROR(VLOOKUP($E164&amp;$D$91&amp;$D$92,'CCG data'!$A:$AD,'CCG data'!E$3,FALSE)),ISBLANK(VLOOKUP($E164&amp;$D$91&amp;$D$92,'CCG data'!$A:$AD,'CCG data'!E$3,FALSE))),"",VLOOKUP($E164&amp;$D$91&amp;$D$92,'CCG data'!$A:$AD,'CCG data'!E$3,FALSE))</f>
        <v>0.24715909090909091</v>
      </c>
      <c r="W164" s="398"/>
      <c r="Z164" s="163">
        <f>IFERROR(VLOOKUP($E164&amp;$D$92, Outliers!$A$4:$P$214,13,FALSE),"0")</f>
        <v>0</v>
      </c>
      <c r="AA164" s="163">
        <f>IFERROR(VLOOKUP($E164&amp;$D$92, Outliers!$A$4:$P$214,14,FALSE),"0")</f>
        <v>0</v>
      </c>
      <c r="AB164" s="163">
        <f>IFERROR(VLOOKUP($E164&amp;$D$92, Outliers!$A$4:$P$214,15,FALSE),"0")</f>
        <v>1</v>
      </c>
    </row>
    <row r="165" spans="4:28" x14ac:dyDescent="0.25">
      <c r="D165" s="318"/>
      <c r="E165" s="103" t="s">
        <v>27</v>
      </c>
      <c r="F165" s="95" t="str">
        <f>IF(P164="","",VLOOKUP($E164&amp;$D$91&amp;$D$92,'CCG data'!$A:$AD,'CCG data'!W$3,FALSE))</f>
        <v/>
      </c>
      <c r="G165" s="96" t="str">
        <f>IF(P164="","",VLOOKUP($E164&amp;$D$91&amp;$D$92,'CCG data'!$A:$AD,'CCG data'!X$3,FALSE))</f>
        <v/>
      </c>
      <c r="H165" s="96">
        <f>IF(R164="","",VLOOKUP($E164&amp;$D$91&amp;$D$92,'CCG data'!$A:$AD,'CCG data'!Y$3,FALSE))</f>
        <v>103.7888781141138</v>
      </c>
      <c r="I165" s="96">
        <f>IF(R164="","",VLOOKUP($E164&amp;$D$91&amp;$D$92,'CCG data'!$A:$AD,'CCG data'!Z$3,FALSE))</f>
        <v>133.50245269969335</v>
      </c>
      <c r="J165" s="96">
        <f>IF(T164="","",VLOOKUP($E164&amp;$D$91&amp;$D$92,'CCG data'!$A:$AD,'CCG data'!AA$3,FALSE))</f>
        <v>6.0173167316828335</v>
      </c>
      <c r="K165" s="96">
        <f>IF(T164="","",VLOOKUP($E164&amp;$D$91&amp;$D$92,'CCG data'!$A:$AD,'CCG data'!AB$3,FALSE))</f>
        <v>15.406888797339867</v>
      </c>
      <c r="L165" s="96">
        <f>IF(V164="","",VLOOKUP($E164&amp;$D$91&amp;$D$92,'CCG data'!$A:$AD,'CCG data'!AC$3,FALSE))</f>
        <v>34.526921155805901</v>
      </c>
      <c r="M165" s="96">
        <f>IF(V164="","",VLOOKUP($E164&amp;$D$91&amp;$D$92,'CCG data'!$A:$AD,'CCG data'!AD$3,FALSE))</f>
        <v>52.897841120079327</v>
      </c>
      <c r="N165" s="363"/>
      <c r="P165" s="150" t="str">
        <f>IF(P164="","",VLOOKUP($E164&amp;$D$91&amp;$D$92,'CCG data'!$A:$AD,'CCG data'!I$3,FALSE))</f>
        <v/>
      </c>
      <c r="Q165" s="15" t="str">
        <f>IF(P164="","",VLOOKUP($E164&amp;$D$91&amp;$D$92,'CCG data'!$A:$AD,'CCG data'!J$3,FALSE))</f>
        <v/>
      </c>
      <c r="R165" s="15">
        <f>IF(R164="","",VLOOKUP($E164&amp;$D$91&amp;$D$92,'CCG data'!$A:$AD,'CCG data'!K$3,FALSE))</f>
        <v>0.64600000000000002</v>
      </c>
      <c r="S165" s="15">
        <f>IF(R164="","",VLOOKUP($E164&amp;$D$91&amp;$D$92,'CCG data'!$A:$AD,'CCG data'!L$3,FALSE))</f>
        <v>0.74199999999999999</v>
      </c>
      <c r="T165" s="15">
        <f>IF(T164="","",VLOOKUP($E164&amp;$D$91&amp;$D$92,'CCG data'!$A:$AD,'CCG data'!M$3,FALSE))</f>
        <v>3.6999999999999998E-2</v>
      </c>
      <c r="U165" s="15">
        <f>IF(T164="","",VLOOKUP($E164&amp;$D$91&amp;$D$92,'CCG data'!$A:$AD,'CCG data'!N$3,FALSE))</f>
        <v>8.5999999999999993E-2</v>
      </c>
      <c r="V165" s="15">
        <f>IF(V164="","",VLOOKUP($E164&amp;$D$91&amp;$D$92,'CCG data'!$A:$AD,'CCG data'!O$3,FALSE))</f>
        <v>0.20499999999999999</v>
      </c>
      <c r="W165" s="135">
        <f>IF(V164="","",VLOOKUP($E164&amp;$D$91&amp;$D$92,'CCG data'!$A:$AD,'CCG data'!P$3,FALSE))</f>
        <v>0.29499999999999998</v>
      </c>
      <c r="Z165" s="163" t="str">
        <f>IFERROR(VLOOKUP($E165&amp;$D$92, Outliers!$A$4:$P$214,13,FALSE),"0")</f>
        <v>0</v>
      </c>
      <c r="AA165" s="163" t="str">
        <f>IFERROR(VLOOKUP($E165&amp;$D$92, Outliers!$A$4:$P$214,14,FALSE),"0")</f>
        <v>0</v>
      </c>
      <c r="AB165" s="163" t="str">
        <f>IFERROR(VLOOKUP($E165&amp;$D$92, Outliers!$A$4:$P$214,15,FALSE),"0")</f>
        <v>0</v>
      </c>
    </row>
    <row r="166" spans="4:28" ht="15.75" x14ac:dyDescent="0.25">
      <c r="D166" s="318"/>
      <c r="E166" s="104" t="s">
        <v>399</v>
      </c>
      <c r="F166" s="405" t="str">
        <f>IF(OR(ISERROR(VLOOKUP($E166&amp;$D$91&amp;$D$92,'CCG data'!$A:$AD,'CCG data'!R$3,FALSE)),ISBLANK(VLOOKUP($E166&amp;$D$91&amp;$D$92,'CCG data'!$A:$AD,'CCG data'!R$3,FALSE))),"",VLOOKUP($E166&amp;$D$91&amp;$D$92,'CCG data'!$A:$AD,'CCG data'!R$3,FALSE))</f>
        <v/>
      </c>
      <c r="G166" s="406"/>
      <c r="H166" s="406">
        <f>IF(OR(ISERROR(VLOOKUP($E166&amp;$D$91&amp;$D$92,'CCG data'!$A:$AD,'CCG data'!S$3,FALSE)),ISBLANK(VLOOKUP($E166&amp;$D$91&amp;$D$92,'CCG data'!$A:$AD,'CCG data'!S$3,FALSE))),"",VLOOKUP($E166&amp;$D$91&amp;$D$92,'CCG data'!$A:$AD,'CCG data'!S$3,FALSE))</f>
        <v>108.26301779475632</v>
      </c>
      <c r="I166" s="406"/>
      <c r="J166" s="406">
        <f>IF(OR(ISERROR(VLOOKUP($E166&amp;$D$91&amp;$D$92,'CCG data'!$A:$AD,'CCG data'!T$3,FALSE)),ISBLANK(VLOOKUP($E166&amp;$D$91&amp;$D$92,'CCG data'!$A:$AD,'CCG data'!T$3,FALSE))),"",VLOOKUP($E166&amp;$D$91&amp;$D$92,'CCG data'!$A:$AD,'CCG data'!T$3,FALSE))</f>
        <v>11.90049451410626</v>
      </c>
      <c r="K166" s="406"/>
      <c r="L166" s="406">
        <f>IF(OR(ISERROR(VLOOKUP($E166&amp;$D$91&amp;$D$92,'CCG data'!$A:$AD,'CCG data'!U$3,FALSE)),ISBLANK(VLOOKUP($E166&amp;$D$91&amp;$D$92,'CCG data'!$A:$AD,'CCG data'!U$3,FALSE))),"",VLOOKUP($E166&amp;$D$91&amp;$D$92,'CCG data'!$A:$AD,'CCG data'!U$3,FALSE))</f>
        <v>39.706375267358766</v>
      </c>
      <c r="M166" s="407"/>
      <c r="N166" s="362">
        <f>IF(OR(ISERROR(VLOOKUP($E166&amp;$D$91&amp;$D$92,'CCG data'!$A:$AD,'CCG data'!G$3,FALSE)),ISBLANK(VLOOKUP($E166&amp;$D$91&amp;$D$92,'CCG data'!$A:$AD,'CCG data'!G$3,FALSE))),"",VLOOKUP($E166&amp;$D$91&amp;$D$92,'CCG data'!$A:$AD,'CCG data'!G$3,FALSE))</f>
        <v>2418</v>
      </c>
      <c r="P166" s="397" t="str">
        <f>IF(OR(ISERROR(VLOOKUP($E166&amp;$D$91&amp;$D$92,'CCG data'!$A:$AD,'CCG data'!B$3,FALSE)),ISBLANK(VLOOKUP($E166&amp;$D$91&amp;$D$92,'CCG data'!$A:$AD,'CCG data'!B$3,FALSE))),"",VLOOKUP($E166&amp;$D$91&amp;$D$92,'CCG data'!$A:$AD,'CCG data'!B$3,FALSE))</f>
        <v/>
      </c>
      <c r="Q166" s="263"/>
      <c r="R166" s="263">
        <f>IF(OR(ISERROR(VLOOKUP($E166&amp;$D$91&amp;$D$92,'CCG data'!$A:$AD,'CCG data'!C$3,FALSE)),ISBLANK(VLOOKUP($E166&amp;$D$91&amp;$D$92,'CCG data'!$A:$AD,'CCG data'!C$3,FALSE))),"",VLOOKUP($E166&amp;$D$91&amp;$D$92,'CCG data'!$A:$AD,'CCG data'!C$3,FALSE))</f>
        <v>0.68320926385442515</v>
      </c>
      <c r="S166" s="263"/>
      <c r="T166" s="263">
        <f>IF(OR(ISERROR(VLOOKUP($E166&amp;$D$91&amp;$D$92,'CCG data'!$A:$AD,'CCG data'!D$3,FALSE)),ISBLANK(VLOOKUP($E166&amp;$D$91&amp;$D$92,'CCG data'!$A:$AD,'CCG data'!D$3,FALSE))),"",VLOOKUP($E166&amp;$D$91&amp;$D$92,'CCG data'!$A:$AD,'CCG data'!D$3,FALSE))</f>
        <v>6.9478908188585611E-2</v>
      </c>
      <c r="U166" s="263"/>
      <c r="V166" s="263">
        <f>IF(OR(ISERROR(VLOOKUP($E166&amp;$D$91&amp;$D$92,'CCG data'!$A:$AD,'CCG data'!E$3,FALSE)),ISBLANK(VLOOKUP($E166&amp;$D$91&amp;$D$92,'CCG data'!$A:$AD,'CCG data'!E$3,FALSE))),"",VLOOKUP($E166&amp;$D$91&amp;$D$92,'CCG data'!$A:$AD,'CCG data'!E$3,FALSE))</f>
        <v>0.24731182795698925</v>
      </c>
      <c r="W166" s="398"/>
      <c r="Z166" s="163">
        <f>IFERROR(VLOOKUP($E166&amp;$D$92, Outliers!$A$4:$P$214,13,FALSE),"0")</f>
        <v>1</v>
      </c>
      <c r="AA166" s="163">
        <f>IFERROR(VLOOKUP($E166&amp;$D$92, Outliers!$A$4:$P$214,14,FALSE),"0")</f>
        <v>1</v>
      </c>
      <c r="AB166" s="163">
        <f>IFERROR(VLOOKUP($E166&amp;$D$92, Outliers!$A$4:$P$214,15,FALSE),"0")</f>
        <v>1</v>
      </c>
    </row>
    <row r="167" spans="4:28" x14ac:dyDescent="0.25">
      <c r="D167" s="318"/>
      <c r="E167" s="103" t="s">
        <v>27</v>
      </c>
      <c r="F167" s="95" t="str">
        <f>IF(P166="","",VLOOKUP($E166&amp;$D$91&amp;$D$92,'CCG data'!$A:$AD,'CCG data'!W$3,FALSE))</f>
        <v/>
      </c>
      <c r="G167" s="96" t="str">
        <f>IF(P166="","",VLOOKUP($E166&amp;$D$91&amp;$D$92,'CCG data'!$A:$AD,'CCG data'!X$3,FALSE))</f>
        <v/>
      </c>
      <c r="H167" s="96">
        <f>IF(R166="","",VLOOKUP($E166&amp;$D$91&amp;$D$92,'CCG data'!$A:$AD,'CCG data'!Y$3,FALSE))</f>
        <v>103.04228845382858</v>
      </c>
      <c r="I167" s="96">
        <f>IF(R166="","",VLOOKUP($E166&amp;$D$91&amp;$D$92,'CCG data'!$A:$AD,'CCG data'!Z$3,FALSE))</f>
        <v>113.48374713568407</v>
      </c>
      <c r="J167" s="96">
        <f>IF(T166="","",VLOOKUP($E166&amp;$D$91&amp;$D$92,'CCG data'!$A:$AD,'CCG data'!AA$3,FALSE))</f>
        <v>10.100934067768808</v>
      </c>
      <c r="K167" s="96">
        <f>IF(T166="","",VLOOKUP($E166&amp;$D$91&amp;$D$92,'CCG data'!$A:$AD,'CCG data'!AB$3,FALSE))</f>
        <v>13.700054960443712</v>
      </c>
      <c r="L167" s="96">
        <f>IF(V166="","",VLOOKUP($E166&amp;$D$91&amp;$D$92,'CCG data'!$A:$AD,'CCG data'!AC$3,FALSE))</f>
        <v>36.523894980664359</v>
      </c>
      <c r="M167" s="96">
        <f>IF(V166="","",VLOOKUP($E166&amp;$D$91&amp;$D$92,'CCG data'!$A:$AD,'CCG data'!AD$3,FALSE))</f>
        <v>42.888855554053173</v>
      </c>
      <c r="N167" s="363"/>
      <c r="P167" s="150" t="str">
        <f>IF(P166="","",VLOOKUP($E166&amp;$D$91&amp;$D$92,'CCG data'!$A:$AD,'CCG data'!I$3,FALSE))</f>
        <v/>
      </c>
      <c r="Q167" s="15" t="str">
        <f>IF(P166="","",VLOOKUP($E166&amp;$D$91&amp;$D$92,'CCG data'!$A:$AD,'CCG data'!J$3,FALSE))</f>
        <v/>
      </c>
      <c r="R167" s="15">
        <f>IF(R166="","",VLOOKUP($E166&amp;$D$91&amp;$D$92,'CCG data'!$A:$AD,'CCG data'!K$3,FALSE))</f>
        <v>0.66400000000000003</v>
      </c>
      <c r="S167" s="15">
        <f>IF(R166="","",VLOOKUP($E166&amp;$D$91&amp;$D$92,'CCG data'!$A:$AD,'CCG data'!L$3,FALSE))</f>
        <v>0.70099999999999996</v>
      </c>
      <c r="T167" s="15">
        <f>IF(T166="","",VLOOKUP($E166&amp;$D$91&amp;$D$92,'CCG data'!$A:$AD,'CCG data'!M$3,FALSE))</f>
        <v>0.06</v>
      </c>
      <c r="U167" s="15">
        <f>IF(T166="","",VLOOKUP($E166&amp;$D$91&amp;$D$92,'CCG data'!$A:$AD,'CCG data'!N$3,FALSE))</f>
        <v>0.08</v>
      </c>
      <c r="V167" s="15">
        <f>IF(V166="","",VLOOKUP($E166&amp;$D$91&amp;$D$92,'CCG data'!$A:$AD,'CCG data'!O$3,FALSE))</f>
        <v>0.23100000000000001</v>
      </c>
      <c r="W167" s="135">
        <f>IF(V166="","",VLOOKUP($E166&amp;$D$91&amp;$D$92,'CCG data'!$A:$AD,'CCG data'!P$3,FALSE))</f>
        <v>0.26500000000000001</v>
      </c>
      <c r="Z167" s="163" t="str">
        <f>IFERROR(VLOOKUP($E167&amp;$D$92, Outliers!$A$4:$P$214,13,FALSE),"0")</f>
        <v>0</v>
      </c>
      <c r="AA167" s="163" t="str">
        <f>IFERROR(VLOOKUP($E167&amp;$D$92, Outliers!$A$4:$P$214,14,FALSE),"0")</f>
        <v>0</v>
      </c>
      <c r="AB167" s="163" t="str">
        <f>IFERROR(VLOOKUP($E167&amp;$D$92, Outliers!$A$4:$P$214,15,FALSE),"0")</f>
        <v>0</v>
      </c>
    </row>
    <row r="168" spans="4:28" ht="15.75" x14ac:dyDescent="0.25">
      <c r="D168" s="318"/>
      <c r="E168" s="104" t="s">
        <v>173</v>
      </c>
      <c r="F168" s="405" t="str">
        <f>IF(OR(ISERROR(VLOOKUP($E168&amp;$D$91&amp;$D$92,'CCG data'!$A:$AD,'CCG data'!R$3,FALSE)),ISBLANK(VLOOKUP($E168&amp;$D$91&amp;$D$92,'CCG data'!$A:$AD,'CCG data'!R$3,FALSE))),"",VLOOKUP($E168&amp;$D$91&amp;$D$92,'CCG data'!$A:$AD,'CCG data'!R$3,FALSE))</f>
        <v/>
      </c>
      <c r="G168" s="406"/>
      <c r="H168" s="406">
        <f>IF(OR(ISERROR(VLOOKUP($E168&amp;$D$91&amp;$D$92,'CCG data'!$A:$AD,'CCG data'!S$3,FALSE)),ISBLANK(VLOOKUP($E168&amp;$D$91&amp;$D$92,'CCG data'!$A:$AD,'CCG data'!S$3,FALSE))),"",VLOOKUP($E168&amp;$D$91&amp;$D$92,'CCG data'!$A:$AD,'CCG data'!S$3,FALSE))</f>
        <v>137.9201174103228</v>
      </c>
      <c r="I168" s="406"/>
      <c r="J168" s="406">
        <f>IF(OR(ISERROR(VLOOKUP($E168&amp;$D$91&amp;$D$92,'CCG data'!$A:$AD,'CCG data'!T$3,FALSE)),ISBLANK(VLOOKUP($E168&amp;$D$91&amp;$D$92,'CCG data'!$A:$AD,'CCG data'!T$3,FALSE))),"",VLOOKUP($E168&amp;$D$91&amp;$D$92,'CCG data'!$A:$AD,'CCG data'!T$3,FALSE))</f>
        <v>14.644151965063257</v>
      </c>
      <c r="K168" s="406"/>
      <c r="L168" s="406">
        <f>IF(OR(ISERROR(VLOOKUP($E168&amp;$D$91&amp;$D$92,'CCG data'!$A:$AD,'CCG data'!U$3,FALSE)),ISBLANK(VLOOKUP($E168&amp;$D$91&amp;$D$92,'CCG data'!$A:$AD,'CCG data'!U$3,FALSE))),"",VLOOKUP($E168&amp;$D$91&amp;$D$92,'CCG data'!$A:$AD,'CCG data'!U$3,FALSE))</f>
        <v>21.480809849495447</v>
      </c>
      <c r="M168" s="407"/>
      <c r="N168" s="362">
        <f>IF(OR(ISERROR(VLOOKUP($E168&amp;$D$91&amp;$D$92,'CCG data'!$A:$AD,'CCG data'!G$3,FALSE)),ISBLANK(VLOOKUP($E168&amp;$D$91&amp;$D$92,'CCG data'!$A:$AD,'CCG data'!G$3,FALSE))),"",VLOOKUP($E168&amp;$D$91&amp;$D$92,'CCG data'!$A:$AD,'CCG data'!G$3,FALSE))</f>
        <v>572</v>
      </c>
      <c r="P168" s="397" t="str">
        <f>IF(OR(ISERROR(VLOOKUP($E168&amp;$D$91&amp;$D$92,'CCG data'!$A:$AD,'CCG data'!B$3,FALSE)),ISBLANK(VLOOKUP($E168&amp;$D$91&amp;$D$92,'CCG data'!$A:$AD,'CCG data'!B$3,FALSE))),"",VLOOKUP($E168&amp;$D$91&amp;$D$92,'CCG data'!$A:$AD,'CCG data'!B$3,FALSE))</f>
        <v/>
      </c>
      <c r="Q168" s="263"/>
      <c r="R168" s="263">
        <f>IF(OR(ISERROR(VLOOKUP($E168&amp;$D$91&amp;$D$92,'CCG data'!$A:$AD,'CCG data'!C$3,FALSE)),ISBLANK(VLOOKUP($E168&amp;$D$91&amp;$D$92,'CCG data'!$A:$AD,'CCG data'!C$3,FALSE))),"",VLOOKUP($E168&amp;$D$91&amp;$D$92,'CCG data'!$A:$AD,'CCG data'!C$3,FALSE))</f>
        <v>0.79020979020979021</v>
      </c>
      <c r="S168" s="263"/>
      <c r="T168" s="263">
        <f>IF(OR(ISERROR(VLOOKUP($E168&amp;$D$91&amp;$D$92,'CCG data'!$A:$AD,'CCG data'!D$3,FALSE)),ISBLANK(VLOOKUP($E168&amp;$D$91&amp;$D$92,'CCG data'!$A:$AD,'CCG data'!D$3,FALSE))),"",VLOOKUP($E168&amp;$D$91&amp;$D$92,'CCG data'!$A:$AD,'CCG data'!D$3,FALSE))</f>
        <v>8.2167832167832161E-2</v>
      </c>
      <c r="U168" s="263"/>
      <c r="V168" s="263">
        <f>IF(OR(ISERROR(VLOOKUP($E168&amp;$D$91&amp;$D$92,'CCG data'!$A:$AD,'CCG data'!E$3,FALSE)),ISBLANK(VLOOKUP($E168&amp;$D$91&amp;$D$92,'CCG data'!$A:$AD,'CCG data'!E$3,FALSE))),"",VLOOKUP($E168&amp;$D$91&amp;$D$92,'CCG data'!$A:$AD,'CCG data'!E$3,FALSE))</f>
        <v>0.12762237762237763</v>
      </c>
      <c r="W168" s="398"/>
      <c r="Z168" s="163">
        <f>IFERROR(VLOOKUP($E168&amp;$D$92, Outliers!$A$4:$P$214,13,FALSE),"0")</f>
        <v>0</v>
      </c>
      <c r="AA168" s="163">
        <f>IFERROR(VLOOKUP($E168&amp;$D$92, Outliers!$A$4:$P$214,14,FALSE),"0")</f>
        <v>0</v>
      </c>
      <c r="AB168" s="163">
        <f>IFERROR(VLOOKUP($E168&amp;$D$92, Outliers!$A$4:$P$214,15,FALSE),"0")</f>
        <v>0</v>
      </c>
    </row>
    <row r="169" spans="4:28" x14ac:dyDescent="0.25">
      <c r="D169" s="318"/>
      <c r="E169" s="103" t="s">
        <v>27</v>
      </c>
      <c r="F169" s="95" t="str">
        <f>IF(P168="","",VLOOKUP($E168&amp;$D$91&amp;$D$92,'CCG data'!$A:$AD,'CCG data'!W$3,FALSE))</f>
        <v/>
      </c>
      <c r="G169" s="96" t="str">
        <f>IF(P168="","",VLOOKUP($E168&amp;$D$91&amp;$D$92,'CCG data'!$A:$AD,'CCG data'!X$3,FALSE))</f>
        <v/>
      </c>
      <c r="H169" s="96">
        <f>IF(R168="","",VLOOKUP($E168&amp;$D$91&amp;$D$92,'CCG data'!$A:$AD,'CCG data'!Y$3,FALSE))</f>
        <v>125.20517281377776</v>
      </c>
      <c r="I169" s="96">
        <f>IF(R168="","",VLOOKUP($E168&amp;$D$91&amp;$D$92,'CCG data'!$A:$AD,'CCG data'!Z$3,FALSE))</f>
        <v>150.63506200686786</v>
      </c>
      <c r="J169" s="96">
        <f>IF(T168="","",VLOOKUP($E168&amp;$D$91&amp;$D$92,'CCG data'!$A:$AD,'CCG data'!AA$3,FALSE))</f>
        <v>10.457456525382714</v>
      </c>
      <c r="K169" s="96">
        <f>IF(T168="","",VLOOKUP($E168&amp;$D$91&amp;$D$92,'CCG data'!$A:$AD,'CCG data'!AB$3,FALSE))</f>
        <v>18.8308474047438</v>
      </c>
      <c r="L169" s="96">
        <f>IF(V168="","",VLOOKUP($E168&amp;$D$91&amp;$D$92,'CCG data'!$A:$AD,'CCG data'!AC$3,FALSE))</f>
        <v>16.553098139621145</v>
      </c>
      <c r="M169" s="96">
        <f>IF(V168="","",VLOOKUP($E168&amp;$D$91&amp;$D$92,'CCG data'!$A:$AD,'CCG data'!AD$3,FALSE))</f>
        <v>26.408521559369749</v>
      </c>
      <c r="N169" s="363"/>
      <c r="P169" s="150" t="str">
        <f>IF(P168="","",VLOOKUP($E168&amp;$D$91&amp;$D$92,'CCG data'!$A:$AD,'CCG data'!I$3,FALSE))</f>
        <v/>
      </c>
      <c r="Q169" s="15" t="str">
        <f>IF(P168="","",VLOOKUP($E168&amp;$D$91&amp;$D$92,'CCG data'!$A:$AD,'CCG data'!J$3,FALSE))</f>
        <v/>
      </c>
      <c r="R169" s="15">
        <f>IF(R168="","",VLOOKUP($E168&amp;$D$91&amp;$D$92,'CCG data'!$A:$AD,'CCG data'!K$3,FALSE))</f>
        <v>0.755</v>
      </c>
      <c r="S169" s="15">
        <f>IF(R168="","",VLOOKUP($E168&amp;$D$91&amp;$D$92,'CCG data'!$A:$AD,'CCG data'!L$3,FALSE))</f>
        <v>0.82199999999999995</v>
      </c>
      <c r="T169" s="15">
        <f>IF(T168="","",VLOOKUP($E168&amp;$D$91&amp;$D$92,'CCG data'!$A:$AD,'CCG data'!M$3,FALSE))</f>
        <v>6.2E-2</v>
      </c>
      <c r="U169" s="15">
        <f>IF(T168="","",VLOOKUP($E168&amp;$D$91&amp;$D$92,'CCG data'!$A:$AD,'CCG data'!N$3,FALSE))</f>
        <v>0.108</v>
      </c>
      <c r="V169" s="15">
        <f>IF(V168="","",VLOOKUP($E168&amp;$D$91&amp;$D$92,'CCG data'!$A:$AD,'CCG data'!O$3,FALSE))</f>
        <v>0.10299999999999999</v>
      </c>
      <c r="W169" s="135">
        <f>IF(V168="","",VLOOKUP($E168&amp;$D$91&amp;$D$92,'CCG data'!$A:$AD,'CCG data'!P$3,FALSE))</f>
        <v>0.157</v>
      </c>
      <c r="Z169" s="163" t="str">
        <f>IFERROR(VLOOKUP($E169&amp;$D$92, Outliers!$A$4:$P$214,13,FALSE),"0")</f>
        <v>0</v>
      </c>
      <c r="AA169" s="163" t="str">
        <f>IFERROR(VLOOKUP($E169&amp;$D$92, Outliers!$A$4:$P$214,14,FALSE),"0")</f>
        <v>0</v>
      </c>
      <c r="AB169" s="163" t="str">
        <f>IFERROR(VLOOKUP($E169&amp;$D$92, Outliers!$A$4:$P$214,15,FALSE),"0")</f>
        <v>0</v>
      </c>
    </row>
    <row r="170" spans="4:28" ht="15.75" x14ac:dyDescent="0.25">
      <c r="D170" s="318"/>
      <c r="E170" s="104" t="s">
        <v>174</v>
      </c>
      <c r="F170" s="405" t="str">
        <f>IF(OR(ISERROR(VLOOKUP($E170&amp;$D$91&amp;$D$92,'CCG data'!$A:$AD,'CCG data'!R$3,FALSE)),ISBLANK(VLOOKUP($E170&amp;$D$91&amp;$D$92,'CCG data'!$A:$AD,'CCG data'!R$3,FALSE))),"",VLOOKUP($E170&amp;$D$91&amp;$D$92,'CCG data'!$A:$AD,'CCG data'!R$3,FALSE))</f>
        <v/>
      </c>
      <c r="G170" s="406"/>
      <c r="H170" s="406">
        <f>IF(OR(ISERROR(VLOOKUP($E170&amp;$D$91&amp;$D$92,'CCG data'!$A:$AD,'CCG data'!S$3,FALSE)),ISBLANK(VLOOKUP($E170&amp;$D$91&amp;$D$92,'CCG data'!$A:$AD,'CCG data'!S$3,FALSE))),"",VLOOKUP($E170&amp;$D$91&amp;$D$92,'CCG data'!$A:$AD,'CCG data'!S$3,FALSE))</f>
        <v>151.22718513313828</v>
      </c>
      <c r="I170" s="406"/>
      <c r="J170" s="406">
        <f>IF(OR(ISERROR(VLOOKUP($E170&amp;$D$91&amp;$D$92,'CCG data'!$A:$AD,'CCG data'!T$3,FALSE)),ISBLANK(VLOOKUP($E170&amp;$D$91&amp;$D$92,'CCG data'!$A:$AD,'CCG data'!T$3,FALSE))),"",VLOOKUP($E170&amp;$D$91&amp;$D$92,'CCG data'!$A:$AD,'CCG data'!T$3,FALSE))</f>
        <v>28.428723648009061</v>
      </c>
      <c r="K170" s="406"/>
      <c r="L170" s="406">
        <f>IF(OR(ISERROR(VLOOKUP($E170&amp;$D$91&amp;$D$92,'CCG data'!$A:$AD,'CCG data'!U$3,FALSE)),ISBLANK(VLOOKUP($E170&amp;$D$91&amp;$D$92,'CCG data'!$A:$AD,'CCG data'!U$3,FALSE))),"",VLOOKUP($E170&amp;$D$91&amp;$D$92,'CCG data'!$A:$AD,'CCG data'!U$3,FALSE))</f>
        <v>31.010734451732937</v>
      </c>
      <c r="M170" s="407"/>
      <c r="N170" s="362">
        <f>IF(OR(ISERROR(VLOOKUP($E170&amp;$D$91&amp;$D$92,'CCG data'!$A:$AD,'CCG data'!G$3,FALSE)),ISBLANK(VLOOKUP($E170&amp;$D$91&amp;$D$92,'CCG data'!$A:$AD,'CCG data'!G$3,FALSE))),"",VLOOKUP($E170&amp;$D$91&amp;$D$92,'CCG data'!$A:$AD,'CCG data'!G$3,FALSE))</f>
        <v>2348</v>
      </c>
      <c r="P170" s="397" t="str">
        <f>IF(OR(ISERROR(VLOOKUP($E170&amp;$D$91&amp;$D$92,'CCG data'!$A:$AD,'CCG data'!B$3,FALSE)),ISBLANK(VLOOKUP($E170&amp;$D$91&amp;$D$92,'CCG data'!$A:$AD,'CCG data'!B$3,FALSE))),"",VLOOKUP($E170&amp;$D$91&amp;$D$92,'CCG data'!$A:$AD,'CCG data'!B$3,FALSE))</f>
        <v/>
      </c>
      <c r="Q170" s="263"/>
      <c r="R170" s="263">
        <f>IF(OR(ISERROR(VLOOKUP($E170&amp;$D$91&amp;$D$92,'CCG data'!$A:$AD,'CCG data'!C$3,FALSE)),ISBLANK(VLOOKUP($E170&amp;$D$91&amp;$D$92,'CCG data'!$A:$AD,'CCG data'!C$3,FALSE))),"",VLOOKUP($E170&amp;$D$91&amp;$D$92,'CCG data'!$A:$AD,'CCG data'!C$3,FALSE))</f>
        <v>0.72529812606473598</v>
      </c>
      <c r="S170" s="263"/>
      <c r="T170" s="263">
        <f>IF(OR(ISERROR(VLOOKUP($E170&amp;$D$91&amp;$D$92,'CCG data'!$A:$AD,'CCG data'!D$3,FALSE)),ISBLANK(VLOOKUP($E170&amp;$D$91&amp;$D$92,'CCG data'!$A:$AD,'CCG data'!D$3,FALSE))),"",VLOOKUP($E170&amp;$D$91&amp;$D$92,'CCG data'!$A:$AD,'CCG data'!D$3,FALSE))</f>
        <v>0.12436115843270869</v>
      </c>
      <c r="U170" s="263"/>
      <c r="V170" s="263">
        <f>IF(OR(ISERROR(VLOOKUP($E170&amp;$D$91&amp;$D$92,'CCG data'!$A:$AD,'CCG data'!E$3,FALSE)),ISBLANK(VLOOKUP($E170&amp;$D$91&amp;$D$92,'CCG data'!$A:$AD,'CCG data'!E$3,FALSE))),"",VLOOKUP($E170&amp;$D$91&amp;$D$92,'CCG data'!$A:$AD,'CCG data'!E$3,FALSE))</f>
        <v>0.15034071550255537</v>
      </c>
      <c r="W170" s="398"/>
      <c r="Z170" s="163">
        <f>IFERROR(VLOOKUP($E170&amp;$D$92, Outliers!$A$4:$P$214,13,FALSE),"0")</f>
        <v>1</v>
      </c>
      <c r="AA170" s="163">
        <f>IFERROR(VLOOKUP($E170&amp;$D$92, Outliers!$A$4:$P$214,14,FALSE),"0")</f>
        <v>1</v>
      </c>
      <c r="AB170" s="163">
        <f>IFERROR(VLOOKUP($E170&amp;$D$92, Outliers!$A$4:$P$214,15,FALSE),"0")</f>
        <v>0</v>
      </c>
    </row>
    <row r="171" spans="4:28" x14ac:dyDescent="0.25">
      <c r="D171" s="318"/>
      <c r="E171" s="103" t="s">
        <v>27</v>
      </c>
      <c r="F171" s="95" t="str">
        <f>IF(P170="","",VLOOKUP($E170&amp;$D$91&amp;$D$92,'CCG data'!$A:$AD,'CCG data'!W$3,FALSE))</f>
        <v/>
      </c>
      <c r="G171" s="96" t="str">
        <f>IF(P170="","",VLOOKUP($E170&amp;$D$91&amp;$D$92,'CCG data'!$A:$AD,'CCG data'!X$3,FALSE))</f>
        <v/>
      </c>
      <c r="H171" s="96">
        <f>IF(R170="","",VLOOKUP($E170&amp;$D$91&amp;$D$92,'CCG data'!$A:$AD,'CCG data'!Y$3,FALSE))</f>
        <v>144.04463582885612</v>
      </c>
      <c r="I171" s="96">
        <f>IF(R170="","",VLOOKUP($E170&amp;$D$91&amp;$D$92,'CCG data'!$A:$AD,'CCG data'!Z$3,FALSE))</f>
        <v>158.40973443742044</v>
      </c>
      <c r="J171" s="96">
        <f>IF(T170="","",VLOOKUP($E170&amp;$D$91&amp;$D$92,'CCG data'!$A:$AD,'CCG data'!AA$3,FALSE))</f>
        <v>25.167939827506011</v>
      </c>
      <c r="K171" s="96">
        <f>IF(T170="","",VLOOKUP($E170&amp;$D$91&amp;$D$92,'CCG data'!$A:$AD,'CCG data'!AB$3,FALSE))</f>
        <v>31.689507468512112</v>
      </c>
      <c r="L171" s="96">
        <f>IF(V170="","",VLOOKUP($E170&amp;$D$91&amp;$D$92,'CCG data'!$A:$AD,'CCG data'!AC$3,FALSE))</f>
        <v>27.775686139862547</v>
      </c>
      <c r="M171" s="96">
        <f>IF(V170="","",VLOOKUP($E170&amp;$D$91&amp;$D$92,'CCG data'!$A:$AD,'CCG data'!AD$3,FALSE))</f>
        <v>34.24578276360333</v>
      </c>
      <c r="N171" s="363"/>
      <c r="P171" s="150" t="str">
        <f>IF(P170="","",VLOOKUP($E170&amp;$D$91&amp;$D$92,'CCG data'!$A:$AD,'CCG data'!I$3,FALSE))</f>
        <v/>
      </c>
      <c r="Q171" s="15" t="str">
        <f>IF(P170="","",VLOOKUP($E170&amp;$D$91&amp;$D$92,'CCG data'!$A:$AD,'CCG data'!J$3,FALSE))</f>
        <v/>
      </c>
      <c r="R171" s="15">
        <f>IF(R170="","",VLOOKUP($E170&amp;$D$91&amp;$D$92,'CCG data'!$A:$AD,'CCG data'!K$3,FALSE))</f>
        <v>0.70699999999999996</v>
      </c>
      <c r="S171" s="15">
        <f>IF(R170="","",VLOOKUP($E170&amp;$D$91&amp;$D$92,'CCG data'!$A:$AD,'CCG data'!L$3,FALSE))</f>
        <v>0.74299999999999999</v>
      </c>
      <c r="T171" s="15">
        <f>IF(T170="","",VLOOKUP($E170&amp;$D$91&amp;$D$92,'CCG data'!$A:$AD,'CCG data'!M$3,FALSE))</f>
        <v>0.112</v>
      </c>
      <c r="U171" s="15">
        <f>IF(T170="","",VLOOKUP($E170&amp;$D$91&amp;$D$92,'CCG data'!$A:$AD,'CCG data'!N$3,FALSE))</f>
        <v>0.13800000000000001</v>
      </c>
      <c r="V171" s="15">
        <f>IF(V170="","",VLOOKUP($E170&amp;$D$91&amp;$D$92,'CCG data'!$A:$AD,'CCG data'!O$3,FALSE))</f>
        <v>0.13600000000000001</v>
      </c>
      <c r="W171" s="135">
        <f>IF(V170="","",VLOOKUP($E170&amp;$D$91&amp;$D$92,'CCG data'!$A:$AD,'CCG data'!P$3,FALSE))</f>
        <v>0.16500000000000001</v>
      </c>
      <c r="Z171" s="163" t="str">
        <f>IFERROR(VLOOKUP($E171&amp;$D$92, Outliers!$A$4:$P$214,13,FALSE),"0")</f>
        <v>0</v>
      </c>
      <c r="AA171" s="163" t="str">
        <f>IFERROR(VLOOKUP($E171&amp;$D$92, Outliers!$A$4:$P$214,14,FALSE),"0")</f>
        <v>0</v>
      </c>
      <c r="AB171" s="163" t="str">
        <f>IFERROR(VLOOKUP($E171&amp;$D$92, Outliers!$A$4:$P$214,15,FALSE),"0")</f>
        <v>0</v>
      </c>
    </row>
    <row r="172" spans="4:28" ht="15.75" x14ac:dyDescent="0.25">
      <c r="D172" s="318"/>
      <c r="E172" s="104" t="s">
        <v>175</v>
      </c>
      <c r="F172" s="405" t="str">
        <f>IF(OR(ISERROR(VLOOKUP($E172&amp;$D$91&amp;$D$92,'CCG data'!$A:$AD,'CCG data'!R$3,FALSE)),ISBLANK(VLOOKUP($E172&amp;$D$91&amp;$D$92,'CCG data'!$A:$AD,'CCG data'!R$3,FALSE))),"",VLOOKUP($E172&amp;$D$91&amp;$D$92,'CCG data'!$A:$AD,'CCG data'!R$3,FALSE))</f>
        <v/>
      </c>
      <c r="G172" s="406"/>
      <c r="H172" s="406">
        <f>IF(OR(ISERROR(VLOOKUP($E172&amp;$D$91&amp;$D$92,'CCG data'!$A:$AD,'CCG data'!S$3,FALSE)),ISBLANK(VLOOKUP($E172&amp;$D$91&amp;$D$92,'CCG data'!$A:$AD,'CCG data'!S$3,FALSE))),"",VLOOKUP($E172&amp;$D$91&amp;$D$92,'CCG data'!$A:$AD,'CCG data'!S$3,FALSE))</f>
        <v>144.17220662763302</v>
      </c>
      <c r="I172" s="406"/>
      <c r="J172" s="406">
        <f>IF(OR(ISERROR(VLOOKUP($E172&amp;$D$91&amp;$D$92,'CCG data'!$A:$AD,'CCG data'!T$3,FALSE)),ISBLANK(VLOOKUP($E172&amp;$D$91&amp;$D$92,'CCG data'!$A:$AD,'CCG data'!T$3,FALSE))),"",VLOOKUP($E172&amp;$D$91&amp;$D$92,'CCG data'!$A:$AD,'CCG data'!T$3,FALSE))</f>
        <v>11.127131752403258</v>
      </c>
      <c r="K172" s="406"/>
      <c r="L172" s="406">
        <f>IF(OR(ISERROR(VLOOKUP($E172&amp;$D$91&amp;$D$92,'CCG data'!$A:$AD,'CCG data'!U$3,FALSE)),ISBLANK(VLOOKUP($E172&amp;$D$91&amp;$D$92,'CCG data'!$A:$AD,'CCG data'!U$3,FALSE))),"",VLOOKUP($E172&amp;$D$91&amp;$D$92,'CCG data'!$A:$AD,'CCG data'!U$3,FALSE))</f>
        <v>11.382622825270071</v>
      </c>
      <c r="M172" s="407"/>
      <c r="N172" s="362">
        <f>IF(OR(ISERROR(VLOOKUP($E172&amp;$D$91&amp;$D$92,'CCG data'!$A:$AD,'CCG data'!G$3,FALSE)),ISBLANK(VLOOKUP($E172&amp;$D$91&amp;$D$92,'CCG data'!$A:$AD,'CCG data'!G$3,FALSE))),"",VLOOKUP($E172&amp;$D$91&amp;$D$92,'CCG data'!$A:$AD,'CCG data'!G$3,FALSE))</f>
        <v>2500</v>
      </c>
      <c r="P172" s="397" t="str">
        <f>IF(OR(ISERROR(VLOOKUP($E172&amp;$D$91&amp;$D$92,'CCG data'!$A:$AD,'CCG data'!B$3,FALSE)),ISBLANK(VLOOKUP($E172&amp;$D$91&amp;$D$92,'CCG data'!$A:$AD,'CCG data'!B$3,FALSE))),"",VLOOKUP($E172&amp;$D$91&amp;$D$92,'CCG data'!$A:$AD,'CCG data'!B$3,FALSE))</f>
        <v/>
      </c>
      <c r="Q172" s="263"/>
      <c r="R172" s="263">
        <f>IF(OR(ISERROR(VLOOKUP($E172&amp;$D$91&amp;$D$92,'CCG data'!$A:$AD,'CCG data'!C$3,FALSE)),ISBLANK(VLOOKUP($E172&amp;$D$91&amp;$D$92,'CCG data'!$A:$AD,'CCG data'!C$3,FALSE))),"",VLOOKUP($E172&amp;$D$91&amp;$D$92,'CCG data'!$A:$AD,'CCG data'!C$3,FALSE))</f>
        <v>0.87480000000000002</v>
      </c>
      <c r="S172" s="263"/>
      <c r="T172" s="263">
        <f>IF(OR(ISERROR(VLOOKUP($E172&amp;$D$91&amp;$D$92,'CCG data'!$A:$AD,'CCG data'!D$3,FALSE)),ISBLANK(VLOOKUP($E172&amp;$D$91&amp;$D$92,'CCG data'!$A:$AD,'CCG data'!D$3,FALSE))),"",VLOOKUP($E172&amp;$D$91&amp;$D$92,'CCG data'!$A:$AD,'CCG data'!D$3,FALSE))</f>
        <v>5.8799999999999998E-2</v>
      </c>
      <c r="U172" s="263"/>
      <c r="V172" s="263">
        <f>IF(OR(ISERROR(VLOOKUP($E172&amp;$D$91&amp;$D$92,'CCG data'!$A:$AD,'CCG data'!E$3,FALSE)),ISBLANK(VLOOKUP($E172&amp;$D$91&amp;$D$92,'CCG data'!$A:$AD,'CCG data'!E$3,FALSE))),"",VLOOKUP($E172&amp;$D$91&amp;$D$92,'CCG data'!$A:$AD,'CCG data'!E$3,FALSE))</f>
        <v>6.6400000000000001E-2</v>
      </c>
      <c r="W172" s="398"/>
      <c r="Z172" s="163">
        <f>IFERROR(VLOOKUP($E172&amp;$D$92, Outliers!$A$4:$P$214,13,FALSE),"0")</f>
        <v>1</v>
      </c>
      <c r="AA172" s="163">
        <f>IFERROR(VLOOKUP($E172&amp;$D$92, Outliers!$A$4:$P$214,14,FALSE),"0")</f>
        <v>1</v>
      </c>
      <c r="AB172" s="163">
        <f>IFERROR(VLOOKUP($E172&amp;$D$92, Outliers!$A$4:$P$214,15,FALSE),"0")</f>
        <v>1</v>
      </c>
    </row>
    <row r="173" spans="4:28" x14ac:dyDescent="0.25">
      <c r="D173" s="318"/>
      <c r="E173" s="103" t="s">
        <v>27</v>
      </c>
      <c r="F173" s="95" t="str">
        <f>IF(P172="","",VLOOKUP($E172&amp;$D$91&amp;$D$92,'CCG data'!$A:$AD,'CCG data'!W$3,FALSE))</f>
        <v/>
      </c>
      <c r="G173" s="96" t="str">
        <f>IF(P172="","",VLOOKUP($E172&amp;$D$91&amp;$D$92,'CCG data'!$A:$AD,'CCG data'!X$3,FALSE))</f>
        <v/>
      </c>
      <c r="H173" s="96">
        <f>IF(R172="","",VLOOKUP($E172&amp;$D$91&amp;$D$92,'CCG data'!$A:$AD,'CCG data'!Y$3,FALSE))</f>
        <v>138.12975440096608</v>
      </c>
      <c r="I173" s="96">
        <f>IF(R172="","",VLOOKUP($E172&amp;$D$91&amp;$D$92,'CCG data'!$A:$AD,'CCG data'!Z$3,FALSE))</f>
        <v>150.21465885429996</v>
      </c>
      <c r="J173" s="96">
        <f>IF(T172="","",VLOOKUP($E172&amp;$D$91&amp;$D$92,'CCG data'!$A:$AD,'CCG data'!AA$3,FALSE))</f>
        <v>9.328341048886891</v>
      </c>
      <c r="K173" s="96">
        <f>IF(T172="","",VLOOKUP($E172&amp;$D$91&amp;$D$92,'CCG data'!$A:$AD,'CCG data'!AB$3,FALSE))</f>
        <v>12.925922455919626</v>
      </c>
      <c r="L173" s="96">
        <f>IF(V172="","",VLOOKUP($E172&amp;$D$91&amp;$D$92,'CCG data'!$A:$AD,'CCG data'!AC$3,FALSE))</f>
        <v>9.651035602079018</v>
      </c>
      <c r="M173" s="96">
        <f>IF(V172="","",VLOOKUP($E172&amp;$D$91&amp;$D$92,'CCG data'!$A:$AD,'CCG data'!AD$3,FALSE))</f>
        <v>13.114210048461123</v>
      </c>
      <c r="N173" s="363"/>
      <c r="P173" s="150" t="str">
        <f>IF(P172="","",VLOOKUP($E172&amp;$D$91&amp;$D$92,'CCG data'!$A:$AD,'CCG data'!I$3,FALSE))</f>
        <v/>
      </c>
      <c r="Q173" s="15" t="str">
        <f>IF(P172="","",VLOOKUP($E172&amp;$D$91&amp;$D$92,'CCG data'!$A:$AD,'CCG data'!J$3,FALSE))</f>
        <v/>
      </c>
      <c r="R173" s="15">
        <f>IF(R172="","",VLOOKUP($E172&amp;$D$91&amp;$D$92,'CCG data'!$A:$AD,'CCG data'!K$3,FALSE))</f>
        <v>0.86099999999999999</v>
      </c>
      <c r="S173" s="15">
        <f>IF(R172="","",VLOOKUP($E172&amp;$D$91&amp;$D$92,'CCG data'!$A:$AD,'CCG data'!L$3,FALSE))</f>
        <v>0.88700000000000001</v>
      </c>
      <c r="T173" s="15">
        <f>IF(T172="","",VLOOKUP($E172&amp;$D$91&amp;$D$92,'CCG data'!$A:$AD,'CCG data'!M$3,FALSE))</f>
        <v>0.05</v>
      </c>
      <c r="U173" s="15">
        <f>IF(T172="","",VLOOKUP($E172&amp;$D$91&amp;$D$92,'CCG data'!$A:$AD,'CCG data'!N$3,FALSE))</f>
        <v>6.9000000000000006E-2</v>
      </c>
      <c r="V173" s="15">
        <f>IF(V172="","",VLOOKUP($E172&amp;$D$91&amp;$D$92,'CCG data'!$A:$AD,'CCG data'!O$3,FALSE))</f>
        <v>5.7000000000000002E-2</v>
      </c>
      <c r="W173" s="135">
        <f>IF(V172="","",VLOOKUP($E172&amp;$D$91&amp;$D$92,'CCG data'!$A:$AD,'CCG data'!P$3,FALSE))</f>
        <v>7.6999999999999999E-2</v>
      </c>
      <c r="Z173" s="163" t="str">
        <f>IFERROR(VLOOKUP($E173&amp;$D$92, Outliers!$A$4:$P$214,13,FALSE),"0")</f>
        <v>0</v>
      </c>
      <c r="AA173" s="163" t="str">
        <f>IFERROR(VLOOKUP($E173&amp;$D$92, Outliers!$A$4:$P$214,14,FALSE),"0")</f>
        <v>0</v>
      </c>
      <c r="AB173" s="163" t="str">
        <f>IFERROR(VLOOKUP($E173&amp;$D$92, Outliers!$A$4:$P$214,15,FALSE),"0")</f>
        <v>0</v>
      </c>
    </row>
    <row r="174" spans="4:28" ht="15.75" x14ac:dyDescent="0.25">
      <c r="D174" s="318"/>
      <c r="E174" s="104" t="s">
        <v>176</v>
      </c>
      <c r="F174" s="405" t="str">
        <f>IF(OR(ISERROR(VLOOKUP($E174&amp;$D$91&amp;$D$92,'CCG data'!$A:$AD,'CCG data'!R$3,FALSE)),ISBLANK(VLOOKUP($E174&amp;$D$91&amp;$D$92,'CCG data'!$A:$AD,'CCG data'!R$3,FALSE))),"",VLOOKUP($E174&amp;$D$91&amp;$D$92,'CCG data'!$A:$AD,'CCG data'!R$3,FALSE))</f>
        <v/>
      </c>
      <c r="G174" s="406"/>
      <c r="H174" s="406">
        <f>IF(OR(ISERROR(VLOOKUP($E174&amp;$D$91&amp;$D$92,'CCG data'!$A:$AD,'CCG data'!S$3,FALSE)),ISBLANK(VLOOKUP($E174&amp;$D$91&amp;$D$92,'CCG data'!$A:$AD,'CCG data'!S$3,FALSE))),"",VLOOKUP($E174&amp;$D$91&amp;$D$92,'CCG data'!$A:$AD,'CCG data'!S$3,FALSE))</f>
        <v>125.41127045600102</v>
      </c>
      <c r="I174" s="406"/>
      <c r="J174" s="406">
        <f>IF(OR(ISERROR(VLOOKUP($E174&amp;$D$91&amp;$D$92,'CCG data'!$A:$AD,'CCG data'!T$3,FALSE)),ISBLANK(VLOOKUP($E174&amp;$D$91&amp;$D$92,'CCG data'!$A:$AD,'CCG data'!T$3,FALSE))),"",VLOOKUP($E174&amp;$D$91&amp;$D$92,'CCG data'!$A:$AD,'CCG data'!T$3,FALSE))</f>
        <v>13.401121750438914</v>
      </c>
      <c r="K174" s="406"/>
      <c r="L174" s="406">
        <f>IF(OR(ISERROR(VLOOKUP($E174&amp;$D$91&amp;$D$92,'CCG data'!$A:$AD,'CCG data'!U$3,FALSE)),ISBLANK(VLOOKUP($E174&amp;$D$91&amp;$D$92,'CCG data'!$A:$AD,'CCG data'!U$3,FALSE))),"",VLOOKUP($E174&amp;$D$91&amp;$D$92,'CCG data'!$A:$AD,'CCG data'!U$3,FALSE))</f>
        <v>23.418507633167103</v>
      </c>
      <c r="M174" s="407"/>
      <c r="N174" s="362">
        <f>IF(OR(ISERROR(VLOOKUP($E174&amp;$D$91&amp;$D$92,'CCG data'!$A:$AD,'CCG data'!G$3,FALSE)),ISBLANK(VLOOKUP($E174&amp;$D$91&amp;$D$92,'CCG data'!$A:$AD,'CCG data'!G$3,FALSE))),"",VLOOKUP($E174&amp;$D$91&amp;$D$92,'CCG data'!$A:$AD,'CCG data'!G$3,FALSE))</f>
        <v>700</v>
      </c>
      <c r="P174" s="397" t="str">
        <f>IF(OR(ISERROR(VLOOKUP($E174&amp;$D$91&amp;$D$92,'CCG data'!$A:$AD,'CCG data'!B$3,FALSE)),ISBLANK(VLOOKUP($E174&amp;$D$91&amp;$D$92,'CCG data'!$A:$AD,'CCG data'!B$3,FALSE))),"",VLOOKUP($E174&amp;$D$91&amp;$D$92,'CCG data'!$A:$AD,'CCG data'!B$3,FALSE))</f>
        <v/>
      </c>
      <c r="Q174" s="263"/>
      <c r="R174" s="263">
        <f>IF(OR(ISERROR(VLOOKUP($E174&amp;$D$91&amp;$D$92,'CCG data'!$A:$AD,'CCG data'!C$3,FALSE)),ISBLANK(VLOOKUP($E174&amp;$D$91&amp;$D$92,'CCG data'!$A:$AD,'CCG data'!C$3,FALSE))),"",VLOOKUP($E174&amp;$D$91&amp;$D$92,'CCG data'!$A:$AD,'CCG data'!C$3,FALSE))</f>
        <v>0.77714285714285714</v>
      </c>
      <c r="S174" s="263"/>
      <c r="T174" s="263">
        <f>IF(OR(ISERROR(VLOOKUP($E174&amp;$D$91&amp;$D$92,'CCG data'!$A:$AD,'CCG data'!D$3,FALSE)),ISBLANK(VLOOKUP($E174&amp;$D$91&amp;$D$92,'CCG data'!$A:$AD,'CCG data'!D$3,FALSE))),"",VLOOKUP($E174&amp;$D$91&amp;$D$92,'CCG data'!$A:$AD,'CCG data'!D$3,FALSE))</f>
        <v>7.571428571428572E-2</v>
      </c>
      <c r="U174" s="263"/>
      <c r="V174" s="263">
        <f>IF(OR(ISERROR(VLOOKUP($E174&amp;$D$91&amp;$D$92,'CCG data'!$A:$AD,'CCG data'!E$3,FALSE)),ISBLANK(VLOOKUP($E174&amp;$D$91&amp;$D$92,'CCG data'!$A:$AD,'CCG data'!E$3,FALSE))),"",VLOOKUP($E174&amp;$D$91&amp;$D$92,'CCG data'!$A:$AD,'CCG data'!E$3,FALSE))</f>
        <v>0.14714285714285713</v>
      </c>
      <c r="W174" s="398"/>
      <c r="Z174" s="163">
        <f>IFERROR(VLOOKUP($E174&amp;$D$92, Outliers!$A$4:$P$214,13,FALSE),"0")</f>
        <v>0</v>
      </c>
      <c r="AA174" s="163">
        <f>IFERROR(VLOOKUP($E174&amp;$D$92, Outliers!$A$4:$P$214,14,FALSE),"0")</f>
        <v>0</v>
      </c>
      <c r="AB174" s="163">
        <f>IFERROR(VLOOKUP($E174&amp;$D$92, Outliers!$A$4:$P$214,15,FALSE),"0")</f>
        <v>0</v>
      </c>
    </row>
    <row r="175" spans="4:28" x14ac:dyDescent="0.25">
      <c r="D175" s="318"/>
      <c r="E175" s="103" t="s">
        <v>27</v>
      </c>
      <c r="F175" s="95" t="str">
        <f>IF(P174="","",VLOOKUP($E174&amp;$D$91&amp;$D$92,'CCG data'!$A:$AD,'CCG data'!W$3,FALSE))</f>
        <v/>
      </c>
      <c r="G175" s="96" t="str">
        <f>IF(P174="","",VLOOKUP($E174&amp;$D$91&amp;$D$92,'CCG data'!$A:$AD,'CCG data'!X$3,FALSE))</f>
        <v/>
      </c>
      <c r="H175" s="96">
        <f>IF(R174="","",VLOOKUP($E174&amp;$D$91&amp;$D$92,'CCG data'!$A:$AD,'CCG data'!Y$3,FALSE))</f>
        <v>114.87242128837796</v>
      </c>
      <c r="I175" s="96">
        <f>IF(R174="","",VLOOKUP($E174&amp;$D$91&amp;$D$92,'CCG data'!$A:$AD,'CCG data'!Z$3,FALSE))</f>
        <v>135.95011962362409</v>
      </c>
      <c r="J175" s="96">
        <f>IF(T174="","",VLOOKUP($E174&amp;$D$91&amp;$D$92,'CCG data'!$A:$AD,'CCG data'!AA$3,FALSE))</f>
        <v>9.7931818937156638</v>
      </c>
      <c r="K175" s="96">
        <f>IF(T174="","",VLOOKUP($E174&amp;$D$91&amp;$D$92,'CCG data'!$A:$AD,'CCG data'!AB$3,FALSE))</f>
        <v>17.009061607162167</v>
      </c>
      <c r="L175" s="96">
        <f>IF(V174="","",VLOOKUP($E174&amp;$D$91&amp;$D$92,'CCG data'!$A:$AD,'CCG data'!AC$3,FALSE))</f>
        <v>18.895819153679891</v>
      </c>
      <c r="M175" s="96">
        <f>IF(V174="","",VLOOKUP($E174&amp;$D$91&amp;$D$92,'CCG data'!$A:$AD,'CCG data'!AD$3,FALSE))</f>
        <v>27.941196112654314</v>
      </c>
      <c r="N175" s="363"/>
      <c r="P175" s="150" t="str">
        <f>IF(P174="","",VLOOKUP($E174&amp;$D$91&amp;$D$92,'CCG data'!$A:$AD,'CCG data'!I$3,FALSE))</f>
        <v/>
      </c>
      <c r="Q175" s="15" t="str">
        <f>IF(P174="","",VLOOKUP($E174&amp;$D$91&amp;$D$92,'CCG data'!$A:$AD,'CCG data'!J$3,FALSE))</f>
        <v/>
      </c>
      <c r="R175" s="15">
        <f>IF(R174="","",VLOOKUP($E174&amp;$D$91&amp;$D$92,'CCG data'!$A:$AD,'CCG data'!K$3,FALSE))</f>
        <v>0.745</v>
      </c>
      <c r="S175" s="15">
        <f>IF(R174="","",VLOOKUP($E174&amp;$D$91&amp;$D$92,'CCG data'!$A:$AD,'CCG data'!L$3,FALSE))</f>
        <v>0.80600000000000005</v>
      </c>
      <c r="T175" s="15">
        <f>IF(T174="","",VLOOKUP($E174&amp;$D$91&amp;$D$92,'CCG data'!$A:$AD,'CCG data'!M$3,FALSE))</f>
        <v>5.8000000000000003E-2</v>
      </c>
      <c r="U175" s="15">
        <f>IF(T174="","",VLOOKUP($E174&amp;$D$91&amp;$D$92,'CCG data'!$A:$AD,'CCG data'!N$3,FALSE))</f>
        <v>9.8000000000000004E-2</v>
      </c>
      <c r="V175" s="15">
        <f>IF(V174="","",VLOOKUP($E174&amp;$D$91&amp;$D$92,'CCG data'!$A:$AD,'CCG data'!O$3,FALSE))</f>
        <v>0.123</v>
      </c>
      <c r="W175" s="135">
        <f>IF(V174="","",VLOOKUP($E174&amp;$D$91&amp;$D$92,'CCG data'!$A:$AD,'CCG data'!P$3,FALSE))</f>
        <v>0.17499999999999999</v>
      </c>
      <c r="Z175" s="163" t="str">
        <f>IFERROR(VLOOKUP($E175&amp;$D$92, Outliers!$A$4:$P$214,13,FALSE),"0")</f>
        <v>0</v>
      </c>
      <c r="AA175" s="163" t="str">
        <f>IFERROR(VLOOKUP($E175&amp;$D$92, Outliers!$A$4:$P$214,14,FALSE),"0")</f>
        <v>0</v>
      </c>
      <c r="AB175" s="163" t="str">
        <f>IFERROR(VLOOKUP($E175&amp;$D$92, Outliers!$A$4:$P$214,15,FALSE),"0")</f>
        <v>0</v>
      </c>
    </row>
    <row r="176" spans="4:28" ht="15.75" x14ac:dyDescent="0.25">
      <c r="D176" s="318"/>
      <c r="E176" s="104" t="s">
        <v>400</v>
      </c>
      <c r="F176" s="405" t="str">
        <f>IF(OR(ISERROR(VLOOKUP($E176&amp;$D$91&amp;$D$92,'CCG data'!$A:$AD,'CCG data'!R$3,FALSE)),ISBLANK(VLOOKUP($E176&amp;$D$91&amp;$D$92,'CCG data'!$A:$AD,'CCG data'!R$3,FALSE))),"",VLOOKUP($E176&amp;$D$91&amp;$D$92,'CCG data'!$A:$AD,'CCG data'!R$3,FALSE))</f>
        <v/>
      </c>
      <c r="G176" s="406"/>
      <c r="H176" s="406">
        <f>IF(OR(ISERROR(VLOOKUP($E176&amp;$D$91&amp;$D$92,'CCG data'!$A:$AD,'CCG data'!S$3,FALSE)),ISBLANK(VLOOKUP($E176&amp;$D$91&amp;$D$92,'CCG data'!$A:$AD,'CCG data'!S$3,FALSE))),"",VLOOKUP($E176&amp;$D$91&amp;$D$92,'CCG data'!$A:$AD,'CCG data'!S$3,FALSE))</f>
        <v>136.29830227949083</v>
      </c>
      <c r="I176" s="406"/>
      <c r="J176" s="406">
        <f>IF(OR(ISERROR(VLOOKUP($E176&amp;$D$91&amp;$D$92,'CCG data'!$A:$AD,'CCG data'!T$3,FALSE)),ISBLANK(VLOOKUP($E176&amp;$D$91&amp;$D$92,'CCG data'!$A:$AD,'CCG data'!T$3,FALSE))),"",VLOOKUP($E176&amp;$D$91&amp;$D$92,'CCG data'!$A:$AD,'CCG data'!T$3,FALSE))</f>
        <v>20.057829212181424</v>
      </c>
      <c r="K176" s="406"/>
      <c r="L176" s="406">
        <f>IF(OR(ISERROR(VLOOKUP($E176&amp;$D$91&amp;$D$92,'CCG data'!$A:$AD,'CCG data'!U$3,FALSE)),ISBLANK(VLOOKUP($E176&amp;$D$91&amp;$D$92,'CCG data'!$A:$AD,'CCG data'!U$3,FALSE))),"",VLOOKUP($E176&amp;$D$91&amp;$D$92,'CCG data'!$A:$AD,'CCG data'!U$3,FALSE))</f>
        <v>30.063214082496206</v>
      </c>
      <c r="M176" s="407"/>
      <c r="N176" s="362">
        <f>IF(OR(ISERROR(VLOOKUP($E176&amp;$D$91&amp;$D$92,'CCG data'!$A:$AD,'CCG data'!G$3,FALSE)),ISBLANK(VLOOKUP($E176&amp;$D$91&amp;$D$92,'CCG data'!$A:$AD,'CCG data'!G$3,FALSE))),"",VLOOKUP($E176&amp;$D$91&amp;$D$92,'CCG data'!$A:$AD,'CCG data'!G$3,FALSE))</f>
        <v>1772</v>
      </c>
      <c r="P176" s="397" t="str">
        <f>IF(OR(ISERROR(VLOOKUP($E176&amp;$D$91&amp;$D$92,'CCG data'!$A:$AD,'CCG data'!B$3,FALSE)),ISBLANK(VLOOKUP($E176&amp;$D$91&amp;$D$92,'CCG data'!$A:$AD,'CCG data'!B$3,FALSE))),"",VLOOKUP($E176&amp;$D$91&amp;$D$92,'CCG data'!$A:$AD,'CCG data'!B$3,FALSE))</f>
        <v/>
      </c>
      <c r="Q176" s="263"/>
      <c r="R176" s="263">
        <f>IF(OR(ISERROR(VLOOKUP($E176&amp;$D$91&amp;$D$92,'CCG data'!$A:$AD,'CCG data'!C$3,FALSE)),ISBLANK(VLOOKUP($E176&amp;$D$91&amp;$D$92,'CCG data'!$A:$AD,'CCG data'!C$3,FALSE))),"",VLOOKUP($E176&amp;$D$91&amp;$D$92,'CCG data'!$A:$AD,'CCG data'!C$3,FALSE))</f>
        <v>0.74492099322799099</v>
      </c>
      <c r="S176" s="263"/>
      <c r="T176" s="263">
        <f>IF(OR(ISERROR(VLOOKUP($E176&amp;$D$91&amp;$D$92,'CCG data'!$A:$AD,'CCG data'!D$3,FALSE)),ISBLANK(VLOOKUP($E176&amp;$D$91&amp;$D$92,'CCG data'!$A:$AD,'CCG data'!D$3,FALSE))),"",VLOOKUP($E176&amp;$D$91&amp;$D$92,'CCG data'!$A:$AD,'CCG data'!D$3,FALSE))</f>
        <v>9.3115124153498874E-2</v>
      </c>
      <c r="U176" s="263"/>
      <c r="V176" s="263">
        <f>IF(OR(ISERROR(VLOOKUP($E176&amp;$D$91&amp;$D$92,'CCG data'!$A:$AD,'CCG data'!E$3,FALSE)),ISBLANK(VLOOKUP($E176&amp;$D$91&amp;$D$92,'CCG data'!$A:$AD,'CCG data'!E$3,FALSE))),"",VLOOKUP($E176&amp;$D$91&amp;$D$92,'CCG data'!$A:$AD,'CCG data'!E$3,FALSE))</f>
        <v>0.16196388261851016</v>
      </c>
      <c r="W176" s="398"/>
      <c r="Z176" s="163">
        <f>IFERROR(VLOOKUP($E176&amp;$D$92, Outliers!$A$4:$P$214,13,FALSE),"0")</f>
        <v>0</v>
      </c>
      <c r="AA176" s="163">
        <f>IFERROR(VLOOKUP($E176&amp;$D$92, Outliers!$A$4:$P$214,14,FALSE),"0")</f>
        <v>0</v>
      </c>
      <c r="AB176" s="163">
        <f>IFERROR(VLOOKUP($E176&amp;$D$92, Outliers!$A$4:$P$214,15,FALSE),"0")</f>
        <v>0</v>
      </c>
    </row>
    <row r="177" spans="4:28" x14ac:dyDescent="0.25">
      <c r="D177" s="318"/>
      <c r="E177" s="103" t="s">
        <v>27</v>
      </c>
      <c r="F177" s="95" t="str">
        <f>IF(P176="","",VLOOKUP($E176&amp;$D$91&amp;$D$92,'CCG data'!$A:$AD,'CCG data'!W$3,FALSE))</f>
        <v/>
      </c>
      <c r="G177" s="96" t="str">
        <f>IF(P176="","",VLOOKUP($E176&amp;$D$91&amp;$D$92,'CCG data'!$A:$AD,'CCG data'!X$3,FALSE))</f>
        <v/>
      </c>
      <c r="H177" s="96">
        <f>IF(R176="","",VLOOKUP($E176&amp;$D$91&amp;$D$92,'CCG data'!$A:$AD,'CCG data'!Y$3,FALSE))</f>
        <v>128.94538716865083</v>
      </c>
      <c r="I177" s="96">
        <f>IF(R176="","",VLOOKUP($E176&amp;$D$91&amp;$D$92,'CCG data'!$A:$AD,'CCG data'!Z$3,FALSE))</f>
        <v>143.65121739033083</v>
      </c>
      <c r="J177" s="96">
        <f>IF(T176="","",VLOOKUP($E176&amp;$D$91&amp;$D$92,'CCG data'!$A:$AD,'CCG data'!AA$3,FALSE))</f>
        <v>16.997289434865767</v>
      </c>
      <c r="K177" s="96">
        <f>IF(T176="","",VLOOKUP($E176&amp;$D$91&amp;$D$92,'CCG data'!$A:$AD,'CCG data'!AB$3,FALSE))</f>
        <v>23.118368989497082</v>
      </c>
      <c r="L177" s="96">
        <f>IF(V176="","",VLOOKUP($E176&amp;$D$91&amp;$D$92,'CCG data'!$A:$AD,'CCG data'!AC$3,FALSE))</f>
        <v>26.585046263979642</v>
      </c>
      <c r="M177" s="96">
        <f>IF(V176="","",VLOOKUP($E176&amp;$D$91&amp;$D$92,'CCG data'!$A:$AD,'CCG data'!AD$3,FALSE))</f>
        <v>33.54138190101277</v>
      </c>
      <c r="N177" s="363"/>
      <c r="P177" s="150" t="str">
        <f>IF(P176="","",VLOOKUP($E176&amp;$D$91&amp;$D$92,'CCG data'!$A:$AD,'CCG data'!I$3,FALSE))</f>
        <v/>
      </c>
      <c r="Q177" s="15" t="str">
        <f>IF(P176="","",VLOOKUP($E176&amp;$D$91&amp;$D$92,'CCG data'!$A:$AD,'CCG data'!J$3,FALSE))</f>
        <v/>
      </c>
      <c r="R177" s="15">
        <f>IF(R176="","",VLOOKUP($E176&amp;$D$91&amp;$D$92,'CCG data'!$A:$AD,'CCG data'!K$3,FALSE))</f>
        <v>0.72399999999999998</v>
      </c>
      <c r="S177" s="15">
        <f>IF(R176="","",VLOOKUP($E176&amp;$D$91&amp;$D$92,'CCG data'!$A:$AD,'CCG data'!L$3,FALSE))</f>
        <v>0.76500000000000001</v>
      </c>
      <c r="T177" s="15">
        <f>IF(T176="","",VLOOKUP($E176&amp;$D$91&amp;$D$92,'CCG data'!$A:$AD,'CCG data'!M$3,FALSE))</f>
        <v>0.08</v>
      </c>
      <c r="U177" s="15">
        <f>IF(T176="","",VLOOKUP($E176&amp;$D$91&amp;$D$92,'CCG data'!$A:$AD,'CCG data'!N$3,FALSE))</f>
        <v>0.108</v>
      </c>
      <c r="V177" s="15">
        <f>IF(V176="","",VLOOKUP($E176&amp;$D$91&amp;$D$92,'CCG data'!$A:$AD,'CCG data'!O$3,FALSE))</f>
        <v>0.14599999999999999</v>
      </c>
      <c r="W177" s="135">
        <f>IF(V176="","",VLOOKUP($E176&amp;$D$91&amp;$D$92,'CCG data'!$A:$AD,'CCG data'!P$3,FALSE))</f>
        <v>0.18</v>
      </c>
      <c r="Z177" s="163" t="str">
        <f>IFERROR(VLOOKUP($E177&amp;$D$92, Outliers!$A$4:$P$214,13,FALSE),"0")</f>
        <v>0</v>
      </c>
      <c r="AA177" s="163" t="str">
        <f>IFERROR(VLOOKUP($E177&amp;$D$92, Outliers!$A$4:$P$214,14,FALSE),"0")</f>
        <v>0</v>
      </c>
      <c r="AB177" s="163" t="str">
        <f>IFERROR(VLOOKUP($E177&amp;$D$92, Outliers!$A$4:$P$214,15,FALSE),"0")</f>
        <v>0</v>
      </c>
    </row>
    <row r="178" spans="4:28" ht="15.75" x14ac:dyDescent="0.25">
      <c r="D178" s="318"/>
      <c r="E178" s="104" t="s">
        <v>177</v>
      </c>
      <c r="F178" s="405" t="str">
        <f>IF(OR(ISERROR(VLOOKUP($E178&amp;$D$91&amp;$D$92,'CCG data'!$A:$AD,'CCG data'!R$3,FALSE)),ISBLANK(VLOOKUP($E178&amp;$D$91&amp;$D$92,'CCG data'!$A:$AD,'CCG data'!R$3,FALSE))),"",VLOOKUP($E178&amp;$D$91&amp;$D$92,'CCG data'!$A:$AD,'CCG data'!R$3,FALSE))</f>
        <v/>
      </c>
      <c r="G178" s="406"/>
      <c r="H178" s="406">
        <f>IF(OR(ISERROR(VLOOKUP($E178&amp;$D$91&amp;$D$92,'CCG data'!$A:$AD,'CCG data'!S$3,FALSE)),ISBLANK(VLOOKUP($E178&amp;$D$91&amp;$D$92,'CCG data'!$A:$AD,'CCG data'!S$3,FALSE))),"",VLOOKUP($E178&amp;$D$91&amp;$D$92,'CCG data'!$A:$AD,'CCG data'!S$3,FALSE))</f>
        <v>119.07656656434783</v>
      </c>
      <c r="I178" s="406"/>
      <c r="J178" s="406">
        <f>IF(OR(ISERROR(VLOOKUP($E178&amp;$D$91&amp;$D$92,'CCG data'!$A:$AD,'CCG data'!T$3,FALSE)),ISBLANK(VLOOKUP($E178&amp;$D$91&amp;$D$92,'CCG data'!$A:$AD,'CCG data'!T$3,FALSE))),"",VLOOKUP($E178&amp;$D$91&amp;$D$92,'CCG data'!$A:$AD,'CCG data'!T$3,FALSE))</f>
        <v>19.980136925051969</v>
      </c>
      <c r="K178" s="406"/>
      <c r="L178" s="406">
        <f>IF(OR(ISERROR(VLOOKUP($E178&amp;$D$91&amp;$D$92,'CCG data'!$A:$AD,'CCG data'!U$3,FALSE)),ISBLANK(VLOOKUP($E178&amp;$D$91&amp;$D$92,'CCG data'!$A:$AD,'CCG data'!U$3,FALSE))),"",VLOOKUP($E178&amp;$D$91&amp;$D$92,'CCG data'!$A:$AD,'CCG data'!U$3,FALSE))</f>
        <v>29.276861119056061</v>
      </c>
      <c r="M178" s="407"/>
      <c r="N178" s="362">
        <f>IF(OR(ISERROR(VLOOKUP($E178&amp;$D$91&amp;$D$92,'CCG data'!$A:$AD,'CCG data'!G$3,FALSE)),ISBLANK(VLOOKUP($E178&amp;$D$91&amp;$D$92,'CCG data'!$A:$AD,'CCG data'!G$3,FALSE))),"",VLOOKUP($E178&amp;$D$91&amp;$D$92,'CCG data'!$A:$AD,'CCG data'!G$3,FALSE))</f>
        <v>2046</v>
      </c>
      <c r="P178" s="397" t="str">
        <f>IF(OR(ISERROR(VLOOKUP($E178&amp;$D$91&amp;$D$92,'CCG data'!$A:$AD,'CCG data'!B$3,FALSE)),ISBLANK(VLOOKUP($E178&amp;$D$91&amp;$D$92,'CCG data'!$A:$AD,'CCG data'!B$3,FALSE))),"",VLOOKUP($E178&amp;$D$91&amp;$D$92,'CCG data'!$A:$AD,'CCG data'!B$3,FALSE))</f>
        <v/>
      </c>
      <c r="Q178" s="263"/>
      <c r="R178" s="263">
        <f>IF(OR(ISERROR(VLOOKUP($E178&amp;$D$91&amp;$D$92,'CCG data'!$A:$AD,'CCG data'!C$3,FALSE)),ISBLANK(VLOOKUP($E178&amp;$D$91&amp;$D$92,'CCG data'!$A:$AD,'CCG data'!C$3,FALSE))),"",VLOOKUP($E178&amp;$D$91&amp;$D$92,'CCG data'!$A:$AD,'CCG data'!C$3,FALSE))</f>
        <v>0.71994134897360706</v>
      </c>
      <c r="S178" s="263"/>
      <c r="T178" s="263">
        <f>IF(OR(ISERROR(VLOOKUP($E178&amp;$D$91&amp;$D$92,'CCG data'!$A:$AD,'CCG data'!D$3,FALSE)),ISBLANK(VLOOKUP($E178&amp;$D$91&amp;$D$92,'CCG data'!$A:$AD,'CCG data'!D$3,FALSE))),"",VLOOKUP($E178&amp;$D$91&amp;$D$92,'CCG data'!$A:$AD,'CCG data'!D$3,FALSE))</f>
        <v>0.10801564027370479</v>
      </c>
      <c r="U178" s="263"/>
      <c r="V178" s="263">
        <f>IF(OR(ISERROR(VLOOKUP($E178&amp;$D$91&amp;$D$92,'CCG data'!$A:$AD,'CCG data'!E$3,FALSE)),ISBLANK(VLOOKUP($E178&amp;$D$91&amp;$D$92,'CCG data'!$A:$AD,'CCG data'!E$3,FALSE))),"",VLOOKUP($E178&amp;$D$91&amp;$D$92,'CCG data'!$A:$AD,'CCG data'!E$3,FALSE))</f>
        <v>0.17204301075268819</v>
      </c>
      <c r="W178" s="398"/>
      <c r="Z178" s="163">
        <f>IFERROR(VLOOKUP($E178&amp;$D$92, Outliers!$A$4:$P$214,13,FALSE),"0")</f>
        <v>1</v>
      </c>
      <c r="AA178" s="163">
        <f>IFERROR(VLOOKUP($E178&amp;$D$92, Outliers!$A$4:$P$214,14,FALSE),"0")</f>
        <v>0</v>
      </c>
      <c r="AB178" s="163">
        <f>IFERROR(VLOOKUP($E178&amp;$D$92, Outliers!$A$4:$P$214,15,FALSE),"0")</f>
        <v>0</v>
      </c>
    </row>
    <row r="179" spans="4:28" x14ac:dyDescent="0.25">
      <c r="D179" s="318"/>
      <c r="E179" s="103" t="s">
        <v>27</v>
      </c>
      <c r="F179" s="95" t="str">
        <f>IF(P178="","",VLOOKUP($E178&amp;$D$91&amp;$D$92,'CCG data'!$A:$AD,'CCG data'!W$3,FALSE))</f>
        <v/>
      </c>
      <c r="G179" s="96" t="str">
        <f>IF(P178="","",VLOOKUP($E178&amp;$D$91&amp;$D$92,'CCG data'!$A:$AD,'CCG data'!X$3,FALSE))</f>
        <v/>
      </c>
      <c r="H179" s="96">
        <f>IF(R178="","",VLOOKUP($E178&amp;$D$91&amp;$D$92,'CCG data'!$A:$AD,'CCG data'!Y$3,FALSE))</f>
        <v>112.99548257550036</v>
      </c>
      <c r="I179" s="96">
        <f>IF(R178="","",VLOOKUP($E178&amp;$D$91&amp;$D$92,'CCG data'!$A:$AD,'CCG data'!Z$3,FALSE))</f>
        <v>125.1576505531953</v>
      </c>
      <c r="J179" s="96">
        <f>IF(T178="","",VLOOKUP($E178&amp;$D$91&amp;$D$92,'CCG data'!$A:$AD,'CCG data'!AA$3,FALSE))</f>
        <v>17.345878397210463</v>
      </c>
      <c r="K179" s="96">
        <f>IF(T178="","",VLOOKUP($E178&amp;$D$91&amp;$D$92,'CCG data'!$A:$AD,'CCG data'!AB$3,FALSE))</f>
        <v>22.614395452893476</v>
      </c>
      <c r="L179" s="96">
        <f>IF(V178="","",VLOOKUP($E178&amp;$D$91&amp;$D$92,'CCG data'!$A:$AD,'CCG data'!AC$3,FALSE))</f>
        <v>26.218355715075091</v>
      </c>
      <c r="M179" s="96">
        <f>IF(V178="","",VLOOKUP($E178&amp;$D$91&amp;$D$92,'CCG data'!$A:$AD,'CCG data'!AD$3,FALSE))</f>
        <v>32.335366523037031</v>
      </c>
      <c r="N179" s="363"/>
      <c r="P179" s="150" t="str">
        <f>IF(P178="","",VLOOKUP($E178&amp;$D$91&amp;$D$92,'CCG data'!$A:$AD,'CCG data'!I$3,FALSE))</f>
        <v/>
      </c>
      <c r="Q179" s="15" t="str">
        <f>IF(P178="","",VLOOKUP($E178&amp;$D$91&amp;$D$92,'CCG data'!$A:$AD,'CCG data'!J$3,FALSE))</f>
        <v/>
      </c>
      <c r="R179" s="15">
        <f>IF(R178="","",VLOOKUP($E178&amp;$D$91&amp;$D$92,'CCG data'!$A:$AD,'CCG data'!K$3,FALSE))</f>
        <v>0.7</v>
      </c>
      <c r="S179" s="15">
        <f>IF(R178="","",VLOOKUP($E178&amp;$D$91&amp;$D$92,'CCG data'!$A:$AD,'CCG data'!L$3,FALSE))</f>
        <v>0.73899999999999999</v>
      </c>
      <c r="T179" s="15">
        <f>IF(T178="","",VLOOKUP($E178&amp;$D$91&amp;$D$92,'CCG data'!$A:$AD,'CCG data'!M$3,FALSE))</f>
        <v>9.5000000000000001E-2</v>
      </c>
      <c r="U179" s="15">
        <f>IF(T178="","",VLOOKUP($E178&amp;$D$91&amp;$D$92,'CCG data'!$A:$AD,'CCG data'!N$3,FALSE))</f>
        <v>0.122</v>
      </c>
      <c r="V179" s="15">
        <f>IF(V178="","",VLOOKUP($E178&amp;$D$91&amp;$D$92,'CCG data'!$A:$AD,'CCG data'!O$3,FALSE))</f>
        <v>0.156</v>
      </c>
      <c r="W179" s="135">
        <f>IF(V178="","",VLOOKUP($E178&amp;$D$91&amp;$D$92,'CCG data'!$A:$AD,'CCG data'!P$3,FALSE))</f>
        <v>0.189</v>
      </c>
      <c r="Z179" s="163" t="str">
        <f>IFERROR(VLOOKUP($E179&amp;$D$92, Outliers!$A$4:$P$214,13,FALSE),"0")</f>
        <v>0</v>
      </c>
      <c r="AA179" s="163" t="str">
        <f>IFERROR(VLOOKUP($E179&amp;$D$92, Outliers!$A$4:$P$214,14,FALSE),"0")</f>
        <v>0</v>
      </c>
      <c r="AB179" s="163" t="str">
        <f>IFERROR(VLOOKUP($E179&amp;$D$92, Outliers!$A$4:$P$214,15,FALSE),"0")</f>
        <v>0</v>
      </c>
    </row>
    <row r="180" spans="4:28" ht="15.75" x14ac:dyDescent="0.25">
      <c r="D180" s="318"/>
      <c r="E180" s="104" t="s">
        <v>178</v>
      </c>
      <c r="F180" s="405" t="str">
        <f>IF(OR(ISERROR(VLOOKUP($E180&amp;$D$91&amp;$D$92,'CCG data'!$A:$AD,'CCG data'!R$3,FALSE)),ISBLANK(VLOOKUP($E180&amp;$D$91&amp;$D$92,'CCG data'!$A:$AD,'CCG data'!R$3,FALSE))),"",VLOOKUP($E180&amp;$D$91&amp;$D$92,'CCG data'!$A:$AD,'CCG data'!R$3,FALSE))</f>
        <v/>
      </c>
      <c r="G180" s="406"/>
      <c r="H180" s="406">
        <f>IF(OR(ISERROR(VLOOKUP($E180&amp;$D$91&amp;$D$92,'CCG data'!$A:$AD,'CCG data'!S$3,FALSE)),ISBLANK(VLOOKUP($E180&amp;$D$91&amp;$D$92,'CCG data'!$A:$AD,'CCG data'!S$3,FALSE))),"",VLOOKUP($E180&amp;$D$91&amp;$D$92,'CCG data'!$A:$AD,'CCG data'!S$3,FALSE))</f>
        <v>167.50148926700638</v>
      </c>
      <c r="I180" s="406"/>
      <c r="J180" s="406">
        <f>IF(OR(ISERROR(VLOOKUP($E180&amp;$D$91&amp;$D$92,'CCG data'!$A:$AD,'CCG data'!T$3,FALSE)),ISBLANK(VLOOKUP($E180&amp;$D$91&amp;$D$92,'CCG data'!$A:$AD,'CCG data'!T$3,FALSE))),"",VLOOKUP($E180&amp;$D$91&amp;$D$92,'CCG data'!$A:$AD,'CCG data'!T$3,FALSE))</f>
        <v>19.69786219692471</v>
      </c>
      <c r="K180" s="406"/>
      <c r="L180" s="406">
        <f>IF(OR(ISERROR(VLOOKUP($E180&amp;$D$91&amp;$D$92,'CCG data'!$A:$AD,'CCG data'!U$3,FALSE)),ISBLANK(VLOOKUP($E180&amp;$D$91&amp;$D$92,'CCG data'!$A:$AD,'CCG data'!U$3,FALSE))),"",VLOOKUP($E180&amp;$D$91&amp;$D$92,'CCG data'!$A:$AD,'CCG data'!U$3,FALSE))</f>
        <v>32.999185357714822</v>
      </c>
      <c r="M180" s="407"/>
      <c r="N180" s="362">
        <f>IF(OR(ISERROR(VLOOKUP($E180&amp;$D$91&amp;$D$92,'CCG data'!$A:$AD,'CCG data'!G$3,FALSE)),ISBLANK(VLOOKUP($E180&amp;$D$91&amp;$D$92,'CCG data'!$A:$AD,'CCG data'!G$3,FALSE))),"",VLOOKUP($E180&amp;$D$91&amp;$D$92,'CCG data'!$A:$AD,'CCG data'!G$3,FALSE))</f>
        <v>8415</v>
      </c>
      <c r="P180" s="397" t="str">
        <f>IF(OR(ISERROR(VLOOKUP($E180&amp;$D$91&amp;$D$92,'CCG data'!$A:$AD,'CCG data'!B$3,FALSE)),ISBLANK(VLOOKUP($E180&amp;$D$91&amp;$D$92,'CCG data'!$A:$AD,'CCG data'!B$3,FALSE))),"",VLOOKUP($E180&amp;$D$91&amp;$D$92,'CCG data'!$A:$AD,'CCG data'!B$3,FALSE))</f>
        <v/>
      </c>
      <c r="Q180" s="263"/>
      <c r="R180" s="263">
        <f>IF(OR(ISERROR(VLOOKUP($E180&amp;$D$91&amp;$D$92,'CCG data'!$A:$AD,'CCG data'!C$3,FALSE)),ISBLANK(VLOOKUP($E180&amp;$D$91&amp;$D$92,'CCG data'!$A:$AD,'CCG data'!C$3,FALSE))),"",VLOOKUP($E180&amp;$D$91&amp;$D$92,'CCG data'!$A:$AD,'CCG data'!C$3,FALSE))</f>
        <v>0.76102198455139636</v>
      </c>
      <c r="S180" s="263"/>
      <c r="T180" s="263">
        <f>IF(OR(ISERROR(VLOOKUP($E180&amp;$D$91&amp;$D$92,'CCG data'!$A:$AD,'CCG data'!D$3,FALSE)),ISBLANK(VLOOKUP($E180&amp;$D$91&amp;$D$92,'CCG data'!$A:$AD,'CCG data'!D$3,FALSE))),"",VLOOKUP($E180&amp;$D$91&amp;$D$92,'CCG data'!$A:$AD,'CCG data'!D$3,FALSE))</f>
        <v>8.9245395127748067E-2</v>
      </c>
      <c r="U180" s="263"/>
      <c r="V180" s="263">
        <f>IF(OR(ISERROR(VLOOKUP($E180&amp;$D$91&amp;$D$92,'CCG data'!$A:$AD,'CCG data'!E$3,FALSE)),ISBLANK(VLOOKUP($E180&amp;$D$91&amp;$D$92,'CCG data'!$A:$AD,'CCG data'!E$3,FALSE))),"",VLOOKUP($E180&amp;$D$91&amp;$D$92,'CCG data'!$A:$AD,'CCG data'!E$3,FALSE))</f>
        <v>0.1497326203208556</v>
      </c>
      <c r="W180" s="398"/>
      <c r="Z180" s="163">
        <f>IFERROR(VLOOKUP($E180&amp;$D$92, Outliers!$A$4:$P$214,13,FALSE),"0")</f>
        <v>1</v>
      </c>
      <c r="AA180" s="163">
        <f>IFERROR(VLOOKUP($E180&amp;$D$92, Outliers!$A$4:$P$214,14,FALSE),"0")</f>
        <v>1</v>
      </c>
      <c r="AB180" s="163">
        <f>IFERROR(VLOOKUP($E180&amp;$D$92, Outliers!$A$4:$P$214,15,FALSE),"0")</f>
        <v>1</v>
      </c>
    </row>
    <row r="181" spans="4:28" x14ac:dyDescent="0.25">
      <c r="D181" s="318"/>
      <c r="E181" s="103" t="s">
        <v>27</v>
      </c>
      <c r="F181" s="95" t="str">
        <f>IF(P180="","",VLOOKUP($E180&amp;$D$91&amp;$D$92,'CCG data'!$A:$AD,'CCG data'!W$3,FALSE))</f>
        <v/>
      </c>
      <c r="G181" s="96" t="str">
        <f>IF(P180="","",VLOOKUP($E180&amp;$D$91&amp;$D$92,'CCG data'!$A:$AD,'CCG data'!X$3,FALSE))</f>
        <v/>
      </c>
      <c r="H181" s="96">
        <f>IF(R180="","",VLOOKUP($E180&amp;$D$91&amp;$D$92,'CCG data'!$A:$AD,'CCG data'!Y$3,FALSE))</f>
        <v>163.39898461241424</v>
      </c>
      <c r="I181" s="96">
        <f>IF(R180="","",VLOOKUP($E180&amp;$D$91&amp;$D$92,'CCG data'!$A:$AD,'CCG data'!Z$3,FALSE))</f>
        <v>171.60399392159852</v>
      </c>
      <c r="J181" s="96">
        <f>IF(T180="","",VLOOKUP($E180&amp;$D$91&amp;$D$92,'CCG data'!$A:$AD,'CCG data'!AA$3,FALSE))</f>
        <v>18.289043204632392</v>
      </c>
      <c r="K181" s="96">
        <f>IF(T180="","",VLOOKUP($E180&amp;$D$91&amp;$D$92,'CCG data'!$A:$AD,'CCG data'!AB$3,FALSE))</f>
        <v>21.106681189217028</v>
      </c>
      <c r="L181" s="96">
        <f>IF(V180="","",VLOOKUP($E180&amp;$D$91&amp;$D$92,'CCG data'!$A:$AD,'CCG data'!AC$3,FALSE))</f>
        <v>31.177077766415177</v>
      </c>
      <c r="M181" s="96">
        <f>IF(V180="","",VLOOKUP($E180&amp;$D$91&amp;$D$92,'CCG data'!$A:$AD,'CCG data'!AD$3,FALSE))</f>
        <v>34.82129294901447</v>
      </c>
      <c r="N181" s="363"/>
      <c r="P181" s="150" t="str">
        <f>IF(P180="","",VLOOKUP($E180&amp;$D$91&amp;$D$92,'CCG data'!$A:$AD,'CCG data'!I$3,FALSE))</f>
        <v/>
      </c>
      <c r="Q181" s="15" t="str">
        <f>IF(P180="","",VLOOKUP($E180&amp;$D$91&amp;$D$92,'CCG data'!$A:$AD,'CCG data'!J$3,FALSE))</f>
        <v/>
      </c>
      <c r="R181" s="15">
        <f>IF(R180="","",VLOOKUP($E180&amp;$D$91&amp;$D$92,'CCG data'!$A:$AD,'CCG data'!K$3,FALSE))</f>
        <v>0.752</v>
      </c>
      <c r="S181" s="15">
        <f>IF(R180="","",VLOOKUP($E180&amp;$D$91&amp;$D$92,'CCG data'!$A:$AD,'CCG data'!L$3,FALSE))</f>
        <v>0.77</v>
      </c>
      <c r="T181" s="15">
        <f>IF(T180="","",VLOOKUP($E180&amp;$D$91&amp;$D$92,'CCG data'!$A:$AD,'CCG data'!M$3,FALSE))</f>
        <v>8.3000000000000004E-2</v>
      </c>
      <c r="U181" s="15">
        <f>IF(T180="","",VLOOKUP($E180&amp;$D$91&amp;$D$92,'CCG data'!$A:$AD,'CCG data'!N$3,FALSE))</f>
        <v>9.6000000000000002E-2</v>
      </c>
      <c r="V181" s="15">
        <f>IF(V180="","",VLOOKUP($E180&amp;$D$91&amp;$D$92,'CCG data'!$A:$AD,'CCG data'!O$3,FALSE))</f>
        <v>0.14199999999999999</v>
      </c>
      <c r="W181" s="135">
        <f>IF(V180="","",VLOOKUP($E180&amp;$D$91&amp;$D$92,'CCG data'!$A:$AD,'CCG data'!P$3,FALSE))</f>
        <v>0.158</v>
      </c>
      <c r="Z181" s="163" t="str">
        <f>IFERROR(VLOOKUP($E181&amp;$D$92, Outliers!$A$4:$P$214,13,FALSE),"0")</f>
        <v>0</v>
      </c>
      <c r="AA181" s="163" t="str">
        <f>IFERROR(VLOOKUP($E181&amp;$D$92, Outliers!$A$4:$P$214,14,FALSE),"0")</f>
        <v>0</v>
      </c>
      <c r="AB181" s="163" t="str">
        <f>IFERROR(VLOOKUP($E181&amp;$D$92, Outliers!$A$4:$P$214,15,FALSE),"0")</f>
        <v>0</v>
      </c>
    </row>
    <row r="182" spans="4:28" ht="15.75" x14ac:dyDescent="0.25">
      <c r="D182" s="318"/>
      <c r="E182" s="104" t="s">
        <v>179</v>
      </c>
      <c r="F182" s="405" t="str">
        <f>IF(OR(ISERROR(VLOOKUP($E182&amp;$D$91&amp;$D$92,'CCG data'!$A:$AD,'CCG data'!R$3,FALSE)),ISBLANK(VLOOKUP($E182&amp;$D$91&amp;$D$92,'CCG data'!$A:$AD,'CCG data'!R$3,FALSE))),"",VLOOKUP($E182&amp;$D$91&amp;$D$92,'CCG data'!$A:$AD,'CCG data'!R$3,FALSE))</f>
        <v/>
      </c>
      <c r="G182" s="406"/>
      <c r="H182" s="406">
        <f>IF(OR(ISERROR(VLOOKUP($E182&amp;$D$91&amp;$D$92,'CCG data'!$A:$AD,'CCG data'!S$3,FALSE)),ISBLANK(VLOOKUP($E182&amp;$D$91&amp;$D$92,'CCG data'!$A:$AD,'CCG data'!S$3,FALSE))),"",VLOOKUP($E182&amp;$D$91&amp;$D$92,'CCG data'!$A:$AD,'CCG data'!S$3,FALSE))</f>
        <v>159.8659071473239</v>
      </c>
      <c r="I182" s="406"/>
      <c r="J182" s="406">
        <f>IF(OR(ISERROR(VLOOKUP($E182&amp;$D$91&amp;$D$92,'CCG data'!$A:$AD,'CCG data'!T$3,FALSE)),ISBLANK(VLOOKUP($E182&amp;$D$91&amp;$D$92,'CCG data'!$A:$AD,'CCG data'!T$3,FALSE))),"",VLOOKUP($E182&amp;$D$91&amp;$D$92,'CCG data'!$A:$AD,'CCG data'!T$3,FALSE))</f>
        <v>15.226820289103415</v>
      </c>
      <c r="K182" s="406"/>
      <c r="L182" s="406">
        <f>IF(OR(ISERROR(VLOOKUP($E182&amp;$D$91&amp;$D$92,'CCG data'!$A:$AD,'CCG data'!U$3,FALSE)),ISBLANK(VLOOKUP($E182&amp;$D$91&amp;$D$92,'CCG data'!$A:$AD,'CCG data'!U$3,FALSE))),"",VLOOKUP($E182&amp;$D$91&amp;$D$92,'CCG data'!$A:$AD,'CCG data'!U$3,FALSE))</f>
        <v>27.23142430754541</v>
      </c>
      <c r="M182" s="407"/>
      <c r="N182" s="362">
        <f>IF(OR(ISERROR(VLOOKUP($E182&amp;$D$91&amp;$D$92,'CCG data'!$A:$AD,'CCG data'!G$3,FALSE)),ISBLANK(VLOOKUP($E182&amp;$D$91&amp;$D$92,'CCG data'!$A:$AD,'CCG data'!G$3,FALSE))),"",VLOOKUP($E182&amp;$D$91&amp;$D$92,'CCG data'!$A:$AD,'CCG data'!G$3,FALSE))</f>
        <v>2729</v>
      </c>
      <c r="P182" s="397" t="str">
        <f>IF(OR(ISERROR(VLOOKUP($E182&amp;$D$91&amp;$D$92,'CCG data'!$A:$AD,'CCG data'!B$3,FALSE)),ISBLANK(VLOOKUP($E182&amp;$D$91&amp;$D$92,'CCG data'!$A:$AD,'CCG data'!B$3,FALSE))),"",VLOOKUP($E182&amp;$D$91&amp;$D$92,'CCG data'!$A:$AD,'CCG data'!B$3,FALSE))</f>
        <v/>
      </c>
      <c r="Q182" s="263"/>
      <c r="R182" s="263">
        <f>IF(OR(ISERROR(VLOOKUP($E182&amp;$D$91&amp;$D$92,'CCG data'!$A:$AD,'CCG data'!C$3,FALSE)),ISBLANK(VLOOKUP($E182&amp;$D$91&amp;$D$92,'CCG data'!$A:$AD,'CCG data'!C$3,FALSE))),"",VLOOKUP($E182&amp;$D$91&amp;$D$92,'CCG data'!$A:$AD,'CCG data'!C$3,FALSE))</f>
        <v>0.80175888603884204</v>
      </c>
      <c r="S182" s="263"/>
      <c r="T182" s="263">
        <f>IF(OR(ISERROR(VLOOKUP($E182&amp;$D$91&amp;$D$92,'CCG data'!$A:$AD,'CCG data'!D$3,FALSE)),ISBLANK(VLOOKUP($E182&amp;$D$91&amp;$D$92,'CCG data'!$A:$AD,'CCG data'!D$3,FALSE))),"",VLOOKUP($E182&amp;$D$91&amp;$D$92,'CCG data'!$A:$AD,'CCG data'!D$3,FALSE))</f>
        <v>6.449248809087578E-2</v>
      </c>
      <c r="U182" s="263"/>
      <c r="V182" s="263">
        <f>IF(OR(ISERROR(VLOOKUP($E182&amp;$D$91&amp;$D$92,'CCG data'!$A:$AD,'CCG data'!E$3,FALSE)),ISBLANK(VLOOKUP($E182&amp;$D$91&amp;$D$92,'CCG data'!$A:$AD,'CCG data'!E$3,FALSE))),"",VLOOKUP($E182&amp;$D$91&amp;$D$92,'CCG data'!$A:$AD,'CCG data'!E$3,FALSE))</f>
        <v>0.13374862587028216</v>
      </c>
      <c r="W182" s="398"/>
      <c r="Z182" s="163">
        <f>IFERROR(VLOOKUP($E182&amp;$D$92, Outliers!$A$4:$P$214,13,FALSE),"0")</f>
        <v>1</v>
      </c>
      <c r="AA182" s="163">
        <f>IFERROR(VLOOKUP($E182&amp;$D$92, Outliers!$A$4:$P$214,14,FALSE),"0")</f>
        <v>0</v>
      </c>
      <c r="AB182" s="163">
        <f>IFERROR(VLOOKUP($E182&amp;$D$92, Outliers!$A$4:$P$214,15,FALSE),"0")</f>
        <v>0</v>
      </c>
    </row>
    <row r="183" spans="4:28" x14ac:dyDescent="0.25">
      <c r="D183" s="318"/>
      <c r="E183" s="103" t="s">
        <v>27</v>
      </c>
      <c r="F183" s="95" t="str">
        <f>IF(P182="","",VLOOKUP($E182&amp;$D$91&amp;$D$92,'CCG data'!$A:$AD,'CCG data'!W$3,FALSE))</f>
        <v/>
      </c>
      <c r="G183" s="96" t="str">
        <f>IF(P182="","",VLOOKUP($E182&amp;$D$91&amp;$D$92,'CCG data'!$A:$AD,'CCG data'!X$3,FALSE))</f>
        <v/>
      </c>
      <c r="H183" s="96">
        <f>IF(R182="","",VLOOKUP($E182&amp;$D$91&amp;$D$92,'CCG data'!$A:$AD,'CCG data'!Y$3,FALSE))</f>
        <v>153.16724199875745</v>
      </c>
      <c r="I183" s="96">
        <f>IF(R182="","",VLOOKUP($E182&amp;$D$91&amp;$D$92,'CCG data'!$A:$AD,'CCG data'!Z$3,FALSE))</f>
        <v>166.56457229589034</v>
      </c>
      <c r="J183" s="96">
        <f>IF(T182="","",VLOOKUP($E182&amp;$D$91&amp;$D$92,'CCG data'!$A:$AD,'CCG data'!AA$3,FALSE))</f>
        <v>12.977201350187759</v>
      </c>
      <c r="K183" s="96">
        <f>IF(T182="","",VLOOKUP($E182&amp;$D$91&amp;$D$92,'CCG data'!$A:$AD,'CCG data'!AB$3,FALSE))</f>
        <v>17.476439228019071</v>
      </c>
      <c r="L183" s="96">
        <f>IF(V182="","",VLOOKUP($E182&amp;$D$91&amp;$D$92,'CCG data'!$A:$AD,'CCG data'!AC$3,FALSE))</f>
        <v>24.437722837505724</v>
      </c>
      <c r="M183" s="96">
        <f>IF(V182="","",VLOOKUP($E182&amp;$D$91&amp;$D$92,'CCG data'!$A:$AD,'CCG data'!AD$3,FALSE))</f>
        <v>30.025125777585096</v>
      </c>
      <c r="N183" s="363"/>
      <c r="P183" s="150" t="str">
        <f>IF(P182="","",VLOOKUP($E182&amp;$D$91&amp;$D$92,'CCG data'!$A:$AD,'CCG data'!I$3,FALSE))</f>
        <v/>
      </c>
      <c r="Q183" s="15" t="str">
        <f>IF(P182="","",VLOOKUP($E182&amp;$D$91&amp;$D$92,'CCG data'!$A:$AD,'CCG data'!J$3,FALSE))</f>
        <v/>
      </c>
      <c r="R183" s="15">
        <f>IF(R182="","",VLOOKUP($E182&amp;$D$91&amp;$D$92,'CCG data'!$A:$AD,'CCG data'!K$3,FALSE))</f>
        <v>0.78600000000000003</v>
      </c>
      <c r="S183" s="15">
        <f>IF(R182="","",VLOOKUP($E182&amp;$D$91&amp;$D$92,'CCG data'!$A:$AD,'CCG data'!L$3,FALSE))</f>
        <v>0.81599999999999995</v>
      </c>
      <c r="T183" s="15">
        <f>IF(T182="","",VLOOKUP($E182&amp;$D$91&amp;$D$92,'CCG data'!$A:$AD,'CCG data'!M$3,FALSE))</f>
        <v>5.6000000000000001E-2</v>
      </c>
      <c r="U183" s="15">
        <f>IF(T182="","",VLOOKUP($E182&amp;$D$91&amp;$D$92,'CCG data'!$A:$AD,'CCG data'!N$3,FALSE))</f>
        <v>7.3999999999999996E-2</v>
      </c>
      <c r="V183" s="15">
        <f>IF(V182="","",VLOOKUP($E182&amp;$D$91&amp;$D$92,'CCG data'!$A:$AD,'CCG data'!O$3,FALSE))</f>
        <v>0.121</v>
      </c>
      <c r="W183" s="135">
        <f>IF(V182="","",VLOOKUP($E182&amp;$D$91&amp;$D$92,'CCG data'!$A:$AD,'CCG data'!P$3,FALSE))</f>
        <v>0.14699999999999999</v>
      </c>
      <c r="Z183" s="163" t="str">
        <f>IFERROR(VLOOKUP($E183&amp;$D$92, Outliers!$A$4:$P$214,13,FALSE),"0")</f>
        <v>0</v>
      </c>
      <c r="AA183" s="163" t="str">
        <f>IFERROR(VLOOKUP($E183&amp;$D$92, Outliers!$A$4:$P$214,14,FALSE),"0")</f>
        <v>0</v>
      </c>
      <c r="AB183" s="163" t="str">
        <f>IFERROR(VLOOKUP($E183&amp;$D$92, Outliers!$A$4:$P$214,15,FALSE),"0")</f>
        <v>0</v>
      </c>
    </row>
    <row r="184" spans="4:28" ht="15.75" x14ac:dyDescent="0.25">
      <c r="D184" s="318"/>
      <c r="E184" s="104" t="s">
        <v>401</v>
      </c>
      <c r="F184" s="405" t="str">
        <f>IF(OR(ISERROR(VLOOKUP($E184&amp;$D$91&amp;$D$92,'CCG data'!$A:$AD,'CCG data'!R$3,FALSE)),ISBLANK(VLOOKUP($E184&amp;$D$91&amp;$D$92,'CCG data'!$A:$AD,'CCG data'!R$3,FALSE))),"",VLOOKUP($E184&amp;$D$91&amp;$D$92,'CCG data'!$A:$AD,'CCG data'!R$3,FALSE))</f>
        <v/>
      </c>
      <c r="G184" s="406"/>
      <c r="H184" s="406">
        <f>IF(OR(ISERROR(VLOOKUP($E184&amp;$D$91&amp;$D$92,'CCG data'!$A:$AD,'CCG data'!S$3,FALSE)),ISBLANK(VLOOKUP($E184&amp;$D$91&amp;$D$92,'CCG data'!$A:$AD,'CCG data'!S$3,FALSE))),"",VLOOKUP($E184&amp;$D$91&amp;$D$92,'CCG data'!$A:$AD,'CCG data'!S$3,FALSE))</f>
        <v>109.56161334350914</v>
      </c>
      <c r="I184" s="406"/>
      <c r="J184" s="406">
        <f>IF(OR(ISERROR(VLOOKUP($E184&amp;$D$91&amp;$D$92,'CCG data'!$A:$AD,'CCG data'!T$3,FALSE)),ISBLANK(VLOOKUP($E184&amp;$D$91&amp;$D$92,'CCG data'!$A:$AD,'CCG data'!T$3,FALSE))),"",VLOOKUP($E184&amp;$D$91&amp;$D$92,'CCG data'!$A:$AD,'CCG data'!T$3,FALSE))</f>
        <v>15.077090528838603</v>
      </c>
      <c r="K184" s="406"/>
      <c r="L184" s="406">
        <f>IF(OR(ISERROR(VLOOKUP($E184&amp;$D$91&amp;$D$92,'CCG data'!$A:$AD,'CCG data'!U$3,FALSE)),ISBLANK(VLOOKUP($E184&amp;$D$91&amp;$D$92,'CCG data'!$A:$AD,'CCG data'!U$3,FALSE))),"",VLOOKUP($E184&amp;$D$91&amp;$D$92,'CCG data'!$A:$AD,'CCG data'!U$3,FALSE))</f>
        <v>19.292540757156672</v>
      </c>
      <c r="M184" s="407"/>
      <c r="N184" s="362">
        <f>IF(OR(ISERROR(VLOOKUP($E184&amp;$D$91&amp;$D$92,'CCG data'!$A:$AD,'CCG data'!G$3,FALSE)),ISBLANK(VLOOKUP($E184&amp;$D$91&amp;$D$92,'CCG data'!$A:$AD,'CCG data'!G$3,FALSE))),"",VLOOKUP($E184&amp;$D$91&amp;$D$92,'CCG data'!$A:$AD,'CCG data'!G$3,FALSE))</f>
        <v>1717</v>
      </c>
      <c r="P184" s="397" t="str">
        <f>IF(OR(ISERROR(VLOOKUP($E184&amp;$D$91&amp;$D$92,'CCG data'!$A:$AD,'CCG data'!B$3,FALSE)),ISBLANK(VLOOKUP($E184&amp;$D$91&amp;$D$92,'CCG data'!$A:$AD,'CCG data'!B$3,FALSE))),"",VLOOKUP($E184&amp;$D$91&amp;$D$92,'CCG data'!$A:$AD,'CCG data'!B$3,FALSE))</f>
        <v/>
      </c>
      <c r="Q184" s="263"/>
      <c r="R184" s="263">
        <f>IF(OR(ISERROR(VLOOKUP($E184&amp;$D$91&amp;$D$92,'CCG data'!$A:$AD,'CCG data'!C$3,FALSE)),ISBLANK(VLOOKUP($E184&amp;$D$91&amp;$D$92,'CCG data'!$A:$AD,'CCG data'!C$3,FALSE))),"",VLOOKUP($E184&amp;$D$91&amp;$D$92,'CCG data'!$A:$AD,'CCG data'!C$3,FALSE))</f>
        <v>0.77344205008736167</v>
      </c>
      <c r="S184" s="263"/>
      <c r="T184" s="263">
        <f>IF(OR(ISERROR(VLOOKUP($E184&amp;$D$91&amp;$D$92,'CCG data'!$A:$AD,'CCG data'!D$3,FALSE)),ISBLANK(VLOOKUP($E184&amp;$D$91&amp;$D$92,'CCG data'!$A:$AD,'CCG data'!D$3,FALSE))),"",VLOOKUP($E184&amp;$D$91&amp;$D$92,'CCG data'!$A:$AD,'CCG data'!D$3,FALSE))</f>
        <v>9.2020966802562609E-2</v>
      </c>
      <c r="U184" s="263"/>
      <c r="V184" s="263">
        <f>IF(OR(ISERROR(VLOOKUP($E184&amp;$D$91&amp;$D$92,'CCG data'!$A:$AD,'CCG data'!E$3,FALSE)),ISBLANK(VLOOKUP($E184&amp;$D$91&amp;$D$92,'CCG data'!$A:$AD,'CCG data'!E$3,FALSE))),"",VLOOKUP($E184&amp;$D$91&amp;$D$92,'CCG data'!$A:$AD,'CCG data'!E$3,FALSE))</f>
        <v>0.13453698311007573</v>
      </c>
      <c r="W184" s="398"/>
      <c r="Z184" s="163">
        <f>IFERROR(VLOOKUP($E184&amp;$D$92, Outliers!$A$4:$P$214,13,FALSE),"0")</f>
        <v>1</v>
      </c>
      <c r="AA184" s="163">
        <f>IFERROR(VLOOKUP($E184&amp;$D$92, Outliers!$A$4:$P$214,14,FALSE),"0")</f>
        <v>0</v>
      </c>
      <c r="AB184" s="163">
        <f>IFERROR(VLOOKUP($E184&amp;$D$92, Outliers!$A$4:$P$214,15,FALSE),"0")</f>
        <v>1</v>
      </c>
    </row>
    <row r="185" spans="4:28" x14ac:dyDescent="0.25">
      <c r="D185" s="318"/>
      <c r="E185" s="103" t="s">
        <v>27</v>
      </c>
      <c r="F185" s="95" t="str">
        <f>IF(P184="","",VLOOKUP($E184&amp;$D$91&amp;$D$92,'CCG data'!$A:$AD,'CCG data'!W$3,FALSE))</f>
        <v/>
      </c>
      <c r="G185" s="96" t="str">
        <f>IF(P184="","",VLOOKUP($E184&amp;$D$91&amp;$D$92,'CCG data'!$A:$AD,'CCG data'!X$3,FALSE))</f>
        <v/>
      </c>
      <c r="H185" s="96">
        <f>IF(R184="","",VLOOKUP($E184&amp;$D$91&amp;$D$92,'CCG data'!$A:$AD,'CCG data'!Y$3,FALSE))</f>
        <v>103.66889813166497</v>
      </c>
      <c r="I185" s="96">
        <f>IF(R184="","",VLOOKUP($E184&amp;$D$91&amp;$D$92,'CCG data'!$A:$AD,'CCG data'!Z$3,FALSE))</f>
        <v>115.4543285553533</v>
      </c>
      <c r="J185" s="96">
        <f>IF(T184="","",VLOOKUP($E184&amp;$D$91&amp;$D$92,'CCG data'!$A:$AD,'CCG data'!AA$3,FALSE))</f>
        <v>12.726131446737289</v>
      </c>
      <c r="K185" s="96">
        <f>IF(T184="","",VLOOKUP($E184&amp;$D$91&amp;$D$92,'CCG data'!$A:$AD,'CCG data'!AB$3,FALSE))</f>
        <v>17.428049610939919</v>
      </c>
      <c r="L185" s="96">
        <f>IF(V184="","",VLOOKUP($E184&amp;$D$91&amp;$D$92,'CCG data'!$A:$AD,'CCG data'!AC$3,FALSE))</f>
        <v>16.804603018471347</v>
      </c>
      <c r="M185" s="96">
        <f>IF(V184="","",VLOOKUP($E184&amp;$D$91&amp;$D$92,'CCG data'!$A:$AD,'CCG data'!AD$3,FALSE))</f>
        <v>21.780478495841997</v>
      </c>
      <c r="N185" s="363"/>
      <c r="P185" s="150" t="str">
        <f>IF(P184="","",VLOOKUP($E184&amp;$D$91&amp;$D$92,'CCG data'!$A:$AD,'CCG data'!I$3,FALSE))</f>
        <v/>
      </c>
      <c r="Q185" s="15" t="str">
        <f>IF(P184="","",VLOOKUP($E184&amp;$D$91&amp;$D$92,'CCG data'!$A:$AD,'CCG data'!J$3,FALSE))</f>
        <v/>
      </c>
      <c r="R185" s="15">
        <f>IF(R184="","",VLOOKUP($E184&amp;$D$91&amp;$D$92,'CCG data'!$A:$AD,'CCG data'!K$3,FALSE))</f>
        <v>0.753</v>
      </c>
      <c r="S185" s="15">
        <f>IF(R184="","",VLOOKUP($E184&amp;$D$91&amp;$D$92,'CCG data'!$A:$AD,'CCG data'!L$3,FALSE))</f>
        <v>0.79300000000000004</v>
      </c>
      <c r="T185" s="15">
        <f>IF(T184="","",VLOOKUP($E184&amp;$D$91&amp;$D$92,'CCG data'!$A:$AD,'CCG data'!M$3,FALSE))</f>
        <v>7.9000000000000001E-2</v>
      </c>
      <c r="U185" s="15">
        <f>IF(T184="","",VLOOKUP($E184&amp;$D$91&amp;$D$92,'CCG data'!$A:$AD,'CCG data'!N$3,FALSE))</f>
        <v>0.107</v>
      </c>
      <c r="V185" s="15">
        <f>IF(V184="","",VLOOKUP($E184&amp;$D$91&amp;$D$92,'CCG data'!$A:$AD,'CCG data'!O$3,FALSE))</f>
        <v>0.11899999999999999</v>
      </c>
      <c r="W185" s="135">
        <f>IF(V184="","",VLOOKUP($E184&amp;$D$91&amp;$D$92,'CCG data'!$A:$AD,'CCG data'!P$3,FALSE))</f>
        <v>0.151</v>
      </c>
      <c r="Z185" s="163" t="str">
        <f>IFERROR(VLOOKUP($E185&amp;$D$92, Outliers!$A$4:$P$214,13,FALSE),"0")</f>
        <v>0</v>
      </c>
      <c r="AA185" s="163" t="str">
        <f>IFERROR(VLOOKUP($E185&amp;$D$92, Outliers!$A$4:$P$214,14,FALSE),"0")</f>
        <v>0</v>
      </c>
      <c r="AB185" s="163" t="str">
        <f>IFERROR(VLOOKUP($E185&amp;$D$92, Outliers!$A$4:$P$214,15,FALSE),"0")</f>
        <v>0</v>
      </c>
    </row>
    <row r="186" spans="4:28" ht="15.75" x14ac:dyDescent="0.25">
      <c r="D186" s="318"/>
      <c r="E186" s="104" t="s">
        <v>180</v>
      </c>
      <c r="F186" s="405" t="str">
        <f>IF(OR(ISERROR(VLOOKUP($E186&amp;$D$91&amp;$D$92,'CCG data'!$A:$AD,'CCG data'!R$3,FALSE)),ISBLANK(VLOOKUP($E186&amp;$D$91&amp;$D$92,'CCG data'!$A:$AD,'CCG data'!R$3,FALSE))),"",VLOOKUP($E186&amp;$D$91&amp;$D$92,'CCG data'!$A:$AD,'CCG data'!R$3,FALSE))</f>
        <v/>
      </c>
      <c r="G186" s="406"/>
      <c r="H186" s="406">
        <f>IF(OR(ISERROR(VLOOKUP($E186&amp;$D$91&amp;$D$92,'CCG data'!$A:$AD,'CCG data'!S$3,FALSE)),ISBLANK(VLOOKUP($E186&amp;$D$91&amp;$D$92,'CCG data'!$A:$AD,'CCG data'!S$3,FALSE))),"",VLOOKUP($E186&amp;$D$91&amp;$D$92,'CCG data'!$A:$AD,'CCG data'!S$3,FALSE))</f>
        <v>121.54414883020323</v>
      </c>
      <c r="I186" s="406"/>
      <c r="J186" s="406">
        <f>IF(OR(ISERROR(VLOOKUP($E186&amp;$D$91&amp;$D$92,'CCG data'!$A:$AD,'CCG data'!T$3,FALSE)),ISBLANK(VLOOKUP($E186&amp;$D$91&amp;$D$92,'CCG data'!$A:$AD,'CCG data'!T$3,FALSE))),"",VLOOKUP($E186&amp;$D$91&amp;$D$92,'CCG data'!$A:$AD,'CCG data'!T$3,FALSE))</f>
        <v>21.116073567584369</v>
      </c>
      <c r="K186" s="406"/>
      <c r="L186" s="406">
        <f>IF(OR(ISERROR(VLOOKUP($E186&amp;$D$91&amp;$D$92,'CCG data'!$A:$AD,'CCG data'!U$3,FALSE)),ISBLANK(VLOOKUP($E186&amp;$D$91&amp;$D$92,'CCG data'!$A:$AD,'CCG data'!U$3,FALSE))),"",VLOOKUP($E186&amp;$D$91&amp;$D$92,'CCG data'!$A:$AD,'CCG data'!U$3,FALSE))</f>
        <v>29.863213275092662</v>
      </c>
      <c r="M186" s="407"/>
      <c r="N186" s="362">
        <f>IF(OR(ISERROR(VLOOKUP($E186&amp;$D$91&amp;$D$92,'CCG data'!$A:$AD,'CCG data'!G$3,FALSE)),ISBLANK(VLOOKUP($E186&amp;$D$91&amp;$D$92,'CCG data'!$A:$AD,'CCG data'!G$3,FALSE))),"",VLOOKUP($E186&amp;$D$91&amp;$D$92,'CCG data'!$A:$AD,'CCG data'!G$3,FALSE))</f>
        <v>1561</v>
      </c>
      <c r="P186" s="397" t="str">
        <f>IF(OR(ISERROR(VLOOKUP($E186&amp;$D$91&amp;$D$92,'CCG data'!$A:$AD,'CCG data'!B$3,FALSE)),ISBLANK(VLOOKUP($E186&amp;$D$91&amp;$D$92,'CCG data'!$A:$AD,'CCG data'!B$3,FALSE))),"",VLOOKUP($E186&amp;$D$91&amp;$D$92,'CCG data'!$A:$AD,'CCG data'!B$3,FALSE))</f>
        <v/>
      </c>
      <c r="Q186" s="263"/>
      <c r="R186" s="263">
        <f>IF(OR(ISERROR(VLOOKUP($E186&amp;$D$91&amp;$D$92,'CCG data'!$A:$AD,'CCG data'!C$3,FALSE)),ISBLANK(VLOOKUP($E186&amp;$D$91&amp;$D$92,'CCG data'!$A:$AD,'CCG data'!C$3,FALSE))),"",VLOOKUP($E186&amp;$D$91&amp;$D$92,'CCG data'!$A:$AD,'CCG data'!C$3,FALSE))</f>
        <v>0.71620755925688662</v>
      </c>
      <c r="S186" s="263"/>
      <c r="T186" s="263">
        <f>IF(OR(ISERROR(VLOOKUP($E186&amp;$D$91&amp;$D$92,'CCG data'!$A:$AD,'CCG data'!D$3,FALSE)),ISBLANK(VLOOKUP($E186&amp;$D$91&amp;$D$92,'CCG data'!$A:$AD,'CCG data'!D$3,FALSE))),"",VLOOKUP($E186&amp;$D$91&amp;$D$92,'CCG data'!$A:$AD,'CCG data'!D$3,FALSE))</f>
        <v>0.10698270339525945</v>
      </c>
      <c r="U186" s="263"/>
      <c r="V186" s="263">
        <f>IF(OR(ISERROR(VLOOKUP($E186&amp;$D$91&amp;$D$92,'CCG data'!$A:$AD,'CCG data'!E$3,FALSE)),ISBLANK(VLOOKUP($E186&amp;$D$91&amp;$D$92,'CCG data'!$A:$AD,'CCG data'!E$3,FALSE))),"",VLOOKUP($E186&amp;$D$91&amp;$D$92,'CCG data'!$A:$AD,'CCG data'!E$3,FALSE))</f>
        <v>0.17680973734785393</v>
      </c>
      <c r="W186" s="398"/>
      <c r="Z186" s="163">
        <f>IFERROR(VLOOKUP($E186&amp;$D$92, Outliers!$A$4:$P$214,13,FALSE),"0")</f>
        <v>0</v>
      </c>
      <c r="AA186" s="163">
        <f>IFERROR(VLOOKUP($E186&amp;$D$92, Outliers!$A$4:$P$214,14,FALSE),"0")</f>
        <v>0</v>
      </c>
      <c r="AB186" s="163">
        <f>IFERROR(VLOOKUP($E186&amp;$D$92, Outliers!$A$4:$P$214,15,FALSE),"0")</f>
        <v>0</v>
      </c>
    </row>
    <row r="187" spans="4:28" x14ac:dyDescent="0.25">
      <c r="D187" s="318"/>
      <c r="E187" s="103" t="s">
        <v>27</v>
      </c>
      <c r="F187" s="95" t="str">
        <f>IF(P186="","",VLOOKUP($E186&amp;$D$91&amp;$D$92,'CCG data'!$A:$AD,'CCG data'!W$3,FALSE))</f>
        <v/>
      </c>
      <c r="G187" s="96" t="str">
        <f>IF(P186="","",VLOOKUP($E186&amp;$D$91&amp;$D$92,'CCG data'!$A:$AD,'CCG data'!X$3,FALSE))</f>
        <v/>
      </c>
      <c r="H187" s="96">
        <f>IF(R186="","",VLOOKUP($E186&amp;$D$91&amp;$D$92,'CCG data'!$A:$AD,'CCG data'!Y$3,FALSE))</f>
        <v>114.41940545477634</v>
      </c>
      <c r="I187" s="96">
        <f>IF(R186="","",VLOOKUP($E186&amp;$D$91&amp;$D$92,'CCG data'!$A:$AD,'CCG data'!Z$3,FALSE))</f>
        <v>128.66889220563013</v>
      </c>
      <c r="J187" s="96">
        <f>IF(T186="","",VLOOKUP($E186&amp;$D$91&amp;$D$92,'CCG data'!$A:$AD,'CCG data'!AA$3,FALSE))</f>
        <v>17.913412339511002</v>
      </c>
      <c r="K187" s="96">
        <f>IF(T186="","",VLOOKUP($E186&amp;$D$91&amp;$D$92,'CCG data'!$A:$AD,'CCG data'!AB$3,FALSE))</f>
        <v>24.318734795657736</v>
      </c>
      <c r="L187" s="96">
        <f>IF(V186="","",VLOOKUP($E186&amp;$D$91&amp;$D$92,'CCG data'!$A:$AD,'CCG data'!AC$3,FALSE))</f>
        <v>26.340007037208451</v>
      </c>
      <c r="M187" s="96">
        <f>IF(V186="","",VLOOKUP($E186&amp;$D$91&amp;$D$92,'CCG data'!$A:$AD,'CCG data'!AD$3,FALSE))</f>
        <v>33.386419512976872</v>
      </c>
      <c r="N187" s="363"/>
      <c r="P187" s="150" t="str">
        <f>IF(P186="","",VLOOKUP($E186&amp;$D$91&amp;$D$92,'CCG data'!$A:$AD,'CCG data'!I$3,FALSE))</f>
        <v/>
      </c>
      <c r="Q187" s="15" t="str">
        <f>IF(P186="","",VLOOKUP($E186&amp;$D$91&amp;$D$92,'CCG data'!$A:$AD,'CCG data'!J$3,FALSE))</f>
        <v/>
      </c>
      <c r="R187" s="15">
        <f>IF(R186="","",VLOOKUP($E186&amp;$D$91&amp;$D$92,'CCG data'!$A:$AD,'CCG data'!K$3,FALSE))</f>
        <v>0.69299999999999995</v>
      </c>
      <c r="S187" s="15">
        <f>IF(R186="","",VLOOKUP($E186&amp;$D$91&amp;$D$92,'CCG data'!$A:$AD,'CCG data'!L$3,FALSE))</f>
        <v>0.73799999999999999</v>
      </c>
      <c r="T187" s="15">
        <f>IF(T186="","",VLOOKUP($E186&amp;$D$91&amp;$D$92,'CCG data'!$A:$AD,'CCG data'!M$3,FALSE))</f>
        <v>9.2999999999999999E-2</v>
      </c>
      <c r="U187" s="15">
        <f>IF(T186="","",VLOOKUP($E186&amp;$D$91&amp;$D$92,'CCG data'!$A:$AD,'CCG data'!N$3,FALSE))</f>
        <v>0.123</v>
      </c>
      <c r="V187" s="15">
        <f>IF(V186="","",VLOOKUP($E186&amp;$D$91&amp;$D$92,'CCG data'!$A:$AD,'CCG data'!O$3,FALSE))</f>
        <v>0.159</v>
      </c>
      <c r="W187" s="135">
        <f>IF(V186="","",VLOOKUP($E186&amp;$D$91&amp;$D$92,'CCG data'!$A:$AD,'CCG data'!P$3,FALSE))</f>
        <v>0.19700000000000001</v>
      </c>
      <c r="Z187" s="163" t="str">
        <f>IFERROR(VLOOKUP($E187&amp;$D$92, Outliers!$A$4:$P$214,13,FALSE),"0")</f>
        <v>0</v>
      </c>
      <c r="AA187" s="163" t="str">
        <f>IFERROR(VLOOKUP($E187&amp;$D$92, Outliers!$A$4:$P$214,14,FALSE),"0")</f>
        <v>0</v>
      </c>
      <c r="AB187" s="163" t="str">
        <f>IFERROR(VLOOKUP($E187&amp;$D$92, Outliers!$A$4:$P$214,15,FALSE),"0")</f>
        <v>0</v>
      </c>
    </row>
    <row r="188" spans="4:28" ht="15.75" x14ac:dyDescent="0.25">
      <c r="D188" s="318"/>
      <c r="E188" s="104" t="s">
        <v>402</v>
      </c>
      <c r="F188" s="405" t="str">
        <f>IF(OR(ISERROR(VLOOKUP($E188&amp;$D$91&amp;$D$92,'CCG data'!$A:$AD,'CCG data'!R$3,FALSE)),ISBLANK(VLOOKUP($E188&amp;$D$91&amp;$D$92,'CCG data'!$A:$AD,'CCG data'!R$3,FALSE))),"",VLOOKUP($E188&amp;$D$91&amp;$D$92,'CCG data'!$A:$AD,'CCG data'!R$3,FALSE))</f>
        <v/>
      </c>
      <c r="G188" s="406"/>
      <c r="H188" s="406">
        <f>IF(OR(ISERROR(VLOOKUP($E188&amp;$D$91&amp;$D$92,'CCG data'!$A:$AD,'CCG data'!S$3,FALSE)),ISBLANK(VLOOKUP($E188&amp;$D$91&amp;$D$92,'CCG data'!$A:$AD,'CCG data'!S$3,FALSE))),"",VLOOKUP($E188&amp;$D$91&amp;$D$92,'CCG data'!$A:$AD,'CCG data'!S$3,FALSE))</f>
        <v>156.07157673547226</v>
      </c>
      <c r="I188" s="406"/>
      <c r="J188" s="406">
        <f>IF(OR(ISERROR(VLOOKUP($E188&amp;$D$91&amp;$D$92,'CCG data'!$A:$AD,'CCG data'!T$3,FALSE)),ISBLANK(VLOOKUP($E188&amp;$D$91&amp;$D$92,'CCG data'!$A:$AD,'CCG data'!T$3,FALSE))),"",VLOOKUP($E188&amp;$D$91&amp;$D$92,'CCG data'!$A:$AD,'CCG data'!T$3,FALSE))</f>
        <v>12.770300802819907</v>
      </c>
      <c r="K188" s="406"/>
      <c r="L188" s="406">
        <f>IF(OR(ISERROR(VLOOKUP($E188&amp;$D$91&amp;$D$92,'CCG data'!$A:$AD,'CCG data'!U$3,FALSE)),ISBLANK(VLOOKUP($E188&amp;$D$91&amp;$D$92,'CCG data'!$A:$AD,'CCG data'!U$3,FALSE))),"",VLOOKUP($E188&amp;$D$91&amp;$D$92,'CCG data'!$A:$AD,'CCG data'!U$3,FALSE))</f>
        <v>29.91189642683516</v>
      </c>
      <c r="M188" s="407"/>
      <c r="N188" s="362">
        <f>IF(OR(ISERROR(VLOOKUP($E188&amp;$D$91&amp;$D$92,'CCG data'!$A:$AD,'CCG data'!G$3,FALSE)),ISBLANK(VLOOKUP($E188&amp;$D$91&amp;$D$92,'CCG data'!$A:$AD,'CCG data'!G$3,FALSE))),"",VLOOKUP($E188&amp;$D$91&amp;$D$92,'CCG data'!$A:$AD,'CCG data'!G$3,FALSE))</f>
        <v>3988</v>
      </c>
      <c r="P188" s="397" t="str">
        <f>IF(OR(ISERROR(VLOOKUP($E188&amp;$D$91&amp;$D$92,'CCG data'!$A:$AD,'CCG data'!B$3,FALSE)),ISBLANK(VLOOKUP($E188&amp;$D$91&amp;$D$92,'CCG data'!$A:$AD,'CCG data'!B$3,FALSE))),"",VLOOKUP($E188&amp;$D$91&amp;$D$92,'CCG data'!$A:$AD,'CCG data'!B$3,FALSE))</f>
        <v/>
      </c>
      <c r="Q188" s="263"/>
      <c r="R188" s="263">
        <f>IF(OR(ISERROR(VLOOKUP($E188&amp;$D$91&amp;$D$92,'CCG data'!$A:$AD,'CCG data'!C$3,FALSE)),ISBLANK(VLOOKUP($E188&amp;$D$91&amp;$D$92,'CCG data'!$A:$AD,'CCG data'!C$3,FALSE))),"",VLOOKUP($E188&amp;$D$91&amp;$D$92,'CCG data'!$A:$AD,'CCG data'!C$3,FALSE))</f>
        <v>0.78911735205616851</v>
      </c>
      <c r="S188" s="263"/>
      <c r="T188" s="263">
        <f>IF(OR(ISERROR(VLOOKUP($E188&amp;$D$91&amp;$D$92,'CCG data'!$A:$AD,'CCG data'!D$3,FALSE)),ISBLANK(VLOOKUP($E188&amp;$D$91&amp;$D$92,'CCG data'!$A:$AD,'CCG data'!D$3,FALSE))),"",VLOOKUP($E188&amp;$D$91&amp;$D$92,'CCG data'!$A:$AD,'CCG data'!D$3,FALSE))</f>
        <v>5.8174523570712136E-2</v>
      </c>
      <c r="U188" s="263"/>
      <c r="V188" s="263">
        <f>IF(OR(ISERROR(VLOOKUP($E188&amp;$D$91&amp;$D$92,'CCG data'!$A:$AD,'CCG data'!E$3,FALSE)),ISBLANK(VLOOKUP($E188&amp;$D$91&amp;$D$92,'CCG data'!$A:$AD,'CCG data'!E$3,FALSE))),"",VLOOKUP($E188&amp;$D$91&amp;$D$92,'CCG data'!$A:$AD,'CCG data'!E$3,FALSE))</f>
        <v>0.15270812437311937</v>
      </c>
      <c r="W188" s="398"/>
      <c r="Z188" s="163">
        <f>IFERROR(VLOOKUP($E188&amp;$D$92, Outliers!$A$4:$P$214,13,FALSE),"0")</f>
        <v>1</v>
      </c>
      <c r="AA188" s="163">
        <f>IFERROR(VLOOKUP($E188&amp;$D$92, Outliers!$A$4:$P$214,14,FALSE),"0")</f>
        <v>1</v>
      </c>
      <c r="AB188" s="163">
        <f>IFERROR(VLOOKUP($E188&amp;$D$92, Outliers!$A$4:$P$214,15,FALSE),"0")</f>
        <v>0</v>
      </c>
    </row>
    <row r="189" spans="4:28" x14ac:dyDescent="0.25">
      <c r="D189" s="318"/>
      <c r="E189" s="103" t="s">
        <v>27</v>
      </c>
      <c r="F189" s="95" t="str">
        <f>IF(P188="","",VLOOKUP($E188&amp;$D$91&amp;$D$92,'CCG data'!$A:$AD,'CCG data'!W$3,FALSE))</f>
        <v/>
      </c>
      <c r="G189" s="96" t="str">
        <f>IF(P188="","",VLOOKUP($E188&amp;$D$91&amp;$D$92,'CCG data'!$A:$AD,'CCG data'!X$3,FALSE))</f>
        <v/>
      </c>
      <c r="H189" s="96">
        <f>IF(R188="","",VLOOKUP($E188&amp;$D$91&amp;$D$92,'CCG data'!$A:$AD,'CCG data'!Y$3,FALSE))</f>
        <v>150.61862670645289</v>
      </c>
      <c r="I189" s="96">
        <f>IF(R188="","",VLOOKUP($E188&amp;$D$91&amp;$D$92,'CCG data'!$A:$AD,'CCG data'!Z$3,FALSE))</f>
        <v>161.52452676449164</v>
      </c>
      <c r="J189" s="96">
        <f>IF(T188="","",VLOOKUP($E188&amp;$D$91&amp;$D$92,'CCG data'!$A:$AD,'CCG data'!AA$3,FALSE))</f>
        <v>11.127014610755253</v>
      </c>
      <c r="K189" s="96">
        <f>IF(T188="","",VLOOKUP($E188&amp;$D$91&amp;$D$92,'CCG data'!$A:$AD,'CCG data'!AB$3,FALSE))</f>
        <v>14.413586994884561</v>
      </c>
      <c r="L189" s="96">
        <f>IF(V188="","",VLOOKUP($E188&amp;$D$91&amp;$D$92,'CCG data'!$A:$AD,'CCG data'!AC$3,FALSE))</f>
        <v>27.536197653745674</v>
      </c>
      <c r="M189" s="96">
        <f>IF(V188="","",VLOOKUP($E188&amp;$D$91&amp;$D$92,'CCG data'!$A:$AD,'CCG data'!AD$3,FALSE))</f>
        <v>32.287595199924645</v>
      </c>
      <c r="N189" s="363"/>
      <c r="P189" s="150" t="str">
        <f>IF(P188="","",VLOOKUP($E188&amp;$D$91&amp;$D$92,'CCG data'!$A:$AD,'CCG data'!I$3,FALSE))</f>
        <v/>
      </c>
      <c r="Q189" s="15" t="str">
        <f>IF(P188="","",VLOOKUP($E188&amp;$D$91&amp;$D$92,'CCG data'!$A:$AD,'CCG data'!J$3,FALSE))</f>
        <v/>
      </c>
      <c r="R189" s="15">
        <f>IF(R188="","",VLOOKUP($E188&amp;$D$91&amp;$D$92,'CCG data'!$A:$AD,'CCG data'!K$3,FALSE))</f>
        <v>0.77600000000000002</v>
      </c>
      <c r="S189" s="15">
        <f>IF(R188="","",VLOOKUP($E188&amp;$D$91&amp;$D$92,'CCG data'!$A:$AD,'CCG data'!L$3,FALSE))</f>
        <v>0.80100000000000005</v>
      </c>
      <c r="T189" s="15">
        <f>IF(T188="","",VLOOKUP($E188&amp;$D$91&amp;$D$92,'CCG data'!$A:$AD,'CCG data'!M$3,FALSE))</f>
        <v>5.0999999999999997E-2</v>
      </c>
      <c r="U189" s="15">
        <f>IF(T188="","",VLOOKUP($E188&amp;$D$91&amp;$D$92,'CCG data'!$A:$AD,'CCG data'!N$3,FALSE))</f>
        <v>6.6000000000000003E-2</v>
      </c>
      <c r="V189" s="15">
        <f>IF(V188="","",VLOOKUP($E188&amp;$D$91&amp;$D$92,'CCG data'!$A:$AD,'CCG data'!O$3,FALSE))</f>
        <v>0.14199999999999999</v>
      </c>
      <c r="W189" s="135">
        <f>IF(V188="","",VLOOKUP($E188&amp;$D$91&amp;$D$92,'CCG data'!$A:$AD,'CCG data'!P$3,FALSE))</f>
        <v>0.16400000000000001</v>
      </c>
      <c r="Z189" s="163" t="str">
        <f>IFERROR(VLOOKUP($E189&amp;$D$92, Outliers!$A$4:$P$214,13,FALSE),"0")</f>
        <v>0</v>
      </c>
      <c r="AA189" s="163" t="str">
        <f>IFERROR(VLOOKUP($E189&amp;$D$92, Outliers!$A$4:$P$214,14,FALSE),"0")</f>
        <v>0</v>
      </c>
      <c r="AB189" s="163" t="str">
        <f>IFERROR(VLOOKUP($E189&amp;$D$92, Outliers!$A$4:$P$214,15,FALSE),"0")</f>
        <v>0</v>
      </c>
    </row>
    <row r="190" spans="4:28" ht="15.75" x14ac:dyDescent="0.25">
      <c r="D190" s="318"/>
      <c r="E190" s="104" t="s">
        <v>181</v>
      </c>
      <c r="F190" s="405" t="str">
        <f>IF(OR(ISERROR(VLOOKUP($E190&amp;$D$91&amp;$D$92,'CCG data'!$A:$AD,'CCG data'!R$3,FALSE)),ISBLANK(VLOOKUP($E190&amp;$D$91&amp;$D$92,'CCG data'!$A:$AD,'CCG data'!R$3,FALSE))),"",VLOOKUP($E190&amp;$D$91&amp;$D$92,'CCG data'!$A:$AD,'CCG data'!R$3,FALSE))</f>
        <v/>
      </c>
      <c r="G190" s="406"/>
      <c r="H190" s="406">
        <f>IF(OR(ISERROR(VLOOKUP($E190&amp;$D$91&amp;$D$92,'CCG data'!$A:$AD,'CCG data'!S$3,FALSE)),ISBLANK(VLOOKUP($E190&amp;$D$91&amp;$D$92,'CCG data'!$A:$AD,'CCG data'!S$3,FALSE))),"",VLOOKUP($E190&amp;$D$91&amp;$D$92,'CCG data'!$A:$AD,'CCG data'!S$3,FALSE))</f>
        <v>117.73545049251591</v>
      </c>
      <c r="I190" s="406"/>
      <c r="J190" s="406">
        <f>IF(OR(ISERROR(VLOOKUP($E190&amp;$D$91&amp;$D$92,'CCG data'!$A:$AD,'CCG data'!T$3,FALSE)),ISBLANK(VLOOKUP($E190&amp;$D$91&amp;$D$92,'CCG data'!$A:$AD,'CCG data'!T$3,FALSE))),"",VLOOKUP($E190&amp;$D$91&amp;$D$92,'CCG data'!$A:$AD,'CCG data'!T$3,FALSE))</f>
        <v>20.117495150916689</v>
      </c>
      <c r="K190" s="406"/>
      <c r="L190" s="406">
        <f>IF(OR(ISERROR(VLOOKUP($E190&amp;$D$91&amp;$D$92,'CCG data'!$A:$AD,'CCG data'!U$3,FALSE)),ISBLANK(VLOOKUP($E190&amp;$D$91&amp;$D$92,'CCG data'!$A:$AD,'CCG data'!U$3,FALSE))),"",VLOOKUP($E190&amp;$D$91&amp;$D$92,'CCG data'!$A:$AD,'CCG data'!U$3,FALSE))</f>
        <v>26.353000617162351</v>
      </c>
      <c r="M190" s="407"/>
      <c r="N190" s="362">
        <f>IF(OR(ISERROR(VLOOKUP($E190&amp;$D$91&amp;$D$92,'CCG data'!$A:$AD,'CCG data'!G$3,FALSE)),ISBLANK(VLOOKUP($E190&amp;$D$91&amp;$D$92,'CCG data'!$A:$AD,'CCG data'!G$3,FALSE))),"",VLOOKUP($E190&amp;$D$91&amp;$D$92,'CCG data'!$A:$AD,'CCG data'!G$3,FALSE))</f>
        <v>2472</v>
      </c>
      <c r="P190" s="397" t="str">
        <f>IF(OR(ISERROR(VLOOKUP($E190&amp;$D$91&amp;$D$92,'CCG data'!$A:$AD,'CCG data'!B$3,FALSE)),ISBLANK(VLOOKUP($E190&amp;$D$91&amp;$D$92,'CCG data'!$A:$AD,'CCG data'!B$3,FALSE))),"",VLOOKUP($E190&amp;$D$91&amp;$D$92,'CCG data'!$A:$AD,'CCG data'!B$3,FALSE))</f>
        <v/>
      </c>
      <c r="Q190" s="263"/>
      <c r="R190" s="263">
        <f>IF(OR(ISERROR(VLOOKUP($E190&amp;$D$91&amp;$D$92,'CCG data'!$A:$AD,'CCG data'!C$3,FALSE)),ISBLANK(VLOOKUP($E190&amp;$D$91&amp;$D$92,'CCG data'!$A:$AD,'CCG data'!C$3,FALSE))),"",VLOOKUP($E190&amp;$D$91&amp;$D$92,'CCG data'!$A:$AD,'CCG data'!C$3,FALSE))</f>
        <v>0.72694174757281549</v>
      </c>
      <c r="S190" s="263"/>
      <c r="T190" s="263">
        <f>IF(OR(ISERROR(VLOOKUP($E190&amp;$D$91&amp;$D$92,'CCG data'!$A:$AD,'CCG data'!D$3,FALSE)),ISBLANK(VLOOKUP($E190&amp;$D$91&amp;$D$92,'CCG data'!$A:$AD,'CCG data'!D$3,FALSE))),"",VLOOKUP($E190&amp;$D$91&amp;$D$92,'CCG data'!$A:$AD,'CCG data'!D$3,FALSE))</f>
        <v>0.10962783171521036</v>
      </c>
      <c r="U190" s="263"/>
      <c r="V190" s="263">
        <f>IF(OR(ISERROR(VLOOKUP($E190&amp;$D$91&amp;$D$92,'CCG data'!$A:$AD,'CCG data'!E$3,FALSE)),ISBLANK(VLOOKUP($E190&amp;$D$91&amp;$D$92,'CCG data'!$A:$AD,'CCG data'!E$3,FALSE))),"",VLOOKUP($E190&amp;$D$91&amp;$D$92,'CCG data'!$A:$AD,'CCG data'!E$3,FALSE))</f>
        <v>0.16343042071197411</v>
      </c>
      <c r="W190" s="398"/>
      <c r="Z190" s="163">
        <f>IFERROR(VLOOKUP($E190&amp;$D$92, Outliers!$A$4:$P$214,13,FALSE),"0")</f>
        <v>1</v>
      </c>
      <c r="AA190" s="163">
        <f>IFERROR(VLOOKUP($E190&amp;$D$92, Outliers!$A$4:$P$214,14,FALSE),"0")</f>
        <v>0</v>
      </c>
      <c r="AB190" s="163">
        <f>IFERROR(VLOOKUP($E190&amp;$D$92, Outliers!$A$4:$P$214,15,FALSE),"0")</f>
        <v>0</v>
      </c>
    </row>
    <row r="191" spans="4:28" x14ac:dyDescent="0.25">
      <c r="D191" s="318"/>
      <c r="E191" s="103" t="s">
        <v>27</v>
      </c>
      <c r="F191" s="95" t="str">
        <f>IF(P190="","",VLOOKUP($E190&amp;$D$91&amp;$D$92,'CCG data'!$A:$AD,'CCG data'!W$3,FALSE))</f>
        <v/>
      </c>
      <c r="G191" s="96" t="str">
        <f>IF(P190="","",VLOOKUP($E190&amp;$D$91&amp;$D$92,'CCG data'!$A:$AD,'CCG data'!X$3,FALSE))</f>
        <v/>
      </c>
      <c r="H191" s="96">
        <f>IF(R190="","",VLOOKUP($E190&amp;$D$91&amp;$D$92,'CCG data'!$A:$AD,'CCG data'!Y$3,FALSE))</f>
        <v>112.29181192059526</v>
      </c>
      <c r="I191" s="96">
        <f>IF(R190="","",VLOOKUP($E190&amp;$D$91&amp;$D$92,'CCG data'!$A:$AD,'CCG data'!Z$3,FALSE))</f>
        <v>123.17908906443655</v>
      </c>
      <c r="J191" s="96">
        <f>IF(T190="","",VLOOKUP($E190&amp;$D$91&amp;$D$92,'CCG data'!$A:$AD,'CCG data'!AA$3,FALSE))</f>
        <v>17.722275581766752</v>
      </c>
      <c r="K191" s="96">
        <f>IF(T190="","",VLOOKUP($E190&amp;$D$91&amp;$D$92,'CCG data'!$A:$AD,'CCG data'!AB$3,FALSE))</f>
        <v>22.512714720066626</v>
      </c>
      <c r="L191" s="96">
        <f>IF(V190="","",VLOOKUP($E190&amp;$D$91&amp;$D$92,'CCG data'!$A:$AD,'CCG data'!AC$3,FALSE))</f>
        <v>23.783223479767425</v>
      </c>
      <c r="M191" s="96">
        <f>IF(V190="","",VLOOKUP($E190&amp;$D$91&amp;$D$92,'CCG data'!$A:$AD,'CCG data'!AD$3,FALSE))</f>
        <v>28.922777754557277</v>
      </c>
      <c r="N191" s="363"/>
      <c r="P191" s="150" t="str">
        <f>IF(P190="","",VLOOKUP($E190&amp;$D$91&amp;$D$92,'CCG data'!$A:$AD,'CCG data'!I$3,FALSE))</f>
        <v/>
      </c>
      <c r="Q191" s="15" t="str">
        <f>IF(P190="","",VLOOKUP($E190&amp;$D$91&amp;$D$92,'CCG data'!$A:$AD,'CCG data'!J$3,FALSE))</f>
        <v/>
      </c>
      <c r="R191" s="15">
        <f>IF(R190="","",VLOOKUP($E190&amp;$D$91&amp;$D$92,'CCG data'!$A:$AD,'CCG data'!K$3,FALSE))</f>
        <v>0.70899999999999996</v>
      </c>
      <c r="S191" s="15">
        <f>IF(R190="","",VLOOKUP($E190&amp;$D$91&amp;$D$92,'CCG data'!$A:$AD,'CCG data'!L$3,FALSE))</f>
        <v>0.74399999999999999</v>
      </c>
      <c r="T191" s="15">
        <f>IF(T190="","",VLOOKUP($E190&amp;$D$91&amp;$D$92,'CCG data'!$A:$AD,'CCG data'!M$3,FALSE))</f>
        <v>9.8000000000000004E-2</v>
      </c>
      <c r="U191" s="15">
        <f>IF(T190="","",VLOOKUP($E190&amp;$D$91&amp;$D$92,'CCG data'!$A:$AD,'CCG data'!N$3,FALSE))</f>
        <v>0.123</v>
      </c>
      <c r="V191" s="15">
        <f>IF(V190="","",VLOOKUP($E190&amp;$D$91&amp;$D$92,'CCG data'!$A:$AD,'CCG data'!O$3,FALSE))</f>
        <v>0.14899999999999999</v>
      </c>
      <c r="W191" s="135">
        <f>IF(V190="","",VLOOKUP($E190&amp;$D$91&amp;$D$92,'CCG data'!$A:$AD,'CCG data'!P$3,FALSE))</f>
        <v>0.17899999999999999</v>
      </c>
      <c r="Z191" s="163" t="str">
        <f>IFERROR(VLOOKUP($E191&amp;$D$92, Outliers!$A$4:$P$214,13,FALSE),"0")</f>
        <v>0</v>
      </c>
      <c r="AA191" s="163" t="str">
        <f>IFERROR(VLOOKUP($E191&amp;$D$92, Outliers!$A$4:$P$214,14,FALSE),"0")</f>
        <v>0</v>
      </c>
      <c r="AB191" s="163" t="str">
        <f>IFERROR(VLOOKUP($E191&amp;$D$92, Outliers!$A$4:$P$214,15,FALSE),"0")</f>
        <v>0</v>
      </c>
    </row>
    <row r="192" spans="4:28" ht="15.75" x14ac:dyDescent="0.25">
      <c r="D192" s="318"/>
      <c r="E192" s="104" t="s">
        <v>403</v>
      </c>
      <c r="F192" s="405" t="str">
        <f>IF(OR(ISERROR(VLOOKUP($E192&amp;$D$91&amp;$D$92,'CCG data'!$A:$AD,'CCG data'!R$3,FALSE)),ISBLANK(VLOOKUP($E192&amp;$D$91&amp;$D$92,'CCG data'!$A:$AD,'CCG data'!R$3,FALSE))),"",VLOOKUP($E192&amp;$D$91&amp;$D$92,'CCG data'!$A:$AD,'CCG data'!R$3,FALSE))</f>
        <v/>
      </c>
      <c r="G192" s="406"/>
      <c r="H192" s="406">
        <f>IF(OR(ISERROR(VLOOKUP($E192&amp;$D$91&amp;$D$92,'CCG data'!$A:$AD,'CCG data'!S$3,FALSE)),ISBLANK(VLOOKUP($E192&amp;$D$91&amp;$D$92,'CCG data'!$A:$AD,'CCG data'!S$3,FALSE))),"",VLOOKUP($E192&amp;$D$91&amp;$D$92,'CCG data'!$A:$AD,'CCG data'!S$3,FALSE))</f>
        <v>104.37195024452726</v>
      </c>
      <c r="I192" s="406"/>
      <c r="J192" s="406">
        <f>IF(OR(ISERROR(VLOOKUP($E192&amp;$D$91&amp;$D$92,'CCG data'!$A:$AD,'CCG data'!T$3,FALSE)),ISBLANK(VLOOKUP($E192&amp;$D$91&amp;$D$92,'CCG data'!$A:$AD,'CCG data'!T$3,FALSE))),"",VLOOKUP($E192&amp;$D$91&amp;$D$92,'CCG data'!$A:$AD,'CCG data'!T$3,FALSE))</f>
        <v>14.493169977492443</v>
      </c>
      <c r="K192" s="406"/>
      <c r="L192" s="406">
        <f>IF(OR(ISERROR(VLOOKUP($E192&amp;$D$91&amp;$D$92,'CCG data'!$A:$AD,'CCG data'!U$3,FALSE)),ISBLANK(VLOOKUP($E192&amp;$D$91&amp;$D$92,'CCG data'!$A:$AD,'CCG data'!U$3,FALSE))),"",VLOOKUP($E192&amp;$D$91&amp;$D$92,'CCG data'!$A:$AD,'CCG data'!U$3,FALSE))</f>
        <v>34.319470266446331</v>
      </c>
      <c r="M192" s="407"/>
      <c r="N192" s="362">
        <f>IF(OR(ISERROR(VLOOKUP($E192&amp;$D$91&amp;$D$92,'CCG data'!$A:$AD,'CCG data'!G$3,FALSE)),ISBLANK(VLOOKUP($E192&amp;$D$91&amp;$D$92,'CCG data'!$A:$AD,'CCG data'!G$3,FALSE))),"",VLOOKUP($E192&amp;$D$91&amp;$D$92,'CCG data'!$A:$AD,'CCG data'!G$3,FALSE))</f>
        <v>2183</v>
      </c>
      <c r="P192" s="397" t="str">
        <f>IF(OR(ISERROR(VLOOKUP($E192&amp;$D$91&amp;$D$92,'CCG data'!$A:$AD,'CCG data'!B$3,FALSE)),ISBLANK(VLOOKUP($E192&amp;$D$91&amp;$D$92,'CCG data'!$A:$AD,'CCG data'!B$3,FALSE))),"",VLOOKUP($E192&amp;$D$91&amp;$D$92,'CCG data'!$A:$AD,'CCG data'!B$3,FALSE))</f>
        <v/>
      </c>
      <c r="Q192" s="263"/>
      <c r="R192" s="263">
        <f>IF(OR(ISERROR(VLOOKUP($E192&amp;$D$91&amp;$D$92,'CCG data'!$A:$AD,'CCG data'!C$3,FALSE)),ISBLANK(VLOOKUP($E192&amp;$D$91&amp;$D$92,'CCG data'!$A:$AD,'CCG data'!C$3,FALSE))),"",VLOOKUP($E192&amp;$D$91&amp;$D$92,'CCG data'!$A:$AD,'CCG data'!C$3,FALSE))</f>
        <v>0.68666972056802567</v>
      </c>
      <c r="S192" s="263"/>
      <c r="T192" s="263">
        <f>IF(OR(ISERROR(VLOOKUP($E192&amp;$D$91&amp;$D$92,'CCG data'!$A:$AD,'CCG data'!D$3,FALSE)),ISBLANK(VLOOKUP($E192&amp;$D$91&amp;$D$92,'CCG data'!$A:$AD,'CCG data'!D$3,FALSE))),"",VLOOKUP($E192&amp;$D$91&amp;$D$92,'CCG data'!$A:$AD,'CCG data'!D$3,FALSE))</f>
        <v>8.3829592304168574E-2</v>
      </c>
      <c r="U192" s="263"/>
      <c r="V192" s="263">
        <f>IF(OR(ISERROR(VLOOKUP($E192&amp;$D$91&amp;$D$92,'CCG data'!$A:$AD,'CCG data'!E$3,FALSE)),ISBLANK(VLOOKUP($E192&amp;$D$91&amp;$D$92,'CCG data'!$A:$AD,'CCG data'!E$3,FALSE))),"",VLOOKUP($E192&amp;$D$91&amp;$D$92,'CCG data'!$A:$AD,'CCG data'!E$3,FALSE))</f>
        <v>0.22950068712780577</v>
      </c>
      <c r="W192" s="398"/>
      <c r="Z192" s="163">
        <f>IFERROR(VLOOKUP($E192&amp;$D$92, Outliers!$A$4:$P$214,13,FALSE),"0")</f>
        <v>1</v>
      </c>
      <c r="AA192" s="163">
        <f>IFERROR(VLOOKUP($E192&amp;$D$92, Outliers!$A$4:$P$214,14,FALSE),"0")</f>
        <v>0</v>
      </c>
      <c r="AB192" s="163">
        <f>IFERROR(VLOOKUP($E192&amp;$D$92, Outliers!$A$4:$P$214,15,FALSE),"0")</f>
        <v>1</v>
      </c>
    </row>
    <row r="193" spans="4:28" x14ac:dyDescent="0.25">
      <c r="D193" s="318"/>
      <c r="E193" s="103" t="s">
        <v>27</v>
      </c>
      <c r="F193" s="95" t="str">
        <f>IF(P192="","",VLOOKUP($E192&amp;$D$91&amp;$D$92,'CCG data'!$A:$AD,'CCG data'!W$3,FALSE))</f>
        <v/>
      </c>
      <c r="G193" s="96" t="str">
        <f>IF(P192="","",VLOOKUP($E192&amp;$D$91&amp;$D$92,'CCG data'!$A:$AD,'CCG data'!X$3,FALSE))</f>
        <v/>
      </c>
      <c r="H193" s="96">
        <f>IF(R192="","",VLOOKUP($E192&amp;$D$91&amp;$D$92,'CCG data'!$A:$AD,'CCG data'!Y$3,FALSE))</f>
        <v>99.088239265815929</v>
      </c>
      <c r="I193" s="96">
        <f>IF(R192="","",VLOOKUP($E192&amp;$D$91&amp;$D$92,'CCG data'!$A:$AD,'CCG data'!Z$3,FALSE))</f>
        <v>109.65566122323858</v>
      </c>
      <c r="J193" s="96">
        <f>IF(T192="","",VLOOKUP($E192&amp;$D$91&amp;$D$92,'CCG data'!$A:$AD,'CCG data'!AA$3,FALSE))</f>
        <v>12.393292709431609</v>
      </c>
      <c r="K193" s="96">
        <f>IF(T192="","",VLOOKUP($E192&amp;$D$91&amp;$D$92,'CCG data'!$A:$AD,'CCG data'!AB$3,FALSE))</f>
        <v>16.593047245553276</v>
      </c>
      <c r="L193" s="96">
        <f>IF(V192="","",VLOOKUP($E192&amp;$D$91&amp;$D$92,'CCG data'!$A:$AD,'CCG data'!AC$3,FALSE))</f>
        <v>31.314239791878173</v>
      </c>
      <c r="M193" s="96">
        <f>IF(V192="","",VLOOKUP($E192&amp;$D$91&amp;$D$92,'CCG data'!$A:$AD,'CCG data'!AD$3,FALSE))</f>
        <v>37.324700741014489</v>
      </c>
      <c r="N193" s="363"/>
      <c r="P193" s="150" t="str">
        <f>IF(P192="","",VLOOKUP($E192&amp;$D$91&amp;$D$92,'CCG data'!$A:$AD,'CCG data'!I$3,FALSE))</f>
        <v/>
      </c>
      <c r="Q193" s="15" t="str">
        <f>IF(P192="","",VLOOKUP($E192&amp;$D$91&amp;$D$92,'CCG data'!$A:$AD,'CCG data'!J$3,FALSE))</f>
        <v/>
      </c>
      <c r="R193" s="15">
        <f>IF(R192="","",VLOOKUP($E192&amp;$D$91&amp;$D$92,'CCG data'!$A:$AD,'CCG data'!K$3,FALSE))</f>
        <v>0.66700000000000004</v>
      </c>
      <c r="S193" s="15">
        <f>IF(R192="","",VLOOKUP($E192&amp;$D$91&amp;$D$92,'CCG data'!$A:$AD,'CCG data'!L$3,FALSE))</f>
        <v>0.70599999999999996</v>
      </c>
      <c r="T193" s="15">
        <f>IF(T192="","",VLOOKUP($E192&amp;$D$91&amp;$D$92,'CCG data'!$A:$AD,'CCG data'!M$3,FALSE))</f>
        <v>7.2999999999999995E-2</v>
      </c>
      <c r="U193" s="15">
        <f>IF(T192="","",VLOOKUP($E192&amp;$D$91&amp;$D$92,'CCG data'!$A:$AD,'CCG data'!N$3,FALSE))</f>
        <v>9.6000000000000002E-2</v>
      </c>
      <c r="V193" s="15">
        <f>IF(V192="","",VLOOKUP($E192&amp;$D$91&amp;$D$92,'CCG data'!$A:$AD,'CCG data'!O$3,FALSE))</f>
        <v>0.21199999999999999</v>
      </c>
      <c r="W193" s="135">
        <f>IF(V192="","",VLOOKUP($E192&amp;$D$91&amp;$D$92,'CCG data'!$A:$AD,'CCG data'!P$3,FALSE))</f>
        <v>0.248</v>
      </c>
      <c r="Z193" s="163" t="str">
        <f>IFERROR(VLOOKUP($E193&amp;$D$92, Outliers!$A$4:$P$214,13,FALSE),"0")</f>
        <v>0</v>
      </c>
      <c r="AA193" s="163" t="str">
        <f>IFERROR(VLOOKUP($E193&amp;$D$92, Outliers!$A$4:$P$214,14,FALSE),"0")</f>
        <v>0</v>
      </c>
      <c r="AB193" s="163" t="str">
        <f>IFERROR(VLOOKUP($E193&amp;$D$92, Outliers!$A$4:$P$214,15,FALSE),"0")</f>
        <v>0</v>
      </c>
    </row>
    <row r="194" spans="4:28" ht="15.75" x14ac:dyDescent="0.25">
      <c r="D194" s="318"/>
      <c r="E194" s="104" t="s">
        <v>404</v>
      </c>
      <c r="F194" s="405" t="str">
        <f>IF(OR(ISERROR(VLOOKUP($E194&amp;$D$91&amp;$D$92,'CCG data'!$A:$AD,'CCG data'!R$3,FALSE)),ISBLANK(VLOOKUP($E194&amp;$D$91&amp;$D$92,'CCG data'!$A:$AD,'CCG data'!R$3,FALSE))),"",VLOOKUP($E194&amp;$D$91&amp;$D$92,'CCG data'!$A:$AD,'CCG data'!R$3,FALSE))</f>
        <v/>
      </c>
      <c r="G194" s="406"/>
      <c r="H194" s="406">
        <f>IF(OR(ISERROR(VLOOKUP($E194&amp;$D$91&amp;$D$92,'CCG data'!$A:$AD,'CCG data'!S$3,FALSE)),ISBLANK(VLOOKUP($E194&amp;$D$91&amp;$D$92,'CCG data'!$A:$AD,'CCG data'!S$3,FALSE))),"",VLOOKUP($E194&amp;$D$91&amp;$D$92,'CCG data'!$A:$AD,'CCG data'!S$3,FALSE))</f>
        <v>158.20807805919623</v>
      </c>
      <c r="I194" s="406"/>
      <c r="J194" s="406">
        <f>IF(OR(ISERROR(VLOOKUP($E194&amp;$D$91&amp;$D$92,'CCG data'!$A:$AD,'CCG data'!T$3,FALSE)),ISBLANK(VLOOKUP($E194&amp;$D$91&amp;$D$92,'CCG data'!$A:$AD,'CCG data'!T$3,FALSE))),"",VLOOKUP($E194&amp;$D$91&amp;$D$92,'CCG data'!$A:$AD,'CCG data'!T$3,FALSE))</f>
        <v>15.596363262768158</v>
      </c>
      <c r="K194" s="406"/>
      <c r="L194" s="406">
        <f>IF(OR(ISERROR(VLOOKUP($E194&amp;$D$91&amp;$D$92,'CCG data'!$A:$AD,'CCG data'!U$3,FALSE)),ISBLANK(VLOOKUP($E194&amp;$D$91&amp;$D$92,'CCG data'!$A:$AD,'CCG data'!U$3,FALSE))),"",VLOOKUP($E194&amp;$D$91&amp;$D$92,'CCG data'!$A:$AD,'CCG data'!U$3,FALSE))</f>
        <v>18.500896256804765</v>
      </c>
      <c r="M194" s="407"/>
      <c r="N194" s="362">
        <f>IF(OR(ISERROR(VLOOKUP($E194&amp;$D$91&amp;$D$92,'CCG data'!$A:$AD,'CCG data'!G$3,FALSE)),ISBLANK(VLOOKUP($E194&amp;$D$91&amp;$D$92,'CCG data'!$A:$AD,'CCG data'!G$3,FALSE))),"",VLOOKUP($E194&amp;$D$91&amp;$D$92,'CCG data'!$A:$AD,'CCG data'!G$3,FALSE))</f>
        <v>3091</v>
      </c>
      <c r="P194" s="397" t="str">
        <f>IF(OR(ISERROR(VLOOKUP($E194&amp;$D$91&amp;$D$92,'CCG data'!$A:$AD,'CCG data'!B$3,FALSE)),ISBLANK(VLOOKUP($E194&amp;$D$91&amp;$D$92,'CCG data'!$A:$AD,'CCG data'!B$3,FALSE))),"",VLOOKUP($E194&amp;$D$91&amp;$D$92,'CCG data'!$A:$AD,'CCG data'!B$3,FALSE))</f>
        <v/>
      </c>
      <c r="Q194" s="263"/>
      <c r="R194" s="263">
        <f>IF(OR(ISERROR(VLOOKUP($E194&amp;$D$91&amp;$D$92,'CCG data'!$A:$AD,'CCG data'!C$3,FALSE)),ISBLANK(VLOOKUP($E194&amp;$D$91&amp;$D$92,'CCG data'!$A:$AD,'CCG data'!C$3,FALSE))),"",VLOOKUP($E194&amp;$D$91&amp;$D$92,'CCG data'!$A:$AD,'CCG data'!C$3,FALSE))</f>
        <v>0.8314461339372371</v>
      </c>
      <c r="S194" s="263"/>
      <c r="T194" s="263">
        <f>IF(OR(ISERROR(VLOOKUP($E194&amp;$D$91&amp;$D$92,'CCG data'!$A:$AD,'CCG data'!D$3,FALSE)),ISBLANK(VLOOKUP($E194&amp;$D$91&amp;$D$92,'CCG data'!$A:$AD,'CCG data'!D$3,FALSE))),"",VLOOKUP($E194&amp;$D$91&amp;$D$92,'CCG data'!$A:$AD,'CCG data'!D$3,FALSE))</f>
        <v>7.1497897120672921E-2</v>
      </c>
      <c r="U194" s="263"/>
      <c r="V194" s="263">
        <f>IF(OR(ISERROR(VLOOKUP($E194&amp;$D$91&amp;$D$92,'CCG data'!$A:$AD,'CCG data'!E$3,FALSE)),ISBLANK(VLOOKUP($E194&amp;$D$91&amp;$D$92,'CCG data'!$A:$AD,'CCG data'!E$3,FALSE))),"",VLOOKUP($E194&amp;$D$91&amp;$D$92,'CCG data'!$A:$AD,'CCG data'!E$3,FALSE))</f>
        <v>9.705596894208994E-2</v>
      </c>
      <c r="W194" s="398"/>
      <c r="Z194" s="163">
        <f>IFERROR(VLOOKUP($E194&amp;$D$92, Outliers!$A$4:$P$214,13,FALSE),"0")</f>
        <v>1</v>
      </c>
      <c r="AA194" s="163">
        <f>IFERROR(VLOOKUP($E194&amp;$D$92, Outliers!$A$4:$P$214,14,FALSE),"0")</f>
        <v>0</v>
      </c>
      <c r="AB194" s="163">
        <f>IFERROR(VLOOKUP($E194&amp;$D$92, Outliers!$A$4:$P$214,15,FALSE),"0")</f>
        <v>1</v>
      </c>
    </row>
    <row r="195" spans="4:28" x14ac:dyDescent="0.25">
      <c r="D195" s="318"/>
      <c r="E195" s="103" t="s">
        <v>27</v>
      </c>
      <c r="F195" s="95" t="str">
        <f>IF(P194="","",VLOOKUP($E194&amp;$D$91&amp;$D$92,'CCG data'!$A:$AD,'CCG data'!W$3,FALSE))</f>
        <v/>
      </c>
      <c r="G195" s="96" t="str">
        <f>IF(P194="","",VLOOKUP($E194&amp;$D$91&amp;$D$92,'CCG data'!$A:$AD,'CCG data'!X$3,FALSE))</f>
        <v/>
      </c>
      <c r="H195" s="96">
        <f>IF(R194="","",VLOOKUP($E194&amp;$D$91&amp;$D$92,'CCG data'!$A:$AD,'CCG data'!Y$3,FALSE))</f>
        <v>152.09136420338766</v>
      </c>
      <c r="I195" s="96">
        <f>IF(R194="","",VLOOKUP($E194&amp;$D$91&amp;$D$92,'CCG data'!$A:$AD,'CCG data'!Z$3,FALSE))</f>
        <v>164.32479191500479</v>
      </c>
      <c r="J195" s="96">
        <f>IF(T194="","",VLOOKUP($E194&amp;$D$91&amp;$D$92,'CCG data'!$A:$AD,'CCG data'!AA$3,FALSE))</f>
        <v>13.540078409347208</v>
      </c>
      <c r="K195" s="96">
        <f>IF(T194="","",VLOOKUP($E194&amp;$D$91&amp;$D$92,'CCG data'!$A:$AD,'CCG data'!AB$3,FALSE))</f>
        <v>17.652648116189106</v>
      </c>
      <c r="L195" s="96">
        <f>IF(V194="","",VLOOKUP($E194&amp;$D$91&amp;$D$92,'CCG data'!$A:$AD,'CCG data'!AC$3,FALSE))</f>
        <v>16.407322759718113</v>
      </c>
      <c r="M195" s="96">
        <f>IF(V194="","",VLOOKUP($E194&amp;$D$91&amp;$D$92,'CCG data'!$A:$AD,'CCG data'!AD$3,FALSE))</f>
        <v>20.594469753891417</v>
      </c>
      <c r="N195" s="363"/>
      <c r="P195" s="150" t="str">
        <f>IF(P194="","",VLOOKUP($E194&amp;$D$91&amp;$D$92,'CCG data'!$A:$AD,'CCG data'!I$3,FALSE))</f>
        <v/>
      </c>
      <c r="Q195" s="15" t="str">
        <f>IF(P194="","",VLOOKUP($E194&amp;$D$91&amp;$D$92,'CCG data'!$A:$AD,'CCG data'!J$3,FALSE))</f>
        <v/>
      </c>
      <c r="R195" s="15">
        <f>IF(R194="","",VLOOKUP($E194&amp;$D$91&amp;$D$92,'CCG data'!$A:$AD,'CCG data'!K$3,FALSE))</f>
        <v>0.81799999999999995</v>
      </c>
      <c r="S195" s="15">
        <f>IF(R194="","",VLOOKUP($E194&amp;$D$91&amp;$D$92,'CCG data'!$A:$AD,'CCG data'!L$3,FALSE))</f>
        <v>0.84399999999999997</v>
      </c>
      <c r="T195" s="15">
        <f>IF(T194="","",VLOOKUP($E194&amp;$D$91&amp;$D$92,'CCG data'!$A:$AD,'CCG data'!M$3,FALSE))</f>
        <v>6.3E-2</v>
      </c>
      <c r="U195" s="15">
        <f>IF(T194="","",VLOOKUP($E194&amp;$D$91&amp;$D$92,'CCG data'!$A:$AD,'CCG data'!N$3,FALSE))</f>
        <v>8.1000000000000003E-2</v>
      </c>
      <c r="V195" s="15">
        <f>IF(V194="","",VLOOKUP($E194&amp;$D$91&amp;$D$92,'CCG data'!$A:$AD,'CCG data'!O$3,FALSE))</f>
        <v>8.6999999999999994E-2</v>
      </c>
      <c r="W195" s="135">
        <f>IF(V194="","",VLOOKUP($E194&amp;$D$91&amp;$D$92,'CCG data'!$A:$AD,'CCG data'!P$3,FALSE))</f>
        <v>0.108</v>
      </c>
      <c r="Z195" s="163" t="str">
        <f>IFERROR(VLOOKUP($E195&amp;$D$92, Outliers!$A$4:$P$214,13,FALSE),"0")</f>
        <v>0</v>
      </c>
      <c r="AA195" s="163" t="str">
        <f>IFERROR(VLOOKUP($E195&amp;$D$92, Outliers!$A$4:$P$214,14,FALSE),"0")</f>
        <v>0</v>
      </c>
      <c r="AB195" s="163" t="str">
        <f>IFERROR(VLOOKUP($E195&amp;$D$92, Outliers!$A$4:$P$214,15,FALSE),"0")</f>
        <v>0</v>
      </c>
    </row>
    <row r="196" spans="4:28" ht="15.75" x14ac:dyDescent="0.25">
      <c r="D196" s="318"/>
      <c r="E196" s="104" t="s">
        <v>182</v>
      </c>
      <c r="F196" s="405" t="str">
        <f>IF(OR(ISERROR(VLOOKUP($E196&amp;$D$91&amp;$D$92,'CCG data'!$A:$AD,'CCG data'!R$3,FALSE)),ISBLANK(VLOOKUP($E196&amp;$D$91&amp;$D$92,'CCG data'!$A:$AD,'CCG data'!R$3,FALSE))),"",VLOOKUP($E196&amp;$D$91&amp;$D$92,'CCG data'!$A:$AD,'CCG data'!R$3,FALSE))</f>
        <v/>
      </c>
      <c r="G196" s="406"/>
      <c r="H196" s="406">
        <f>IF(OR(ISERROR(VLOOKUP($E196&amp;$D$91&amp;$D$92,'CCG data'!$A:$AD,'CCG data'!S$3,FALSE)),ISBLANK(VLOOKUP($E196&amp;$D$91&amp;$D$92,'CCG data'!$A:$AD,'CCG data'!S$3,FALSE))),"",VLOOKUP($E196&amp;$D$91&amp;$D$92,'CCG data'!$A:$AD,'CCG data'!S$3,FALSE))</f>
        <v>125.77831009827415</v>
      </c>
      <c r="I196" s="406"/>
      <c r="J196" s="406">
        <f>IF(OR(ISERROR(VLOOKUP($E196&amp;$D$91&amp;$D$92,'CCG data'!$A:$AD,'CCG data'!T$3,FALSE)),ISBLANK(VLOOKUP($E196&amp;$D$91&amp;$D$92,'CCG data'!$A:$AD,'CCG data'!T$3,FALSE))),"",VLOOKUP($E196&amp;$D$91&amp;$D$92,'CCG data'!$A:$AD,'CCG data'!T$3,FALSE))</f>
        <v>14.927154130085055</v>
      </c>
      <c r="K196" s="406"/>
      <c r="L196" s="406">
        <f>IF(OR(ISERROR(VLOOKUP($E196&amp;$D$91&amp;$D$92,'CCG data'!$A:$AD,'CCG data'!U$3,FALSE)),ISBLANK(VLOOKUP($E196&amp;$D$91&amp;$D$92,'CCG data'!$A:$AD,'CCG data'!U$3,FALSE))),"",VLOOKUP($E196&amp;$D$91&amp;$D$92,'CCG data'!$A:$AD,'CCG data'!U$3,FALSE))</f>
        <v>19.948175341249453</v>
      </c>
      <c r="M196" s="407"/>
      <c r="N196" s="362">
        <f>IF(OR(ISERROR(VLOOKUP($E196&amp;$D$91&amp;$D$92,'CCG data'!$A:$AD,'CCG data'!G$3,FALSE)),ISBLANK(VLOOKUP($E196&amp;$D$91&amp;$D$92,'CCG data'!$A:$AD,'CCG data'!G$3,FALSE))),"",VLOOKUP($E196&amp;$D$91&amp;$D$92,'CCG data'!$A:$AD,'CCG data'!G$3,FALSE))</f>
        <v>804</v>
      </c>
      <c r="P196" s="397" t="str">
        <f>IF(OR(ISERROR(VLOOKUP($E196&amp;$D$91&amp;$D$92,'CCG data'!$A:$AD,'CCG data'!B$3,FALSE)),ISBLANK(VLOOKUP($E196&amp;$D$91&amp;$D$92,'CCG data'!$A:$AD,'CCG data'!B$3,FALSE))),"",VLOOKUP($E196&amp;$D$91&amp;$D$92,'CCG data'!$A:$AD,'CCG data'!B$3,FALSE))</f>
        <v/>
      </c>
      <c r="Q196" s="263"/>
      <c r="R196" s="263">
        <f>IF(OR(ISERROR(VLOOKUP($E196&amp;$D$91&amp;$D$92,'CCG data'!$A:$AD,'CCG data'!C$3,FALSE)),ISBLANK(VLOOKUP($E196&amp;$D$91&amp;$D$92,'CCG data'!$A:$AD,'CCG data'!C$3,FALSE))),"",VLOOKUP($E196&amp;$D$91&amp;$D$92,'CCG data'!$A:$AD,'CCG data'!C$3,FALSE))</f>
        <v>0.78731343283582089</v>
      </c>
      <c r="S196" s="263"/>
      <c r="T196" s="263">
        <f>IF(OR(ISERROR(VLOOKUP($E196&amp;$D$91&amp;$D$92,'CCG data'!$A:$AD,'CCG data'!D$3,FALSE)),ISBLANK(VLOOKUP($E196&amp;$D$91&amp;$D$92,'CCG data'!$A:$AD,'CCG data'!D$3,FALSE))),"",VLOOKUP($E196&amp;$D$91&amp;$D$92,'CCG data'!$A:$AD,'CCG data'!D$3,FALSE))</f>
        <v>8.3333333333333329E-2</v>
      </c>
      <c r="U196" s="263"/>
      <c r="V196" s="263">
        <f>IF(OR(ISERROR(VLOOKUP($E196&amp;$D$91&amp;$D$92,'CCG data'!$A:$AD,'CCG data'!E$3,FALSE)),ISBLANK(VLOOKUP($E196&amp;$D$91&amp;$D$92,'CCG data'!$A:$AD,'CCG data'!E$3,FALSE))),"",VLOOKUP($E196&amp;$D$91&amp;$D$92,'CCG data'!$A:$AD,'CCG data'!E$3,FALSE))</f>
        <v>0.12935323383084577</v>
      </c>
      <c r="W196" s="398"/>
      <c r="Z196" s="163">
        <f>IFERROR(VLOOKUP($E196&amp;$D$92, Outliers!$A$4:$P$214,13,FALSE),"0")</f>
        <v>0</v>
      </c>
      <c r="AA196" s="163">
        <f>IFERROR(VLOOKUP($E196&amp;$D$92, Outliers!$A$4:$P$214,14,FALSE),"0")</f>
        <v>0</v>
      </c>
      <c r="AB196" s="163">
        <f>IFERROR(VLOOKUP($E196&amp;$D$92, Outliers!$A$4:$P$214,15,FALSE),"0")</f>
        <v>1</v>
      </c>
    </row>
    <row r="197" spans="4:28" x14ac:dyDescent="0.25">
      <c r="D197" s="318"/>
      <c r="E197" s="103" t="s">
        <v>27</v>
      </c>
      <c r="F197" s="95" t="str">
        <f>IF(P196="","",VLOOKUP($E196&amp;$D$91&amp;$D$92,'CCG data'!$A:$AD,'CCG data'!W$3,FALSE))</f>
        <v/>
      </c>
      <c r="G197" s="96" t="str">
        <f>IF(P196="","",VLOOKUP($E196&amp;$D$91&amp;$D$92,'CCG data'!$A:$AD,'CCG data'!X$3,FALSE))</f>
        <v/>
      </c>
      <c r="H197" s="96">
        <f>IF(R196="","",VLOOKUP($E196&amp;$D$91&amp;$D$92,'CCG data'!$A:$AD,'CCG data'!Y$3,FALSE))</f>
        <v>115.97980164136726</v>
      </c>
      <c r="I197" s="96">
        <f>IF(R196="","",VLOOKUP($E196&amp;$D$91&amp;$D$92,'CCG data'!$A:$AD,'CCG data'!Z$3,FALSE))</f>
        <v>135.57681855518103</v>
      </c>
      <c r="J197" s="96">
        <f>IF(T196="","",VLOOKUP($E196&amp;$D$91&amp;$D$92,'CCG data'!$A:$AD,'CCG data'!AA$3,FALSE))</f>
        <v>11.352815563333957</v>
      </c>
      <c r="K197" s="96">
        <f>IF(T196="","",VLOOKUP($E196&amp;$D$91&amp;$D$92,'CCG data'!$A:$AD,'CCG data'!AB$3,FALSE))</f>
        <v>18.501492696836156</v>
      </c>
      <c r="L197" s="96">
        <f>IF(V196="","",VLOOKUP($E196&amp;$D$91&amp;$D$92,'CCG data'!$A:$AD,'CCG data'!AC$3,FALSE))</f>
        <v>16.114259471284477</v>
      </c>
      <c r="M197" s="96">
        <f>IF(V196="","",VLOOKUP($E196&amp;$D$91&amp;$D$92,'CCG data'!$A:$AD,'CCG data'!AD$3,FALSE))</f>
        <v>23.782091211214428</v>
      </c>
      <c r="N197" s="363"/>
      <c r="P197" s="150" t="str">
        <f>IF(P196="","",VLOOKUP($E196&amp;$D$91&amp;$D$92,'CCG data'!$A:$AD,'CCG data'!I$3,FALSE))</f>
        <v/>
      </c>
      <c r="Q197" s="15" t="str">
        <f>IF(P196="","",VLOOKUP($E196&amp;$D$91&amp;$D$92,'CCG data'!$A:$AD,'CCG data'!J$3,FALSE))</f>
        <v/>
      </c>
      <c r="R197" s="15">
        <f>IF(R196="","",VLOOKUP($E196&amp;$D$91&amp;$D$92,'CCG data'!$A:$AD,'CCG data'!K$3,FALSE))</f>
        <v>0.75800000000000001</v>
      </c>
      <c r="S197" s="15">
        <f>IF(R196="","",VLOOKUP($E196&amp;$D$91&amp;$D$92,'CCG data'!$A:$AD,'CCG data'!L$3,FALSE))</f>
        <v>0.81399999999999995</v>
      </c>
      <c r="T197" s="15">
        <f>IF(T196="","",VLOOKUP($E196&amp;$D$91&amp;$D$92,'CCG data'!$A:$AD,'CCG data'!M$3,FALSE))</f>
        <v>6.6000000000000003E-2</v>
      </c>
      <c r="U197" s="15">
        <f>IF(T196="","",VLOOKUP($E196&amp;$D$91&amp;$D$92,'CCG data'!$A:$AD,'CCG data'!N$3,FALSE))</f>
        <v>0.104</v>
      </c>
      <c r="V197" s="15">
        <f>IF(V196="","",VLOOKUP($E196&amp;$D$91&amp;$D$92,'CCG data'!$A:$AD,'CCG data'!O$3,FALSE))</f>
        <v>0.108</v>
      </c>
      <c r="W197" s="135">
        <f>IF(V196="","",VLOOKUP($E196&amp;$D$91&amp;$D$92,'CCG data'!$A:$AD,'CCG data'!P$3,FALSE))</f>
        <v>0.154</v>
      </c>
      <c r="Z197" s="163" t="str">
        <f>IFERROR(VLOOKUP($E197&amp;$D$92, Outliers!$A$4:$P$214,13,FALSE),"0")</f>
        <v>0</v>
      </c>
      <c r="AA197" s="163" t="str">
        <f>IFERROR(VLOOKUP($E197&amp;$D$92, Outliers!$A$4:$P$214,14,FALSE),"0")</f>
        <v>0</v>
      </c>
      <c r="AB197" s="163" t="str">
        <f>IFERROR(VLOOKUP($E197&amp;$D$92, Outliers!$A$4:$P$214,15,FALSE),"0")</f>
        <v>0</v>
      </c>
    </row>
    <row r="198" spans="4:28" ht="15.75" x14ac:dyDescent="0.25">
      <c r="D198" s="318"/>
      <c r="E198" s="104" t="s">
        <v>183</v>
      </c>
      <c r="F198" s="405" t="str">
        <f>IF(OR(ISERROR(VLOOKUP($E198&amp;$D$91&amp;$D$92,'CCG data'!$A:$AD,'CCG data'!R$3,FALSE)),ISBLANK(VLOOKUP($E198&amp;$D$91&amp;$D$92,'CCG data'!$A:$AD,'CCG data'!R$3,FALSE))),"",VLOOKUP($E198&amp;$D$91&amp;$D$92,'CCG data'!$A:$AD,'CCG data'!R$3,FALSE))</f>
        <v/>
      </c>
      <c r="G198" s="406"/>
      <c r="H198" s="406">
        <f>IF(OR(ISERROR(VLOOKUP($E198&amp;$D$91&amp;$D$92,'CCG data'!$A:$AD,'CCG data'!S$3,FALSE)),ISBLANK(VLOOKUP($E198&amp;$D$91&amp;$D$92,'CCG data'!$A:$AD,'CCG data'!S$3,FALSE))),"",VLOOKUP($E198&amp;$D$91&amp;$D$92,'CCG data'!$A:$AD,'CCG data'!S$3,FALSE))</f>
        <v>130.20568497399981</v>
      </c>
      <c r="I198" s="406"/>
      <c r="J198" s="406">
        <f>IF(OR(ISERROR(VLOOKUP($E198&amp;$D$91&amp;$D$92,'CCG data'!$A:$AD,'CCG data'!T$3,FALSE)),ISBLANK(VLOOKUP($E198&amp;$D$91&amp;$D$92,'CCG data'!$A:$AD,'CCG data'!T$3,FALSE))),"",VLOOKUP($E198&amp;$D$91&amp;$D$92,'CCG data'!$A:$AD,'CCG data'!T$3,FALSE))</f>
        <v>17.095826041679231</v>
      </c>
      <c r="K198" s="406"/>
      <c r="L198" s="406">
        <f>IF(OR(ISERROR(VLOOKUP($E198&amp;$D$91&amp;$D$92,'CCG data'!$A:$AD,'CCG data'!U$3,FALSE)),ISBLANK(VLOOKUP($E198&amp;$D$91&amp;$D$92,'CCG data'!$A:$AD,'CCG data'!U$3,FALSE))),"",VLOOKUP($E198&amp;$D$91&amp;$D$92,'CCG data'!$A:$AD,'CCG data'!U$3,FALSE))</f>
        <v>31.792178068665891</v>
      </c>
      <c r="M198" s="407"/>
      <c r="N198" s="362">
        <f>IF(OR(ISERROR(VLOOKUP($E198&amp;$D$91&amp;$D$92,'CCG data'!$A:$AD,'CCG data'!G$3,FALSE)),ISBLANK(VLOOKUP($E198&amp;$D$91&amp;$D$92,'CCG data'!$A:$AD,'CCG data'!G$3,FALSE))),"",VLOOKUP($E198&amp;$D$91&amp;$D$92,'CCG data'!$A:$AD,'CCG data'!G$3,FALSE))</f>
        <v>1215</v>
      </c>
      <c r="P198" s="397" t="str">
        <f>IF(OR(ISERROR(VLOOKUP($E198&amp;$D$91&amp;$D$92,'CCG data'!$A:$AD,'CCG data'!B$3,FALSE)),ISBLANK(VLOOKUP($E198&amp;$D$91&amp;$D$92,'CCG data'!$A:$AD,'CCG data'!B$3,FALSE))),"",VLOOKUP($E198&amp;$D$91&amp;$D$92,'CCG data'!$A:$AD,'CCG data'!B$3,FALSE))</f>
        <v/>
      </c>
      <c r="Q198" s="263"/>
      <c r="R198" s="263">
        <f>IF(OR(ISERROR(VLOOKUP($E198&amp;$D$91&amp;$D$92,'CCG data'!$A:$AD,'CCG data'!C$3,FALSE)),ISBLANK(VLOOKUP($E198&amp;$D$91&amp;$D$92,'CCG data'!$A:$AD,'CCG data'!C$3,FALSE))),"",VLOOKUP($E198&amp;$D$91&amp;$D$92,'CCG data'!$A:$AD,'CCG data'!C$3,FALSE))</f>
        <v>0.72921810699588474</v>
      </c>
      <c r="S198" s="263"/>
      <c r="T198" s="263">
        <f>IF(OR(ISERROR(VLOOKUP($E198&amp;$D$91&amp;$D$92,'CCG data'!$A:$AD,'CCG data'!D$3,FALSE)),ISBLANK(VLOOKUP($E198&amp;$D$91&amp;$D$92,'CCG data'!$A:$AD,'CCG data'!D$3,FALSE))),"",VLOOKUP($E198&amp;$D$91&amp;$D$92,'CCG data'!$A:$AD,'CCG data'!D$3,FALSE))</f>
        <v>8.9711934156378598E-2</v>
      </c>
      <c r="U198" s="263"/>
      <c r="V198" s="263">
        <f>IF(OR(ISERROR(VLOOKUP($E198&amp;$D$91&amp;$D$92,'CCG data'!$A:$AD,'CCG data'!E$3,FALSE)),ISBLANK(VLOOKUP($E198&amp;$D$91&amp;$D$92,'CCG data'!$A:$AD,'CCG data'!E$3,FALSE))),"",VLOOKUP($E198&amp;$D$91&amp;$D$92,'CCG data'!$A:$AD,'CCG data'!E$3,FALSE))</f>
        <v>0.18106995884773663</v>
      </c>
      <c r="W198" s="398"/>
      <c r="Z198" s="163">
        <f>IFERROR(VLOOKUP($E198&amp;$D$92, Outliers!$A$4:$P$214,13,FALSE),"0")</f>
        <v>0</v>
      </c>
      <c r="AA198" s="163">
        <f>IFERROR(VLOOKUP($E198&amp;$D$92, Outliers!$A$4:$P$214,14,FALSE),"0")</f>
        <v>0</v>
      </c>
      <c r="AB198" s="163">
        <f>IFERROR(VLOOKUP($E198&amp;$D$92, Outliers!$A$4:$P$214,15,FALSE),"0")</f>
        <v>0</v>
      </c>
    </row>
    <row r="199" spans="4:28" x14ac:dyDescent="0.25">
      <c r="D199" s="318"/>
      <c r="E199" s="103" t="s">
        <v>27</v>
      </c>
      <c r="F199" s="95" t="str">
        <f>IF(P198="","",VLOOKUP($E198&amp;$D$91&amp;$D$92,'CCG data'!$A:$AD,'CCG data'!W$3,FALSE))</f>
        <v/>
      </c>
      <c r="G199" s="96" t="str">
        <f>IF(P198="","",VLOOKUP($E198&amp;$D$91&amp;$D$92,'CCG data'!$A:$AD,'CCG data'!X$3,FALSE))</f>
        <v/>
      </c>
      <c r="H199" s="96">
        <f>IF(R198="","",VLOOKUP($E198&amp;$D$91&amp;$D$92,'CCG data'!$A:$AD,'CCG data'!Y$3,FALSE))</f>
        <v>121.63196772287993</v>
      </c>
      <c r="I199" s="96">
        <f>IF(R198="","",VLOOKUP($E198&amp;$D$91&amp;$D$92,'CCG data'!$A:$AD,'CCG data'!Z$3,FALSE))</f>
        <v>138.7794022251197</v>
      </c>
      <c r="J199" s="96">
        <f>IF(T198="","",VLOOKUP($E198&amp;$D$91&amp;$D$92,'CCG data'!$A:$AD,'CCG data'!AA$3,FALSE))</f>
        <v>13.886359057822659</v>
      </c>
      <c r="K199" s="96">
        <f>IF(T198="","",VLOOKUP($E198&amp;$D$91&amp;$D$92,'CCG data'!$A:$AD,'CCG data'!AB$3,FALSE))</f>
        <v>20.305293025535804</v>
      </c>
      <c r="L199" s="96">
        <f>IF(V198="","",VLOOKUP($E198&amp;$D$91&amp;$D$92,'CCG data'!$A:$AD,'CCG data'!AC$3,FALSE))</f>
        <v>27.591058780730808</v>
      </c>
      <c r="M199" s="96">
        <f>IF(V198="","",VLOOKUP($E198&amp;$D$91&amp;$D$92,'CCG data'!$A:$AD,'CCG data'!AD$3,FALSE))</f>
        <v>35.993297356600976</v>
      </c>
      <c r="N199" s="363"/>
      <c r="P199" s="150" t="str">
        <f>IF(P198="","",VLOOKUP($E198&amp;$D$91&amp;$D$92,'CCG data'!$A:$AD,'CCG data'!I$3,FALSE))</f>
        <v/>
      </c>
      <c r="Q199" s="15" t="str">
        <f>IF(P198="","",VLOOKUP($E198&amp;$D$91&amp;$D$92,'CCG data'!$A:$AD,'CCG data'!J$3,FALSE))</f>
        <v/>
      </c>
      <c r="R199" s="15">
        <f>IF(R198="","",VLOOKUP($E198&amp;$D$91&amp;$D$92,'CCG data'!$A:$AD,'CCG data'!K$3,FALSE))</f>
        <v>0.70399999999999996</v>
      </c>
      <c r="S199" s="15">
        <f>IF(R198="","",VLOOKUP($E198&amp;$D$91&amp;$D$92,'CCG data'!$A:$AD,'CCG data'!L$3,FALSE))</f>
        <v>0.753</v>
      </c>
      <c r="T199" s="15">
        <f>IF(T198="","",VLOOKUP($E198&amp;$D$91&amp;$D$92,'CCG data'!$A:$AD,'CCG data'!M$3,FALSE))</f>
        <v>7.4999999999999997E-2</v>
      </c>
      <c r="U199" s="15">
        <f>IF(T198="","",VLOOKUP($E198&amp;$D$91&amp;$D$92,'CCG data'!$A:$AD,'CCG data'!N$3,FALSE))</f>
        <v>0.107</v>
      </c>
      <c r="V199" s="15">
        <f>IF(V198="","",VLOOKUP($E198&amp;$D$91&amp;$D$92,'CCG data'!$A:$AD,'CCG data'!O$3,FALSE))</f>
        <v>0.16</v>
      </c>
      <c r="W199" s="135">
        <f>IF(V198="","",VLOOKUP($E198&amp;$D$91&amp;$D$92,'CCG data'!$A:$AD,'CCG data'!P$3,FALSE))</f>
        <v>0.20399999999999999</v>
      </c>
      <c r="Z199" s="163" t="str">
        <f>IFERROR(VLOOKUP($E199&amp;$D$92, Outliers!$A$4:$P$214,13,FALSE),"0")</f>
        <v>0</v>
      </c>
      <c r="AA199" s="163" t="str">
        <f>IFERROR(VLOOKUP($E199&amp;$D$92, Outliers!$A$4:$P$214,14,FALSE),"0")</f>
        <v>0</v>
      </c>
      <c r="AB199" s="163" t="str">
        <f>IFERROR(VLOOKUP($E199&amp;$D$92, Outliers!$A$4:$P$214,15,FALSE),"0")</f>
        <v>0</v>
      </c>
    </row>
    <row r="200" spans="4:28" ht="15.75" x14ac:dyDescent="0.25">
      <c r="D200" s="318"/>
      <c r="E200" s="104" t="s">
        <v>405</v>
      </c>
      <c r="F200" s="405" t="str">
        <f>IF(OR(ISERROR(VLOOKUP($E200&amp;$D$91&amp;$D$92,'CCG data'!$A:$AD,'CCG data'!R$3,FALSE)),ISBLANK(VLOOKUP($E200&amp;$D$91&amp;$D$92,'CCG data'!$A:$AD,'CCG data'!R$3,FALSE))),"",VLOOKUP($E200&amp;$D$91&amp;$D$92,'CCG data'!$A:$AD,'CCG data'!R$3,FALSE))</f>
        <v/>
      </c>
      <c r="G200" s="406"/>
      <c r="H200" s="406">
        <f>IF(OR(ISERROR(VLOOKUP($E200&amp;$D$91&amp;$D$92,'CCG data'!$A:$AD,'CCG data'!S$3,FALSE)),ISBLANK(VLOOKUP($E200&amp;$D$91&amp;$D$92,'CCG data'!$A:$AD,'CCG data'!S$3,FALSE))),"",VLOOKUP($E200&amp;$D$91&amp;$D$92,'CCG data'!$A:$AD,'CCG data'!S$3,FALSE))</f>
        <v>125.81380495693602</v>
      </c>
      <c r="I200" s="406"/>
      <c r="J200" s="406">
        <f>IF(OR(ISERROR(VLOOKUP($E200&amp;$D$91&amp;$D$92,'CCG data'!$A:$AD,'CCG data'!T$3,FALSE)),ISBLANK(VLOOKUP($E200&amp;$D$91&amp;$D$92,'CCG data'!$A:$AD,'CCG data'!T$3,FALSE))),"",VLOOKUP($E200&amp;$D$91&amp;$D$92,'CCG data'!$A:$AD,'CCG data'!T$3,FALSE))</f>
        <v>15.459955473286772</v>
      </c>
      <c r="K200" s="406"/>
      <c r="L200" s="406">
        <f>IF(OR(ISERROR(VLOOKUP($E200&amp;$D$91&amp;$D$92,'CCG data'!$A:$AD,'CCG data'!U$3,FALSE)),ISBLANK(VLOOKUP($E200&amp;$D$91&amp;$D$92,'CCG data'!$A:$AD,'CCG data'!U$3,FALSE))),"",VLOOKUP($E200&amp;$D$91&amp;$D$92,'CCG data'!$A:$AD,'CCG data'!U$3,FALSE))</f>
        <v>21.06885001091954</v>
      </c>
      <c r="M200" s="407"/>
      <c r="N200" s="362">
        <f>IF(OR(ISERROR(VLOOKUP($E200&amp;$D$91&amp;$D$92,'CCG data'!$A:$AD,'CCG data'!G$3,FALSE)),ISBLANK(VLOOKUP($E200&amp;$D$91&amp;$D$92,'CCG data'!$A:$AD,'CCG data'!G$3,FALSE))),"",VLOOKUP($E200&amp;$D$91&amp;$D$92,'CCG data'!$A:$AD,'CCG data'!G$3,FALSE))</f>
        <v>1602</v>
      </c>
      <c r="P200" s="397" t="str">
        <f>IF(OR(ISERROR(VLOOKUP($E200&amp;$D$91&amp;$D$92,'CCG data'!$A:$AD,'CCG data'!B$3,FALSE)),ISBLANK(VLOOKUP($E200&amp;$D$91&amp;$D$92,'CCG data'!$A:$AD,'CCG data'!B$3,FALSE))),"",VLOOKUP($E200&amp;$D$91&amp;$D$92,'CCG data'!$A:$AD,'CCG data'!B$3,FALSE))</f>
        <v/>
      </c>
      <c r="Q200" s="263"/>
      <c r="R200" s="263">
        <f>IF(OR(ISERROR(VLOOKUP($E200&amp;$D$91&amp;$D$92,'CCG data'!$A:$AD,'CCG data'!C$3,FALSE)),ISBLANK(VLOOKUP($E200&amp;$D$91&amp;$D$92,'CCG data'!$A:$AD,'CCG data'!C$3,FALSE))),"",VLOOKUP($E200&amp;$D$91&amp;$D$92,'CCG data'!$A:$AD,'CCG data'!C$3,FALSE))</f>
        <v>0.76903870162297128</v>
      </c>
      <c r="S200" s="263"/>
      <c r="T200" s="263">
        <f>IF(OR(ISERROR(VLOOKUP($E200&amp;$D$91&amp;$D$92,'CCG data'!$A:$AD,'CCG data'!D$3,FALSE)),ISBLANK(VLOOKUP($E200&amp;$D$91&amp;$D$92,'CCG data'!$A:$AD,'CCG data'!D$3,FALSE))),"",VLOOKUP($E200&amp;$D$91&amp;$D$92,'CCG data'!$A:$AD,'CCG data'!D$3,FALSE))</f>
        <v>0.10112359550561797</v>
      </c>
      <c r="U200" s="263"/>
      <c r="V200" s="263">
        <f>IF(OR(ISERROR(VLOOKUP($E200&amp;$D$91&amp;$D$92,'CCG data'!$A:$AD,'CCG data'!E$3,FALSE)),ISBLANK(VLOOKUP($E200&amp;$D$91&amp;$D$92,'CCG data'!$A:$AD,'CCG data'!E$3,FALSE))),"",VLOOKUP($E200&amp;$D$91&amp;$D$92,'CCG data'!$A:$AD,'CCG data'!E$3,FALSE))</f>
        <v>0.12983770287141075</v>
      </c>
      <c r="W200" s="398"/>
      <c r="Z200" s="163">
        <f>IFERROR(VLOOKUP($E200&amp;$D$92, Outliers!$A$4:$P$214,13,FALSE),"0")</f>
        <v>0</v>
      </c>
      <c r="AA200" s="163">
        <f>IFERROR(VLOOKUP($E200&amp;$D$92, Outliers!$A$4:$P$214,14,FALSE),"0")</f>
        <v>0</v>
      </c>
      <c r="AB200" s="163">
        <f>IFERROR(VLOOKUP($E200&amp;$D$92, Outliers!$A$4:$P$214,15,FALSE),"0")</f>
        <v>1</v>
      </c>
    </row>
    <row r="201" spans="4:28" x14ac:dyDescent="0.25">
      <c r="D201" s="318"/>
      <c r="E201" s="103" t="s">
        <v>27</v>
      </c>
      <c r="F201" s="95" t="str">
        <f>IF(P200="","",VLOOKUP($E200&amp;$D$91&amp;$D$92,'CCG data'!$A:$AD,'CCG data'!W$3,FALSE))</f>
        <v/>
      </c>
      <c r="G201" s="96" t="str">
        <f>IF(P200="","",VLOOKUP($E200&amp;$D$91&amp;$D$92,'CCG data'!$A:$AD,'CCG data'!X$3,FALSE))</f>
        <v/>
      </c>
      <c r="H201" s="96">
        <f>IF(R200="","",VLOOKUP($E200&amp;$D$91&amp;$D$92,'CCG data'!$A:$AD,'CCG data'!Y$3,FALSE))</f>
        <v>118.78827622459431</v>
      </c>
      <c r="I201" s="96">
        <f>IF(R200="","",VLOOKUP($E200&amp;$D$91&amp;$D$92,'CCG data'!$A:$AD,'CCG data'!Z$3,FALSE))</f>
        <v>132.83933368927774</v>
      </c>
      <c r="J201" s="96">
        <f>IF(T200="","",VLOOKUP($E200&amp;$D$91&amp;$D$92,'CCG data'!$A:$AD,'CCG data'!AA$3,FALSE))</f>
        <v>13.079243792183863</v>
      </c>
      <c r="K201" s="96">
        <f>IF(T200="","",VLOOKUP($E200&amp;$D$91&amp;$D$92,'CCG data'!$A:$AD,'CCG data'!AB$3,FALSE))</f>
        <v>17.840667154389681</v>
      </c>
      <c r="L201" s="96">
        <f>IF(V200="","",VLOOKUP($E200&amp;$D$91&amp;$D$92,'CCG data'!$A:$AD,'CCG data'!AC$3,FALSE))</f>
        <v>18.205560678271777</v>
      </c>
      <c r="M201" s="96">
        <f>IF(V200="","",VLOOKUP($E200&amp;$D$91&amp;$D$92,'CCG data'!$A:$AD,'CCG data'!AD$3,FALSE))</f>
        <v>23.932139343567304</v>
      </c>
      <c r="N201" s="363"/>
      <c r="P201" s="150" t="str">
        <f>IF(P200="","",VLOOKUP($E200&amp;$D$91&amp;$D$92,'CCG data'!$A:$AD,'CCG data'!I$3,FALSE))</f>
        <v/>
      </c>
      <c r="Q201" s="15" t="str">
        <f>IF(P200="","",VLOOKUP($E200&amp;$D$91&amp;$D$92,'CCG data'!$A:$AD,'CCG data'!J$3,FALSE))</f>
        <v/>
      </c>
      <c r="R201" s="15">
        <f>IF(R200="","",VLOOKUP($E200&amp;$D$91&amp;$D$92,'CCG data'!$A:$AD,'CCG data'!K$3,FALSE))</f>
        <v>0.748</v>
      </c>
      <c r="S201" s="15">
        <f>IF(R200="","",VLOOKUP($E200&amp;$D$91&amp;$D$92,'CCG data'!$A:$AD,'CCG data'!L$3,FALSE))</f>
        <v>0.78900000000000003</v>
      </c>
      <c r="T201" s="15">
        <f>IF(T200="","",VLOOKUP($E200&amp;$D$91&amp;$D$92,'CCG data'!$A:$AD,'CCG data'!M$3,FALSE))</f>
        <v>8.6999999999999994E-2</v>
      </c>
      <c r="U201" s="15">
        <f>IF(T200="","",VLOOKUP($E200&amp;$D$91&amp;$D$92,'CCG data'!$A:$AD,'CCG data'!N$3,FALSE))</f>
        <v>0.11700000000000001</v>
      </c>
      <c r="V201" s="15">
        <f>IF(V200="","",VLOOKUP($E200&amp;$D$91&amp;$D$92,'CCG data'!$A:$AD,'CCG data'!O$3,FALSE))</f>
        <v>0.114</v>
      </c>
      <c r="W201" s="135">
        <f>IF(V200="","",VLOOKUP($E200&amp;$D$91&amp;$D$92,'CCG data'!$A:$AD,'CCG data'!P$3,FALSE))</f>
        <v>0.14699999999999999</v>
      </c>
      <c r="Z201" s="163" t="str">
        <f>IFERROR(VLOOKUP($E201&amp;$D$92, Outliers!$A$4:$P$214,13,FALSE),"0")</f>
        <v>0</v>
      </c>
      <c r="AA201" s="163" t="str">
        <f>IFERROR(VLOOKUP($E201&amp;$D$92, Outliers!$A$4:$P$214,14,FALSE),"0")</f>
        <v>0</v>
      </c>
      <c r="AB201" s="163" t="str">
        <f>IFERROR(VLOOKUP($E201&amp;$D$92, Outliers!$A$4:$P$214,15,FALSE),"0")</f>
        <v>0</v>
      </c>
    </row>
    <row r="202" spans="4:28" ht="15.75" x14ac:dyDescent="0.25">
      <c r="D202" s="318"/>
      <c r="E202" s="104" t="s">
        <v>184</v>
      </c>
      <c r="F202" s="405" t="str">
        <f>IF(OR(ISERROR(VLOOKUP($E202&amp;$D$91&amp;$D$92,'CCG data'!$A:$AD,'CCG data'!R$3,FALSE)),ISBLANK(VLOOKUP($E202&amp;$D$91&amp;$D$92,'CCG data'!$A:$AD,'CCG data'!R$3,FALSE))),"",VLOOKUP($E202&amp;$D$91&amp;$D$92,'CCG data'!$A:$AD,'CCG data'!R$3,FALSE))</f>
        <v/>
      </c>
      <c r="G202" s="406"/>
      <c r="H202" s="406">
        <f>IF(OR(ISERROR(VLOOKUP($E202&amp;$D$91&amp;$D$92,'CCG data'!$A:$AD,'CCG data'!S$3,FALSE)),ISBLANK(VLOOKUP($E202&amp;$D$91&amp;$D$92,'CCG data'!$A:$AD,'CCG data'!S$3,FALSE))),"",VLOOKUP($E202&amp;$D$91&amp;$D$92,'CCG data'!$A:$AD,'CCG data'!S$3,FALSE))</f>
        <v>113.0129237507779</v>
      </c>
      <c r="I202" s="406"/>
      <c r="J202" s="406">
        <f>IF(OR(ISERROR(VLOOKUP($E202&amp;$D$91&amp;$D$92,'CCG data'!$A:$AD,'CCG data'!T$3,FALSE)),ISBLANK(VLOOKUP($E202&amp;$D$91&amp;$D$92,'CCG data'!$A:$AD,'CCG data'!T$3,FALSE))),"",VLOOKUP($E202&amp;$D$91&amp;$D$92,'CCG data'!$A:$AD,'CCG data'!T$3,FALSE))</f>
        <v>15.074638025567594</v>
      </c>
      <c r="K202" s="406"/>
      <c r="L202" s="406">
        <f>IF(OR(ISERROR(VLOOKUP($E202&amp;$D$91&amp;$D$92,'CCG data'!$A:$AD,'CCG data'!U$3,FALSE)),ISBLANK(VLOOKUP($E202&amp;$D$91&amp;$D$92,'CCG data'!$A:$AD,'CCG data'!U$3,FALSE))),"",VLOOKUP($E202&amp;$D$91&amp;$D$92,'CCG data'!$A:$AD,'CCG data'!U$3,FALSE))</f>
        <v>27.594050984152453</v>
      </c>
      <c r="M202" s="407"/>
      <c r="N202" s="362">
        <f>IF(OR(ISERROR(VLOOKUP($E202&amp;$D$91&amp;$D$92,'CCG data'!$A:$AD,'CCG data'!G$3,FALSE)),ISBLANK(VLOOKUP($E202&amp;$D$91&amp;$D$92,'CCG data'!$A:$AD,'CCG data'!G$3,FALSE))),"",VLOOKUP($E202&amp;$D$91&amp;$D$92,'CCG data'!$A:$AD,'CCG data'!G$3,FALSE))</f>
        <v>1457</v>
      </c>
      <c r="P202" s="397" t="str">
        <f>IF(OR(ISERROR(VLOOKUP($E202&amp;$D$91&amp;$D$92,'CCG data'!$A:$AD,'CCG data'!B$3,FALSE)),ISBLANK(VLOOKUP($E202&amp;$D$91&amp;$D$92,'CCG data'!$A:$AD,'CCG data'!B$3,FALSE))),"",VLOOKUP($E202&amp;$D$91&amp;$D$92,'CCG data'!$A:$AD,'CCG data'!B$3,FALSE))</f>
        <v/>
      </c>
      <c r="Q202" s="263"/>
      <c r="R202" s="263">
        <f>IF(OR(ISERROR(VLOOKUP($E202&amp;$D$91&amp;$D$92,'CCG data'!$A:$AD,'CCG data'!C$3,FALSE)),ISBLANK(VLOOKUP($E202&amp;$D$91&amp;$D$92,'CCG data'!$A:$AD,'CCG data'!C$3,FALSE))),"",VLOOKUP($E202&amp;$D$91&amp;$D$92,'CCG data'!$A:$AD,'CCG data'!C$3,FALSE))</f>
        <v>0.72752230610844204</v>
      </c>
      <c r="S202" s="263"/>
      <c r="T202" s="263">
        <f>IF(OR(ISERROR(VLOOKUP($E202&amp;$D$91&amp;$D$92,'CCG data'!$A:$AD,'CCG data'!D$3,FALSE)),ISBLANK(VLOOKUP($E202&amp;$D$91&amp;$D$92,'CCG data'!$A:$AD,'CCG data'!D$3,FALSE))),"",VLOOKUP($E202&amp;$D$91&amp;$D$92,'CCG data'!$A:$AD,'CCG data'!D$3,FALSE))</f>
        <v>9.0597117364447491E-2</v>
      </c>
      <c r="U202" s="263"/>
      <c r="V202" s="263">
        <f>IF(OR(ISERROR(VLOOKUP($E202&amp;$D$91&amp;$D$92,'CCG data'!$A:$AD,'CCG data'!E$3,FALSE)),ISBLANK(VLOOKUP($E202&amp;$D$91&amp;$D$92,'CCG data'!$A:$AD,'CCG data'!E$3,FALSE))),"",VLOOKUP($E202&amp;$D$91&amp;$D$92,'CCG data'!$A:$AD,'CCG data'!E$3,FALSE))</f>
        <v>0.18188057652711051</v>
      </c>
      <c r="W202" s="398"/>
      <c r="Z202" s="163">
        <f>IFERROR(VLOOKUP($E202&amp;$D$92, Outliers!$A$4:$P$214,13,FALSE),"0")</f>
        <v>1</v>
      </c>
      <c r="AA202" s="163">
        <f>IFERROR(VLOOKUP($E202&amp;$D$92, Outliers!$A$4:$P$214,14,FALSE),"0")</f>
        <v>0</v>
      </c>
      <c r="AB202" s="163">
        <f>IFERROR(VLOOKUP($E202&amp;$D$92, Outliers!$A$4:$P$214,15,FALSE),"0")</f>
        <v>0</v>
      </c>
    </row>
    <row r="203" spans="4:28" x14ac:dyDescent="0.25">
      <c r="D203" s="318"/>
      <c r="E203" s="103" t="s">
        <v>27</v>
      </c>
      <c r="F203" s="95" t="str">
        <f>IF(P202="","",VLOOKUP($E202&amp;$D$91&amp;$D$92,'CCG data'!$A:$AD,'CCG data'!W$3,FALSE))</f>
        <v/>
      </c>
      <c r="G203" s="96" t="str">
        <f>IF(P202="","",VLOOKUP($E202&amp;$D$91&amp;$D$92,'CCG data'!$A:$AD,'CCG data'!X$3,FALSE))</f>
        <v/>
      </c>
      <c r="H203" s="96">
        <f>IF(R202="","",VLOOKUP($E202&amp;$D$91&amp;$D$92,'CCG data'!$A:$AD,'CCG data'!Y$3,FALSE))</f>
        <v>106.2094416052533</v>
      </c>
      <c r="I203" s="96">
        <f>IF(R202="","",VLOOKUP($E202&amp;$D$91&amp;$D$92,'CCG data'!$A:$AD,'CCG data'!Z$3,FALSE))</f>
        <v>119.8164058963025</v>
      </c>
      <c r="J203" s="96">
        <f>IF(T202="","",VLOOKUP($E202&amp;$D$91&amp;$D$92,'CCG data'!$A:$AD,'CCG data'!AA$3,FALSE))</f>
        <v>12.502963526733588</v>
      </c>
      <c r="K203" s="96">
        <f>IF(T202="","",VLOOKUP($E202&amp;$D$91&amp;$D$92,'CCG data'!$A:$AD,'CCG data'!AB$3,FALSE))</f>
        <v>17.646312524401601</v>
      </c>
      <c r="L203" s="96">
        <f>IF(V202="","",VLOOKUP($E202&amp;$D$91&amp;$D$92,'CCG data'!$A:$AD,'CCG data'!AC$3,FALSE))</f>
        <v>24.271676392598994</v>
      </c>
      <c r="M203" s="96">
        <f>IF(V202="","",VLOOKUP($E202&amp;$D$91&amp;$D$92,'CCG data'!$A:$AD,'CCG data'!AD$3,FALSE))</f>
        <v>30.916425575705912</v>
      </c>
      <c r="N203" s="363"/>
      <c r="P203" s="150" t="str">
        <f>IF(P202="","",VLOOKUP($E202&amp;$D$91&amp;$D$92,'CCG data'!$A:$AD,'CCG data'!I$3,FALSE))</f>
        <v/>
      </c>
      <c r="Q203" s="15" t="str">
        <f>IF(P202="","",VLOOKUP($E202&amp;$D$91&amp;$D$92,'CCG data'!$A:$AD,'CCG data'!J$3,FALSE))</f>
        <v/>
      </c>
      <c r="R203" s="15">
        <f>IF(R202="","",VLOOKUP($E202&amp;$D$91&amp;$D$92,'CCG data'!$A:$AD,'CCG data'!K$3,FALSE))</f>
        <v>0.70399999999999996</v>
      </c>
      <c r="S203" s="15">
        <f>IF(R202="","",VLOOKUP($E202&amp;$D$91&amp;$D$92,'CCG data'!$A:$AD,'CCG data'!L$3,FALSE))</f>
        <v>0.75</v>
      </c>
      <c r="T203" s="15">
        <f>IF(T202="","",VLOOKUP($E202&amp;$D$91&amp;$D$92,'CCG data'!$A:$AD,'CCG data'!M$3,FALSE))</f>
        <v>7.6999999999999999E-2</v>
      </c>
      <c r="U203" s="15">
        <f>IF(T202="","",VLOOKUP($E202&amp;$D$91&amp;$D$92,'CCG data'!$A:$AD,'CCG data'!N$3,FALSE))</f>
        <v>0.106</v>
      </c>
      <c r="V203" s="15">
        <f>IF(V202="","",VLOOKUP($E202&amp;$D$91&amp;$D$92,'CCG data'!$A:$AD,'CCG data'!O$3,FALSE))</f>
        <v>0.16300000000000001</v>
      </c>
      <c r="W203" s="135">
        <f>IF(V202="","",VLOOKUP($E202&amp;$D$91&amp;$D$92,'CCG data'!$A:$AD,'CCG data'!P$3,FALSE))</f>
        <v>0.20300000000000001</v>
      </c>
      <c r="Z203" s="163" t="str">
        <f>IFERROR(VLOOKUP($E203&amp;$D$92, Outliers!$A$4:$P$214,13,FALSE),"0")</f>
        <v>0</v>
      </c>
      <c r="AA203" s="163" t="str">
        <f>IFERROR(VLOOKUP($E203&amp;$D$92, Outliers!$A$4:$P$214,14,FALSE),"0")</f>
        <v>0</v>
      </c>
      <c r="AB203" s="163" t="str">
        <f>IFERROR(VLOOKUP($E203&amp;$D$92, Outliers!$A$4:$P$214,15,FALSE),"0")</f>
        <v>0</v>
      </c>
    </row>
    <row r="204" spans="4:28" ht="15.75" x14ac:dyDescent="0.25">
      <c r="D204" s="318"/>
      <c r="E204" s="104" t="s">
        <v>185</v>
      </c>
      <c r="F204" s="405" t="str">
        <f>IF(OR(ISERROR(VLOOKUP($E204&amp;$D$91&amp;$D$92,'CCG data'!$A:$AD,'CCG data'!R$3,FALSE)),ISBLANK(VLOOKUP($E204&amp;$D$91&amp;$D$92,'CCG data'!$A:$AD,'CCG data'!R$3,FALSE))),"",VLOOKUP($E204&amp;$D$91&amp;$D$92,'CCG data'!$A:$AD,'CCG data'!R$3,FALSE))</f>
        <v/>
      </c>
      <c r="G204" s="406"/>
      <c r="H204" s="406">
        <f>IF(OR(ISERROR(VLOOKUP($E204&amp;$D$91&amp;$D$92,'CCG data'!$A:$AD,'CCG data'!S$3,FALSE)),ISBLANK(VLOOKUP($E204&amp;$D$91&amp;$D$92,'CCG data'!$A:$AD,'CCG data'!S$3,FALSE))),"",VLOOKUP($E204&amp;$D$91&amp;$D$92,'CCG data'!$A:$AD,'CCG data'!S$3,FALSE))</f>
        <v>127.66019022352572</v>
      </c>
      <c r="I204" s="406"/>
      <c r="J204" s="406">
        <f>IF(OR(ISERROR(VLOOKUP($E204&amp;$D$91&amp;$D$92,'CCG data'!$A:$AD,'CCG data'!T$3,FALSE)),ISBLANK(VLOOKUP($E204&amp;$D$91&amp;$D$92,'CCG data'!$A:$AD,'CCG data'!T$3,FALSE))),"",VLOOKUP($E204&amp;$D$91&amp;$D$92,'CCG data'!$A:$AD,'CCG data'!T$3,FALSE))</f>
        <v>16.14083821827537</v>
      </c>
      <c r="K204" s="406"/>
      <c r="L204" s="406">
        <f>IF(OR(ISERROR(VLOOKUP($E204&amp;$D$91&amp;$D$92,'CCG data'!$A:$AD,'CCG data'!U$3,FALSE)),ISBLANK(VLOOKUP($E204&amp;$D$91&amp;$D$92,'CCG data'!$A:$AD,'CCG data'!U$3,FALSE))),"",VLOOKUP($E204&amp;$D$91&amp;$D$92,'CCG data'!$A:$AD,'CCG data'!U$3,FALSE))</f>
        <v>45.70119408368658</v>
      </c>
      <c r="M204" s="407"/>
      <c r="N204" s="362">
        <f>IF(OR(ISERROR(VLOOKUP($E204&amp;$D$91&amp;$D$92,'CCG data'!$A:$AD,'CCG data'!G$3,FALSE)),ISBLANK(VLOOKUP($E204&amp;$D$91&amp;$D$92,'CCG data'!$A:$AD,'CCG data'!G$3,FALSE))),"",VLOOKUP($E204&amp;$D$91&amp;$D$92,'CCG data'!$A:$AD,'CCG data'!G$3,FALSE))</f>
        <v>1779</v>
      </c>
      <c r="P204" s="397" t="str">
        <f>IF(OR(ISERROR(VLOOKUP($E204&amp;$D$91&amp;$D$92,'CCG data'!$A:$AD,'CCG data'!B$3,FALSE)),ISBLANK(VLOOKUP($E204&amp;$D$91&amp;$D$92,'CCG data'!$A:$AD,'CCG data'!B$3,FALSE))),"",VLOOKUP($E204&amp;$D$91&amp;$D$92,'CCG data'!$A:$AD,'CCG data'!B$3,FALSE))</f>
        <v/>
      </c>
      <c r="Q204" s="263"/>
      <c r="R204" s="263">
        <f>IF(OR(ISERROR(VLOOKUP($E204&amp;$D$91&amp;$D$92,'CCG data'!$A:$AD,'CCG data'!C$3,FALSE)),ISBLANK(VLOOKUP($E204&amp;$D$91&amp;$D$92,'CCG data'!$A:$AD,'CCG data'!C$3,FALSE))),"",VLOOKUP($E204&amp;$D$91&amp;$D$92,'CCG data'!$A:$AD,'CCG data'!C$3,FALSE))</f>
        <v>0.67959527824620569</v>
      </c>
      <c r="S204" s="263"/>
      <c r="T204" s="263">
        <f>IF(OR(ISERROR(VLOOKUP($E204&amp;$D$91&amp;$D$92,'CCG data'!$A:$AD,'CCG data'!D$3,FALSE)),ISBLANK(VLOOKUP($E204&amp;$D$91&amp;$D$92,'CCG data'!$A:$AD,'CCG data'!D$3,FALSE))),"",VLOOKUP($E204&amp;$D$91&amp;$D$92,'CCG data'!$A:$AD,'CCG data'!D$3,FALSE))</f>
        <v>7.7571669477234401E-2</v>
      </c>
      <c r="U204" s="263"/>
      <c r="V204" s="263">
        <f>IF(OR(ISERROR(VLOOKUP($E204&amp;$D$91&amp;$D$92,'CCG data'!$A:$AD,'CCG data'!E$3,FALSE)),ISBLANK(VLOOKUP($E204&amp;$D$91&amp;$D$92,'CCG data'!$A:$AD,'CCG data'!E$3,FALSE))),"",VLOOKUP($E204&amp;$D$91&amp;$D$92,'CCG data'!$A:$AD,'CCG data'!E$3,FALSE))</f>
        <v>0.24283305227655985</v>
      </c>
      <c r="W204" s="398"/>
      <c r="Z204" s="163">
        <f>IFERROR(VLOOKUP($E204&amp;$D$92, Outliers!$A$4:$P$214,13,FALSE),"0")</f>
        <v>0</v>
      </c>
      <c r="AA204" s="163">
        <f>IFERROR(VLOOKUP($E204&amp;$D$92, Outliers!$A$4:$P$214,14,FALSE),"0")</f>
        <v>0</v>
      </c>
      <c r="AB204" s="163">
        <f>IFERROR(VLOOKUP($E204&amp;$D$92, Outliers!$A$4:$P$214,15,FALSE),"0")</f>
        <v>1</v>
      </c>
    </row>
    <row r="205" spans="4:28" x14ac:dyDescent="0.25">
      <c r="D205" s="318"/>
      <c r="E205" s="103" t="s">
        <v>27</v>
      </c>
      <c r="F205" s="95" t="str">
        <f>IF(P204="","",VLOOKUP($E204&amp;$D$91&amp;$D$92,'CCG data'!$A:$AD,'CCG data'!W$3,FALSE))</f>
        <v/>
      </c>
      <c r="G205" s="96" t="str">
        <f>IF(P204="","",VLOOKUP($E204&amp;$D$91&amp;$D$92,'CCG data'!$A:$AD,'CCG data'!X$3,FALSE))</f>
        <v/>
      </c>
      <c r="H205" s="96">
        <f>IF(R204="","",VLOOKUP($E204&amp;$D$91&amp;$D$92,'CCG data'!$A:$AD,'CCG data'!Y$3,FALSE))</f>
        <v>120.46407003670846</v>
      </c>
      <c r="I205" s="96">
        <f>IF(R204="","",VLOOKUP($E204&amp;$D$91&amp;$D$92,'CCG data'!$A:$AD,'CCG data'!Z$3,FALSE))</f>
        <v>134.85631041034299</v>
      </c>
      <c r="J205" s="96">
        <f>IF(T204="","",VLOOKUP($E204&amp;$D$91&amp;$D$92,'CCG data'!$A:$AD,'CCG data'!AA$3,FALSE))</f>
        <v>13.447799405010816</v>
      </c>
      <c r="K205" s="96">
        <f>IF(T204="","",VLOOKUP($E204&amp;$D$91&amp;$D$92,'CCG data'!$A:$AD,'CCG data'!AB$3,FALSE))</f>
        <v>18.833877031539924</v>
      </c>
      <c r="L205" s="96">
        <f>IF(V204="","",VLOOKUP($E204&amp;$D$91&amp;$D$92,'CCG data'!$A:$AD,'CCG data'!AC$3,FALSE))</f>
        <v>41.391546621624293</v>
      </c>
      <c r="M205" s="96">
        <f>IF(V204="","",VLOOKUP($E204&amp;$D$91&amp;$D$92,'CCG data'!$A:$AD,'CCG data'!AD$3,FALSE))</f>
        <v>50.010841545748868</v>
      </c>
      <c r="N205" s="363"/>
      <c r="P205" s="150" t="str">
        <f>IF(P204="","",VLOOKUP($E204&amp;$D$91&amp;$D$92,'CCG data'!$A:$AD,'CCG data'!I$3,FALSE))</f>
        <v/>
      </c>
      <c r="Q205" s="15" t="str">
        <f>IF(P204="","",VLOOKUP($E204&amp;$D$91&amp;$D$92,'CCG data'!$A:$AD,'CCG data'!J$3,FALSE))</f>
        <v/>
      </c>
      <c r="R205" s="15">
        <f>IF(R204="","",VLOOKUP($E204&amp;$D$91&amp;$D$92,'CCG data'!$A:$AD,'CCG data'!K$3,FALSE))</f>
        <v>0.65800000000000003</v>
      </c>
      <c r="S205" s="15">
        <f>IF(R204="","",VLOOKUP($E204&amp;$D$91&amp;$D$92,'CCG data'!$A:$AD,'CCG data'!L$3,FALSE))</f>
        <v>0.70099999999999996</v>
      </c>
      <c r="T205" s="15">
        <f>IF(T204="","",VLOOKUP($E204&amp;$D$91&amp;$D$92,'CCG data'!$A:$AD,'CCG data'!M$3,FALSE))</f>
        <v>6.6000000000000003E-2</v>
      </c>
      <c r="U205" s="15">
        <f>IF(T204="","",VLOOKUP($E204&amp;$D$91&amp;$D$92,'CCG data'!$A:$AD,'CCG data'!N$3,FALSE))</f>
        <v>9.0999999999999998E-2</v>
      </c>
      <c r="V205" s="15">
        <f>IF(V204="","",VLOOKUP($E204&amp;$D$91&amp;$D$92,'CCG data'!$A:$AD,'CCG data'!O$3,FALSE))</f>
        <v>0.223</v>
      </c>
      <c r="W205" s="135">
        <f>IF(V204="","",VLOOKUP($E204&amp;$D$91&amp;$D$92,'CCG data'!$A:$AD,'CCG data'!P$3,FALSE))</f>
        <v>0.26300000000000001</v>
      </c>
      <c r="Z205" s="163" t="str">
        <f>IFERROR(VLOOKUP($E205&amp;$D$92, Outliers!$A$4:$P$214,13,FALSE),"0")</f>
        <v>0</v>
      </c>
      <c r="AA205" s="163" t="str">
        <f>IFERROR(VLOOKUP($E205&amp;$D$92, Outliers!$A$4:$P$214,14,FALSE),"0")</f>
        <v>0</v>
      </c>
      <c r="AB205" s="163" t="str">
        <f>IFERROR(VLOOKUP($E205&amp;$D$92, Outliers!$A$4:$P$214,15,FALSE),"0")</f>
        <v>0</v>
      </c>
    </row>
    <row r="206" spans="4:28" ht="15.75" x14ac:dyDescent="0.25">
      <c r="D206" s="318"/>
      <c r="E206" s="104" t="s">
        <v>186</v>
      </c>
      <c r="F206" s="405" t="str">
        <f>IF(OR(ISERROR(VLOOKUP($E206&amp;$D$91&amp;$D$92,'CCG data'!$A:$AD,'CCG data'!R$3,FALSE)),ISBLANK(VLOOKUP($E206&amp;$D$91&amp;$D$92,'CCG data'!$A:$AD,'CCG data'!R$3,FALSE))),"",VLOOKUP($E206&amp;$D$91&amp;$D$92,'CCG data'!$A:$AD,'CCG data'!R$3,FALSE))</f>
        <v/>
      </c>
      <c r="G206" s="406"/>
      <c r="H206" s="406">
        <f>IF(OR(ISERROR(VLOOKUP($E206&amp;$D$91&amp;$D$92,'CCG data'!$A:$AD,'CCG data'!S$3,FALSE)),ISBLANK(VLOOKUP($E206&amp;$D$91&amp;$D$92,'CCG data'!$A:$AD,'CCG data'!S$3,FALSE))),"",VLOOKUP($E206&amp;$D$91&amp;$D$92,'CCG data'!$A:$AD,'CCG data'!S$3,FALSE))</f>
        <v>97.969246867591465</v>
      </c>
      <c r="I206" s="406"/>
      <c r="J206" s="406">
        <f>IF(OR(ISERROR(VLOOKUP($E206&amp;$D$91&amp;$D$92,'CCG data'!$A:$AD,'CCG data'!T$3,FALSE)),ISBLANK(VLOOKUP($E206&amp;$D$91&amp;$D$92,'CCG data'!$A:$AD,'CCG data'!T$3,FALSE))),"",VLOOKUP($E206&amp;$D$91&amp;$D$92,'CCG data'!$A:$AD,'CCG data'!T$3,FALSE))</f>
        <v>17.20762918285352</v>
      </c>
      <c r="K206" s="406"/>
      <c r="L206" s="406">
        <f>IF(OR(ISERROR(VLOOKUP($E206&amp;$D$91&amp;$D$92,'CCG data'!$A:$AD,'CCG data'!U$3,FALSE)),ISBLANK(VLOOKUP($E206&amp;$D$91&amp;$D$92,'CCG data'!$A:$AD,'CCG data'!U$3,FALSE))),"",VLOOKUP($E206&amp;$D$91&amp;$D$92,'CCG data'!$A:$AD,'CCG data'!U$3,FALSE))</f>
        <v>23.661880147567924</v>
      </c>
      <c r="M206" s="407"/>
      <c r="N206" s="362">
        <f>IF(OR(ISERROR(VLOOKUP($E206&amp;$D$91&amp;$D$92,'CCG data'!$A:$AD,'CCG data'!G$3,FALSE)),ISBLANK(VLOOKUP($E206&amp;$D$91&amp;$D$92,'CCG data'!$A:$AD,'CCG data'!G$3,FALSE))),"",VLOOKUP($E206&amp;$D$91&amp;$D$92,'CCG data'!$A:$AD,'CCG data'!G$3,FALSE))</f>
        <v>531</v>
      </c>
      <c r="P206" s="397" t="str">
        <f>IF(OR(ISERROR(VLOOKUP($E206&amp;$D$91&amp;$D$92,'CCG data'!$A:$AD,'CCG data'!B$3,FALSE)),ISBLANK(VLOOKUP($E206&amp;$D$91&amp;$D$92,'CCG data'!$A:$AD,'CCG data'!B$3,FALSE))),"",VLOOKUP($E206&amp;$D$91&amp;$D$92,'CCG data'!$A:$AD,'CCG data'!B$3,FALSE))</f>
        <v/>
      </c>
      <c r="Q206" s="263"/>
      <c r="R206" s="263">
        <f>IF(OR(ISERROR(VLOOKUP($E206&amp;$D$91&amp;$D$92,'CCG data'!$A:$AD,'CCG data'!C$3,FALSE)),ISBLANK(VLOOKUP($E206&amp;$D$91&amp;$D$92,'CCG data'!$A:$AD,'CCG data'!C$3,FALSE))),"",VLOOKUP($E206&amp;$D$91&amp;$D$92,'CCG data'!$A:$AD,'CCG data'!C$3,FALSE))</f>
        <v>0.71751412429378536</v>
      </c>
      <c r="S206" s="263"/>
      <c r="T206" s="263">
        <f>IF(OR(ISERROR(VLOOKUP($E206&amp;$D$91&amp;$D$92,'CCG data'!$A:$AD,'CCG data'!D$3,FALSE)),ISBLANK(VLOOKUP($E206&amp;$D$91&amp;$D$92,'CCG data'!$A:$AD,'CCG data'!D$3,FALSE))),"",VLOOKUP($E206&amp;$D$91&amp;$D$92,'CCG data'!$A:$AD,'CCG data'!D$3,FALSE))</f>
        <v>0.10922787193973635</v>
      </c>
      <c r="U206" s="263"/>
      <c r="V206" s="263">
        <f>IF(OR(ISERROR(VLOOKUP($E206&amp;$D$91&amp;$D$92,'CCG data'!$A:$AD,'CCG data'!E$3,FALSE)),ISBLANK(VLOOKUP($E206&amp;$D$91&amp;$D$92,'CCG data'!$A:$AD,'CCG data'!E$3,FALSE))),"",VLOOKUP($E206&amp;$D$91&amp;$D$92,'CCG data'!$A:$AD,'CCG data'!E$3,FALSE))</f>
        <v>0.17325800376647835</v>
      </c>
      <c r="W206" s="398"/>
      <c r="Z206" s="163">
        <f>IFERROR(VLOOKUP($E206&amp;$D$92, Outliers!$A$4:$P$214,13,FALSE),"0")</f>
        <v>1</v>
      </c>
      <c r="AA206" s="163">
        <f>IFERROR(VLOOKUP($E206&amp;$D$92, Outliers!$A$4:$P$214,14,FALSE),"0")</f>
        <v>0</v>
      </c>
      <c r="AB206" s="163">
        <f>IFERROR(VLOOKUP($E206&amp;$D$92, Outliers!$A$4:$P$214,15,FALSE),"0")</f>
        <v>0</v>
      </c>
    </row>
    <row r="207" spans="4:28" x14ac:dyDescent="0.25">
      <c r="D207" s="318"/>
      <c r="E207" s="103" t="s">
        <v>27</v>
      </c>
      <c r="F207" s="95" t="str">
        <f>IF(P206="","",VLOOKUP($E206&amp;$D$91&amp;$D$92,'CCG data'!$A:$AD,'CCG data'!W$3,FALSE))</f>
        <v/>
      </c>
      <c r="G207" s="96" t="str">
        <f>IF(P206="","",VLOOKUP($E206&amp;$D$91&amp;$D$92,'CCG data'!$A:$AD,'CCG data'!X$3,FALSE))</f>
        <v/>
      </c>
      <c r="H207" s="96">
        <f>IF(R206="","",VLOOKUP($E206&amp;$D$91&amp;$D$92,'CCG data'!$A:$AD,'CCG data'!Y$3,FALSE))</f>
        <v>88.131778407700168</v>
      </c>
      <c r="I207" s="96">
        <f>IF(R206="","",VLOOKUP($E206&amp;$D$91&amp;$D$92,'CCG data'!$A:$AD,'CCG data'!Z$3,FALSE))</f>
        <v>107.80671532748276</v>
      </c>
      <c r="J207" s="96">
        <f>IF(T206="","",VLOOKUP($E206&amp;$D$91&amp;$D$92,'CCG data'!$A:$AD,'CCG data'!AA$3,FALSE))</f>
        <v>12.779063267145737</v>
      </c>
      <c r="K207" s="96">
        <f>IF(T206="","",VLOOKUP($E206&amp;$D$91&amp;$D$92,'CCG data'!$A:$AD,'CCG data'!AB$3,FALSE))</f>
        <v>21.636195098561302</v>
      </c>
      <c r="L207" s="96">
        <f>IF(V206="","",VLOOKUP($E206&amp;$D$91&amp;$D$92,'CCG data'!$A:$AD,'CCG data'!AC$3,FALSE))</f>
        <v>18.826713934598246</v>
      </c>
      <c r="M207" s="96">
        <f>IF(V206="","",VLOOKUP($E206&amp;$D$91&amp;$D$92,'CCG data'!$A:$AD,'CCG data'!AD$3,FALSE))</f>
        <v>28.497046360537603</v>
      </c>
      <c r="N207" s="363"/>
      <c r="P207" s="150" t="str">
        <f>IF(P206="","",VLOOKUP($E206&amp;$D$91&amp;$D$92,'CCG data'!$A:$AD,'CCG data'!I$3,FALSE))</f>
        <v/>
      </c>
      <c r="Q207" s="15" t="str">
        <f>IF(P206="","",VLOOKUP($E206&amp;$D$91&amp;$D$92,'CCG data'!$A:$AD,'CCG data'!J$3,FALSE))</f>
        <v/>
      </c>
      <c r="R207" s="15">
        <f>IF(R206="","",VLOOKUP($E206&amp;$D$91&amp;$D$92,'CCG data'!$A:$AD,'CCG data'!K$3,FALSE))</f>
        <v>0.67800000000000005</v>
      </c>
      <c r="S207" s="15">
        <f>IF(R206="","",VLOOKUP($E206&amp;$D$91&amp;$D$92,'CCG data'!$A:$AD,'CCG data'!L$3,FALSE))</f>
        <v>0.754</v>
      </c>
      <c r="T207" s="15">
        <f>IF(T206="","",VLOOKUP($E206&amp;$D$91&amp;$D$92,'CCG data'!$A:$AD,'CCG data'!M$3,FALSE))</f>
        <v>8.5000000000000006E-2</v>
      </c>
      <c r="U207" s="15">
        <f>IF(T206="","",VLOOKUP($E206&amp;$D$91&amp;$D$92,'CCG data'!$A:$AD,'CCG data'!N$3,FALSE))</f>
        <v>0.13900000000000001</v>
      </c>
      <c r="V207" s="15">
        <f>IF(V206="","",VLOOKUP($E206&amp;$D$91&amp;$D$92,'CCG data'!$A:$AD,'CCG data'!O$3,FALSE))</f>
        <v>0.14299999999999999</v>
      </c>
      <c r="W207" s="135">
        <f>IF(V206="","",VLOOKUP($E206&amp;$D$91&amp;$D$92,'CCG data'!$A:$AD,'CCG data'!P$3,FALSE))</f>
        <v>0.20799999999999999</v>
      </c>
      <c r="Z207" s="163" t="str">
        <f>IFERROR(VLOOKUP($E207&amp;$D$92, Outliers!$A$4:$P$214,13,FALSE),"0")</f>
        <v>0</v>
      </c>
      <c r="AA207" s="163" t="str">
        <f>IFERROR(VLOOKUP($E207&amp;$D$92, Outliers!$A$4:$P$214,14,FALSE),"0")</f>
        <v>0</v>
      </c>
      <c r="AB207" s="163" t="str">
        <f>IFERROR(VLOOKUP($E207&amp;$D$92, Outliers!$A$4:$P$214,15,FALSE),"0")</f>
        <v>0</v>
      </c>
    </row>
    <row r="208" spans="4:28" ht="15.75" x14ac:dyDescent="0.25">
      <c r="D208" s="318"/>
      <c r="E208" s="104" t="s">
        <v>406</v>
      </c>
      <c r="F208" s="405" t="str">
        <f>IF(OR(ISERROR(VLOOKUP($E208&amp;$D$91&amp;$D$92,'CCG data'!$A:$AD,'CCG data'!R$3,FALSE)),ISBLANK(VLOOKUP($E208&amp;$D$91&amp;$D$92,'CCG data'!$A:$AD,'CCG data'!R$3,FALSE))),"",VLOOKUP($E208&amp;$D$91&amp;$D$92,'CCG data'!$A:$AD,'CCG data'!R$3,FALSE))</f>
        <v/>
      </c>
      <c r="G208" s="406"/>
      <c r="H208" s="406">
        <f>IF(OR(ISERROR(VLOOKUP($E208&amp;$D$91&amp;$D$92,'CCG data'!$A:$AD,'CCG data'!S$3,FALSE)),ISBLANK(VLOOKUP($E208&amp;$D$91&amp;$D$92,'CCG data'!$A:$AD,'CCG data'!S$3,FALSE))),"",VLOOKUP($E208&amp;$D$91&amp;$D$92,'CCG data'!$A:$AD,'CCG data'!S$3,FALSE))</f>
        <v>109.53085810950932</v>
      </c>
      <c r="I208" s="406"/>
      <c r="J208" s="406">
        <f>IF(OR(ISERROR(VLOOKUP($E208&amp;$D$91&amp;$D$92,'CCG data'!$A:$AD,'CCG data'!T$3,FALSE)),ISBLANK(VLOOKUP($E208&amp;$D$91&amp;$D$92,'CCG data'!$A:$AD,'CCG data'!T$3,FALSE))),"",VLOOKUP($E208&amp;$D$91&amp;$D$92,'CCG data'!$A:$AD,'CCG data'!T$3,FALSE))</f>
        <v>18.952857510340724</v>
      </c>
      <c r="K208" s="406"/>
      <c r="L208" s="406">
        <f>IF(OR(ISERROR(VLOOKUP($E208&amp;$D$91&amp;$D$92,'CCG data'!$A:$AD,'CCG data'!U$3,FALSE)),ISBLANK(VLOOKUP($E208&amp;$D$91&amp;$D$92,'CCG data'!$A:$AD,'CCG data'!U$3,FALSE))),"",VLOOKUP($E208&amp;$D$91&amp;$D$92,'CCG data'!$A:$AD,'CCG data'!U$3,FALSE))</f>
        <v>15.269340986606899</v>
      </c>
      <c r="M208" s="407"/>
      <c r="N208" s="362">
        <f>IF(OR(ISERROR(VLOOKUP($E208&amp;$D$91&amp;$D$92,'CCG data'!$A:$AD,'CCG data'!G$3,FALSE)),ISBLANK(VLOOKUP($E208&amp;$D$91&amp;$D$92,'CCG data'!$A:$AD,'CCG data'!G$3,FALSE))),"",VLOOKUP($E208&amp;$D$91&amp;$D$92,'CCG data'!$A:$AD,'CCG data'!G$3,FALSE))</f>
        <v>1239</v>
      </c>
      <c r="P208" s="397" t="str">
        <f>IF(OR(ISERROR(VLOOKUP($E208&amp;$D$91&amp;$D$92,'CCG data'!$A:$AD,'CCG data'!B$3,FALSE)),ISBLANK(VLOOKUP($E208&amp;$D$91&amp;$D$92,'CCG data'!$A:$AD,'CCG data'!B$3,FALSE))),"",VLOOKUP($E208&amp;$D$91&amp;$D$92,'CCG data'!$A:$AD,'CCG data'!B$3,FALSE))</f>
        <v/>
      </c>
      <c r="Q208" s="263"/>
      <c r="R208" s="263">
        <f>IF(OR(ISERROR(VLOOKUP($E208&amp;$D$91&amp;$D$92,'CCG data'!$A:$AD,'CCG data'!C$3,FALSE)),ISBLANK(VLOOKUP($E208&amp;$D$91&amp;$D$92,'CCG data'!$A:$AD,'CCG data'!C$3,FALSE))),"",VLOOKUP($E208&amp;$D$91&amp;$D$92,'CCG data'!$A:$AD,'CCG data'!C$3,FALSE))</f>
        <v>0.76916868442292174</v>
      </c>
      <c r="S208" s="263"/>
      <c r="T208" s="263">
        <f>IF(OR(ISERROR(VLOOKUP($E208&amp;$D$91&amp;$D$92,'CCG data'!$A:$AD,'CCG data'!D$3,FALSE)),ISBLANK(VLOOKUP($E208&amp;$D$91&amp;$D$92,'CCG data'!$A:$AD,'CCG data'!D$3,FALSE))),"",VLOOKUP($E208&amp;$D$91&amp;$D$92,'CCG data'!$A:$AD,'CCG data'!D$3,FALSE))</f>
        <v>0.12106537530266344</v>
      </c>
      <c r="U208" s="263"/>
      <c r="V208" s="263">
        <f>IF(OR(ISERROR(VLOOKUP($E208&amp;$D$91&amp;$D$92,'CCG data'!$A:$AD,'CCG data'!E$3,FALSE)),ISBLANK(VLOOKUP($E208&amp;$D$91&amp;$D$92,'CCG data'!$A:$AD,'CCG data'!E$3,FALSE))),"",VLOOKUP($E208&amp;$D$91&amp;$D$92,'CCG data'!$A:$AD,'CCG data'!E$3,FALSE))</f>
        <v>0.10976594027441484</v>
      </c>
      <c r="W208" s="398"/>
      <c r="Z208" s="163">
        <f>IFERROR(VLOOKUP($E208&amp;$D$92, Outliers!$A$4:$P$214,13,FALSE),"0")</f>
        <v>1</v>
      </c>
      <c r="AA208" s="163">
        <f>IFERROR(VLOOKUP($E208&amp;$D$92, Outliers!$A$4:$P$214,14,FALSE),"0")</f>
        <v>0</v>
      </c>
      <c r="AB208" s="163">
        <f>IFERROR(VLOOKUP($E208&amp;$D$92, Outliers!$A$4:$P$214,15,FALSE),"0")</f>
        <v>1</v>
      </c>
    </row>
    <row r="209" spans="4:28" x14ac:dyDescent="0.25">
      <c r="D209" s="318"/>
      <c r="E209" s="103" t="s">
        <v>27</v>
      </c>
      <c r="F209" s="95" t="str">
        <f>IF(P208="","",VLOOKUP($E208&amp;$D$91&amp;$D$92,'CCG data'!$A:$AD,'CCG data'!W$3,FALSE))</f>
        <v/>
      </c>
      <c r="G209" s="96" t="str">
        <f>IF(P208="","",VLOOKUP($E208&amp;$D$91&amp;$D$92,'CCG data'!$A:$AD,'CCG data'!X$3,FALSE))</f>
        <v/>
      </c>
      <c r="H209" s="96">
        <f>IF(R208="","",VLOOKUP($E208&amp;$D$91&amp;$D$92,'CCG data'!$A:$AD,'CCG data'!Y$3,FALSE))</f>
        <v>102.5766751709739</v>
      </c>
      <c r="I209" s="96">
        <f>IF(R208="","",VLOOKUP($E208&amp;$D$91&amp;$D$92,'CCG data'!$A:$AD,'CCG data'!Z$3,FALSE))</f>
        <v>116.48504104804475</v>
      </c>
      <c r="J209" s="96">
        <f>IF(T208="","",VLOOKUP($E208&amp;$D$91&amp;$D$92,'CCG data'!$A:$AD,'CCG data'!AA$3,FALSE))</f>
        <v>15.919768612564024</v>
      </c>
      <c r="K209" s="96">
        <f>IF(T208="","",VLOOKUP($E208&amp;$D$91&amp;$D$92,'CCG data'!$A:$AD,'CCG data'!AB$3,FALSE))</f>
        <v>21.985946408117425</v>
      </c>
      <c r="L209" s="96">
        <f>IF(V208="","",VLOOKUP($E208&amp;$D$91&amp;$D$92,'CCG data'!$A:$AD,'CCG data'!AC$3,FALSE))</f>
        <v>12.703044018850528</v>
      </c>
      <c r="M209" s="96">
        <f>IF(V208="","",VLOOKUP($E208&amp;$D$91&amp;$D$92,'CCG data'!$A:$AD,'CCG data'!AD$3,FALSE))</f>
        <v>17.835637954363271</v>
      </c>
      <c r="N209" s="363"/>
      <c r="P209" s="150" t="str">
        <f>IF(P208="","",VLOOKUP($E208&amp;$D$91&amp;$D$92,'CCG data'!$A:$AD,'CCG data'!I$3,FALSE))</f>
        <v/>
      </c>
      <c r="Q209" s="15" t="str">
        <f>IF(P208="","",VLOOKUP($E208&amp;$D$91&amp;$D$92,'CCG data'!$A:$AD,'CCG data'!J$3,FALSE))</f>
        <v/>
      </c>
      <c r="R209" s="15">
        <f>IF(R208="","",VLOOKUP($E208&amp;$D$91&amp;$D$92,'CCG data'!$A:$AD,'CCG data'!K$3,FALSE))</f>
        <v>0.745</v>
      </c>
      <c r="S209" s="15">
        <f>IF(R208="","",VLOOKUP($E208&amp;$D$91&amp;$D$92,'CCG data'!$A:$AD,'CCG data'!L$3,FALSE))</f>
        <v>0.79200000000000004</v>
      </c>
      <c r="T209" s="15">
        <f>IF(T208="","",VLOOKUP($E208&amp;$D$91&amp;$D$92,'CCG data'!$A:$AD,'CCG data'!M$3,FALSE))</f>
        <v>0.104</v>
      </c>
      <c r="U209" s="15">
        <f>IF(T208="","",VLOOKUP($E208&amp;$D$91&amp;$D$92,'CCG data'!$A:$AD,'CCG data'!N$3,FALSE))</f>
        <v>0.14000000000000001</v>
      </c>
      <c r="V209" s="15">
        <f>IF(V208="","",VLOOKUP($E208&amp;$D$91&amp;$D$92,'CCG data'!$A:$AD,'CCG data'!O$3,FALSE))</f>
        <v>9.4E-2</v>
      </c>
      <c r="W209" s="135">
        <f>IF(V208="","",VLOOKUP($E208&amp;$D$91&amp;$D$92,'CCG data'!$A:$AD,'CCG data'!P$3,FALSE))</f>
        <v>0.128</v>
      </c>
      <c r="Z209" s="163" t="str">
        <f>IFERROR(VLOOKUP($E209&amp;$D$92, Outliers!$A$4:$P$214,13,FALSE),"0")</f>
        <v>0</v>
      </c>
      <c r="AA209" s="163" t="str">
        <f>IFERROR(VLOOKUP($E209&amp;$D$92, Outliers!$A$4:$P$214,14,FALSE),"0")</f>
        <v>0</v>
      </c>
      <c r="AB209" s="163" t="str">
        <f>IFERROR(VLOOKUP($E209&amp;$D$92, Outliers!$A$4:$P$214,15,FALSE),"0")</f>
        <v>0</v>
      </c>
    </row>
    <row r="210" spans="4:28" ht="15.75" x14ac:dyDescent="0.25">
      <c r="D210" s="318"/>
      <c r="E210" s="104" t="s">
        <v>187</v>
      </c>
      <c r="F210" s="405" t="str">
        <f>IF(OR(ISERROR(VLOOKUP($E210&amp;$D$91&amp;$D$92,'CCG data'!$A:$AD,'CCG data'!R$3,FALSE)),ISBLANK(VLOOKUP($E210&amp;$D$91&amp;$D$92,'CCG data'!$A:$AD,'CCG data'!R$3,FALSE))),"",VLOOKUP($E210&amp;$D$91&amp;$D$92,'CCG data'!$A:$AD,'CCG data'!R$3,FALSE))</f>
        <v/>
      </c>
      <c r="G210" s="406"/>
      <c r="H210" s="406">
        <f>IF(OR(ISERROR(VLOOKUP($E210&amp;$D$91&amp;$D$92,'CCG data'!$A:$AD,'CCG data'!S$3,FALSE)),ISBLANK(VLOOKUP($E210&amp;$D$91&amp;$D$92,'CCG data'!$A:$AD,'CCG data'!S$3,FALSE))),"",VLOOKUP($E210&amp;$D$91&amp;$D$92,'CCG data'!$A:$AD,'CCG data'!S$3,FALSE))</f>
        <v>131.4948561960627</v>
      </c>
      <c r="I210" s="406"/>
      <c r="J210" s="406">
        <f>IF(OR(ISERROR(VLOOKUP($E210&amp;$D$91&amp;$D$92,'CCG data'!$A:$AD,'CCG data'!T$3,FALSE)),ISBLANK(VLOOKUP($E210&amp;$D$91&amp;$D$92,'CCG data'!$A:$AD,'CCG data'!T$3,FALSE))),"",VLOOKUP($E210&amp;$D$91&amp;$D$92,'CCG data'!$A:$AD,'CCG data'!T$3,FALSE))</f>
        <v>26.033053375900955</v>
      </c>
      <c r="K210" s="406"/>
      <c r="L210" s="406">
        <f>IF(OR(ISERROR(VLOOKUP($E210&amp;$D$91&amp;$D$92,'CCG data'!$A:$AD,'CCG data'!U$3,FALSE)),ISBLANK(VLOOKUP($E210&amp;$D$91&amp;$D$92,'CCG data'!$A:$AD,'CCG data'!U$3,FALSE))),"",VLOOKUP($E210&amp;$D$91&amp;$D$92,'CCG data'!$A:$AD,'CCG data'!U$3,FALSE))</f>
        <v>19.921789162948009</v>
      </c>
      <c r="M210" s="407"/>
      <c r="N210" s="362">
        <f>IF(OR(ISERROR(VLOOKUP($E210&amp;$D$91&amp;$D$92,'CCG data'!$A:$AD,'CCG data'!G$3,FALSE)),ISBLANK(VLOOKUP($E210&amp;$D$91&amp;$D$92,'CCG data'!$A:$AD,'CCG data'!G$3,FALSE))),"",VLOOKUP($E210&amp;$D$91&amp;$D$92,'CCG data'!$A:$AD,'CCG data'!G$3,FALSE))</f>
        <v>1600</v>
      </c>
      <c r="P210" s="397" t="str">
        <f>IF(OR(ISERROR(VLOOKUP($E210&amp;$D$91&amp;$D$92,'CCG data'!$A:$AD,'CCG data'!B$3,FALSE)),ISBLANK(VLOOKUP($E210&amp;$D$91&amp;$D$92,'CCG data'!$A:$AD,'CCG data'!B$3,FALSE))),"",VLOOKUP($E210&amp;$D$91&amp;$D$92,'CCG data'!$A:$AD,'CCG data'!B$3,FALSE))</f>
        <v/>
      </c>
      <c r="Q210" s="263"/>
      <c r="R210" s="263">
        <f>IF(OR(ISERROR(VLOOKUP($E210&amp;$D$91&amp;$D$92,'CCG data'!$A:$AD,'CCG data'!C$3,FALSE)),ISBLANK(VLOOKUP($E210&amp;$D$91&amp;$D$92,'CCG data'!$A:$AD,'CCG data'!C$3,FALSE))),"",VLOOKUP($E210&amp;$D$91&amp;$D$92,'CCG data'!$A:$AD,'CCG data'!C$3,FALSE))</f>
        <v>0.745</v>
      </c>
      <c r="S210" s="263"/>
      <c r="T210" s="263">
        <f>IF(OR(ISERROR(VLOOKUP($E210&amp;$D$91&amp;$D$92,'CCG data'!$A:$AD,'CCG data'!D$3,FALSE)),ISBLANK(VLOOKUP($E210&amp;$D$91&amp;$D$92,'CCG data'!$A:$AD,'CCG data'!D$3,FALSE))),"",VLOOKUP($E210&amp;$D$91&amp;$D$92,'CCG data'!$A:$AD,'CCG data'!D$3,FALSE))</f>
        <v>0.143125</v>
      </c>
      <c r="U210" s="263"/>
      <c r="V210" s="263">
        <f>IF(OR(ISERROR(VLOOKUP($E210&amp;$D$91&amp;$D$92,'CCG data'!$A:$AD,'CCG data'!E$3,FALSE)),ISBLANK(VLOOKUP($E210&amp;$D$91&amp;$D$92,'CCG data'!$A:$AD,'CCG data'!E$3,FALSE))),"",VLOOKUP($E210&amp;$D$91&amp;$D$92,'CCG data'!$A:$AD,'CCG data'!E$3,FALSE))</f>
        <v>0.111875</v>
      </c>
      <c r="W210" s="398"/>
      <c r="Z210" s="163">
        <f>IFERROR(VLOOKUP($E210&amp;$D$92, Outliers!$A$4:$P$214,13,FALSE),"0")</f>
        <v>0</v>
      </c>
      <c r="AA210" s="163">
        <f>IFERROR(VLOOKUP($E210&amp;$D$92, Outliers!$A$4:$P$214,14,FALSE),"0")</f>
        <v>1</v>
      </c>
      <c r="AB210" s="163">
        <f>IFERROR(VLOOKUP($E210&amp;$D$92, Outliers!$A$4:$P$214,15,FALSE),"0")</f>
        <v>1</v>
      </c>
    </row>
    <row r="211" spans="4:28" x14ac:dyDescent="0.25">
      <c r="D211" s="318"/>
      <c r="E211" s="103" t="s">
        <v>27</v>
      </c>
      <c r="F211" s="95" t="str">
        <f>IF(P210="","",VLOOKUP($E210&amp;$D$91&amp;$D$92,'CCG data'!$A:$AD,'CCG data'!W$3,FALSE))</f>
        <v/>
      </c>
      <c r="G211" s="96" t="str">
        <f>IF(P210="","",VLOOKUP($E210&amp;$D$91&amp;$D$92,'CCG data'!$A:$AD,'CCG data'!X$3,FALSE))</f>
        <v/>
      </c>
      <c r="H211" s="96">
        <f>IF(R210="","",VLOOKUP($E210&amp;$D$91&amp;$D$92,'CCG data'!$A:$AD,'CCG data'!Y$3,FALSE))</f>
        <v>124.02990954888675</v>
      </c>
      <c r="I211" s="96">
        <f>IF(R210="","",VLOOKUP($E210&amp;$D$91&amp;$D$92,'CCG data'!$A:$AD,'CCG data'!Z$3,FALSE))</f>
        <v>138.95980284323866</v>
      </c>
      <c r="J211" s="96">
        <f>IF(T210="","",VLOOKUP($E210&amp;$D$91&amp;$D$92,'CCG data'!$A:$AD,'CCG data'!AA$3,FALSE))</f>
        <v>22.661240700003596</v>
      </c>
      <c r="K211" s="96">
        <f>IF(T210="","",VLOOKUP($E210&amp;$D$91&amp;$D$92,'CCG data'!$A:$AD,'CCG data'!AB$3,FALSE))</f>
        <v>29.404866051798315</v>
      </c>
      <c r="L211" s="96">
        <f>IF(V210="","",VLOOKUP($E210&amp;$D$91&amp;$D$92,'CCG data'!$A:$AD,'CCG data'!AC$3,FALSE))</f>
        <v>17.003301274112669</v>
      </c>
      <c r="M211" s="96">
        <f>IF(V210="","",VLOOKUP($E210&amp;$D$91&amp;$D$92,'CCG data'!$A:$AD,'CCG data'!AD$3,FALSE))</f>
        <v>22.84027705178335</v>
      </c>
      <c r="N211" s="363"/>
      <c r="P211" s="150" t="str">
        <f>IF(P210="","",VLOOKUP($E210&amp;$D$91&amp;$D$92,'CCG data'!$A:$AD,'CCG data'!I$3,FALSE))</f>
        <v/>
      </c>
      <c r="Q211" s="15" t="str">
        <f>IF(P210="","",VLOOKUP($E210&amp;$D$91&amp;$D$92,'CCG data'!$A:$AD,'CCG data'!J$3,FALSE))</f>
        <v/>
      </c>
      <c r="R211" s="15">
        <f>IF(R210="","",VLOOKUP($E210&amp;$D$91&amp;$D$92,'CCG data'!$A:$AD,'CCG data'!K$3,FALSE))</f>
        <v>0.72299999999999998</v>
      </c>
      <c r="S211" s="15">
        <f>IF(R210="","",VLOOKUP($E210&amp;$D$91&amp;$D$92,'CCG data'!$A:$AD,'CCG data'!L$3,FALSE))</f>
        <v>0.76600000000000001</v>
      </c>
      <c r="T211" s="15">
        <f>IF(T210="","",VLOOKUP($E210&amp;$D$91&amp;$D$92,'CCG data'!$A:$AD,'CCG data'!M$3,FALSE))</f>
        <v>0.127</v>
      </c>
      <c r="U211" s="15">
        <f>IF(T210="","",VLOOKUP($E210&amp;$D$91&amp;$D$92,'CCG data'!$A:$AD,'CCG data'!N$3,FALSE))</f>
        <v>0.161</v>
      </c>
      <c r="V211" s="15">
        <f>IF(V210="","",VLOOKUP($E210&amp;$D$91&amp;$D$92,'CCG data'!$A:$AD,'CCG data'!O$3,FALSE))</f>
        <v>9.7000000000000003E-2</v>
      </c>
      <c r="W211" s="135">
        <f>IF(V210="","",VLOOKUP($E210&amp;$D$91&amp;$D$92,'CCG data'!$A:$AD,'CCG data'!P$3,FALSE))</f>
        <v>0.128</v>
      </c>
      <c r="Z211" s="163" t="str">
        <f>IFERROR(VLOOKUP($E211&amp;$D$92, Outliers!$A$4:$P$214,13,FALSE),"0")</f>
        <v>0</v>
      </c>
      <c r="AA211" s="163" t="str">
        <f>IFERROR(VLOOKUP($E211&amp;$D$92, Outliers!$A$4:$P$214,14,FALSE),"0")</f>
        <v>0</v>
      </c>
      <c r="AB211" s="163" t="str">
        <f>IFERROR(VLOOKUP($E211&amp;$D$92, Outliers!$A$4:$P$214,15,FALSE),"0")</f>
        <v>0</v>
      </c>
    </row>
    <row r="212" spans="4:28" ht="15.75" x14ac:dyDescent="0.25">
      <c r="D212" s="318"/>
      <c r="E212" s="104" t="s">
        <v>188</v>
      </c>
      <c r="F212" s="405" t="str">
        <f>IF(OR(ISERROR(VLOOKUP($E212&amp;$D$91&amp;$D$92,'CCG data'!$A:$AD,'CCG data'!R$3,FALSE)),ISBLANK(VLOOKUP($E212&amp;$D$91&amp;$D$92,'CCG data'!$A:$AD,'CCG data'!R$3,FALSE))),"",VLOOKUP($E212&amp;$D$91&amp;$D$92,'CCG data'!$A:$AD,'CCG data'!R$3,FALSE))</f>
        <v/>
      </c>
      <c r="G212" s="406"/>
      <c r="H212" s="406">
        <f>IF(OR(ISERROR(VLOOKUP($E212&amp;$D$91&amp;$D$92,'CCG data'!$A:$AD,'CCG data'!S$3,FALSE)),ISBLANK(VLOOKUP($E212&amp;$D$91&amp;$D$92,'CCG data'!$A:$AD,'CCG data'!S$3,FALSE))),"",VLOOKUP($E212&amp;$D$91&amp;$D$92,'CCG data'!$A:$AD,'CCG data'!S$3,FALSE))</f>
        <v>116.39928494381954</v>
      </c>
      <c r="I212" s="406"/>
      <c r="J212" s="406">
        <f>IF(OR(ISERROR(VLOOKUP($E212&amp;$D$91&amp;$D$92,'CCG data'!$A:$AD,'CCG data'!T$3,FALSE)),ISBLANK(VLOOKUP($E212&amp;$D$91&amp;$D$92,'CCG data'!$A:$AD,'CCG data'!T$3,FALSE))),"",VLOOKUP($E212&amp;$D$91&amp;$D$92,'CCG data'!$A:$AD,'CCG data'!T$3,FALSE))</f>
        <v>17.688229970915263</v>
      </c>
      <c r="K212" s="406"/>
      <c r="L212" s="406">
        <f>IF(OR(ISERROR(VLOOKUP($E212&amp;$D$91&amp;$D$92,'CCG data'!$A:$AD,'CCG data'!U$3,FALSE)),ISBLANK(VLOOKUP($E212&amp;$D$91&amp;$D$92,'CCG data'!$A:$AD,'CCG data'!U$3,FALSE))),"",VLOOKUP($E212&amp;$D$91&amp;$D$92,'CCG data'!$A:$AD,'CCG data'!U$3,FALSE))</f>
        <v>33.425724709574517</v>
      </c>
      <c r="M212" s="407"/>
      <c r="N212" s="362">
        <f>IF(OR(ISERROR(VLOOKUP($E212&amp;$D$91&amp;$D$92,'CCG data'!$A:$AD,'CCG data'!G$3,FALSE)),ISBLANK(VLOOKUP($E212&amp;$D$91&amp;$D$92,'CCG data'!$A:$AD,'CCG data'!G$3,FALSE))),"",VLOOKUP($E212&amp;$D$91&amp;$D$92,'CCG data'!$A:$AD,'CCG data'!G$3,FALSE))</f>
        <v>4388</v>
      </c>
      <c r="P212" s="397" t="str">
        <f>IF(OR(ISERROR(VLOOKUP($E212&amp;$D$91&amp;$D$92,'CCG data'!$A:$AD,'CCG data'!B$3,FALSE)),ISBLANK(VLOOKUP($E212&amp;$D$91&amp;$D$92,'CCG data'!$A:$AD,'CCG data'!B$3,FALSE))),"",VLOOKUP($E212&amp;$D$91&amp;$D$92,'CCG data'!$A:$AD,'CCG data'!B$3,FALSE))</f>
        <v/>
      </c>
      <c r="Q212" s="263"/>
      <c r="R212" s="263">
        <f>IF(OR(ISERROR(VLOOKUP($E212&amp;$D$91&amp;$D$92,'CCG data'!$A:$AD,'CCG data'!C$3,FALSE)),ISBLANK(VLOOKUP($E212&amp;$D$91&amp;$D$92,'CCG data'!$A:$AD,'CCG data'!C$3,FALSE))),"",VLOOKUP($E212&amp;$D$91&amp;$D$92,'CCG data'!$A:$AD,'CCG data'!C$3,FALSE))</f>
        <v>0.70282588878760255</v>
      </c>
      <c r="S212" s="263"/>
      <c r="T212" s="263">
        <f>IF(OR(ISERROR(VLOOKUP($E212&amp;$D$91&amp;$D$92,'CCG data'!$A:$AD,'CCG data'!D$3,FALSE)),ISBLANK(VLOOKUP($E212&amp;$D$91&amp;$D$92,'CCG data'!$A:$AD,'CCG data'!D$3,FALSE))),"",VLOOKUP($E212&amp;$D$91&amp;$D$92,'CCG data'!$A:$AD,'CCG data'!D$3,FALSE))</f>
        <v>9.776663628076572E-2</v>
      </c>
      <c r="U212" s="263"/>
      <c r="V212" s="263">
        <f>IF(OR(ISERROR(VLOOKUP($E212&amp;$D$91&amp;$D$92,'CCG data'!$A:$AD,'CCG data'!E$3,FALSE)),ISBLANK(VLOOKUP($E212&amp;$D$91&amp;$D$92,'CCG data'!$A:$AD,'CCG data'!E$3,FALSE))),"",VLOOKUP($E212&amp;$D$91&amp;$D$92,'CCG data'!$A:$AD,'CCG data'!E$3,FALSE))</f>
        <v>0.19940747493163172</v>
      </c>
      <c r="W212" s="398"/>
      <c r="Z212" s="163">
        <f>IFERROR(VLOOKUP($E212&amp;$D$92, Outliers!$A$4:$P$214,13,FALSE),"0")</f>
        <v>1</v>
      </c>
      <c r="AA212" s="163">
        <f>IFERROR(VLOOKUP($E212&amp;$D$92, Outliers!$A$4:$P$214,14,FALSE),"0")</f>
        <v>0</v>
      </c>
      <c r="AB212" s="163">
        <f>IFERROR(VLOOKUP($E212&amp;$D$92, Outliers!$A$4:$P$214,15,FALSE),"0")</f>
        <v>1</v>
      </c>
    </row>
    <row r="213" spans="4:28" x14ac:dyDescent="0.25">
      <c r="D213" s="318"/>
      <c r="E213" s="103" t="s">
        <v>27</v>
      </c>
      <c r="F213" s="95" t="str">
        <f>IF(P212="","",VLOOKUP($E212&amp;$D$91&amp;$D$92,'CCG data'!$A:$AD,'CCG data'!W$3,FALSE))</f>
        <v/>
      </c>
      <c r="G213" s="96" t="str">
        <f>IF(P212="","",VLOOKUP($E212&amp;$D$91&amp;$D$92,'CCG data'!$A:$AD,'CCG data'!X$3,FALSE))</f>
        <v/>
      </c>
      <c r="H213" s="96">
        <f>IF(R212="","",VLOOKUP($E212&amp;$D$91&amp;$D$92,'CCG data'!$A:$AD,'CCG data'!Y$3,FALSE))</f>
        <v>112.29110744966059</v>
      </c>
      <c r="I213" s="96">
        <f>IF(R212="","",VLOOKUP($E212&amp;$D$91&amp;$D$92,'CCG data'!$A:$AD,'CCG data'!Z$3,FALSE))</f>
        <v>120.50746243797849</v>
      </c>
      <c r="J213" s="96">
        <f>IF(T212="","",VLOOKUP($E212&amp;$D$91&amp;$D$92,'CCG data'!$A:$AD,'CCG data'!AA$3,FALSE))</f>
        <v>16.014398221717862</v>
      </c>
      <c r="K213" s="96">
        <f>IF(T212="","",VLOOKUP($E212&amp;$D$91&amp;$D$92,'CCG data'!$A:$AD,'CCG data'!AB$3,FALSE))</f>
        <v>19.362061720112663</v>
      </c>
      <c r="L213" s="96">
        <f>IF(V212="","",VLOOKUP($E212&amp;$D$91&amp;$D$92,'CCG data'!$A:$AD,'CCG data'!AC$3,FALSE))</f>
        <v>31.210933062649126</v>
      </c>
      <c r="M213" s="96">
        <f>IF(V212="","",VLOOKUP($E212&amp;$D$91&amp;$D$92,'CCG data'!$A:$AD,'CCG data'!AD$3,FALSE))</f>
        <v>35.640516356499909</v>
      </c>
      <c r="N213" s="363"/>
      <c r="P213" s="150" t="str">
        <f>IF(P212="","",VLOOKUP($E212&amp;$D$91&amp;$D$92,'CCG data'!$A:$AD,'CCG data'!I$3,FALSE))</f>
        <v/>
      </c>
      <c r="Q213" s="15" t="str">
        <f>IF(P212="","",VLOOKUP($E212&amp;$D$91&amp;$D$92,'CCG data'!$A:$AD,'CCG data'!J$3,FALSE))</f>
        <v/>
      </c>
      <c r="R213" s="15">
        <f>IF(R212="","",VLOOKUP($E212&amp;$D$91&amp;$D$92,'CCG data'!$A:$AD,'CCG data'!K$3,FALSE))</f>
        <v>0.68899999999999995</v>
      </c>
      <c r="S213" s="15">
        <f>IF(R212="","",VLOOKUP($E212&amp;$D$91&amp;$D$92,'CCG data'!$A:$AD,'CCG data'!L$3,FALSE))</f>
        <v>0.71599999999999997</v>
      </c>
      <c r="T213" s="15">
        <f>IF(T212="","",VLOOKUP($E212&amp;$D$91&amp;$D$92,'CCG data'!$A:$AD,'CCG data'!M$3,FALSE))</f>
        <v>8.8999999999999996E-2</v>
      </c>
      <c r="U213" s="15">
        <f>IF(T212="","",VLOOKUP($E212&amp;$D$91&amp;$D$92,'CCG data'!$A:$AD,'CCG data'!N$3,FALSE))</f>
        <v>0.107</v>
      </c>
      <c r="V213" s="15">
        <f>IF(V212="","",VLOOKUP($E212&amp;$D$91&amp;$D$92,'CCG data'!$A:$AD,'CCG data'!O$3,FALSE))</f>
        <v>0.188</v>
      </c>
      <c r="W213" s="135">
        <f>IF(V212="","",VLOOKUP($E212&amp;$D$91&amp;$D$92,'CCG data'!$A:$AD,'CCG data'!P$3,FALSE))</f>
        <v>0.21099999999999999</v>
      </c>
      <c r="Z213" s="163" t="str">
        <f>IFERROR(VLOOKUP($E213&amp;$D$92, Outliers!$A$4:$P$214,13,FALSE),"0")</f>
        <v>0</v>
      </c>
      <c r="AA213" s="163" t="str">
        <f>IFERROR(VLOOKUP($E213&amp;$D$92, Outliers!$A$4:$P$214,14,FALSE),"0")</f>
        <v>0</v>
      </c>
      <c r="AB213" s="163" t="str">
        <f>IFERROR(VLOOKUP($E213&amp;$D$92, Outliers!$A$4:$P$214,15,FALSE),"0")</f>
        <v>0</v>
      </c>
    </row>
    <row r="214" spans="4:28" ht="15.75" x14ac:dyDescent="0.25">
      <c r="D214" s="318"/>
      <c r="E214" s="104" t="s">
        <v>483</v>
      </c>
      <c r="F214" s="405" t="str">
        <f>IF(OR(ISERROR(VLOOKUP($E214&amp;$D$91&amp;$D$92,'CCG data'!$A:$AD,'CCG data'!R$3,FALSE)),ISBLANK(VLOOKUP($E214&amp;$D$91&amp;$D$92,'CCG data'!$A:$AD,'CCG data'!R$3,FALSE))),"",VLOOKUP($E214&amp;$D$91&amp;$D$92,'CCG data'!$A:$AD,'CCG data'!R$3,FALSE))</f>
        <v/>
      </c>
      <c r="G214" s="406"/>
      <c r="H214" s="406">
        <f>IF(OR(ISERROR(VLOOKUP($E214&amp;$D$91&amp;$D$92,'CCG data'!$A:$AD,'CCG data'!S$3,FALSE)),ISBLANK(VLOOKUP($E214&amp;$D$91&amp;$D$92,'CCG data'!$A:$AD,'CCG data'!S$3,FALSE))),"",VLOOKUP($E214&amp;$D$91&amp;$D$92,'CCG data'!$A:$AD,'CCG data'!S$3,FALSE))</f>
        <v>141.9828647257614</v>
      </c>
      <c r="I214" s="406"/>
      <c r="J214" s="406">
        <f>IF(OR(ISERROR(VLOOKUP($E214&amp;$D$91&amp;$D$92,'CCG data'!$A:$AD,'CCG data'!T$3,FALSE)),ISBLANK(VLOOKUP($E214&amp;$D$91&amp;$D$92,'CCG data'!$A:$AD,'CCG data'!T$3,FALSE))),"",VLOOKUP($E214&amp;$D$91&amp;$D$92,'CCG data'!$A:$AD,'CCG data'!T$3,FALSE))</f>
        <v>13.979766393515151</v>
      </c>
      <c r="K214" s="406"/>
      <c r="L214" s="406">
        <f>IF(OR(ISERROR(VLOOKUP($E214&amp;$D$91&amp;$D$92,'CCG data'!$A:$AD,'CCG data'!U$3,FALSE)),ISBLANK(VLOOKUP($E214&amp;$D$91&amp;$D$92,'CCG data'!$A:$AD,'CCG data'!U$3,FALSE))),"",VLOOKUP($E214&amp;$D$91&amp;$D$92,'CCG data'!$A:$AD,'CCG data'!U$3,FALSE))</f>
        <v>25.532640193632936</v>
      </c>
      <c r="M214" s="407"/>
      <c r="N214" s="362">
        <f>IF(OR(ISERROR(VLOOKUP($E214&amp;$D$91&amp;$D$92,'CCG data'!$A:$AD,'CCG data'!G$3,FALSE)),ISBLANK(VLOOKUP($E214&amp;$D$91&amp;$D$92,'CCG data'!$A:$AD,'CCG data'!G$3,FALSE))),"",VLOOKUP($E214&amp;$D$91&amp;$D$92,'CCG data'!$A:$AD,'CCG data'!G$3,FALSE))</f>
        <v>2019</v>
      </c>
      <c r="P214" s="397" t="str">
        <f>IF(OR(ISERROR(VLOOKUP($E214&amp;$D$91&amp;$D$92,'CCG data'!$A:$AD,'CCG data'!B$3,FALSE)),ISBLANK(VLOOKUP($E214&amp;$D$91&amp;$D$92,'CCG data'!$A:$AD,'CCG data'!B$3,FALSE))),"",VLOOKUP($E214&amp;$D$91&amp;$D$92,'CCG data'!$A:$AD,'CCG data'!B$3,FALSE))</f>
        <v/>
      </c>
      <c r="Q214" s="263"/>
      <c r="R214" s="263">
        <f>IF(OR(ISERROR(VLOOKUP($E214&amp;$D$91&amp;$D$92,'CCG data'!$A:$AD,'CCG data'!C$3,FALSE)),ISBLANK(VLOOKUP($E214&amp;$D$91&amp;$D$92,'CCG data'!$A:$AD,'CCG data'!C$3,FALSE))),"",VLOOKUP($E214&amp;$D$91&amp;$D$92,'CCG data'!$A:$AD,'CCG data'!C$3,FALSE))</f>
        <v>0.78603268945022287</v>
      </c>
      <c r="S214" s="263"/>
      <c r="T214" s="263">
        <f>IF(OR(ISERROR(VLOOKUP($E214&amp;$D$91&amp;$D$92,'CCG data'!$A:$AD,'CCG data'!D$3,FALSE)),ISBLANK(VLOOKUP($E214&amp;$D$91&amp;$D$92,'CCG data'!$A:$AD,'CCG data'!D$3,FALSE))),"",VLOOKUP($E214&amp;$D$91&amp;$D$92,'CCG data'!$A:$AD,'CCG data'!D$3,FALSE))</f>
        <v>7.280832095096583E-2</v>
      </c>
      <c r="U214" s="263"/>
      <c r="V214" s="263">
        <f>IF(OR(ISERROR(VLOOKUP($E214&amp;$D$91&amp;$D$92,'CCG data'!$A:$AD,'CCG data'!E$3,FALSE)),ISBLANK(VLOOKUP($E214&amp;$D$91&amp;$D$92,'CCG data'!$A:$AD,'CCG data'!E$3,FALSE))),"",VLOOKUP($E214&amp;$D$91&amp;$D$92,'CCG data'!$A:$AD,'CCG data'!E$3,FALSE))</f>
        <v>0.14115898959881129</v>
      </c>
      <c r="W214" s="398"/>
      <c r="Z214" s="163">
        <f>IFERROR(VLOOKUP($E214&amp;$D$92, Outliers!$A$4:$P$214,13,FALSE),"0")</f>
        <v>0</v>
      </c>
      <c r="AA214" s="163">
        <f>IFERROR(VLOOKUP($E214&amp;$D$92, Outliers!$A$4:$P$214,14,FALSE),"0")</f>
        <v>0</v>
      </c>
      <c r="AB214" s="163">
        <f>IFERROR(VLOOKUP($E214&amp;$D$92, Outliers!$A$4:$P$214,15,FALSE),"0")</f>
        <v>0</v>
      </c>
    </row>
    <row r="215" spans="4:28" x14ac:dyDescent="0.25">
      <c r="D215" s="318"/>
      <c r="E215" s="103" t="s">
        <v>27</v>
      </c>
      <c r="F215" s="95" t="str">
        <f>IF(P214="","",VLOOKUP($E214&amp;$D$91&amp;$D$92,'CCG data'!$A:$AD,'CCG data'!W$3,FALSE))</f>
        <v/>
      </c>
      <c r="G215" s="96" t="str">
        <f>IF(P214="","",VLOOKUP($E214&amp;$D$91&amp;$D$92,'CCG data'!$A:$AD,'CCG data'!X$3,FALSE))</f>
        <v/>
      </c>
      <c r="H215" s="96">
        <f>IF(R214="","",VLOOKUP($E214&amp;$D$91&amp;$D$92,'CCG data'!$A:$AD,'CCG data'!Y$3,FALSE))</f>
        <v>134.99726748521027</v>
      </c>
      <c r="I215" s="96">
        <f>IF(R214="","",VLOOKUP($E214&amp;$D$91&amp;$D$92,'CCG data'!$A:$AD,'CCG data'!Z$3,FALSE))</f>
        <v>148.96846196631253</v>
      </c>
      <c r="J215" s="96">
        <f>IF(T214="","",VLOOKUP($E214&amp;$D$91&amp;$D$92,'CCG data'!$A:$AD,'CCG data'!AA$3,FALSE))</f>
        <v>11.719824264174015</v>
      </c>
      <c r="K215" s="96">
        <f>IF(T214="","",VLOOKUP($E214&amp;$D$91&amp;$D$92,'CCG data'!$A:$AD,'CCG data'!AB$3,FALSE))</f>
        <v>16.239708522856287</v>
      </c>
      <c r="L215" s="96">
        <f>IF(V214="","",VLOOKUP($E214&amp;$D$91&amp;$D$92,'CCG data'!$A:$AD,'CCG data'!AC$3,FALSE))</f>
        <v>22.568290963707604</v>
      </c>
      <c r="M215" s="96">
        <f>IF(V214="","",VLOOKUP($E214&amp;$D$91&amp;$D$92,'CCG data'!$A:$AD,'CCG data'!AD$3,FALSE))</f>
        <v>28.496989423558269</v>
      </c>
      <c r="N215" s="363"/>
      <c r="P215" s="150" t="str">
        <f>IF(P214="","",VLOOKUP($E214&amp;$D$91&amp;$D$92,'CCG data'!$A:$AD,'CCG data'!I$3,FALSE))</f>
        <v/>
      </c>
      <c r="Q215" s="15" t="str">
        <f>IF(P214="","",VLOOKUP($E214&amp;$D$91&amp;$D$92,'CCG data'!$A:$AD,'CCG data'!J$3,FALSE))</f>
        <v/>
      </c>
      <c r="R215" s="15">
        <f>IF(R214="","",VLOOKUP($E214&amp;$D$91&amp;$D$92,'CCG data'!$A:$AD,'CCG data'!K$3,FALSE))</f>
        <v>0.76800000000000002</v>
      </c>
      <c r="S215" s="15">
        <f>IF(R214="","",VLOOKUP($E214&amp;$D$91&amp;$D$92,'CCG data'!$A:$AD,'CCG data'!L$3,FALSE))</f>
        <v>0.80300000000000005</v>
      </c>
      <c r="T215" s="15">
        <f>IF(T214="","",VLOOKUP($E214&amp;$D$91&amp;$D$92,'CCG data'!$A:$AD,'CCG data'!M$3,FALSE))</f>
        <v>6.2E-2</v>
      </c>
      <c r="U215" s="15">
        <f>IF(T214="","",VLOOKUP($E214&amp;$D$91&amp;$D$92,'CCG data'!$A:$AD,'CCG data'!N$3,FALSE))</f>
        <v>8.5000000000000006E-2</v>
      </c>
      <c r="V215" s="15">
        <f>IF(V214="","",VLOOKUP($E214&amp;$D$91&amp;$D$92,'CCG data'!$A:$AD,'CCG data'!O$3,FALSE))</f>
        <v>0.127</v>
      </c>
      <c r="W215" s="135">
        <f>IF(V214="","",VLOOKUP($E214&amp;$D$91&amp;$D$92,'CCG data'!$A:$AD,'CCG data'!P$3,FALSE))</f>
        <v>0.157</v>
      </c>
      <c r="Z215" s="163" t="str">
        <f>IFERROR(VLOOKUP($E215&amp;$D$92, Outliers!$A$4:$P$214,13,FALSE),"0")</f>
        <v>0</v>
      </c>
      <c r="AA215" s="163" t="str">
        <f>IFERROR(VLOOKUP($E215&amp;$D$92, Outliers!$A$4:$P$214,14,FALSE),"0")</f>
        <v>0</v>
      </c>
      <c r="AB215" s="163" t="str">
        <f>IFERROR(VLOOKUP($E215&amp;$D$92, Outliers!$A$4:$P$214,15,FALSE),"0")</f>
        <v>0</v>
      </c>
    </row>
    <row r="216" spans="4:28" ht="15.75" x14ac:dyDescent="0.25">
      <c r="D216" s="318"/>
      <c r="E216" s="104" t="s">
        <v>189</v>
      </c>
      <c r="F216" s="405" t="str">
        <f>IF(OR(ISERROR(VLOOKUP($E216&amp;$D$91&amp;$D$92,'CCG data'!$A:$AD,'CCG data'!R$3,FALSE)),ISBLANK(VLOOKUP($E216&amp;$D$91&amp;$D$92,'CCG data'!$A:$AD,'CCG data'!R$3,FALSE))),"",VLOOKUP($E216&amp;$D$91&amp;$D$92,'CCG data'!$A:$AD,'CCG data'!R$3,FALSE))</f>
        <v/>
      </c>
      <c r="G216" s="406"/>
      <c r="H216" s="406">
        <f>IF(OR(ISERROR(VLOOKUP($E216&amp;$D$91&amp;$D$92,'CCG data'!$A:$AD,'CCG data'!S$3,FALSE)),ISBLANK(VLOOKUP($E216&amp;$D$91&amp;$D$92,'CCG data'!$A:$AD,'CCG data'!S$3,FALSE))),"",VLOOKUP($E216&amp;$D$91&amp;$D$92,'CCG data'!$A:$AD,'CCG data'!S$3,FALSE))</f>
        <v>144.38238810674935</v>
      </c>
      <c r="I216" s="406"/>
      <c r="J216" s="406">
        <f>IF(OR(ISERROR(VLOOKUP($E216&amp;$D$91&amp;$D$92,'CCG data'!$A:$AD,'CCG data'!T$3,FALSE)),ISBLANK(VLOOKUP($E216&amp;$D$91&amp;$D$92,'CCG data'!$A:$AD,'CCG data'!T$3,FALSE))),"",VLOOKUP($E216&amp;$D$91&amp;$D$92,'CCG data'!$A:$AD,'CCG data'!T$3,FALSE))</f>
        <v>22.696794524835127</v>
      </c>
      <c r="K216" s="406"/>
      <c r="L216" s="406">
        <f>IF(OR(ISERROR(VLOOKUP($E216&amp;$D$91&amp;$D$92,'CCG data'!$A:$AD,'CCG data'!U$3,FALSE)),ISBLANK(VLOOKUP($E216&amp;$D$91&amp;$D$92,'CCG data'!$A:$AD,'CCG data'!U$3,FALSE))),"",VLOOKUP($E216&amp;$D$91&amp;$D$92,'CCG data'!$A:$AD,'CCG data'!U$3,FALSE))</f>
        <v>22.215519151566916</v>
      </c>
      <c r="M216" s="407"/>
      <c r="N216" s="362">
        <f>IF(OR(ISERROR(VLOOKUP($E216&amp;$D$91&amp;$D$92,'CCG data'!$A:$AD,'CCG data'!G$3,FALSE)),ISBLANK(VLOOKUP($E216&amp;$D$91&amp;$D$92,'CCG data'!$A:$AD,'CCG data'!G$3,FALSE))),"",VLOOKUP($E216&amp;$D$91&amp;$D$92,'CCG data'!$A:$AD,'CCG data'!G$3,FALSE))</f>
        <v>1701</v>
      </c>
      <c r="P216" s="397" t="str">
        <f>IF(OR(ISERROR(VLOOKUP($E216&amp;$D$91&amp;$D$92,'CCG data'!$A:$AD,'CCG data'!B$3,FALSE)),ISBLANK(VLOOKUP($E216&amp;$D$91&amp;$D$92,'CCG data'!$A:$AD,'CCG data'!B$3,FALSE))),"",VLOOKUP($E216&amp;$D$91&amp;$D$92,'CCG data'!$A:$AD,'CCG data'!B$3,FALSE))</f>
        <v/>
      </c>
      <c r="Q216" s="263"/>
      <c r="R216" s="263">
        <f>IF(OR(ISERROR(VLOOKUP($E216&amp;$D$91&amp;$D$92,'CCG data'!$A:$AD,'CCG data'!C$3,FALSE)),ISBLANK(VLOOKUP($E216&amp;$D$91&amp;$D$92,'CCG data'!$A:$AD,'CCG data'!C$3,FALSE))),"",VLOOKUP($E216&amp;$D$91&amp;$D$92,'CCG data'!$A:$AD,'CCG data'!C$3,FALSE))</f>
        <v>0.77601410934744264</v>
      </c>
      <c r="S216" s="263"/>
      <c r="T216" s="263">
        <f>IF(OR(ISERROR(VLOOKUP($E216&amp;$D$91&amp;$D$92,'CCG data'!$A:$AD,'CCG data'!D$3,FALSE)),ISBLANK(VLOOKUP($E216&amp;$D$91&amp;$D$92,'CCG data'!$A:$AD,'CCG data'!D$3,FALSE))),"",VLOOKUP($E216&amp;$D$91&amp;$D$92,'CCG data'!$A:$AD,'CCG data'!D$3,FALSE))</f>
        <v>0.10405643738977072</v>
      </c>
      <c r="U216" s="263"/>
      <c r="V216" s="263">
        <f>IF(OR(ISERROR(VLOOKUP($E216&amp;$D$91&amp;$D$92,'CCG data'!$A:$AD,'CCG data'!E$3,FALSE)),ISBLANK(VLOOKUP($E216&amp;$D$91&amp;$D$92,'CCG data'!$A:$AD,'CCG data'!E$3,FALSE))),"",VLOOKUP($E216&amp;$D$91&amp;$D$92,'CCG data'!$A:$AD,'CCG data'!E$3,FALSE))</f>
        <v>0.11992945326278659</v>
      </c>
      <c r="W216" s="398"/>
      <c r="Z216" s="163">
        <f>IFERROR(VLOOKUP($E216&amp;$D$92, Outliers!$A$4:$P$214,13,FALSE),"0")</f>
        <v>0</v>
      </c>
      <c r="AA216" s="163">
        <f>IFERROR(VLOOKUP($E216&amp;$D$92, Outliers!$A$4:$P$214,14,FALSE),"0")</f>
        <v>1</v>
      </c>
      <c r="AB216" s="163">
        <f>IFERROR(VLOOKUP($E216&amp;$D$92, Outliers!$A$4:$P$214,15,FALSE),"0")</f>
        <v>1</v>
      </c>
    </row>
    <row r="217" spans="4:28" x14ac:dyDescent="0.25">
      <c r="D217" s="318"/>
      <c r="E217" s="103" t="s">
        <v>27</v>
      </c>
      <c r="F217" s="95" t="str">
        <f>IF(P216="","",VLOOKUP($E216&amp;$D$91&amp;$D$92,'CCG data'!$A:$AD,'CCG data'!W$3,FALSE))</f>
        <v/>
      </c>
      <c r="G217" s="96" t="str">
        <f>IF(P216="","",VLOOKUP($E216&amp;$D$91&amp;$D$92,'CCG data'!$A:$AD,'CCG data'!X$3,FALSE))</f>
        <v/>
      </c>
      <c r="H217" s="96">
        <f>IF(R216="","",VLOOKUP($E216&amp;$D$91&amp;$D$92,'CCG data'!$A:$AD,'CCG data'!Y$3,FALSE))</f>
        <v>136.59335900298018</v>
      </c>
      <c r="I217" s="96">
        <f>IF(R216="","",VLOOKUP($E216&amp;$D$91&amp;$D$92,'CCG data'!$A:$AD,'CCG data'!Z$3,FALSE))</f>
        <v>152.17141721051851</v>
      </c>
      <c r="J217" s="96">
        <f>IF(T216="","",VLOOKUP($E216&amp;$D$91&amp;$D$92,'CCG data'!$A:$AD,'CCG data'!AA$3,FALSE))</f>
        <v>19.353043256049347</v>
      </c>
      <c r="K217" s="96">
        <f>IF(T216="","",VLOOKUP($E216&amp;$D$91&amp;$D$92,'CCG data'!$A:$AD,'CCG data'!AB$3,FALSE))</f>
        <v>26.040545793620907</v>
      </c>
      <c r="L217" s="96">
        <f>IF(V216="","",VLOOKUP($E216&amp;$D$91&amp;$D$92,'CCG data'!$A:$AD,'CCG data'!AC$3,FALSE))</f>
        <v>19.166940147187283</v>
      </c>
      <c r="M217" s="96">
        <f>IF(V216="","",VLOOKUP($E216&amp;$D$91&amp;$D$92,'CCG data'!$A:$AD,'CCG data'!AD$3,FALSE))</f>
        <v>25.264098155946549</v>
      </c>
      <c r="N217" s="363"/>
      <c r="P217" s="150" t="str">
        <f>IF(P216="","",VLOOKUP($E216&amp;$D$91&amp;$D$92,'CCG data'!$A:$AD,'CCG data'!I$3,FALSE))</f>
        <v/>
      </c>
      <c r="Q217" s="15" t="str">
        <f>IF(P216="","",VLOOKUP($E216&amp;$D$91&amp;$D$92,'CCG data'!$A:$AD,'CCG data'!J$3,FALSE))</f>
        <v/>
      </c>
      <c r="R217" s="15">
        <f>IF(R216="","",VLOOKUP($E216&amp;$D$91&amp;$D$92,'CCG data'!$A:$AD,'CCG data'!K$3,FALSE))</f>
        <v>0.75600000000000001</v>
      </c>
      <c r="S217" s="15">
        <f>IF(R216="","",VLOOKUP($E216&amp;$D$91&amp;$D$92,'CCG data'!$A:$AD,'CCG data'!L$3,FALSE))</f>
        <v>0.79500000000000004</v>
      </c>
      <c r="T217" s="15">
        <f>IF(T216="","",VLOOKUP($E216&amp;$D$91&amp;$D$92,'CCG data'!$A:$AD,'CCG data'!M$3,FALSE))</f>
        <v>0.09</v>
      </c>
      <c r="U217" s="15">
        <f>IF(T216="","",VLOOKUP($E216&amp;$D$91&amp;$D$92,'CCG data'!$A:$AD,'CCG data'!N$3,FALSE))</f>
        <v>0.11899999999999999</v>
      </c>
      <c r="V217" s="15">
        <f>IF(V216="","",VLOOKUP($E216&amp;$D$91&amp;$D$92,'CCG data'!$A:$AD,'CCG data'!O$3,FALSE))</f>
        <v>0.105</v>
      </c>
      <c r="W217" s="135">
        <f>IF(V216="","",VLOOKUP($E216&amp;$D$91&amp;$D$92,'CCG data'!$A:$AD,'CCG data'!P$3,FALSE))</f>
        <v>0.13600000000000001</v>
      </c>
      <c r="Z217" s="163" t="str">
        <f>IFERROR(VLOOKUP($E217&amp;$D$92, Outliers!$A$4:$P$214,13,FALSE),"0")</f>
        <v>0</v>
      </c>
      <c r="AA217" s="163" t="str">
        <f>IFERROR(VLOOKUP($E217&amp;$D$92, Outliers!$A$4:$P$214,14,FALSE),"0")</f>
        <v>0</v>
      </c>
      <c r="AB217" s="163" t="str">
        <f>IFERROR(VLOOKUP($E217&amp;$D$92, Outliers!$A$4:$P$214,15,FALSE),"0")</f>
        <v>0</v>
      </c>
    </row>
    <row r="218" spans="4:28" ht="15.75" x14ac:dyDescent="0.25">
      <c r="D218" s="318"/>
      <c r="E218" s="104" t="s">
        <v>190</v>
      </c>
      <c r="F218" s="405" t="str">
        <f>IF(OR(ISERROR(VLOOKUP($E218&amp;$D$91&amp;$D$92,'CCG data'!$A:$AD,'CCG data'!R$3,FALSE)),ISBLANK(VLOOKUP($E218&amp;$D$91&amp;$D$92,'CCG data'!$A:$AD,'CCG data'!R$3,FALSE))),"",VLOOKUP($E218&amp;$D$91&amp;$D$92,'CCG data'!$A:$AD,'CCG data'!R$3,FALSE))</f>
        <v/>
      </c>
      <c r="G218" s="406"/>
      <c r="H218" s="406">
        <f>IF(OR(ISERROR(VLOOKUP($E218&amp;$D$91&amp;$D$92,'CCG data'!$A:$AD,'CCG data'!S$3,FALSE)),ISBLANK(VLOOKUP($E218&amp;$D$91&amp;$D$92,'CCG data'!$A:$AD,'CCG data'!S$3,FALSE))),"",VLOOKUP($E218&amp;$D$91&amp;$D$92,'CCG data'!$A:$AD,'CCG data'!S$3,FALSE))</f>
        <v>124.82975249489297</v>
      </c>
      <c r="I218" s="406"/>
      <c r="J218" s="406">
        <f>IF(OR(ISERROR(VLOOKUP($E218&amp;$D$91&amp;$D$92,'CCG data'!$A:$AD,'CCG data'!T$3,FALSE)),ISBLANK(VLOOKUP($E218&amp;$D$91&amp;$D$92,'CCG data'!$A:$AD,'CCG data'!T$3,FALSE))),"",VLOOKUP($E218&amp;$D$91&amp;$D$92,'CCG data'!$A:$AD,'CCG data'!T$3,FALSE))</f>
        <v>9.8669152063406091</v>
      </c>
      <c r="K218" s="406"/>
      <c r="L218" s="406">
        <f>IF(OR(ISERROR(VLOOKUP($E218&amp;$D$91&amp;$D$92,'CCG data'!$A:$AD,'CCG data'!U$3,FALSE)),ISBLANK(VLOOKUP($E218&amp;$D$91&amp;$D$92,'CCG data'!$A:$AD,'CCG data'!U$3,FALSE))),"",VLOOKUP($E218&amp;$D$91&amp;$D$92,'CCG data'!$A:$AD,'CCG data'!U$3,FALSE))</f>
        <v>26.227383172961449</v>
      </c>
      <c r="M218" s="407"/>
      <c r="N218" s="362">
        <f>IF(OR(ISERROR(VLOOKUP($E218&amp;$D$91&amp;$D$92,'CCG data'!$A:$AD,'CCG data'!G$3,FALSE)),ISBLANK(VLOOKUP($E218&amp;$D$91&amp;$D$92,'CCG data'!$A:$AD,'CCG data'!G$3,FALSE))),"",VLOOKUP($E218&amp;$D$91&amp;$D$92,'CCG data'!$A:$AD,'CCG data'!G$3,FALSE))</f>
        <v>1225</v>
      </c>
      <c r="P218" s="397" t="str">
        <f>IF(OR(ISERROR(VLOOKUP($E218&amp;$D$91&amp;$D$92,'CCG data'!$A:$AD,'CCG data'!B$3,FALSE)),ISBLANK(VLOOKUP($E218&amp;$D$91&amp;$D$92,'CCG data'!$A:$AD,'CCG data'!B$3,FALSE))),"",VLOOKUP($E218&amp;$D$91&amp;$D$92,'CCG data'!$A:$AD,'CCG data'!B$3,FALSE))</f>
        <v/>
      </c>
      <c r="Q218" s="263"/>
      <c r="R218" s="263">
        <f>IF(OR(ISERROR(VLOOKUP($E218&amp;$D$91&amp;$D$92,'CCG data'!$A:$AD,'CCG data'!C$3,FALSE)),ISBLANK(VLOOKUP($E218&amp;$D$91&amp;$D$92,'CCG data'!$A:$AD,'CCG data'!C$3,FALSE))),"",VLOOKUP($E218&amp;$D$91&amp;$D$92,'CCG data'!$A:$AD,'CCG data'!C$3,FALSE))</f>
        <v>0.78204081632653066</v>
      </c>
      <c r="S218" s="263"/>
      <c r="T218" s="263">
        <f>IF(OR(ISERROR(VLOOKUP($E218&amp;$D$91&amp;$D$92,'CCG data'!$A:$AD,'CCG data'!D$3,FALSE)),ISBLANK(VLOOKUP($E218&amp;$D$91&amp;$D$92,'CCG data'!$A:$AD,'CCG data'!D$3,FALSE))),"",VLOOKUP($E218&amp;$D$91&amp;$D$92,'CCG data'!$A:$AD,'CCG data'!D$3,FALSE))</f>
        <v>5.3061224489795916E-2</v>
      </c>
      <c r="U218" s="263"/>
      <c r="V218" s="263">
        <f>IF(OR(ISERROR(VLOOKUP($E218&amp;$D$91&amp;$D$92,'CCG data'!$A:$AD,'CCG data'!E$3,FALSE)),ISBLANK(VLOOKUP($E218&amp;$D$91&amp;$D$92,'CCG data'!$A:$AD,'CCG data'!E$3,FALSE))),"",VLOOKUP($E218&amp;$D$91&amp;$D$92,'CCG data'!$A:$AD,'CCG data'!E$3,FALSE))</f>
        <v>0.16489795918367348</v>
      </c>
      <c r="W218" s="398"/>
      <c r="Z218" s="163">
        <f>IFERROR(VLOOKUP($E218&amp;$D$92, Outliers!$A$4:$P$214,13,FALSE),"0")</f>
        <v>0</v>
      </c>
      <c r="AA218" s="163">
        <f>IFERROR(VLOOKUP($E218&amp;$D$92, Outliers!$A$4:$P$214,14,FALSE),"0")</f>
        <v>1</v>
      </c>
      <c r="AB218" s="163">
        <f>IFERROR(VLOOKUP($E218&amp;$D$92, Outliers!$A$4:$P$214,15,FALSE),"0")</f>
        <v>0</v>
      </c>
    </row>
    <row r="219" spans="4:28" x14ac:dyDescent="0.25">
      <c r="D219" s="318"/>
      <c r="E219" s="103" t="s">
        <v>27</v>
      </c>
      <c r="F219" s="95" t="str">
        <f>IF(P218="","",VLOOKUP($E218&amp;$D$91&amp;$D$92,'CCG data'!$A:$AD,'CCG data'!W$3,FALSE))</f>
        <v/>
      </c>
      <c r="G219" s="96" t="str">
        <f>IF(P218="","",VLOOKUP($E218&amp;$D$91&amp;$D$92,'CCG data'!$A:$AD,'CCG data'!X$3,FALSE))</f>
        <v/>
      </c>
      <c r="H219" s="96">
        <f>IF(R218="","",VLOOKUP($E218&amp;$D$91&amp;$D$92,'CCG data'!$A:$AD,'CCG data'!Y$3,FALSE))</f>
        <v>116.92494266699136</v>
      </c>
      <c r="I219" s="96">
        <f>IF(R218="","",VLOOKUP($E218&amp;$D$91&amp;$D$92,'CCG data'!$A:$AD,'CCG data'!Z$3,FALSE))</f>
        <v>132.7345623227946</v>
      </c>
      <c r="J219" s="96">
        <f>IF(T218="","",VLOOKUP($E218&amp;$D$91&amp;$D$92,'CCG data'!$A:$AD,'CCG data'!AA$3,FALSE))</f>
        <v>7.4681883970285519</v>
      </c>
      <c r="K219" s="96">
        <f>IF(T218="","",VLOOKUP($E218&amp;$D$91&amp;$D$92,'CCG data'!$A:$AD,'CCG data'!AB$3,FALSE))</f>
        <v>12.265642015652666</v>
      </c>
      <c r="L219" s="96">
        <f>IF(V218="","",VLOOKUP($E218&amp;$D$91&amp;$D$92,'CCG data'!$A:$AD,'CCG data'!AC$3,FALSE))</f>
        <v>22.610492781542984</v>
      </c>
      <c r="M219" s="96">
        <f>IF(V218="","",VLOOKUP($E218&amp;$D$91&amp;$D$92,'CCG data'!$A:$AD,'CCG data'!AD$3,FALSE))</f>
        <v>29.844273564379915</v>
      </c>
      <c r="N219" s="363"/>
      <c r="P219" s="150" t="str">
        <f>IF(P218="","",VLOOKUP($E218&amp;$D$91&amp;$D$92,'CCG data'!$A:$AD,'CCG data'!I$3,FALSE))</f>
        <v/>
      </c>
      <c r="Q219" s="15" t="str">
        <f>IF(P218="","",VLOOKUP($E218&amp;$D$91&amp;$D$92,'CCG data'!$A:$AD,'CCG data'!J$3,FALSE))</f>
        <v/>
      </c>
      <c r="R219" s="15">
        <f>IF(R218="","",VLOOKUP($E218&amp;$D$91&amp;$D$92,'CCG data'!$A:$AD,'CCG data'!K$3,FALSE))</f>
        <v>0.75800000000000001</v>
      </c>
      <c r="S219" s="15">
        <f>IF(R218="","",VLOOKUP($E218&amp;$D$91&amp;$D$92,'CCG data'!$A:$AD,'CCG data'!L$3,FALSE))</f>
        <v>0.80400000000000005</v>
      </c>
      <c r="T219" s="15">
        <f>IF(T218="","",VLOOKUP($E218&amp;$D$91&amp;$D$92,'CCG data'!$A:$AD,'CCG data'!M$3,FALSE))</f>
        <v>4.2000000000000003E-2</v>
      </c>
      <c r="U219" s="15">
        <f>IF(T218="","",VLOOKUP($E218&amp;$D$91&amp;$D$92,'CCG data'!$A:$AD,'CCG data'!N$3,FALSE))</f>
        <v>6.7000000000000004E-2</v>
      </c>
      <c r="V219" s="15">
        <f>IF(V218="","",VLOOKUP($E218&amp;$D$91&amp;$D$92,'CCG data'!$A:$AD,'CCG data'!O$3,FALSE))</f>
        <v>0.14499999999999999</v>
      </c>
      <c r="W219" s="135">
        <f>IF(V218="","",VLOOKUP($E218&amp;$D$91&amp;$D$92,'CCG data'!$A:$AD,'CCG data'!P$3,FALSE))</f>
        <v>0.187</v>
      </c>
      <c r="Z219" s="163" t="str">
        <f>IFERROR(VLOOKUP($E219&amp;$D$92, Outliers!$A$4:$P$214,13,FALSE),"0")</f>
        <v>0</v>
      </c>
      <c r="AA219" s="163" t="str">
        <f>IFERROR(VLOOKUP($E219&amp;$D$92, Outliers!$A$4:$P$214,14,FALSE),"0")</f>
        <v>0</v>
      </c>
      <c r="AB219" s="163" t="str">
        <f>IFERROR(VLOOKUP($E219&amp;$D$92, Outliers!$A$4:$P$214,15,FALSE),"0")</f>
        <v>0</v>
      </c>
    </row>
    <row r="220" spans="4:28" ht="15.75" x14ac:dyDescent="0.25">
      <c r="D220" s="318"/>
      <c r="E220" s="104" t="s">
        <v>191</v>
      </c>
      <c r="F220" s="405" t="str">
        <f>IF(OR(ISERROR(VLOOKUP($E220&amp;$D$91&amp;$D$92,'CCG data'!$A:$AD,'CCG data'!R$3,FALSE)),ISBLANK(VLOOKUP($E220&amp;$D$91&amp;$D$92,'CCG data'!$A:$AD,'CCG data'!R$3,FALSE))),"",VLOOKUP($E220&amp;$D$91&amp;$D$92,'CCG data'!$A:$AD,'CCG data'!R$3,FALSE))</f>
        <v/>
      </c>
      <c r="G220" s="406"/>
      <c r="H220" s="406">
        <f>IF(OR(ISERROR(VLOOKUP($E220&amp;$D$91&amp;$D$92,'CCG data'!$A:$AD,'CCG data'!S$3,FALSE)),ISBLANK(VLOOKUP($E220&amp;$D$91&amp;$D$92,'CCG data'!$A:$AD,'CCG data'!S$3,FALSE))),"",VLOOKUP($E220&amp;$D$91&amp;$D$92,'CCG data'!$A:$AD,'CCG data'!S$3,FALSE))</f>
        <v>141.30962585884853</v>
      </c>
      <c r="I220" s="406"/>
      <c r="J220" s="406">
        <f>IF(OR(ISERROR(VLOOKUP($E220&amp;$D$91&amp;$D$92,'CCG data'!$A:$AD,'CCG data'!T$3,FALSE)),ISBLANK(VLOOKUP($E220&amp;$D$91&amp;$D$92,'CCG data'!$A:$AD,'CCG data'!T$3,FALSE))),"",VLOOKUP($E220&amp;$D$91&amp;$D$92,'CCG data'!$A:$AD,'CCG data'!T$3,FALSE))</f>
        <v>19.774273453685051</v>
      </c>
      <c r="K220" s="406"/>
      <c r="L220" s="406">
        <f>IF(OR(ISERROR(VLOOKUP($E220&amp;$D$91&amp;$D$92,'CCG data'!$A:$AD,'CCG data'!U$3,FALSE)),ISBLANK(VLOOKUP($E220&amp;$D$91&amp;$D$92,'CCG data'!$A:$AD,'CCG data'!U$3,FALSE))),"",VLOOKUP($E220&amp;$D$91&amp;$D$92,'CCG data'!$A:$AD,'CCG data'!U$3,FALSE))</f>
        <v>44.981879005912333</v>
      </c>
      <c r="M220" s="407"/>
      <c r="N220" s="362">
        <f>IF(OR(ISERROR(VLOOKUP($E220&amp;$D$91&amp;$D$92,'CCG data'!$A:$AD,'CCG data'!G$3,FALSE)),ISBLANK(VLOOKUP($E220&amp;$D$91&amp;$D$92,'CCG data'!$A:$AD,'CCG data'!G$3,FALSE))),"",VLOOKUP($E220&amp;$D$91&amp;$D$92,'CCG data'!$A:$AD,'CCG data'!G$3,FALSE))</f>
        <v>1348</v>
      </c>
      <c r="P220" s="397" t="str">
        <f>IF(OR(ISERROR(VLOOKUP($E220&amp;$D$91&amp;$D$92,'CCG data'!$A:$AD,'CCG data'!B$3,FALSE)),ISBLANK(VLOOKUP($E220&amp;$D$91&amp;$D$92,'CCG data'!$A:$AD,'CCG data'!B$3,FALSE))),"",VLOOKUP($E220&amp;$D$91&amp;$D$92,'CCG data'!$A:$AD,'CCG data'!B$3,FALSE))</f>
        <v/>
      </c>
      <c r="Q220" s="263"/>
      <c r="R220" s="263">
        <f>IF(OR(ISERROR(VLOOKUP($E220&amp;$D$91&amp;$D$92,'CCG data'!$A:$AD,'CCG data'!C$3,FALSE)),ISBLANK(VLOOKUP($E220&amp;$D$91&amp;$D$92,'CCG data'!$A:$AD,'CCG data'!C$3,FALSE))),"",VLOOKUP($E220&amp;$D$91&amp;$D$92,'CCG data'!$A:$AD,'CCG data'!C$3,FALSE))</f>
        <v>0.69584569732937684</v>
      </c>
      <c r="S220" s="263"/>
      <c r="T220" s="263">
        <f>IF(OR(ISERROR(VLOOKUP($E220&amp;$D$91&amp;$D$92,'CCG data'!$A:$AD,'CCG data'!D$3,FALSE)),ISBLANK(VLOOKUP($E220&amp;$D$91&amp;$D$92,'CCG data'!$A:$AD,'CCG data'!D$3,FALSE))),"",VLOOKUP($E220&amp;$D$91&amp;$D$92,'CCG data'!$A:$AD,'CCG data'!D$3,FALSE))</f>
        <v>8.234421364985163E-2</v>
      </c>
      <c r="U220" s="263"/>
      <c r="V220" s="263">
        <f>IF(OR(ISERROR(VLOOKUP($E220&amp;$D$91&amp;$D$92,'CCG data'!$A:$AD,'CCG data'!E$3,FALSE)),ISBLANK(VLOOKUP($E220&amp;$D$91&amp;$D$92,'CCG data'!$A:$AD,'CCG data'!E$3,FALSE))),"",VLOOKUP($E220&amp;$D$91&amp;$D$92,'CCG data'!$A:$AD,'CCG data'!E$3,FALSE))</f>
        <v>0.22181008902077151</v>
      </c>
      <c r="W220" s="398"/>
      <c r="Z220" s="163">
        <f>IFERROR(VLOOKUP($E220&amp;$D$92, Outliers!$A$4:$P$214,13,FALSE),"0")</f>
        <v>0</v>
      </c>
      <c r="AA220" s="163">
        <f>IFERROR(VLOOKUP($E220&amp;$D$92, Outliers!$A$4:$P$214,14,FALSE),"0")</f>
        <v>0</v>
      </c>
      <c r="AB220" s="163">
        <f>IFERROR(VLOOKUP($E220&amp;$D$92, Outliers!$A$4:$P$214,15,FALSE),"0")</f>
        <v>1</v>
      </c>
    </row>
    <row r="221" spans="4:28" x14ac:dyDescent="0.25">
      <c r="D221" s="318"/>
      <c r="E221" s="103" t="s">
        <v>27</v>
      </c>
      <c r="F221" s="95" t="str">
        <f>IF(P220="","",VLOOKUP($E220&amp;$D$91&amp;$D$92,'CCG data'!$A:$AD,'CCG data'!W$3,FALSE))</f>
        <v/>
      </c>
      <c r="G221" s="96" t="str">
        <f>IF(P220="","",VLOOKUP($E220&amp;$D$91&amp;$D$92,'CCG data'!$A:$AD,'CCG data'!X$3,FALSE))</f>
        <v/>
      </c>
      <c r="H221" s="96">
        <f>IF(R220="","",VLOOKUP($E220&amp;$D$91&amp;$D$92,'CCG data'!$A:$AD,'CCG data'!Y$3,FALSE))</f>
        <v>132.26633709397714</v>
      </c>
      <c r="I221" s="96">
        <f>IF(R220="","",VLOOKUP($E220&amp;$D$91&amp;$D$92,'CCG data'!$A:$AD,'CCG data'!Z$3,FALSE))</f>
        <v>150.35291462371993</v>
      </c>
      <c r="J221" s="96">
        <f>IF(T220="","",VLOOKUP($E220&amp;$D$91&amp;$D$92,'CCG data'!$A:$AD,'CCG data'!AA$3,FALSE))</f>
        <v>16.095567140967788</v>
      </c>
      <c r="K221" s="96">
        <f>IF(T220="","",VLOOKUP($E220&amp;$D$91&amp;$D$92,'CCG data'!$A:$AD,'CCG data'!AB$3,FALSE))</f>
        <v>23.452979766402315</v>
      </c>
      <c r="L221" s="96">
        <f>IF(V220="","",VLOOKUP($E220&amp;$D$91&amp;$D$92,'CCG data'!$A:$AD,'CCG data'!AC$3,FALSE))</f>
        <v>39.883195315696838</v>
      </c>
      <c r="M221" s="96">
        <f>IF(V220="","",VLOOKUP($E220&amp;$D$91&amp;$D$92,'CCG data'!$A:$AD,'CCG data'!AD$3,FALSE))</f>
        <v>50.080562696127828</v>
      </c>
      <c r="N221" s="363"/>
      <c r="P221" s="150" t="str">
        <f>IF(P220="","",VLOOKUP($E220&amp;$D$91&amp;$D$92,'CCG data'!$A:$AD,'CCG data'!I$3,FALSE))</f>
        <v/>
      </c>
      <c r="Q221" s="15" t="str">
        <f>IF(P220="","",VLOOKUP($E220&amp;$D$91&amp;$D$92,'CCG data'!$A:$AD,'CCG data'!J$3,FALSE))</f>
        <v/>
      </c>
      <c r="R221" s="15">
        <f>IF(R220="","",VLOOKUP($E220&amp;$D$91&amp;$D$92,'CCG data'!$A:$AD,'CCG data'!K$3,FALSE))</f>
        <v>0.67100000000000004</v>
      </c>
      <c r="S221" s="15">
        <f>IF(R220="","",VLOOKUP($E220&amp;$D$91&amp;$D$92,'CCG data'!$A:$AD,'CCG data'!L$3,FALSE))</f>
        <v>0.72</v>
      </c>
      <c r="T221" s="15">
        <f>IF(T220="","",VLOOKUP($E220&amp;$D$91&amp;$D$92,'CCG data'!$A:$AD,'CCG data'!M$3,FALSE))</f>
        <v>6.9000000000000006E-2</v>
      </c>
      <c r="U221" s="15">
        <f>IF(T220="","",VLOOKUP($E220&amp;$D$91&amp;$D$92,'CCG data'!$A:$AD,'CCG data'!N$3,FALSE))</f>
        <v>9.8000000000000004E-2</v>
      </c>
      <c r="V221" s="15">
        <f>IF(V220="","",VLOOKUP($E220&amp;$D$91&amp;$D$92,'CCG data'!$A:$AD,'CCG data'!O$3,FALSE))</f>
        <v>0.2</v>
      </c>
      <c r="W221" s="135">
        <f>IF(V220="","",VLOOKUP($E220&amp;$D$91&amp;$D$92,'CCG data'!$A:$AD,'CCG data'!P$3,FALSE))</f>
        <v>0.245</v>
      </c>
      <c r="Z221" s="163" t="str">
        <f>IFERROR(VLOOKUP($E221&amp;$D$92, Outliers!$A$4:$P$214,13,FALSE),"0")</f>
        <v>0</v>
      </c>
      <c r="AA221" s="163" t="str">
        <f>IFERROR(VLOOKUP($E221&amp;$D$92, Outliers!$A$4:$P$214,14,FALSE),"0")</f>
        <v>0</v>
      </c>
      <c r="AB221" s="163" t="str">
        <f>IFERROR(VLOOKUP($E221&amp;$D$92, Outliers!$A$4:$P$214,15,FALSE),"0")</f>
        <v>0</v>
      </c>
    </row>
    <row r="222" spans="4:28" ht="15.75" x14ac:dyDescent="0.25">
      <c r="D222" s="318"/>
      <c r="E222" s="104" t="s">
        <v>407</v>
      </c>
      <c r="F222" s="405" t="str">
        <f>IF(OR(ISERROR(VLOOKUP($E222&amp;$D$91&amp;$D$92,'CCG data'!$A:$AD,'CCG data'!R$3,FALSE)),ISBLANK(VLOOKUP($E222&amp;$D$91&amp;$D$92,'CCG data'!$A:$AD,'CCG data'!R$3,FALSE))),"",VLOOKUP($E222&amp;$D$91&amp;$D$92,'CCG data'!$A:$AD,'CCG data'!R$3,FALSE))</f>
        <v/>
      </c>
      <c r="G222" s="406"/>
      <c r="H222" s="406">
        <f>IF(OR(ISERROR(VLOOKUP($E222&amp;$D$91&amp;$D$92,'CCG data'!$A:$AD,'CCG data'!S$3,FALSE)),ISBLANK(VLOOKUP($E222&amp;$D$91&amp;$D$92,'CCG data'!$A:$AD,'CCG data'!S$3,FALSE))),"",VLOOKUP($E222&amp;$D$91&amp;$D$92,'CCG data'!$A:$AD,'CCG data'!S$3,FALSE))</f>
        <v>133.82502130326225</v>
      </c>
      <c r="I222" s="406"/>
      <c r="J222" s="406">
        <f>IF(OR(ISERROR(VLOOKUP($E222&amp;$D$91&amp;$D$92,'CCG data'!$A:$AD,'CCG data'!T$3,FALSE)),ISBLANK(VLOOKUP($E222&amp;$D$91&amp;$D$92,'CCG data'!$A:$AD,'CCG data'!T$3,FALSE))),"",VLOOKUP($E222&amp;$D$91&amp;$D$92,'CCG data'!$A:$AD,'CCG data'!T$3,FALSE))</f>
        <v>12.991326294614129</v>
      </c>
      <c r="K222" s="406"/>
      <c r="L222" s="406">
        <f>IF(OR(ISERROR(VLOOKUP($E222&amp;$D$91&amp;$D$92,'CCG data'!$A:$AD,'CCG data'!U$3,FALSE)),ISBLANK(VLOOKUP($E222&amp;$D$91&amp;$D$92,'CCG data'!$A:$AD,'CCG data'!U$3,FALSE))),"",VLOOKUP($E222&amp;$D$91&amp;$D$92,'CCG data'!$A:$AD,'CCG data'!U$3,FALSE))</f>
        <v>30.875291795128256</v>
      </c>
      <c r="M222" s="407"/>
      <c r="N222" s="362">
        <f>IF(OR(ISERROR(VLOOKUP($E222&amp;$D$91&amp;$D$92,'CCG data'!$A:$AD,'CCG data'!G$3,FALSE)),ISBLANK(VLOOKUP($E222&amp;$D$91&amp;$D$92,'CCG data'!$A:$AD,'CCG data'!G$3,FALSE))),"",VLOOKUP($E222&amp;$D$91&amp;$D$92,'CCG data'!$A:$AD,'CCG data'!G$3,FALSE))</f>
        <v>1407</v>
      </c>
      <c r="P222" s="397" t="str">
        <f>IF(OR(ISERROR(VLOOKUP($E222&amp;$D$91&amp;$D$92,'CCG data'!$A:$AD,'CCG data'!B$3,FALSE)),ISBLANK(VLOOKUP($E222&amp;$D$91&amp;$D$92,'CCG data'!$A:$AD,'CCG data'!B$3,FALSE))),"",VLOOKUP($E222&amp;$D$91&amp;$D$92,'CCG data'!$A:$AD,'CCG data'!B$3,FALSE))</f>
        <v/>
      </c>
      <c r="Q222" s="263"/>
      <c r="R222" s="263">
        <f>IF(OR(ISERROR(VLOOKUP($E222&amp;$D$91&amp;$D$92,'CCG data'!$A:$AD,'CCG data'!C$3,FALSE)),ISBLANK(VLOOKUP($E222&amp;$D$91&amp;$D$92,'CCG data'!$A:$AD,'CCG data'!C$3,FALSE))),"",VLOOKUP($E222&amp;$D$91&amp;$D$92,'CCG data'!$A:$AD,'CCG data'!C$3,FALSE))</f>
        <v>0.7555081734186212</v>
      </c>
      <c r="S222" s="263"/>
      <c r="T222" s="263">
        <f>IF(OR(ISERROR(VLOOKUP($E222&amp;$D$91&amp;$D$92,'CCG data'!$A:$AD,'CCG data'!D$3,FALSE)),ISBLANK(VLOOKUP($E222&amp;$D$91&amp;$D$92,'CCG data'!$A:$AD,'CCG data'!D$3,FALSE))),"",VLOOKUP($E222&amp;$D$91&amp;$D$92,'CCG data'!$A:$AD,'CCG data'!D$3,FALSE))</f>
        <v>6.8941009239516696E-2</v>
      </c>
      <c r="U222" s="263"/>
      <c r="V222" s="263">
        <f>IF(OR(ISERROR(VLOOKUP($E222&amp;$D$91&amp;$D$92,'CCG data'!$A:$AD,'CCG data'!E$3,FALSE)),ISBLANK(VLOOKUP($E222&amp;$D$91&amp;$D$92,'CCG data'!$A:$AD,'CCG data'!E$3,FALSE))),"",VLOOKUP($E222&amp;$D$91&amp;$D$92,'CCG data'!$A:$AD,'CCG data'!E$3,FALSE))</f>
        <v>0.17555081734186212</v>
      </c>
      <c r="W222" s="398"/>
      <c r="Z222" s="163">
        <f>IFERROR(VLOOKUP($E222&amp;$D$92, Outliers!$A$4:$P$214,13,FALSE),"0")</f>
        <v>0</v>
      </c>
      <c r="AA222" s="163">
        <f>IFERROR(VLOOKUP($E222&amp;$D$92, Outliers!$A$4:$P$214,14,FALSE),"0")</f>
        <v>0</v>
      </c>
      <c r="AB222" s="163">
        <f>IFERROR(VLOOKUP($E222&amp;$D$92, Outliers!$A$4:$P$214,15,FALSE),"0")</f>
        <v>0</v>
      </c>
    </row>
    <row r="223" spans="4:28" x14ac:dyDescent="0.25">
      <c r="D223" s="318"/>
      <c r="E223" s="103" t="s">
        <v>27</v>
      </c>
      <c r="F223" s="95" t="str">
        <f>IF(P222="","",VLOOKUP($E222&amp;$D$91&amp;$D$92,'CCG data'!$A:$AD,'CCG data'!W$3,FALSE))</f>
        <v/>
      </c>
      <c r="G223" s="96" t="str">
        <f>IF(P222="","",VLOOKUP($E222&amp;$D$91&amp;$D$92,'CCG data'!$A:$AD,'CCG data'!X$3,FALSE))</f>
        <v/>
      </c>
      <c r="H223" s="96">
        <f>IF(R222="","",VLOOKUP($E222&amp;$D$91&amp;$D$92,'CCG data'!$A:$AD,'CCG data'!Y$3,FALSE))</f>
        <v>125.78000811674021</v>
      </c>
      <c r="I223" s="96">
        <f>IF(R222="","",VLOOKUP($E222&amp;$D$91&amp;$D$92,'CCG data'!$A:$AD,'CCG data'!Z$3,FALSE))</f>
        <v>141.8700344897843</v>
      </c>
      <c r="J223" s="96">
        <f>IF(T222="","",VLOOKUP($E222&amp;$D$91&amp;$D$92,'CCG data'!$A:$AD,'CCG data'!AA$3,FALSE))</f>
        <v>10.405950401299872</v>
      </c>
      <c r="K223" s="96">
        <f>IF(T222="","",VLOOKUP($E222&amp;$D$91&amp;$D$92,'CCG data'!$A:$AD,'CCG data'!AB$3,FALSE))</f>
        <v>15.576702187928387</v>
      </c>
      <c r="L223" s="96">
        <f>IF(V222="","",VLOOKUP($E222&amp;$D$91&amp;$D$92,'CCG data'!$A:$AD,'CCG data'!AC$3,FALSE))</f>
        <v>27.024778161680707</v>
      </c>
      <c r="M223" s="96">
        <f>IF(V222="","",VLOOKUP($E222&amp;$D$91&amp;$D$92,'CCG data'!$A:$AD,'CCG data'!AD$3,FALSE))</f>
        <v>34.725805428575804</v>
      </c>
      <c r="N223" s="363"/>
      <c r="P223" s="150" t="str">
        <f>IF(P222="","",VLOOKUP($E222&amp;$D$91&amp;$D$92,'CCG data'!$A:$AD,'CCG data'!I$3,FALSE))</f>
        <v/>
      </c>
      <c r="Q223" s="15" t="str">
        <f>IF(P222="","",VLOOKUP($E222&amp;$D$91&amp;$D$92,'CCG data'!$A:$AD,'CCG data'!J$3,FALSE))</f>
        <v/>
      </c>
      <c r="R223" s="15">
        <f>IF(R222="","",VLOOKUP($E222&amp;$D$91&amp;$D$92,'CCG data'!$A:$AD,'CCG data'!K$3,FALSE))</f>
        <v>0.73199999999999998</v>
      </c>
      <c r="S223" s="15">
        <f>IF(R222="","",VLOOKUP($E222&amp;$D$91&amp;$D$92,'CCG data'!$A:$AD,'CCG data'!L$3,FALSE))</f>
        <v>0.77700000000000002</v>
      </c>
      <c r="T223" s="15">
        <f>IF(T222="","",VLOOKUP($E222&amp;$D$91&amp;$D$92,'CCG data'!$A:$AD,'CCG data'!M$3,FALSE))</f>
        <v>5.7000000000000002E-2</v>
      </c>
      <c r="U223" s="15">
        <f>IF(T222="","",VLOOKUP($E222&amp;$D$91&amp;$D$92,'CCG data'!$A:$AD,'CCG data'!N$3,FALSE))</f>
        <v>8.3000000000000004E-2</v>
      </c>
      <c r="V223" s="15">
        <f>IF(V222="","",VLOOKUP($E222&amp;$D$91&amp;$D$92,'CCG data'!$A:$AD,'CCG data'!O$3,FALSE))</f>
        <v>0.157</v>
      </c>
      <c r="W223" s="135">
        <f>IF(V222="","",VLOOKUP($E222&amp;$D$91&amp;$D$92,'CCG data'!$A:$AD,'CCG data'!P$3,FALSE))</f>
        <v>0.19600000000000001</v>
      </c>
      <c r="Z223" s="163" t="str">
        <f>IFERROR(VLOOKUP($E223&amp;$D$92, Outliers!$A$4:$P$214,13,FALSE),"0")</f>
        <v>0</v>
      </c>
      <c r="AA223" s="163" t="str">
        <f>IFERROR(VLOOKUP($E223&amp;$D$92, Outliers!$A$4:$P$214,14,FALSE),"0")</f>
        <v>0</v>
      </c>
      <c r="AB223" s="163" t="str">
        <f>IFERROR(VLOOKUP($E223&amp;$D$92, Outliers!$A$4:$P$214,15,FALSE),"0")</f>
        <v>0</v>
      </c>
    </row>
    <row r="224" spans="4:28" ht="15.75" x14ac:dyDescent="0.25">
      <c r="D224" s="318"/>
      <c r="E224" s="104" t="s">
        <v>192</v>
      </c>
      <c r="F224" s="405" t="str">
        <f>IF(OR(ISERROR(VLOOKUP($E224&amp;$D$91&amp;$D$92,'CCG data'!$A:$AD,'CCG data'!R$3,FALSE)),ISBLANK(VLOOKUP($E224&amp;$D$91&amp;$D$92,'CCG data'!$A:$AD,'CCG data'!R$3,FALSE))),"",VLOOKUP($E224&amp;$D$91&amp;$D$92,'CCG data'!$A:$AD,'CCG data'!R$3,FALSE))</f>
        <v/>
      </c>
      <c r="G224" s="406"/>
      <c r="H224" s="406">
        <f>IF(OR(ISERROR(VLOOKUP($E224&amp;$D$91&amp;$D$92,'CCG data'!$A:$AD,'CCG data'!S$3,FALSE)),ISBLANK(VLOOKUP($E224&amp;$D$91&amp;$D$92,'CCG data'!$A:$AD,'CCG data'!S$3,FALSE))),"",VLOOKUP($E224&amp;$D$91&amp;$D$92,'CCG data'!$A:$AD,'CCG data'!S$3,FALSE))</f>
        <v>100.044478690783</v>
      </c>
      <c r="I224" s="406"/>
      <c r="J224" s="406">
        <f>IF(OR(ISERROR(VLOOKUP($E224&amp;$D$91&amp;$D$92,'CCG data'!$A:$AD,'CCG data'!T$3,FALSE)),ISBLANK(VLOOKUP($E224&amp;$D$91&amp;$D$92,'CCG data'!$A:$AD,'CCG data'!T$3,FALSE))),"",VLOOKUP($E224&amp;$D$91&amp;$D$92,'CCG data'!$A:$AD,'CCG data'!T$3,FALSE))</f>
        <v>17.638314224342714</v>
      </c>
      <c r="K224" s="406"/>
      <c r="L224" s="406">
        <f>IF(OR(ISERROR(VLOOKUP($E224&amp;$D$91&amp;$D$92,'CCG data'!$A:$AD,'CCG data'!U$3,FALSE)),ISBLANK(VLOOKUP($E224&amp;$D$91&amp;$D$92,'CCG data'!$A:$AD,'CCG data'!U$3,FALSE))),"",VLOOKUP($E224&amp;$D$91&amp;$D$92,'CCG data'!$A:$AD,'CCG data'!U$3,FALSE))</f>
        <v>29.372727572262662</v>
      </c>
      <c r="M224" s="407"/>
      <c r="N224" s="362">
        <f>IF(OR(ISERROR(VLOOKUP($E224&amp;$D$91&amp;$D$92,'CCG data'!$A:$AD,'CCG data'!G$3,FALSE)),ISBLANK(VLOOKUP($E224&amp;$D$91&amp;$D$92,'CCG data'!$A:$AD,'CCG data'!G$3,FALSE))),"",VLOOKUP($E224&amp;$D$91&amp;$D$92,'CCG data'!$A:$AD,'CCG data'!G$3,FALSE))</f>
        <v>674</v>
      </c>
      <c r="P224" s="397" t="str">
        <f>IF(OR(ISERROR(VLOOKUP($E224&amp;$D$91&amp;$D$92,'CCG data'!$A:$AD,'CCG data'!B$3,FALSE)),ISBLANK(VLOOKUP($E224&amp;$D$91&amp;$D$92,'CCG data'!$A:$AD,'CCG data'!B$3,FALSE))),"",VLOOKUP($E224&amp;$D$91&amp;$D$92,'CCG data'!$A:$AD,'CCG data'!B$3,FALSE))</f>
        <v/>
      </c>
      <c r="Q224" s="263"/>
      <c r="R224" s="263">
        <f>IF(OR(ISERROR(VLOOKUP($E224&amp;$D$91&amp;$D$92,'CCG data'!$A:$AD,'CCG data'!C$3,FALSE)),ISBLANK(VLOOKUP($E224&amp;$D$91&amp;$D$92,'CCG data'!$A:$AD,'CCG data'!C$3,FALSE))),"",VLOOKUP($E224&amp;$D$91&amp;$D$92,'CCG data'!$A:$AD,'CCG data'!C$3,FALSE))</f>
        <v>0.70029673590504449</v>
      </c>
      <c r="S224" s="263"/>
      <c r="T224" s="263">
        <f>IF(OR(ISERROR(VLOOKUP($E224&amp;$D$91&amp;$D$92,'CCG data'!$A:$AD,'CCG data'!D$3,FALSE)),ISBLANK(VLOOKUP($E224&amp;$D$91&amp;$D$92,'CCG data'!$A:$AD,'CCG data'!D$3,FALSE))),"",VLOOKUP($E224&amp;$D$91&amp;$D$92,'CCG data'!$A:$AD,'CCG data'!D$3,FALSE))</f>
        <v>9.1988130563798218E-2</v>
      </c>
      <c r="U224" s="263"/>
      <c r="V224" s="263">
        <f>IF(OR(ISERROR(VLOOKUP($E224&amp;$D$91&amp;$D$92,'CCG data'!$A:$AD,'CCG data'!E$3,FALSE)),ISBLANK(VLOOKUP($E224&amp;$D$91&amp;$D$92,'CCG data'!$A:$AD,'CCG data'!E$3,FALSE))),"",VLOOKUP($E224&amp;$D$91&amp;$D$92,'CCG data'!$A:$AD,'CCG data'!E$3,FALSE))</f>
        <v>0.20771513353115728</v>
      </c>
      <c r="W224" s="398"/>
      <c r="Z224" s="163">
        <f>IFERROR(VLOOKUP($E224&amp;$D$92, Outliers!$A$4:$P$214,13,FALSE),"0")</f>
        <v>1</v>
      </c>
      <c r="AA224" s="163">
        <f>IFERROR(VLOOKUP($E224&amp;$D$92, Outliers!$A$4:$P$214,14,FALSE),"0")</f>
        <v>0</v>
      </c>
      <c r="AB224" s="163">
        <f>IFERROR(VLOOKUP($E224&amp;$D$92, Outliers!$A$4:$P$214,15,FALSE),"0")</f>
        <v>0</v>
      </c>
    </row>
    <row r="225" spans="4:28" x14ac:dyDescent="0.25">
      <c r="D225" s="318"/>
      <c r="E225" s="103" t="s">
        <v>27</v>
      </c>
      <c r="F225" s="95" t="str">
        <f>IF(P224="","",VLOOKUP($E224&amp;$D$91&amp;$D$92,'CCG data'!$A:$AD,'CCG data'!W$3,FALSE))</f>
        <v/>
      </c>
      <c r="G225" s="96" t="str">
        <f>IF(P224="","",VLOOKUP($E224&amp;$D$91&amp;$D$92,'CCG data'!$A:$AD,'CCG data'!X$3,FALSE))</f>
        <v/>
      </c>
      <c r="H225" s="96">
        <f>IF(R224="","",VLOOKUP($E224&amp;$D$91&amp;$D$92,'CCG data'!$A:$AD,'CCG data'!Y$3,FALSE))</f>
        <v>91.018834731909749</v>
      </c>
      <c r="I225" s="96">
        <f>IF(R224="","",VLOOKUP($E224&amp;$D$91&amp;$D$92,'CCG data'!$A:$AD,'CCG data'!Z$3,FALSE))</f>
        <v>109.07012264965624</v>
      </c>
      <c r="J225" s="96">
        <f>IF(T224="","",VLOOKUP($E224&amp;$D$91&amp;$D$92,'CCG data'!$A:$AD,'CCG data'!AA$3,FALSE))</f>
        <v>13.247780657083563</v>
      </c>
      <c r="K225" s="96">
        <f>IF(T224="","",VLOOKUP($E224&amp;$D$91&amp;$D$92,'CCG data'!$A:$AD,'CCG data'!AB$3,FALSE))</f>
        <v>22.028847791601866</v>
      </c>
      <c r="L225" s="96">
        <f>IF(V224="","",VLOOKUP($E224&amp;$D$91&amp;$D$92,'CCG data'!$A:$AD,'CCG data'!AC$3,FALSE))</f>
        <v>24.507128378849501</v>
      </c>
      <c r="M225" s="96">
        <f>IF(V224="","",VLOOKUP($E224&amp;$D$91&amp;$D$92,'CCG data'!$A:$AD,'CCG data'!AD$3,FALSE))</f>
        <v>34.238326765675822</v>
      </c>
      <c r="N225" s="363"/>
      <c r="P225" s="150" t="str">
        <f>IF(P224="","",VLOOKUP($E224&amp;$D$91&amp;$D$92,'CCG data'!$A:$AD,'CCG data'!I$3,FALSE))</f>
        <v/>
      </c>
      <c r="Q225" s="15" t="str">
        <f>IF(P224="","",VLOOKUP($E224&amp;$D$91&amp;$D$92,'CCG data'!$A:$AD,'CCG data'!J$3,FALSE))</f>
        <v/>
      </c>
      <c r="R225" s="15">
        <f>IF(R224="","",VLOOKUP($E224&amp;$D$91&amp;$D$92,'CCG data'!$A:$AD,'CCG data'!K$3,FALSE))</f>
        <v>0.66500000000000004</v>
      </c>
      <c r="S225" s="15">
        <f>IF(R224="","",VLOOKUP($E224&amp;$D$91&amp;$D$92,'CCG data'!$A:$AD,'CCG data'!L$3,FALSE))</f>
        <v>0.73399999999999999</v>
      </c>
      <c r="T225" s="15">
        <f>IF(T224="","",VLOOKUP($E224&amp;$D$91&amp;$D$92,'CCG data'!$A:$AD,'CCG data'!M$3,FALSE))</f>
        <v>7.1999999999999995E-2</v>
      </c>
      <c r="U225" s="15">
        <f>IF(T224="","",VLOOKUP($E224&amp;$D$91&amp;$D$92,'CCG data'!$A:$AD,'CCG data'!N$3,FALSE))</f>
        <v>0.11600000000000001</v>
      </c>
      <c r="V225" s="15">
        <f>IF(V224="","",VLOOKUP($E224&amp;$D$91&amp;$D$92,'CCG data'!$A:$AD,'CCG data'!O$3,FALSE))</f>
        <v>0.17899999999999999</v>
      </c>
      <c r="W225" s="135">
        <f>IF(V224="","",VLOOKUP($E224&amp;$D$91&amp;$D$92,'CCG data'!$A:$AD,'CCG data'!P$3,FALSE))</f>
        <v>0.24</v>
      </c>
      <c r="Z225" s="163" t="str">
        <f>IFERROR(VLOOKUP($E225&amp;$D$92, Outliers!$A$4:$P$214,13,FALSE),"0")</f>
        <v>0</v>
      </c>
      <c r="AA225" s="163" t="str">
        <f>IFERROR(VLOOKUP($E225&amp;$D$92, Outliers!$A$4:$P$214,14,FALSE),"0")</f>
        <v>0</v>
      </c>
      <c r="AB225" s="163" t="str">
        <f>IFERROR(VLOOKUP($E225&amp;$D$92, Outliers!$A$4:$P$214,15,FALSE),"0")</f>
        <v>0</v>
      </c>
    </row>
    <row r="226" spans="4:28" ht="15.75" x14ac:dyDescent="0.25">
      <c r="D226" s="318"/>
      <c r="E226" s="104" t="s">
        <v>408</v>
      </c>
      <c r="F226" s="405" t="str">
        <f>IF(OR(ISERROR(VLOOKUP($E226&amp;$D$91&amp;$D$92,'CCG data'!$A:$AD,'CCG data'!R$3,FALSE)),ISBLANK(VLOOKUP($E226&amp;$D$91&amp;$D$92,'CCG data'!$A:$AD,'CCG data'!R$3,FALSE))),"",VLOOKUP($E226&amp;$D$91&amp;$D$92,'CCG data'!$A:$AD,'CCG data'!R$3,FALSE))</f>
        <v/>
      </c>
      <c r="G226" s="406"/>
      <c r="H226" s="406">
        <f>IF(OR(ISERROR(VLOOKUP($E226&amp;$D$91&amp;$D$92,'CCG data'!$A:$AD,'CCG data'!S$3,FALSE)),ISBLANK(VLOOKUP($E226&amp;$D$91&amp;$D$92,'CCG data'!$A:$AD,'CCG data'!S$3,FALSE))),"",VLOOKUP($E226&amp;$D$91&amp;$D$92,'CCG data'!$A:$AD,'CCG data'!S$3,FALSE))</f>
        <v>156.40298042624278</v>
      </c>
      <c r="I226" s="406"/>
      <c r="J226" s="406">
        <f>IF(OR(ISERROR(VLOOKUP($E226&amp;$D$91&amp;$D$92,'CCG data'!$A:$AD,'CCG data'!T$3,FALSE)),ISBLANK(VLOOKUP($E226&amp;$D$91&amp;$D$92,'CCG data'!$A:$AD,'CCG data'!T$3,FALSE))),"",VLOOKUP($E226&amp;$D$91&amp;$D$92,'CCG data'!$A:$AD,'CCG data'!T$3,FALSE))</f>
        <v>12.564764189410926</v>
      </c>
      <c r="K226" s="406"/>
      <c r="L226" s="406">
        <f>IF(OR(ISERROR(VLOOKUP($E226&amp;$D$91&amp;$D$92,'CCG data'!$A:$AD,'CCG data'!U$3,FALSE)),ISBLANK(VLOOKUP($E226&amp;$D$91&amp;$D$92,'CCG data'!$A:$AD,'CCG data'!U$3,FALSE))),"",VLOOKUP($E226&amp;$D$91&amp;$D$92,'CCG data'!$A:$AD,'CCG data'!U$3,FALSE))</f>
        <v>18.655383742165462</v>
      </c>
      <c r="M226" s="407"/>
      <c r="N226" s="362">
        <f>IF(OR(ISERROR(VLOOKUP($E226&amp;$D$91&amp;$D$92,'CCG data'!$A:$AD,'CCG data'!G$3,FALSE)),ISBLANK(VLOOKUP($E226&amp;$D$91&amp;$D$92,'CCG data'!$A:$AD,'CCG data'!G$3,FALSE))),"",VLOOKUP($E226&amp;$D$91&amp;$D$92,'CCG data'!$A:$AD,'CCG data'!G$3,FALSE))</f>
        <v>1381</v>
      </c>
      <c r="P226" s="397" t="str">
        <f>IF(OR(ISERROR(VLOOKUP($E226&amp;$D$91&amp;$D$92,'CCG data'!$A:$AD,'CCG data'!B$3,FALSE)),ISBLANK(VLOOKUP($E226&amp;$D$91&amp;$D$92,'CCG data'!$A:$AD,'CCG data'!B$3,FALSE))),"",VLOOKUP($E226&amp;$D$91&amp;$D$92,'CCG data'!$A:$AD,'CCG data'!B$3,FALSE))</f>
        <v/>
      </c>
      <c r="Q226" s="263"/>
      <c r="R226" s="263">
        <f>IF(OR(ISERROR(VLOOKUP($E226&amp;$D$91&amp;$D$92,'CCG data'!$A:$AD,'CCG data'!C$3,FALSE)),ISBLANK(VLOOKUP($E226&amp;$D$91&amp;$D$92,'CCG data'!$A:$AD,'CCG data'!C$3,FALSE))),"",VLOOKUP($E226&amp;$D$91&amp;$D$92,'CCG data'!$A:$AD,'CCG data'!C$3,FALSE))</f>
        <v>0.83924692251991306</v>
      </c>
      <c r="S226" s="263"/>
      <c r="T226" s="263">
        <f>IF(OR(ISERROR(VLOOKUP($E226&amp;$D$91&amp;$D$92,'CCG data'!$A:$AD,'CCG data'!D$3,FALSE)),ISBLANK(VLOOKUP($E226&amp;$D$91&amp;$D$92,'CCG data'!$A:$AD,'CCG data'!D$3,FALSE))),"",VLOOKUP($E226&amp;$D$91&amp;$D$92,'CCG data'!$A:$AD,'CCG data'!D$3,FALSE))</f>
        <v>6.0825488776249097E-2</v>
      </c>
      <c r="U226" s="263"/>
      <c r="V226" s="263">
        <f>IF(OR(ISERROR(VLOOKUP($E226&amp;$D$91&amp;$D$92,'CCG data'!$A:$AD,'CCG data'!E$3,FALSE)),ISBLANK(VLOOKUP($E226&amp;$D$91&amp;$D$92,'CCG data'!$A:$AD,'CCG data'!E$3,FALSE))),"",VLOOKUP($E226&amp;$D$91&amp;$D$92,'CCG data'!$A:$AD,'CCG data'!E$3,FALSE))</f>
        <v>9.9927588703837805E-2</v>
      </c>
      <c r="W226" s="398"/>
      <c r="Z226" s="163">
        <f>IFERROR(VLOOKUP($E226&amp;$D$92, Outliers!$A$4:$P$214,13,FALSE),"0")</f>
        <v>1</v>
      </c>
      <c r="AA226" s="163">
        <f>IFERROR(VLOOKUP($E226&amp;$D$92, Outliers!$A$4:$P$214,14,FALSE),"0")</f>
        <v>0</v>
      </c>
      <c r="AB226" s="163">
        <f>IFERROR(VLOOKUP($E226&amp;$D$92, Outliers!$A$4:$P$214,15,FALSE),"0")</f>
        <v>1</v>
      </c>
    </row>
    <row r="227" spans="4:28" x14ac:dyDescent="0.25">
      <c r="D227" s="318"/>
      <c r="E227" s="103" t="s">
        <v>27</v>
      </c>
      <c r="F227" s="95" t="str">
        <f>IF(P226="","",VLOOKUP($E226&amp;$D$91&amp;$D$92,'CCG data'!$A:$AD,'CCG data'!W$3,FALSE))</f>
        <v/>
      </c>
      <c r="G227" s="96" t="str">
        <f>IF(P226="","",VLOOKUP($E226&amp;$D$91&amp;$D$92,'CCG data'!$A:$AD,'CCG data'!X$3,FALSE))</f>
        <v/>
      </c>
      <c r="H227" s="96">
        <f>IF(R226="","",VLOOKUP($E226&amp;$D$91&amp;$D$92,'CCG data'!$A:$AD,'CCG data'!Y$3,FALSE))</f>
        <v>147.3984850765427</v>
      </c>
      <c r="I227" s="96">
        <f>IF(R226="","",VLOOKUP($E226&amp;$D$91&amp;$D$92,'CCG data'!$A:$AD,'CCG data'!Z$3,FALSE))</f>
        <v>165.40747577594286</v>
      </c>
      <c r="J227" s="96">
        <f>IF(T226="","",VLOOKUP($E226&amp;$D$91&amp;$D$92,'CCG data'!$A:$AD,'CCG data'!AA$3,FALSE))</f>
        <v>9.8777449833394453</v>
      </c>
      <c r="K227" s="96">
        <f>IF(T226="","",VLOOKUP($E226&amp;$D$91&amp;$D$92,'CCG data'!$A:$AD,'CCG data'!AB$3,FALSE))</f>
        <v>15.251783395482407</v>
      </c>
      <c r="L227" s="96">
        <f>IF(V226="","",VLOOKUP($E226&amp;$D$91&amp;$D$92,'CCG data'!$A:$AD,'CCG data'!AC$3,FALSE))</f>
        <v>15.542802362276991</v>
      </c>
      <c r="M227" s="96">
        <f>IF(V226="","",VLOOKUP($E226&amp;$D$91&amp;$D$92,'CCG data'!$A:$AD,'CCG data'!AD$3,FALSE))</f>
        <v>21.767965122053933</v>
      </c>
      <c r="N227" s="363"/>
      <c r="P227" s="150" t="str">
        <f>IF(P226="","",VLOOKUP($E226&amp;$D$91&amp;$D$92,'CCG data'!$A:$AD,'CCG data'!I$3,FALSE))</f>
        <v/>
      </c>
      <c r="Q227" s="15" t="str">
        <f>IF(P226="","",VLOOKUP($E226&amp;$D$91&amp;$D$92,'CCG data'!$A:$AD,'CCG data'!J$3,FALSE))</f>
        <v/>
      </c>
      <c r="R227" s="15">
        <f>IF(R226="","",VLOOKUP($E226&amp;$D$91&amp;$D$92,'CCG data'!$A:$AD,'CCG data'!K$3,FALSE))</f>
        <v>0.81899999999999995</v>
      </c>
      <c r="S227" s="15">
        <f>IF(R226="","",VLOOKUP($E226&amp;$D$91&amp;$D$92,'CCG data'!$A:$AD,'CCG data'!L$3,FALSE))</f>
        <v>0.85799999999999998</v>
      </c>
      <c r="T227" s="15">
        <f>IF(T226="","",VLOOKUP($E226&amp;$D$91&amp;$D$92,'CCG data'!$A:$AD,'CCG data'!M$3,FALSE))</f>
        <v>4.9000000000000002E-2</v>
      </c>
      <c r="U227" s="15">
        <f>IF(T226="","",VLOOKUP($E226&amp;$D$91&amp;$D$92,'CCG data'!$A:$AD,'CCG data'!N$3,FALSE))</f>
        <v>7.4999999999999997E-2</v>
      </c>
      <c r="V227" s="15">
        <f>IF(V226="","",VLOOKUP($E226&amp;$D$91&amp;$D$92,'CCG data'!$A:$AD,'CCG data'!O$3,FALSE))</f>
        <v>8.5000000000000006E-2</v>
      </c>
      <c r="W227" s="135">
        <f>IF(V226="","",VLOOKUP($E226&amp;$D$91&amp;$D$92,'CCG data'!$A:$AD,'CCG data'!P$3,FALSE))</f>
        <v>0.11700000000000001</v>
      </c>
      <c r="Z227" s="163" t="str">
        <f>IFERROR(VLOOKUP($E227&amp;$D$92, Outliers!$A$4:$P$214,13,FALSE),"0")</f>
        <v>0</v>
      </c>
      <c r="AA227" s="163" t="str">
        <f>IFERROR(VLOOKUP($E227&amp;$D$92, Outliers!$A$4:$P$214,14,FALSE),"0")</f>
        <v>0</v>
      </c>
      <c r="AB227" s="163" t="str">
        <f>IFERROR(VLOOKUP($E227&amp;$D$92, Outliers!$A$4:$P$214,15,FALSE),"0")</f>
        <v>0</v>
      </c>
    </row>
    <row r="228" spans="4:28" ht="15.75" x14ac:dyDescent="0.25">
      <c r="D228" s="318"/>
      <c r="E228" s="104" t="s">
        <v>409</v>
      </c>
      <c r="F228" s="405" t="str">
        <f>IF(OR(ISERROR(VLOOKUP($E228&amp;$D$91&amp;$D$92,'CCG data'!$A:$AD,'CCG data'!R$3,FALSE)),ISBLANK(VLOOKUP($E228&amp;$D$91&amp;$D$92,'CCG data'!$A:$AD,'CCG data'!R$3,FALSE))),"",VLOOKUP($E228&amp;$D$91&amp;$D$92,'CCG data'!$A:$AD,'CCG data'!R$3,FALSE))</f>
        <v/>
      </c>
      <c r="G228" s="406"/>
      <c r="H228" s="406">
        <f>IF(OR(ISERROR(VLOOKUP($E228&amp;$D$91&amp;$D$92,'CCG data'!$A:$AD,'CCG data'!S$3,FALSE)),ISBLANK(VLOOKUP($E228&amp;$D$91&amp;$D$92,'CCG data'!$A:$AD,'CCG data'!S$3,FALSE))),"",VLOOKUP($E228&amp;$D$91&amp;$D$92,'CCG data'!$A:$AD,'CCG data'!S$3,FALSE))</f>
        <v>123.32304564229061</v>
      </c>
      <c r="I228" s="406"/>
      <c r="J228" s="406">
        <f>IF(OR(ISERROR(VLOOKUP($E228&amp;$D$91&amp;$D$92,'CCG data'!$A:$AD,'CCG data'!T$3,FALSE)),ISBLANK(VLOOKUP($E228&amp;$D$91&amp;$D$92,'CCG data'!$A:$AD,'CCG data'!T$3,FALSE))),"",VLOOKUP($E228&amp;$D$91&amp;$D$92,'CCG data'!$A:$AD,'CCG data'!T$3,FALSE))</f>
        <v>19.877835425132581</v>
      </c>
      <c r="K228" s="406"/>
      <c r="L228" s="406">
        <f>IF(OR(ISERROR(VLOOKUP($E228&amp;$D$91&amp;$D$92,'CCG data'!$A:$AD,'CCG data'!U$3,FALSE)),ISBLANK(VLOOKUP($E228&amp;$D$91&amp;$D$92,'CCG data'!$A:$AD,'CCG data'!U$3,FALSE))),"",VLOOKUP($E228&amp;$D$91&amp;$D$92,'CCG data'!$A:$AD,'CCG data'!U$3,FALSE))</f>
        <v>49.96277808127639</v>
      </c>
      <c r="M228" s="407"/>
      <c r="N228" s="362">
        <f>IF(OR(ISERROR(VLOOKUP($E228&amp;$D$91&amp;$D$92,'CCG data'!$A:$AD,'CCG data'!G$3,FALSE)),ISBLANK(VLOOKUP($E228&amp;$D$91&amp;$D$92,'CCG data'!$A:$AD,'CCG data'!G$3,FALSE))),"",VLOOKUP($E228&amp;$D$91&amp;$D$92,'CCG data'!$A:$AD,'CCG data'!G$3,FALSE))</f>
        <v>794</v>
      </c>
      <c r="P228" s="397" t="str">
        <f>IF(OR(ISERROR(VLOOKUP($E228&amp;$D$91&amp;$D$92,'CCG data'!$A:$AD,'CCG data'!B$3,FALSE)),ISBLANK(VLOOKUP($E228&amp;$D$91&amp;$D$92,'CCG data'!$A:$AD,'CCG data'!B$3,FALSE))),"",VLOOKUP($E228&amp;$D$91&amp;$D$92,'CCG data'!$A:$AD,'CCG data'!B$3,FALSE))</f>
        <v/>
      </c>
      <c r="Q228" s="263"/>
      <c r="R228" s="263">
        <f>IF(OR(ISERROR(VLOOKUP($E228&amp;$D$91&amp;$D$92,'CCG data'!$A:$AD,'CCG data'!C$3,FALSE)),ISBLANK(VLOOKUP($E228&amp;$D$91&amp;$D$92,'CCG data'!$A:$AD,'CCG data'!C$3,FALSE))),"",VLOOKUP($E228&amp;$D$91&amp;$D$92,'CCG data'!$A:$AD,'CCG data'!C$3,FALSE))</f>
        <v>0.6385390428211587</v>
      </c>
      <c r="S228" s="263"/>
      <c r="T228" s="263">
        <f>IF(OR(ISERROR(VLOOKUP($E228&amp;$D$91&amp;$D$92,'CCG data'!$A:$AD,'CCG data'!D$3,FALSE)),ISBLANK(VLOOKUP($E228&amp;$D$91&amp;$D$92,'CCG data'!$A:$AD,'CCG data'!D$3,FALSE))),"",VLOOKUP($E228&amp;$D$91&amp;$D$92,'CCG data'!$A:$AD,'CCG data'!D$3,FALSE))</f>
        <v>9.06801007556675E-2</v>
      </c>
      <c r="U228" s="263"/>
      <c r="V228" s="263">
        <f>IF(OR(ISERROR(VLOOKUP($E228&amp;$D$91&amp;$D$92,'CCG data'!$A:$AD,'CCG data'!E$3,FALSE)),ISBLANK(VLOOKUP($E228&amp;$D$91&amp;$D$92,'CCG data'!$A:$AD,'CCG data'!E$3,FALSE))),"",VLOOKUP($E228&amp;$D$91&amp;$D$92,'CCG data'!$A:$AD,'CCG data'!E$3,FALSE))</f>
        <v>0.27078085642317379</v>
      </c>
      <c r="W228" s="398"/>
      <c r="Z228" s="163">
        <f>IFERROR(VLOOKUP($E228&amp;$D$92, Outliers!$A$4:$P$214,13,FALSE),"0")</f>
        <v>0</v>
      </c>
      <c r="AA228" s="163">
        <f>IFERROR(VLOOKUP($E228&amp;$D$92, Outliers!$A$4:$P$214,14,FALSE),"0")</f>
        <v>0</v>
      </c>
      <c r="AB228" s="163">
        <f>IFERROR(VLOOKUP($E228&amp;$D$92, Outliers!$A$4:$P$214,15,FALSE),"0")</f>
        <v>1</v>
      </c>
    </row>
    <row r="229" spans="4:28" x14ac:dyDescent="0.25">
      <c r="D229" s="318"/>
      <c r="E229" s="103" t="s">
        <v>27</v>
      </c>
      <c r="F229" s="95" t="str">
        <f>IF(P228="","",VLOOKUP($E228&amp;$D$91&amp;$D$92,'CCG data'!$A:$AD,'CCG data'!W$3,FALSE))</f>
        <v/>
      </c>
      <c r="G229" s="96" t="str">
        <f>IF(P228="","",VLOOKUP($E228&amp;$D$91&amp;$D$92,'CCG data'!$A:$AD,'CCG data'!X$3,FALSE))</f>
        <v/>
      </c>
      <c r="H229" s="96">
        <f>IF(R228="","",VLOOKUP($E228&amp;$D$91&amp;$D$92,'CCG data'!$A:$AD,'CCG data'!Y$3,FALSE))</f>
        <v>112.58818691507773</v>
      </c>
      <c r="I229" s="96">
        <f>IF(R228="","",VLOOKUP($E228&amp;$D$91&amp;$D$92,'CCG data'!$A:$AD,'CCG data'!Z$3,FALSE))</f>
        <v>134.05790436950349</v>
      </c>
      <c r="J229" s="96">
        <f>IF(T228="","",VLOOKUP($E228&amp;$D$91&amp;$D$92,'CCG data'!$A:$AD,'CCG data'!AA$3,FALSE))</f>
        <v>15.286289698488247</v>
      </c>
      <c r="K229" s="96">
        <f>IF(T228="","",VLOOKUP($E228&amp;$D$91&amp;$D$92,'CCG data'!$A:$AD,'CCG data'!AB$3,FALSE))</f>
        <v>24.469381151776915</v>
      </c>
      <c r="L229" s="96">
        <f>IF(V228="","",VLOOKUP($E228&amp;$D$91&amp;$D$92,'CCG data'!$A:$AD,'CCG data'!AC$3,FALSE))</f>
        <v>43.284209041489</v>
      </c>
      <c r="M229" s="96">
        <f>IF(V228="","",VLOOKUP($E228&amp;$D$91&amp;$D$92,'CCG data'!$A:$AD,'CCG data'!AD$3,FALSE))</f>
        <v>56.641347121063781</v>
      </c>
      <c r="N229" s="363"/>
      <c r="P229" s="150" t="str">
        <f>IF(P228="","",VLOOKUP($E228&amp;$D$91&amp;$D$92,'CCG data'!$A:$AD,'CCG data'!I$3,FALSE))</f>
        <v/>
      </c>
      <c r="Q229" s="15" t="str">
        <f>IF(P228="","",VLOOKUP($E228&amp;$D$91&amp;$D$92,'CCG data'!$A:$AD,'CCG data'!J$3,FALSE))</f>
        <v/>
      </c>
      <c r="R229" s="15">
        <f>IF(R228="","",VLOOKUP($E228&amp;$D$91&amp;$D$92,'CCG data'!$A:$AD,'CCG data'!K$3,FALSE))</f>
        <v>0.60499999999999998</v>
      </c>
      <c r="S229" s="15">
        <f>IF(R228="","",VLOOKUP($E228&amp;$D$91&amp;$D$92,'CCG data'!$A:$AD,'CCG data'!L$3,FALSE))</f>
        <v>0.67100000000000004</v>
      </c>
      <c r="T229" s="15">
        <f>IF(T228="","",VLOOKUP($E228&amp;$D$91&amp;$D$92,'CCG data'!$A:$AD,'CCG data'!M$3,FALSE))</f>
        <v>7.2999999999999995E-2</v>
      </c>
      <c r="U229" s="15">
        <f>IF(T228="","",VLOOKUP($E228&amp;$D$91&amp;$D$92,'CCG data'!$A:$AD,'CCG data'!N$3,FALSE))</f>
        <v>0.113</v>
      </c>
      <c r="V229" s="15">
        <f>IF(V228="","",VLOOKUP($E228&amp;$D$91&amp;$D$92,'CCG data'!$A:$AD,'CCG data'!O$3,FALSE))</f>
        <v>0.24099999999999999</v>
      </c>
      <c r="W229" s="135">
        <f>IF(V228="","",VLOOKUP($E228&amp;$D$91&amp;$D$92,'CCG data'!$A:$AD,'CCG data'!P$3,FALSE))</f>
        <v>0.30299999999999999</v>
      </c>
      <c r="Z229" s="163" t="str">
        <f>IFERROR(VLOOKUP($E229&amp;$D$92, Outliers!$A$4:$P$214,13,FALSE),"0")</f>
        <v>0</v>
      </c>
      <c r="AA229" s="163" t="str">
        <f>IFERROR(VLOOKUP($E229&amp;$D$92, Outliers!$A$4:$P$214,14,FALSE),"0")</f>
        <v>0</v>
      </c>
      <c r="AB229" s="163" t="str">
        <f>IFERROR(VLOOKUP($E229&amp;$D$92, Outliers!$A$4:$P$214,15,FALSE),"0")</f>
        <v>0</v>
      </c>
    </row>
    <row r="230" spans="4:28" ht="15.75" x14ac:dyDescent="0.25">
      <c r="D230" s="318"/>
      <c r="E230" s="104" t="s">
        <v>193</v>
      </c>
      <c r="F230" s="405" t="str">
        <f>IF(OR(ISERROR(VLOOKUP($E230&amp;$D$91&amp;$D$92,'CCG data'!$A:$AD,'CCG data'!R$3,FALSE)),ISBLANK(VLOOKUP($E230&amp;$D$91&amp;$D$92,'CCG data'!$A:$AD,'CCG data'!R$3,FALSE))),"",VLOOKUP($E230&amp;$D$91&amp;$D$92,'CCG data'!$A:$AD,'CCG data'!R$3,FALSE))</f>
        <v/>
      </c>
      <c r="G230" s="406"/>
      <c r="H230" s="406">
        <f>IF(OR(ISERROR(VLOOKUP($E230&amp;$D$91&amp;$D$92,'CCG data'!$A:$AD,'CCG data'!S$3,FALSE)),ISBLANK(VLOOKUP($E230&amp;$D$91&amp;$D$92,'CCG data'!$A:$AD,'CCG data'!S$3,FALSE))),"",VLOOKUP($E230&amp;$D$91&amp;$D$92,'CCG data'!$A:$AD,'CCG data'!S$3,FALSE))</f>
        <v>126.75844465395923</v>
      </c>
      <c r="I230" s="406"/>
      <c r="J230" s="406">
        <f>IF(OR(ISERROR(VLOOKUP($E230&amp;$D$91&amp;$D$92,'CCG data'!$A:$AD,'CCG data'!T$3,FALSE)),ISBLANK(VLOOKUP($E230&amp;$D$91&amp;$D$92,'CCG data'!$A:$AD,'CCG data'!T$3,FALSE))),"",VLOOKUP($E230&amp;$D$91&amp;$D$92,'CCG data'!$A:$AD,'CCG data'!T$3,FALSE))</f>
        <v>22.860980793151555</v>
      </c>
      <c r="K230" s="406"/>
      <c r="L230" s="406">
        <f>IF(OR(ISERROR(VLOOKUP($E230&amp;$D$91&amp;$D$92,'CCG data'!$A:$AD,'CCG data'!U$3,FALSE)),ISBLANK(VLOOKUP($E230&amp;$D$91&amp;$D$92,'CCG data'!$A:$AD,'CCG data'!U$3,FALSE))),"",VLOOKUP($E230&amp;$D$91&amp;$D$92,'CCG data'!$A:$AD,'CCG data'!U$3,FALSE))</f>
        <v>32.068879553109305</v>
      </c>
      <c r="M230" s="407"/>
      <c r="N230" s="362">
        <f>IF(OR(ISERROR(VLOOKUP($E230&amp;$D$91&amp;$D$92,'CCG data'!$A:$AD,'CCG data'!G$3,FALSE)),ISBLANK(VLOOKUP($E230&amp;$D$91&amp;$D$92,'CCG data'!$A:$AD,'CCG data'!G$3,FALSE))),"",VLOOKUP($E230&amp;$D$91&amp;$D$92,'CCG data'!$A:$AD,'CCG data'!G$3,FALSE))</f>
        <v>884</v>
      </c>
      <c r="P230" s="397" t="str">
        <f>IF(OR(ISERROR(VLOOKUP($E230&amp;$D$91&amp;$D$92,'CCG data'!$A:$AD,'CCG data'!B$3,FALSE)),ISBLANK(VLOOKUP($E230&amp;$D$91&amp;$D$92,'CCG data'!$A:$AD,'CCG data'!B$3,FALSE))),"",VLOOKUP($E230&amp;$D$91&amp;$D$92,'CCG data'!$A:$AD,'CCG data'!B$3,FALSE))</f>
        <v/>
      </c>
      <c r="Q230" s="263"/>
      <c r="R230" s="263">
        <f>IF(OR(ISERROR(VLOOKUP($E230&amp;$D$91&amp;$D$92,'CCG data'!$A:$AD,'CCG data'!C$3,FALSE)),ISBLANK(VLOOKUP($E230&amp;$D$91&amp;$D$92,'CCG data'!$A:$AD,'CCG data'!C$3,FALSE))),"",VLOOKUP($E230&amp;$D$91&amp;$D$92,'CCG data'!$A:$AD,'CCG data'!C$3,FALSE))</f>
        <v>0.71266968325791857</v>
      </c>
      <c r="S230" s="263"/>
      <c r="T230" s="263">
        <f>IF(OR(ISERROR(VLOOKUP($E230&amp;$D$91&amp;$D$92,'CCG data'!$A:$AD,'CCG data'!D$3,FALSE)),ISBLANK(VLOOKUP($E230&amp;$D$91&amp;$D$92,'CCG data'!$A:$AD,'CCG data'!D$3,FALSE))),"",VLOOKUP($E230&amp;$D$91&amp;$D$92,'CCG data'!$A:$AD,'CCG data'!D$3,FALSE))</f>
        <v>0.10972850678733032</v>
      </c>
      <c r="U230" s="263"/>
      <c r="V230" s="263">
        <f>IF(OR(ISERROR(VLOOKUP($E230&amp;$D$91&amp;$D$92,'CCG data'!$A:$AD,'CCG data'!E$3,FALSE)),ISBLANK(VLOOKUP($E230&amp;$D$91&amp;$D$92,'CCG data'!$A:$AD,'CCG data'!E$3,FALSE))),"",VLOOKUP($E230&amp;$D$91&amp;$D$92,'CCG data'!$A:$AD,'CCG data'!E$3,FALSE))</f>
        <v>0.17760180995475114</v>
      </c>
      <c r="W230" s="398"/>
      <c r="Z230" s="163">
        <f>IFERROR(VLOOKUP($E230&amp;$D$92, Outliers!$A$4:$P$214,13,FALSE),"0")</f>
        <v>0</v>
      </c>
      <c r="AA230" s="163">
        <f>IFERROR(VLOOKUP($E230&amp;$D$92, Outliers!$A$4:$P$214,14,FALSE),"0")</f>
        <v>0</v>
      </c>
      <c r="AB230" s="163">
        <f>IFERROR(VLOOKUP($E230&amp;$D$92, Outliers!$A$4:$P$214,15,FALSE),"0")</f>
        <v>0</v>
      </c>
    </row>
    <row r="231" spans="4:28" x14ac:dyDescent="0.25">
      <c r="D231" s="318"/>
      <c r="E231" s="103" t="s">
        <v>27</v>
      </c>
      <c r="F231" s="95" t="str">
        <f>IF(P230="","",VLOOKUP($E230&amp;$D$91&amp;$D$92,'CCG data'!$A:$AD,'CCG data'!W$3,FALSE))</f>
        <v/>
      </c>
      <c r="G231" s="96" t="str">
        <f>IF(P230="","",VLOOKUP($E230&amp;$D$91&amp;$D$92,'CCG data'!$A:$AD,'CCG data'!X$3,FALSE))</f>
        <v/>
      </c>
      <c r="H231" s="96">
        <f>IF(R230="","",VLOOKUP($E230&amp;$D$91&amp;$D$92,'CCG data'!$A:$AD,'CCG data'!Y$3,FALSE))</f>
        <v>116.86009711164994</v>
      </c>
      <c r="I231" s="96">
        <f>IF(R230="","",VLOOKUP($E230&amp;$D$91&amp;$D$92,'CCG data'!$A:$AD,'CCG data'!Z$3,FALSE))</f>
        <v>136.65679219626853</v>
      </c>
      <c r="J231" s="96">
        <f>IF(T230="","",VLOOKUP($E230&amp;$D$91&amp;$D$92,'CCG data'!$A:$AD,'CCG data'!AA$3,FALSE))</f>
        <v>18.311466193965682</v>
      </c>
      <c r="K231" s="96">
        <f>IF(T230="","",VLOOKUP($E230&amp;$D$91&amp;$D$92,'CCG data'!$A:$AD,'CCG data'!AB$3,FALSE))</f>
        <v>27.410495392337427</v>
      </c>
      <c r="L231" s="96">
        <f>IF(V230="","",VLOOKUP($E230&amp;$D$91&amp;$D$92,'CCG data'!$A:$AD,'CCG data'!AC$3,FALSE))</f>
        <v>27.05250412761125</v>
      </c>
      <c r="M231" s="96">
        <f>IF(V230="","",VLOOKUP($E230&amp;$D$91&amp;$D$92,'CCG data'!$A:$AD,'CCG data'!AD$3,FALSE))</f>
        <v>37.08525497860736</v>
      </c>
      <c r="N231" s="363"/>
      <c r="P231" s="150" t="str">
        <f>IF(P230="","",VLOOKUP($E230&amp;$D$91&amp;$D$92,'CCG data'!$A:$AD,'CCG data'!I$3,FALSE))</f>
        <v/>
      </c>
      <c r="Q231" s="15" t="str">
        <f>IF(P230="","",VLOOKUP($E230&amp;$D$91&amp;$D$92,'CCG data'!$A:$AD,'CCG data'!J$3,FALSE))</f>
        <v/>
      </c>
      <c r="R231" s="15">
        <f>IF(R230="","",VLOOKUP($E230&amp;$D$91&amp;$D$92,'CCG data'!$A:$AD,'CCG data'!K$3,FALSE))</f>
        <v>0.68200000000000005</v>
      </c>
      <c r="S231" s="15">
        <f>IF(R230="","",VLOOKUP($E230&amp;$D$91&amp;$D$92,'CCG data'!$A:$AD,'CCG data'!L$3,FALSE))</f>
        <v>0.74199999999999999</v>
      </c>
      <c r="T231" s="15">
        <f>IF(T230="","",VLOOKUP($E230&amp;$D$91&amp;$D$92,'CCG data'!$A:$AD,'CCG data'!M$3,FALSE))</f>
        <v>9.0999999999999998E-2</v>
      </c>
      <c r="U231" s="15">
        <f>IF(T230="","",VLOOKUP($E230&amp;$D$91&amp;$D$92,'CCG data'!$A:$AD,'CCG data'!N$3,FALSE))</f>
        <v>0.13200000000000001</v>
      </c>
      <c r="V231" s="15">
        <f>IF(V230="","",VLOOKUP($E230&amp;$D$91&amp;$D$92,'CCG data'!$A:$AD,'CCG data'!O$3,FALSE))</f>
        <v>0.154</v>
      </c>
      <c r="W231" s="135">
        <f>IF(V230="","",VLOOKUP($E230&amp;$D$91&amp;$D$92,'CCG data'!$A:$AD,'CCG data'!P$3,FALSE))</f>
        <v>0.20399999999999999</v>
      </c>
      <c r="Z231" s="163" t="str">
        <f>IFERROR(VLOOKUP($E231&amp;$D$92, Outliers!$A$4:$P$214,13,FALSE),"0")</f>
        <v>0</v>
      </c>
      <c r="AA231" s="163" t="str">
        <f>IFERROR(VLOOKUP($E231&amp;$D$92, Outliers!$A$4:$P$214,14,FALSE),"0")</f>
        <v>0</v>
      </c>
      <c r="AB231" s="163" t="str">
        <f>IFERROR(VLOOKUP($E231&amp;$D$92, Outliers!$A$4:$P$214,15,FALSE),"0")</f>
        <v>0</v>
      </c>
    </row>
    <row r="232" spans="4:28" ht="15.75" x14ac:dyDescent="0.25">
      <c r="D232" s="318"/>
      <c r="E232" s="104" t="s">
        <v>194</v>
      </c>
      <c r="F232" s="405" t="str">
        <f>IF(OR(ISERROR(VLOOKUP($E232&amp;$D$91&amp;$D$92,'CCG data'!$A:$AD,'CCG data'!R$3,FALSE)),ISBLANK(VLOOKUP($E232&amp;$D$91&amp;$D$92,'CCG data'!$A:$AD,'CCG data'!R$3,FALSE))),"",VLOOKUP($E232&amp;$D$91&amp;$D$92,'CCG data'!$A:$AD,'CCG data'!R$3,FALSE))</f>
        <v/>
      </c>
      <c r="G232" s="406"/>
      <c r="H232" s="406">
        <f>IF(OR(ISERROR(VLOOKUP($E232&amp;$D$91&amp;$D$92,'CCG data'!$A:$AD,'CCG data'!S$3,FALSE)),ISBLANK(VLOOKUP($E232&amp;$D$91&amp;$D$92,'CCG data'!$A:$AD,'CCG data'!S$3,FALSE))),"",VLOOKUP($E232&amp;$D$91&amp;$D$92,'CCG data'!$A:$AD,'CCG data'!S$3,FALSE))</f>
        <v>133.26377029342888</v>
      </c>
      <c r="I232" s="406"/>
      <c r="J232" s="406">
        <f>IF(OR(ISERROR(VLOOKUP($E232&amp;$D$91&amp;$D$92,'CCG data'!$A:$AD,'CCG data'!T$3,FALSE)),ISBLANK(VLOOKUP($E232&amp;$D$91&amp;$D$92,'CCG data'!$A:$AD,'CCG data'!T$3,FALSE))),"",VLOOKUP($E232&amp;$D$91&amp;$D$92,'CCG data'!$A:$AD,'CCG data'!T$3,FALSE))</f>
        <v>22.39060062377493</v>
      </c>
      <c r="K232" s="406"/>
      <c r="L232" s="406">
        <f>IF(OR(ISERROR(VLOOKUP($E232&amp;$D$91&amp;$D$92,'CCG data'!$A:$AD,'CCG data'!U$3,FALSE)),ISBLANK(VLOOKUP($E232&amp;$D$91&amp;$D$92,'CCG data'!$A:$AD,'CCG data'!U$3,FALSE))),"",VLOOKUP($E232&amp;$D$91&amp;$D$92,'CCG data'!$A:$AD,'CCG data'!U$3,FALSE))</f>
        <v>44.059509677069492</v>
      </c>
      <c r="M232" s="407"/>
      <c r="N232" s="362">
        <f>IF(OR(ISERROR(VLOOKUP($E232&amp;$D$91&amp;$D$92,'CCG data'!$A:$AD,'CCG data'!G$3,FALSE)),ISBLANK(VLOOKUP($E232&amp;$D$91&amp;$D$92,'CCG data'!$A:$AD,'CCG data'!G$3,FALSE))),"",VLOOKUP($E232&amp;$D$91&amp;$D$92,'CCG data'!$A:$AD,'CCG data'!G$3,FALSE))</f>
        <v>1140</v>
      </c>
      <c r="P232" s="397" t="str">
        <f>IF(OR(ISERROR(VLOOKUP($E232&amp;$D$91&amp;$D$92,'CCG data'!$A:$AD,'CCG data'!B$3,FALSE)),ISBLANK(VLOOKUP($E232&amp;$D$91&amp;$D$92,'CCG data'!$A:$AD,'CCG data'!B$3,FALSE))),"",VLOOKUP($E232&amp;$D$91&amp;$D$92,'CCG data'!$A:$AD,'CCG data'!B$3,FALSE))</f>
        <v/>
      </c>
      <c r="Q232" s="263"/>
      <c r="R232" s="263">
        <f>IF(OR(ISERROR(VLOOKUP($E232&amp;$D$91&amp;$D$92,'CCG data'!$A:$AD,'CCG data'!C$3,FALSE)),ISBLANK(VLOOKUP($E232&amp;$D$91&amp;$D$92,'CCG data'!$A:$AD,'CCG data'!C$3,FALSE))),"",VLOOKUP($E232&amp;$D$91&amp;$D$92,'CCG data'!$A:$AD,'CCG data'!C$3,FALSE))</f>
        <v>0.68508771929824563</v>
      </c>
      <c r="S232" s="263"/>
      <c r="T232" s="263">
        <f>IF(OR(ISERROR(VLOOKUP($E232&amp;$D$91&amp;$D$92,'CCG data'!$A:$AD,'CCG data'!D$3,FALSE)),ISBLANK(VLOOKUP($E232&amp;$D$91&amp;$D$92,'CCG data'!$A:$AD,'CCG data'!D$3,FALSE))),"",VLOOKUP($E232&amp;$D$91&amp;$D$92,'CCG data'!$A:$AD,'CCG data'!D$3,FALSE))</f>
        <v>9.3859649122807018E-2</v>
      </c>
      <c r="U232" s="263"/>
      <c r="V232" s="263">
        <f>IF(OR(ISERROR(VLOOKUP($E232&amp;$D$91&amp;$D$92,'CCG data'!$A:$AD,'CCG data'!E$3,FALSE)),ISBLANK(VLOOKUP($E232&amp;$D$91&amp;$D$92,'CCG data'!$A:$AD,'CCG data'!E$3,FALSE))),"",VLOOKUP($E232&amp;$D$91&amp;$D$92,'CCG data'!$A:$AD,'CCG data'!E$3,FALSE))</f>
        <v>0.22105263157894736</v>
      </c>
      <c r="W232" s="398"/>
      <c r="Z232" s="163">
        <f>IFERROR(VLOOKUP($E232&amp;$D$92, Outliers!$A$4:$P$214,13,FALSE),"0")</f>
        <v>0</v>
      </c>
      <c r="AA232" s="163">
        <f>IFERROR(VLOOKUP($E232&amp;$D$92, Outliers!$A$4:$P$214,14,FALSE),"0")</f>
        <v>0</v>
      </c>
      <c r="AB232" s="163">
        <f>IFERROR(VLOOKUP($E232&amp;$D$92, Outliers!$A$4:$P$214,15,FALSE),"0")</f>
        <v>1</v>
      </c>
    </row>
    <row r="233" spans="4:28" x14ac:dyDescent="0.25">
      <c r="D233" s="318"/>
      <c r="E233" s="103" t="s">
        <v>27</v>
      </c>
      <c r="F233" s="95" t="str">
        <f>IF(P232="","",VLOOKUP($E232&amp;$D$91&amp;$D$92,'CCG data'!$A:$AD,'CCG data'!W$3,FALSE))</f>
        <v/>
      </c>
      <c r="G233" s="96" t="str">
        <f>IF(P232="","",VLOOKUP($E232&amp;$D$91&amp;$D$92,'CCG data'!$A:$AD,'CCG data'!X$3,FALSE))</f>
        <v/>
      </c>
      <c r="H233" s="96">
        <f>IF(R232="","",VLOOKUP($E232&amp;$D$91&amp;$D$92,'CCG data'!$A:$AD,'CCG data'!Y$3,FALSE))</f>
        <v>123.91740716118733</v>
      </c>
      <c r="I233" s="96">
        <f>IF(R232="","",VLOOKUP($E232&amp;$D$91&amp;$D$92,'CCG data'!$A:$AD,'CCG data'!Z$3,FALSE))</f>
        <v>142.61013342567043</v>
      </c>
      <c r="J233" s="96">
        <f>IF(T232="","",VLOOKUP($E232&amp;$D$91&amp;$D$92,'CCG data'!$A:$AD,'CCG data'!AA$3,FALSE))</f>
        <v>18.148021739383172</v>
      </c>
      <c r="K233" s="96">
        <f>IF(T232="","",VLOOKUP($E232&amp;$D$91&amp;$D$92,'CCG data'!$A:$AD,'CCG data'!AB$3,FALSE))</f>
        <v>26.633179508166688</v>
      </c>
      <c r="L233" s="96">
        <f>IF(V232="","",VLOOKUP($E232&amp;$D$91&amp;$D$92,'CCG data'!$A:$AD,'CCG data'!AC$3,FALSE))</f>
        <v>38.619552754064244</v>
      </c>
      <c r="M233" s="96">
        <f>IF(V232="","",VLOOKUP($E232&amp;$D$91&amp;$D$92,'CCG data'!$A:$AD,'CCG data'!AD$3,FALSE))</f>
        <v>49.49946660007474</v>
      </c>
      <c r="N233" s="363"/>
      <c r="P233" s="150" t="str">
        <f>IF(P232="","",VLOOKUP($E232&amp;$D$91&amp;$D$92,'CCG data'!$A:$AD,'CCG data'!I$3,FALSE))</f>
        <v/>
      </c>
      <c r="Q233" s="15" t="str">
        <f>IF(P232="","",VLOOKUP($E232&amp;$D$91&amp;$D$92,'CCG data'!$A:$AD,'CCG data'!J$3,FALSE))</f>
        <v/>
      </c>
      <c r="R233" s="15">
        <f>IF(R232="","",VLOOKUP($E232&amp;$D$91&amp;$D$92,'CCG data'!$A:$AD,'CCG data'!K$3,FALSE))</f>
        <v>0.65800000000000003</v>
      </c>
      <c r="S233" s="15">
        <f>IF(R232="","",VLOOKUP($E232&amp;$D$91&amp;$D$92,'CCG data'!$A:$AD,'CCG data'!L$3,FALSE))</f>
        <v>0.71099999999999997</v>
      </c>
      <c r="T233" s="15">
        <f>IF(T232="","",VLOOKUP($E232&amp;$D$91&amp;$D$92,'CCG data'!$A:$AD,'CCG data'!M$3,FALSE))</f>
        <v>7.8E-2</v>
      </c>
      <c r="U233" s="15">
        <f>IF(T232="","",VLOOKUP($E232&amp;$D$91&amp;$D$92,'CCG data'!$A:$AD,'CCG data'!N$3,FALSE))</f>
        <v>0.112</v>
      </c>
      <c r="V233" s="15">
        <f>IF(V232="","",VLOOKUP($E232&amp;$D$91&amp;$D$92,'CCG data'!$A:$AD,'CCG data'!O$3,FALSE))</f>
        <v>0.19800000000000001</v>
      </c>
      <c r="W233" s="135">
        <f>IF(V232="","",VLOOKUP($E232&amp;$D$91&amp;$D$92,'CCG data'!$A:$AD,'CCG data'!P$3,FALSE))</f>
        <v>0.246</v>
      </c>
      <c r="Z233" s="163" t="str">
        <f>IFERROR(VLOOKUP($E233&amp;$D$92, Outliers!$A$4:$P$214,13,FALSE),"0")</f>
        <v>0</v>
      </c>
      <c r="AA233" s="163" t="str">
        <f>IFERROR(VLOOKUP($E233&amp;$D$92, Outliers!$A$4:$P$214,14,FALSE),"0")</f>
        <v>0</v>
      </c>
      <c r="AB233" s="163" t="str">
        <f>IFERROR(VLOOKUP($E233&amp;$D$92, Outliers!$A$4:$P$214,15,FALSE),"0")</f>
        <v>0</v>
      </c>
    </row>
    <row r="234" spans="4:28" ht="15.75" x14ac:dyDescent="0.25">
      <c r="D234" s="318"/>
      <c r="E234" s="104" t="s">
        <v>410</v>
      </c>
      <c r="F234" s="405" t="str">
        <f>IF(OR(ISERROR(VLOOKUP($E234&amp;$D$91&amp;$D$92,'CCG data'!$A:$AD,'CCG data'!R$3,FALSE)),ISBLANK(VLOOKUP($E234&amp;$D$91&amp;$D$92,'CCG data'!$A:$AD,'CCG data'!R$3,FALSE))),"",VLOOKUP($E234&amp;$D$91&amp;$D$92,'CCG data'!$A:$AD,'CCG data'!R$3,FALSE))</f>
        <v/>
      </c>
      <c r="G234" s="406"/>
      <c r="H234" s="406">
        <f>IF(OR(ISERROR(VLOOKUP($E234&amp;$D$91&amp;$D$92,'CCG data'!$A:$AD,'CCG data'!S$3,FALSE)),ISBLANK(VLOOKUP($E234&amp;$D$91&amp;$D$92,'CCG data'!$A:$AD,'CCG data'!S$3,FALSE))),"",VLOOKUP($E234&amp;$D$91&amp;$D$92,'CCG data'!$A:$AD,'CCG data'!S$3,FALSE))</f>
        <v>152.32210440875045</v>
      </c>
      <c r="I234" s="406"/>
      <c r="J234" s="406">
        <f>IF(OR(ISERROR(VLOOKUP($E234&amp;$D$91&amp;$D$92,'CCG data'!$A:$AD,'CCG data'!T$3,FALSE)),ISBLANK(VLOOKUP($E234&amp;$D$91&amp;$D$92,'CCG data'!$A:$AD,'CCG data'!T$3,FALSE))),"",VLOOKUP($E234&amp;$D$91&amp;$D$92,'CCG data'!$A:$AD,'CCG data'!T$3,FALSE))</f>
        <v>15.470291230498884</v>
      </c>
      <c r="K234" s="406"/>
      <c r="L234" s="406">
        <f>IF(OR(ISERROR(VLOOKUP($E234&amp;$D$91&amp;$D$92,'CCG data'!$A:$AD,'CCG data'!U$3,FALSE)),ISBLANK(VLOOKUP($E234&amp;$D$91&amp;$D$92,'CCG data'!$A:$AD,'CCG data'!U$3,FALSE))),"",VLOOKUP($E234&amp;$D$91&amp;$D$92,'CCG data'!$A:$AD,'CCG data'!U$3,FALSE))</f>
        <v>16.603938378407673</v>
      </c>
      <c r="M234" s="407"/>
      <c r="N234" s="362">
        <f>IF(OR(ISERROR(VLOOKUP($E234&amp;$D$91&amp;$D$92,'CCG data'!$A:$AD,'CCG data'!G$3,FALSE)),ISBLANK(VLOOKUP($E234&amp;$D$91&amp;$D$92,'CCG data'!$A:$AD,'CCG data'!G$3,FALSE))),"",VLOOKUP($E234&amp;$D$91&amp;$D$92,'CCG data'!$A:$AD,'CCG data'!G$3,FALSE))</f>
        <v>1325</v>
      </c>
      <c r="P234" s="397" t="str">
        <f>IF(OR(ISERROR(VLOOKUP($E234&amp;$D$91&amp;$D$92,'CCG data'!$A:$AD,'CCG data'!B$3,FALSE)),ISBLANK(VLOOKUP($E234&amp;$D$91&amp;$D$92,'CCG data'!$A:$AD,'CCG data'!B$3,FALSE))),"",VLOOKUP($E234&amp;$D$91&amp;$D$92,'CCG data'!$A:$AD,'CCG data'!B$3,FALSE))</f>
        <v/>
      </c>
      <c r="Q234" s="263"/>
      <c r="R234" s="263">
        <f>IF(OR(ISERROR(VLOOKUP($E234&amp;$D$91&amp;$D$92,'CCG data'!$A:$AD,'CCG data'!C$3,FALSE)),ISBLANK(VLOOKUP($E234&amp;$D$91&amp;$D$92,'CCG data'!$A:$AD,'CCG data'!C$3,FALSE))),"",VLOOKUP($E234&amp;$D$91&amp;$D$92,'CCG data'!$A:$AD,'CCG data'!C$3,FALSE))</f>
        <v>0.82716981132075473</v>
      </c>
      <c r="S234" s="263"/>
      <c r="T234" s="263">
        <f>IF(OR(ISERROR(VLOOKUP($E234&amp;$D$91&amp;$D$92,'CCG data'!$A:$AD,'CCG data'!D$3,FALSE)),ISBLANK(VLOOKUP($E234&amp;$D$91&amp;$D$92,'CCG data'!$A:$AD,'CCG data'!D$3,FALSE))),"",VLOOKUP($E234&amp;$D$91&amp;$D$92,'CCG data'!$A:$AD,'CCG data'!D$3,FALSE))</f>
        <v>8.226415094339623E-2</v>
      </c>
      <c r="U234" s="263"/>
      <c r="V234" s="263">
        <f>IF(OR(ISERROR(VLOOKUP($E234&amp;$D$91&amp;$D$92,'CCG data'!$A:$AD,'CCG data'!E$3,FALSE)),ISBLANK(VLOOKUP($E234&amp;$D$91&amp;$D$92,'CCG data'!$A:$AD,'CCG data'!E$3,FALSE))),"",VLOOKUP($E234&amp;$D$91&amp;$D$92,'CCG data'!$A:$AD,'CCG data'!E$3,FALSE))</f>
        <v>9.056603773584905E-2</v>
      </c>
      <c r="W234" s="398"/>
      <c r="Z234" s="163">
        <f>IFERROR(VLOOKUP($E234&amp;$D$92, Outliers!$A$4:$P$214,13,FALSE),"0")</f>
        <v>1</v>
      </c>
      <c r="AA234" s="163">
        <f>IFERROR(VLOOKUP($E234&amp;$D$92, Outliers!$A$4:$P$214,14,FALSE),"0")</f>
        <v>0</v>
      </c>
      <c r="AB234" s="163">
        <f>IFERROR(VLOOKUP($E234&amp;$D$92, Outliers!$A$4:$P$214,15,FALSE),"0")</f>
        <v>1</v>
      </c>
    </row>
    <row r="235" spans="4:28" x14ac:dyDescent="0.25">
      <c r="D235" s="318"/>
      <c r="E235" s="103" t="s">
        <v>27</v>
      </c>
      <c r="F235" s="95" t="str">
        <f>IF(P234="","",VLOOKUP($E234&amp;$D$91&amp;$D$92,'CCG data'!$A:$AD,'CCG data'!W$3,FALSE))</f>
        <v/>
      </c>
      <c r="G235" s="96" t="str">
        <f>IF(P234="","",VLOOKUP($E234&amp;$D$91&amp;$D$92,'CCG data'!$A:$AD,'CCG data'!X$3,FALSE))</f>
        <v/>
      </c>
      <c r="H235" s="96">
        <f>IF(R234="","",VLOOKUP($E234&amp;$D$91&amp;$D$92,'CCG data'!$A:$AD,'CCG data'!Y$3,FALSE))</f>
        <v>143.30403184831499</v>
      </c>
      <c r="I235" s="96">
        <f>IF(R234="","",VLOOKUP($E234&amp;$D$91&amp;$D$92,'CCG data'!$A:$AD,'CCG data'!Z$3,FALSE))</f>
        <v>161.3401769691859</v>
      </c>
      <c r="J235" s="96">
        <f>IF(T234="","",VLOOKUP($E234&amp;$D$91&amp;$D$92,'CCG data'!$A:$AD,'CCG data'!AA$3,FALSE))</f>
        <v>12.565992320701657</v>
      </c>
      <c r="K235" s="96">
        <f>IF(T234="","",VLOOKUP($E234&amp;$D$91&amp;$D$92,'CCG data'!$A:$AD,'CCG data'!AB$3,FALSE))</f>
        <v>18.37459014029611</v>
      </c>
      <c r="L235" s="96">
        <f>IF(V234="","",VLOOKUP($E234&amp;$D$91&amp;$D$92,'CCG data'!$A:$AD,'CCG data'!AC$3,FALSE))</f>
        <v>13.633116857936326</v>
      </c>
      <c r="M235" s="96">
        <f>IF(V234="","",VLOOKUP($E234&amp;$D$91&amp;$D$92,'CCG data'!$A:$AD,'CCG data'!AD$3,FALSE))</f>
        <v>19.574759898879019</v>
      </c>
      <c r="N235" s="363"/>
      <c r="P235" s="150" t="str">
        <f>IF(P234="","",VLOOKUP($E234&amp;$D$91&amp;$D$92,'CCG data'!$A:$AD,'CCG data'!I$3,FALSE))</f>
        <v/>
      </c>
      <c r="Q235" s="15" t="str">
        <f>IF(P234="","",VLOOKUP($E234&amp;$D$91&amp;$D$92,'CCG data'!$A:$AD,'CCG data'!J$3,FALSE))</f>
        <v/>
      </c>
      <c r="R235" s="15">
        <f>IF(R234="","",VLOOKUP($E234&amp;$D$91&amp;$D$92,'CCG data'!$A:$AD,'CCG data'!K$3,FALSE))</f>
        <v>0.80600000000000005</v>
      </c>
      <c r="S235" s="15">
        <f>IF(R234="","",VLOOKUP($E234&amp;$D$91&amp;$D$92,'CCG data'!$A:$AD,'CCG data'!L$3,FALSE))</f>
        <v>0.84699999999999998</v>
      </c>
      <c r="T235" s="15">
        <f>IF(T234="","",VLOOKUP($E234&amp;$D$91&amp;$D$92,'CCG data'!$A:$AD,'CCG data'!M$3,FALSE))</f>
        <v>6.9000000000000006E-2</v>
      </c>
      <c r="U235" s="15">
        <f>IF(T234="","",VLOOKUP($E234&amp;$D$91&amp;$D$92,'CCG data'!$A:$AD,'CCG data'!N$3,FALSE))</f>
        <v>9.8000000000000004E-2</v>
      </c>
      <c r="V235" s="15">
        <f>IF(V234="","",VLOOKUP($E234&amp;$D$91&amp;$D$92,'CCG data'!$A:$AD,'CCG data'!O$3,FALSE))</f>
        <v>7.5999999999999998E-2</v>
      </c>
      <c r="W235" s="135">
        <f>IF(V234="","",VLOOKUP($E234&amp;$D$91&amp;$D$92,'CCG data'!$A:$AD,'CCG data'!P$3,FALSE))</f>
        <v>0.107</v>
      </c>
      <c r="Z235" s="163" t="str">
        <f>IFERROR(VLOOKUP($E235&amp;$D$92, Outliers!$A$4:$P$214,13,FALSE),"0")</f>
        <v>0</v>
      </c>
      <c r="AA235" s="163" t="str">
        <f>IFERROR(VLOOKUP($E235&amp;$D$92, Outliers!$A$4:$P$214,14,FALSE),"0")</f>
        <v>0</v>
      </c>
      <c r="AB235" s="163" t="str">
        <f>IFERROR(VLOOKUP($E235&amp;$D$92, Outliers!$A$4:$P$214,15,FALSE),"0")</f>
        <v>0</v>
      </c>
    </row>
    <row r="236" spans="4:28" ht="15.75" x14ac:dyDescent="0.25">
      <c r="D236" s="318"/>
      <c r="E236" s="104" t="s">
        <v>195</v>
      </c>
      <c r="F236" s="405" t="str">
        <f>IF(OR(ISERROR(VLOOKUP($E236&amp;$D$91&amp;$D$92,'CCG data'!$A:$AD,'CCG data'!R$3,FALSE)),ISBLANK(VLOOKUP($E236&amp;$D$91&amp;$D$92,'CCG data'!$A:$AD,'CCG data'!R$3,FALSE))),"",VLOOKUP($E236&amp;$D$91&amp;$D$92,'CCG data'!$A:$AD,'CCG data'!R$3,FALSE))</f>
        <v/>
      </c>
      <c r="G236" s="406"/>
      <c r="H236" s="406">
        <f>IF(OR(ISERROR(VLOOKUP($E236&amp;$D$91&amp;$D$92,'CCG data'!$A:$AD,'CCG data'!S$3,FALSE)),ISBLANK(VLOOKUP($E236&amp;$D$91&amp;$D$92,'CCG data'!$A:$AD,'CCG data'!S$3,FALSE))),"",VLOOKUP($E236&amp;$D$91&amp;$D$92,'CCG data'!$A:$AD,'CCG data'!S$3,FALSE))</f>
        <v>110.48172801856779</v>
      </c>
      <c r="I236" s="406"/>
      <c r="J236" s="406">
        <f>IF(OR(ISERROR(VLOOKUP($E236&amp;$D$91&amp;$D$92,'CCG data'!$A:$AD,'CCG data'!T$3,FALSE)),ISBLANK(VLOOKUP($E236&amp;$D$91&amp;$D$92,'CCG data'!$A:$AD,'CCG data'!T$3,FALSE))),"",VLOOKUP($E236&amp;$D$91&amp;$D$92,'CCG data'!$A:$AD,'CCG data'!T$3,FALSE))</f>
        <v>15.174612472654271</v>
      </c>
      <c r="K236" s="406"/>
      <c r="L236" s="406">
        <f>IF(OR(ISERROR(VLOOKUP($E236&amp;$D$91&amp;$D$92,'CCG data'!$A:$AD,'CCG data'!U$3,FALSE)),ISBLANK(VLOOKUP($E236&amp;$D$91&amp;$D$92,'CCG data'!$A:$AD,'CCG data'!U$3,FALSE))),"",VLOOKUP($E236&amp;$D$91&amp;$D$92,'CCG data'!$A:$AD,'CCG data'!U$3,FALSE))</f>
        <v>27.263586036186968</v>
      </c>
      <c r="M236" s="407"/>
      <c r="N236" s="362">
        <f>IF(OR(ISERROR(VLOOKUP($E236&amp;$D$91&amp;$D$92,'CCG data'!$A:$AD,'CCG data'!G$3,FALSE)),ISBLANK(VLOOKUP($E236&amp;$D$91&amp;$D$92,'CCG data'!$A:$AD,'CCG data'!G$3,FALSE))),"",VLOOKUP($E236&amp;$D$91&amp;$D$92,'CCG data'!$A:$AD,'CCG data'!G$3,FALSE))</f>
        <v>1240</v>
      </c>
      <c r="P236" s="397" t="str">
        <f>IF(OR(ISERROR(VLOOKUP($E236&amp;$D$91&amp;$D$92,'CCG data'!$A:$AD,'CCG data'!B$3,FALSE)),ISBLANK(VLOOKUP($E236&amp;$D$91&amp;$D$92,'CCG data'!$A:$AD,'CCG data'!B$3,FALSE))),"",VLOOKUP($E236&amp;$D$91&amp;$D$92,'CCG data'!$A:$AD,'CCG data'!B$3,FALSE))</f>
        <v/>
      </c>
      <c r="Q236" s="263"/>
      <c r="R236" s="263">
        <f>IF(OR(ISERROR(VLOOKUP($E236&amp;$D$91&amp;$D$92,'CCG data'!$A:$AD,'CCG data'!C$3,FALSE)),ISBLANK(VLOOKUP($E236&amp;$D$91&amp;$D$92,'CCG data'!$A:$AD,'CCG data'!C$3,FALSE))),"",VLOOKUP($E236&amp;$D$91&amp;$D$92,'CCG data'!$A:$AD,'CCG data'!C$3,FALSE))</f>
        <v>0.72661290322580641</v>
      </c>
      <c r="S236" s="263"/>
      <c r="T236" s="263">
        <f>IF(OR(ISERROR(VLOOKUP($E236&amp;$D$91&amp;$D$92,'CCG data'!$A:$AD,'CCG data'!D$3,FALSE)),ISBLANK(VLOOKUP($E236&amp;$D$91&amp;$D$92,'CCG data'!$A:$AD,'CCG data'!D$3,FALSE))),"",VLOOKUP($E236&amp;$D$91&amp;$D$92,'CCG data'!$A:$AD,'CCG data'!D$3,FALSE))</f>
        <v>9.1935483870967741E-2</v>
      </c>
      <c r="U236" s="263"/>
      <c r="V236" s="263">
        <f>IF(OR(ISERROR(VLOOKUP($E236&amp;$D$91&amp;$D$92,'CCG data'!$A:$AD,'CCG data'!E$3,FALSE)),ISBLANK(VLOOKUP($E236&amp;$D$91&amp;$D$92,'CCG data'!$A:$AD,'CCG data'!E$3,FALSE))),"",VLOOKUP($E236&amp;$D$91&amp;$D$92,'CCG data'!$A:$AD,'CCG data'!E$3,FALSE))</f>
        <v>0.18145161290322581</v>
      </c>
      <c r="W236" s="398"/>
      <c r="Z236" s="163">
        <f>IFERROR(VLOOKUP($E236&amp;$D$92, Outliers!$A$4:$P$214,13,FALSE),"0")</f>
        <v>1</v>
      </c>
      <c r="AA236" s="163">
        <f>IFERROR(VLOOKUP($E236&amp;$D$92, Outliers!$A$4:$P$214,14,FALSE),"0")</f>
        <v>0</v>
      </c>
      <c r="AB236" s="163">
        <f>IFERROR(VLOOKUP($E236&amp;$D$92, Outliers!$A$4:$P$214,15,FALSE),"0")</f>
        <v>0</v>
      </c>
    </row>
    <row r="237" spans="4:28" x14ac:dyDescent="0.25">
      <c r="D237" s="318"/>
      <c r="E237" s="103" t="s">
        <v>27</v>
      </c>
      <c r="F237" s="95" t="str">
        <f>IF(P236="","",VLOOKUP($E236&amp;$D$91&amp;$D$92,'CCG data'!$A:$AD,'CCG data'!W$3,FALSE))</f>
        <v/>
      </c>
      <c r="G237" s="96" t="str">
        <f>IF(P236="","",VLOOKUP($E236&amp;$D$91&amp;$D$92,'CCG data'!$A:$AD,'CCG data'!X$3,FALSE))</f>
        <v/>
      </c>
      <c r="H237" s="96">
        <f>IF(R236="","",VLOOKUP($E236&amp;$D$91&amp;$D$92,'CCG data'!$A:$AD,'CCG data'!Y$3,FALSE))</f>
        <v>103.26759519358343</v>
      </c>
      <c r="I237" s="96">
        <f>IF(R236="","",VLOOKUP($E236&amp;$D$91&amp;$D$92,'CCG data'!$A:$AD,'CCG data'!Z$3,FALSE))</f>
        <v>117.69586084355215</v>
      </c>
      <c r="J237" s="96">
        <f>IF(T236="","",VLOOKUP($E236&amp;$D$91&amp;$D$92,'CCG data'!$A:$AD,'CCG data'!AA$3,FALSE))</f>
        <v>12.388996431979105</v>
      </c>
      <c r="K237" s="96">
        <f>IF(T236="","",VLOOKUP($E236&amp;$D$91&amp;$D$92,'CCG data'!$A:$AD,'CCG data'!AB$3,FALSE))</f>
        <v>17.960228513329437</v>
      </c>
      <c r="L237" s="96">
        <f>IF(V236="","",VLOOKUP($E236&amp;$D$91&amp;$D$92,'CCG data'!$A:$AD,'CCG data'!AC$3,FALSE))</f>
        <v>23.701144127458537</v>
      </c>
      <c r="M237" s="96">
        <f>IF(V236="","",VLOOKUP($E236&amp;$D$91&amp;$D$92,'CCG data'!$A:$AD,'CCG data'!AD$3,FALSE))</f>
        <v>30.826027944915399</v>
      </c>
      <c r="N237" s="363"/>
      <c r="P237" s="150" t="str">
        <f>IF(P236="","",VLOOKUP($E236&amp;$D$91&amp;$D$92,'CCG data'!$A:$AD,'CCG data'!I$3,FALSE))</f>
        <v/>
      </c>
      <c r="Q237" s="15" t="str">
        <f>IF(P236="","",VLOOKUP($E236&amp;$D$91&amp;$D$92,'CCG data'!$A:$AD,'CCG data'!J$3,FALSE))</f>
        <v/>
      </c>
      <c r="R237" s="15">
        <f>IF(R236="","",VLOOKUP($E236&amp;$D$91&amp;$D$92,'CCG data'!$A:$AD,'CCG data'!K$3,FALSE))</f>
        <v>0.70099999999999996</v>
      </c>
      <c r="S237" s="15">
        <f>IF(R236="","",VLOOKUP($E236&amp;$D$91&amp;$D$92,'CCG data'!$A:$AD,'CCG data'!L$3,FALSE))</f>
        <v>0.751</v>
      </c>
      <c r="T237" s="15">
        <f>IF(T236="","",VLOOKUP($E236&amp;$D$91&amp;$D$92,'CCG data'!$A:$AD,'CCG data'!M$3,FALSE))</f>
        <v>7.6999999999999999E-2</v>
      </c>
      <c r="U237" s="15">
        <f>IF(T236="","",VLOOKUP($E236&amp;$D$91&amp;$D$92,'CCG data'!$A:$AD,'CCG data'!N$3,FALSE))</f>
        <v>0.109</v>
      </c>
      <c r="V237" s="15">
        <f>IF(V236="","",VLOOKUP($E236&amp;$D$91&amp;$D$92,'CCG data'!$A:$AD,'CCG data'!O$3,FALSE))</f>
        <v>0.161</v>
      </c>
      <c r="W237" s="135">
        <f>IF(V236="","",VLOOKUP($E236&amp;$D$91&amp;$D$92,'CCG data'!$A:$AD,'CCG data'!P$3,FALSE))</f>
        <v>0.20399999999999999</v>
      </c>
      <c r="Z237" s="163" t="str">
        <f>IFERROR(VLOOKUP($E237&amp;$D$92, Outliers!$A$4:$P$214,13,FALSE),"0")</f>
        <v>0</v>
      </c>
      <c r="AA237" s="163" t="str">
        <f>IFERROR(VLOOKUP($E237&amp;$D$92, Outliers!$A$4:$P$214,14,FALSE),"0")</f>
        <v>0</v>
      </c>
      <c r="AB237" s="163" t="str">
        <f>IFERROR(VLOOKUP($E237&amp;$D$92, Outliers!$A$4:$P$214,15,FALSE),"0")</f>
        <v>0</v>
      </c>
    </row>
    <row r="238" spans="4:28" ht="15.75" x14ac:dyDescent="0.25">
      <c r="D238" s="318"/>
      <c r="E238" s="104" t="s">
        <v>411</v>
      </c>
      <c r="F238" s="405" t="str">
        <f>IF(OR(ISERROR(VLOOKUP($E238&amp;$D$91&amp;$D$92,'CCG data'!$A:$AD,'CCG data'!R$3,FALSE)),ISBLANK(VLOOKUP($E238&amp;$D$91&amp;$D$92,'CCG data'!$A:$AD,'CCG data'!R$3,FALSE))),"",VLOOKUP($E238&amp;$D$91&amp;$D$92,'CCG data'!$A:$AD,'CCG data'!R$3,FALSE))</f>
        <v/>
      </c>
      <c r="G238" s="406"/>
      <c r="H238" s="406">
        <f>IF(OR(ISERROR(VLOOKUP($E238&amp;$D$91&amp;$D$92,'CCG data'!$A:$AD,'CCG data'!S$3,FALSE)),ISBLANK(VLOOKUP($E238&amp;$D$91&amp;$D$92,'CCG data'!$A:$AD,'CCG data'!S$3,FALSE))),"",VLOOKUP($E238&amp;$D$91&amp;$D$92,'CCG data'!$A:$AD,'CCG data'!S$3,FALSE))</f>
        <v>115.28352960969751</v>
      </c>
      <c r="I238" s="406"/>
      <c r="J238" s="406">
        <f>IF(OR(ISERROR(VLOOKUP($E238&amp;$D$91&amp;$D$92,'CCG data'!$A:$AD,'CCG data'!T$3,FALSE)),ISBLANK(VLOOKUP($E238&amp;$D$91&amp;$D$92,'CCG data'!$A:$AD,'CCG data'!T$3,FALSE))),"",VLOOKUP($E238&amp;$D$91&amp;$D$92,'CCG data'!$A:$AD,'CCG data'!T$3,FALSE))</f>
        <v>13.570115541845496</v>
      </c>
      <c r="K238" s="406"/>
      <c r="L238" s="406">
        <f>IF(OR(ISERROR(VLOOKUP($E238&amp;$D$91&amp;$D$92,'CCG data'!$A:$AD,'CCG data'!U$3,FALSE)),ISBLANK(VLOOKUP($E238&amp;$D$91&amp;$D$92,'CCG data'!$A:$AD,'CCG data'!U$3,FALSE))),"",VLOOKUP($E238&amp;$D$91&amp;$D$92,'CCG data'!$A:$AD,'CCG data'!U$3,FALSE))</f>
        <v>10.101668006544644</v>
      </c>
      <c r="M238" s="407"/>
      <c r="N238" s="362">
        <f>IF(OR(ISERROR(VLOOKUP($E238&amp;$D$91&amp;$D$92,'CCG data'!$A:$AD,'CCG data'!G$3,FALSE)),ISBLANK(VLOOKUP($E238&amp;$D$91&amp;$D$92,'CCG data'!$A:$AD,'CCG data'!G$3,FALSE))),"",VLOOKUP($E238&amp;$D$91&amp;$D$92,'CCG data'!$A:$AD,'CCG data'!G$3,FALSE))</f>
        <v>1527</v>
      </c>
      <c r="P238" s="397" t="str">
        <f>IF(OR(ISERROR(VLOOKUP($E238&amp;$D$91&amp;$D$92,'CCG data'!$A:$AD,'CCG data'!B$3,FALSE)),ISBLANK(VLOOKUP($E238&amp;$D$91&amp;$D$92,'CCG data'!$A:$AD,'CCG data'!B$3,FALSE))),"",VLOOKUP($E238&amp;$D$91&amp;$D$92,'CCG data'!$A:$AD,'CCG data'!B$3,FALSE))</f>
        <v/>
      </c>
      <c r="Q238" s="263"/>
      <c r="R238" s="263">
        <f>IF(OR(ISERROR(VLOOKUP($E238&amp;$D$91&amp;$D$92,'CCG data'!$A:$AD,'CCG data'!C$3,FALSE)),ISBLANK(VLOOKUP($E238&amp;$D$91&amp;$D$92,'CCG data'!$A:$AD,'CCG data'!C$3,FALSE))),"",VLOOKUP($E238&amp;$D$91&amp;$D$92,'CCG data'!$A:$AD,'CCG data'!C$3,FALSE))</f>
        <v>0.83955468238375897</v>
      </c>
      <c r="S238" s="263"/>
      <c r="T238" s="263">
        <f>IF(OR(ISERROR(VLOOKUP($E238&amp;$D$91&amp;$D$92,'CCG data'!$A:$AD,'CCG data'!D$3,FALSE)),ISBLANK(VLOOKUP($E238&amp;$D$91&amp;$D$92,'CCG data'!$A:$AD,'CCG data'!D$3,FALSE))),"",VLOOKUP($E238&amp;$D$91&amp;$D$92,'CCG data'!$A:$AD,'CCG data'!D$3,FALSE))</f>
        <v>8.7098886705959402E-2</v>
      </c>
      <c r="U238" s="263"/>
      <c r="V238" s="263">
        <f>IF(OR(ISERROR(VLOOKUP($E238&amp;$D$91&amp;$D$92,'CCG data'!$A:$AD,'CCG data'!E$3,FALSE)),ISBLANK(VLOOKUP($E238&amp;$D$91&amp;$D$92,'CCG data'!$A:$AD,'CCG data'!E$3,FALSE))),"",VLOOKUP($E238&amp;$D$91&amp;$D$92,'CCG data'!$A:$AD,'CCG data'!E$3,FALSE))</f>
        <v>7.3346430910281604E-2</v>
      </c>
      <c r="W238" s="398"/>
      <c r="Z238" s="163">
        <f>IFERROR(VLOOKUP($E238&amp;$D$92, Outliers!$A$4:$P$214,13,FALSE),"0")</f>
        <v>1</v>
      </c>
      <c r="AA238" s="163">
        <f>IFERROR(VLOOKUP($E238&amp;$D$92, Outliers!$A$4:$P$214,14,FALSE),"0")</f>
        <v>0</v>
      </c>
      <c r="AB238" s="163">
        <f>IFERROR(VLOOKUP($E238&amp;$D$92, Outliers!$A$4:$P$214,15,FALSE),"0")</f>
        <v>1</v>
      </c>
    </row>
    <row r="239" spans="4:28" x14ac:dyDescent="0.25">
      <c r="D239" s="318"/>
      <c r="E239" s="103" t="s">
        <v>27</v>
      </c>
      <c r="F239" s="95" t="str">
        <f>IF(P238="","",VLOOKUP($E238&amp;$D$91&amp;$D$92,'CCG data'!$A:$AD,'CCG data'!W$3,FALSE))</f>
        <v/>
      </c>
      <c r="G239" s="96" t="str">
        <f>IF(P238="","",VLOOKUP($E238&amp;$D$91&amp;$D$92,'CCG data'!$A:$AD,'CCG data'!X$3,FALSE))</f>
        <v/>
      </c>
      <c r="H239" s="96">
        <f>IF(R238="","",VLOOKUP($E238&amp;$D$91&amp;$D$92,'CCG data'!$A:$AD,'CCG data'!Y$3,FALSE))</f>
        <v>108.97280362210957</v>
      </c>
      <c r="I239" s="96">
        <f>IF(R238="","",VLOOKUP($E238&amp;$D$91&amp;$D$92,'CCG data'!$A:$AD,'CCG data'!Z$3,FALSE))</f>
        <v>121.59425559728545</v>
      </c>
      <c r="J239" s="96">
        <f>IF(T238="","",VLOOKUP($E238&amp;$D$91&amp;$D$92,'CCG data'!$A:$AD,'CCG data'!AA$3,FALSE))</f>
        <v>11.263826176955522</v>
      </c>
      <c r="K239" s="96">
        <f>IF(T238="","",VLOOKUP($E238&amp;$D$91&amp;$D$92,'CCG data'!$A:$AD,'CCG data'!AB$3,FALSE))</f>
        <v>15.87640490673547</v>
      </c>
      <c r="L239" s="96">
        <f>IF(V238="","",VLOOKUP($E238&amp;$D$91&amp;$D$92,'CCG data'!$A:$AD,'CCG data'!AC$3,FALSE))</f>
        <v>8.2308129104868133</v>
      </c>
      <c r="M239" s="96">
        <f>IF(V238="","",VLOOKUP($E238&amp;$D$91&amp;$D$92,'CCG data'!$A:$AD,'CCG data'!AD$3,FALSE))</f>
        <v>11.972523102602475</v>
      </c>
      <c r="N239" s="363"/>
      <c r="P239" s="150" t="str">
        <f>IF(P238="","",VLOOKUP($E238&amp;$D$91&amp;$D$92,'CCG data'!$A:$AD,'CCG data'!I$3,FALSE))</f>
        <v/>
      </c>
      <c r="Q239" s="15" t="str">
        <f>IF(P238="","",VLOOKUP($E238&amp;$D$91&amp;$D$92,'CCG data'!$A:$AD,'CCG data'!J$3,FALSE))</f>
        <v/>
      </c>
      <c r="R239" s="15">
        <f>IF(R238="","",VLOOKUP($E238&amp;$D$91&amp;$D$92,'CCG data'!$A:$AD,'CCG data'!K$3,FALSE))</f>
        <v>0.82</v>
      </c>
      <c r="S239" s="15">
        <f>IF(R238="","",VLOOKUP($E238&amp;$D$91&amp;$D$92,'CCG data'!$A:$AD,'CCG data'!L$3,FALSE))</f>
        <v>0.85699999999999998</v>
      </c>
      <c r="T239" s="15">
        <f>IF(T238="","",VLOOKUP($E238&amp;$D$91&amp;$D$92,'CCG data'!$A:$AD,'CCG data'!M$3,FALSE))</f>
        <v>7.3999999999999996E-2</v>
      </c>
      <c r="U239" s="15">
        <f>IF(T238="","",VLOOKUP($E238&amp;$D$91&amp;$D$92,'CCG data'!$A:$AD,'CCG data'!N$3,FALSE))</f>
        <v>0.10199999999999999</v>
      </c>
      <c r="V239" s="15">
        <f>IF(V238="","",VLOOKUP($E238&amp;$D$91&amp;$D$92,'CCG data'!$A:$AD,'CCG data'!O$3,FALSE))</f>
        <v>6.0999999999999999E-2</v>
      </c>
      <c r="W239" s="135">
        <f>IF(V238="","",VLOOKUP($E238&amp;$D$91&amp;$D$92,'CCG data'!$A:$AD,'CCG data'!P$3,FALSE))</f>
        <v>8.7999999999999995E-2</v>
      </c>
      <c r="Z239" s="163" t="str">
        <f>IFERROR(VLOOKUP($E239&amp;$D$92, Outliers!$A$4:$P$214,13,FALSE),"0")</f>
        <v>0</v>
      </c>
      <c r="AA239" s="163" t="str">
        <f>IFERROR(VLOOKUP($E239&amp;$D$92, Outliers!$A$4:$P$214,14,FALSE),"0")</f>
        <v>0</v>
      </c>
      <c r="AB239" s="163" t="str">
        <f>IFERROR(VLOOKUP($E239&amp;$D$92, Outliers!$A$4:$P$214,15,FALSE),"0")</f>
        <v>0</v>
      </c>
    </row>
    <row r="240" spans="4:28" ht="15.75" x14ac:dyDescent="0.25">
      <c r="D240" s="318"/>
      <c r="E240" s="104" t="s">
        <v>484</v>
      </c>
      <c r="F240" s="405" t="str">
        <f>IF(OR(ISERROR(VLOOKUP($E240&amp;$D$91&amp;$D$92,'CCG data'!$A:$AD,'CCG data'!R$3,FALSE)),ISBLANK(VLOOKUP($E240&amp;$D$91&amp;$D$92,'CCG data'!$A:$AD,'CCG data'!R$3,FALSE))),"",VLOOKUP($E240&amp;$D$91&amp;$D$92,'CCG data'!$A:$AD,'CCG data'!R$3,FALSE))</f>
        <v/>
      </c>
      <c r="G240" s="406"/>
      <c r="H240" s="406">
        <f>IF(OR(ISERROR(VLOOKUP($E240&amp;$D$91&amp;$D$92,'CCG data'!$A:$AD,'CCG data'!S$3,FALSE)),ISBLANK(VLOOKUP($E240&amp;$D$91&amp;$D$92,'CCG data'!$A:$AD,'CCG data'!S$3,FALSE))),"",VLOOKUP($E240&amp;$D$91&amp;$D$92,'CCG data'!$A:$AD,'CCG data'!S$3,FALSE))</f>
        <v>132.48706098029214</v>
      </c>
      <c r="I240" s="406"/>
      <c r="J240" s="406">
        <f>IF(OR(ISERROR(VLOOKUP($E240&amp;$D$91&amp;$D$92,'CCG data'!$A:$AD,'CCG data'!T$3,FALSE)),ISBLANK(VLOOKUP($E240&amp;$D$91&amp;$D$92,'CCG data'!$A:$AD,'CCG data'!T$3,FALSE))),"",VLOOKUP($E240&amp;$D$91&amp;$D$92,'CCG data'!$A:$AD,'CCG data'!T$3,FALSE))</f>
        <v>16.480543791069785</v>
      </c>
      <c r="K240" s="406"/>
      <c r="L240" s="406">
        <f>IF(OR(ISERROR(VLOOKUP($E240&amp;$D$91&amp;$D$92,'CCG data'!$A:$AD,'CCG data'!U$3,FALSE)),ISBLANK(VLOOKUP($E240&amp;$D$91&amp;$D$92,'CCG data'!$A:$AD,'CCG data'!U$3,FALSE))),"",VLOOKUP($E240&amp;$D$91&amp;$D$92,'CCG data'!$A:$AD,'CCG data'!U$3,FALSE))</f>
        <v>17.170587495338452</v>
      </c>
      <c r="M240" s="407"/>
      <c r="N240" s="362">
        <f>IF(OR(ISERROR(VLOOKUP($E240&amp;$D$91&amp;$D$92,'CCG data'!$A:$AD,'CCG data'!G$3,FALSE)),ISBLANK(VLOOKUP($E240&amp;$D$91&amp;$D$92,'CCG data'!$A:$AD,'CCG data'!G$3,FALSE))),"",VLOOKUP($E240&amp;$D$91&amp;$D$92,'CCG data'!$A:$AD,'CCG data'!G$3,FALSE))</f>
        <v>1557</v>
      </c>
      <c r="P240" s="397" t="str">
        <f>IF(OR(ISERROR(VLOOKUP($E240&amp;$D$91&amp;$D$92,'CCG data'!$A:$AD,'CCG data'!B$3,FALSE)),ISBLANK(VLOOKUP($E240&amp;$D$91&amp;$D$92,'CCG data'!$A:$AD,'CCG data'!B$3,FALSE))),"",VLOOKUP($E240&amp;$D$91&amp;$D$92,'CCG data'!$A:$AD,'CCG data'!B$3,FALSE))</f>
        <v/>
      </c>
      <c r="Q240" s="263"/>
      <c r="R240" s="263">
        <f>IF(OR(ISERROR(VLOOKUP($E240&amp;$D$91&amp;$D$92,'CCG data'!$A:$AD,'CCG data'!C$3,FALSE)),ISBLANK(VLOOKUP($E240&amp;$D$91&amp;$D$92,'CCG data'!$A:$AD,'CCG data'!C$3,FALSE))),"",VLOOKUP($E240&amp;$D$91&amp;$D$92,'CCG data'!$A:$AD,'CCG data'!C$3,FALSE))</f>
        <v>0.79897238278741167</v>
      </c>
      <c r="S240" s="263"/>
      <c r="T240" s="263">
        <f>IF(OR(ISERROR(VLOOKUP($E240&amp;$D$91&amp;$D$92,'CCG data'!$A:$AD,'CCG data'!D$3,FALSE)),ISBLANK(VLOOKUP($E240&amp;$D$91&amp;$D$92,'CCG data'!$A:$AD,'CCG data'!D$3,FALSE))),"",VLOOKUP($E240&amp;$D$91&amp;$D$92,'CCG data'!$A:$AD,'CCG data'!D$3,FALSE))</f>
        <v>9.7623635195889527E-2</v>
      </c>
      <c r="U240" s="263"/>
      <c r="V240" s="263">
        <f>IF(OR(ISERROR(VLOOKUP($E240&amp;$D$91&amp;$D$92,'CCG data'!$A:$AD,'CCG data'!E$3,FALSE)),ISBLANK(VLOOKUP($E240&amp;$D$91&amp;$D$92,'CCG data'!$A:$AD,'CCG data'!E$3,FALSE))),"",VLOOKUP($E240&amp;$D$91&amp;$D$92,'CCG data'!$A:$AD,'CCG data'!E$3,FALSE))</f>
        <v>0.10340398201669879</v>
      </c>
      <c r="W240" s="398"/>
      <c r="Z240" s="163">
        <f>IFERROR(VLOOKUP($E240&amp;$D$92, Outliers!$A$4:$P$214,13,FALSE),"0")</f>
        <v>0</v>
      </c>
      <c r="AA240" s="163">
        <f>IFERROR(VLOOKUP($E240&amp;$D$92, Outliers!$A$4:$P$214,14,FALSE),"0")</f>
        <v>0</v>
      </c>
      <c r="AB240" s="163">
        <f>IFERROR(VLOOKUP($E240&amp;$D$92, Outliers!$A$4:$P$214,15,FALSE),"0")</f>
        <v>1</v>
      </c>
    </row>
    <row r="241" spans="4:28" x14ac:dyDescent="0.25">
      <c r="D241" s="318"/>
      <c r="E241" s="103" t="s">
        <v>27</v>
      </c>
      <c r="F241" s="95" t="str">
        <f>IF(P240="","",VLOOKUP($E240&amp;$D$91&amp;$D$92,'CCG data'!$A:$AD,'CCG data'!W$3,FALSE))</f>
        <v/>
      </c>
      <c r="G241" s="96" t="str">
        <f>IF(P240="","",VLOOKUP($E240&amp;$D$91&amp;$D$92,'CCG data'!$A:$AD,'CCG data'!X$3,FALSE))</f>
        <v/>
      </c>
      <c r="H241" s="96">
        <f>IF(R240="","",VLOOKUP($E240&amp;$D$91&amp;$D$92,'CCG data'!$A:$AD,'CCG data'!Y$3,FALSE))</f>
        <v>125.12466202774557</v>
      </c>
      <c r="I241" s="96">
        <f>IF(R240="","",VLOOKUP($E240&amp;$D$91&amp;$D$92,'CCG data'!$A:$AD,'CCG data'!Z$3,FALSE))</f>
        <v>139.84945993283873</v>
      </c>
      <c r="J241" s="96">
        <f>IF(T240="","",VLOOKUP($E240&amp;$D$91&amp;$D$92,'CCG data'!$A:$AD,'CCG data'!AA$3,FALSE))</f>
        <v>13.860516500970581</v>
      </c>
      <c r="K241" s="96">
        <f>IF(T240="","",VLOOKUP($E240&amp;$D$91&amp;$D$92,'CCG data'!$A:$AD,'CCG data'!AB$3,FALSE))</f>
        <v>19.100571081168987</v>
      </c>
      <c r="L241" s="96">
        <f>IF(V240="","",VLOOKUP($E240&amp;$D$91&amp;$D$92,'CCG data'!$A:$AD,'CCG data'!AC$3,FALSE))</f>
        <v>14.51825303282067</v>
      </c>
      <c r="M241" s="96">
        <f>IF(V240="","",VLOOKUP($E240&amp;$D$91&amp;$D$92,'CCG data'!$A:$AD,'CCG data'!AD$3,FALSE))</f>
        <v>19.822921957856234</v>
      </c>
      <c r="N241" s="363"/>
      <c r="P241" s="150" t="str">
        <f>IF(P240="","",VLOOKUP($E240&amp;$D$91&amp;$D$92,'CCG data'!$A:$AD,'CCG data'!I$3,FALSE))</f>
        <v/>
      </c>
      <c r="Q241" s="15" t="str">
        <f>IF(P240="","",VLOOKUP($E240&amp;$D$91&amp;$D$92,'CCG data'!$A:$AD,'CCG data'!J$3,FALSE))</f>
        <v/>
      </c>
      <c r="R241" s="15">
        <f>IF(R240="","",VLOOKUP($E240&amp;$D$91&amp;$D$92,'CCG data'!$A:$AD,'CCG data'!K$3,FALSE))</f>
        <v>0.77800000000000002</v>
      </c>
      <c r="S241" s="15">
        <f>IF(R240="","",VLOOKUP($E240&amp;$D$91&amp;$D$92,'CCG data'!$A:$AD,'CCG data'!L$3,FALSE))</f>
        <v>0.81799999999999995</v>
      </c>
      <c r="T241" s="15">
        <f>IF(T240="","",VLOOKUP($E240&amp;$D$91&amp;$D$92,'CCG data'!$A:$AD,'CCG data'!M$3,FALSE))</f>
        <v>8.4000000000000005E-2</v>
      </c>
      <c r="U241" s="15">
        <f>IF(T240="","",VLOOKUP($E240&amp;$D$91&amp;$D$92,'CCG data'!$A:$AD,'CCG data'!N$3,FALSE))</f>
        <v>0.113</v>
      </c>
      <c r="V241" s="15">
        <f>IF(V240="","",VLOOKUP($E240&amp;$D$91&amp;$D$92,'CCG data'!$A:$AD,'CCG data'!O$3,FALSE))</f>
        <v>8.8999999999999996E-2</v>
      </c>
      <c r="W241" s="135">
        <f>IF(V240="","",VLOOKUP($E240&amp;$D$91&amp;$D$92,'CCG data'!$A:$AD,'CCG data'!P$3,FALSE))</f>
        <v>0.12</v>
      </c>
      <c r="Z241" s="163" t="str">
        <f>IFERROR(VLOOKUP($E241&amp;$D$92, Outliers!$A$4:$P$214,13,FALSE),"0")</f>
        <v>0</v>
      </c>
      <c r="AA241" s="163" t="str">
        <f>IFERROR(VLOOKUP($E241&amp;$D$92, Outliers!$A$4:$P$214,14,FALSE),"0")</f>
        <v>0</v>
      </c>
      <c r="AB241" s="163" t="str">
        <f>IFERROR(VLOOKUP($E241&amp;$D$92, Outliers!$A$4:$P$214,15,FALSE),"0")</f>
        <v>0</v>
      </c>
    </row>
    <row r="242" spans="4:28" ht="15.75" x14ac:dyDescent="0.25">
      <c r="D242" s="318"/>
      <c r="E242" s="104" t="s">
        <v>196</v>
      </c>
      <c r="F242" s="405" t="str">
        <f>IF(OR(ISERROR(VLOOKUP($E242&amp;$D$91&amp;$D$92,'CCG data'!$A:$AD,'CCG data'!R$3,FALSE)),ISBLANK(VLOOKUP($E242&amp;$D$91&amp;$D$92,'CCG data'!$A:$AD,'CCG data'!R$3,FALSE))),"",VLOOKUP($E242&amp;$D$91&amp;$D$92,'CCG data'!$A:$AD,'CCG data'!R$3,FALSE))</f>
        <v/>
      </c>
      <c r="G242" s="406"/>
      <c r="H242" s="406">
        <f>IF(OR(ISERROR(VLOOKUP($E242&amp;$D$91&amp;$D$92,'CCG data'!$A:$AD,'CCG data'!S$3,FALSE)),ISBLANK(VLOOKUP($E242&amp;$D$91&amp;$D$92,'CCG data'!$A:$AD,'CCG data'!S$3,FALSE))),"",VLOOKUP($E242&amp;$D$91&amp;$D$92,'CCG data'!$A:$AD,'CCG data'!S$3,FALSE))</f>
        <v>145.60443701241192</v>
      </c>
      <c r="I242" s="406"/>
      <c r="J242" s="406">
        <f>IF(OR(ISERROR(VLOOKUP($E242&amp;$D$91&amp;$D$92,'CCG data'!$A:$AD,'CCG data'!T$3,FALSE)),ISBLANK(VLOOKUP($E242&amp;$D$91&amp;$D$92,'CCG data'!$A:$AD,'CCG data'!T$3,FALSE))),"",VLOOKUP($E242&amp;$D$91&amp;$D$92,'CCG data'!$A:$AD,'CCG data'!T$3,FALSE))</f>
        <v>15.924611298318489</v>
      </c>
      <c r="K242" s="406"/>
      <c r="L242" s="406">
        <f>IF(OR(ISERROR(VLOOKUP($E242&amp;$D$91&amp;$D$92,'CCG data'!$A:$AD,'CCG data'!U$3,FALSE)),ISBLANK(VLOOKUP($E242&amp;$D$91&amp;$D$92,'CCG data'!$A:$AD,'CCG data'!U$3,FALSE))),"",VLOOKUP($E242&amp;$D$91&amp;$D$92,'CCG data'!$A:$AD,'CCG data'!U$3,FALSE))</f>
        <v>25.004934244643231</v>
      </c>
      <c r="M242" s="407"/>
      <c r="N242" s="362">
        <f>IF(OR(ISERROR(VLOOKUP($E242&amp;$D$91&amp;$D$92,'CCG data'!$A:$AD,'CCG data'!G$3,FALSE)),ISBLANK(VLOOKUP($E242&amp;$D$91&amp;$D$92,'CCG data'!$A:$AD,'CCG data'!G$3,FALSE))),"",VLOOKUP($E242&amp;$D$91&amp;$D$92,'CCG data'!$A:$AD,'CCG data'!G$3,FALSE))</f>
        <v>1782</v>
      </c>
      <c r="P242" s="397" t="str">
        <f>IF(OR(ISERROR(VLOOKUP($E242&amp;$D$91&amp;$D$92,'CCG data'!$A:$AD,'CCG data'!B$3,FALSE)),ISBLANK(VLOOKUP($E242&amp;$D$91&amp;$D$92,'CCG data'!$A:$AD,'CCG data'!B$3,FALSE))),"",VLOOKUP($E242&amp;$D$91&amp;$D$92,'CCG data'!$A:$AD,'CCG data'!B$3,FALSE))</f>
        <v/>
      </c>
      <c r="Q242" s="263"/>
      <c r="R242" s="263">
        <f>IF(OR(ISERROR(VLOOKUP($E242&amp;$D$91&amp;$D$92,'CCG data'!$A:$AD,'CCG data'!C$3,FALSE)),ISBLANK(VLOOKUP($E242&amp;$D$91&amp;$D$92,'CCG data'!$A:$AD,'CCG data'!C$3,FALSE))),"",VLOOKUP($E242&amp;$D$91&amp;$D$92,'CCG data'!$A:$AD,'CCG data'!C$3,FALSE))</f>
        <v>0.78451178451178449</v>
      </c>
      <c r="S242" s="263"/>
      <c r="T242" s="263">
        <f>IF(OR(ISERROR(VLOOKUP($E242&amp;$D$91&amp;$D$92,'CCG data'!$A:$AD,'CCG data'!D$3,FALSE)),ISBLANK(VLOOKUP($E242&amp;$D$91&amp;$D$92,'CCG data'!$A:$AD,'CCG data'!D$3,FALSE))),"",VLOOKUP($E242&amp;$D$91&amp;$D$92,'CCG data'!$A:$AD,'CCG data'!D$3,FALSE))</f>
        <v>7.9685746352413017E-2</v>
      </c>
      <c r="U242" s="263"/>
      <c r="V242" s="263">
        <f>IF(OR(ISERROR(VLOOKUP($E242&amp;$D$91&amp;$D$92,'CCG data'!$A:$AD,'CCG data'!E$3,FALSE)),ISBLANK(VLOOKUP($E242&amp;$D$91&amp;$D$92,'CCG data'!$A:$AD,'CCG data'!E$3,FALSE))),"",VLOOKUP($E242&amp;$D$91&amp;$D$92,'CCG data'!$A:$AD,'CCG data'!E$3,FALSE))</f>
        <v>0.13580246913580246</v>
      </c>
      <c r="W242" s="398"/>
      <c r="Z242" s="163">
        <f>IFERROR(VLOOKUP($E242&amp;$D$92, Outliers!$A$4:$P$214,13,FALSE),"0")</f>
        <v>1</v>
      </c>
      <c r="AA242" s="163">
        <f>IFERROR(VLOOKUP($E242&amp;$D$92, Outliers!$A$4:$P$214,14,FALSE),"0")</f>
        <v>0</v>
      </c>
      <c r="AB242" s="163">
        <f>IFERROR(VLOOKUP($E242&amp;$D$92, Outliers!$A$4:$P$214,15,FALSE),"0")</f>
        <v>0</v>
      </c>
    </row>
    <row r="243" spans="4:28" x14ac:dyDescent="0.25">
      <c r="D243" s="318"/>
      <c r="E243" s="103" t="s">
        <v>27</v>
      </c>
      <c r="F243" s="95" t="str">
        <f>IF(P242="","",VLOOKUP($E242&amp;$D$91&amp;$D$92,'CCG data'!$A:$AD,'CCG data'!W$3,FALSE))</f>
        <v/>
      </c>
      <c r="G243" s="96" t="str">
        <f>IF(P242="","",VLOOKUP($E242&amp;$D$91&amp;$D$92,'CCG data'!$A:$AD,'CCG data'!X$3,FALSE))</f>
        <v/>
      </c>
      <c r="H243" s="96">
        <f>IF(R242="","",VLOOKUP($E242&amp;$D$91&amp;$D$92,'CCG data'!$A:$AD,'CCG data'!Y$3,FALSE))</f>
        <v>137.97175630699414</v>
      </c>
      <c r="I243" s="96">
        <f>IF(R242="","",VLOOKUP($E242&amp;$D$91&amp;$D$92,'CCG data'!$A:$AD,'CCG data'!Z$3,FALSE))</f>
        <v>153.2371177178297</v>
      </c>
      <c r="J243" s="96">
        <f>IF(T242="","",VLOOKUP($E242&amp;$D$91&amp;$D$92,'CCG data'!$A:$AD,'CCG data'!AA$3,FALSE))</f>
        <v>13.305338458143225</v>
      </c>
      <c r="K243" s="96">
        <f>IF(T242="","",VLOOKUP($E242&amp;$D$91&amp;$D$92,'CCG data'!$A:$AD,'CCG data'!AB$3,FALSE))</f>
        <v>18.543884138493752</v>
      </c>
      <c r="L243" s="96">
        <f>IF(V242="","",VLOOKUP($E242&amp;$D$91&amp;$D$92,'CCG data'!$A:$AD,'CCG data'!AC$3,FALSE))</f>
        <v>21.854473263523097</v>
      </c>
      <c r="M243" s="96">
        <f>IF(V242="","",VLOOKUP($E242&amp;$D$91&amp;$D$92,'CCG data'!$A:$AD,'CCG data'!AD$3,FALSE))</f>
        <v>28.155395225763364</v>
      </c>
      <c r="N243" s="363"/>
      <c r="P243" s="150" t="str">
        <f>IF(P242="","",VLOOKUP($E242&amp;$D$91&amp;$D$92,'CCG data'!$A:$AD,'CCG data'!I$3,FALSE))</f>
        <v/>
      </c>
      <c r="Q243" s="15" t="str">
        <f>IF(P242="","",VLOOKUP($E242&amp;$D$91&amp;$D$92,'CCG data'!$A:$AD,'CCG data'!J$3,FALSE))</f>
        <v/>
      </c>
      <c r="R243" s="15">
        <f>IF(R242="","",VLOOKUP($E242&amp;$D$91&amp;$D$92,'CCG data'!$A:$AD,'CCG data'!K$3,FALSE))</f>
        <v>0.76500000000000001</v>
      </c>
      <c r="S243" s="15">
        <f>IF(R242="","",VLOOKUP($E242&amp;$D$91&amp;$D$92,'CCG data'!$A:$AD,'CCG data'!L$3,FALSE))</f>
        <v>0.80300000000000005</v>
      </c>
      <c r="T243" s="15">
        <f>IF(T242="","",VLOOKUP($E242&amp;$D$91&amp;$D$92,'CCG data'!$A:$AD,'CCG data'!M$3,FALSE))</f>
        <v>6.8000000000000005E-2</v>
      </c>
      <c r="U243" s="15">
        <f>IF(T242="","",VLOOKUP($E242&amp;$D$91&amp;$D$92,'CCG data'!$A:$AD,'CCG data'!N$3,FALSE))</f>
        <v>9.2999999999999999E-2</v>
      </c>
      <c r="V243" s="15">
        <f>IF(V242="","",VLOOKUP($E242&amp;$D$91&amp;$D$92,'CCG data'!$A:$AD,'CCG data'!O$3,FALSE))</f>
        <v>0.121</v>
      </c>
      <c r="W243" s="135">
        <f>IF(V242="","",VLOOKUP($E242&amp;$D$91&amp;$D$92,'CCG data'!$A:$AD,'CCG data'!P$3,FALSE))</f>
        <v>0.152</v>
      </c>
      <c r="Z243" s="163" t="str">
        <f>IFERROR(VLOOKUP($E243&amp;$D$92, Outliers!$A$4:$P$214,13,FALSE),"0")</f>
        <v>0</v>
      </c>
      <c r="AA243" s="163" t="str">
        <f>IFERROR(VLOOKUP($E243&amp;$D$92, Outliers!$A$4:$P$214,14,FALSE),"0")</f>
        <v>0</v>
      </c>
      <c r="AB243" s="163" t="str">
        <f>IFERROR(VLOOKUP($E243&amp;$D$92, Outliers!$A$4:$P$214,15,FALSE),"0")</f>
        <v>0</v>
      </c>
    </row>
    <row r="244" spans="4:28" ht="15.75" x14ac:dyDescent="0.25">
      <c r="D244" s="318"/>
      <c r="E244" s="104" t="s">
        <v>197</v>
      </c>
      <c r="F244" s="405" t="str">
        <f>IF(OR(ISERROR(VLOOKUP($E244&amp;$D$91&amp;$D$92,'CCG data'!$A:$AD,'CCG data'!R$3,FALSE)),ISBLANK(VLOOKUP($E244&amp;$D$91&amp;$D$92,'CCG data'!$A:$AD,'CCG data'!R$3,FALSE))),"",VLOOKUP($E244&amp;$D$91&amp;$D$92,'CCG data'!$A:$AD,'CCG data'!R$3,FALSE))</f>
        <v/>
      </c>
      <c r="G244" s="406"/>
      <c r="H244" s="406">
        <f>IF(OR(ISERROR(VLOOKUP($E244&amp;$D$91&amp;$D$92,'CCG data'!$A:$AD,'CCG data'!S$3,FALSE)),ISBLANK(VLOOKUP($E244&amp;$D$91&amp;$D$92,'CCG data'!$A:$AD,'CCG data'!S$3,FALSE))),"",VLOOKUP($E244&amp;$D$91&amp;$D$92,'CCG data'!$A:$AD,'CCG data'!S$3,FALSE))</f>
        <v>147.75178288521082</v>
      </c>
      <c r="I244" s="406"/>
      <c r="J244" s="406">
        <f>IF(OR(ISERROR(VLOOKUP($E244&amp;$D$91&amp;$D$92,'CCG data'!$A:$AD,'CCG data'!T$3,FALSE)),ISBLANK(VLOOKUP($E244&amp;$D$91&amp;$D$92,'CCG data'!$A:$AD,'CCG data'!T$3,FALSE))),"",VLOOKUP($E244&amp;$D$91&amp;$D$92,'CCG data'!$A:$AD,'CCG data'!T$3,FALSE))</f>
        <v>9.7133132928191657</v>
      </c>
      <c r="K244" s="406"/>
      <c r="L244" s="406">
        <f>IF(OR(ISERROR(VLOOKUP($E244&amp;$D$91&amp;$D$92,'CCG data'!$A:$AD,'CCG data'!U$3,FALSE)),ISBLANK(VLOOKUP($E244&amp;$D$91&amp;$D$92,'CCG data'!$A:$AD,'CCG data'!U$3,FALSE))),"",VLOOKUP($E244&amp;$D$91&amp;$D$92,'CCG data'!$A:$AD,'CCG data'!U$3,FALSE))</f>
        <v>23.295972883105069</v>
      </c>
      <c r="M244" s="407"/>
      <c r="N244" s="362">
        <f>IF(OR(ISERROR(VLOOKUP($E244&amp;$D$91&amp;$D$92,'CCG data'!$A:$AD,'CCG data'!G$3,FALSE)),ISBLANK(VLOOKUP($E244&amp;$D$91&amp;$D$92,'CCG data'!$A:$AD,'CCG data'!G$3,FALSE))),"",VLOOKUP($E244&amp;$D$91&amp;$D$92,'CCG data'!$A:$AD,'CCG data'!G$3,FALSE))</f>
        <v>1665</v>
      </c>
      <c r="P244" s="397" t="str">
        <f>IF(OR(ISERROR(VLOOKUP($E244&amp;$D$91&amp;$D$92,'CCG data'!$A:$AD,'CCG data'!B$3,FALSE)),ISBLANK(VLOOKUP($E244&amp;$D$91&amp;$D$92,'CCG data'!$A:$AD,'CCG data'!B$3,FALSE))),"",VLOOKUP($E244&amp;$D$91&amp;$D$92,'CCG data'!$A:$AD,'CCG data'!B$3,FALSE))</f>
        <v/>
      </c>
      <c r="Q244" s="263"/>
      <c r="R244" s="263">
        <f>IF(OR(ISERROR(VLOOKUP($E244&amp;$D$91&amp;$D$92,'CCG data'!$A:$AD,'CCG data'!C$3,FALSE)),ISBLANK(VLOOKUP($E244&amp;$D$91&amp;$D$92,'CCG data'!$A:$AD,'CCG data'!C$3,FALSE))),"",VLOOKUP($E244&amp;$D$91&amp;$D$92,'CCG data'!$A:$AD,'CCG data'!C$3,FALSE))</f>
        <v>0.82282282282282282</v>
      </c>
      <c r="S244" s="263"/>
      <c r="T244" s="263">
        <f>IF(OR(ISERROR(VLOOKUP($E244&amp;$D$91&amp;$D$92,'CCG data'!$A:$AD,'CCG data'!D$3,FALSE)),ISBLANK(VLOOKUP($E244&amp;$D$91&amp;$D$92,'CCG data'!$A:$AD,'CCG data'!D$3,FALSE))),"",VLOOKUP($E244&amp;$D$91&amp;$D$92,'CCG data'!$A:$AD,'CCG data'!D$3,FALSE))</f>
        <v>4.8048048048048048E-2</v>
      </c>
      <c r="U244" s="263"/>
      <c r="V244" s="263">
        <f>IF(OR(ISERROR(VLOOKUP($E244&amp;$D$91&amp;$D$92,'CCG data'!$A:$AD,'CCG data'!E$3,FALSE)),ISBLANK(VLOOKUP($E244&amp;$D$91&amp;$D$92,'CCG data'!$A:$AD,'CCG data'!E$3,FALSE))),"",VLOOKUP($E244&amp;$D$91&amp;$D$92,'CCG data'!$A:$AD,'CCG data'!E$3,FALSE))</f>
        <v>0.12912912912912913</v>
      </c>
      <c r="W244" s="398"/>
      <c r="Z244" s="163">
        <f>IFERROR(VLOOKUP($E244&amp;$D$92, Outliers!$A$4:$P$214,13,FALSE),"0")</f>
        <v>1</v>
      </c>
      <c r="AA244" s="163">
        <f>IFERROR(VLOOKUP($E244&amp;$D$92, Outliers!$A$4:$P$214,14,FALSE),"0")</f>
        <v>1</v>
      </c>
      <c r="AB244" s="163">
        <f>IFERROR(VLOOKUP($E244&amp;$D$92, Outliers!$A$4:$P$214,15,FALSE),"0")</f>
        <v>0</v>
      </c>
    </row>
    <row r="245" spans="4:28" x14ac:dyDescent="0.25">
      <c r="D245" s="318"/>
      <c r="E245" s="103" t="s">
        <v>27</v>
      </c>
      <c r="F245" s="95" t="str">
        <f>IF(P244="","",VLOOKUP($E244&amp;$D$91&amp;$D$92,'CCG data'!$A:$AD,'CCG data'!W$3,FALSE))</f>
        <v/>
      </c>
      <c r="G245" s="96" t="str">
        <f>IF(P244="","",VLOOKUP($E244&amp;$D$91&amp;$D$92,'CCG data'!$A:$AD,'CCG data'!X$3,FALSE))</f>
        <v/>
      </c>
      <c r="H245" s="96">
        <f>IF(R244="","",VLOOKUP($E244&amp;$D$91&amp;$D$92,'CCG data'!$A:$AD,'CCG data'!Y$3,FALSE))</f>
        <v>139.92778872021321</v>
      </c>
      <c r="I245" s="96">
        <f>IF(R244="","",VLOOKUP($E244&amp;$D$91&amp;$D$92,'CCG data'!$A:$AD,'CCG data'!Z$3,FALSE))</f>
        <v>155.57577705020842</v>
      </c>
      <c r="J245" s="96">
        <f>IF(T244="","",VLOOKUP($E244&amp;$D$91&amp;$D$92,'CCG data'!$A:$AD,'CCG data'!AA$3,FALSE))</f>
        <v>7.5847896694885604</v>
      </c>
      <c r="K245" s="96">
        <f>IF(T244="","",VLOOKUP($E244&amp;$D$91&amp;$D$92,'CCG data'!$A:$AD,'CCG data'!AB$3,FALSE))</f>
        <v>11.84183691614977</v>
      </c>
      <c r="L245" s="96">
        <f>IF(V244="","",VLOOKUP($E244&amp;$D$91&amp;$D$92,'CCG data'!$A:$AD,'CCG data'!AC$3,FALSE))</f>
        <v>20.181979441912951</v>
      </c>
      <c r="M245" s="96">
        <f>IF(V244="","",VLOOKUP($E244&amp;$D$91&amp;$D$92,'CCG data'!$A:$AD,'CCG data'!AD$3,FALSE))</f>
        <v>26.409966324297187</v>
      </c>
      <c r="N245" s="363"/>
      <c r="P245" s="150" t="str">
        <f>IF(P244="","",VLOOKUP($E244&amp;$D$91&amp;$D$92,'CCG data'!$A:$AD,'CCG data'!I$3,FALSE))</f>
        <v/>
      </c>
      <c r="Q245" s="15" t="str">
        <f>IF(P244="","",VLOOKUP($E244&amp;$D$91&amp;$D$92,'CCG data'!$A:$AD,'CCG data'!J$3,FALSE))</f>
        <v/>
      </c>
      <c r="R245" s="15">
        <f>IF(R244="","",VLOOKUP($E244&amp;$D$91&amp;$D$92,'CCG data'!$A:$AD,'CCG data'!K$3,FALSE))</f>
        <v>0.80400000000000005</v>
      </c>
      <c r="S245" s="15">
        <f>IF(R244="","",VLOOKUP($E244&amp;$D$91&amp;$D$92,'CCG data'!$A:$AD,'CCG data'!L$3,FALSE))</f>
        <v>0.84</v>
      </c>
      <c r="T245" s="15">
        <f>IF(T244="","",VLOOKUP($E244&amp;$D$91&amp;$D$92,'CCG data'!$A:$AD,'CCG data'!M$3,FALSE))</f>
        <v>3.9E-2</v>
      </c>
      <c r="U245" s="15">
        <f>IF(T244="","",VLOOKUP($E244&amp;$D$91&amp;$D$92,'CCG data'!$A:$AD,'CCG data'!N$3,FALSE))</f>
        <v>5.8999999999999997E-2</v>
      </c>
      <c r="V245" s="15">
        <f>IF(V244="","",VLOOKUP($E244&amp;$D$91&amp;$D$92,'CCG data'!$A:$AD,'CCG data'!O$3,FALSE))</f>
        <v>0.114</v>
      </c>
      <c r="W245" s="135">
        <f>IF(V244="","",VLOOKUP($E244&amp;$D$91&amp;$D$92,'CCG data'!$A:$AD,'CCG data'!P$3,FALSE))</f>
        <v>0.14599999999999999</v>
      </c>
      <c r="Z245" s="163" t="str">
        <f>IFERROR(VLOOKUP($E245&amp;$D$92, Outliers!$A$4:$P$214,13,FALSE),"0")</f>
        <v>0</v>
      </c>
      <c r="AA245" s="163" t="str">
        <f>IFERROR(VLOOKUP($E245&amp;$D$92, Outliers!$A$4:$P$214,14,FALSE),"0")</f>
        <v>0</v>
      </c>
      <c r="AB245" s="163" t="str">
        <f>IFERROR(VLOOKUP($E245&amp;$D$92, Outliers!$A$4:$P$214,15,FALSE),"0")</f>
        <v>0</v>
      </c>
    </row>
    <row r="246" spans="4:28" ht="15.75" x14ac:dyDescent="0.25">
      <c r="D246" s="318"/>
      <c r="E246" s="104" t="s">
        <v>198</v>
      </c>
      <c r="F246" s="405" t="str">
        <f>IF(OR(ISERROR(VLOOKUP($E246&amp;$D$91&amp;$D$92,'CCG data'!$A:$AD,'CCG data'!R$3,FALSE)),ISBLANK(VLOOKUP($E246&amp;$D$91&amp;$D$92,'CCG data'!$A:$AD,'CCG data'!R$3,FALSE))),"",VLOOKUP($E246&amp;$D$91&amp;$D$92,'CCG data'!$A:$AD,'CCG data'!R$3,FALSE))</f>
        <v/>
      </c>
      <c r="G246" s="406"/>
      <c r="H246" s="406">
        <f>IF(OR(ISERROR(VLOOKUP($E246&amp;$D$91&amp;$D$92,'CCG data'!$A:$AD,'CCG data'!S$3,FALSE)),ISBLANK(VLOOKUP($E246&amp;$D$91&amp;$D$92,'CCG data'!$A:$AD,'CCG data'!S$3,FALSE))),"",VLOOKUP($E246&amp;$D$91&amp;$D$92,'CCG data'!$A:$AD,'CCG data'!S$3,FALSE))</f>
        <v>126.86830983213767</v>
      </c>
      <c r="I246" s="406"/>
      <c r="J246" s="406">
        <f>IF(OR(ISERROR(VLOOKUP($E246&amp;$D$91&amp;$D$92,'CCG data'!$A:$AD,'CCG data'!T$3,FALSE)),ISBLANK(VLOOKUP($E246&amp;$D$91&amp;$D$92,'CCG data'!$A:$AD,'CCG data'!T$3,FALSE))),"",VLOOKUP($E246&amp;$D$91&amp;$D$92,'CCG data'!$A:$AD,'CCG data'!T$3,FALSE))</f>
        <v>13.23440352520111</v>
      </c>
      <c r="K246" s="406"/>
      <c r="L246" s="406">
        <f>IF(OR(ISERROR(VLOOKUP($E246&amp;$D$91&amp;$D$92,'CCG data'!$A:$AD,'CCG data'!U$3,FALSE)),ISBLANK(VLOOKUP($E246&amp;$D$91&amp;$D$92,'CCG data'!$A:$AD,'CCG data'!U$3,FALSE))),"",VLOOKUP($E246&amp;$D$91&amp;$D$92,'CCG data'!$A:$AD,'CCG data'!U$3,FALSE))</f>
        <v>29.170105610518529</v>
      </c>
      <c r="M246" s="407"/>
      <c r="N246" s="362">
        <f>IF(OR(ISERROR(VLOOKUP($E246&amp;$D$91&amp;$D$92,'CCG data'!$A:$AD,'CCG data'!G$3,FALSE)),ISBLANK(VLOOKUP($E246&amp;$D$91&amp;$D$92,'CCG data'!$A:$AD,'CCG data'!G$3,FALSE))),"",VLOOKUP($E246&amp;$D$91&amp;$D$92,'CCG data'!$A:$AD,'CCG data'!G$3,FALSE))</f>
        <v>3495</v>
      </c>
      <c r="P246" s="397" t="str">
        <f>IF(OR(ISERROR(VLOOKUP($E246&amp;$D$91&amp;$D$92,'CCG data'!$A:$AD,'CCG data'!B$3,FALSE)),ISBLANK(VLOOKUP($E246&amp;$D$91&amp;$D$92,'CCG data'!$A:$AD,'CCG data'!B$3,FALSE))),"",VLOOKUP($E246&amp;$D$91&amp;$D$92,'CCG data'!$A:$AD,'CCG data'!B$3,FALSE))</f>
        <v/>
      </c>
      <c r="Q246" s="263"/>
      <c r="R246" s="263">
        <f>IF(OR(ISERROR(VLOOKUP($E246&amp;$D$91&amp;$D$92,'CCG data'!$A:$AD,'CCG data'!C$3,FALSE)),ISBLANK(VLOOKUP($E246&amp;$D$91&amp;$D$92,'CCG data'!$A:$AD,'CCG data'!C$3,FALSE))),"",VLOOKUP($E246&amp;$D$91&amp;$D$92,'CCG data'!$A:$AD,'CCG data'!C$3,FALSE))</f>
        <v>0.74964234620886983</v>
      </c>
      <c r="S246" s="263"/>
      <c r="T246" s="263">
        <f>IF(OR(ISERROR(VLOOKUP($E246&amp;$D$91&amp;$D$92,'CCG data'!$A:$AD,'CCG data'!D$3,FALSE)),ISBLANK(VLOOKUP($E246&amp;$D$91&amp;$D$92,'CCG data'!$A:$AD,'CCG data'!D$3,FALSE))),"",VLOOKUP($E246&amp;$D$91&amp;$D$92,'CCG data'!$A:$AD,'CCG data'!D$3,FALSE))</f>
        <v>7.4964234620886985E-2</v>
      </c>
      <c r="U246" s="263"/>
      <c r="V246" s="263">
        <f>IF(OR(ISERROR(VLOOKUP($E246&amp;$D$91&amp;$D$92,'CCG data'!$A:$AD,'CCG data'!E$3,FALSE)),ISBLANK(VLOOKUP($E246&amp;$D$91&amp;$D$92,'CCG data'!$A:$AD,'CCG data'!E$3,FALSE))),"",VLOOKUP($E246&amp;$D$91&amp;$D$92,'CCG data'!$A:$AD,'CCG data'!E$3,FALSE))</f>
        <v>0.1753934191702432</v>
      </c>
      <c r="W246" s="398"/>
      <c r="Z246" s="163">
        <f>IFERROR(VLOOKUP($E246&amp;$D$92, Outliers!$A$4:$P$214,13,FALSE),"0")</f>
        <v>0</v>
      </c>
      <c r="AA246" s="163">
        <f>IFERROR(VLOOKUP($E246&amp;$D$92, Outliers!$A$4:$P$214,14,FALSE),"0")</f>
        <v>1</v>
      </c>
      <c r="AB246" s="163">
        <f>IFERROR(VLOOKUP($E246&amp;$D$92, Outliers!$A$4:$P$214,15,FALSE),"0")</f>
        <v>0</v>
      </c>
    </row>
    <row r="247" spans="4:28" x14ac:dyDescent="0.25">
      <c r="D247" s="318"/>
      <c r="E247" s="103" t="s">
        <v>27</v>
      </c>
      <c r="F247" s="95" t="str">
        <f>IF(P246="","",VLOOKUP($E246&amp;$D$91&amp;$D$92,'CCG data'!$A:$AD,'CCG data'!W$3,FALSE))</f>
        <v/>
      </c>
      <c r="G247" s="96" t="str">
        <f>IF(P246="","",VLOOKUP($E246&amp;$D$91&amp;$D$92,'CCG data'!$A:$AD,'CCG data'!X$3,FALSE))</f>
        <v/>
      </c>
      <c r="H247" s="96">
        <f>IF(R246="","",VLOOKUP($E246&amp;$D$91&amp;$D$92,'CCG data'!$A:$AD,'CCG data'!Y$3,FALSE))</f>
        <v>122.01029787025236</v>
      </c>
      <c r="I247" s="96">
        <f>IF(R246="","",VLOOKUP($E246&amp;$D$91&amp;$D$92,'CCG data'!$A:$AD,'CCG data'!Z$3,FALSE))</f>
        <v>131.72632179402299</v>
      </c>
      <c r="J247" s="96">
        <f>IF(T246="","",VLOOKUP($E246&amp;$D$91&amp;$D$92,'CCG data'!$A:$AD,'CCG data'!AA$3,FALSE))</f>
        <v>11.631860131755884</v>
      </c>
      <c r="K247" s="96">
        <f>IF(T246="","",VLOOKUP($E246&amp;$D$91&amp;$D$92,'CCG data'!$A:$AD,'CCG data'!AB$3,FALSE))</f>
        <v>14.836946918646335</v>
      </c>
      <c r="L247" s="96">
        <f>IF(V246="","",VLOOKUP($E246&amp;$D$91&amp;$D$92,'CCG data'!$A:$AD,'CCG data'!AC$3,FALSE))</f>
        <v>26.860893451483872</v>
      </c>
      <c r="M247" s="96">
        <f>IF(V246="","",VLOOKUP($E246&amp;$D$91&amp;$D$92,'CCG data'!$A:$AD,'CCG data'!AD$3,FALSE))</f>
        <v>31.479317769553187</v>
      </c>
      <c r="N247" s="363"/>
      <c r="P247" s="150" t="str">
        <f>IF(P246="","",VLOOKUP($E246&amp;$D$91&amp;$D$92,'CCG data'!$A:$AD,'CCG data'!I$3,FALSE))</f>
        <v/>
      </c>
      <c r="Q247" s="15" t="str">
        <f>IF(P246="","",VLOOKUP($E246&amp;$D$91&amp;$D$92,'CCG data'!$A:$AD,'CCG data'!J$3,FALSE))</f>
        <v/>
      </c>
      <c r="R247" s="15">
        <f>IF(R246="","",VLOOKUP($E246&amp;$D$91&amp;$D$92,'CCG data'!$A:$AD,'CCG data'!K$3,FALSE))</f>
        <v>0.73499999999999999</v>
      </c>
      <c r="S247" s="15">
        <f>IF(R246="","",VLOOKUP($E246&amp;$D$91&amp;$D$92,'CCG data'!$A:$AD,'CCG data'!L$3,FALSE))</f>
        <v>0.76400000000000001</v>
      </c>
      <c r="T247" s="15">
        <f>IF(T246="","",VLOOKUP($E246&amp;$D$91&amp;$D$92,'CCG data'!$A:$AD,'CCG data'!M$3,FALSE))</f>
        <v>6.7000000000000004E-2</v>
      </c>
      <c r="U247" s="15">
        <f>IF(T246="","",VLOOKUP($E246&amp;$D$91&amp;$D$92,'CCG data'!$A:$AD,'CCG data'!N$3,FALSE))</f>
        <v>8.4000000000000005E-2</v>
      </c>
      <c r="V247" s="15">
        <f>IF(V246="","",VLOOKUP($E246&amp;$D$91&amp;$D$92,'CCG data'!$A:$AD,'CCG data'!O$3,FALSE))</f>
        <v>0.16300000000000001</v>
      </c>
      <c r="W247" s="135">
        <f>IF(V246="","",VLOOKUP($E246&amp;$D$91&amp;$D$92,'CCG data'!$A:$AD,'CCG data'!P$3,FALSE))</f>
        <v>0.188</v>
      </c>
      <c r="Z247" s="163" t="str">
        <f>IFERROR(VLOOKUP($E247&amp;$D$92, Outliers!$A$4:$P$214,13,FALSE),"0")</f>
        <v>0</v>
      </c>
      <c r="AA247" s="163" t="str">
        <f>IFERROR(VLOOKUP($E247&amp;$D$92, Outliers!$A$4:$P$214,14,FALSE),"0")</f>
        <v>0</v>
      </c>
      <c r="AB247" s="163" t="str">
        <f>IFERROR(VLOOKUP($E247&amp;$D$92, Outliers!$A$4:$P$214,15,FALSE),"0")</f>
        <v>0</v>
      </c>
    </row>
    <row r="248" spans="4:28" ht="15.75" x14ac:dyDescent="0.25">
      <c r="D248" s="318"/>
      <c r="E248" s="104" t="s">
        <v>485</v>
      </c>
      <c r="F248" s="405" t="str">
        <f>IF(OR(ISERROR(VLOOKUP($E248&amp;$D$91&amp;$D$92,'CCG data'!$A:$AD,'CCG data'!R$3,FALSE)),ISBLANK(VLOOKUP($E248&amp;$D$91&amp;$D$92,'CCG data'!$A:$AD,'CCG data'!R$3,FALSE))),"",VLOOKUP($E248&amp;$D$91&amp;$D$92,'CCG data'!$A:$AD,'CCG data'!R$3,FALSE))</f>
        <v/>
      </c>
      <c r="G248" s="406"/>
      <c r="H248" s="406">
        <f>IF(OR(ISERROR(VLOOKUP($E248&amp;$D$91&amp;$D$92,'CCG data'!$A:$AD,'CCG data'!S$3,FALSE)),ISBLANK(VLOOKUP($E248&amp;$D$91&amp;$D$92,'CCG data'!$A:$AD,'CCG data'!S$3,FALSE))),"",VLOOKUP($E248&amp;$D$91&amp;$D$92,'CCG data'!$A:$AD,'CCG data'!S$3,FALSE))</f>
        <v>145.88166695654672</v>
      </c>
      <c r="I248" s="406"/>
      <c r="J248" s="406">
        <f>IF(OR(ISERROR(VLOOKUP($E248&amp;$D$91&amp;$D$92,'CCG data'!$A:$AD,'CCG data'!T$3,FALSE)),ISBLANK(VLOOKUP($E248&amp;$D$91&amp;$D$92,'CCG data'!$A:$AD,'CCG data'!T$3,FALSE))),"",VLOOKUP($E248&amp;$D$91&amp;$D$92,'CCG data'!$A:$AD,'CCG data'!T$3,FALSE))</f>
        <v>19.948614899906325</v>
      </c>
      <c r="K248" s="406"/>
      <c r="L248" s="406">
        <f>IF(OR(ISERROR(VLOOKUP($E248&amp;$D$91&amp;$D$92,'CCG data'!$A:$AD,'CCG data'!U$3,FALSE)),ISBLANK(VLOOKUP($E248&amp;$D$91&amp;$D$92,'CCG data'!$A:$AD,'CCG data'!U$3,FALSE))),"",VLOOKUP($E248&amp;$D$91&amp;$D$92,'CCG data'!$A:$AD,'CCG data'!U$3,FALSE))</f>
        <v>24.851732742364096</v>
      </c>
      <c r="M248" s="407"/>
      <c r="N248" s="362">
        <f>IF(OR(ISERROR(VLOOKUP($E248&amp;$D$91&amp;$D$92,'CCG data'!$A:$AD,'CCG data'!G$3,FALSE)),ISBLANK(VLOOKUP($E248&amp;$D$91&amp;$D$92,'CCG data'!$A:$AD,'CCG data'!G$3,FALSE))),"",VLOOKUP($E248&amp;$D$91&amp;$D$92,'CCG data'!$A:$AD,'CCG data'!G$3,FALSE))</f>
        <v>1411</v>
      </c>
      <c r="P248" s="397" t="str">
        <f>IF(OR(ISERROR(VLOOKUP($E248&amp;$D$91&amp;$D$92,'CCG data'!$A:$AD,'CCG data'!B$3,FALSE)),ISBLANK(VLOOKUP($E248&amp;$D$91&amp;$D$92,'CCG data'!$A:$AD,'CCG data'!B$3,FALSE))),"",VLOOKUP($E248&amp;$D$91&amp;$D$92,'CCG data'!$A:$AD,'CCG data'!B$3,FALSE))</f>
        <v/>
      </c>
      <c r="Q248" s="263"/>
      <c r="R248" s="263">
        <f>IF(OR(ISERROR(VLOOKUP($E248&amp;$D$91&amp;$D$92,'CCG data'!$A:$AD,'CCG data'!C$3,FALSE)),ISBLANK(VLOOKUP($E248&amp;$D$91&amp;$D$92,'CCG data'!$A:$AD,'CCG data'!C$3,FALSE))),"",VLOOKUP($E248&amp;$D$91&amp;$D$92,'CCG data'!$A:$AD,'CCG data'!C$3,FALSE))</f>
        <v>0.77179305457122604</v>
      </c>
      <c r="S248" s="263"/>
      <c r="T248" s="263">
        <f>IF(OR(ISERROR(VLOOKUP($E248&amp;$D$91&amp;$D$92,'CCG data'!$A:$AD,'CCG data'!D$3,FALSE)),ISBLANK(VLOOKUP($E248&amp;$D$91&amp;$D$92,'CCG data'!$A:$AD,'CCG data'!D$3,FALSE))),"",VLOOKUP($E248&amp;$D$91&amp;$D$92,'CCG data'!$A:$AD,'CCG data'!D$3,FALSE))</f>
        <v>9.213323883770376E-2</v>
      </c>
      <c r="U248" s="263"/>
      <c r="V248" s="263">
        <f>IF(OR(ISERROR(VLOOKUP($E248&amp;$D$91&amp;$D$92,'CCG data'!$A:$AD,'CCG data'!E$3,FALSE)),ISBLANK(VLOOKUP($E248&amp;$D$91&amp;$D$92,'CCG data'!$A:$AD,'CCG data'!E$3,FALSE))),"",VLOOKUP($E248&amp;$D$91&amp;$D$92,'CCG data'!$A:$AD,'CCG data'!E$3,FALSE))</f>
        <v>0.13607370659107015</v>
      </c>
      <c r="W248" s="398"/>
      <c r="Z248" s="163">
        <f>IFERROR(VLOOKUP($E248&amp;$D$92, Outliers!$A$4:$P$214,13,FALSE),"0")</f>
        <v>1</v>
      </c>
      <c r="AA248" s="163">
        <f>IFERROR(VLOOKUP($E248&amp;$D$92, Outliers!$A$4:$P$214,14,FALSE),"0")</f>
        <v>0</v>
      </c>
      <c r="AB248" s="163">
        <f>IFERROR(VLOOKUP($E248&amp;$D$92, Outliers!$A$4:$P$214,15,FALSE),"0")</f>
        <v>0</v>
      </c>
    </row>
    <row r="249" spans="4:28" x14ac:dyDescent="0.25">
      <c r="D249" s="318"/>
      <c r="E249" s="103" t="s">
        <v>27</v>
      </c>
      <c r="F249" s="95" t="str">
        <f>IF(P248="","",VLOOKUP($E248&amp;$D$91&amp;$D$92,'CCG data'!$A:$AD,'CCG data'!W$3,FALSE))</f>
        <v/>
      </c>
      <c r="G249" s="96" t="str">
        <f>IF(P248="","",VLOOKUP($E248&amp;$D$91&amp;$D$92,'CCG data'!$A:$AD,'CCG data'!X$3,FALSE))</f>
        <v/>
      </c>
      <c r="H249" s="96">
        <f>IF(R248="","",VLOOKUP($E248&amp;$D$91&amp;$D$92,'CCG data'!$A:$AD,'CCG data'!Y$3,FALSE))</f>
        <v>137.21718007064274</v>
      </c>
      <c r="I249" s="96">
        <f>IF(R248="","",VLOOKUP($E248&amp;$D$91&amp;$D$92,'CCG data'!$A:$AD,'CCG data'!Z$3,FALSE))</f>
        <v>154.54615384245071</v>
      </c>
      <c r="J249" s="96">
        <f>IF(T248="","",VLOOKUP($E248&amp;$D$91&amp;$D$92,'CCG data'!$A:$AD,'CCG data'!AA$3,FALSE))</f>
        <v>16.519380736188339</v>
      </c>
      <c r="K249" s="96">
        <f>IF(T248="","",VLOOKUP($E248&amp;$D$91&amp;$D$92,'CCG data'!$A:$AD,'CCG data'!AB$3,FALSE))</f>
        <v>23.377849063624311</v>
      </c>
      <c r="L249" s="96">
        <f>IF(V248="","",VLOOKUP($E248&amp;$D$91&amp;$D$92,'CCG data'!$A:$AD,'CCG data'!AC$3,FALSE))</f>
        <v>21.336434868149123</v>
      </c>
      <c r="M249" s="96">
        <f>IF(V248="","",VLOOKUP($E248&amp;$D$91&amp;$D$92,'CCG data'!$A:$AD,'CCG data'!AD$3,FALSE))</f>
        <v>28.367030616579068</v>
      </c>
      <c r="N249" s="363"/>
      <c r="P249" s="150" t="str">
        <f>IF(P248="","",VLOOKUP($E248&amp;$D$91&amp;$D$92,'CCG data'!$A:$AD,'CCG data'!I$3,FALSE))</f>
        <v/>
      </c>
      <c r="Q249" s="15" t="str">
        <f>IF(P248="","",VLOOKUP($E248&amp;$D$91&amp;$D$92,'CCG data'!$A:$AD,'CCG data'!J$3,FALSE))</f>
        <v/>
      </c>
      <c r="R249" s="15">
        <f>IF(R248="","",VLOOKUP($E248&amp;$D$91&amp;$D$92,'CCG data'!$A:$AD,'CCG data'!K$3,FALSE))</f>
        <v>0.749</v>
      </c>
      <c r="S249" s="15">
        <f>IF(R248="","",VLOOKUP($E248&amp;$D$91&amp;$D$92,'CCG data'!$A:$AD,'CCG data'!L$3,FALSE))</f>
        <v>0.79300000000000004</v>
      </c>
      <c r="T249" s="15">
        <f>IF(T248="","",VLOOKUP($E248&amp;$D$91&amp;$D$92,'CCG data'!$A:$AD,'CCG data'!M$3,FALSE))</f>
        <v>7.8E-2</v>
      </c>
      <c r="U249" s="15">
        <f>IF(T248="","",VLOOKUP($E248&amp;$D$91&amp;$D$92,'CCG data'!$A:$AD,'CCG data'!N$3,FALSE))</f>
        <v>0.108</v>
      </c>
      <c r="V249" s="15">
        <f>IF(V248="","",VLOOKUP($E248&amp;$D$91&amp;$D$92,'CCG data'!$A:$AD,'CCG data'!O$3,FALSE))</f>
        <v>0.11899999999999999</v>
      </c>
      <c r="W249" s="135">
        <f>IF(V248="","",VLOOKUP($E248&amp;$D$91&amp;$D$92,'CCG data'!$A:$AD,'CCG data'!P$3,FALSE))</f>
        <v>0.155</v>
      </c>
      <c r="Z249" s="163" t="str">
        <f>IFERROR(VLOOKUP($E249&amp;$D$92, Outliers!$A$4:$P$214,13,FALSE),"0")</f>
        <v>0</v>
      </c>
      <c r="AA249" s="163" t="str">
        <f>IFERROR(VLOOKUP($E249&amp;$D$92, Outliers!$A$4:$P$214,14,FALSE),"0")</f>
        <v>0</v>
      </c>
      <c r="AB249" s="163" t="str">
        <f>IFERROR(VLOOKUP($E249&amp;$D$92, Outliers!$A$4:$P$214,15,FALSE),"0")</f>
        <v>0</v>
      </c>
    </row>
    <row r="250" spans="4:28" ht="15.75" x14ac:dyDescent="0.25">
      <c r="D250" s="318"/>
      <c r="E250" s="104" t="s">
        <v>199</v>
      </c>
      <c r="F250" s="405" t="str">
        <f>IF(OR(ISERROR(VLOOKUP($E250&amp;$D$91&amp;$D$92,'CCG data'!$A:$AD,'CCG data'!R$3,FALSE)),ISBLANK(VLOOKUP($E250&amp;$D$91&amp;$D$92,'CCG data'!$A:$AD,'CCG data'!R$3,FALSE))),"",VLOOKUP($E250&amp;$D$91&amp;$D$92,'CCG data'!$A:$AD,'CCG data'!R$3,FALSE))</f>
        <v/>
      </c>
      <c r="G250" s="406"/>
      <c r="H250" s="406">
        <f>IF(OR(ISERROR(VLOOKUP($E250&amp;$D$91&amp;$D$92,'CCG data'!$A:$AD,'CCG data'!S$3,FALSE)),ISBLANK(VLOOKUP($E250&amp;$D$91&amp;$D$92,'CCG data'!$A:$AD,'CCG data'!S$3,FALSE))),"",VLOOKUP($E250&amp;$D$91&amp;$D$92,'CCG data'!$A:$AD,'CCG data'!S$3,FALSE))</f>
        <v>143.24168840043461</v>
      </c>
      <c r="I250" s="406"/>
      <c r="J250" s="406">
        <f>IF(OR(ISERROR(VLOOKUP($E250&amp;$D$91&amp;$D$92,'CCG data'!$A:$AD,'CCG data'!T$3,FALSE)),ISBLANK(VLOOKUP($E250&amp;$D$91&amp;$D$92,'CCG data'!$A:$AD,'CCG data'!T$3,FALSE))),"",VLOOKUP($E250&amp;$D$91&amp;$D$92,'CCG data'!$A:$AD,'CCG data'!T$3,FALSE))</f>
        <v>19.376157360215657</v>
      </c>
      <c r="K250" s="406"/>
      <c r="L250" s="406">
        <f>IF(OR(ISERROR(VLOOKUP($E250&amp;$D$91&amp;$D$92,'CCG data'!$A:$AD,'CCG data'!U$3,FALSE)),ISBLANK(VLOOKUP($E250&amp;$D$91&amp;$D$92,'CCG data'!$A:$AD,'CCG data'!U$3,FALSE))),"",VLOOKUP($E250&amp;$D$91&amp;$D$92,'CCG data'!$A:$AD,'CCG data'!U$3,FALSE))</f>
        <v>25.336957002629667</v>
      </c>
      <c r="M250" s="407"/>
      <c r="N250" s="362">
        <f>IF(OR(ISERROR(VLOOKUP($E250&amp;$D$91&amp;$D$92,'CCG data'!$A:$AD,'CCG data'!G$3,FALSE)),ISBLANK(VLOOKUP($E250&amp;$D$91&amp;$D$92,'CCG data'!$A:$AD,'CCG data'!G$3,FALSE))),"",VLOOKUP($E250&amp;$D$91&amp;$D$92,'CCG data'!$A:$AD,'CCG data'!G$3,FALSE))</f>
        <v>1501</v>
      </c>
      <c r="P250" s="397" t="str">
        <f>IF(OR(ISERROR(VLOOKUP($E250&amp;$D$91&amp;$D$92,'CCG data'!$A:$AD,'CCG data'!B$3,FALSE)),ISBLANK(VLOOKUP($E250&amp;$D$91&amp;$D$92,'CCG data'!$A:$AD,'CCG data'!B$3,FALSE))),"",VLOOKUP($E250&amp;$D$91&amp;$D$92,'CCG data'!$A:$AD,'CCG data'!B$3,FALSE))</f>
        <v/>
      </c>
      <c r="Q250" s="263"/>
      <c r="R250" s="263">
        <f>IF(OR(ISERROR(VLOOKUP($E250&amp;$D$91&amp;$D$92,'CCG data'!$A:$AD,'CCG data'!C$3,FALSE)),ISBLANK(VLOOKUP($E250&amp;$D$91&amp;$D$92,'CCG data'!$A:$AD,'CCG data'!C$3,FALSE))),"",VLOOKUP($E250&amp;$D$91&amp;$D$92,'CCG data'!$A:$AD,'CCG data'!C$3,FALSE))</f>
        <v>0.77215189873417722</v>
      </c>
      <c r="S250" s="263"/>
      <c r="T250" s="263">
        <f>IF(OR(ISERROR(VLOOKUP($E250&amp;$D$91&amp;$D$92,'CCG data'!$A:$AD,'CCG data'!D$3,FALSE)),ISBLANK(VLOOKUP($E250&amp;$D$91&amp;$D$92,'CCG data'!$A:$AD,'CCG data'!D$3,FALSE))),"",VLOOKUP($E250&amp;$D$91&amp;$D$92,'CCG data'!$A:$AD,'CCG data'!D$3,FALSE))</f>
        <v>9.3271152564956689E-2</v>
      </c>
      <c r="U250" s="263"/>
      <c r="V250" s="263">
        <f>IF(OR(ISERROR(VLOOKUP($E250&amp;$D$91&amp;$D$92,'CCG data'!$A:$AD,'CCG data'!E$3,FALSE)),ISBLANK(VLOOKUP($E250&amp;$D$91&amp;$D$92,'CCG data'!$A:$AD,'CCG data'!E$3,FALSE))),"",VLOOKUP($E250&amp;$D$91&amp;$D$92,'CCG data'!$A:$AD,'CCG data'!E$3,FALSE))</f>
        <v>0.13457694870086609</v>
      </c>
      <c r="W250" s="398"/>
      <c r="Z250" s="163">
        <f>IFERROR(VLOOKUP($E250&amp;$D$92, Outliers!$A$4:$P$214,13,FALSE),"0")</f>
        <v>0</v>
      </c>
      <c r="AA250" s="163">
        <f>IFERROR(VLOOKUP($E250&amp;$D$92, Outliers!$A$4:$P$214,14,FALSE),"0")</f>
        <v>0</v>
      </c>
      <c r="AB250" s="163">
        <f>IFERROR(VLOOKUP($E250&amp;$D$92, Outliers!$A$4:$P$214,15,FALSE),"0")</f>
        <v>0</v>
      </c>
    </row>
    <row r="251" spans="4:28" x14ac:dyDescent="0.25">
      <c r="D251" s="318"/>
      <c r="E251" s="103" t="s">
        <v>27</v>
      </c>
      <c r="F251" s="95" t="str">
        <f>IF(P250="","",VLOOKUP($E250&amp;$D$91&amp;$D$92,'CCG data'!$A:$AD,'CCG data'!W$3,FALSE))</f>
        <v/>
      </c>
      <c r="G251" s="96" t="str">
        <f>IF(P250="","",VLOOKUP($E250&amp;$D$91&amp;$D$92,'CCG data'!$A:$AD,'CCG data'!X$3,FALSE))</f>
        <v/>
      </c>
      <c r="H251" s="96">
        <f>IF(R250="","",VLOOKUP($E250&amp;$D$91&amp;$D$92,'CCG data'!$A:$AD,'CCG data'!Y$3,FALSE))</f>
        <v>134.99492025337133</v>
      </c>
      <c r="I251" s="96">
        <f>IF(R250="","",VLOOKUP($E250&amp;$D$91&amp;$D$92,'CCG data'!$A:$AD,'CCG data'!Z$3,FALSE))</f>
        <v>151.48845654749789</v>
      </c>
      <c r="J251" s="96">
        <f>IF(T250="","",VLOOKUP($E250&amp;$D$91&amp;$D$92,'CCG data'!$A:$AD,'CCG data'!AA$3,FALSE))</f>
        <v>16.166492360893656</v>
      </c>
      <c r="K251" s="96">
        <f>IF(T250="","",VLOOKUP($E250&amp;$D$91&amp;$D$92,'CCG data'!$A:$AD,'CCG data'!AB$3,FALSE))</f>
        <v>22.585822359537659</v>
      </c>
      <c r="L251" s="96">
        <f>IF(V250="","",VLOOKUP($E250&amp;$D$91&amp;$D$92,'CCG data'!$A:$AD,'CCG data'!AC$3,FALSE))</f>
        <v>21.842860937984174</v>
      </c>
      <c r="M251" s="96">
        <f>IF(V250="","",VLOOKUP($E250&amp;$D$91&amp;$D$92,'CCG data'!$A:$AD,'CCG data'!AD$3,FALSE))</f>
        <v>28.83105306727516</v>
      </c>
      <c r="N251" s="363"/>
      <c r="P251" s="150" t="str">
        <f>IF(P250="","",VLOOKUP($E250&amp;$D$91&amp;$D$92,'CCG data'!$A:$AD,'CCG data'!I$3,FALSE))</f>
        <v/>
      </c>
      <c r="Q251" s="15" t="str">
        <f>IF(P250="","",VLOOKUP($E250&amp;$D$91&amp;$D$92,'CCG data'!$A:$AD,'CCG data'!J$3,FALSE))</f>
        <v/>
      </c>
      <c r="R251" s="15">
        <f>IF(R250="","",VLOOKUP($E250&amp;$D$91&amp;$D$92,'CCG data'!$A:$AD,'CCG data'!K$3,FALSE))</f>
        <v>0.75</v>
      </c>
      <c r="S251" s="15">
        <f>IF(R250="","",VLOOKUP($E250&amp;$D$91&amp;$D$92,'CCG data'!$A:$AD,'CCG data'!L$3,FALSE))</f>
        <v>0.79300000000000004</v>
      </c>
      <c r="T251" s="15">
        <f>IF(T250="","",VLOOKUP($E250&amp;$D$91&amp;$D$92,'CCG data'!$A:$AD,'CCG data'!M$3,FALSE))</f>
        <v>0.08</v>
      </c>
      <c r="U251" s="15">
        <f>IF(T250="","",VLOOKUP($E250&amp;$D$91&amp;$D$92,'CCG data'!$A:$AD,'CCG data'!N$3,FALSE))</f>
        <v>0.109</v>
      </c>
      <c r="V251" s="15">
        <f>IF(V250="","",VLOOKUP($E250&amp;$D$91&amp;$D$92,'CCG data'!$A:$AD,'CCG data'!O$3,FALSE))</f>
        <v>0.11799999999999999</v>
      </c>
      <c r="W251" s="135">
        <f>IF(V250="","",VLOOKUP($E250&amp;$D$91&amp;$D$92,'CCG data'!$A:$AD,'CCG data'!P$3,FALSE))</f>
        <v>0.153</v>
      </c>
      <c r="Z251" s="163" t="str">
        <f>IFERROR(VLOOKUP($E251&amp;$D$92, Outliers!$A$4:$P$214,13,FALSE),"0")</f>
        <v>0</v>
      </c>
      <c r="AA251" s="163" t="str">
        <f>IFERROR(VLOOKUP($E251&amp;$D$92, Outliers!$A$4:$P$214,14,FALSE),"0")</f>
        <v>0</v>
      </c>
      <c r="AB251" s="163" t="str">
        <f>IFERROR(VLOOKUP($E251&amp;$D$92, Outliers!$A$4:$P$214,15,FALSE),"0")</f>
        <v>0</v>
      </c>
    </row>
    <row r="252" spans="4:28" ht="15.75" x14ac:dyDescent="0.25">
      <c r="D252" s="318"/>
      <c r="E252" s="104" t="s">
        <v>200</v>
      </c>
      <c r="F252" s="405" t="str">
        <f>IF(OR(ISERROR(VLOOKUP($E252&amp;$D$91&amp;$D$92,'CCG data'!$A:$AD,'CCG data'!R$3,FALSE)),ISBLANK(VLOOKUP($E252&amp;$D$91&amp;$D$92,'CCG data'!$A:$AD,'CCG data'!R$3,FALSE))),"",VLOOKUP($E252&amp;$D$91&amp;$D$92,'CCG data'!$A:$AD,'CCG data'!R$3,FALSE))</f>
        <v/>
      </c>
      <c r="G252" s="406"/>
      <c r="H252" s="406">
        <f>IF(OR(ISERROR(VLOOKUP($E252&amp;$D$91&amp;$D$92,'CCG data'!$A:$AD,'CCG data'!S$3,FALSE)),ISBLANK(VLOOKUP($E252&amp;$D$91&amp;$D$92,'CCG data'!$A:$AD,'CCG data'!S$3,FALSE))),"",VLOOKUP($E252&amp;$D$91&amp;$D$92,'CCG data'!$A:$AD,'CCG data'!S$3,FALSE))</f>
        <v>117.0767044619775</v>
      </c>
      <c r="I252" s="406"/>
      <c r="J252" s="406">
        <f>IF(OR(ISERROR(VLOOKUP($E252&amp;$D$91&amp;$D$92,'CCG data'!$A:$AD,'CCG data'!T$3,FALSE)),ISBLANK(VLOOKUP($E252&amp;$D$91&amp;$D$92,'CCG data'!$A:$AD,'CCG data'!T$3,FALSE))),"",VLOOKUP($E252&amp;$D$91&amp;$D$92,'CCG data'!$A:$AD,'CCG data'!T$3,FALSE))</f>
        <v>28.944983883843406</v>
      </c>
      <c r="K252" s="406"/>
      <c r="L252" s="406">
        <f>IF(OR(ISERROR(VLOOKUP($E252&amp;$D$91&amp;$D$92,'CCG data'!$A:$AD,'CCG data'!U$3,FALSE)),ISBLANK(VLOOKUP($E252&amp;$D$91&amp;$D$92,'CCG data'!$A:$AD,'CCG data'!U$3,FALSE))),"",VLOOKUP($E252&amp;$D$91&amp;$D$92,'CCG data'!$A:$AD,'CCG data'!U$3,FALSE))</f>
        <v>16.853405233960764</v>
      </c>
      <c r="M252" s="407"/>
      <c r="N252" s="362">
        <f>IF(OR(ISERROR(VLOOKUP($E252&amp;$D$91&amp;$D$92,'CCG data'!$A:$AD,'CCG data'!G$3,FALSE)),ISBLANK(VLOOKUP($E252&amp;$D$91&amp;$D$92,'CCG data'!$A:$AD,'CCG data'!G$3,FALSE))),"",VLOOKUP($E252&amp;$D$91&amp;$D$92,'CCG data'!$A:$AD,'CCG data'!G$3,FALSE))</f>
        <v>1372</v>
      </c>
      <c r="P252" s="397" t="str">
        <f>IF(OR(ISERROR(VLOOKUP($E252&amp;$D$91&amp;$D$92,'CCG data'!$A:$AD,'CCG data'!B$3,FALSE)),ISBLANK(VLOOKUP($E252&amp;$D$91&amp;$D$92,'CCG data'!$A:$AD,'CCG data'!B$3,FALSE))),"",VLOOKUP($E252&amp;$D$91&amp;$D$92,'CCG data'!$A:$AD,'CCG data'!B$3,FALSE))</f>
        <v/>
      </c>
      <c r="Q252" s="263"/>
      <c r="R252" s="263">
        <f>IF(OR(ISERROR(VLOOKUP($E252&amp;$D$91&amp;$D$92,'CCG data'!$A:$AD,'CCG data'!C$3,FALSE)),ISBLANK(VLOOKUP($E252&amp;$D$91&amp;$D$92,'CCG data'!$A:$AD,'CCG data'!C$3,FALSE))),"",VLOOKUP($E252&amp;$D$91&amp;$D$92,'CCG data'!$A:$AD,'CCG data'!C$3,FALSE))</f>
        <v>0.73396501457725949</v>
      </c>
      <c r="S252" s="263"/>
      <c r="T252" s="263">
        <f>IF(OR(ISERROR(VLOOKUP($E252&amp;$D$91&amp;$D$92,'CCG data'!$A:$AD,'CCG data'!D$3,FALSE)),ISBLANK(VLOOKUP($E252&amp;$D$91&amp;$D$92,'CCG data'!$A:$AD,'CCG data'!D$3,FALSE))),"",VLOOKUP($E252&amp;$D$91&amp;$D$92,'CCG data'!$A:$AD,'CCG data'!D$3,FALSE))</f>
        <v>0.16034985422740525</v>
      </c>
      <c r="U252" s="263"/>
      <c r="V252" s="263">
        <f>IF(OR(ISERROR(VLOOKUP($E252&amp;$D$91&amp;$D$92,'CCG data'!$A:$AD,'CCG data'!E$3,FALSE)),ISBLANK(VLOOKUP($E252&amp;$D$91&amp;$D$92,'CCG data'!$A:$AD,'CCG data'!E$3,FALSE))),"",VLOOKUP($E252&amp;$D$91&amp;$D$92,'CCG data'!$A:$AD,'CCG data'!E$3,FALSE))</f>
        <v>0.10568513119533528</v>
      </c>
      <c r="W252" s="398"/>
      <c r="Z252" s="163">
        <f>IFERROR(VLOOKUP($E252&amp;$D$92, Outliers!$A$4:$P$214,13,FALSE),"0")</f>
        <v>1</v>
      </c>
      <c r="AA252" s="163">
        <f>IFERROR(VLOOKUP($E252&amp;$D$92, Outliers!$A$4:$P$214,14,FALSE),"0")</f>
        <v>1</v>
      </c>
      <c r="AB252" s="163">
        <f>IFERROR(VLOOKUP($E252&amp;$D$92, Outliers!$A$4:$P$214,15,FALSE),"0")</f>
        <v>1</v>
      </c>
    </row>
    <row r="253" spans="4:28" x14ac:dyDescent="0.25">
      <c r="D253" s="318"/>
      <c r="E253" s="103" t="s">
        <v>27</v>
      </c>
      <c r="F253" s="95" t="str">
        <f>IF(P252="","",VLOOKUP($E252&amp;$D$91&amp;$D$92,'CCG data'!$A:$AD,'CCG data'!W$3,FALSE))</f>
        <v/>
      </c>
      <c r="G253" s="96" t="str">
        <f>IF(P252="","",VLOOKUP($E252&amp;$D$91&amp;$D$92,'CCG data'!$A:$AD,'CCG data'!X$3,FALSE))</f>
        <v/>
      </c>
      <c r="H253" s="96">
        <f>IF(R252="","",VLOOKUP($E252&amp;$D$91&amp;$D$92,'CCG data'!$A:$AD,'CCG data'!Y$3,FALSE))</f>
        <v>109.84548028757786</v>
      </c>
      <c r="I253" s="96">
        <f>IF(R252="","",VLOOKUP($E252&amp;$D$91&amp;$D$92,'CCG data'!$A:$AD,'CCG data'!Z$3,FALSE))</f>
        <v>124.30792863637714</v>
      </c>
      <c r="J253" s="96">
        <f>IF(T252="","",VLOOKUP($E252&amp;$D$91&amp;$D$92,'CCG data'!$A:$AD,'CCG data'!AA$3,FALSE))</f>
        <v>25.120101869759761</v>
      </c>
      <c r="K253" s="96">
        <f>IF(T252="","",VLOOKUP($E252&amp;$D$91&amp;$D$92,'CCG data'!$A:$AD,'CCG data'!AB$3,FALSE))</f>
        <v>32.769865897927048</v>
      </c>
      <c r="L253" s="96">
        <f>IF(V252="","",VLOOKUP($E252&amp;$D$91&amp;$D$92,'CCG data'!$A:$AD,'CCG data'!AC$3,FALSE))</f>
        <v>14.110190949306107</v>
      </c>
      <c r="M253" s="96">
        <f>IF(V252="","",VLOOKUP($E252&amp;$D$91&amp;$D$92,'CCG data'!$A:$AD,'CCG data'!AD$3,FALSE))</f>
        <v>19.59661951861542</v>
      </c>
      <c r="N253" s="363"/>
      <c r="P253" s="150" t="str">
        <f>IF(P252="","",VLOOKUP($E252&amp;$D$91&amp;$D$92,'CCG data'!$A:$AD,'CCG data'!I$3,FALSE))</f>
        <v/>
      </c>
      <c r="Q253" s="15" t="str">
        <f>IF(P252="","",VLOOKUP($E252&amp;$D$91&amp;$D$92,'CCG data'!$A:$AD,'CCG data'!J$3,FALSE))</f>
        <v/>
      </c>
      <c r="R253" s="15">
        <f>IF(R252="","",VLOOKUP($E252&amp;$D$91&amp;$D$92,'CCG data'!$A:$AD,'CCG data'!K$3,FALSE))</f>
        <v>0.71</v>
      </c>
      <c r="S253" s="15">
        <f>IF(R252="","",VLOOKUP($E252&amp;$D$91&amp;$D$92,'CCG data'!$A:$AD,'CCG data'!L$3,FALSE))</f>
        <v>0.75700000000000001</v>
      </c>
      <c r="T253" s="15">
        <f>IF(T252="","",VLOOKUP($E252&amp;$D$91&amp;$D$92,'CCG data'!$A:$AD,'CCG data'!M$3,FALSE))</f>
        <v>0.14199999999999999</v>
      </c>
      <c r="U253" s="15">
        <f>IF(T252="","",VLOOKUP($E252&amp;$D$91&amp;$D$92,'CCG data'!$A:$AD,'CCG data'!N$3,FALSE))</f>
        <v>0.18099999999999999</v>
      </c>
      <c r="V253" s="15">
        <f>IF(V252="","",VLOOKUP($E252&amp;$D$91&amp;$D$92,'CCG data'!$A:$AD,'CCG data'!O$3,FALSE))</f>
        <v>9.0999999999999998E-2</v>
      </c>
      <c r="W253" s="135">
        <f>IF(V252="","",VLOOKUP($E252&amp;$D$91&amp;$D$92,'CCG data'!$A:$AD,'CCG data'!P$3,FALSE))</f>
        <v>0.123</v>
      </c>
      <c r="Z253" s="163" t="str">
        <f>IFERROR(VLOOKUP($E253&amp;$D$92, Outliers!$A$4:$P$214,13,FALSE),"0")</f>
        <v>0</v>
      </c>
      <c r="AA253" s="163" t="str">
        <f>IFERROR(VLOOKUP($E253&amp;$D$92, Outliers!$A$4:$P$214,14,FALSE),"0")</f>
        <v>0</v>
      </c>
      <c r="AB253" s="163" t="str">
        <f>IFERROR(VLOOKUP($E253&amp;$D$92, Outliers!$A$4:$P$214,15,FALSE),"0")</f>
        <v>0</v>
      </c>
    </row>
    <row r="254" spans="4:28" ht="15.75" x14ac:dyDescent="0.25">
      <c r="D254" s="318"/>
      <c r="E254" s="104" t="s">
        <v>412</v>
      </c>
      <c r="F254" s="405" t="str">
        <f>IF(OR(ISERROR(VLOOKUP($E254&amp;$D$91&amp;$D$92,'CCG data'!$A:$AD,'CCG data'!R$3,FALSE)),ISBLANK(VLOOKUP($E254&amp;$D$91&amp;$D$92,'CCG data'!$A:$AD,'CCG data'!R$3,FALSE))),"",VLOOKUP($E254&amp;$D$91&amp;$D$92,'CCG data'!$A:$AD,'CCG data'!R$3,FALSE))</f>
        <v/>
      </c>
      <c r="G254" s="406"/>
      <c r="H254" s="406">
        <f>IF(OR(ISERROR(VLOOKUP($E254&amp;$D$91&amp;$D$92,'CCG data'!$A:$AD,'CCG data'!S$3,FALSE)),ISBLANK(VLOOKUP($E254&amp;$D$91&amp;$D$92,'CCG data'!$A:$AD,'CCG data'!S$3,FALSE))),"",VLOOKUP($E254&amp;$D$91&amp;$D$92,'CCG data'!$A:$AD,'CCG data'!S$3,FALSE))</f>
        <v>145.21071515356064</v>
      </c>
      <c r="I254" s="406"/>
      <c r="J254" s="406">
        <f>IF(OR(ISERROR(VLOOKUP($E254&amp;$D$91&amp;$D$92,'CCG data'!$A:$AD,'CCG data'!T$3,FALSE)),ISBLANK(VLOOKUP($E254&amp;$D$91&amp;$D$92,'CCG data'!$A:$AD,'CCG data'!T$3,FALSE))),"",VLOOKUP($E254&amp;$D$91&amp;$D$92,'CCG data'!$A:$AD,'CCG data'!T$3,FALSE))</f>
        <v>15.317530550130169</v>
      </c>
      <c r="K254" s="406"/>
      <c r="L254" s="406">
        <f>IF(OR(ISERROR(VLOOKUP($E254&amp;$D$91&amp;$D$92,'CCG data'!$A:$AD,'CCG data'!U$3,FALSE)),ISBLANK(VLOOKUP($E254&amp;$D$91&amp;$D$92,'CCG data'!$A:$AD,'CCG data'!U$3,FALSE))),"",VLOOKUP($E254&amp;$D$91&amp;$D$92,'CCG data'!$A:$AD,'CCG data'!U$3,FALSE))</f>
        <v>30.466048340174389</v>
      </c>
      <c r="M254" s="407"/>
      <c r="N254" s="362">
        <f>IF(OR(ISERROR(VLOOKUP($E254&amp;$D$91&amp;$D$92,'CCG data'!$A:$AD,'CCG data'!G$3,FALSE)),ISBLANK(VLOOKUP($E254&amp;$D$91&amp;$D$92,'CCG data'!$A:$AD,'CCG data'!G$3,FALSE))),"",VLOOKUP($E254&amp;$D$91&amp;$D$92,'CCG data'!$A:$AD,'CCG data'!G$3,FALSE))</f>
        <v>1750</v>
      </c>
      <c r="P254" s="397" t="str">
        <f>IF(OR(ISERROR(VLOOKUP($E254&amp;$D$91&amp;$D$92,'CCG data'!$A:$AD,'CCG data'!B$3,FALSE)),ISBLANK(VLOOKUP($E254&amp;$D$91&amp;$D$92,'CCG data'!$A:$AD,'CCG data'!B$3,FALSE))),"",VLOOKUP($E254&amp;$D$91&amp;$D$92,'CCG data'!$A:$AD,'CCG data'!B$3,FALSE))</f>
        <v/>
      </c>
      <c r="Q254" s="263"/>
      <c r="R254" s="263">
        <f>IF(OR(ISERROR(VLOOKUP($E254&amp;$D$91&amp;$D$92,'CCG data'!$A:$AD,'CCG data'!C$3,FALSE)),ISBLANK(VLOOKUP($E254&amp;$D$91&amp;$D$92,'CCG data'!$A:$AD,'CCG data'!C$3,FALSE))),"",VLOOKUP($E254&amp;$D$91&amp;$D$92,'CCG data'!$A:$AD,'CCG data'!C$3,FALSE))</f>
        <v>0.76171428571428568</v>
      </c>
      <c r="S254" s="263"/>
      <c r="T254" s="263">
        <f>IF(OR(ISERROR(VLOOKUP($E254&amp;$D$91&amp;$D$92,'CCG data'!$A:$AD,'CCG data'!D$3,FALSE)),ISBLANK(VLOOKUP($E254&amp;$D$91&amp;$D$92,'CCG data'!$A:$AD,'CCG data'!D$3,FALSE))),"",VLOOKUP($E254&amp;$D$91&amp;$D$92,'CCG data'!$A:$AD,'CCG data'!D$3,FALSE))</f>
        <v>7.5999999999999998E-2</v>
      </c>
      <c r="U254" s="263"/>
      <c r="V254" s="263">
        <f>IF(OR(ISERROR(VLOOKUP($E254&amp;$D$91&amp;$D$92,'CCG data'!$A:$AD,'CCG data'!E$3,FALSE)),ISBLANK(VLOOKUP($E254&amp;$D$91&amp;$D$92,'CCG data'!$A:$AD,'CCG data'!E$3,FALSE))),"",VLOOKUP($E254&amp;$D$91&amp;$D$92,'CCG data'!$A:$AD,'CCG data'!E$3,FALSE))</f>
        <v>0.16228571428571428</v>
      </c>
      <c r="W254" s="398"/>
      <c r="Z254" s="163">
        <f>IFERROR(VLOOKUP($E254&amp;$D$92, Outliers!$A$4:$P$214,13,FALSE),"0")</f>
        <v>1</v>
      </c>
      <c r="AA254" s="163">
        <f>IFERROR(VLOOKUP($E254&amp;$D$92, Outliers!$A$4:$P$214,14,FALSE),"0")</f>
        <v>0</v>
      </c>
      <c r="AB254" s="163">
        <f>IFERROR(VLOOKUP($E254&amp;$D$92, Outliers!$A$4:$P$214,15,FALSE),"0")</f>
        <v>0</v>
      </c>
    </row>
    <row r="255" spans="4:28" x14ac:dyDescent="0.25">
      <c r="D255" s="318"/>
      <c r="E255" s="103" t="s">
        <v>27</v>
      </c>
      <c r="F255" s="95" t="str">
        <f>IF(P254="","",VLOOKUP($E254&amp;$D$91&amp;$D$92,'CCG data'!$A:$AD,'CCG data'!W$3,FALSE))</f>
        <v/>
      </c>
      <c r="G255" s="96" t="str">
        <f>IF(P254="","",VLOOKUP($E254&amp;$D$91&amp;$D$92,'CCG data'!$A:$AD,'CCG data'!X$3,FALSE))</f>
        <v/>
      </c>
      <c r="H255" s="96">
        <f>IF(R254="","",VLOOKUP($E254&amp;$D$91&amp;$D$92,'CCG data'!$A:$AD,'CCG data'!Y$3,FALSE))</f>
        <v>137.41529260528864</v>
      </c>
      <c r="I255" s="96">
        <f>IF(R254="","",VLOOKUP($E254&amp;$D$91&amp;$D$92,'CCG data'!$A:$AD,'CCG data'!Z$3,FALSE))</f>
        <v>153.00613770183264</v>
      </c>
      <c r="J255" s="96">
        <f>IF(T254="","",VLOOKUP($E254&amp;$D$91&amp;$D$92,'CCG data'!$A:$AD,'CCG data'!AA$3,FALSE))</f>
        <v>12.714261794222573</v>
      </c>
      <c r="K255" s="96">
        <f>IF(T254="","",VLOOKUP($E254&amp;$D$91&amp;$D$92,'CCG data'!$A:$AD,'CCG data'!AB$3,FALSE))</f>
        <v>17.920799306037765</v>
      </c>
      <c r="L255" s="96">
        <f>IF(V254="","",VLOOKUP($E254&amp;$D$91&amp;$D$92,'CCG data'!$A:$AD,'CCG data'!AC$3,FALSE))</f>
        <v>26.922706698133297</v>
      </c>
      <c r="M255" s="96">
        <f>IF(V254="","",VLOOKUP($E254&amp;$D$91&amp;$D$92,'CCG data'!$A:$AD,'CCG data'!AD$3,FALSE))</f>
        <v>34.009389982215481</v>
      </c>
      <c r="N255" s="363"/>
      <c r="P255" s="150" t="str">
        <f>IF(P254="","",VLOOKUP($E254&amp;$D$91&amp;$D$92,'CCG data'!$A:$AD,'CCG data'!I$3,FALSE))</f>
        <v/>
      </c>
      <c r="Q255" s="15" t="str">
        <f>IF(P254="","",VLOOKUP($E254&amp;$D$91&amp;$D$92,'CCG data'!$A:$AD,'CCG data'!J$3,FALSE))</f>
        <v/>
      </c>
      <c r="R255" s="15">
        <f>IF(R254="","",VLOOKUP($E254&amp;$D$91&amp;$D$92,'CCG data'!$A:$AD,'CCG data'!K$3,FALSE))</f>
        <v>0.74099999999999999</v>
      </c>
      <c r="S255" s="15">
        <f>IF(R254="","",VLOOKUP($E254&amp;$D$91&amp;$D$92,'CCG data'!$A:$AD,'CCG data'!L$3,FALSE))</f>
        <v>0.78100000000000003</v>
      </c>
      <c r="T255" s="15">
        <f>IF(T254="","",VLOOKUP($E254&amp;$D$91&amp;$D$92,'CCG data'!$A:$AD,'CCG data'!M$3,FALSE))</f>
        <v>6.4000000000000001E-2</v>
      </c>
      <c r="U255" s="15">
        <f>IF(T254="","",VLOOKUP($E254&amp;$D$91&amp;$D$92,'CCG data'!$A:$AD,'CCG data'!N$3,FALSE))</f>
        <v>8.8999999999999996E-2</v>
      </c>
      <c r="V255" s="15">
        <f>IF(V254="","",VLOOKUP($E254&amp;$D$91&amp;$D$92,'CCG data'!$A:$AD,'CCG data'!O$3,FALSE))</f>
        <v>0.14599999999999999</v>
      </c>
      <c r="W255" s="135">
        <f>IF(V254="","",VLOOKUP($E254&amp;$D$91&amp;$D$92,'CCG data'!$A:$AD,'CCG data'!P$3,FALSE))</f>
        <v>0.18</v>
      </c>
      <c r="Z255" s="163" t="str">
        <f>IFERROR(VLOOKUP($E255&amp;$D$92, Outliers!$A$4:$P$214,13,FALSE),"0")</f>
        <v>0</v>
      </c>
      <c r="AA255" s="163" t="str">
        <f>IFERROR(VLOOKUP($E255&amp;$D$92, Outliers!$A$4:$P$214,14,FALSE),"0")</f>
        <v>0</v>
      </c>
      <c r="AB255" s="163" t="str">
        <f>IFERROR(VLOOKUP($E255&amp;$D$92, Outliers!$A$4:$P$214,15,FALSE),"0")</f>
        <v>0</v>
      </c>
    </row>
    <row r="256" spans="4:28" ht="15.75" x14ac:dyDescent="0.25">
      <c r="D256" s="318"/>
      <c r="E256" s="104" t="s">
        <v>201</v>
      </c>
      <c r="F256" s="405" t="str">
        <f>IF(OR(ISERROR(VLOOKUP($E256&amp;$D$91&amp;$D$92,'CCG data'!$A:$AD,'CCG data'!R$3,FALSE)),ISBLANK(VLOOKUP($E256&amp;$D$91&amp;$D$92,'CCG data'!$A:$AD,'CCG data'!R$3,FALSE))),"",VLOOKUP($E256&amp;$D$91&amp;$D$92,'CCG data'!$A:$AD,'CCG data'!R$3,FALSE))</f>
        <v/>
      </c>
      <c r="G256" s="406"/>
      <c r="H256" s="406">
        <f>IF(OR(ISERROR(VLOOKUP($E256&amp;$D$91&amp;$D$92,'CCG data'!$A:$AD,'CCG data'!S$3,FALSE)),ISBLANK(VLOOKUP($E256&amp;$D$91&amp;$D$92,'CCG data'!$A:$AD,'CCG data'!S$3,FALSE))),"",VLOOKUP($E256&amp;$D$91&amp;$D$92,'CCG data'!$A:$AD,'CCG data'!S$3,FALSE))</f>
        <v>104.56695128483966</v>
      </c>
      <c r="I256" s="406"/>
      <c r="J256" s="406">
        <f>IF(OR(ISERROR(VLOOKUP($E256&amp;$D$91&amp;$D$92,'CCG data'!$A:$AD,'CCG data'!T$3,FALSE)),ISBLANK(VLOOKUP($E256&amp;$D$91&amp;$D$92,'CCG data'!$A:$AD,'CCG data'!T$3,FALSE))),"",VLOOKUP($E256&amp;$D$91&amp;$D$92,'CCG data'!$A:$AD,'CCG data'!T$3,FALSE))</f>
        <v>22.803344689462214</v>
      </c>
      <c r="K256" s="406"/>
      <c r="L256" s="406">
        <f>IF(OR(ISERROR(VLOOKUP($E256&amp;$D$91&amp;$D$92,'CCG data'!$A:$AD,'CCG data'!U$3,FALSE)),ISBLANK(VLOOKUP($E256&amp;$D$91&amp;$D$92,'CCG data'!$A:$AD,'CCG data'!U$3,FALSE))),"",VLOOKUP($E256&amp;$D$91&amp;$D$92,'CCG data'!$A:$AD,'CCG data'!U$3,FALSE))</f>
        <v>26.368989711332905</v>
      </c>
      <c r="M256" s="407"/>
      <c r="N256" s="362">
        <f>IF(OR(ISERROR(VLOOKUP($E256&amp;$D$91&amp;$D$92,'CCG data'!$A:$AD,'CCG data'!G$3,FALSE)),ISBLANK(VLOOKUP($E256&amp;$D$91&amp;$D$92,'CCG data'!$A:$AD,'CCG data'!G$3,FALSE))),"",VLOOKUP($E256&amp;$D$91&amp;$D$92,'CCG data'!$A:$AD,'CCG data'!G$3,FALSE))</f>
        <v>1023</v>
      </c>
      <c r="P256" s="397" t="str">
        <f>IF(OR(ISERROR(VLOOKUP($E256&amp;$D$91&amp;$D$92,'CCG data'!$A:$AD,'CCG data'!B$3,FALSE)),ISBLANK(VLOOKUP($E256&amp;$D$91&amp;$D$92,'CCG data'!$A:$AD,'CCG data'!B$3,FALSE))),"",VLOOKUP($E256&amp;$D$91&amp;$D$92,'CCG data'!$A:$AD,'CCG data'!B$3,FALSE))</f>
        <v/>
      </c>
      <c r="Q256" s="263"/>
      <c r="R256" s="263">
        <f>IF(OR(ISERROR(VLOOKUP($E256&amp;$D$91&amp;$D$92,'CCG data'!$A:$AD,'CCG data'!C$3,FALSE)),ISBLANK(VLOOKUP($E256&amp;$D$91&amp;$D$92,'CCG data'!$A:$AD,'CCG data'!C$3,FALSE))),"",VLOOKUP($E256&amp;$D$91&amp;$D$92,'CCG data'!$A:$AD,'CCG data'!C$3,FALSE))</f>
        <v>0.7028347996089932</v>
      </c>
      <c r="S256" s="263"/>
      <c r="T256" s="263">
        <f>IF(OR(ISERROR(VLOOKUP($E256&amp;$D$91&amp;$D$92,'CCG data'!$A:$AD,'CCG data'!D$3,FALSE)),ISBLANK(VLOOKUP($E256&amp;$D$91&amp;$D$92,'CCG data'!$A:$AD,'CCG data'!D$3,FALSE))),"",VLOOKUP($E256&amp;$D$91&amp;$D$92,'CCG data'!$A:$AD,'CCG data'!D$3,FALSE))</f>
        <v>0.12023460410557185</v>
      </c>
      <c r="U256" s="263"/>
      <c r="V256" s="263">
        <f>IF(OR(ISERROR(VLOOKUP($E256&amp;$D$91&amp;$D$92,'CCG data'!$A:$AD,'CCG data'!E$3,FALSE)),ISBLANK(VLOOKUP($E256&amp;$D$91&amp;$D$92,'CCG data'!$A:$AD,'CCG data'!E$3,FALSE))),"",VLOOKUP($E256&amp;$D$91&amp;$D$92,'CCG data'!$A:$AD,'CCG data'!E$3,FALSE))</f>
        <v>0.176930596285435</v>
      </c>
      <c r="W256" s="398"/>
      <c r="Z256" s="163">
        <f>IFERROR(VLOOKUP($E256&amp;$D$92, Outliers!$A$4:$P$214,13,FALSE),"0")</f>
        <v>1</v>
      </c>
      <c r="AA256" s="163">
        <f>IFERROR(VLOOKUP($E256&amp;$D$92, Outliers!$A$4:$P$214,14,FALSE),"0")</f>
        <v>1</v>
      </c>
      <c r="AB256" s="163">
        <f>IFERROR(VLOOKUP($E256&amp;$D$92, Outliers!$A$4:$P$214,15,FALSE),"0")</f>
        <v>0</v>
      </c>
    </row>
    <row r="257" spans="4:28" x14ac:dyDescent="0.25">
      <c r="D257" s="318"/>
      <c r="E257" s="103" t="s">
        <v>27</v>
      </c>
      <c r="F257" s="95" t="str">
        <f>IF(P256="","",VLOOKUP($E256&amp;$D$91&amp;$D$92,'CCG data'!$A:$AD,'CCG data'!W$3,FALSE))</f>
        <v/>
      </c>
      <c r="G257" s="96" t="str">
        <f>IF(P256="","",VLOOKUP($E256&amp;$D$91&amp;$D$92,'CCG data'!$A:$AD,'CCG data'!X$3,FALSE))</f>
        <v/>
      </c>
      <c r="H257" s="96">
        <f>IF(R256="","",VLOOKUP($E256&amp;$D$91&amp;$D$92,'CCG data'!$A:$AD,'CCG data'!Y$3,FALSE))</f>
        <v>96.923560361925965</v>
      </c>
      <c r="I257" s="96">
        <f>IF(R256="","",VLOOKUP($E256&amp;$D$91&amp;$D$92,'CCG data'!$A:$AD,'CCG data'!Z$3,FALSE))</f>
        <v>112.21034220775336</v>
      </c>
      <c r="J257" s="96">
        <f>IF(T256="","",VLOOKUP($E256&amp;$D$91&amp;$D$92,'CCG data'!$A:$AD,'CCG data'!AA$3,FALSE))</f>
        <v>18.773372328295</v>
      </c>
      <c r="K257" s="96">
        <f>IF(T256="","",VLOOKUP($E256&amp;$D$91&amp;$D$92,'CCG data'!$A:$AD,'CCG data'!AB$3,FALSE))</f>
        <v>26.833317050629429</v>
      </c>
      <c r="L257" s="96">
        <f>IF(V256="","",VLOOKUP($E256&amp;$D$91&amp;$D$92,'CCG data'!$A:$AD,'CCG data'!AC$3,FALSE))</f>
        <v>22.527406235135345</v>
      </c>
      <c r="M257" s="96">
        <f>IF(V256="","",VLOOKUP($E256&amp;$D$91&amp;$D$92,'CCG data'!$A:$AD,'CCG data'!AD$3,FALSE))</f>
        <v>30.210573187530464</v>
      </c>
      <c r="N257" s="363"/>
      <c r="P257" s="150" t="str">
        <f>IF(P256="","",VLOOKUP($E256&amp;$D$91&amp;$D$92,'CCG data'!$A:$AD,'CCG data'!I$3,FALSE))</f>
        <v/>
      </c>
      <c r="Q257" s="15" t="str">
        <f>IF(P256="","",VLOOKUP($E256&amp;$D$91&amp;$D$92,'CCG data'!$A:$AD,'CCG data'!J$3,FALSE))</f>
        <v/>
      </c>
      <c r="R257" s="15">
        <f>IF(R256="","",VLOOKUP($E256&amp;$D$91&amp;$D$92,'CCG data'!$A:$AD,'CCG data'!K$3,FALSE))</f>
        <v>0.67400000000000004</v>
      </c>
      <c r="S257" s="15">
        <f>IF(R256="","",VLOOKUP($E256&amp;$D$91&amp;$D$92,'CCG data'!$A:$AD,'CCG data'!L$3,FALSE))</f>
        <v>0.73</v>
      </c>
      <c r="T257" s="15">
        <f>IF(T256="","",VLOOKUP($E256&amp;$D$91&amp;$D$92,'CCG data'!$A:$AD,'CCG data'!M$3,FALSE))</f>
        <v>0.10199999999999999</v>
      </c>
      <c r="U257" s="15">
        <f>IF(T256="","",VLOOKUP($E256&amp;$D$91&amp;$D$92,'CCG data'!$A:$AD,'CCG data'!N$3,FALSE))</f>
        <v>0.14199999999999999</v>
      </c>
      <c r="V257" s="15">
        <f>IF(V256="","",VLOOKUP($E256&amp;$D$91&amp;$D$92,'CCG data'!$A:$AD,'CCG data'!O$3,FALSE))</f>
        <v>0.155</v>
      </c>
      <c r="W257" s="135">
        <f>IF(V256="","",VLOOKUP($E256&amp;$D$91&amp;$D$92,'CCG data'!$A:$AD,'CCG data'!P$3,FALSE))</f>
        <v>0.20200000000000001</v>
      </c>
      <c r="Z257" s="163" t="str">
        <f>IFERROR(VLOOKUP($E257&amp;$D$92, Outliers!$A$4:$P$214,13,FALSE),"0")</f>
        <v>0</v>
      </c>
      <c r="AA257" s="163" t="str">
        <f>IFERROR(VLOOKUP($E257&amp;$D$92, Outliers!$A$4:$P$214,14,FALSE),"0")</f>
        <v>0</v>
      </c>
      <c r="AB257" s="163" t="str">
        <f>IFERROR(VLOOKUP($E257&amp;$D$92, Outliers!$A$4:$P$214,15,FALSE),"0")</f>
        <v>0</v>
      </c>
    </row>
    <row r="258" spans="4:28" ht="15.75" x14ac:dyDescent="0.25">
      <c r="D258" s="318"/>
      <c r="E258" s="104" t="s">
        <v>202</v>
      </c>
      <c r="F258" s="405" t="str">
        <f>IF(OR(ISERROR(VLOOKUP($E258&amp;$D$91&amp;$D$92,'CCG data'!$A:$AD,'CCG data'!R$3,FALSE)),ISBLANK(VLOOKUP($E258&amp;$D$91&amp;$D$92,'CCG data'!$A:$AD,'CCG data'!R$3,FALSE))),"",VLOOKUP($E258&amp;$D$91&amp;$D$92,'CCG data'!$A:$AD,'CCG data'!R$3,FALSE))</f>
        <v/>
      </c>
      <c r="G258" s="406"/>
      <c r="H258" s="406">
        <f>IF(OR(ISERROR(VLOOKUP($E258&amp;$D$91&amp;$D$92,'CCG data'!$A:$AD,'CCG data'!S$3,FALSE)),ISBLANK(VLOOKUP($E258&amp;$D$91&amp;$D$92,'CCG data'!$A:$AD,'CCG data'!S$3,FALSE))),"",VLOOKUP($E258&amp;$D$91&amp;$D$92,'CCG data'!$A:$AD,'CCG data'!S$3,FALSE))</f>
        <v>146.58892563226362</v>
      </c>
      <c r="I258" s="406"/>
      <c r="J258" s="406">
        <f>IF(OR(ISERROR(VLOOKUP($E258&amp;$D$91&amp;$D$92,'CCG data'!$A:$AD,'CCG data'!T$3,FALSE)),ISBLANK(VLOOKUP($E258&amp;$D$91&amp;$D$92,'CCG data'!$A:$AD,'CCG data'!T$3,FALSE))),"",VLOOKUP($E258&amp;$D$91&amp;$D$92,'CCG data'!$A:$AD,'CCG data'!T$3,FALSE))</f>
        <v>16.522702544548803</v>
      </c>
      <c r="K258" s="406"/>
      <c r="L258" s="406">
        <f>IF(OR(ISERROR(VLOOKUP($E258&amp;$D$91&amp;$D$92,'CCG data'!$A:$AD,'CCG data'!U$3,FALSE)),ISBLANK(VLOOKUP($E258&amp;$D$91&amp;$D$92,'CCG data'!$A:$AD,'CCG data'!U$3,FALSE))),"",VLOOKUP($E258&amp;$D$91&amp;$D$92,'CCG data'!$A:$AD,'CCG data'!U$3,FALSE))</f>
        <v>11.645242917808412</v>
      </c>
      <c r="M258" s="407"/>
      <c r="N258" s="362">
        <f>IF(OR(ISERROR(VLOOKUP($E258&amp;$D$91&amp;$D$92,'CCG data'!$A:$AD,'CCG data'!G$3,FALSE)),ISBLANK(VLOOKUP($E258&amp;$D$91&amp;$D$92,'CCG data'!$A:$AD,'CCG data'!G$3,FALSE))),"",VLOOKUP($E258&amp;$D$91&amp;$D$92,'CCG data'!$A:$AD,'CCG data'!G$3,FALSE))</f>
        <v>1554</v>
      </c>
      <c r="P258" s="397" t="str">
        <f>IF(OR(ISERROR(VLOOKUP($E258&amp;$D$91&amp;$D$92,'CCG data'!$A:$AD,'CCG data'!B$3,FALSE)),ISBLANK(VLOOKUP($E258&amp;$D$91&amp;$D$92,'CCG data'!$A:$AD,'CCG data'!B$3,FALSE))),"",VLOOKUP($E258&amp;$D$91&amp;$D$92,'CCG data'!$A:$AD,'CCG data'!B$3,FALSE))</f>
        <v/>
      </c>
      <c r="Q258" s="263"/>
      <c r="R258" s="263">
        <f>IF(OR(ISERROR(VLOOKUP($E258&amp;$D$91&amp;$D$92,'CCG data'!$A:$AD,'CCG data'!C$3,FALSE)),ISBLANK(VLOOKUP($E258&amp;$D$91&amp;$D$92,'CCG data'!$A:$AD,'CCG data'!C$3,FALSE))),"",VLOOKUP($E258&amp;$D$91&amp;$D$92,'CCG data'!$A:$AD,'CCG data'!C$3,FALSE))</f>
        <v>0.84749034749034746</v>
      </c>
      <c r="S258" s="263"/>
      <c r="T258" s="263">
        <f>IF(OR(ISERROR(VLOOKUP($E258&amp;$D$91&amp;$D$92,'CCG data'!$A:$AD,'CCG data'!D$3,FALSE)),ISBLANK(VLOOKUP($E258&amp;$D$91&amp;$D$92,'CCG data'!$A:$AD,'CCG data'!D$3,FALSE))),"",VLOOKUP($E258&amp;$D$91&amp;$D$92,'CCG data'!$A:$AD,'CCG data'!D$3,FALSE))</f>
        <v>8.6229086229086233E-2</v>
      </c>
      <c r="U258" s="263"/>
      <c r="V258" s="263">
        <f>IF(OR(ISERROR(VLOOKUP($E258&amp;$D$91&amp;$D$92,'CCG data'!$A:$AD,'CCG data'!E$3,FALSE)),ISBLANK(VLOOKUP($E258&amp;$D$91&amp;$D$92,'CCG data'!$A:$AD,'CCG data'!E$3,FALSE))),"",VLOOKUP($E258&amp;$D$91&amp;$D$92,'CCG data'!$A:$AD,'CCG data'!E$3,FALSE))</f>
        <v>6.6280566280566278E-2</v>
      </c>
      <c r="W258" s="398"/>
      <c r="Z258" s="163">
        <f>IFERROR(VLOOKUP($E258&amp;$D$92, Outliers!$A$4:$P$214,13,FALSE),"0")</f>
        <v>1</v>
      </c>
      <c r="AA258" s="163">
        <f>IFERROR(VLOOKUP($E258&amp;$D$92, Outliers!$A$4:$P$214,14,FALSE),"0")</f>
        <v>0</v>
      </c>
      <c r="AB258" s="163">
        <f>IFERROR(VLOOKUP($E258&amp;$D$92, Outliers!$A$4:$P$214,15,FALSE),"0")</f>
        <v>1</v>
      </c>
    </row>
    <row r="259" spans="4:28" x14ac:dyDescent="0.25">
      <c r="D259" s="318"/>
      <c r="E259" s="103" t="s">
        <v>27</v>
      </c>
      <c r="F259" s="95" t="str">
        <f>IF(P258="","",VLOOKUP($E258&amp;$D$91&amp;$D$92,'CCG data'!$A:$AD,'CCG data'!W$3,FALSE))</f>
        <v/>
      </c>
      <c r="G259" s="96" t="str">
        <f>IF(P258="","",VLOOKUP($E258&amp;$D$91&amp;$D$92,'CCG data'!$A:$AD,'CCG data'!X$3,FALSE))</f>
        <v/>
      </c>
      <c r="H259" s="96">
        <f>IF(R258="","",VLOOKUP($E258&amp;$D$91&amp;$D$92,'CCG data'!$A:$AD,'CCG data'!Y$3,FALSE))</f>
        <v>138.6718581681244</v>
      </c>
      <c r="I259" s="96">
        <f>IF(R258="","",VLOOKUP($E258&amp;$D$91&amp;$D$92,'CCG data'!$A:$AD,'CCG data'!Z$3,FALSE))</f>
        <v>154.50599309640285</v>
      </c>
      <c r="J259" s="96">
        <f>IF(T258="","",VLOOKUP($E258&amp;$D$91&amp;$D$92,'CCG data'!$A:$AD,'CCG data'!AA$3,FALSE))</f>
        <v>13.725108101981135</v>
      </c>
      <c r="K259" s="96">
        <f>IF(T258="","",VLOOKUP($E258&amp;$D$91&amp;$D$92,'CCG data'!$A:$AD,'CCG data'!AB$3,FALSE))</f>
        <v>19.320296987116471</v>
      </c>
      <c r="L259" s="96">
        <f>IF(V258="","",VLOOKUP($E258&amp;$D$91&amp;$D$92,'CCG data'!$A:$AD,'CCG data'!AC$3,FALSE))</f>
        <v>9.3962607533510187</v>
      </c>
      <c r="M259" s="96">
        <f>IF(V258="","",VLOOKUP($E258&amp;$D$91&amp;$D$92,'CCG data'!$A:$AD,'CCG data'!AD$3,FALSE))</f>
        <v>13.894225082265805</v>
      </c>
      <c r="N259" s="363"/>
      <c r="P259" s="150" t="str">
        <f>IF(P258="","",VLOOKUP($E258&amp;$D$91&amp;$D$92,'CCG data'!$A:$AD,'CCG data'!I$3,FALSE))</f>
        <v/>
      </c>
      <c r="Q259" s="15" t="str">
        <f>IF(P258="","",VLOOKUP($E258&amp;$D$91&amp;$D$92,'CCG data'!$A:$AD,'CCG data'!J$3,FALSE))</f>
        <v/>
      </c>
      <c r="R259" s="15">
        <f>IF(R258="","",VLOOKUP($E258&amp;$D$91&amp;$D$92,'CCG data'!$A:$AD,'CCG data'!K$3,FALSE))</f>
        <v>0.82899999999999996</v>
      </c>
      <c r="S259" s="15">
        <f>IF(R258="","",VLOOKUP($E258&amp;$D$91&amp;$D$92,'CCG data'!$A:$AD,'CCG data'!L$3,FALSE))</f>
        <v>0.86499999999999999</v>
      </c>
      <c r="T259" s="15">
        <f>IF(T258="","",VLOOKUP($E258&amp;$D$91&amp;$D$92,'CCG data'!$A:$AD,'CCG data'!M$3,FALSE))</f>
        <v>7.2999999999999995E-2</v>
      </c>
      <c r="U259" s="15">
        <f>IF(T258="","",VLOOKUP($E258&amp;$D$91&amp;$D$92,'CCG data'!$A:$AD,'CCG data'!N$3,FALSE))</f>
        <v>0.10100000000000001</v>
      </c>
      <c r="V259" s="15">
        <f>IF(V258="","",VLOOKUP($E258&amp;$D$91&amp;$D$92,'CCG data'!$A:$AD,'CCG data'!O$3,FALSE))</f>
        <v>5.5E-2</v>
      </c>
      <c r="W259" s="135">
        <f>IF(V258="","",VLOOKUP($E258&amp;$D$91&amp;$D$92,'CCG data'!$A:$AD,'CCG data'!P$3,FALSE))</f>
        <v>0.08</v>
      </c>
      <c r="Z259" s="163" t="str">
        <f>IFERROR(VLOOKUP($E259&amp;$D$92, Outliers!$A$4:$P$214,13,FALSE),"0")</f>
        <v>0</v>
      </c>
      <c r="AA259" s="163" t="str">
        <f>IFERROR(VLOOKUP($E259&amp;$D$92, Outliers!$A$4:$P$214,14,FALSE),"0")</f>
        <v>0</v>
      </c>
      <c r="AB259" s="163" t="str">
        <f>IFERROR(VLOOKUP($E259&amp;$D$92, Outliers!$A$4:$P$214,15,FALSE),"0")</f>
        <v>0</v>
      </c>
    </row>
    <row r="260" spans="4:28" ht="15.75" x14ac:dyDescent="0.25">
      <c r="D260" s="318"/>
      <c r="E260" s="104" t="s">
        <v>413</v>
      </c>
      <c r="F260" s="405" t="str">
        <f>IF(OR(ISERROR(VLOOKUP($E260&amp;$D$91&amp;$D$92,'CCG data'!$A:$AD,'CCG data'!R$3,FALSE)),ISBLANK(VLOOKUP($E260&amp;$D$91&amp;$D$92,'CCG data'!$A:$AD,'CCG data'!R$3,FALSE))),"",VLOOKUP($E260&amp;$D$91&amp;$D$92,'CCG data'!$A:$AD,'CCG data'!R$3,FALSE))</f>
        <v/>
      </c>
      <c r="G260" s="406"/>
      <c r="H260" s="406">
        <f>IF(OR(ISERROR(VLOOKUP($E260&amp;$D$91&amp;$D$92,'CCG data'!$A:$AD,'CCG data'!S$3,FALSE)),ISBLANK(VLOOKUP($E260&amp;$D$91&amp;$D$92,'CCG data'!$A:$AD,'CCG data'!S$3,FALSE))),"",VLOOKUP($E260&amp;$D$91&amp;$D$92,'CCG data'!$A:$AD,'CCG data'!S$3,FALSE))</f>
        <v>141.40197218027799</v>
      </c>
      <c r="I260" s="406"/>
      <c r="J260" s="406">
        <f>IF(OR(ISERROR(VLOOKUP($E260&amp;$D$91&amp;$D$92,'CCG data'!$A:$AD,'CCG data'!T$3,FALSE)),ISBLANK(VLOOKUP($E260&amp;$D$91&amp;$D$92,'CCG data'!$A:$AD,'CCG data'!T$3,FALSE))),"",VLOOKUP($E260&amp;$D$91&amp;$D$92,'CCG data'!$A:$AD,'CCG data'!T$3,FALSE))</f>
        <v>12.63077271160903</v>
      </c>
      <c r="K260" s="406"/>
      <c r="L260" s="406">
        <f>IF(OR(ISERROR(VLOOKUP($E260&amp;$D$91&amp;$D$92,'CCG data'!$A:$AD,'CCG data'!U$3,FALSE)),ISBLANK(VLOOKUP($E260&amp;$D$91&amp;$D$92,'CCG data'!$A:$AD,'CCG data'!U$3,FALSE))),"",VLOOKUP($E260&amp;$D$91&amp;$D$92,'CCG data'!$A:$AD,'CCG data'!U$3,FALSE))</f>
        <v>32.230536891878693</v>
      </c>
      <c r="M260" s="407"/>
      <c r="N260" s="362">
        <f>IF(OR(ISERROR(VLOOKUP($E260&amp;$D$91&amp;$D$92,'CCG data'!$A:$AD,'CCG data'!G$3,FALSE)),ISBLANK(VLOOKUP($E260&amp;$D$91&amp;$D$92,'CCG data'!$A:$AD,'CCG data'!G$3,FALSE))),"",VLOOKUP($E260&amp;$D$91&amp;$D$92,'CCG data'!$A:$AD,'CCG data'!G$3,FALSE))</f>
        <v>3401</v>
      </c>
      <c r="P260" s="397" t="str">
        <f>IF(OR(ISERROR(VLOOKUP($E260&amp;$D$91&amp;$D$92,'CCG data'!$A:$AD,'CCG data'!B$3,FALSE)),ISBLANK(VLOOKUP($E260&amp;$D$91&amp;$D$92,'CCG data'!$A:$AD,'CCG data'!B$3,FALSE))),"",VLOOKUP($E260&amp;$D$91&amp;$D$92,'CCG data'!$A:$AD,'CCG data'!B$3,FALSE))</f>
        <v/>
      </c>
      <c r="Q260" s="263"/>
      <c r="R260" s="263">
        <f>IF(OR(ISERROR(VLOOKUP($E260&amp;$D$91&amp;$D$92,'CCG data'!$A:$AD,'CCG data'!C$3,FALSE)),ISBLANK(VLOOKUP($E260&amp;$D$91&amp;$D$92,'CCG data'!$A:$AD,'CCG data'!C$3,FALSE))),"",VLOOKUP($E260&amp;$D$91&amp;$D$92,'CCG data'!$A:$AD,'CCG data'!C$3,FALSE))</f>
        <v>0.76095266098206404</v>
      </c>
      <c r="S260" s="263"/>
      <c r="T260" s="263">
        <f>IF(OR(ISERROR(VLOOKUP($E260&amp;$D$91&amp;$D$92,'CCG data'!$A:$AD,'CCG data'!D$3,FALSE)),ISBLANK(VLOOKUP($E260&amp;$D$91&amp;$D$92,'CCG data'!$A:$AD,'CCG data'!D$3,FALSE))),"",VLOOKUP($E260&amp;$D$91&amp;$D$92,'CCG data'!$A:$AD,'CCG data'!D$3,FALSE))</f>
        <v>6.409879447221406E-2</v>
      </c>
      <c r="U260" s="263"/>
      <c r="V260" s="263">
        <f>IF(OR(ISERROR(VLOOKUP($E260&amp;$D$91&amp;$D$92,'CCG data'!$A:$AD,'CCG data'!E$3,FALSE)),ISBLANK(VLOOKUP($E260&amp;$D$91&amp;$D$92,'CCG data'!$A:$AD,'CCG data'!E$3,FALSE))),"",VLOOKUP($E260&amp;$D$91&amp;$D$92,'CCG data'!$A:$AD,'CCG data'!E$3,FALSE))</f>
        <v>0.17494854454572184</v>
      </c>
      <c r="W260" s="398"/>
      <c r="Z260" s="163">
        <f>IFERROR(VLOOKUP($E260&amp;$D$92, Outliers!$A$4:$P$214,13,FALSE),"0")</f>
        <v>1</v>
      </c>
      <c r="AA260" s="163">
        <f>IFERROR(VLOOKUP($E260&amp;$D$92, Outliers!$A$4:$P$214,14,FALSE),"0")</f>
        <v>1</v>
      </c>
      <c r="AB260" s="163">
        <f>IFERROR(VLOOKUP($E260&amp;$D$92, Outliers!$A$4:$P$214,15,FALSE),"0")</f>
        <v>1</v>
      </c>
    </row>
    <row r="261" spans="4:28" x14ac:dyDescent="0.25">
      <c r="D261" s="318"/>
      <c r="E261" s="103" t="s">
        <v>27</v>
      </c>
      <c r="F261" s="95" t="str">
        <f>IF(P260="","",VLOOKUP($E260&amp;$D$91&amp;$D$92,'CCG data'!$A:$AD,'CCG data'!W$3,FALSE))</f>
        <v/>
      </c>
      <c r="G261" s="96" t="str">
        <f>IF(P260="","",VLOOKUP($E260&amp;$D$91&amp;$D$92,'CCG data'!$A:$AD,'CCG data'!X$3,FALSE))</f>
        <v/>
      </c>
      <c r="H261" s="96">
        <f>IF(R260="","",VLOOKUP($E260&amp;$D$91&amp;$D$92,'CCG data'!$A:$AD,'CCG data'!Y$3,FALSE))</f>
        <v>135.95406873172911</v>
      </c>
      <c r="I261" s="96">
        <f>IF(R260="","",VLOOKUP($E260&amp;$D$91&amp;$D$92,'CCG data'!$A:$AD,'CCG data'!Z$3,FALSE))</f>
        <v>146.84987562882688</v>
      </c>
      <c r="J261" s="96">
        <f>IF(T260="","",VLOOKUP($E260&amp;$D$91&amp;$D$92,'CCG data'!$A:$AD,'CCG data'!AA$3,FALSE))</f>
        <v>10.954063521545606</v>
      </c>
      <c r="K261" s="96">
        <f>IF(T260="","",VLOOKUP($E260&amp;$D$91&amp;$D$92,'CCG data'!$A:$AD,'CCG data'!AB$3,FALSE))</f>
        <v>14.307481901672453</v>
      </c>
      <c r="L261" s="96">
        <f>IF(V260="","",VLOOKUP($E260&amp;$D$91&amp;$D$92,'CCG data'!$A:$AD,'CCG data'!AC$3,FALSE))</f>
        <v>29.640743439800488</v>
      </c>
      <c r="M261" s="96">
        <f>IF(V260="","",VLOOKUP($E260&amp;$D$91&amp;$D$92,'CCG data'!$A:$AD,'CCG data'!AD$3,FALSE))</f>
        <v>34.820330343956897</v>
      </c>
      <c r="N261" s="363"/>
      <c r="P261" s="150" t="str">
        <f>IF(P260="","",VLOOKUP($E260&amp;$D$91&amp;$D$92,'CCG data'!$A:$AD,'CCG data'!I$3,FALSE))</f>
        <v/>
      </c>
      <c r="Q261" s="15" t="str">
        <f>IF(P260="","",VLOOKUP($E260&amp;$D$91&amp;$D$92,'CCG data'!$A:$AD,'CCG data'!J$3,FALSE))</f>
        <v/>
      </c>
      <c r="R261" s="15">
        <f>IF(R260="","",VLOOKUP($E260&amp;$D$91&amp;$D$92,'CCG data'!$A:$AD,'CCG data'!K$3,FALSE))</f>
        <v>0.746</v>
      </c>
      <c r="S261" s="15">
        <f>IF(R260="","",VLOOKUP($E260&amp;$D$91&amp;$D$92,'CCG data'!$A:$AD,'CCG data'!L$3,FALSE))</f>
        <v>0.77500000000000002</v>
      </c>
      <c r="T261" s="15">
        <f>IF(T260="","",VLOOKUP($E260&amp;$D$91&amp;$D$92,'CCG data'!$A:$AD,'CCG data'!M$3,FALSE))</f>
        <v>5.6000000000000001E-2</v>
      </c>
      <c r="U261" s="15">
        <f>IF(T260="","",VLOOKUP($E260&amp;$D$91&amp;$D$92,'CCG data'!$A:$AD,'CCG data'!N$3,FALSE))</f>
        <v>7.2999999999999995E-2</v>
      </c>
      <c r="V261" s="15">
        <f>IF(V260="","",VLOOKUP($E260&amp;$D$91&amp;$D$92,'CCG data'!$A:$AD,'CCG data'!O$3,FALSE))</f>
        <v>0.16300000000000001</v>
      </c>
      <c r="W261" s="135">
        <f>IF(V260="","",VLOOKUP($E260&amp;$D$91&amp;$D$92,'CCG data'!$A:$AD,'CCG data'!P$3,FALSE))</f>
        <v>0.188</v>
      </c>
      <c r="Z261" s="163" t="str">
        <f>IFERROR(VLOOKUP($E261&amp;$D$92, Outliers!$A$4:$P$214,13,FALSE),"0")</f>
        <v>0</v>
      </c>
      <c r="AA261" s="163" t="str">
        <f>IFERROR(VLOOKUP($E261&amp;$D$92, Outliers!$A$4:$P$214,14,FALSE),"0")</f>
        <v>0</v>
      </c>
      <c r="AB261" s="163" t="str">
        <f>IFERROR(VLOOKUP($E261&amp;$D$92, Outliers!$A$4:$P$214,15,FALSE),"0")</f>
        <v>0</v>
      </c>
    </row>
    <row r="262" spans="4:28" ht="15.75" x14ac:dyDescent="0.25">
      <c r="D262" s="318"/>
      <c r="E262" s="104" t="s">
        <v>414</v>
      </c>
      <c r="F262" s="405" t="str">
        <f>IF(OR(ISERROR(VLOOKUP($E262&amp;$D$91&amp;$D$92,'CCG data'!$A:$AD,'CCG data'!R$3,FALSE)),ISBLANK(VLOOKUP($E262&amp;$D$91&amp;$D$92,'CCG data'!$A:$AD,'CCG data'!R$3,FALSE))),"",VLOOKUP($E262&amp;$D$91&amp;$D$92,'CCG data'!$A:$AD,'CCG data'!R$3,FALSE))</f>
        <v/>
      </c>
      <c r="G262" s="406"/>
      <c r="H262" s="406">
        <f>IF(OR(ISERROR(VLOOKUP($E262&amp;$D$91&amp;$D$92,'CCG data'!$A:$AD,'CCG data'!S$3,FALSE)),ISBLANK(VLOOKUP($E262&amp;$D$91&amp;$D$92,'CCG data'!$A:$AD,'CCG data'!S$3,FALSE))),"",VLOOKUP($E262&amp;$D$91&amp;$D$92,'CCG data'!$A:$AD,'CCG data'!S$3,FALSE))</f>
        <v>176.35633344600078</v>
      </c>
      <c r="I262" s="406"/>
      <c r="J262" s="406">
        <f>IF(OR(ISERROR(VLOOKUP($E262&amp;$D$91&amp;$D$92,'CCG data'!$A:$AD,'CCG data'!T$3,FALSE)),ISBLANK(VLOOKUP($E262&amp;$D$91&amp;$D$92,'CCG data'!$A:$AD,'CCG data'!T$3,FALSE))),"",VLOOKUP($E262&amp;$D$91&amp;$D$92,'CCG data'!$A:$AD,'CCG data'!T$3,FALSE))</f>
        <v>14.511476485586677</v>
      </c>
      <c r="K262" s="406"/>
      <c r="L262" s="406">
        <f>IF(OR(ISERROR(VLOOKUP($E262&amp;$D$91&amp;$D$92,'CCG data'!$A:$AD,'CCG data'!U$3,FALSE)),ISBLANK(VLOOKUP($E262&amp;$D$91&amp;$D$92,'CCG data'!$A:$AD,'CCG data'!U$3,FALSE))),"",VLOOKUP($E262&amp;$D$91&amp;$D$92,'CCG data'!$A:$AD,'CCG data'!U$3,FALSE))</f>
        <v>30.695471690959778</v>
      </c>
      <c r="M262" s="407"/>
      <c r="N262" s="362">
        <f>IF(OR(ISERROR(VLOOKUP($E262&amp;$D$91&amp;$D$92,'CCG data'!$A:$AD,'CCG data'!G$3,FALSE)),ISBLANK(VLOOKUP($E262&amp;$D$91&amp;$D$92,'CCG data'!$A:$AD,'CCG data'!G$3,FALSE))),"",VLOOKUP($E262&amp;$D$91&amp;$D$92,'CCG data'!$A:$AD,'CCG data'!G$3,FALSE))</f>
        <v>1677</v>
      </c>
      <c r="P262" s="397" t="str">
        <f>IF(OR(ISERROR(VLOOKUP($E262&amp;$D$91&amp;$D$92,'CCG data'!$A:$AD,'CCG data'!B$3,FALSE)),ISBLANK(VLOOKUP($E262&amp;$D$91&amp;$D$92,'CCG data'!$A:$AD,'CCG data'!B$3,FALSE))),"",VLOOKUP($E262&amp;$D$91&amp;$D$92,'CCG data'!$A:$AD,'CCG data'!B$3,FALSE))</f>
        <v/>
      </c>
      <c r="Q262" s="263"/>
      <c r="R262" s="263">
        <f>IF(OR(ISERROR(VLOOKUP($E262&amp;$D$91&amp;$D$92,'CCG data'!$A:$AD,'CCG data'!C$3,FALSE)),ISBLANK(VLOOKUP($E262&amp;$D$91&amp;$D$92,'CCG data'!$A:$AD,'CCG data'!C$3,FALSE))),"",VLOOKUP($E262&amp;$D$91&amp;$D$92,'CCG data'!$A:$AD,'CCG data'!C$3,FALSE))</f>
        <v>0.79785330948121647</v>
      </c>
      <c r="S262" s="263"/>
      <c r="T262" s="263">
        <f>IF(OR(ISERROR(VLOOKUP($E262&amp;$D$91&amp;$D$92,'CCG data'!$A:$AD,'CCG data'!D$3,FALSE)),ISBLANK(VLOOKUP($E262&amp;$D$91&amp;$D$92,'CCG data'!$A:$AD,'CCG data'!D$3,FALSE))),"",VLOOKUP($E262&amp;$D$91&amp;$D$92,'CCG data'!$A:$AD,'CCG data'!D$3,FALSE))</f>
        <v>6.2611806797853303E-2</v>
      </c>
      <c r="U262" s="263"/>
      <c r="V262" s="263">
        <f>IF(OR(ISERROR(VLOOKUP($E262&amp;$D$91&amp;$D$92,'CCG data'!$A:$AD,'CCG data'!E$3,FALSE)),ISBLANK(VLOOKUP($E262&amp;$D$91&amp;$D$92,'CCG data'!$A:$AD,'CCG data'!E$3,FALSE))),"",VLOOKUP($E262&amp;$D$91&amp;$D$92,'CCG data'!$A:$AD,'CCG data'!E$3,FALSE))</f>
        <v>0.13953488372093023</v>
      </c>
      <c r="W262" s="398"/>
      <c r="Z262" s="163">
        <f>IFERROR(VLOOKUP($E262&amp;$D$92, Outliers!$A$4:$P$214,13,FALSE),"0")</f>
        <v>1</v>
      </c>
      <c r="AA262" s="163">
        <f>IFERROR(VLOOKUP($E262&amp;$D$92, Outliers!$A$4:$P$214,14,FALSE),"0")</f>
        <v>0</v>
      </c>
      <c r="AB262" s="163">
        <f>IFERROR(VLOOKUP($E262&amp;$D$92, Outliers!$A$4:$P$214,15,FALSE),"0")</f>
        <v>0</v>
      </c>
    </row>
    <row r="263" spans="4:28" x14ac:dyDescent="0.25">
      <c r="D263" s="318"/>
      <c r="E263" s="103" t="s">
        <v>27</v>
      </c>
      <c r="F263" s="95" t="str">
        <f>IF(P262="","",VLOOKUP($E262&amp;$D$91&amp;$D$92,'CCG data'!$A:$AD,'CCG data'!W$3,FALSE))</f>
        <v/>
      </c>
      <c r="G263" s="96" t="str">
        <f>IF(P262="","",VLOOKUP($E262&amp;$D$91&amp;$D$92,'CCG data'!$A:$AD,'CCG data'!X$3,FALSE))</f>
        <v/>
      </c>
      <c r="H263" s="96">
        <f>IF(R262="","",VLOOKUP($E262&amp;$D$91&amp;$D$92,'CCG data'!$A:$AD,'CCG data'!Y$3,FALSE))</f>
        <v>166.90661050177877</v>
      </c>
      <c r="I263" s="96">
        <f>IF(R262="","",VLOOKUP($E262&amp;$D$91&amp;$D$92,'CCG data'!$A:$AD,'CCG data'!Z$3,FALSE))</f>
        <v>185.80605639022278</v>
      </c>
      <c r="J263" s="96">
        <f>IF(T262="","",VLOOKUP($E262&amp;$D$91&amp;$D$92,'CCG data'!$A:$AD,'CCG data'!AA$3,FALSE))</f>
        <v>11.735773297255184</v>
      </c>
      <c r="K263" s="96">
        <f>IF(T262="","",VLOOKUP($E262&amp;$D$91&amp;$D$92,'CCG data'!$A:$AD,'CCG data'!AB$3,FALSE))</f>
        <v>17.287179673918168</v>
      </c>
      <c r="L263" s="96">
        <f>IF(V262="","",VLOOKUP($E262&amp;$D$91&amp;$D$92,'CCG data'!$A:$AD,'CCG data'!AC$3,FALSE))</f>
        <v>26.762485205100393</v>
      </c>
      <c r="M263" s="96">
        <f>IF(V262="","",VLOOKUP($E262&amp;$D$91&amp;$D$92,'CCG data'!$A:$AD,'CCG data'!AD$3,FALSE))</f>
        <v>34.628458176819166</v>
      </c>
      <c r="N263" s="363"/>
      <c r="P263" s="150" t="str">
        <f>IF(P262="","",VLOOKUP($E262&amp;$D$91&amp;$D$92,'CCG data'!$A:$AD,'CCG data'!I$3,FALSE))</f>
        <v/>
      </c>
      <c r="Q263" s="15" t="str">
        <f>IF(P262="","",VLOOKUP($E262&amp;$D$91&amp;$D$92,'CCG data'!$A:$AD,'CCG data'!J$3,FALSE))</f>
        <v/>
      </c>
      <c r="R263" s="15">
        <f>IF(R262="","",VLOOKUP($E262&amp;$D$91&amp;$D$92,'CCG data'!$A:$AD,'CCG data'!K$3,FALSE))</f>
        <v>0.77800000000000002</v>
      </c>
      <c r="S263" s="15">
        <f>IF(R262="","",VLOOKUP($E262&amp;$D$91&amp;$D$92,'CCG data'!$A:$AD,'CCG data'!L$3,FALSE))</f>
        <v>0.81599999999999995</v>
      </c>
      <c r="T263" s="15">
        <f>IF(T262="","",VLOOKUP($E262&amp;$D$91&amp;$D$92,'CCG data'!$A:$AD,'CCG data'!M$3,FALSE))</f>
        <v>5.1999999999999998E-2</v>
      </c>
      <c r="U263" s="15">
        <f>IF(T262="","",VLOOKUP($E262&amp;$D$91&amp;$D$92,'CCG data'!$A:$AD,'CCG data'!N$3,FALSE))</f>
        <v>7.4999999999999997E-2</v>
      </c>
      <c r="V263" s="15">
        <f>IF(V262="","",VLOOKUP($E262&amp;$D$91&amp;$D$92,'CCG data'!$A:$AD,'CCG data'!O$3,FALSE))</f>
        <v>0.124</v>
      </c>
      <c r="W263" s="135">
        <f>IF(V262="","",VLOOKUP($E262&amp;$D$91&amp;$D$92,'CCG data'!$A:$AD,'CCG data'!P$3,FALSE))</f>
        <v>0.157</v>
      </c>
      <c r="Z263" s="163" t="str">
        <f>IFERROR(VLOOKUP($E263&amp;$D$92, Outliers!$A$4:$P$214,13,FALSE),"0")</f>
        <v>0</v>
      </c>
      <c r="AA263" s="163" t="str">
        <f>IFERROR(VLOOKUP($E263&amp;$D$92, Outliers!$A$4:$P$214,14,FALSE),"0")</f>
        <v>0</v>
      </c>
      <c r="AB263" s="163" t="str">
        <f>IFERROR(VLOOKUP($E263&amp;$D$92, Outliers!$A$4:$P$214,15,FALSE),"0")</f>
        <v>0</v>
      </c>
    </row>
    <row r="264" spans="4:28" ht="15.75" x14ac:dyDescent="0.25">
      <c r="D264" s="318"/>
      <c r="E264" s="104" t="s">
        <v>203</v>
      </c>
      <c r="F264" s="405" t="str">
        <f>IF(OR(ISERROR(VLOOKUP($E264&amp;$D$91&amp;$D$92,'CCG data'!$A:$AD,'CCG data'!R$3,FALSE)),ISBLANK(VLOOKUP($E264&amp;$D$91&amp;$D$92,'CCG data'!$A:$AD,'CCG data'!R$3,FALSE))),"",VLOOKUP($E264&amp;$D$91&amp;$D$92,'CCG data'!$A:$AD,'CCG data'!R$3,FALSE))</f>
        <v/>
      </c>
      <c r="G264" s="406"/>
      <c r="H264" s="406">
        <f>IF(OR(ISERROR(VLOOKUP($E264&amp;$D$91&amp;$D$92,'CCG data'!$A:$AD,'CCG data'!S$3,FALSE)),ISBLANK(VLOOKUP($E264&amp;$D$91&amp;$D$92,'CCG data'!$A:$AD,'CCG data'!S$3,FALSE))),"",VLOOKUP($E264&amp;$D$91&amp;$D$92,'CCG data'!$A:$AD,'CCG data'!S$3,FALSE))</f>
        <v>119.57046565309145</v>
      </c>
      <c r="I264" s="406"/>
      <c r="J264" s="406">
        <f>IF(OR(ISERROR(VLOOKUP($E264&amp;$D$91&amp;$D$92,'CCG data'!$A:$AD,'CCG data'!T$3,FALSE)),ISBLANK(VLOOKUP($E264&amp;$D$91&amp;$D$92,'CCG data'!$A:$AD,'CCG data'!T$3,FALSE))),"",VLOOKUP($E264&amp;$D$91&amp;$D$92,'CCG data'!$A:$AD,'CCG data'!T$3,FALSE))</f>
        <v>22.72785018939657</v>
      </c>
      <c r="K264" s="406"/>
      <c r="L264" s="406">
        <f>IF(OR(ISERROR(VLOOKUP($E264&amp;$D$91&amp;$D$92,'CCG data'!$A:$AD,'CCG data'!U$3,FALSE)),ISBLANK(VLOOKUP($E264&amp;$D$91&amp;$D$92,'CCG data'!$A:$AD,'CCG data'!U$3,FALSE))),"",VLOOKUP($E264&amp;$D$91&amp;$D$92,'CCG data'!$A:$AD,'CCG data'!U$3,FALSE))</f>
        <v>28.764136966286909</v>
      </c>
      <c r="M264" s="407"/>
      <c r="N264" s="362">
        <f>IF(OR(ISERROR(VLOOKUP($E264&amp;$D$91&amp;$D$92,'CCG data'!$A:$AD,'CCG data'!G$3,FALSE)),ISBLANK(VLOOKUP($E264&amp;$D$91&amp;$D$92,'CCG data'!$A:$AD,'CCG data'!G$3,FALSE))),"",VLOOKUP($E264&amp;$D$91&amp;$D$92,'CCG data'!$A:$AD,'CCG data'!G$3,FALSE))</f>
        <v>809</v>
      </c>
      <c r="P264" s="397" t="str">
        <f>IF(OR(ISERROR(VLOOKUP($E264&amp;$D$91&amp;$D$92,'CCG data'!$A:$AD,'CCG data'!B$3,FALSE)),ISBLANK(VLOOKUP($E264&amp;$D$91&amp;$D$92,'CCG data'!$A:$AD,'CCG data'!B$3,FALSE))),"",VLOOKUP($E264&amp;$D$91&amp;$D$92,'CCG data'!$A:$AD,'CCG data'!B$3,FALSE))</f>
        <v/>
      </c>
      <c r="Q264" s="263"/>
      <c r="R264" s="263">
        <f>IF(OR(ISERROR(VLOOKUP($E264&amp;$D$91&amp;$D$92,'CCG data'!$A:$AD,'CCG data'!C$3,FALSE)),ISBLANK(VLOOKUP($E264&amp;$D$91&amp;$D$92,'CCG data'!$A:$AD,'CCG data'!C$3,FALSE))),"",VLOOKUP($E264&amp;$D$91&amp;$D$92,'CCG data'!$A:$AD,'CCG data'!C$3,FALSE))</f>
        <v>0.71693448702101359</v>
      </c>
      <c r="S264" s="263"/>
      <c r="T264" s="263">
        <f>IF(OR(ISERROR(VLOOKUP($E264&amp;$D$91&amp;$D$92,'CCG data'!$A:$AD,'CCG data'!D$3,FALSE)),ISBLANK(VLOOKUP($E264&amp;$D$91&amp;$D$92,'CCG data'!$A:$AD,'CCG data'!D$3,FALSE))),"",VLOOKUP($E264&amp;$D$91&amp;$D$92,'CCG data'!$A:$AD,'CCG data'!D$3,FALSE))</f>
        <v>0.11495673671199011</v>
      </c>
      <c r="U264" s="263"/>
      <c r="V264" s="263">
        <f>IF(OR(ISERROR(VLOOKUP($E264&amp;$D$91&amp;$D$92,'CCG data'!$A:$AD,'CCG data'!E$3,FALSE)),ISBLANK(VLOOKUP($E264&amp;$D$91&amp;$D$92,'CCG data'!$A:$AD,'CCG data'!E$3,FALSE))),"",VLOOKUP($E264&amp;$D$91&amp;$D$92,'CCG data'!$A:$AD,'CCG data'!E$3,FALSE))</f>
        <v>0.1681087762669963</v>
      </c>
      <c r="W264" s="398"/>
      <c r="Z264" s="163">
        <f>IFERROR(VLOOKUP($E264&amp;$D$92, Outliers!$A$4:$P$214,13,FALSE),"0")</f>
        <v>0</v>
      </c>
      <c r="AA264" s="163">
        <f>IFERROR(VLOOKUP($E264&amp;$D$92, Outliers!$A$4:$P$214,14,FALSE),"0")</f>
        <v>0</v>
      </c>
      <c r="AB264" s="163">
        <f>IFERROR(VLOOKUP($E264&amp;$D$92, Outliers!$A$4:$P$214,15,FALSE),"0")</f>
        <v>0</v>
      </c>
    </row>
    <row r="265" spans="4:28" x14ac:dyDescent="0.25">
      <c r="D265" s="318"/>
      <c r="E265" s="103" t="s">
        <v>27</v>
      </c>
      <c r="F265" s="95" t="str">
        <f>IF(P264="","",VLOOKUP($E264&amp;$D$91&amp;$D$92,'CCG data'!$A:$AD,'CCG data'!W$3,FALSE))</f>
        <v/>
      </c>
      <c r="G265" s="96" t="str">
        <f>IF(P264="","",VLOOKUP($E264&amp;$D$91&amp;$D$92,'CCG data'!$A:$AD,'CCG data'!X$3,FALSE))</f>
        <v/>
      </c>
      <c r="H265" s="96">
        <f>IF(R264="","",VLOOKUP($E264&amp;$D$91&amp;$D$92,'CCG data'!$A:$AD,'CCG data'!Y$3,FALSE))</f>
        <v>109.83927469052526</v>
      </c>
      <c r="I265" s="96">
        <f>IF(R264="","",VLOOKUP($E264&amp;$D$91&amp;$D$92,'CCG data'!$A:$AD,'CCG data'!Z$3,FALSE))</f>
        <v>129.30165661565763</v>
      </c>
      <c r="J265" s="96">
        <f>IF(T264="","",VLOOKUP($E264&amp;$D$91&amp;$D$92,'CCG data'!$A:$AD,'CCG data'!AA$3,FALSE))</f>
        <v>18.108584366187667</v>
      </c>
      <c r="K265" s="96">
        <f>IF(T264="","",VLOOKUP($E264&amp;$D$91&amp;$D$92,'CCG data'!$A:$AD,'CCG data'!AB$3,FALSE))</f>
        <v>27.347116012605472</v>
      </c>
      <c r="L265" s="96">
        <f>IF(V264="","",VLOOKUP($E264&amp;$D$91&amp;$D$92,'CCG data'!$A:$AD,'CCG data'!AC$3,FALSE))</f>
        <v>23.92978834957464</v>
      </c>
      <c r="M265" s="96">
        <f>IF(V264="","",VLOOKUP($E264&amp;$D$91&amp;$D$92,'CCG data'!$A:$AD,'CCG data'!AD$3,FALSE))</f>
        <v>33.598485582999182</v>
      </c>
      <c r="N265" s="363"/>
      <c r="P265" s="150" t="str">
        <f>IF(P264="","",VLOOKUP($E264&amp;$D$91&amp;$D$92,'CCG data'!$A:$AD,'CCG data'!I$3,FALSE))</f>
        <v/>
      </c>
      <c r="Q265" s="15" t="str">
        <f>IF(P264="","",VLOOKUP($E264&amp;$D$91&amp;$D$92,'CCG data'!$A:$AD,'CCG data'!J$3,FALSE))</f>
        <v/>
      </c>
      <c r="R265" s="15">
        <f>IF(R264="","",VLOOKUP($E264&amp;$D$91&amp;$D$92,'CCG data'!$A:$AD,'CCG data'!K$3,FALSE))</f>
        <v>0.68500000000000005</v>
      </c>
      <c r="S265" s="15">
        <f>IF(R264="","",VLOOKUP($E264&amp;$D$91&amp;$D$92,'CCG data'!$A:$AD,'CCG data'!L$3,FALSE))</f>
        <v>0.747</v>
      </c>
      <c r="T265" s="15">
        <f>IF(T264="","",VLOOKUP($E264&amp;$D$91&amp;$D$92,'CCG data'!$A:$AD,'CCG data'!M$3,FALSE))</f>
        <v>9.5000000000000001E-2</v>
      </c>
      <c r="U265" s="15">
        <f>IF(T264="","",VLOOKUP($E264&amp;$D$91&amp;$D$92,'CCG data'!$A:$AD,'CCG data'!N$3,FALSE))</f>
        <v>0.13900000000000001</v>
      </c>
      <c r="V265" s="15">
        <f>IF(V264="","",VLOOKUP($E264&amp;$D$91&amp;$D$92,'CCG data'!$A:$AD,'CCG data'!O$3,FALSE))</f>
        <v>0.14399999999999999</v>
      </c>
      <c r="W265" s="135">
        <f>IF(V264="","",VLOOKUP($E264&amp;$D$91&amp;$D$92,'CCG data'!$A:$AD,'CCG data'!P$3,FALSE))</f>
        <v>0.19500000000000001</v>
      </c>
      <c r="Z265" s="163" t="str">
        <f>IFERROR(VLOOKUP($E265&amp;$D$92, Outliers!$A$4:$P$214,13,FALSE),"0")</f>
        <v>0</v>
      </c>
      <c r="AA265" s="163" t="str">
        <f>IFERROR(VLOOKUP($E265&amp;$D$92, Outliers!$A$4:$P$214,14,FALSE),"0")</f>
        <v>0</v>
      </c>
      <c r="AB265" s="163" t="str">
        <f>IFERROR(VLOOKUP($E265&amp;$D$92, Outliers!$A$4:$P$214,15,FALSE),"0")</f>
        <v>0</v>
      </c>
    </row>
    <row r="266" spans="4:28" ht="15.75" x14ac:dyDescent="0.25">
      <c r="D266" s="318"/>
      <c r="E266" s="104" t="s">
        <v>204</v>
      </c>
      <c r="F266" s="405" t="str">
        <f>IF(OR(ISERROR(VLOOKUP($E266&amp;$D$91&amp;$D$92,'CCG data'!$A:$AD,'CCG data'!R$3,FALSE)),ISBLANK(VLOOKUP($E266&amp;$D$91&amp;$D$92,'CCG data'!$A:$AD,'CCG data'!R$3,FALSE))),"",VLOOKUP($E266&amp;$D$91&amp;$D$92,'CCG data'!$A:$AD,'CCG data'!R$3,FALSE))</f>
        <v/>
      </c>
      <c r="G266" s="406"/>
      <c r="H266" s="406">
        <f>IF(OR(ISERROR(VLOOKUP($E266&amp;$D$91&amp;$D$92,'CCG data'!$A:$AD,'CCG data'!S$3,FALSE)),ISBLANK(VLOOKUP($E266&amp;$D$91&amp;$D$92,'CCG data'!$A:$AD,'CCG data'!S$3,FALSE))),"",VLOOKUP($E266&amp;$D$91&amp;$D$92,'CCG data'!$A:$AD,'CCG data'!S$3,FALSE))</f>
        <v>122.08421541560257</v>
      </c>
      <c r="I266" s="406"/>
      <c r="J266" s="406">
        <f>IF(OR(ISERROR(VLOOKUP($E266&amp;$D$91&amp;$D$92,'CCG data'!$A:$AD,'CCG data'!T$3,FALSE)),ISBLANK(VLOOKUP($E266&amp;$D$91&amp;$D$92,'CCG data'!$A:$AD,'CCG data'!T$3,FALSE))),"",VLOOKUP($E266&amp;$D$91&amp;$D$92,'CCG data'!$A:$AD,'CCG data'!T$3,FALSE))</f>
        <v>15.286700624725539</v>
      </c>
      <c r="K266" s="406"/>
      <c r="L266" s="406">
        <f>IF(OR(ISERROR(VLOOKUP($E266&amp;$D$91&amp;$D$92,'CCG data'!$A:$AD,'CCG data'!U$3,FALSE)),ISBLANK(VLOOKUP($E266&amp;$D$91&amp;$D$92,'CCG data'!$A:$AD,'CCG data'!U$3,FALSE))),"",VLOOKUP($E266&amp;$D$91&amp;$D$92,'CCG data'!$A:$AD,'CCG data'!U$3,FALSE))</f>
        <v>28.532259942241449</v>
      </c>
      <c r="M266" s="407"/>
      <c r="N266" s="362">
        <f>IF(OR(ISERROR(VLOOKUP($E266&amp;$D$91&amp;$D$92,'CCG data'!$A:$AD,'CCG data'!G$3,FALSE)),ISBLANK(VLOOKUP($E266&amp;$D$91&amp;$D$92,'CCG data'!$A:$AD,'CCG data'!G$3,FALSE))),"",VLOOKUP($E266&amp;$D$91&amp;$D$92,'CCG data'!$A:$AD,'CCG data'!G$3,FALSE))</f>
        <v>4497</v>
      </c>
      <c r="P266" s="397" t="str">
        <f>IF(OR(ISERROR(VLOOKUP($E266&amp;$D$91&amp;$D$92,'CCG data'!$A:$AD,'CCG data'!B$3,FALSE)),ISBLANK(VLOOKUP($E266&amp;$D$91&amp;$D$92,'CCG data'!$A:$AD,'CCG data'!B$3,FALSE))),"",VLOOKUP($E266&amp;$D$91&amp;$D$92,'CCG data'!$A:$AD,'CCG data'!B$3,FALSE))</f>
        <v/>
      </c>
      <c r="Q266" s="263"/>
      <c r="R266" s="263">
        <f>IF(OR(ISERROR(VLOOKUP($E266&amp;$D$91&amp;$D$92,'CCG data'!$A:$AD,'CCG data'!C$3,FALSE)),ISBLANK(VLOOKUP($E266&amp;$D$91&amp;$D$92,'CCG data'!$A:$AD,'CCG data'!C$3,FALSE))),"",VLOOKUP($E266&amp;$D$91&amp;$D$92,'CCG data'!$A:$AD,'CCG data'!C$3,FALSE))</f>
        <v>0.74894374027129196</v>
      </c>
      <c r="S266" s="263"/>
      <c r="T266" s="263">
        <f>IF(OR(ISERROR(VLOOKUP($E266&amp;$D$91&amp;$D$92,'CCG data'!$A:$AD,'CCG data'!D$3,FALSE)),ISBLANK(VLOOKUP($E266&amp;$D$91&amp;$D$92,'CCG data'!$A:$AD,'CCG data'!D$3,FALSE))),"",VLOOKUP($E266&amp;$D$91&amp;$D$92,'CCG data'!$A:$AD,'CCG data'!D$3,FALSE))</f>
        <v>8.1832332666221932E-2</v>
      </c>
      <c r="U266" s="263"/>
      <c r="V266" s="263">
        <f>IF(OR(ISERROR(VLOOKUP($E266&amp;$D$91&amp;$D$92,'CCG data'!$A:$AD,'CCG data'!E$3,FALSE)),ISBLANK(VLOOKUP($E266&amp;$D$91&amp;$D$92,'CCG data'!$A:$AD,'CCG data'!E$3,FALSE))),"",VLOOKUP($E266&amp;$D$91&amp;$D$92,'CCG data'!$A:$AD,'CCG data'!E$3,FALSE))</f>
        <v>0.1692239270624861</v>
      </c>
      <c r="W266" s="398"/>
      <c r="Z266" s="163">
        <f>IFERROR(VLOOKUP($E266&amp;$D$92, Outliers!$A$4:$P$214,13,FALSE),"0")</f>
        <v>1</v>
      </c>
      <c r="AA266" s="163">
        <f>IFERROR(VLOOKUP($E266&amp;$D$92, Outliers!$A$4:$P$214,14,FALSE),"0")</f>
        <v>0</v>
      </c>
      <c r="AB266" s="163">
        <f>IFERROR(VLOOKUP($E266&amp;$D$92, Outliers!$A$4:$P$214,15,FALSE),"0")</f>
        <v>0</v>
      </c>
    </row>
    <row r="267" spans="4:28" x14ac:dyDescent="0.25">
      <c r="D267" s="318"/>
      <c r="E267" s="103" t="s">
        <v>27</v>
      </c>
      <c r="F267" s="95" t="str">
        <f>IF(P266="","",VLOOKUP($E266&amp;$D$91&amp;$D$92,'CCG data'!$A:$AD,'CCG data'!W$3,FALSE))</f>
        <v/>
      </c>
      <c r="G267" s="96" t="str">
        <f>IF(P266="","",VLOOKUP($E266&amp;$D$91&amp;$D$92,'CCG data'!$A:$AD,'CCG data'!X$3,FALSE))</f>
        <v/>
      </c>
      <c r="H267" s="96">
        <f>IF(R266="","",VLOOKUP($E266&amp;$D$91&amp;$D$92,'CCG data'!$A:$AD,'CCG data'!Y$3,FALSE))</f>
        <v>117.9610615064138</v>
      </c>
      <c r="I267" s="96">
        <f>IF(R266="","",VLOOKUP($E266&amp;$D$91&amp;$D$92,'CCG data'!$A:$AD,'CCG data'!Z$3,FALSE))</f>
        <v>126.20736932479134</v>
      </c>
      <c r="J267" s="96">
        <f>IF(T266="","",VLOOKUP($E266&amp;$D$91&amp;$D$92,'CCG data'!$A:$AD,'CCG data'!AA$3,FALSE))</f>
        <v>13.724826887146563</v>
      </c>
      <c r="K267" s="96">
        <f>IF(T266="","",VLOOKUP($E266&amp;$D$91&amp;$D$92,'CCG data'!$A:$AD,'CCG data'!AB$3,FALSE))</f>
        <v>16.848574362304515</v>
      </c>
      <c r="L267" s="96">
        <f>IF(V266="","",VLOOKUP($E266&amp;$D$91&amp;$D$92,'CCG data'!$A:$AD,'CCG data'!AC$3,FALSE))</f>
        <v>26.505044457106674</v>
      </c>
      <c r="M267" s="96">
        <f>IF(V266="","",VLOOKUP($E266&amp;$D$91&amp;$D$92,'CCG data'!$A:$AD,'CCG data'!AD$3,FALSE))</f>
        <v>30.559475427376224</v>
      </c>
      <c r="N267" s="363"/>
      <c r="P267" s="150" t="str">
        <f>IF(P266="","",VLOOKUP($E266&amp;$D$91&amp;$D$92,'CCG data'!$A:$AD,'CCG data'!I$3,FALSE))</f>
        <v/>
      </c>
      <c r="Q267" s="15" t="str">
        <f>IF(P266="","",VLOOKUP($E266&amp;$D$91&amp;$D$92,'CCG data'!$A:$AD,'CCG data'!J$3,FALSE))</f>
        <v/>
      </c>
      <c r="R267" s="15">
        <f>IF(R266="","",VLOOKUP($E266&amp;$D$91&amp;$D$92,'CCG data'!$A:$AD,'CCG data'!K$3,FALSE))</f>
        <v>0.73599999999999999</v>
      </c>
      <c r="S267" s="15">
        <f>IF(R266="","",VLOOKUP($E266&amp;$D$91&amp;$D$92,'CCG data'!$A:$AD,'CCG data'!L$3,FALSE))</f>
        <v>0.76100000000000001</v>
      </c>
      <c r="T267" s="15">
        <f>IF(T266="","",VLOOKUP($E266&amp;$D$91&amp;$D$92,'CCG data'!$A:$AD,'CCG data'!M$3,FALSE))</f>
        <v>7.3999999999999996E-2</v>
      </c>
      <c r="U267" s="15">
        <f>IF(T266="","",VLOOKUP($E266&amp;$D$91&amp;$D$92,'CCG data'!$A:$AD,'CCG data'!N$3,FALSE))</f>
        <v>0.09</v>
      </c>
      <c r="V267" s="15">
        <f>IF(V266="","",VLOOKUP($E266&amp;$D$91&amp;$D$92,'CCG data'!$A:$AD,'CCG data'!O$3,FALSE))</f>
        <v>0.159</v>
      </c>
      <c r="W267" s="135">
        <f>IF(V266="","",VLOOKUP($E266&amp;$D$91&amp;$D$92,'CCG data'!$A:$AD,'CCG data'!P$3,FALSE))</f>
        <v>0.18</v>
      </c>
      <c r="Z267" s="163" t="str">
        <f>IFERROR(VLOOKUP($E267&amp;$D$92, Outliers!$A$4:$P$214,13,FALSE),"0")</f>
        <v>0</v>
      </c>
      <c r="AA267" s="163" t="str">
        <f>IFERROR(VLOOKUP($E267&amp;$D$92, Outliers!$A$4:$P$214,14,FALSE),"0")</f>
        <v>0</v>
      </c>
      <c r="AB267" s="163" t="str">
        <f>IFERROR(VLOOKUP($E267&amp;$D$92, Outliers!$A$4:$P$214,15,FALSE),"0")</f>
        <v>0</v>
      </c>
    </row>
    <row r="268" spans="4:28" ht="15.75" x14ac:dyDescent="0.25">
      <c r="D268" s="318"/>
      <c r="E268" s="104" t="s">
        <v>205</v>
      </c>
      <c r="F268" s="405" t="str">
        <f>IF(OR(ISERROR(VLOOKUP($E268&amp;$D$91&amp;$D$92,'CCG data'!$A:$AD,'CCG data'!R$3,FALSE)),ISBLANK(VLOOKUP($E268&amp;$D$91&amp;$D$92,'CCG data'!$A:$AD,'CCG data'!R$3,FALSE))),"",VLOOKUP($E268&amp;$D$91&amp;$D$92,'CCG data'!$A:$AD,'CCG data'!R$3,FALSE))</f>
        <v/>
      </c>
      <c r="G268" s="406"/>
      <c r="H268" s="406">
        <f>IF(OR(ISERROR(VLOOKUP($E268&amp;$D$91&amp;$D$92,'CCG data'!$A:$AD,'CCG data'!S$3,FALSE)),ISBLANK(VLOOKUP($E268&amp;$D$91&amp;$D$92,'CCG data'!$A:$AD,'CCG data'!S$3,FALSE))),"",VLOOKUP($E268&amp;$D$91&amp;$D$92,'CCG data'!$A:$AD,'CCG data'!S$3,FALSE))</f>
        <v>135.03256403244103</v>
      </c>
      <c r="I268" s="406"/>
      <c r="J268" s="406">
        <f>IF(OR(ISERROR(VLOOKUP($E268&amp;$D$91&amp;$D$92,'CCG data'!$A:$AD,'CCG data'!T$3,FALSE)),ISBLANK(VLOOKUP($E268&amp;$D$91&amp;$D$92,'CCG data'!$A:$AD,'CCG data'!T$3,FALSE))),"",VLOOKUP($E268&amp;$D$91&amp;$D$92,'CCG data'!$A:$AD,'CCG data'!T$3,FALSE))</f>
        <v>15.033859303358506</v>
      </c>
      <c r="K268" s="406"/>
      <c r="L268" s="406">
        <f>IF(OR(ISERROR(VLOOKUP($E268&amp;$D$91&amp;$D$92,'CCG data'!$A:$AD,'CCG data'!U$3,FALSE)),ISBLANK(VLOOKUP($E268&amp;$D$91&amp;$D$92,'CCG data'!$A:$AD,'CCG data'!U$3,FALSE))),"",VLOOKUP($E268&amp;$D$91&amp;$D$92,'CCG data'!$A:$AD,'CCG data'!U$3,FALSE))</f>
        <v>37.553914825241073</v>
      </c>
      <c r="M268" s="407"/>
      <c r="N268" s="362">
        <f>IF(OR(ISERROR(VLOOKUP($E268&amp;$D$91&amp;$D$92,'CCG data'!$A:$AD,'CCG data'!G$3,FALSE)),ISBLANK(VLOOKUP($E268&amp;$D$91&amp;$D$92,'CCG data'!$A:$AD,'CCG data'!G$3,FALSE))),"",VLOOKUP($E268&amp;$D$91&amp;$D$92,'CCG data'!$A:$AD,'CCG data'!G$3,FALSE))</f>
        <v>925</v>
      </c>
      <c r="P268" s="397" t="str">
        <f>IF(OR(ISERROR(VLOOKUP($E268&amp;$D$91&amp;$D$92,'CCG data'!$A:$AD,'CCG data'!B$3,FALSE)),ISBLANK(VLOOKUP($E268&amp;$D$91&amp;$D$92,'CCG data'!$A:$AD,'CCG data'!B$3,FALSE))),"",VLOOKUP($E268&amp;$D$91&amp;$D$92,'CCG data'!$A:$AD,'CCG data'!B$3,FALSE))</f>
        <v/>
      </c>
      <c r="Q268" s="263"/>
      <c r="R268" s="263">
        <f>IF(OR(ISERROR(VLOOKUP($E268&amp;$D$91&amp;$D$92,'CCG data'!$A:$AD,'CCG data'!C$3,FALSE)),ISBLANK(VLOOKUP($E268&amp;$D$91&amp;$D$92,'CCG data'!$A:$AD,'CCG data'!C$3,FALSE))),"",VLOOKUP($E268&amp;$D$91&amp;$D$92,'CCG data'!$A:$AD,'CCG data'!C$3,FALSE))</f>
        <v>0.72108108108108104</v>
      </c>
      <c r="S268" s="263"/>
      <c r="T268" s="263">
        <f>IF(OR(ISERROR(VLOOKUP($E268&amp;$D$91&amp;$D$92,'CCG data'!$A:$AD,'CCG data'!D$3,FALSE)),ISBLANK(VLOOKUP($E268&amp;$D$91&amp;$D$92,'CCG data'!$A:$AD,'CCG data'!D$3,FALSE))),"",VLOOKUP($E268&amp;$D$91&amp;$D$92,'CCG data'!$A:$AD,'CCG data'!D$3,FALSE))</f>
        <v>7.3513513513513512E-2</v>
      </c>
      <c r="U268" s="263"/>
      <c r="V268" s="263">
        <f>IF(OR(ISERROR(VLOOKUP($E268&amp;$D$91&amp;$D$92,'CCG data'!$A:$AD,'CCG data'!E$3,FALSE)),ISBLANK(VLOOKUP($E268&amp;$D$91&amp;$D$92,'CCG data'!$A:$AD,'CCG data'!E$3,FALSE))),"",VLOOKUP($E268&amp;$D$91&amp;$D$92,'CCG data'!$A:$AD,'CCG data'!E$3,FALSE))</f>
        <v>0.20540540540540542</v>
      </c>
      <c r="W268" s="398"/>
      <c r="Z268" s="163">
        <f>IFERROR(VLOOKUP($E268&amp;$D$92, Outliers!$A$4:$P$214,13,FALSE),"0")</f>
        <v>0</v>
      </c>
      <c r="AA268" s="163">
        <f>IFERROR(VLOOKUP($E268&amp;$D$92, Outliers!$A$4:$P$214,14,FALSE),"0")</f>
        <v>0</v>
      </c>
      <c r="AB268" s="163">
        <f>IFERROR(VLOOKUP($E268&amp;$D$92, Outliers!$A$4:$P$214,15,FALSE),"0")</f>
        <v>1</v>
      </c>
    </row>
    <row r="269" spans="4:28" x14ac:dyDescent="0.25">
      <c r="D269" s="318"/>
      <c r="E269" s="103" t="s">
        <v>27</v>
      </c>
      <c r="F269" s="95" t="str">
        <f>IF(P268="","",VLOOKUP($E268&amp;$D$91&amp;$D$92,'CCG data'!$A:$AD,'CCG data'!W$3,FALSE))</f>
        <v/>
      </c>
      <c r="G269" s="96" t="str">
        <f>IF(P268="","",VLOOKUP($E268&amp;$D$91&amp;$D$92,'CCG data'!$A:$AD,'CCG data'!X$3,FALSE))</f>
        <v/>
      </c>
      <c r="H269" s="96">
        <f>IF(R268="","",VLOOKUP($E268&amp;$D$91&amp;$D$92,'CCG data'!$A:$AD,'CCG data'!Y$3,FALSE))</f>
        <v>124.7847397831496</v>
      </c>
      <c r="I269" s="96">
        <f>IF(R268="","",VLOOKUP($E268&amp;$D$91&amp;$D$92,'CCG data'!$A:$AD,'CCG data'!Z$3,FALSE))</f>
        <v>145.28038828173246</v>
      </c>
      <c r="J269" s="96">
        <f>IF(T268="","",VLOOKUP($E268&amp;$D$91&amp;$D$92,'CCG data'!$A:$AD,'CCG data'!AA$3,FALSE))</f>
        <v>11.460537769767129</v>
      </c>
      <c r="K269" s="96">
        <f>IF(T268="","",VLOOKUP($E268&amp;$D$91&amp;$D$92,'CCG data'!$A:$AD,'CCG data'!AB$3,FALSE))</f>
        <v>18.607180836949883</v>
      </c>
      <c r="L269" s="96">
        <f>IF(V268="","",VLOOKUP($E268&amp;$D$91&amp;$D$92,'CCG data'!$A:$AD,'CCG data'!AC$3,FALSE))</f>
        <v>32.213998057585208</v>
      </c>
      <c r="M269" s="96">
        <f>IF(V268="","",VLOOKUP($E268&amp;$D$91&amp;$D$92,'CCG data'!$A:$AD,'CCG data'!AD$3,FALSE))</f>
        <v>42.893831592896937</v>
      </c>
      <c r="N269" s="363"/>
      <c r="P269" s="150" t="str">
        <f>IF(P268="","",VLOOKUP($E268&amp;$D$91&amp;$D$92,'CCG data'!$A:$AD,'CCG data'!I$3,FALSE))</f>
        <v/>
      </c>
      <c r="Q269" s="15" t="str">
        <f>IF(P268="","",VLOOKUP($E268&amp;$D$91&amp;$D$92,'CCG data'!$A:$AD,'CCG data'!J$3,FALSE))</f>
        <v/>
      </c>
      <c r="R269" s="15">
        <f>IF(R268="","",VLOOKUP($E268&amp;$D$91&amp;$D$92,'CCG data'!$A:$AD,'CCG data'!K$3,FALSE))</f>
        <v>0.69099999999999995</v>
      </c>
      <c r="S269" s="15">
        <f>IF(R268="","",VLOOKUP($E268&amp;$D$91&amp;$D$92,'CCG data'!$A:$AD,'CCG data'!L$3,FALSE))</f>
        <v>0.749</v>
      </c>
      <c r="T269" s="15">
        <f>IF(T268="","",VLOOKUP($E268&amp;$D$91&amp;$D$92,'CCG data'!$A:$AD,'CCG data'!M$3,FALSE))</f>
        <v>5.8000000000000003E-2</v>
      </c>
      <c r="U269" s="15">
        <f>IF(T268="","",VLOOKUP($E268&amp;$D$91&amp;$D$92,'CCG data'!$A:$AD,'CCG data'!N$3,FALSE))</f>
        <v>9.1999999999999998E-2</v>
      </c>
      <c r="V269" s="15">
        <f>IF(V268="","",VLOOKUP($E268&amp;$D$91&amp;$D$92,'CCG data'!$A:$AD,'CCG data'!O$3,FALSE))</f>
        <v>0.18099999999999999</v>
      </c>
      <c r="W269" s="135">
        <f>IF(V268="","",VLOOKUP($E268&amp;$D$91&amp;$D$92,'CCG data'!$A:$AD,'CCG data'!P$3,FALSE))</f>
        <v>0.23300000000000001</v>
      </c>
      <c r="Z269" s="163" t="str">
        <f>IFERROR(VLOOKUP($E269&amp;$D$92, Outliers!$A$4:$P$214,13,FALSE),"0")</f>
        <v>0</v>
      </c>
      <c r="AA269" s="163" t="str">
        <f>IFERROR(VLOOKUP($E269&amp;$D$92, Outliers!$A$4:$P$214,14,FALSE),"0")</f>
        <v>0</v>
      </c>
      <c r="AB269" s="163" t="str">
        <f>IFERROR(VLOOKUP($E269&amp;$D$92, Outliers!$A$4:$P$214,15,FALSE),"0")</f>
        <v>0</v>
      </c>
    </row>
    <row r="270" spans="4:28" ht="15.75" x14ac:dyDescent="0.25">
      <c r="D270" s="318"/>
      <c r="E270" s="104" t="s">
        <v>206</v>
      </c>
      <c r="F270" s="405" t="str">
        <f>IF(OR(ISERROR(VLOOKUP($E270&amp;$D$91&amp;$D$92,'CCG data'!$A:$AD,'CCG data'!R$3,FALSE)),ISBLANK(VLOOKUP($E270&amp;$D$91&amp;$D$92,'CCG data'!$A:$AD,'CCG data'!R$3,FALSE))),"",VLOOKUP($E270&amp;$D$91&amp;$D$92,'CCG data'!$A:$AD,'CCG data'!R$3,FALSE))</f>
        <v/>
      </c>
      <c r="G270" s="406"/>
      <c r="H270" s="406">
        <f>IF(OR(ISERROR(VLOOKUP($E270&amp;$D$91&amp;$D$92,'CCG data'!$A:$AD,'CCG data'!S$3,FALSE)),ISBLANK(VLOOKUP($E270&amp;$D$91&amp;$D$92,'CCG data'!$A:$AD,'CCG data'!S$3,FALSE))),"",VLOOKUP($E270&amp;$D$91&amp;$D$92,'CCG data'!$A:$AD,'CCG data'!S$3,FALSE))</f>
        <v>107.68473421219778</v>
      </c>
      <c r="I270" s="406"/>
      <c r="J270" s="406">
        <f>IF(OR(ISERROR(VLOOKUP($E270&amp;$D$91&amp;$D$92,'CCG data'!$A:$AD,'CCG data'!T$3,FALSE)),ISBLANK(VLOOKUP($E270&amp;$D$91&amp;$D$92,'CCG data'!$A:$AD,'CCG data'!T$3,FALSE))),"",VLOOKUP($E270&amp;$D$91&amp;$D$92,'CCG data'!$A:$AD,'CCG data'!T$3,FALSE))</f>
        <v>17.245751415941001</v>
      </c>
      <c r="K270" s="406"/>
      <c r="L270" s="406">
        <f>IF(OR(ISERROR(VLOOKUP($E270&amp;$D$91&amp;$D$92,'CCG data'!$A:$AD,'CCG data'!U$3,FALSE)),ISBLANK(VLOOKUP($E270&amp;$D$91&amp;$D$92,'CCG data'!$A:$AD,'CCG data'!U$3,FALSE))),"",VLOOKUP($E270&amp;$D$91&amp;$D$92,'CCG data'!$A:$AD,'CCG data'!U$3,FALSE))</f>
        <v>26.676627663857683</v>
      </c>
      <c r="M270" s="407"/>
      <c r="N270" s="362">
        <f>IF(OR(ISERROR(VLOOKUP($E270&amp;$D$91&amp;$D$92,'CCG data'!$A:$AD,'CCG data'!G$3,FALSE)),ISBLANK(VLOOKUP($E270&amp;$D$91&amp;$D$92,'CCG data'!$A:$AD,'CCG data'!G$3,FALSE))),"",VLOOKUP($E270&amp;$D$91&amp;$D$92,'CCG data'!$A:$AD,'CCG data'!G$3,FALSE))</f>
        <v>820</v>
      </c>
      <c r="P270" s="397" t="str">
        <f>IF(OR(ISERROR(VLOOKUP($E270&amp;$D$91&amp;$D$92,'CCG data'!$A:$AD,'CCG data'!B$3,FALSE)),ISBLANK(VLOOKUP($E270&amp;$D$91&amp;$D$92,'CCG data'!$A:$AD,'CCG data'!B$3,FALSE))),"",VLOOKUP($E270&amp;$D$91&amp;$D$92,'CCG data'!$A:$AD,'CCG data'!B$3,FALSE))</f>
        <v/>
      </c>
      <c r="Q270" s="263"/>
      <c r="R270" s="263">
        <f>IF(OR(ISERROR(VLOOKUP($E270&amp;$D$91&amp;$D$92,'CCG data'!$A:$AD,'CCG data'!C$3,FALSE)),ISBLANK(VLOOKUP($E270&amp;$D$91&amp;$D$92,'CCG data'!$A:$AD,'CCG data'!C$3,FALSE))),"",VLOOKUP($E270&amp;$D$91&amp;$D$92,'CCG data'!$A:$AD,'CCG data'!C$3,FALSE))</f>
        <v>0.72804878048780486</v>
      </c>
      <c r="S270" s="263"/>
      <c r="T270" s="263">
        <f>IF(OR(ISERROR(VLOOKUP($E270&amp;$D$91&amp;$D$92,'CCG data'!$A:$AD,'CCG data'!D$3,FALSE)),ISBLANK(VLOOKUP($E270&amp;$D$91&amp;$D$92,'CCG data'!$A:$AD,'CCG data'!D$3,FALSE))),"",VLOOKUP($E270&amp;$D$91&amp;$D$92,'CCG data'!$A:$AD,'CCG data'!D$3,FALSE))</f>
        <v>0.1</v>
      </c>
      <c r="U270" s="263"/>
      <c r="V270" s="263">
        <f>IF(OR(ISERROR(VLOOKUP($E270&amp;$D$91&amp;$D$92,'CCG data'!$A:$AD,'CCG data'!E$3,FALSE)),ISBLANK(VLOOKUP($E270&amp;$D$91&amp;$D$92,'CCG data'!$A:$AD,'CCG data'!E$3,FALSE))),"",VLOOKUP($E270&amp;$D$91&amp;$D$92,'CCG data'!$A:$AD,'CCG data'!E$3,FALSE))</f>
        <v>0.17195121951219511</v>
      </c>
      <c r="W270" s="398"/>
      <c r="Z270" s="163">
        <f>IFERROR(VLOOKUP($E270&amp;$D$92, Outliers!$A$4:$P$214,13,FALSE),"0")</f>
        <v>1</v>
      </c>
      <c r="AA270" s="163">
        <f>IFERROR(VLOOKUP($E270&amp;$D$92, Outliers!$A$4:$P$214,14,FALSE),"0")</f>
        <v>0</v>
      </c>
      <c r="AB270" s="163">
        <f>IFERROR(VLOOKUP($E270&amp;$D$92, Outliers!$A$4:$P$214,15,FALSE),"0")</f>
        <v>0</v>
      </c>
    </row>
    <row r="271" spans="4:28" x14ac:dyDescent="0.25">
      <c r="D271" s="318"/>
      <c r="E271" s="103" t="s">
        <v>27</v>
      </c>
      <c r="F271" s="95" t="str">
        <f>IF(P270="","",VLOOKUP($E270&amp;$D$91&amp;$D$92,'CCG data'!$A:$AD,'CCG data'!W$3,FALSE))</f>
        <v/>
      </c>
      <c r="G271" s="96" t="str">
        <f>IF(P270="","",VLOOKUP($E270&amp;$D$91&amp;$D$92,'CCG data'!$A:$AD,'CCG data'!X$3,FALSE))</f>
        <v/>
      </c>
      <c r="H271" s="96">
        <f>IF(R270="","",VLOOKUP($E270&amp;$D$91&amp;$D$92,'CCG data'!$A:$AD,'CCG data'!Y$3,FALSE))</f>
        <v>99.046538364887638</v>
      </c>
      <c r="I271" s="96">
        <f>IF(R270="","",VLOOKUP($E270&amp;$D$91&amp;$D$92,'CCG data'!$A:$AD,'CCG data'!Z$3,FALSE))</f>
        <v>116.32293005950793</v>
      </c>
      <c r="J271" s="96">
        <f>IF(T270="","",VLOOKUP($E270&amp;$D$91&amp;$D$92,'CCG data'!$A:$AD,'CCG data'!AA$3,FALSE))</f>
        <v>13.512981107488173</v>
      </c>
      <c r="K271" s="96">
        <f>IF(T270="","",VLOOKUP($E270&amp;$D$91&amp;$D$92,'CCG data'!$A:$AD,'CCG data'!AB$3,FALSE))</f>
        <v>20.978521724393829</v>
      </c>
      <c r="L271" s="96">
        <f>IF(V270="","",VLOOKUP($E270&amp;$D$91&amp;$D$92,'CCG data'!$A:$AD,'CCG data'!AC$3,FALSE))</f>
        <v>22.273336109857659</v>
      </c>
      <c r="M271" s="96">
        <f>IF(V270="","",VLOOKUP($E270&amp;$D$91&amp;$D$92,'CCG data'!$A:$AD,'CCG data'!AD$3,FALSE))</f>
        <v>31.079919217857707</v>
      </c>
      <c r="N271" s="363"/>
      <c r="P271" s="150" t="str">
        <f>IF(P270="","",VLOOKUP($E270&amp;$D$91&amp;$D$92,'CCG data'!$A:$AD,'CCG data'!I$3,FALSE))</f>
        <v/>
      </c>
      <c r="Q271" s="15" t="str">
        <f>IF(P270="","",VLOOKUP($E270&amp;$D$91&amp;$D$92,'CCG data'!$A:$AD,'CCG data'!J$3,FALSE))</f>
        <v/>
      </c>
      <c r="R271" s="15">
        <f>IF(R270="","",VLOOKUP($E270&amp;$D$91&amp;$D$92,'CCG data'!$A:$AD,'CCG data'!K$3,FALSE))</f>
        <v>0.69699999999999995</v>
      </c>
      <c r="S271" s="15">
        <f>IF(R270="","",VLOOKUP($E270&amp;$D$91&amp;$D$92,'CCG data'!$A:$AD,'CCG data'!L$3,FALSE))</f>
        <v>0.75700000000000001</v>
      </c>
      <c r="T271" s="15">
        <f>IF(T270="","",VLOOKUP($E270&amp;$D$91&amp;$D$92,'CCG data'!$A:$AD,'CCG data'!M$3,FALSE))</f>
        <v>8.1000000000000003E-2</v>
      </c>
      <c r="U271" s="15">
        <f>IF(T270="","",VLOOKUP($E270&amp;$D$91&amp;$D$92,'CCG data'!$A:$AD,'CCG data'!N$3,FALSE))</f>
        <v>0.122</v>
      </c>
      <c r="V271" s="15">
        <f>IF(V270="","",VLOOKUP($E270&amp;$D$91&amp;$D$92,'CCG data'!$A:$AD,'CCG data'!O$3,FALSE))</f>
        <v>0.14799999999999999</v>
      </c>
      <c r="W271" s="135">
        <f>IF(V270="","",VLOOKUP($E270&amp;$D$91&amp;$D$92,'CCG data'!$A:$AD,'CCG data'!P$3,FALSE))</f>
        <v>0.19900000000000001</v>
      </c>
      <c r="Z271" s="163" t="str">
        <f>IFERROR(VLOOKUP($E271&amp;$D$92, Outliers!$A$4:$P$214,13,FALSE),"0")</f>
        <v>0</v>
      </c>
      <c r="AA271" s="163" t="str">
        <f>IFERROR(VLOOKUP($E271&amp;$D$92, Outliers!$A$4:$P$214,14,FALSE),"0")</f>
        <v>0</v>
      </c>
      <c r="AB271" s="163" t="str">
        <f>IFERROR(VLOOKUP($E271&amp;$D$92, Outliers!$A$4:$P$214,15,FALSE),"0")</f>
        <v>0</v>
      </c>
    </row>
    <row r="272" spans="4:28" ht="15.75" x14ac:dyDescent="0.25">
      <c r="D272" s="318"/>
      <c r="E272" s="104" t="s">
        <v>207</v>
      </c>
      <c r="F272" s="405" t="str">
        <f>IF(OR(ISERROR(VLOOKUP($E272&amp;$D$91&amp;$D$92,'CCG data'!$A:$AD,'CCG data'!R$3,FALSE)),ISBLANK(VLOOKUP($E272&amp;$D$91&amp;$D$92,'CCG data'!$A:$AD,'CCG data'!R$3,FALSE))),"",VLOOKUP($E272&amp;$D$91&amp;$D$92,'CCG data'!$A:$AD,'CCG data'!R$3,FALSE))</f>
        <v/>
      </c>
      <c r="G272" s="406"/>
      <c r="H272" s="406">
        <f>IF(OR(ISERROR(VLOOKUP($E272&amp;$D$91&amp;$D$92,'CCG data'!$A:$AD,'CCG data'!S$3,FALSE)),ISBLANK(VLOOKUP($E272&amp;$D$91&amp;$D$92,'CCG data'!$A:$AD,'CCG data'!S$3,FALSE))),"",VLOOKUP($E272&amp;$D$91&amp;$D$92,'CCG data'!$A:$AD,'CCG data'!S$3,FALSE))</f>
        <v>205.60864745941407</v>
      </c>
      <c r="I272" s="406"/>
      <c r="J272" s="406">
        <f>IF(OR(ISERROR(VLOOKUP($E272&amp;$D$91&amp;$D$92,'CCG data'!$A:$AD,'CCG data'!T$3,FALSE)),ISBLANK(VLOOKUP($E272&amp;$D$91&amp;$D$92,'CCG data'!$A:$AD,'CCG data'!T$3,FALSE))),"",VLOOKUP($E272&amp;$D$91&amp;$D$92,'CCG data'!$A:$AD,'CCG data'!T$3,FALSE))</f>
        <v>23.232469811881963</v>
      </c>
      <c r="K272" s="406"/>
      <c r="L272" s="406">
        <f>IF(OR(ISERROR(VLOOKUP($E272&amp;$D$91&amp;$D$92,'CCG data'!$A:$AD,'CCG data'!U$3,FALSE)),ISBLANK(VLOOKUP($E272&amp;$D$91&amp;$D$92,'CCG data'!$A:$AD,'CCG data'!U$3,FALSE))),"",VLOOKUP($E272&amp;$D$91&amp;$D$92,'CCG data'!$A:$AD,'CCG data'!U$3,FALSE))</f>
        <v>18.659603911664338</v>
      </c>
      <c r="M272" s="407"/>
      <c r="N272" s="362">
        <f>IF(OR(ISERROR(VLOOKUP($E272&amp;$D$91&amp;$D$92,'CCG data'!$A:$AD,'CCG data'!G$3,FALSE)),ISBLANK(VLOOKUP($E272&amp;$D$91&amp;$D$92,'CCG data'!$A:$AD,'CCG data'!G$3,FALSE))),"",VLOOKUP($E272&amp;$D$91&amp;$D$92,'CCG data'!$A:$AD,'CCG data'!G$3,FALSE))</f>
        <v>1576</v>
      </c>
      <c r="P272" s="397" t="str">
        <f>IF(OR(ISERROR(VLOOKUP($E272&amp;$D$91&amp;$D$92,'CCG data'!$A:$AD,'CCG data'!B$3,FALSE)),ISBLANK(VLOOKUP($E272&amp;$D$91&amp;$D$92,'CCG data'!$A:$AD,'CCG data'!B$3,FALSE))),"",VLOOKUP($E272&amp;$D$91&amp;$D$92,'CCG data'!$A:$AD,'CCG data'!B$3,FALSE))</f>
        <v/>
      </c>
      <c r="Q272" s="263"/>
      <c r="R272" s="263">
        <f>IF(OR(ISERROR(VLOOKUP($E272&amp;$D$91&amp;$D$92,'CCG data'!$A:$AD,'CCG data'!C$3,FALSE)),ISBLANK(VLOOKUP($E272&amp;$D$91&amp;$D$92,'CCG data'!$A:$AD,'CCG data'!C$3,FALSE))),"",VLOOKUP($E272&amp;$D$91&amp;$D$92,'CCG data'!$A:$AD,'CCG data'!C$3,FALSE))</f>
        <v>0.84390862944162437</v>
      </c>
      <c r="S272" s="263"/>
      <c r="T272" s="263">
        <f>IF(OR(ISERROR(VLOOKUP($E272&amp;$D$91&amp;$D$92,'CCG data'!$A:$AD,'CCG data'!D$3,FALSE)),ISBLANK(VLOOKUP($E272&amp;$D$91&amp;$D$92,'CCG data'!$A:$AD,'CCG data'!D$3,FALSE))),"",VLOOKUP($E272&amp;$D$91&amp;$D$92,'CCG data'!$A:$AD,'CCG data'!D$3,FALSE))</f>
        <v>7.9949238578680207E-2</v>
      </c>
      <c r="U272" s="263"/>
      <c r="V272" s="263">
        <f>IF(OR(ISERROR(VLOOKUP($E272&amp;$D$91&amp;$D$92,'CCG data'!$A:$AD,'CCG data'!E$3,FALSE)),ISBLANK(VLOOKUP($E272&amp;$D$91&amp;$D$92,'CCG data'!$A:$AD,'CCG data'!E$3,FALSE))),"",VLOOKUP($E272&amp;$D$91&amp;$D$92,'CCG data'!$A:$AD,'CCG data'!E$3,FALSE))</f>
        <v>7.6142131979695438E-2</v>
      </c>
      <c r="W272" s="398"/>
      <c r="Z272" s="163">
        <f>IFERROR(VLOOKUP($E272&amp;$D$92, Outliers!$A$4:$P$214,13,FALSE),"0")</f>
        <v>1</v>
      </c>
      <c r="AA272" s="163">
        <f>IFERROR(VLOOKUP($E272&amp;$D$92, Outliers!$A$4:$P$214,14,FALSE),"0")</f>
        <v>1</v>
      </c>
      <c r="AB272" s="163">
        <f>IFERROR(VLOOKUP($E272&amp;$D$92, Outliers!$A$4:$P$214,15,FALSE),"0")</f>
        <v>1</v>
      </c>
    </row>
    <row r="273" spans="4:28" x14ac:dyDescent="0.25">
      <c r="D273" s="318"/>
      <c r="E273" s="103" t="s">
        <v>27</v>
      </c>
      <c r="F273" s="95" t="str">
        <f>IF(P272="","",VLOOKUP($E272&amp;$D$91&amp;$D$92,'CCG data'!$A:$AD,'CCG data'!W$3,FALSE))</f>
        <v/>
      </c>
      <c r="G273" s="96" t="str">
        <f>IF(P272="","",VLOOKUP($E272&amp;$D$91&amp;$D$92,'CCG data'!$A:$AD,'CCG data'!X$3,FALSE))</f>
        <v/>
      </c>
      <c r="H273" s="96">
        <f>IF(R272="","",VLOOKUP($E272&amp;$D$91&amp;$D$92,'CCG data'!$A:$AD,'CCG data'!Y$3,FALSE))</f>
        <v>194.55840958356123</v>
      </c>
      <c r="I273" s="96">
        <f>IF(R272="","",VLOOKUP($E272&amp;$D$91&amp;$D$92,'CCG data'!$A:$AD,'CCG data'!Z$3,FALSE))</f>
        <v>216.65888533526692</v>
      </c>
      <c r="J273" s="96">
        <f>IF(T272="","",VLOOKUP($E272&amp;$D$91&amp;$D$92,'CCG data'!$A:$AD,'CCG data'!AA$3,FALSE))</f>
        <v>19.175832505265863</v>
      </c>
      <c r="K273" s="96">
        <f>IF(T272="","",VLOOKUP($E272&amp;$D$91&amp;$D$92,'CCG data'!$A:$AD,'CCG data'!AB$3,FALSE))</f>
        <v>27.289107118498062</v>
      </c>
      <c r="L273" s="96">
        <f>IF(V272="","",VLOOKUP($E272&amp;$D$91&amp;$D$92,'CCG data'!$A:$AD,'CCG data'!AC$3,FALSE))</f>
        <v>15.320977159331141</v>
      </c>
      <c r="M273" s="96">
        <f>IF(V272="","",VLOOKUP($E272&amp;$D$91&amp;$D$92,'CCG data'!$A:$AD,'CCG data'!AD$3,FALSE))</f>
        <v>21.998230663997532</v>
      </c>
      <c r="N273" s="363"/>
      <c r="P273" s="150" t="str">
        <f>IF(P272="","",VLOOKUP($E272&amp;$D$91&amp;$D$92,'CCG data'!$A:$AD,'CCG data'!I$3,FALSE))</f>
        <v/>
      </c>
      <c r="Q273" s="15" t="str">
        <f>IF(P272="","",VLOOKUP($E272&amp;$D$91&amp;$D$92,'CCG data'!$A:$AD,'CCG data'!J$3,FALSE))</f>
        <v/>
      </c>
      <c r="R273" s="15">
        <f>IF(R272="","",VLOOKUP($E272&amp;$D$91&amp;$D$92,'CCG data'!$A:$AD,'CCG data'!K$3,FALSE))</f>
        <v>0.82499999999999996</v>
      </c>
      <c r="S273" s="15">
        <f>IF(R272="","",VLOOKUP($E272&amp;$D$91&amp;$D$92,'CCG data'!$A:$AD,'CCG data'!L$3,FALSE))</f>
        <v>0.86099999999999999</v>
      </c>
      <c r="T273" s="15">
        <f>IF(T272="","",VLOOKUP($E272&amp;$D$91&amp;$D$92,'CCG data'!$A:$AD,'CCG data'!M$3,FALSE))</f>
        <v>6.8000000000000005E-2</v>
      </c>
      <c r="U273" s="15">
        <f>IF(T272="","",VLOOKUP($E272&amp;$D$91&amp;$D$92,'CCG data'!$A:$AD,'CCG data'!N$3,FALSE))</f>
        <v>9.4E-2</v>
      </c>
      <c r="V273" s="15">
        <f>IF(V272="","",VLOOKUP($E272&amp;$D$91&amp;$D$92,'CCG data'!$A:$AD,'CCG data'!O$3,FALSE))</f>
        <v>6.4000000000000001E-2</v>
      </c>
      <c r="W273" s="135">
        <f>IF(V272="","",VLOOKUP($E272&amp;$D$91&amp;$D$92,'CCG data'!$A:$AD,'CCG data'!P$3,FALSE))</f>
        <v>0.09</v>
      </c>
      <c r="Z273" s="163" t="str">
        <f>IFERROR(VLOOKUP($E273&amp;$D$92, Outliers!$A$4:$P$214,13,FALSE),"0")</f>
        <v>0</v>
      </c>
      <c r="AA273" s="163" t="str">
        <f>IFERROR(VLOOKUP($E273&amp;$D$92, Outliers!$A$4:$P$214,14,FALSE),"0")</f>
        <v>0</v>
      </c>
      <c r="AB273" s="163" t="str">
        <f>IFERROR(VLOOKUP($E273&amp;$D$92, Outliers!$A$4:$P$214,15,FALSE),"0")</f>
        <v>0</v>
      </c>
    </row>
    <row r="274" spans="4:28" ht="15.75" x14ac:dyDescent="0.25">
      <c r="D274" s="318"/>
      <c r="E274" s="104" t="s">
        <v>208</v>
      </c>
      <c r="F274" s="405" t="str">
        <f>IF(OR(ISERROR(VLOOKUP($E274&amp;$D$91&amp;$D$92,'CCG data'!$A:$AD,'CCG data'!R$3,FALSE)),ISBLANK(VLOOKUP($E274&amp;$D$91&amp;$D$92,'CCG data'!$A:$AD,'CCG data'!R$3,FALSE))),"",VLOOKUP($E274&amp;$D$91&amp;$D$92,'CCG data'!$A:$AD,'CCG data'!R$3,FALSE))</f>
        <v/>
      </c>
      <c r="G274" s="406"/>
      <c r="H274" s="406">
        <f>IF(OR(ISERROR(VLOOKUP($E274&amp;$D$91&amp;$D$92,'CCG data'!$A:$AD,'CCG data'!S$3,FALSE)),ISBLANK(VLOOKUP($E274&amp;$D$91&amp;$D$92,'CCG data'!$A:$AD,'CCG data'!S$3,FALSE))),"",VLOOKUP($E274&amp;$D$91&amp;$D$92,'CCG data'!$A:$AD,'CCG data'!S$3,FALSE))</f>
        <v>145.94392671913388</v>
      </c>
      <c r="I274" s="406"/>
      <c r="J274" s="406">
        <f>IF(OR(ISERROR(VLOOKUP($E274&amp;$D$91&amp;$D$92,'CCG data'!$A:$AD,'CCG data'!T$3,FALSE)),ISBLANK(VLOOKUP($E274&amp;$D$91&amp;$D$92,'CCG data'!$A:$AD,'CCG data'!T$3,FALSE))),"",VLOOKUP($E274&amp;$D$91&amp;$D$92,'CCG data'!$A:$AD,'CCG data'!T$3,FALSE))</f>
        <v>20.812147402398143</v>
      </c>
      <c r="K274" s="406"/>
      <c r="L274" s="406">
        <f>IF(OR(ISERROR(VLOOKUP($E274&amp;$D$91&amp;$D$92,'CCG data'!$A:$AD,'CCG data'!U$3,FALSE)),ISBLANK(VLOOKUP($E274&amp;$D$91&amp;$D$92,'CCG data'!$A:$AD,'CCG data'!U$3,FALSE))),"",VLOOKUP($E274&amp;$D$91&amp;$D$92,'CCG data'!$A:$AD,'CCG data'!U$3,FALSE))</f>
        <v>30.941662163418616</v>
      </c>
      <c r="M274" s="407"/>
      <c r="N274" s="362">
        <f>IF(OR(ISERROR(VLOOKUP($E274&amp;$D$91&amp;$D$92,'CCG data'!$A:$AD,'CCG data'!G$3,FALSE)),ISBLANK(VLOOKUP($E274&amp;$D$91&amp;$D$92,'CCG data'!$A:$AD,'CCG data'!G$3,FALSE))),"",VLOOKUP($E274&amp;$D$91&amp;$D$92,'CCG data'!$A:$AD,'CCG data'!G$3,FALSE))</f>
        <v>1620</v>
      </c>
      <c r="P274" s="397" t="str">
        <f>IF(OR(ISERROR(VLOOKUP($E274&amp;$D$91&amp;$D$92,'CCG data'!$A:$AD,'CCG data'!B$3,FALSE)),ISBLANK(VLOOKUP($E274&amp;$D$91&amp;$D$92,'CCG data'!$A:$AD,'CCG data'!B$3,FALSE))),"",VLOOKUP($E274&amp;$D$91&amp;$D$92,'CCG data'!$A:$AD,'CCG data'!B$3,FALSE))</f>
        <v/>
      </c>
      <c r="Q274" s="263"/>
      <c r="R274" s="263">
        <f>IF(OR(ISERROR(VLOOKUP($E274&amp;$D$91&amp;$D$92,'CCG data'!$A:$AD,'CCG data'!C$3,FALSE)),ISBLANK(VLOOKUP($E274&amp;$D$91&amp;$D$92,'CCG data'!$A:$AD,'CCG data'!C$3,FALSE))),"",VLOOKUP($E274&amp;$D$91&amp;$D$92,'CCG data'!$A:$AD,'CCG data'!C$3,FALSE))</f>
        <v>0.73765432098765427</v>
      </c>
      <c r="S274" s="263"/>
      <c r="T274" s="263">
        <f>IF(OR(ISERROR(VLOOKUP($E274&amp;$D$91&amp;$D$92,'CCG data'!$A:$AD,'CCG data'!D$3,FALSE)),ISBLANK(VLOOKUP($E274&amp;$D$91&amp;$D$92,'CCG data'!$A:$AD,'CCG data'!D$3,FALSE))),"",VLOOKUP($E274&amp;$D$91&amp;$D$92,'CCG data'!$A:$AD,'CCG data'!D$3,FALSE))</f>
        <v>0.10246913580246914</v>
      </c>
      <c r="U274" s="263"/>
      <c r="V274" s="263">
        <f>IF(OR(ISERROR(VLOOKUP($E274&amp;$D$91&amp;$D$92,'CCG data'!$A:$AD,'CCG data'!E$3,FALSE)),ISBLANK(VLOOKUP($E274&amp;$D$91&amp;$D$92,'CCG data'!$A:$AD,'CCG data'!E$3,FALSE))),"",VLOOKUP($E274&amp;$D$91&amp;$D$92,'CCG data'!$A:$AD,'CCG data'!E$3,FALSE))</f>
        <v>0.15987654320987654</v>
      </c>
      <c r="W274" s="398"/>
      <c r="Z274" s="163">
        <f>IFERROR(VLOOKUP($E274&amp;$D$92, Outliers!$A$4:$P$214,13,FALSE),"0")</f>
        <v>1</v>
      </c>
      <c r="AA274" s="163">
        <f>IFERROR(VLOOKUP($E274&amp;$D$92, Outliers!$A$4:$P$214,14,FALSE),"0")</f>
        <v>0</v>
      </c>
      <c r="AB274" s="163">
        <f>IFERROR(VLOOKUP($E274&amp;$D$92, Outliers!$A$4:$P$214,15,FALSE),"0")</f>
        <v>0</v>
      </c>
    </row>
    <row r="275" spans="4:28" x14ac:dyDescent="0.25">
      <c r="D275" s="318"/>
      <c r="E275" s="103" t="s">
        <v>27</v>
      </c>
      <c r="F275" s="95" t="str">
        <f>IF(P274="","",VLOOKUP($E274&amp;$D$91&amp;$D$92,'CCG data'!$A:$AD,'CCG data'!W$3,FALSE))</f>
        <v/>
      </c>
      <c r="G275" s="96" t="str">
        <f>IF(P274="","",VLOOKUP($E274&amp;$D$91&amp;$D$92,'CCG data'!$A:$AD,'CCG data'!X$3,FALSE))</f>
        <v/>
      </c>
      <c r="H275" s="96">
        <f>IF(R274="","",VLOOKUP($E274&amp;$D$91&amp;$D$92,'CCG data'!$A:$AD,'CCG data'!Y$3,FALSE))</f>
        <v>137.66911452502941</v>
      </c>
      <c r="I275" s="96">
        <f>IF(R274="","",VLOOKUP($E274&amp;$D$91&amp;$D$92,'CCG data'!$A:$AD,'CCG data'!Z$3,FALSE))</f>
        <v>154.21873891323835</v>
      </c>
      <c r="J275" s="96">
        <f>IF(T274="","",VLOOKUP($E274&amp;$D$91&amp;$D$92,'CCG data'!$A:$AD,'CCG data'!AA$3,FALSE))</f>
        <v>17.646089009498137</v>
      </c>
      <c r="K275" s="96">
        <f>IF(T274="","",VLOOKUP($E274&amp;$D$91&amp;$D$92,'CCG data'!$A:$AD,'CCG data'!AB$3,FALSE))</f>
        <v>23.978205795298148</v>
      </c>
      <c r="L275" s="96">
        <f>IF(V274="","",VLOOKUP($E274&amp;$D$91&amp;$D$92,'CCG data'!$A:$AD,'CCG data'!AC$3,FALSE))</f>
        <v>27.173324341296983</v>
      </c>
      <c r="M275" s="96">
        <f>IF(V274="","",VLOOKUP($E274&amp;$D$91&amp;$D$92,'CCG data'!$A:$AD,'CCG data'!AD$3,FALSE))</f>
        <v>34.70999998554025</v>
      </c>
      <c r="N275" s="363"/>
      <c r="P275" s="150" t="str">
        <f>IF(P274="","",VLOOKUP($E274&amp;$D$91&amp;$D$92,'CCG data'!$A:$AD,'CCG data'!I$3,FALSE))</f>
        <v/>
      </c>
      <c r="Q275" s="15" t="str">
        <f>IF(P274="","",VLOOKUP($E274&amp;$D$91&amp;$D$92,'CCG data'!$A:$AD,'CCG data'!J$3,FALSE))</f>
        <v/>
      </c>
      <c r="R275" s="15">
        <f>IF(R274="","",VLOOKUP($E274&amp;$D$91&amp;$D$92,'CCG data'!$A:$AD,'CCG data'!K$3,FALSE))</f>
        <v>0.71599999999999997</v>
      </c>
      <c r="S275" s="15">
        <f>IF(R274="","",VLOOKUP($E274&amp;$D$91&amp;$D$92,'CCG data'!$A:$AD,'CCG data'!L$3,FALSE))</f>
        <v>0.75800000000000001</v>
      </c>
      <c r="T275" s="15">
        <f>IF(T274="","",VLOOKUP($E274&amp;$D$91&amp;$D$92,'CCG data'!$A:$AD,'CCG data'!M$3,FALSE))</f>
        <v>8.8999999999999996E-2</v>
      </c>
      <c r="U275" s="15">
        <f>IF(T274="","",VLOOKUP($E274&amp;$D$91&amp;$D$92,'CCG data'!$A:$AD,'CCG data'!N$3,FALSE))</f>
        <v>0.11799999999999999</v>
      </c>
      <c r="V275" s="15">
        <f>IF(V274="","",VLOOKUP($E274&amp;$D$91&amp;$D$92,'CCG data'!$A:$AD,'CCG data'!O$3,FALSE))</f>
        <v>0.14299999999999999</v>
      </c>
      <c r="W275" s="135">
        <f>IF(V274="","",VLOOKUP($E274&amp;$D$91&amp;$D$92,'CCG data'!$A:$AD,'CCG data'!P$3,FALSE))</f>
        <v>0.17899999999999999</v>
      </c>
      <c r="Z275" s="163" t="str">
        <f>IFERROR(VLOOKUP($E275&amp;$D$92, Outliers!$A$4:$P$214,13,FALSE),"0")</f>
        <v>0</v>
      </c>
      <c r="AA275" s="163" t="str">
        <f>IFERROR(VLOOKUP($E275&amp;$D$92, Outliers!$A$4:$P$214,14,FALSE),"0")</f>
        <v>0</v>
      </c>
      <c r="AB275" s="163" t="str">
        <f>IFERROR(VLOOKUP($E275&amp;$D$92, Outliers!$A$4:$P$214,15,FALSE),"0")</f>
        <v>0</v>
      </c>
    </row>
    <row r="276" spans="4:28" ht="15.75" x14ac:dyDescent="0.25">
      <c r="D276" s="318"/>
      <c r="E276" s="104" t="s">
        <v>415</v>
      </c>
      <c r="F276" s="405" t="str">
        <f>IF(OR(ISERROR(VLOOKUP($E276&amp;$D$91&amp;$D$92,'CCG data'!$A:$AD,'CCG data'!R$3,FALSE)),ISBLANK(VLOOKUP($E276&amp;$D$91&amp;$D$92,'CCG data'!$A:$AD,'CCG data'!R$3,FALSE))),"",VLOOKUP($E276&amp;$D$91&amp;$D$92,'CCG data'!$A:$AD,'CCG data'!R$3,FALSE))</f>
        <v/>
      </c>
      <c r="G276" s="406"/>
      <c r="H276" s="406">
        <f>IF(OR(ISERROR(VLOOKUP($E276&amp;$D$91&amp;$D$92,'CCG data'!$A:$AD,'CCG data'!S$3,FALSE)),ISBLANK(VLOOKUP($E276&amp;$D$91&amp;$D$92,'CCG data'!$A:$AD,'CCG data'!S$3,FALSE))),"",VLOOKUP($E276&amp;$D$91&amp;$D$92,'CCG data'!$A:$AD,'CCG data'!S$3,FALSE))</f>
        <v>119.46249253556695</v>
      </c>
      <c r="I276" s="406"/>
      <c r="J276" s="406">
        <f>IF(OR(ISERROR(VLOOKUP($E276&amp;$D$91&amp;$D$92,'CCG data'!$A:$AD,'CCG data'!T$3,FALSE)),ISBLANK(VLOOKUP($E276&amp;$D$91&amp;$D$92,'CCG data'!$A:$AD,'CCG data'!T$3,FALSE))),"",VLOOKUP($E276&amp;$D$91&amp;$D$92,'CCG data'!$A:$AD,'CCG data'!T$3,FALSE))</f>
        <v>22.778122179027598</v>
      </c>
      <c r="K276" s="406"/>
      <c r="L276" s="406">
        <f>IF(OR(ISERROR(VLOOKUP($E276&amp;$D$91&amp;$D$92,'CCG data'!$A:$AD,'CCG data'!U$3,FALSE)),ISBLANK(VLOOKUP($E276&amp;$D$91&amp;$D$92,'CCG data'!$A:$AD,'CCG data'!U$3,FALSE))),"",VLOOKUP($E276&amp;$D$91&amp;$D$92,'CCG data'!$A:$AD,'CCG data'!U$3,FALSE))</f>
        <v>24.25326888972279</v>
      </c>
      <c r="M276" s="407"/>
      <c r="N276" s="362">
        <f>IF(OR(ISERROR(VLOOKUP($E276&amp;$D$91&amp;$D$92,'CCG data'!$A:$AD,'CCG data'!G$3,FALSE)),ISBLANK(VLOOKUP($E276&amp;$D$91&amp;$D$92,'CCG data'!$A:$AD,'CCG data'!G$3,FALSE))),"",VLOOKUP($E276&amp;$D$91&amp;$D$92,'CCG data'!$A:$AD,'CCG data'!G$3,FALSE))</f>
        <v>1316</v>
      </c>
      <c r="P276" s="397" t="str">
        <f>IF(OR(ISERROR(VLOOKUP($E276&amp;$D$91&amp;$D$92,'CCG data'!$A:$AD,'CCG data'!B$3,FALSE)),ISBLANK(VLOOKUP($E276&amp;$D$91&amp;$D$92,'CCG data'!$A:$AD,'CCG data'!B$3,FALSE))),"",VLOOKUP($E276&amp;$D$91&amp;$D$92,'CCG data'!$A:$AD,'CCG data'!B$3,FALSE))</f>
        <v/>
      </c>
      <c r="Q276" s="263"/>
      <c r="R276" s="263">
        <f>IF(OR(ISERROR(VLOOKUP($E276&amp;$D$91&amp;$D$92,'CCG data'!$A:$AD,'CCG data'!C$3,FALSE)),ISBLANK(VLOOKUP($E276&amp;$D$91&amp;$D$92,'CCG data'!$A:$AD,'CCG data'!C$3,FALSE))),"",VLOOKUP($E276&amp;$D$91&amp;$D$92,'CCG data'!$A:$AD,'CCG data'!C$3,FALSE))</f>
        <v>0.72340425531914898</v>
      </c>
      <c r="S276" s="263"/>
      <c r="T276" s="263">
        <f>IF(OR(ISERROR(VLOOKUP($E276&amp;$D$91&amp;$D$92,'CCG data'!$A:$AD,'CCG data'!D$3,FALSE)),ISBLANK(VLOOKUP($E276&amp;$D$91&amp;$D$92,'CCG data'!$A:$AD,'CCG data'!D$3,FALSE))),"",VLOOKUP($E276&amp;$D$91&amp;$D$92,'CCG data'!$A:$AD,'CCG data'!D$3,FALSE))</f>
        <v>0.12537993920972645</v>
      </c>
      <c r="U276" s="263"/>
      <c r="V276" s="263">
        <f>IF(OR(ISERROR(VLOOKUP($E276&amp;$D$91&amp;$D$92,'CCG data'!$A:$AD,'CCG data'!E$3,FALSE)),ISBLANK(VLOOKUP($E276&amp;$D$91&amp;$D$92,'CCG data'!$A:$AD,'CCG data'!E$3,FALSE))),"",VLOOKUP($E276&amp;$D$91&amp;$D$92,'CCG data'!$A:$AD,'CCG data'!E$3,FALSE))</f>
        <v>0.15121580547112462</v>
      </c>
      <c r="W276" s="398"/>
      <c r="Z276" s="163">
        <f>IFERROR(VLOOKUP($E276&amp;$D$92, Outliers!$A$4:$P$214,13,FALSE),"0")</f>
        <v>1</v>
      </c>
      <c r="AA276" s="163">
        <f>IFERROR(VLOOKUP($E276&amp;$D$92, Outliers!$A$4:$P$214,14,FALSE),"0")</f>
        <v>1</v>
      </c>
      <c r="AB276" s="163">
        <f>IFERROR(VLOOKUP($E276&amp;$D$92, Outliers!$A$4:$P$214,15,FALSE),"0")</f>
        <v>0</v>
      </c>
    </row>
    <row r="277" spans="4:28" x14ac:dyDescent="0.25">
      <c r="D277" s="318"/>
      <c r="E277" s="103" t="s">
        <v>27</v>
      </c>
      <c r="F277" s="95" t="str">
        <f>IF(P276="","",VLOOKUP($E276&amp;$D$91&amp;$D$92,'CCG data'!$A:$AD,'CCG data'!W$3,FALSE))</f>
        <v/>
      </c>
      <c r="G277" s="96" t="str">
        <f>IF(P276="","",VLOOKUP($E276&amp;$D$91&amp;$D$92,'CCG data'!$A:$AD,'CCG data'!X$3,FALSE))</f>
        <v/>
      </c>
      <c r="H277" s="96">
        <f>IF(R276="","",VLOOKUP($E276&amp;$D$91&amp;$D$92,'CCG data'!$A:$AD,'CCG data'!Y$3,FALSE))</f>
        <v>111.87376135190199</v>
      </c>
      <c r="I277" s="96">
        <f>IF(R276="","",VLOOKUP($E276&amp;$D$91&amp;$D$92,'CCG data'!$A:$AD,'CCG data'!Z$3,FALSE))</f>
        <v>127.05122371923191</v>
      </c>
      <c r="J277" s="96">
        <f>IF(T276="","",VLOOKUP($E276&amp;$D$91&amp;$D$92,'CCG data'!$A:$AD,'CCG data'!AA$3,FALSE))</f>
        <v>19.302504342021987</v>
      </c>
      <c r="K277" s="96">
        <f>IF(T276="","",VLOOKUP($E276&amp;$D$91&amp;$D$92,'CCG data'!$A:$AD,'CCG data'!AB$3,FALSE))</f>
        <v>26.253740016033209</v>
      </c>
      <c r="L277" s="96">
        <f>IF(V276="","",VLOOKUP($E276&amp;$D$91&amp;$D$92,'CCG data'!$A:$AD,'CCG data'!AC$3,FALSE))</f>
        <v>20.883502340438966</v>
      </c>
      <c r="M277" s="96">
        <f>IF(V276="","",VLOOKUP($E276&amp;$D$91&amp;$D$92,'CCG data'!$A:$AD,'CCG data'!AD$3,FALSE))</f>
        <v>27.623035439006614</v>
      </c>
      <c r="N277" s="363"/>
      <c r="P277" s="150" t="str">
        <f>IF(P276="","",VLOOKUP($E276&amp;$D$91&amp;$D$92,'CCG data'!$A:$AD,'CCG data'!I$3,FALSE))</f>
        <v/>
      </c>
      <c r="Q277" s="15" t="str">
        <f>IF(P276="","",VLOOKUP($E276&amp;$D$91&amp;$D$92,'CCG data'!$A:$AD,'CCG data'!J$3,FALSE))</f>
        <v/>
      </c>
      <c r="R277" s="15">
        <f>IF(R276="","",VLOOKUP($E276&amp;$D$91&amp;$D$92,'CCG data'!$A:$AD,'CCG data'!K$3,FALSE))</f>
        <v>0.69899999999999995</v>
      </c>
      <c r="S277" s="15">
        <f>IF(R276="","",VLOOKUP($E276&amp;$D$91&amp;$D$92,'CCG data'!$A:$AD,'CCG data'!L$3,FALSE))</f>
        <v>0.747</v>
      </c>
      <c r="T277" s="15">
        <f>IF(T276="","",VLOOKUP($E276&amp;$D$91&amp;$D$92,'CCG data'!$A:$AD,'CCG data'!M$3,FALSE))</f>
        <v>0.109</v>
      </c>
      <c r="U277" s="15">
        <f>IF(T276="","",VLOOKUP($E276&amp;$D$91&amp;$D$92,'CCG data'!$A:$AD,'CCG data'!N$3,FALSE))</f>
        <v>0.14399999999999999</v>
      </c>
      <c r="V277" s="15">
        <f>IF(V276="","",VLOOKUP($E276&amp;$D$91&amp;$D$92,'CCG data'!$A:$AD,'CCG data'!O$3,FALSE))</f>
        <v>0.13300000000000001</v>
      </c>
      <c r="W277" s="135">
        <f>IF(V276="","",VLOOKUP($E276&amp;$D$91&amp;$D$92,'CCG data'!$A:$AD,'CCG data'!P$3,FALSE))</f>
        <v>0.17199999999999999</v>
      </c>
      <c r="Z277" s="163" t="str">
        <f>IFERROR(VLOOKUP($E277&amp;$D$92, Outliers!$A$4:$P$214,13,FALSE),"0")</f>
        <v>0</v>
      </c>
      <c r="AA277" s="163" t="str">
        <f>IFERROR(VLOOKUP($E277&amp;$D$92, Outliers!$A$4:$P$214,14,FALSE),"0")</f>
        <v>0</v>
      </c>
      <c r="AB277" s="163" t="str">
        <f>IFERROR(VLOOKUP($E277&amp;$D$92, Outliers!$A$4:$P$214,15,FALSE),"0")</f>
        <v>0</v>
      </c>
    </row>
    <row r="278" spans="4:28" ht="15.75" x14ac:dyDescent="0.25">
      <c r="D278" s="318"/>
      <c r="E278" s="104" t="s">
        <v>209</v>
      </c>
      <c r="F278" s="405" t="str">
        <f>IF(OR(ISERROR(VLOOKUP($E278&amp;$D$91&amp;$D$92,'CCG data'!$A:$AD,'CCG data'!R$3,FALSE)),ISBLANK(VLOOKUP($E278&amp;$D$91&amp;$D$92,'CCG data'!$A:$AD,'CCG data'!R$3,FALSE))),"",VLOOKUP($E278&amp;$D$91&amp;$D$92,'CCG data'!$A:$AD,'CCG data'!R$3,FALSE))</f>
        <v/>
      </c>
      <c r="G278" s="406"/>
      <c r="H278" s="406">
        <f>IF(OR(ISERROR(VLOOKUP($E278&amp;$D$91&amp;$D$92,'CCG data'!$A:$AD,'CCG data'!S$3,FALSE)),ISBLANK(VLOOKUP($E278&amp;$D$91&amp;$D$92,'CCG data'!$A:$AD,'CCG data'!S$3,FALSE))),"",VLOOKUP($E278&amp;$D$91&amp;$D$92,'CCG data'!$A:$AD,'CCG data'!S$3,FALSE))</f>
        <v>133.37984787723562</v>
      </c>
      <c r="I278" s="406"/>
      <c r="J278" s="406">
        <f>IF(OR(ISERROR(VLOOKUP($E278&amp;$D$91&amp;$D$92,'CCG data'!$A:$AD,'CCG data'!T$3,FALSE)),ISBLANK(VLOOKUP($E278&amp;$D$91&amp;$D$92,'CCG data'!$A:$AD,'CCG data'!T$3,FALSE))),"",VLOOKUP($E278&amp;$D$91&amp;$D$92,'CCG data'!$A:$AD,'CCG data'!T$3,FALSE))</f>
        <v>21.341837603456643</v>
      </c>
      <c r="K278" s="406"/>
      <c r="L278" s="406">
        <f>IF(OR(ISERROR(VLOOKUP($E278&amp;$D$91&amp;$D$92,'CCG data'!$A:$AD,'CCG data'!U$3,FALSE)),ISBLANK(VLOOKUP($E278&amp;$D$91&amp;$D$92,'CCG data'!$A:$AD,'CCG data'!U$3,FALSE))),"",VLOOKUP($E278&amp;$D$91&amp;$D$92,'CCG data'!$A:$AD,'CCG data'!U$3,FALSE))</f>
        <v>22.157996688258297</v>
      </c>
      <c r="M278" s="407"/>
      <c r="N278" s="362">
        <f>IF(OR(ISERROR(VLOOKUP($E278&amp;$D$91&amp;$D$92,'CCG data'!$A:$AD,'CCG data'!G$3,FALSE)),ISBLANK(VLOOKUP($E278&amp;$D$91&amp;$D$92,'CCG data'!$A:$AD,'CCG data'!G$3,FALSE))),"",VLOOKUP($E278&amp;$D$91&amp;$D$92,'CCG data'!$A:$AD,'CCG data'!G$3,FALSE))</f>
        <v>1740</v>
      </c>
      <c r="P278" s="397" t="str">
        <f>IF(OR(ISERROR(VLOOKUP($E278&amp;$D$91&amp;$D$92,'CCG data'!$A:$AD,'CCG data'!B$3,FALSE)),ISBLANK(VLOOKUP($E278&amp;$D$91&amp;$D$92,'CCG data'!$A:$AD,'CCG data'!B$3,FALSE))),"",VLOOKUP($E278&amp;$D$91&amp;$D$92,'CCG data'!$A:$AD,'CCG data'!B$3,FALSE))</f>
        <v/>
      </c>
      <c r="Q278" s="263"/>
      <c r="R278" s="263">
        <f>IF(OR(ISERROR(VLOOKUP($E278&amp;$D$91&amp;$D$92,'CCG data'!$A:$AD,'CCG data'!C$3,FALSE)),ISBLANK(VLOOKUP($E278&amp;$D$91&amp;$D$92,'CCG data'!$A:$AD,'CCG data'!C$3,FALSE))),"",VLOOKUP($E278&amp;$D$91&amp;$D$92,'CCG data'!$A:$AD,'CCG data'!C$3,FALSE))</f>
        <v>0.75919540229885063</v>
      </c>
      <c r="S278" s="263"/>
      <c r="T278" s="263">
        <f>IF(OR(ISERROR(VLOOKUP($E278&amp;$D$91&amp;$D$92,'CCG data'!$A:$AD,'CCG data'!D$3,FALSE)),ISBLANK(VLOOKUP($E278&amp;$D$91&amp;$D$92,'CCG data'!$A:$AD,'CCG data'!D$3,FALSE))),"",VLOOKUP($E278&amp;$D$91&amp;$D$92,'CCG data'!$A:$AD,'CCG data'!D$3,FALSE))</f>
        <v>0.11091954022988505</v>
      </c>
      <c r="U278" s="263"/>
      <c r="V278" s="263">
        <f>IF(OR(ISERROR(VLOOKUP($E278&amp;$D$91&amp;$D$92,'CCG data'!$A:$AD,'CCG data'!E$3,FALSE)),ISBLANK(VLOOKUP($E278&amp;$D$91&amp;$D$92,'CCG data'!$A:$AD,'CCG data'!E$3,FALSE))),"",VLOOKUP($E278&amp;$D$91&amp;$D$92,'CCG data'!$A:$AD,'CCG data'!E$3,FALSE))</f>
        <v>0.12988505747126436</v>
      </c>
      <c r="W278" s="398"/>
      <c r="Z278" s="163">
        <f>IFERROR(VLOOKUP($E278&amp;$D$92, Outliers!$A$4:$P$214,13,FALSE),"0")</f>
        <v>0</v>
      </c>
      <c r="AA278" s="163">
        <f>IFERROR(VLOOKUP($E278&amp;$D$92, Outliers!$A$4:$P$214,14,FALSE),"0")</f>
        <v>1</v>
      </c>
      <c r="AB278" s="163">
        <f>IFERROR(VLOOKUP($E278&amp;$D$92, Outliers!$A$4:$P$214,15,FALSE),"0")</f>
        <v>1</v>
      </c>
    </row>
    <row r="279" spans="4:28" x14ac:dyDescent="0.25">
      <c r="D279" s="318"/>
      <c r="E279" s="103" t="s">
        <v>27</v>
      </c>
      <c r="F279" s="95" t="str">
        <f>IF(P278="","",VLOOKUP($E278&amp;$D$91&amp;$D$92,'CCG data'!$A:$AD,'CCG data'!W$3,FALSE))</f>
        <v/>
      </c>
      <c r="G279" s="96" t="str">
        <f>IF(P278="","",VLOOKUP($E278&amp;$D$91&amp;$D$92,'CCG data'!$A:$AD,'CCG data'!X$3,FALSE))</f>
        <v/>
      </c>
      <c r="H279" s="96">
        <f>IF(R278="","",VLOOKUP($E278&amp;$D$91&amp;$D$92,'CCG data'!$A:$AD,'CCG data'!Y$3,FALSE))</f>
        <v>126.18709929136755</v>
      </c>
      <c r="I279" s="96">
        <f>IF(R278="","",VLOOKUP($E278&amp;$D$91&amp;$D$92,'CCG data'!$A:$AD,'CCG data'!Z$3,FALSE))</f>
        <v>140.57259646310368</v>
      </c>
      <c r="J279" s="96">
        <f>IF(T278="","",VLOOKUP($E278&amp;$D$91&amp;$D$92,'CCG data'!$A:$AD,'CCG data'!AA$3,FALSE))</f>
        <v>18.330848195506427</v>
      </c>
      <c r="K279" s="96">
        <f>IF(T278="","",VLOOKUP($E278&amp;$D$91&amp;$D$92,'CCG data'!$A:$AD,'CCG data'!AB$3,FALSE))</f>
        <v>24.352827011406859</v>
      </c>
      <c r="L279" s="96">
        <f>IF(V278="","",VLOOKUP($E278&amp;$D$91&amp;$D$92,'CCG data'!$A:$AD,'CCG data'!AC$3,FALSE))</f>
        <v>19.269097779069973</v>
      </c>
      <c r="M279" s="96">
        <f>IF(V278="","",VLOOKUP($E278&amp;$D$91&amp;$D$92,'CCG data'!$A:$AD,'CCG data'!AD$3,FALSE))</f>
        <v>25.046895597446621</v>
      </c>
      <c r="N279" s="363"/>
      <c r="P279" s="150" t="str">
        <f>IF(P278="","",VLOOKUP($E278&amp;$D$91&amp;$D$92,'CCG data'!$A:$AD,'CCG data'!I$3,FALSE))</f>
        <v/>
      </c>
      <c r="Q279" s="15" t="str">
        <f>IF(P278="","",VLOOKUP($E278&amp;$D$91&amp;$D$92,'CCG data'!$A:$AD,'CCG data'!J$3,FALSE))</f>
        <v/>
      </c>
      <c r="R279" s="15">
        <f>IF(R278="","",VLOOKUP($E278&amp;$D$91&amp;$D$92,'CCG data'!$A:$AD,'CCG data'!K$3,FALSE))</f>
        <v>0.73899999999999999</v>
      </c>
      <c r="S279" s="15">
        <f>IF(R278="","",VLOOKUP($E278&amp;$D$91&amp;$D$92,'CCG data'!$A:$AD,'CCG data'!L$3,FALSE))</f>
        <v>0.77900000000000003</v>
      </c>
      <c r="T279" s="15">
        <f>IF(T278="","",VLOOKUP($E278&amp;$D$91&amp;$D$92,'CCG data'!$A:$AD,'CCG data'!M$3,FALSE))</f>
        <v>9.7000000000000003E-2</v>
      </c>
      <c r="U279" s="15">
        <f>IF(T278="","",VLOOKUP($E278&amp;$D$91&amp;$D$92,'CCG data'!$A:$AD,'CCG data'!N$3,FALSE))</f>
        <v>0.127</v>
      </c>
      <c r="V279" s="15">
        <f>IF(V278="","",VLOOKUP($E278&amp;$D$91&amp;$D$92,'CCG data'!$A:$AD,'CCG data'!O$3,FALSE))</f>
        <v>0.115</v>
      </c>
      <c r="W279" s="135">
        <f>IF(V278="","",VLOOKUP($E278&amp;$D$91&amp;$D$92,'CCG data'!$A:$AD,'CCG data'!P$3,FALSE))</f>
        <v>0.14699999999999999</v>
      </c>
      <c r="Z279" s="163" t="str">
        <f>IFERROR(VLOOKUP($E279&amp;$D$92, Outliers!$A$4:$P$214,13,FALSE),"0")</f>
        <v>0</v>
      </c>
      <c r="AA279" s="163" t="str">
        <f>IFERROR(VLOOKUP($E279&amp;$D$92, Outliers!$A$4:$P$214,14,FALSE),"0")</f>
        <v>0</v>
      </c>
      <c r="AB279" s="163" t="str">
        <f>IFERROR(VLOOKUP($E279&amp;$D$92, Outliers!$A$4:$P$214,15,FALSE),"0")</f>
        <v>0</v>
      </c>
    </row>
    <row r="280" spans="4:28" ht="15.75" x14ac:dyDescent="0.25">
      <c r="D280" s="318"/>
      <c r="E280" s="104" t="s">
        <v>210</v>
      </c>
      <c r="F280" s="405" t="str">
        <f>IF(OR(ISERROR(VLOOKUP($E280&amp;$D$91&amp;$D$92,'CCG data'!$A:$AD,'CCG data'!R$3,FALSE)),ISBLANK(VLOOKUP($E280&amp;$D$91&amp;$D$92,'CCG data'!$A:$AD,'CCG data'!R$3,FALSE))),"",VLOOKUP($E280&amp;$D$91&amp;$D$92,'CCG data'!$A:$AD,'CCG data'!R$3,FALSE))</f>
        <v/>
      </c>
      <c r="G280" s="406"/>
      <c r="H280" s="406">
        <f>IF(OR(ISERROR(VLOOKUP($E280&amp;$D$91&amp;$D$92,'CCG data'!$A:$AD,'CCG data'!S$3,FALSE)),ISBLANK(VLOOKUP($E280&amp;$D$91&amp;$D$92,'CCG data'!$A:$AD,'CCG data'!S$3,FALSE))),"",VLOOKUP($E280&amp;$D$91&amp;$D$92,'CCG data'!$A:$AD,'CCG data'!S$3,FALSE))</f>
        <v>83.839952980977017</v>
      </c>
      <c r="I280" s="406"/>
      <c r="J280" s="406">
        <f>IF(OR(ISERROR(VLOOKUP($E280&amp;$D$91&amp;$D$92,'CCG data'!$A:$AD,'CCG data'!T$3,FALSE)),ISBLANK(VLOOKUP($E280&amp;$D$91&amp;$D$92,'CCG data'!$A:$AD,'CCG data'!T$3,FALSE))),"",VLOOKUP($E280&amp;$D$91&amp;$D$92,'CCG data'!$A:$AD,'CCG data'!T$3,FALSE))</f>
        <v>15.396597917399935</v>
      </c>
      <c r="K280" s="406"/>
      <c r="L280" s="406">
        <f>IF(OR(ISERROR(VLOOKUP($E280&amp;$D$91&amp;$D$92,'CCG data'!$A:$AD,'CCG data'!U$3,FALSE)),ISBLANK(VLOOKUP($E280&amp;$D$91&amp;$D$92,'CCG data'!$A:$AD,'CCG data'!U$3,FALSE))),"",VLOOKUP($E280&amp;$D$91&amp;$D$92,'CCG data'!$A:$AD,'CCG data'!U$3,FALSE))</f>
        <v>24.376662588282699</v>
      </c>
      <c r="M280" s="407"/>
      <c r="N280" s="362">
        <f>IF(OR(ISERROR(VLOOKUP($E280&amp;$D$91&amp;$D$92,'CCG data'!$A:$AD,'CCG data'!G$3,FALSE)),ISBLANK(VLOOKUP($E280&amp;$D$91&amp;$D$92,'CCG data'!$A:$AD,'CCG data'!G$3,FALSE))),"",VLOOKUP($E280&amp;$D$91&amp;$D$92,'CCG data'!$A:$AD,'CCG data'!G$3,FALSE))</f>
        <v>1110</v>
      </c>
      <c r="P280" s="397" t="str">
        <f>IF(OR(ISERROR(VLOOKUP($E280&amp;$D$91&amp;$D$92,'CCG data'!$A:$AD,'CCG data'!B$3,FALSE)),ISBLANK(VLOOKUP($E280&amp;$D$91&amp;$D$92,'CCG data'!$A:$AD,'CCG data'!B$3,FALSE))),"",VLOOKUP($E280&amp;$D$91&amp;$D$92,'CCG data'!$A:$AD,'CCG data'!B$3,FALSE))</f>
        <v/>
      </c>
      <c r="Q280" s="263"/>
      <c r="R280" s="263">
        <f>IF(OR(ISERROR(VLOOKUP($E280&amp;$D$91&amp;$D$92,'CCG data'!$A:$AD,'CCG data'!C$3,FALSE)),ISBLANK(VLOOKUP($E280&amp;$D$91&amp;$D$92,'CCG data'!$A:$AD,'CCG data'!C$3,FALSE))),"",VLOOKUP($E280&amp;$D$91&amp;$D$92,'CCG data'!$A:$AD,'CCG data'!C$3,FALSE))</f>
        <v>0.68468468468468469</v>
      </c>
      <c r="S280" s="263"/>
      <c r="T280" s="263">
        <f>IF(OR(ISERROR(VLOOKUP($E280&amp;$D$91&amp;$D$92,'CCG data'!$A:$AD,'CCG data'!D$3,FALSE)),ISBLANK(VLOOKUP($E280&amp;$D$91&amp;$D$92,'CCG data'!$A:$AD,'CCG data'!D$3,FALSE))),"",VLOOKUP($E280&amp;$D$91&amp;$D$92,'CCG data'!$A:$AD,'CCG data'!D$3,FALSE))</f>
        <v>0.11261261261261261</v>
      </c>
      <c r="U280" s="263"/>
      <c r="V280" s="263">
        <f>IF(OR(ISERROR(VLOOKUP($E280&amp;$D$91&amp;$D$92,'CCG data'!$A:$AD,'CCG data'!E$3,FALSE)),ISBLANK(VLOOKUP($E280&amp;$D$91&amp;$D$92,'CCG data'!$A:$AD,'CCG data'!E$3,FALSE))),"",VLOOKUP($E280&amp;$D$91&amp;$D$92,'CCG data'!$A:$AD,'CCG data'!E$3,FALSE))</f>
        <v>0.20270270270270271</v>
      </c>
      <c r="W280" s="398"/>
      <c r="Z280" s="163">
        <f>IFERROR(VLOOKUP($E280&amp;$D$92, Outliers!$A$4:$P$214,13,FALSE),"0")</f>
        <v>1</v>
      </c>
      <c r="AA280" s="163">
        <f>IFERROR(VLOOKUP($E280&amp;$D$92, Outliers!$A$4:$P$214,14,FALSE),"0")</f>
        <v>0</v>
      </c>
      <c r="AB280" s="163">
        <f>IFERROR(VLOOKUP($E280&amp;$D$92, Outliers!$A$4:$P$214,15,FALSE),"0")</f>
        <v>0</v>
      </c>
    </row>
    <row r="281" spans="4:28" x14ac:dyDescent="0.25">
      <c r="D281" s="318"/>
      <c r="E281" s="103" t="s">
        <v>27</v>
      </c>
      <c r="F281" s="95" t="str">
        <f>IF(P280="","",VLOOKUP($E280&amp;$D$91&amp;$D$92,'CCG data'!$A:$AD,'CCG data'!W$3,FALSE))</f>
        <v/>
      </c>
      <c r="G281" s="96" t="str">
        <f>IF(P280="","",VLOOKUP($E280&amp;$D$91&amp;$D$92,'CCG data'!$A:$AD,'CCG data'!X$3,FALSE))</f>
        <v/>
      </c>
      <c r="H281" s="96">
        <f>IF(R280="","",VLOOKUP($E280&amp;$D$91&amp;$D$92,'CCG data'!$A:$AD,'CCG data'!Y$3,FALSE))</f>
        <v>77.87921130056921</v>
      </c>
      <c r="I281" s="96">
        <f>IF(R280="","",VLOOKUP($E280&amp;$D$91&amp;$D$92,'CCG data'!$A:$AD,'CCG data'!Z$3,FALSE))</f>
        <v>89.800694661384824</v>
      </c>
      <c r="J281" s="96">
        <f>IF(T280="","",VLOOKUP($E280&amp;$D$91&amp;$D$92,'CCG data'!$A:$AD,'CCG data'!AA$3,FALSE))</f>
        <v>12.69745529546176</v>
      </c>
      <c r="K281" s="96">
        <f>IF(T280="","",VLOOKUP($E280&amp;$D$91&amp;$D$92,'CCG data'!$A:$AD,'CCG data'!AB$3,FALSE))</f>
        <v>18.095740539338109</v>
      </c>
      <c r="L281" s="96">
        <f>IF(V280="","",VLOOKUP($E280&amp;$D$91&amp;$D$92,'CCG data'!$A:$AD,'CCG data'!AC$3,FALSE))</f>
        <v>21.191445343413761</v>
      </c>
      <c r="M281" s="96">
        <f>IF(V280="","",VLOOKUP($E280&amp;$D$91&amp;$D$92,'CCG data'!$A:$AD,'CCG data'!AD$3,FALSE))</f>
        <v>27.561879833151636</v>
      </c>
      <c r="N281" s="363"/>
      <c r="P281" s="150" t="str">
        <f>IF(P280="","",VLOOKUP($E280&amp;$D$91&amp;$D$92,'CCG data'!$A:$AD,'CCG data'!I$3,FALSE))</f>
        <v/>
      </c>
      <c r="Q281" s="15" t="str">
        <f>IF(P280="","",VLOOKUP($E280&amp;$D$91&amp;$D$92,'CCG data'!$A:$AD,'CCG data'!J$3,FALSE))</f>
        <v/>
      </c>
      <c r="R281" s="15">
        <f>IF(R280="","",VLOOKUP($E280&amp;$D$91&amp;$D$92,'CCG data'!$A:$AD,'CCG data'!K$3,FALSE))</f>
        <v>0.65700000000000003</v>
      </c>
      <c r="S281" s="15">
        <f>IF(R280="","",VLOOKUP($E280&amp;$D$91&amp;$D$92,'CCG data'!$A:$AD,'CCG data'!L$3,FALSE))</f>
        <v>0.71099999999999997</v>
      </c>
      <c r="T281" s="15">
        <f>IF(T280="","",VLOOKUP($E280&amp;$D$91&amp;$D$92,'CCG data'!$A:$AD,'CCG data'!M$3,FALSE))</f>
        <v>9.5000000000000001E-2</v>
      </c>
      <c r="U281" s="15">
        <f>IF(T280="","",VLOOKUP($E280&amp;$D$91&amp;$D$92,'CCG data'!$A:$AD,'CCG data'!N$3,FALSE))</f>
        <v>0.13300000000000001</v>
      </c>
      <c r="V281" s="15">
        <f>IF(V280="","",VLOOKUP($E280&amp;$D$91&amp;$D$92,'CCG data'!$A:$AD,'CCG data'!O$3,FALSE))</f>
        <v>0.18</v>
      </c>
      <c r="W281" s="135">
        <f>IF(V280="","",VLOOKUP($E280&amp;$D$91&amp;$D$92,'CCG data'!$A:$AD,'CCG data'!P$3,FALSE))</f>
        <v>0.22700000000000001</v>
      </c>
      <c r="Z281" s="163" t="str">
        <f>IFERROR(VLOOKUP($E281&amp;$D$92, Outliers!$A$4:$P$214,13,FALSE),"0")</f>
        <v>0</v>
      </c>
      <c r="AA281" s="163" t="str">
        <f>IFERROR(VLOOKUP($E281&amp;$D$92, Outliers!$A$4:$P$214,14,FALSE),"0")</f>
        <v>0</v>
      </c>
      <c r="AB281" s="163" t="str">
        <f>IFERROR(VLOOKUP($E281&amp;$D$92, Outliers!$A$4:$P$214,15,FALSE),"0")</f>
        <v>0</v>
      </c>
    </row>
    <row r="282" spans="4:28" ht="15.75" x14ac:dyDescent="0.25">
      <c r="D282" s="318"/>
      <c r="E282" s="104" t="s">
        <v>211</v>
      </c>
      <c r="F282" s="405" t="str">
        <f>IF(OR(ISERROR(VLOOKUP($E282&amp;$D$91&amp;$D$92,'CCG data'!$A:$AD,'CCG data'!R$3,FALSE)),ISBLANK(VLOOKUP($E282&amp;$D$91&amp;$D$92,'CCG data'!$A:$AD,'CCG data'!R$3,FALSE))),"",VLOOKUP($E282&amp;$D$91&amp;$D$92,'CCG data'!$A:$AD,'CCG data'!R$3,FALSE))</f>
        <v/>
      </c>
      <c r="G282" s="406"/>
      <c r="H282" s="406">
        <f>IF(OR(ISERROR(VLOOKUP($E282&amp;$D$91&amp;$D$92,'CCG data'!$A:$AD,'CCG data'!S$3,FALSE)),ISBLANK(VLOOKUP($E282&amp;$D$91&amp;$D$92,'CCG data'!$A:$AD,'CCG data'!S$3,FALSE))),"",VLOOKUP($E282&amp;$D$91&amp;$D$92,'CCG data'!$A:$AD,'CCG data'!S$3,FALSE))</f>
        <v>182.22663677004286</v>
      </c>
      <c r="I282" s="406"/>
      <c r="J282" s="406">
        <f>IF(OR(ISERROR(VLOOKUP($E282&amp;$D$91&amp;$D$92,'CCG data'!$A:$AD,'CCG data'!T$3,FALSE)),ISBLANK(VLOOKUP($E282&amp;$D$91&amp;$D$92,'CCG data'!$A:$AD,'CCG data'!T$3,FALSE))),"",VLOOKUP($E282&amp;$D$91&amp;$D$92,'CCG data'!$A:$AD,'CCG data'!T$3,FALSE))</f>
        <v>19.444149333142853</v>
      </c>
      <c r="K282" s="406"/>
      <c r="L282" s="406">
        <f>IF(OR(ISERROR(VLOOKUP($E282&amp;$D$91&amp;$D$92,'CCG data'!$A:$AD,'CCG data'!U$3,FALSE)),ISBLANK(VLOOKUP($E282&amp;$D$91&amp;$D$92,'CCG data'!$A:$AD,'CCG data'!U$3,FALSE))),"",VLOOKUP($E282&amp;$D$91&amp;$D$92,'CCG data'!$A:$AD,'CCG data'!U$3,FALSE))</f>
        <v>23.773535278974634</v>
      </c>
      <c r="M282" s="407"/>
      <c r="N282" s="362">
        <f>IF(OR(ISERROR(VLOOKUP($E282&amp;$D$91&amp;$D$92,'CCG data'!$A:$AD,'CCG data'!G$3,FALSE)),ISBLANK(VLOOKUP($E282&amp;$D$91&amp;$D$92,'CCG data'!$A:$AD,'CCG data'!G$3,FALSE))),"",VLOOKUP($E282&amp;$D$91&amp;$D$92,'CCG data'!$A:$AD,'CCG data'!G$3,FALSE))</f>
        <v>1494</v>
      </c>
      <c r="P282" s="397" t="str">
        <f>IF(OR(ISERROR(VLOOKUP($E282&amp;$D$91&amp;$D$92,'CCG data'!$A:$AD,'CCG data'!B$3,FALSE)),ISBLANK(VLOOKUP($E282&amp;$D$91&amp;$D$92,'CCG data'!$A:$AD,'CCG data'!B$3,FALSE))),"",VLOOKUP($E282&amp;$D$91&amp;$D$92,'CCG data'!$A:$AD,'CCG data'!B$3,FALSE))</f>
        <v/>
      </c>
      <c r="Q282" s="263"/>
      <c r="R282" s="263">
        <f>IF(OR(ISERROR(VLOOKUP($E282&amp;$D$91&amp;$D$92,'CCG data'!$A:$AD,'CCG data'!C$3,FALSE)),ISBLANK(VLOOKUP($E282&amp;$D$91&amp;$D$92,'CCG data'!$A:$AD,'CCG data'!C$3,FALSE))),"",VLOOKUP($E282&amp;$D$91&amp;$D$92,'CCG data'!$A:$AD,'CCG data'!C$3,FALSE))</f>
        <v>0.82262382864792505</v>
      </c>
      <c r="S282" s="263"/>
      <c r="T282" s="263">
        <f>IF(OR(ISERROR(VLOOKUP($E282&amp;$D$91&amp;$D$92,'CCG data'!$A:$AD,'CCG data'!D$3,FALSE)),ISBLANK(VLOOKUP($E282&amp;$D$91&amp;$D$92,'CCG data'!$A:$AD,'CCG data'!D$3,FALSE))),"",VLOOKUP($E282&amp;$D$91&amp;$D$92,'CCG data'!$A:$AD,'CCG data'!D$3,FALSE))</f>
        <v>7.1619812583668008E-2</v>
      </c>
      <c r="U282" s="263"/>
      <c r="V282" s="263">
        <f>IF(OR(ISERROR(VLOOKUP($E282&amp;$D$91&amp;$D$92,'CCG data'!$A:$AD,'CCG data'!E$3,FALSE)),ISBLANK(VLOOKUP($E282&amp;$D$91&amp;$D$92,'CCG data'!$A:$AD,'CCG data'!E$3,FALSE))),"",VLOOKUP($E282&amp;$D$91&amp;$D$92,'CCG data'!$A:$AD,'CCG data'!E$3,FALSE))</f>
        <v>0.10575635876840696</v>
      </c>
      <c r="W282" s="398"/>
      <c r="Z282" s="163">
        <f>IFERROR(VLOOKUP($E282&amp;$D$92, Outliers!$A$4:$P$214,13,FALSE),"0")</f>
        <v>1</v>
      </c>
      <c r="AA282" s="163">
        <f>IFERROR(VLOOKUP($E282&amp;$D$92, Outliers!$A$4:$P$214,14,FALSE),"0")</f>
        <v>0</v>
      </c>
      <c r="AB282" s="163">
        <f>IFERROR(VLOOKUP($E282&amp;$D$92, Outliers!$A$4:$P$214,15,FALSE),"0")</f>
        <v>0</v>
      </c>
    </row>
    <row r="283" spans="4:28" x14ac:dyDescent="0.25">
      <c r="D283" s="318"/>
      <c r="E283" s="103" t="s">
        <v>27</v>
      </c>
      <c r="F283" s="95" t="str">
        <f>IF(P282="","",VLOOKUP($E282&amp;$D$91&amp;$D$92,'CCG data'!$A:$AD,'CCG data'!W$3,FALSE))</f>
        <v/>
      </c>
      <c r="G283" s="96" t="str">
        <f>IF(P282="","",VLOOKUP($E282&amp;$D$91&amp;$D$92,'CCG data'!$A:$AD,'CCG data'!X$3,FALSE))</f>
        <v/>
      </c>
      <c r="H283" s="96">
        <f>IF(R282="","",VLOOKUP($E282&amp;$D$91&amp;$D$92,'CCG data'!$A:$AD,'CCG data'!Y$3,FALSE))</f>
        <v>172.0385651409396</v>
      </c>
      <c r="I283" s="96">
        <f>IF(R282="","",VLOOKUP($E282&amp;$D$91&amp;$D$92,'CCG data'!$A:$AD,'CCG data'!Z$3,FALSE))</f>
        <v>192.41470839914612</v>
      </c>
      <c r="J283" s="96">
        <f>IF(T282="","",VLOOKUP($E282&amp;$D$91&amp;$D$92,'CCG data'!$A:$AD,'CCG data'!AA$3,FALSE))</f>
        <v>15.759865076017642</v>
      </c>
      <c r="K283" s="96">
        <f>IF(T282="","",VLOOKUP($E282&amp;$D$91&amp;$D$92,'CCG data'!$A:$AD,'CCG data'!AB$3,FALSE))</f>
        <v>23.128433590268067</v>
      </c>
      <c r="L283" s="96">
        <f>IF(V282="","",VLOOKUP($E282&amp;$D$91&amp;$D$92,'CCG data'!$A:$AD,'CCG data'!AC$3,FALSE))</f>
        <v>20.066546283262429</v>
      </c>
      <c r="M283" s="96">
        <f>IF(V282="","",VLOOKUP($E282&amp;$D$91&amp;$D$92,'CCG data'!$A:$AD,'CCG data'!AD$3,FALSE))</f>
        <v>27.480524274686839</v>
      </c>
      <c r="N283" s="363"/>
      <c r="P283" s="150" t="str">
        <f>IF(P282="","",VLOOKUP($E282&amp;$D$91&amp;$D$92,'CCG data'!$A:$AD,'CCG data'!I$3,FALSE))</f>
        <v/>
      </c>
      <c r="Q283" s="15" t="str">
        <f>IF(P282="","",VLOOKUP($E282&amp;$D$91&amp;$D$92,'CCG data'!$A:$AD,'CCG data'!J$3,FALSE))</f>
        <v/>
      </c>
      <c r="R283" s="15">
        <f>IF(R282="","",VLOOKUP($E282&amp;$D$91&amp;$D$92,'CCG data'!$A:$AD,'CCG data'!K$3,FALSE))</f>
        <v>0.80200000000000005</v>
      </c>
      <c r="S283" s="15">
        <f>IF(R282="","",VLOOKUP($E282&amp;$D$91&amp;$D$92,'CCG data'!$A:$AD,'CCG data'!L$3,FALSE))</f>
        <v>0.84099999999999997</v>
      </c>
      <c r="T283" s="15">
        <f>IF(T282="","",VLOOKUP($E282&amp;$D$91&amp;$D$92,'CCG data'!$A:$AD,'CCG data'!M$3,FALSE))</f>
        <v>0.06</v>
      </c>
      <c r="U283" s="15">
        <f>IF(T282="","",VLOOKUP($E282&amp;$D$91&amp;$D$92,'CCG data'!$A:$AD,'CCG data'!N$3,FALSE))</f>
        <v>8.5999999999999993E-2</v>
      </c>
      <c r="V283" s="15">
        <f>IF(V282="","",VLOOKUP($E282&amp;$D$91&amp;$D$92,'CCG data'!$A:$AD,'CCG data'!O$3,FALSE))</f>
        <v>9.0999999999999998E-2</v>
      </c>
      <c r="W283" s="135">
        <f>IF(V282="","",VLOOKUP($E282&amp;$D$91&amp;$D$92,'CCG data'!$A:$AD,'CCG data'!P$3,FALSE))</f>
        <v>0.122</v>
      </c>
      <c r="Z283" s="163" t="str">
        <f>IFERROR(VLOOKUP($E283&amp;$D$92, Outliers!$A$4:$P$214,13,FALSE),"0")</f>
        <v>0</v>
      </c>
      <c r="AA283" s="163" t="str">
        <f>IFERROR(VLOOKUP($E283&amp;$D$92, Outliers!$A$4:$P$214,14,FALSE),"0")</f>
        <v>0</v>
      </c>
      <c r="AB283" s="163" t="str">
        <f>IFERROR(VLOOKUP($E283&amp;$D$92, Outliers!$A$4:$P$214,15,FALSE),"0")</f>
        <v>0</v>
      </c>
    </row>
    <row r="284" spans="4:28" ht="15.75" x14ac:dyDescent="0.25">
      <c r="D284" s="318"/>
      <c r="E284" s="104" t="s">
        <v>212</v>
      </c>
      <c r="F284" s="405" t="str">
        <f>IF(OR(ISERROR(VLOOKUP($E284&amp;$D$91&amp;$D$92,'CCG data'!$A:$AD,'CCG data'!R$3,FALSE)),ISBLANK(VLOOKUP($E284&amp;$D$91&amp;$D$92,'CCG data'!$A:$AD,'CCG data'!R$3,FALSE))),"",VLOOKUP($E284&amp;$D$91&amp;$D$92,'CCG data'!$A:$AD,'CCG data'!R$3,FALSE))</f>
        <v/>
      </c>
      <c r="G284" s="406"/>
      <c r="H284" s="406">
        <f>IF(OR(ISERROR(VLOOKUP($E284&amp;$D$91&amp;$D$92,'CCG data'!$A:$AD,'CCG data'!S$3,FALSE)),ISBLANK(VLOOKUP($E284&amp;$D$91&amp;$D$92,'CCG data'!$A:$AD,'CCG data'!S$3,FALSE))),"",VLOOKUP($E284&amp;$D$91&amp;$D$92,'CCG data'!$A:$AD,'CCG data'!S$3,FALSE))</f>
        <v>138.27237849615685</v>
      </c>
      <c r="I284" s="406"/>
      <c r="J284" s="406">
        <f>IF(OR(ISERROR(VLOOKUP($E284&amp;$D$91&amp;$D$92,'CCG data'!$A:$AD,'CCG data'!T$3,FALSE)),ISBLANK(VLOOKUP($E284&amp;$D$91&amp;$D$92,'CCG data'!$A:$AD,'CCG data'!T$3,FALSE))),"",VLOOKUP($E284&amp;$D$91&amp;$D$92,'CCG data'!$A:$AD,'CCG data'!T$3,FALSE))</f>
        <v>15.709829160852516</v>
      </c>
      <c r="K284" s="406"/>
      <c r="L284" s="406">
        <f>IF(OR(ISERROR(VLOOKUP($E284&amp;$D$91&amp;$D$92,'CCG data'!$A:$AD,'CCG data'!U$3,FALSE)),ISBLANK(VLOOKUP($E284&amp;$D$91&amp;$D$92,'CCG data'!$A:$AD,'CCG data'!U$3,FALSE))),"",VLOOKUP($E284&amp;$D$91&amp;$D$92,'CCG data'!$A:$AD,'CCG data'!U$3,FALSE))</f>
        <v>30.119512163766402</v>
      </c>
      <c r="M284" s="407"/>
      <c r="N284" s="362">
        <f>IF(OR(ISERROR(VLOOKUP($E284&amp;$D$91&amp;$D$92,'CCG data'!$A:$AD,'CCG data'!G$3,FALSE)),ISBLANK(VLOOKUP($E284&amp;$D$91&amp;$D$92,'CCG data'!$A:$AD,'CCG data'!G$3,FALSE))),"",VLOOKUP($E284&amp;$D$91&amp;$D$92,'CCG data'!$A:$AD,'CCG data'!G$3,FALSE))</f>
        <v>2367</v>
      </c>
      <c r="P284" s="397" t="str">
        <f>IF(OR(ISERROR(VLOOKUP($E284&amp;$D$91&amp;$D$92,'CCG data'!$A:$AD,'CCG data'!B$3,FALSE)),ISBLANK(VLOOKUP($E284&amp;$D$91&amp;$D$92,'CCG data'!$A:$AD,'CCG data'!B$3,FALSE))),"",VLOOKUP($E284&amp;$D$91&amp;$D$92,'CCG data'!$A:$AD,'CCG data'!B$3,FALSE))</f>
        <v/>
      </c>
      <c r="Q284" s="263"/>
      <c r="R284" s="263">
        <f>IF(OR(ISERROR(VLOOKUP($E284&amp;$D$91&amp;$D$92,'CCG data'!$A:$AD,'CCG data'!C$3,FALSE)),ISBLANK(VLOOKUP($E284&amp;$D$91&amp;$D$92,'CCG data'!$A:$AD,'CCG data'!C$3,FALSE))),"",VLOOKUP($E284&amp;$D$91&amp;$D$92,'CCG data'!$A:$AD,'CCG data'!C$3,FALSE))</f>
        <v>0.76172370088719898</v>
      </c>
      <c r="S284" s="263"/>
      <c r="T284" s="263">
        <f>IF(OR(ISERROR(VLOOKUP($E284&amp;$D$91&amp;$D$92,'CCG data'!$A:$AD,'CCG data'!D$3,FALSE)),ISBLANK(VLOOKUP($E284&amp;$D$91&amp;$D$92,'CCG data'!$A:$AD,'CCG data'!D$3,FALSE))),"",VLOOKUP($E284&amp;$D$91&amp;$D$92,'CCG data'!$A:$AD,'CCG data'!D$3,FALSE))</f>
        <v>7.3510773130544993E-2</v>
      </c>
      <c r="U284" s="263"/>
      <c r="V284" s="263">
        <f>IF(OR(ISERROR(VLOOKUP($E284&amp;$D$91&amp;$D$92,'CCG data'!$A:$AD,'CCG data'!E$3,FALSE)),ISBLANK(VLOOKUP($E284&amp;$D$91&amp;$D$92,'CCG data'!$A:$AD,'CCG data'!E$3,FALSE))),"",VLOOKUP($E284&amp;$D$91&amp;$D$92,'CCG data'!$A:$AD,'CCG data'!E$3,FALSE))</f>
        <v>0.16476552598225602</v>
      </c>
      <c r="W284" s="398"/>
      <c r="Z284" s="163">
        <f>IFERROR(VLOOKUP($E284&amp;$D$92, Outliers!$A$4:$P$214,13,FALSE),"0")</f>
        <v>0</v>
      </c>
      <c r="AA284" s="163">
        <f>IFERROR(VLOOKUP($E284&amp;$D$92, Outliers!$A$4:$P$214,14,FALSE),"0")</f>
        <v>0</v>
      </c>
      <c r="AB284" s="163">
        <f>IFERROR(VLOOKUP($E284&amp;$D$92, Outliers!$A$4:$P$214,15,FALSE),"0")</f>
        <v>0</v>
      </c>
    </row>
    <row r="285" spans="4:28" x14ac:dyDescent="0.25">
      <c r="D285" s="318"/>
      <c r="E285" s="103" t="s">
        <v>27</v>
      </c>
      <c r="F285" s="95" t="str">
        <f>IF(P284="","",VLOOKUP($E284&amp;$D$91&amp;$D$92,'CCG data'!$A:$AD,'CCG data'!W$3,FALSE))</f>
        <v/>
      </c>
      <c r="G285" s="96" t="str">
        <f>IF(P284="","",VLOOKUP($E284&amp;$D$91&amp;$D$92,'CCG data'!$A:$AD,'CCG data'!X$3,FALSE))</f>
        <v/>
      </c>
      <c r="H285" s="96">
        <f>IF(R284="","",VLOOKUP($E284&amp;$D$91&amp;$D$92,'CCG data'!$A:$AD,'CCG data'!Y$3,FALSE))</f>
        <v>131.88983708263831</v>
      </c>
      <c r="I285" s="96">
        <f>IF(R284="","",VLOOKUP($E284&amp;$D$91&amp;$D$92,'CCG data'!$A:$AD,'CCG data'!Z$3,FALSE))</f>
        <v>144.65491990967539</v>
      </c>
      <c r="J285" s="96">
        <f>IF(T284="","",VLOOKUP($E284&amp;$D$91&amp;$D$92,'CCG data'!$A:$AD,'CCG data'!AA$3,FALSE))</f>
        <v>13.375549373499501</v>
      </c>
      <c r="K285" s="96">
        <f>IF(T284="","",VLOOKUP($E284&amp;$D$91&amp;$D$92,'CCG data'!$A:$AD,'CCG data'!AB$3,FALSE))</f>
        <v>18.044108948205533</v>
      </c>
      <c r="L285" s="96">
        <f>IF(V284="","",VLOOKUP($E284&amp;$D$91&amp;$D$92,'CCG data'!$A:$AD,'CCG data'!AC$3,FALSE))</f>
        <v>27.130197026577445</v>
      </c>
      <c r="M285" s="96">
        <f>IF(V284="","",VLOOKUP($E284&amp;$D$91&amp;$D$92,'CCG data'!$A:$AD,'CCG data'!AD$3,FALSE))</f>
        <v>33.108827300955355</v>
      </c>
      <c r="N285" s="363"/>
      <c r="P285" s="150" t="str">
        <f>IF(P284="","",VLOOKUP($E284&amp;$D$91&amp;$D$92,'CCG data'!$A:$AD,'CCG data'!I$3,FALSE))</f>
        <v/>
      </c>
      <c r="Q285" s="15" t="str">
        <f>IF(P284="","",VLOOKUP($E284&amp;$D$91&amp;$D$92,'CCG data'!$A:$AD,'CCG data'!J$3,FALSE))</f>
        <v/>
      </c>
      <c r="R285" s="15">
        <f>IF(R284="","",VLOOKUP($E284&amp;$D$91&amp;$D$92,'CCG data'!$A:$AD,'CCG data'!K$3,FALSE))</f>
        <v>0.74399999999999999</v>
      </c>
      <c r="S285" s="15">
        <f>IF(R284="","",VLOOKUP($E284&amp;$D$91&amp;$D$92,'CCG data'!$A:$AD,'CCG data'!L$3,FALSE))</f>
        <v>0.77800000000000002</v>
      </c>
      <c r="T285" s="15">
        <f>IF(T284="","",VLOOKUP($E284&amp;$D$91&amp;$D$92,'CCG data'!$A:$AD,'CCG data'!M$3,FALSE))</f>
        <v>6.4000000000000001E-2</v>
      </c>
      <c r="U285" s="15">
        <f>IF(T284="","",VLOOKUP($E284&amp;$D$91&amp;$D$92,'CCG data'!$A:$AD,'CCG data'!N$3,FALSE))</f>
        <v>8.5000000000000006E-2</v>
      </c>
      <c r="V285" s="15">
        <f>IF(V284="","",VLOOKUP($E284&amp;$D$91&amp;$D$92,'CCG data'!$A:$AD,'CCG data'!O$3,FALSE))</f>
        <v>0.15</v>
      </c>
      <c r="W285" s="135">
        <f>IF(V284="","",VLOOKUP($E284&amp;$D$91&amp;$D$92,'CCG data'!$A:$AD,'CCG data'!P$3,FALSE))</f>
        <v>0.18</v>
      </c>
      <c r="Z285" s="163" t="str">
        <f>IFERROR(VLOOKUP($E285&amp;$D$92, Outliers!$A$4:$P$214,13,FALSE),"0")</f>
        <v>0</v>
      </c>
      <c r="AA285" s="163" t="str">
        <f>IFERROR(VLOOKUP($E285&amp;$D$92, Outliers!$A$4:$P$214,14,FALSE),"0")</f>
        <v>0</v>
      </c>
      <c r="AB285" s="163" t="str">
        <f>IFERROR(VLOOKUP($E285&amp;$D$92, Outliers!$A$4:$P$214,15,FALSE),"0")</f>
        <v>0</v>
      </c>
    </row>
    <row r="286" spans="4:28" ht="15.75" x14ac:dyDescent="0.25">
      <c r="D286" s="318"/>
      <c r="E286" s="104" t="s">
        <v>213</v>
      </c>
      <c r="F286" s="405" t="str">
        <f>IF(OR(ISERROR(VLOOKUP($E286&amp;$D$91&amp;$D$92,'CCG data'!$A:$AD,'CCG data'!R$3,FALSE)),ISBLANK(VLOOKUP($E286&amp;$D$91&amp;$D$92,'CCG data'!$A:$AD,'CCG data'!R$3,FALSE))),"",VLOOKUP($E286&amp;$D$91&amp;$D$92,'CCG data'!$A:$AD,'CCG data'!R$3,FALSE))</f>
        <v/>
      </c>
      <c r="G286" s="406"/>
      <c r="H286" s="406">
        <f>IF(OR(ISERROR(VLOOKUP($E286&amp;$D$91&amp;$D$92,'CCG data'!$A:$AD,'CCG data'!S$3,FALSE)),ISBLANK(VLOOKUP($E286&amp;$D$91&amp;$D$92,'CCG data'!$A:$AD,'CCG data'!S$3,FALSE))),"",VLOOKUP($E286&amp;$D$91&amp;$D$92,'CCG data'!$A:$AD,'CCG data'!S$3,FALSE))</f>
        <v>140.20634149231245</v>
      </c>
      <c r="I286" s="406"/>
      <c r="J286" s="406">
        <f>IF(OR(ISERROR(VLOOKUP($E286&amp;$D$91&amp;$D$92,'CCG data'!$A:$AD,'CCG data'!T$3,FALSE)),ISBLANK(VLOOKUP($E286&amp;$D$91&amp;$D$92,'CCG data'!$A:$AD,'CCG data'!T$3,FALSE))),"",VLOOKUP($E286&amp;$D$91&amp;$D$92,'CCG data'!$A:$AD,'CCG data'!T$3,FALSE))</f>
        <v>13.870904925122355</v>
      </c>
      <c r="K286" s="406"/>
      <c r="L286" s="406">
        <f>IF(OR(ISERROR(VLOOKUP($E286&amp;$D$91&amp;$D$92,'CCG data'!$A:$AD,'CCG data'!U$3,FALSE)),ISBLANK(VLOOKUP($E286&amp;$D$91&amp;$D$92,'CCG data'!$A:$AD,'CCG data'!U$3,FALSE))),"",VLOOKUP($E286&amp;$D$91&amp;$D$92,'CCG data'!$A:$AD,'CCG data'!U$3,FALSE))</f>
        <v>30.833509433165872</v>
      </c>
      <c r="M286" s="407"/>
      <c r="N286" s="362">
        <f>IF(OR(ISERROR(VLOOKUP($E286&amp;$D$91&amp;$D$92,'CCG data'!$A:$AD,'CCG data'!G$3,FALSE)),ISBLANK(VLOOKUP($E286&amp;$D$91&amp;$D$92,'CCG data'!$A:$AD,'CCG data'!G$3,FALSE))),"",VLOOKUP($E286&amp;$D$91&amp;$D$92,'CCG data'!$A:$AD,'CCG data'!G$3,FALSE))</f>
        <v>1810</v>
      </c>
      <c r="P286" s="397" t="str">
        <f>IF(OR(ISERROR(VLOOKUP($E286&amp;$D$91&amp;$D$92,'CCG data'!$A:$AD,'CCG data'!B$3,FALSE)),ISBLANK(VLOOKUP($E286&amp;$D$91&amp;$D$92,'CCG data'!$A:$AD,'CCG data'!B$3,FALSE))),"",VLOOKUP($E286&amp;$D$91&amp;$D$92,'CCG data'!$A:$AD,'CCG data'!B$3,FALSE))</f>
        <v/>
      </c>
      <c r="Q286" s="263"/>
      <c r="R286" s="263">
        <f>IF(OR(ISERROR(VLOOKUP($E286&amp;$D$91&amp;$D$92,'CCG data'!$A:$AD,'CCG data'!C$3,FALSE)),ISBLANK(VLOOKUP($E286&amp;$D$91&amp;$D$92,'CCG data'!$A:$AD,'CCG data'!C$3,FALSE))),"",VLOOKUP($E286&amp;$D$91&amp;$D$92,'CCG data'!$A:$AD,'CCG data'!C$3,FALSE))</f>
        <v>0.76519337016574585</v>
      </c>
      <c r="S286" s="263"/>
      <c r="T286" s="263">
        <f>IF(OR(ISERROR(VLOOKUP($E286&amp;$D$91&amp;$D$92,'CCG data'!$A:$AD,'CCG data'!D$3,FALSE)),ISBLANK(VLOOKUP($E286&amp;$D$91&amp;$D$92,'CCG data'!$A:$AD,'CCG data'!D$3,FALSE))),"",VLOOKUP($E286&amp;$D$91&amp;$D$92,'CCG data'!$A:$AD,'CCG data'!D$3,FALSE))</f>
        <v>6.7403314917127075E-2</v>
      </c>
      <c r="U286" s="263"/>
      <c r="V286" s="263">
        <f>IF(OR(ISERROR(VLOOKUP($E286&amp;$D$91&amp;$D$92,'CCG data'!$A:$AD,'CCG data'!E$3,FALSE)),ISBLANK(VLOOKUP($E286&amp;$D$91&amp;$D$92,'CCG data'!$A:$AD,'CCG data'!E$3,FALSE))),"",VLOOKUP($E286&amp;$D$91&amp;$D$92,'CCG data'!$A:$AD,'CCG data'!E$3,FALSE))</f>
        <v>0.16740331491712707</v>
      </c>
      <c r="W286" s="398"/>
      <c r="Z286" s="163">
        <f>IFERROR(VLOOKUP($E286&amp;$D$92, Outliers!$A$4:$P$214,13,FALSE),"0")</f>
        <v>0</v>
      </c>
      <c r="AA286" s="163">
        <f>IFERROR(VLOOKUP($E286&amp;$D$92, Outliers!$A$4:$P$214,14,FALSE),"0")</f>
        <v>0</v>
      </c>
      <c r="AB286" s="163">
        <f>IFERROR(VLOOKUP($E286&amp;$D$92, Outliers!$A$4:$P$214,15,FALSE),"0")</f>
        <v>0</v>
      </c>
    </row>
    <row r="287" spans="4:28" x14ac:dyDescent="0.25">
      <c r="D287" s="318"/>
      <c r="E287" s="103" t="s">
        <v>27</v>
      </c>
      <c r="F287" s="95" t="str">
        <f>IF(P286="","",VLOOKUP($E286&amp;$D$91&amp;$D$92,'CCG data'!$A:$AD,'CCG data'!W$3,FALSE))</f>
        <v/>
      </c>
      <c r="G287" s="96" t="str">
        <f>IF(P286="","",VLOOKUP($E286&amp;$D$91&amp;$D$92,'CCG data'!$A:$AD,'CCG data'!X$3,FALSE))</f>
        <v/>
      </c>
      <c r="H287" s="96">
        <f>IF(R286="","",VLOOKUP($E286&amp;$D$91&amp;$D$92,'CCG data'!$A:$AD,'CCG data'!Y$3,FALSE))</f>
        <v>132.82221986157842</v>
      </c>
      <c r="I287" s="96">
        <f>IF(R286="","",VLOOKUP($E286&amp;$D$91&amp;$D$92,'CCG data'!$A:$AD,'CCG data'!Z$3,FALSE))</f>
        <v>147.59046312304648</v>
      </c>
      <c r="J287" s="96">
        <f>IF(T286="","",VLOOKUP($E286&amp;$D$91&amp;$D$92,'CCG data'!$A:$AD,'CCG data'!AA$3,FALSE))</f>
        <v>11.409511982787993</v>
      </c>
      <c r="K287" s="96">
        <f>IF(T286="","",VLOOKUP($E286&amp;$D$91&amp;$D$92,'CCG data'!$A:$AD,'CCG data'!AB$3,FALSE))</f>
        <v>16.332297867456717</v>
      </c>
      <c r="L287" s="96">
        <f>IF(V286="","",VLOOKUP($E286&amp;$D$91&amp;$D$92,'CCG data'!$A:$AD,'CCG data'!AC$3,FALSE))</f>
        <v>27.361685317211801</v>
      </c>
      <c r="M287" s="96">
        <f>IF(V286="","",VLOOKUP($E286&amp;$D$91&amp;$D$92,'CCG data'!$A:$AD,'CCG data'!AD$3,FALSE))</f>
        <v>34.305333549119943</v>
      </c>
      <c r="N287" s="363"/>
      <c r="P287" s="150" t="str">
        <f>IF(P286="","",VLOOKUP($E286&amp;$D$91&amp;$D$92,'CCG data'!$A:$AD,'CCG data'!I$3,FALSE))</f>
        <v/>
      </c>
      <c r="Q287" s="15" t="str">
        <f>IF(P286="","",VLOOKUP($E286&amp;$D$91&amp;$D$92,'CCG data'!$A:$AD,'CCG data'!J$3,FALSE))</f>
        <v/>
      </c>
      <c r="R287" s="15">
        <f>IF(R286="","",VLOOKUP($E286&amp;$D$91&amp;$D$92,'CCG data'!$A:$AD,'CCG data'!K$3,FALSE))</f>
        <v>0.745</v>
      </c>
      <c r="S287" s="15">
        <f>IF(R286="","",VLOOKUP($E286&amp;$D$91&amp;$D$92,'CCG data'!$A:$AD,'CCG data'!L$3,FALSE))</f>
        <v>0.78400000000000003</v>
      </c>
      <c r="T287" s="15">
        <f>IF(T286="","",VLOOKUP($E286&amp;$D$91&amp;$D$92,'CCG data'!$A:$AD,'CCG data'!M$3,FALSE))</f>
        <v>5.7000000000000002E-2</v>
      </c>
      <c r="U287" s="15">
        <f>IF(T286="","",VLOOKUP($E286&amp;$D$91&amp;$D$92,'CCG data'!$A:$AD,'CCG data'!N$3,FALSE))</f>
        <v>0.08</v>
      </c>
      <c r="V287" s="15">
        <f>IF(V286="","",VLOOKUP($E286&amp;$D$91&amp;$D$92,'CCG data'!$A:$AD,'CCG data'!O$3,FALSE))</f>
        <v>0.151</v>
      </c>
      <c r="W287" s="135">
        <f>IF(V286="","",VLOOKUP($E286&amp;$D$91&amp;$D$92,'CCG data'!$A:$AD,'CCG data'!P$3,FALSE))</f>
        <v>0.185</v>
      </c>
      <c r="Z287" s="163" t="str">
        <f>IFERROR(VLOOKUP($E287&amp;$D$92, Outliers!$A$4:$P$214,13,FALSE),"0")</f>
        <v>0</v>
      </c>
      <c r="AA287" s="163" t="str">
        <f>IFERROR(VLOOKUP($E287&amp;$D$92, Outliers!$A$4:$P$214,14,FALSE),"0")</f>
        <v>0</v>
      </c>
      <c r="AB287" s="163" t="str">
        <f>IFERROR(VLOOKUP($E287&amp;$D$92, Outliers!$A$4:$P$214,15,FALSE),"0")</f>
        <v>0</v>
      </c>
    </row>
    <row r="288" spans="4:28" ht="15.75" x14ac:dyDescent="0.25">
      <c r="D288" s="318"/>
      <c r="E288" s="104" t="s">
        <v>214</v>
      </c>
      <c r="F288" s="405" t="str">
        <f>IF(OR(ISERROR(VLOOKUP($E288&amp;$D$91&amp;$D$92,'CCG data'!$A:$AD,'CCG data'!R$3,FALSE)),ISBLANK(VLOOKUP($E288&amp;$D$91&amp;$D$92,'CCG data'!$A:$AD,'CCG data'!R$3,FALSE))),"",VLOOKUP($E288&amp;$D$91&amp;$D$92,'CCG data'!$A:$AD,'CCG data'!R$3,FALSE))</f>
        <v/>
      </c>
      <c r="G288" s="406"/>
      <c r="H288" s="406">
        <f>IF(OR(ISERROR(VLOOKUP($E288&amp;$D$91&amp;$D$92,'CCG data'!$A:$AD,'CCG data'!S$3,FALSE)),ISBLANK(VLOOKUP($E288&amp;$D$91&amp;$D$92,'CCG data'!$A:$AD,'CCG data'!S$3,FALSE))),"",VLOOKUP($E288&amp;$D$91&amp;$D$92,'CCG data'!$A:$AD,'CCG data'!S$3,FALSE))</f>
        <v>109.98494627912461</v>
      </c>
      <c r="I288" s="406"/>
      <c r="J288" s="406">
        <f>IF(OR(ISERROR(VLOOKUP($E288&amp;$D$91&amp;$D$92,'CCG data'!$A:$AD,'CCG data'!T$3,FALSE)),ISBLANK(VLOOKUP($E288&amp;$D$91&amp;$D$92,'CCG data'!$A:$AD,'CCG data'!T$3,FALSE))),"",VLOOKUP($E288&amp;$D$91&amp;$D$92,'CCG data'!$A:$AD,'CCG data'!T$3,FALSE))</f>
        <v>16.807523581397007</v>
      </c>
      <c r="K288" s="406"/>
      <c r="L288" s="406">
        <f>IF(OR(ISERROR(VLOOKUP($E288&amp;$D$91&amp;$D$92,'CCG data'!$A:$AD,'CCG data'!U$3,FALSE)),ISBLANK(VLOOKUP($E288&amp;$D$91&amp;$D$92,'CCG data'!$A:$AD,'CCG data'!U$3,FALSE))),"",VLOOKUP($E288&amp;$D$91&amp;$D$92,'CCG data'!$A:$AD,'CCG data'!U$3,FALSE))</f>
        <v>28.080028865810544</v>
      </c>
      <c r="M288" s="407"/>
      <c r="N288" s="362">
        <f>IF(OR(ISERROR(VLOOKUP($E288&amp;$D$91&amp;$D$92,'CCG data'!$A:$AD,'CCG data'!G$3,FALSE)),ISBLANK(VLOOKUP($E288&amp;$D$91&amp;$D$92,'CCG data'!$A:$AD,'CCG data'!G$3,FALSE))),"",VLOOKUP($E288&amp;$D$91&amp;$D$92,'CCG data'!$A:$AD,'CCG data'!G$3,FALSE))</f>
        <v>2426</v>
      </c>
      <c r="P288" s="397" t="str">
        <f>IF(OR(ISERROR(VLOOKUP($E288&amp;$D$91&amp;$D$92,'CCG data'!$A:$AD,'CCG data'!B$3,FALSE)),ISBLANK(VLOOKUP($E288&amp;$D$91&amp;$D$92,'CCG data'!$A:$AD,'CCG data'!B$3,FALSE))),"",VLOOKUP($E288&amp;$D$91&amp;$D$92,'CCG data'!$A:$AD,'CCG data'!B$3,FALSE))</f>
        <v/>
      </c>
      <c r="Q288" s="263"/>
      <c r="R288" s="263">
        <f>IF(OR(ISERROR(VLOOKUP($E288&amp;$D$91&amp;$D$92,'CCG data'!$A:$AD,'CCG data'!C$3,FALSE)),ISBLANK(VLOOKUP($E288&amp;$D$91&amp;$D$92,'CCG data'!$A:$AD,'CCG data'!C$3,FALSE))),"",VLOOKUP($E288&amp;$D$91&amp;$D$92,'CCG data'!$A:$AD,'CCG data'!C$3,FALSE))</f>
        <v>0.72794723825226715</v>
      </c>
      <c r="S288" s="263"/>
      <c r="T288" s="263">
        <f>IF(OR(ISERROR(VLOOKUP($E288&amp;$D$91&amp;$D$92,'CCG data'!$A:$AD,'CCG data'!D$3,FALSE)),ISBLANK(VLOOKUP($E288&amp;$D$91&amp;$D$92,'CCG data'!$A:$AD,'CCG data'!D$3,FALSE))),"",VLOOKUP($E288&amp;$D$91&amp;$D$92,'CCG data'!$A:$AD,'CCG data'!D$3,FALSE))</f>
        <v>9.3157460840890355E-2</v>
      </c>
      <c r="U288" s="263"/>
      <c r="V288" s="263">
        <f>IF(OR(ISERROR(VLOOKUP($E288&amp;$D$91&amp;$D$92,'CCG data'!$A:$AD,'CCG data'!E$3,FALSE)),ISBLANK(VLOOKUP($E288&amp;$D$91&amp;$D$92,'CCG data'!$A:$AD,'CCG data'!E$3,FALSE))),"",VLOOKUP($E288&amp;$D$91&amp;$D$92,'CCG data'!$A:$AD,'CCG data'!E$3,FALSE))</f>
        <v>0.17889530090684255</v>
      </c>
      <c r="W288" s="398"/>
      <c r="Z288" s="163">
        <f>IFERROR(VLOOKUP($E288&amp;$D$92, Outliers!$A$4:$P$214,13,FALSE),"0")</f>
        <v>1</v>
      </c>
      <c r="AA288" s="163">
        <f>IFERROR(VLOOKUP($E288&amp;$D$92, Outliers!$A$4:$P$214,14,FALSE),"0")</f>
        <v>0</v>
      </c>
      <c r="AB288" s="163">
        <f>IFERROR(VLOOKUP($E288&amp;$D$92, Outliers!$A$4:$P$214,15,FALSE),"0")</f>
        <v>0</v>
      </c>
    </row>
    <row r="289" spans="4:28" x14ac:dyDescent="0.25">
      <c r="D289" s="318"/>
      <c r="E289" s="103" t="s">
        <v>27</v>
      </c>
      <c r="F289" s="95" t="str">
        <f>IF(P288="","",VLOOKUP($E288&amp;$D$91&amp;$D$92,'CCG data'!$A:$AD,'CCG data'!W$3,FALSE))</f>
        <v/>
      </c>
      <c r="G289" s="96" t="str">
        <f>IF(P288="","",VLOOKUP($E288&amp;$D$91&amp;$D$92,'CCG data'!$A:$AD,'CCG data'!X$3,FALSE))</f>
        <v/>
      </c>
      <c r="H289" s="96">
        <f>IF(R288="","",VLOOKUP($E288&amp;$D$91&amp;$D$92,'CCG data'!$A:$AD,'CCG data'!Y$3,FALSE))</f>
        <v>104.85522263556815</v>
      </c>
      <c r="I289" s="96">
        <f>IF(R288="","",VLOOKUP($E288&amp;$D$91&amp;$D$92,'CCG data'!$A:$AD,'CCG data'!Z$3,FALSE))</f>
        <v>115.11466992268107</v>
      </c>
      <c r="J289" s="96">
        <f>IF(T288="","",VLOOKUP($E288&amp;$D$91&amp;$D$92,'CCG data'!$A:$AD,'CCG data'!AA$3,FALSE))</f>
        <v>14.616204698937535</v>
      </c>
      <c r="K289" s="96">
        <f>IF(T288="","",VLOOKUP($E288&amp;$D$91&amp;$D$92,'CCG data'!$A:$AD,'CCG data'!AB$3,FALSE))</f>
        <v>18.998842463856477</v>
      </c>
      <c r="L289" s="96">
        <f>IF(V288="","",VLOOKUP($E288&amp;$D$91&amp;$D$92,'CCG data'!$A:$AD,'CCG data'!AC$3,FALSE))</f>
        <v>25.438175209445411</v>
      </c>
      <c r="M289" s="96">
        <f>IF(V288="","",VLOOKUP($E288&amp;$D$91&amp;$D$92,'CCG data'!$A:$AD,'CCG data'!AD$3,FALSE))</f>
        <v>30.721882522175676</v>
      </c>
      <c r="N289" s="363"/>
      <c r="P289" s="150" t="str">
        <f>IF(P288="","",VLOOKUP($E288&amp;$D$91&amp;$D$92,'CCG data'!$A:$AD,'CCG data'!I$3,FALSE))</f>
        <v/>
      </c>
      <c r="Q289" s="15" t="str">
        <f>IF(P288="","",VLOOKUP($E288&amp;$D$91&amp;$D$92,'CCG data'!$A:$AD,'CCG data'!J$3,FALSE))</f>
        <v/>
      </c>
      <c r="R289" s="15">
        <f>IF(R288="","",VLOOKUP($E288&amp;$D$91&amp;$D$92,'CCG data'!$A:$AD,'CCG data'!K$3,FALSE))</f>
        <v>0.71</v>
      </c>
      <c r="S289" s="15">
        <f>IF(R288="","",VLOOKUP($E288&amp;$D$91&amp;$D$92,'CCG data'!$A:$AD,'CCG data'!L$3,FALSE))</f>
        <v>0.745</v>
      </c>
      <c r="T289" s="15">
        <f>IF(T288="","",VLOOKUP($E288&amp;$D$91&amp;$D$92,'CCG data'!$A:$AD,'CCG data'!M$3,FALSE))</f>
        <v>8.2000000000000003E-2</v>
      </c>
      <c r="U289" s="15">
        <f>IF(T288="","",VLOOKUP($E288&amp;$D$91&amp;$D$92,'CCG data'!$A:$AD,'CCG data'!N$3,FALSE))</f>
        <v>0.105</v>
      </c>
      <c r="V289" s="15">
        <f>IF(V288="","",VLOOKUP($E288&amp;$D$91&amp;$D$92,'CCG data'!$A:$AD,'CCG data'!O$3,FALSE))</f>
        <v>0.16400000000000001</v>
      </c>
      <c r="W289" s="135">
        <f>IF(V288="","",VLOOKUP($E288&amp;$D$91&amp;$D$92,'CCG data'!$A:$AD,'CCG data'!P$3,FALSE))</f>
        <v>0.19500000000000001</v>
      </c>
      <c r="Z289" s="163" t="str">
        <f>IFERROR(VLOOKUP($E289&amp;$D$92, Outliers!$A$4:$P$214,13,FALSE),"0")</f>
        <v>0</v>
      </c>
      <c r="AA289" s="163" t="str">
        <f>IFERROR(VLOOKUP($E289&amp;$D$92, Outliers!$A$4:$P$214,14,FALSE),"0")</f>
        <v>0</v>
      </c>
      <c r="AB289" s="163" t="str">
        <f>IFERROR(VLOOKUP($E289&amp;$D$92, Outliers!$A$4:$P$214,15,FALSE),"0")</f>
        <v>0</v>
      </c>
    </row>
    <row r="290" spans="4:28" ht="15.75" x14ac:dyDescent="0.25">
      <c r="D290" s="318"/>
      <c r="E290" s="104" t="s">
        <v>215</v>
      </c>
      <c r="F290" s="405" t="str">
        <f>IF(OR(ISERROR(VLOOKUP($E290&amp;$D$91&amp;$D$92,'CCG data'!$A:$AD,'CCG data'!R$3,FALSE)),ISBLANK(VLOOKUP($E290&amp;$D$91&amp;$D$92,'CCG data'!$A:$AD,'CCG data'!R$3,FALSE))),"",VLOOKUP($E290&amp;$D$91&amp;$D$92,'CCG data'!$A:$AD,'CCG data'!R$3,FALSE))</f>
        <v/>
      </c>
      <c r="G290" s="406"/>
      <c r="H290" s="406">
        <f>IF(OR(ISERROR(VLOOKUP($E290&amp;$D$91&amp;$D$92,'CCG data'!$A:$AD,'CCG data'!S$3,FALSE)),ISBLANK(VLOOKUP($E290&amp;$D$91&amp;$D$92,'CCG data'!$A:$AD,'CCG data'!S$3,FALSE))),"",VLOOKUP($E290&amp;$D$91&amp;$D$92,'CCG data'!$A:$AD,'CCG data'!S$3,FALSE))</f>
        <v>140.43082090846625</v>
      </c>
      <c r="I290" s="406"/>
      <c r="J290" s="406">
        <f>IF(OR(ISERROR(VLOOKUP($E290&amp;$D$91&amp;$D$92,'CCG data'!$A:$AD,'CCG data'!T$3,FALSE)),ISBLANK(VLOOKUP($E290&amp;$D$91&amp;$D$92,'CCG data'!$A:$AD,'CCG data'!T$3,FALSE))),"",VLOOKUP($E290&amp;$D$91&amp;$D$92,'CCG data'!$A:$AD,'CCG data'!T$3,FALSE))</f>
        <v>19.638549900636715</v>
      </c>
      <c r="K290" s="406"/>
      <c r="L290" s="406">
        <f>IF(OR(ISERROR(VLOOKUP($E290&amp;$D$91&amp;$D$92,'CCG data'!$A:$AD,'CCG data'!U$3,FALSE)),ISBLANK(VLOOKUP($E290&amp;$D$91&amp;$D$92,'CCG data'!$A:$AD,'CCG data'!U$3,FALSE))),"",VLOOKUP($E290&amp;$D$91&amp;$D$92,'CCG data'!$A:$AD,'CCG data'!U$3,FALSE))</f>
        <v>16.701122573404675</v>
      </c>
      <c r="M290" s="407"/>
      <c r="N290" s="362">
        <f>IF(OR(ISERROR(VLOOKUP($E290&amp;$D$91&amp;$D$92,'CCG data'!$A:$AD,'CCG data'!G$3,FALSE)),ISBLANK(VLOOKUP($E290&amp;$D$91&amp;$D$92,'CCG data'!$A:$AD,'CCG data'!G$3,FALSE))),"",VLOOKUP($E290&amp;$D$91&amp;$D$92,'CCG data'!$A:$AD,'CCG data'!G$3,FALSE))</f>
        <v>1036</v>
      </c>
      <c r="P290" s="397" t="str">
        <f>IF(OR(ISERROR(VLOOKUP($E290&amp;$D$91&amp;$D$92,'CCG data'!$A:$AD,'CCG data'!B$3,FALSE)),ISBLANK(VLOOKUP($E290&amp;$D$91&amp;$D$92,'CCG data'!$A:$AD,'CCG data'!B$3,FALSE))),"",VLOOKUP($E290&amp;$D$91&amp;$D$92,'CCG data'!$A:$AD,'CCG data'!B$3,FALSE))</f>
        <v/>
      </c>
      <c r="Q290" s="263"/>
      <c r="R290" s="263">
        <f>IF(OR(ISERROR(VLOOKUP($E290&amp;$D$91&amp;$D$92,'CCG data'!$A:$AD,'CCG data'!C$3,FALSE)),ISBLANK(VLOOKUP($E290&amp;$D$91&amp;$D$92,'CCG data'!$A:$AD,'CCG data'!C$3,FALSE))),"",VLOOKUP($E290&amp;$D$91&amp;$D$92,'CCG data'!$A:$AD,'CCG data'!C$3,FALSE))</f>
        <v>0.80791505791505791</v>
      </c>
      <c r="S290" s="263"/>
      <c r="T290" s="263">
        <f>IF(OR(ISERROR(VLOOKUP($E290&amp;$D$91&amp;$D$92,'CCG data'!$A:$AD,'CCG data'!D$3,FALSE)),ISBLANK(VLOOKUP($E290&amp;$D$91&amp;$D$92,'CCG data'!$A:$AD,'CCG data'!D$3,FALSE))),"",VLOOKUP($E290&amp;$D$91&amp;$D$92,'CCG data'!$A:$AD,'CCG data'!D$3,FALSE))</f>
        <v>9.8455598455598453E-2</v>
      </c>
      <c r="U290" s="263"/>
      <c r="V290" s="263">
        <f>IF(OR(ISERROR(VLOOKUP($E290&amp;$D$91&amp;$D$92,'CCG data'!$A:$AD,'CCG data'!E$3,FALSE)),ISBLANK(VLOOKUP($E290&amp;$D$91&amp;$D$92,'CCG data'!$A:$AD,'CCG data'!E$3,FALSE))),"",VLOOKUP($E290&amp;$D$91&amp;$D$92,'CCG data'!$A:$AD,'CCG data'!E$3,FALSE))</f>
        <v>9.3629343629343623E-2</v>
      </c>
      <c r="W290" s="398"/>
      <c r="Z290" s="163">
        <f>IFERROR(VLOOKUP($E290&amp;$D$92, Outliers!$A$4:$P$214,13,FALSE),"0")</f>
        <v>0</v>
      </c>
      <c r="AA290" s="163">
        <f>IFERROR(VLOOKUP($E290&amp;$D$92, Outliers!$A$4:$P$214,14,FALSE),"0")</f>
        <v>0</v>
      </c>
      <c r="AB290" s="163">
        <f>IFERROR(VLOOKUP($E290&amp;$D$92, Outliers!$A$4:$P$214,15,FALSE),"0")</f>
        <v>1</v>
      </c>
    </row>
    <row r="291" spans="4:28" x14ac:dyDescent="0.25">
      <c r="D291" s="318"/>
      <c r="E291" s="103" t="s">
        <v>27</v>
      </c>
      <c r="F291" s="95" t="str">
        <f>IF(P290="","",VLOOKUP($E290&amp;$D$91&amp;$D$92,'CCG data'!$A:$AD,'CCG data'!W$3,FALSE))</f>
        <v/>
      </c>
      <c r="G291" s="96" t="str">
        <f>IF(P290="","",VLOOKUP($E290&amp;$D$91&amp;$D$92,'CCG data'!$A:$AD,'CCG data'!X$3,FALSE))</f>
        <v/>
      </c>
      <c r="H291" s="96">
        <f>IF(R290="","",VLOOKUP($E290&amp;$D$91&amp;$D$92,'CCG data'!$A:$AD,'CCG data'!Y$3,FALSE))</f>
        <v>130.91698236321622</v>
      </c>
      <c r="I291" s="96">
        <f>IF(R290="","",VLOOKUP($E290&amp;$D$91&amp;$D$92,'CCG data'!$A:$AD,'CCG data'!Z$3,FALSE))</f>
        <v>149.94465945371627</v>
      </c>
      <c r="J291" s="96">
        <f>IF(T290="","",VLOOKUP($E290&amp;$D$91&amp;$D$92,'CCG data'!$A:$AD,'CCG data'!AA$3,FALSE))</f>
        <v>15.827317762015625</v>
      </c>
      <c r="K291" s="96">
        <f>IF(T290="","",VLOOKUP($E290&amp;$D$91&amp;$D$92,'CCG data'!$A:$AD,'CCG data'!AB$3,FALSE))</f>
        <v>23.449782039257805</v>
      </c>
      <c r="L291" s="96">
        <f>IF(V290="","",VLOOKUP($E290&amp;$D$91&amp;$D$92,'CCG data'!$A:$AD,'CCG data'!AC$3,FALSE))</f>
        <v>13.377468104771415</v>
      </c>
      <c r="M291" s="96">
        <f>IF(V290="","",VLOOKUP($E290&amp;$D$91&amp;$D$92,'CCG data'!$A:$AD,'CCG data'!AD$3,FALSE))</f>
        <v>20.024777042037933</v>
      </c>
      <c r="N291" s="363"/>
      <c r="P291" s="150" t="str">
        <f>IF(P290="","",VLOOKUP($E290&amp;$D$91&amp;$D$92,'CCG data'!$A:$AD,'CCG data'!I$3,FALSE))</f>
        <v/>
      </c>
      <c r="Q291" s="15" t="str">
        <f>IF(P290="","",VLOOKUP($E290&amp;$D$91&amp;$D$92,'CCG data'!$A:$AD,'CCG data'!J$3,FALSE))</f>
        <v/>
      </c>
      <c r="R291" s="15">
        <f>IF(R290="","",VLOOKUP($E290&amp;$D$91&amp;$D$92,'CCG data'!$A:$AD,'CCG data'!K$3,FALSE))</f>
        <v>0.78300000000000003</v>
      </c>
      <c r="S291" s="15">
        <f>IF(R290="","",VLOOKUP($E290&amp;$D$91&amp;$D$92,'CCG data'!$A:$AD,'CCG data'!L$3,FALSE))</f>
        <v>0.83099999999999996</v>
      </c>
      <c r="T291" s="15">
        <f>IF(T290="","",VLOOKUP($E290&amp;$D$91&amp;$D$92,'CCG data'!$A:$AD,'CCG data'!M$3,FALSE))</f>
        <v>8.2000000000000003E-2</v>
      </c>
      <c r="U291" s="15">
        <f>IF(T290="","",VLOOKUP($E290&amp;$D$91&amp;$D$92,'CCG data'!$A:$AD,'CCG data'!N$3,FALSE))</f>
        <v>0.11799999999999999</v>
      </c>
      <c r="V291" s="15">
        <f>IF(V290="","",VLOOKUP($E290&amp;$D$91&amp;$D$92,'CCG data'!$A:$AD,'CCG data'!O$3,FALSE))</f>
        <v>7.6999999999999999E-2</v>
      </c>
      <c r="W291" s="135">
        <f>IF(V290="","",VLOOKUP($E290&amp;$D$91&amp;$D$92,'CCG data'!$A:$AD,'CCG data'!P$3,FALSE))</f>
        <v>0.113</v>
      </c>
      <c r="Z291" s="163" t="str">
        <f>IFERROR(VLOOKUP($E291&amp;$D$92, Outliers!$A$4:$P$214,13,FALSE),"0")</f>
        <v>0</v>
      </c>
      <c r="AA291" s="163" t="str">
        <f>IFERROR(VLOOKUP($E291&amp;$D$92, Outliers!$A$4:$P$214,14,FALSE),"0")</f>
        <v>0</v>
      </c>
      <c r="AB291" s="163" t="str">
        <f>IFERROR(VLOOKUP($E291&amp;$D$92, Outliers!$A$4:$P$214,15,FALSE),"0")</f>
        <v>0</v>
      </c>
    </row>
    <row r="292" spans="4:28" ht="15.75" x14ac:dyDescent="0.25">
      <c r="D292" s="318"/>
      <c r="E292" s="104" t="s">
        <v>486</v>
      </c>
      <c r="F292" s="405" t="str">
        <f>IF(OR(ISERROR(VLOOKUP($E292&amp;$D$91&amp;$D$92,'CCG data'!$A:$AD,'CCG data'!R$3,FALSE)),ISBLANK(VLOOKUP($E292&amp;$D$91&amp;$D$92,'CCG data'!$A:$AD,'CCG data'!R$3,FALSE))),"",VLOOKUP($E292&amp;$D$91&amp;$D$92,'CCG data'!$A:$AD,'CCG data'!R$3,FALSE))</f>
        <v/>
      </c>
      <c r="G292" s="406"/>
      <c r="H292" s="406">
        <f>IF(OR(ISERROR(VLOOKUP($E292&amp;$D$91&amp;$D$92,'CCG data'!$A:$AD,'CCG data'!S$3,FALSE)),ISBLANK(VLOOKUP($E292&amp;$D$91&amp;$D$92,'CCG data'!$A:$AD,'CCG data'!S$3,FALSE))),"",VLOOKUP($E292&amp;$D$91&amp;$D$92,'CCG data'!$A:$AD,'CCG data'!S$3,FALSE))</f>
        <v>119.86729629085782</v>
      </c>
      <c r="I292" s="406"/>
      <c r="J292" s="406">
        <f>IF(OR(ISERROR(VLOOKUP($E292&amp;$D$91&amp;$D$92,'CCG data'!$A:$AD,'CCG data'!T$3,FALSE)),ISBLANK(VLOOKUP($E292&amp;$D$91&amp;$D$92,'CCG data'!$A:$AD,'CCG data'!T$3,FALSE))),"",VLOOKUP($E292&amp;$D$91&amp;$D$92,'CCG data'!$A:$AD,'CCG data'!T$3,FALSE))</f>
        <v>23.228166033051036</v>
      </c>
      <c r="K292" s="406"/>
      <c r="L292" s="406">
        <f>IF(OR(ISERROR(VLOOKUP($E292&amp;$D$91&amp;$D$92,'CCG data'!$A:$AD,'CCG data'!U$3,FALSE)),ISBLANK(VLOOKUP($E292&amp;$D$91&amp;$D$92,'CCG data'!$A:$AD,'CCG data'!U$3,FALSE))),"",VLOOKUP($E292&amp;$D$91&amp;$D$92,'CCG data'!$A:$AD,'CCG data'!U$3,FALSE))</f>
        <v>19.638652316141776</v>
      </c>
      <c r="M292" s="407"/>
      <c r="N292" s="362">
        <f>IF(OR(ISERROR(VLOOKUP($E292&amp;$D$91&amp;$D$92,'CCG data'!$A:$AD,'CCG data'!G$3,FALSE)),ISBLANK(VLOOKUP($E292&amp;$D$91&amp;$D$92,'CCG data'!$A:$AD,'CCG data'!G$3,FALSE))),"",VLOOKUP($E292&amp;$D$91&amp;$D$92,'CCG data'!$A:$AD,'CCG data'!G$3,FALSE))</f>
        <v>1897</v>
      </c>
      <c r="P292" s="397" t="str">
        <f>IF(OR(ISERROR(VLOOKUP($E292&amp;$D$91&amp;$D$92,'CCG data'!$A:$AD,'CCG data'!B$3,FALSE)),ISBLANK(VLOOKUP($E292&amp;$D$91&amp;$D$92,'CCG data'!$A:$AD,'CCG data'!B$3,FALSE))),"",VLOOKUP($E292&amp;$D$91&amp;$D$92,'CCG data'!$A:$AD,'CCG data'!B$3,FALSE))</f>
        <v/>
      </c>
      <c r="Q292" s="263"/>
      <c r="R292" s="263">
        <f>IF(OR(ISERROR(VLOOKUP($E292&amp;$D$91&amp;$D$92,'CCG data'!$A:$AD,'CCG data'!C$3,FALSE)),ISBLANK(VLOOKUP($E292&amp;$D$91&amp;$D$92,'CCG data'!$A:$AD,'CCG data'!C$3,FALSE))),"",VLOOKUP($E292&amp;$D$91&amp;$D$92,'CCG data'!$A:$AD,'CCG data'!C$3,FALSE))</f>
        <v>0.75171323141802848</v>
      </c>
      <c r="S292" s="263"/>
      <c r="T292" s="263">
        <f>IF(OR(ISERROR(VLOOKUP($E292&amp;$D$91&amp;$D$92,'CCG data'!$A:$AD,'CCG data'!D$3,FALSE)),ISBLANK(VLOOKUP($E292&amp;$D$91&amp;$D$92,'CCG data'!$A:$AD,'CCG data'!D$3,FALSE))),"",VLOOKUP($E292&amp;$D$91&amp;$D$92,'CCG data'!$A:$AD,'CCG data'!D$3,FALSE))</f>
        <v>0.12862414338429098</v>
      </c>
      <c r="U292" s="263"/>
      <c r="V292" s="263">
        <f>IF(OR(ISERROR(VLOOKUP($E292&amp;$D$91&amp;$D$92,'CCG data'!$A:$AD,'CCG data'!E$3,FALSE)),ISBLANK(VLOOKUP($E292&amp;$D$91&amp;$D$92,'CCG data'!$A:$AD,'CCG data'!E$3,FALSE))),"",VLOOKUP($E292&amp;$D$91&amp;$D$92,'CCG data'!$A:$AD,'CCG data'!E$3,FALSE))</f>
        <v>0.11966262519768055</v>
      </c>
      <c r="W292" s="398"/>
      <c r="Z292" s="163">
        <f>IFERROR(VLOOKUP($E292&amp;$D$92, Outliers!$A$4:$P$214,13,FALSE),"0")</f>
        <v>1</v>
      </c>
      <c r="AA292" s="163">
        <f>IFERROR(VLOOKUP($E292&amp;$D$92, Outliers!$A$4:$P$214,14,FALSE),"0")</f>
        <v>1</v>
      </c>
      <c r="AB292" s="163">
        <f>IFERROR(VLOOKUP($E292&amp;$D$92, Outliers!$A$4:$P$214,15,FALSE),"0")</f>
        <v>1</v>
      </c>
    </row>
    <row r="293" spans="4:28" x14ac:dyDescent="0.25">
      <c r="D293" s="318"/>
      <c r="E293" s="103" t="s">
        <v>27</v>
      </c>
      <c r="F293" s="95" t="str">
        <f>IF(P292="","",VLOOKUP($E292&amp;$D$91&amp;$D$92,'CCG data'!$A:$AD,'CCG data'!W$3,FALSE))</f>
        <v/>
      </c>
      <c r="G293" s="96" t="str">
        <f>IF(P292="","",VLOOKUP($E292&amp;$D$91&amp;$D$92,'CCG data'!$A:$AD,'CCG data'!X$3,FALSE))</f>
        <v/>
      </c>
      <c r="H293" s="96">
        <f>IF(R292="","",VLOOKUP($E292&amp;$D$91&amp;$D$92,'CCG data'!$A:$AD,'CCG data'!Y$3,FALSE))</f>
        <v>113.64576889042857</v>
      </c>
      <c r="I293" s="96">
        <f>IF(R292="","",VLOOKUP($E292&amp;$D$91&amp;$D$92,'CCG data'!$A:$AD,'CCG data'!Z$3,FALSE))</f>
        <v>126.08882369128708</v>
      </c>
      <c r="J293" s="96">
        <f>IF(T292="","",VLOOKUP($E292&amp;$D$91&amp;$D$92,'CCG data'!$A:$AD,'CCG data'!AA$3,FALSE))</f>
        <v>20.313585365724609</v>
      </c>
      <c r="K293" s="96">
        <f>IF(T292="","",VLOOKUP($E292&amp;$D$91&amp;$D$92,'CCG data'!$A:$AD,'CCG data'!AB$3,FALSE))</f>
        <v>26.142746700377462</v>
      </c>
      <c r="L293" s="96">
        <f>IF(V292="","",VLOOKUP($E292&amp;$D$91&amp;$D$92,'CCG data'!$A:$AD,'CCG data'!AC$3,FALSE))</f>
        <v>17.083864571418282</v>
      </c>
      <c r="M293" s="96">
        <f>IF(V292="","",VLOOKUP($E292&amp;$D$91&amp;$D$92,'CCG data'!$A:$AD,'CCG data'!AD$3,FALSE))</f>
        <v>22.193440060865271</v>
      </c>
      <c r="N293" s="363"/>
      <c r="P293" s="150" t="str">
        <f>IF(P292="","",VLOOKUP($E292&amp;$D$91&amp;$D$92,'CCG data'!$A:$AD,'CCG data'!I$3,FALSE))</f>
        <v/>
      </c>
      <c r="Q293" s="15" t="str">
        <f>IF(P292="","",VLOOKUP($E292&amp;$D$91&amp;$D$92,'CCG data'!$A:$AD,'CCG data'!J$3,FALSE))</f>
        <v/>
      </c>
      <c r="R293" s="15">
        <f>IF(R292="","",VLOOKUP($E292&amp;$D$91&amp;$D$92,'CCG data'!$A:$AD,'CCG data'!K$3,FALSE))</f>
        <v>0.73199999999999998</v>
      </c>
      <c r="S293" s="15">
        <f>IF(R292="","",VLOOKUP($E292&amp;$D$91&amp;$D$92,'CCG data'!$A:$AD,'CCG data'!L$3,FALSE))</f>
        <v>0.77100000000000002</v>
      </c>
      <c r="T293" s="15">
        <f>IF(T292="","",VLOOKUP($E292&amp;$D$91&amp;$D$92,'CCG data'!$A:$AD,'CCG data'!M$3,FALSE))</f>
        <v>0.114</v>
      </c>
      <c r="U293" s="15">
        <f>IF(T292="","",VLOOKUP($E292&amp;$D$91&amp;$D$92,'CCG data'!$A:$AD,'CCG data'!N$3,FALSE))</f>
        <v>0.14399999999999999</v>
      </c>
      <c r="V293" s="15">
        <f>IF(V292="","",VLOOKUP($E292&amp;$D$91&amp;$D$92,'CCG data'!$A:$AD,'CCG data'!O$3,FALSE))</f>
        <v>0.106</v>
      </c>
      <c r="W293" s="135">
        <f>IF(V292="","",VLOOKUP($E292&amp;$D$91&amp;$D$92,'CCG data'!$A:$AD,'CCG data'!P$3,FALSE))</f>
        <v>0.13500000000000001</v>
      </c>
      <c r="Z293" s="163" t="str">
        <f>IFERROR(VLOOKUP($E293&amp;$D$92, Outliers!$A$4:$P$214,13,FALSE),"0")</f>
        <v>0</v>
      </c>
      <c r="AA293" s="163" t="str">
        <f>IFERROR(VLOOKUP($E293&amp;$D$92, Outliers!$A$4:$P$214,14,FALSE),"0")</f>
        <v>0</v>
      </c>
      <c r="AB293" s="163" t="str">
        <f>IFERROR(VLOOKUP($E293&amp;$D$92, Outliers!$A$4:$P$214,15,FALSE),"0")</f>
        <v>0</v>
      </c>
    </row>
    <row r="294" spans="4:28" ht="15.75" x14ac:dyDescent="0.25">
      <c r="D294" s="318"/>
      <c r="E294" s="104" t="s">
        <v>487</v>
      </c>
      <c r="F294" s="405" t="str">
        <f>IF(OR(ISERROR(VLOOKUP($E294&amp;$D$91&amp;$D$92,'CCG data'!$A:$AD,'CCG data'!R$3,FALSE)),ISBLANK(VLOOKUP($E294&amp;$D$91&amp;$D$92,'CCG data'!$A:$AD,'CCG data'!R$3,FALSE))),"",VLOOKUP($E294&amp;$D$91&amp;$D$92,'CCG data'!$A:$AD,'CCG data'!R$3,FALSE))</f>
        <v/>
      </c>
      <c r="G294" s="406"/>
      <c r="H294" s="406">
        <f>IF(OR(ISERROR(VLOOKUP($E294&amp;$D$91&amp;$D$92,'CCG data'!$A:$AD,'CCG data'!S$3,FALSE)),ISBLANK(VLOOKUP($E294&amp;$D$91&amp;$D$92,'CCG data'!$A:$AD,'CCG data'!S$3,FALSE))),"",VLOOKUP($E294&amp;$D$91&amp;$D$92,'CCG data'!$A:$AD,'CCG data'!S$3,FALSE))</f>
        <v>127.49436681804841</v>
      </c>
      <c r="I294" s="406"/>
      <c r="J294" s="406">
        <f>IF(OR(ISERROR(VLOOKUP($E294&amp;$D$91&amp;$D$92,'CCG data'!$A:$AD,'CCG data'!T$3,FALSE)),ISBLANK(VLOOKUP($E294&amp;$D$91&amp;$D$92,'CCG data'!$A:$AD,'CCG data'!T$3,FALSE))),"",VLOOKUP($E294&amp;$D$91&amp;$D$92,'CCG data'!$A:$AD,'CCG data'!T$3,FALSE))</f>
        <v>23.832692230805392</v>
      </c>
      <c r="K294" s="406"/>
      <c r="L294" s="406">
        <f>IF(OR(ISERROR(VLOOKUP($E294&amp;$D$91&amp;$D$92,'CCG data'!$A:$AD,'CCG data'!U$3,FALSE)),ISBLANK(VLOOKUP($E294&amp;$D$91&amp;$D$92,'CCG data'!$A:$AD,'CCG data'!U$3,FALSE))),"",VLOOKUP($E294&amp;$D$91&amp;$D$92,'CCG data'!$A:$AD,'CCG data'!U$3,FALSE))</f>
        <v>23.454721367020184</v>
      </c>
      <c r="M294" s="407"/>
      <c r="N294" s="362">
        <f>IF(OR(ISERROR(VLOOKUP($E294&amp;$D$91&amp;$D$92,'CCG data'!$A:$AD,'CCG data'!G$3,FALSE)),ISBLANK(VLOOKUP($E294&amp;$D$91&amp;$D$92,'CCG data'!$A:$AD,'CCG data'!G$3,FALSE))),"",VLOOKUP($E294&amp;$D$91&amp;$D$92,'CCG data'!$A:$AD,'CCG data'!G$3,FALSE))</f>
        <v>1355</v>
      </c>
      <c r="P294" s="397" t="str">
        <f>IF(OR(ISERROR(VLOOKUP($E294&amp;$D$91&amp;$D$92,'CCG data'!$A:$AD,'CCG data'!B$3,FALSE)),ISBLANK(VLOOKUP($E294&amp;$D$91&amp;$D$92,'CCG data'!$A:$AD,'CCG data'!B$3,FALSE))),"",VLOOKUP($E294&amp;$D$91&amp;$D$92,'CCG data'!$A:$AD,'CCG data'!B$3,FALSE))</f>
        <v/>
      </c>
      <c r="Q294" s="263"/>
      <c r="R294" s="263">
        <f>IF(OR(ISERROR(VLOOKUP($E294&amp;$D$91&amp;$D$92,'CCG data'!$A:$AD,'CCG data'!C$3,FALSE)),ISBLANK(VLOOKUP($E294&amp;$D$91&amp;$D$92,'CCG data'!$A:$AD,'CCG data'!C$3,FALSE))),"",VLOOKUP($E294&amp;$D$91&amp;$D$92,'CCG data'!$A:$AD,'CCG data'!C$3,FALSE))</f>
        <v>0.74464944649446496</v>
      </c>
      <c r="S294" s="263"/>
      <c r="T294" s="263">
        <f>IF(OR(ISERROR(VLOOKUP($E294&amp;$D$91&amp;$D$92,'CCG data'!$A:$AD,'CCG data'!D$3,FALSE)),ISBLANK(VLOOKUP($E294&amp;$D$91&amp;$D$92,'CCG data'!$A:$AD,'CCG data'!D$3,FALSE))),"",VLOOKUP($E294&amp;$D$91&amp;$D$92,'CCG data'!$A:$AD,'CCG data'!D$3,FALSE))</f>
        <v>0.12029520295202951</v>
      </c>
      <c r="U294" s="263"/>
      <c r="V294" s="263">
        <f>IF(OR(ISERROR(VLOOKUP($E294&amp;$D$91&amp;$D$92,'CCG data'!$A:$AD,'CCG data'!E$3,FALSE)),ISBLANK(VLOOKUP($E294&amp;$D$91&amp;$D$92,'CCG data'!$A:$AD,'CCG data'!E$3,FALSE))),"",VLOOKUP($E294&amp;$D$91&amp;$D$92,'CCG data'!$A:$AD,'CCG data'!E$3,FALSE))</f>
        <v>0.13505535055350554</v>
      </c>
      <c r="W294" s="398"/>
      <c r="Z294" s="163">
        <f>IFERROR(VLOOKUP($E294&amp;$D$92, Outliers!$A$4:$P$214,13,FALSE),"0")</f>
        <v>0</v>
      </c>
      <c r="AA294" s="163">
        <f>IFERROR(VLOOKUP($E294&amp;$D$92, Outliers!$A$4:$P$214,14,FALSE),"0")</f>
        <v>1</v>
      </c>
      <c r="AB294" s="163">
        <f>IFERROR(VLOOKUP($E294&amp;$D$92, Outliers!$A$4:$P$214,15,FALSE),"0")</f>
        <v>0</v>
      </c>
    </row>
    <row r="295" spans="4:28" x14ac:dyDescent="0.25">
      <c r="D295" s="318"/>
      <c r="E295" s="103" t="s">
        <v>27</v>
      </c>
      <c r="F295" s="95" t="str">
        <f>IF(P294="","",VLOOKUP($E294&amp;$D$91&amp;$D$92,'CCG data'!$A:$AD,'CCG data'!W$3,FALSE))</f>
        <v/>
      </c>
      <c r="G295" s="96" t="str">
        <f>IF(P294="","",VLOOKUP($E294&amp;$D$91&amp;$D$92,'CCG data'!$A:$AD,'CCG data'!X$3,FALSE))</f>
        <v/>
      </c>
      <c r="H295" s="96">
        <f>IF(R294="","",VLOOKUP($E294&amp;$D$91&amp;$D$92,'CCG data'!$A:$AD,'CCG data'!Y$3,FALSE))</f>
        <v>119.62750567313557</v>
      </c>
      <c r="I295" s="96">
        <f>IF(R294="","",VLOOKUP($E294&amp;$D$91&amp;$D$92,'CCG data'!$A:$AD,'CCG data'!Z$3,FALSE))</f>
        <v>135.36122796296124</v>
      </c>
      <c r="J295" s="96">
        <f>IF(T294="","",VLOOKUP($E294&amp;$D$91&amp;$D$92,'CCG data'!$A:$AD,'CCG data'!AA$3,FALSE))</f>
        <v>20.173920003544868</v>
      </c>
      <c r="K295" s="96">
        <f>IF(T294="","",VLOOKUP($E294&amp;$D$91&amp;$D$92,'CCG data'!$A:$AD,'CCG data'!AB$3,FALSE))</f>
        <v>27.491464458065916</v>
      </c>
      <c r="L295" s="96">
        <f>IF(V294="","",VLOOKUP($E294&amp;$D$91&amp;$D$92,'CCG data'!$A:$AD,'CCG data'!AC$3,FALSE))</f>
        <v>20.056428495012632</v>
      </c>
      <c r="M295" s="96">
        <f>IF(V294="","",VLOOKUP($E294&amp;$D$91&amp;$D$92,'CCG data'!$A:$AD,'CCG data'!AD$3,FALSE))</f>
        <v>26.853014239027736</v>
      </c>
      <c r="N295" s="363"/>
      <c r="P295" s="150" t="str">
        <f>IF(P294="","",VLOOKUP($E294&amp;$D$91&amp;$D$92,'CCG data'!$A:$AD,'CCG data'!I$3,FALSE))</f>
        <v/>
      </c>
      <c r="Q295" s="15" t="str">
        <f>IF(P294="","",VLOOKUP($E294&amp;$D$91&amp;$D$92,'CCG data'!$A:$AD,'CCG data'!J$3,FALSE))</f>
        <v/>
      </c>
      <c r="R295" s="15">
        <f>IF(R294="","",VLOOKUP($E294&amp;$D$91&amp;$D$92,'CCG data'!$A:$AD,'CCG data'!K$3,FALSE))</f>
        <v>0.72099999999999997</v>
      </c>
      <c r="S295" s="15">
        <f>IF(R294="","",VLOOKUP($E294&amp;$D$91&amp;$D$92,'CCG data'!$A:$AD,'CCG data'!L$3,FALSE))</f>
        <v>0.76700000000000002</v>
      </c>
      <c r="T295" s="15">
        <f>IF(T294="","",VLOOKUP($E294&amp;$D$91&amp;$D$92,'CCG data'!$A:$AD,'CCG data'!M$3,FALSE))</f>
        <v>0.104</v>
      </c>
      <c r="U295" s="15">
        <f>IF(T294="","",VLOOKUP($E294&amp;$D$91&amp;$D$92,'CCG data'!$A:$AD,'CCG data'!N$3,FALSE))</f>
        <v>0.13900000000000001</v>
      </c>
      <c r="V295" s="15">
        <f>IF(V294="","",VLOOKUP($E294&amp;$D$91&amp;$D$92,'CCG data'!$A:$AD,'CCG data'!O$3,FALSE))</f>
        <v>0.11799999999999999</v>
      </c>
      <c r="W295" s="135">
        <f>IF(V294="","",VLOOKUP($E294&amp;$D$91&amp;$D$92,'CCG data'!$A:$AD,'CCG data'!P$3,FALSE))</f>
        <v>0.154</v>
      </c>
      <c r="Z295" s="163" t="str">
        <f>IFERROR(VLOOKUP($E295&amp;$D$92, Outliers!$A$4:$P$214,13,FALSE),"0")</f>
        <v>0</v>
      </c>
      <c r="AA295" s="163" t="str">
        <f>IFERROR(VLOOKUP($E295&amp;$D$92, Outliers!$A$4:$P$214,14,FALSE),"0")</f>
        <v>0</v>
      </c>
      <c r="AB295" s="163" t="str">
        <f>IFERROR(VLOOKUP($E295&amp;$D$92, Outliers!$A$4:$P$214,15,FALSE),"0")</f>
        <v>0</v>
      </c>
    </row>
    <row r="296" spans="4:28" ht="15.75" x14ac:dyDescent="0.25">
      <c r="D296" s="318"/>
      <c r="E296" s="104" t="s">
        <v>216</v>
      </c>
      <c r="F296" s="405" t="str">
        <f>IF(OR(ISERROR(VLOOKUP($E296&amp;$D$91&amp;$D$92,'CCG data'!$A:$AD,'CCG data'!R$3,FALSE)),ISBLANK(VLOOKUP($E296&amp;$D$91&amp;$D$92,'CCG data'!$A:$AD,'CCG data'!R$3,FALSE))),"",VLOOKUP($E296&amp;$D$91&amp;$D$92,'CCG data'!$A:$AD,'CCG data'!R$3,FALSE))</f>
        <v/>
      </c>
      <c r="G296" s="406"/>
      <c r="H296" s="406">
        <f>IF(OR(ISERROR(VLOOKUP($E296&amp;$D$91&amp;$D$92,'CCG data'!$A:$AD,'CCG data'!S$3,FALSE)),ISBLANK(VLOOKUP($E296&amp;$D$91&amp;$D$92,'CCG data'!$A:$AD,'CCG data'!S$3,FALSE))),"",VLOOKUP($E296&amp;$D$91&amp;$D$92,'CCG data'!$A:$AD,'CCG data'!S$3,FALSE))</f>
        <v>109.59653443774233</v>
      </c>
      <c r="I296" s="406"/>
      <c r="J296" s="406">
        <f>IF(OR(ISERROR(VLOOKUP($E296&amp;$D$91&amp;$D$92,'CCG data'!$A:$AD,'CCG data'!T$3,FALSE)),ISBLANK(VLOOKUP($E296&amp;$D$91&amp;$D$92,'CCG data'!$A:$AD,'CCG data'!T$3,FALSE))),"",VLOOKUP($E296&amp;$D$91&amp;$D$92,'CCG data'!$A:$AD,'CCG data'!T$3,FALSE))</f>
        <v>20.04317671532381</v>
      </c>
      <c r="K296" s="406"/>
      <c r="L296" s="406">
        <f>IF(OR(ISERROR(VLOOKUP($E296&amp;$D$91&amp;$D$92,'CCG data'!$A:$AD,'CCG data'!U$3,FALSE)),ISBLANK(VLOOKUP($E296&amp;$D$91&amp;$D$92,'CCG data'!$A:$AD,'CCG data'!U$3,FALSE))),"",VLOOKUP($E296&amp;$D$91&amp;$D$92,'CCG data'!$A:$AD,'CCG data'!U$3,FALSE))</f>
        <v>42.087092235150642</v>
      </c>
      <c r="M296" s="407"/>
      <c r="N296" s="362">
        <f>IF(OR(ISERROR(VLOOKUP($E296&amp;$D$91&amp;$D$92,'CCG data'!$A:$AD,'CCG data'!G$3,FALSE)),ISBLANK(VLOOKUP($E296&amp;$D$91&amp;$D$92,'CCG data'!$A:$AD,'CCG data'!G$3,FALSE))),"",VLOOKUP($E296&amp;$D$91&amp;$D$92,'CCG data'!$A:$AD,'CCG data'!G$3,FALSE))</f>
        <v>1589</v>
      </c>
      <c r="P296" s="397" t="str">
        <f>IF(OR(ISERROR(VLOOKUP($E296&amp;$D$91&amp;$D$92,'CCG data'!$A:$AD,'CCG data'!B$3,FALSE)),ISBLANK(VLOOKUP($E296&amp;$D$91&amp;$D$92,'CCG data'!$A:$AD,'CCG data'!B$3,FALSE))),"",VLOOKUP($E296&amp;$D$91&amp;$D$92,'CCG data'!$A:$AD,'CCG data'!B$3,FALSE))</f>
        <v/>
      </c>
      <c r="Q296" s="263"/>
      <c r="R296" s="263">
        <f>IF(OR(ISERROR(VLOOKUP($E296&amp;$D$91&amp;$D$92,'CCG data'!$A:$AD,'CCG data'!C$3,FALSE)),ISBLANK(VLOOKUP($E296&amp;$D$91&amp;$D$92,'CCG data'!$A:$AD,'CCG data'!C$3,FALSE))),"",VLOOKUP($E296&amp;$D$91&amp;$D$92,'CCG data'!$A:$AD,'CCG data'!C$3,FALSE))</f>
        <v>0.66016362492133418</v>
      </c>
      <c r="S296" s="263"/>
      <c r="T296" s="263">
        <f>IF(OR(ISERROR(VLOOKUP($E296&amp;$D$91&amp;$D$92,'CCG data'!$A:$AD,'CCG data'!D$3,FALSE)),ISBLANK(VLOOKUP($E296&amp;$D$91&amp;$D$92,'CCG data'!$A:$AD,'CCG data'!D$3,FALSE))),"",VLOOKUP($E296&amp;$D$91&amp;$D$92,'CCG data'!$A:$AD,'CCG data'!D$3,FALSE))</f>
        <v>9.1252359974826933E-2</v>
      </c>
      <c r="U296" s="263"/>
      <c r="V296" s="263">
        <f>IF(OR(ISERROR(VLOOKUP($E296&amp;$D$91&amp;$D$92,'CCG data'!$A:$AD,'CCG data'!E$3,FALSE)),ISBLANK(VLOOKUP($E296&amp;$D$91&amp;$D$92,'CCG data'!$A:$AD,'CCG data'!E$3,FALSE))),"",VLOOKUP($E296&amp;$D$91&amp;$D$92,'CCG data'!$A:$AD,'CCG data'!E$3,FALSE))</f>
        <v>0.2485840151038389</v>
      </c>
      <c r="W296" s="398"/>
      <c r="Z296" s="163">
        <f>IFERROR(VLOOKUP($E296&amp;$D$92, Outliers!$A$4:$P$214,13,FALSE),"0")</f>
        <v>1</v>
      </c>
      <c r="AA296" s="163">
        <f>IFERROR(VLOOKUP($E296&amp;$D$92, Outliers!$A$4:$P$214,14,FALSE),"0")</f>
        <v>0</v>
      </c>
      <c r="AB296" s="163">
        <f>IFERROR(VLOOKUP($E296&amp;$D$92, Outliers!$A$4:$P$214,15,FALSE),"0")</f>
        <v>1</v>
      </c>
    </row>
    <row r="297" spans="4:28" x14ac:dyDescent="0.25">
      <c r="D297" s="318"/>
      <c r="E297" s="103" t="s">
        <v>27</v>
      </c>
      <c r="F297" s="95" t="str">
        <f>IF(P296="","",VLOOKUP($E296&amp;$D$91&amp;$D$92,'CCG data'!$A:$AD,'CCG data'!W$3,FALSE))</f>
        <v/>
      </c>
      <c r="G297" s="96" t="str">
        <f>IF(P296="","",VLOOKUP($E296&amp;$D$91&amp;$D$92,'CCG data'!$A:$AD,'CCG data'!X$3,FALSE))</f>
        <v/>
      </c>
      <c r="H297" s="96">
        <f>IF(R296="","",VLOOKUP($E296&amp;$D$91&amp;$D$92,'CCG data'!$A:$AD,'CCG data'!Y$3,FALSE))</f>
        <v>102.96421937622557</v>
      </c>
      <c r="I297" s="96">
        <f>IF(R296="","",VLOOKUP($E296&amp;$D$91&amp;$D$92,'CCG data'!$A:$AD,'CCG data'!Z$3,FALSE))</f>
        <v>116.2288494992591</v>
      </c>
      <c r="J297" s="96">
        <f>IF(T296="","",VLOOKUP($E296&amp;$D$91&amp;$D$92,'CCG data'!$A:$AD,'CCG data'!AA$3,FALSE))</f>
        <v>16.780766068213758</v>
      </c>
      <c r="K297" s="96">
        <f>IF(T296="","",VLOOKUP($E296&amp;$D$91&amp;$D$92,'CCG data'!$A:$AD,'CCG data'!AB$3,FALSE))</f>
        <v>23.305587362433862</v>
      </c>
      <c r="L297" s="96">
        <f>IF(V296="","",VLOOKUP($E296&amp;$D$91&amp;$D$92,'CCG data'!$A:$AD,'CCG data'!AC$3,FALSE))</f>
        <v>37.936534634872906</v>
      </c>
      <c r="M297" s="96">
        <f>IF(V296="","",VLOOKUP($E296&amp;$D$91&amp;$D$92,'CCG data'!$A:$AD,'CCG data'!AD$3,FALSE))</f>
        <v>46.237649835428378</v>
      </c>
      <c r="N297" s="363"/>
      <c r="P297" s="150" t="str">
        <f>IF(P296="","",VLOOKUP($E296&amp;$D$91&amp;$D$92,'CCG data'!$A:$AD,'CCG data'!I$3,FALSE))</f>
        <v/>
      </c>
      <c r="Q297" s="15" t="str">
        <f>IF(P296="","",VLOOKUP($E296&amp;$D$91&amp;$D$92,'CCG data'!$A:$AD,'CCG data'!J$3,FALSE))</f>
        <v/>
      </c>
      <c r="R297" s="15">
        <f>IF(R296="","",VLOOKUP($E296&amp;$D$91&amp;$D$92,'CCG data'!$A:$AD,'CCG data'!K$3,FALSE))</f>
        <v>0.63700000000000001</v>
      </c>
      <c r="S297" s="15">
        <f>IF(R296="","",VLOOKUP($E296&amp;$D$91&amp;$D$92,'CCG data'!$A:$AD,'CCG data'!L$3,FALSE))</f>
        <v>0.68300000000000005</v>
      </c>
      <c r="T297" s="15">
        <f>IF(T296="","",VLOOKUP($E296&amp;$D$91&amp;$D$92,'CCG data'!$A:$AD,'CCG data'!M$3,FALSE))</f>
        <v>7.8E-2</v>
      </c>
      <c r="U297" s="15">
        <f>IF(T296="","",VLOOKUP($E296&amp;$D$91&amp;$D$92,'CCG data'!$A:$AD,'CCG data'!N$3,FALSE))</f>
        <v>0.106</v>
      </c>
      <c r="V297" s="15">
        <f>IF(V296="","",VLOOKUP($E296&amp;$D$91&amp;$D$92,'CCG data'!$A:$AD,'CCG data'!O$3,FALSE))</f>
        <v>0.22800000000000001</v>
      </c>
      <c r="W297" s="135">
        <f>IF(V296="","",VLOOKUP($E296&amp;$D$91&amp;$D$92,'CCG data'!$A:$AD,'CCG data'!P$3,FALSE))</f>
        <v>0.27</v>
      </c>
      <c r="Z297" s="163" t="str">
        <f>IFERROR(VLOOKUP($E297&amp;$D$92, Outliers!$A$4:$P$214,13,FALSE),"0")</f>
        <v>0</v>
      </c>
      <c r="AA297" s="163" t="str">
        <f>IFERROR(VLOOKUP($E297&amp;$D$92, Outliers!$A$4:$P$214,14,FALSE),"0")</f>
        <v>0</v>
      </c>
      <c r="AB297" s="163" t="str">
        <f>IFERROR(VLOOKUP($E297&amp;$D$92, Outliers!$A$4:$P$214,15,FALSE),"0")</f>
        <v>0</v>
      </c>
    </row>
    <row r="298" spans="4:28" ht="15.75" x14ac:dyDescent="0.25">
      <c r="D298" s="318"/>
      <c r="E298" s="104" t="s">
        <v>217</v>
      </c>
      <c r="F298" s="405" t="str">
        <f>IF(OR(ISERROR(VLOOKUP($E298&amp;$D$91&amp;$D$92,'CCG data'!$A:$AD,'CCG data'!R$3,FALSE)),ISBLANK(VLOOKUP($E298&amp;$D$91&amp;$D$92,'CCG data'!$A:$AD,'CCG data'!R$3,FALSE))),"",VLOOKUP($E298&amp;$D$91&amp;$D$92,'CCG data'!$A:$AD,'CCG data'!R$3,FALSE))</f>
        <v/>
      </c>
      <c r="G298" s="406"/>
      <c r="H298" s="406">
        <f>IF(OR(ISERROR(VLOOKUP($E298&amp;$D$91&amp;$D$92,'CCG data'!$A:$AD,'CCG data'!S$3,FALSE)),ISBLANK(VLOOKUP($E298&amp;$D$91&amp;$D$92,'CCG data'!$A:$AD,'CCG data'!S$3,FALSE))),"",VLOOKUP($E298&amp;$D$91&amp;$D$92,'CCG data'!$A:$AD,'CCG data'!S$3,FALSE))</f>
        <v>136.96039770530788</v>
      </c>
      <c r="I298" s="406"/>
      <c r="J298" s="406">
        <f>IF(OR(ISERROR(VLOOKUP($E298&amp;$D$91&amp;$D$92,'CCG data'!$A:$AD,'CCG data'!T$3,FALSE)),ISBLANK(VLOOKUP($E298&amp;$D$91&amp;$D$92,'CCG data'!$A:$AD,'CCG data'!T$3,FALSE))),"",VLOOKUP($E298&amp;$D$91&amp;$D$92,'CCG data'!$A:$AD,'CCG data'!T$3,FALSE))</f>
        <v>18.395344557765242</v>
      </c>
      <c r="K298" s="406"/>
      <c r="L298" s="406">
        <f>IF(OR(ISERROR(VLOOKUP($E298&amp;$D$91&amp;$D$92,'CCG data'!$A:$AD,'CCG data'!U$3,FALSE)),ISBLANK(VLOOKUP($E298&amp;$D$91&amp;$D$92,'CCG data'!$A:$AD,'CCG data'!U$3,FALSE))),"",VLOOKUP($E298&amp;$D$91&amp;$D$92,'CCG data'!$A:$AD,'CCG data'!U$3,FALSE))</f>
        <v>33.573441702404018</v>
      </c>
      <c r="M298" s="407"/>
      <c r="N298" s="362">
        <f>IF(OR(ISERROR(VLOOKUP($E298&amp;$D$91&amp;$D$92,'CCG data'!$A:$AD,'CCG data'!G$3,FALSE)),ISBLANK(VLOOKUP($E298&amp;$D$91&amp;$D$92,'CCG data'!$A:$AD,'CCG data'!G$3,FALSE))),"",VLOOKUP($E298&amp;$D$91&amp;$D$92,'CCG data'!$A:$AD,'CCG data'!G$3,FALSE))</f>
        <v>1073</v>
      </c>
      <c r="P298" s="397" t="str">
        <f>IF(OR(ISERROR(VLOOKUP($E298&amp;$D$91&amp;$D$92,'CCG data'!$A:$AD,'CCG data'!B$3,FALSE)),ISBLANK(VLOOKUP($E298&amp;$D$91&amp;$D$92,'CCG data'!$A:$AD,'CCG data'!B$3,FALSE))),"",VLOOKUP($E298&amp;$D$91&amp;$D$92,'CCG data'!$A:$AD,'CCG data'!B$3,FALSE))</f>
        <v/>
      </c>
      <c r="Q298" s="263"/>
      <c r="R298" s="263">
        <f>IF(OR(ISERROR(VLOOKUP($E298&amp;$D$91&amp;$D$92,'CCG data'!$A:$AD,'CCG data'!C$3,FALSE)),ISBLANK(VLOOKUP($E298&amp;$D$91&amp;$D$92,'CCG data'!$A:$AD,'CCG data'!C$3,FALSE))),"",VLOOKUP($E298&amp;$D$91&amp;$D$92,'CCG data'!$A:$AD,'CCG data'!C$3,FALSE))</f>
        <v>0.72972972972972971</v>
      </c>
      <c r="S298" s="263"/>
      <c r="T298" s="263">
        <f>IF(OR(ISERROR(VLOOKUP($E298&amp;$D$91&amp;$D$92,'CCG data'!$A:$AD,'CCG data'!D$3,FALSE)),ISBLANK(VLOOKUP($E298&amp;$D$91&amp;$D$92,'CCG data'!$A:$AD,'CCG data'!D$3,FALSE))),"",VLOOKUP($E298&amp;$D$91&amp;$D$92,'CCG data'!$A:$AD,'CCG data'!D$3,FALSE))</f>
        <v>8.8536812674743712E-2</v>
      </c>
      <c r="U298" s="263"/>
      <c r="V298" s="263">
        <f>IF(OR(ISERROR(VLOOKUP($E298&amp;$D$91&amp;$D$92,'CCG data'!$A:$AD,'CCG data'!E$3,FALSE)),ISBLANK(VLOOKUP($E298&amp;$D$91&amp;$D$92,'CCG data'!$A:$AD,'CCG data'!E$3,FALSE))),"",VLOOKUP($E298&amp;$D$91&amp;$D$92,'CCG data'!$A:$AD,'CCG data'!E$3,FALSE))</f>
        <v>0.18173345759552656</v>
      </c>
      <c r="W298" s="398"/>
      <c r="Z298" s="163">
        <f>IFERROR(VLOOKUP($E298&amp;$D$92, Outliers!$A$4:$P$214,13,FALSE),"0")</f>
        <v>0</v>
      </c>
      <c r="AA298" s="163">
        <f>IFERROR(VLOOKUP($E298&amp;$D$92, Outliers!$A$4:$P$214,14,FALSE),"0")</f>
        <v>0</v>
      </c>
      <c r="AB298" s="163">
        <f>IFERROR(VLOOKUP($E298&amp;$D$92, Outliers!$A$4:$P$214,15,FALSE),"0")</f>
        <v>0</v>
      </c>
    </row>
    <row r="299" spans="4:28" x14ac:dyDescent="0.25">
      <c r="D299" s="318"/>
      <c r="E299" s="103" t="s">
        <v>27</v>
      </c>
      <c r="F299" s="95" t="str">
        <f>IF(P298="","",VLOOKUP($E298&amp;$D$91&amp;$D$92,'CCG data'!$A:$AD,'CCG data'!W$3,FALSE))</f>
        <v/>
      </c>
      <c r="G299" s="96" t="str">
        <f>IF(P298="","",VLOOKUP($E298&amp;$D$91&amp;$D$92,'CCG data'!$A:$AD,'CCG data'!X$3,FALSE))</f>
        <v/>
      </c>
      <c r="H299" s="96">
        <f>IF(R298="","",VLOOKUP($E298&amp;$D$91&amp;$D$92,'CCG data'!$A:$AD,'CCG data'!Y$3,FALSE))</f>
        <v>127.36704970710085</v>
      </c>
      <c r="I299" s="96">
        <f>IF(R298="","",VLOOKUP($E298&amp;$D$91&amp;$D$92,'CCG data'!$A:$AD,'CCG data'!Z$3,FALSE))</f>
        <v>146.55374570351492</v>
      </c>
      <c r="J299" s="96">
        <f>IF(T298="","",VLOOKUP($E298&amp;$D$91&amp;$D$92,'CCG data'!$A:$AD,'CCG data'!AA$3,FALSE))</f>
        <v>14.696192399863982</v>
      </c>
      <c r="K299" s="96">
        <f>IF(T298="","",VLOOKUP($E298&amp;$D$91&amp;$D$92,'CCG data'!$A:$AD,'CCG data'!AB$3,FALSE))</f>
        <v>22.094496715666502</v>
      </c>
      <c r="L299" s="96">
        <f>IF(V298="","",VLOOKUP($E298&amp;$D$91&amp;$D$92,'CCG data'!$A:$AD,'CCG data'!AC$3,FALSE))</f>
        <v>28.861123271149708</v>
      </c>
      <c r="M299" s="96">
        <f>IF(V298="","",VLOOKUP($E298&amp;$D$91&amp;$D$92,'CCG data'!$A:$AD,'CCG data'!AD$3,FALSE))</f>
        <v>38.285760133658329</v>
      </c>
      <c r="N299" s="363"/>
      <c r="P299" s="150" t="str">
        <f>IF(P298="","",VLOOKUP($E298&amp;$D$91&amp;$D$92,'CCG data'!$A:$AD,'CCG data'!I$3,FALSE))</f>
        <v/>
      </c>
      <c r="Q299" s="15" t="str">
        <f>IF(P298="","",VLOOKUP($E298&amp;$D$91&amp;$D$92,'CCG data'!$A:$AD,'CCG data'!J$3,FALSE))</f>
        <v/>
      </c>
      <c r="R299" s="15">
        <f>IF(R298="","",VLOOKUP($E298&amp;$D$91&amp;$D$92,'CCG data'!$A:$AD,'CCG data'!K$3,FALSE))</f>
        <v>0.70199999999999996</v>
      </c>
      <c r="S299" s="15">
        <f>IF(R298="","",VLOOKUP($E298&amp;$D$91&amp;$D$92,'CCG data'!$A:$AD,'CCG data'!L$3,FALSE))</f>
        <v>0.755</v>
      </c>
      <c r="T299" s="15">
        <f>IF(T298="","",VLOOKUP($E298&amp;$D$91&amp;$D$92,'CCG data'!$A:$AD,'CCG data'!M$3,FALSE))</f>
        <v>7.2999999999999995E-2</v>
      </c>
      <c r="U299" s="15">
        <f>IF(T298="","",VLOOKUP($E298&amp;$D$91&amp;$D$92,'CCG data'!$A:$AD,'CCG data'!N$3,FALSE))</f>
        <v>0.107</v>
      </c>
      <c r="V299" s="15">
        <f>IF(V298="","",VLOOKUP($E298&amp;$D$91&amp;$D$92,'CCG data'!$A:$AD,'CCG data'!O$3,FALSE))</f>
        <v>0.16</v>
      </c>
      <c r="W299" s="135">
        <f>IF(V298="","",VLOOKUP($E298&amp;$D$91&amp;$D$92,'CCG data'!$A:$AD,'CCG data'!P$3,FALSE))</f>
        <v>0.20599999999999999</v>
      </c>
      <c r="Z299" s="163" t="str">
        <f>IFERROR(VLOOKUP($E299&amp;$D$92, Outliers!$A$4:$P$214,13,FALSE),"0")</f>
        <v>0</v>
      </c>
      <c r="AA299" s="163" t="str">
        <f>IFERROR(VLOOKUP($E299&amp;$D$92, Outliers!$A$4:$P$214,14,FALSE),"0")</f>
        <v>0</v>
      </c>
      <c r="AB299" s="163" t="str">
        <f>IFERROR(VLOOKUP($E299&amp;$D$92, Outliers!$A$4:$P$214,15,FALSE),"0")</f>
        <v>0</v>
      </c>
    </row>
    <row r="300" spans="4:28" ht="15.75" x14ac:dyDescent="0.25">
      <c r="D300" s="318"/>
      <c r="E300" s="104" t="s">
        <v>218</v>
      </c>
      <c r="F300" s="405" t="str">
        <f>IF(OR(ISERROR(VLOOKUP($E300&amp;$D$91&amp;$D$92,'CCG data'!$A:$AD,'CCG data'!R$3,FALSE)),ISBLANK(VLOOKUP($E300&amp;$D$91&amp;$D$92,'CCG data'!$A:$AD,'CCG data'!R$3,FALSE))),"",VLOOKUP($E300&amp;$D$91&amp;$D$92,'CCG data'!$A:$AD,'CCG data'!R$3,FALSE))</f>
        <v/>
      </c>
      <c r="G300" s="406"/>
      <c r="H300" s="406">
        <f>IF(OR(ISERROR(VLOOKUP($E300&amp;$D$91&amp;$D$92,'CCG data'!$A:$AD,'CCG data'!S$3,FALSE)),ISBLANK(VLOOKUP($E300&amp;$D$91&amp;$D$92,'CCG data'!$A:$AD,'CCG data'!S$3,FALSE))),"",VLOOKUP($E300&amp;$D$91&amp;$D$92,'CCG data'!$A:$AD,'CCG data'!S$3,FALSE))</f>
        <v>142.21174371641573</v>
      </c>
      <c r="I300" s="406"/>
      <c r="J300" s="406">
        <f>IF(OR(ISERROR(VLOOKUP($E300&amp;$D$91&amp;$D$92,'CCG data'!$A:$AD,'CCG data'!T$3,FALSE)),ISBLANK(VLOOKUP($E300&amp;$D$91&amp;$D$92,'CCG data'!$A:$AD,'CCG data'!T$3,FALSE))),"",VLOOKUP($E300&amp;$D$91&amp;$D$92,'CCG data'!$A:$AD,'CCG data'!T$3,FALSE))</f>
        <v>16.45226083400204</v>
      </c>
      <c r="K300" s="406"/>
      <c r="L300" s="406">
        <f>IF(OR(ISERROR(VLOOKUP($E300&amp;$D$91&amp;$D$92,'CCG data'!$A:$AD,'CCG data'!U$3,FALSE)),ISBLANK(VLOOKUP($E300&amp;$D$91&amp;$D$92,'CCG data'!$A:$AD,'CCG data'!U$3,FALSE))),"",VLOOKUP($E300&amp;$D$91&amp;$D$92,'CCG data'!$A:$AD,'CCG data'!U$3,FALSE))</f>
        <v>18.629231400858174</v>
      </c>
      <c r="M300" s="407"/>
      <c r="N300" s="362">
        <f>IF(OR(ISERROR(VLOOKUP($E300&amp;$D$91&amp;$D$92,'CCG data'!$A:$AD,'CCG data'!G$3,FALSE)),ISBLANK(VLOOKUP($E300&amp;$D$91&amp;$D$92,'CCG data'!$A:$AD,'CCG data'!G$3,FALSE))),"",VLOOKUP($E300&amp;$D$91&amp;$D$92,'CCG data'!$A:$AD,'CCG data'!G$3,FALSE))</f>
        <v>2811</v>
      </c>
      <c r="P300" s="397" t="str">
        <f>IF(OR(ISERROR(VLOOKUP($E300&amp;$D$91&amp;$D$92,'CCG data'!$A:$AD,'CCG data'!B$3,FALSE)),ISBLANK(VLOOKUP($E300&amp;$D$91&amp;$D$92,'CCG data'!$A:$AD,'CCG data'!B$3,FALSE))),"",VLOOKUP($E300&amp;$D$91&amp;$D$92,'CCG data'!$A:$AD,'CCG data'!B$3,FALSE))</f>
        <v/>
      </c>
      <c r="Q300" s="263"/>
      <c r="R300" s="263">
        <f>IF(OR(ISERROR(VLOOKUP($E300&amp;$D$91&amp;$D$92,'CCG data'!$A:$AD,'CCG data'!C$3,FALSE)),ISBLANK(VLOOKUP($E300&amp;$D$91&amp;$D$92,'CCG data'!$A:$AD,'CCG data'!C$3,FALSE))),"",VLOOKUP($E300&amp;$D$91&amp;$D$92,'CCG data'!$A:$AD,'CCG data'!C$3,FALSE))</f>
        <v>0.80825329064389895</v>
      </c>
      <c r="S300" s="263"/>
      <c r="T300" s="263">
        <f>IF(OR(ISERROR(VLOOKUP($E300&amp;$D$91&amp;$D$92,'CCG data'!$A:$AD,'CCG data'!D$3,FALSE)),ISBLANK(VLOOKUP($E300&amp;$D$91&amp;$D$92,'CCG data'!$A:$AD,'CCG data'!D$3,FALSE))),"",VLOOKUP($E300&amp;$D$91&amp;$D$92,'CCG data'!$A:$AD,'CCG data'!D$3,FALSE))</f>
        <v>8.3244397011739593E-2</v>
      </c>
      <c r="U300" s="263"/>
      <c r="V300" s="263">
        <f>IF(OR(ISERROR(VLOOKUP($E300&amp;$D$91&amp;$D$92,'CCG data'!$A:$AD,'CCG data'!E$3,FALSE)),ISBLANK(VLOOKUP($E300&amp;$D$91&amp;$D$92,'CCG data'!$A:$AD,'CCG data'!E$3,FALSE))),"",VLOOKUP($E300&amp;$D$91&amp;$D$92,'CCG data'!$A:$AD,'CCG data'!E$3,FALSE))</f>
        <v>0.10850231234436143</v>
      </c>
      <c r="W300" s="398"/>
      <c r="Z300" s="163">
        <f>IFERROR(VLOOKUP($E300&amp;$D$92, Outliers!$A$4:$P$214,13,FALSE),"0")</f>
        <v>1</v>
      </c>
      <c r="AA300" s="163">
        <f>IFERROR(VLOOKUP($E300&amp;$D$92, Outliers!$A$4:$P$214,14,FALSE),"0")</f>
        <v>0</v>
      </c>
      <c r="AB300" s="163">
        <f>IFERROR(VLOOKUP($E300&amp;$D$92, Outliers!$A$4:$P$214,15,FALSE),"0")</f>
        <v>1</v>
      </c>
    </row>
    <row r="301" spans="4:28" x14ac:dyDescent="0.25">
      <c r="D301" s="318"/>
      <c r="E301" s="103" t="s">
        <v>27</v>
      </c>
      <c r="F301" s="95" t="str">
        <f>IF(P300="","",VLOOKUP($E300&amp;$D$91&amp;$D$92,'CCG data'!$A:$AD,'CCG data'!W$3,FALSE))</f>
        <v/>
      </c>
      <c r="G301" s="96" t="str">
        <f>IF(P300="","",VLOOKUP($E300&amp;$D$91&amp;$D$92,'CCG data'!$A:$AD,'CCG data'!X$3,FALSE))</f>
        <v/>
      </c>
      <c r="H301" s="96">
        <f>IF(R300="","",VLOOKUP($E300&amp;$D$91&amp;$D$92,'CCG data'!$A:$AD,'CCG data'!Y$3,FALSE))</f>
        <v>136.36401294778929</v>
      </c>
      <c r="I301" s="96">
        <f>IF(R300="","",VLOOKUP($E300&amp;$D$91&amp;$D$92,'CCG data'!$A:$AD,'CCG data'!Z$3,FALSE))</f>
        <v>148.05947448504216</v>
      </c>
      <c r="J301" s="96">
        <f>IF(T300="","",VLOOKUP($E300&amp;$D$91&amp;$D$92,'CCG data'!$A:$AD,'CCG data'!AA$3,FALSE))</f>
        <v>14.344245678756174</v>
      </c>
      <c r="K301" s="96">
        <f>IF(T300="","",VLOOKUP($E300&amp;$D$91&amp;$D$92,'CCG data'!$A:$AD,'CCG data'!AB$3,FALSE))</f>
        <v>18.560275989247906</v>
      </c>
      <c r="L301" s="96">
        <f>IF(V300="","",VLOOKUP($E300&amp;$D$91&amp;$D$92,'CCG data'!$A:$AD,'CCG data'!AC$3,FALSE))</f>
        <v>16.538486294401089</v>
      </c>
      <c r="M301" s="96">
        <f>IF(V300="","",VLOOKUP($E300&amp;$D$91&amp;$D$92,'CCG data'!$A:$AD,'CCG data'!AD$3,FALSE))</f>
        <v>20.719976507315259</v>
      </c>
      <c r="N301" s="363"/>
      <c r="P301" s="150" t="str">
        <f>IF(P300="","",VLOOKUP($E300&amp;$D$91&amp;$D$92,'CCG data'!$A:$AD,'CCG data'!I$3,FALSE))</f>
        <v/>
      </c>
      <c r="Q301" s="15" t="str">
        <f>IF(P300="","",VLOOKUP($E300&amp;$D$91&amp;$D$92,'CCG data'!$A:$AD,'CCG data'!J$3,FALSE))</f>
        <v/>
      </c>
      <c r="R301" s="15">
        <f>IF(R300="","",VLOOKUP($E300&amp;$D$91&amp;$D$92,'CCG data'!$A:$AD,'CCG data'!K$3,FALSE))</f>
        <v>0.79300000000000004</v>
      </c>
      <c r="S301" s="15">
        <f>IF(R300="","",VLOOKUP($E300&amp;$D$91&amp;$D$92,'CCG data'!$A:$AD,'CCG data'!L$3,FALSE))</f>
        <v>0.82199999999999995</v>
      </c>
      <c r="T301" s="15">
        <f>IF(T300="","",VLOOKUP($E300&amp;$D$91&amp;$D$92,'CCG data'!$A:$AD,'CCG data'!M$3,FALSE))</f>
        <v>7.3999999999999996E-2</v>
      </c>
      <c r="U301" s="15">
        <f>IF(T300="","",VLOOKUP($E300&amp;$D$91&amp;$D$92,'CCG data'!$A:$AD,'CCG data'!N$3,FALSE))</f>
        <v>9.4E-2</v>
      </c>
      <c r="V301" s="15">
        <f>IF(V300="","",VLOOKUP($E300&amp;$D$91&amp;$D$92,'CCG data'!$A:$AD,'CCG data'!O$3,FALSE))</f>
        <v>9.8000000000000004E-2</v>
      </c>
      <c r="W301" s="135">
        <f>IF(V300="","",VLOOKUP($E300&amp;$D$91&amp;$D$92,'CCG data'!$A:$AD,'CCG data'!P$3,FALSE))</f>
        <v>0.121</v>
      </c>
      <c r="Z301" s="163" t="str">
        <f>IFERROR(VLOOKUP($E301&amp;$D$92, Outliers!$A$4:$P$214,13,FALSE),"0")</f>
        <v>0</v>
      </c>
      <c r="AA301" s="163" t="str">
        <f>IFERROR(VLOOKUP($E301&amp;$D$92, Outliers!$A$4:$P$214,14,FALSE),"0")</f>
        <v>0</v>
      </c>
      <c r="AB301" s="163" t="str">
        <f>IFERROR(VLOOKUP($E301&amp;$D$92, Outliers!$A$4:$P$214,15,FALSE),"0")</f>
        <v>0</v>
      </c>
    </row>
    <row r="302" spans="4:28" ht="15.75" x14ac:dyDescent="0.25">
      <c r="D302" s="318"/>
      <c r="E302" s="104" t="s">
        <v>219</v>
      </c>
      <c r="F302" s="405" t="str">
        <f>IF(OR(ISERROR(VLOOKUP($E302&amp;$D$91&amp;$D$92,'CCG data'!$A:$AD,'CCG data'!R$3,FALSE)),ISBLANK(VLOOKUP($E302&amp;$D$91&amp;$D$92,'CCG data'!$A:$AD,'CCG data'!R$3,FALSE))),"",VLOOKUP($E302&amp;$D$91&amp;$D$92,'CCG data'!$A:$AD,'CCG data'!R$3,FALSE))</f>
        <v/>
      </c>
      <c r="G302" s="406"/>
      <c r="H302" s="406">
        <f>IF(OR(ISERROR(VLOOKUP($E302&amp;$D$91&amp;$D$92,'CCG data'!$A:$AD,'CCG data'!S$3,FALSE)),ISBLANK(VLOOKUP($E302&amp;$D$91&amp;$D$92,'CCG data'!$A:$AD,'CCG data'!S$3,FALSE))),"",VLOOKUP($E302&amp;$D$91&amp;$D$92,'CCG data'!$A:$AD,'CCG data'!S$3,FALSE))</f>
        <v>154.43427808891539</v>
      </c>
      <c r="I302" s="406"/>
      <c r="J302" s="406">
        <f>IF(OR(ISERROR(VLOOKUP($E302&amp;$D$91&amp;$D$92,'CCG data'!$A:$AD,'CCG data'!T$3,FALSE)),ISBLANK(VLOOKUP($E302&amp;$D$91&amp;$D$92,'CCG data'!$A:$AD,'CCG data'!T$3,FALSE))),"",VLOOKUP($E302&amp;$D$91&amp;$D$92,'CCG data'!$A:$AD,'CCG data'!T$3,FALSE))</f>
        <v>17.495192139772847</v>
      </c>
      <c r="K302" s="406"/>
      <c r="L302" s="406">
        <f>IF(OR(ISERROR(VLOOKUP($E302&amp;$D$91&amp;$D$92,'CCG data'!$A:$AD,'CCG data'!U$3,FALSE)),ISBLANK(VLOOKUP($E302&amp;$D$91&amp;$D$92,'CCG data'!$A:$AD,'CCG data'!U$3,FALSE))),"",VLOOKUP($E302&amp;$D$91&amp;$D$92,'CCG data'!$A:$AD,'CCG data'!U$3,FALSE))</f>
        <v>25.014746078363</v>
      </c>
      <c r="M302" s="407"/>
      <c r="N302" s="362">
        <f>IF(OR(ISERROR(VLOOKUP($E302&amp;$D$91&amp;$D$92,'CCG data'!$A:$AD,'CCG data'!G$3,FALSE)),ISBLANK(VLOOKUP($E302&amp;$D$91&amp;$D$92,'CCG data'!$A:$AD,'CCG data'!G$3,FALSE))),"",VLOOKUP($E302&amp;$D$91&amp;$D$92,'CCG data'!$A:$AD,'CCG data'!G$3,FALSE))</f>
        <v>1461</v>
      </c>
      <c r="P302" s="397" t="str">
        <f>IF(OR(ISERROR(VLOOKUP($E302&amp;$D$91&amp;$D$92,'CCG data'!$A:$AD,'CCG data'!B$3,FALSE)),ISBLANK(VLOOKUP($E302&amp;$D$91&amp;$D$92,'CCG data'!$A:$AD,'CCG data'!B$3,FALSE))),"",VLOOKUP($E302&amp;$D$91&amp;$D$92,'CCG data'!$A:$AD,'CCG data'!B$3,FALSE))</f>
        <v/>
      </c>
      <c r="Q302" s="263"/>
      <c r="R302" s="263">
        <f>IF(OR(ISERROR(VLOOKUP($E302&amp;$D$91&amp;$D$92,'CCG data'!$A:$AD,'CCG data'!C$3,FALSE)),ISBLANK(VLOOKUP($E302&amp;$D$91&amp;$D$92,'CCG data'!$A:$AD,'CCG data'!C$3,FALSE))),"",VLOOKUP($E302&amp;$D$91&amp;$D$92,'CCG data'!$A:$AD,'CCG data'!C$3,FALSE))</f>
        <v>0.79534565366187537</v>
      </c>
      <c r="S302" s="263"/>
      <c r="T302" s="263">
        <f>IF(OR(ISERROR(VLOOKUP($E302&amp;$D$91&amp;$D$92,'CCG data'!$A:$AD,'CCG data'!D$3,FALSE)),ISBLANK(VLOOKUP($E302&amp;$D$91&amp;$D$92,'CCG data'!$A:$AD,'CCG data'!D$3,FALSE))),"",VLOOKUP($E302&amp;$D$91&amp;$D$92,'CCG data'!$A:$AD,'CCG data'!D$3,FALSE))</f>
        <v>7.4606433949349765E-2</v>
      </c>
      <c r="U302" s="263"/>
      <c r="V302" s="263">
        <f>IF(OR(ISERROR(VLOOKUP($E302&amp;$D$91&amp;$D$92,'CCG data'!$A:$AD,'CCG data'!E$3,FALSE)),ISBLANK(VLOOKUP($E302&amp;$D$91&amp;$D$92,'CCG data'!$A:$AD,'CCG data'!E$3,FALSE))),"",VLOOKUP($E302&amp;$D$91&amp;$D$92,'CCG data'!$A:$AD,'CCG data'!E$3,FALSE))</f>
        <v>0.13004791238877481</v>
      </c>
      <c r="W302" s="398"/>
      <c r="Z302" s="163">
        <f>IFERROR(VLOOKUP($E302&amp;$D$92, Outliers!$A$4:$P$214,13,FALSE),"0")</f>
        <v>1</v>
      </c>
      <c r="AA302" s="163">
        <f>IFERROR(VLOOKUP($E302&amp;$D$92, Outliers!$A$4:$P$214,14,FALSE),"0")</f>
        <v>0</v>
      </c>
      <c r="AB302" s="163">
        <f>IFERROR(VLOOKUP($E302&amp;$D$92, Outliers!$A$4:$P$214,15,FALSE),"0")</f>
        <v>0</v>
      </c>
    </row>
    <row r="303" spans="4:28" x14ac:dyDescent="0.25">
      <c r="D303" s="318"/>
      <c r="E303" s="103" t="s">
        <v>27</v>
      </c>
      <c r="F303" s="95" t="str">
        <f>IF(P302="","",VLOOKUP($E302&amp;$D$91&amp;$D$92,'CCG data'!$A:$AD,'CCG data'!W$3,FALSE))</f>
        <v/>
      </c>
      <c r="G303" s="96" t="str">
        <f>IF(P302="","",VLOOKUP($E302&amp;$D$91&amp;$D$92,'CCG data'!$A:$AD,'CCG data'!X$3,FALSE))</f>
        <v/>
      </c>
      <c r="H303" s="96">
        <f>IF(R302="","",VLOOKUP($E302&amp;$D$91&amp;$D$92,'CCG data'!$A:$AD,'CCG data'!Y$3,FALSE))</f>
        <v>145.55461047147725</v>
      </c>
      <c r="I303" s="96">
        <f>IF(R302="","",VLOOKUP($E302&amp;$D$91&amp;$D$92,'CCG data'!$A:$AD,'CCG data'!Z$3,FALSE))</f>
        <v>163.31394570635354</v>
      </c>
      <c r="J303" s="96">
        <f>IF(T302="","",VLOOKUP($E302&amp;$D$91&amp;$D$92,'CCG data'!$A:$AD,'CCG data'!AA$3,FALSE))</f>
        <v>14.210750580064939</v>
      </c>
      <c r="K303" s="96">
        <f>IF(T302="","",VLOOKUP($E302&amp;$D$91&amp;$D$92,'CCG data'!$A:$AD,'CCG data'!AB$3,FALSE))</f>
        <v>20.779633699480755</v>
      </c>
      <c r="L303" s="96">
        <f>IF(V302="","",VLOOKUP($E302&amp;$D$91&amp;$D$92,'CCG data'!$A:$AD,'CCG data'!AC$3,FALSE))</f>
        <v>21.457815658615559</v>
      </c>
      <c r="M303" s="96">
        <f>IF(V302="","",VLOOKUP($E302&amp;$D$91&amp;$D$92,'CCG data'!$A:$AD,'CCG data'!AD$3,FALSE))</f>
        <v>28.571676498110442</v>
      </c>
      <c r="N303" s="363"/>
      <c r="P303" s="150" t="str">
        <f>IF(P302="","",VLOOKUP($E302&amp;$D$91&amp;$D$92,'CCG data'!$A:$AD,'CCG data'!I$3,FALSE))</f>
        <v/>
      </c>
      <c r="Q303" s="15" t="str">
        <f>IF(P302="","",VLOOKUP($E302&amp;$D$91&amp;$D$92,'CCG data'!$A:$AD,'CCG data'!J$3,FALSE))</f>
        <v/>
      </c>
      <c r="R303" s="15">
        <f>IF(R302="","",VLOOKUP($E302&amp;$D$91&amp;$D$92,'CCG data'!$A:$AD,'CCG data'!K$3,FALSE))</f>
        <v>0.77400000000000002</v>
      </c>
      <c r="S303" s="15">
        <f>IF(R302="","",VLOOKUP($E302&amp;$D$91&amp;$D$92,'CCG data'!$A:$AD,'CCG data'!L$3,FALSE))</f>
        <v>0.81499999999999995</v>
      </c>
      <c r="T303" s="15">
        <f>IF(T302="","",VLOOKUP($E302&amp;$D$91&amp;$D$92,'CCG data'!$A:$AD,'CCG data'!M$3,FALSE))</f>
        <v>6.2E-2</v>
      </c>
      <c r="U303" s="15">
        <f>IF(T302="","",VLOOKUP($E302&amp;$D$91&amp;$D$92,'CCG data'!$A:$AD,'CCG data'!N$3,FALSE))</f>
        <v>8.8999999999999996E-2</v>
      </c>
      <c r="V303" s="15">
        <f>IF(V302="","",VLOOKUP($E302&amp;$D$91&amp;$D$92,'CCG data'!$A:$AD,'CCG data'!O$3,FALSE))</f>
        <v>0.114</v>
      </c>
      <c r="W303" s="135">
        <f>IF(V302="","",VLOOKUP($E302&amp;$D$91&amp;$D$92,'CCG data'!$A:$AD,'CCG data'!P$3,FALSE))</f>
        <v>0.14799999999999999</v>
      </c>
      <c r="Z303" s="163" t="str">
        <f>IFERROR(VLOOKUP($E303&amp;$D$92, Outliers!$A$4:$P$214,13,FALSE),"0")</f>
        <v>0</v>
      </c>
      <c r="AA303" s="163" t="str">
        <f>IFERROR(VLOOKUP($E303&amp;$D$92, Outliers!$A$4:$P$214,14,FALSE),"0")</f>
        <v>0</v>
      </c>
      <c r="AB303" s="163" t="str">
        <f>IFERROR(VLOOKUP($E303&amp;$D$92, Outliers!$A$4:$P$214,15,FALSE),"0")</f>
        <v>0</v>
      </c>
    </row>
    <row r="304" spans="4:28" ht="15.75" x14ac:dyDescent="0.25">
      <c r="D304" s="318"/>
      <c r="E304" s="104" t="s">
        <v>488</v>
      </c>
      <c r="F304" s="405" t="str">
        <f>IF(OR(ISERROR(VLOOKUP($E304&amp;$D$91&amp;$D$92,'CCG data'!$A:$AD,'CCG data'!R$3,FALSE)),ISBLANK(VLOOKUP($E304&amp;$D$91&amp;$D$92,'CCG data'!$A:$AD,'CCG data'!R$3,FALSE))),"",VLOOKUP($E304&amp;$D$91&amp;$D$92,'CCG data'!$A:$AD,'CCG data'!R$3,FALSE))</f>
        <v/>
      </c>
      <c r="G304" s="406"/>
      <c r="H304" s="406">
        <f>IF(OR(ISERROR(VLOOKUP($E304&amp;$D$91&amp;$D$92,'CCG data'!$A:$AD,'CCG data'!S$3,FALSE)),ISBLANK(VLOOKUP($E304&amp;$D$91&amp;$D$92,'CCG data'!$A:$AD,'CCG data'!S$3,FALSE))),"",VLOOKUP($E304&amp;$D$91&amp;$D$92,'CCG data'!$A:$AD,'CCG data'!S$3,FALSE))</f>
        <v>123.53057341062585</v>
      </c>
      <c r="I304" s="406"/>
      <c r="J304" s="406">
        <f>IF(OR(ISERROR(VLOOKUP($E304&amp;$D$91&amp;$D$92,'CCG data'!$A:$AD,'CCG data'!T$3,FALSE)),ISBLANK(VLOOKUP($E304&amp;$D$91&amp;$D$92,'CCG data'!$A:$AD,'CCG data'!T$3,FALSE))),"",VLOOKUP($E304&amp;$D$91&amp;$D$92,'CCG data'!$A:$AD,'CCG data'!T$3,FALSE))</f>
        <v>16.146244791841731</v>
      </c>
      <c r="K304" s="406"/>
      <c r="L304" s="406">
        <f>IF(OR(ISERROR(VLOOKUP($E304&amp;$D$91&amp;$D$92,'CCG data'!$A:$AD,'CCG data'!U$3,FALSE)),ISBLANK(VLOOKUP($E304&amp;$D$91&amp;$D$92,'CCG data'!$A:$AD,'CCG data'!U$3,FALSE))),"",VLOOKUP($E304&amp;$D$91&amp;$D$92,'CCG data'!$A:$AD,'CCG data'!U$3,FALSE))</f>
        <v>23.13232686298619</v>
      </c>
      <c r="M304" s="407"/>
      <c r="N304" s="362">
        <f>IF(OR(ISERROR(VLOOKUP($E304&amp;$D$91&amp;$D$92,'CCG data'!$A:$AD,'CCG data'!G$3,FALSE)),ISBLANK(VLOOKUP($E304&amp;$D$91&amp;$D$92,'CCG data'!$A:$AD,'CCG data'!G$3,FALSE))),"",VLOOKUP($E304&amp;$D$91&amp;$D$92,'CCG data'!$A:$AD,'CCG data'!G$3,FALSE))</f>
        <v>2707</v>
      </c>
      <c r="P304" s="397" t="str">
        <f>IF(OR(ISERROR(VLOOKUP($E304&amp;$D$91&amp;$D$92,'CCG data'!$A:$AD,'CCG data'!B$3,FALSE)),ISBLANK(VLOOKUP($E304&amp;$D$91&amp;$D$92,'CCG data'!$A:$AD,'CCG data'!B$3,FALSE))),"",VLOOKUP($E304&amp;$D$91&amp;$D$92,'CCG data'!$A:$AD,'CCG data'!B$3,FALSE))</f>
        <v/>
      </c>
      <c r="Q304" s="263"/>
      <c r="R304" s="263">
        <f>IF(OR(ISERROR(VLOOKUP($E304&amp;$D$91&amp;$D$92,'CCG data'!$A:$AD,'CCG data'!C$3,FALSE)),ISBLANK(VLOOKUP($E304&amp;$D$91&amp;$D$92,'CCG data'!$A:$AD,'CCG data'!C$3,FALSE))),"",VLOOKUP($E304&amp;$D$91&amp;$D$92,'CCG data'!$A:$AD,'CCG data'!C$3,FALSE))</f>
        <v>0.76874769117103803</v>
      </c>
      <c r="S304" s="263"/>
      <c r="T304" s="263">
        <f>IF(OR(ISERROR(VLOOKUP($E304&amp;$D$91&amp;$D$92,'CCG data'!$A:$AD,'CCG data'!D$3,FALSE)),ISBLANK(VLOOKUP($E304&amp;$D$91&amp;$D$92,'CCG data'!$A:$AD,'CCG data'!D$3,FALSE))),"",VLOOKUP($E304&amp;$D$91&amp;$D$92,'CCG data'!$A:$AD,'CCG data'!D$3,FALSE))</f>
        <v>8.9767270040635394E-2</v>
      </c>
      <c r="U304" s="263"/>
      <c r="V304" s="263">
        <f>IF(OR(ISERROR(VLOOKUP($E304&amp;$D$91&amp;$D$92,'CCG data'!$A:$AD,'CCG data'!E$3,FALSE)),ISBLANK(VLOOKUP($E304&amp;$D$91&amp;$D$92,'CCG data'!$A:$AD,'CCG data'!E$3,FALSE))),"",VLOOKUP($E304&amp;$D$91&amp;$D$92,'CCG data'!$A:$AD,'CCG data'!E$3,FALSE))</f>
        <v>0.14148503878832655</v>
      </c>
      <c r="W304" s="398"/>
      <c r="Z304" s="163">
        <f>IFERROR(VLOOKUP($E304&amp;$D$92, Outliers!$A$4:$P$214,13,FALSE),"0")</f>
        <v>1</v>
      </c>
      <c r="AA304" s="163">
        <f>IFERROR(VLOOKUP($E304&amp;$D$92, Outliers!$A$4:$P$214,14,FALSE),"0")</f>
        <v>0</v>
      </c>
      <c r="AB304" s="163">
        <f>IFERROR(VLOOKUP($E304&amp;$D$92, Outliers!$A$4:$P$214,15,FALSE),"0")</f>
        <v>1</v>
      </c>
    </row>
    <row r="305" spans="4:28" x14ac:dyDescent="0.25">
      <c r="D305" s="318"/>
      <c r="E305" s="103" t="s">
        <v>27</v>
      </c>
      <c r="F305" s="95" t="str">
        <f>IF(P304="","",VLOOKUP($E304&amp;$D$91&amp;$D$92,'CCG data'!$A:$AD,'CCG data'!W$3,FALSE))</f>
        <v/>
      </c>
      <c r="G305" s="96" t="str">
        <f>IF(P304="","",VLOOKUP($E304&amp;$D$91&amp;$D$92,'CCG data'!$A:$AD,'CCG data'!X$3,FALSE))</f>
        <v/>
      </c>
      <c r="H305" s="96">
        <f>IF(R304="","",VLOOKUP($E304&amp;$D$91&amp;$D$92,'CCG data'!$A:$AD,'CCG data'!Y$3,FALSE))</f>
        <v>118.22301858990915</v>
      </c>
      <c r="I305" s="96">
        <f>IF(R304="","",VLOOKUP($E304&amp;$D$91&amp;$D$92,'CCG data'!$A:$AD,'CCG data'!Z$3,FALSE))</f>
        <v>128.83812823134255</v>
      </c>
      <c r="J305" s="96">
        <f>IF(T304="","",VLOOKUP($E304&amp;$D$91&amp;$D$92,'CCG data'!$A:$AD,'CCG data'!AA$3,FALSE))</f>
        <v>14.116111902634623</v>
      </c>
      <c r="K305" s="96">
        <f>IF(T304="","",VLOOKUP($E304&amp;$D$91&amp;$D$92,'CCG data'!$A:$AD,'CCG data'!AB$3,FALSE))</f>
        <v>18.176377681048841</v>
      </c>
      <c r="L305" s="96">
        <f>IF(V304="","",VLOOKUP($E304&amp;$D$91&amp;$D$92,'CCG data'!$A:$AD,'CCG data'!AC$3,FALSE))</f>
        <v>20.815593757356201</v>
      </c>
      <c r="M305" s="96">
        <f>IF(V304="","",VLOOKUP($E304&amp;$D$91&amp;$D$92,'CCG data'!$A:$AD,'CCG data'!AD$3,FALSE))</f>
        <v>25.449059968616179</v>
      </c>
      <c r="N305" s="363"/>
      <c r="P305" s="150" t="str">
        <f>IF(P304="","",VLOOKUP($E304&amp;$D$91&amp;$D$92,'CCG data'!$A:$AD,'CCG data'!I$3,FALSE))</f>
        <v/>
      </c>
      <c r="Q305" s="15" t="str">
        <f>IF(P304="","",VLOOKUP($E304&amp;$D$91&amp;$D$92,'CCG data'!$A:$AD,'CCG data'!J$3,FALSE))</f>
        <v/>
      </c>
      <c r="R305" s="15">
        <f>IF(R304="","",VLOOKUP($E304&amp;$D$91&amp;$D$92,'CCG data'!$A:$AD,'CCG data'!K$3,FALSE))</f>
        <v>0.752</v>
      </c>
      <c r="S305" s="15">
        <f>IF(R304="","",VLOOKUP($E304&amp;$D$91&amp;$D$92,'CCG data'!$A:$AD,'CCG data'!L$3,FALSE))</f>
        <v>0.78400000000000003</v>
      </c>
      <c r="T305" s="15">
        <f>IF(T304="","",VLOOKUP($E304&amp;$D$91&amp;$D$92,'CCG data'!$A:$AD,'CCG data'!M$3,FALSE))</f>
        <v>0.08</v>
      </c>
      <c r="U305" s="15">
        <f>IF(T304="","",VLOOKUP($E304&amp;$D$91&amp;$D$92,'CCG data'!$A:$AD,'CCG data'!N$3,FALSE))</f>
        <v>0.10100000000000001</v>
      </c>
      <c r="V305" s="15">
        <f>IF(V304="","",VLOOKUP($E304&amp;$D$91&amp;$D$92,'CCG data'!$A:$AD,'CCG data'!O$3,FALSE))</f>
        <v>0.129</v>
      </c>
      <c r="W305" s="135">
        <f>IF(V304="","",VLOOKUP($E304&amp;$D$91&amp;$D$92,'CCG data'!$A:$AD,'CCG data'!P$3,FALSE))</f>
        <v>0.155</v>
      </c>
      <c r="Z305" s="163" t="str">
        <f>IFERROR(VLOOKUP($E305&amp;$D$92, Outliers!$A$4:$P$214,13,FALSE),"0")</f>
        <v>0</v>
      </c>
      <c r="AA305" s="163" t="str">
        <f>IFERROR(VLOOKUP($E305&amp;$D$92, Outliers!$A$4:$P$214,14,FALSE),"0")</f>
        <v>0</v>
      </c>
      <c r="AB305" s="163" t="str">
        <f>IFERROR(VLOOKUP($E305&amp;$D$92, Outliers!$A$4:$P$214,15,FALSE),"0")</f>
        <v>0</v>
      </c>
    </row>
    <row r="306" spans="4:28" ht="15.75" x14ac:dyDescent="0.25">
      <c r="D306" s="318"/>
      <c r="E306" s="104" t="s">
        <v>220</v>
      </c>
      <c r="F306" s="405" t="str">
        <f>IF(OR(ISERROR(VLOOKUP($E306&amp;$D$91&amp;$D$92,'CCG data'!$A:$AD,'CCG data'!R$3,FALSE)),ISBLANK(VLOOKUP($E306&amp;$D$91&amp;$D$92,'CCG data'!$A:$AD,'CCG data'!R$3,FALSE))),"",VLOOKUP($E306&amp;$D$91&amp;$D$92,'CCG data'!$A:$AD,'CCG data'!R$3,FALSE))</f>
        <v/>
      </c>
      <c r="G306" s="406"/>
      <c r="H306" s="406">
        <f>IF(OR(ISERROR(VLOOKUP($E306&amp;$D$91&amp;$D$92,'CCG data'!$A:$AD,'CCG data'!S$3,FALSE)),ISBLANK(VLOOKUP($E306&amp;$D$91&amp;$D$92,'CCG data'!$A:$AD,'CCG data'!S$3,FALSE))),"",VLOOKUP($E306&amp;$D$91&amp;$D$92,'CCG data'!$A:$AD,'CCG data'!S$3,FALSE))</f>
        <v>134.52236009418823</v>
      </c>
      <c r="I306" s="406"/>
      <c r="J306" s="406">
        <f>IF(OR(ISERROR(VLOOKUP($E306&amp;$D$91&amp;$D$92,'CCG data'!$A:$AD,'CCG data'!T$3,FALSE)),ISBLANK(VLOOKUP($E306&amp;$D$91&amp;$D$92,'CCG data'!$A:$AD,'CCG data'!T$3,FALSE))),"",VLOOKUP($E306&amp;$D$91&amp;$D$92,'CCG data'!$A:$AD,'CCG data'!T$3,FALSE))</f>
        <v>15.411556391621833</v>
      </c>
      <c r="K306" s="406"/>
      <c r="L306" s="406">
        <f>IF(OR(ISERROR(VLOOKUP($E306&amp;$D$91&amp;$D$92,'CCG data'!$A:$AD,'CCG data'!U$3,FALSE)),ISBLANK(VLOOKUP($E306&amp;$D$91&amp;$D$92,'CCG data'!$A:$AD,'CCG data'!U$3,FALSE))),"",VLOOKUP($E306&amp;$D$91&amp;$D$92,'CCG data'!$A:$AD,'CCG data'!U$3,FALSE))</f>
        <v>40.151532231133068</v>
      </c>
      <c r="M306" s="407"/>
      <c r="N306" s="362">
        <f>IF(OR(ISERROR(VLOOKUP($E306&amp;$D$91&amp;$D$92,'CCG data'!$A:$AD,'CCG data'!G$3,FALSE)),ISBLANK(VLOOKUP($E306&amp;$D$91&amp;$D$92,'CCG data'!$A:$AD,'CCG data'!G$3,FALSE))),"",VLOOKUP($E306&amp;$D$91&amp;$D$92,'CCG data'!$A:$AD,'CCG data'!G$3,FALSE))</f>
        <v>4469</v>
      </c>
      <c r="P306" s="397" t="str">
        <f>IF(OR(ISERROR(VLOOKUP($E306&amp;$D$91&amp;$D$92,'CCG data'!$A:$AD,'CCG data'!B$3,FALSE)),ISBLANK(VLOOKUP($E306&amp;$D$91&amp;$D$92,'CCG data'!$A:$AD,'CCG data'!B$3,FALSE))),"",VLOOKUP($E306&amp;$D$91&amp;$D$92,'CCG data'!$A:$AD,'CCG data'!B$3,FALSE))</f>
        <v/>
      </c>
      <c r="Q306" s="263"/>
      <c r="R306" s="263">
        <f>IF(OR(ISERROR(VLOOKUP($E306&amp;$D$91&amp;$D$92,'CCG data'!$A:$AD,'CCG data'!C$3,FALSE)),ISBLANK(VLOOKUP($E306&amp;$D$91&amp;$D$92,'CCG data'!$A:$AD,'CCG data'!C$3,FALSE))),"",VLOOKUP($E306&amp;$D$91&amp;$D$92,'CCG data'!$A:$AD,'CCG data'!C$3,FALSE))</f>
        <v>0.71246363839785187</v>
      </c>
      <c r="S306" s="263"/>
      <c r="T306" s="263">
        <f>IF(OR(ISERROR(VLOOKUP($E306&amp;$D$91&amp;$D$92,'CCG data'!$A:$AD,'CCG data'!D$3,FALSE)),ISBLANK(VLOOKUP($E306&amp;$D$91&amp;$D$92,'CCG data'!$A:$AD,'CCG data'!D$3,FALSE))),"",VLOOKUP($E306&amp;$D$91&amp;$D$92,'CCG data'!$A:$AD,'CCG data'!D$3,FALSE))</f>
        <v>7.0261803535466544E-2</v>
      </c>
      <c r="U306" s="263"/>
      <c r="V306" s="263">
        <f>IF(OR(ISERROR(VLOOKUP($E306&amp;$D$91&amp;$D$92,'CCG data'!$A:$AD,'CCG data'!E$3,FALSE)),ISBLANK(VLOOKUP($E306&amp;$D$91&amp;$D$92,'CCG data'!$A:$AD,'CCG data'!E$3,FALSE))),"",VLOOKUP($E306&amp;$D$91&amp;$D$92,'CCG data'!$A:$AD,'CCG data'!E$3,FALSE))</f>
        <v>0.21727455806668158</v>
      </c>
      <c r="W306" s="398"/>
      <c r="Z306" s="163">
        <f>IFERROR(VLOOKUP($E306&amp;$D$92, Outliers!$A$4:$P$214,13,FALSE),"0")</f>
        <v>0</v>
      </c>
      <c r="AA306" s="163">
        <f>IFERROR(VLOOKUP($E306&amp;$D$92, Outliers!$A$4:$P$214,14,FALSE),"0")</f>
        <v>0</v>
      </c>
      <c r="AB306" s="163">
        <f>IFERROR(VLOOKUP($E306&amp;$D$92, Outliers!$A$4:$P$214,15,FALSE),"0")</f>
        <v>1</v>
      </c>
    </row>
    <row r="307" spans="4:28" x14ac:dyDescent="0.25">
      <c r="D307" s="318"/>
      <c r="E307" s="103" t="s">
        <v>27</v>
      </c>
      <c r="F307" s="95" t="str">
        <f>IF(P306="","",VLOOKUP($E306&amp;$D$91&amp;$D$92,'CCG data'!$A:$AD,'CCG data'!W$3,FALSE))</f>
        <v/>
      </c>
      <c r="G307" s="96" t="str">
        <f>IF(P306="","",VLOOKUP($E306&amp;$D$91&amp;$D$92,'CCG data'!$A:$AD,'CCG data'!X$3,FALSE))</f>
        <v/>
      </c>
      <c r="H307" s="96">
        <f>IF(R306="","",VLOOKUP($E306&amp;$D$91&amp;$D$92,'CCG data'!$A:$AD,'CCG data'!Y$3,FALSE))</f>
        <v>129.8497018307057</v>
      </c>
      <c r="I307" s="96">
        <f>IF(R306="","",VLOOKUP($E306&amp;$D$91&amp;$D$92,'CCG data'!$A:$AD,'CCG data'!Z$3,FALSE))</f>
        <v>139.19501835767076</v>
      </c>
      <c r="J307" s="96">
        <f>IF(T306="","",VLOOKUP($E306&amp;$D$91&amp;$D$92,'CCG data'!$A:$AD,'CCG data'!AA$3,FALSE))</f>
        <v>13.706896483728967</v>
      </c>
      <c r="K307" s="96">
        <f>IF(T306="","",VLOOKUP($E306&amp;$D$91&amp;$D$92,'CCG data'!$A:$AD,'CCG data'!AB$3,FALSE))</f>
        <v>17.116216299514697</v>
      </c>
      <c r="L307" s="96">
        <f>IF(V306="","",VLOOKUP($E306&amp;$D$91&amp;$D$92,'CCG data'!$A:$AD,'CCG data'!AC$3,FALSE))</f>
        <v>37.626025214012202</v>
      </c>
      <c r="M307" s="96">
        <f>IF(V306="","",VLOOKUP($E306&amp;$D$91&amp;$D$92,'CCG data'!$A:$AD,'CCG data'!AD$3,FALSE))</f>
        <v>42.677039248253934</v>
      </c>
      <c r="N307" s="363"/>
      <c r="P307" s="150" t="str">
        <f>IF(P306="","",VLOOKUP($E306&amp;$D$91&amp;$D$92,'CCG data'!$A:$AD,'CCG data'!I$3,FALSE))</f>
        <v/>
      </c>
      <c r="Q307" s="15" t="str">
        <f>IF(P306="","",VLOOKUP($E306&amp;$D$91&amp;$D$92,'CCG data'!$A:$AD,'CCG data'!J$3,FALSE))</f>
        <v/>
      </c>
      <c r="R307" s="15">
        <f>IF(R306="","",VLOOKUP($E306&amp;$D$91&amp;$D$92,'CCG data'!$A:$AD,'CCG data'!K$3,FALSE))</f>
        <v>0.69899999999999995</v>
      </c>
      <c r="S307" s="15">
        <f>IF(R306="","",VLOOKUP($E306&amp;$D$91&amp;$D$92,'CCG data'!$A:$AD,'CCG data'!L$3,FALSE))</f>
        <v>0.72599999999999998</v>
      </c>
      <c r="T307" s="15">
        <f>IF(T306="","",VLOOKUP($E306&amp;$D$91&amp;$D$92,'CCG data'!$A:$AD,'CCG data'!M$3,FALSE))</f>
        <v>6.3E-2</v>
      </c>
      <c r="U307" s="15">
        <f>IF(T306="","",VLOOKUP($E306&amp;$D$91&amp;$D$92,'CCG data'!$A:$AD,'CCG data'!N$3,FALSE))</f>
        <v>7.8E-2</v>
      </c>
      <c r="V307" s="15">
        <f>IF(V306="","",VLOOKUP($E306&amp;$D$91&amp;$D$92,'CCG data'!$A:$AD,'CCG data'!O$3,FALSE))</f>
        <v>0.20499999999999999</v>
      </c>
      <c r="W307" s="135">
        <f>IF(V306="","",VLOOKUP($E306&amp;$D$91&amp;$D$92,'CCG data'!$A:$AD,'CCG data'!P$3,FALSE))</f>
        <v>0.23</v>
      </c>
      <c r="Z307" s="163" t="str">
        <f>IFERROR(VLOOKUP($E307&amp;$D$92, Outliers!$A$4:$P$214,13,FALSE),"0")</f>
        <v>0</v>
      </c>
      <c r="AA307" s="163" t="str">
        <f>IFERROR(VLOOKUP($E307&amp;$D$92, Outliers!$A$4:$P$214,14,FALSE),"0")</f>
        <v>0</v>
      </c>
      <c r="AB307" s="163" t="str">
        <f>IFERROR(VLOOKUP($E307&amp;$D$92, Outliers!$A$4:$P$214,15,FALSE),"0")</f>
        <v>0</v>
      </c>
    </row>
    <row r="308" spans="4:28" ht="15.75" x14ac:dyDescent="0.25">
      <c r="D308" s="318"/>
      <c r="E308" s="104" t="s">
        <v>221</v>
      </c>
      <c r="F308" s="405" t="str">
        <f>IF(OR(ISERROR(VLOOKUP($E308&amp;$D$91&amp;$D$92,'CCG data'!$A:$AD,'CCG data'!R$3,FALSE)),ISBLANK(VLOOKUP($E308&amp;$D$91&amp;$D$92,'CCG data'!$A:$AD,'CCG data'!R$3,FALSE))),"",VLOOKUP($E308&amp;$D$91&amp;$D$92,'CCG data'!$A:$AD,'CCG data'!R$3,FALSE))</f>
        <v/>
      </c>
      <c r="G308" s="406"/>
      <c r="H308" s="406">
        <f>IF(OR(ISERROR(VLOOKUP($E308&amp;$D$91&amp;$D$92,'CCG data'!$A:$AD,'CCG data'!S$3,FALSE)),ISBLANK(VLOOKUP($E308&amp;$D$91&amp;$D$92,'CCG data'!$A:$AD,'CCG data'!S$3,FALSE))),"",VLOOKUP($E308&amp;$D$91&amp;$D$92,'CCG data'!$A:$AD,'CCG data'!S$3,FALSE))</f>
        <v>129.08862077551967</v>
      </c>
      <c r="I308" s="406"/>
      <c r="J308" s="406">
        <f>IF(OR(ISERROR(VLOOKUP($E308&amp;$D$91&amp;$D$92,'CCG data'!$A:$AD,'CCG data'!T$3,FALSE)),ISBLANK(VLOOKUP($E308&amp;$D$91&amp;$D$92,'CCG data'!$A:$AD,'CCG data'!T$3,FALSE))),"",VLOOKUP($E308&amp;$D$91&amp;$D$92,'CCG data'!$A:$AD,'CCG data'!T$3,FALSE))</f>
        <v>21.557915610959455</v>
      </c>
      <c r="K308" s="406"/>
      <c r="L308" s="406">
        <f>IF(OR(ISERROR(VLOOKUP($E308&amp;$D$91&amp;$D$92,'CCG data'!$A:$AD,'CCG data'!U$3,FALSE)),ISBLANK(VLOOKUP($E308&amp;$D$91&amp;$D$92,'CCG data'!$A:$AD,'CCG data'!U$3,FALSE))),"",VLOOKUP($E308&amp;$D$91&amp;$D$92,'CCG data'!$A:$AD,'CCG data'!U$3,FALSE))</f>
        <v>35.972694080777963</v>
      </c>
      <c r="M308" s="407"/>
      <c r="N308" s="362">
        <f>IF(OR(ISERROR(VLOOKUP($E308&amp;$D$91&amp;$D$92,'CCG data'!$A:$AD,'CCG data'!G$3,FALSE)),ISBLANK(VLOOKUP($E308&amp;$D$91&amp;$D$92,'CCG data'!$A:$AD,'CCG data'!G$3,FALSE))),"",VLOOKUP($E308&amp;$D$91&amp;$D$92,'CCG data'!$A:$AD,'CCG data'!G$3,FALSE))</f>
        <v>973</v>
      </c>
      <c r="P308" s="397" t="str">
        <f>IF(OR(ISERROR(VLOOKUP($E308&amp;$D$91&amp;$D$92,'CCG data'!$A:$AD,'CCG data'!B$3,FALSE)),ISBLANK(VLOOKUP($E308&amp;$D$91&amp;$D$92,'CCG data'!$A:$AD,'CCG data'!B$3,FALSE))),"",VLOOKUP($E308&amp;$D$91&amp;$D$92,'CCG data'!$A:$AD,'CCG data'!B$3,FALSE))</f>
        <v/>
      </c>
      <c r="Q308" s="263"/>
      <c r="R308" s="263">
        <f>IF(OR(ISERROR(VLOOKUP($E308&amp;$D$91&amp;$D$92,'CCG data'!$A:$AD,'CCG data'!C$3,FALSE)),ISBLANK(VLOOKUP($E308&amp;$D$91&amp;$D$92,'CCG data'!$A:$AD,'CCG data'!C$3,FALSE))),"",VLOOKUP($E308&amp;$D$91&amp;$D$92,'CCG data'!$A:$AD,'CCG data'!C$3,FALSE))</f>
        <v>0.70400822199383351</v>
      </c>
      <c r="S308" s="263"/>
      <c r="T308" s="263">
        <f>IF(OR(ISERROR(VLOOKUP($E308&amp;$D$91&amp;$D$92,'CCG data'!$A:$AD,'CCG data'!D$3,FALSE)),ISBLANK(VLOOKUP($E308&amp;$D$91&amp;$D$92,'CCG data'!$A:$AD,'CCG data'!D$3,FALSE))),"",VLOOKUP($E308&amp;$D$91&amp;$D$92,'CCG data'!$A:$AD,'CCG data'!D$3,FALSE))</f>
        <v>0.10174717368961973</v>
      </c>
      <c r="U308" s="263"/>
      <c r="V308" s="263">
        <f>IF(OR(ISERROR(VLOOKUP($E308&amp;$D$91&amp;$D$92,'CCG data'!$A:$AD,'CCG data'!E$3,FALSE)),ISBLANK(VLOOKUP($E308&amp;$D$91&amp;$D$92,'CCG data'!$A:$AD,'CCG data'!E$3,FALSE))),"",VLOOKUP($E308&amp;$D$91&amp;$D$92,'CCG data'!$A:$AD,'CCG data'!E$3,FALSE))</f>
        <v>0.19424460431654678</v>
      </c>
      <c r="W308" s="398"/>
      <c r="Z308" s="163">
        <f>IFERROR(VLOOKUP($E308&amp;$D$92, Outliers!$A$4:$P$214,13,FALSE),"0")</f>
        <v>0</v>
      </c>
      <c r="AA308" s="163">
        <f>IFERROR(VLOOKUP($E308&amp;$D$92, Outliers!$A$4:$P$214,14,FALSE),"0")</f>
        <v>0</v>
      </c>
      <c r="AB308" s="163">
        <f>IFERROR(VLOOKUP($E308&amp;$D$92, Outliers!$A$4:$P$214,15,FALSE),"0")</f>
        <v>1</v>
      </c>
    </row>
    <row r="309" spans="4:28" x14ac:dyDescent="0.25">
      <c r="D309" s="318"/>
      <c r="E309" s="103" t="s">
        <v>27</v>
      </c>
      <c r="F309" s="95" t="str">
        <f>IF(P308="","",VLOOKUP($E308&amp;$D$91&amp;$D$92,'CCG data'!$A:$AD,'CCG data'!W$3,FALSE))</f>
        <v/>
      </c>
      <c r="G309" s="96" t="str">
        <f>IF(P308="","",VLOOKUP($E308&amp;$D$91&amp;$D$92,'CCG data'!$A:$AD,'CCG data'!X$3,FALSE))</f>
        <v/>
      </c>
      <c r="H309" s="96">
        <f>IF(R308="","",VLOOKUP($E308&amp;$D$91&amp;$D$92,'CCG data'!$A:$AD,'CCG data'!Y$3,FALSE))</f>
        <v>119.42146434400219</v>
      </c>
      <c r="I309" s="96">
        <f>IF(R308="","",VLOOKUP($E308&amp;$D$91&amp;$D$92,'CCG data'!$A:$AD,'CCG data'!Z$3,FALSE))</f>
        <v>138.75577720703717</v>
      </c>
      <c r="J309" s="96">
        <f>IF(T308="","",VLOOKUP($E308&amp;$D$91&amp;$D$92,'CCG data'!$A:$AD,'CCG data'!AA$3,FALSE))</f>
        <v>17.311277611151951</v>
      </c>
      <c r="K309" s="96">
        <f>IF(T308="","",VLOOKUP($E308&amp;$D$91&amp;$D$92,'CCG data'!$A:$AD,'CCG data'!AB$3,FALSE))</f>
        <v>25.804553610766959</v>
      </c>
      <c r="L309" s="96">
        <f>IF(V308="","",VLOOKUP($E308&amp;$D$91&amp;$D$92,'CCG data'!$A:$AD,'CCG data'!AC$3,FALSE))</f>
        <v>30.844102280615367</v>
      </c>
      <c r="M309" s="96">
        <f>IF(V308="","",VLOOKUP($E308&amp;$D$91&amp;$D$92,'CCG data'!$A:$AD,'CCG data'!AD$3,FALSE))</f>
        <v>41.101285880940559</v>
      </c>
      <c r="N309" s="363"/>
      <c r="P309" s="150" t="str">
        <f>IF(P308="","",VLOOKUP($E308&amp;$D$91&amp;$D$92,'CCG data'!$A:$AD,'CCG data'!I$3,FALSE))</f>
        <v/>
      </c>
      <c r="Q309" s="15" t="str">
        <f>IF(P308="","",VLOOKUP($E308&amp;$D$91&amp;$D$92,'CCG data'!$A:$AD,'CCG data'!J$3,FALSE))</f>
        <v/>
      </c>
      <c r="R309" s="15">
        <f>IF(R308="","",VLOOKUP($E308&amp;$D$91&amp;$D$92,'CCG data'!$A:$AD,'CCG data'!K$3,FALSE))</f>
        <v>0.67500000000000004</v>
      </c>
      <c r="S309" s="15">
        <f>IF(R308="","",VLOOKUP($E308&amp;$D$91&amp;$D$92,'CCG data'!$A:$AD,'CCG data'!L$3,FALSE))</f>
        <v>0.73199999999999998</v>
      </c>
      <c r="T309" s="15">
        <f>IF(T308="","",VLOOKUP($E308&amp;$D$91&amp;$D$92,'CCG data'!$A:$AD,'CCG data'!M$3,FALSE))</f>
        <v>8.4000000000000005E-2</v>
      </c>
      <c r="U309" s="15">
        <f>IF(T308="","",VLOOKUP($E308&amp;$D$91&amp;$D$92,'CCG data'!$A:$AD,'CCG data'!N$3,FALSE))</f>
        <v>0.122</v>
      </c>
      <c r="V309" s="15">
        <f>IF(V308="","",VLOOKUP($E308&amp;$D$91&amp;$D$92,'CCG data'!$A:$AD,'CCG data'!O$3,FALSE))</f>
        <v>0.17100000000000001</v>
      </c>
      <c r="W309" s="135">
        <f>IF(V308="","",VLOOKUP($E308&amp;$D$91&amp;$D$92,'CCG data'!$A:$AD,'CCG data'!P$3,FALSE))</f>
        <v>0.22</v>
      </c>
      <c r="Z309" s="163" t="str">
        <f>IFERROR(VLOOKUP($E309&amp;$D$92, Outliers!$A$4:$P$214,13,FALSE),"0")</f>
        <v>0</v>
      </c>
      <c r="AA309" s="163" t="str">
        <f>IFERROR(VLOOKUP($E309&amp;$D$92, Outliers!$A$4:$P$214,14,FALSE),"0")</f>
        <v>0</v>
      </c>
      <c r="AB309" s="163" t="str">
        <f>IFERROR(VLOOKUP($E309&amp;$D$92, Outliers!$A$4:$P$214,15,FALSE),"0")</f>
        <v>0</v>
      </c>
    </row>
    <row r="310" spans="4:28" ht="15.75" x14ac:dyDescent="0.25">
      <c r="D310" s="318"/>
      <c r="E310" s="104" t="s">
        <v>416</v>
      </c>
      <c r="F310" s="405" t="str">
        <f>IF(OR(ISERROR(VLOOKUP($E310&amp;$D$91&amp;$D$92,'CCG data'!$A:$AD,'CCG data'!R$3,FALSE)),ISBLANK(VLOOKUP($E310&amp;$D$91&amp;$D$92,'CCG data'!$A:$AD,'CCG data'!R$3,FALSE))),"",VLOOKUP($E310&amp;$D$91&amp;$D$92,'CCG data'!$A:$AD,'CCG data'!R$3,FALSE))</f>
        <v/>
      </c>
      <c r="G310" s="406"/>
      <c r="H310" s="406">
        <f>IF(OR(ISERROR(VLOOKUP($E310&amp;$D$91&amp;$D$92,'CCG data'!$A:$AD,'CCG data'!S$3,FALSE)),ISBLANK(VLOOKUP($E310&amp;$D$91&amp;$D$92,'CCG data'!$A:$AD,'CCG data'!S$3,FALSE))),"",VLOOKUP($E310&amp;$D$91&amp;$D$92,'CCG data'!$A:$AD,'CCG data'!S$3,FALSE))</f>
        <v>121.99249645776234</v>
      </c>
      <c r="I310" s="406"/>
      <c r="J310" s="406">
        <f>IF(OR(ISERROR(VLOOKUP($E310&amp;$D$91&amp;$D$92,'CCG data'!$A:$AD,'CCG data'!T$3,FALSE)),ISBLANK(VLOOKUP($E310&amp;$D$91&amp;$D$92,'CCG data'!$A:$AD,'CCG data'!T$3,FALSE))),"",VLOOKUP($E310&amp;$D$91&amp;$D$92,'CCG data'!$A:$AD,'CCG data'!T$3,FALSE))</f>
        <v>15.351050774680701</v>
      </c>
      <c r="K310" s="406"/>
      <c r="L310" s="406">
        <f>IF(OR(ISERROR(VLOOKUP($E310&amp;$D$91&amp;$D$92,'CCG data'!$A:$AD,'CCG data'!U$3,FALSE)),ISBLANK(VLOOKUP($E310&amp;$D$91&amp;$D$92,'CCG data'!$A:$AD,'CCG data'!U$3,FALSE))),"",VLOOKUP($E310&amp;$D$91&amp;$D$92,'CCG data'!$A:$AD,'CCG data'!U$3,FALSE))</f>
        <v>44.884967039050238</v>
      </c>
      <c r="M310" s="407"/>
      <c r="N310" s="362">
        <f>IF(OR(ISERROR(VLOOKUP($E310&amp;$D$91&amp;$D$92,'CCG data'!$A:$AD,'CCG data'!G$3,FALSE)),ISBLANK(VLOOKUP($E310&amp;$D$91&amp;$D$92,'CCG data'!$A:$AD,'CCG data'!G$3,FALSE))),"",VLOOKUP($E310&amp;$D$91&amp;$D$92,'CCG data'!$A:$AD,'CCG data'!G$3,FALSE))</f>
        <v>716</v>
      </c>
      <c r="P310" s="397" t="str">
        <f>IF(OR(ISERROR(VLOOKUP($E310&amp;$D$91&amp;$D$92,'CCG data'!$A:$AD,'CCG data'!B$3,FALSE)),ISBLANK(VLOOKUP($E310&amp;$D$91&amp;$D$92,'CCG data'!$A:$AD,'CCG data'!B$3,FALSE))),"",VLOOKUP($E310&amp;$D$91&amp;$D$92,'CCG data'!$A:$AD,'CCG data'!B$3,FALSE))</f>
        <v/>
      </c>
      <c r="Q310" s="263"/>
      <c r="R310" s="263">
        <f>IF(OR(ISERROR(VLOOKUP($E310&amp;$D$91&amp;$D$92,'CCG data'!$A:$AD,'CCG data'!C$3,FALSE)),ISBLANK(VLOOKUP($E310&amp;$D$91&amp;$D$92,'CCG data'!$A:$AD,'CCG data'!C$3,FALSE))),"",VLOOKUP($E310&amp;$D$91&amp;$D$92,'CCG data'!$A:$AD,'CCG data'!C$3,FALSE))</f>
        <v>0.67458100558659218</v>
      </c>
      <c r="S310" s="263"/>
      <c r="T310" s="263">
        <f>IF(OR(ISERROR(VLOOKUP($E310&amp;$D$91&amp;$D$92,'CCG data'!$A:$AD,'CCG data'!D$3,FALSE)),ISBLANK(VLOOKUP($E310&amp;$D$91&amp;$D$92,'CCG data'!$A:$AD,'CCG data'!D$3,FALSE))),"",VLOOKUP($E310&amp;$D$91&amp;$D$92,'CCG data'!$A:$AD,'CCG data'!D$3,FALSE))</f>
        <v>7.5418994413407825E-2</v>
      </c>
      <c r="U310" s="263"/>
      <c r="V310" s="263">
        <f>IF(OR(ISERROR(VLOOKUP($E310&amp;$D$91&amp;$D$92,'CCG data'!$A:$AD,'CCG data'!E$3,FALSE)),ISBLANK(VLOOKUP($E310&amp;$D$91&amp;$D$92,'CCG data'!$A:$AD,'CCG data'!E$3,FALSE))),"",VLOOKUP($E310&amp;$D$91&amp;$D$92,'CCG data'!$A:$AD,'CCG data'!E$3,FALSE))</f>
        <v>0.25</v>
      </c>
      <c r="W310" s="398"/>
      <c r="Z310" s="163">
        <f>IFERROR(VLOOKUP($E310&amp;$D$92, Outliers!$A$4:$P$214,13,FALSE),"0")</f>
        <v>0</v>
      </c>
      <c r="AA310" s="163">
        <f>IFERROR(VLOOKUP($E310&amp;$D$92, Outliers!$A$4:$P$214,14,FALSE),"0")</f>
        <v>0</v>
      </c>
      <c r="AB310" s="163">
        <f>IFERROR(VLOOKUP($E310&amp;$D$92, Outliers!$A$4:$P$214,15,FALSE),"0")</f>
        <v>1</v>
      </c>
    </row>
    <row r="311" spans="4:28" x14ac:dyDescent="0.25">
      <c r="D311" s="318"/>
      <c r="E311" s="103" t="s">
        <v>27</v>
      </c>
      <c r="F311" s="95" t="str">
        <f>IF(P310="","",VLOOKUP($E310&amp;$D$91&amp;$D$92,'CCG data'!$A:$AD,'CCG data'!W$3,FALSE))</f>
        <v/>
      </c>
      <c r="G311" s="96" t="str">
        <f>IF(P310="","",VLOOKUP($E310&amp;$D$91&amp;$D$92,'CCG data'!$A:$AD,'CCG data'!X$3,FALSE))</f>
        <v/>
      </c>
      <c r="H311" s="96">
        <f>IF(R310="","",VLOOKUP($E310&amp;$D$91&amp;$D$92,'CCG data'!$A:$AD,'CCG data'!Y$3,FALSE))</f>
        <v>111.11282890864823</v>
      </c>
      <c r="I311" s="96">
        <f>IF(R310="","",VLOOKUP($E310&amp;$D$91&amp;$D$92,'CCG data'!$A:$AD,'CCG data'!Z$3,FALSE))</f>
        <v>132.87216400687646</v>
      </c>
      <c r="J311" s="96">
        <f>IF(T310="","",VLOOKUP($E310&amp;$D$91&amp;$D$92,'CCG data'!$A:$AD,'CCG data'!AA$3,FALSE))</f>
        <v>11.256584487430295</v>
      </c>
      <c r="K311" s="96">
        <f>IF(T310="","",VLOOKUP($E310&amp;$D$91&amp;$D$92,'CCG data'!$A:$AD,'CCG data'!AB$3,FALSE))</f>
        <v>19.445517061931106</v>
      </c>
      <c r="L311" s="96">
        <f>IF(V310="","",VLOOKUP($E310&amp;$D$91&amp;$D$92,'CCG data'!$A:$AD,'CCG data'!AC$3,FALSE))</f>
        <v>38.30944153665822</v>
      </c>
      <c r="M311" s="96">
        <f>IF(V310="","",VLOOKUP($E310&amp;$D$91&amp;$D$92,'CCG data'!$A:$AD,'CCG data'!AD$3,FALSE))</f>
        <v>51.460492541442257</v>
      </c>
      <c r="N311" s="363"/>
      <c r="P311" s="150" t="str">
        <f>IF(P310="","",VLOOKUP($E310&amp;$D$91&amp;$D$92,'CCG data'!$A:$AD,'CCG data'!I$3,FALSE))</f>
        <v/>
      </c>
      <c r="Q311" s="15" t="str">
        <f>IF(P310="","",VLOOKUP($E310&amp;$D$91&amp;$D$92,'CCG data'!$A:$AD,'CCG data'!J$3,FALSE))</f>
        <v/>
      </c>
      <c r="R311" s="15">
        <f>IF(R310="","",VLOOKUP($E310&amp;$D$91&amp;$D$92,'CCG data'!$A:$AD,'CCG data'!K$3,FALSE))</f>
        <v>0.63900000000000001</v>
      </c>
      <c r="S311" s="15">
        <f>IF(R310="","",VLOOKUP($E310&amp;$D$91&amp;$D$92,'CCG data'!$A:$AD,'CCG data'!L$3,FALSE))</f>
        <v>0.70799999999999996</v>
      </c>
      <c r="T311" s="15">
        <f>IF(T310="","",VLOOKUP($E310&amp;$D$91&amp;$D$92,'CCG data'!$A:$AD,'CCG data'!M$3,FALSE))</f>
        <v>5.8000000000000003E-2</v>
      </c>
      <c r="U311" s="15">
        <f>IF(T310="","",VLOOKUP($E310&amp;$D$91&amp;$D$92,'CCG data'!$A:$AD,'CCG data'!N$3,FALSE))</f>
        <v>9.7000000000000003E-2</v>
      </c>
      <c r="V311" s="15">
        <f>IF(V310="","",VLOOKUP($E310&amp;$D$91&amp;$D$92,'CCG data'!$A:$AD,'CCG data'!O$3,FALSE))</f>
        <v>0.22</v>
      </c>
      <c r="W311" s="135">
        <f>IF(V310="","",VLOOKUP($E310&amp;$D$91&amp;$D$92,'CCG data'!$A:$AD,'CCG data'!P$3,FALSE))</f>
        <v>0.28299999999999997</v>
      </c>
      <c r="Z311" s="163" t="str">
        <f>IFERROR(VLOOKUP($E311&amp;$D$92, Outliers!$A$4:$P$214,13,FALSE),"0")</f>
        <v>0</v>
      </c>
      <c r="AA311" s="163" t="str">
        <f>IFERROR(VLOOKUP($E311&amp;$D$92, Outliers!$A$4:$P$214,14,FALSE),"0")</f>
        <v>0</v>
      </c>
      <c r="AB311" s="163" t="str">
        <f>IFERROR(VLOOKUP($E311&amp;$D$92, Outliers!$A$4:$P$214,15,FALSE),"0")</f>
        <v>0</v>
      </c>
    </row>
    <row r="312" spans="4:28" ht="15.75" x14ac:dyDescent="0.25">
      <c r="D312" s="318"/>
      <c r="E312" s="104" t="s">
        <v>489</v>
      </c>
      <c r="F312" s="405" t="str">
        <f>IF(OR(ISERROR(VLOOKUP($E312&amp;$D$91&amp;$D$92,'CCG data'!$A:$AD,'CCG data'!R$3,FALSE)),ISBLANK(VLOOKUP($E312&amp;$D$91&amp;$D$92,'CCG data'!$A:$AD,'CCG data'!R$3,FALSE))),"",VLOOKUP($E312&amp;$D$91&amp;$D$92,'CCG data'!$A:$AD,'CCG data'!R$3,FALSE))</f>
        <v/>
      </c>
      <c r="G312" s="406"/>
      <c r="H312" s="406">
        <f>IF(OR(ISERROR(VLOOKUP($E312&amp;$D$91&amp;$D$92,'CCG data'!$A:$AD,'CCG data'!S$3,FALSE)),ISBLANK(VLOOKUP($E312&amp;$D$91&amp;$D$92,'CCG data'!$A:$AD,'CCG data'!S$3,FALSE))),"",VLOOKUP($E312&amp;$D$91&amp;$D$92,'CCG data'!$A:$AD,'CCG data'!S$3,FALSE))</f>
        <v>113.1479013334333</v>
      </c>
      <c r="I312" s="406"/>
      <c r="J312" s="406">
        <f>IF(OR(ISERROR(VLOOKUP($E312&amp;$D$91&amp;$D$92,'CCG data'!$A:$AD,'CCG data'!T$3,FALSE)),ISBLANK(VLOOKUP($E312&amp;$D$91&amp;$D$92,'CCG data'!$A:$AD,'CCG data'!T$3,FALSE))),"",VLOOKUP($E312&amp;$D$91&amp;$D$92,'CCG data'!$A:$AD,'CCG data'!T$3,FALSE))</f>
        <v>13.238681833468071</v>
      </c>
      <c r="K312" s="406"/>
      <c r="L312" s="406">
        <f>IF(OR(ISERROR(VLOOKUP($E312&amp;$D$91&amp;$D$92,'CCG data'!$A:$AD,'CCG data'!U$3,FALSE)),ISBLANK(VLOOKUP($E312&amp;$D$91&amp;$D$92,'CCG data'!$A:$AD,'CCG data'!U$3,FALSE))),"",VLOOKUP($E312&amp;$D$91&amp;$D$92,'CCG data'!$A:$AD,'CCG data'!U$3,FALSE))</f>
        <v>25.990354763737731</v>
      </c>
      <c r="M312" s="407"/>
      <c r="N312" s="362">
        <f>IF(OR(ISERROR(VLOOKUP($E312&amp;$D$91&amp;$D$92,'CCG data'!$A:$AD,'CCG data'!G$3,FALSE)),ISBLANK(VLOOKUP($E312&amp;$D$91&amp;$D$92,'CCG data'!$A:$AD,'CCG data'!G$3,FALSE))),"",VLOOKUP($E312&amp;$D$91&amp;$D$92,'CCG data'!$A:$AD,'CCG data'!G$3,FALSE))</f>
        <v>2695</v>
      </c>
      <c r="P312" s="397" t="str">
        <f>IF(OR(ISERROR(VLOOKUP($E312&amp;$D$91&amp;$D$92,'CCG data'!$A:$AD,'CCG data'!B$3,FALSE)),ISBLANK(VLOOKUP($E312&amp;$D$91&amp;$D$92,'CCG data'!$A:$AD,'CCG data'!B$3,FALSE))),"",VLOOKUP($E312&amp;$D$91&amp;$D$92,'CCG data'!$A:$AD,'CCG data'!B$3,FALSE))</f>
        <v/>
      </c>
      <c r="Q312" s="263"/>
      <c r="R312" s="263">
        <f>IF(OR(ISERROR(VLOOKUP($E312&amp;$D$91&amp;$D$92,'CCG data'!$A:$AD,'CCG data'!C$3,FALSE)),ISBLANK(VLOOKUP($E312&amp;$D$91&amp;$D$92,'CCG data'!$A:$AD,'CCG data'!C$3,FALSE))),"",VLOOKUP($E312&amp;$D$91&amp;$D$92,'CCG data'!$A:$AD,'CCG data'!C$3,FALSE))</f>
        <v>0.74879406307977736</v>
      </c>
      <c r="S312" s="263"/>
      <c r="T312" s="263">
        <f>IF(OR(ISERROR(VLOOKUP($E312&amp;$D$91&amp;$D$92,'CCG data'!$A:$AD,'CCG data'!D$3,FALSE)),ISBLANK(VLOOKUP($E312&amp;$D$91&amp;$D$92,'CCG data'!$A:$AD,'CCG data'!D$3,FALSE))),"",VLOOKUP($E312&amp;$D$91&amp;$D$92,'CCG data'!$A:$AD,'CCG data'!D$3,FALSE))</f>
        <v>7.9035250463821899E-2</v>
      </c>
      <c r="U312" s="263"/>
      <c r="V312" s="263">
        <f>IF(OR(ISERROR(VLOOKUP($E312&amp;$D$91&amp;$D$92,'CCG data'!$A:$AD,'CCG data'!E$3,FALSE)),ISBLANK(VLOOKUP($E312&amp;$D$91&amp;$D$92,'CCG data'!$A:$AD,'CCG data'!E$3,FALSE))),"",VLOOKUP($E312&amp;$D$91&amp;$D$92,'CCG data'!$A:$AD,'CCG data'!E$3,FALSE))</f>
        <v>0.17217068645640074</v>
      </c>
      <c r="W312" s="398"/>
      <c r="Z312" s="163">
        <f>IFERROR(VLOOKUP($E312&amp;$D$92, Outliers!$A$4:$P$214,13,FALSE),"0")</f>
        <v>1</v>
      </c>
      <c r="AA312" s="163">
        <f>IFERROR(VLOOKUP($E312&amp;$D$92, Outliers!$A$4:$P$214,14,FALSE),"0")</f>
        <v>1</v>
      </c>
      <c r="AB312" s="163">
        <f>IFERROR(VLOOKUP($E312&amp;$D$92, Outliers!$A$4:$P$214,15,FALSE),"0")</f>
        <v>0</v>
      </c>
    </row>
    <row r="313" spans="4:28" x14ac:dyDescent="0.25">
      <c r="D313" s="318"/>
      <c r="E313" s="103" t="s">
        <v>27</v>
      </c>
      <c r="F313" s="95" t="str">
        <f>IF(P312="","",VLOOKUP($E312&amp;$D$91&amp;$D$92,'CCG data'!$A:$AD,'CCG data'!W$3,FALSE))</f>
        <v/>
      </c>
      <c r="G313" s="96" t="str">
        <f>IF(P312="","",VLOOKUP($E312&amp;$D$91&amp;$D$92,'CCG data'!$A:$AD,'CCG data'!X$3,FALSE))</f>
        <v/>
      </c>
      <c r="H313" s="96">
        <f>IF(R312="","",VLOOKUP($E312&amp;$D$91&amp;$D$92,'CCG data'!$A:$AD,'CCG data'!Y$3,FALSE))</f>
        <v>108.2111415730336</v>
      </c>
      <c r="I313" s="96">
        <f>IF(R312="","",VLOOKUP($E312&amp;$D$91&amp;$D$92,'CCG data'!$A:$AD,'CCG data'!Z$3,FALSE))</f>
        <v>118.08466109383299</v>
      </c>
      <c r="J313" s="96">
        <f>IF(T312="","",VLOOKUP($E312&amp;$D$91&amp;$D$92,'CCG data'!$A:$AD,'CCG data'!AA$3,FALSE))</f>
        <v>11.460766749711002</v>
      </c>
      <c r="K313" s="96">
        <f>IF(T312="","",VLOOKUP($E312&amp;$D$91&amp;$D$92,'CCG data'!$A:$AD,'CCG data'!AB$3,FALSE))</f>
        <v>15.01659691722514</v>
      </c>
      <c r="L313" s="96">
        <f>IF(V312="","",VLOOKUP($E312&amp;$D$91&amp;$D$92,'CCG data'!$A:$AD,'CCG data'!AC$3,FALSE))</f>
        <v>23.625473782312753</v>
      </c>
      <c r="M313" s="96">
        <f>IF(V312="","",VLOOKUP($E312&amp;$D$91&amp;$D$92,'CCG data'!$A:$AD,'CCG data'!AD$3,FALSE))</f>
        <v>28.355235745162709</v>
      </c>
      <c r="N313" s="363"/>
      <c r="P313" s="150" t="str">
        <f>IF(P312="","",VLOOKUP($E312&amp;$D$91&amp;$D$92,'CCG data'!$A:$AD,'CCG data'!I$3,FALSE))</f>
        <v/>
      </c>
      <c r="Q313" s="15" t="str">
        <f>IF(P312="","",VLOOKUP($E312&amp;$D$91&amp;$D$92,'CCG data'!$A:$AD,'CCG data'!J$3,FALSE))</f>
        <v/>
      </c>
      <c r="R313" s="15">
        <f>IF(R312="","",VLOOKUP($E312&amp;$D$91&amp;$D$92,'CCG data'!$A:$AD,'CCG data'!K$3,FALSE))</f>
        <v>0.73199999999999998</v>
      </c>
      <c r="S313" s="15">
        <f>IF(R312="","",VLOOKUP($E312&amp;$D$91&amp;$D$92,'CCG data'!$A:$AD,'CCG data'!L$3,FALSE))</f>
        <v>0.76500000000000001</v>
      </c>
      <c r="T313" s="15">
        <f>IF(T312="","",VLOOKUP($E312&amp;$D$91&amp;$D$92,'CCG data'!$A:$AD,'CCG data'!M$3,FALSE))</f>
        <v>6.9000000000000006E-2</v>
      </c>
      <c r="U313" s="15">
        <f>IF(T312="","",VLOOKUP($E312&amp;$D$91&amp;$D$92,'CCG data'!$A:$AD,'CCG data'!N$3,FALSE))</f>
        <v>0.09</v>
      </c>
      <c r="V313" s="15">
        <f>IF(V312="","",VLOOKUP($E312&amp;$D$91&amp;$D$92,'CCG data'!$A:$AD,'CCG data'!O$3,FALSE))</f>
        <v>0.158</v>
      </c>
      <c r="W313" s="135">
        <f>IF(V312="","",VLOOKUP($E312&amp;$D$91&amp;$D$92,'CCG data'!$A:$AD,'CCG data'!P$3,FALSE))</f>
        <v>0.187</v>
      </c>
      <c r="Z313" s="163" t="str">
        <f>IFERROR(VLOOKUP($E313&amp;$D$92, Outliers!$A$4:$P$214,13,FALSE),"0")</f>
        <v>0</v>
      </c>
      <c r="AA313" s="163" t="str">
        <f>IFERROR(VLOOKUP($E313&amp;$D$92, Outliers!$A$4:$P$214,14,FALSE),"0")</f>
        <v>0</v>
      </c>
      <c r="AB313" s="163" t="str">
        <f>IFERROR(VLOOKUP($E313&amp;$D$92, Outliers!$A$4:$P$214,15,FALSE),"0")</f>
        <v>0</v>
      </c>
    </row>
    <row r="314" spans="4:28" ht="15.75" x14ac:dyDescent="0.25">
      <c r="D314" s="318"/>
      <c r="E314" s="104" t="s">
        <v>222</v>
      </c>
      <c r="F314" s="405" t="str">
        <f>IF(OR(ISERROR(VLOOKUP($E314&amp;$D$91&amp;$D$92,'CCG data'!$A:$AD,'CCG data'!R$3,FALSE)),ISBLANK(VLOOKUP($E314&amp;$D$91&amp;$D$92,'CCG data'!$A:$AD,'CCG data'!R$3,FALSE))),"",VLOOKUP($E314&amp;$D$91&amp;$D$92,'CCG data'!$A:$AD,'CCG data'!R$3,FALSE))</f>
        <v/>
      </c>
      <c r="G314" s="406"/>
      <c r="H314" s="406">
        <f>IF(OR(ISERROR(VLOOKUP($E314&amp;$D$91&amp;$D$92,'CCG data'!$A:$AD,'CCG data'!S$3,FALSE)),ISBLANK(VLOOKUP($E314&amp;$D$91&amp;$D$92,'CCG data'!$A:$AD,'CCG data'!S$3,FALSE))),"",VLOOKUP($E314&amp;$D$91&amp;$D$92,'CCG data'!$A:$AD,'CCG data'!S$3,FALSE))</f>
        <v>135.28451619640299</v>
      </c>
      <c r="I314" s="406"/>
      <c r="J314" s="406">
        <f>IF(OR(ISERROR(VLOOKUP($E314&amp;$D$91&amp;$D$92,'CCG data'!$A:$AD,'CCG data'!T$3,FALSE)),ISBLANK(VLOOKUP($E314&amp;$D$91&amp;$D$92,'CCG data'!$A:$AD,'CCG data'!T$3,FALSE))),"",VLOOKUP($E314&amp;$D$91&amp;$D$92,'CCG data'!$A:$AD,'CCG data'!T$3,FALSE))</f>
        <v>24.988772394603586</v>
      </c>
      <c r="K314" s="406"/>
      <c r="L314" s="406">
        <f>IF(OR(ISERROR(VLOOKUP($E314&amp;$D$91&amp;$D$92,'CCG data'!$A:$AD,'CCG data'!U$3,FALSE)),ISBLANK(VLOOKUP($E314&amp;$D$91&amp;$D$92,'CCG data'!$A:$AD,'CCG data'!U$3,FALSE))),"",VLOOKUP($E314&amp;$D$91&amp;$D$92,'CCG data'!$A:$AD,'CCG data'!U$3,FALSE))</f>
        <v>31.660176119236517</v>
      </c>
      <c r="M314" s="407"/>
      <c r="N314" s="362">
        <f>IF(OR(ISERROR(VLOOKUP($E314&amp;$D$91&amp;$D$92,'CCG data'!$A:$AD,'CCG data'!G$3,FALSE)),ISBLANK(VLOOKUP($E314&amp;$D$91&amp;$D$92,'CCG data'!$A:$AD,'CCG data'!G$3,FALSE))),"",VLOOKUP($E314&amp;$D$91&amp;$D$92,'CCG data'!$A:$AD,'CCG data'!G$3,FALSE))</f>
        <v>1024</v>
      </c>
      <c r="P314" s="397" t="str">
        <f>IF(OR(ISERROR(VLOOKUP($E314&amp;$D$91&amp;$D$92,'CCG data'!$A:$AD,'CCG data'!B$3,FALSE)),ISBLANK(VLOOKUP($E314&amp;$D$91&amp;$D$92,'CCG data'!$A:$AD,'CCG data'!B$3,FALSE))),"",VLOOKUP($E314&amp;$D$91&amp;$D$92,'CCG data'!$A:$AD,'CCG data'!B$3,FALSE))</f>
        <v/>
      </c>
      <c r="Q314" s="263"/>
      <c r="R314" s="263">
        <f>IF(OR(ISERROR(VLOOKUP($E314&amp;$D$91&amp;$D$92,'CCG data'!$A:$AD,'CCG data'!C$3,FALSE)),ISBLANK(VLOOKUP($E314&amp;$D$91&amp;$D$92,'CCG data'!$A:$AD,'CCG data'!C$3,FALSE))),"",VLOOKUP($E314&amp;$D$91&amp;$D$92,'CCG data'!$A:$AD,'CCG data'!C$3,FALSE))</f>
        <v>0.71875</v>
      </c>
      <c r="S314" s="263"/>
      <c r="T314" s="263">
        <f>IF(OR(ISERROR(VLOOKUP($E314&amp;$D$91&amp;$D$92,'CCG data'!$A:$AD,'CCG data'!D$3,FALSE)),ISBLANK(VLOOKUP($E314&amp;$D$91&amp;$D$92,'CCG data'!$A:$AD,'CCG data'!D$3,FALSE))),"",VLOOKUP($E314&amp;$D$91&amp;$D$92,'CCG data'!$A:$AD,'CCG data'!D$3,FALSE))</f>
        <v>0.1162109375</v>
      </c>
      <c r="U314" s="263"/>
      <c r="V314" s="263">
        <f>IF(OR(ISERROR(VLOOKUP($E314&amp;$D$91&amp;$D$92,'CCG data'!$A:$AD,'CCG data'!E$3,FALSE)),ISBLANK(VLOOKUP($E314&amp;$D$91&amp;$D$92,'CCG data'!$A:$AD,'CCG data'!E$3,FALSE))),"",VLOOKUP($E314&amp;$D$91&amp;$D$92,'CCG data'!$A:$AD,'CCG data'!E$3,FALSE))</f>
        <v>0.1650390625</v>
      </c>
      <c r="W314" s="398"/>
      <c r="Z314" s="163">
        <f>IFERROR(VLOOKUP($E314&amp;$D$92, Outliers!$A$4:$P$214,13,FALSE),"0")</f>
        <v>0</v>
      </c>
      <c r="AA314" s="163">
        <f>IFERROR(VLOOKUP($E314&amp;$D$92, Outliers!$A$4:$P$214,14,FALSE),"0")</f>
        <v>1</v>
      </c>
      <c r="AB314" s="163">
        <f>IFERROR(VLOOKUP($E314&amp;$D$92, Outliers!$A$4:$P$214,15,FALSE),"0")</f>
        <v>0</v>
      </c>
    </row>
    <row r="315" spans="4:28" x14ac:dyDescent="0.25">
      <c r="D315" s="318"/>
      <c r="E315" s="103" t="s">
        <v>27</v>
      </c>
      <c r="F315" s="95" t="str">
        <f>IF(P314="","",VLOOKUP($E314&amp;$D$91&amp;$D$92,'CCG data'!$A:$AD,'CCG data'!W$3,FALSE))</f>
        <v/>
      </c>
      <c r="G315" s="96" t="str">
        <f>IF(P314="","",VLOOKUP($E314&amp;$D$91&amp;$D$92,'CCG data'!$A:$AD,'CCG data'!X$3,FALSE))</f>
        <v/>
      </c>
      <c r="H315" s="96">
        <f>IF(R314="","",VLOOKUP($E314&amp;$D$91&amp;$D$92,'CCG data'!$A:$AD,'CCG data'!Y$3,FALSE))</f>
        <v>125.51067548072439</v>
      </c>
      <c r="I315" s="96">
        <f>IF(R314="","",VLOOKUP($E314&amp;$D$91&amp;$D$92,'CCG data'!$A:$AD,'CCG data'!Z$3,FALSE))</f>
        <v>145.05835691208159</v>
      </c>
      <c r="J315" s="96">
        <f>IF(T314="","",VLOOKUP($E314&amp;$D$91&amp;$D$92,'CCG data'!$A:$AD,'CCG data'!AA$3,FALSE))</f>
        <v>20.498967055647807</v>
      </c>
      <c r="K315" s="96">
        <f>IF(T314="","",VLOOKUP($E314&amp;$D$91&amp;$D$92,'CCG data'!$A:$AD,'CCG data'!AB$3,FALSE))</f>
        <v>29.478577733559366</v>
      </c>
      <c r="L315" s="96">
        <f>IF(V314="","",VLOOKUP($E314&amp;$D$91&amp;$D$92,'CCG data'!$A:$AD,'CCG data'!AC$3,FALSE))</f>
        <v>26.886795719720858</v>
      </c>
      <c r="M315" s="96">
        <f>IF(V314="","",VLOOKUP($E314&amp;$D$91&amp;$D$92,'CCG data'!$A:$AD,'CCG data'!AD$3,FALSE))</f>
        <v>36.433556518752177</v>
      </c>
      <c r="N315" s="363"/>
      <c r="P315" s="150" t="str">
        <f>IF(P314="","",VLOOKUP($E314&amp;$D$91&amp;$D$92,'CCG data'!$A:$AD,'CCG data'!I$3,FALSE))</f>
        <v/>
      </c>
      <c r="Q315" s="15" t="str">
        <f>IF(P314="","",VLOOKUP($E314&amp;$D$91&amp;$D$92,'CCG data'!$A:$AD,'CCG data'!J$3,FALSE))</f>
        <v/>
      </c>
      <c r="R315" s="15">
        <f>IF(R314="","",VLOOKUP($E314&amp;$D$91&amp;$D$92,'CCG data'!$A:$AD,'CCG data'!K$3,FALSE))</f>
        <v>0.69</v>
      </c>
      <c r="S315" s="15">
        <f>IF(R314="","",VLOOKUP($E314&amp;$D$91&amp;$D$92,'CCG data'!$A:$AD,'CCG data'!L$3,FALSE))</f>
        <v>0.745</v>
      </c>
      <c r="T315" s="15">
        <f>IF(T314="","",VLOOKUP($E314&amp;$D$91&amp;$D$92,'CCG data'!$A:$AD,'CCG data'!M$3,FALSE))</f>
        <v>9.8000000000000004E-2</v>
      </c>
      <c r="U315" s="15">
        <f>IF(T314="","",VLOOKUP($E314&amp;$D$91&amp;$D$92,'CCG data'!$A:$AD,'CCG data'!N$3,FALSE))</f>
        <v>0.13700000000000001</v>
      </c>
      <c r="V315" s="15">
        <f>IF(V314="","",VLOOKUP($E314&amp;$D$91&amp;$D$92,'CCG data'!$A:$AD,'CCG data'!O$3,FALSE))</f>
        <v>0.14399999999999999</v>
      </c>
      <c r="W315" s="135">
        <f>IF(V314="","",VLOOKUP($E314&amp;$D$91&amp;$D$92,'CCG data'!$A:$AD,'CCG data'!P$3,FALSE))</f>
        <v>0.189</v>
      </c>
      <c r="Z315" s="163" t="str">
        <f>IFERROR(VLOOKUP($E315&amp;$D$92, Outliers!$A$4:$P$214,13,FALSE),"0")</f>
        <v>0</v>
      </c>
      <c r="AA315" s="163" t="str">
        <f>IFERROR(VLOOKUP($E315&amp;$D$92, Outliers!$A$4:$P$214,14,FALSE),"0")</f>
        <v>0</v>
      </c>
      <c r="AB315" s="163" t="str">
        <f>IFERROR(VLOOKUP($E315&amp;$D$92, Outliers!$A$4:$P$214,15,FALSE),"0")</f>
        <v>0</v>
      </c>
    </row>
    <row r="316" spans="4:28" ht="15.75" x14ac:dyDescent="0.25">
      <c r="D316" s="318"/>
      <c r="E316" s="104" t="s">
        <v>223</v>
      </c>
      <c r="F316" s="405" t="str">
        <f>IF(OR(ISERROR(VLOOKUP($E316&amp;$D$91&amp;$D$92,'CCG data'!$A:$AD,'CCG data'!R$3,FALSE)),ISBLANK(VLOOKUP($E316&amp;$D$91&amp;$D$92,'CCG data'!$A:$AD,'CCG data'!R$3,FALSE))),"",VLOOKUP($E316&amp;$D$91&amp;$D$92,'CCG data'!$A:$AD,'CCG data'!R$3,FALSE))</f>
        <v/>
      </c>
      <c r="G316" s="406"/>
      <c r="H316" s="406">
        <f>IF(OR(ISERROR(VLOOKUP($E316&amp;$D$91&amp;$D$92,'CCG data'!$A:$AD,'CCG data'!S$3,FALSE)),ISBLANK(VLOOKUP($E316&amp;$D$91&amp;$D$92,'CCG data'!$A:$AD,'CCG data'!S$3,FALSE))),"",VLOOKUP($E316&amp;$D$91&amp;$D$92,'CCG data'!$A:$AD,'CCG data'!S$3,FALSE))</f>
        <v>134.54493587462952</v>
      </c>
      <c r="I316" s="406"/>
      <c r="J316" s="406">
        <f>IF(OR(ISERROR(VLOOKUP($E316&amp;$D$91&amp;$D$92,'CCG data'!$A:$AD,'CCG data'!T$3,FALSE)),ISBLANK(VLOOKUP($E316&amp;$D$91&amp;$D$92,'CCG data'!$A:$AD,'CCG data'!T$3,FALSE))),"",VLOOKUP($E316&amp;$D$91&amp;$D$92,'CCG data'!$A:$AD,'CCG data'!T$3,FALSE))</f>
        <v>13.832113153883615</v>
      </c>
      <c r="K316" s="406"/>
      <c r="L316" s="406">
        <f>IF(OR(ISERROR(VLOOKUP($E316&amp;$D$91&amp;$D$92,'CCG data'!$A:$AD,'CCG data'!U$3,FALSE)),ISBLANK(VLOOKUP($E316&amp;$D$91&amp;$D$92,'CCG data'!$A:$AD,'CCG data'!U$3,FALSE))),"",VLOOKUP($E316&amp;$D$91&amp;$D$92,'CCG data'!$A:$AD,'CCG data'!U$3,FALSE))</f>
        <v>36.517404863453933</v>
      </c>
      <c r="M316" s="407"/>
      <c r="N316" s="362">
        <f>IF(OR(ISERROR(VLOOKUP($E316&amp;$D$91&amp;$D$92,'CCG data'!$A:$AD,'CCG data'!G$3,FALSE)),ISBLANK(VLOOKUP($E316&amp;$D$91&amp;$D$92,'CCG data'!$A:$AD,'CCG data'!G$3,FALSE))),"",VLOOKUP($E316&amp;$D$91&amp;$D$92,'CCG data'!$A:$AD,'CCG data'!G$3,FALSE))</f>
        <v>716</v>
      </c>
      <c r="P316" s="397" t="str">
        <f>IF(OR(ISERROR(VLOOKUP($E316&amp;$D$91&amp;$D$92,'CCG data'!$A:$AD,'CCG data'!B$3,FALSE)),ISBLANK(VLOOKUP($E316&amp;$D$91&amp;$D$92,'CCG data'!$A:$AD,'CCG data'!B$3,FALSE))),"",VLOOKUP($E316&amp;$D$91&amp;$D$92,'CCG data'!$A:$AD,'CCG data'!B$3,FALSE))</f>
        <v/>
      </c>
      <c r="Q316" s="263"/>
      <c r="R316" s="263">
        <f>IF(OR(ISERROR(VLOOKUP($E316&amp;$D$91&amp;$D$92,'CCG data'!$A:$AD,'CCG data'!C$3,FALSE)),ISBLANK(VLOOKUP($E316&amp;$D$91&amp;$D$92,'CCG data'!$A:$AD,'CCG data'!C$3,FALSE))),"",VLOOKUP($E316&amp;$D$91&amp;$D$92,'CCG data'!$A:$AD,'CCG data'!C$3,FALSE))</f>
        <v>0.73184357541899436</v>
      </c>
      <c r="S316" s="263"/>
      <c r="T316" s="263">
        <f>IF(OR(ISERROR(VLOOKUP($E316&amp;$D$91&amp;$D$92,'CCG data'!$A:$AD,'CCG data'!D$3,FALSE)),ISBLANK(VLOOKUP($E316&amp;$D$91&amp;$D$92,'CCG data'!$A:$AD,'CCG data'!D$3,FALSE))),"",VLOOKUP($E316&amp;$D$91&amp;$D$92,'CCG data'!$A:$AD,'CCG data'!D$3,FALSE))</f>
        <v>6.7039106145251395E-2</v>
      </c>
      <c r="U316" s="263"/>
      <c r="V316" s="263">
        <f>IF(OR(ISERROR(VLOOKUP($E316&amp;$D$91&amp;$D$92,'CCG data'!$A:$AD,'CCG data'!E$3,FALSE)),ISBLANK(VLOOKUP($E316&amp;$D$91&amp;$D$92,'CCG data'!$A:$AD,'CCG data'!E$3,FALSE))),"",VLOOKUP($E316&amp;$D$91&amp;$D$92,'CCG data'!$A:$AD,'CCG data'!E$3,FALSE))</f>
        <v>0.2011173184357542</v>
      </c>
      <c r="W316" s="398"/>
      <c r="Z316" s="163">
        <f>IFERROR(VLOOKUP($E316&amp;$D$92, Outliers!$A$4:$P$214,13,FALSE),"0")</f>
        <v>0</v>
      </c>
      <c r="AA316" s="163">
        <f>IFERROR(VLOOKUP($E316&amp;$D$92, Outliers!$A$4:$P$214,14,FALSE),"0")</f>
        <v>0</v>
      </c>
      <c r="AB316" s="163">
        <f>IFERROR(VLOOKUP($E316&amp;$D$92, Outliers!$A$4:$P$214,15,FALSE),"0")</f>
        <v>1</v>
      </c>
    </row>
    <row r="317" spans="4:28" x14ac:dyDescent="0.25">
      <c r="D317" s="318"/>
      <c r="E317" s="103" t="s">
        <v>27</v>
      </c>
      <c r="F317" s="95" t="str">
        <f>IF(P316="","",VLOOKUP($E316&amp;$D$91&amp;$D$92,'CCG data'!$A:$AD,'CCG data'!W$3,FALSE))</f>
        <v/>
      </c>
      <c r="G317" s="96" t="str">
        <f>IF(P316="","",VLOOKUP($E316&amp;$D$91&amp;$D$92,'CCG data'!$A:$AD,'CCG data'!X$3,FALSE))</f>
        <v/>
      </c>
      <c r="H317" s="96">
        <f>IF(R316="","",VLOOKUP($E316&amp;$D$91&amp;$D$92,'CCG data'!$A:$AD,'CCG data'!Y$3,FALSE))</f>
        <v>123.02479515949695</v>
      </c>
      <c r="I317" s="96">
        <f>IF(R316="","",VLOOKUP($E316&amp;$D$91&amp;$D$92,'CCG data'!$A:$AD,'CCG data'!Z$3,FALSE))</f>
        <v>146.0650765897621</v>
      </c>
      <c r="J317" s="96">
        <f>IF(T316="","",VLOOKUP($E316&amp;$D$91&amp;$D$92,'CCG data'!$A:$AD,'CCG data'!AA$3,FALSE))</f>
        <v>9.9189857699841415</v>
      </c>
      <c r="K317" s="96">
        <f>IF(T316="","",VLOOKUP($E316&amp;$D$91&amp;$D$92,'CCG data'!$A:$AD,'CCG data'!AB$3,FALSE))</f>
        <v>17.74524053778309</v>
      </c>
      <c r="L317" s="96">
        <f>IF(V316="","",VLOOKUP($E316&amp;$D$91&amp;$D$92,'CCG data'!$A:$AD,'CCG data'!AC$3,FALSE))</f>
        <v>30.552895402423125</v>
      </c>
      <c r="M317" s="96">
        <f>IF(V316="","",VLOOKUP($E316&amp;$D$91&amp;$D$92,'CCG data'!$A:$AD,'CCG data'!AD$3,FALSE))</f>
        <v>42.481914324484741</v>
      </c>
      <c r="N317" s="363"/>
      <c r="P317" s="150" t="str">
        <f>IF(P316="","",VLOOKUP($E316&amp;$D$91&amp;$D$92,'CCG data'!$A:$AD,'CCG data'!I$3,FALSE))</f>
        <v/>
      </c>
      <c r="Q317" s="15" t="str">
        <f>IF(P316="","",VLOOKUP($E316&amp;$D$91&amp;$D$92,'CCG data'!$A:$AD,'CCG data'!J$3,FALSE))</f>
        <v/>
      </c>
      <c r="R317" s="15">
        <f>IF(R316="","",VLOOKUP($E316&amp;$D$91&amp;$D$92,'CCG data'!$A:$AD,'CCG data'!K$3,FALSE))</f>
        <v>0.69799999999999995</v>
      </c>
      <c r="S317" s="15">
        <f>IF(R316="","",VLOOKUP($E316&amp;$D$91&amp;$D$92,'CCG data'!$A:$AD,'CCG data'!L$3,FALSE))</f>
        <v>0.76300000000000001</v>
      </c>
      <c r="T317" s="15">
        <f>IF(T316="","",VLOOKUP($E316&amp;$D$91&amp;$D$92,'CCG data'!$A:$AD,'CCG data'!M$3,FALSE))</f>
        <v>5.0999999999999997E-2</v>
      </c>
      <c r="U317" s="15">
        <f>IF(T316="","",VLOOKUP($E316&amp;$D$91&amp;$D$92,'CCG data'!$A:$AD,'CCG data'!N$3,FALSE))</f>
        <v>8.7999999999999995E-2</v>
      </c>
      <c r="V317" s="15">
        <f>IF(V316="","",VLOOKUP($E316&amp;$D$91&amp;$D$92,'CCG data'!$A:$AD,'CCG data'!O$3,FALSE))</f>
        <v>0.17299999999999999</v>
      </c>
      <c r="W317" s="135">
        <f>IF(V316="","",VLOOKUP($E316&amp;$D$91&amp;$D$92,'CCG data'!$A:$AD,'CCG data'!P$3,FALSE))</f>
        <v>0.23200000000000001</v>
      </c>
      <c r="Z317" s="163" t="str">
        <f>IFERROR(VLOOKUP($E317&amp;$D$92, Outliers!$A$4:$P$214,13,FALSE),"0")</f>
        <v>0</v>
      </c>
      <c r="AA317" s="163" t="str">
        <f>IFERROR(VLOOKUP($E317&amp;$D$92, Outliers!$A$4:$P$214,14,FALSE),"0")</f>
        <v>0</v>
      </c>
      <c r="AB317" s="163" t="str">
        <f>IFERROR(VLOOKUP($E317&amp;$D$92, Outliers!$A$4:$P$214,15,FALSE),"0")</f>
        <v>0</v>
      </c>
    </row>
    <row r="318" spans="4:28" ht="15.75" x14ac:dyDescent="0.25">
      <c r="D318" s="318"/>
      <c r="E318" s="104" t="s">
        <v>224</v>
      </c>
      <c r="F318" s="405" t="str">
        <f>IF(OR(ISERROR(VLOOKUP($E318&amp;$D$91&amp;$D$92,'CCG data'!$A:$AD,'CCG data'!R$3,FALSE)),ISBLANK(VLOOKUP($E318&amp;$D$91&amp;$D$92,'CCG data'!$A:$AD,'CCG data'!R$3,FALSE))),"",VLOOKUP($E318&amp;$D$91&amp;$D$92,'CCG data'!$A:$AD,'CCG data'!R$3,FALSE))</f>
        <v/>
      </c>
      <c r="G318" s="406"/>
      <c r="H318" s="406">
        <f>IF(OR(ISERROR(VLOOKUP($E318&amp;$D$91&amp;$D$92,'CCG data'!$A:$AD,'CCG data'!S$3,FALSE)),ISBLANK(VLOOKUP($E318&amp;$D$91&amp;$D$92,'CCG data'!$A:$AD,'CCG data'!S$3,FALSE))),"",VLOOKUP($E318&amp;$D$91&amp;$D$92,'CCG data'!$A:$AD,'CCG data'!S$3,FALSE))</f>
        <v>141.074536844194</v>
      </c>
      <c r="I318" s="406"/>
      <c r="J318" s="406">
        <f>IF(OR(ISERROR(VLOOKUP($E318&amp;$D$91&amp;$D$92,'CCG data'!$A:$AD,'CCG data'!T$3,FALSE)),ISBLANK(VLOOKUP($E318&amp;$D$91&amp;$D$92,'CCG data'!$A:$AD,'CCG data'!T$3,FALSE))),"",VLOOKUP($E318&amp;$D$91&amp;$D$92,'CCG data'!$A:$AD,'CCG data'!T$3,FALSE))</f>
        <v>20.596226335927341</v>
      </c>
      <c r="K318" s="406"/>
      <c r="L318" s="406">
        <f>IF(OR(ISERROR(VLOOKUP($E318&amp;$D$91&amp;$D$92,'CCG data'!$A:$AD,'CCG data'!U$3,FALSE)),ISBLANK(VLOOKUP($E318&amp;$D$91&amp;$D$92,'CCG data'!$A:$AD,'CCG data'!U$3,FALSE))),"",VLOOKUP($E318&amp;$D$91&amp;$D$92,'CCG data'!$A:$AD,'CCG data'!U$3,FALSE))</f>
        <v>31.799652703851255</v>
      </c>
      <c r="M318" s="407"/>
      <c r="N318" s="362">
        <f>IF(OR(ISERROR(VLOOKUP($E318&amp;$D$91&amp;$D$92,'CCG data'!$A:$AD,'CCG data'!G$3,FALSE)),ISBLANK(VLOOKUP($E318&amp;$D$91&amp;$D$92,'CCG data'!$A:$AD,'CCG data'!G$3,FALSE))),"",VLOOKUP($E318&amp;$D$91&amp;$D$92,'CCG data'!$A:$AD,'CCG data'!G$3,FALSE))</f>
        <v>2469</v>
      </c>
      <c r="P318" s="397" t="str">
        <f>IF(OR(ISERROR(VLOOKUP($E318&amp;$D$91&amp;$D$92,'CCG data'!$A:$AD,'CCG data'!B$3,FALSE)),ISBLANK(VLOOKUP($E318&amp;$D$91&amp;$D$92,'CCG data'!$A:$AD,'CCG data'!B$3,FALSE))),"",VLOOKUP($E318&amp;$D$91&amp;$D$92,'CCG data'!$A:$AD,'CCG data'!B$3,FALSE))</f>
        <v/>
      </c>
      <c r="Q318" s="263"/>
      <c r="R318" s="263">
        <f>IF(OR(ISERROR(VLOOKUP($E318&amp;$D$91&amp;$D$92,'CCG data'!$A:$AD,'CCG data'!C$3,FALSE)),ISBLANK(VLOOKUP($E318&amp;$D$91&amp;$D$92,'CCG data'!$A:$AD,'CCG data'!C$3,FALSE))),"",VLOOKUP($E318&amp;$D$91&amp;$D$92,'CCG data'!$A:$AD,'CCG data'!C$3,FALSE))</f>
        <v>0.7399756986634265</v>
      </c>
      <c r="S318" s="263"/>
      <c r="T318" s="263">
        <f>IF(OR(ISERROR(VLOOKUP($E318&amp;$D$91&amp;$D$92,'CCG data'!$A:$AD,'CCG data'!D$3,FALSE)),ISBLANK(VLOOKUP($E318&amp;$D$91&amp;$D$92,'CCG data'!$A:$AD,'CCG data'!D$3,FALSE))),"",VLOOKUP($E318&amp;$D$91&amp;$D$92,'CCG data'!$A:$AD,'CCG data'!D$3,FALSE))</f>
        <v>9.5990279465370601E-2</v>
      </c>
      <c r="U318" s="263"/>
      <c r="V318" s="263">
        <f>IF(OR(ISERROR(VLOOKUP($E318&amp;$D$91&amp;$D$92,'CCG data'!$A:$AD,'CCG data'!E$3,FALSE)),ISBLANK(VLOOKUP($E318&amp;$D$91&amp;$D$92,'CCG data'!$A:$AD,'CCG data'!E$3,FALSE))),"",VLOOKUP($E318&amp;$D$91&amp;$D$92,'CCG data'!$A:$AD,'CCG data'!E$3,FALSE))</f>
        <v>0.16403402187120292</v>
      </c>
      <c r="W318" s="398"/>
      <c r="Z318" s="163">
        <f>IFERROR(VLOOKUP($E318&amp;$D$92, Outliers!$A$4:$P$214,13,FALSE),"0")</f>
        <v>0</v>
      </c>
      <c r="AA318" s="163">
        <f>IFERROR(VLOOKUP($E318&amp;$D$92, Outliers!$A$4:$P$214,14,FALSE),"0")</f>
        <v>0</v>
      </c>
      <c r="AB318" s="163">
        <f>IFERROR(VLOOKUP($E318&amp;$D$92, Outliers!$A$4:$P$214,15,FALSE),"0")</f>
        <v>0</v>
      </c>
    </row>
    <row r="319" spans="4:28" x14ac:dyDescent="0.25">
      <c r="D319" s="318"/>
      <c r="E319" s="103" t="s">
        <v>27</v>
      </c>
      <c r="F319" s="95" t="str">
        <f>IF(P318="","",VLOOKUP($E318&amp;$D$91&amp;$D$92,'CCG data'!$A:$AD,'CCG data'!W$3,FALSE))</f>
        <v/>
      </c>
      <c r="G319" s="96" t="str">
        <f>IF(P318="","",VLOOKUP($E318&amp;$D$91&amp;$D$92,'CCG data'!$A:$AD,'CCG data'!X$3,FALSE))</f>
        <v/>
      </c>
      <c r="H319" s="96">
        <f>IF(R318="","",VLOOKUP($E318&amp;$D$91&amp;$D$92,'CCG data'!$A:$AD,'CCG data'!Y$3,FALSE))</f>
        <v>134.60556246918009</v>
      </c>
      <c r="I319" s="96">
        <f>IF(R318="","",VLOOKUP($E318&amp;$D$91&amp;$D$92,'CCG data'!$A:$AD,'CCG data'!Z$3,FALSE))</f>
        <v>147.54351121920791</v>
      </c>
      <c r="J319" s="96">
        <f>IF(T318="","",VLOOKUP($E318&amp;$D$91&amp;$D$92,'CCG data'!$A:$AD,'CCG data'!AA$3,FALSE))</f>
        <v>17.974003748120602</v>
      </c>
      <c r="K319" s="96">
        <f>IF(T318="","",VLOOKUP($E318&amp;$D$91&amp;$D$92,'CCG data'!$A:$AD,'CCG data'!AB$3,FALSE))</f>
        <v>23.21844892373408</v>
      </c>
      <c r="L319" s="96">
        <f>IF(V318="","",VLOOKUP($E318&amp;$D$91&amp;$D$92,'CCG data'!$A:$AD,'CCG data'!AC$3,FALSE))</f>
        <v>28.702583308092922</v>
      </c>
      <c r="M319" s="96">
        <f>IF(V318="","",VLOOKUP($E318&amp;$D$91&amp;$D$92,'CCG data'!$A:$AD,'CCG data'!AD$3,FALSE))</f>
        <v>34.896722099609583</v>
      </c>
      <c r="N319" s="363"/>
      <c r="P319" s="150" t="str">
        <f>IF(P318="","",VLOOKUP($E318&amp;$D$91&amp;$D$92,'CCG data'!$A:$AD,'CCG data'!I$3,FALSE))</f>
        <v/>
      </c>
      <c r="Q319" s="15" t="str">
        <f>IF(P318="","",VLOOKUP($E318&amp;$D$91&amp;$D$92,'CCG data'!$A:$AD,'CCG data'!J$3,FALSE))</f>
        <v/>
      </c>
      <c r="R319" s="15">
        <f>IF(R318="","",VLOOKUP($E318&amp;$D$91&amp;$D$92,'CCG data'!$A:$AD,'CCG data'!K$3,FALSE))</f>
        <v>0.72199999999999998</v>
      </c>
      <c r="S319" s="15">
        <f>IF(R318="","",VLOOKUP($E318&amp;$D$91&amp;$D$92,'CCG data'!$A:$AD,'CCG data'!L$3,FALSE))</f>
        <v>0.75700000000000001</v>
      </c>
      <c r="T319" s="15">
        <f>IF(T318="","",VLOOKUP($E318&amp;$D$91&amp;$D$92,'CCG data'!$A:$AD,'CCG data'!M$3,FALSE))</f>
        <v>8.5000000000000006E-2</v>
      </c>
      <c r="U319" s="15">
        <f>IF(T318="","",VLOOKUP($E318&amp;$D$91&amp;$D$92,'CCG data'!$A:$AD,'CCG data'!N$3,FALSE))</f>
        <v>0.108</v>
      </c>
      <c r="V319" s="15">
        <f>IF(V318="","",VLOOKUP($E318&amp;$D$91&amp;$D$92,'CCG data'!$A:$AD,'CCG data'!O$3,FALSE))</f>
        <v>0.15</v>
      </c>
      <c r="W319" s="135">
        <f>IF(V318="","",VLOOKUP($E318&amp;$D$91&amp;$D$92,'CCG data'!$A:$AD,'CCG data'!P$3,FALSE))</f>
        <v>0.17899999999999999</v>
      </c>
      <c r="Z319" s="163" t="str">
        <f>IFERROR(VLOOKUP($E319&amp;$D$92, Outliers!$A$4:$P$214,13,FALSE),"0")</f>
        <v>0</v>
      </c>
      <c r="AA319" s="163" t="str">
        <f>IFERROR(VLOOKUP($E319&amp;$D$92, Outliers!$A$4:$P$214,14,FALSE),"0")</f>
        <v>0</v>
      </c>
      <c r="AB319" s="163" t="str">
        <f>IFERROR(VLOOKUP($E319&amp;$D$92, Outliers!$A$4:$P$214,15,FALSE),"0")</f>
        <v>0</v>
      </c>
    </row>
    <row r="320" spans="4:28" ht="15.75" x14ac:dyDescent="0.25">
      <c r="D320" s="318"/>
      <c r="E320" s="104" t="s">
        <v>225</v>
      </c>
      <c r="F320" s="405" t="str">
        <f>IF(OR(ISERROR(VLOOKUP($E320&amp;$D$91&amp;$D$92,'CCG data'!$A:$AD,'CCG data'!R$3,FALSE)),ISBLANK(VLOOKUP($E320&amp;$D$91&amp;$D$92,'CCG data'!$A:$AD,'CCG data'!R$3,FALSE))),"",VLOOKUP($E320&amp;$D$91&amp;$D$92,'CCG data'!$A:$AD,'CCG data'!R$3,FALSE))</f>
        <v/>
      </c>
      <c r="G320" s="406"/>
      <c r="H320" s="406">
        <f>IF(OR(ISERROR(VLOOKUP($E320&amp;$D$91&amp;$D$92,'CCG data'!$A:$AD,'CCG data'!S$3,FALSE)),ISBLANK(VLOOKUP($E320&amp;$D$91&amp;$D$92,'CCG data'!$A:$AD,'CCG data'!S$3,FALSE))),"",VLOOKUP($E320&amp;$D$91&amp;$D$92,'CCG data'!$A:$AD,'CCG data'!S$3,FALSE))</f>
        <v>94.167880640879616</v>
      </c>
      <c r="I320" s="406"/>
      <c r="J320" s="406">
        <f>IF(OR(ISERROR(VLOOKUP($E320&amp;$D$91&amp;$D$92,'CCG data'!$A:$AD,'CCG data'!T$3,FALSE)),ISBLANK(VLOOKUP($E320&amp;$D$91&amp;$D$92,'CCG data'!$A:$AD,'CCG data'!T$3,FALSE))),"",VLOOKUP($E320&amp;$D$91&amp;$D$92,'CCG data'!$A:$AD,'CCG data'!T$3,FALSE))</f>
        <v>12.774310268161894</v>
      </c>
      <c r="K320" s="406"/>
      <c r="L320" s="406">
        <f>IF(OR(ISERROR(VLOOKUP($E320&amp;$D$91&amp;$D$92,'CCG data'!$A:$AD,'CCG data'!U$3,FALSE)),ISBLANK(VLOOKUP($E320&amp;$D$91&amp;$D$92,'CCG data'!$A:$AD,'CCG data'!U$3,FALSE))),"",VLOOKUP($E320&amp;$D$91&amp;$D$92,'CCG data'!$A:$AD,'CCG data'!U$3,FALSE))</f>
        <v>21.74215131650524</v>
      </c>
      <c r="M320" s="407"/>
      <c r="N320" s="362">
        <f>IF(OR(ISERROR(VLOOKUP($E320&amp;$D$91&amp;$D$92,'CCG data'!$A:$AD,'CCG data'!G$3,FALSE)),ISBLANK(VLOOKUP($E320&amp;$D$91&amp;$D$92,'CCG data'!$A:$AD,'CCG data'!G$3,FALSE))),"",VLOOKUP($E320&amp;$D$91&amp;$D$92,'CCG data'!$A:$AD,'CCG data'!G$3,FALSE))</f>
        <v>1292</v>
      </c>
      <c r="P320" s="397" t="str">
        <f>IF(OR(ISERROR(VLOOKUP($E320&amp;$D$91&amp;$D$92,'CCG data'!$A:$AD,'CCG data'!B$3,FALSE)),ISBLANK(VLOOKUP($E320&amp;$D$91&amp;$D$92,'CCG data'!$A:$AD,'CCG data'!B$3,FALSE))),"",VLOOKUP($E320&amp;$D$91&amp;$D$92,'CCG data'!$A:$AD,'CCG data'!B$3,FALSE))</f>
        <v/>
      </c>
      <c r="Q320" s="263"/>
      <c r="R320" s="263">
        <f>IF(OR(ISERROR(VLOOKUP($E320&amp;$D$91&amp;$D$92,'CCG data'!$A:$AD,'CCG data'!C$3,FALSE)),ISBLANK(VLOOKUP($E320&amp;$D$91&amp;$D$92,'CCG data'!$A:$AD,'CCG data'!C$3,FALSE))),"",VLOOKUP($E320&amp;$D$91&amp;$D$92,'CCG data'!$A:$AD,'CCG data'!C$3,FALSE))</f>
        <v>0.74380804953560375</v>
      </c>
      <c r="S320" s="263"/>
      <c r="T320" s="263">
        <f>IF(OR(ISERROR(VLOOKUP($E320&amp;$D$91&amp;$D$92,'CCG data'!$A:$AD,'CCG data'!D$3,FALSE)),ISBLANK(VLOOKUP($E320&amp;$D$91&amp;$D$92,'CCG data'!$A:$AD,'CCG data'!D$3,FALSE))),"",VLOOKUP($E320&amp;$D$91&amp;$D$92,'CCG data'!$A:$AD,'CCG data'!D$3,FALSE))</f>
        <v>8.746130030959752E-2</v>
      </c>
      <c r="U320" s="263"/>
      <c r="V320" s="263">
        <f>IF(OR(ISERROR(VLOOKUP($E320&amp;$D$91&amp;$D$92,'CCG data'!$A:$AD,'CCG data'!E$3,FALSE)),ISBLANK(VLOOKUP($E320&amp;$D$91&amp;$D$92,'CCG data'!$A:$AD,'CCG data'!E$3,FALSE))),"",VLOOKUP($E320&amp;$D$91&amp;$D$92,'CCG data'!$A:$AD,'CCG data'!E$3,FALSE))</f>
        <v>0.16873065015479877</v>
      </c>
      <c r="W320" s="398"/>
      <c r="Z320" s="163">
        <f>IFERROR(VLOOKUP($E320&amp;$D$92, Outliers!$A$4:$P$214,13,FALSE),"0")</f>
        <v>1</v>
      </c>
      <c r="AA320" s="163">
        <f>IFERROR(VLOOKUP($E320&amp;$D$92, Outliers!$A$4:$P$214,14,FALSE),"0")</f>
        <v>0</v>
      </c>
      <c r="AB320" s="163">
        <f>IFERROR(VLOOKUP($E320&amp;$D$92, Outliers!$A$4:$P$214,15,FALSE),"0")</f>
        <v>1</v>
      </c>
    </row>
    <row r="321" spans="4:28" x14ac:dyDescent="0.25">
      <c r="D321" s="318"/>
      <c r="E321" s="103" t="s">
        <v>27</v>
      </c>
      <c r="F321" s="95" t="str">
        <f>IF(P320="","",VLOOKUP($E320&amp;$D$91&amp;$D$92,'CCG data'!$A:$AD,'CCG data'!W$3,FALSE))</f>
        <v/>
      </c>
      <c r="G321" s="96" t="str">
        <f>IF(P320="","",VLOOKUP($E320&amp;$D$91&amp;$D$92,'CCG data'!$A:$AD,'CCG data'!X$3,FALSE))</f>
        <v/>
      </c>
      <c r="H321" s="96">
        <f>IF(R320="","",VLOOKUP($E320&amp;$D$91&amp;$D$92,'CCG data'!$A:$AD,'CCG data'!Y$3,FALSE))</f>
        <v>88.21404044552078</v>
      </c>
      <c r="I321" s="96">
        <f>IF(R320="","",VLOOKUP($E320&amp;$D$91&amp;$D$92,'CCG data'!$A:$AD,'CCG data'!Z$3,FALSE))</f>
        <v>100.12172083623845</v>
      </c>
      <c r="J321" s="96">
        <f>IF(T320="","",VLOOKUP($E320&amp;$D$91&amp;$D$92,'CCG data'!$A:$AD,'CCG data'!AA$3,FALSE))</f>
        <v>10.418966459462409</v>
      </c>
      <c r="K321" s="96">
        <f>IF(T320="","",VLOOKUP($E320&amp;$D$91&amp;$D$92,'CCG data'!$A:$AD,'CCG data'!AB$3,FALSE))</f>
        <v>15.12965407686138</v>
      </c>
      <c r="L321" s="96">
        <f>IF(V320="","",VLOOKUP($E320&amp;$D$91&amp;$D$92,'CCG data'!$A:$AD,'CCG data'!AC$3,FALSE))</f>
        <v>18.855925290869642</v>
      </c>
      <c r="M321" s="96">
        <f>IF(V320="","",VLOOKUP($E320&amp;$D$91&amp;$D$92,'CCG data'!$A:$AD,'CCG data'!AD$3,FALSE))</f>
        <v>24.628377342140837</v>
      </c>
      <c r="N321" s="363"/>
      <c r="P321" s="150" t="str">
        <f>IF(P320="","",VLOOKUP($E320&amp;$D$91&amp;$D$92,'CCG data'!$A:$AD,'CCG data'!I$3,FALSE))</f>
        <v/>
      </c>
      <c r="Q321" s="15" t="str">
        <f>IF(P320="","",VLOOKUP($E320&amp;$D$91&amp;$D$92,'CCG data'!$A:$AD,'CCG data'!J$3,FALSE))</f>
        <v/>
      </c>
      <c r="R321" s="15">
        <f>IF(R320="","",VLOOKUP($E320&amp;$D$91&amp;$D$92,'CCG data'!$A:$AD,'CCG data'!K$3,FALSE))</f>
        <v>0.71899999999999997</v>
      </c>
      <c r="S321" s="15">
        <f>IF(R320="","",VLOOKUP($E320&amp;$D$91&amp;$D$92,'CCG data'!$A:$AD,'CCG data'!L$3,FALSE))</f>
        <v>0.76700000000000002</v>
      </c>
      <c r="T321" s="15">
        <f>IF(T320="","",VLOOKUP($E320&amp;$D$91&amp;$D$92,'CCG data'!$A:$AD,'CCG data'!M$3,FALSE))</f>
        <v>7.2999999999999995E-2</v>
      </c>
      <c r="U321" s="15">
        <f>IF(T320="","",VLOOKUP($E320&amp;$D$91&amp;$D$92,'CCG data'!$A:$AD,'CCG data'!N$3,FALSE))</f>
        <v>0.104</v>
      </c>
      <c r="V321" s="15">
        <f>IF(V320="","",VLOOKUP($E320&amp;$D$91&amp;$D$92,'CCG data'!$A:$AD,'CCG data'!O$3,FALSE))</f>
        <v>0.14899999999999999</v>
      </c>
      <c r="W321" s="135">
        <f>IF(V320="","",VLOOKUP($E320&amp;$D$91&amp;$D$92,'CCG data'!$A:$AD,'CCG data'!P$3,FALSE))</f>
        <v>0.19</v>
      </c>
      <c r="Z321" s="163" t="str">
        <f>IFERROR(VLOOKUP($E321&amp;$D$92, Outliers!$A$4:$P$214,13,FALSE),"0")</f>
        <v>0</v>
      </c>
      <c r="AA321" s="163" t="str">
        <f>IFERROR(VLOOKUP($E321&amp;$D$92, Outliers!$A$4:$P$214,14,FALSE),"0")</f>
        <v>0</v>
      </c>
      <c r="AB321" s="163" t="str">
        <f>IFERROR(VLOOKUP($E321&amp;$D$92, Outliers!$A$4:$P$214,15,FALSE),"0")</f>
        <v>0</v>
      </c>
    </row>
    <row r="322" spans="4:28" ht="15.75" x14ac:dyDescent="0.25">
      <c r="D322" s="318"/>
      <c r="E322" s="104" t="s">
        <v>226</v>
      </c>
      <c r="F322" s="405" t="str">
        <f>IF(OR(ISERROR(VLOOKUP($E322&amp;$D$91&amp;$D$92,'CCG data'!$A:$AD,'CCG data'!R$3,FALSE)),ISBLANK(VLOOKUP($E322&amp;$D$91&amp;$D$92,'CCG data'!$A:$AD,'CCG data'!R$3,FALSE))),"",VLOOKUP($E322&amp;$D$91&amp;$D$92,'CCG data'!$A:$AD,'CCG data'!R$3,FALSE))</f>
        <v/>
      </c>
      <c r="G322" s="406"/>
      <c r="H322" s="406">
        <f>IF(OR(ISERROR(VLOOKUP($E322&amp;$D$91&amp;$D$92,'CCG data'!$A:$AD,'CCG data'!S$3,FALSE)),ISBLANK(VLOOKUP($E322&amp;$D$91&amp;$D$92,'CCG data'!$A:$AD,'CCG data'!S$3,FALSE))),"",VLOOKUP($E322&amp;$D$91&amp;$D$92,'CCG data'!$A:$AD,'CCG data'!S$3,FALSE))</f>
        <v>129.79872650154306</v>
      </c>
      <c r="I322" s="406"/>
      <c r="J322" s="406">
        <f>IF(OR(ISERROR(VLOOKUP($E322&amp;$D$91&amp;$D$92,'CCG data'!$A:$AD,'CCG data'!T$3,FALSE)),ISBLANK(VLOOKUP($E322&amp;$D$91&amp;$D$92,'CCG data'!$A:$AD,'CCG data'!T$3,FALSE))),"",VLOOKUP($E322&amp;$D$91&amp;$D$92,'CCG data'!$A:$AD,'CCG data'!T$3,FALSE))</f>
        <v>12.327218973473514</v>
      </c>
      <c r="K322" s="406"/>
      <c r="L322" s="406">
        <f>IF(OR(ISERROR(VLOOKUP($E322&amp;$D$91&amp;$D$92,'CCG data'!$A:$AD,'CCG data'!U$3,FALSE)),ISBLANK(VLOOKUP($E322&amp;$D$91&amp;$D$92,'CCG data'!$A:$AD,'CCG data'!U$3,FALSE))),"",VLOOKUP($E322&amp;$D$91&amp;$D$92,'CCG data'!$A:$AD,'CCG data'!U$3,FALSE))</f>
        <v>36.405203985388702</v>
      </c>
      <c r="M322" s="407"/>
      <c r="N322" s="362">
        <f>IF(OR(ISERROR(VLOOKUP($E322&amp;$D$91&amp;$D$92,'CCG data'!$A:$AD,'CCG data'!G$3,FALSE)),ISBLANK(VLOOKUP($E322&amp;$D$91&amp;$D$92,'CCG data'!$A:$AD,'CCG data'!G$3,FALSE))),"",VLOOKUP($E322&amp;$D$91&amp;$D$92,'CCG data'!$A:$AD,'CCG data'!G$3,FALSE))</f>
        <v>2665</v>
      </c>
      <c r="P322" s="397" t="str">
        <f>IF(OR(ISERROR(VLOOKUP($E322&amp;$D$91&amp;$D$92,'CCG data'!$A:$AD,'CCG data'!B$3,FALSE)),ISBLANK(VLOOKUP($E322&amp;$D$91&amp;$D$92,'CCG data'!$A:$AD,'CCG data'!B$3,FALSE))),"",VLOOKUP($E322&amp;$D$91&amp;$D$92,'CCG data'!$A:$AD,'CCG data'!B$3,FALSE))</f>
        <v/>
      </c>
      <c r="Q322" s="263"/>
      <c r="R322" s="263">
        <f>IF(OR(ISERROR(VLOOKUP($E322&amp;$D$91&amp;$D$92,'CCG data'!$A:$AD,'CCG data'!C$3,FALSE)),ISBLANK(VLOOKUP($E322&amp;$D$91&amp;$D$92,'CCG data'!$A:$AD,'CCG data'!C$3,FALSE))),"",VLOOKUP($E322&amp;$D$91&amp;$D$92,'CCG data'!$A:$AD,'CCG data'!C$3,FALSE))</f>
        <v>0.72983114446529085</v>
      </c>
      <c r="S322" s="263"/>
      <c r="T322" s="263">
        <f>IF(OR(ISERROR(VLOOKUP($E322&amp;$D$91&amp;$D$92,'CCG data'!$A:$AD,'CCG data'!D$3,FALSE)),ISBLANK(VLOOKUP($E322&amp;$D$91&amp;$D$92,'CCG data'!$A:$AD,'CCG data'!D$3,FALSE))),"",VLOOKUP($E322&amp;$D$91&amp;$D$92,'CCG data'!$A:$AD,'CCG data'!D$3,FALSE))</f>
        <v>6.5666041275797379E-2</v>
      </c>
      <c r="U322" s="263"/>
      <c r="V322" s="263">
        <f>IF(OR(ISERROR(VLOOKUP($E322&amp;$D$91&amp;$D$92,'CCG data'!$A:$AD,'CCG data'!E$3,FALSE)),ISBLANK(VLOOKUP($E322&amp;$D$91&amp;$D$92,'CCG data'!$A:$AD,'CCG data'!E$3,FALSE))),"",VLOOKUP($E322&amp;$D$91&amp;$D$92,'CCG data'!$A:$AD,'CCG data'!E$3,FALSE))</f>
        <v>0.20450281425891181</v>
      </c>
      <c r="W322" s="398"/>
      <c r="Z322" s="163">
        <f>IFERROR(VLOOKUP($E322&amp;$D$92, Outliers!$A$4:$P$214,13,FALSE),"0")</f>
        <v>0</v>
      </c>
      <c r="AA322" s="163">
        <f>IFERROR(VLOOKUP($E322&amp;$D$92, Outliers!$A$4:$P$214,14,FALSE),"0")</f>
        <v>1</v>
      </c>
      <c r="AB322" s="163">
        <f>IFERROR(VLOOKUP($E322&amp;$D$92, Outliers!$A$4:$P$214,15,FALSE),"0")</f>
        <v>1</v>
      </c>
    </row>
    <row r="323" spans="4:28" x14ac:dyDescent="0.25">
      <c r="D323" s="318"/>
      <c r="E323" s="103" t="s">
        <v>27</v>
      </c>
      <c r="F323" s="95" t="str">
        <f>IF(P322="","",VLOOKUP($E322&amp;$D$91&amp;$D$92,'CCG data'!$A:$AD,'CCG data'!W$3,FALSE))</f>
        <v/>
      </c>
      <c r="G323" s="96" t="str">
        <f>IF(P322="","",VLOOKUP($E322&amp;$D$91&amp;$D$92,'CCG data'!$A:$AD,'CCG data'!X$3,FALSE))</f>
        <v/>
      </c>
      <c r="H323" s="96">
        <f>IF(R322="","",VLOOKUP($E322&amp;$D$91&amp;$D$92,'CCG data'!$A:$AD,'CCG data'!Y$3,FALSE))</f>
        <v>124.03017598762523</v>
      </c>
      <c r="I323" s="96">
        <f>IF(R322="","",VLOOKUP($E322&amp;$D$91&amp;$D$92,'CCG data'!$A:$AD,'CCG data'!Z$3,FALSE))</f>
        <v>135.56727701546089</v>
      </c>
      <c r="J323" s="96">
        <f>IF(T322="","",VLOOKUP($E322&amp;$D$91&amp;$D$92,'CCG data'!$A:$AD,'CCG data'!AA$3,FALSE))</f>
        <v>10.500792650866034</v>
      </c>
      <c r="K323" s="96">
        <f>IF(T322="","",VLOOKUP($E322&amp;$D$91&amp;$D$92,'CCG data'!$A:$AD,'CCG data'!AB$3,FALSE))</f>
        <v>14.153645296080994</v>
      </c>
      <c r="L323" s="96">
        <f>IF(V322="","",VLOOKUP($E322&amp;$D$91&amp;$D$92,'CCG data'!$A:$AD,'CCG data'!AC$3,FALSE))</f>
        <v>33.348725880610203</v>
      </c>
      <c r="M323" s="96">
        <f>IF(V322="","",VLOOKUP($E322&amp;$D$91&amp;$D$92,'CCG data'!$A:$AD,'CCG data'!AD$3,FALSE))</f>
        <v>39.461682090167201</v>
      </c>
      <c r="N323" s="363"/>
      <c r="P323" s="150" t="str">
        <f>IF(P322="","",VLOOKUP($E322&amp;$D$91&amp;$D$92,'CCG data'!$A:$AD,'CCG data'!I$3,FALSE))</f>
        <v/>
      </c>
      <c r="Q323" s="15" t="str">
        <f>IF(P322="","",VLOOKUP($E322&amp;$D$91&amp;$D$92,'CCG data'!$A:$AD,'CCG data'!J$3,FALSE))</f>
        <v/>
      </c>
      <c r="R323" s="15">
        <f>IF(R322="","",VLOOKUP($E322&amp;$D$91&amp;$D$92,'CCG data'!$A:$AD,'CCG data'!K$3,FALSE))</f>
        <v>0.71299999999999997</v>
      </c>
      <c r="S323" s="15">
        <f>IF(R322="","",VLOOKUP($E322&amp;$D$91&amp;$D$92,'CCG data'!$A:$AD,'CCG data'!L$3,FALSE))</f>
        <v>0.746</v>
      </c>
      <c r="T323" s="15">
        <f>IF(T322="","",VLOOKUP($E322&amp;$D$91&amp;$D$92,'CCG data'!$A:$AD,'CCG data'!M$3,FALSE))</f>
        <v>5.7000000000000002E-2</v>
      </c>
      <c r="U323" s="15">
        <f>IF(T322="","",VLOOKUP($E322&amp;$D$91&amp;$D$92,'CCG data'!$A:$AD,'CCG data'!N$3,FALSE))</f>
        <v>7.5999999999999998E-2</v>
      </c>
      <c r="V323" s="15">
        <f>IF(V322="","",VLOOKUP($E322&amp;$D$91&amp;$D$92,'CCG data'!$A:$AD,'CCG data'!O$3,FALSE))</f>
        <v>0.19</v>
      </c>
      <c r="W323" s="135">
        <f>IF(V322="","",VLOOKUP($E322&amp;$D$91&amp;$D$92,'CCG data'!$A:$AD,'CCG data'!P$3,FALSE))</f>
        <v>0.22</v>
      </c>
      <c r="Z323" s="163" t="str">
        <f>IFERROR(VLOOKUP($E323&amp;$D$92, Outliers!$A$4:$P$214,13,FALSE),"0")</f>
        <v>0</v>
      </c>
      <c r="AA323" s="163" t="str">
        <f>IFERROR(VLOOKUP($E323&amp;$D$92, Outliers!$A$4:$P$214,14,FALSE),"0")</f>
        <v>0</v>
      </c>
      <c r="AB323" s="163" t="str">
        <f>IFERROR(VLOOKUP($E323&amp;$D$92, Outliers!$A$4:$P$214,15,FALSE),"0")</f>
        <v>0</v>
      </c>
    </row>
    <row r="324" spans="4:28" ht="15.75" x14ac:dyDescent="0.25">
      <c r="D324" s="318"/>
      <c r="E324" s="104" t="s">
        <v>417</v>
      </c>
      <c r="F324" s="405" t="str">
        <f>IF(OR(ISERROR(VLOOKUP($E324&amp;$D$91&amp;$D$92,'CCG data'!$A:$AD,'CCG data'!R$3,FALSE)),ISBLANK(VLOOKUP($E324&amp;$D$91&amp;$D$92,'CCG data'!$A:$AD,'CCG data'!R$3,FALSE))),"",VLOOKUP($E324&amp;$D$91&amp;$D$92,'CCG data'!$A:$AD,'CCG data'!R$3,FALSE))</f>
        <v/>
      </c>
      <c r="G324" s="406"/>
      <c r="H324" s="406">
        <f>IF(OR(ISERROR(VLOOKUP($E324&amp;$D$91&amp;$D$92,'CCG data'!$A:$AD,'CCG data'!S$3,FALSE)),ISBLANK(VLOOKUP($E324&amp;$D$91&amp;$D$92,'CCG data'!$A:$AD,'CCG data'!S$3,FALSE))),"",VLOOKUP($E324&amp;$D$91&amp;$D$92,'CCG data'!$A:$AD,'CCG data'!S$3,FALSE))</f>
        <v>115.87459667951674</v>
      </c>
      <c r="I324" s="406"/>
      <c r="J324" s="406">
        <f>IF(OR(ISERROR(VLOOKUP($E324&amp;$D$91&amp;$D$92,'CCG data'!$A:$AD,'CCG data'!T$3,FALSE)),ISBLANK(VLOOKUP($E324&amp;$D$91&amp;$D$92,'CCG data'!$A:$AD,'CCG data'!T$3,FALSE))),"",VLOOKUP($E324&amp;$D$91&amp;$D$92,'CCG data'!$A:$AD,'CCG data'!T$3,FALSE))</f>
        <v>12.188757444329193</v>
      </c>
      <c r="K324" s="406"/>
      <c r="L324" s="406">
        <f>IF(OR(ISERROR(VLOOKUP($E324&amp;$D$91&amp;$D$92,'CCG data'!$A:$AD,'CCG data'!U$3,FALSE)),ISBLANK(VLOOKUP($E324&amp;$D$91&amp;$D$92,'CCG data'!$A:$AD,'CCG data'!U$3,FALSE))),"",VLOOKUP($E324&amp;$D$91&amp;$D$92,'CCG data'!$A:$AD,'CCG data'!U$3,FALSE))</f>
        <v>39.915650764511419</v>
      </c>
      <c r="M324" s="407"/>
      <c r="N324" s="362">
        <f>IF(OR(ISERROR(VLOOKUP($E324&amp;$D$91&amp;$D$92,'CCG data'!$A:$AD,'CCG data'!G$3,FALSE)),ISBLANK(VLOOKUP($E324&amp;$D$91&amp;$D$92,'CCG data'!$A:$AD,'CCG data'!G$3,FALSE))),"",VLOOKUP($E324&amp;$D$91&amp;$D$92,'CCG data'!$A:$AD,'CCG data'!G$3,FALSE))</f>
        <v>1272</v>
      </c>
      <c r="P324" s="397" t="str">
        <f>IF(OR(ISERROR(VLOOKUP($E324&amp;$D$91&amp;$D$92,'CCG data'!$A:$AD,'CCG data'!B$3,FALSE)),ISBLANK(VLOOKUP($E324&amp;$D$91&amp;$D$92,'CCG data'!$A:$AD,'CCG data'!B$3,FALSE))),"",VLOOKUP($E324&amp;$D$91&amp;$D$92,'CCG data'!$A:$AD,'CCG data'!B$3,FALSE))</f>
        <v/>
      </c>
      <c r="Q324" s="263"/>
      <c r="R324" s="263">
        <f>IF(OR(ISERROR(VLOOKUP($E324&amp;$D$91&amp;$D$92,'CCG data'!$A:$AD,'CCG data'!C$3,FALSE)),ISBLANK(VLOOKUP($E324&amp;$D$91&amp;$D$92,'CCG data'!$A:$AD,'CCG data'!C$3,FALSE))),"",VLOOKUP($E324&amp;$D$91&amp;$D$92,'CCG data'!$A:$AD,'CCG data'!C$3,FALSE))</f>
        <v>0.6926100628930818</v>
      </c>
      <c r="S324" s="263"/>
      <c r="T324" s="263">
        <f>IF(OR(ISERROR(VLOOKUP($E324&amp;$D$91&amp;$D$92,'CCG data'!$A:$AD,'CCG data'!D$3,FALSE)),ISBLANK(VLOOKUP($E324&amp;$D$91&amp;$D$92,'CCG data'!$A:$AD,'CCG data'!D$3,FALSE))),"",VLOOKUP($E324&amp;$D$91&amp;$D$92,'CCG data'!$A:$AD,'CCG data'!D$3,FALSE))</f>
        <v>6.2893081761006289E-2</v>
      </c>
      <c r="U324" s="263"/>
      <c r="V324" s="263">
        <f>IF(OR(ISERROR(VLOOKUP($E324&amp;$D$91&amp;$D$92,'CCG data'!$A:$AD,'CCG data'!E$3,FALSE)),ISBLANK(VLOOKUP($E324&amp;$D$91&amp;$D$92,'CCG data'!$A:$AD,'CCG data'!E$3,FALSE))),"",VLOOKUP($E324&amp;$D$91&amp;$D$92,'CCG data'!$A:$AD,'CCG data'!E$3,FALSE))</f>
        <v>0.24449685534591195</v>
      </c>
      <c r="W324" s="398"/>
      <c r="Z324" s="163">
        <f>IFERROR(VLOOKUP($E324&amp;$D$92, Outliers!$A$4:$P$214,13,FALSE),"0")</f>
        <v>1</v>
      </c>
      <c r="AA324" s="163">
        <f>IFERROR(VLOOKUP($E324&amp;$D$92, Outliers!$A$4:$P$214,14,FALSE),"0")</f>
        <v>0</v>
      </c>
      <c r="AB324" s="163">
        <f>IFERROR(VLOOKUP($E324&amp;$D$92, Outliers!$A$4:$P$214,15,FALSE),"0")</f>
        <v>1</v>
      </c>
    </row>
    <row r="325" spans="4:28" x14ac:dyDescent="0.25">
      <c r="D325" s="318"/>
      <c r="E325" s="103" t="s">
        <v>27</v>
      </c>
      <c r="F325" s="95" t="str">
        <f>IF(P324="","",VLOOKUP($E324&amp;$D$91&amp;$D$92,'CCG data'!$A:$AD,'CCG data'!W$3,FALSE))</f>
        <v/>
      </c>
      <c r="G325" s="96" t="str">
        <f>IF(P324="","",VLOOKUP($E324&amp;$D$91&amp;$D$92,'CCG data'!$A:$AD,'CCG data'!X$3,FALSE))</f>
        <v/>
      </c>
      <c r="H325" s="96">
        <f>IF(R324="","",VLOOKUP($E324&amp;$D$91&amp;$D$92,'CCG data'!$A:$AD,'CCG data'!Y$3,FALSE))</f>
        <v>108.22292454596335</v>
      </c>
      <c r="I325" s="96">
        <f>IF(R324="","",VLOOKUP($E324&amp;$D$91&amp;$D$92,'CCG data'!$A:$AD,'CCG data'!Z$3,FALSE))</f>
        <v>123.52626881307013</v>
      </c>
      <c r="J325" s="96">
        <f>IF(T324="","",VLOOKUP($E324&amp;$D$91&amp;$D$92,'CCG data'!$A:$AD,'CCG data'!AA$3,FALSE))</f>
        <v>9.5177782040650776</v>
      </c>
      <c r="K325" s="96">
        <f>IF(T324="","",VLOOKUP($E324&amp;$D$91&amp;$D$92,'CCG data'!$A:$AD,'CCG data'!AB$3,FALSE))</f>
        <v>14.859736684593308</v>
      </c>
      <c r="L325" s="96">
        <f>IF(V324="","",VLOOKUP($E324&amp;$D$91&amp;$D$92,'CCG data'!$A:$AD,'CCG data'!AC$3,FALSE))</f>
        <v>35.479369316278998</v>
      </c>
      <c r="M325" s="96">
        <f>IF(V324="","",VLOOKUP($E324&amp;$D$91&amp;$D$92,'CCG data'!$A:$AD,'CCG data'!AD$3,FALSE))</f>
        <v>44.35193221274384</v>
      </c>
      <c r="N325" s="363"/>
      <c r="P325" s="150" t="str">
        <f>IF(P324="","",VLOOKUP($E324&amp;$D$91&amp;$D$92,'CCG data'!$A:$AD,'CCG data'!I$3,FALSE))</f>
        <v/>
      </c>
      <c r="Q325" s="15" t="str">
        <f>IF(P324="","",VLOOKUP($E324&amp;$D$91&amp;$D$92,'CCG data'!$A:$AD,'CCG data'!J$3,FALSE))</f>
        <v/>
      </c>
      <c r="R325" s="15">
        <f>IF(R324="","",VLOOKUP($E324&amp;$D$91&amp;$D$92,'CCG data'!$A:$AD,'CCG data'!K$3,FALSE))</f>
        <v>0.66700000000000004</v>
      </c>
      <c r="S325" s="15">
        <f>IF(R324="","",VLOOKUP($E324&amp;$D$91&amp;$D$92,'CCG data'!$A:$AD,'CCG data'!L$3,FALSE))</f>
        <v>0.71699999999999997</v>
      </c>
      <c r="T325" s="15">
        <f>IF(T324="","",VLOOKUP($E324&amp;$D$91&amp;$D$92,'CCG data'!$A:$AD,'CCG data'!M$3,FALSE))</f>
        <v>5.0999999999999997E-2</v>
      </c>
      <c r="U325" s="15">
        <f>IF(T324="","",VLOOKUP($E324&amp;$D$91&amp;$D$92,'CCG data'!$A:$AD,'CCG data'!N$3,FALSE))</f>
        <v>7.8E-2</v>
      </c>
      <c r="V325" s="15">
        <f>IF(V324="","",VLOOKUP($E324&amp;$D$91&amp;$D$92,'CCG data'!$A:$AD,'CCG data'!O$3,FALSE))</f>
        <v>0.222</v>
      </c>
      <c r="W325" s="135">
        <f>IF(V324="","",VLOOKUP($E324&amp;$D$91&amp;$D$92,'CCG data'!$A:$AD,'CCG data'!P$3,FALSE))</f>
        <v>0.26900000000000002</v>
      </c>
      <c r="Z325" s="163" t="str">
        <f>IFERROR(VLOOKUP($E325&amp;$D$92, Outliers!$A$4:$P$214,13,FALSE),"0")</f>
        <v>0</v>
      </c>
      <c r="AA325" s="163" t="str">
        <f>IFERROR(VLOOKUP($E325&amp;$D$92, Outliers!$A$4:$P$214,14,FALSE),"0")</f>
        <v>0</v>
      </c>
      <c r="AB325" s="163" t="str">
        <f>IFERROR(VLOOKUP($E325&amp;$D$92, Outliers!$A$4:$P$214,15,FALSE),"0")</f>
        <v>0</v>
      </c>
    </row>
    <row r="326" spans="4:28" ht="15.75" x14ac:dyDescent="0.25">
      <c r="D326" s="318"/>
      <c r="E326" s="104" t="s">
        <v>227</v>
      </c>
      <c r="F326" s="405" t="str">
        <f>IF(OR(ISERROR(VLOOKUP($E326&amp;$D$91&amp;$D$92,'CCG data'!$A:$AD,'CCG data'!R$3,FALSE)),ISBLANK(VLOOKUP($E326&amp;$D$91&amp;$D$92,'CCG data'!$A:$AD,'CCG data'!R$3,FALSE))),"",VLOOKUP($E326&amp;$D$91&amp;$D$92,'CCG data'!$A:$AD,'CCG data'!R$3,FALSE))</f>
        <v/>
      </c>
      <c r="G326" s="406"/>
      <c r="H326" s="406">
        <f>IF(OR(ISERROR(VLOOKUP($E326&amp;$D$91&amp;$D$92,'CCG data'!$A:$AD,'CCG data'!S$3,FALSE)),ISBLANK(VLOOKUP($E326&amp;$D$91&amp;$D$92,'CCG data'!$A:$AD,'CCG data'!S$3,FALSE))),"",VLOOKUP($E326&amp;$D$91&amp;$D$92,'CCG data'!$A:$AD,'CCG data'!S$3,FALSE))</f>
        <v>126.17885718237707</v>
      </c>
      <c r="I326" s="406"/>
      <c r="J326" s="406">
        <f>IF(OR(ISERROR(VLOOKUP($E326&amp;$D$91&amp;$D$92,'CCG data'!$A:$AD,'CCG data'!T$3,FALSE)),ISBLANK(VLOOKUP($E326&amp;$D$91&amp;$D$92,'CCG data'!$A:$AD,'CCG data'!T$3,FALSE))),"",VLOOKUP($E326&amp;$D$91&amp;$D$92,'CCG data'!$A:$AD,'CCG data'!T$3,FALSE))</f>
        <v>18.887543319996141</v>
      </c>
      <c r="K326" s="406"/>
      <c r="L326" s="406">
        <f>IF(OR(ISERROR(VLOOKUP($E326&amp;$D$91&amp;$D$92,'CCG data'!$A:$AD,'CCG data'!U$3,FALSE)),ISBLANK(VLOOKUP($E326&amp;$D$91&amp;$D$92,'CCG data'!$A:$AD,'CCG data'!U$3,FALSE))),"",VLOOKUP($E326&amp;$D$91&amp;$D$92,'CCG data'!$A:$AD,'CCG data'!U$3,FALSE))</f>
        <v>12.249917064222918</v>
      </c>
      <c r="M326" s="407"/>
      <c r="N326" s="362">
        <f>IF(OR(ISERROR(VLOOKUP($E326&amp;$D$91&amp;$D$92,'CCG data'!$A:$AD,'CCG data'!G$3,FALSE)),ISBLANK(VLOOKUP($E326&amp;$D$91&amp;$D$92,'CCG data'!$A:$AD,'CCG data'!G$3,FALSE))),"",VLOOKUP($E326&amp;$D$91&amp;$D$92,'CCG data'!$A:$AD,'CCG data'!G$3,FALSE))</f>
        <v>1044</v>
      </c>
      <c r="P326" s="397" t="str">
        <f>IF(OR(ISERROR(VLOOKUP($E326&amp;$D$91&amp;$D$92,'CCG data'!$A:$AD,'CCG data'!B$3,FALSE)),ISBLANK(VLOOKUP($E326&amp;$D$91&amp;$D$92,'CCG data'!$A:$AD,'CCG data'!B$3,FALSE))),"",VLOOKUP($E326&amp;$D$91&amp;$D$92,'CCG data'!$A:$AD,'CCG data'!B$3,FALSE))</f>
        <v/>
      </c>
      <c r="Q326" s="263"/>
      <c r="R326" s="263">
        <f>IF(OR(ISERROR(VLOOKUP($E326&amp;$D$91&amp;$D$92,'CCG data'!$A:$AD,'CCG data'!C$3,FALSE)),ISBLANK(VLOOKUP($E326&amp;$D$91&amp;$D$92,'CCG data'!$A:$AD,'CCG data'!C$3,FALSE))),"",VLOOKUP($E326&amp;$D$91&amp;$D$92,'CCG data'!$A:$AD,'CCG data'!C$3,FALSE))</f>
        <v>0.81321839080459768</v>
      </c>
      <c r="S326" s="263"/>
      <c r="T326" s="263">
        <f>IF(OR(ISERROR(VLOOKUP($E326&amp;$D$91&amp;$D$92,'CCG data'!$A:$AD,'CCG data'!D$3,FALSE)),ISBLANK(VLOOKUP($E326&amp;$D$91&amp;$D$92,'CCG data'!$A:$AD,'CCG data'!D$3,FALSE))),"",VLOOKUP($E326&amp;$D$91&amp;$D$92,'CCG data'!$A:$AD,'CCG data'!D$3,FALSE))</f>
        <v>0.10632183908045977</v>
      </c>
      <c r="U326" s="263"/>
      <c r="V326" s="263">
        <f>IF(OR(ISERROR(VLOOKUP($E326&amp;$D$91&amp;$D$92,'CCG data'!$A:$AD,'CCG data'!E$3,FALSE)),ISBLANK(VLOOKUP($E326&amp;$D$91&amp;$D$92,'CCG data'!$A:$AD,'CCG data'!E$3,FALSE))),"",VLOOKUP($E326&amp;$D$91&amp;$D$92,'CCG data'!$A:$AD,'CCG data'!E$3,FALSE))</f>
        <v>8.0459770114942528E-2</v>
      </c>
      <c r="W326" s="398"/>
      <c r="Z326" s="163">
        <f>IFERROR(VLOOKUP($E326&amp;$D$92, Outliers!$A$4:$P$214,13,FALSE),"0")</f>
        <v>0</v>
      </c>
      <c r="AA326" s="163">
        <f>IFERROR(VLOOKUP($E326&amp;$D$92, Outliers!$A$4:$P$214,14,FALSE),"0")</f>
        <v>0</v>
      </c>
      <c r="AB326" s="163">
        <f>IFERROR(VLOOKUP($E326&amp;$D$92, Outliers!$A$4:$P$214,15,FALSE),"0")</f>
        <v>1</v>
      </c>
    </row>
    <row r="327" spans="4:28" x14ac:dyDescent="0.25">
      <c r="D327" s="318"/>
      <c r="E327" s="103" t="s">
        <v>27</v>
      </c>
      <c r="F327" s="95" t="str">
        <f>IF(P326="","",VLOOKUP($E326&amp;$D$91&amp;$D$92,'CCG data'!$A:$AD,'CCG data'!W$3,FALSE))</f>
        <v/>
      </c>
      <c r="G327" s="96" t="str">
        <f>IF(P326="","",VLOOKUP($E326&amp;$D$91&amp;$D$92,'CCG data'!$A:$AD,'CCG data'!X$3,FALSE))</f>
        <v/>
      </c>
      <c r="H327" s="96">
        <f>IF(R326="","",VLOOKUP($E326&amp;$D$91&amp;$D$92,'CCG data'!$A:$AD,'CCG data'!Y$3,FALSE))</f>
        <v>117.69118073338703</v>
      </c>
      <c r="I327" s="96">
        <f>IF(R326="","",VLOOKUP($E326&amp;$D$91&amp;$D$92,'CCG data'!$A:$AD,'CCG data'!Z$3,FALSE))</f>
        <v>134.66653363136712</v>
      </c>
      <c r="J327" s="96">
        <f>IF(T326="","",VLOOKUP($E326&amp;$D$91&amp;$D$92,'CCG data'!$A:$AD,'CCG data'!AA$3,FALSE))</f>
        <v>15.373799818586118</v>
      </c>
      <c r="K327" s="96">
        <f>IF(T326="","",VLOOKUP($E326&amp;$D$91&amp;$D$92,'CCG data'!$A:$AD,'CCG data'!AB$3,FALSE))</f>
        <v>22.401286821406163</v>
      </c>
      <c r="L327" s="96">
        <f>IF(V326="","",VLOOKUP($E326&amp;$D$91&amp;$D$92,'CCG data'!$A:$AD,'CCG data'!AC$3,FALSE))</f>
        <v>9.6302290280487242</v>
      </c>
      <c r="M327" s="96">
        <f>IF(V326="","",VLOOKUP($E326&amp;$D$91&amp;$D$92,'CCG data'!$A:$AD,'CCG data'!AD$3,FALSE))</f>
        <v>14.869605100397113</v>
      </c>
      <c r="N327" s="363"/>
      <c r="P327" s="150" t="str">
        <f>IF(P326="","",VLOOKUP($E326&amp;$D$91&amp;$D$92,'CCG data'!$A:$AD,'CCG data'!I$3,FALSE))</f>
        <v/>
      </c>
      <c r="Q327" s="15" t="str">
        <f>IF(P326="","",VLOOKUP($E326&amp;$D$91&amp;$D$92,'CCG data'!$A:$AD,'CCG data'!J$3,FALSE))</f>
        <v/>
      </c>
      <c r="R327" s="15">
        <f>IF(R326="","",VLOOKUP($E326&amp;$D$91&amp;$D$92,'CCG data'!$A:$AD,'CCG data'!K$3,FALSE))</f>
        <v>0.78800000000000003</v>
      </c>
      <c r="S327" s="15">
        <f>IF(R326="","",VLOOKUP($E326&amp;$D$91&amp;$D$92,'CCG data'!$A:$AD,'CCG data'!L$3,FALSE))</f>
        <v>0.83599999999999997</v>
      </c>
      <c r="T327" s="15">
        <f>IF(T326="","",VLOOKUP($E326&amp;$D$91&amp;$D$92,'CCG data'!$A:$AD,'CCG data'!M$3,FALSE))</f>
        <v>8.8999999999999996E-2</v>
      </c>
      <c r="U327" s="15">
        <f>IF(T326="","",VLOOKUP($E326&amp;$D$91&amp;$D$92,'CCG data'!$A:$AD,'CCG data'!N$3,FALSE))</f>
        <v>0.126</v>
      </c>
      <c r="V327" s="15">
        <f>IF(V326="","",VLOOKUP($E326&amp;$D$91&amp;$D$92,'CCG data'!$A:$AD,'CCG data'!O$3,FALSE))</f>
        <v>6.5000000000000002E-2</v>
      </c>
      <c r="W327" s="135">
        <f>IF(V326="","",VLOOKUP($E326&amp;$D$91&amp;$D$92,'CCG data'!$A:$AD,'CCG data'!P$3,FALSE))</f>
        <v>9.9000000000000005E-2</v>
      </c>
      <c r="Z327" s="163" t="str">
        <f>IFERROR(VLOOKUP($E327&amp;$D$92, Outliers!$A$4:$P$214,13,FALSE),"0")</f>
        <v>0</v>
      </c>
      <c r="AA327" s="163" t="str">
        <f>IFERROR(VLOOKUP($E327&amp;$D$92, Outliers!$A$4:$P$214,14,FALSE),"0")</f>
        <v>0</v>
      </c>
      <c r="AB327" s="163" t="str">
        <f>IFERROR(VLOOKUP($E327&amp;$D$92, Outliers!$A$4:$P$214,15,FALSE),"0")</f>
        <v>0</v>
      </c>
    </row>
    <row r="328" spans="4:28" ht="15.75" x14ac:dyDescent="0.25">
      <c r="D328" s="318"/>
      <c r="E328" s="104" t="s">
        <v>228</v>
      </c>
      <c r="F328" s="405" t="str">
        <f>IF(OR(ISERROR(VLOOKUP($E328&amp;$D$91&amp;$D$92,'CCG data'!$A:$AD,'CCG data'!R$3,FALSE)),ISBLANK(VLOOKUP($E328&amp;$D$91&amp;$D$92,'CCG data'!$A:$AD,'CCG data'!R$3,FALSE))),"",VLOOKUP($E328&amp;$D$91&amp;$D$92,'CCG data'!$A:$AD,'CCG data'!R$3,FALSE))</f>
        <v/>
      </c>
      <c r="G328" s="406"/>
      <c r="H328" s="406">
        <f>IF(OR(ISERROR(VLOOKUP($E328&amp;$D$91&amp;$D$92,'CCG data'!$A:$AD,'CCG data'!S$3,FALSE)),ISBLANK(VLOOKUP($E328&amp;$D$91&amp;$D$92,'CCG data'!$A:$AD,'CCG data'!S$3,FALSE))),"",VLOOKUP($E328&amp;$D$91&amp;$D$92,'CCG data'!$A:$AD,'CCG data'!S$3,FALSE))</f>
        <v>86.911790450090166</v>
      </c>
      <c r="I328" s="406"/>
      <c r="J328" s="406">
        <f>IF(OR(ISERROR(VLOOKUP($E328&amp;$D$91&amp;$D$92,'CCG data'!$A:$AD,'CCG data'!T$3,FALSE)),ISBLANK(VLOOKUP($E328&amp;$D$91&amp;$D$92,'CCG data'!$A:$AD,'CCG data'!T$3,FALSE))),"",VLOOKUP($E328&amp;$D$91&amp;$D$92,'CCG data'!$A:$AD,'CCG data'!T$3,FALSE))</f>
        <v>13.00389306374708</v>
      </c>
      <c r="K328" s="406"/>
      <c r="L328" s="406">
        <f>IF(OR(ISERROR(VLOOKUP($E328&amp;$D$91&amp;$D$92,'CCG data'!$A:$AD,'CCG data'!U$3,FALSE)),ISBLANK(VLOOKUP($E328&amp;$D$91&amp;$D$92,'CCG data'!$A:$AD,'CCG data'!U$3,FALSE))),"",VLOOKUP($E328&amp;$D$91&amp;$D$92,'CCG data'!$A:$AD,'CCG data'!U$3,FALSE))</f>
        <v>60.335267718279205</v>
      </c>
      <c r="M328" s="407"/>
      <c r="N328" s="362">
        <f>IF(OR(ISERROR(VLOOKUP($E328&amp;$D$91&amp;$D$92,'CCG data'!$A:$AD,'CCG data'!G$3,FALSE)),ISBLANK(VLOOKUP($E328&amp;$D$91&amp;$D$92,'CCG data'!$A:$AD,'CCG data'!G$3,FALSE))),"",VLOOKUP($E328&amp;$D$91&amp;$D$92,'CCG data'!$A:$AD,'CCG data'!G$3,FALSE))</f>
        <v>1254</v>
      </c>
      <c r="P328" s="397" t="str">
        <f>IF(OR(ISERROR(VLOOKUP($E328&amp;$D$91&amp;$D$92,'CCG data'!$A:$AD,'CCG data'!B$3,FALSE)),ISBLANK(VLOOKUP($E328&amp;$D$91&amp;$D$92,'CCG data'!$A:$AD,'CCG data'!B$3,FALSE))),"",VLOOKUP($E328&amp;$D$91&amp;$D$92,'CCG data'!$A:$AD,'CCG data'!B$3,FALSE))</f>
        <v/>
      </c>
      <c r="Q328" s="263"/>
      <c r="R328" s="263">
        <f>IF(OR(ISERROR(VLOOKUP($E328&amp;$D$91&amp;$D$92,'CCG data'!$A:$AD,'CCG data'!C$3,FALSE)),ISBLANK(VLOOKUP($E328&amp;$D$91&amp;$D$92,'CCG data'!$A:$AD,'CCG data'!C$3,FALSE))),"",VLOOKUP($E328&amp;$D$91&amp;$D$92,'CCG data'!$A:$AD,'CCG data'!C$3,FALSE))</f>
        <v>0.54066985645933019</v>
      </c>
      <c r="S328" s="263"/>
      <c r="T328" s="263">
        <f>IF(OR(ISERROR(VLOOKUP($E328&amp;$D$91&amp;$D$92,'CCG data'!$A:$AD,'CCG data'!D$3,FALSE)),ISBLANK(VLOOKUP($E328&amp;$D$91&amp;$D$92,'CCG data'!$A:$AD,'CCG data'!D$3,FALSE))),"",VLOOKUP($E328&amp;$D$91&amp;$D$92,'CCG data'!$A:$AD,'CCG data'!D$3,FALSE))</f>
        <v>6.9377990430622011E-2</v>
      </c>
      <c r="U328" s="263"/>
      <c r="V328" s="263">
        <f>IF(OR(ISERROR(VLOOKUP($E328&amp;$D$91&amp;$D$92,'CCG data'!$A:$AD,'CCG data'!E$3,FALSE)),ISBLANK(VLOOKUP($E328&amp;$D$91&amp;$D$92,'CCG data'!$A:$AD,'CCG data'!E$3,FALSE))),"",VLOOKUP($E328&amp;$D$91&amp;$D$92,'CCG data'!$A:$AD,'CCG data'!E$3,FALSE))</f>
        <v>0.38995215311004783</v>
      </c>
      <c r="W328" s="398"/>
      <c r="Z328" s="163">
        <f>IFERROR(VLOOKUP($E328&amp;$D$92, Outliers!$A$4:$P$214,13,FALSE),"0")</f>
        <v>1</v>
      </c>
      <c r="AA328" s="163">
        <f>IFERROR(VLOOKUP($E328&amp;$D$92, Outliers!$A$4:$P$214,14,FALSE),"0")</f>
        <v>0</v>
      </c>
      <c r="AB328" s="163">
        <f>IFERROR(VLOOKUP($E328&amp;$D$92, Outliers!$A$4:$P$214,15,FALSE),"0")</f>
        <v>1</v>
      </c>
    </row>
    <row r="329" spans="4:28" x14ac:dyDescent="0.25">
      <c r="D329" s="318"/>
      <c r="E329" s="103" t="s">
        <v>27</v>
      </c>
      <c r="F329" s="95" t="str">
        <f>IF(P328="","",VLOOKUP($E328&amp;$D$91&amp;$D$92,'CCG data'!$A:$AD,'CCG data'!W$3,FALSE))</f>
        <v/>
      </c>
      <c r="G329" s="96" t="str">
        <f>IF(P328="","",VLOOKUP($E328&amp;$D$91&amp;$D$92,'CCG data'!$A:$AD,'CCG data'!X$3,FALSE))</f>
        <v/>
      </c>
      <c r="H329" s="96">
        <f>IF(R328="","",VLOOKUP($E328&amp;$D$91&amp;$D$92,'CCG data'!$A:$AD,'CCG data'!Y$3,FALSE))</f>
        <v>80.369649130956276</v>
      </c>
      <c r="I329" s="96">
        <f>IF(R328="","",VLOOKUP($E328&amp;$D$91&amp;$D$92,'CCG data'!$A:$AD,'CCG data'!Z$3,FALSE))</f>
        <v>93.453931769224056</v>
      </c>
      <c r="J329" s="96">
        <f>IF(T328="","",VLOOKUP($E328&amp;$D$91&amp;$D$92,'CCG data'!$A:$AD,'CCG data'!AA$3,FALSE))</f>
        <v>10.271332259701715</v>
      </c>
      <c r="K329" s="96">
        <f>IF(T328="","",VLOOKUP($E328&amp;$D$91&amp;$D$92,'CCG data'!$A:$AD,'CCG data'!AB$3,FALSE))</f>
        <v>15.736453867792445</v>
      </c>
      <c r="L329" s="96">
        <f>IF(V328="","",VLOOKUP($E328&amp;$D$91&amp;$D$92,'CCG data'!$A:$AD,'CCG data'!AC$3,FALSE))</f>
        <v>54.987495682734192</v>
      </c>
      <c r="M329" s="96">
        <f>IF(V328="","",VLOOKUP($E328&amp;$D$91&amp;$D$92,'CCG data'!$A:$AD,'CCG data'!AD$3,FALSE))</f>
        <v>65.683039753824218</v>
      </c>
      <c r="N329" s="363"/>
      <c r="P329" s="150" t="str">
        <f>IF(P328="","",VLOOKUP($E328&amp;$D$91&amp;$D$92,'CCG data'!$A:$AD,'CCG data'!I$3,FALSE))</f>
        <v/>
      </c>
      <c r="Q329" s="15" t="str">
        <f>IF(P328="","",VLOOKUP($E328&amp;$D$91&amp;$D$92,'CCG data'!$A:$AD,'CCG data'!J$3,FALSE))</f>
        <v/>
      </c>
      <c r="R329" s="15">
        <f>IF(R328="","",VLOOKUP($E328&amp;$D$91&amp;$D$92,'CCG data'!$A:$AD,'CCG data'!K$3,FALSE))</f>
        <v>0.51300000000000001</v>
      </c>
      <c r="S329" s="15">
        <f>IF(R328="","",VLOOKUP($E328&amp;$D$91&amp;$D$92,'CCG data'!$A:$AD,'CCG data'!L$3,FALSE))</f>
        <v>0.56799999999999995</v>
      </c>
      <c r="T329" s="15">
        <f>IF(T328="","",VLOOKUP($E328&amp;$D$91&amp;$D$92,'CCG data'!$A:$AD,'CCG data'!M$3,FALSE))</f>
        <v>5.7000000000000002E-2</v>
      </c>
      <c r="U329" s="15">
        <f>IF(T328="","",VLOOKUP($E328&amp;$D$91&amp;$D$92,'CCG data'!$A:$AD,'CCG data'!N$3,FALSE))</f>
        <v>8.5000000000000006E-2</v>
      </c>
      <c r="V329" s="15">
        <f>IF(V328="","",VLOOKUP($E328&amp;$D$91&amp;$D$92,'CCG data'!$A:$AD,'CCG data'!O$3,FALSE))</f>
        <v>0.36299999999999999</v>
      </c>
      <c r="W329" s="135">
        <f>IF(V328="","",VLOOKUP($E328&amp;$D$91&amp;$D$92,'CCG data'!$A:$AD,'CCG data'!P$3,FALSE))</f>
        <v>0.41699999999999998</v>
      </c>
      <c r="Z329" s="163" t="str">
        <f>IFERROR(VLOOKUP($E329&amp;$D$92, Outliers!$A$4:$P$214,13,FALSE),"0")</f>
        <v>0</v>
      </c>
      <c r="AA329" s="163" t="str">
        <f>IFERROR(VLOOKUP($E329&amp;$D$92, Outliers!$A$4:$P$214,14,FALSE),"0")</f>
        <v>0</v>
      </c>
      <c r="AB329" s="163" t="str">
        <f>IFERROR(VLOOKUP($E329&amp;$D$92, Outliers!$A$4:$P$214,15,FALSE),"0")</f>
        <v>0</v>
      </c>
    </row>
    <row r="330" spans="4:28" ht="15.75" x14ac:dyDescent="0.25">
      <c r="D330" s="318"/>
      <c r="E330" s="104" t="s">
        <v>229</v>
      </c>
      <c r="F330" s="405" t="str">
        <f>IF(OR(ISERROR(VLOOKUP($E330&amp;$D$91&amp;$D$92,'CCG data'!$A:$AD,'CCG data'!R$3,FALSE)),ISBLANK(VLOOKUP($E330&amp;$D$91&amp;$D$92,'CCG data'!$A:$AD,'CCG data'!R$3,FALSE))),"",VLOOKUP($E330&amp;$D$91&amp;$D$92,'CCG data'!$A:$AD,'CCG data'!R$3,FALSE))</f>
        <v/>
      </c>
      <c r="G330" s="406"/>
      <c r="H330" s="406">
        <f>IF(OR(ISERROR(VLOOKUP($E330&amp;$D$91&amp;$D$92,'CCG data'!$A:$AD,'CCG data'!S$3,FALSE)),ISBLANK(VLOOKUP($E330&amp;$D$91&amp;$D$92,'CCG data'!$A:$AD,'CCG data'!S$3,FALSE))),"",VLOOKUP($E330&amp;$D$91&amp;$D$92,'CCG data'!$A:$AD,'CCG data'!S$3,FALSE))</f>
        <v>119.31251011318568</v>
      </c>
      <c r="I330" s="406"/>
      <c r="J330" s="406">
        <f>IF(OR(ISERROR(VLOOKUP($E330&amp;$D$91&amp;$D$92,'CCG data'!$A:$AD,'CCG data'!T$3,FALSE)),ISBLANK(VLOOKUP($E330&amp;$D$91&amp;$D$92,'CCG data'!$A:$AD,'CCG data'!T$3,FALSE))),"",VLOOKUP($E330&amp;$D$91&amp;$D$92,'CCG data'!$A:$AD,'CCG data'!T$3,FALSE))</f>
        <v>16.712778908765181</v>
      </c>
      <c r="K330" s="406"/>
      <c r="L330" s="406">
        <f>IF(OR(ISERROR(VLOOKUP($E330&amp;$D$91&amp;$D$92,'CCG data'!$A:$AD,'CCG data'!U$3,FALSE)),ISBLANK(VLOOKUP($E330&amp;$D$91&amp;$D$92,'CCG data'!$A:$AD,'CCG data'!U$3,FALSE))),"",VLOOKUP($E330&amp;$D$91&amp;$D$92,'CCG data'!$A:$AD,'CCG data'!U$3,FALSE))</f>
        <v>13.003075636275453</v>
      </c>
      <c r="M330" s="407"/>
      <c r="N330" s="362">
        <f>IF(OR(ISERROR(VLOOKUP($E330&amp;$D$91&amp;$D$92,'CCG data'!$A:$AD,'CCG data'!G$3,FALSE)),ISBLANK(VLOOKUP($E330&amp;$D$91&amp;$D$92,'CCG data'!$A:$AD,'CCG data'!G$3,FALSE))),"",VLOOKUP($E330&amp;$D$91&amp;$D$92,'CCG data'!$A:$AD,'CCG data'!G$3,FALSE))</f>
        <v>962</v>
      </c>
      <c r="P330" s="397" t="str">
        <f>IF(OR(ISERROR(VLOOKUP($E330&amp;$D$91&amp;$D$92,'CCG data'!$A:$AD,'CCG data'!B$3,FALSE)),ISBLANK(VLOOKUP($E330&amp;$D$91&amp;$D$92,'CCG data'!$A:$AD,'CCG data'!B$3,FALSE))),"",VLOOKUP($E330&amp;$D$91&amp;$D$92,'CCG data'!$A:$AD,'CCG data'!B$3,FALSE))</f>
        <v/>
      </c>
      <c r="Q330" s="263"/>
      <c r="R330" s="263">
        <f>IF(OR(ISERROR(VLOOKUP($E330&amp;$D$91&amp;$D$92,'CCG data'!$A:$AD,'CCG data'!C$3,FALSE)),ISBLANK(VLOOKUP($E330&amp;$D$91&amp;$D$92,'CCG data'!$A:$AD,'CCG data'!C$3,FALSE))),"",VLOOKUP($E330&amp;$D$91&amp;$D$92,'CCG data'!$A:$AD,'CCG data'!C$3,FALSE))</f>
        <v>0.81496881496881501</v>
      </c>
      <c r="S330" s="263"/>
      <c r="T330" s="263">
        <f>IF(OR(ISERROR(VLOOKUP($E330&amp;$D$91&amp;$D$92,'CCG data'!$A:$AD,'CCG data'!D$3,FALSE)),ISBLANK(VLOOKUP($E330&amp;$D$91&amp;$D$92,'CCG data'!$A:$AD,'CCG data'!D$3,FALSE))),"",VLOOKUP($E330&amp;$D$91&amp;$D$92,'CCG data'!$A:$AD,'CCG data'!D$3,FALSE))</f>
        <v>9.5634095634095639E-2</v>
      </c>
      <c r="U330" s="263"/>
      <c r="V330" s="263">
        <f>IF(OR(ISERROR(VLOOKUP($E330&amp;$D$91&amp;$D$92,'CCG data'!$A:$AD,'CCG data'!E$3,FALSE)),ISBLANK(VLOOKUP($E330&amp;$D$91&amp;$D$92,'CCG data'!$A:$AD,'CCG data'!E$3,FALSE))),"",VLOOKUP($E330&amp;$D$91&amp;$D$92,'CCG data'!$A:$AD,'CCG data'!E$3,FALSE))</f>
        <v>8.9397089397089402E-2</v>
      </c>
      <c r="W330" s="398"/>
      <c r="Z330" s="163">
        <f>IFERROR(VLOOKUP($E330&amp;$D$92, Outliers!$A$4:$P$214,13,FALSE),"0")</f>
        <v>0</v>
      </c>
      <c r="AA330" s="163">
        <f>IFERROR(VLOOKUP($E330&amp;$D$92, Outliers!$A$4:$P$214,14,FALSE),"0")</f>
        <v>0</v>
      </c>
      <c r="AB330" s="163">
        <f>IFERROR(VLOOKUP($E330&amp;$D$92, Outliers!$A$4:$P$214,15,FALSE),"0")</f>
        <v>1</v>
      </c>
    </row>
    <row r="331" spans="4:28" x14ac:dyDescent="0.25">
      <c r="D331" s="318"/>
      <c r="E331" s="103" t="s">
        <v>27</v>
      </c>
      <c r="F331" s="95" t="str">
        <f>IF(P330="","",VLOOKUP($E330&amp;$D$91&amp;$D$92,'CCG data'!$A:$AD,'CCG data'!W$3,FALSE))</f>
        <v/>
      </c>
      <c r="G331" s="96" t="str">
        <f>IF(P330="","",VLOOKUP($E330&amp;$D$91&amp;$D$92,'CCG data'!$A:$AD,'CCG data'!X$3,FALSE))</f>
        <v/>
      </c>
      <c r="H331" s="96">
        <f>IF(R330="","",VLOOKUP($E330&amp;$D$91&amp;$D$92,'CCG data'!$A:$AD,'CCG data'!Y$3,FALSE))</f>
        <v>110.96063440526268</v>
      </c>
      <c r="I331" s="96">
        <f>IF(R330="","",VLOOKUP($E330&amp;$D$91&amp;$D$92,'CCG data'!$A:$AD,'CCG data'!Z$3,FALSE))</f>
        <v>127.66438582110868</v>
      </c>
      <c r="J331" s="96">
        <f>IF(T330="","",VLOOKUP($E330&amp;$D$91&amp;$D$92,'CCG data'!$A:$AD,'CCG data'!AA$3,FALSE))</f>
        <v>13.297620713367102</v>
      </c>
      <c r="K331" s="96">
        <f>IF(T330="","",VLOOKUP($E330&amp;$D$91&amp;$D$92,'CCG data'!$A:$AD,'CCG data'!AB$3,FALSE))</f>
        <v>20.127937104163259</v>
      </c>
      <c r="L331" s="96">
        <f>IF(V330="","",VLOOKUP($E330&amp;$D$91&amp;$D$92,'CCG data'!$A:$AD,'CCG data'!AC$3,FALSE))</f>
        <v>10.254846532449506</v>
      </c>
      <c r="M331" s="96">
        <f>IF(V330="","",VLOOKUP($E330&amp;$D$91&amp;$D$92,'CCG data'!$A:$AD,'CCG data'!AD$3,FALSE))</f>
        <v>15.7513047401014</v>
      </c>
      <c r="N331" s="363"/>
      <c r="P331" s="150" t="str">
        <f>IF(P330="","",VLOOKUP($E330&amp;$D$91&amp;$D$92,'CCG data'!$A:$AD,'CCG data'!I$3,FALSE))</f>
        <v/>
      </c>
      <c r="Q331" s="15" t="str">
        <f>IF(P330="","",VLOOKUP($E330&amp;$D$91&amp;$D$92,'CCG data'!$A:$AD,'CCG data'!J$3,FALSE))</f>
        <v/>
      </c>
      <c r="R331" s="15">
        <f>IF(R330="","",VLOOKUP($E330&amp;$D$91&amp;$D$92,'CCG data'!$A:$AD,'CCG data'!K$3,FALSE))</f>
        <v>0.78900000000000003</v>
      </c>
      <c r="S331" s="15">
        <f>IF(R330="","",VLOOKUP($E330&amp;$D$91&amp;$D$92,'CCG data'!$A:$AD,'CCG data'!L$3,FALSE))</f>
        <v>0.83799999999999997</v>
      </c>
      <c r="T331" s="15">
        <f>IF(T330="","",VLOOKUP($E330&amp;$D$91&amp;$D$92,'CCG data'!$A:$AD,'CCG data'!M$3,FALSE))</f>
        <v>7.9000000000000001E-2</v>
      </c>
      <c r="U331" s="15">
        <f>IF(T330="","",VLOOKUP($E330&amp;$D$91&amp;$D$92,'CCG data'!$A:$AD,'CCG data'!N$3,FALSE))</f>
        <v>0.11600000000000001</v>
      </c>
      <c r="V331" s="15">
        <f>IF(V330="","",VLOOKUP($E330&amp;$D$91&amp;$D$92,'CCG data'!$A:$AD,'CCG data'!O$3,FALSE))</f>
        <v>7.2999999999999995E-2</v>
      </c>
      <c r="W331" s="135">
        <f>IF(V330="","",VLOOKUP($E330&amp;$D$91&amp;$D$92,'CCG data'!$A:$AD,'CCG data'!P$3,FALSE))</f>
        <v>0.109</v>
      </c>
      <c r="Z331" s="163" t="str">
        <f>IFERROR(VLOOKUP($E331&amp;$D$92, Outliers!$A$4:$P$214,13,FALSE),"0")</f>
        <v>0</v>
      </c>
      <c r="AA331" s="163" t="str">
        <f>IFERROR(VLOOKUP($E331&amp;$D$92, Outliers!$A$4:$P$214,14,FALSE),"0")</f>
        <v>0</v>
      </c>
      <c r="AB331" s="163" t="str">
        <f>IFERROR(VLOOKUP($E331&amp;$D$92, Outliers!$A$4:$P$214,15,FALSE),"0")</f>
        <v>0</v>
      </c>
    </row>
    <row r="332" spans="4:28" ht="15.75" x14ac:dyDescent="0.25">
      <c r="D332" s="318"/>
      <c r="E332" s="104" t="s">
        <v>230</v>
      </c>
      <c r="F332" s="405" t="str">
        <f>IF(OR(ISERROR(VLOOKUP($E332&amp;$D$91&amp;$D$92,'CCG data'!$A:$AD,'CCG data'!R$3,FALSE)),ISBLANK(VLOOKUP($E332&amp;$D$91&amp;$D$92,'CCG data'!$A:$AD,'CCG data'!R$3,FALSE))),"",VLOOKUP($E332&amp;$D$91&amp;$D$92,'CCG data'!$A:$AD,'CCG data'!R$3,FALSE))</f>
        <v/>
      </c>
      <c r="G332" s="406"/>
      <c r="H332" s="406">
        <f>IF(OR(ISERROR(VLOOKUP($E332&amp;$D$91&amp;$D$92,'CCG data'!$A:$AD,'CCG data'!S$3,FALSE)),ISBLANK(VLOOKUP($E332&amp;$D$91&amp;$D$92,'CCG data'!$A:$AD,'CCG data'!S$3,FALSE))),"",VLOOKUP($E332&amp;$D$91&amp;$D$92,'CCG data'!$A:$AD,'CCG data'!S$3,FALSE))</f>
        <v>127.10557635655037</v>
      </c>
      <c r="I332" s="406"/>
      <c r="J332" s="406">
        <f>IF(OR(ISERROR(VLOOKUP($E332&amp;$D$91&amp;$D$92,'CCG data'!$A:$AD,'CCG data'!T$3,FALSE)),ISBLANK(VLOOKUP($E332&amp;$D$91&amp;$D$92,'CCG data'!$A:$AD,'CCG data'!T$3,FALSE))),"",VLOOKUP($E332&amp;$D$91&amp;$D$92,'CCG data'!$A:$AD,'CCG data'!T$3,FALSE))</f>
        <v>20.328246698331348</v>
      </c>
      <c r="K332" s="406"/>
      <c r="L332" s="406">
        <f>IF(OR(ISERROR(VLOOKUP($E332&amp;$D$91&amp;$D$92,'CCG data'!$A:$AD,'CCG data'!U$3,FALSE)),ISBLANK(VLOOKUP($E332&amp;$D$91&amp;$D$92,'CCG data'!$A:$AD,'CCG data'!U$3,FALSE))),"",VLOOKUP($E332&amp;$D$91&amp;$D$92,'CCG data'!$A:$AD,'CCG data'!U$3,FALSE))</f>
        <v>17.897278590809176</v>
      </c>
      <c r="M332" s="407"/>
      <c r="N332" s="362">
        <f>IF(OR(ISERROR(VLOOKUP($E332&amp;$D$91&amp;$D$92,'CCG data'!$A:$AD,'CCG data'!G$3,FALSE)),ISBLANK(VLOOKUP($E332&amp;$D$91&amp;$D$92,'CCG data'!$A:$AD,'CCG data'!G$3,FALSE))),"",VLOOKUP($E332&amp;$D$91&amp;$D$92,'CCG data'!$A:$AD,'CCG data'!G$3,FALSE))</f>
        <v>1193</v>
      </c>
      <c r="P332" s="397" t="str">
        <f>IF(OR(ISERROR(VLOOKUP($E332&amp;$D$91&amp;$D$92,'CCG data'!$A:$AD,'CCG data'!B$3,FALSE)),ISBLANK(VLOOKUP($E332&amp;$D$91&amp;$D$92,'CCG data'!$A:$AD,'CCG data'!B$3,FALSE))),"",VLOOKUP($E332&amp;$D$91&amp;$D$92,'CCG data'!$A:$AD,'CCG data'!B$3,FALSE))</f>
        <v/>
      </c>
      <c r="Q332" s="263"/>
      <c r="R332" s="263">
        <f>IF(OR(ISERROR(VLOOKUP($E332&amp;$D$91&amp;$D$92,'CCG data'!$A:$AD,'CCG data'!C$3,FALSE)),ISBLANK(VLOOKUP($E332&amp;$D$91&amp;$D$92,'CCG data'!$A:$AD,'CCG data'!C$3,FALSE))),"",VLOOKUP($E332&amp;$D$91&amp;$D$92,'CCG data'!$A:$AD,'CCG data'!C$3,FALSE))</f>
        <v>0.78290025146689024</v>
      </c>
      <c r="S332" s="263"/>
      <c r="T332" s="263">
        <f>IF(OR(ISERROR(VLOOKUP($E332&amp;$D$91&amp;$D$92,'CCG data'!$A:$AD,'CCG data'!D$3,FALSE)),ISBLANK(VLOOKUP($E332&amp;$D$91&amp;$D$92,'CCG data'!$A:$AD,'CCG data'!D$3,FALSE))),"",VLOOKUP($E332&amp;$D$91&amp;$D$92,'CCG data'!$A:$AD,'CCG data'!D$3,FALSE))</f>
        <v>0.10645431684828165</v>
      </c>
      <c r="U332" s="263"/>
      <c r="V332" s="263">
        <f>IF(OR(ISERROR(VLOOKUP($E332&amp;$D$91&amp;$D$92,'CCG data'!$A:$AD,'CCG data'!E$3,FALSE)),ISBLANK(VLOOKUP($E332&amp;$D$91&amp;$D$92,'CCG data'!$A:$AD,'CCG data'!E$3,FALSE))),"",VLOOKUP($E332&amp;$D$91&amp;$D$92,'CCG data'!$A:$AD,'CCG data'!E$3,FALSE))</f>
        <v>0.11064543168482817</v>
      </c>
      <c r="W332" s="398"/>
      <c r="Z332" s="163">
        <f>IFERROR(VLOOKUP($E332&amp;$D$92, Outliers!$A$4:$P$214,13,FALSE),"0")</f>
        <v>0</v>
      </c>
      <c r="AA332" s="163">
        <f>IFERROR(VLOOKUP($E332&amp;$D$92, Outliers!$A$4:$P$214,14,FALSE),"0")</f>
        <v>0</v>
      </c>
      <c r="AB332" s="163">
        <f>IFERROR(VLOOKUP($E332&amp;$D$92, Outliers!$A$4:$P$214,15,FALSE),"0")</f>
        <v>1</v>
      </c>
    </row>
    <row r="333" spans="4:28" x14ac:dyDescent="0.25">
      <c r="D333" s="318"/>
      <c r="E333" s="103" t="s">
        <v>27</v>
      </c>
      <c r="F333" s="95" t="str">
        <f>IF(P332="","",VLOOKUP($E332&amp;$D$91&amp;$D$92,'CCG data'!$A:$AD,'CCG data'!W$3,FALSE))</f>
        <v/>
      </c>
      <c r="G333" s="96" t="str">
        <f>IF(P332="","",VLOOKUP($E332&amp;$D$91&amp;$D$92,'CCG data'!$A:$AD,'CCG data'!X$3,FALSE))</f>
        <v/>
      </c>
      <c r="H333" s="96">
        <f>IF(R332="","",VLOOKUP($E332&amp;$D$91&amp;$D$92,'CCG data'!$A:$AD,'CCG data'!Y$3,FALSE))</f>
        <v>118.95389420324469</v>
      </c>
      <c r="I333" s="96">
        <f>IF(R332="","",VLOOKUP($E332&amp;$D$91&amp;$D$92,'CCG data'!$A:$AD,'CCG data'!Z$3,FALSE))</f>
        <v>135.25725850985606</v>
      </c>
      <c r="J333" s="96">
        <f>IF(T332="","",VLOOKUP($E332&amp;$D$91&amp;$D$92,'CCG data'!$A:$AD,'CCG data'!AA$3,FALSE))</f>
        <v>16.792719899906281</v>
      </c>
      <c r="K333" s="96">
        <f>IF(T332="","",VLOOKUP($E332&amp;$D$91&amp;$D$92,'CCG data'!$A:$AD,'CCG data'!AB$3,FALSE))</f>
        <v>23.863773496756416</v>
      </c>
      <c r="L333" s="96">
        <f>IF(V332="","",VLOOKUP($E332&amp;$D$91&amp;$D$92,'CCG data'!$A:$AD,'CCG data'!AC$3,FALSE))</f>
        <v>14.844072611836502</v>
      </c>
      <c r="M333" s="96">
        <f>IF(V332="","",VLOOKUP($E332&amp;$D$91&amp;$D$92,'CCG data'!$A:$AD,'CCG data'!AD$3,FALSE))</f>
        <v>20.95048456978185</v>
      </c>
      <c r="N333" s="363"/>
      <c r="P333" s="150" t="str">
        <f>IF(P332="","",VLOOKUP($E332&amp;$D$91&amp;$D$92,'CCG data'!$A:$AD,'CCG data'!I$3,FALSE))</f>
        <v/>
      </c>
      <c r="Q333" s="15" t="str">
        <f>IF(P332="","",VLOOKUP($E332&amp;$D$91&amp;$D$92,'CCG data'!$A:$AD,'CCG data'!J$3,FALSE))</f>
        <v/>
      </c>
      <c r="R333" s="15">
        <f>IF(R332="","",VLOOKUP($E332&amp;$D$91&amp;$D$92,'CCG data'!$A:$AD,'CCG data'!K$3,FALSE))</f>
        <v>0.75900000000000001</v>
      </c>
      <c r="S333" s="15">
        <f>IF(R332="","",VLOOKUP($E332&amp;$D$91&amp;$D$92,'CCG data'!$A:$AD,'CCG data'!L$3,FALSE))</f>
        <v>0.80500000000000005</v>
      </c>
      <c r="T333" s="15">
        <f>IF(T332="","",VLOOKUP($E332&amp;$D$91&amp;$D$92,'CCG data'!$A:$AD,'CCG data'!M$3,FALSE))</f>
        <v>0.09</v>
      </c>
      <c r="U333" s="15">
        <f>IF(T332="","",VLOOKUP($E332&amp;$D$91&amp;$D$92,'CCG data'!$A:$AD,'CCG data'!N$3,FALSE))</f>
        <v>0.125</v>
      </c>
      <c r="V333" s="15">
        <f>IF(V332="","",VLOOKUP($E332&amp;$D$91&amp;$D$92,'CCG data'!$A:$AD,'CCG data'!O$3,FALSE))</f>
        <v>9.4E-2</v>
      </c>
      <c r="W333" s="135">
        <f>IF(V332="","",VLOOKUP($E332&amp;$D$91&amp;$D$92,'CCG data'!$A:$AD,'CCG data'!P$3,FALSE))</f>
        <v>0.13</v>
      </c>
      <c r="Z333" s="163" t="str">
        <f>IFERROR(VLOOKUP($E333&amp;$D$92, Outliers!$A$4:$P$214,13,FALSE),"0")</f>
        <v>0</v>
      </c>
      <c r="AA333" s="163" t="str">
        <f>IFERROR(VLOOKUP($E333&amp;$D$92, Outliers!$A$4:$P$214,14,FALSE),"0")</f>
        <v>0</v>
      </c>
      <c r="AB333" s="163" t="str">
        <f>IFERROR(VLOOKUP($E333&amp;$D$92, Outliers!$A$4:$P$214,15,FALSE),"0")</f>
        <v>0</v>
      </c>
    </row>
    <row r="334" spans="4:28" ht="15.75" x14ac:dyDescent="0.25">
      <c r="D334" s="318"/>
      <c r="E334" s="104" t="s">
        <v>231</v>
      </c>
      <c r="F334" s="405" t="str">
        <f>IF(OR(ISERROR(VLOOKUP($E334&amp;$D$91&amp;$D$92,'CCG data'!$A:$AD,'CCG data'!R$3,FALSE)),ISBLANK(VLOOKUP($E334&amp;$D$91&amp;$D$92,'CCG data'!$A:$AD,'CCG data'!R$3,FALSE))),"",VLOOKUP($E334&amp;$D$91&amp;$D$92,'CCG data'!$A:$AD,'CCG data'!R$3,FALSE))</f>
        <v/>
      </c>
      <c r="G334" s="406"/>
      <c r="H334" s="406">
        <f>IF(OR(ISERROR(VLOOKUP($E334&amp;$D$91&amp;$D$92,'CCG data'!$A:$AD,'CCG data'!S$3,FALSE)),ISBLANK(VLOOKUP($E334&amp;$D$91&amp;$D$92,'CCG data'!$A:$AD,'CCG data'!S$3,FALSE))),"",VLOOKUP($E334&amp;$D$91&amp;$D$92,'CCG data'!$A:$AD,'CCG data'!S$3,FALSE))</f>
        <v>166.60573778765752</v>
      </c>
      <c r="I334" s="406"/>
      <c r="J334" s="406">
        <f>IF(OR(ISERROR(VLOOKUP($E334&amp;$D$91&amp;$D$92,'CCG data'!$A:$AD,'CCG data'!T$3,FALSE)),ISBLANK(VLOOKUP($E334&amp;$D$91&amp;$D$92,'CCG data'!$A:$AD,'CCG data'!T$3,FALSE))),"",VLOOKUP($E334&amp;$D$91&amp;$D$92,'CCG data'!$A:$AD,'CCG data'!T$3,FALSE))</f>
        <v>12.194362201204829</v>
      </c>
      <c r="K334" s="406"/>
      <c r="L334" s="406">
        <f>IF(OR(ISERROR(VLOOKUP($E334&amp;$D$91&amp;$D$92,'CCG data'!$A:$AD,'CCG data'!U$3,FALSE)),ISBLANK(VLOOKUP($E334&amp;$D$91&amp;$D$92,'CCG data'!$A:$AD,'CCG data'!U$3,FALSE))),"",VLOOKUP($E334&amp;$D$91&amp;$D$92,'CCG data'!$A:$AD,'CCG data'!U$3,FALSE))</f>
        <v>17.631174559133694</v>
      </c>
      <c r="M334" s="407"/>
      <c r="N334" s="362">
        <f>IF(OR(ISERROR(VLOOKUP($E334&amp;$D$91&amp;$D$92,'CCG data'!$A:$AD,'CCG data'!G$3,FALSE)),ISBLANK(VLOOKUP($E334&amp;$D$91&amp;$D$92,'CCG data'!$A:$AD,'CCG data'!G$3,FALSE))),"",VLOOKUP($E334&amp;$D$91&amp;$D$92,'CCG data'!$A:$AD,'CCG data'!G$3,FALSE))</f>
        <v>1991</v>
      </c>
      <c r="P334" s="397" t="str">
        <f>IF(OR(ISERROR(VLOOKUP($E334&amp;$D$91&amp;$D$92,'CCG data'!$A:$AD,'CCG data'!B$3,FALSE)),ISBLANK(VLOOKUP($E334&amp;$D$91&amp;$D$92,'CCG data'!$A:$AD,'CCG data'!B$3,FALSE))),"",VLOOKUP($E334&amp;$D$91&amp;$D$92,'CCG data'!$A:$AD,'CCG data'!B$3,FALSE))</f>
        <v/>
      </c>
      <c r="Q334" s="263"/>
      <c r="R334" s="263">
        <f>IF(OR(ISERROR(VLOOKUP($E334&amp;$D$91&amp;$D$92,'CCG data'!$A:$AD,'CCG data'!C$3,FALSE)),ISBLANK(VLOOKUP($E334&amp;$D$91&amp;$D$92,'CCG data'!$A:$AD,'CCG data'!C$3,FALSE))),"",VLOOKUP($E334&amp;$D$91&amp;$D$92,'CCG data'!$A:$AD,'CCG data'!C$3,FALSE))</f>
        <v>0.85133098945253638</v>
      </c>
      <c r="S334" s="263"/>
      <c r="T334" s="263">
        <f>IF(OR(ISERROR(VLOOKUP($E334&amp;$D$91&amp;$D$92,'CCG data'!$A:$AD,'CCG data'!D$3,FALSE)),ISBLANK(VLOOKUP($E334&amp;$D$91&amp;$D$92,'CCG data'!$A:$AD,'CCG data'!D$3,FALSE))),"",VLOOKUP($E334&amp;$D$91&amp;$D$92,'CCG data'!$A:$AD,'CCG data'!D$3,FALSE))</f>
        <v>5.9266700150678052E-2</v>
      </c>
      <c r="U334" s="263"/>
      <c r="V334" s="263">
        <f>IF(OR(ISERROR(VLOOKUP($E334&amp;$D$91&amp;$D$92,'CCG data'!$A:$AD,'CCG data'!E$3,FALSE)),ISBLANK(VLOOKUP($E334&amp;$D$91&amp;$D$92,'CCG data'!$A:$AD,'CCG data'!E$3,FALSE))),"",VLOOKUP($E334&amp;$D$91&amp;$D$92,'CCG data'!$A:$AD,'CCG data'!E$3,FALSE))</f>
        <v>8.9402310396785534E-2</v>
      </c>
      <c r="W334" s="398"/>
      <c r="Z334" s="163">
        <f>IFERROR(VLOOKUP($E334&amp;$D$92, Outliers!$A$4:$P$214,13,FALSE),"0")</f>
        <v>1</v>
      </c>
      <c r="AA334" s="163">
        <f>IFERROR(VLOOKUP($E334&amp;$D$92, Outliers!$A$4:$P$214,14,FALSE),"0")</f>
        <v>1</v>
      </c>
      <c r="AB334" s="163">
        <f>IFERROR(VLOOKUP($E334&amp;$D$92, Outliers!$A$4:$P$214,15,FALSE),"0")</f>
        <v>1</v>
      </c>
    </row>
    <row r="335" spans="4:28" x14ac:dyDescent="0.25">
      <c r="D335" s="318"/>
      <c r="E335" s="103" t="s">
        <v>27</v>
      </c>
      <c r="F335" s="95" t="str">
        <f>IF(P334="","",VLOOKUP($E334&amp;$D$91&amp;$D$92,'CCG data'!$A:$AD,'CCG data'!W$3,FALSE))</f>
        <v/>
      </c>
      <c r="G335" s="96" t="str">
        <f>IF(P334="","",VLOOKUP($E334&amp;$D$91&amp;$D$92,'CCG data'!$A:$AD,'CCG data'!X$3,FALSE))</f>
        <v/>
      </c>
      <c r="H335" s="96">
        <f>IF(R334="","",VLOOKUP($E334&amp;$D$91&amp;$D$92,'CCG data'!$A:$AD,'CCG data'!Y$3,FALSE))</f>
        <v>158.67413102807174</v>
      </c>
      <c r="I335" s="96">
        <f>IF(R334="","",VLOOKUP($E334&amp;$D$91&amp;$D$92,'CCG data'!$A:$AD,'CCG data'!Z$3,FALSE))</f>
        <v>174.53734454724329</v>
      </c>
      <c r="J335" s="96">
        <f>IF(T334="","",VLOOKUP($E334&amp;$D$91&amp;$D$92,'CCG data'!$A:$AD,'CCG data'!AA$3,FALSE))</f>
        <v>9.9941014177228009</v>
      </c>
      <c r="K335" s="96">
        <f>IF(T334="","",VLOOKUP($E334&amp;$D$91&amp;$D$92,'CCG data'!$A:$AD,'CCG data'!AB$3,FALSE))</f>
        <v>14.394622984686857</v>
      </c>
      <c r="L335" s="96">
        <f>IF(V334="","",VLOOKUP($E334&amp;$D$91&amp;$D$92,'CCG data'!$A:$AD,'CCG data'!AC$3,FALSE))</f>
        <v>15.041010246061179</v>
      </c>
      <c r="M335" s="96">
        <f>IF(V334="","",VLOOKUP($E334&amp;$D$91&amp;$D$92,'CCG data'!$A:$AD,'CCG data'!AD$3,FALSE))</f>
        <v>20.221338872206207</v>
      </c>
      <c r="N335" s="363"/>
      <c r="P335" s="150" t="str">
        <f>IF(P334="","",VLOOKUP($E334&amp;$D$91&amp;$D$92,'CCG data'!$A:$AD,'CCG data'!I$3,FALSE))</f>
        <v/>
      </c>
      <c r="Q335" s="15" t="str">
        <f>IF(P334="","",VLOOKUP($E334&amp;$D$91&amp;$D$92,'CCG data'!$A:$AD,'CCG data'!J$3,FALSE))</f>
        <v/>
      </c>
      <c r="R335" s="15">
        <f>IF(R334="","",VLOOKUP($E334&amp;$D$91&amp;$D$92,'CCG data'!$A:$AD,'CCG data'!K$3,FALSE))</f>
        <v>0.83499999999999996</v>
      </c>
      <c r="S335" s="15">
        <f>IF(R334="","",VLOOKUP($E334&amp;$D$91&amp;$D$92,'CCG data'!$A:$AD,'CCG data'!L$3,FALSE))</f>
        <v>0.86599999999999999</v>
      </c>
      <c r="T335" s="15">
        <f>IF(T334="","",VLOOKUP($E334&amp;$D$91&amp;$D$92,'CCG data'!$A:$AD,'CCG data'!M$3,FALSE))</f>
        <v>0.05</v>
      </c>
      <c r="U335" s="15">
        <f>IF(T334="","",VLOOKUP($E334&amp;$D$91&amp;$D$92,'CCG data'!$A:$AD,'CCG data'!N$3,FALSE))</f>
        <v>7.0999999999999994E-2</v>
      </c>
      <c r="V335" s="15">
        <f>IF(V334="","",VLOOKUP($E334&amp;$D$91&amp;$D$92,'CCG data'!$A:$AD,'CCG data'!O$3,FALSE))</f>
        <v>7.8E-2</v>
      </c>
      <c r="W335" s="135">
        <f>IF(V334="","",VLOOKUP($E334&amp;$D$91&amp;$D$92,'CCG data'!$A:$AD,'CCG data'!P$3,FALSE))</f>
        <v>0.10299999999999999</v>
      </c>
      <c r="Z335" s="163" t="str">
        <f>IFERROR(VLOOKUP($E335&amp;$D$92, Outliers!$A$4:$P$214,13,FALSE),"0")</f>
        <v>0</v>
      </c>
      <c r="AA335" s="163" t="str">
        <f>IFERROR(VLOOKUP($E335&amp;$D$92, Outliers!$A$4:$P$214,14,FALSE),"0")</f>
        <v>0</v>
      </c>
      <c r="AB335" s="163" t="str">
        <f>IFERROR(VLOOKUP($E335&amp;$D$92, Outliers!$A$4:$P$214,15,FALSE),"0")</f>
        <v>0</v>
      </c>
    </row>
    <row r="336" spans="4:28" ht="15.75" x14ac:dyDescent="0.25">
      <c r="D336" s="318"/>
      <c r="E336" s="104" t="s">
        <v>232</v>
      </c>
      <c r="F336" s="405" t="str">
        <f>IF(OR(ISERROR(VLOOKUP($E336&amp;$D$91&amp;$D$92,'CCG data'!$A:$AD,'CCG data'!R$3,FALSE)),ISBLANK(VLOOKUP($E336&amp;$D$91&amp;$D$92,'CCG data'!$A:$AD,'CCG data'!R$3,FALSE))),"",VLOOKUP($E336&amp;$D$91&amp;$D$92,'CCG data'!$A:$AD,'CCG data'!R$3,FALSE))</f>
        <v/>
      </c>
      <c r="G336" s="406"/>
      <c r="H336" s="406">
        <f>IF(OR(ISERROR(VLOOKUP($E336&amp;$D$91&amp;$D$92,'CCG data'!$A:$AD,'CCG data'!S$3,FALSE)),ISBLANK(VLOOKUP($E336&amp;$D$91&amp;$D$92,'CCG data'!$A:$AD,'CCG data'!S$3,FALSE))),"",VLOOKUP($E336&amp;$D$91&amp;$D$92,'CCG data'!$A:$AD,'CCG data'!S$3,FALSE))</f>
        <v>140.34574957268623</v>
      </c>
      <c r="I336" s="406"/>
      <c r="J336" s="406">
        <f>IF(OR(ISERROR(VLOOKUP($E336&amp;$D$91&amp;$D$92,'CCG data'!$A:$AD,'CCG data'!T$3,FALSE)),ISBLANK(VLOOKUP($E336&amp;$D$91&amp;$D$92,'CCG data'!$A:$AD,'CCG data'!T$3,FALSE))),"",VLOOKUP($E336&amp;$D$91&amp;$D$92,'CCG data'!$A:$AD,'CCG data'!T$3,FALSE))</f>
        <v>16.659359413636164</v>
      </c>
      <c r="K336" s="406"/>
      <c r="L336" s="406">
        <f>IF(OR(ISERROR(VLOOKUP($E336&amp;$D$91&amp;$D$92,'CCG data'!$A:$AD,'CCG data'!U$3,FALSE)),ISBLANK(VLOOKUP($E336&amp;$D$91&amp;$D$92,'CCG data'!$A:$AD,'CCG data'!U$3,FALSE))),"",VLOOKUP($E336&amp;$D$91&amp;$D$92,'CCG data'!$A:$AD,'CCG data'!U$3,FALSE))</f>
        <v>34.750021411914076</v>
      </c>
      <c r="M336" s="407"/>
      <c r="N336" s="362">
        <f>IF(OR(ISERROR(VLOOKUP($E336&amp;$D$91&amp;$D$92,'CCG data'!$A:$AD,'CCG data'!G$3,FALSE)),ISBLANK(VLOOKUP($E336&amp;$D$91&amp;$D$92,'CCG data'!$A:$AD,'CCG data'!G$3,FALSE))),"",VLOOKUP($E336&amp;$D$91&amp;$D$92,'CCG data'!$A:$AD,'CCG data'!G$3,FALSE))</f>
        <v>1888</v>
      </c>
      <c r="P336" s="397" t="str">
        <f>IF(OR(ISERROR(VLOOKUP($E336&amp;$D$91&amp;$D$92,'CCG data'!$A:$AD,'CCG data'!B$3,FALSE)),ISBLANK(VLOOKUP($E336&amp;$D$91&amp;$D$92,'CCG data'!$A:$AD,'CCG data'!B$3,FALSE))),"",VLOOKUP($E336&amp;$D$91&amp;$D$92,'CCG data'!$A:$AD,'CCG data'!B$3,FALSE))</f>
        <v/>
      </c>
      <c r="Q336" s="263"/>
      <c r="R336" s="263">
        <f>IF(OR(ISERROR(VLOOKUP($E336&amp;$D$91&amp;$D$92,'CCG data'!$A:$AD,'CCG data'!C$3,FALSE)),ISBLANK(VLOOKUP($E336&amp;$D$91&amp;$D$92,'CCG data'!$A:$AD,'CCG data'!C$3,FALSE))),"",VLOOKUP($E336&amp;$D$91&amp;$D$92,'CCG data'!$A:$AD,'CCG data'!C$3,FALSE))</f>
        <v>0.73622881355932202</v>
      </c>
      <c r="S336" s="263"/>
      <c r="T336" s="263">
        <f>IF(OR(ISERROR(VLOOKUP($E336&amp;$D$91&amp;$D$92,'CCG data'!$A:$AD,'CCG data'!D$3,FALSE)),ISBLANK(VLOOKUP($E336&amp;$D$91&amp;$D$92,'CCG data'!$A:$AD,'CCG data'!D$3,FALSE))),"",VLOOKUP($E336&amp;$D$91&amp;$D$92,'CCG data'!$A:$AD,'CCG data'!D$3,FALSE))</f>
        <v>8.1038135593220345E-2</v>
      </c>
      <c r="U336" s="263"/>
      <c r="V336" s="263">
        <f>IF(OR(ISERROR(VLOOKUP($E336&amp;$D$91&amp;$D$92,'CCG data'!$A:$AD,'CCG data'!E$3,FALSE)),ISBLANK(VLOOKUP($E336&amp;$D$91&amp;$D$92,'CCG data'!$A:$AD,'CCG data'!E$3,FALSE))),"",VLOOKUP($E336&amp;$D$91&amp;$D$92,'CCG data'!$A:$AD,'CCG data'!E$3,FALSE))</f>
        <v>0.18273305084745764</v>
      </c>
      <c r="W336" s="398"/>
      <c r="Z336" s="163">
        <f>IFERROR(VLOOKUP($E336&amp;$D$92, Outliers!$A$4:$P$214,13,FALSE),"0")</f>
        <v>0</v>
      </c>
      <c r="AA336" s="163">
        <f>IFERROR(VLOOKUP($E336&amp;$D$92, Outliers!$A$4:$P$214,14,FALSE),"0")</f>
        <v>0</v>
      </c>
      <c r="AB336" s="163">
        <f>IFERROR(VLOOKUP($E336&amp;$D$92, Outliers!$A$4:$P$214,15,FALSE),"0")</f>
        <v>1</v>
      </c>
    </row>
    <row r="337" spans="4:28" x14ac:dyDescent="0.25">
      <c r="D337" s="318"/>
      <c r="E337" s="103" t="s">
        <v>27</v>
      </c>
      <c r="F337" s="95" t="str">
        <f>IF(P336="","",VLOOKUP($E336&amp;$D$91&amp;$D$92,'CCG data'!$A:$AD,'CCG data'!W$3,FALSE))</f>
        <v/>
      </c>
      <c r="G337" s="96" t="str">
        <f>IF(P336="","",VLOOKUP($E336&amp;$D$91&amp;$D$92,'CCG data'!$A:$AD,'CCG data'!X$3,FALSE))</f>
        <v/>
      </c>
      <c r="H337" s="96">
        <f>IF(R336="","",VLOOKUP($E336&amp;$D$91&amp;$D$92,'CCG data'!$A:$AD,'CCG data'!Y$3,FALSE))</f>
        <v>132.96759183768995</v>
      </c>
      <c r="I337" s="96">
        <f>IF(R336="","",VLOOKUP($E336&amp;$D$91&amp;$D$92,'CCG data'!$A:$AD,'CCG data'!Z$3,FALSE))</f>
        <v>147.72390730768251</v>
      </c>
      <c r="J337" s="96">
        <f>IF(T336="","",VLOOKUP($E336&amp;$D$91&amp;$D$92,'CCG data'!$A:$AD,'CCG data'!AA$3,FALSE))</f>
        <v>14.019573823549937</v>
      </c>
      <c r="K337" s="96">
        <f>IF(T336="","",VLOOKUP($E336&amp;$D$91&amp;$D$92,'CCG data'!$A:$AD,'CCG data'!AB$3,FALSE))</f>
        <v>19.299145003722391</v>
      </c>
      <c r="L337" s="96">
        <f>IF(V336="","",VLOOKUP($E336&amp;$D$91&amp;$D$92,'CCG data'!$A:$AD,'CCG data'!AC$3,FALSE))</f>
        <v>31.083100017549654</v>
      </c>
      <c r="M337" s="96">
        <f>IF(V336="","",VLOOKUP($E336&amp;$D$91&amp;$D$92,'CCG data'!$A:$AD,'CCG data'!AD$3,FALSE))</f>
        <v>38.416942806278499</v>
      </c>
      <c r="N337" s="363"/>
      <c r="P337" s="150" t="str">
        <f>IF(P336="","",VLOOKUP($E336&amp;$D$91&amp;$D$92,'CCG data'!$A:$AD,'CCG data'!I$3,FALSE))</f>
        <v/>
      </c>
      <c r="Q337" s="15" t="str">
        <f>IF(P336="","",VLOOKUP($E336&amp;$D$91&amp;$D$92,'CCG data'!$A:$AD,'CCG data'!J$3,FALSE))</f>
        <v/>
      </c>
      <c r="R337" s="15">
        <f>IF(R336="","",VLOOKUP($E336&amp;$D$91&amp;$D$92,'CCG data'!$A:$AD,'CCG data'!K$3,FALSE))</f>
        <v>0.71599999999999997</v>
      </c>
      <c r="S337" s="15">
        <f>IF(R336="","",VLOOKUP($E336&amp;$D$91&amp;$D$92,'CCG data'!$A:$AD,'CCG data'!L$3,FALSE))</f>
        <v>0.75600000000000001</v>
      </c>
      <c r="T337" s="15">
        <f>IF(T336="","",VLOOKUP($E336&amp;$D$91&amp;$D$92,'CCG data'!$A:$AD,'CCG data'!M$3,FALSE))</f>
        <v>7.0000000000000007E-2</v>
      </c>
      <c r="U337" s="15">
        <f>IF(T336="","",VLOOKUP($E336&amp;$D$91&amp;$D$92,'CCG data'!$A:$AD,'CCG data'!N$3,FALSE))</f>
        <v>9.4E-2</v>
      </c>
      <c r="V337" s="15">
        <f>IF(V336="","",VLOOKUP($E336&amp;$D$91&amp;$D$92,'CCG data'!$A:$AD,'CCG data'!O$3,FALSE))</f>
        <v>0.16600000000000001</v>
      </c>
      <c r="W337" s="135">
        <f>IF(V336="","",VLOOKUP($E336&amp;$D$91&amp;$D$92,'CCG data'!$A:$AD,'CCG data'!P$3,FALSE))</f>
        <v>0.20100000000000001</v>
      </c>
      <c r="Z337" s="163" t="str">
        <f>IFERROR(VLOOKUP($E337&amp;$D$92, Outliers!$A$4:$P$214,13,FALSE),"0")</f>
        <v>0</v>
      </c>
      <c r="AA337" s="163" t="str">
        <f>IFERROR(VLOOKUP($E337&amp;$D$92, Outliers!$A$4:$P$214,14,FALSE),"0")</f>
        <v>0</v>
      </c>
      <c r="AB337" s="163" t="str">
        <f>IFERROR(VLOOKUP($E337&amp;$D$92, Outliers!$A$4:$P$214,15,FALSE),"0")</f>
        <v>0</v>
      </c>
    </row>
    <row r="338" spans="4:28" ht="15.75" x14ac:dyDescent="0.25">
      <c r="D338" s="318"/>
      <c r="E338" s="104" t="s">
        <v>233</v>
      </c>
      <c r="F338" s="405" t="str">
        <f>IF(OR(ISERROR(VLOOKUP($E338&amp;$D$91&amp;$D$92,'CCG data'!$A:$AD,'CCG data'!R$3,FALSE)),ISBLANK(VLOOKUP($E338&amp;$D$91&amp;$D$92,'CCG data'!$A:$AD,'CCG data'!R$3,FALSE))),"",VLOOKUP($E338&amp;$D$91&amp;$D$92,'CCG data'!$A:$AD,'CCG data'!R$3,FALSE))</f>
        <v/>
      </c>
      <c r="G338" s="406"/>
      <c r="H338" s="406">
        <f>IF(OR(ISERROR(VLOOKUP($E338&amp;$D$91&amp;$D$92,'CCG data'!$A:$AD,'CCG data'!S$3,FALSE)),ISBLANK(VLOOKUP($E338&amp;$D$91&amp;$D$92,'CCG data'!$A:$AD,'CCG data'!S$3,FALSE))),"",VLOOKUP($E338&amp;$D$91&amp;$D$92,'CCG data'!$A:$AD,'CCG data'!S$3,FALSE))</f>
        <v>125.07660594084074</v>
      </c>
      <c r="I338" s="406"/>
      <c r="J338" s="406">
        <f>IF(OR(ISERROR(VLOOKUP($E338&amp;$D$91&amp;$D$92,'CCG data'!$A:$AD,'CCG data'!T$3,FALSE)),ISBLANK(VLOOKUP($E338&amp;$D$91&amp;$D$92,'CCG data'!$A:$AD,'CCG data'!T$3,FALSE))),"",VLOOKUP($E338&amp;$D$91&amp;$D$92,'CCG data'!$A:$AD,'CCG data'!T$3,FALSE))</f>
        <v>10.97106410376421</v>
      </c>
      <c r="K338" s="406"/>
      <c r="L338" s="406">
        <f>IF(OR(ISERROR(VLOOKUP($E338&amp;$D$91&amp;$D$92,'CCG data'!$A:$AD,'CCG data'!U$3,FALSE)),ISBLANK(VLOOKUP($E338&amp;$D$91&amp;$D$92,'CCG data'!$A:$AD,'CCG data'!U$3,FALSE))),"",VLOOKUP($E338&amp;$D$91&amp;$D$92,'CCG data'!$A:$AD,'CCG data'!U$3,FALSE))</f>
        <v>11.682166850840588</v>
      </c>
      <c r="M338" s="407"/>
      <c r="N338" s="362">
        <f>IF(OR(ISERROR(VLOOKUP($E338&amp;$D$91&amp;$D$92,'CCG data'!$A:$AD,'CCG data'!G$3,FALSE)),ISBLANK(VLOOKUP($E338&amp;$D$91&amp;$D$92,'CCG data'!$A:$AD,'CCG data'!G$3,FALSE))),"",VLOOKUP($E338&amp;$D$91&amp;$D$92,'CCG data'!$A:$AD,'CCG data'!G$3,FALSE))</f>
        <v>1439</v>
      </c>
      <c r="P338" s="397" t="str">
        <f>IF(OR(ISERROR(VLOOKUP($E338&amp;$D$91&amp;$D$92,'CCG data'!$A:$AD,'CCG data'!B$3,FALSE)),ISBLANK(VLOOKUP($E338&amp;$D$91&amp;$D$92,'CCG data'!$A:$AD,'CCG data'!B$3,FALSE))),"",VLOOKUP($E338&amp;$D$91&amp;$D$92,'CCG data'!$A:$AD,'CCG data'!B$3,FALSE))</f>
        <v/>
      </c>
      <c r="Q338" s="263"/>
      <c r="R338" s="263">
        <f>IF(OR(ISERROR(VLOOKUP($E338&amp;$D$91&amp;$D$92,'CCG data'!$A:$AD,'CCG data'!C$3,FALSE)),ISBLANK(VLOOKUP($E338&amp;$D$91&amp;$D$92,'CCG data'!$A:$AD,'CCG data'!C$3,FALSE))),"",VLOOKUP($E338&amp;$D$91&amp;$D$92,'CCG data'!$A:$AD,'CCG data'!C$3,FALSE))</f>
        <v>0.85892981236970123</v>
      </c>
      <c r="S338" s="263"/>
      <c r="T338" s="263">
        <f>IF(OR(ISERROR(VLOOKUP($E338&amp;$D$91&amp;$D$92,'CCG data'!$A:$AD,'CCG data'!D$3,FALSE)),ISBLANK(VLOOKUP($E338&amp;$D$91&amp;$D$92,'CCG data'!$A:$AD,'CCG data'!D$3,FALSE))),"",VLOOKUP($E338&amp;$D$91&amp;$D$92,'CCG data'!$A:$AD,'CCG data'!D$3,FALSE))</f>
        <v>6.3933287004864489E-2</v>
      </c>
      <c r="U338" s="263"/>
      <c r="V338" s="263">
        <f>IF(OR(ISERROR(VLOOKUP($E338&amp;$D$91&amp;$D$92,'CCG data'!$A:$AD,'CCG data'!E$3,FALSE)),ISBLANK(VLOOKUP($E338&amp;$D$91&amp;$D$92,'CCG data'!$A:$AD,'CCG data'!E$3,FALSE))),"",VLOOKUP($E338&amp;$D$91&amp;$D$92,'CCG data'!$A:$AD,'CCG data'!E$3,FALSE))</f>
        <v>7.7136900625434324E-2</v>
      </c>
      <c r="W338" s="398"/>
      <c r="Z338" s="163">
        <f>IFERROR(VLOOKUP($E338&amp;$D$92, Outliers!$A$4:$P$214,13,FALSE),"0")</f>
        <v>0</v>
      </c>
      <c r="AA338" s="163">
        <f>IFERROR(VLOOKUP($E338&amp;$D$92, Outliers!$A$4:$P$214,14,FALSE),"0")</f>
        <v>1</v>
      </c>
      <c r="AB338" s="163">
        <f>IFERROR(VLOOKUP($E338&amp;$D$92, Outliers!$A$4:$P$214,15,FALSE),"0")</f>
        <v>1</v>
      </c>
    </row>
    <row r="339" spans="4:28" x14ac:dyDescent="0.25">
      <c r="D339" s="318"/>
      <c r="E339" s="103" t="s">
        <v>27</v>
      </c>
      <c r="F339" s="95" t="str">
        <f>IF(P338="","",VLOOKUP($E338&amp;$D$91&amp;$D$92,'CCG data'!$A:$AD,'CCG data'!W$3,FALSE))</f>
        <v/>
      </c>
      <c r="G339" s="96" t="str">
        <f>IF(P338="","",VLOOKUP($E338&amp;$D$91&amp;$D$92,'CCG data'!$A:$AD,'CCG data'!X$3,FALSE))</f>
        <v/>
      </c>
      <c r="H339" s="96">
        <f>IF(R338="","",VLOOKUP($E338&amp;$D$91&amp;$D$92,'CCG data'!$A:$AD,'CCG data'!Y$3,FALSE))</f>
        <v>118.10355362146258</v>
      </c>
      <c r="I339" s="96">
        <f>IF(R338="","",VLOOKUP($E338&amp;$D$91&amp;$D$92,'CCG data'!$A:$AD,'CCG data'!Z$3,FALSE))</f>
        <v>132.04965826021891</v>
      </c>
      <c r="J339" s="96">
        <f>IF(T338="","",VLOOKUP($E338&amp;$D$91&amp;$D$92,'CCG data'!$A:$AD,'CCG data'!AA$3,FALSE))</f>
        <v>8.7291916006487895</v>
      </c>
      <c r="K339" s="96">
        <f>IF(T338="","",VLOOKUP($E338&amp;$D$91&amp;$D$92,'CCG data'!$A:$AD,'CCG data'!AB$3,FALSE))</f>
        <v>13.21293660687963</v>
      </c>
      <c r="L339" s="96">
        <f>IF(V338="","",VLOOKUP($E338&amp;$D$91&amp;$D$92,'CCG data'!$A:$AD,'CCG data'!AC$3,FALSE))</f>
        <v>9.5088753242993214</v>
      </c>
      <c r="M339" s="96">
        <f>IF(V338="","",VLOOKUP($E338&amp;$D$91&amp;$D$92,'CCG data'!$A:$AD,'CCG data'!AD$3,FALSE))</f>
        <v>13.855458377381854</v>
      </c>
      <c r="N339" s="363"/>
      <c r="P339" s="150" t="str">
        <f>IF(P338="","",VLOOKUP($E338&amp;$D$91&amp;$D$92,'CCG data'!$A:$AD,'CCG data'!I$3,FALSE))</f>
        <v/>
      </c>
      <c r="Q339" s="15" t="str">
        <f>IF(P338="","",VLOOKUP($E338&amp;$D$91&amp;$D$92,'CCG data'!$A:$AD,'CCG data'!J$3,FALSE))</f>
        <v/>
      </c>
      <c r="R339" s="15">
        <f>IF(R338="","",VLOOKUP($E338&amp;$D$91&amp;$D$92,'CCG data'!$A:$AD,'CCG data'!K$3,FALSE))</f>
        <v>0.84</v>
      </c>
      <c r="S339" s="15">
        <f>IF(R338="","",VLOOKUP($E338&amp;$D$91&amp;$D$92,'CCG data'!$A:$AD,'CCG data'!L$3,FALSE))</f>
        <v>0.876</v>
      </c>
      <c r="T339" s="15">
        <f>IF(T338="","",VLOOKUP($E338&amp;$D$91&amp;$D$92,'CCG data'!$A:$AD,'CCG data'!M$3,FALSE))</f>
        <v>5.1999999999999998E-2</v>
      </c>
      <c r="U339" s="15">
        <f>IF(T338="","",VLOOKUP($E338&amp;$D$91&amp;$D$92,'CCG data'!$A:$AD,'CCG data'!N$3,FALSE))</f>
        <v>7.8E-2</v>
      </c>
      <c r="V339" s="15">
        <f>IF(V338="","",VLOOKUP($E338&amp;$D$91&amp;$D$92,'CCG data'!$A:$AD,'CCG data'!O$3,FALSE))</f>
        <v>6.4000000000000001E-2</v>
      </c>
      <c r="W339" s="135">
        <f>IF(V338="","",VLOOKUP($E338&amp;$D$91&amp;$D$92,'CCG data'!$A:$AD,'CCG data'!P$3,FALSE))</f>
        <v>9.1999999999999998E-2</v>
      </c>
      <c r="Z339" s="163" t="str">
        <f>IFERROR(VLOOKUP($E339&amp;$D$92, Outliers!$A$4:$P$214,13,FALSE),"0")</f>
        <v>0</v>
      </c>
      <c r="AA339" s="163" t="str">
        <f>IFERROR(VLOOKUP($E339&amp;$D$92, Outliers!$A$4:$P$214,14,FALSE),"0")</f>
        <v>0</v>
      </c>
      <c r="AB339" s="163" t="str">
        <f>IFERROR(VLOOKUP($E339&amp;$D$92, Outliers!$A$4:$P$214,15,FALSE),"0")</f>
        <v>0</v>
      </c>
    </row>
    <row r="340" spans="4:28" ht="15.75" x14ac:dyDescent="0.25">
      <c r="D340" s="318"/>
      <c r="E340" s="104" t="s">
        <v>234</v>
      </c>
      <c r="F340" s="405" t="str">
        <f>IF(OR(ISERROR(VLOOKUP($E340&amp;$D$91&amp;$D$92,'CCG data'!$A:$AD,'CCG data'!R$3,FALSE)),ISBLANK(VLOOKUP($E340&amp;$D$91&amp;$D$92,'CCG data'!$A:$AD,'CCG data'!R$3,FALSE))),"",VLOOKUP($E340&amp;$D$91&amp;$D$92,'CCG data'!$A:$AD,'CCG data'!R$3,FALSE))</f>
        <v/>
      </c>
      <c r="G340" s="406"/>
      <c r="H340" s="406">
        <f>IF(OR(ISERROR(VLOOKUP($E340&amp;$D$91&amp;$D$92,'CCG data'!$A:$AD,'CCG data'!S$3,FALSE)),ISBLANK(VLOOKUP($E340&amp;$D$91&amp;$D$92,'CCG data'!$A:$AD,'CCG data'!S$3,FALSE))),"",VLOOKUP($E340&amp;$D$91&amp;$D$92,'CCG data'!$A:$AD,'CCG data'!S$3,FALSE))</f>
        <v>107.01390960344742</v>
      </c>
      <c r="I340" s="406"/>
      <c r="J340" s="406">
        <f>IF(OR(ISERROR(VLOOKUP($E340&amp;$D$91&amp;$D$92,'CCG data'!$A:$AD,'CCG data'!T$3,FALSE)),ISBLANK(VLOOKUP($E340&amp;$D$91&amp;$D$92,'CCG data'!$A:$AD,'CCG data'!T$3,FALSE))),"",VLOOKUP($E340&amp;$D$91&amp;$D$92,'CCG data'!$A:$AD,'CCG data'!T$3,FALSE))</f>
        <v>14.527499901590781</v>
      </c>
      <c r="K340" s="406"/>
      <c r="L340" s="406">
        <f>IF(OR(ISERROR(VLOOKUP($E340&amp;$D$91&amp;$D$92,'CCG data'!$A:$AD,'CCG data'!U$3,FALSE)),ISBLANK(VLOOKUP($E340&amp;$D$91&amp;$D$92,'CCG data'!$A:$AD,'CCG data'!U$3,FALSE))),"",VLOOKUP($E340&amp;$D$91&amp;$D$92,'CCG data'!$A:$AD,'CCG data'!U$3,FALSE))</f>
        <v>19.497152895091581</v>
      </c>
      <c r="M340" s="407"/>
      <c r="N340" s="362">
        <f>IF(OR(ISERROR(VLOOKUP($E340&amp;$D$91&amp;$D$92,'CCG data'!$A:$AD,'CCG data'!G$3,FALSE)),ISBLANK(VLOOKUP($E340&amp;$D$91&amp;$D$92,'CCG data'!$A:$AD,'CCG data'!G$3,FALSE))),"",VLOOKUP($E340&amp;$D$91&amp;$D$92,'CCG data'!$A:$AD,'CCG data'!G$3,FALSE))</f>
        <v>1151</v>
      </c>
      <c r="P340" s="397" t="str">
        <f>IF(OR(ISERROR(VLOOKUP($E340&amp;$D$91&amp;$D$92,'CCG data'!$A:$AD,'CCG data'!B$3,FALSE)),ISBLANK(VLOOKUP($E340&amp;$D$91&amp;$D$92,'CCG data'!$A:$AD,'CCG data'!B$3,FALSE))),"",VLOOKUP($E340&amp;$D$91&amp;$D$92,'CCG data'!$A:$AD,'CCG data'!B$3,FALSE))</f>
        <v/>
      </c>
      <c r="Q340" s="263"/>
      <c r="R340" s="263">
        <f>IF(OR(ISERROR(VLOOKUP($E340&amp;$D$91&amp;$D$92,'CCG data'!$A:$AD,'CCG data'!C$3,FALSE)),ISBLANK(VLOOKUP($E340&amp;$D$91&amp;$D$92,'CCG data'!$A:$AD,'CCG data'!C$3,FALSE))),"",VLOOKUP($E340&amp;$D$91&amp;$D$92,'CCG data'!$A:$AD,'CCG data'!C$3,FALSE))</f>
        <v>0.76194613379669851</v>
      </c>
      <c r="S340" s="263"/>
      <c r="T340" s="263">
        <f>IF(OR(ISERROR(VLOOKUP($E340&amp;$D$91&amp;$D$92,'CCG data'!$A:$AD,'CCG data'!D$3,FALSE)),ISBLANK(VLOOKUP($E340&amp;$D$91&amp;$D$92,'CCG data'!$A:$AD,'CCG data'!D$3,FALSE))),"",VLOOKUP($E340&amp;$D$91&amp;$D$92,'CCG data'!$A:$AD,'CCG data'!D$3,FALSE))</f>
        <v>9.9913119026933103E-2</v>
      </c>
      <c r="U340" s="263"/>
      <c r="V340" s="263">
        <f>IF(OR(ISERROR(VLOOKUP($E340&amp;$D$91&amp;$D$92,'CCG data'!$A:$AD,'CCG data'!E$3,FALSE)),ISBLANK(VLOOKUP($E340&amp;$D$91&amp;$D$92,'CCG data'!$A:$AD,'CCG data'!E$3,FALSE))),"",VLOOKUP($E340&amp;$D$91&amp;$D$92,'CCG data'!$A:$AD,'CCG data'!E$3,FALSE))</f>
        <v>0.13814074717636837</v>
      </c>
      <c r="W340" s="398"/>
      <c r="Z340" s="163">
        <f>IFERROR(VLOOKUP($E340&amp;$D$92, Outliers!$A$4:$P$214,13,FALSE),"0")</f>
        <v>1</v>
      </c>
      <c r="AA340" s="163">
        <f>IFERROR(VLOOKUP($E340&amp;$D$92, Outliers!$A$4:$P$214,14,FALSE),"0")</f>
        <v>0</v>
      </c>
      <c r="AB340" s="163">
        <f>IFERROR(VLOOKUP($E340&amp;$D$92, Outliers!$A$4:$P$214,15,FALSE),"0")</f>
        <v>1</v>
      </c>
    </row>
    <row r="341" spans="4:28" x14ac:dyDescent="0.25">
      <c r="D341" s="318"/>
      <c r="E341" s="103" t="s">
        <v>27</v>
      </c>
      <c r="F341" s="95" t="str">
        <f>IF(P340="","",VLOOKUP($E340&amp;$D$91&amp;$D$92,'CCG data'!$A:$AD,'CCG data'!W$3,FALSE))</f>
        <v/>
      </c>
      <c r="G341" s="96" t="str">
        <f>IF(P340="","",VLOOKUP($E340&amp;$D$91&amp;$D$92,'CCG data'!$A:$AD,'CCG data'!X$3,FALSE))</f>
        <v/>
      </c>
      <c r="H341" s="96">
        <f>IF(R340="","",VLOOKUP($E340&amp;$D$91&amp;$D$92,'CCG data'!$A:$AD,'CCG data'!Y$3,FALSE))</f>
        <v>99.93124779026536</v>
      </c>
      <c r="I341" s="96">
        <f>IF(R340="","",VLOOKUP($E340&amp;$D$91&amp;$D$92,'CCG data'!$A:$AD,'CCG data'!Z$3,FALSE))</f>
        <v>114.09657141662947</v>
      </c>
      <c r="J341" s="96">
        <f>IF(T340="","",VLOOKUP($E340&amp;$D$91&amp;$D$92,'CCG data'!$A:$AD,'CCG data'!AA$3,FALSE))</f>
        <v>11.872295053641739</v>
      </c>
      <c r="K341" s="96">
        <f>IF(T340="","",VLOOKUP($E340&amp;$D$91&amp;$D$92,'CCG data'!$A:$AD,'CCG data'!AB$3,FALSE))</f>
        <v>17.182704749539823</v>
      </c>
      <c r="L341" s="96">
        <f>IF(V340="","",VLOOKUP($E340&amp;$D$91&amp;$D$92,'CCG data'!$A:$AD,'CCG data'!AC$3,FALSE))</f>
        <v>16.466552283085051</v>
      </c>
      <c r="M341" s="96">
        <f>IF(V340="","",VLOOKUP($E340&amp;$D$91&amp;$D$92,'CCG data'!$A:$AD,'CCG data'!AD$3,FALSE))</f>
        <v>22.527753507098112</v>
      </c>
      <c r="N341" s="363"/>
      <c r="P341" s="150" t="str">
        <f>IF(P340="","",VLOOKUP($E340&amp;$D$91&amp;$D$92,'CCG data'!$A:$AD,'CCG data'!I$3,FALSE))</f>
        <v/>
      </c>
      <c r="Q341" s="15" t="str">
        <f>IF(P340="","",VLOOKUP($E340&amp;$D$91&amp;$D$92,'CCG data'!$A:$AD,'CCG data'!J$3,FALSE))</f>
        <v/>
      </c>
      <c r="R341" s="15">
        <f>IF(R340="","",VLOOKUP($E340&amp;$D$91&amp;$D$92,'CCG data'!$A:$AD,'CCG data'!K$3,FALSE))</f>
        <v>0.73599999999999999</v>
      </c>
      <c r="S341" s="15">
        <f>IF(R340="","",VLOOKUP($E340&amp;$D$91&amp;$D$92,'CCG data'!$A:$AD,'CCG data'!L$3,FALSE))</f>
        <v>0.78600000000000003</v>
      </c>
      <c r="T341" s="15">
        <f>IF(T340="","",VLOOKUP($E340&amp;$D$91&amp;$D$92,'CCG data'!$A:$AD,'CCG data'!M$3,FALSE))</f>
        <v>8.4000000000000005E-2</v>
      </c>
      <c r="U341" s="15">
        <f>IF(T340="","",VLOOKUP($E340&amp;$D$91&amp;$D$92,'CCG data'!$A:$AD,'CCG data'!N$3,FALSE))</f>
        <v>0.11899999999999999</v>
      </c>
      <c r="V341" s="15">
        <f>IF(V340="","",VLOOKUP($E340&amp;$D$91&amp;$D$92,'CCG data'!$A:$AD,'CCG data'!O$3,FALSE))</f>
        <v>0.11899999999999999</v>
      </c>
      <c r="W341" s="135">
        <f>IF(V340="","",VLOOKUP($E340&amp;$D$91&amp;$D$92,'CCG data'!$A:$AD,'CCG data'!P$3,FALSE))</f>
        <v>0.159</v>
      </c>
      <c r="Z341" s="163" t="str">
        <f>IFERROR(VLOOKUP($E341&amp;$D$92, Outliers!$A$4:$P$214,13,FALSE),"0")</f>
        <v>0</v>
      </c>
      <c r="AA341" s="163" t="str">
        <f>IFERROR(VLOOKUP($E341&amp;$D$92, Outliers!$A$4:$P$214,14,FALSE),"0")</f>
        <v>0</v>
      </c>
      <c r="AB341" s="163" t="str">
        <f>IFERROR(VLOOKUP($E341&amp;$D$92, Outliers!$A$4:$P$214,15,FALSE),"0")</f>
        <v>0</v>
      </c>
    </row>
    <row r="342" spans="4:28" ht="15.75" x14ac:dyDescent="0.25">
      <c r="D342" s="318"/>
      <c r="E342" s="104" t="s">
        <v>235</v>
      </c>
      <c r="F342" s="405" t="str">
        <f>IF(OR(ISERROR(VLOOKUP($E342&amp;$D$91&amp;$D$92,'CCG data'!$A:$AD,'CCG data'!R$3,FALSE)),ISBLANK(VLOOKUP($E342&amp;$D$91&amp;$D$92,'CCG data'!$A:$AD,'CCG data'!R$3,FALSE))),"",VLOOKUP($E342&amp;$D$91&amp;$D$92,'CCG data'!$A:$AD,'CCG data'!R$3,FALSE))</f>
        <v/>
      </c>
      <c r="G342" s="406"/>
      <c r="H342" s="406">
        <f>IF(OR(ISERROR(VLOOKUP($E342&amp;$D$91&amp;$D$92,'CCG data'!$A:$AD,'CCG data'!S$3,FALSE)),ISBLANK(VLOOKUP($E342&amp;$D$91&amp;$D$92,'CCG data'!$A:$AD,'CCG data'!S$3,FALSE))),"",VLOOKUP($E342&amp;$D$91&amp;$D$92,'CCG data'!$A:$AD,'CCG data'!S$3,FALSE))</f>
        <v>120.68002506782813</v>
      </c>
      <c r="I342" s="406"/>
      <c r="J342" s="406">
        <f>IF(OR(ISERROR(VLOOKUP($E342&amp;$D$91&amp;$D$92,'CCG data'!$A:$AD,'CCG data'!T$3,FALSE)),ISBLANK(VLOOKUP($E342&amp;$D$91&amp;$D$92,'CCG data'!$A:$AD,'CCG data'!T$3,FALSE))),"",VLOOKUP($E342&amp;$D$91&amp;$D$92,'CCG data'!$A:$AD,'CCG data'!T$3,FALSE))</f>
        <v>22.310163339349188</v>
      </c>
      <c r="K342" s="406"/>
      <c r="L342" s="406">
        <f>IF(OR(ISERROR(VLOOKUP($E342&amp;$D$91&amp;$D$92,'CCG data'!$A:$AD,'CCG data'!U$3,FALSE)),ISBLANK(VLOOKUP($E342&amp;$D$91&amp;$D$92,'CCG data'!$A:$AD,'CCG data'!U$3,FALSE))),"",VLOOKUP($E342&amp;$D$91&amp;$D$92,'CCG data'!$A:$AD,'CCG data'!U$3,FALSE))</f>
        <v>31.035257696637924</v>
      </c>
      <c r="M342" s="407"/>
      <c r="N342" s="362">
        <f>IF(OR(ISERROR(VLOOKUP($E342&amp;$D$91&amp;$D$92,'CCG data'!$A:$AD,'CCG data'!G$3,FALSE)),ISBLANK(VLOOKUP($E342&amp;$D$91&amp;$D$92,'CCG data'!$A:$AD,'CCG data'!G$3,FALSE))),"",VLOOKUP($E342&amp;$D$91&amp;$D$92,'CCG data'!$A:$AD,'CCG data'!G$3,FALSE))</f>
        <v>2275</v>
      </c>
      <c r="P342" s="397" t="str">
        <f>IF(OR(ISERROR(VLOOKUP($E342&amp;$D$91&amp;$D$92,'CCG data'!$A:$AD,'CCG data'!B$3,FALSE)),ISBLANK(VLOOKUP($E342&amp;$D$91&amp;$D$92,'CCG data'!$A:$AD,'CCG data'!B$3,FALSE))),"",VLOOKUP($E342&amp;$D$91&amp;$D$92,'CCG data'!$A:$AD,'CCG data'!B$3,FALSE))</f>
        <v/>
      </c>
      <c r="Q342" s="263"/>
      <c r="R342" s="263">
        <f>IF(OR(ISERROR(VLOOKUP($E342&amp;$D$91&amp;$D$92,'CCG data'!$A:$AD,'CCG data'!C$3,FALSE)),ISBLANK(VLOOKUP($E342&amp;$D$91&amp;$D$92,'CCG data'!$A:$AD,'CCG data'!C$3,FALSE))),"",VLOOKUP($E342&amp;$D$91&amp;$D$92,'CCG data'!$A:$AD,'CCG data'!C$3,FALSE))</f>
        <v>0.69978021978021976</v>
      </c>
      <c r="S342" s="263"/>
      <c r="T342" s="263">
        <f>IF(OR(ISERROR(VLOOKUP($E342&amp;$D$91&amp;$D$92,'CCG data'!$A:$AD,'CCG data'!D$3,FALSE)),ISBLANK(VLOOKUP($E342&amp;$D$91&amp;$D$92,'CCG data'!$A:$AD,'CCG data'!D$3,FALSE))),"",VLOOKUP($E342&amp;$D$91&amp;$D$92,'CCG data'!$A:$AD,'CCG data'!D$3,FALSE))</f>
        <v>0.12043956043956044</v>
      </c>
      <c r="U342" s="263"/>
      <c r="V342" s="263">
        <f>IF(OR(ISERROR(VLOOKUP($E342&amp;$D$91&amp;$D$92,'CCG data'!$A:$AD,'CCG data'!E$3,FALSE)),ISBLANK(VLOOKUP($E342&amp;$D$91&amp;$D$92,'CCG data'!$A:$AD,'CCG data'!E$3,FALSE))),"",VLOOKUP($E342&amp;$D$91&amp;$D$92,'CCG data'!$A:$AD,'CCG data'!E$3,FALSE))</f>
        <v>0.17978021978021977</v>
      </c>
      <c r="W342" s="398"/>
      <c r="Z342" s="163">
        <f>IFERROR(VLOOKUP($E342&amp;$D$92, Outliers!$A$4:$P$214,13,FALSE),"0")</f>
        <v>1</v>
      </c>
      <c r="AA342" s="163">
        <f>IFERROR(VLOOKUP($E342&amp;$D$92, Outliers!$A$4:$P$214,14,FALSE),"0")</f>
        <v>1</v>
      </c>
      <c r="AB342" s="163">
        <f>IFERROR(VLOOKUP($E342&amp;$D$92, Outliers!$A$4:$P$214,15,FALSE),"0")</f>
        <v>0</v>
      </c>
    </row>
    <row r="343" spans="4:28" x14ac:dyDescent="0.25">
      <c r="D343" s="318"/>
      <c r="E343" s="103" t="s">
        <v>27</v>
      </c>
      <c r="F343" s="95" t="str">
        <f>IF(P342="","",VLOOKUP($E342&amp;$D$91&amp;$D$92,'CCG data'!$A:$AD,'CCG data'!W$3,FALSE))</f>
        <v/>
      </c>
      <c r="G343" s="96" t="str">
        <f>IF(P342="","",VLOOKUP($E342&amp;$D$91&amp;$D$92,'CCG data'!$A:$AD,'CCG data'!X$3,FALSE))</f>
        <v/>
      </c>
      <c r="H343" s="96">
        <f>IF(R342="","",VLOOKUP($E342&amp;$D$91&amp;$D$92,'CCG data'!$A:$AD,'CCG data'!Y$3,FALSE))</f>
        <v>114.75186486704297</v>
      </c>
      <c r="I343" s="96">
        <f>IF(R342="","",VLOOKUP($E342&amp;$D$91&amp;$D$92,'CCG data'!$A:$AD,'CCG data'!Z$3,FALSE))</f>
        <v>126.60818526861328</v>
      </c>
      <c r="J343" s="96">
        <f>IF(T342="","",VLOOKUP($E342&amp;$D$91&amp;$D$92,'CCG data'!$A:$AD,'CCG data'!AA$3,FALSE))</f>
        <v>19.66846307384445</v>
      </c>
      <c r="K343" s="96">
        <f>IF(T342="","",VLOOKUP($E342&amp;$D$91&amp;$D$92,'CCG data'!$A:$AD,'CCG data'!AB$3,FALSE))</f>
        <v>24.951863604853926</v>
      </c>
      <c r="L343" s="96">
        <f>IF(V342="","",VLOOKUP($E342&amp;$D$91&amp;$D$92,'CCG data'!$A:$AD,'CCG data'!AC$3,FALSE))</f>
        <v>28.027452030067519</v>
      </c>
      <c r="M343" s="96">
        <f>IF(V342="","",VLOOKUP($E342&amp;$D$91&amp;$D$92,'CCG data'!$A:$AD,'CCG data'!AD$3,FALSE))</f>
        <v>34.043063363208326</v>
      </c>
      <c r="N343" s="363"/>
      <c r="P343" s="150" t="str">
        <f>IF(P342="","",VLOOKUP($E342&amp;$D$91&amp;$D$92,'CCG data'!$A:$AD,'CCG data'!I$3,FALSE))</f>
        <v/>
      </c>
      <c r="Q343" s="15" t="str">
        <f>IF(P342="","",VLOOKUP($E342&amp;$D$91&amp;$D$92,'CCG data'!$A:$AD,'CCG data'!J$3,FALSE))</f>
        <v/>
      </c>
      <c r="R343" s="15">
        <f>IF(R342="","",VLOOKUP($E342&amp;$D$91&amp;$D$92,'CCG data'!$A:$AD,'CCG data'!K$3,FALSE))</f>
        <v>0.68100000000000005</v>
      </c>
      <c r="S343" s="15">
        <f>IF(R342="","",VLOOKUP($E342&amp;$D$91&amp;$D$92,'CCG data'!$A:$AD,'CCG data'!L$3,FALSE))</f>
        <v>0.71799999999999997</v>
      </c>
      <c r="T343" s="15">
        <f>IF(T342="","",VLOOKUP($E342&amp;$D$91&amp;$D$92,'CCG data'!$A:$AD,'CCG data'!M$3,FALSE))</f>
        <v>0.108</v>
      </c>
      <c r="U343" s="15">
        <f>IF(T342="","",VLOOKUP($E342&amp;$D$91&amp;$D$92,'CCG data'!$A:$AD,'CCG data'!N$3,FALSE))</f>
        <v>0.13400000000000001</v>
      </c>
      <c r="V343" s="15">
        <f>IF(V342="","",VLOOKUP($E342&amp;$D$91&amp;$D$92,'CCG data'!$A:$AD,'CCG data'!O$3,FALSE))</f>
        <v>0.16500000000000001</v>
      </c>
      <c r="W343" s="135">
        <f>IF(V342="","",VLOOKUP($E342&amp;$D$91&amp;$D$92,'CCG data'!$A:$AD,'CCG data'!P$3,FALSE))</f>
        <v>0.19600000000000001</v>
      </c>
      <c r="Z343" s="163" t="str">
        <f>IFERROR(VLOOKUP($E343&amp;$D$92, Outliers!$A$4:$P$214,13,FALSE),"0")</f>
        <v>0</v>
      </c>
      <c r="AA343" s="163" t="str">
        <f>IFERROR(VLOOKUP($E343&amp;$D$92, Outliers!$A$4:$P$214,14,FALSE),"0")</f>
        <v>0</v>
      </c>
      <c r="AB343" s="163" t="str">
        <f>IFERROR(VLOOKUP($E343&amp;$D$92, Outliers!$A$4:$P$214,15,FALSE),"0")</f>
        <v>0</v>
      </c>
    </row>
    <row r="344" spans="4:28" ht="15.75" x14ac:dyDescent="0.25">
      <c r="D344" s="318"/>
      <c r="E344" s="104" t="s">
        <v>490</v>
      </c>
      <c r="F344" s="405" t="str">
        <f>IF(OR(ISERROR(VLOOKUP($E344&amp;$D$91&amp;$D$92,'CCG data'!$A:$AD,'CCG data'!R$3,FALSE)),ISBLANK(VLOOKUP($E344&amp;$D$91&amp;$D$92,'CCG data'!$A:$AD,'CCG data'!R$3,FALSE))),"",VLOOKUP($E344&amp;$D$91&amp;$D$92,'CCG data'!$A:$AD,'CCG data'!R$3,FALSE))</f>
        <v/>
      </c>
      <c r="G344" s="406"/>
      <c r="H344" s="406">
        <f>IF(OR(ISERROR(VLOOKUP($E344&amp;$D$91&amp;$D$92,'CCG data'!$A:$AD,'CCG data'!S$3,FALSE)),ISBLANK(VLOOKUP($E344&amp;$D$91&amp;$D$92,'CCG data'!$A:$AD,'CCG data'!S$3,FALSE))),"",VLOOKUP($E344&amp;$D$91&amp;$D$92,'CCG data'!$A:$AD,'CCG data'!S$3,FALSE))</f>
        <v>142.87663013344263</v>
      </c>
      <c r="I344" s="406"/>
      <c r="J344" s="406">
        <f>IF(OR(ISERROR(VLOOKUP($E344&amp;$D$91&amp;$D$92,'CCG data'!$A:$AD,'CCG data'!T$3,FALSE)),ISBLANK(VLOOKUP($E344&amp;$D$91&amp;$D$92,'CCG data'!$A:$AD,'CCG data'!T$3,FALSE))),"",VLOOKUP($E344&amp;$D$91&amp;$D$92,'CCG data'!$A:$AD,'CCG data'!T$3,FALSE))</f>
        <v>16.774769738125219</v>
      </c>
      <c r="K344" s="406"/>
      <c r="L344" s="406">
        <f>IF(OR(ISERROR(VLOOKUP($E344&amp;$D$91&amp;$D$92,'CCG data'!$A:$AD,'CCG data'!U$3,FALSE)),ISBLANK(VLOOKUP($E344&amp;$D$91&amp;$D$92,'CCG data'!$A:$AD,'CCG data'!U$3,FALSE))),"",VLOOKUP($E344&amp;$D$91&amp;$D$92,'CCG data'!$A:$AD,'CCG data'!U$3,FALSE))</f>
        <v>28.890310736457959</v>
      </c>
      <c r="M344" s="407"/>
      <c r="N344" s="362">
        <f>IF(OR(ISERROR(VLOOKUP($E344&amp;$D$91&amp;$D$92,'CCG data'!$A:$AD,'CCG data'!G$3,FALSE)),ISBLANK(VLOOKUP($E344&amp;$D$91&amp;$D$92,'CCG data'!$A:$AD,'CCG data'!G$3,FALSE))),"",VLOOKUP($E344&amp;$D$91&amp;$D$92,'CCG data'!$A:$AD,'CCG data'!G$3,FALSE))</f>
        <v>7687</v>
      </c>
      <c r="P344" s="397" t="str">
        <f>IF(OR(ISERROR(VLOOKUP($E344&amp;$D$91&amp;$D$92,'CCG data'!$A:$AD,'CCG data'!B$3,FALSE)),ISBLANK(VLOOKUP($E344&amp;$D$91&amp;$D$92,'CCG data'!$A:$AD,'CCG data'!B$3,FALSE))),"",VLOOKUP($E344&amp;$D$91&amp;$D$92,'CCG data'!$A:$AD,'CCG data'!B$3,FALSE))</f>
        <v/>
      </c>
      <c r="Q344" s="263"/>
      <c r="R344" s="263">
        <f>IF(OR(ISERROR(VLOOKUP($E344&amp;$D$91&amp;$D$92,'CCG data'!$A:$AD,'CCG data'!C$3,FALSE)),ISBLANK(VLOOKUP($E344&amp;$D$91&amp;$D$92,'CCG data'!$A:$AD,'CCG data'!C$3,FALSE))),"",VLOOKUP($E344&amp;$D$91&amp;$D$92,'CCG data'!$A:$AD,'CCG data'!C$3,FALSE))</f>
        <v>0.76349681280083259</v>
      </c>
      <c r="S344" s="263"/>
      <c r="T344" s="263">
        <f>IF(OR(ISERROR(VLOOKUP($E344&amp;$D$91&amp;$D$92,'CCG data'!$A:$AD,'CCG data'!D$3,FALSE)),ISBLANK(VLOOKUP($E344&amp;$D$91&amp;$D$92,'CCG data'!$A:$AD,'CCG data'!D$3,FALSE))),"",VLOOKUP($E344&amp;$D$91&amp;$D$92,'CCG data'!$A:$AD,'CCG data'!D$3,FALSE))</f>
        <v>8.2737088591127883E-2</v>
      </c>
      <c r="U344" s="263"/>
      <c r="V344" s="263">
        <f>IF(OR(ISERROR(VLOOKUP($E344&amp;$D$91&amp;$D$92,'CCG data'!$A:$AD,'CCG data'!E$3,FALSE)),ISBLANK(VLOOKUP($E344&amp;$D$91&amp;$D$92,'CCG data'!$A:$AD,'CCG data'!E$3,FALSE))),"",VLOOKUP($E344&amp;$D$91&amp;$D$92,'CCG data'!$A:$AD,'CCG data'!E$3,FALSE))</f>
        <v>0.15376609860803955</v>
      </c>
      <c r="W344" s="398"/>
      <c r="Z344" s="163">
        <f>IFERROR(VLOOKUP($E344&amp;$D$92, Outliers!$A$4:$P$214,13,FALSE),"0")</f>
        <v>1</v>
      </c>
      <c r="AA344" s="163">
        <f>IFERROR(VLOOKUP($E344&amp;$D$92, Outliers!$A$4:$P$214,14,FALSE),"0")</f>
        <v>0</v>
      </c>
      <c r="AB344" s="163">
        <f>IFERROR(VLOOKUP($E344&amp;$D$92, Outliers!$A$4:$P$214,15,FALSE),"0")</f>
        <v>0</v>
      </c>
    </row>
    <row r="345" spans="4:28" x14ac:dyDescent="0.25">
      <c r="D345" s="318"/>
      <c r="E345" s="103" t="s">
        <v>27</v>
      </c>
      <c r="F345" s="95" t="str">
        <f>IF(P344="","",VLOOKUP($E344&amp;$D$91&amp;$D$92,'CCG data'!$A:$AD,'CCG data'!W$3,FALSE))</f>
        <v/>
      </c>
      <c r="G345" s="96" t="str">
        <f>IF(P344="","",VLOOKUP($E344&amp;$D$91&amp;$D$92,'CCG data'!$A:$AD,'CCG data'!X$3,FALSE))</f>
        <v/>
      </c>
      <c r="H345" s="96">
        <f>IF(R344="","",VLOOKUP($E344&amp;$D$91&amp;$D$92,'CCG data'!$A:$AD,'CCG data'!Y$3,FALSE))</f>
        <v>139.22122754475012</v>
      </c>
      <c r="I345" s="96">
        <f>IF(R344="","",VLOOKUP($E344&amp;$D$91&amp;$D$92,'CCG data'!$A:$AD,'CCG data'!Z$3,FALSE))</f>
        <v>146.53203272213514</v>
      </c>
      <c r="J345" s="96">
        <f>IF(T344="","",VLOOKUP($E344&amp;$D$91&amp;$D$92,'CCG data'!$A:$AD,'CCG data'!AA$3,FALSE))</f>
        <v>15.471050479519278</v>
      </c>
      <c r="K345" s="96">
        <f>IF(T344="","",VLOOKUP($E344&amp;$D$91&amp;$D$92,'CCG data'!$A:$AD,'CCG data'!AB$3,FALSE))</f>
        <v>18.07848899673116</v>
      </c>
      <c r="L345" s="96">
        <f>IF(V344="","",VLOOKUP($E344&amp;$D$91&amp;$D$92,'CCG data'!$A:$AD,'CCG data'!AC$3,FALSE))</f>
        <v>27.243288183384884</v>
      </c>
      <c r="M345" s="96">
        <f>IF(V344="","",VLOOKUP($E344&amp;$D$91&amp;$D$92,'CCG data'!$A:$AD,'CCG data'!AD$3,FALSE))</f>
        <v>30.537333289531034</v>
      </c>
      <c r="N345" s="363"/>
      <c r="P345" s="150" t="str">
        <f>IF(P344="","",VLOOKUP($E344&amp;$D$91&amp;$D$92,'CCG data'!$A:$AD,'CCG data'!I$3,FALSE))</f>
        <v/>
      </c>
      <c r="Q345" s="15" t="str">
        <f>IF(P344="","",VLOOKUP($E344&amp;$D$91&amp;$D$92,'CCG data'!$A:$AD,'CCG data'!J$3,FALSE))</f>
        <v/>
      </c>
      <c r="R345" s="15">
        <f>IF(R344="","",VLOOKUP($E344&amp;$D$91&amp;$D$92,'CCG data'!$A:$AD,'CCG data'!K$3,FALSE))</f>
        <v>0.754</v>
      </c>
      <c r="S345" s="15">
        <f>IF(R344="","",VLOOKUP($E344&amp;$D$91&amp;$D$92,'CCG data'!$A:$AD,'CCG data'!L$3,FALSE))</f>
        <v>0.77300000000000002</v>
      </c>
      <c r="T345" s="15">
        <f>IF(T344="","",VLOOKUP($E344&amp;$D$91&amp;$D$92,'CCG data'!$A:$AD,'CCG data'!M$3,FALSE))</f>
        <v>7.6999999999999999E-2</v>
      </c>
      <c r="U345" s="15">
        <f>IF(T344="","",VLOOKUP($E344&amp;$D$91&amp;$D$92,'CCG data'!$A:$AD,'CCG data'!N$3,FALSE))</f>
        <v>8.8999999999999996E-2</v>
      </c>
      <c r="V345" s="15">
        <f>IF(V344="","",VLOOKUP($E344&amp;$D$91&amp;$D$92,'CCG data'!$A:$AD,'CCG data'!O$3,FALSE))</f>
        <v>0.14599999999999999</v>
      </c>
      <c r="W345" s="135">
        <f>IF(V344="","",VLOOKUP($E344&amp;$D$91&amp;$D$92,'CCG data'!$A:$AD,'CCG data'!P$3,FALSE))</f>
        <v>0.16200000000000001</v>
      </c>
      <c r="Z345" s="163" t="str">
        <f>IFERROR(VLOOKUP($E345&amp;$D$92, Outliers!$A$4:$P$214,13,FALSE),"0")</f>
        <v>0</v>
      </c>
      <c r="AA345" s="163" t="str">
        <f>IFERROR(VLOOKUP($E345&amp;$D$92, Outliers!$A$4:$P$214,14,FALSE),"0")</f>
        <v>0</v>
      </c>
      <c r="AB345" s="163" t="str">
        <f>IFERROR(VLOOKUP($E345&amp;$D$92, Outliers!$A$4:$P$214,15,FALSE),"0")</f>
        <v>0</v>
      </c>
    </row>
    <row r="346" spans="4:28" ht="15.75" x14ac:dyDescent="0.25">
      <c r="D346" s="318"/>
      <c r="E346" s="104" t="s">
        <v>236</v>
      </c>
      <c r="F346" s="405" t="str">
        <f>IF(OR(ISERROR(VLOOKUP($E346&amp;$D$91&amp;$D$92,'CCG data'!$A:$AD,'CCG data'!R$3,FALSE)),ISBLANK(VLOOKUP($E346&amp;$D$91&amp;$D$92,'CCG data'!$A:$AD,'CCG data'!R$3,FALSE))),"",VLOOKUP($E346&amp;$D$91&amp;$D$92,'CCG data'!$A:$AD,'CCG data'!R$3,FALSE))</f>
        <v/>
      </c>
      <c r="G346" s="406"/>
      <c r="H346" s="406">
        <f>IF(OR(ISERROR(VLOOKUP($E346&amp;$D$91&amp;$D$92,'CCG data'!$A:$AD,'CCG data'!S$3,FALSE)),ISBLANK(VLOOKUP($E346&amp;$D$91&amp;$D$92,'CCG data'!$A:$AD,'CCG data'!S$3,FALSE))),"",VLOOKUP($E346&amp;$D$91&amp;$D$92,'CCG data'!$A:$AD,'CCG data'!S$3,FALSE))</f>
        <v>117.07025429982744</v>
      </c>
      <c r="I346" s="406"/>
      <c r="J346" s="406">
        <f>IF(OR(ISERROR(VLOOKUP($E346&amp;$D$91&amp;$D$92,'CCG data'!$A:$AD,'CCG data'!T$3,FALSE)),ISBLANK(VLOOKUP($E346&amp;$D$91&amp;$D$92,'CCG data'!$A:$AD,'CCG data'!T$3,FALSE))),"",VLOOKUP($E346&amp;$D$91&amp;$D$92,'CCG data'!$A:$AD,'CCG data'!T$3,FALSE))</f>
        <v>13.265576361126818</v>
      </c>
      <c r="K346" s="406"/>
      <c r="L346" s="406">
        <f>IF(OR(ISERROR(VLOOKUP($E346&amp;$D$91&amp;$D$92,'CCG data'!$A:$AD,'CCG data'!U$3,FALSE)),ISBLANK(VLOOKUP($E346&amp;$D$91&amp;$D$92,'CCG data'!$A:$AD,'CCG data'!U$3,FALSE))),"",VLOOKUP($E346&amp;$D$91&amp;$D$92,'CCG data'!$A:$AD,'CCG data'!U$3,FALSE))</f>
        <v>27.45618361018461</v>
      </c>
      <c r="M346" s="407"/>
      <c r="N346" s="362">
        <f>IF(OR(ISERROR(VLOOKUP($E346&amp;$D$91&amp;$D$92,'CCG data'!$A:$AD,'CCG data'!G$3,FALSE)),ISBLANK(VLOOKUP($E346&amp;$D$91&amp;$D$92,'CCG data'!$A:$AD,'CCG data'!G$3,FALSE))),"",VLOOKUP($E346&amp;$D$91&amp;$D$92,'CCG data'!$A:$AD,'CCG data'!G$3,FALSE))</f>
        <v>2397</v>
      </c>
      <c r="P346" s="397" t="str">
        <f>IF(OR(ISERROR(VLOOKUP($E346&amp;$D$91&amp;$D$92,'CCG data'!$A:$AD,'CCG data'!B$3,FALSE)),ISBLANK(VLOOKUP($E346&amp;$D$91&amp;$D$92,'CCG data'!$A:$AD,'CCG data'!B$3,FALSE))),"",VLOOKUP($E346&amp;$D$91&amp;$D$92,'CCG data'!$A:$AD,'CCG data'!B$3,FALSE))</f>
        <v/>
      </c>
      <c r="Q346" s="263"/>
      <c r="R346" s="263">
        <f>IF(OR(ISERROR(VLOOKUP($E346&amp;$D$91&amp;$D$92,'CCG data'!$A:$AD,'CCG data'!C$3,FALSE)),ISBLANK(VLOOKUP($E346&amp;$D$91&amp;$D$92,'CCG data'!$A:$AD,'CCG data'!C$3,FALSE))),"",VLOOKUP($E346&amp;$D$91&amp;$D$92,'CCG data'!$A:$AD,'CCG data'!C$3,FALSE))</f>
        <v>0.74885273258239471</v>
      </c>
      <c r="S346" s="263"/>
      <c r="T346" s="263">
        <f>IF(OR(ISERROR(VLOOKUP($E346&amp;$D$91&amp;$D$92,'CCG data'!$A:$AD,'CCG data'!D$3,FALSE)),ISBLANK(VLOOKUP($E346&amp;$D$91&amp;$D$92,'CCG data'!$A:$AD,'CCG data'!D$3,FALSE))),"",VLOOKUP($E346&amp;$D$91&amp;$D$92,'CCG data'!$A:$AD,'CCG data'!D$3,FALSE))</f>
        <v>7.4676679182311217E-2</v>
      </c>
      <c r="U346" s="263"/>
      <c r="V346" s="263">
        <f>IF(OR(ISERROR(VLOOKUP($E346&amp;$D$91&amp;$D$92,'CCG data'!$A:$AD,'CCG data'!E$3,FALSE)),ISBLANK(VLOOKUP($E346&amp;$D$91&amp;$D$92,'CCG data'!$A:$AD,'CCG data'!E$3,FALSE))),"",VLOOKUP($E346&amp;$D$91&amp;$D$92,'CCG data'!$A:$AD,'CCG data'!E$3,FALSE))</f>
        <v>0.17647058823529413</v>
      </c>
      <c r="W346" s="398"/>
      <c r="Z346" s="163">
        <f>IFERROR(VLOOKUP($E346&amp;$D$92, Outliers!$A$4:$P$214,13,FALSE),"0")</f>
        <v>1</v>
      </c>
      <c r="AA346" s="163">
        <f>IFERROR(VLOOKUP($E346&amp;$D$92, Outliers!$A$4:$P$214,14,FALSE),"0")</f>
        <v>1</v>
      </c>
      <c r="AB346" s="163">
        <f>IFERROR(VLOOKUP($E346&amp;$D$92, Outliers!$A$4:$P$214,15,FALSE),"0")</f>
        <v>0</v>
      </c>
    </row>
    <row r="347" spans="4:28" x14ac:dyDescent="0.25">
      <c r="D347" s="318"/>
      <c r="E347" s="103" t="s">
        <v>27</v>
      </c>
      <c r="F347" s="95" t="str">
        <f>IF(P346="","",VLOOKUP($E346&amp;$D$91&amp;$D$92,'CCG data'!$A:$AD,'CCG data'!W$3,FALSE))</f>
        <v/>
      </c>
      <c r="G347" s="96" t="str">
        <f>IF(P346="","",VLOOKUP($E346&amp;$D$91&amp;$D$92,'CCG data'!$A:$AD,'CCG data'!X$3,FALSE))</f>
        <v/>
      </c>
      <c r="H347" s="96">
        <f>IF(R346="","",VLOOKUP($E346&amp;$D$91&amp;$D$92,'CCG data'!$A:$AD,'CCG data'!Y$3,FALSE))</f>
        <v>111.6543571710928</v>
      </c>
      <c r="I347" s="96">
        <f>IF(R346="","",VLOOKUP($E346&amp;$D$91&amp;$D$92,'CCG data'!$A:$AD,'CCG data'!Z$3,FALSE))</f>
        <v>122.48615142856208</v>
      </c>
      <c r="J347" s="96">
        <f>IF(T346="","",VLOOKUP($E346&amp;$D$91&amp;$D$92,'CCG data'!$A:$AD,'CCG data'!AA$3,FALSE))</f>
        <v>11.322205530741023</v>
      </c>
      <c r="K347" s="96">
        <f>IF(T346="","",VLOOKUP($E346&amp;$D$91&amp;$D$92,'CCG data'!$A:$AD,'CCG data'!AB$3,FALSE))</f>
        <v>15.208947191512614</v>
      </c>
      <c r="L347" s="96">
        <f>IF(V346="","",VLOOKUP($E346&amp;$D$91&amp;$D$92,'CCG data'!$A:$AD,'CCG data'!AC$3,FALSE))</f>
        <v>24.839651564126658</v>
      </c>
      <c r="M347" s="96">
        <f>IF(V346="","",VLOOKUP($E346&amp;$D$91&amp;$D$92,'CCG data'!$A:$AD,'CCG data'!AD$3,FALSE))</f>
        <v>30.072715656242561</v>
      </c>
      <c r="N347" s="363"/>
      <c r="P347" s="150" t="str">
        <f>IF(P346="","",VLOOKUP($E346&amp;$D$91&amp;$D$92,'CCG data'!$A:$AD,'CCG data'!I$3,FALSE))</f>
        <v/>
      </c>
      <c r="Q347" s="15" t="str">
        <f>IF(P346="","",VLOOKUP($E346&amp;$D$91&amp;$D$92,'CCG data'!$A:$AD,'CCG data'!J$3,FALSE))</f>
        <v/>
      </c>
      <c r="R347" s="15">
        <f>IF(R346="","",VLOOKUP($E346&amp;$D$91&amp;$D$92,'CCG data'!$A:$AD,'CCG data'!K$3,FALSE))</f>
        <v>0.73099999999999998</v>
      </c>
      <c r="S347" s="15">
        <f>IF(R346="","",VLOOKUP($E346&amp;$D$91&amp;$D$92,'CCG data'!$A:$AD,'CCG data'!L$3,FALSE))</f>
        <v>0.76600000000000001</v>
      </c>
      <c r="T347" s="15">
        <f>IF(T346="","",VLOOKUP($E346&amp;$D$91&amp;$D$92,'CCG data'!$A:$AD,'CCG data'!M$3,FALSE))</f>
        <v>6.5000000000000002E-2</v>
      </c>
      <c r="U347" s="15">
        <f>IF(T346="","",VLOOKUP($E346&amp;$D$91&amp;$D$92,'CCG data'!$A:$AD,'CCG data'!N$3,FALSE))</f>
        <v>8.5999999999999993E-2</v>
      </c>
      <c r="V347" s="15">
        <f>IF(V346="","",VLOOKUP($E346&amp;$D$91&amp;$D$92,'CCG data'!$A:$AD,'CCG data'!O$3,FALSE))</f>
        <v>0.16200000000000001</v>
      </c>
      <c r="W347" s="135">
        <f>IF(V346="","",VLOOKUP($E346&amp;$D$91&amp;$D$92,'CCG data'!$A:$AD,'CCG data'!P$3,FALSE))</f>
        <v>0.192</v>
      </c>
      <c r="Z347" s="163" t="str">
        <f>IFERROR(VLOOKUP($E347&amp;$D$92, Outliers!$A$4:$P$214,13,FALSE),"0")</f>
        <v>0</v>
      </c>
      <c r="AA347" s="163" t="str">
        <f>IFERROR(VLOOKUP($E347&amp;$D$92, Outliers!$A$4:$P$214,14,FALSE),"0")</f>
        <v>0</v>
      </c>
      <c r="AB347" s="163" t="str">
        <f>IFERROR(VLOOKUP($E347&amp;$D$92, Outliers!$A$4:$P$214,15,FALSE),"0")</f>
        <v>0</v>
      </c>
    </row>
    <row r="348" spans="4:28" ht="15.75" x14ac:dyDescent="0.25">
      <c r="D348" s="318"/>
      <c r="E348" s="104" t="s">
        <v>237</v>
      </c>
      <c r="F348" s="405" t="str">
        <f>IF(OR(ISERROR(VLOOKUP($E348&amp;$D$91&amp;$D$92,'CCG data'!$A:$AD,'CCG data'!R$3,FALSE)),ISBLANK(VLOOKUP($E348&amp;$D$91&amp;$D$92,'CCG data'!$A:$AD,'CCG data'!R$3,FALSE))),"",VLOOKUP($E348&amp;$D$91&amp;$D$92,'CCG data'!$A:$AD,'CCG data'!R$3,FALSE))</f>
        <v/>
      </c>
      <c r="G348" s="406"/>
      <c r="H348" s="406">
        <f>IF(OR(ISERROR(VLOOKUP($E348&amp;$D$91&amp;$D$92,'CCG data'!$A:$AD,'CCG data'!S$3,FALSE)),ISBLANK(VLOOKUP($E348&amp;$D$91&amp;$D$92,'CCG data'!$A:$AD,'CCG data'!S$3,FALSE))),"",VLOOKUP($E348&amp;$D$91&amp;$D$92,'CCG data'!$A:$AD,'CCG data'!S$3,FALSE))</f>
        <v>159.15562305288472</v>
      </c>
      <c r="I348" s="406"/>
      <c r="J348" s="406">
        <f>IF(OR(ISERROR(VLOOKUP($E348&amp;$D$91&amp;$D$92,'CCG data'!$A:$AD,'CCG data'!T$3,FALSE)),ISBLANK(VLOOKUP($E348&amp;$D$91&amp;$D$92,'CCG data'!$A:$AD,'CCG data'!T$3,FALSE))),"",VLOOKUP($E348&amp;$D$91&amp;$D$92,'CCG data'!$A:$AD,'CCG data'!T$3,FALSE))</f>
        <v>11.517203025429417</v>
      </c>
      <c r="K348" s="406"/>
      <c r="L348" s="406">
        <f>IF(OR(ISERROR(VLOOKUP($E348&amp;$D$91&amp;$D$92,'CCG data'!$A:$AD,'CCG data'!U$3,FALSE)),ISBLANK(VLOOKUP($E348&amp;$D$91&amp;$D$92,'CCG data'!$A:$AD,'CCG data'!U$3,FALSE))),"",VLOOKUP($E348&amp;$D$91&amp;$D$92,'CCG data'!$A:$AD,'CCG data'!U$3,FALSE))</f>
        <v>10.938503808708516</v>
      </c>
      <c r="M348" s="407"/>
      <c r="N348" s="362">
        <f>IF(OR(ISERROR(VLOOKUP($E348&amp;$D$91&amp;$D$92,'CCG data'!$A:$AD,'CCG data'!G$3,FALSE)),ISBLANK(VLOOKUP($E348&amp;$D$91&amp;$D$92,'CCG data'!$A:$AD,'CCG data'!G$3,FALSE))),"",VLOOKUP($E348&amp;$D$91&amp;$D$92,'CCG data'!$A:$AD,'CCG data'!G$3,FALSE))</f>
        <v>1379</v>
      </c>
      <c r="P348" s="397" t="str">
        <f>IF(OR(ISERROR(VLOOKUP($E348&amp;$D$91&amp;$D$92,'CCG data'!$A:$AD,'CCG data'!B$3,FALSE)),ISBLANK(VLOOKUP($E348&amp;$D$91&amp;$D$92,'CCG data'!$A:$AD,'CCG data'!B$3,FALSE))),"",VLOOKUP($E348&amp;$D$91&amp;$D$92,'CCG data'!$A:$AD,'CCG data'!B$3,FALSE))</f>
        <v/>
      </c>
      <c r="Q348" s="263"/>
      <c r="R348" s="263">
        <f>IF(OR(ISERROR(VLOOKUP($E348&amp;$D$91&amp;$D$92,'CCG data'!$A:$AD,'CCG data'!C$3,FALSE)),ISBLANK(VLOOKUP($E348&amp;$D$91&amp;$D$92,'CCG data'!$A:$AD,'CCG data'!C$3,FALSE))),"",VLOOKUP($E348&amp;$D$91&amp;$D$92,'CCG data'!$A:$AD,'CCG data'!C$3,FALSE))</f>
        <v>0.87744742567077594</v>
      </c>
      <c r="S348" s="263"/>
      <c r="T348" s="263">
        <f>IF(OR(ISERROR(VLOOKUP($E348&amp;$D$91&amp;$D$92,'CCG data'!$A:$AD,'CCG data'!D$3,FALSE)),ISBLANK(VLOOKUP($E348&amp;$D$91&amp;$D$92,'CCG data'!$A:$AD,'CCG data'!D$3,FALSE))),"",VLOOKUP($E348&amp;$D$91&amp;$D$92,'CCG data'!$A:$AD,'CCG data'!D$3,FALSE))</f>
        <v>6.2364031907179117E-2</v>
      </c>
      <c r="U348" s="263"/>
      <c r="V348" s="263">
        <f>IF(OR(ISERROR(VLOOKUP($E348&amp;$D$91&amp;$D$92,'CCG data'!$A:$AD,'CCG data'!E$3,FALSE)),ISBLANK(VLOOKUP($E348&amp;$D$91&amp;$D$92,'CCG data'!$A:$AD,'CCG data'!E$3,FALSE))),"",VLOOKUP($E348&amp;$D$91&amp;$D$92,'CCG data'!$A:$AD,'CCG data'!E$3,FALSE))</f>
        <v>6.0188542422044959E-2</v>
      </c>
      <c r="W348" s="398"/>
      <c r="Z348" s="163">
        <f>IFERROR(VLOOKUP($E348&amp;$D$92, Outliers!$A$4:$P$214,13,FALSE),"0")</f>
        <v>1</v>
      </c>
      <c r="AA348" s="163">
        <f>IFERROR(VLOOKUP($E348&amp;$D$92, Outliers!$A$4:$P$214,14,FALSE),"0")</f>
        <v>1</v>
      </c>
      <c r="AB348" s="163">
        <f>IFERROR(VLOOKUP($E348&amp;$D$92, Outliers!$A$4:$P$214,15,FALSE),"0")</f>
        <v>1</v>
      </c>
    </row>
    <row r="349" spans="4:28" x14ac:dyDescent="0.25">
      <c r="D349" s="318"/>
      <c r="E349" s="103" t="s">
        <v>27</v>
      </c>
      <c r="F349" s="95" t="str">
        <f>IF(P348="","",VLOOKUP($E348&amp;$D$91&amp;$D$92,'CCG data'!$A:$AD,'CCG data'!W$3,FALSE))</f>
        <v/>
      </c>
      <c r="G349" s="96" t="str">
        <f>IF(P348="","",VLOOKUP($E348&amp;$D$91&amp;$D$92,'CCG data'!$A:$AD,'CCG data'!X$3,FALSE))</f>
        <v/>
      </c>
      <c r="H349" s="96">
        <f>IF(R348="","",VLOOKUP($E348&amp;$D$91&amp;$D$92,'CCG data'!$A:$AD,'CCG data'!Y$3,FALSE))</f>
        <v>150.18783421934089</v>
      </c>
      <c r="I349" s="96">
        <f>IF(R348="","",VLOOKUP($E348&amp;$D$91&amp;$D$92,'CCG data'!$A:$AD,'CCG data'!Z$3,FALSE))</f>
        <v>168.12341188642856</v>
      </c>
      <c r="J349" s="96">
        <f>IF(T348="","",VLOOKUP($E348&amp;$D$91&amp;$D$92,'CCG data'!$A:$AD,'CCG data'!AA$3,FALSE))</f>
        <v>9.0830164195424103</v>
      </c>
      <c r="K349" s="96">
        <f>IF(T348="","",VLOOKUP($E348&amp;$D$91&amp;$D$92,'CCG data'!$A:$AD,'CCG data'!AB$3,FALSE))</f>
        <v>13.951389631316424</v>
      </c>
      <c r="L349" s="96">
        <f>IF(V348="","",VLOOKUP($E348&amp;$D$91&amp;$D$92,'CCG data'!$A:$AD,'CCG data'!AC$3,FALSE))</f>
        <v>8.585216527832209</v>
      </c>
      <c r="M349" s="96">
        <f>IF(V348="","",VLOOKUP($E348&amp;$D$91&amp;$D$92,'CCG data'!$A:$AD,'CCG data'!AD$3,FALSE))</f>
        <v>13.291791089584823</v>
      </c>
      <c r="N349" s="363"/>
      <c r="P349" s="150" t="str">
        <f>IF(P348="","",VLOOKUP($E348&amp;$D$91&amp;$D$92,'CCG data'!$A:$AD,'CCG data'!I$3,FALSE))</f>
        <v/>
      </c>
      <c r="Q349" s="15" t="str">
        <f>IF(P348="","",VLOOKUP($E348&amp;$D$91&amp;$D$92,'CCG data'!$A:$AD,'CCG data'!J$3,FALSE))</f>
        <v/>
      </c>
      <c r="R349" s="15">
        <f>IF(R348="","",VLOOKUP($E348&amp;$D$91&amp;$D$92,'CCG data'!$A:$AD,'CCG data'!K$3,FALSE))</f>
        <v>0.85899999999999999</v>
      </c>
      <c r="S349" s="15">
        <f>IF(R348="","",VLOOKUP($E348&amp;$D$91&amp;$D$92,'CCG data'!$A:$AD,'CCG data'!L$3,FALSE))</f>
        <v>0.89400000000000002</v>
      </c>
      <c r="T349" s="15">
        <f>IF(T348="","",VLOOKUP($E348&amp;$D$91&amp;$D$92,'CCG data'!$A:$AD,'CCG data'!M$3,FALSE))</f>
        <v>5.0999999999999997E-2</v>
      </c>
      <c r="U349" s="15">
        <f>IF(T348="","",VLOOKUP($E348&amp;$D$91&amp;$D$92,'CCG data'!$A:$AD,'CCG data'!N$3,FALSE))</f>
        <v>7.5999999999999998E-2</v>
      </c>
      <c r="V349" s="15">
        <f>IF(V348="","",VLOOKUP($E348&amp;$D$91&amp;$D$92,'CCG data'!$A:$AD,'CCG data'!O$3,FALSE))</f>
        <v>4.9000000000000002E-2</v>
      </c>
      <c r="W349" s="135">
        <f>IF(V348="","",VLOOKUP($E348&amp;$D$91&amp;$D$92,'CCG data'!$A:$AD,'CCG data'!P$3,FALSE))</f>
        <v>7.3999999999999996E-2</v>
      </c>
      <c r="Z349" s="163" t="str">
        <f>IFERROR(VLOOKUP($E349&amp;$D$92, Outliers!$A$4:$P$214,13,FALSE),"0")</f>
        <v>0</v>
      </c>
      <c r="AA349" s="163" t="str">
        <f>IFERROR(VLOOKUP($E349&amp;$D$92, Outliers!$A$4:$P$214,14,FALSE),"0")</f>
        <v>0</v>
      </c>
      <c r="AB349" s="163" t="str">
        <f>IFERROR(VLOOKUP($E349&amp;$D$92, Outliers!$A$4:$P$214,15,FALSE),"0")</f>
        <v>0</v>
      </c>
    </row>
    <row r="350" spans="4:28" ht="15.75" x14ac:dyDescent="0.25">
      <c r="D350" s="318"/>
      <c r="E350" s="104" t="s">
        <v>238</v>
      </c>
      <c r="F350" s="405" t="str">
        <f>IF(OR(ISERROR(VLOOKUP($E350&amp;$D$91&amp;$D$92,'CCG data'!$A:$AD,'CCG data'!R$3,FALSE)),ISBLANK(VLOOKUP($E350&amp;$D$91&amp;$D$92,'CCG data'!$A:$AD,'CCG data'!R$3,FALSE))),"",VLOOKUP($E350&amp;$D$91&amp;$D$92,'CCG data'!$A:$AD,'CCG data'!R$3,FALSE))</f>
        <v/>
      </c>
      <c r="G350" s="406"/>
      <c r="H350" s="406">
        <f>IF(OR(ISERROR(VLOOKUP($E350&amp;$D$91&amp;$D$92,'CCG data'!$A:$AD,'CCG data'!S$3,FALSE)),ISBLANK(VLOOKUP($E350&amp;$D$91&amp;$D$92,'CCG data'!$A:$AD,'CCG data'!S$3,FALSE))),"",VLOOKUP($E350&amp;$D$91&amp;$D$92,'CCG data'!$A:$AD,'CCG data'!S$3,FALSE))</f>
        <v>131.21390426956972</v>
      </c>
      <c r="I350" s="406"/>
      <c r="J350" s="406">
        <f>IF(OR(ISERROR(VLOOKUP($E350&amp;$D$91&amp;$D$92,'CCG data'!$A:$AD,'CCG data'!T$3,FALSE)),ISBLANK(VLOOKUP($E350&amp;$D$91&amp;$D$92,'CCG data'!$A:$AD,'CCG data'!T$3,FALSE))),"",VLOOKUP($E350&amp;$D$91&amp;$D$92,'CCG data'!$A:$AD,'CCG data'!T$3,FALSE))</f>
        <v>14.490922625300804</v>
      </c>
      <c r="K350" s="406"/>
      <c r="L350" s="406">
        <f>IF(OR(ISERROR(VLOOKUP($E350&amp;$D$91&amp;$D$92,'CCG data'!$A:$AD,'CCG data'!U$3,FALSE)),ISBLANK(VLOOKUP($E350&amp;$D$91&amp;$D$92,'CCG data'!$A:$AD,'CCG data'!U$3,FALSE))),"",VLOOKUP($E350&amp;$D$91&amp;$D$92,'CCG data'!$A:$AD,'CCG data'!U$3,FALSE))</f>
        <v>21.140188862596617</v>
      </c>
      <c r="M350" s="407"/>
      <c r="N350" s="362">
        <f>IF(OR(ISERROR(VLOOKUP($E350&amp;$D$91&amp;$D$92,'CCG data'!$A:$AD,'CCG data'!G$3,FALSE)),ISBLANK(VLOOKUP($E350&amp;$D$91&amp;$D$92,'CCG data'!$A:$AD,'CCG data'!G$3,FALSE))),"",VLOOKUP($E350&amp;$D$91&amp;$D$92,'CCG data'!$A:$AD,'CCG data'!G$3,FALSE))</f>
        <v>1431</v>
      </c>
      <c r="P350" s="397" t="str">
        <f>IF(OR(ISERROR(VLOOKUP($E350&amp;$D$91&amp;$D$92,'CCG data'!$A:$AD,'CCG data'!B$3,FALSE)),ISBLANK(VLOOKUP($E350&amp;$D$91&amp;$D$92,'CCG data'!$A:$AD,'CCG data'!B$3,FALSE))),"",VLOOKUP($E350&amp;$D$91&amp;$D$92,'CCG data'!$A:$AD,'CCG data'!B$3,FALSE))</f>
        <v/>
      </c>
      <c r="Q350" s="263"/>
      <c r="R350" s="263">
        <f>IF(OR(ISERROR(VLOOKUP($E350&amp;$D$91&amp;$D$92,'CCG data'!$A:$AD,'CCG data'!C$3,FALSE)),ISBLANK(VLOOKUP($E350&amp;$D$91&amp;$D$92,'CCG data'!$A:$AD,'CCG data'!C$3,FALSE))),"",VLOOKUP($E350&amp;$D$91&amp;$D$92,'CCG data'!$A:$AD,'CCG data'!C$3,FALSE))</f>
        <v>0.79245283018867929</v>
      </c>
      <c r="S350" s="263"/>
      <c r="T350" s="263">
        <f>IF(OR(ISERROR(VLOOKUP($E350&amp;$D$91&amp;$D$92,'CCG data'!$A:$AD,'CCG data'!D$3,FALSE)),ISBLANK(VLOOKUP($E350&amp;$D$91&amp;$D$92,'CCG data'!$A:$AD,'CCG data'!D$3,FALSE))),"",VLOOKUP($E350&amp;$D$91&amp;$D$92,'CCG data'!$A:$AD,'CCG data'!D$3,FALSE))</f>
        <v>8.2459818308874916E-2</v>
      </c>
      <c r="U350" s="263"/>
      <c r="V350" s="263">
        <f>IF(OR(ISERROR(VLOOKUP($E350&amp;$D$91&amp;$D$92,'CCG data'!$A:$AD,'CCG data'!E$3,FALSE)),ISBLANK(VLOOKUP($E350&amp;$D$91&amp;$D$92,'CCG data'!$A:$AD,'CCG data'!E$3,FALSE))),"",VLOOKUP($E350&amp;$D$91&amp;$D$92,'CCG data'!$A:$AD,'CCG data'!E$3,FALSE))</f>
        <v>0.12508735150244585</v>
      </c>
      <c r="W350" s="398"/>
      <c r="Z350" s="163">
        <f>IFERROR(VLOOKUP($E350&amp;$D$92, Outliers!$A$4:$P$214,13,FALSE),"0")</f>
        <v>0</v>
      </c>
      <c r="AA350" s="163">
        <f>IFERROR(VLOOKUP($E350&amp;$D$92, Outliers!$A$4:$P$214,14,FALSE),"0")</f>
        <v>0</v>
      </c>
      <c r="AB350" s="163">
        <f>IFERROR(VLOOKUP($E350&amp;$D$92, Outliers!$A$4:$P$214,15,FALSE),"0")</f>
        <v>1</v>
      </c>
    </row>
    <row r="351" spans="4:28" x14ac:dyDescent="0.25">
      <c r="D351" s="318"/>
      <c r="E351" s="103" t="s">
        <v>27</v>
      </c>
      <c r="F351" s="95" t="str">
        <f>IF(P350="","",VLOOKUP($E350&amp;$D$91&amp;$D$92,'CCG data'!$A:$AD,'CCG data'!W$3,FALSE))</f>
        <v/>
      </c>
      <c r="G351" s="96" t="str">
        <f>IF(P350="","",VLOOKUP($E350&amp;$D$91&amp;$D$92,'CCG data'!$A:$AD,'CCG data'!X$3,FALSE))</f>
        <v/>
      </c>
      <c r="H351" s="96">
        <f>IF(R350="","",VLOOKUP($E350&amp;$D$91&amp;$D$92,'CCG data'!$A:$AD,'CCG data'!Y$3,FALSE))</f>
        <v>123.57678800489464</v>
      </c>
      <c r="I351" s="96">
        <f>IF(R350="","",VLOOKUP($E350&amp;$D$91&amp;$D$92,'CCG data'!$A:$AD,'CCG data'!Z$3,FALSE))</f>
        <v>138.85102053424481</v>
      </c>
      <c r="J351" s="96">
        <f>IF(T350="","",VLOOKUP($E350&amp;$D$91&amp;$D$92,'CCG data'!$A:$AD,'CCG data'!AA$3,FALSE))</f>
        <v>11.876287415779835</v>
      </c>
      <c r="K351" s="96">
        <f>IF(T350="","",VLOOKUP($E350&amp;$D$91&amp;$D$92,'CCG data'!$A:$AD,'CCG data'!AB$3,FALSE))</f>
        <v>17.105557834821774</v>
      </c>
      <c r="L351" s="96">
        <f>IF(V350="","",VLOOKUP($E350&amp;$D$91&amp;$D$92,'CCG data'!$A:$AD,'CCG data'!AC$3,FALSE))</f>
        <v>18.04320873402818</v>
      </c>
      <c r="M351" s="96">
        <f>IF(V350="","",VLOOKUP($E350&amp;$D$91&amp;$D$92,'CCG data'!$A:$AD,'CCG data'!AD$3,FALSE))</f>
        <v>24.237168991165053</v>
      </c>
      <c r="N351" s="363"/>
      <c r="P351" s="150" t="str">
        <f>IF(P350="","",VLOOKUP($E350&amp;$D$91&amp;$D$92,'CCG data'!$A:$AD,'CCG data'!I$3,FALSE))</f>
        <v/>
      </c>
      <c r="Q351" s="15" t="str">
        <f>IF(P350="","",VLOOKUP($E350&amp;$D$91&amp;$D$92,'CCG data'!$A:$AD,'CCG data'!J$3,FALSE))</f>
        <v/>
      </c>
      <c r="R351" s="15">
        <f>IF(R350="","",VLOOKUP($E350&amp;$D$91&amp;$D$92,'CCG data'!$A:$AD,'CCG data'!K$3,FALSE))</f>
        <v>0.77100000000000002</v>
      </c>
      <c r="S351" s="15">
        <f>IF(R350="","",VLOOKUP($E350&amp;$D$91&amp;$D$92,'CCG data'!$A:$AD,'CCG data'!L$3,FALSE))</f>
        <v>0.81299999999999994</v>
      </c>
      <c r="T351" s="15">
        <f>IF(T350="","",VLOOKUP($E350&amp;$D$91&amp;$D$92,'CCG data'!$A:$AD,'CCG data'!M$3,FALSE))</f>
        <v>6.9000000000000006E-2</v>
      </c>
      <c r="U351" s="15">
        <f>IF(T350="","",VLOOKUP($E350&amp;$D$91&amp;$D$92,'CCG data'!$A:$AD,'CCG data'!N$3,FALSE))</f>
        <v>9.8000000000000004E-2</v>
      </c>
      <c r="V351" s="15">
        <f>IF(V350="","",VLOOKUP($E350&amp;$D$91&amp;$D$92,'CCG data'!$A:$AD,'CCG data'!O$3,FALSE))</f>
        <v>0.109</v>
      </c>
      <c r="W351" s="135">
        <f>IF(V350="","",VLOOKUP($E350&amp;$D$91&amp;$D$92,'CCG data'!$A:$AD,'CCG data'!P$3,FALSE))</f>
        <v>0.14299999999999999</v>
      </c>
      <c r="Z351" s="163" t="str">
        <f>IFERROR(VLOOKUP($E351&amp;$D$92, Outliers!$A$4:$P$214,13,FALSE),"0")</f>
        <v>0</v>
      </c>
      <c r="AA351" s="163" t="str">
        <f>IFERROR(VLOOKUP($E351&amp;$D$92, Outliers!$A$4:$P$214,14,FALSE),"0")</f>
        <v>0</v>
      </c>
      <c r="AB351" s="163" t="str">
        <f>IFERROR(VLOOKUP($E351&amp;$D$92, Outliers!$A$4:$P$214,15,FALSE),"0")</f>
        <v>0</v>
      </c>
    </row>
    <row r="352" spans="4:28" ht="15.75" x14ac:dyDescent="0.25">
      <c r="D352" s="318"/>
      <c r="E352" s="104" t="s">
        <v>491</v>
      </c>
      <c r="F352" s="405" t="str">
        <f>IF(OR(ISERROR(VLOOKUP($E352&amp;$D$91&amp;$D$92,'CCG data'!$A:$AD,'CCG data'!R$3,FALSE)),ISBLANK(VLOOKUP($E352&amp;$D$91&amp;$D$92,'CCG data'!$A:$AD,'CCG data'!R$3,FALSE))),"",VLOOKUP($E352&amp;$D$91&amp;$D$92,'CCG data'!$A:$AD,'CCG data'!R$3,FALSE))</f>
        <v/>
      </c>
      <c r="G352" s="406"/>
      <c r="H352" s="406">
        <f>IF(OR(ISERROR(VLOOKUP($E352&amp;$D$91&amp;$D$92,'CCG data'!$A:$AD,'CCG data'!S$3,FALSE)),ISBLANK(VLOOKUP($E352&amp;$D$91&amp;$D$92,'CCG data'!$A:$AD,'CCG data'!S$3,FALSE))),"",VLOOKUP($E352&amp;$D$91&amp;$D$92,'CCG data'!$A:$AD,'CCG data'!S$3,FALSE))</f>
        <v>143.94322306164338</v>
      </c>
      <c r="I352" s="406"/>
      <c r="J352" s="406">
        <f>IF(OR(ISERROR(VLOOKUP($E352&amp;$D$91&amp;$D$92,'CCG data'!$A:$AD,'CCG data'!T$3,FALSE)),ISBLANK(VLOOKUP($E352&amp;$D$91&amp;$D$92,'CCG data'!$A:$AD,'CCG data'!T$3,FALSE))),"",VLOOKUP($E352&amp;$D$91&amp;$D$92,'CCG data'!$A:$AD,'CCG data'!T$3,FALSE))</f>
        <v>15.690024678950664</v>
      </c>
      <c r="K352" s="406"/>
      <c r="L352" s="406">
        <f>IF(OR(ISERROR(VLOOKUP($E352&amp;$D$91&amp;$D$92,'CCG data'!$A:$AD,'CCG data'!U$3,FALSE)),ISBLANK(VLOOKUP($E352&amp;$D$91&amp;$D$92,'CCG data'!$A:$AD,'CCG data'!U$3,FALSE))),"",VLOOKUP($E352&amp;$D$91&amp;$D$92,'CCG data'!$A:$AD,'CCG data'!U$3,FALSE))</f>
        <v>26.37305823840568</v>
      </c>
      <c r="M352" s="407"/>
      <c r="N352" s="362">
        <f>IF(OR(ISERROR(VLOOKUP($E352&amp;$D$91&amp;$D$92,'CCG data'!$A:$AD,'CCG data'!G$3,FALSE)),ISBLANK(VLOOKUP($E352&amp;$D$91&amp;$D$92,'CCG data'!$A:$AD,'CCG data'!G$3,FALSE))),"",VLOOKUP($E352&amp;$D$91&amp;$D$92,'CCG data'!$A:$AD,'CCG data'!G$3,FALSE))</f>
        <v>1154</v>
      </c>
      <c r="P352" s="397" t="str">
        <f>IF(OR(ISERROR(VLOOKUP($E352&amp;$D$91&amp;$D$92,'CCG data'!$A:$AD,'CCG data'!B$3,FALSE)),ISBLANK(VLOOKUP($E352&amp;$D$91&amp;$D$92,'CCG data'!$A:$AD,'CCG data'!B$3,FALSE))),"",VLOOKUP($E352&amp;$D$91&amp;$D$92,'CCG data'!$A:$AD,'CCG data'!B$3,FALSE))</f>
        <v/>
      </c>
      <c r="Q352" s="263"/>
      <c r="R352" s="263">
        <f>IF(OR(ISERROR(VLOOKUP($E352&amp;$D$91&amp;$D$92,'CCG data'!$A:$AD,'CCG data'!C$3,FALSE)),ISBLANK(VLOOKUP($E352&amp;$D$91&amp;$D$92,'CCG data'!$A:$AD,'CCG data'!C$3,FALSE))),"",VLOOKUP($E352&amp;$D$91&amp;$D$92,'CCG data'!$A:$AD,'CCG data'!C$3,FALSE))</f>
        <v>0.78856152512998268</v>
      </c>
      <c r="S352" s="263"/>
      <c r="T352" s="263">
        <f>IF(OR(ISERROR(VLOOKUP($E352&amp;$D$91&amp;$D$92,'CCG data'!$A:$AD,'CCG data'!D$3,FALSE)),ISBLANK(VLOOKUP($E352&amp;$D$91&amp;$D$92,'CCG data'!$A:$AD,'CCG data'!D$3,FALSE))),"",VLOOKUP($E352&amp;$D$91&amp;$D$92,'CCG data'!$A:$AD,'CCG data'!D$3,FALSE))</f>
        <v>6.8457538994800698E-2</v>
      </c>
      <c r="U352" s="263"/>
      <c r="V352" s="263">
        <f>IF(OR(ISERROR(VLOOKUP($E352&amp;$D$91&amp;$D$92,'CCG data'!$A:$AD,'CCG data'!E$3,FALSE)),ISBLANK(VLOOKUP($E352&amp;$D$91&amp;$D$92,'CCG data'!$A:$AD,'CCG data'!E$3,FALSE))),"",VLOOKUP($E352&amp;$D$91&amp;$D$92,'CCG data'!$A:$AD,'CCG data'!E$3,FALSE))</f>
        <v>0.14298093587521662</v>
      </c>
      <c r="W352" s="398"/>
      <c r="Z352" s="163">
        <f>IFERROR(VLOOKUP($E352&amp;$D$92, Outliers!$A$4:$P$214,13,FALSE),"0")</f>
        <v>0</v>
      </c>
      <c r="AA352" s="163">
        <f>IFERROR(VLOOKUP($E352&amp;$D$92, Outliers!$A$4:$P$214,14,FALSE),"0")</f>
        <v>0</v>
      </c>
      <c r="AB352" s="163">
        <f>IFERROR(VLOOKUP($E352&amp;$D$92, Outliers!$A$4:$P$214,15,FALSE),"0")</f>
        <v>0</v>
      </c>
    </row>
    <row r="353" spans="4:28" x14ac:dyDescent="0.25">
      <c r="D353" s="318"/>
      <c r="E353" s="103" t="s">
        <v>27</v>
      </c>
      <c r="F353" s="95" t="str">
        <f>IF(P352="","",VLOOKUP($E352&amp;$D$91&amp;$D$92,'CCG data'!$A:$AD,'CCG data'!W$3,FALSE))</f>
        <v/>
      </c>
      <c r="G353" s="96" t="str">
        <f>IF(P352="","",VLOOKUP($E352&amp;$D$91&amp;$D$92,'CCG data'!$A:$AD,'CCG data'!X$3,FALSE))</f>
        <v/>
      </c>
      <c r="H353" s="96">
        <f>IF(R352="","",VLOOKUP($E352&amp;$D$91&amp;$D$92,'CCG data'!$A:$AD,'CCG data'!Y$3,FALSE))</f>
        <v>134.59074715572692</v>
      </c>
      <c r="I353" s="96">
        <f>IF(R352="","",VLOOKUP($E352&amp;$D$91&amp;$D$92,'CCG data'!$A:$AD,'CCG data'!Z$3,FALSE))</f>
        <v>153.29569896755984</v>
      </c>
      <c r="J353" s="96">
        <f>IF(T352="","",VLOOKUP($E352&amp;$D$91&amp;$D$92,'CCG data'!$A:$AD,'CCG data'!AA$3,FALSE))</f>
        <v>12.230103920373114</v>
      </c>
      <c r="K353" s="96">
        <f>IF(T352="","",VLOOKUP($E352&amp;$D$91&amp;$D$92,'CCG data'!$A:$AD,'CCG data'!AB$3,FALSE))</f>
        <v>19.149945437528213</v>
      </c>
      <c r="L353" s="96">
        <f>IF(V352="","",VLOOKUP($E352&amp;$D$91&amp;$D$92,'CCG data'!$A:$AD,'CCG data'!AC$3,FALSE))</f>
        <v>22.34890423179548</v>
      </c>
      <c r="M353" s="96">
        <f>IF(V352="","",VLOOKUP($E352&amp;$D$91&amp;$D$92,'CCG data'!$A:$AD,'CCG data'!AD$3,FALSE))</f>
        <v>30.397212245015879</v>
      </c>
      <c r="N353" s="363"/>
      <c r="P353" s="150" t="str">
        <f>IF(P352="","",VLOOKUP($E352&amp;$D$91&amp;$D$92,'CCG data'!$A:$AD,'CCG data'!I$3,FALSE))</f>
        <v/>
      </c>
      <c r="Q353" s="15" t="str">
        <f>IF(P352="","",VLOOKUP($E352&amp;$D$91&amp;$D$92,'CCG data'!$A:$AD,'CCG data'!J$3,FALSE))</f>
        <v/>
      </c>
      <c r="R353" s="15">
        <f>IF(R352="","",VLOOKUP($E352&amp;$D$91&amp;$D$92,'CCG data'!$A:$AD,'CCG data'!K$3,FALSE))</f>
        <v>0.76400000000000001</v>
      </c>
      <c r="S353" s="15">
        <f>IF(R352="","",VLOOKUP($E352&amp;$D$91&amp;$D$92,'CCG data'!$A:$AD,'CCG data'!L$3,FALSE))</f>
        <v>0.81100000000000005</v>
      </c>
      <c r="T353" s="15">
        <f>IF(T352="","",VLOOKUP($E352&amp;$D$91&amp;$D$92,'CCG data'!$A:$AD,'CCG data'!M$3,FALSE))</f>
        <v>5.5E-2</v>
      </c>
      <c r="U353" s="15">
        <f>IF(T352="","",VLOOKUP($E352&amp;$D$91&amp;$D$92,'CCG data'!$A:$AD,'CCG data'!N$3,FALSE))</f>
        <v>8.5000000000000006E-2</v>
      </c>
      <c r="V353" s="15">
        <f>IF(V352="","",VLOOKUP($E352&amp;$D$91&amp;$D$92,'CCG data'!$A:$AD,'CCG data'!O$3,FALSE))</f>
        <v>0.124</v>
      </c>
      <c r="W353" s="135">
        <f>IF(V352="","",VLOOKUP($E352&amp;$D$91&amp;$D$92,'CCG data'!$A:$AD,'CCG data'!P$3,FALSE))</f>
        <v>0.16400000000000001</v>
      </c>
      <c r="Z353" s="163" t="str">
        <f>IFERROR(VLOOKUP($E353&amp;$D$92, Outliers!$A$4:$P$214,13,FALSE),"0")</f>
        <v>0</v>
      </c>
      <c r="AA353" s="163" t="str">
        <f>IFERROR(VLOOKUP($E353&amp;$D$92, Outliers!$A$4:$P$214,14,FALSE),"0")</f>
        <v>0</v>
      </c>
      <c r="AB353" s="163" t="str">
        <f>IFERROR(VLOOKUP($E353&amp;$D$92, Outliers!$A$4:$P$214,15,FALSE),"0")</f>
        <v>0</v>
      </c>
    </row>
    <row r="354" spans="4:28" ht="15.75" x14ac:dyDescent="0.25">
      <c r="D354" s="318"/>
      <c r="E354" s="104" t="s">
        <v>239</v>
      </c>
      <c r="F354" s="405" t="str">
        <f>IF(OR(ISERROR(VLOOKUP($E354&amp;$D$91&amp;$D$92,'CCG data'!$A:$AD,'CCG data'!R$3,FALSE)),ISBLANK(VLOOKUP($E354&amp;$D$91&amp;$D$92,'CCG data'!$A:$AD,'CCG data'!R$3,FALSE))),"",VLOOKUP($E354&amp;$D$91&amp;$D$92,'CCG data'!$A:$AD,'CCG data'!R$3,FALSE))</f>
        <v/>
      </c>
      <c r="G354" s="406"/>
      <c r="H354" s="406">
        <f>IF(OR(ISERROR(VLOOKUP($E354&amp;$D$91&amp;$D$92,'CCG data'!$A:$AD,'CCG data'!S$3,FALSE)),ISBLANK(VLOOKUP($E354&amp;$D$91&amp;$D$92,'CCG data'!$A:$AD,'CCG data'!S$3,FALSE))),"",VLOOKUP($E354&amp;$D$91&amp;$D$92,'CCG data'!$A:$AD,'CCG data'!S$3,FALSE))</f>
        <v>125.70465812881494</v>
      </c>
      <c r="I354" s="406"/>
      <c r="J354" s="406">
        <f>IF(OR(ISERROR(VLOOKUP($E354&amp;$D$91&amp;$D$92,'CCG data'!$A:$AD,'CCG data'!T$3,FALSE)),ISBLANK(VLOOKUP($E354&amp;$D$91&amp;$D$92,'CCG data'!$A:$AD,'CCG data'!T$3,FALSE))),"",VLOOKUP($E354&amp;$D$91&amp;$D$92,'CCG data'!$A:$AD,'CCG data'!T$3,FALSE))</f>
        <v>15.913333331932529</v>
      </c>
      <c r="K354" s="406"/>
      <c r="L354" s="406">
        <f>IF(OR(ISERROR(VLOOKUP($E354&amp;$D$91&amp;$D$92,'CCG data'!$A:$AD,'CCG data'!U$3,FALSE)),ISBLANK(VLOOKUP($E354&amp;$D$91&amp;$D$92,'CCG data'!$A:$AD,'CCG data'!U$3,FALSE))),"",VLOOKUP($E354&amp;$D$91&amp;$D$92,'CCG data'!$A:$AD,'CCG data'!U$3,FALSE))</f>
        <v>24.692924920892438</v>
      </c>
      <c r="M354" s="407"/>
      <c r="N354" s="362">
        <f>IF(OR(ISERROR(VLOOKUP($E354&amp;$D$91&amp;$D$92,'CCG data'!$A:$AD,'CCG data'!G$3,FALSE)),ISBLANK(VLOOKUP($E354&amp;$D$91&amp;$D$92,'CCG data'!$A:$AD,'CCG data'!G$3,FALSE))),"",VLOOKUP($E354&amp;$D$91&amp;$D$92,'CCG data'!$A:$AD,'CCG data'!G$3,FALSE))</f>
        <v>807</v>
      </c>
      <c r="P354" s="397" t="str">
        <f>IF(OR(ISERROR(VLOOKUP($E354&amp;$D$91&amp;$D$92,'CCG data'!$A:$AD,'CCG data'!B$3,FALSE)),ISBLANK(VLOOKUP($E354&amp;$D$91&amp;$D$92,'CCG data'!$A:$AD,'CCG data'!B$3,FALSE))),"",VLOOKUP($E354&amp;$D$91&amp;$D$92,'CCG data'!$A:$AD,'CCG data'!B$3,FALSE))</f>
        <v/>
      </c>
      <c r="Q354" s="263"/>
      <c r="R354" s="263">
        <f>IF(OR(ISERROR(VLOOKUP($E354&amp;$D$91&amp;$D$92,'CCG data'!$A:$AD,'CCG data'!C$3,FALSE)),ISBLANK(VLOOKUP($E354&amp;$D$91&amp;$D$92,'CCG data'!$A:$AD,'CCG data'!C$3,FALSE))),"",VLOOKUP($E354&amp;$D$91&amp;$D$92,'CCG data'!$A:$AD,'CCG data'!C$3,FALSE))</f>
        <v>0.76703841387856253</v>
      </c>
      <c r="S354" s="263"/>
      <c r="T354" s="263">
        <f>IF(OR(ISERROR(VLOOKUP($E354&amp;$D$91&amp;$D$92,'CCG data'!$A:$AD,'CCG data'!D$3,FALSE)),ISBLANK(VLOOKUP($E354&amp;$D$91&amp;$D$92,'CCG data'!$A:$AD,'CCG data'!D$3,FALSE))),"",VLOOKUP($E354&amp;$D$91&amp;$D$92,'CCG data'!$A:$AD,'CCG data'!D$3,FALSE))</f>
        <v>8.4262701363073109E-2</v>
      </c>
      <c r="U354" s="263"/>
      <c r="V354" s="263">
        <f>IF(OR(ISERROR(VLOOKUP($E354&amp;$D$91&amp;$D$92,'CCG data'!$A:$AD,'CCG data'!E$3,FALSE)),ISBLANK(VLOOKUP($E354&amp;$D$91&amp;$D$92,'CCG data'!$A:$AD,'CCG data'!E$3,FALSE))),"",VLOOKUP($E354&amp;$D$91&amp;$D$92,'CCG data'!$A:$AD,'CCG data'!E$3,FALSE))</f>
        <v>0.14869888475836432</v>
      </c>
      <c r="W354" s="398"/>
      <c r="Z354" s="163">
        <f>IFERROR(VLOOKUP($E354&amp;$D$92, Outliers!$A$4:$P$214,13,FALSE),"0")</f>
        <v>0</v>
      </c>
      <c r="AA354" s="163">
        <f>IFERROR(VLOOKUP($E354&amp;$D$92, Outliers!$A$4:$P$214,14,FALSE),"0")</f>
        <v>0</v>
      </c>
      <c r="AB354" s="163">
        <f>IFERROR(VLOOKUP($E354&amp;$D$92, Outliers!$A$4:$P$214,15,FALSE),"0")</f>
        <v>0</v>
      </c>
    </row>
    <row r="355" spans="4:28" x14ac:dyDescent="0.25">
      <c r="D355" s="318"/>
      <c r="E355" s="103" t="s">
        <v>27</v>
      </c>
      <c r="F355" s="95" t="str">
        <f>IF(P354="","",VLOOKUP($E354&amp;$D$91&amp;$D$92,'CCG data'!$A:$AD,'CCG data'!W$3,FALSE))</f>
        <v/>
      </c>
      <c r="G355" s="96" t="str">
        <f>IF(P354="","",VLOOKUP($E354&amp;$D$91&amp;$D$92,'CCG data'!$A:$AD,'CCG data'!X$3,FALSE))</f>
        <v/>
      </c>
      <c r="H355" s="96">
        <f>IF(R354="","",VLOOKUP($E354&amp;$D$91&amp;$D$92,'CCG data'!$A:$AD,'CCG data'!Y$3,FALSE))</f>
        <v>115.80176440942896</v>
      </c>
      <c r="I355" s="96">
        <f>IF(R354="","",VLOOKUP($E354&amp;$D$91&amp;$D$92,'CCG data'!$A:$AD,'CCG data'!Z$3,FALSE))</f>
        <v>135.60755184820093</v>
      </c>
      <c r="J355" s="96">
        <f>IF(T354="","",VLOOKUP($E354&amp;$D$91&amp;$D$92,'CCG data'!$A:$AD,'CCG data'!AA$3,FALSE))</f>
        <v>12.130974090782198</v>
      </c>
      <c r="K355" s="96">
        <f>IF(T354="","",VLOOKUP($E354&amp;$D$91&amp;$D$92,'CCG data'!$A:$AD,'CCG data'!AB$3,FALSE))</f>
        <v>19.695692573082862</v>
      </c>
      <c r="L355" s="96">
        <f>IF(V354="","",VLOOKUP($E354&amp;$D$91&amp;$D$92,'CCG data'!$A:$AD,'CCG data'!AC$3,FALSE))</f>
        <v>20.274800070840712</v>
      </c>
      <c r="M355" s="96">
        <f>IF(V354="","",VLOOKUP($E354&amp;$D$91&amp;$D$92,'CCG data'!$A:$AD,'CCG data'!AD$3,FALSE))</f>
        <v>29.111049770944163</v>
      </c>
      <c r="N355" s="363"/>
      <c r="P355" s="150" t="str">
        <f>IF(P354="","",VLOOKUP($E354&amp;$D$91&amp;$D$92,'CCG data'!$A:$AD,'CCG data'!I$3,FALSE))</f>
        <v/>
      </c>
      <c r="Q355" s="15" t="str">
        <f>IF(P354="","",VLOOKUP($E354&amp;$D$91&amp;$D$92,'CCG data'!$A:$AD,'CCG data'!J$3,FALSE))</f>
        <v/>
      </c>
      <c r="R355" s="15">
        <f>IF(R354="","",VLOOKUP($E354&amp;$D$91&amp;$D$92,'CCG data'!$A:$AD,'CCG data'!K$3,FALSE))</f>
        <v>0.73699999999999999</v>
      </c>
      <c r="S355" s="15">
        <f>IF(R354="","",VLOOKUP($E354&amp;$D$91&amp;$D$92,'CCG data'!$A:$AD,'CCG data'!L$3,FALSE))</f>
        <v>0.79500000000000004</v>
      </c>
      <c r="T355" s="15">
        <f>IF(T354="","",VLOOKUP($E354&amp;$D$91&amp;$D$92,'CCG data'!$A:$AD,'CCG data'!M$3,FALSE))</f>
        <v>6.7000000000000004E-2</v>
      </c>
      <c r="U355" s="15">
        <f>IF(T354="","",VLOOKUP($E354&amp;$D$91&amp;$D$92,'CCG data'!$A:$AD,'CCG data'!N$3,FALSE))</f>
        <v>0.105</v>
      </c>
      <c r="V355" s="15">
        <f>IF(V354="","",VLOOKUP($E354&amp;$D$91&amp;$D$92,'CCG data'!$A:$AD,'CCG data'!O$3,FALSE))</f>
        <v>0.126</v>
      </c>
      <c r="W355" s="135">
        <f>IF(V354="","",VLOOKUP($E354&amp;$D$91&amp;$D$92,'CCG data'!$A:$AD,'CCG data'!P$3,FALSE))</f>
        <v>0.17499999999999999</v>
      </c>
      <c r="Z355" s="163" t="str">
        <f>IFERROR(VLOOKUP($E355&amp;$D$92, Outliers!$A$4:$P$214,13,FALSE),"0")</f>
        <v>0</v>
      </c>
      <c r="AA355" s="163" t="str">
        <f>IFERROR(VLOOKUP($E355&amp;$D$92, Outliers!$A$4:$P$214,14,FALSE),"0")</f>
        <v>0</v>
      </c>
      <c r="AB355" s="163" t="str">
        <f>IFERROR(VLOOKUP($E355&amp;$D$92, Outliers!$A$4:$P$214,15,FALSE),"0")</f>
        <v>0</v>
      </c>
    </row>
    <row r="356" spans="4:28" ht="15.75" x14ac:dyDescent="0.25">
      <c r="D356" s="318"/>
      <c r="E356" s="104" t="s">
        <v>240</v>
      </c>
      <c r="F356" s="405" t="str">
        <f>IF(OR(ISERROR(VLOOKUP($E356&amp;$D$91&amp;$D$92,'CCG data'!$A:$AD,'CCG data'!R$3,FALSE)),ISBLANK(VLOOKUP($E356&amp;$D$91&amp;$D$92,'CCG data'!$A:$AD,'CCG data'!R$3,FALSE))),"",VLOOKUP($E356&amp;$D$91&amp;$D$92,'CCG data'!$A:$AD,'CCG data'!R$3,FALSE))</f>
        <v/>
      </c>
      <c r="G356" s="406"/>
      <c r="H356" s="406">
        <f>IF(OR(ISERROR(VLOOKUP($E356&amp;$D$91&amp;$D$92,'CCG data'!$A:$AD,'CCG data'!S$3,FALSE)),ISBLANK(VLOOKUP($E356&amp;$D$91&amp;$D$92,'CCG data'!$A:$AD,'CCG data'!S$3,FALSE))),"",VLOOKUP($E356&amp;$D$91&amp;$D$92,'CCG data'!$A:$AD,'CCG data'!S$3,FALSE))</f>
        <v>145.30852939856919</v>
      </c>
      <c r="I356" s="406"/>
      <c r="J356" s="406">
        <f>IF(OR(ISERROR(VLOOKUP($E356&amp;$D$91&amp;$D$92,'CCG data'!$A:$AD,'CCG data'!T$3,FALSE)),ISBLANK(VLOOKUP($E356&amp;$D$91&amp;$D$92,'CCG data'!$A:$AD,'CCG data'!T$3,FALSE))),"",VLOOKUP($E356&amp;$D$91&amp;$D$92,'CCG data'!$A:$AD,'CCG data'!T$3,FALSE))</f>
        <v>20.301823288655179</v>
      </c>
      <c r="K356" s="406"/>
      <c r="L356" s="406">
        <f>IF(OR(ISERROR(VLOOKUP($E356&amp;$D$91&amp;$D$92,'CCG data'!$A:$AD,'CCG data'!U$3,FALSE)),ISBLANK(VLOOKUP($E356&amp;$D$91&amp;$D$92,'CCG data'!$A:$AD,'CCG data'!U$3,FALSE))),"",VLOOKUP($E356&amp;$D$91&amp;$D$92,'CCG data'!$A:$AD,'CCG data'!U$3,FALSE))</f>
        <v>27.284452084215026</v>
      </c>
      <c r="M356" s="407"/>
      <c r="N356" s="362">
        <f>IF(OR(ISERROR(VLOOKUP($E356&amp;$D$91&amp;$D$92,'CCG data'!$A:$AD,'CCG data'!G$3,FALSE)),ISBLANK(VLOOKUP($E356&amp;$D$91&amp;$D$92,'CCG data'!$A:$AD,'CCG data'!G$3,FALSE))),"",VLOOKUP($E356&amp;$D$91&amp;$D$92,'CCG data'!$A:$AD,'CCG data'!G$3,FALSE))</f>
        <v>1507</v>
      </c>
      <c r="P356" s="397" t="str">
        <f>IF(OR(ISERROR(VLOOKUP($E356&amp;$D$91&amp;$D$92,'CCG data'!$A:$AD,'CCG data'!B$3,FALSE)),ISBLANK(VLOOKUP($E356&amp;$D$91&amp;$D$92,'CCG data'!$A:$AD,'CCG data'!B$3,FALSE))),"",VLOOKUP($E356&amp;$D$91&amp;$D$92,'CCG data'!$A:$AD,'CCG data'!B$3,FALSE))</f>
        <v/>
      </c>
      <c r="Q356" s="263"/>
      <c r="R356" s="263">
        <f>IF(OR(ISERROR(VLOOKUP($E356&amp;$D$91&amp;$D$92,'CCG data'!$A:$AD,'CCG data'!C$3,FALSE)),ISBLANK(VLOOKUP($E356&amp;$D$91&amp;$D$92,'CCG data'!$A:$AD,'CCG data'!C$3,FALSE))),"",VLOOKUP($E356&amp;$D$91&amp;$D$92,'CCG data'!$A:$AD,'CCG data'!C$3,FALSE))</f>
        <v>0.76642335766423353</v>
      </c>
      <c r="S356" s="263"/>
      <c r="T356" s="263">
        <f>IF(OR(ISERROR(VLOOKUP($E356&amp;$D$91&amp;$D$92,'CCG data'!$A:$AD,'CCG data'!D$3,FALSE)),ISBLANK(VLOOKUP($E356&amp;$D$91&amp;$D$92,'CCG data'!$A:$AD,'CCG data'!D$3,FALSE))),"",VLOOKUP($E356&amp;$D$91&amp;$D$92,'CCG data'!$A:$AD,'CCG data'!D$3,FALSE))</f>
        <v>9.0909090909090912E-2</v>
      </c>
      <c r="U356" s="263"/>
      <c r="V356" s="263">
        <f>IF(OR(ISERROR(VLOOKUP($E356&amp;$D$91&amp;$D$92,'CCG data'!$A:$AD,'CCG data'!E$3,FALSE)),ISBLANK(VLOOKUP($E356&amp;$D$91&amp;$D$92,'CCG data'!$A:$AD,'CCG data'!E$3,FALSE))),"",VLOOKUP($E356&amp;$D$91&amp;$D$92,'CCG data'!$A:$AD,'CCG data'!E$3,FALSE))</f>
        <v>0.1426675514266755</v>
      </c>
      <c r="W356" s="398"/>
      <c r="Z356" s="163">
        <f>IFERROR(VLOOKUP($E356&amp;$D$92, Outliers!$A$4:$P$214,13,FALSE),"0")</f>
        <v>1</v>
      </c>
      <c r="AA356" s="163">
        <f>IFERROR(VLOOKUP($E356&amp;$D$92, Outliers!$A$4:$P$214,14,FALSE),"0")</f>
        <v>0</v>
      </c>
      <c r="AB356" s="163">
        <f>IFERROR(VLOOKUP($E356&amp;$D$92, Outliers!$A$4:$P$214,15,FALSE),"0")</f>
        <v>0</v>
      </c>
    </row>
    <row r="357" spans="4:28" x14ac:dyDescent="0.25">
      <c r="D357" s="318"/>
      <c r="E357" s="103" t="s">
        <v>27</v>
      </c>
      <c r="F357" s="95" t="str">
        <f>IF(P356="","",VLOOKUP($E356&amp;$D$91&amp;$D$92,'CCG data'!$A:$AD,'CCG data'!W$3,FALSE))</f>
        <v/>
      </c>
      <c r="G357" s="96" t="str">
        <f>IF(P356="","",VLOOKUP($E356&amp;$D$91&amp;$D$92,'CCG data'!$A:$AD,'CCG data'!X$3,FALSE))</f>
        <v/>
      </c>
      <c r="H357" s="96">
        <f>IF(R356="","",VLOOKUP($E356&amp;$D$91&amp;$D$92,'CCG data'!$A:$AD,'CCG data'!Y$3,FALSE))</f>
        <v>136.92829460351939</v>
      </c>
      <c r="I357" s="96">
        <f>IF(R356="","",VLOOKUP($E356&amp;$D$91&amp;$D$92,'CCG data'!$A:$AD,'CCG data'!Z$3,FALSE))</f>
        <v>153.68876419361899</v>
      </c>
      <c r="J357" s="96">
        <f>IF(T356="","",VLOOKUP($E356&amp;$D$91&amp;$D$92,'CCG data'!$A:$AD,'CCG data'!AA$3,FALSE))</f>
        <v>16.902199722969275</v>
      </c>
      <c r="K357" s="96">
        <f>IF(T356="","",VLOOKUP($E356&amp;$D$91&amp;$D$92,'CCG data'!$A:$AD,'CCG data'!AB$3,FALSE))</f>
        <v>23.701446854341082</v>
      </c>
      <c r="L357" s="96">
        <f>IF(V356="","",VLOOKUP($E356&amp;$D$91&amp;$D$92,'CCG data'!$A:$AD,'CCG data'!AC$3,FALSE))</f>
        <v>23.637315076325375</v>
      </c>
      <c r="M357" s="96">
        <f>IF(V356="","",VLOOKUP($E356&amp;$D$91&amp;$D$92,'CCG data'!$A:$AD,'CCG data'!AD$3,FALSE))</f>
        <v>30.931589092104677</v>
      </c>
      <c r="N357" s="363"/>
      <c r="P357" s="150" t="str">
        <f>IF(P356="","",VLOOKUP($E356&amp;$D$91&amp;$D$92,'CCG data'!$A:$AD,'CCG data'!I$3,FALSE))</f>
        <v/>
      </c>
      <c r="Q357" s="15" t="str">
        <f>IF(P356="","",VLOOKUP($E356&amp;$D$91&amp;$D$92,'CCG data'!$A:$AD,'CCG data'!J$3,FALSE))</f>
        <v/>
      </c>
      <c r="R357" s="15">
        <f>IF(R356="","",VLOOKUP($E356&amp;$D$91&amp;$D$92,'CCG data'!$A:$AD,'CCG data'!K$3,FALSE))</f>
        <v>0.74399999999999999</v>
      </c>
      <c r="S357" s="15">
        <f>IF(R356="","",VLOOKUP($E356&amp;$D$91&amp;$D$92,'CCG data'!$A:$AD,'CCG data'!L$3,FALSE))</f>
        <v>0.78700000000000003</v>
      </c>
      <c r="T357" s="15">
        <f>IF(T356="","",VLOOKUP($E356&amp;$D$91&amp;$D$92,'CCG data'!$A:$AD,'CCG data'!M$3,FALSE))</f>
        <v>7.6999999999999999E-2</v>
      </c>
      <c r="U357" s="15">
        <f>IF(T356="","",VLOOKUP($E356&amp;$D$91&amp;$D$92,'CCG data'!$A:$AD,'CCG data'!N$3,FALSE))</f>
        <v>0.106</v>
      </c>
      <c r="V357" s="15">
        <f>IF(V356="","",VLOOKUP($E356&amp;$D$91&amp;$D$92,'CCG data'!$A:$AD,'CCG data'!O$3,FALSE))</f>
        <v>0.126</v>
      </c>
      <c r="W357" s="135">
        <f>IF(V356="","",VLOOKUP($E356&amp;$D$91&amp;$D$92,'CCG data'!$A:$AD,'CCG data'!P$3,FALSE))</f>
        <v>0.161</v>
      </c>
      <c r="Z357" s="163" t="str">
        <f>IFERROR(VLOOKUP($E357&amp;$D$92, Outliers!$A$4:$P$214,13,FALSE),"0")</f>
        <v>0</v>
      </c>
      <c r="AA357" s="163" t="str">
        <f>IFERROR(VLOOKUP($E357&amp;$D$92, Outliers!$A$4:$P$214,14,FALSE),"0")</f>
        <v>0</v>
      </c>
      <c r="AB357" s="163" t="str">
        <f>IFERROR(VLOOKUP($E357&amp;$D$92, Outliers!$A$4:$P$214,15,FALSE),"0")</f>
        <v>0</v>
      </c>
    </row>
    <row r="358" spans="4:28" ht="15.75" x14ac:dyDescent="0.25">
      <c r="D358" s="318"/>
      <c r="E358" s="104" t="s">
        <v>241</v>
      </c>
      <c r="F358" s="405" t="str">
        <f>IF(OR(ISERROR(VLOOKUP($E358&amp;$D$91&amp;$D$92,'CCG data'!$A:$AD,'CCG data'!R$3,FALSE)),ISBLANK(VLOOKUP($E358&amp;$D$91&amp;$D$92,'CCG data'!$A:$AD,'CCG data'!R$3,FALSE))),"",VLOOKUP($E358&amp;$D$91&amp;$D$92,'CCG data'!$A:$AD,'CCG data'!R$3,FALSE))</f>
        <v/>
      </c>
      <c r="G358" s="406"/>
      <c r="H358" s="406">
        <f>IF(OR(ISERROR(VLOOKUP($E358&amp;$D$91&amp;$D$92,'CCG data'!$A:$AD,'CCG data'!S$3,FALSE)),ISBLANK(VLOOKUP($E358&amp;$D$91&amp;$D$92,'CCG data'!$A:$AD,'CCG data'!S$3,FALSE))),"",VLOOKUP($E358&amp;$D$91&amp;$D$92,'CCG data'!$A:$AD,'CCG data'!S$3,FALSE))</f>
        <v>148.02437578651319</v>
      </c>
      <c r="I358" s="406"/>
      <c r="J358" s="406">
        <f>IF(OR(ISERROR(VLOOKUP($E358&amp;$D$91&amp;$D$92,'CCG data'!$A:$AD,'CCG data'!T$3,FALSE)),ISBLANK(VLOOKUP($E358&amp;$D$91&amp;$D$92,'CCG data'!$A:$AD,'CCG data'!T$3,FALSE))),"",VLOOKUP($E358&amp;$D$91&amp;$D$92,'CCG data'!$A:$AD,'CCG data'!T$3,FALSE))</f>
        <v>15.094678076336914</v>
      </c>
      <c r="K358" s="406"/>
      <c r="L358" s="406">
        <f>IF(OR(ISERROR(VLOOKUP($E358&amp;$D$91&amp;$D$92,'CCG data'!$A:$AD,'CCG data'!U$3,FALSE)),ISBLANK(VLOOKUP($E358&amp;$D$91&amp;$D$92,'CCG data'!$A:$AD,'CCG data'!U$3,FALSE))),"",VLOOKUP($E358&amp;$D$91&amp;$D$92,'CCG data'!$A:$AD,'CCG data'!U$3,FALSE))</f>
        <v>29.604592619270537</v>
      </c>
      <c r="M358" s="407"/>
      <c r="N358" s="362">
        <f>IF(OR(ISERROR(VLOOKUP($E358&amp;$D$91&amp;$D$92,'CCG data'!$A:$AD,'CCG data'!G$3,FALSE)),ISBLANK(VLOOKUP($E358&amp;$D$91&amp;$D$92,'CCG data'!$A:$AD,'CCG data'!G$3,FALSE))),"",VLOOKUP($E358&amp;$D$91&amp;$D$92,'CCG data'!$A:$AD,'CCG data'!G$3,FALSE))</f>
        <v>4703</v>
      </c>
      <c r="P358" s="397" t="str">
        <f>IF(OR(ISERROR(VLOOKUP($E358&amp;$D$91&amp;$D$92,'CCG data'!$A:$AD,'CCG data'!B$3,FALSE)),ISBLANK(VLOOKUP($E358&amp;$D$91&amp;$D$92,'CCG data'!$A:$AD,'CCG data'!B$3,FALSE))),"",VLOOKUP($E358&amp;$D$91&amp;$D$92,'CCG data'!$A:$AD,'CCG data'!B$3,FALSE))</f>
        <v/>
      </c>
      <c r="Q358" s="263"/>
      <c r="R358" s="263">
        <f>IF(OR(ISERROR(VLOOKUP($E358&amp;$D$91&amp;$D$92,'CCG data'!$A:$AD,'CCG data'!C$3,FALSE)),ISBLANK(VLOOKUP($E358&amp;$D$91&amp;$D$92,'CCG data'!$A:$AD,'CCG data'!C$3,FALSE))),"",VLOOKUP($E358&amp;$D$91&amp;$D$92,'CCG data'!$A:$AD,'CCG data'!C$3,FALSE))</f>
        <v>0.77248564745906867</v>
      </c>
      <c r="S358" s="263"/>
      <c r="T358" s="263">
        <f>IF(OR(ISERROR(VLOOKUP($E358&amp;$D$91&amp;$D$92,'CCG data'!$A:$AD,'CCG data'!D$3,FALSE)),ISBLANK(VLOOKUP($E358&amp;$D$91&amp;$D$92,'CCG data'!$A:$AD,'CCG data'!D$3,FALSE))),"",VLOOKUP($E358&amp;$D$91&amp;$D$92,'CCG data'!$A:$AD,'CCG data'!D$3,FALSE))</f>
        <v>7.186901977461195E-2</v>
      </c>
      <c r="U358" s="263"/>
      <c r="V358" s="263">
        <f>IF(OR(ISERROR(VLOOKUP($E358&amp;$D$91&amp;$D$92,'CCG data'!$A:$AD,'CCG data'!E$3,FALSE)),ISBLANK(VLOOKUP($E358&amp;$D$91&amp;$D$92,'CCG data'!$A:$AD,'CCG data'!E$3,FALSE))),"",VLOOKUP($E358&amp;$D$91&amp;$D$92,'CCG data'!$A:$AD,'CCG data'!E$3,FALSE))</f>
        <v>0.15564533276631937</v>
      </c>
      <c r="W358" s="398"/>
      <c r="Z358" s="163">
        <f>IFERROR(VLOOKUP($E358&amp;$D$92, Outliers!$A$4:$P$214,13,FALSE),"0")</f>
        <v>1</v>
      </c>
      <c r="AA358" s="163">
        <f>IFERROR(VLOOKUP($E358&amp;$D$92, Outliers!$A$4:$P$214,14,FALSE),"0")</f>
        <v>0</v>
      </c>
      <c r="AB358" s="163">
        <f>IFERROR(VLOOKUP($E358&amp;$D$92, Outliers!$A$4:$P$214,15,FALSE),"0")</f>
        <v>0</v>
      </c>
    </row>
    <row r="359" spans="4:28" x14ac:dyDescent="0.25">
      <c r="D359" s="318"/>
      <c r="E359" s="103" t="s">
        <v>27</v>
      </c>
      <c r="F359" s="95" t="str">
        <f>IF(P358="","",VLOOKUP($E358&amp;$D$91&amp;$D$92,'CCG data'!$A:$AD,'CCG data'!W$3,FALSE))</f>
        <v/>
      </c>
      <c r="G359" s="96" t="str">
        <f>IF(P358="","",VLOOKUP($E358&amp;$D$91&amp;$D$92,'CCG data'!$A:$AD,'CCG data'!X$3,FALSE))</f>
        <v/>
      </c>
      <c r="H359" s="96">
        <f>IF(R358="","",VLOOKUP($E358&amp;$D$91&amp;$D$92,'CCG data'!$A:$AD,'CCG data'!Y$3,FALSE))</f>
        <v>143.21092416984629</v>
      </c>
      <c r="I359" s="96">
        <f>IF(R358="","",VLOOKUP($E358&amp;$D$91&amp;$D$92,'CCG data'!$A:$AD,'CCG data'!Z$3,FALSE))</f>
        <v>152.83782740318009</v>
      </c>
      <c r="J359" s="96">
        <f>IF(T358="","",VLOOKUP($E358&amp;$D$91&amp;$D$92,'CCG data'!$A:$AD,'CCG data'!AA$3,FALSE))</f>
        <v>13.485435269713278</v>
      </c>
      <c r="K359" s="96">
        <f>IF(T358="","",VLOOKUP($E358&amp;$D$91&amp;$D$92,'CCG data'!$A:$AD,'CCG data'!AB$3,FALSE))</f>
        <v>16.703920882960549</v>
      </c>
      <c r="L359" s="96">
        <f>IF(V358="","",VLOOKUP($E358&amp;$D$91&amp;$D$92,'CCG data'!$A:$AD,'CCG data'!AC$3,FALSE))</f>
        <v>27.459926850223802</v>
      </c>
      <c r="M359" s="96">
        <f>IF(V358="","",VLOOKUP($E358&amp;$D$91&amp;$D$92,'CCG data'!$A:$AD,'CCG data'!AD$3,FALSE))</f>
        <v>31.749258388317273</v>
      </c>
      <c r="N359" s="363"/>
      <c r="P359" s="150" t="str">
        <f>IF(P358="","",VLOOKUP($E358&amp;$D$91&amp;$D$92,'CCG data'!$A:$AD,'CCG data'!I$3,FALSE))</f>
        <v/>
      </c>
      <c r="Q359" s="15" t="str">
        <f>IF(P358="","",VLOOKUP($E358&amp;$D$91&amp;$D$92,'CCG data'!$A:$AD,'CCG data'!J$3,FALSE))</f>
        <v/>
      </c>
      <c r="R359" s="15">
        <f>IF(R358="","",VLOOKUP($E358&amp;$D$91&amp;$D$92,'CCG data'!$A:$AD,'CCG data'!K$3,FALSE))</f>
        <v>0.76</v>
      </c>
      <c r="S359" s="15">
        <f>IF(R358="","",VLOOKUP($E358&amp;$D$91&amp;$D$92,'CCG data'!$A:$AD,'CCG data'!L$3,FALSE))</f>
        <v>0.78400000000000003</v>
      </c>
      <c r="T359" s="15">
        <f>IF(T358="","",VLOOKUP($E358&amp;$D$91&amp;$D$92,'CCG data'!$A:$AD,'CCG data'!M$3,FALSE))</f>
        <v>6.5000000000000002E-2</v>
      </c>
      <c r="U359" s="15">
        <f>IF(T358="","",VLOOKUP($E358&amp;$D$91&amp;$D$92,'CCG data'!$A:$AD,'CCG data'!N$3,FALSE))</f>
        <v>0.08</v>
      </c>
      <c r="V359" s="15">
        <f>IF(V358="","",VLOOKUP($E358&amp;$D$91&amp;$D$92,'CCG data'!$A:$AD,'CCG data'!O$3,FALSE))</f>
        <v>0.14599999999999999</v>
      </c>
      <c r="W359" s="135">
        <f>IF(V358="","",VLOOKUP($E358&amp;$D$91&amp;$D$92,'CCG data'!$A:$AD,'CCG data'!P$3,FALSE))</f>
        <v>0.16600000000000001</v>
      </c>
      <c r="Z359" s="163" t="str">
        <f>IFERROR(VLOOKUP($E359&amp;$D$92, Outliers!$A$4:$P$214,13,FALSE),"0")</f>
        <v>0</v>
      </c>
      <c r="AA359" s="163" t="str">
        <f>IFERROR(VLOOKUP($E359&amp;$D$92, Outliers!$A$4:$P$214,14,FALSE),"0")</f>
        <v>0</v>
      </c>
      <c r="AB359" s="163" t="str">
        <f>IFERROR(VLOOKUP($E359&amp;$D$92, Outliers!$A$4:$P$214,15,FALSE),"0")</f>
        <v>0</v>
      </c>
    </row>
    <row r="360" spans="4:28" ht="15.75" x14ac:dyDescent="0.25">
      <c r="D360" s="318"/>
      <c r="E360" s="104" t="s">
        <v>242</v>
      </c>
      <c r="F360" s="405" t="str">
        <f>IF(OR(ISERROR(VLOOKUP($E360&amp;$D$91&amp;$D$92,'CCG data'!$A:$AD,'CCG data'!R$3,FALSE)),ISBLANK(VLOOKUP($E360&amp;$D$91&amp;$D$92,'CCG data'!$A:$AD,'CCG data'!R$3,FALSE))),"",VLOOKUP($E360&amp;$D$91&amp;$D$92,'CCG data'!$A:$AD,'CCG data'!R$3,FALSE))</f>
        <v/>
      </c>
      <c r="G360" s="406"/>
      <c r="H360" s="406">
        <f>IF(OR(ISERROR(VLOOKUP($E360&amp;$D$91&amp;$D$92,'CCG data'!$A:$AD,'CCG data'!S$3,FALSE)),ISBLANK(VLOOKUP($E360&amp;$D$91&amp;$D$92,'CCG data'!$A:$AD,'CCG data'!S$3,FALSE))),"",VLOOKUP($E360&amp;$D$91&amp;$D$92,'CCG data'!$A:$AD,'CCG data'!S$3,FALSE))</f>
        <v>112.43783346184252</v>
      </c>
      <c r="I360" s="406"/>
      <c r="J360" s="406">
        <f>IF(OR(ISERROR(VLOOKUP($E360&amp;$D$91&amp;$D$92,'CCG data'!$A:$AD,'CCG data'!T$3,FALSE)),ISBLANK(VLOOKUP($E360&amp;$D$91&amp;$D$92,'CCG data'!$A:$AD,'CCG data'!T$3,FALSE))),"",VLOOKUP($E360&amp;$D$91&amp;$D$92,'CCG data'!$A:$AD,'CCG data'!T$3,FALSE))</f>
        <v>16.644616004039793</v>
      </c>
      <c r="K360" s="406"/>
      <c r="L360" s="406">
        <f>IF(OR(ISERROR(VLOOKUP($E360&amp;$D$91&amp;$D$92,'CCG data'!$A:$AD,'CCG data'!U$3,FALSE)),ISBLANK(VLOOKUP($E360&amp;$D$91&amp;$D$92,'CCG data'!$A:$AD,'CCG data'!U$3,FALSE))),"",VLOOKUP($E360&amp;$D$91&amp;$D$92,'CCG data'!$A:$AD,'CCG data'!U$3,FALSE))</f>
        <v>14.282404862810973</v>
      </c>
      <c r="M360" s="407"/>
      <c r="N360" s="362">
        <f>IF(OR(ISERROR(VLOOKUP($E360&amp;$D$91&amp;$D$92,'CCG data'!$A:$AD,'CCG data'!G$3,FALSE)),ISBLANK(VLOOKUP($E360&amp;$D$91&amp;$D$92,'CCG data'!$A:$AD,'CCG data'!G$3,FALSE))),"",VLOOKUP($E360&amp;$D$91&amp;$D$92,'CCG data'!$A:$AD,'CCG data'!G$3,FALSE))</f>
        <v>923</v>
      </c>
      <c r="P360" s="397" t="str">
        <f>IF(OR(ISERROR(VLOOKUP($E360&amp;$D$91&amp;$D$92,'CCG data'!$A:$AD,'CCG data'!B$3,FALSE)),ISBLANK(VLOOKUP($E360&amp;$D$91&amp;$D$92,'CCG data'!$A:$AD,'CCG data'!B$3,FALSE))),"",VLOOKUP($E360&amp;$D$91&amp;$D$92,'CCG data'!$A:$AD,'CCG data'!B$3,FALSE))</f>
        <v/>
      </c>
      <c r="Q360" s="263"/>
      <c r="R360" s="263">
        <f>IF(OR(ISERROR(VLOOKUP($E360&amp;$D$91&amp;$D$92,'CCG data'!$A:$AD,'CCG data'!C$3,FALSE)),ISBLANK(VLOOKUP($E360&amp;$D$91&amp;$D$92,'CCG data'!$A:$AD,'CCG data'!C$3,FALSE))),"",VLOOKUP($E360&amp;$D$91&amp;$D$92,'CCG data'!$A:$AD,'CCG data'!C$3,FALSE))</f>
        <v>0.79089924160346692</v>
      </c>
      <c r="S360" s="263"/>
      <c r="T360" s="263">
        <f>IF(OR(ISERROR(VLOOKUP($E360&amp;$D$91&amp;$D$92,'CCG data'!$A:$AD,'CCG data'!D$3,FALSE)),ISBLANK(VLOOKUP($E360&amp;$D$91&amp;$D$92,'CCG data'!$A:$AD,'CCG data'!D$3,FALSE))),"",VLOOKUP($E360&amp;$D$91&amp;$D$92,'CCG data'!$A:$AD,'CCG data'!D$3,FALSE))</f>
        <v>0.10942578548212351</v>
      </c>
      <c r="U360" s="263"/>
      <c r="V360" s="263">
        <f>IF(OR(ISERROR(VLOOKUP($E360&amp;$D$91&amp;$D$92,'CCG data'!$A:$AD,'CCG data'!E$3,FALSE)),ISBLANK(VLOOKUP($E360&amp;$D$91&amp;$D$92,'CCG data'!$A:$AD,'CCG data'!E$3,FALSE))),"",VLOOKUP($E360&amp;$D$91&amp;$D$92,'CCG data'!$A:$AD,'CCG data'!E$3,FALSE))</f>
        <v>9.9674972914409535E-2</v>
      </c>
      <c r="W360" s="398"/>
      <c r="Z360" s="163">
        <f>IFERROR(VLOOKUP($E360&amp;$D$92, Outliers!$A$4:$P$214,13,FALSE),"0")</f>
        <v>1</v>
      </c>
      <c r="AA360" s="163">
        <f>IFERROR(VLOOKUP($E360&amp;$D$92, Outliers!$A$4:$P$214,14,FALSE),"0")</f>
        <v>0</v>
      </c>
      <c r="AB360" s="163">
        <f>IFERROR(VLOOKUP($E360&amp;$D$92, Outliers!$A$4:$P$214,15,FALSE),"0")</f>
        <v>1</v>
      </c>
    </row>
    <row r="361" spans="4:28" x14ac:dyDescent="0.25">
      <c r="D361" s="318"/>
      <c r="E361" s="103" t="s">
        <v>27</v>
      </c>
      <c r="F361" s="95" t="str">
        <f>IF(P360="","",VLOOKUP($E360&amp;$D$91&amp;$D$92,'CCG data'!$A:$AD,'CCG data'!W$3,FALSE))</f>
        <v/>
      </c>
      <c r="G361" s="96" t="str">
        <f>IF(P360="","",VLOOKUP($E360&amp;$D$91&amp;$D$92,'CCG data'!$A:$AD,'CCG data'!X$3,FALSE))</f>
        <v/>
      </c>
      <c r="H361" s="96">
        <f>IF(R360="","",VLOOKUP($E360&amp;$D$91&amp;$D$92,'CCG data'!$A:$AD,'CCG data'!Y$3,FALSE))</f>
        <v>104.28127205755243</v>
      </c>
      <c r="I361" s="96">
        <f>IF(R360="","",VLOOKUP($E360&amp;$D$91&amp;$D$92,'CCG data'!$A:$AD,'CCG data'!Z$3,FALSE))</f>
        <v>120.5943948661326</v>
      </c>
      <c r="J361" s="96">
        <f>IF(T360="","",VLOOKUP($E360&amp;$D$91&amp;$D$92,'CCG data'!$A:$AD,'CCG data'!AA$3,FALSE))</f>
        <v>13.398461663646135</v>
      </c>
      <c r="K361" s="96">
        <f>IF(T360="","",VLOOKUP($E360&amp;$D$91&amp;$D$92,'CCG data'!$A:$AD,'CCG data'!AB$3,FALSE))</f>
        <v>19.890770344433452</v>
      </c>
      <c r="L361" s="96">
        <f>IF(V360="","",VLOOKUP($E360&amp;$D$91&amp;$D$92,'CCG data'!$A:$AD,'CCG data'!AC$3,FALSE))</f>
        <v>11.363879327141927</v>
      </c>
      <c r="M361" s="96">
        <f>IF(V360="","",VLOOKUP($E360&amp;$D$91&amp;$D$92,'CCG data'!$A:$AD,'CCG data'!AD$3,FALSE))</f>
        <v>17.200930398480018</v>
      </c>
      <c r="N361" s="363"/>
      <c r="P361" s="150" t="str">
        <f>IF(P360="","",VLOOKUP($E360&amp;$D$91&amp;$D$92,'CCG data'!$A:$AD,'CCG data'!I$3,FALSE))</f>
        <v/>
      </c>
      <c r="Q361" s="15" t="str">
        <f>IF(P360="","",VLOOKUP($E360&amp;$D$91&amp;$D$92,'CCG data'!$A:$AD,'CCG data'!J$3,FALSE))</f>
        <v/>
      </c>
      <c r="R361" s="15">
        <f>IF(R360="","",VLOOKUP($E360&amp;$D$91&amp;$D$92,'CCG data'!$A:$AD,'CCG data'!K$3,FALSE))</f>
        <v>0.76300000000000001</v>
      </c>
      <c r="S361" s="15">
        <f>IF(R360="","",VLOOKUP($E360&amp;$D$91&amp;$D$92,'CCG data'!$A:$AD,'CCG data'!L$3,FALSE))</f>
        <v>0.81599999999999995</v>
      </c>
      <c r="T361" s="15">
        <f>IF(T360="","",VLOOKUP($E360&amp;$D$91&amp;$D$92,'CCG data'!$A:$AD,'CCG data'!M$3,FALSE))</f>
        <v>9.0999999999999998E-2</v>
      </c>
      <c r="U361" s="15">
        <f>IF(T360="","",VLOOKUP($E360&amp;$D$91&amp;$D$92,'CCG data'!$A:$AD,'CCG data'!N$3,FALSE))</f>
        <v>0.13100000000000001</v>
      </c>
      <c r="V361" s="15">
        <f>IF(V360="","",VLOOKUP($E360&amp;$D$91&amp;$D$92,'CCG data'!$A:$AD,'CCG data'!O$3,FALSE))</f>
        <v>8.2000000000000003E-2</v>
      </c>
      <c r="W361" s="135">
        <f>IF(V360="","",VLOOKUP($E360&amp;$D$91&amp;$D$92,'CCG data'!$A:$AD,'CCG data'!P$3,FALSE))</f>
        <v>0.121</v>
      </c>
      <c r="Z361" s="163" t="str">
        <f>IFERROR(VLOOKUP($E361&amp;$D$92, Outliers!$A$4:$P$214,13,FALSE),"0")</f>
        <v>0</v>
      </c>
      <c r="AA361" s="163" t="str">
        <f>IFERROR(VLOOKUP($E361&amp;$D$92, Outliers!$A$4:$P$214,14,FALSE),"0")</f>
        <v>0</v>
      </c>
      <c r="AB361" s="163" t="str">
        <f>IFERROR(VLOOKUP($E361&amp;$D$92, Outliers!$A$4:$P$214,15,FALSE),"0")</f>
        <v>0</v>
      </c>
    </row>
    <row r="362" spans="4:28" ht="15.75" x14ac:dyDescent="0.25">
      <c r="D362" s="318"/>
      <c r="E362" s="104" t="s">
        <v>243</v>
      </c>
      <c r="F362" s="405" t="str">
        <f>IF(OR(ISERROR(VLOOKUP($E362&amp;$D$91&amp;$D$92,'CCG data'!$A:$AD,'CCG data'!R$3,FALSE)),ISBLANK(VLOOKUP($E362&amp;$D$91&amp;$D$92,'CCG data'!$A:$AD,'CCG data'!R$3,FALSE))),"",VLOOKUP($E362&amp;$D$91&amp;$D$92,'CCG data'!$A:$AD,'CCG data'!R$3,FALSE))</f>
        <v/>
      </c>
      <c r="G362" s="406"/>
      <c r="H362" s="406">
        <f>IF(OR(ISERROR(VLOOKUP($E362&amp;$D$91&amp;$D$92,'CCG data'!$A:$AD,'CCG data'!S$3,FALSE)),ISBLANK(VLOOKUP($E362&amp;$D$91&amp;$D$92,'CCG data'!$A:$AD,'CCG data'!S$3,FALSE))),"",VLOOKUP($E362&amp;$D$91&amp;$D$92,'CCG data'!$A:$AD,'CCG data'!S$3,FALSE))</f>
        <v>124.40237374885504</v>
      </c>
      <c r="I362" s="406"/>
      <c r="J362" s="406">
        <f>IF(OR(ISERROR(VLOOKUP($E362&amp;$D$91&amp;$D$92,'CCG data'!$A:$AD,'CCG data'!T$3,FALSE)),ISBLANK(VLOOKUP($E362&amp;$D$91&amp;$D$92,'CCG data'!$A:$AD,'CCG data'!T$3,FALSE))),"",VLOOKUP($E362&amp;$D$91&amp;$D$92,'CCG data'!$A:$AD,'CCG data'!T$3,FALSE))</f>
        <v>19.23483050421061</v>
      </c>
      <c r="K362" s="406"/>
      <c r="L362" s="406">
        <f>IF(OR(ISERROR(VLOOKUP($E362&amp;$D$91&amp;$D$92,'CCG data'!$A:$AD,'CCG data'!U$3,FALSE)),ISBLANK(VLOOKUP($E362&amp;$D$91&amp;$D$92,'CCG data'!$A:$AD,'CCG data'!U$3,FALSE))),"",VLOOKUP($E362&amp;$D$91&amp;$D$92,'CCG data'!$A:$AD,'CCG data'!U$3,FALSE))</f>
        <v>33.390133403636924</v>
      </c>
      <c r="M362" s="407"/>
      <c r="N362" s="362">
        <f>IF(OR(ISERROR(VLOOKUP($E362&amp;$D$91&amp;$D$92,'CCG data'!$A:$AD,'CCG data'!G$3,FALSE)),ISBLANK(VLOOKUP($E362&amp;$D$91&amp;$D$92,'CCG data'!$A:$AD,'CCG data'!G$3,FALSE))),"",VLOOKUP($E362&amp;$D$91&amp;$D$92,'CCG data'!$A:$AD,'CCG data'!G$3,FALSE))</f>
        <v>1450</v>
      </c>
      <c r="P362" s="397" t="str">
        <f>IF(OR(ISERROR(VLOOKUP($E362&amp;$D$91&amp;$D$92,'CCG data'!$A:$AD,'CCG data'!B$3,FALSE)),ISBLANK(VLOOKUP($E362&amp;$D$91&amp;$D$92,'CCG data'!$A:$AD,'CCG data'!B$3,FALSE))),"",VLOOKUP($E362&amp;$D$91&amp;$D$92,'CCG data'!$A:$AD,'CCG data'!B$3,FALSE))</f>
        <v/>
      </c>
      <c r="Q362" s="263"/>
      <c r="R362" s="263">
        <f>IF(OR(ISERROR(VLOOKUP($E362&amp;$D$91&amp;$D$92,'CCG data'!$A:$AD,'CCG data'!C$3,FALSE)),ISBLANK(VLOOKUP($E362&amp;$D$91&amp;$D$92,'CCG data'!$A:$AD,'CCG data'!C$3,FALSE))),"",VLOOKUP($E362&amp;$D$91&amp;$D$92,'CCG data'!$A:$AD,'CCG data'!C$3,FALSE))</f>
        <v>0.70896551724137935</v>
      </c>
      <c r="S362" s="263"/>
      <c r="T362" s="263">
        <f>IF(OR(ISERROR(VLOOKUP($E362&amp;$D$91&amp;$D$92,'CCG data'!$A:$AD,'CCG data'!D$3,FALSE)),ISBLANK(VLOOKUP($E362&amp;$D$91&amp;$D$92,'CCG data'!$A:$AD,'CCG data'!D$3,FALSE))),"",VLOOKUP($E362&amp;$D$91&amp;$D$92,'CCG data'!$A:$AD,'CCG data'!D$3,FALSE))</f>
        <v>0.1</v>
      </c>
      <c r="U362" s="263"/>
      <c r="V362" s="263">
        <f>IF(OR(ISERROR(VLOOKUP($E362&amp;$D$91&amp;$D$92,'CCG data'!$A:$AD,'CCG data'!E$3,FALSE)),ISBLANK(VLOOKUP($E362&amp;$D$91&amp;$D$92,'CCG data'!$A:$AD,'CCG data'!E$3,FALSE))),"",VLOOKUP($E362&amp;$D$91&amp;$D$92,'CCG data'!$A:$AD,'CCG data'!E$3,FALSE))</f>
        <v>0.1910344827586207</v>
      </c>
      <c r="W362" s="398"/>
      <c r="Z362" s="163">
        <f>IFERROR(VLOOKUP($E362&amp;$D$92, Outliers!$A$4:$P$214,13,FALSE),"0")</f>
        <v>0</v>
      </c>
      <c r="AA362" s="163">
        <f>IFERROR(VLOOKUP($E362&amp;$D$92, Outliers!$A$4:$P$214,14,FALSE),"0")</f>
        <v>0</v>
      </c>
      <c r="AB362" s="163">
        <f>IFERROR(VLOOKUP($E362&amp;$D$92, Outliers!$A$4:$P$214,15,FALSE),"0")</f>
        <v>0</v>
      </c>
    </row>
    <row r="363" spans="4:28" x14ac:dyDescent="0.25">
      <c r="D363" s="318"/>
      <c r="E363" s="103" t="s">
        <v>27</v>
      </c>
      <c r="F363" s="95" t="str">
        <f>IF(P362="","",VLOOKUP($E362&amp;$D$91&amp;$D$92,'CCG data'!$A:$AD,'CCG data'!W$3,FALSE))</f>
        <v/>
      </c>
      <c r="G363" s="96" t="str">
        <f>IF(P362="","",VLOOKUP($E362&amp;$D$91&amp;$D$92,'CCG data'!$A:$AD,'CCG data'!X$3,FALSE))</f>
        <v/>
      </c>
      <c r="H363" s="96">
        <f>IF(R362="","",VLOOKUP($E362&amp;$D$91&amp;$D$92,'CCG data'!$A:$AD,'CCG data'!Y$3,FALSE))</f>
        <v>116.79756701812704</v>
      </c>
      <c r="I363" s="96">
        <f>IF(R362="","",VLOOKUP($E362&amp;$D$91&amp;$D$92,'CCG data'!$A:$AD,'CCG data'!Z$3,FALSE))</f>
        <v>132.00718047958304</v>
      </c>
      <c r="J363" s="96">
        <f>IF(T362="","",VLOOKUP($E362&amp;$D$91&amp;$D$92,'CCG data'!$A:$AD,'CCG data'!AA$3,FALSE))</f>
        <v>16.103993675120662</v>
      </c>
      <c r="K363" s="96">
        <f>IF(T362="","",VLOOKUP($E362&amp;$D$91&amp;$D$92,'CCG data'!$A:$AD,'CCG data'!AB$3,FALSE))</f>
        <v>22.365667333300557</v>
      </c>
      <c r="L363" s="96">
        <f>IF(V362="","",VLOOKUP($E362&amp;$D$91&amp;$D$92,'CCG data'!$A:$AD,'CCG data'!AC$3,FALSE))</f>
        <v>29.457944792364177</v>
      </c>
      <c r="M363" s="96">
        <f>IF(V362="","",VLOOKUP($E362&amp;$D$91&amp;$D$92,'CCG data'!$A:$AD,'CCG data'!AD$3,FALSE))</f>
        <v>37.322322014909666</v>
      </c>
      <c r="N363" s="363"/>
      <c r="P363" s="150" t="str">
        <f>IF(P362="","",VLOOKUP($E362&amp;$D$91&amp;$D$92,'CCG data'!$A:$AD,'CCG data'!I$3,FALSE))</f>
        <v/>
      </c>
      <c r="Q363" s="15" t="str">
        <f>IF(P362="","",VLOOKUP($E362&amp;$D$91&amp;$D$92,'CCG data'!$A:$AD,'CCG data'!J$3,FALSE))</f>
        <v/>
      </c>
      <c r="R363" s="15">
        <f>IF(R362="","",VLOOKUP($E362&amp;$D$91&amp;$D$92,'CCG data'!$A:$AD,'CCG data'!K$3,FALSE))</f>
        <v>0.68500000000000005</v>
      </c>
      <c r="S363" s="15">
        <f>IF(R362="","",VLOOKUP($E362&amp;$D$91&amp;$D$92,'CCG data'!$A:$AD,'CCG data'!L$3,FALSE))</f>
        <v>0.73199999999999998</v>
      </c>
      <c r="T363" s="15">
        <f>IF(T362="","",VLOOKUP($E362&amp;$D$91&amp;$D$92,'CCG data'!$A:$AD,'CCG data'!M$3,FALSE))</f>
        <v>8.5999999999999993E-2</v>
      </c>
      <c r="U363" s="15">
        <f>IF(T362="","",VLOOKUP($E362&amp;$D$91&amp;$D$92,'CCG data'!$A:$AD,'CCG data'!N$3,FALSE))</f>
        <v>0.11700000000000001</v>
      </c>
      <c r="V363" s="15">
        <f>IF(V362="","",VLOOKUP($E362&amp;$D$91&amp;$D$92,'CCG data'!$A:$AD,'CCG data'!O$3,FALSE))</f>
        <v>0.17199999999999999</v>
      </c>
      <c r="W363" s="135">
        <f>IF(V362="","",VLOOKUP($E362&amp;$D$91&amp;$D$92,'CCG data'!$A:$AD,'CCG data'!P$3,FALSE))</f>
        <v>0.21199999999999999</v>
      </c>
      <c r="Z363" s="163" t="str">
        <f>IFERROR(VLOOKUP($E363&amp;$D$92, Outliers!$A$4:$P$214,13,FALSE),"0")</f>
        <v>0</v>
      </c>
      <c r="AA363" s="163" t="str">
        <f>IFERROR(VLOOKUP($E363&amp;$D$92, Outliers!$A$4:$P$214,14,FALSE),"0")</f>
        <v>0</v>
      </c>
      <c r="AB363" s="163" t="str">
        <f>IFERROR(VLOOKUP($E363&amp;$D$92, Outliers!$A$4:$P$214,15,FALSE),"0")</f>
        <v>0</v>
      </c>
    </row>
    <row r="364" spans="4:28" ht="15.75" x14ac:dyDescent="0.25">
      <c r="D364" s="318"/>
      <c r="E364" s="104" t="s">
        <v>418</v>
      </c>
      <c r="F364" s="405" t="str">
        <f>IF(OR(ISERROR(VLOOKUP($E364&amp;$D$91&amp;$D$92,'CCG data'!$A:$AD,'CCG data'!R$3,FALSE)),ISBLANK(VLOOKUP($E364&amp;$D$91&amp;$D$92,'CCG data'!$A:$AD,'CCG data'!R$3,FALSE))),"",VLOOKUP($E364&amp;$D$91&amp;$D$92,'CCG data'!$A:$AD,'CCG data'!R$3,FALSE))</f>
        <v/>
      </c>
      <c r="G364" s="406"/>
      <c r="H364" s="406">
        <f>IF(OR(ISERROR(VLOOKUP($E364&amp;$D$91&amp;$D$92,'CCG data'!$A:$AD,'CCG data'!S$3,FALSE)),ISBLANK(VLOOKUP($E364&amp;$D$91&amp;$D$92,'CCG data'!$A:$AD,'CCG data'!S$3,FALSE))),"",VLOOKUP($E364&amp;$D$91&amp;$D$92,'CCG data'!$A:$AD,'CCG data'!S$3,FALSE))</f>
        <v>146.27974606874469</v>
      </c>
      <c r="I364" s="406"/>
      <c r="J364" s="406">
        <f>IF(OR(ISERROR(VLOOKUP($E364&amp;$D$91&amp;$D$92,'CCG data'!$A:$AD,'CCG data'!T$3,FALSE)),ISBLANK(VLOOKUP($E364&amp;$D$91&amp;$D$92,'CCG data'!$A:$AD,'CCG data'!T$3,FALSE))),"",VLOOKUP($E364&amp;$D$91&amp;$D$92,'CCG data'!$A:$AD,'CCG data'!T$3,FALSE))</f>
        <v>12.344867569337962</v>
      </c>
      <c r="K364" s="406"/>
      <c r="L364" s="406">
        <f>IF(OR(ISERROR(VLOOKUP($E364&amp;$D$91&amp;$D$92,'CCG data'!$A:$AD,'CCG data'!U$3,FALSE)),ISBLANK(VLOOKUP($E364&amp;$D$91&amp;$D$92,'CCG data'!$A:$AD,'CCG data'!U$3,FALSE))),"",VLOOKUP($E364&amp;$D$91&amp;$D$92,'CCG data'!$A:$AD,'CCG data'!U$3,FALSE))</f>
        <v>27.129382396405784</v>
      </c>
      <c r="M364" s="407"/>
      <c r="N364" s="362">
        <f>IF(OR(ISERROR(VLOOKUP($E364&amp;$D$91&amp;$D$92,'CCG data'!$A:$AD,'CCG data'!G$3,FALSE)),ISBLANK(VLOOKUP($E364&amp;$D$91&amp;$D$92,'CCG data'!$A:$AD,'CCG data'!G$3,FALSE))),"",VLOOKUP($E364&amp;$D$91&amp;$D$92,'CCG data'!$A:$AD,'CCG data'!G$3,FALSE))</f>
        <v>1420</v>
      </c>
      <c r="P364" s="397" t="str">
        <f>IF(OR(ISERROR(VLOOKUP($E364&amp;$D$91&amp;$D$92,'CCG data'!$A:$AD,'CCG data'!B$3,FALSE)),ISBLANK(VLOOKUP($E364&amp;$D$91&amp;$D$92,'CCG data'!$A:$AD,'CCG data'!B$3,FALSE))),"",VLOOKUP($E364&amp;$D$91&amp;$D$92,'CCG data'!$A:$AD,'CCG data'!B$3,FALSE))</f>
        <v/>
      </c>
      <c r="Q364" s="263"/>
      <c r="R364" s="263">
        <f>IF(OR(ISERROR(VLOOKUP($E364&amp;$D$91&amp;$D$92,'CCG data'!$A:$AD,'CCG data'!C$3,FALSE)),ISBLANK(VLOOKUP($E364&amp;$D$91&amp;$D$92,'CCG data'!$A:$AD,'CCG data'!C$3,FALSE))),"",VLOOKUP($E364&amp;$D$91&amp;$D$92,'CCG data'!$A:$AD,'CCG data'!C$3,FALSE))</f>
        <v>0.79014084507042248</v>
      </c>
      <c r="S364" s="263"/>
      <c r="T364" s="263">
        <f>IF(OR(ISERROR(VLOOKUP($E364&amp;$D$91&amp;$D$92,'CCG data'!$A:$AD,'CCG data'!D$3,FALSE)),ISBLANK(VLOOKUP($E364&amp;$D$91&amp;$D$92,'CCG data'!$A:$AD,'CCG data'!D$3,FALSE))),"",VLOOKUP($E364&amp;$D$91&amp;$D$92,'CCG data'!$A:$AD,'CCG data'!D$3,FALSE))</f>
        <v>5.8450704225352111E-2</v>
      </c>
      <c r="U364" s="263"/>
      <c r="V364" s="263">
        <f>IF(OR(ISERROR(VLOOKUP($E364&amp;$D$91&amp;$D$92,'CCG data'!$A:$AD,'CCG data'!E$3,FALSE)),ISBLANK(VLOOKUP($E364&amp;$D$91&amp;$D$92,'CCG data'!$A:$AD,'CCG data'!E$3,FALSE))),"",VLOOKUP($E364&amp;$D$91&amp;$D$92,'CCG data'!$A:$AD,'CCG data'!E$3,FALSE))</f>
        <v>0.15140845070422534</v>
      </c>
      <c r="W364" s="398"/>
      <c r="Z364" s="163">
        <f>IFERROR(VLOOKUP($E364&amp;$D$92, Outliers!$A$4:$P$214,13,FALSE),"0")</f>
        <v>1</v>
      </c>
      <c r="AA364" s="163">
        <f>IFERROR(VLOOKUP($E364&amp;$D$92, Outliers!$A$4:$P$214,14,FALSE),"0")</f>
        <v>0</v>
      </c>
      <c r="AB364" s="163">
        <f>IFERROR(VLOOKUP($E364&amp;$D$92, Outliers!$A$4:$P$214,15,FALSE),"0")</f>
        <v>0</v>
      </c>
    </row>
    <row r="365" spans="4:28" x14ac:dyDescent="0.25">
      <c r="D365" s="318"/>
      <c r="E365" s="103" t="s">
        <v>27</v>
      </c>
      <c r="F365" s="95" t="str">
        <f>IF(P364="","",VLOOKUP($E364&amp;$D$91&amp;$D$92,'CCG data'!$A:$AD,'CCG data'!W$3,FALSE))</f>
        <v/>
      </c>
      <c r="G365" s="96" t="str">
        <f>IF(P364="","",VLOOKUP($E364&amp;$D$91&amp;$D$92,'CCG data'!$A:$AD,'CCG data'!X$3,FALSE))</f>
        <v/>
      </c>
      <c r="H365" s="96">
        <f>IF(R364="","",VLOOKUP($E364&amp;$D$91&amp;$D$92,'CCG data'!$A:$AD,'CCG data'!Y$3,FALSE))</f>
        <v>137.7203358546719</v>
      </c>
      <c r="I365" s="96">
        <f>IF(R364="","",VLOOKUP($E364&amp;$D$91&amp;$D$92,'CCG data'!$A:$AD,'CCG data'!Z$3,FALSE))</f>
        <v>154.83915628281747</v>
      </c>
      <c r="J365" s="96">
        <f>IF(T364="","",VLOOKUP($E364&amp;$D$91&amp;$D$92,'CCG data'!$A:$AD,'CCG data'!AA$3,FALSE))</f>
        <v>9.6890180726365092</v>
      </c>
      <c r="K365" s="96">
        <f>IF(T364="","",VLOOKUP($E364&amp;$D$91&amp;$D$92,'CCG data'!$A:$AD,'CCG data'!AB$3,FALSE))</f>
        <v>15.000717066039416</v>
      </c>
      <c r="L365" s="96">
        <f>IF(V364="","",VLOOKUP($E364&amp;$D$91&amp;$D$92,'CCG data'!$A:$AD,'CCG data'!AC$3,FALSE))</f>
        <v>23.502973691780767</v>
      </c>
      <c r="M365" s="96">
        <f>IF(V364="","",VLOOKUP($E364&amp;$D$91&amp;$D$92,'CCG data'!$A:$AD,'CCG data'!AD$3,FALSE))</f>
        <v>30.755791101030802</v>
      </c>
      <c r="N365" s="363"/>
      <c r="P365" s="150" t="str">
        <f>IF(P364="","",VLOOKUP($E364&amp;$D$91&amp;$D$92,'CCG data'!$A:$AD,'CCG data'!I$3,FALSE))</f>
        <v/>
      </c>
      <c r="Q365" s="15" t="str">
        <f>IF(P364="","",VLOOKUP($E364&amp;$D$91&amp;$D$92,'CCG data'!$A:$AD,'CCG data'!J$3,FALSE))</f>
        <v/>
      </c>
      <c r="R365" s="15">
        <f>IF(R364="","",VLOOKUP($E364&amp;$D$91&amp;$D$92,'CCG data'!$A:$AD,'CCG data'!K$3,FALSE))</f>
        <v>0.76800000000000002</v>
      </c>
      <c r="S365" s="15">
        <f>IF(R364="","",VLOOKUP($E364&amp;$D$91&amp;$D$92,'CCG data'!$A:$AD,'CCG data'!L$3,FALSE))</f>
        <v>0.81100000000000005</v>
      </c>
      <c r="T365" s="15">
        <f>IF(T364="","",VLOOKUP($E364&amp;$D$91&amp;$D$92,'CCG data'!$A:$AD,'CCG data'!M$3,FALSE))</f>
        <v>4.7E-2</v>
      </c>
      <c r="U365" s="15">
        <f>IF(T364="","",VLOOKUP($E364&amp;$D$91&amp;$D$92,'CCG data'!$A:$AD,'CCG data'!N$3,FALSE))</f>
        <v>7.1999999999999995E-2</v>
      </c>
      <c r="V365" s="15">
        <f>IF(V364="","",VLOOKUP($E364&amp;$D$91&amp;$D$92,'CCG data'!$A:$AD,'CCG data'!O$3,FALSE))</f>
        <v>0.13400000000000001</v>
      </c>
      <c r="W365" s="135">
        <f>IF(V364="","",VLOOKUP($E364&amp;$D$91&amp;$D$92,'CCG data'!$A:$AD,'CCG data'!P$3,FALSE))</f>
        <v>0.17100000000000001</v>
      </c>
      <c r="Z365" s="163" t="str">
        <f>IFERROR(VLOOKUP($E365&amp;$D$92, Outliers!$A$4:$P$214,13,FALSE),"0")</f>
        <v>0</v>
      </c>
      <c r="AA365" s="163" t="str">
        <f>IFERROR(VLOOKUP($E365&amp;$D$92, Outliers!$A$4:$P$214,14,FALSE),"0")</f>
        <v>0</v>
      </c>
      <c r="AB365" s="163" t="str">
        <f>IFERROR(VLOOKUP($E365&amp;$D$92, Outliers!$A$4:$P$214,15,FALSE),"0")</f>
        <v>0</v>
      </c>
    </row>
    <row r="366" spans="4:28" ht="15.75" x14ac:dyDescent="0.25">
      <c r="D366" s="318"/>
      <c r="E366" s="104" t="s">
        <v>244</v>
      </c>
      <c r="F366" s="405" t="str">
        <f>IF(OR(ISERROR(VLOOKUP($E366&amp;$D$91&amp;$D$92,'CCG data'!$A:$AD,'CCG data'!R$3,FALSE)),ISBLANK(VLOOKUP($E366&amp;$D$91&amp;$D$92,'CCG data'!$A:$AD,'CCG data'!R$3,FALSE))),"",VLOOKUP($E366&amp;$D$91&amp;$D$92,'CCG data'!$A:$AD,'CCG data'!R$3,FALSE))</f>
        <v/>
      </c>
      <c r="G366" s="406"/>
      <c r="H366" s="406">
        <f>IF(OR(ISERROR(VLOOKUP($E366&amp;$D$91&amp;$D$92,'CCG data'!$A:$AD,'CCG data'!S$3,FALSE)),ISBLANK(VLOOKUP($E366&amp;$D$91&amp;$D$92,'CCG data'!$A:$AD,'CCG data'!S$3,FALSE))),"",VLOOKUP($E366&amp;$D$91&amp;$D$92,'CCG data'!$A:$AD,'CCG data'!S$3,FALSE))</f>
        <v>128.02342776492731</v>
      </c>
      <c r="I366" s="406"/>
      <c r="J366" s="406">
        <f>IF(OR(ISERROR(VLOOKUP($E366&amp;$D$91&amp;$D$92,'CCG data'!$A:$AD,'CCG data'!T$3,FALSE)),ISBLANK(VLOOKUP($E366&amp;$D$91&amp;$D$92,'CCG data'!$A:$AD,'CCG data'!T$3,FALSE))),"",VLOOKUP($E366&amp;$D$91&amp;$D$92,'CCG data'!$A:$AD,'CCG data'!T$3,FALSE))</f>
        <v>17.832201285488321</v>
      </c>
      <c r="K366" s="406"/>
      <c r="L366" s="406">
        <f>IF(OR(ISERROR(VLOOKUP($E366&amp;$D$91&amp;$D$92,'CCG data'!$A:$AD,'CCG data'!U$3,FALSE)),ISBLANK(VLOOKUP($E366&amp;$D$91&amp;$D$92,'CCG data'!$A:$AD,'CCG data'!U$3,FALSE))),"",VLOOKUP($E366&amp;$D$91&amp;$D$92,'CCG data'!$A:$AD,'CCG data'!U$3,FALSE))</f>
        <v>44.689145680917328</v>
      </c>
      <c r="M366" s="407"/>
      <c r="N366" s="362">
        <f>IF(OR(ISERROR(VLOOKUP($E366&amp;$D$91&amp;$D$92,'CCG data'!$A:$AD,'CCG data'!G$3,FALSE)),ISBLANK(VLOOKUP($E366&amp;$D$91&amp;$D$92,'CCG data'!$A:$AD,'CCG data'!G$3,FALSE))),"",VLOOKUP($E366&amp;$D$91&amp;$D$92,'CCG data'!$A:$AD,'CCG data'!G$3,FALSE))</f>
        <v>1158</v>
      </c>
      <c r="P366" s="397" t="str">
        <f>IF(OR(ISERROR(VLOOKUP($E366&amp;$D$91&amp;$D$92,'CCG data'!$A:$AD,'CCG data'!B$3,FALSE)),ISBLANK(VLOOKUP($E366&amp;$D$91&amp;$D$92,'CCG data'!$A:$AD,'CCG data'!B$3,FALSE))),"",VLOOKUP($E366&amp;$D$91&amp;$D$92,'CCG data'!$A:$AD,'CCG data'!B$3,FALSE))</f>
        <v/>
      </c>
      <c r="Q366" s="263"/>
      <c r="R366" s="263">
        <f>IF(OR(ISERROR(VLOOKUP($E366&amp;$D$91&amp;$D$92,'CCG data'!$A:$AD,'CCG data'!C$3,FALSE)),ISBLANK(VLOOKUP($E366&amp;$D$91&amp;$D$92,'CCG data'!$A:$AD,'CCG data'!C$3,FALSE))),"",VLOOKUP($E366&amp;$D$91&amp;$D$92,'CCG data'!$A:$AD,'CCG data'!C$3,FALSE))</f>
        <v>0.66753022452504318</v>
      </c>
      <c r="S366" s="263"/>
      <c r="T366" s="263">
        <f>IF(OR(ISERROR(VLOOKUP($E366&amp;$D$91&amp;$D$92,'CCG data'!$A:$AD,'CCG data'!D$3,FALSE)),ISBLANK(VLOOKUP($E366&amp;$D$91&amp;$D$92,'CCG data'!$A:$AD,'CCG data'!D$3,FALSE))),"",VLOOKUP($E366&amp;$D$91&amp;$D$92,'CCG data'!$A:$AD,'CCG data'!D$3,FALSE))</f>
        <v>8.7219343696027629E-2</v>
      </c>
      <c r="U366" s="263"/>
      <c r="V366" s="263">
        <f>IF(OR(ISERROR(VLOOKUP($E366&amp;$D$91&amp;$D$92,'CCG data'!$A:$AD,'CCG data'!E$3,FALSE)),ISBLANK(VLOOKUP($E366&amp;$D$91&amp;$D$92,'CCG data'!$A:$AD,'CCG data'!E$3,FALSE))),"",VLOOKUP($E366&amp;$D$91&amp;$D$92,'CCG data'!$A:$AD,'CCG data'!E$3,FALSE))</f>
        <v>0.24525043177892919</v>
      </c>
      <c r="W366" s="398"/>
      <c r="Z366" s="163">
        <f>IFERROR(VLOOKUP($E366&amp;$D$92, Outliers!$A$4:$P$214,13,FALSE),"0")</f>
        <v>0</v>
      </c>
      <c r="AA366" s="163">
        <f>IFERROR(VLOOKUP($E366&amp;$D$92, Outliers!$A$4:$P$214,14,FALSE),"0")</f>
        <v>0</v>
      </c>
      <c r="AB366" s="163">
        <f>IFERROR(VLOOKUP($E366&amp;$D$92, Outliers!$A$4:$P$214,15,FALSE),"0")</f>
        <v>1</v>
      </c>
    </row>
    <row r="367" spans="4:28" x14ac:dyDescent="0.25">
      <c r="D367" s="318"/>
      <c r="E367" s="103" t="s">
        <v>27</v>
      </c>
      <c r="F367" s="95" t="str">
        <f>IF(P366="","",VLOOKUP($E366&amp;$D$91&amp;$D$92,'CCG data'!$A:$AD,'CCG data'!W$3,FALSE))</f>
        <v/>
      </c>
      <c r="G367" s="96" t="str">
        <f>IF(P366="","",VLOOKUP($E366&amp;$D$91&amp;$D$92,'CCG data'!$A:$AD,'CCG data'!X$3,FALSE))</f>
        <v/>
      </c>
      <c r="H367" s="96">
        <f>IF(R366="","",VLOOKUP($E366&amp;$D$91&amp;$D$92,'CCG data'!$A:$AD,'CCG data'!Y$3,FALSE))</f>
        <v>118.99824977830399</v>
      </c>
      <c r="I367" s="96">
        <f>IF(R366="","",VLOOKUP($E366&amp;$D$91&amp;$D$92,'CCG data'!$A:$AD,'CCG data'!Z$3,FALSE))</f>
        <v>137.04860575155061</v>
      </c>
      <c r="J367" s="96">
        <f>IF(T366="","",VLOOKUP($E366&amp;$D$91&amp;$D$92,'CCG data'!$A:$AD,'CCG data'!AA$3,FALSE))</f>
        <v>14.354435406863555</v>
      </c>
      <c r="K367" s="96">
        <f>IF(T366="","",VLOOKUP($E366&amp;$D$91&amp;$D$92,'CCG data'!$A:$AD,'CCG data'!AB$3,FALSE))</f>
        <v>21.309967164113086</v>
      </c>
      <c r="L367" s="96">
        <f>IF(V366="","",VLOOKUP($E366&amp;$D$91&amp;$D$92,'CCG data'!$A:$AD,'CCG data'!AC$3,FALSE))</f>
        <v>39.491592356299684</v>
      </c>
      <c r="M367" s="96">
        <f>IF(V366="","",VLOOKUP($E366&amp;$D$91&amp;$D$92,'CCG data'!$A:$AD,'CCG data'!AD$3,FALSE))</f>
        <v>49.886699005534972</v>
      </c>
      <c r="N367" s="363"/>
      <c r="P367" s="150" t="str">
        <f>IF(P366="","",VLOOKUP($E366&amp;$D$91&amp;$D$92,'CCG data'!$A:$AD,'CCG data'!I$3,FALSE))</f>
        <v/>
      </c>
      <c r="Q367" s="15" t="str">
        <f>IF(P366="","",VLOOKUP($E366&amp;$D$91&amp;$D$92,'CCG data'!$A:$AD,'CCG data'!J$3,FALSE))</f>
        <v/>
      </c>
      <c r="R367" s="15">
        <f>IF(R366="","",VLOOKUP($E366&amp;$D$91&amp;$D$92,'CCG data'!$A:$AD,'CCG data'!K$3,FALSE))</f>
        <v>0.64</v>
      </c>
      <c r="S367" s="15">
        <f>IF(R366="","",VLOOKUP($E366&amp;$D$91&amp;$D$92,'CCG data'!$A:$AD,'CCG data'!L$3,FALSE))</f>
        <v>0.69399999999999995</v>
      </c>
      <c r="T367" s="15">
        <f>IF(T366="","",VLOOKUP($E366&amp;$D$91&amp;$D$92,'CCG data'!$A:$AD,'CCG data'!M$3,FALSE))</f>
        <v>7.1999999999999995E-2</v>
      </c>
      <c r="U367" s="15">
        <f>IF(T366="","",VLOOKUP($E366&amp;$D$91&amp;$D$92,'CCG data'!$A:$AD,'CCG data'!N$3,FALSE))</f>
        <v>0.105</v>
      </c>
      <c r="V367" s="15">
        <f>IF(V366="","",VLOOKUP($E366&amp;$D$91&amp;$D$92,'CCG data'!$A:$AD,'CCG data'!O$3,FALSE))</f>
        <v>0.221</v>
      </c>
      <c r="W367" s="135">
        <f>IF(V366="","",VLOOKUP($E366&amp;$D$91&amp;$D$92,'CCG data'!$A:$AD,'CCG data'!P$3,FALSE))</f>
        <v>0.27100000000000002</v>
      </c>
      <c r="Z367" s="163" t="str">
        <f>IFERROR(VLOOKUP($E367&amp;$D$92, Outliers!$A$4:$P$214,13,FALSE),"0")</f>
        <v>0</v>
      </c>
      <c r="AA367" s="163" t="str">
        <f>IFERROR(VLOOKUP($E367&amp;$D$92, Outliers!$A$4:$P$214,14,FALSE),"0")</f>
        <v>0</v>
      </c>
      <c r="AB367" s="163" t="str">
        <f>IFERROR(VLOOKUP($E367&amp;$D$92, Outliers!$A$4:$P$214,15,FALSE),"0")</f>
        <v>0</v>
      </c>
    </row>
    <row r="368" spans="4:28" ht="15.75" x14ac:dyDescent="0.25">
      <c r="D368" s="318"/>
      <c r="E368" s="104" t="s">
        <v>245</v>
      </c>
      <c r="F368" s="405" t="str">
        <f>IF(OR(ISERROR(VLOOKUP($E368&amp;$D$91&amp;$D$92,'CCG data'!$A:$AD,'CCG data'!R$3,FALSE)),ISBLANK(VLOOKUP($E368&amp;$D$91&amp;$D$92,'CCG data'!$A:$AD,'CCG data'!R$3,FALSE))),"",VLOOKUP($E368&amp;$D$91&amp;$D$92,'CCG data'!$A:$AD,'CCG data'!R$3,FALSE))</f>
        <v/>
      </c>
      <c r="G368" s="406"/>
      <c r="H368" s="406">
        <f>IF(OR(ISERROR(VLOOKUP($E368&amp;$D$91&amp;$D$92,'CCG data'!$A:$AD,'CCG data'!S$3,FALSE)),ISBLANK(VLOOKUP($E368&amp;$D$91&amp;$D$92,'CCG data'!$A:$AD,'CCG data'!S$3,FALSE))),"",VLOOKUP($E368&amp;$D$91&amp;$D$92,'CCG data'!$A:$AD,'CCG data'!S$3,FALSE))</f>
        <v>92.572253342418406</v>
      </c>
      <c r="I368" s="406"/>
      <c r="J368" s="406">
        <f>IF(OR(ISERROR(VLOOKUP($E368&amp;$D$91&amp;$D$92,'CCG data'!$A:$AD,'CCG data'!T$3,FALSE)),ISBLANK(VLOOKUP($E368&amp;$D$91&amp;$D$92,'CCG data'!$A:$AD,'CCG data'!T$3,FALSE))),"",VLOOKUP($E368&amp;$D$91&amp;$D$92,'CCG data'!$A:$AD,'CCG data'!T$3,FALSE))</f>
        <v>19.127611196673829</v>
      </c>
      <c r="K368" s="406"/>
      <c r="L368" s="406">
        <f>IF(OR(ISERROR(VLOOKUP($E368&amp;$D$91&amp;$D$92,'CCG data'!$A:$AD,'CCG data'!U$3,FALSE)),ISBLANK(VLOOKUP($E368&amp;$D$91&amp;$D$92,'CCG data'!$A:$AD,'CCG data'!U$3,FALSE))),"",VLOOKUP($E368&amp;$D$91&amp;$D$92,'CCG data'!$A:$AD,'CCG data'!U$3,FALSE))</f>
        <v>33.234943697544566</v>
      </c>
      <c r="M368" s="407"/>
      <c r="N368" s="362">
        <f>IF(OR(ISERROR(VLOOKUP($E368&amp;$D$91&amp;$D$92,'CCG data'!$A:$AD,'CCG data'!G$3,FALSE)),ISBLANK(VLOOKUP($E368&amp;$D$91&amp;$D$92,'CCG data'!$A:$AD,'CCG data'!G$3,FALSE))),"",VLOOKUP($E368&amp;$D$91&amp;$D$92,'CCG data'!$A:$AD,'CCG data'!G$3,FALSE))</f>
        <v>1495</v>
      </c>
      <c r="P368" s="397" t="str">
        <f>IF(OR(ISERROR(VLOOKUP($E368&amp;$D$91&amp;$D$92,'CCG data'!$A:$AD,'CCG data'!B$3,FALSE)),ISBLANK(VLOOKUP($E368&amp;$D$91&amp;$D$92,'CCG data'!$A:$AD,'CCG data'!B$3,FALSE))),"",VLOOKUP($E368&amp;$D$91&amp;$D$92,'CCG data'!$A:$AD,'CCG data'!B$3,FALSE))</f>
        <v/>
      </c>
      <c r="Q368" s="263"/>
      <c r="R368" s="263">
        <f>IF(OR(ISERROR(VLOOKUP($E368&amp;$D$91&amp;$D$92,'CCG data'!$A:$AD,'CCG data'!C$3,FALSE)),ISBLANK(VLOOKUP($E368&amp;$D$91&amp;$D$92,'CCG data'!$A:$AD,'CCG data'!C$3,FALSE))),"",VLOOKUP($E368&amp;$D$91&amp;$D$92,'CCG data'!$A:$AD,'CCG data'!C$3,FALSE))</f>
        <v>0.64749163879598659</v>
      </c>
      <c r="S368" s="263"/>
      <c r="T368" s="263">
        <f>IF(OR(ISERROR(VLOOKUP($E368&amp;$D$91&amp;$D$92,'CCG data'!$A:$AD,'CCG data'!D$3,FALSE)),ISBLANK(VLOOKUP($E368&amp;$D$91&amp;$D$92,'CCG data'!$A:$AD,'CCG data'!D$3,FALSE))),"",VLOOKUP($E368&amp;$D$91&amp;$D$92,'CCG data'!$A:$AD,'CCG data'!D$3,FALSE))</f>
        <v>0.11705685618729098</v>
      </c>
      <c r="U368" s="263"/>
      <c r="V368" s="263">
        <f>IF(OR(ISERROR(VLOOKUP($E368&amp;$D$91&amp;$D$92,'CCG data'!$A:$AD,'CCG data'!E$3,FALSE)),ISBLANK(VLOOKUP($E368&amp;$D$91&amp;$D$92,'CCG data'!$A:$AD,'CCG data'!E$3,FALSE))),"",VLOOKUP($E368&amp;$D$91&amp;$D$92,'CCG data'!$A:$AD,'CCG data'!E$3,FALSE))</f>
        <v>0.23545150501672241</v>
      </c>
      <c r="W368" s="398"/>
      <c r="Z368" s="163">
        <f>IFERROR(VLOOKUP($E368&amp;$D$92, Outliers!$A$4:$P$214,13,FALSE),"0")</f>
        <v>1</v>
      </c>
      <c r="AA368" s="163">
        <f>IFERROR(VLOOKUP($E368&amp;$D$92, Outliers!$A$4:$P$214,14,FALSE),"0")</f>
        <v>0</v>
      </c>
      <c r="AB368" s="163">
        <f>IFERROR(VLOOKUP($E368&amp;$D$92, Outliers!$A$4:$P$214,15,FALSE),"0")</f>
        <v>1</v>
      </c>
    </row>
    <row r="369" spans="4:28" x14ac:dyDescent="0.25">
      <c r="D369" s="318"/>
      <c r="E369" s="103" t="s">
        <v>27</v>
      </c>
      <c r="F369" s="95" t="str">
        <f>IF(P368="","",VLOOKUP($E368&amp;$D$91&amp;$D$92,'CCG data'!$A:$AD,'CCG data'!W$3,FALSE))</f>
        <v/>
      </c>
      <c r="G369" s="96" t="str">
        <f>IF(P368="","",VLOOKUP($E368&amp;$D$91&amp;$D$92,'CCG data'!$A:$AD,'CCG data'!X$3,FALSE))</f>
        <v/>
      </c>
      <c r="H369" s="96">
        <f>IF(R368="","",VLOOKUP($E368&amp;$D$91&amp;$D$92,'CCG data'!$A:$AD,'CCG data'!Y$3,FALSE))</f>
        <v>86.740498912747469</v>
      </c>
      <c r="I369" s="96">
        <f>IF(R368="","",VLOOKUP($E368&amp;$D$91&amp;$D$92,'CCG data'!$A:$AD,'CCG data'!Z$3,FALSE))</f>
        <v>98.404007772089344</v>
      </c>
      <c r="J369" s="96">
        <f>IF(T368="","",VLOOKUP($E368&amp;$D$91&amp;$D$92,'CCG data'!$A:$AD,'CCG data'!AA$3,FALSE))</f>
        <v>16.293624662210352</v>
      </c>
      <c r="K369" s="96">
        <f>IF(T368="","",VLOOKUP($E368&amp;$D$91&amp;$D$92,'CCG data'!$A:$AD,'CCG data'!AB$3,FALSE))</f>
        <v>21.961597731137307</v>
      </c>
      <c r="L369" s="96">
        <f>IF(V368="","",VLOOKUP($E368&amp;$D$91&amp;$D$92,'CCG data'!$A:$AD,'CCG data'!AC$3,FALSE))</f>
        <v>29.762943933410675</v>
      </c>
      <c r="M369" s="96">
        <f>IF(V368="","",VLOOKUP($E368&amp;$D$91&amp;$D$92,'CCG data'!$A:$AD,'CCG data'!AD$3,FALSE))</f>
        <v>36.706943461678456</v>
      </c>
      <c r="N369" s="363"/>
      <c r="P369" s="150" t="str">
        <f>IF(P368="","",VLOOKUP($E368&amp;$D$91&amp;$D$92,'CCG data'!$A:$AD,'CCG data'!I$3,FALSE))</f>
        <v/>
      </c>
      <c r="Q369" s="15" t="str">
        <f>IF(P368="","",VLOOKUP($E368&amp;$D$91&amp;$D$92,'CCG data'!$A:$AD,'CCG data'!J$3,FALSE))</f>
        <v/>
      </c>
      <c r="R369" s="15">
        <f>IF(R368="","",VLOOKUP($E368&amp;$D$91&amp;$D$92,'CCG data'!$A:$AD,'CCG data'!K$3,FALSE))</f>
        <v>0.623</v>
      </c>
      <c r="S369" s="15">
        <f>IF(R368="","",VLOOKUP($E368&amp;$D$91&amp;$D$92,'CCG data'!$A:$AD,'CCG data'!L$3,FALSE))</f>
        <v>0.67100000000000004</v>
      </c>
      <c r="T369" s="15">
        <f>IF(T368="","",VLOOKUP($E368&amp;$D$91&amp;$D$92,'CCG data'!$A:$AD,'CCG data'!M$3,FALSE))</f>
        <v>0.10199999999999999</v>
      </c>
      <c r="U369" s="15">
        <f>IF(T368="","",VLOOKUP($E368&amp;$D$91&amp;$D$92,'CCG data'!$A:$AD,'CCG data'!N$3,FALSE))</f>
        <v>0.13400000000000001</v>
      </c>
      <c r="V369" s="15">
        <f>IF(V368="","",VLOOKUP($E368&amp;$D$91&amp;$D$92,'CCG data'!$A:$AD,'CCG data'!O$3,FALSE))</f>
        <v>0.215</v>
      </c>
      <c r="W369" s="135">
        <f>IF(V368="","",VLOOKUP($E368&amp;$D$91&amp;$D$92,'CCG data'!$A:$AD,'CCG data'!P$3,FALSE))</f>
        <v>0.25800000000000001</v>
      </c>
      <c r="Z369" s="163" t="str">
        <f>IFERROR(VLOOKUP($E369&amp;$D$92, Outliers!$A$4:$P$214,13,FALSE),"0")</f>
        <v>0</v>
      </c>
      <c r="AA369" s="163" t="str">
        <f>IFERROR(VLOOKUP($E369&amp;$D$92, Outliers!$A$4:$P$214,14,FALSE),"0")</f>
        <v>0</v>
      </c>
      <c r="AB369" s="163" t="str">
        <f>IFERROR(VLOOKUP($E369&amp;$D$92, Outliers!$A$4:$P$214,15,FALSE),"0")</f>
        <v>0</v>
      </c>
    </row>
    <row r="370" spans="4:28" ht="15.75" x14ac:dyDescent="0.25">
      <c r="D370" s="318"/>
      <c r="E370" s="104" t="s">
        <v>246</v>
      </c>
      <c r="F370" s="405" t="str">
        <f>IF(OR(ISERROR(VLOOKUP($E370&amp;$D$91&amp;$D$92,'CCG data'!$A:$AD,'CCG data'!R$3,FALSE)),ISBLANK(VLOOKUP($E370&amp;$D$91&amp;$D$92,'CCG data'!$A:$AD,'CCG data'!R$3,FALSE))),"",VLOOKUP($E370&amp;$D$91&amp;$D$92,'CCG data'!$A:$AD,'CCG data'!R$3,FALSE))</f>
        <v/>
      </c>
      <c r="G370" s="406"/>
      <c r="H370" s="406">
        <f>IF(OR(ISERROR(VLOOKUP($E370&amp;$D$91&amp;$D$92,'CCG data'!$A:$AD,'CCG data'!S$3,FALSE)),ISBLANK(VLOOKUP($E370&amp;$D$91&amp;$D$92,'CCG data'!$A:$AD,'CCG data'!S$3,FALSE))),"",VLOOKUP($E370&amp;$D$91&amp;$D$92,'CCG data'!$A:$AD,'CCG data'!S$3,FALSE))</f>
        <v>139.31380473104895</v>
      </c>
      <c r="I370" s="406"/>
      <c r="J370" s="406">
        <f>IF(OR(ISERROR(VLOOKUP($E370&amp;$D$91&amp;$D$92,'CCG data'!$A:$AD,'CCG data'!T$3,FALSE)),ISBLANK(VLOOKUP($E370&amp;$D$91&amp;$D$92,'CCG data'!$A:$AD,'CCG data'!T$3,FALSE))),"",VLOOKUP($E370&amp;$D$91&amp;$D$92,'CCG data'!$A:$AD,'CCG data'!T$3,FALSE))</f>
        <v>16.058214990368274</v>
      </c>
      <c r="K370" s="406"/>
      <c r="L370" s="406">
        <f>IF(OR(ISERROR(VLOOKUP($E370&amp;$D$91&amp;$D$92,'CCG data'!$A:$AD,'CCG data'!U$3,FALSE)),ISBLANK(VLOOKUP($E370&amp;$D$91&amp;$D$92,'CCG data'!$A:$AD,'CCG data'!U$3,FALSE))),"",VLOOKUP($E370&amp;$D$91&amp;$D$92,'CCG data'!$A:$AD,'CCG data'!U$3,FALSE))</f>
        <v>29.782295658029643</v>
      </c>
      <c r="M370" s="407"/>
      <c r="N370" s="362">
        <f>IF(OR(ISERROR(VLOOKUP($E370&amp;$D$91&amp;$D$92,'CCG data'!$A:$AD,'CCG data'!G$3,FALSE)),ISBLANK(VLOOKUP($E370&amp;$D$91&amp;$D$92,'CCG data'!$A:$AD,'CCG data'!G$3,FALSE))),"",VLOOKUP($E370&amp;$D$91&amp;$D$92,'CCG data'!$A:$AD,'CCG data'!G$3,FALSE))</f>
        <v>900</v>
      </c>
      <c r="P370" s="397" t="str">
        <f>IF(OR(ISERROR(VLOOKUP($E370&amp;$D$91&amp;$D$92,'CCG data'!$A:$AD,'CCG data'!B$3,FALSE)),ISBLANK(VLOOKUP($E370&amp;$D$91&amp;$D$92,'CCG data'!$A:$AD,'CCG data'!B$3,FALSE))),"",VLOOKUP($E370&amp;$D$91&amp;$D$92,'CCG data'!$A:$AD,'CCG data'!B$3,FALSE))</f>
        <v/>
      </c>
      <c r="Q370" s="263"/>
      <c r="R370" s="263">
        <f>IF(OR(ISERROR(VLOOKUP($E370&amp;$D$91&amp;$D$92,'CCG data'!$A:$AD,'CCG data'!C$3,FALSE)),ISBLANK(VLOOKUP($E370&amp;$D$91&amp;$D$92,'CCG data'!$A:$AD,'CCG data'!C$3,FALSE))),"",VLOOKUP($E370&amp;$D$91&amp;$D$92,'CCG data'!$A:$AD,'CCG data'!C$3,FALSE))</f>
        <v>0.75888888888888884</v>
      </c>
      <c r="S370" s="263"/>
      <c r="T370" s="263">
        <f>IF(OR(ISERROR(VLOOKUP($E370&amp;$D$91&amp;$D$92,'CCG data'!$A:$AD,'CCG data'!D$3,FALSE)),ISBLANK(VLOOKUP($E370&amp;$D$91&amp;$D$92,'CCG data'!$A:$AD,'CCG data'!D$3,FALSE))),"",VLOOKUP($E370&amp;$D$91&amp;$D$92,'CCG data'!$A:$AD,'CCG data'!D$3,FALSE))</f>
        <v>7.7777777777777779E-2</v>
      </c>
      <c r="U370" s="263"/>
      <c r="V370" s="263">
        <f>IF(OR(ISERROR(VLOOKUP($E370&amp;$D$91&amp;$D$92,'CCG data'!$A:$AD,'CCG data'!E$3,FALSE)),ISBLANK(VLOOKUP($E370&amp;$D$91&amp;$D$92,'CCG data'!$A:$AD,'CCG data'!E$3,FALSE))),"",VLOOKUP($E370&amp;$D$91&amp;$D$92,'CCG data'!$A:$AD,'CCG data'!E$3,FALSE))</f>
        <v>0.16333333333333333</v>
      </c>
      <c r="W370" s="398"/>
      <c r="Z370" s="163">
        <f>IFERROR(VLOOKUP($E370&amp;$D$92, Outliers!$A$4:$P$214,13,FALSE),"0")</f>
        <v>0</v>
      </c>
      <c r="AA370" s="163">
        <f>IFERROR(VLOOKUP($E370&amp;$D$92, Outliers!$A$4:$P$214,14,FALSE),"0")</f>
        <v>0</v>
      </c>
      <c r="AB370" s="163">
        <f>IFERROR(VLOOKUP($E370&amp;$D$92, Outliers!$A$4:$P$214,15,FALSE),"0")</f>
        <v>0</v>
      </c>
    </row>
    <row r="371" spans="4:28" x14ac:dyDescent="0.25">
      <c r="D371" s="318"/>
      <c r="E371" s="103" t="s">
        <v>27</v>
      </c>
      <c r="F371" s="95" t="str">
        <f>IF(P370="","",VLOOKUP($E370&amp;$D$91&amp;$D$92,'CCG data'!$A:$AD,'CCG data'!W$3,FALSE))</f>
        <v/>
      </c>
      <c r="G371" s="96" t="str">
        <f>IF(P370="","",VLOOKUP($E370&amp;$D$91&amp;$D$92,'CCG data'!$A:$AD,'CCG data'!X$3,FALSE))</f>
        <v/>
      </c>
      <c r="H371" s="96">
        <f>IF(R370="","",VLOOKUP($E370&amp;$D$91&amp;$D$92,'CCG data'!$A:$AD,'CCG data'!Y$3,FALSE))</f>
        <v>128.86564333407193</v>
      </c>
      <c r="I371" s="96">
        <f>IF(R370="","",VLOOKUP($E370&amp;$D$91&amp;$D$92,'CCG data'!$A:$AD,'CCG data'!Z$3,FALSE))</f>
        <v>149.76196612802596</v>
      </c>
      <c r="J371" s="96">
        <f>IF(T370="","",VLOOKUP($E370&amp;$D$91&amp;$D$92,'CCG data'!$A:$AD,'CCG data'!AA$3,FALSE))</f>
        <v>12.29634034798748</v>
      </c>
      <c r="K371" s="96">
        <f>IF(T370="","",VLOOKUP($E370&amp;$D$91&amp;$D$92,'CCG data'!$A:$AD,'CCG data'!AB$3,FALSE))</f>
        <v>19.820089632749067</v>
      </c>
      <c r="L371" s="96">
        <f>IF(V370="","",VLOOKUP($E370&amp;$D$91&amp;$D$92,'CCG data'!$A:$AD,'CCG data'!AC$3,FALSE))</f>
        <v>24.967747061760079</v>
      </c>
      <c r="M371" s="96">
        <f>IF(V370="","",VLOOKUP($E370&amp;$D$91&amp;$D$92,'CCG data'!$A:$AD,'CCG data'!AD$3,FALSE))</f>
        <v>34.596844254299207</v>
      </c>
      <c r="N371" s="363"/>
      <c r="P371" s="150" t="str">
        <f>IF(P370="","",VLOOKUP($E370&amp;$D$91&amp;$D$92,'CCG data'!$A:$AD,'CCG data'!I$3,FALSE))</f>
        <v/>
      </c>
      <c r="Q371" s="15" t="str">
        <f>IF(P370="","",VLOOKUP($E370&amp;$D$91&amp;$D$92,'CCG data'!$A:$AD,'CCG data'!J$3,FALSE))</f>
        <v/>
      </c>
      <c r="R371" s="15">
        <f>IF(R370="","",VLOOKUP($E370&amp;$D$91&amp;$D$92,'CCG data'!$A:$AD,'CCG data'!K$3,FALSE))</f>
        <v>0.73</v>
      </c>
      <c r="S371" s="15">
        <f>IF(R370="","",VLOOKUP($E370&amp;$D$91&amp;$D$92,'CCG data'!$A:$AD,'CCG data'!L$3,FALSE))</f>
        <v>0.78600000000000003</v>
      </c>
      <c r="T371" s="15">
        <f>IF(T370="","",VLOOKUP($E370&amp;$D$91&amp;$D$92,'CCG data'!$A:$AD,'CCG data'!M$3,FALSE))</f>
        <v>6.2E-2</v>
      </c>
      <c r="U371" s="15">
        <f>IF(T370="","",VLOOKUP($E370&amp;$D$91&amp;$D$92,'CCG data'!$A:$AD,'CCG data'!N$3,FALSE))</f>
        <v>9.7000000000000003E-2</v>
      </c>
      <c r="V371" s="15">
        <f>IF(V370="","",VLOOKUP($E370&amp;$D$91&amp;$D$92,'CCG data'!$A:$AD,'CCG data'!O$3,FALSE))</f>
        <v>0.14099999999999999</v>
      </c>
      <c r="W371" s="135">
        <f>IF(V370="","",VLOOKUP($E370&amp;$D$91&amp;$D$92,'CCG data'!$A:$AD,'CCG data'!P$3,FALSE))</f>
        <v>0.189</v>
      </c>
      <c r="Z371" s="163" t="str">
        <f>IFERROR(VLOOKUP($E371&amp;$D$92, Outliers!$A$4:$P$214,13,FALSE),"0")</f>
        <v>0</v>
      </c>
      <c r="AA371" s="163" t="str">
        <f>IFERROR(VLOOKUP($E371&amp;$D$92, Outliers!$A$4:$P$214,14,FALSE),"0")</f>
        <v>0</v>
      </c>
      <c r="AB371" s="163" t="str">
        <f>IFERROR(VLOOKUP($E371&amp;$D$92, Outliers!$A$4:$P$214,15,FALSE),"0")</f>
        <v>0</v>
      </c>
    </row>
    <row r="372" spans="4:28" ht="15.75" x14ac:dyDescent="0.25">
      <c r="D372" s="318"/>
      <c r="E372" s="104" t="s">
        <v>247</v>
      </c>
      <c r="F372" s="405" t="str">
        <f>IF(OR(ISERROR(VLOOKUP($E372&amp;$D$91&amp;$D$92,'CCG data'!$A:$AD,'CCG data'!R$3,FALSE)),ISBLANK(VLOOKUP($E372&amp;$D$91&amp;$D$92,'CCG data'!$A:$AD,'CCG data'!R$3,FALSE))),"",VLOOKUP($E372&amp;$D$91&amp;$D$92,'CCG data'!$A:$AD,'CCG data'!R$3,FALSE))</f>
        <v/>
      </c>
      <c r="G372" s="406"/>
      <c r="H372" s="406">
        <f>IF(OR(ISERROR(VLOOKUP($E372&amp;$D$91&amp;$D$92,'CCG data'!$A:$AD,'CCG data'!S$3,FALSE)),ISBLANK(VLOOKUP($E372&amp;$D$91&amp;$D$92,'CCG data'!$A:$AD,'CCG data'!S$3,FALSE))),"",VLOOKUP($E372&amp;$D$91&amp;$D$92,'CCG data'!$A:$AD,'CCG data'!S$3,FALSE))</f>
        <v>123.61954204484267</v>
      </c>
      <c r="I372" s="406"/>
      <c r="J372" s="406">
        <f>IF(OR(ISERROR(VLOOKUP($E372&amp;$D$91&amp;$D$92,'CCG data'!$A:$AD,'CCG data'!T$3,FALSE)),ISBLANK(VLOOKUP($E372&amp;$D$91&amp;$D$92,'CCG data'!$A:$AD,'CCG data'!T$3,FALSE))),"",VLOOKUP($E372&amp;$D$91&amp;$D$92,'CCG data'!$A:$AD,'CCG data'!T$3,FALSE))</f>
        <v>22.203884577984915</v>
      </c>
      <c r="K372" s="406"/>
      <c r="L372" s="406">
        <f>IF(OR(ISERROR(VLOOKUP($E372&amp;$D$91&amp;$D$92,'CCG data'!$A:$AD,'CCG data'!U$3,FALSE)),ISBLANK(VLOOKUP($E372&amp;$D$91&amp;$D$92,'CCG data'!$A:$AD,'CCG data'!U$3,FALSE))),"",VLOOKUP($E372&amp;$D$91&amp;$D$92,'CCG data'!$A:$AD,'CCG data'!U$3,FALSE))</f>
        <v>14.964735675177158</v>
      </c>
      <c r="M372" s="407"/>
      <c r="N372" s="362">
        <f>IF(OR(ISERROR(VLOOKUP($E372&amp;$D$91&amp;$D$92,'CCG data'!$A:$AD,'CCG data'!G$3,FALSE)),ISBLANK(VLOOKUP($E372&amp;$D$91&amp;$D$92,'CCG data'!$A:$AD,'CCG data'!G$3,FALSE))),"",VLOOKUP($E372&amp;$D$91&amp;$D$92,'CCG data'!$A:$AD,'CCG data'!G$3,FALSE))</f>
        <v>1290</v>
      </c>
      <c r="P372" s="397" t="str">
        <f>IF(OR(ISERROR(VLOOKUP($E372&amp;$D$91&amp;$D$92,'CCG data'!$A:$AD,'CCG data'!B$3,FALSE)),ISBLANK(VLOOKUP($E372&amp;$D$91&amp;$D$92,'CCG data'!$A:$AD,'CCG data'!B$3,FALSE))),"",VLOOKUP($E372&amp;$D$91&amp;$D$92,'CCG data'!$A:$AD,'CCG data'!B$3,FALSE))</f>
        <v/>
      </c>
      <c r="Q372" s="263"/>
      <c r="R372" s="263">
        <f>IF(OR(ISERROR(VLOOKUP($E372&amp;$D$91&amp;$D$92,'CCG data'!$A:$AD,'CCG data'!C$3,FALSE)),ISBLANK(VLOOKUP($E372&amp;$D$91&amp;$D$92,'CCG data'!$A:$AD,'CCG data'!C$3,FALSE))),"",VLOOKUP($E372&amp;$D$91&amp;$D$92,'CCG data'!$A:$AD,'CCG data'!C$3,FALSE))</f>
        <v>0.78139534883720929</v>
      </c>
      <c r="S372" s="263"/>
      <c r="T372" s="263">
        <f>IF(OR(ISERROR(VLOOKUP($E372&amp;$D$91&amp;$D$92,'CCG data'!$A:$AD,'CCG data'!D$3,FALSE)),ISBLANK(VLOOKUP($E372&amp;$D$91&amp;$D$92,'CCG data'!$A:$AD,'CCG data'!D$3,FALSE))),"",VLOOKUP($E372&amp;$D$91&amp;$D$92,'CCG data'!$A:$AD,'CCG data'!D$3,FALSE))</f>
        <v>0.12248062015503876</v>
      </c>
      <c r="U372" s="263"/>
      <c r="V372" s="263">
        <f>IF(OR(ISERROR(VLOOKUP($E372&amp;$D$91&amp;$D$92,'CCG data'!$A:$AD,'CCG data'!E$3,FALSE)),ISBLANK(VLOOKUP($E372&amp;$D$91&amp;$D$92,'CCG data'!$A:$AD,'CCG data'!E$3,FALSE))),"",VLOOKUP($E372&amp;$D$91&amp;$D$92,'CCG data'!$A:$AD,'CCG data'!E$3,FALSE))</f>
        <v>9.6124031007751937E-2</v>
      </c>
      <c r="W372" s="398"/>
      <c r="Z372" s="163">
        <f>IFERROR(VLOOKUP($E372&amp;$D$92, Outliers!$A$4:$P$214,13,FALSE),"0")</f>
        <v>0</v>
      </c>
      <c r="AA372" s="163">
        <f>IFERROR(VLOOKUP($E372&amp;$D$92, Outliers!$A$4:$P$214,14,FALSE),"0")</f>
        <v>1</v>
      </c>
      <c r="AB372" s="163">
        <f>IFERROR(VLOOKUP($E372&amp;$D$92, Outliers!$A$4:$P$214,15,FALSE),"0")</f>
        <v>1</v>
      </c>
    </row>
    <row r="373" spans="4:28" x14ac:dyDescent="0.25">
      <c r="D373" s="318"/>
      <c r="E373" s="103" t="s">
        <v>27</v>
      </c>
      <c r="F373" s="95" t="str">
        <f>IF(P372="","",VLOOKUP($E372&amp;$D$91&amp;$D$92,'CCG data'!$A:$AD,'CCG data'!W$3,FALSE))</f>
        <v/>
      </c>
      <c r="G373" s="96" t="str">
        <f>IF(P372="","",VLOOKUP($E372&amp;$D$91&amp;$D$92,'CCG data'!$A:$AD,'CCG data'!X$3,FALSE))</f>
        <v/>
      </c>
      <c r="H373" s="96">
        <f>IF(R372="","",VLOOKUP($E372&amp;$D$91&amp;$D$92,'CCG data'!$A:$AD,'CCG data'!Y$3,FALSE))</f>
        <v>115.98798885128124</v>
      </c>
      <c r="I373" s="96">
        <f>IF(R372="","",VLOOKUP($E372&amp;$D$91&amp;$D$92,'CCG data'!$A:$AD,'CCG data'!Z$3,FALSE))</f>
        <v>131.2510952384041</v>
      </c>
      <c r="J373" s="96">
        <f>IF(T372="","",VLOOKUP($E372&amp;$D$91&amp;$D$92,'CCG data'!$A:$AD,'CCG data'!AA$3,FALSE))</f>
        <v>18.741650003834359</v>
      </c>
      <c r="K373" s="96">
        <f>IF(T372="","",VLOOKUP($E372&amp;$D$91&amp;$D$92,'CCG data'!$A:$AD,'CCG data'!AB$3,FALSE))</f>
        <v>25.666119152135472</v>
      </c>
      <c r="L373" s="96">
        <f>IF(V372="","",VLOOKUP($E372&amp;$D$91&amp;$D$92,'CCG data'!$A:$AD,'CCG data'!AC$3,FALSE))</f>
        <v>12.330744721899933</v>
      </c>
      <c r="M373" s="96">
        <f>IF(V372="","",VLOOKUP($E372&amp;$D$91&amp;$D$92,'CCG data'!$A:$AD,'CCG data'!AD$3,FALSE))</f>
        <v>17.598726628454383</v>
      </c>
      <c r="N373" s="363"/>
      <c r="P373" s="150" t="str">
        <f>IF(P372="","",VLOOKUP($E372&amp;$D$91&amp;$D$92,'CCG data'!$A:$AD,'CCG data'!I$3,FALSE))</f>
        <v/>
      </c>
      <c r="Q373" s="15" t="str">
        <f>IF(P372="","",VLOOKUP($E372&amp;$D$91&amp;$D$92,'CCG data'!$A:$AD,'CCG data'!J$3,FALSE))</f>
        <v/>
      </c>
      <c r="R373" s="15">
        <f>IF(R372="","",VLOOKUP($E372&amp;$D$91&amp;$D$92,'CCG data'!$A:$AD,'CCG data'!K$3,FALSE))</f>
        <v>0.75800000000000001</v>
      </c>
      <c r="S373" s="15">
        <f>IF(R372="","",VLOOKUP($E372&amp;$D$91&amp;$D$92,'CCG data'!$A:$AD,'CCG data'!L$3,FALSE))</f>
        <v>0.80300000000000005</v>
      </c>
      <c r="T373" s="15">
        <f>IF(T372="","",VLOOKUP($E372&amp;$D$91&amp;$D$92,'CCG data'!$A:$AD,'CCG data'!M$3,FALSE))</f>
        <v>0.106</v>
      </c>
      <c r="U373" s="15">
        <f>IF(T372="","",VLOOKUP($E372&amp;$D$91&amp;$D$92,'CCG data'!$A:$AD,'CCG data'!N$3,FALSE))</f>
        <v>0.14199999999999999</v>
      </c>
      <c r="V373" s="15">
        <f>IF(V372="","",VLOOKUP($E372&amp;$D$91&amp;$D$92,'CCG data'!$A:$AD,'CCG data'!O$3,FALSE))</f>
        <v>8.1000000000000003E-2</v>
      </c>
      <c r="W373" s="135">
        <f>IF(V372="","",VLOOKUP($E372&amp;$D$91&amp;$D$92,'CCG data'!$A:$AD,'CCG data'!P$3,FALSE))</f>
        <v>0.113</v>
      </c>
      <c r="Z373" s="163" t="str">
        <f>IFERROR(VLOOKUP($E373&amp;$D$92, Outliers!$A$4:$P$214,13,FALSE),"0")</f>
        <v>0</v>
      </c>
      <c r="AA373" s="163" t="str">
        <f>IFERROR(VLOOKUP($E373&amp;$D$92, Outliers!$A$4:$P$214,14,FALSE),"0")</f>
        <v>0</v>
      </c>
      <c r="AB373" s="163" t="str">
        <f>IFERROR(VLOOKUP($E373&amp;$D$92, Outliers!$A$4:$P$214,15,FALSE),"0")</f>
        <v>0</v>
      </c>
    </row>
    <row r="374" spans="4:28" ht="15.75" x14ac:dyDescent="0.25">
      <c r="D374" s="318"/>
      <c r="E374" s="104" t="s">
        <v>419</v>
      </c>
      <c r="F374" s="405" t="str">
        <f>IF(OR(ISERROR(VLOOKUP($E374&amp;$D$91&amp;$D$92,'CCG data'!$A:$AD,'CCG data'!R$3,FALSE)),ISBLANK(VLOOKUP($E374&amp;$D$91&amp;$D$92,'CCG data'!$A:$AD,'CCG data'!R$3,FALSE))),"",VLOOKUP($E374&amp;$D$91&amp;$D$92,'CCG data'!$A:$AD,'CCG data'!R$3,FALSE))</f>
        <v/>
      </c>
      <c r="G374" s="406"/>
      <c r="H374" s="406">
        <f>IF(OR(ISERROR(VLOOKUP($E374&amp;$D$91&amp;$D$92,'CCG data'!$A:$AD,'CCG data'!S$3,FALSE)),ISBLANK(VLOOKUP($E374&amp;$D$91&amp;$D$92,'CCG data'!$A:$AD,'CCG data'!S$3,FALSE))),"",VLOOKUP($E374&amp;$D$91&amp;$D$92,'CCG data'!$A:$AD,'CCG data'!S$3,FALSE))</f>
        <v>145.64128272121181</v>
      </c>
      <c r="I374" s="406"/>
      <c r="J374" s="406">
        <f>IF(OR(ISERROR(VLOOKUP($E374&amp;$D$91&amp;$D$92,'CCG data'!$A:$AD,'CCG data'!T$3,FALSE)),ISBLANK(VLOOKUP($E374&amp;$D$91&amp;$D$92,'CCG data'!$A:$AD,'CCG data'!T$3,FALSE))),"",VLOOKUP($E374&amp;$D$91&amp;$D$92,'CCG data'!$A:$AD,'CCG data'!T$3,FALSE))</f>
        <v>16.730639029841409</v>
      </c>
      <c r="K374" s="406"/>
      <c r="L374" s="406">
        <f>IF(OR(ISERROR(VLOOKUP($E374&amp;$D$91&amp;$D$92,'CCG data'!$A:$AD,'CCG data'!U$3,FALSE)),ISBLANK(VLOOKUP($E374&amp;$D$91&amp;$D$92,'CCG data'!$A:$AD,'CCG data'!U$3,FALSE))),"",VLOOKUP($E374&amp;$D$91&amp;$D$92,'CCG data'!$A:$AD,'CCG data'!U$3,FALSE))</f>
        <v>21.4202334471243</v>
      </c>
      <c r="M374" s="407"/>
      <c r="N374" s="362">
        <f>IF(OR(ISERROR(VLOOKUP($E374&amp;$D$91&amp;$D$92,'CCG data'!$A:$AD,'CCG data'!G$3,FALSE)),ISBLANK(VLOOKUP($E374&amp;$D$91&amp;$D$92,'CCG data'!$A:$AD,'CCG data'!G$3,FALSE))),"",VLOOKUP($E374&amp;$D$91&amp;$D$92,'CCG data'!$A:$AD,'CCG data'!G$3,FALSE))</f>
        <v>2669</v>
      </c>
      <c r="P374" s="397" t="str">
        <f>IF(OR(ISERROR(VLOOKUP($E374&amp;$D$91&amp;$D$92,'CCG data'!$A:$AD,'CCG data'!B$3,FALSE)),ISBLANK(VLOOKUP($E374&amp;$D$91&amp;$D$92,'CCG data'!$A:$AD,'CCG data'!B$3,FALSE))),"",VLOOKUP($E374&amp;$D$91&amp;$D$92,'CCG data'!$A:$AD,'CCG data'!B$3,FALSE))</f>
        <v/>
      </c>
      <c r="Q374" s="263"/>
      <c r="R374" s="263">
        <f>IF(OR(ISERROR(VLOOKUP($E374&amp;$D$91&amp;$D$92,'CCG data'!$A:$AD,'CCG data'!C$3,FALSE)),ISBLANK(VLOOKUP($E374&amp;$D$91&amp;$D$92,'CCG data'!$A:$AD,'CCG data'!C$3,FALSE))),"",VLOOKUP($E374&amp;$D$91&amp;$D$92,'CCG data'!$A:$AD,'CCG data'!C$3,FALSE))</f>
        <v>0.79880104908205318</v>
      </c>
      <c r="S374" s="263"/>
      <c r="T374" s="263">
        <f>IF(OR(ISERROR(VLOOKUP($E374&amp;$D$91&amp;$D$92,'CCG data'!$A:$AD,'CCG data'!D$3,FALSE)),ISBLANK(VLOOKUP($E374&amp;$D$91&amp;$D$92,'CCG data'!$A:$AD,'CCG data'!D$3,FALSE))),"",VLOOKUP($E374&amp;$D$91&amp;$D$92,'CCG data'!$A:$AD,'CCG data'!D$3,FALSE))</f>
        <v>8.5050580741850887E-2</v>
      </c>
      <c r="U374" s="263"/>
      <c r="V374" s="263">
        <f>IF(OR(ISERROR(VLOOKUP($E374&amp;$D$91&amp;$D$92,'CCG data'!$A:$AD,'CCG data'!E$3,FALSE)),ISBLANK(VLOOKUP($E374&amp;$D$91&amp;$D$92,'CCG data'!$A:$AD,'CCG data'!E$3,FALSE))),"",VLOOKUP($E374&amp;$D$91&amp;$D$92,'CCG data'!$A:$AD,'CCG data'!E$3,FALSE))</f>
        <v>0.11614837017609592</v>
      </c>
      <c r="W374" s="398"/>
      <c r="Z374" s="163">
        <f>IFERROR(VLOOKUP($E374&amp;$D$92, Outliers!$A$4:$P$214,13,FALSE),"0")</f>
        <v>1</v>
      </c>
      <c r="AA374" s="163">
        <f>IFERROR(VLOOKUP($E374&amp;$D$92, Outliers!$A$4:$P$214,14,FALSE),"0")</f>
        <v>0</v>
      </c>
      <c r="AB374" s="163">
        <f>IFERROR(VLOOKUP($E374&amp;$D$92, Outliers!$A$4:$P$214,15,FALSE),"0")</f>
        <v>1</v>
      </c>
    </row>
    <row r="375" spans="4:28" x14ac:dyDescent="0.25">
      <c r="D375" s="318"/>
      <c r="E375" s="103" t="s">
        <v>27</v>
      </c>
      <c r="F375" s="95" t="str">
        <f>IF(P374="","",VLOOKUP($E374&amp;$D$91&amp;$D$92,'CCG data'!$A:$AD,'CCG data'!W$3,FALSE))</f>
        <v/>
      </c>
      <c r="G375" s="96" t="str">
        <f>IF(P374="","",VLOOKUP($E374&amp;$D$91&amp;$D$92,'CCG data'!$A:$AD,'CCG data'!X$3,FALSE))</f>
        <v/>
      </c>
      <c r="H375" s="96">
        <f>IF(R374="","",VLOOKUP($E374&amp;$D$91&amp;$D$92,'CCG data'!$A:$AD,'CCG data'!Y$3,FALSE))</f>
        <v>139.45902698119099</v>
      </c>
      <c r="I375" s="96">
        <f>IF(R374="","",VLOOKUP($E374&amp;$D$91&amp;$D$92,'CCG data'!$A:$AD,'CCG data'!Z$3,FALSE))</f>
        <v>151.82353846123263</v>
      </c>
      <c r="J375" s="96">
        <f>IF(T374="","",VLOOKUP($E374&amp;$D$91&amp;$D$92,'CCG data'!$A:$AD,'CCG data'!AA$3,FALSE))</f>
        <v>14.554154061995673</v>
      </c>
      <c r="K375" s="96">
        <f>IF(T374="","",VLOOKUP($E374&amp;$D$91&amp;$D$92,'CCG data'!$A:$AD,'CCG data'!AB$3,FALSE))</f>
        <v>18.907123997687144</v>
      </c>
      <c r="L375" s="96">
        <f>IF(V374="","",VLOOKUP($E374&amp;$D$91&amp;$D$92,'CCG data'!$A:$AD,'CCG data'!AC$3,FALSE))</f>
        <v>19.035721931713006</v>
      </c>
      <c r="M375" s="96">
        <f>IF(V374="","",VLOOKUP($E374&amp;$D$91&amp;$D$92,'CCG data'!$A:$AD,'CCG data'!AD$3,FALSE))</f>
        <v>23.804744962535594</v>
      </c>
      <c r="N375" s="363"/>
      <c r="P375" s="150" t="str">
        <f>IF(P374="","",VLOOKUP($E374&amp;$D$91&amp;$D$92,'CCG data'!$A:$AD,'CCG data'!I$3,FALSE))</f>
        <v/>
      </c>
      <c r="Q375" s="15" t="str">
        <f>IF(P374="","",VLOOKUP($E374&amp;$D$91&amp;$D$92,'CCG data'!$A:$AD,'CCG data'!J$3,FALSE))</f>
        <v/>
      </c>
      <c r="R375" s="15">
        <f>IF(R374="","",VLOOKUP($E374&amp;$D$91&amp;$D$92,'CCG data'!$A:$AD,'CCG data'!K$3,FALSE))</f>
        <v>0.78300000000000003</v>
      </c>
      <c r="S375" s="15">
        <f>IF(R374="","",VLOOKUP($E374&amp;$D$91&amp;$D$92,'CCG data'!$A:$AD,'CCG data'!L$3,FALSE))</f>
        <v>0.81399999999999995</v>
      </c>
      <c r="T375" s="15">
        <f>IF(T374="","",VLOOKUP($E374&amp;$D$91&amp;$D$92,'CCG data'!$A:$AD,'CCG data'!M$3,FALSE))</f>
        <v>7.4999999999999997E-2</v>
      </c>
      <c r="U375" s="15">
        <f>IF(T374="","",VLOOKUP($E374&amp;$D$91&amp;$D$92,'CCG data'!$A:$AD,'CCG data'!N$3,FALSE))</f>
        <v>9.6000000000000002E-2</v>
      </c>
      <c r="V375" s="15">
        <f>IF(V374="","",VLOOKUP($E374&amp;$D$91&amp;$D$92,'CCG data'!$A:$AD,'CCG data'!O$3,FALSE))</f>
        <v>0.105</v>
      </c>
      <c r="W375" s="135">
        <f>IF(V374="","",VLOOKUP($E374&amp;$D$91&amp;$D$92,'CCG data'!$A:$AD,'CCG data'!P$3,FALSE))</f>
        <v>0.129</v>
      </c>
      <c r="Z375" s="163" t="str">
        <f>IFERROR(VLOOKUP($E375&amp;$D$92, Outliers!$A$4:$P$214,13,FALSE),"0")</f>
        <v>0</v>
      </c>
      <c r="AA375" s="163" t="str">
        <f>IFERROR(VLOOKUP($E375&amp;$D$92, Outliers!$A$4:$P$214,14,FALSE),"0")</f>
        <v>0</v>
      </c>
      <c r="AB375" s="163" t="str">
        <f>IFERROR(VLOOKUP($E375&amp;$D$92, Outliers!$A$4:$P$214,15,FALSE),"0")</f>
        <v>0</v>
      </c>
    </row>
    <row r="376" spans="4:28" ht="15.75" x14ac:dyDescent="0.25">
      <c r="D376" s="318"/>
      <c r="E376" s="104" t="s">
        <v>420</v>
      </c>
      <c r="F376" s="405" t="str">
        <f>IF(OR(ISERROR(VLOOKUP($E376&amp;$D$91&amp;$D$92,'CCG data'!$A:$AD,'CCG data'!R$3,FALSE)),ISBLANK(VLOOKUP($E376&amp;$D$91&amp;$D$92,'CCG data'!$A:$AD,'CCG data'!R$3,FALSE))),"",VLOOKUP($E376&amp;$D$91&amp;$D$92,'CCG data'!$A:$AD,'CCG data'!R$3,FALSE))</f>
        <v/>
      </c>
      <c r="G376" s="406"/>
      <c r="H376" s="406">
        <f>IF(OR(ISERROR(VLOOKUP($E376&amp;$D$91&amp;$D$92,'CCG data'!$A:$AD,'CCG data'!S$3,FALSE)),ISBLANK(VLOOKUP($E376&amp;$D$91&amp;$D$92,'CCG data'!$A:$AD,'CCG data'!S$3,FALSE))),"",VLOOKUP($E376&amp;$D$91&amp;$D$92,'CCG data'!$A:$AD,'CCG data'!S$3,FALSE))</f>
        <v>118.01241626750068</v>
      </c>
      <c r="I376" s="406"/>
      <c r="J376" s="406">
        <f>IF(OR(ISERROR(VLOOKUP($E376&amp;$D$91&amp;$D$92,'CCG data'!$A:$AD,'CCG data'!T$3,FALSE)),ISBLANK(VLOOKUP($E376&amp;$D$91&amp;$D$92,'CCG data'!$A:$AD,'CCG data'!T$3,FALSE))),"",VLOOKUP($E376&amp;$D$91&amp;$D$92,'CCG data'!$A:$AD,'CCG data'!T$3,FALSE))</f>
        <v>9.7883619093430205</v>
      </c>
      <c r="K376" s="406"/>
      <c r="L376" s="406">
        <f>IF(OR(ISERROR(VLOOKUP($E376&amp;$D$91&amp;$D$92,'CCG data'!$A:$AD,'CCG data'!U$3,FALSE)),ISBLANK(VLOOKUP($E376&amp;$D$91&amp;$D$92,'CCG data'!$A:$AD,'CCG data'!U$3,FALSE))),"",VLOOKUP($E376&amp;$D$91&amp;$D$92,'CCG data'!$A:$AD,'CCG data'!U$3,FALSE))</f>
        <v>15.8112745862529</v>
      </c>
      <c r="M376" s="407"/>
      <c r="N376" s="362">
        <f>IF(OR(ISERROR(VLOOKUP($E376&amp;$D$91&amp;$D$92,'CCG data'!$A:$AD,'CCG data'!G$3,FALSE)),ISBLANK(VLOOKUP($E376&amp;$D$91&amp;$D$92,'CCG data'!$A:$AD,'CCG data'!G$3,FALSE))),"",VLOOKUP($E376&amp;$D$91&amp;$D$92,'CCG data'!$A:$AD,'CCG data'!G$3,FALSE))</f>
        <v>811</v>
      </c>
      <c r="P376" s="397" t="str">
        <f>IF(OR(ISERROR(VLOOKUP($E376&amp;$D$91&amp;$D$92,'CCG data'!$A:$AD,'CCG data'!B$3,FALSE)),ISBLANK(VLOOKUP($E376&amp;$D$91&amp;$D$92,'CCG data'!$A:$AD,'CCG data'!B$3,FALSE))),"",VLOOKUP($E376&amp;$D$91&amp;$D$92,'CCG data'!$A:$AD,'CCG data'!B$3,FALSE))</f>
        <v/>
      </c>
      <c r="Q376" s="263"/>
      <c r="R376" s="263">
        <f>IF(OR(ISERROR(VLOOKUP($E376&amp;$D$91&amp;$D$92,'CCG data'!$A:$AD,'CCG data'!C$3,FALSE)),ISBLANK(VLOOKUP($E376&amp;$D$91&amp;$D$92,'CCG data'!$A:$AD,'CCG data'!C$3,FALSE))),"",VLOOKUP($E376&amp;$D$91&amp;$D$92,'CCG data'!$A:$AD,'CCG data'!C$3,FALSE))</f>
        <v>0.82614056720098639</v>
      </c>
      <c r="S376" s="263"/>
      <c r="T376" s="263">
        <f>IF(OR(ISERROR(VLOOKUP($E376&amp;$D$91&amp;$D$92,'CCG data'!$A:$AD,'CCG data'!D$3,FALSE)),ISBLANK(VLOOKUP($E376&amp;$D$91&amp;$D$92,'CCG data'!$A:$AD,'CCG data'!D$3,FALSE))),"",VLOOKUP($E376&amp;$D$91&amp;$D$92,'CCG data'!$A:$AD,'CCG data'!D$3,FALSE))</f>
        <v>6.2885326757090007E-2</v>
      </c>
      <c r="U376" s="263"/>
      <c r="V376" s="263">
        <f>IF(OR(ISERROR(VLOOKUP($E376&amp;$D$91&amp;$D$92,'CCG data'!$A:$AD,'CCG data'!E$3,FALSE)),ISBLANK(VLOOKUP($E376&amp;$D$91&amp;$D$92,'CCG data'!$A:$AD,'CCG data'!E$3,FALSE))),"",VLOOKUP($E376&amp;$D$91&amp;$D$92,'CCG data'!$A:$AD,'CCG data'!E$3,FALSE))</f>
        <v>0.11097410604192355</v>
      </c>
      <c r="W376" s="398"/>
      <c r="Z376" s="163">
        <f>IFERROR(VLOOKUP($E376&amp;$D$92, Outliers!$A$4:$P$214,13,FALSE),"0")</f>
        <v>0</v>
      </c>
      <c r="AA376" s="163">
        <f>IFERROR(VLOOKUP($E376&amp;$D$92, Outliers!$A$4:$P$214,14,FALSE),"0")</f>
        <v>1</v>
      </c>
      <c r="AB376" s="163">
        <f>IFERROR(VLOOKUP($E376&amp;$D$92, Outliers!$A$4:$P$214,15,FALSE),"0")</f>
        <v>1</v>
      </c>
    </row>
    <row r="377" spans="4:28" x14ac:dyDescent="0.25">
      <c r="D377" s="318"/>
      <c r="E377" s="103" t="s">
        <v>27</v>
      </c>
      <c r="F377" s="95" t="str">
        <f>IF(P376="","",VLOOKUP($E376&amp;$D$91&amp;$D$92,'CCG data'!$A:$AD,'CCG data'!W$3,FALSE))</f>
        <v/>
      </c>
      <c r="G377" s="96" t="str">
        <f>IF(P376="","",VLOOKUP($E376&amp;$D$91&amp;$D$92,'CCG data'!$A:$AD,'CCG data'!X$3,FALSE))</f>
        <v/>
      </c>
      <c r="H377" s="96">
        <f>IF(R376="","",VLOOKUP($E376&amp;$D$91&amp;$D$92,'CCG data'!$A:$AD,'CCG data'!Y$3,FALSE))</f>
        <v>109.07635016928063</v>
      </c>
      <c r="I377" s="96">
        <f>IF(R376="","",VLOOKUP($E376&amp;$D$91&amp;$D$92,'CCG data'!$A:$AD,'CCG data'!Z$3,FALSE))</f>
        <v>126.94848236572074</v>
      </c>
      <c r="J377" s="96">
        <f>IF(T376="","",VLOOKUP($E376&amp;$D$91&amp;$D$92,'CCG data'!$A:$AD,'CCG data'!AA$3,FALSE))</f>
        <v>7.1018980549083839</v>
      </c>
      <c r="K377" s="96">
        <f>IF(T376="","",VLOOKUP($E376&amp;$D$91&amp;$D$92,'CCG data'!$A:$AD,'CCG data'!AB$3,FALSE))</f>
        <v>12.474825763777657</v>
      </c>
      <c r="L377" s="96">
        <f>IF(V376="","",VLOOKUP($E376&amp;$D$91&amp;$D$92,'CCG data'!$A:$AD,'CCG data'!AC$3,FALSE))</f>
        <v>12.544631413263723</v>
      </c>
      <c r="M377" s="96">
        <f>IF(V376="","",VLOOKUP($E376&amp;$D$91&amp;$D$92,'CCG data'!$A:$AD,'CCG data'!AD$3,FALSE))</f>
        <v>19.077917759242077</v>
      </c>
      <c r="N377" s="363"/>
      <c r="P377" s="150" t="str">
        <f>IF(P376="","",VLOOKUP($E376&amp;$D$91&amp;$D$92,'CCG data'!$A:$AD,'CCG data'!I$3,FALSE))</f>
        <v/>
      </c>
      <c r="Q377" s="15" t="str">
        <f>IF(P376="","",VLOOKUP($E376&amp;$D$91&amp;$D$92,'CCG data'!$A:$AD,'CCG data'!J$3,FALSE))</f>
        <v/>
      </c>
      <c r="R377" s="15">
        <f>IF(R376="","",VLOOKUP($E376&amp;$D$91&amp;$D$92,'CCG data'!$A:$AD,'CCG data'!K$3,FALSE))</f>
        <v>0.79900000000000004</v>
      </c>
      <c r="S377" s="15">
        <f>IF(R376="","",VLOOKUP($E376&amp;$D$91&amp;$D$92,'CCG data'!$A:$AD,'CCG data'!L$3,FALSE))</f>
        <v>0.85099999999999998</v>
      </c>
      <c r="T377" s="15">
        <f>IF(T376="","",VLOOKUP($E376&amp;$D$91&amp;$D$92,'CCG data'!$A:$AD,'CCG data'!M$3,FALSE))</f>
        <v>4.8000000000000001E-2</v>
      </c>
      <c r="U377" s="15">
        <f>IF(T376="","",VLOOKUP($E376&amp;$D$91&amp;$D$92,'CCG data'!$A:$AD,'CCG data'!N$3,FALSE))</f>
        <v>8.2000000000000003E-2</v>
      </c>
      <c r="V377" s="15">
        <f>IF(V376="","",VLOOKUP($E376&amp;$D$91&amp;$D$92,'CCG data'!$A:$AD,'CCG data'!O$3,FALSE))</f>
        <v>9.0999999999999998E-2</v>
      </c>
      <c r="W377" s="135">
        <f>IF(V376="","",VLOOKUP($E376&amp;$D$91&amp;$D$92,'CCG data'!$A:$AD,'CCG data'!P$3,FALSE))</f>
        <v>0.13400000000000001</v>
      </c>
      <c r="Z377" s="163" t="str">
        <f>IFERROR(VLOOKUP($E377&amp;$D$92, Outliers!$A$4:$P$214,13,FALSE),"0")</f>
        <v>0</v>
      </c>
      <c r="AA377" s="163" t="str">
        <f>IFERROR(VLOOKUP($E377&amp;$D$92, Outliers!$A$4:$P$214,14,FALSE),"0")</f>
        <v>0</v>
      </c>
      <c r="AB377" s="163" t="str">
        <f>IFERROR(VLOOKUP($E377&amp;$D$92, Outliers!$A$4:$P$214,15,FALSE),"0")</f>
        <v>0</v>
      </c>
    </row>
    <row r="378" spans="4:28" ht="15.75" x14ac:dyDescent="0.25">
      <c r="D378" s="318"/>
      <c r="E378" s="104" t="s">
        <v>248</v>
      </c>
      <c r="F378" s="405" t="str">
        <f>IF(OR(ISERROR(VLOOKUP($E378&amp;$D$91&amp;$D$92,'CCG data'!$A:$AD,'CCG data'!R$3,FALSE)),ISBLANK(VLOOKUP($E378&amp;$D$91&amp;$D$92,'CCG data'!$A:$AD,'CCG data'!R$3,FALSE))),"",VLOOKUP($E378&amp;$D$91&amp;$D$92,'CCG data'!$A:$AD,'CCG data'!R$3,FALSE))</f>
        <v/>
      </c>
      <c r="G378" s="406"/>
      <c r="H378" s="406">
        <f>IF(OR(ISERROR(VLOOKUP($E378&amp;$D$91&amp;$D$92,'CCG data'!$A:$AD,'CCG data'!S$3,FALSE)),ISBLANK(VLOOKUP($E378&amp;$D$91&amp;$D$92,'CCG data'!$A:$AD,'CCG data'!S$3,FALSE))),"",VLOOKUP($E378&amp;$D$91&amp;$D$92,'CCG data'!$A:$AD,'CCG data'!S$3,FALSE))</f>
        <v>106.44031578475149</v>
      </c>
      <c r="I378" s="406"/>
      <c r="J378" s="406">
        <f>IF(OR(ISERROR(VLOOKUP($E378&amp;$D$91&amp;$D$92,'CCG data'!$A:$AD,'CCG data'!T$3,FALSE)),ISBLANK(VLOOKUP($E378&amp;$D$91&amp;$D$92,'CCG data'!$A:$AD,'CCG data'!T$3,FALSE))),"",VLOOKUP($E378&amp;$D$91&amp;$D$92,'CCG data'!$A:$AD,'CCG data'!T$3,FALSE))</f>
        <v>20.264216282309906</v>
      </c>
      <c r="K378" s="406"/>
      <c r="L378" s="406">
        <f>IF(OR(ISERROR(VLOOKUP($E378&amp;$D$91&amp;$D$92,'CCG data'!$A:$AD,'CCG data'!U$3,FALSE)),ISBLANK(VLOOKUP($E378&amp;$D$91&amp;$D$92,'CCG data'!$A:$AD,'CCG data'!U$3,FALSE))),"",VLOOKUP($E378&amp;$D$91&amp;$D$92,'CCG data'!$A:$AD,'CCG data'!U$3,FALSE))</f>
        <v>21.560105214707534</v>
      </c>
      <c r="M378" s="407"/>
      <c r="N378" s="362">
        <f>IF(OR(ISERROR(VLOOKUP($E378&amp;$D$91&amp;$D$92,'CCG data'!$A:$AD,'CCG data'!G$3,FALSE)),ISBLANK(VLOOKUP($E378&amp;$D$91&amp;$D$92,'CCG data'!$A:$AD,'CCG data'!G$3,FALSE))),"",VLOOKUP($E378&amp;$D$91&amp;$D$92,'CCG data'!$A:$AD,'CCG data'!G$3,FALSE))</f>
        <v>2954</v>
      </c>
      <c r="P378" s="397" t="str">
        <f>IF(OR(ISERROR(VLOOKUP($E378&amp;$D$91&amp;$D$92,'CCG data'!$A:$AD,'CCG data'!B$3,FALSE)),ISBLANK(VLOOKUP($E378&amp;$D$91&amp;$D$92,'CCG data'!$A:$AD,'CCG data'!B$3,FALSE))),"",VLOOKUP($E378&amp;$D$91&amp;$D$92,'CCG data'!$A:$AD,'CCG data'!B$3,FALSE))</f>
        <v/>
      </c>
      <c r="Q378" s="263"/>
      <c r="R378" s="263">
        <f>IF(OR(ISERROR(VLOOKUP($E378&amp;$D$91&amp;$D$92,'CCG data'!$A:$AD,'CCG data'!C$3,FALSE)),ISBLANK(VLOOKUP($E378&amp;$D$91&amp;$D$92,'CCG data'!$A:$AD,'CCG data'!C$3,FALSE))),"",VLOOKUP($E378&amp;$D$91&amp;$D$92,'CCG data'!$A:$AD,'CCG data'!C$3,FALSE))</f>
        <v>0.72850372376438732</v>
      </c>
      <c r="S378" s="263"/>
      <c r="T378" s="263">
        <f>IF(OR(ISERROR(VLOOKUP($E378&amp;$D$91&amp;$D$92,'CCG data'!$A:$AD,'CCG data'!D$3,FALSE)),ISBLANK(VLOOKUP($E378&amp;$D$91&amp;$D$92,'CCG data'!$A:$AD,'CCG data'!D$3,FALSE))),"",VLOOKUP($E378&amp;$D$91&amp;$D$92,'CCG data'!$A:$AD,'CCG data'!D$3,FALSE))</f>
        <v>0.12593094109681788</v>
      </c>
      <c r="U378" s="263"/>
      <c r="V378" s="263">
        <f>IF(OR(ISERROR(VLOOKUP($E378&amp;$D$91&amp;$D$92,'CCG data'!$A:$AD,'CCG data'!E$3,FALSE)),ISBLANK(VLOOKUP($E378&amp;$D$91&amp;$D$92,'CCG data'!$A:$AD,'CCG data'!E$3,FALSE))),"",VLOOKUP($E378&amp;$D$91&amp;$D$92,'CCG data'!$A:$AD,'CCG data'!E$3,FALSE))</f>
        <v>0.14556533513879485</v>
      </c>
      <c r="W378" s="398"/>
      <c r="Z378" s="163">
        <f>IFERROR(VLOOKUP($E378&amp;$D$92, Outliers!$A$4:$P$214,13,FALSE),"0")</f>
        <v>1</v>
      </c>
      <c r="AA378" s="163">
        <f>IFERROR(VLOOKUP($E378&amp;$D$92, Outliers!$A$4:$P$214,14,FALSE),"0")</f>
        <v>1</v>
      </c>
      <c r="AB378" s="163">
        <f>IFERROR(VLOOKUP($E378&amp;$D$92, Outliers!$A$4:$P$214,15,FALSE),"0")</f>
        <v>1</v>
      </c>
    </row>
    <row r="379" spans="4:28" x14ac:dyDescent="0.25">
      <c r="D379" s="318"/>
      <c r="E379" s="103" t="s">
        <v>27</v>
      </c>
      <c r="F379" s="95" t="str">
        <f>IF(P378="","",VLOOKUP($E378&amp;$D$91&amp;$D$92,'CCG data'!$A:$AD,'CCG data'!W$3,FALSE))</f>
        <v/>
      </c>
      <c r="G379" s="96" t="str">
        <f>IF(P378="","",VLOOKUP($E378&amp;$D$91&amp;$D$92,'CCG data'!$A:$AD,'CCG data'!X$3,FALSE))</f>
        <v/>
      </c>
      <c r="H379" s="96">
        <f>IF(R378="","",VLOOKUP($E378&amp;$D$91&amp;$D$92,'CCG data'!$A:$AD,'CCG data'!Y$3,FALSE))</f>
        <v>101.94312727688315</v>
      </c>
      <c r="I379" s="96">
        <f>IF(R378="","",VLOOKUP($E378&amp;$D$91&amp;$D$92,'CCG data'!$A:$AD,'CCG data'!Z$3,FALSE))</f>
        <v>110.93750429261983</v>
      </c>
      <c r="J379" s="96">
        <f>IF(T378="","",VLOOKUP($E378&amp;$D$91&amp;$D$92,'CCG data'!$A:$AD,'CCG data'!AA$3,FALSE))</f>
        <v>18.204940967510044</v>
      </c>
      <c r="K379" s="96">
        <f>IF(T378="","",VLOOKUP($E378&amp;$D$91&amp;$D$92,'CCG data'!$A:$AD,'CCG data'!AB$3,FALSE))</f>
        <v>22.323491597109768</v>
      </c>
      <c r="L379" s="96">
        <f>IF(V378="","",VLOOKUP($E378&amp;$D$91&amp;$D$92,'CCG data'!$A:$AD,'CCG data'!AC$3,FALSE))</f>
        <v>19.522252841641343</v>
      </c>
      <c r="M379" s="96">
        <f>IF(V378="","",VLOOKUP($E378&amp;$D$91&amp;$D$92,'CCG data'!$A:$AD,'CCG data'!AD$3,FALSE))</f>
        <v>23.597957587773724</v>
      </c>
      <c r="N379" s="363"/>
      <c r="P379" s="150" t="str">
        <f>IF(P378="","",VLOOKUP($E378&amp;$D$91&amp;$D$92,'CCG data'!$A:$AD,'CCG data'!I$3,FALSE))</f>
        <v/>
      </c>
      <c r="Q379" s="15" t="str">
        <f>IF(P378="","",VLOOKUP($E378&amp;$D$91&amp;$D$92,'CCG data'!$A:$AD,'CCG data'!J$3,FALSE))</f>
        <v/>
      </c>
      <c r="R379" s="15">
        <f>IF(R378="","",VLOOKUP($E378&amp;$D$91&amp;$D$92,'CCG data'!$A:$AD,'CCG data'!K$3,FALSE))</f>
        <v>0.71199999999999997</v>
      </c>
      <c r="S379" s="15">
        <f>IF(R378="","",VLOOKUP($E378&amp;$D$91&amp;$D$92,'CCG data'!$A:$AD,'CCG data'!L$3,FALSE))</f>
        <v>0.74399999999999999</v>
      </c>
      <c r="T379" s="15">
        <f>IF(T378="","",VLOOKUP($E378&amp;$D$91&amp;$D$92,'CCG data'!$A:$AD,'CCG data'!M$3,FALSE))</f>
        <v>0.114</v>
      </c>
      <c r="U379" s="15">
        <f>IF(T378="","",VLOOKUP($E378&amp;$D$91&amp;$D$92,'CCG data'!$A:$AD,'CCG data'!N$3,FALSE))</f>
        <v>0.13800000000000001</v>
      </c>
      <c r="V379" s="15">
        <f>IF(V378="","",VLOOKUP($E378&amp;$D$91&amp;$D$92,'CCG data'!$A:$AD,'CCG data'!O$3,FALSE))</f>
        <v>0.13300000000000001</v>
      </c>
      <c r="W379" s="135">
        <f>IF(V378="","",VLOOKUP($E378&amp;$D$91&amp;$D$92,'CCG data'!$A:$AD,'CCG data'!P$3,FALSE))</f>
        <v>0.159</v>
      </c>
      <c r="Z379" s="163" t="str">
        <f>IFERROR(VLOOKUP($E379&amp;$D$92, Outliers!$A$4:$P$214,13,FALSE),"0")</f>
        <v>0</v>
      </c>
      <c r="AA379" s="163" t="str">
        <f>IFERROR(VLOOKUP($E379&amp;$D$92, Outliers!$A$4:$P$214,14,FALSE),"0")</f>
        <v>0</v>
      </c>
      <c r="AB379" s="163" t="str">
        <f>IFERROR(VLOOKUP($E379&amp;$D$92, Outliers!$A$4:$P$214,15,FALSE),"0")</f>
        <v>0</v>
      </c>
    </row>
    <row r="380" spans="4:28" ht="15.75" x14ac:dyDescent="0.25">
      <c r="D380" s="318"/>
      <c r="E380" s="104" t="s">
        <v>249</v>
      </c>
      <c r="F380" s="405" t="str">
        <f>IF(OR(ISERROR(VLOOKUP($E380&amp;$D$91&amp;$D$92,'CCG data'!$A:$AD,'CCG data'!R$3,FALSE)),ISBLANK(VLOOKUP($E380&amp;$D$91&amp;$D$92,'CCG data'!$A:$AD,'CCG data'!R$3,FALSE))),"",VLOOKUP($E380&amp;$D$91&amp;$D$92,'CCG data'!$A:$AD,'CCG data'!R$3,FALSE))</f>
        <v/>
      </c>
      <c r="G380" s="406"/>
      <c r="H380" s="406">
        <f>IF(OR(ISERROR(VLOOKUP($E380&amp;$D$91&amp;$D$92,'CCG data'!$A:$AD,'CCG data'!S$3,FALSE)),ISBLANK(VLOOKUP($E380&amp;$D$91&amp;$D$92,'CCG data'!$A:$AD,'CCG data'!S$3,FALSE))),"",VLOOKUP($E380&amp;$D$91&amp;$D$92,'CCG data'!$A:$AD,'CCG data'!S$3,FALSE))</f>
        <v>120.50832309280683</v>
      </c>
      <c r="I380" s="406"/>
      <c r="J380" s="406">
        <f>IF(OR(ISERROR(VLOOKUP($E380&amp;$D$91&amp;$D$92,'CCG data'!$A:$AD,'CCG data'!T$3,FALSE)),ISBLANK(VLOOKUP($E380&amp;$D$91&amp;$D$92,'CCG data'!$A:$AD,'CCG data'!T$3,FALSE))),"",VLOOKUP($E380&amp;$D$91&amp;$D$92,'CCG data'!$A:$AD,'CCG data'!T$3,FALSE))</f>
        <v>8.3410823311508437</v>
      </c>
      <c r="K380" s="406"/>
      <c r="L380" s="406">
        <f>IF(OR(ISERROR(VLOOKUP($E380&amp;$D$91&amp;$D$92,'CCG data'!$A:$AD,'CCG data'!U$3,FALSE)),ISBLANK(VLOOKUP($E380&amp;$D$91&amp;$D$92,'CCG data'!$A:$AD,'CCG data'!U$3,FALSE))),"",VLOOKUP($E380&amp;$D$91&amp;$D$92,'CCG data'!$A:$AD,'CCG data'!U$3,FALSE))</f>
        <v>26.388951448043883</v>
      </c>
      <c r="M380" s="407"/>
      <c r="N380" s="362">
        <f>IF(OR(ISERROR(VLOOKUP($E380&amp;$D$91&amp;$D$92,'CCG data'!$A:$AD,'CCG data'!G$3,FALSE)),ISBLANK(VLOOKUP($E380&amp;$D$91&amp;$D$92,'CCG data'!$A:$AD,'CCG data'!G$3,FALSE))),"",VLOOKUP($E380&amp;$D$91&amp;$D$92,'CCG data'!$A:$AD,'CCG data'!G$3,FALSE))</f>
        <v>2300</v>
      </c>
      <c r="P380" s="397" t="str">
        <f>IF(OR(ISERROR(VLOOKUP($E380&amp;$D$91&amp;$D$92,'CCG data'!$A:$AD,'CCG data'!B$3,FALSE)),ISBLANK(VLOOKUP($E380&amp;$D$91&amp;$D$92,'CCG data'!$A:$AD,'CCG data'!B$3,FALSE))),"",VLOOKUP($E380&amp;$D$91&amp;$D$92,'CCG data'!$A:$AD,'CCG data'!B$3,FALSE))</f>
        <v/>
      </c>
      <c r="Q380" s="263"/>
      <c r="R380" s="263">
        <f>IF(OR(ISERROR(VLOOKUP($E380&amp;$D$91&amp;$D$92,'CCG data'!$A:$AD,'CCG data'!C$3,FALSE)),ISBLANK(VLOOKUP($E380&amp;$D$91&amp;$D$92,'CCG data'!$A:$AD,'CCG data'!C$3,FALSE))),"",VLOOKUP($E380&amp;$D$91&amp;$D$92,'CCG data'!$A:$AD,'CCG data'!C$3,FALSE))</f>
        <v>0.78086956521739126</v>
      </c>
      <c r="S380" s="263"/>
      <c r="T380" s="263">
        <f>IF(OR(ISERROR(VLOOKUP($E380&amp;$D$91&amp;$D$92,'CCG data'!$A:$AD,'CCG data'!D$3,FALSE)),ISBLANK(VLOOKUP($E380&amp;$D$91&amp;$D$92,'CCG data'!$A:$AD,'CCG data'!D$3,FALSE))),"",VLOOKUP($E380&amp;$D$91&amp;$D$92,'CCG data'!$A:$AD,'CCG data'!D$3,FALSE))</f>
        <v>4.8695652173913043E-2</v>
      </c>
      <c r="U380" s="263"/>
      <c r="V380" s="263">
        <f>IF(OR(ISERROR(VLOOKUP($E380&amp;$D$91&amp;$D$92,'CCG data'!$A:$AD,'CCG data'!E$3,FALSE)),ISBLANK(VLOOKUP($E380&amp;$D$91&amp;$D$92,'CCG data'!$A:$AD,'CCG data'!E$3,FALSE))),"",VLOOKUP($E380&amp;$D$91&amp;$D$92,'CCG data'!$A:$AD,'CCG data'!E$3,FALSE))</f>
        <v>0.17043478260869566</v>
      </c>
      <c r="W380" s="398"/>
      <c r="Z380" s="163">
        <f>IFERROR(VLOOKUP($E380&amp;$D$92, Outliers!$A$4:$P$214,13,FALSE),"0")</f>
        <v>1</v>
      </c>
      <c r="AA380" s="163">
        <f>IFERROR(VLOOKUP($E380&amp;$D$92, Outliers!$A$4:$P$214,14,FALSE),"0")</f>
        <v>1</v>
      </c>
      <c r="AB380" s="163">
        <f>IFERROR(VLOOKUP($E380&amp;$D$92, Outliers!$A$4:$P$214,15,FALSE),"0")</f>
        <v>0</v>
      </c>
    </row>
    <row r="381" spans="4:28" x14ac:dyDescent="0.25">
      <c r="D381" s="318"/>
      <c r="E381" s="103" t="s">
        <v>27</v>
      </c>
      <c r="F381" s="95" t="str">
        <f>IF(P380="","",VLOOKUP($E380&amp;$D$91&amp;$D$92,'CCG data'!$A:$AD,'CCG data'!W$3,FALSE))</f>
        <v/>
      </c>
      <c r="G381" s="96" t="str">
        <f>IF(P380="","",VLOOKUP($E380&amp;$D$91&amp;$D$92,'CCG data'!$A:$AD,'CCG data'!X$3,FALSE))</f>
        <v/>
      </c>
      <c r="H381" s="96">
        <f>IF(R380="","",VLOOKUP($E380&amp;$D$91&amp;$D$92,'CCG data'!$A:$AD,'CCG data'!Y$3,FALSE))</f>
        <v>114.93492649242955</v>
      </c>
      <c r="I381" s="96">
        <f>IF(R380="","",VLOOKUP($E380&amp;$D$91&amp;$D$92,'CCG data'!$A:$AD,'CCG data'!Z$3,FALSE))</f>
        <v>126.08171969318411</v>
      </c>
      <c r="J381" s="96">
        <f>IF(T380="","",VLOOKUP($E380&amp;$D$91&amp;$D$92,'CCG data'!$A:$AD,'CCG data'!AA$3,FALSE))</f>
        <v>6.7962922652170414</v>
      </c>
      <c r="K381" s="96">
        <f>IF(T380="","",VLOOKUP($E380&amp;$D$91&amp;$D$92,'CCG data'!$A:$AD,'CCG data'!AB$3,FALSE))</f>
        <v>9.8858723970846469</v>
      </c>
      <c r="L381" s="96">
        <f>IF(V380="","",VLOOKUP($E380&amp;$D$91&amp;$D$92,'CCG data'!$A:$AD,'CCG data'!AC$3,FALSE))</f>
        <v>23.776578535619869</v>
      </c>
      <c r="M381" s="96">
        <f>IF(V380="","",VLOOKUP($E380&amp;$D$91&amp;$D$92,'CCG data'!$A:$AD,'CCG data'!AD$3,FALSE))</f>
        <v>29.001324360467898</v>
      </c>
      <c r="N381" s="363"/>
      <c r="P381" s="150" t="str">
        <f>IF(P380="","",VLOOKUP($E380&amp;$D$91&amp;$D$92,'CCG data'!$A:$AD,'CCG data'!I$3,FALSE))</f>
        <v/>
      </c>
      <c r="Q381" s="15" t="str">
        <f>IF(P380="","",VLOOKUP($E380&amp;$D$91&amp;$D$92,'CCG data'!$A:$AD,'CCG data'!J$3,FALSE))</f>
        <v/>
      </c>
      <c r="R381" s="15">
        <f>IF(R380="","",VLOOKUP($E380&amp;$D$91&amp;$D$92,'CCG data'!$A:$AD,'CCG data'!K$3,FALSE))</f>
        <v>0.76400000000000001</v>
      </c>
      <c r="S381" s="15">
        <f>IF(R380="","",VLOOKUP($E380&amp;$D$91&amp;$D$92,'CCG data'!$A:$AD,'CCG data'!L$3,FALSE))</f>
        <v>0.79700000000000004</v>
      </c>
      <c r="T381" s="15">
        <f>IF(T380="","",VLOOKUP($E380&amp;$D$91&amp;$D$92,'CCG data'!$A:$AD,'CCG data'!M$3,FALSE))</f>
        <v>4.1000000000000002E-2</v>
      </c>
      <c r="U381" s="15">
        <f>IF(T380="","",VLOOKUP($E380&amp;$D$91&amp;$D$92,'CCG data'!$A:$AD,'CCG data'!N$3,FALSE))</f>
        <v>5.8000000000000003E-2</v>
      </c>
      <c r="V381" s="15">
        <f>IF(V380="","",VLOOKUP($E380&amp;$D$91&amp;$D$92,'CCG data'!$A:$AD,'CCG data'!O$3,FALSE))</f>
        <v>0.156</v>
      </c>
      <c r="W381" s="135">
        <f>IF(V380="","",VLOOKUP($E380&amp;$D$91&amp;$D$92,'CCG data'!$A:$AD,'CCG data'!P$3,FALSE))</f>
        <v>0.186</v>
      </c>
      <c r="Z381" s="163" t="str">
        <f>IFERROR(VLOOKUP($E381&amp;$D$92, Outliers!$A$4:$P$214,13,FALSE),"0")</f>
        <v>0</v>
      </c>
      <c r="AA381" s="163" t="str">
        <f>IFERROR(VLOOKUP($E381&amp;$D$92, Outliers!$A$4:$P$214,14,FALSE),"0")</f>
        <v>0</v>
      </c>
      <c r="AB381" s="163" t="str">
        <f>IFERROR(VLOOKUP($E381&amp;$D$92, Outliers!$A$4:$P$214,15,FALSE),"0")</f>
        <v>0</v>
      </c>
    </row>
    <row r="382" spans="4:28" ht="15.75" x14ac:dyDescent="0.25">
      <c r="D382" s="318"/>
      <c r="E382" s="104" t="s">
        <v>250</v>
      </c>
      <c r="F382" s="405" t="str">
        <f>IF(OR(ISERROR(VLOOKUP($E382&amp;$D$91&amp;$D$92,'CCG data'!$A:$AD,'CCG data'!R$3,FALSE)),ISBLANK(VLOOKUP($E382&amp;$D$91&amp;$D$92,'CCG data'!$A:$AD,'CCG data'!R$3,FALSE))),"",VLOOKUP($E382&amp;$D$91&amp;$D$92,'CCG data'!$A:$AD,'CCG data'!R$3,FALSE))</f>
        <v/>
      </c>
      <c r="G382" s="406"/>
      <c r="H382" s="406">
        <f>IF(OR(ISERROR(VLOOKUP($E382&amp;$D$91&amp;$D$92,'CCG data'!$A:$AD,'CCG data'!S$3,FALSE)),ISBLANK(VLOOKUP($E382&amp;$D$91&amp;$D$92,'CCG data'!$A:$AD,'CCG data'!S$3,FALSE))),"",VLOOKUP($E382&amp;$D$91&amp;$D$92,'CCG data'!$A:$AD,'CCG data'!S$3,FALSE))</f>
        <v>117.25768030705771</v>
      </c>
      <c r="I382" s="406"/>
      <c r="J382" s="406">
        <f>IF(OR(ISERROR(VLOOKUP($E382&amp;$D$91&amp;$D$92,'CCG data'!$A:$AD,'CCG data'!T$3,FALSE)),ISBLANK(VLOOKUP($E382&amp;$D$91&amp;$D$92,'CCG data'!$A:$AD,'CCG data'!T$3,FALSE))),"",VLOOKUP($E382&amp;$D$91&amp;$D$92,'CCG data'!$A:$AD,'CCG data'!T$3,FALSE))</f>
        <v>17.958390390999199</v>
      </c>
      <c r="K382" s="406"/>
      <c r="L382" s="406">
        <f>IF(OR(ISERROR(VLOOKUP($E382&amp;$D$91&amp;$D$92,'CCG data'!$A:$AD,'CCG data'!U$3,FALSE)),ISBLANK(VLOOKUP($E382&amp;$D$91&amp;$D$92,'CCG data'!$A:$AD,'CCG data'!U$3,FALSE))),"",VLOOKUP($E382&amp;$D$91&amp;$D$92,'CCG data'!$A:$AD,'CCG data'!U$3,FALSE))</f>
        <v>24.139807040119571</v>
      </c>
      <c r="M382" s="407"/>
      <c r="N382" s="362">
        <f>IF(OR(ISERROR(VLOOKUP($E382&amp;$D$91&amp;$D$92,'CCG data'!$A:$AD,'CCG data'!G$3,FALSE)),ISBLANK(VLOOKUP($E382&amp;$D$91&amp;$D$92,'CCG data'!$A:$AD,'CCG data'!G$3,FALSE))),"",VLOOKUP($E382&amp;$D$91&amp;$D$92,'CCG data'!$A:$AD,'CCG data'!G$3,FALSE))</f>
        <v>541</v>
      </c>
      <c r="P382" s="397" t="str">
        <f>IF(OR(ISERROR(VLOOKUP($E382&amp;$D$91&amp;$D$92,'CCG data'!$A:$AD,'CCG data'!B$3,FALSE)),ISBLANK(VLOOKUP($E382&amp;$D$91&amp;$D$92,'CCG data'!$A:$AD,'CCG data'!B$3,FALSE))),"",VLOOKUP($E382&amp;$D$91&amp;$D$92,'CCG data'!$A:$AD,'CCG data'!B$3,FALSE))</f>
        <v/>
      </c>
      <c r="Q382" s="263"/>
      <c r="R382" s="263">
        <f>IF(OR(ISERROR(VLOOKUP($E382&amp;$D$91&amp;$D$92,'CCG data'!$A:$AD,'CCG data'!C$3,FALSE)),ISBLANK(VLOOKUP($E382&amp;$D$91&amp;$D$92,'CCG data'!$A:$AD,'CCG data'!C$3,FALSE))),"",VLOOKUP($E382&amp;$D$91&amp;$D$92,'CCG data'!$A:$AD,'CCG data'!C$3,FALSE))</f>
        <v>0.74306839186691309</v>
      </c>
      <c r="S382" s="263"/>
      <c r="T382" s="263">
        <f>IF(OR(ISERROR(VLOOKUP($E382&amp;$D$91&amp;$D$92,'CCG data'!$A:$AD,'CCG data'!D$3,FALSE)),ISBLANK(VLOOKUP($E382&amp;$D$91&amp;$D$92,'CCG data'!$A:$AD,'CCG data'!D$3,FALSE))),"",VLOOKUP($E382&amp;$D$91&amp;$D$92,'CCG data'!$A:$AD,'CCG data'!D$3,FALSE))</f>
        <v>9.9815157116451017E-2</v>
      </c>
      <c r="U382" s="263"/>
      <c r="V382" s="263">
        <f>IF(OR(ISERROR(VLOOKUP($E382&amp;$D$91&amp;$D$92,'CCG data'!$A:$AD,'CCG data'!E$3,FALSE)),ISBLANK(VLOOKUP($E382&amp;$D$91&amp;$D$92,'CCG data'!$A:$AD,'CCG data'!E$3,FALSE))),"",VLOOKUP($E382&amp;$D$91&amp;$D$92,'CCG data'!$A:$AD,'CCG data'!E$3,FALSE))</f>
        <v>0.15711645101663585</v>
      </c>
      <c r="W382" s="398"/>
      <c r="Z382" s="163">
        <f>IFERROR(VLOOKUP($E382&amp;$D$92, Outliers!$A$4:$P$214,13,FALSE),"0")</f>
        <v>0</v>
      </c>
      <c r="AA382" s="163">
        <f>IFERROR(VLOOKUP($E382&amp;$D$92, Outliers!$A$4:$P$214,14,FALSE),"0")</f>
        <v>0</v>
      </c>
      <c r="AB382" s="163">
        <f>IFERROR(VLOOKUP($E382&amp;$D$92, Outliers!$A$4:$P$214,15,FALSE),"0")</f>
        <v>0</v>
      </c>
    </row>
    <row r="383" spans="4:28" x14ac:dyDescent="0.25">
      <c r="D383" s="318"/>
      <c r="E383" s="103" t="s">
        <v>27</v>
      </c>
      <c r="F383" s="95" t="str">
        <f>IF(P382="","",VLOOKUP($E382&amp;$D$91&amp;$D$92,'CCG data'!$A:$AD,'CCG data'!W$3,FALSE))</f>
        <v/>
      </c>
      <c r="G383" s="96" t="str">
        <f>IF(P382="","",VLOOKUP($E382&amp;$D$91&amp;$D$92,'CCG data'!$A:$AD,'CCG data'!X$3,FALSE))</f>
        <v/>
      </c>
      <c r="H383" s="96">
        <f>IF(R382="","",VLOOKUP($E382&amp;$D$91&amp;$D$92,'CCG data'!$A:$AD,'CCG data'!Y$3,FALSE))</f>
        <v>105.79504848506951</v>
      </c>
      <c r="I383" s="96">
        <f>IF(R382="","",VLOOKUP($E382&amp;$D$91&amp;$D$92,'CCG data'!$A:$AD,'CCG data'!Z$3,FALSE))</f>
        <v>128.72031212904591</v>
      </c>
      <c r="J383" s="96">
        <f>IF(T382="","",VLOOKUP($E382&amp;$D$91&amp;$D$92,'CCG data'!$A:$AD,'CCG data'!AA$3,FALSE))</f>
        <v>13.168488702281916</v>
      </c>
      <c r="K383" s="96">
        <f>IF(T382="","",VLOOKUP($E382&amp;$D$91&amp;$D$92,'CCG data'!$A:$AD,'CCG data'!AB$3,FALSE))</f>
        <v>22.748292079716482</v>
      </c>
      <c r="L383" s="96">
        <f>IF(V382="","",VLOOKUP($E382&amp;$D$91&amp;$D$92,'CCG data'!$A:$AD,'CCG data'!AC$3,FALSE))</f>
        <v>19.007880835109756</v>
      </c>
      <c r="M383" s="96">
        <f>IF(V382="","",VLOOKUP($E382&amp;$D$91&amp;$D$92,'CCG data'!$A:$AD,'CCG data'!AD$3,FALSE))</f>
        <v>29.271733245129386</v>
      </c>
      <c r="N383" s="363"/>
      <c r="P383" s="150" t="str">
        <f>IF(P382="","",VLOOKUP($E382&amp;$D$91&amp;$D$92,'CCG data'!$A:$AD,'CCG data'!I$3,FALSE))</f>
        <v/>
      </c>
      <c r="Q383" s="15" t="str">
        <f>IF(P382="","",VLOOKUP($E382&amp;$D$91&amp;$D$92,'CCG data'!$A:$AD,'CCG data'!J$3,FALSE))</f>
        <v/>
      </c>
      <c r="R383" s="15">
        <f>IF(R382="","",VLOOKUP($E382&amp;$D$91&amp;$D$92,'CCG data'!$A:$AD,'CCG data'!K$3,FALSE))</f>
        <v>0.70499999999999996</v>
      </c>
      <c r="S383" s="15">
        <f>IF(R382="","",VLOOKUP($E382&amp;$D$91&amp;$D$92,'CCG data'!$A:$AD,'CCG data'!L$3,FALSE))</f>
        <v>0.77800000000000002</v>
      </c>
      <c r="T383" s="15">
        <f>IF(T382="","",VLOOKUP($E382&amp;$D$91&amp;$D$92,'CCG data'!$A:$AD,'CCG data'!M$3,FALSE))</f>
        <v>7.6999999999999999E-2</v>
      </c>
      <c r="U383" s="15">
        <f>IF(T382="","",VLOOKUP($E382&amp;$D$91&amp;$D$92,'CCG data'!$A:$AD,'CCG data'!N$3,FALSE))</f>
        <v>0.128</v>
      </c>
      <c r="V383" s="15">
        <f>IF(V382="","",VLOOKUP($E382&amp;$D$91&amp;$D$92,'CCG data'!$A:$AD,'CCG data'!O$3,FALSE))</f>
        <v>0.129</v>
      </c>
      <c r="W383" s="135">
        <f>IF(V382="","",VLOOKUP($E382&amp;$D$91&amp;$D$92,'CCG data'!$A:$AD,'CCG data'!P$3,FALSE))</f>
        <v>0.19</v>
      </c>
      <c r="Z383" s="163" t="str">
        <f>IFERROR(VLOOKUP($E383&amp;$D$92, Outliers!$A$4:$P$214,13,FALSE),"0")</f>
        <v>0</v>
      </c>
      <c r="AA383" s="163" t="str">
        <f>IFERROR(VLOOKUP($E383&amp;$D$92, Outliers!$A$4:$P$214,14,FALSE),"0")</f>
        <v>0</v>
      </c>
      <c r="AB383" s="163" t="str">
        <f>IFERROR(VLOOKUP($E383&amp;$D$92, Outliers!$A$4:$P$214,15,FALSE),"0")</f>
        <v>0</v>
      </c>
    </row>
    <row r="384" spans="4:28" ht="15.75" x14ac:dyDescent="0.25">
      <c r="D384" s="318"/>
      <c r="E384" s="104" t="s">
        <v>251</v>
      </c>
      <c r="F384" s="405" t="str">
        <f>IF(OR(ISERROR(VLOOKUP($E384&amp;$D$91&amp;$D$92,'CCG data'!$A:$AD,'CCG data'!R$3,FALSE)),ISBLANK(VLOOKUP($E384&amp;$D$91&amp;$D$92,'CCG data'!$A:$AD,'CCG data'!R$3,FALSE))),"",VLOOKUP($E384&amp;$D$91&amp;$D$92,'CCG data'!$A:$AD,'CCG data'!R$3,FALSE))</f>
        <v/>
      </c>
      <c r="G384" s="406"/>
      <c r="H384" s="406">
        <f>IF(OR(ISERROR(VLOOKUP($E384&amp;$D$91&amp;$D$92,'CCG data'!$A:$AD,'CCG data'!S$3,FALSE)),ISBLANK(VLOOKUP($E384&amp;$D$91&amp;$D$92,'CCG data'!$A:$AD,'CCG data'!S$3,FALSE))),"",VLOOKUP($E384&amp;$D$91&amp;$D$92,'CCG data'!$A:$AD,'CCG data'!S$3,FALSE))</f>
        <v>188.17336440737179</v>
      </c>
      <c r="I384" s="406"/>
      <c r="J384" s="406">
        <f>IF(OR(ISERROR(VLOOKUP($E384&amp;$D$91&amp;$D$92,'CCG data'!$A:$AD,'CCG data'!T$3,FALSE)),ISBLANK(VLOOKUP($E384&amp;$D$91&amp;$D$92,'CCG data'!$A:$AD,'CCG data'!T$3,FALSE))),"",VLOOKUP($E384&amp;$D$91&amp;$D$92,'CCG data'!$A:$AD,'CCG data'!T$3,FALSE))</f>
        <v>12.218115462727797</v>
      </c>
      <c r="K384" s="406"/>
      <c r="L384" s="406">
        <f>IF(OR(ISERROR(VLOOKUP($E384&amp;$D$91&amp;$D$92,'CCG data'!$A:$AD,'CCG data'!U$3,FALSE)),ISBLANK(VLOOKUP($E384&amp;$D$91&amp;$D$92,'CCG data'!$A:$AD,'CCG data'!U$3,FALSE))),"",VLOOKUP($E384&amp;$D$91&amp;$D$92,'CCG data'!$A:$AD,'CCG data'!U$3,FALSE))</f>
        <v>33.641961223411947</v>
      </c>
      <c r="M384" s="407"/>
      <c r="N384" s="362">
        <f>IF(OR(ISERROR(VLOOKUP($E384&amp;$D$91&amp;$D$92,'CCG data'!$A:$AD,'CCG data'!G$3,FALSE)),ISBLANK(VLOOKUP($E384&amp;$D$91&amp;$D$92,'CCG data'!$A:$AD,'CCG data'!G$3,FALSE))),"",VLOOKUP($E384&amp;$D$91&amp;$D$92,'CCG data'!$A:$AD,'CCG data'!G$3,FALSE))</f>
        <v>2155</v>
      </c>
      <c r="P384" s="397" t="str">
        <f>IF(OR(ISERROR(VLOOKUP($E384&amp;$D$91&amp;$D$92,'CCG data'!$A:$AD,'CCG data'!B$3,FALSE)),ISBLANK(VLOOKUP($E384&amp;$D$91&amp;$D$92,'CCG data'!$A:$AD,'CCG data'!B$3,FALSE))),"",VLOOKUP($E384&amp;$D$91&amp;$D$92,'CCG data'!$A:$AD,'CCG data'!B$3,FALSE))</f>
        <v/>
      </c>
      <c r="Q384" s="263"/>
      <c r="R384" s="263">
        <f>IF(OR(ISERROR(VLOOKUP($E384&amp;$D$91&amp;$D$92,'CCG data'!$A:$AD,'CCG data'!C$3,FALSE)),ISBLANK(VLOOKUP($E384&amp;$D$91&amp;$D$92,'CCG data'!$A:$AD,'CCG data'!C$3,FALSE))),"",VLOOKUP($E384&amp;$D$91&amp;$D$92,'CCG data'!$A:$AD,'CCG data'!C$3,FALSE))</f>
        <v>0.80556844547563811</v>
      </c>
      <c r="S384" s="263"/>
      <c r="T384" s="263">
        <f>IF(OR(ISERROR(VLOOKUP($E384&amp;$D$91&amp;$D$92,'CCG data'!$A:$AD,'CCG data'!D$3,FALSE)),ISBLANK(VLOOKUP($E384&amp;$D$91&amp;$D$92,'CCG data'!$A:$AD,'CCG data'!D$3,FALSE))),"",VLOOKUP($E384&amp;$D$91&amp;$D$92,'CCG data'!$A:$AD,'CCG data'!D$3,FALSE))</f>
        <v>4.8723897911832945E-2</v>
      </c>
      <c r="U384" s="263"/>
      <c r="V384" s="263">
        <f>IF(OR(ISERROR(VLOOKUP($E384&amp;$D$91&amp;$D$92,'CCG data'!$A:$AD,'CCG data'!E$3,FALSE)),ISBLANK(VLOOKUP($E384&amp;$D$91&amp;$D$92,'CCG data'!$A:$AD,'CCG data'!E$3,FALSE))),"",VLOOKUP($E384&amp;$D$91&amp;$D$92,'CCG data'!$A:$AD,'CCG data'!E$3,FALSE))</f>
        <v>0.14570765661252899</v>
      </c>
      <c r="W384" s="398"/>
      <c r="Z384" s="163">
        <f>IFERROR(VLOOKUP($E384&amp;$D$92, Outliers!$A$4:$P$214,13,FALSE),"0")</f>
        <v>1</v>
      </c>
      <c r="AA384" s="163">
        <f>IFERROR(VLOOKUP($E384&amp;$D$92, Outliers!$A$4:$P$214,14,FALSE),"0")</f>
        <v>1</v>
      </c>
      <c r="AB384" s="163">
        <f>IFERROR(VLOOKUP($E384&amp;$D$92, Outliers!$A$4:$P$214,15,FALSE),"0")</f>
        <v>1</v>
      </c>
    </row>
    <row r="385" spans="4:28" x14ac:dyDescent="0.25">
      <c r="D385" s="318"/>
      <c r="E385" s="103" t="s">
        <v>27</v>
      </c>
      <c r="F385" s="95" t="str">
        <f>IF(P384="","",VLOOKUP($E384&amp;$D$91&amp;$D$92,'CCG data'!$A:$AD,'CCG data'!W$3,FALSE))</f>
        <v/>
      </c>
      <c r="G385" s="96" t="str">
        <f>IF(P384="","",VLOOKUP($E384&amp;$D$91&amp;$D$92,'CCG data'!$A:$AD,'CCG data'!X$3,FALSE))</f>
        <v/>
      </c>
      <c r="H385" s="96">
        <f>IF(R384="","",VLOOKUP($E384&amp;$D$91&amp;$D$92,'CCG data'!$A:$AD,'CCG data'!Y$3,FALSE))</f>
        <v>179.32140607845014</v>
      </c>
      <c r="I385" s="96">
        <f>IF(R384="","",VLOOKUP($E384&amp;$D$91&amp;$D$92,'CCG data'!$A:$AD,'CCG data'!Z$3,FALSE))</f>
        <v>197.02532273629345</v>
      </c>
      <c r="J385" s="96">
        <f>IF(T384="","",VLOOKUP($E384&amp;$D$91&amp;$D$92,'CCG data'!$A:$AD,'CCG data'!AA$3,FALSE))</f>
        <v>9.881078147539343</v>
      </c>
      <c r="K385" s="96">
        <f>IF(T384="","",VLOOKUP($E384&amp;$D$91&amp;$D$92,'CCG data'!$A:$AD,'CCG data'!AB$3,FALSE))</f>
        <v>14.55515277791625</v>
      </c>
      <c r="L385" s="96">
        <f>IF(V384="","",VLOOKUP($E384&amp;$D$91&amp;$D$92,'CCG data'!$A:$AD,'CCG data'!AC$3,FALSE))</f>
        <v>29.92085083954359</v>
      </c>
      <c r="M385" s="96">
        <f>IF(V384="","",VLOOKUP($E384&amp;$D$91&amp;$D$92,'CCG data'!$A:$AD,'CCG data'!AD$3,FALSE))</f>
        <v>37.363071607280304</v>
      </c>
      <c r="N385" s="363"/>
      <c r="P385" s="150" t="str">
        <f>IF(P384="","",VLOOKUP($E384&amp;$D$91&amp;$D$92,'CCG data'!$A:$AD,'CCG data'!I$3,FALSE))</f>
        <v/>
      </c>
      <c r="Q385" s="15" t="str">
        <f>IF(P384="","",VLOOKUP($E384&amp;$D$91&amp;$D$92,'CCG data'!$A:$AD,'CCG data'!J$3,FALSE))</f>
        <v/>
      </c>
      <c r="R385" s="15">
        <f>IF(R384="","",VLOOKUP($E384&amp;$D$91&amp;$D$92,'CCG data'!$A:$AD,'CCG data'!K$3,FALSE))</f>
        <v>0.78800000000000003</v>
      </c>
      <c r="S385" s="15">
        <f>IF(R384="","",VLOOKUP($E384&amp;$D$91&amp;$D$92,'CCG data'!$A:$AD,'CCG data'!L$3,FALSE))</f>
        <v>0.82199999999999995</v>
      </c>
      <c r="T385" s="15">
        <f>IF(T384="","",VLOOKUP($E384&amp;$D$91&amp;$D$92,'CCG data'!$A:$AD,'CCG data'!M$3,FALSE))</f>
        <v>0.04</v>
      </c>
      <c r="U385" s="15">
        <f>IF(T384="","",VLOOKUP($E384&amp;$D$91&amp;$D$92,'CCG data'!$A:$AD,'CCG data'!N$3,FALSE))</f>
        <v>5.8999999999999997E-2</v>
      </c>
      <c r="V385" s="15">
        <f>IF(V384="","",VLOOKUP($E384&amp;$D$91&amp;$D$92,'CCG data'!$A:$AD,'CCG data'!O$3,FALSE))</f>
        <v>0.13100000000000001</v>
      </c>
      <c r="W385" s="135">
        <f>IF(V384="","",VLOOKUP($E384&amp;$D$91&amp;$D$92,'CCG data'!$A:$AD,'CCG data'!P$3,FALSE))</f>
        <v>0.161</v>
      </c>
      <c r="Z385" s="163" t="str">
        <f>IFERROR(VLOOKUP($E385&amp;$D$92, Outliers!$A$4:$P$214,13,FALSE),"0")</f>
        <v>0</v>
      </c>
      <c r="AA385" s="163" t="str">
        <f>IFERROR(VLOOKUP($E385&amp;$D$92, Outliers!$A$4:$P$214,14,FALSE),"0")</f>
        <v>0</v>
      </c>
      <c r="AB385" s="163" t="str">
        <f>IFERROR(VLOOKUP($E385&amp;$D$92, Outliers!$A$4:$P$214,15,FALSE),"0")</f>
        <v>0</v>
      </c>
    </row>
    <row r="386" spans="4:28" ht="15.75" x14ac:dyDescent="0.25">
      <c r="D386" s="318"/>
      <c r="E386" s="104" t="s">
        <v>252</v>
      </c>
      <c r="F386" s="405" t="str">
        <f>IF(OR(ISERROR(VLOOKUP($E386&amp;$D$91&amp;$D$92,'CCG data'!$A:$AD,'CCG data'!R$3,FALSE)),ISBLANK(VLOOKUP($E386&amp;$D$91&amp;$D$92,'CCG data'!$A:$AD,'CCG data'!R$3,FALSE))),"",VLOOKUP($E386&amp;$D$91&amp;$D$92,'CCG data'!$A:$AD,'CCG data'!R$3,FALSE))</f>
        <v/>
      </c>
      <c r="G386" s="406"/>
      <c r="H386" s="406">
        <f>IF(OR(ISERROR(VLOOKUP($E386&amp;$D$91&amp;$D$92,'CCG data'!$A:$AD,'CCG data'!S$3,FALSE)),ISBLANK(VLOOKUP($E386&amp;$D$91&amp;$D$92,'CCG data'!$A:$AD,'CCG data'!S$3,FALSE))),"",VLOOKUP($E386&amp;$D$91&amp;$D$92,'CCG data'!$A:$AD,'CCG data'!S$3,FALSE))</f>
        <v>134.10482896336688</v>
      </c>
      <c r="I386" s="406"/>
      <c r="J386" s="406">
        <f>IF(OR(ISERROR(VLOOKUP($E386&amp;$D$91&amp;$D$92,'CCG data'!$A:$AD,'CCG data'!T$3,FALSE)),ISBLANK(VLOOKUP($E386&amp;$D$91&amp;$D$92,'CCG data'!$A:$AD,'CCG data'!T$3,FALSE))),"",VLOOKUP($E386&amp;$D$91&amp;$D$92,'CCG data'!$A:$AD,'CCG data'!T$3,FALSE))</f>
        <v>19.426405146000508</v>
      </c>
      <c r="K386" s="406"/>
      <c r="L386" s="406">
        <f>IF(OR(ISERROR(VLOOKUP($E386&amp;$D$91&amp;$D$92,'CCG data'!$A:$AD,'CCG data'!U$3,FALSE)),ISBLANK(VLOOKUP($E386&amp;$D$91&amp;$D$92,'CCG data'!$A:$AD,'CCG data'!U$3,FALSE))),"",VLOOKUP($E386&amp;$D$91&amp;$D$92,'CCG data'!$A:$AD,'CCG data'!U$3,FALSE))</f>
        <v>26.711729930174251</v>
      </c>
      <c r="M386" s="407"/>
      <c r="N386" s="362">
        <f>IF(OR(ISERROR(VLOOKUP($E386&amp;$D$91&amp;$D$92,'CCG data'!$A:$AD,'CCG data'!G$3,FALSE)),ISBLANK(VLOOKUP($E386&amp;$D$91&amp;$D$92,'CCG data'!$A:$AD,'CCG data'!G$3,FALSE))),"",VLOOKUP($E386&amp;$D$91&amp;$D$92,'CCG data'!$A:$AD,'CCG data'!G$3,FALSE))</f>
        <v>4726</v>
      </c>
      <c r="P386" s="397" t="str">
        <f>IF(OR(ISERROR(VLOOKUP($E386&amp;$D$91&amp;$D$92,'CCG data'!$A:$AD,'CCG data'!B$3,FALSE)),ISBLANK(VLOOKUP($E386&amp;$D$91&amp;$D$92,'CCG data'!$A:$AD,'CCG data'!B$3,FALSE))),"",VLOOKUP($E386&amp;$D$91&amp;$D$92,'CCG data'!$A:$AD,'CCG data'!B$3,FALSE))</f>
        <v/>
      </c>
      <c r="Q386" s="263"/>
      <c r="R386" s="263">
        <f>IF(OR(ISERROR(VLOOKUP($E386&amp;$D$91&amp;$D$92,'CCG data'!$A:$AD,'CCG data'!C$3,FALSE)),ISBLANK(VLOOKUP($E386&amp;$D$91&amp;$D$92,'CCG data'!$A:$AD,'CCG data'!C$3,FALSE))),"",VLOOKUP($E386&amp;$D$91&amp;$D$92,'CCG data'!$A:$AD,'CCG data'!C$3,FALSE))</f>
        <v>0.75179856115107913</v>
      </c>
      <c r="S386" s="263"/>
      <c r="T386" s="263">
        <f>IF(OR(ISERROR(VLOOKUP($E386&amp;$D$91&amp;$D$92,'CCG data'!$A:$AD,'CCG data'!D$3,FALSE)),ISBLANK(VLOOKUP($E386&amp;$D$91&amp;$D$92,'CCG data'!$A:$AD,'CCG data'!D$3,FALSE))),"",VLOOKUP($E386&amp;$D$91&amp;$D$92,'CCG data'!$A:$AD,'CCG data'!D$3,FALSE))</f>
        <v>9.9873042742276763E-2</v>
      </c>
      <c r="U386" s="263"/>
      <c r="V386" s="263">
        <f>IF(OR(ISERROR(VLOOKUP($E386&amp;$D$91&amp;$D$92,'CCG data'!$A:$AD,'CCG data'!E$3,FALSE)),ISBLANK(VLOOKUP($E386&amp;$D$91&amp;$D$92,'CCG data'!$A:$AD,'CCG data'!E$3,FALSE))),"",VLOOKUP($E386&amp;$D$91&amp;$D$92,'CCG data'!$A:$AD,'CCG data'!E$3,FALSE))</f>
        <v>0.14832839610664408</v>
      </c>
      <c r="W386" s="398"/>
      <c r="Z386" s="163">
        <f>IFERROR(VLOOKUP($E386&amp;$D$92, Outliers!$A$4:$P$214,13,FALSE),"0")</f>
        <v>0</v>
      </c>
      <c r="AA386" s="163">
        <f>IFERROR(VLOOKUP($E386&amp;$D$92, Outliers!$A$4:$P$214,14,FALSE),"0")</f>
        <v>0</v>
      </c>
      <c r="AB386" s="163">
        <f>IFERROR(VLOOKUP($E386&amp;$D$92, Outliers!$A$4:$P$214,15,FALSE),"0")</f>
        <v>0</v>
      </c>
    </row>
    <row r="387" spans="4:28" x14ac:dyDescent="0.25">
      <c r="D387" s="318"/>
      <c r="E387" s="103" t="s">
        <v>27</v>
      </c>
      <c r="F387" s="95" t="str">
        <f>IF(P386="","",VLOOKUP($E386&amp;$D$91&amp;$D$92,'CCG data'!$A:$AD,'CCG data'!W$3,FALSE))</f>
        <v/>
      </c>
      <c r="G387" s="96" t="str">
        <f>IF(P386="","",VLOOKUP($E386&amp;$D$91&amp;$D$92,'CCG data'!$A:$AD,'CCG data'!X$3,FALSE))</f>
        <v/>
      </c>
      <c r="H387" s="96">
        <f>IF(R386="","",VLOOKUP($E386&amp;$D$91&amp;$D$92,'CCG data'!$A:$AD,'CCG data'!Y$3,FALSE))</f>
        <v>129.69519151405882</v>
      </c>
      <c r="I387" s="96">
        <f>IF(R386="","",VLOOKUP($E386&amp;$D$91&amp;$D$92,'CCG data'!$A:$AD,'CCG data'!Z$3,FALSE))</f>
        <v>138.51446641267495</v>
      </c>
      <c r="J387" s="96">
        <f>IF(T386="","",VLOOKUP($E386&amp;$D$91&amp;$D$92,'CCG data'!$A:$AD,'CCG data'!AA$3,FALSE))</f>
        <v>17.673826507547599</v>
      </c>
      <c r="K387" s="96">
        <f>IF(T386="","",VLOOKUP($E386&amp;$D$91&amp;$D$92,'CCG data'!$A:$AD,'CCG data'!AB$3,FALSE))</f>
        <v>21.178983784453418</v>
      </c>
      <c r="L387" s="96">
        <f>IF(V386="","",VLOOKUP($E386&amp;$D$91&amp;$D$92,'CCG data'!$A:$AD,'CCG data'!AC$3,FALSE))</f>
        <v>24.734309223912074</v>
      </c>
      <c r="M387" s="96">
        <f>IF(V386="","",VLOOKUP($E386&amp;$D$91&amp;$D$92,'CCG data'!$A:$AD,'CCG data'!AD$3,FALSE))</f>
        <v>28.689150636436427</v>
      </c>
      <c r="N387" s="363"/>
      <c r="P387" s="150" t="str">
        <f>IF(P386="","",VLOOKUP($E386&amp;$D$91&amp;$D$92,'CCG data'!$A:$AD,'CCG data'!I$3,FALSE))</f>
        <v/>
      </c>
      <c r="Q387" s="15" t="str">
        <f>IF(P386="","",VLOOKUP($E386&amp;$D$91&amp;$D$92,'CCG data'!$A:$AD,'CCG data'!J$3,FALSE))</f>
        <v/>
      </c>
      <c r="R387" s="15">
        <f>IF(R386="","",VLOOKUP($E386&amp;$D$91&amp;$D$92,'CCG data'!$A:$AD,'CCG data'!K$3,FALSE))</f>
        <v>0.73899999999999999</v>
      </c>
      <c r="S387" s="15">
        <f>IF(R386="","",VLOOKUP($E386&amp;$D$91&amp;$D$92,'CCG data'!$A:$AD,'CCG data'!L$3,FALSE))</f>
        <v>0.76400000000000001</v>
      </c>
      <c r="T387" s="15">
        <f>IF(T386="","",VLOOKUP($E386&amp;$D$91&amp;$D$92,'CCG data'!$A:$AD,'CCG data'!M$3,FALSE))</f>
        <v>9.1999999999999998E-2</v>
      </c>
      <c r="U387" s="15">
        <f>IF(T386="","",VLOOKUP($E386&amp;$D$91&amp;$D$92,'CCG data'!$A:$AD,'CCG data'!N$3,FALSE))</f>
        <v>0.109</v>
      </c>
      <c r="V387" s="15">
        <f>IF(V386="","",VLOOKUP($E386&amp;$D$91&amp;$D$92,'CCG data'!$A:$AD,'CCG data'!O$3,FALSE))</f>
        <v>0.13800000000000001</v>
      </c>
      <c r="W387" s="135">
        <f>IF(V386="","",VLOOKUP($E386&amp;$D$91&amp;$D$92,'CCG data'!$A:$AD,'CCG data'!P$3,FALSE))</f>
        <v>0.159</v>
      </c>
      <c r="Z387" s="163" t="str">
        <f>IFERROR(VLOOKUP($E387&amp;$D$92, Outliers!$A$4:$P$214,13,FALSE),"0")</f>
        <v>0</v>
      </c>
      <c r="AA387" s="163" t="str">
        <f>IFERROR(VLOOKUP($E387&amp;$D$92, Outliers!$A$4:$P$214,14,FALSE),"0")</f>
        <v>0</v>
      </c>
      <c r="AB387" s="163" t="str">
        <f>IFERROR(VLOOKUP($E387&amp;$D$92, Outliers!$A$4:$P$214,15,FALSE),"0")</f>
        <v>0</v>
      </c>
    </row>
    <row r="388" spans="4:28" ht="15.75" x14ac:dyDescent="0.25">
      <c r="D388" s="318"/>
      <c r="E388" s="104" t="s">
        <v>253</v>
      </c>
      <c r="F388" s="405" t="str">
        <f>IF(OR(ISERROR(VLOOKUP($E388&amp;$D$91&amp;$D$92,'CCG data'!$A:$AD,'CCG data'!R$3,FALSE)),ISBLANK(VLOOKUP($E388&amp;$D$91&amp;$D$92,'CCG data'!$A:$AD,'CCG data'!R$3,FALSE))),"",VLOOKUP($E388&amp;$D$91&amp;$D$92,'CCG data'!$A:$AD,'CCG data'!R$3,FALSE))</f>
        <v/>
      </c>
      <c r="G388" s="406"/>
      <c r="H388" s="406">
        <f>IF(OR(ISERROR(VLOOKUP($E388&amp;$D$91&amp;$D$92,'CCG data'!$A:$AD,'CCG data'!S$3,FALSE)),ISBLANK(VLOOKUP($E388&amp;$D$91&amp;$D$92,'CCG data'!$A:$AD,'CCG data'!S$3,FALSE))),"",VLOOKUP($E388&amp;$D$91&amp;$D$92,'CCG data'!$A:$AD,'CCG data'!S$3,FALSE))</f>
        <v>139.10865067154319</v>
      </c>
      <c r="I388" s="406"/>
      <c r="J388" s="406">
        <f>IF(OR(ISERROR(VLOOKUP($E388&amp;$D$91&amp;$D$92,'CCG data'!$A:$AD,'CCG data'!T$3,FALSE)),ISBLANK(VLOOKUP($E388&amp;$D$91&amp;$D$92,'CCG data'!$A:$AD,'CCG data'!T$3,FALSE))),"",VLOOKUP($E388&amp;$D$91&amp;$D$92,'CCG data'!$A:$AD,'CCG data'!T$3,FALSE))</f>
        <v>22.242134957411608</v>
      </c>
      <c r="K388" s="406"/>
      <c r="L388" s="406">
        <f>IF(OR(ISERROR(VLOOKUP($E388&amp;$D$91&amp;$D$92,'CCG data'!$A:$AD,'CCG data'!U$3,FALSE)),ISBLANK(VLOOKUP($E388&amp;$D$91&amp;$D$92,'CCG data'!$A:$AD,'CCG data'!U$3,FALSE))),"",VLOOKUP($E388&amp;$D$91&amp;$D$92,'CCG data'!$A:$AD,'CCG data'!U$3,FALSE))</f>
        <v>20.720976487952825</v>
      </c>
      <c r="M388" s="407"/>
      <c r="N388" s="362">
        <f>IF(OR(ISERROR(VLOOKUP($E388&amp;$D$91&amp;$D$92,'CCG data'!$A:$AD,'CCG data'!G$3,FALSE)),ISBLANK(VLOOKUP($E388&amp;$D$91&amp;$D$92,'CCG data'!$A:$AD,'CCG data'!G$3,FALSE))),"",VLOOKUP($E388&amp;$D$91&amp;$D$92,'CCG data'!$A:$AD,'CCG data'!G$3,FALSE))</f>
        <v>1386</v>
      </c>
      <c r="P388" s="397" t="str">
        <f>IF(OR(ISERROR(VLOOKUP($E388&amp;$D$91&amp;$D$92,'CCG data'!$A:$AD,'CCG data'!B$3,FALSE)),ISBLANK(VLOOKUP($E388&amp;$D$91&amp;$D$92,'CCG data'!$A:$AD,'CCG data'!B$3,FALSE))),"",VLOOKUP($E388&amp;$D$91&amp;$D$92,'CCG data'!$A:$AD,'CCG data'!B$3,FALSE))</f>
        <v/>
      </c>
      <c r="Q388" s="263"/>
      <c r="R388" s="263">
        <f>IF(OR(ISERROR(VLOOKUP($E388&amp;$D$91&amp;$D$92,'CCG data'!$A:$AD,'CCG data'!C$3,FALSE)),ISBLANK(VLOOKUP($E388&amp;$D$91&amp;$D$92,'CCG data'!$A:$AD,'CCG data'!C$3,FALSE))),"",VLOOKUP($E388&amp;$D$91&amp;$D$92,'CCG data'!$A:$AD,'CCG data'!C$3,FALSE))</f>
        <v>0.77561327561327564</v>
      </c>
      <c r="S388" s="263"/>
      <c r="T388" s="263">
        <f>IF(OR(ISERROR(VLOOKUP($E388&amp;$D$91&amp;$D$92,'CCG data'!$A:$AD,'CCG data'!D$3,FALSE)),ISBLANK(VLOOKUP($E388&amp;$D$91&amp;$D$92,'CCG data'!$A:$AD,'CCG data'!D$3,FALSE))),"",VLOOKUP($E388&amp;$D$91&amp;$D$92,'CCG data'!$A:$AD,'CCG data'!D$3,FALSE))</f>
        <v>0.10822510822510822</v>
      </c>
      <c r="U388" s="263"/>
      <c r="V388" s="263">
        <f>IF(OR(ISERROR(VLOOKUP($E388&amp;$D$91&amp;$D$92,'CCG data'!$A:$AD,'CCG data'!E$3,FALSE)),ISBLANK(VLOOKUP($E388&amp;$D$91&amp;$D$92,'CCG data'!$A:$AD,'CCG data'!E$3,FALSE))),"",VLOOKUP($E388&amp;$D$91&amp;$D$92,'CCG data'!$A:$AD,'CCG data'!E$3,FALSE))</f>
        <v>0.11616161616161616</v>
      </c>
      <c r="W388" s="398"/>
      <c r="Z388" s="163">
        <f>IFERROR(VLOOKUP($E388&amp;$D$92, Outliers!$A$4:$P$214,13,FALSE),"0")</f>
        <v>0</v>
      </c>
      <c r="AA388" s="163">
        <f>IFERROR(VLOOKUP($E388&amp;$D$92, Outliers!$A$4:$P$214,14,FALSE),"0")</f>
        <v>1</v>
      </c>
      <c r="AB388" s="163">
        <f>IFERROR(VLOOKUP($E388&amp;$D$92, Outliers!$A$4:$P$214,15,FALSE),"0")</f>
        <v>1</v>
      </c>
    </row>
    <row r="389" spans="4:28" x14ac:dyDescent="0.25">
      <c r="D389" s="318"/>
      <c r="E389" s="103" t="s">
        <v>27</v>
      </c>
      <c r="F389" s="95" t="str">
        <f>IF(P388="","",VLOOKUP($E388&amp;$D$91&amp;$D$92,'CCG data'!$A:$AD,'CCG data'!W$3,FALSE))</f>
        <v/>
      </c>
      <c r="G389" s="96" t="str">
        <f>IF(P388="","",VLOOKUP($E388&amp;$D$91&amp;$D$92,'CCG data'!$A:$AD,'CCG data'!X$3,FALSE))</f>
        <v/>
      </c>
      <c r="H389" s="96">
        <f>IF(R388="","",VLOOKUP($E388&amp;$D$91&amp;$D$92,'CCG data'!$A:$AD,'CCG data'!Y$3,FALSE))</f>
        <v>130.79281349500644</v>
      </c>
      <c r="I389" s="96">
        <f>IF(R388="","",VLOOKUP($E388&amp;$D$91&amp;$D$92,'CCG data'!$A:$AD,'CCG data'!Z$3,FALSE))</f>
        <v>147.42448784807993</v>
      </c>
      <c r="J389" s="96">
        <f>IF(T388="","",VLOOKUP($E388&amp;$D$91&amp;$D$92,'CCG data'!$A:$AD,'CCG data'!AA$3,FALSE))</f>
        <v>18.68265203694072</v>
      </c>
      <c r="K389" s="96">
        <f>IF(T388="","",VLOOKUP($E388&amp;$D$91&amp;$D$92,'CCG data'!$A:$AD,'CCG data'!AB$3,FALSE))</f>
        <v>25.801617877882496</v>
      </c>
      <c r="L389" s="96">
        <f>IF(V388="","",VLOOKUP($E388&amp;$D$91&amp;$D$92,'CCG data'!$A:$AD,'CCG data'!AC$3,FALSE))</f>
        <v>17.520214717224921</v>
      </c>
      <c r="M389" s="96">
        <f>IF(V388="","",VLOOKUP($E388&amp;$D$91&amp;$D$92,'CCG data'!$A:$AD,'CCG data'!AD$3,FALSE))</f>
        <v>23.92173825868073</v>
      </c>
      <c r="N389" s="363"/>
      <c r="P389" s="150" t="str">
        <f>IF(P388="","",VLOOKUP($E388&amp;$D$91&amp;$D$92,'CCG data'!$A:$AD,'CCG data'!I$3,FALSE))</f>
        <v/>
      </c>
      <c r="Q389" s="15" t="str">
        <f>IF(P388="","",VLOOKUP($E388&amp;$D$91&amp;$D$92,'CCG data'!$A:$AD,'CCG data'!J$3,FALSE))</f>
        <v/>
      </c>
      <c r="R389" s="15">
        <f>IF(R388="","",VLOOKUP($E388&amp;$D$91&amp;$D$92,'CCG data'!$A:$AD,'CCG data'!K$3,FALSE))</f>
        <v>0.753</v>
      </c>
      <c r="S389" s="15">
        <f>IF(R388="","",VLOOKUP($E388&amp;$D$91&amp;$D$92,'CCG data'!$A:$AD,'CCG data'!L$3,FALSE))</f>
        <v>0.79700000000000004</v>
      </c>
      <c r="T389" s="15">
        <f>IF(T388="","",VLOOKUP($E388&amp;$D$91&amp;$D$92,'CCG data'!$A:$AD,'CCG data'!M$3,FALSE))</f>
        <v>9.2999999999999999E-2</v>
      </c>
      <c r="U389" s="15">
        <f>IF(T388="","",VLOOKUP($E388&amp;$D$91&amp;$D$92,'CCG data'!$A:$AD,'CCG data'!N$3,FALSE))</f>
        <v>0.126</v>
      </c>
      <c r="V389" s="15">
        <f>IF(V388="","",VLOOKUP($E388&amp;$D$91&amp;$D$92,'CCG data'!$A:$AD,'CCG data'!O$3,FALSE))</f>
        <v>0.1</v>
      </c>
      <c r="W389" s="135">
        <f>IF(V388="","",VLOOKUP($E388&amp;$D$91&amp;$D$92,'CCG data'!$A:$AD,'CCG data'!P$3,FALSE))</f>
        <v>0.13400000000000001</v>
      </c>
      <c r="Z389" s="163" t="str">
        <f>IFERROR(VLOOKUP($E389&amp;$D$92, Outliers!$A$4:$P$214,13,FALSE),"0")</f>
        <v>0</v>
      </c>
      <c r="AA389" s="163" t="str">
        <f>IFERROR(VLOOKUP($E389&amp;$D$92, Outliers!$A$4:$P$214,14,FALSE),"0")</f>
        <v>0</v>
      </c>
      <c r="AB389" s="163" t="str">
        <f>IFERROR(VLOOKUP($E389&amp;$D$92, Outliers!$A$4:$P$214,15,FALSE),"0")</f>
        <v>0</v>
      </c>
    </row>
    <row r="390" spans="4:28" ht="15.75" x14ac:dyDescent="0.25">
      <c r="D390" s="318"/>
      <c r="E390" s="104" t="s">
        <v>421</v>
      </c>
      <c r="F390" s="405" t="str">
        <f>IF(OR(ISERROR(VLOOKUP($E390&amp;$D$91&amp;$D$92,'CCG data'!$A:$AD,'CCG data'!R$3,FALSE)),ISBLANK(VLOOKUP($E390&amp;$D$91&amp;$D$92,'CCG data'!$A:$AD,'CCG data'!R$3,FALSE))),"",VLOOKUP($E390&amp;$D$91&amp;$D$92,'CCG data'!$A:$AD,'CCG data'!R$3,FALSE))</f>
        <v/>
      </c>
      <c r="G390" s="406"/>
      <c r="H390" s="406">
        <f>IF(OR(ISERROR(VLOOKUP($E390&amp;$D$91&amp;$D$92,'CCG data'!$A:$AD,'CCG data'!S$3,FALSE)),ISBLANK(VLOOKUP($E390&amp;$D$91&amp;$D$92,'CCG data'!$A:$AD,'CCG data'!S$3,FALSE))),"",VLOOKUP($E390&amp;$D$91&amp;$D$92,'CCG data'!$A:$AD,'CCG data'!S$3,FALSE))</f>
        <v>136.91934260801591</v>
      </c>
      <c r="I390" s="406"/>
      <c r="J390" s="406">
        <f>IF(OR(ISERROR(VLOOKUP($E390&amp;$D$91&amp;$D$92,'CCG data'!$A:$AD,'CCG data'!T$3,FALSE)),ISBLANK(VLOOKUP($E390&amp;$D$91&amp;$D$92,'CCG data'!$A:$AD,'CCG data'!T$3,FALSE))),"",VLOOKUP($E390&amp;$D$91&amp;$D$92,'CCG data'!$A:$AD,'CCG data'!T$3,FALSE))</f>
        <v>19.991372443490867</v>
      </c>
      <c r="K390" s="406"/>
      <c r="L390" s="406">
        <f>IF(OR(ISERROR(VLOOKUP($E390&amp;$D$91&amp;$D$92,'CCG data'!$A:$AD,'CCG data'!U$3,FALSE)),ISBLANK(VLOOKUP($E390&amp;$D$91&amp;$D$92,'CCG data'!$A:$AD,'CCG data'!U$3,FALSE))),"",VLOOKUP($E390&amp;$D$91&amp;$D$92,'CCG data'!$A:$AD,'CCG data'!U$3,FALSE))</f>
        <v>32.825641153082827</v>
      </c>
      <c r="M390" s="407"/>
      <c r="N390" s="362">
        <f>IF(OR(ISERROR(VLOOKUP($E390&amp;$D$91&amp;$D$92,'CCG data'!$A:$AD,'CCG data'!G$3,FALSE)),ISBLANK(VLOOKUP($E390&amp;$D$91&amp;$D$92,'CCG data'!$A:$AD,'CCG data'!G$3,FALSE))),"",VLOOKUP($E390&amp;$D$91&amp;$D$92,'CCG data'!$A:$AD,'CCG data'!G$3,FALSE))</f>
        <v>2808</v>
      </c>
      <c r="P390" s="397" t="str">
        <f>IF(OR(ISERROR(VLOOKUP($E390&amp;$D$91&amp;$D$92,'CCG data'!$A:$AD,'CCG data'!B$3,FALSE)),ISBLANK(VLOOKUP($E390&amp;$D$91&amp;$D$92,'CCG data'!$A:$AD,'CCG data'!B$3,FALSE))),"",VLOOKUP($E390&amp;$D$91&amp;$D$92,'CCG data'!$A:$AD,'CCG data'!B$3,FALSE))</f>
        <v/>
      </c>
      <c r="Q390" s="263"/>
      <c r="R390" s="263">
        <f>IF(OR(ISERROR(VLOOKUP($E390&amp;$D$91&amp;$D$92,'CCG data'!$A:$AD,'CCG data'!C$3,FALSE)),ISBLANK(VLOOKUP($E390&amp;$D$91&amp;$D$92,'CCG data'!$A:$AD,'CCG data'!C$3,FALSE))),"",VLOOKUP($E390&amp;$D$91&amp;$D$92,'CCG data'!$A:$AD,'CCG data'!C$3,FALSE))</f>
        <v>0.7254273504273504</v>
      </c>
      <c r="S390" s="263"/>
      <c r="T390" s="263">
        <f>IF(OR(ISERROR(VLOOKUP($E390&amp;$D$91&amp;$D$92,'CCG data'!$A:$AD,'CCG data'!D$3,FALSE)),ISBLANK(VLOOKUP($E390&amp;$D$91&amp;$D$92,'CCG data'!$A:$AD,'CCG data'!D$3,FALSE))),"",VLOOKUP($E390&amp;$D$91&amp;$D$92,'CCG data'!$A:$AD,'CCG data'!D$3,FALSE))</f>
        <v>0.1014957264957265</v>
      </c>
      <c r="U390" s="263"/>
      <c r="V390" s="263">
        <f>IF(OR(ISERROR(VLOOKUP($E390&amp;$D$91&amp;$D$92,'CCG data'!$A:$AD,'CCG data'!E$3,FALSE)),ISBLANK(VLOOKUP($E390&amp;$D$91&amp;$D$92,'CCG data'!$A:$AD,'CCG data'!E$3,FALSE))),"",VLOOKUP($E390&amp;$D$91&amp;$D$92,'CCG data'!$A:$AD,'CCG data'!E$3,FALSE))</f>
        <v>0.17307692307692307</v>
      </c>
      <c r="W390" s="398"/>
      <c r="Z390" s="163">
        <f>IFERROR(VLOOKUP($E390&amp;$D$92, Outliers!$A$4:$P$214,13,FALSE),"0")</f>
        <v>0</v>
      </c>
      <c r="AA390" s="163">
        <f>IFERROR(VLOOKUP($E390&amp;$D$92, Outliers!$A$4:$P$214,14,FALSE),"0")</f>
        <v>0</v>
      </c>
      <c r="AB390" s="163">
        <f>IFERROR(VLOOKUP($E390&amp;$D$92, Outliers!$A$4:$P$214,15,FALSE),"0")</f>
        <v>1</v>
      </c>
    </row>
    <row r="391" spans="4:28" x14ac:dyDescent="0.25">
      <c r="D391" s="318"/>
      <c r="E391" s="103" t="s">
        <v>27</v>
      </c>
      <c r="F391" s="95" t="str">
        <f>IF(P390="","",VLOOKUP($E390&amp;$D$91&amp;$D$92,'CCG data'!$A:$AD,'CCG data'!W$3,FALSE))</f>
        <v/>
      </c>
      <c r="G391" s="96" t="str">
        <f>IF(P390="","",VLOOKUP($E390&amp;$D$91&amp;$D$92,'CCG data'!$A:$AD,'CCG data'!X$3,FALSE))</f>
        <v/>
      </c>
      <c r="H391" s="96">
        <f>IF(R390="","",VLOOKUP($E390&amp;$D$91&amp;$D$92,'CCG data'!$A:$AD,'CCG data'!Y$3,FALSE))</f>
        <v>130.97333634736057</v>
      </c>
      <c r="I391" s="96">
        <f>IF(R390="","",VLOOKUP($E390&amp;$D$91&amp;$D$92,'CCG data'!$A:$AD,'CCG data'!Z$3,FALSE))</f>
        <v>142.86534886867125</v>
      </c>
      <c r="J391" s="96">
        <f>IF(T390="","",VLOOKUP($E390&amp;$D$91&amp;$D$92,'CCG data'!$A:$AD,'CCG data'!AA$3,FALSE))</f>
        <v>17.670366505264759</v>
      </c>
      <c r="K391" s="96">
        <f>IF(T390="","",VLOOKUP($E390&amp;$D$91&amp;$D$92,'CCG data'!$A:$AD,'CCG data'!AB$3,FALSE))</f>
        <v>22.312378381716975</v>
      </c>
      <c r="L391" s="96">
        <f>IF(V390="","",VLOOKUP($E390&amp;$D$91&amp;$D$92,'CCG data'!$A:$AD,'CCG data'!AC$3,FALSE))</f>
        <v>29.907198564984213</v>
      </c>
      <c r="M391" s="96">
        <f>IF(V390="","",VLOOKUP($E390&amp;$D$91&amp;$D$92,'CCG data'!$A:$AD,'CCG data'!AD$3,FALSE))</f>
        <v>35.744083741181441</v>
      </c>
      <c r="N391" s="363"/>
      <c r="P391" s="150" t="str">
        <f>IF(P390="","",VLOOKUP($E390&amp;$D$91&amp;$D$92,'CCG data'!$A:$AD,'CCG data'!I$3,FALSE))</f>
        <v/>
      </c>
      <c r="Q391" s="15" t="str">
        <f>IF(P390="","",VLOOKUP($E390&amp;$D$91&amp;$D$92,'CCG data'!$A:$AD,'CCG data'!J$3,FALSE))</f>
        <v/>
      </c>
      <c r="R391" s="15">
        <f>IF(R390="","",VLOOKUP($E390&amp;$D$91&amp;$D$92,'CCG data'!$A:$AD,'CCG data'!K$3,FALSE))</f>
        <v>0.70899999999999996</v>
      </c>
      <c r="S391" s="15">
        <f>IF(R390="","",VLOOKUP($E390&amp;$D$91&amp;$D$92,'CCG data'!$A:$AD,'CCG data'!L$3,FALSE))</f>
        <v>0.74199999999999999</v>
      </c>
      <c r="T391" s="15">
        <f>IF(T390="","",VLOOKUP($E390&amp;$D$91&amp;$D$92,'CCG data'!$A:$AD,'CCG data'!M$3,FALSE))</f>
        <v>9.0999999999999998E-2</v>
      </c>
      <c r="U391" s="15">
        <f>IF(T390="","",VLOOKUP($E390&amp;$D$91&amp;$D$92,'CCG data'!$A:$AD,'CCG data'!N$3,FALSE))</f>
        <v>0.113</v>
      </c>
      <c r="V391" s="15">
        <f>IF(V390="","",VLOOKUP($E390&amp;$D$91&amp;$D$92,'CCG data'!$A:$AD,'CCG data'!O$3,FALSE))</f>
        <v>0.16</v>
      </c>
      <c r="W391" s="135">
        <f>IF(V390="","",VLOOKUP($E390&amp;$D$91&amp;$D$92,'CCG data'!$A:$AD,'CCG data'!P$3,FALSE))</f>
        <v>0.188</v>
      </c>
      <c r="Z391" s="163" t="str">
        <f>IFERROR(VLOOKUP($E391&amp;$D$92, Outliers!$A$4:$P$214,13,FALSE),"0")</f>
        <v>0</v>
      </c>
      <c r="AA391" s="163" t="str">
        <f>IFERROR(VLOOKUP($E391&amp;$D$92, Outliers!$A$4:$P$214,14,FALSE),"0")</f>
        <v>0</v>
      </c>
      <c r="AB391" s="163" t="str">
        <f>IFERROR(VLOOKUP($E391&amp;$D$92, Outliers!$A$4:$P$214,15,FALSE),"0")</f>
        <v>0</v>
      </c>
    </row>
    <row r="392" spans="4:28" ht="15.75" x14ac:dyDescent="0.25">
      <c r="D392" s="318"/>
      <c r="E392" s="104" t="s">
        <v>492</v>
      </c>
      <c r="F392" s="405" t="str">
        <f>IF(OR(ISERROR(VLOOKUP($E392&amp;$D$91&amp;$D$92,'CCG data'!$A:$AD,'CCG data'!R$3,FALSE)),ISBLANK(VLOOKUP($E392&amp;$D$91&amp;$D$92,'CCG data'!$A:$AD,'CCG data'!R$3,FALSE))),"",VLOOKUP($E392&amp;$D$91&amp;$D$92,'CCG data'!$A:$AD,'CCG data'!R$3,FALSE))</f>
        <v/>
      </c>
      <c r="G392" s="406"/>
      <c r="H392" s="406">
        <f>IF(OR(ISERROR(VLOOKUP($E392&amp;$D$91&amp;$D$92,'CCG data'!$A:$AD,'CCG data'!S$3,FALSE)),ISBLANK(VLOOKUP($E392&amp;$D$91&amp;$D$92,'CCG data'!$A:$AD,'CCG data'!S$3,FALSE))),"",VLOOKUP($E392&amp;$D$91&amp;$D$92,'CCG data'!$A:$AD,'CCG data'!S$3,FALSE))</f>
        <v>145.55758848161059</v>
      </c>
      <c r="I392" s="406"/>
      <c r="J392" s="406">
        <f>IF(OR(ISERROR(VLOOKUP($E392&amp;$D$91&amp;$D$92,'CCG data'!$A:$AD,'CCG data'!T$3,FALSE)),ISBLANK(VLOOKUP($E392&amp;$D$91&amp;$D$92,'CCG data'!$A:$AD,'CCG data'!T$3,FALSE))),"",VLOOKUP($E392&amp;$D$91&amp;$D$92,'CCG data'!$A:$AD,'CCG data'!T$3,FALSE))</f>
        <v>13.485521434629103</v>
      </c>
      <c r="K392" s="406"/>
      <c r="L392" s="406">
        <f>IF(OR(ISERROR(VLOOKUP($E392&amp;$D$91&amp;$D$92,'CCG data'!$A:$AD,'CCG data'!U$3,FALSE)),ISBLANK(VLOOKUP($E392&amp;$D$91&amp;$D$92,'CCG data'!$A:$AD,'CCG data'!U$3,FALSE))),"",VLOOKUP($E392&amp;$D$91&amp;$D$92,'CCG data'!$A:$AD,'CCG data'!U$3,FALSE))</f>
        <v>30.827723485019824</v>
      </c>
      <c r="M392" s="407"/>
      <c r="N392" s="362">
        <f>IF(OR(ISERROR(VLOOKUP($E392&amp;$D$91&amp;$D$92,'CCG data'!$A:$AD,'CCG data'!G$3,FALSE)),ISBLANK(VLOOKUP($E392&amp;$D$91&amp;$D$92,'CCG data'!$A:$AD,'CCG data'!G$3,FALSE))),"",VLOOKUP($E392&amp;$D$91&amp;$D$92,'CCG data'!$A:$AD,'CCG data'!G$3,FALSE))</f>
        <v>1875</v>
      </c>
      <c r="P392" s="397" t="str">
        <f>IF(OR(ISERROR(VLOOKUP($E392&amp;$D$91&amp;$D$92,'CCG data'!$A:$AD,'CCG data'!B$3,FALSE)),ISBLANK(VLOOKUP($E392&amp;$D$91&amp;$D$92,'CCG data'!$A:$AD,'CCG data'!B$3,FALSE))),"",VLOOKUP($E392&amp;$D$91&amp;$D$92,'CCG data'!$A:$AD,'CCG data'!B$3,FALSE))</f>
        <v/>
      </c>
      <c r="Q392" s="263"/>
      <c r="R392" s="263">
        <f>IF(OR(ISERROR(VLOOKUP($E392&amp;$D$91&amp;$D$92,'CCG data'!$A:$AD,'CCG data'!C$3,FALSE)),ISBLANK(VLOOKUP($E392&amp;$D$91&amp;$D$92,'CCG data'!$A:$AD,'CCG data'!C$3,FALSE))),"",VLOOKUP($E392&amp;$D$91&amp;$D$92,'CCG data'!$A:$AD,'CCG data'!C$3,FALSE))</f>
        <v>0.77973333333333328</v>
      </c>
      <c r="S392" s="263"/>
      <c r="T392" s="263">
        <f>IF(OR(ISERROR(VLOOKUP($E392&amp;$D$91&amp;$D$92,'CCG data'!$A:$AD,'CCG data'!D$3,FALSE)),ISBLANK(VLOOKUP($E392&amp;$D$91&amp;$D$92,'CCG data'!$A:$AD,'CCG data'!D$3,FALSE))),"",VLOOKUP($E392&amp;$D$91&amp;$D$92,'CCG data'!$A:$AD,'CCG data'!D$3,FALSE))</f>
        <v>5.7066666666666668E-2</v>
      </c>
      <c r="U392" s="263"/>
      <c r="V392" s="263">
        <f>IF(OR(ISERROR(VLOOKUP($E392&amp;$D$91&amp;$D$92,'CCG data'!$A:$AD,'CCG data'!E$3,FALSE)),ISBLANK(VLOOKUP($E392&amp;$D$91&amp;$D$92,'CCG data'!$A:$AD,'CCG data'!E$3,FALSE))),"",VLOOKUP($E392&amp;$D$91&amp;$D$92,'CCG data'!$A:$AD,'CCG data'!E$3,FALSE))</f>
        <v>0.16320000000000001</v>
      </c>
      <c r="W392" s="398"/>
      <c r="Z392" s="163">
        <f>IFERROR(VLOOKUP($E392&amp;$D$92, Outliers!$A$4:$P$214,13,FALSE),"0")</f>
        <v>1</v>
      </c>
      <c r="AA392" s="163">
        <f>IFERROR(VLOOKUP($E392&amp;$D$92, Outliers!$A$4:$P$214,14,FALSE),"0")</f>
        <v>0</v>
      </c>
      <c r="AB392" s="163">
        <f>IFERROR(VLOOKUP($E392&amp;$D$92, Outliers!$A$4:$P$214,15,FALSE),"0")</f>
        <v>0</v>
      </c>
    </row>
    <row r="393" spans="4:28" x14ac:dyDescent="0.25">
      <c r="D393" s="318"/>
      <c r="E393" s="103" t="s">
        <v>27</v>
      </c>
      <c r="F393" s="95" t="str">
        <f>IF(P392="","",VLOOKUP($E392&amp;$D$91&amp;$D$92,'CCG data'!$A:$AD,'CCG data'!W$3,FALSE))</f>
        <v/>
      </c>
      <c r="G393" s="96" t="str">
        <f>IF(P392="","",VLOOKUP($E392&amp;$D$91&amp;$D$92,'CCG data'!$A:$AD,'CCG data'!X$3,FALSE))</f>
        <v/>
      </c>
      <c r="H393" s="96">
        <f>IF(R392="","",VLOOKUP($E392&amp;$D$91&amp;$D$92,'CCG data'!$A:$AD,'CCG data'!Y$3,FALSE))</f>
        <v>138.09624149953461</v>
      </c>
      <c r="I393" s="96">
        <f>IF(R392="","",VLOOKUP($E392&amp;$D$91&amp;$D$92,'CCG data'!$A:$AD,'CCG data'!Z$3,FALSE))</f>
        <v>153.01893546368657</v>
      </c>
      <c r="J393" s="96">
        <f>IF(T392="","",VLOOKUP($E392&amp;$D$91&amp;$D$92,'CCG data'!$A:$AD,'CCG data'!AA$3,FALSE))</f>
        <v>10.930280088275081</v>
      </c>
      <c r="K393" s="96">
        <f>IF(T392="","",VLOOKUP($E392&amp;$D$91&amp;$D$92,'CCG data'!$A:$AD,'CCG data'!AB$3,FALSE))</f>
        <v>16.040762780983126</v>
      </c>
      <c r="L393" s="96">
        <f>IF(V392="","",VLOOKUP($E392&amp;$D$91&amp;$D$92,'CCG data'!$A:$AD,'CCG data'!AC$3,FALSE))</f>
        <v>27.373608323934167</v>
      </c>
      <c r="M393" s="96">
        <f>IF(V392="","",VLOOKUP($E392&amp;$D$91&amp;$D$92,'CCG data'!$A:$AD,'CCG data'!AD$3,FALSE))</f>
        <v>34.281838646105477</v>
      </c>
      <c r="N393" s="363"/>
      <c r="P393" s="150" t="str">
        <f>IF(P392="","",VLOOKUP($E392&amp;$D$91&amp;$D$92,'CCG data'!$A:$AD,'CCG data'!I$3,FALSE))</f>
        <v/>
      </c>
      <c r="Q393" s="15" t="str">
        <f>IF(P392="","",VLOOKUP($E392&amp;$D$91&amp;$D$92,'CCG data'!$A:$AD,'CCG data'!J$3,FALSE))</f>
        <v/>
      </c>
      <c r="R393" s="15">
        <f>IF(R392="","",VLOOKUP($E392&amp;$D$91&amp;$D$92,'CCG data'!$A:$AD,'CCG data'!K$3,FALSE))</f>
        <v>0.76</v>
      </c>
      <c r="S393" s="15">
        <f>IF(R392="","",VLOOKUP($E392&amp;$D$91&amp;$D$92,'CCG data'!$A:$AD,'CCG data'!L$3,FALSE))</f>
        <v>0.79800000000000004</v>
      </c>
      <c r="T393" s="15">
        <f>IF(T392="","",VLOOKUP($E392&amp;$D$91&amp;$D$92,'CCG data'!$A:$AD,'CCG data'!M$3,FALSE))</f>
        <v>4.7E-2</v>
      </c>
      <c r="U393" s="15">
        <f>IF(T392="","",VLOOKUP($E392&amp;$D$91&amp;$D$92,'CCG data'!$A:$AD,'CCG data'!N$3,FALSE))</f>
        <v>6.9000000000000006E-2</v>
      </c>
      <c r="V393" s="15">
        <f>IF(V392="","",VLOOKUP($E392&amp;$D$91&amp;$D$92,'CCG data'!$A:$AD,'CCG data'!O$3,FALSE))</f>
        <v>0.14699999999999999</v>
      </c>
      <c r="W393" s="135">
        <f>IF(V392="","",VLOOKUP($E392&amp;$D$91&amp;$D$92,'CCG data'!$A:$AD,'CCG data'!P$3,FALSE))</f>
        <v>0.18099999999999999</v>
      </c>
      <c r="Z393" s="163" t="str">
        <f>IFERROR(VLOOKUP($E393&amp;$D$92, Outliers!$A$4:$P$214,13,FALSE),"0")</f>
        <v>0</v>
      </c>
      <c r="AA393" s="163" t="str">
        <f>IFERROR(VLOOKUP($E393&amp;$D$92, Outliers!$A$4:$P$214,14,FALSE),"0")</f>
        <v>0</v>
      </c>
      <c r="AB393" s="163" t="str">
        <f>IFERROR(VLOOKUP($E393&amp;$D$92, Outliers!$A$4:$P$214,15,FALSE),"0")</f>
        <v>0</v>
      </c>
    </row>
    <row r="394" spans="4:28" ht="15.75" x14ac:dyDescent="0.25">
      <c r="D394" s="318"/>
      <c r="E394" s="104" t="s">
        <v>254</v>
      </c>
      <c r="F394" s="405" t="str">
        <f>IF(OR(ISERROR(VLOOKUP($E394&amp;$D$91&amp;$D$92,'CCG data'!$A:$AD,'CCG data'!R$3,FALSE)),ISBLANK(VLOOKUP($E394&amp;$D$91&amp;$D$92,'CCG data'!$A:$AD,'CCG data'!R$3,FALSE))),"",VLOOKUP($E394&amp;$D$91&amp;$D$92,'CCG data'!$A:$AD,'CCG data'!R$3,FALSE))</f>
        <v/>
      </c>
      <c r="G394" s="406"/>
      <c r="H394" s="406">
        <f>IF(OR(ISERROR(VLOOKUP($E394&amp;$D$91&amp;$D$92,'CCG data'!$A:$AD,'CCG data'!S$3,FALSE)),ISBLANK(VLOOKUP($E394&amp;$D$91&amp;$D$92,'CCG data'!$A:$AD,'CCG data'!S$3,FALSE))),"",VLOOKUP($E394&amp;$D$91&amp;$D$92,'CCG data'!$A:$AD,'CCG data'!S$3,FALSE))</f>
        <v>113.03104279661456</v>
      </c>
      <c r="I394" s="406"/>
      <c r="J394" s="406">
        <f>IF(OR(ISERROR(VLOOKUP($E394&amp;$D$91&amp;$D$92,'CCG data'!$A:$AD,'CCG data'!T$3,FALSE)),ISBLANK(VLOOKUP($E394&amp;$D$91&amp;$D$92,'CCG data'!$A:$AD,'CCG data'!T$3,FALSE))),"",VLOOKUP($E394&amp;$D$91&amp;$D$92,'CCG data'!$A:$AD,'CCG data'!T$3,FALSE))</f>
        <v>18.907224761247331</v>
      </c>
      <c r="K394" s="406"/>
      <c r="L394" s="406">
        <f>IF(OR(ISERROR(VLOOKUP($E394&amp;$D$91&amp;$D$92,'CCG data'!$A:$AD,'CCG data'!U$3,FALSE)),ISBLANK(VLOOKUP($E394&amp;$D$91&amp;$D$92,'CCG data'!$A:$AD,'CCG data'!U$3,FALSE))),"",VLOOKUP($E394&amp;$D$91&amp;$D$92,'CCG data'!$A:$AD,'CCG data'!U$3,FALSE))</f>
        <v>21.171084547275299</v>
      </c>
      <c r="M394" s="407"/>
      <c r="N394" s="362">
        <f>IF(OR(ISERROR(VLOOKUP($E394&amp;$D$91&amp;$D$92,'CCG data'!$A:$AD,'CCG data'!G$3,FALSE)),ISBLANK(VLOOKUP($E394&amp;$D$91&amp;$D$92,'CCG data'!$A:$AD,'CCG data'!G$3,FALSE))),"",VLOOKUP($E394&amp;$D$91&amp;$D$92,'CCG data'!$A:$AD,'CCG data'!G$3,FALSE))</f>
        <v>1494</v>
      </c>
      <c r="P394" s="397" t="str">
        <f>IF(OR(ISERROR(VLOOKUP($E394&amp;$D$91&amp;$D$92,'CCG data'!$A:$AD,'CCG data'!B$3,FALSE)),ISBLANK(VLOOKUP($E394&amp;$D$91&amp;$D$92,'CCG data'!$A:$AD,'CCG data'!B$3,FALSE))),"",VLOOKUP($E394&amp;$D$91&amp;$D$92,'CCG data'!$A:$AD,'CCG data'!B$3,FALSE))</f>
        <v/>
      </c>
      <c r="Q394" s="263"/>
      <c r="R394" s="263">
        <f>IF(OR(ISERROR(VLOOKUP($E394&amp;$D$91&amp;$D$92,'CCG data'!$A:$AD,'CCG data'!C$3,FALSE)),ISBLANK(VLOOKUP($E394&amp;$D$91&amp;$D$92,'CCG data'!$A:$AD,'CCG data'!C$3,FALSE))),"",VLOOKUP($E394&amp;$D$91&amp;$D$92,'CCG data'!$A:$AD,'CCG data'!C$3,FALSE))</f>
        <v>0.74431057563587688</v>
      </c>
      <c r="S394" s="263"/>
      <c r="T394" s="263">
        <f>IF(OR(ISERROR(VLOOKUP($E394&amp;$D$91&amp;$D$92,'CCG data'!$A:$AD,'CCG data'!D$3,FALSE)),ISBLANK(VLOOKUP($E394&amp;$D$91&amp;$D$92,'CCG data'!$A:$AD,'CCG data'!D$3,FALSE))),"",VLOOKUP($E394&amp;$D$91&amp;$D$92,'CCG data'!$A:$AD,'CCG data'!D$3,FALSE))</f>
        <v>0.11646586345381527</v>
      </c>
      <c r="U394" s="263"/>
      <c r="V394" s="263">
        <f>IF(OR(ISERROR(VLOOKUP($E394&amp;$D$91&amp;$D$92,'CCG data'!$A:$AD,'CCG data'!E$3,FALSE)),ISBLANK(VLOOKUP($E394&amp;$D$91&amp;$D$92,'CCG data'!$A:$AD,'CCG data'!E$3,FALSE))),"",VLOOKUP($E394&amp;$D$91&amp;$D$92,'CCG data'!$A:$AD,'CCG data'!E$3,FALSE))</f>
        <v>0.13922356091030791</v>
      </c>
      <c r="W394" s="398"/>
      <c r="Z394" s="163">
        <f>IFERROR(VLOOKUP($E394&amp;$D$92, Outliers!$A$4:$P$214,13,FALSE),"0")</f>
        <v>1</v>
      </c>
      <c r="AA394" s="163">
        <f>IFERROR(VLOOKUP($E394&amp;$D$92, Outliers!$A$4:$P$214,14,FALSE),"0")</f>
        <v>0</v>
      </c>
      <c r="AB394" s="163">
        <f>IFERROR(VLOOKUP($E394&amp;$D$92, Outliers!$A$4:$P$214,15,FALSE),"0")</f>
        <v>1</v>
      </c>
    </row>
    <row r="395" spans="4:28" x14ac:dyDescent="0.25">
      <c r="D395" s="318"/>
      <c r="E395" s="103" t="s">
        <v>27</v>
      </c>
      <c r="F395" s="95" t="str">
        <f>IF(P394="","",VLOOKUP($E394&amp;$D$91&amp;$D$92,'CCG data'!$A:$AD,'CCG data'!W$3,FALSE))</f>
        <v/>
      </c>
      <c r="G395" s="96" t="str">
        <f>IF(P394="","",VLOOKUP($E394&amp;$D$91&amp;$D$92,'CCG data'!$A:$AD,'CCG data'!X$3,FALSE))</f>
        <v/>
      </c>
      <c r="H395" s="96">
        <f>IF(R394="","",VLOOKUP($E394&amp;$D$91&amp;$D$92,'CCG data'!$A:$AD,'CCG data'!Y$3,FALSE))</f>
        <v>106.38747437626877</v>
      </c>
      <c r="I395" s="96">
        <f>IF(R394="","",VLOOKUP($E394&amp;$D$91&amp;$D$92,'CCG data'!$A:$AD,'CCG data'!Z$3,FALSE))</f>
        <v>119.67461121696034</v>
      </c>
      <c r="J395" s="96">
        <f>IF(T394="","",VLOOKUP($E394&amp;$D$91&amp;$D$92,'CCG data'!$A:$AD,'CCG data'!AA$3,FALSE))</f>
        <v>16.097852861449724</v>
      </c>
      <c r="K395" s="96">
        <f>IF(T394="","",VLOOKUP($E394&amp;$D$91&amp;$D$92,'CCG data'!$A:$AD,'CCG data'!AB$3,FALSE))</f>
        <v>21.716596661044939</v>
      </c>
      <c r="L395" s="96">
        <f>IF(V394="","",VLOOKUP($E394&amp;$D$91&amp;$D$92,'CCG data'!$A:$AD,'CCG data'!AC$3,FALSE))</f>
        <v>18.29390138287004</v>
      </c>
      <c r="M395" s="96">
        <f>IF(V394="","",VLOOKUP($E394&amp;$D$91&amp;$D$92,'CCG data'!$A:$AD,'CCG data'!AD$3,FALSE))</f>
        <v>24.048267711680559</v>
      </c>
      <c r="N395" s="363"/>
      <c r="P395" s="150" t="str">
        <f>IF(P394="","",VLOOKUP($E394&amp;$D$91&amp;$D$92,'CCG data'!$A:$AD,'CCG data'!I$3,FALSE))</f>
        <v/>
      </c>
      <c r="Q395" s="15" t="str">
        <f>IF(P394="","",VLOOKUP($E394&amp;$D$91&amp;$D$92,'CCG data'!$A:$AD,'CCG data'!J$3,FALSE))</f>
        <v/>
      </c>
      <c r="R395" s="15">
        <f>IF(R394="","",VLOOKUP($E394&amp;$D$91&amp;$D$92,'CCG data'!$A:$AD,'CCG data'!K$3,FALSE))</f>
        <v>0.72199999999999998</v>
      </c>
      <c r="S395" s="15">
        <f>IF(R394="","",VLOOKUP($E394&amp;$D$91&amp;$D$92,'CCG data'!$A:$AD,'CCG data'!L$3,FALSE))</f>
        <v>0.76600000000000001</v>
      </c>
      <c r="T395" s="15">
        <f>IF(T394="","",VLOOKUP($E394&amp;$D$91&amp;$D$92,'CCG data'!$A:$AD,'CCG data'!M$3,FALSE))</f>
        <v>0.10100000000000001</v>
      </c>
      <c r="U395" s="15">
        <f>IF(T394="","",VLOOKUP($E394&amp;$D$91&amp;$D$92,'CCG data'!$A:$AD,'CCG data'!N$3,FALSE))</f>
        <v>0.13400000000000001</v>
      </c>
      <c r="V395" s="15">
        <f>IF(V394="","",VLOOKUP($E394&amp;$D$91&amp;$D$92,'CCG data'!$A:$AD,'CCG data'!O$3,FALSE))</f>
        <v>0.123</v>
      </c>
      <c r="W395" s="135">
        <f>IF(V394="","",VLOOKUP($E394&amp;$D$91&amp;$D$92,'CCG data'!$A:$AD,'CCG data'!P$3,FALSE))</f>
        <v>0.158</v>
      </c>
      <c r="Z395" s="163" t="str">
        <f>IFERROR(VLOOKUP($E395&amp;$D$92, Outliers!$A$4:$P$214,13,FALSE),"0")</f>
        <v>0</v>
      </c>
      <c r="AA395" s="163" t="str">
        <f>IFERROR(VLOOKUP($E395&amp;$D$92, Outliers!$A$4:$P$214,14,FALSE),"0")</f>
        <v>0</v>
      </c>
      <c r="AB395" s="163" t="str">
        <f>IFERROR(VLOOKUP($E395&amp;$D$92, Outliers!$A$4:$P$214,15,FALSE),"0")</f>
        <v>0</v>
      </c>
    </row>
    <row r="396" spans="4:28" ht="15.75" x14ac:dyDescent="0.25">
      <c r="D396" s="318"/>
      <c r="E396" s="104" t="s">
        <v>255</v>
      </c>
      <c r="F396" s="405" t="str">
        <f>IF(OR(ISERROR(VLOOKUP($E396&amp;$D$91&amp;$D$92,'CCG data'!$A:$AD,'CCG data'!R$3,FALSE)),ISBLANK(VLOOKUP($E396&amp;$D$91&amp;$D$92,'CCG data'!$A:$AD,'CCG data'!R$3,FALSE))),"",VLOOKUP($E396&amp;$D$91&amp;$D$92,'CCG data'!$A:$AD,'CCG data'!R$3,FALSE))</f>
        <v/>
      </c>
      <c r="G396" s="406"/>
      <c r="H396" s="406">
        <f>IF(OR(ISERROR(VLOOKUP($E396&amp;$D$91&amp;$D$92,'CCG data'!$A:$AD,'CCG data'!S$3,FALSE)),ISBLANK(VLOOKUP($E396&amp;$D$91&amp;$D$92,'CCG data'!$A:$AD,'CCG data'!S$3,FALSE))),"",VLOOKUP($E396&amp;$D$91&amp;$D$92,'CCG data'!$A:$AD,'CCG data'!S$3,FALSE))</f>
        <v>123.59756298894031</v>
      </c>
      <c r="I396" s="406"/>
      <c r="J396" s="406">
        <f>IF(OR(ISERROR(VLOOKUP($E396&amp;$D$91&amp;$D$92,'CCG data'!$A:$AD,'CCG data'!T$3,FALSE)),ISBLANK(VLOOKUP($E396&amp;$D$91&amp;$D$92,'CCG data'!$A:$AD,'CCG data'!T$3,FALSE))),"",VLOOKUP($E396&amp;$D$91&amp;$D$92,'CCG data'!$A:$AD,'CCG data'!T$3,FALSE))</f>
        <v>17.682947759406588</v>
      </c>
      <c r="K396" s="406"/>
      <c r="L396" s="406">
        <f>IF(OR(ISERROR(VLOOKUP($E396&amp;$D$91&amp;$D$92,'CCG data'!$A:$AD,'CCG data'!U$3,FALSE)),ISBLANK(VLOOKUP($E396&amp;$D$91&amp;$D$92,'CCG data'!$A:$AD,'CCG data'!U$3,FALSE))),"",VLOOKUP($E396&amp;$D$91&amp;$D$92,'CCG data'!$A:$AD,'CCG data'!U$3,FALSE))</f>
        <v>56.201341838036655</v>
      </c>
      <c r="M396" s="407"/>
      <c r="N396" s="362">
        <f>IF(OR(ISERROR(VLOOKUP($E396&amp;$D$91&amp;$D$92,'CCG data'!$A:$AD,'CCG data'!G$3,FALSE)),ISBLANK(VLOOKUP($E396&amp;$D$91&amp;$D$92,'CCG data'!$A:$AD,'CCG data'!G$3,FALSE))),"",VLOOKUP($E396&amp;$D$91&amp;$D$92,'CCG data'!$A:$AD,'CCG data'!G$3,FALSE))</f>
        <v>2109</v>
      </c>
      <c r="P396" s="397" t="str">
        <f>IF(OR(ISERROR(VLOOKUP($E396&amp;$D$91&amp;$D$92,'CCG data'!$A:$AD,'CCG data'!B$3,FALSE)),ISBLANK(VLOOKUP($E396&amp;$D$91&amp;$D$92,'CCG data'!$A:$AD,'CCG data'!B$3,FALSE))),"",VLOOKUP($E396&amp;$D$91&amp;$D$92,'CCG data'!$A:$AD,'CCG data'!B$3,FALSE))</f>
        <v/>
      </c>
      <c r="Q396" s="263"/>
      <c r="R396" s="263">
        <f>IF(OR(ISERROR(VLOOKUP($E396&amp;$D$91&amp;$D$92,'CCG data'!$A:$AD,'CCG data'!C$3,FALSE)),ISBLANK(VLOOKUP($E396&amp;$D$91&amp;$D$92,'CCG data'!$A:$AD,'CCG data'!C$3,FALSE))),"",VLOOKUP($E396&amp;$D$91&amp;$D$92,'CCG data'!$A:$AD,'CCG data'!C$3,FALSE))</f>
        <v>0.63015647226173543</v>
      </c>
      <c r="S396" s="263"/>
      <c r="T396" s="263">
        <f>IF(OR(ISERROR(VLOOKUP($E396&amp;$D$91&amp;$D$92,'CCG data'!$A:$AD,'CCG data'!D$3,FALSE)),ISBLANK(VLOOKUP($E396&amp;$D$91&amp;$D$92,'CCG data'!$A:$AD,'CCG data'!D$3,FALSE))),"",VLOOKUP($E396&amp;$D$91&amp;$D$92,'CCG data'!$A:$AD,'CCG data'!D$3,FALSE))</f>
        <v>7.7761972498814599E-2</v>
      </c>
      <c r="U396" s="263"/>
      <c r="V396" s="263">
        <f>IF(OR(ISERROR(VLOOKUP($E396&amp;$D$91&amp;$D$92,'CCG data'!$A:$AD,'CCG data'!E$3,FALSE)),ISBLANK(VLOOKUP($E396&amp;$D$91&amp;$D$92,'CCG data'!$A:$AD,'CCG data'!E$3,FALSE))),"",VLOOKUP($E396&amp;$D$91&amp;$D$92,'CCG data'!$A:$AD,'CCG data'!E$3,FALSE))</f>
        <v>0.29208155523944995</v>
      </c>
      <c r="W396" s="398"/>
      <c r="Z396" s="163">
        <f>IFERROR(VLOOKUP($E396&amp;$D$92, Outliers!$A$4:$P$214,13,FALSE),"0")</f>
        <v>0</v>
      </c>
      <c r="AA396" s="163">
        <f>IFERROR(VLOOKUP($E396&amp;$D$92, Outliers!$A$4:$P$214,14,FALSE),"0")</f>
        <v>0</v>
      </c>
      <c r="AB396" s="163">
        <f>IFERROR(VLOOKUP($E396&amp;$D$92, Outliers!$A$4:$P$214,15,FALSE),"0")</f>
        <v>1</v>
      </c>
    </row>
    <row r="397" spans="4:28" x14ac:dyDescent="0.25">
      <c r="D397" s="318"/>
      <c r="E397" s="103" t="s">
        <v>27</v>
      </c>
      <c r="F397" s="95" t="str">
        <f>IF(P396="","",VLOOKUP($E396&amp;$D$91&amp;$D$92,'CCG data'!$A:$AD,'CCG data'!W$3,FALSE))</f>
        <v/>
      </c>
      <c r="G397" s="96" t="str">
        <f>IF(P396="","",VLOOKUP($E396&amp;$D$91&amp;$D$92,'CCG data'!$A:$AD,'CCG data'!X$3,FALSE))</f>
        <v/>
      </c>
      <c r="H397" s="96">
        <f>IF(R396="","",VLOOKUP($E396&amp;$D$91&amp;$D$92,'CCG data'!$A:$AD,'CCG data'!Y$3,FALSE))</f>
        <v>116.95243288101297</v>
      </c>
      <c r="I397" s="96">
        <f>IF(R396="","",VLOOKUP($E396&amp;$D$91&amp;$D$92,'CCG data'!$A:$AD,'CCG data'!Z$3,FALSE))</f>
        <v>130.24269309686764</v>
      </c>
      <c r="J397" s="96">
        <f>IF(T396="","",VLOOKUP($E396&amp;$D$91&amp;$D$92,'CCG data'!$A:$AD,'CCG data'!AA$3,FALSE))</f>
        <v>14.976567535997688</v>
      </c>
      <c r="K397" s="96">
        <f>IF(T396="","",VLOOKUP($E396&amp;$D$91&amp;$D$92,'CCG data'!$A:$AD,'CCG data'!AB$3,FALSE))</f>
        <v>20.389327982815487</v>
      </c>
      <c r="L397" s="96">
        <f>IF(V396="","",VLOOKUP($E396&amp;$D$91&amp;$D$92,'CCG data'!$A:$AD,'CCG data'!AC$3,FALSE))</f>
        <v>51.763085315547883</v>
      </c>
      <c r="M397" s="96">
        <f>IF(V396="","",VLOOKUP($E396&amp;$D$91&amp;$D$92,'CCG data'!$A:$AD,'CCG data'!AD$3,FALSE))</f>
        <v>60.639598360525426</v>
      </c>
      <c r="N397" s="363"/>
      <c r="P397" s="150" t="str">
        <f>IF(P396="","",VLOOKUP($E396&amp;$D$91&amp;$D$92,'CCG data'!$A:$AD,'CCG data'!I$3,FALSE))</f>
        <v/>
      </c>
      <c r="Q397" s="15" t="str">
        <f>IF(P396="","",VLOOKUP($E396&amp;$D$91&amp;$D$92,'CCG data'!$A:$AD,'CCG data'!J$3,FALSE))</f>
        <v/>
      </c>
      <c r="R397" s="15">
        <f>IF(R396="","",VLOOKUP($E396&amp;$D$91&amp;$D$92,'CCG data'!$A:$AD,'CCG data'!K$3,FALSE))</f>
        <v>0.60899999999999999</v>
      </c>
      <c r="S397" s="15">
        <f>IF(R396="","",VLOOKUP($E396&amp;$D$91&amp;$D$92,'CCG data'!$A:$AD,'CCG data'!L$3,FALSE))</f>
        <v>0.65100000000000002</v>
      </c>
      <c r="T397" s="15">
        <f>IF(T396="","",VLOOKUP($E396&amp;$D$91&amp;$D$92,'CCG data'!$A:$AD,'CCG data'!M$3,FALSE))</f>
        <v>6.7000000000000004E-2</v>
      </c>
      <c r="U397" s="15">
        <f>IF(T396="","",VLOOKUP($E396&amp;$D$91&amp;$D$92,'CCG data'!$A:$AD,'CCG data'!N$3,FALSE))</f>
        <v>0.09</v>
      </c>
      <c r="V397" s="15">
        <f>IF(V396="","",VLOOKUP($E396&amp;$D$91&amp;$D$92,'CCG data'!$A:$AD,'CCG data'!O$3,FALSE))</f>
        <v>0.27300000000000002</v>
      </c>
      <c r="W397" s="135">
        <f>IF(V396="","",VLOOKUP($E396&amp;$D$91&amp;$D$92,'CCG data'!$A:$AD,'CCG data'!P$3,FALSE))</f>
        <v>0.312</v>
      </c>
      <c r="Z397" s="163" t="str">
        <f>IFERROR(VLOOKUP($E397&amp;$D$92, Outliers!$A$4:$P$214,13,FALSE),"0")</f>
        <v>0</v>
      </c>
      <c r="AA397" s="163" t="str">
        <f>IFERROR(VLOOKUP($E397&amp;$D$92, Outliers!$A$4:$P$214,14,FALSE),"0")</f>
        <v>0</v>
      </c>
      <c r="AB397" s="163" t="str">
        <f>IFERROR(VLOOKUP($E397&amp;$D$92, Outliers!$A$4:$P$214,15,FALSE),"0")</f>
        <v>0</v>
      </c>
    </row>
    <row r="398" spans="4:28" ht="15.75" x14ac:dyDescent="0.25">
      <c r="D398" s="318"/>
      <c r="E398" s="104" t="s">
        <v>256</v>
      </c>
      <c r="F398" s="405" t="str">
        <f>IF(OR(ISERROR(VLOOKUP($E398&amp;$D$91&amp;$D$92,'CCG data'!$A:$AD,'CCG data'!R$3,FALSE)),ISBLANK(VLOOKUP($E398&amp;$D$91&amp;$D$92,'CCG data'!$A:$AD,'CCG data'!R$3,FALSE))),"",VLOOKUP($E398&amp;$D$91&amp;$D$92,'CCG data'!$A:$AD,'CCG data'!R$3,FALSE))</f>
        <v/>
      </c>
      <c r="G398" s="406"/>
      <c r="H398" s="406">
        <f>IF(OR(ISERROR(VLOOKUP($E398&amp;$D$91&amp;$D$92,'CCG data'!$A:$AD,'CCG data'!S$3,FALSE)),ISBLANK(VLOOKUP($E398&amp;$D$91&amp;$D$92,'CCG data'!$A:$AD,'CCG data'!S$3,FALSE))),"",VLOOKUP($E398&amp;$D$91&amp;$D$92,'CCG data'!$A:$AD,'CCG data'!S$3,FALSE))</f>
        <v>163.06137729495646</v>
      </c>
      <c r="I398" s="406"/>
      <c r="J398" s="406">
        <f>IF(OR(ISERROR(VLOOKUP($E398&amp;$D$91&amp;$D$92,'CCG data'!$A:$AD,'CCG data'!T$3,FALSE)),ISBLANK(VLOOKUP($E398&amp;$D$91&amp;$D$92,'CCG data'!$A:$AD,'CCG data'!T$3,FALSE))),"",VLOOKUP($E398&amp;$D$91&amp;$D$92,'CCG data'!$A:$AD,'CCG data'!T$3,FALSE))</f>
        <v>21.467690161524608</v>
      </c>
      <c r="K398" s="406"/>
      <c r="L398" s="406">
        <f>IF(OR(ISERROR(VLOOKUP($E398&amp;$D$91&amp;$D$92,'CCG data'!$A:$AD,'CCG data'!U$3,FALSE)),ISBLANK(VLOOKUP($E398&amp;$D$91&amp;$D$92,'CCG data'!$A:$AD,'CCG data'!U$3,FALSE))),"",VLOOKUP($E398&amp;$D$91&amp;$D$92,'CCG data'!$A:$AD,'CCG data'!U$3,FALSE))</f>
        <v>30.417168218660578</v>
      </c>
      <c r="M398" s="407"/>
      <c r="N398" s="362">
        <f>IF(OR(ISERROR(VLOOKUP($E398&amp;$D$91&amp;$D$92,'CCG data'!$A:$AD,'CCG data'!G$3,FALSE)),ISBLANK(VLOOKUP($E398&amp;$D$91&amp;$D$92,'CCG data'!$A:$AD,'CCG data'!G$3,FALSE))),"",VLOOKUP($E398&amp;$D$91&amp;$D$92,'CCG data'!$A:$AD,'CCG data'!G$3,FALSE))</f>
        <v>2072</v>
      </c>
      <c r="P398" s="397" t="str">
        <f>IF(OR(ISERROR(VLOOKUP($E398&amp;$D$91&amp;$D$92,'CCG data'!$A:$AD,'CCG data'!B$3,FALSE)),ISBLANK(VLOOKUP($E398&amp;$D$91&amp;$D$92,'CCG data'!$A:$AD,'CCG data'!B$3,FALSE))),"",VLOOKUP($E398&amp;$D$91&amp;$D$92,'CCG data'!$A:$AD,'CCG data'!B$3,FALSE))</f>
        <v/>
      </c>
      <c r="Q398" s="263"/>
      <c r="R398" s="263">
        <f>IF(OR(ISERROR(VLOOKUP($E398&amp;$D$91&amp;$D$92,'CCG data'!$A:$AD,'CCG data'!C$3,FALSE)),ISBLANK(VLOOKUP($E398&amp;$D$91&amp;$D$92,'CCG data'!$A:$AD,'CCG data'!C$3,FALSE))),"",VLOOKUP($E398&amp;$D$91&amp;$D$92,'CCG data'!$A:$AD,'CCG data'!C$3,FALSE))</f>
        <v>0.77027027027027029</v>
      </c>
      <c r="S398" s="263"/>
      <c r="T398" s="263">
        <f>IF(OR(ISERROR(VLOOKUP($E398&amp;$D$91&amp;$D$92,'CCG data'!$A:$AD,'CCG data'!D$3,FALSE)),ISBLANK(VLOOKUP($E398&amp;$D$91&amp;$D$92,'CCG data'!$A:$AD,'CCG data'!D$3,FALSE))),"",VLOOKUP($E398&amp;$D$91&amp;$D$92,'CCG data'!$A:$AD,'CCG data'!D$3,FALSE))</f>
        <v>8.8803088803088806E-2</v>
      </c>
      <c r="U398" s="263"/>
      <c r="V398" s="263">
        <f>IF(OR(ISERROR(VLOOKUP($E398&amp;$D$91&amp;$D$92,'CCG data'!$A:$AD,'CCG data'!E$3,FALSE)),ISBLANK(VLOOKUP($E398&amp;$D$91&amp;$D$92,'CCG data'!$A:$AD,'CCG data'!E$3,FALSE))),"",VLOOKUP($E398&amp;$D$91&amp;$D$92,'CCG data'!$A:$AD,'CCG data'!E$3,FALSE))</f>
        <v>0.14092664092664092</v>
      </c>
      <c r="W398" s="398"/>
      <c r="Z398" s="163">
        <f>IFERROR(VLOOKUP($E398&amp;$D$92, Outliers!$A$4:$P$214,13,FALSE),"0")</f>
        <v>1</v>
      </c>
      <c r="AA398" s="163">
        <f>IFERROR(VLOOKUP($E398&amp;$D$92, Outliers!$A$4:$P$214,14,FALSE),"0")</f>
        <v>1</v>
      </c>
      <c r="AB398" s="163">
        <f>IFERROR(VLOOKUP($E398&amp;$D$92, Outliers!$A$4:$P$214,15,FALSE),"0")</f>
        <v>0</v>
      </c>
    </row>
    <row r="399" spans="4:28" x14ac:dyDescent="0.25">
      <c r="D399" s="318"/>
      <c r="E399" s="103" t="s">
        <v>27</v>
      </c>
      <c r="F399" s="95" t="str">
        <f>IF(P398="","",VLOOKUP($E398&amp;$D$91&amp;$D$92,'CCG data'!$A:$AD,'CCG data'!W$3,FALSE))</f>
        <v/>
      </c>
      <c r="G399" s="96" t="str">
        <f>IF(P398="","",VLOOKUP($E398&amp;$D$91&amp;$D$92,'CCG data'!$A:$AD,'CCG data'!X$3,FALSE))</f>
        <v/>
      </c>
      <c r="H399" s="96">
        <f>IF(R398="","",VLOOKUP($E398&amp;$D$91&amp;$D$92,'CCG data'!$A:$AD,'CCG data'!Y$3,FALSE))</f>
        <v>155.06136353246498</v>
      </c>
      <c r="I399" s="96">
        <f>IF(R398="","",VLOOKUP($E398&amp;$D$91&amp;$D$92,'CCG data'!$A:$AD,'CCG data'!Z$3,FALSE))</f>
        <v>171.06139105744793</v>
      </c>
      <c r="J399" s="96">
        <f>IF(T398="","",VLOOKUP($E398&amp;$D$91&amp;$D$92,'CCG data'!$A:$AD,'CCG data'!AA$3,FALSE))</f>
        <v>18.36575669461303</v>
      </c>
      <c r="K399" s="96">
        <f>IF(T398="","",VLOOKUP($E398&amp;$D$91&amp;$D$92,'CCG data'!$A:$AD,'CCG data'!AB$3,FALSE))</f>
        <v>24.569623628436187</v>
      </c>
      <c r="L399" s="96">
        <f>IF(V398="","",VLOOKUP($E398&amp;$D$91&amp;$D$92,'CCG data'!$A:$AD,'CCG data'!AC$3,FALSE))</f>
        <v>26.928309161146256</v>
      </c>
      <c r="M399" s="96">
        <f>IF(V398="","",VLOOKUP($E398&amp;$D$91&amp;$D$92,'CCG data'!$A:$AD,'CCG data'!AD$3,FALSE))</f>
        <v>33.906027276174903</v>
      </c>
      <c r="N399" s="363"/>
      <c r="P399" s="150" t="str">
        <f>IF(P398="","",VLOOKUP($E398&amp;$D$91&amp;$D$92,'CCG data'!$A:$AD,'CCG data'!I$3,FALSE))</f>
        <v/>
      </c>
      <c r="Q399" s="15" t="str">
        <f>IF(P398="","",VLOOKUP($E398&amp;$D$91&amp;$D$92,'CCG data'!$A:$AD,'CCG data'!J$3,FALSE))</f>
        <v/>
      </c>
      <c r="R399" s="15">
        <f>IF(R398="","",VLOOKUP($E398&amp;$D$91&amp;$D$92,'CCG data'!$A:$AD,'CCG data'!K$3,FALSE))</f>
        <v>0.752</v>
      </c>
      <c r="S399" s="15">
        <f>IF(R398="","",VLOOKUP($E398&amp;$D$91&amp;$D$92,'CCG data'!$A:$AD,'CCG data'!L$3,FALSE))</f>
        <v>0.78800000000000003</v>
      </c>
      <c r="T399" s="15">
        <f>IF(T398="","",VLOOKUP($E398&amp;$D$91&amp;$D$92,'CCG data'!$A:$AD,'CCG data'!M$3,FALSE))</f>
        <v>7.6999999999999999E-2</v>
      </c>
      <c r="U399" s="15">
        <f>IF(T398="","",VLOOKUP($E398&amp;$D$91&amp;$D$92,'CCG data'!$A:$AD,'CCG data'!N$3,FALSE))</f>
        <v>0.10199999999999999</v>
      </c>
      <c r="V399" s="15">
        <f>IF(V398="","",VLOOKUP($E398&amp;$D$91&amp;$D$92,'CCG data'!$A:$AD,'CCG data'!O$3,FALSE))</f>
        <v>0.127</v>
      </c>
      <c r="W399" s="135">
        <f>IF(V398="","",VLOOKUP($E398&amp;$D$91&amp;$D$92,'CCG data'!$A:$AD,'CCG data'!P$3,FALSE))</f>
        <v>0.157</v>
      </c>
      <c r="Z399" s="163" t="str">
        <f>IFERROR(VLOOKUP($E399&amp;$D$92, Outliers!$A$4:$P$214,13,FALSE),"0")</f>
        <v>0</v>
      </c>
      <c r="AA399" s="163" t="str">
        <f>IFERROR(VLOOKUP($E399&amp;$D$92, Outliers!$A$4:$P$214,14,FALSE),"0")</f>
        <v>0</v>
      </c>
      <c r="AB399" s="163" t="str">
        <f>IFERROR(VLOOKUP($E399&amp;$D$92, Outliers!$A$4:$P$214,15,FALSE),"0")</f>
        <v>0</v>
      </c>
    </row>
    <row r="400" spans="4:28" ht="15.75" x14ac:dyDescent="0.25">
      <c r="D400" s="318"/>
      <c r="E400" s="104" t="s">
        <v>257</v>
      </c>
      <c r="F400" s="405" t="str">
        <f>IF(OR(ISERROR(VLOOKUP($E400&amp;$D$91&amp;$D$92,'CCG data'!$A:$AD,'CCG data'!R$3,FALSE)),ISBLANK(VLOOKUP($E400&amp;$D$91&amp;$D$92,'CCG data'!$A:$AD,'CCG data'!R$3,FALSE))),"",VLOOKUP($E400&amp;$D$91&amp;$D$92,'CCG data'!$A:$AD,'CCG data'!R$3,FALSE))</f>
        <v/>
      </c>
      <c r="G400" s="406"/>
      <c r="H400" s="406">
        <f>IF(OR(ISERROR(VLOOKUP($E400&amp;$D$91&amp;$D$92,'CCG data'!$A:$AD,'CCG data'!S$3,FALSE)),ISBLANK(VLOOKUP($E400&amp;$D$91&amp;$D$92,'CCG data'!$A:$AD,'CCG data'!S$3,FALSE))),"",VLOOKUP($E400&amp;$D$91&amp;$D$92,'CCG data'!$A:$AD,'CCG data'!S$3,FALSE))</f>
        <v>160.26820596064164</v>
      </c>
      <c r="I400" s="406"/>
      <c r="J400" s="406">
        <f>IF(OR(ISERROR(VLOOKUP($E400&amp;$D$91&amp;$D$92,'CCG data'!$A:$AD,'CCG data'!T$3,FALSE)),ISBLANK(VLOOKUP($E400&amp;$D$91&amp;$D$92,'CCG data'!$A:$AD,'CCG data'!T$3,FALSE))),"",VLOOKUP($E400&amp;$D$91&amp;$D$92,'CCG data'!$A:$AD,'CCG data'!T$3,FALSE))</f>
        <v>13.679878014108233</v>
      </c>
      <c r="K400" s="406"/>
      <c r="L400" s="406">
        <f>IF(OR(ISERROR(VLOOKUP($E400&amp;$D$91&amp;$D$92,'CCG data'!$A:$AD,'CCG data'!U$3,FALSE)),ISBLANK(VLOOKUP($E400&amp;$D$91&amp;$D$92,'CCG data'!$A:$AD,'CCG data'!U$3,FALSE))),"",VLOOKUP($E400&amp;$D$91&amp;$D$92,'CCG data'!$A:$AD,'CCG data'!U$3,FALSE))</f>
        <v>38.629680084881628</v>
      </c>
      <c r="M400" s="407"/>
      <c r="N400" s="362">
        <f>IF(OR(ISERROR(VLOOKUP($E400&amp;$D$91&amp;$D$92,'CCG data'!$A:$AD,'CCG data'!G$3,FALSE)),ISBLANK(VLOOKUP($E400&amp;$D$91&amp;$D$92,'CCG data'!$A:$AD,'CCG data'!G$3,FALSE))),"",VLOOKUP($E400&amp;$D$91&amp;$D$92,'CCG data'!$A:$AD,'CCG data'!G$3,FALSE))</f>
        <v>1462</v>
      </c>
      <c r="P400" s="397" t="str">
        <f>IF(OR(ISERROR(VLOOKUP($E400&amp;$D$91&amp;$D$92,'CCG data'!$A:$AD,'CCG data'!B$3,FALSE)),ISBLANK(VLOOKUP($E400&amp;$D$91&amp;$D$92,'CCG data'!$A:$AD,'CCG data'!B$3,FALSE))),"",VLOOKUP($E400&amp;$D$91&amp;$D$92,'CCG data'!$A:$AD,'CCG data'!B$3,FALSE))</f>
        <v/>
      </c>
      <c r="Q400" s="263"/>
      <c r="R400" s="263">
        <f>IF(OR(ISERROR(VLOOKUP($E400&amp;$D$91&amp;$D$92,'CCG data'!$A:$AD,'CCG data'!C$3,FALSE)),ISBLANK(VLOOKUP($E400&amp;$D$91&amp;$D$92,'CCG data'!$A:$AD,'CCG data'!C$3,FALSE))),"",VLOOKUP($E400&amp;$D$91&amp;$D$92,'CCG data'!$A:$AD,'CCG data'!C$3,FALSE))</f>
        <v>0.75923392612859097</v>
      </c>
      <c r="S400" s="263"/>
      <c r="T400" s="263">
        <f>IF(OR(ISERROR(VLOOKUP($E400&amp;$D$91&amp;$D$92,'CCG data'!$A:$AD,'CCG data'!D$3,FALSE)),ISBLANK(VLOOKUP($E400&amp;$D$91&amp;$D$92,'CCG data'!$A:$AD,'CCG data'!D$3,FALSE))),"",VLOOKUP($E400&amp;$D$91&amp;$D$92,'CCG data'!$A:$AD,'CCG data'!D$3,FALSE))</f>
        <v>5.8823529411764705E-2</v>
      </c>
      <c r="U400" s="263"/>
      <c r="V400" s="263">
        <f>IF(OR(ISERROR(VLOOKUP($E400&amp;$D$91&amp;$D$92,'CCG data'!$A:$AD,'CCG data'!E$3,FALSE)),ISBLANK(VLOOKUP($E400&amp;$D$91&amp;$D$92,'CCG data'!$A:$AD,'CCG data'!E$3,FALSE))),"",VLOOKUP($E400&amp;$D$91&amp;$D$92,'CCG data'!$A:$AD,'CCG data'!E$3,FALSE))</f>
        <v>0.18194254445964433</v>
      </c>
      <c r="W400" s="398"/>
      <c r="Z400" s="163">
        <f>IFERROR(VLOOKUP($E400&amp;$D$92, Outliers!$A$4:$P$214,13,FALSE),"0")</f>
        <v>1</v>
      </c>
      <c r="AA400" s="163">
        <f>IFERROR(VLOOKUP($E400&amp;$D$92, Outliers!$A$4:$P$214,14,FALSE),"0")</f>
        <v>0</v>
      </c>
      <c r="AB400" s="163">
        <f>IFERROR(VLOOKUP($E400&amp;$D$92, Outliers!$A$4:$P$214,15,FALSE),"0")</f>
        <v>1</v>
      </c>
    </row>
    <row r="401" spans="4:28" x14ac:dyDescent="0.25">
      <c r="D401" s="318"/>
      <c r="E401" s="103" t="s">
        <v>27</v>
      </c>
      <c r="F401" s="95" t="str">
        <f>IF(P400="","",VLOOKUP($E400&amp;$D$91&amp;$D$92,'CCG data'!$A:$AD,'CCG data'!W$3,FALSE))</f>
        <v/>
      </c>
      <c r="G401" s="96" t="str">
        <f>IF(P400="","",VLOOKUP($E400&amp;$D$91&amp;$D$92,'CCG data'!$A:$AD,'CCG data'!X$3,FALSE))</f>
        <v/>
      </c>
      <c r="H401" s="96">
        <f>IF(R400="","",VLOOKUP($E400&amp;$D$91&amp;$D$92,'CCG data'!$A:$AD,'CCG data'!Y$3,FALSE))</f>
        <v>150.83972002803921</v>
      </c>
      <c r="I401" s="96">
        <f>IF(R400="","",VLOOKUP($E400&amp;$D$91&amp;$D$92,'CCG data'!$A:$AD,'CCG data'!Z$3,FALSE))</f>
        <v>169.69669189324406</v>
      </c>
      <c r="J401" s="96">
        <f>IF(T400="","",VLOOKUP($E400&amp;$D$91&amp;$D$92,'CCG data'!$A:$AD,'CCG data'!AA$3,FALSE))</f>
        <v>10.788605214750001</v>
      </c>
      <c r="K401" s="96">
        <f>IF(T400="","",VLOOKUP($E400&amp;$D$91&amp;$D$92,'CCG data'!$A:$AD,'CCG data'!AB$3,FALSE))</f>
        <v>16.571150813466463</v>
      </c>
      <c r="L401" s="96">
        <f>IF(V400="","",VLOOKUP($E400&amp;$D$91&amp;$D$92,'CCG data'!$A:$AD,'CCG data'!AC$3,FALSE))</f>
        <v>33.987346284656695</v>
      </c>
      <c r="M401" s="96">
        <f>IF(V400="","",VLOOKUP($E400&amp;$D$91&amp;$D$92,'CCG data'!$A:$AD,'CCG data'!AD$3,FALSE))</f>
        <v>43.27201388510656</v>
      </c>
      <c r="N401" s="363"/>
      <c r="P401" s="150" t="str">
        <f>IF(P400="","",VLOOKUP($E400&amp;$D$91&amp;$D$92,'CCG data'!$A:$AD,'CCG data'!I$3,FALSE))</f>
        <v/>
      </c>
      <c r="Q401" s="15" t="str">
        <f>IF(P400="","",VLOOKUP($E400&amp;$D$91&amp;$D$92,'CCG data'!$A:$AD,'CCG data'!J$3,FALSE))</f>
        <v/>
      </c>
      <c r="R401" s="15">
        <f>IF(R400="","",VLOOKUP($E400&amp;$D$91&amp;$D$92,'CCG data'!$A:$AD,'CCG data'!K$3,FALSE))</f>
        <v>0.73699999999999999</v>
      </c>
      <c r="S401" s="15">
        <f>IF(R400="","",VLOOKUP($E400&amp;$D$91&amp;$D$92,'CCG data'!$A:$AD,'CCG data'!L$3,FALSE))</f>
        <v>0.78</v>
      </c>
      <c r="T401" s="15">
        <f>IF(T400="","",VLOOKUP($E400&amp;$D$91&amp;$D$92,'CCG data'!$A:$AD,'CCG data'!M$3,FALSE))</f>
        <v>4.8000000000000001E-2</v>
      </c>
      <c r="U401" s="15">
        <f>IF(T400="","",VLOOKUP($E400&amp;$D$91&amp;$D$92,'CCG data'!$A:$AD,'CCG data'!N$3,FALSE))</f>
        <v>7.1999999999999995E-2</v>
      </c>
      <c r="V401" s="15">
        <f>IF(V400="","",VLOOKUP($E400&amp;$D$91&amp;$D$92,'CCG data'!$A:$AD,'CCG data'!O$3,FALSE))</f>
        <v>0.16300000000000001</v>
      </c>
      <c r="W401" s="135">
        <f>IF(V400="","",VLOOKUP($E400&amp;$D$91&amp;$D$92,'CCG data'!$A:$AD,'CCG data'!P$3,FALSE))</f>
        <v>0.20300000000000001</v>
      </c>
      <c r="Z401" s="163" t="str">
        <f>IFERROR(VLOOKUP($E401&amp;$D$92, Outliers!$A$4:$P$214,13,FALSE),"0")</f>
        <v>0</v>
      </c>
      <c r="AA401" s="163" t="str">
        <f>IFERROR(VLOOKUP($E401&amp;$D$92, Outliers!$A$4:$P$214,14,FALSE),"0")</f>
        <v>0</v>
      </c>
      <c r="AB401" s="163" t="str">
        <f>IFERROR(VLOOKUP($E401&amp;$D$92, Outliers!$A$4:$P$214,15,FALSE),"0")</f>
        <v>0</v>
      </c>
    </row>
    <row r="402" spans="4:28" ht="15.75" x14ac:dyDescent="0.25">
      <c r="D402" s="318"/>
      <c r="E402" s="104" t="s">
        <v>258</v>
      </c>
      <c r="F402" s="405" t="str">
        <f>IF(OR(ISERROR(VLOOKUP($E402&amp;$D$91&amp;$D$92,'CCG data'!$A:$AD,'CCG data'!R$3,FALSE)),ISBLANK(VLOOKUP($E402&amp;$D$91&amp;$D$92,'CCG data'!$A:$AD,'CCG data'!R$3,FALSE))),"",VLOOKUP($E402&amp;$D$91&amp;$D$92,'CCG data'!$A:$AD,'CCG data'!R$3,FALSE))</f>
        <v/>
      </c>
      <c r="G402" s="406"/>
      <c r="H402" s="406">
        <f>IF(OR(ISERROR(VLOOKUP($E402&amp;$D$91&amp;$D$92,'CCG data'!$A:$AD,'CCG data'!S$3,FALSE)),ISBLANK(VLOOKUP($E402&amp;$D$91&amp;$D$92,'CCG data'!$A:$AD,'CCG data'!S$3,FALSE))),"",VLOOKUP($E402&amp;$D$91&amp;$D$92,'CCG data'!$A:$AD,'CCG data'!S$3,FALSE))</f>
        <v>169.95753723126174</v>
      </c>
      <c r="I402" s="406"/>
      <c r="J402" s="406">
        <f>IF(OR(ISERROR(VLOOKUP($E402&amp;$D$91&amp;$D$92,'CCG data'!$A:$AD,'CCG data'!T$3,FALSE)),ISBLANK(VLOOKUP($E402&amp;$D$91&amp;$D$92,'CCG data'!$A:$AD,'CCG data'!T$3,FALSE))),"",VLOOKUP($E402&amp;$D$91&amp;$D$92,'CCG data'!$A:$AD,'CCG data'!T$3,FALSE))</f>
        <v>11.709053398479981</v>
      </c>
      <c r="K402" s="406"/>
      <c r="L402" s="406">
        <f>IF(OR(ISERROR(VLOOKUP($E402&amp;$D$91&amp;$D$92,'CCG data'!$A:$AD,'CCG data'!U$3,FALSE)),ISBLANK(VLOOKUP($E402&amp;$D$91&amp;$D$92,'CCG data'!$A:$AD,'CCG data'!U$3,FALSE))),"",VLOOKUP($E402&amp;$D$91&amp;$D$92,'CCG data'!$A:$AD,'CCG data'!U$3,FALSE))</f>
        <v>19.901048178335838</v>
      </c>
      <c r="M402" s="407"/>
      <c r="N402" s="362">
        <f>IF(OR(ISERROR(VLOOKUP($E402&amp;$D$91&amp;$D$92,'CCG data'!$A:$AD,'CCG data'!G$3,FALSE)),ISBLANK(VLOOKUP($E402&amp;$D$91&amp;$D$92,'CCG data'!$A:$AD,'CCG data'!G$3,FALSE))),"",VLOOKUP($E402&amp;$D$91&amp;$D$92,'CCG data'!$A:$AD,'CCG data'!G$3,FALSE))</f>
        <v>2372</v>
      </c>
      <c r="P402" s="397" t="str">
        <f>IF(OR(ISERROR(VLOOKUP($E402&amp;$D$91&amp;$D$92,'CCG data'!$A:$AD,'CCG data'!B$3,FALSE)),ISBLANK(VLOOKUP($E402&amp;$D$91&amp;$D$92,'CCG data'!$A:$AD,'CCG data'!B$3,FALSE))),"",VLOOKUP($E402&amp;$D$91&amp;$D$92,'CCG data'!$A:$AD,'CCG data'!B$3,FALSE))</f>
        <v/>
      </c>
      <c r="Q402" s="263"/>
      <c r="R402" s="263">
        <f>IF(OR(ISERROR(VLOOKUP($E402&amp;$D$91&amp;$D$92,'CCG data'!$A:$AD,'CCG data'!C$3,FALSE)),ISBLANK(VLOOKUP($E402&amp;$D$91&amp;$D$92,'CCG data'!$A:$AD,'CCG data'!C$3,FALSE))),"",VLOOKUP($E402&amp;$D$91&amp;$D$92,'CCG data'!$A:$AD,'CCG data'!C$3,FALSE))</f>
        <v>0.84822934232715008</v>
      </c>
      <c r="S402" s="263"/>
      <c r="T402" s="263">
        <f>IF(OR(ISERROR(VLOOKUP($E402&amp;$D$91&amp;$D$92,'CCG data'!$A:$AD,'CCG data'!D$3,FALSE)),ISBLANK(VLOOKUP($E402&amp;$D$91&amp;$D$92,'CCG data'!$A:$AD,'CCG data'!D$3,FALSE))),"",VLOOKUP($E402&amp;$D$91&amp;$D$92,'CCG data'!$A:$AD,'CCG data'!D$3,FALSE))</f>
        <v>5.3119730185497468E-2</v>
      </c>
      <c r="U402" s="263"/>
      <c r="V402" s="263">
        <f>IF(OR(ISERROR(VLOOKUP($E402&amp;$D$91&amp;$D$92,'CCG data'!$A:$AD,'CCG data'!E$3,FALSE)),ISBLANK(VLOOKUP($E402&amp;$D$91&amp;$D$92,'CCG data'!$A:$AD,'CCG data'!E$3,FALSE))),"",VLOOKUP($E402&amp;$D$91&amp;$D$92,'CCG data'!$A:$AD,'CCG data'!E$3,FALSE))</f>
        <v>9.8650927487352449E-2</v>
      </c>
      <c r="W402" s="398"/>
      <c r="Z402" s="163">
        <f>IFERROR(VLOOKUP($E402&amp;$D$92, Outliers!$A$4:$P$214,13,FALSE),"0")</f>
        <v>1</v>
      </c>
      <c r="AA402" s="163">
        <f>IFERROR(VLOOKUP($E402&amp;$D$92, Outliers!$A$4:$P$214,14,FALSE),"0")</f>
        <v>1</v>
      </c>
      <c r="AB402" s="163">
        <f>IFERROR(VLOOKUP($E402&amp;$D$92, Outliers!$A$4:$P$214,15,FALSE),"0")</f>
        <v>1</v>
      </c>
    </row>
    <row r="403" spans="4:28" x14ac:dyDescent="0.25">
      <c r="D403" s="318"/>
      <c r="E403" s="103" t="s">
        <v>27</v>
      </c>
      <c r="F403" s="95" t="str">
        <f>IF(P402="","",VLOOKUP($E402&amp;$D$91&amp;$D$92,'CCG data'!$A:$AD,'CCG data'!W$3,FALSE))</f>
        <v/>
      </c>
      <c r="G403" s="96" t="str">
        <f>IF(P402="","",VLOOKUP($E402&amp;$D$91&amp;$D$92,'CCG data'!$A:$AD,'CCG data'!X$3,FALSE))</f>
        <v/>
      </c>
      <c r="H403" s="96">
        <f>IF(R402="","",VLOOKUP($E402&amp;$D$91&amp;$D$92,'CCG data'!$A:$AD,'CCG data'!Y$3,FALSE))</f>
        <v>162.53106583806698</v>
      </c>
      <c r="I403" s="96">
        <f>IF(R402="","",VLOOKUP($E402&amp;$D$91&amp;$D$92,'CCG data'!$A:$AD,'CCG data'!Z$3,FALSE))</f>
        <v>177.3840086244565</v>
      </c>
      <c r="J403" s="96">
        <f>IF(T402="","",VLOOKUP($E402&amp;$D$91&amp;$D$92,'CCG data'!$A:$AD,'CCG data'!AA$3,FALSE))</f>
        <v>9.664527645254168</v>
      </c>
      <c r="K403" s="96">
        <f>IF(T402="","",VLOOKUP($E402&amp;$D$91&amp;$D$92,'CCG data'!$A:$AD,'CCG data'!AB$3,FALSE))</f>
        <v>13.753579151705793</v>
      </c>
      <c r="L403" s="96">
        <f>IF(V402="","",VLOOKUP($E402&amp;$D$91&amp;$D$92,'CCG data'!$A:$AD,'CCG data'!AC$3,FALSE))</f>
        <v>17.351142631098945</v>
      </c>
      <c r="M403" s="96">
        <f>IF(V402="","",VLOOKUP($E402&amp;$D$91&amp;$D$92,'CCG data'!$A:$AD,'CCG data'!AD$3,FALSE))</f>
        <v>22.450953725572731</v>
      </c>
      <c r="N403" s="363"/>
      <c r="P403" s="150" t="str">
        <f>IF(P402="","",VLOOKUP($E402&amp;$D$91&amp;$D$92,'CCG data'!$A:$AD,'CCG data'!I$3,FALSE))</f>
        <v/>
      </c>
      <c r="Q403" s="15" t="str">
        <f>IF(P402="","",VLOOKUP($E402&amp;$D$91&amp;$D$92,'CCG data'!$A:$AD,'CCG data'!J$3,FALSE))</f>
        <v/>
      </c>
      <c r="R403" s="15">
        <f>IF(R402="","",VLOOKUP($E402&amp;$D$91&amp;$D$92,'CCG data'!$A:$AD,'CCG data'!K$3,FALSE))</f>
        <v>0.83299999999999996</v>
      </c>
      <c r="S403" s="15">
        <f>IF(R402="","",VLOOKUP($E402&amp;$D$91&amp;$D$92,'CCG data'!$A:$AD,'CCG data'!L$3,FALSE))</f>
        <v>0.86199999999999999</v>
      </c>
      <c r="T403" s="15">
        <f>IF(T402="","",VLOOKUP($E402&amp;$D$91&amp;$D$92,'CCG data'!$A:$AD,'CCG data'!M$3,FALSE))</f>
        <v>4.4999999999999998E-2</v>
      </c>
      <c r="U403" s="15">
        <f>IF(T402="","",VLOOKUP($E402&amp;$D$91&amp;$D$92,'CCG data'!$A:$AD,'CCG data'!N$3,FALSE))</f>
        <v>6.3E-2</v>
      </c>
      <c r="V403" s="15">
        <f>IF(V402="","",VLOOKUP($E402&amp;$D$91&amp;$D$92,'CCG data'!$A:$AD,'CCG data'!O$3,FALSE))</f>
        <v>8.6999999999999994E-2</v>
      </c>
      <c r="W403" s="135">
        <f>IF(V402="","",VLOOKUP($E402&amp;$D$91&amp;$D$92,'CCG data'!$A:$AD,'CCG data'!P$3,FALSE))</f>
        <v>0.111</v>
      </c>
      <c r="Z403" s="163" t="str">
        <f>IFERROR(VLOOKUP($E403&amp;$D$92, Outliers!$A$4:$P$214,13,FALSE),"0")</f>
        <v>0</v>
      </c>
      <c r="AA403" s="163" t="str">
        <f>IFERROR(VLOOKUP($E403&amp;$D$92, Outliers!$A$4:$P$214,14,FALSE),"0")</f>
        <v>0</v>
      </c>
      <c r="AB403" s="163" t="str">
        <f>IFERROR(VLOOKUP($E403&amp;$D$92, Outliers!$A$4:$P$214,15,FALSE),"0")</f>
        <v>0</v>
      </c>
    </row>
    <row r="404" spans="4:28" ht="15.75" x14ac:dyDescent="0.25">
      <c r="D404" s="318"/>
      <c r="E404" s="104" t="s">
        <v>259</v>
      </c>
      <c r="F404" s="405" t="str">
        <f>IF(OR(ISERROR(VLOOKUP($E404&amp;$D$91&amp;$D$92,'CCG data'!$A:$AD,'CCG data'!R$3,FALSE)),ISBLANK(VLOOKUP($E404&amp;$D$91&amp;$D$92,'CCG data'!$A:$AD,'CCG data'!R$3,FALSE))),"",VLOOKUP($E404&amp;$D$91&amp;$D$92,'CCG data'!$A:$AD,'CCG data'!R$3,FALSE))</f>
        <v/>
      </c>
      <c r="G404" s="406"/>
      <c r="H404" s="406">
        <f>IF(OR(ISERROR(VLOOKUP($E404&amp;$D$91&amp;$D$92,'CCG data'!$A:$AD,'CCG data'!S$3,FALSE)),ISBLANK(VLOOKUP($E404&amp;$D$91&amp;$D$92,'CCG data'!$A:$AD,'CCG data'!S$3,FALSE))),"",VLOOKUP($E404&amp;$D$91&amp;$D$92,'CCG data'!$A:$AD,'CCG data'!S$3,FALSE))</f>
        <v>115.66455859363356</v>
      </c>
      <c r="I404" s="406"/>
      <c r="J404" s="406">
        <f>IF(OR(ISERROR(VLOOKUP($E404&amp;$D$91&amp;$D$92,'CCG data'!$A:$AD,'CCG data'!T$3,FALSE)),ISBLANK(VLOOKUP($E404&amp;$D$91&amp;$D$92,'CCG data'!$A:$AD,'CCG data'!T$3,FALSE))),"",VLOOKUP($E404&amp;$D$91&amp;$D$92,'CCG data'!$A:$AD,'CCG data'!T$3,FALSE))</f>
        <v>16.478339039038829</v>
      </c>
      <c r="K404" s="406"/>
      <c r="L404" s="406">
        <f>IF(OR(ISERROR(VLOOKUP($E404&amp;$D$91&amp;$D$92,'CCG data'!$A:$AD,'CCG data'!U$3,FALSE)),ISBLANK(VLOOKUP($E404&amp;$D$91&amp;$D$92,'CCG data'!$A:$AD,'CCG data'!U$3,FALSE))),"",VLOOKUP($E404&amp;$D$91&amp;$D$92,'CCG data'!$A:$AD,'CCG data'!U$3,FALSE))</f>
        <v>33.658195841137697</v>
      </c>
      <c r="M404" s="407"/>
      <c r="N404" s="362">
        <f>IF(OR(ISERROR(VLOOKUP($E404&amp;$D$91&amp;$D$92,'CCG data'!$A:$AD,'CCG data'!G$3,FALSE)),ISBLANK(VLOOKUP($E404&amp;$D$91&amp;$D$92,'CCG data'!$A:$AD,'CCG data'!G$3,FALSE))),"",VLOOKUP($E404&amp;$D$91&amp;$D$92,'CCG data'!$A:$AD,'CCG data'!G$3,FALSE))</f>
        <v>414</v>
      </c>
      <c r="P404" s="397" t="str">
        <f>IF(OR(ISERROR(VLOOKUP($E404&amp;$D$91&amp;$D$92,'CCG data'!$A:$AD,'CCG data'!B$3,FALSE)),ISBLANK(VLOOKUP($E404&amp;$D$91&amp;$D$92,'CCG data'!$A:$AD,'CCG data'!B$3,FALSE))),"",VLOOKUP($E404&amp;$D$91&amp;$D$92,'CCG data'!$A:$AD,'CCG data'!B$3,FALSE))</f>
        <v/>
      </c>
      <c r="Q404" s="263"/>
      <c r="R404" s="263">
        <f>IF(OR(ISERROR(VLOOKUP($E404&amp;$D$91&amp;$D$92,'CCG data'!$A:$AD,'CCG data'!C$3,FALSE)),ISBLANK(VLOOKUP($E404&amp;$D$91&amp;$D$92,'CCG data'!$A:$AD,'CCG data'!C$3,FALSE))),"",VLOOKUP($E404&amp;$D$91&amp;$D$92,'CCG data'!$A:$AD,'CCG data'!C$3,FALSE))</f>
        <v>0.71014492753623193</v>
      </c>
      <c r="S404" s="263"/>
      <c r="T404" s="263">
        <f>IF(OR(ISERROR(VLOOKUP($E404&amp;$D$91&amp;$D$92,'CCG data'!$A:$AD,'CCG data'!D$3,FALSE)),ISBLANK(VLOOKUP($E404&amp;$D$91&amp;$D$92,'CCG data'!$A:$AD,'CCG data'!D$3,FALSE))),"",VLOOKUP($E404&amp;$D$91&amp;$D$92,'CCG data'!$A:$AD,'CCG data'!D$3,FALSE))</f>
        <v>8.9371980676328497E-2</v>
      </c>
      <c r="U404" s="263"/>
      <c r="V404" s="263">
        <f>IF(OR(ISERROR(VLOOKUP($E404&amp;$D$91&amp;$D$92,'CCG data'!$A:$AD,'CCG data'!E$3,FALSE)),ISBLANK(VLOOKUP($E404&amp;$D$91&amp;$D$92,'CCG data'!$A:$AD,'CCG data'!E$3,FALSE))),"",VLOOKUP($E404&amp;$D$91&amp;$D$92,'CCG data'!$A:$AD,'CCG data'!E$3,FALSE))</f>
        <v>0.20048309178743962</v>
      </c>
      <c r="W404" s="398"/>
      <c r="Z404" s="163">
        <f>IFERROR(VLOOKUP($E404&amp;$D$92, Outliers!$A$4:$P$214,13,FALSE),"0")</f>
        <v>0</v>
      </c>
      <c r="AA404" s="163">
        <f>IFERROR(VLOOKUP($E404&amp;$D$92, Outliers!$A$4:$P$214,14,FALSE),"0")</f>
        <v>0</v>
      </c>
      <c r="AB404" s="163">
        <f>IFERROR(VLOOKUP($E404&amp;$D$92, Outliers!$A$4:$P$214,15,FALSE),"0")</f>
        <v>0</v>
      </c>
    </row>
    <row r="405" spans="4:28" x14ac:dyDescent="0.25">
      <c r="D405" s="318"/>
      <c r="E405" s="103" t="s">
        <v>27</v>
      </c>
      <c r="F405" s="95" t="str">
        <f>IF(P404="","",VLOOKUP($E404&amp;$D$91&amp;$D$92,'CCG data'!$A:$AD,'CCG data'!W$3,FALSE))</f>
        <v/>
      </c>
      <c r="G405" s="96" t="str">
        <f>IF(P404="","",VLOOKUP($E404&amp;$D$91&amp;$D$92,'CCG data'!$A:$AD,'CCG data'!X$3,FALSE))</f>
        <v/>
      </c>
      <c r="H405" s="96">
        <f>IF(R404="","",VLOOKUP($E404&amp;$D$91&amp;$D$92,'CCG data'!$A:$AD,'CCG data'!Y$3,FALSE))</f>
        <v>102.44299826596325</v>
      </c>
      <c r="I405" s="96">
        <f>IF(R404="","",VLOOKUP($E404&amp;$D$91&amp;$D$92,'CCG data'!$A:$AD,'CCG data'!Z$3,FALSE))</f>
        <v>128.88611892130385</v>
      </c>
      <c r="J405" s="96">
        <f>IF(T404="","",VLOOKUP($E404&amp;$D$91&amp;$D$92,'CCG data'!$A:$AD,'CCG data'!AA$3,FALSE))</f>
        <v>11.168655428073887</v>
      </c>
      <c r="K405" s="96">
        <f>IF(T404="","",VLOOKUP($E404&amp;$D$91&amp;$D$92,'CCG data'!$A:$AD,'CCG data'!AB$3,FALSE))</f>
        <v>21.788022650003771</v>
      </c>
      <c r="L405" s="96">
        <f>IF(V404="","",VLOOKUP($E404&amp;$D$91&amp;$D$92,'CCG data'!$A:$AD,'CCG data'!AC$3,FALSE))</f>
        <v>26.417040601320213</v>
      </c>
      <c r="M405" s="96">
        <f>IF(V404="","",VLOOKUP($E404&amp;$D$91&amp;$D$92,'CCG data'!$A:$AD,'CCG data'!AD$3,FALSE))</f>
        <v>40.899351080955178</v>
      </c>
      <c r="N405" s="363"/>
      <c r="P405" s="150" t="str">
        <f>IF(P404="","",VLOOKUP($E404&amp;$D$91&amp;$D$92,'CCG data'!$A:$AD,'CCG data'!I$3,FALSE))</f>
        <v/>
      </c>
      <c r="Q405" s="15" t="str">
        <f>IF(P404="","",VLOOKUP($E404&amp;$D$91&amp;$D$92,'CCG data'!$A:$AD,'CCG data'!J$3,FALSE))</f>
        <v/>
      </c>
      <c r="R405" s="15">
        <f>IF(R404="","",VLOOKUP($E404&amp;$D$91&amp;$D$92,'CCG data'!$A:$AD,'CCG data'!K$3,FALSE))</f>
        <v>0.66500000000000004</v>
      </c>
      <c r="S405" s="15">
        <f>IF(R404="","",VLOOKUP($E404&amp;$D$91&amp;$D$92,'CCG data'!$A:$AD,'CCG data'!L$3,FALSE))</f>
        <v>0.752</v>
      </c>
      <c r="T405" s="15">
        <f>IF(T404="","",VLOOKUP($E404&amp;$D$91&amp;$D$92,'CCG data'!$A:$AD,'CCG data'!M$3,FALSE))</f>
        <v>6.6000000000000003E-2</v>
      </c>
      <c r="U405" s="15">
        <f>IF(T404="","",VLOOKUP($E404&amp;$D$91&amp;$D$92,'CCG data'!$A:$AD,'CCG data'!N$3,FALSE))</f>
        <v>0.121</v>
      </c>
      <c r="V405" s="15">
        <f>IF(V404="","",VLOOKUP($E404&amp;$D$91&amp;$D$92,'CCG data'!$A:$AD,'CCG data'!O$3,FALSE))</f>
        <v>0.16500000000000001</v>
      </c>
      <c r="W405" s="135">
        <f>IF(V404="","",VLOOKUP($E404&amp;$D$91&amp;$D$92,'CCG data'!$A:$AD,'CCG data'!P$3,FALSE))</f>
        <v>0.24199999999999999</v>
      </c>
      <c r="Z405" s="163" t="str">
        <f>IFERROR(VLOOKUP($E405&amp;$D$92, Outliers!$A$4:$P$214,13,FALSE),"0")</f>
        <v>0</v>
      </c>
      <c r="AA405" s="163" t="str">
        <f>IFERROR(VLOOKUP($E405&amp;$D$92, Outliers!$A$4:$P$214,14,FALSE),"0")</f>
        <v>0</v>
      </c>
      <c r="AB405" s="163" t="str">
        <f>IFERROR(VLOOKUP($E405&amp;$D$92, Outliers!$A$4:$P$214,15,FALSE),"0")</f>
        <v>0</v>
      </c>
    </row>
    <row r="406" spans="4:28" ht="15.75" x14ac:dyDescent="0.25">
      <c r="D406" s="318"/>
      <c r="E406" s="104" t="s">
        <v>260</v>
      </c>
      <c r="F406" s="405" t="str">
        <f>IF(OR(ISERROR(VLOOKUP($E406&amp;$D$91&amp;$D$92,'CCG data'!$A:$AD,'CCG data'!R$3,FALSE)),ISBLANK(VLOOKUP($E406&amp;$D$91&amp;$D$92,'CCG data'!$A:$AD,'CCG data'!R$3,FALSE))),"",VLOOKUP($E406&amp;$D$91&amp;$D$92,'CCG data'!$A:$AD,'CCG data'!R$3,FALSE))</f>
        <v/>
      </c>
      <c r="G406" s="406"/>
      <c r="H406" s="406">
        <f>IF(OR(ISERROR(VLOOKUP($E406&amp;$D$91&amp;$D$92,'CCG data'!$A:$AD,'CCG data'!S$3,FALSE)),ISBLANK(VLOOKUP($E406&amp;$D$91&amp;$D$92,'CCG data'!$A:$AD,'CCG data'!S$3,FALSE))),"",VLOOKUP($E406&amp;$D$91&amp;$D$92,'CCG data'!$A:$AD,'CCG data'!S$3,FALSE))</f>
        <v>128.09529991654458</v>
      </c>
      <c r="I406" s="406"/>
      <c r="J406" s="406">
        <f>IF(OR(ISERROR(VLOOKUP($E406&amp;$D$91&amp;$D$92,'CCG data'!$A:$AD,'CCG data'!T$3,FALSE)),ISBLANK(VLOOKUP($E406&amp;$D$91&amp;$D$92,'CCG data'!$A:$AD,'CCG data'!T$3,FALSE))),"",VLOOKUP($E406&amp;$D$91&amp;$D$92,'CCG data'!$A:$AD,'CCG data'!T$3,FALSE))</f>
        <v>24.661209891656959</v>
      </c>
      <c r="K406" s="406"/>
      <c r="L406" s="406">
        <f>IF(OR(ISERROR(VLOOKUP($E406&amp;$D$91&amp;$D$92,'CCG data'!$A:$AD,'CCG data'!U$3,FALSE)),ISBLANK(VLOOKUP($E406&amp;$D$91&amp;$D$92,'CCG data'!$A:$AD,'CCG data'!U$3,FALSE))),"",VLOOKUP($E406&amp;$D$91&amp;$D$92,'CCG data'!$A:$AD,'CCG data'!U$3,FALSE))</f>
        <v>23.964658761531108</v>
      </c>
      <c r="M406" s="407"/>
      <c r="N406" s="362">
        <f>IF(OR(ISERROR(VLOOKUP($E406&amp;$D$91&amp;$D$92,'CCG data'!$A:$AD,'CCG data'!G$3,FALSE)),ISBLANK(VLOOKUP($E406&amp;$D$91&amp;$D$92,'CCG data'!$A:$AD,'CCG data'!G$3,FALSE))),"",VLOOKUP($E406&amp;$D$91&amp;$D$92,'CCG data'!$A:$AD,'CCG data'!G$3,FALSE))</f>
        <v>1166</v>
      </c>
      <c r="P406" s="397" t="str">
        <f>IF(OR(ISERROR(VLOOKUP($E406&amp;$D$91&amp;$D$92,'CCG data'!$A:$AD,'CCG data'!B$3,FALSE)),ISBLANK(VLOOKUP($E406&amp;$D$91&amp;$D$92,'CCG data'!$A:$AD,'CCG data'!B$3,FALSE))),"",VLOOKUP($E406&amp;$D$91&amp;$D$92,'CCG data'!$A:$AD,'CCG data'!B$3,FALSE))</f>
        <v/>
      </c>
      <c r="Q406" s="263"/>
      <c r="R406" s="263">
        <f>IF(OR(ISERROR(VLOOKUP($E406&amp;$D$91&amp;$D$92,'CCG data'!$A:$AD,'CCG data'!C$3,FALSE)),ISBLANK(VLOOKUP($E406&amp;$D$91&amp;$D$92,'CCG data'!$A:$AD,'CCG data'!C$3,FALSE))),"",VLOOKUP($E406&amp;$D$91&amp;$D$92,'CCG data'!$A:$AD,'CCG data'!C$3,FALSE))</f>
        <v>0.73756432246998282</v>
      </c>
      <c r="S406" s="263"/>
      <c r="T406" s="263">
        <f>IF(OR(ISERROR(VLOOKUP($E406&amp;$D$91&amp;$D$92,'CCG data'!$A:$AD,'CCG data'!D$3,FALSE)),ISBLANK(VLOOKUP($E406&amp;$D$91&amp;$D$92,'CCG data'!$A:$AD,'CCG data'!D$3,FALSE))),"",VLOOKUP($E406&amp;$D$91&amp;$D$92,'CCG data'!$A:$AD,'CCG data'!D$3,FALSE))</f>
        <v>0.120926243567753</v>
      </c>
      <c r="U406" s="263"/>
      <c r="V406" s="263">
        <f>IF(OR(ISERROR(VLOOKUP($E406&amp;$D$91&amp;$D$92,'CCG data'!$A:$AD,'CCG data'!E$3,FALSE)),ISBLANK(VLOOKUP($E406&amp;$D$91&amp;$D$92,'CCG data'!$A:$AD,'CCG data'!E$3,FALSE))),"",VLOOKUP($E406&amp;$D$91&amp;$D$92,'CCG data'!$A:$AD,'CCG data'!E$3,FALSE))</f>
        <v>0.14150943396226415</v>
      </c>
      <c r="W406" s="398"/>
      <c r="Z406" s="163">
        <f>IFERROR(VLOOKUP($E406&amp;$D$92, Outliers!$A$4:$P$214,13,FALSE),"0")</f>
        <v>0</v>
      </c>
      <c r="AA406" s="163">
        <f>IFERROR(VLOOKUP($E406&amp;$D$92, Outliers!$A$4:$P$214,14,FALSE),"0")</f>
        <v>1</v>
      </c>
      <c r="AB406" s="163">
        <f>IFERROR(VLOOKUP($E406&amp;$D$92, Outliers!$A$4:$P$214,15,FALSE),"0")</f>
        <v>0</v>
      </c>
    </row>
    <row r="407" spans="4:28" x14ac:dyDescent="0.25">
      <c r="D407" s="318"/>
      <c r="E407" s="103" t="s">
        <v>27</v>
      </c>
      <c r="F407" s="95" t="str">
        <f>IF(P406="","",VLOOKUP($E406&amp;$D$91&amp;$D$92,'CCG data'!$A:$AD,'CCG data'!W$3,FALSE))</f>
        <v/>
      </c>
      <c r="G407" s="96" t="str">
        <f>IF(P406="","",VLOOKUP($E406&amp;$D$91&amp;$D$92,'CCG data'!$A:$AD,'CCG data'!X$3,FALSE))</f>
        <v/>
      </c>
      <c r="H407" s="96">
        <f>IF(R406="","",VLOOKUP($E406&amp;$D$91&amp;$D$92,'CCG data'!$A:$AD,'CCG data'!Y$3,FALSE))</f>
        <v>119.53399350987068</v>
      </c>
      <c r="I407" s="96">
        <f>IF(R406="","",VLOOKUP($E406&amp;$D$91&amp;$D$92,'CCG data'!$A:$AD,'CCG data'!Z$3,FALSE))</f>
        <v>136.65660632321845</v>
      </c>
      <c r="J407" s="96">
        <f>IF(T406="","",VLOOKUP($E406&amp;$D$91&amp;$D$92,'CCG data'!$A:$AD,'CCG data'!AA$3,FALSE))</f>
        <v>20.590586775584583</v>
      </c>
      <c r="K407" s="96">
        <f>IF(T406="","",VLOOKUP($E406&amp;$D$91&amp;$D$92,'CCG data'!$A:$AD,'CCG data'!AB$3,FALSE))</f>
        <v>28.731833007729335</v>
      </c>
      <c r="L407" s="96">
        <f>IF(V406="","",VLOOKUP($E406&amp;$D$91&amp;$D$92,'CCG data'!$A:$AD,'CCG data'!AC$3,FALSE))</f>
        <v>20.30799229909465</v>
      </c>
      <c r="M407" s="96">
        <f>IF(V406="","",VLOOKUP($E406&amp;$D$91&amp;$D$92,'CCG data'!$A:$AD,'CCG data'!AD$3,FALSE))</f>
        <v>27.621325223967567</v>
      </c>
      <c r="N407" s="363"/>
      <c r="P407" s="150" t="str">
        <f>IF(P406="","",VLOOKUP($E406&amp;$D$91&amp;$D$92,'CCG data'!$A:$AD,'CCG data'!I$3,FALSE))</f>
        <v/>
      </c>
      <c r="Q407" s="15" t="str">
        <f>IF(P406="","",VLOOKUP($E406&amp;$D$91&amp;$D$92,'CCG data'!$A:$AD,'CCG data'!J$3,FALSE))</f>
        <v/>
      </c>
      <c r="R407" s="15">
        <f>IF(R406="","",VLOOKUP($E406&amp;$D$91&amp;$D$92,'CCG data'!$A:$AD,'CCG data'!K$3,FALSE))</f>
        <v>0.71199999999999997</v>
      </c>
      <c r="S407" s="15">
        <f>IF(R406="","",VLOOKUP($E406&amp;$D$91&amp;$D$92,'CCG data'!$A:$AD,'CCG data'!L$3,FALSE))</f>
        <v>0.76200000000000001</v>
      </c>
      <c r="T407" s="15">
        <f>IF(T406="","",VLOOKUP($E406&amp;$D$91&amp;$D$92,'CCG data'!$A:$AD,'CCG data'!M$3,FALSE))</f>
        <v>0.10299999999999999</v>
      </c>
      <c r="U407" s="15">
        <f>IF(T406="","",VLOOKUP($E406&amp;$D$91&amp;$D$92,'CCG data'!$A:$AD,'CCG data'!N$3,FALSE))</f>
        <v>0.14099999999999999</v>
      </c>
      <c r="V407" s="15">
        <f>IF(V406="","",VLOOKUP($E406&amp;$D$91&amp;$D$92,'CCG data'!$A:$AD,'CCG data'!O$3,FALSE))</f>
        <v>0.123</v>
      </c>
      <c r="W407" s="135">
        <f>IF(V406="","",VLOOKUP($E406&amp;$D$91&amp;$D$92,'CCG data'!$A:$AD,'CCG data'!P$3,FALSE))</f>
        <v>0.16300000000000001</v>
      </c>
      <c r="Z407" s="163" t="str">
        <f>IFERROR(VLOOKUP($E407&amp;$D$92, Outliers!$A$4:$P$214,13,FALSE),"0")</f>
        <v>0</v>
      </c>
      <c r="AA407" s="163" t="str">
        <f>IFERROR(VLOOKUP($E407&amp;$D$92, Outliers!$A$4:$P$214,14,FALSE),"0")</f>
        <v>0</v>
      </c>
      <c r="AB407" s="163" t="str">
        <f>IFERROR(VLOOKUP($E407&amp;$D$92, Outliers!$A$4:$P$214,15,FALSE),"0")</f>
        <v>0</v>
      </c>
    </row>
    <row r="408" spans="4:28" ht="15.75" x14ac:dyDescent="0.25">
      <c r="D408" s="318"/>
      <c r="E408" s="104" t="s">
        <v>261</v>
      </c>
      <c r="F408" s="405" t="str">
        <f>IF(OR(ISERROR(VLOOKUP($E408&amp;$D$91&amp;$D$92,'CCG data'!$A:$AD,'CCG data'!R$3,FALSE)),ISBLANK(VLOOKUP($E408&amp;$D$91&amp;$D$92,'CCG data'!$A:$AD,'CCG data'!R$3,FALSE))),"",VLOOKUP($E408&amp;$D$91&amp;$D$92,'CCG data'!$A:$AD,'CCG data'!R$3,FALSE))</f>
        <v/>
      </c>
      <c r="G408" s="406"/>
      <c r="H408" s="406">
        <f>IF(OR(ISERROR(VLOOKUP($E408&amp;$D$91&amp;$D$92,'CCG data'!$A:$AD,'CCG data'!S$3,FALSE)),ISBLANK(VLOOKUP($E408&amp;$D$91&amp;$D$92,'CCG data'!$A:$AD,'CCG data'!S$3,FALSE))),"",VLOOKUP($E408&amp;$D$91&amp;$D$92,'CCG data'!$A:$AD,'CCG data'!S$3,FALSE))</f>
        <v>145.18697696120626</v>
      </c>
      <c r="I408" s="406"/>
      <c r="J408" s="406">
        <f>IF(OR(ISERROR(VLOOKUP($E408&amp;$D$91&amp;$D$92,'CCG data'!$A:$AD,'CCG data'!T$3,FALSE)),ISBLANK(VLOOKUP($E408&amp;$D$91&amp;$D$92,'CCG data'!$A:$AD,'CCG data'!T$3,FALSE))),"",VLOOKUP($E408&amp;$D$91&amp;$D$92,'CCG data'!$A:$AD,'CCG data'!T$3,FALSE))</f>
        <v>15.351626114257456</v>
      </c>
      <c r="K408" s="406"/>
      <c r="L408" s="406">
        <f>IF(OR(ISERROR(VLOOKUP($E408&amp;$D$91&amp;$D$92,'CCG data'!$A:$AD,'CCG data'!U$3,FALSE)),ISBLANK(VLOOKUP($E408&amp;$D$91&amp;$D$92,'CCG data'!$A:$AD,'CCG data'!U$3,FALSE))),"",VLOOKUP($E408&amp;$D$91&amp;$D$92,'CCG data'!$A:$AD,'CCG data'!U$3,FALSE))</f>
        <v>11.148965104183524</v>
      </c>
      <c r="M408" s="407"/>
      <c r="N408" s="362">
        <f>IF(OR(ISERROR(VLOOKUP($E408&amp;$D$91&amp;$D$92,'CCG data'!$A:$AD,'CCG data'!G$3,FALSE)),ISBLANK(VLOOKUP($E408&amp;$D$91&amp;$D$92,'CCG data'!$A:$AD,'CCG data'!G$3,FALSE))),"",VLOOKUP($E408&amp;$D$91&amp;$D$92,'CCG data'!$A:$AD,'CCG data'!G$3,FALSE))</f>
        <v>1917</v>
      </c>
      <c r="P408" s="397" t="str">
        <f>IF(OR(ISERROR(VLOOKUP($E408&amp;$D$91&amp;$D$92,'CCG data'!$A:$AD,'CCG data'!B$3,FALSE)),ISBLANK(VLOOKUP($E408&amp;$D$91&amp;$D$92,'CCG data'!$A:$AD,'CCG data'!B$3,FALSE))),"",VLOOKUP($E408&amp;$D$91&amp;$D$92,'CCG data'!$A:$AD,'CCG data'!B$3,FALSE))</f>
        <v/>
      </c>
      <c r="Q408" s="263"/>
      <c r="R408" s="263">
        <f>IF(OR(ISERROR(VLOOKUP($E408&amp;$D$91&amp;$D$92,'CCG data'!$A:$AD,'CCG data'!C$3,FALSE)),ISBLANK(VLOOKUP($E408&amp;$D$91&amp;$D$92,'CCG data'!$A:$AD,'CCG data'!C$3,FALSE))),"",VLOOKUP($E408&amp;$D$91&amp;$D$92,'CCG data'!$A:$AD,'CCG data'!C$3,FALSE))</f>
        <v>0.85915492957746475</v>
      </c>
      <c r="S408" s="263"/>
      <c r="T408" s="263">
        <f>IF(OR(ISERROR(VLOOKUP($E408&amp;$D$91&amp;$D$92,'CCG data'!$A:$AD,'CCG data'!D$3,FALSE)),ISBLANK(VLOOKUP($E408&amp;$D$91&amp;$D$92,'CCG data'!$A:$AD,'CCG data'!D$3,FALSE))),"",VLOOKUP($E408&amp;$D$91&amp;$D$92,'CCG data'!$A:$AD,'CCG data'!D$3,FALSE))</f>
        <v>7.7725612936880545E-2</v>
      </c>
      <c r="U408" s="263"/>
      <c r="V408" s="263">
        <f>IF(OR(ISERROR(VLOOKUP($E408&amp;$D$91&amp;$D$92,'CCG data'!$A:$AD,'CCG data'!E$3,FALSE)),ISBLANK(VLOOKUP($E408&amp;$D$91&amp;$D$92,'CCG data'!$A:$AD,'CCG data'!E$3,FALSE))),"",VLOOKUP($E408&amp;$D$91&amp;$D$92,'CCG data'!$A:$AD,'CCG data'!E$3,FALSE))</f>
        <v>6.3119457485654673E-2</v>
      </c>
      <c r="W408" s="398"/>
      <c r="Z408" s="163">
        <f>IFERROR(VLOOKUP($E408&amp;$D$92, Outliers!$A$4:$P$214,13,FALSE),"0")</f>
        <v>1</v>
      </c>
      <c r="AA408" s="163">
        <f>IFERROR(VLOOKUP($E408&amp;$D$92, Outliers!$A$4:$P$214,14,FALSE),"0")</f>
        <v>0</v>
      </c>
      <c r="AB408" s="163">
        <f>IFERROR(VLOOKUP($E408&amp;$D$92, Outliers!$A$4:$P$214,15,FALSE),"0")</f>
        <v>1</v>
      </c>
    </row>
    <row r="409" spans="4:28" x14ac:dyDescent="0.25">
      <c r="D409" s="318"/>
      <c r="E409" s="103" t="s">
        <v>27</v>
      </c>
      <c r="F409" s="95" t="str">
        <f>IF(P408="","",VLOOKUP($E408&amp;$D$91&amp;$D$92,'CCG data'!$A:$AD,'CCG data'!W$3,FALSE))</f>
        <v/>
      </c>
      <c r="G409" s="96" t="str">
        <f>IF(P408="","",VLOOKUP($E408&amp;$D$91&amp;$D$92,'CCG data'!$A:$AD,'CCG data'!X$3,FALSE))</f>
        <v/>
      </c>
      <c r="H409" s="96">
        <f>IF(R408="","",VLOOKUP($E408&amp;$D$91&amp;$D$92,'CCG data'!$A:$AD,'CCG data'!Y$3,FALSE))</f>
        <v>138.17505725436567</v>
      </c>
      <c r="I409" s="96">
        <f>IF(R408="","",VLOOKUP($E408&amp;$D$91&amp;$D$92,'CCG data'!$A:$AD,'CCG data'!Z$3,FALSE))</f>
        <v>152.19889666804684</v>
      </c>
      <c r="J409" s="96">
        <f>IF(T408="","",VLOOKUP($E408&amp;$D$91&amp;$D$92,'CCG data'!$A:$AD,'CCG data'!AA$3,FALSE))</f>
        <v>12.886623853901472</v>
      </c>
      <c r="K409" s="96">
        <f>IF(T408="","",VLOOKUP($E408&amp;$D$91&amp;$D$92,'CCG data'!$A:$AD,'CCG data'!AB$3,FALSE))</f>
        <v>17.81662837461344</v>
      </c>
      <c r="L409" s="96">
        <f>IF(V408="","",VLOOKUP($E408&amp;$D$91&amp;$D$92,'CCG data'!$A:$AD,'CCG data'!AC$3,FALSE))</f>
        <v>9.1624222310744603</v>
      </c>
      <c r="M409" s="96">
        <f>IF(V408="","",VLOOKUP($E408&amp;$D$91&amp;$D$92,'CCG data'!$A:$AD,'CCG data'!AD$3,FALSE))</f>
        <v>13.135507977292589</v>
      </c>
      <c r="N409" s="363"/>
      <c r="P409" s="150" t="str">
        <f>IF(P408="","",VLOOKUP($E408&amp;$D$91&amp;$D$92,'CCG data'!$A:$AD,'CCG data'!I$3,FALSE))</f>
        <v/>
      </c>
      <c r="Q409" s="15" t="str">
        <f>IF(P408="","",VLOOKUP($E408&amp;$D$91&amp;$D$92,'CCG data'!$A:$AD,'CCG data'!J$3,FALSE))</f>
        <v/>
      </c>
      <c r="R409" s="15">
        <f>IF(R408="","",VLOOKUP($E408&amp;$D$91&amp;$D$92,'CCG data'!$A:$AD,'CCG data'!K$3,FALSE))</f>
        <v>0.84299999999999997</v>
      </c>
      <c r="S409" s="15">
        <f>IF(R408="","",VLOOKUP($E408&amp;$D$91&amp;$D$92,'CCG data'!$A:$AD,'CCG data'!L$3,FALSE))</f>
        <v>0.874</v>
      </c>
      <c r="T409" s="15">
        <f>IF(T408="","",VLOOKUP($E408&amp;$D$91&amp;$D$92,'CCG data'!$A:$AD,'CCG data'!M$3,FALSE))</f>
        <v>6.7000000000000004E-2</v>
      </c>
      <c r="U409" s="15">
        <f>IF(T408="","",VLOOKUP($E408&amp;$D$91&amp;$D$92,'CCG data'!$A:$AD,'CCG data'!N$3,FALSE))</f>
        <v>9.0999999999999998E-2</v>
      </c>
      <c r="V409" s="15">
        <f>IF(V408="","",VLOOKUP($E408&amp;$D$91&amp;$D$92,'CCG data'!$A:$AD,'CCG data'!O$3,FALSE))</f>
        <v>5.2999999999999999E-2</v>
      </c>
      <c r="W409" s="135">
        <f>IF(V408="","",VLOOKUP($E408&amp;$D$91&amp;$D$92,'CCG data'!$A:$AD,'CCG data'!P$3,FALSE))</f>
        <v>7.4999999999999997E-2</v>
      </c>
      <c r="Z409" s="163" t="str">
        <f>IFERROR(VLOOKUP($E409&amp;$D$92, Outliers!$A$4:$P$214,13,FALSE),"0")</f>
        <v>0</v>
      </c>
      <c r="AA409" s="163" t="str">
        <f>IFERROR(VLOOKUP($E409&amp;$D$92, Outliers!$A$4:$P$214,14,FALSE),"0")</f>
        <v>0</v>
      </c>
      <c r="AB409" s="163" t="str">
        <f>IFERROR(VLOOKUP($E409&amp;$D$92, Outliers!$A$4:$P$214,15,FALSE),"0")</f>
        <v>0</v>
      </c>
    </row>
    <row r="410" spans="4:28" ht="15.75" x14ac:dyDescent="0.25">
      <c r="D410" s="318"/>
      <c r="E410" s="104" t="s">
        <v>262</v>
      </c>
      <c r="F410" s="405" t="str">
        <f>IF(OR(ISERROR(VLOOKUP($E410&amp;$D$91&amp;$D$92,'CCG data'!$A:$AD,'CCG data'!R$3,FALSE)),ISBLANK(VLOOKUP($E410&amp;$D$91&amp;$D$92,'CCG data'!$A:$AD,'CCG data'!R$3,FALSE))),"",VLOOKUP($E410&amp;$D$91&amp;$D$92,'CCG data'!$A:$AD,'CCG data'!R$3,FALSE))</f>
        <v/>
      </c>
      <c r="G410" s="406"/>
      <c r="H410" s="406">
        <f>IF(OR(ISERROR(VLOOKUP($E410&amp;$D$91&amp;$D$92,'CCG data'!$A:$AD,'CCG data'!S$3,FALSE)),ISBLANK(VLOOKUP($E410&amp;$D$91&amp;$D$92,'CCG data'!$A:$AD,'CCG data'!S$3,FALSE))),"",VLOOKUP($E410&amp;$D$91&amp;$D$92,'CCG data'!$A:$AD,'CCG data'!S$3,FALSE))</f>
        <v>110.80399426841456</v>
      </c>
      <c r="I410" s="406"/>
      <c r="J410" s="406">
        <f>IF(OR(ISERROR(VLOOKUP($E410&amp;$D$91&amp;$D$92,'CCG data'!$A:$AD,'CCG data'!T$3,FALSE)),ISBLANK(VLOOKUP($E410&amp;$D$91&amp;$D$92,'CCG data'!$A:$AD,'CCG data'!T$3,FALSE))),"",VLOOKUP($E410&amp;$D$91&amp;$D$92,'CCG data'!$A:$AD,'CCG data'!T$3,FALSE))</f>
        <v>16.493187753701147</v>
      </c>
      <c r="K410" s="406"/>
      <c r="L410" s="406">
        <f>IF(OR(ISERROR(VLOOKUP($E410&amp;$D$91&amp;$D$92,'CCG data'!$A:$AD,'CCG data'!U$3,FALSE)),ISBLANK(VLOOKUP($E410&amp;$D$91&amp;$D$92,'CCG data'!$A:$AD,'CCG data'!U$3,FALSE))),"",VLOOKUP($E410&amp;$D$91&amp;$D$92,'CCG data'!$A:$AD,'CCG data'!U$3,FALSE))</f>
        <v>24.473783228684276</v>
      </c>
      <c r="M410" s="407"/>
      <c r="N410" s="362">
        <f>IF(OR(ISERROR(VLOOKUP($E410&amp;$D$91&amp;$D$92,'CCG data'!$A:$AD,'CCG data'!G$3,FALSE)),ISBLANK(VLOOKUP($E410&amp;$D$91&amp;$D$92,'CCG data'!$A:$AD,'CCG data'!G$3,FALSE))),"",VLOOKUP($E410&amp;$D$91&amp;$D$92,'CCG data'!$A:$AD,'CCG data'!G$3,FALSE))</f>
        <v>945</v>
      </c>
      <c r="P410" s="397" t="str">
        <f>IF(OR(ISERROR(VLOOKUP($E410&amp;$D$91&amp;$D$92,'CCG data'!$A:$AD,'CCG data'!B$3,FALSE)),ISBLANK(VLOOKUP($E410&amp;$D$91&amp;$D$92,'CCG data'!$A:$AD,'CCG data'!B$3,FALSE))),"",VLOOKUP($E410&amp;$D$91&amp;$D$92,'CCG data'!$A:$AD,'CCG data'!B$3,FALSE))</f>
        <v/>
      </c>
      <c r="Q410" s="263"/>
      <c r="R410" s="263">
        <f>IF(OR(ISERROR(VLOOKUP($E410&amp;$D$91&amp;$D$92,'CCG data'!$A:$AD,'CCG data'!C$3,FALSE)),ISBLANK(VLOOKUP($E410&amp;$D$91&amp;$D$92,'CCG data'!$A:$AD,'CCG data'!C$3,FALSE))),"",VLOOKUP($E410&amp;$D$91&amp;$D$92,'CCG data'!$A:$AD,'CCG data'!C$3,FALSE))</f>
        <v>0.73544973544973546</v>
      </c>
      <c r="S410" s="263"/>
      <c r="T410" s="263">
        <f>IF(OR(ISERROR(VLOOKUP($E410&amp;$D$91&amp;$D$92,'CCG data'!$A:$AD,'CCG data'!D$3,FALSE)),ISBLANK(VLOOKUP($E410&amp;$D$91&amp;$D$92,'CCG data'!$A:$AD,'CCG data'!D$3,FALSE))),"",VLOOKUP($E410&amp;$D$91&amp;$D$92,'CCG data'!$A:$AD,'CCG data'!D$3,FALSE))</f>
        <v>0.10052910052910052</v>
      </c>
      <c r="U410" s="263"/>
      <c r="V410" s="263">
        <f>IF(OR(ISERROR(VLOOKUP($E410&amp;$D$91&amp;$D$92,'CCG data'!$A:$AD,'CCG data'!E$3,FALSE)),ISBLANK(VLOOKUP($E410&amp;$D$91&amp;$D$92,'CCG data'!$A:$AD,'CCG data'!E$3,FALSE))),"",VLOOKUP($E410&amp;$D$91&amp;$D$92,'CCG data'!$A:$AD,'CCG data'!E$3,FALSE))</f>
        <v>0.16402116402116401</v>
      </c>
      <c r="W410" s="398"/>
      <c r="Z410" s="163">
        <f>IFERROR(VLOOKUP($E410&amp;$D$92, Outliers!$A$4:$P$214,13,FALSE),"0")</f>
        <v>1</v>
      </c>
      <c r="AA410" s="163">
        <f>IFERROR(VLOOKUP($E410&amp;$D$92, Outliers!$A$4:$P$214,14,FALSE),"0")</f>
        <v>0</v>
      </c>
      <c r="AB410" s="163">
        <f>IFERROR(VLOOKUP($E410&amp;$D$92, Outliers!$A$4:$P$214,15,FALSE),"0")</f>
        <v>0</v>
      </c>
    </row>
    <row r="411" spans="4:28" x14ac:dyDescent="0.25">
      <c r="D411" s="318"/>
      <c r="E411" s="103" t="s">
        <v>27</v>
      </c>
      <c r="F411" s="95" t="str">
        <f>IF(P410="","",VLOOKUP($E410&amp;$D$91&amp;$D$92,'CCG data'!$A:$AD,'CCG data'!W$3,FALSE))</f>
        <v/>
      </c>
      <c r="G411" s="96" t="str">
        <f>IF(P410="","",VLOOKUP($E410&amp;$D$91&amp;$D$92,'CCG data'!$A:$AD,'CCG data'!X$3,FALSE))</f>
        <v/>
      </c>
      <c r="H411" s="96">
        <f>IF(R410="","",VLOOKUP($E410&amp;$D$91&amp;$D$92,'CCG data'!$A:$AD,'CCG data'!Y$3,FALSE))</f>
        <v>102.56604552951089</v>
      </c>
      <c r="I411" s="96">
        <f>IF(R410="","",VLOOKUP($E410&amp;$D$91&amp;$D$92,'CCG data'!$A:$AD,'CCG data'!Z$3,FALSE))</f>
        <v>119.04194300731822</v>
      </c>
      <c r="J411" s="96">
        <f>IF(T410="","",VLOOKUP($E410&amp;$D$91&amp;$D$92,'CCG data'!$A:$AD,'CCG data'!AA$3,FALSE))</f>
        <v>13.176543649635171</v>
      </c>
      <c r="K411" s="96">
        <f>IF(T410="","",VLOOKUP($E410&amp;$D$91&amp;$D$92,'CCG data'!$A:$AD,'CCG data'!AB$3,FALSE))</f>
        <v>19.809831857767122</v>
      </c>
      <c r="L411" s="96">
        <f>IF(V410="","",VLOOKUP($E410&amp;$D$91&amp;$D$92,'CCG data'!$A:$AD,'CCG data'!AC$3,FALSE))</f>
        <v>20.620851343517067</v>
      </c>
      <c r="M411" s="96">
        <f>IF(V410="","",VLOOKUP($E410&amp;$D$91&amp;$D$92,'CCG data'!$A:$AD,'CCG data'!AD$3,FALSE))</f>
        <v>28.326715113851485</v>
      </c>
      <c r="N411" s="363"/>
      <c r="P411" s="150" t="str">
        <f>IF(P410="","",VLOOKUP($E410&amp;$D$91&amp;$D$92,'CCG data'!$A:$AD,'CCG data'!I$3,FALSE))</f>
        <v/>
      </c>
      <c r="Q411" s="15" t="str">
        <f>IF(P410="","",VLOOKUP($E410&amp;$D$91&amp;$D$92,'CCG data'!$A:$AD,'CCG data'!J$3,FALSE))</f>
        <v/>
      </c>
      <c r="R411" s="15">
        <f>IF(R410="","",VLOOKUP($E410&amp;$D$91&amp;$D$92,'CCG data'!$A:$AD,'CCG data'!K$3,FALSE))</f>
        <v>0.70599999999999996</v>
      </c>
      <c r="S411" s="15">
        <f>IF(R410="","",VLOOKUP($E410&amp;$D$91&amp;$D$92,'CCG data'!$A:$AD,'CCG data'!L$3,FALSE))</f>
        <v>0.76300000000000001</v>
      </c>
      <c r="T411" s="15">
        <f>IF(T410="","",VLOOKUP($E410&amp;$D$91&amp;$D$92,'CCG data'!$A:$AD,'CCG data'!M$3,FALSE))</f>
        <v>8.3000000000000004E-2</v>
      </c>
      <c r="U411" s="15">
        <f>IF(T410="","",VLOOKUP($E410&amp;$D$91&amp;$D$92,'CCG data'!$A:$AD,'CCG data'!N$3,FALSE))</f>
        <v>0.121</v>
      </c>
      <c r="V411" s="15">
        <f>IF(V410="","",VLOOKUP($E410&amp;$D$91&amp;$D$92,'CCG data'!$A:$AD,'CCG data'!O$3,FALSE))</f>
        <v>0.14199999999999999</v>
      </c>
      <c r="W411" s="135">
        <f>IF(V410="","",VLOOKUP($E410&amp;$D$91&amp;$D$92,'CCG data'!$A:$AD,'CCG data'!P$3,FALSE))</f>
        <v>0.189</v>
      </c>
      <c r="Z411" s="163" t="str">
        <f>IFERROR(VLOOKUP($E411&amp;$D$92, Outliers!$A$4:$P$214,13,FALSE),"0")</f>
        <v>0</v>
      </c>
      <c r="AA411" s="163" t="str">
        <f>IFERROR(VLOOKUP($E411&amp;$D$92, Outliers!$A$4:$P$214,14,FALSE),"0")</f>
        <v>0</v>
      </c>
      <c r="AB411" s="163" t="str">
        <f>IFERROR(VLOOKUP($E411&amp;$D$92, Outliers!$A$4:$P$214,15,FALSE),"0")</f>
        <v>0</v>
      </c>
    </row>
    <row r="412" spans="4:28" ht="15.75" x14ac:dyDescent="0.25">
      <c r="D412" s="318"/>
      <c r="E412" s="104" t="s">
        <v>263</v>
      </c>
      <c r="F412" s="405" t="str">
        <f>IF(OR(ISERROR(VLOOKUP($E412&amp;$D$91&amp;$D$92,'CCG data'!$A:$AD,'CCG data'!R$3,FALSE)),ISBLANK(VLOOKUP($E412&amp;$D$91&amp;$D$92,'CCG data'!$A:$AD,'CCG data'!R$3,FALSE))),"",VLOOKUP($E412&amp;$D$91&amp;$D$92,'CCG data'!$A:$AD,'CCG data'!R$3,FALSE))</f>
        <v/>
      </c>
      <c r="G412" s="406"/>
      <c r="H412" s="406">
        <f>IF(OR(ISERROR(VLOOKUP($E412&amp;$D$91&amp;$D$92,'CCG data'!$A:$AD,'CCG data'!S$3,FALSE)),ISBLANK(VLOOKUP($E412&amp;$D$91&amp;$D$92,'CCG data'!$A:$AD,'CCG data'!S$3,FALSE))),"",VLOOKUP($E412&amp;$D$91&amp;$D$92,'CCG data'!$A:$AD,'CCG data'!S$3,FALSE))</f>
        <v>138.06574135037454</v>
      </c>
      <c r="I412" s="406"/>
      <c r="J412" s="406">
        <f>IF(OR(ISERROR(VLOOKUP($E412&amp;$D$91&amp;$D$92,'CCG data'!$A:$AD,'CCG data'!T$3,FALSE)),ISBLANK(VLOOKUP($E412&amp;$D$91&amp;$D$92,'CCG data'!$A:$AD,'CCG data'!T$3,FALSE))),"",VLOOKUP($E412&amp;$D$91&amp;$D$92,'CCG data'!$A:$AD,'CCG data'!T$3,FALSE))</f>
        <v>10.826562569011832</v>
      </c>
      <c r="K412" s="406"/>
      <c r="L412" s="406">
        <f>IF(OR(ISERROR(VLOOKUP($E412&amp;$D$91&amp;$D$92,'CCG data'!$A:$AD,'CCG data'!U$3,FALSE)),ISBLANK(VLOOKUP($E412&amp;$D$91&amp;$D$92,'CCG data'!$A:$AD,'CCG data'!U$3,FALSE))),"",VLOOKUP($E412&amp;$D$91&amp;$D$92,'CCG data'!$A:$AD,'CCG data'!U$3,FALSE))</f>
        <v>26.199544927075934</v>
      </c>
      <c r="M412" s="407"/>
      <c r="N412" s="362">
        <f>IF(OR(ISERROR(VLOOKUP($E412&amp;$D$91&amp;$D$92,'CCG data'!$A:$AD,'CCG data'!G$3,FALSE)),ISBLANK(VLOOKUP($E412&amp;$D$91&amp;$D$92,'CCG data'!$A:$AD,'CCG data'!G$3,FALSE))),"",VLOOKUP($E412&amp;$D$91&amp;$D$92,'CCG data'!$A:$AD,'CCG data'!G$3,FALSE))</f>
        <v>2048</v>
      </c>
      <c r="P412" s="397" t="str">
        <f>IF(OR(ISERROR(VLOOKUP($E412&amp;$D$91&amp;$D$92,'CCG data'!$A:$AD,'CCG data'!B$3,FALSE)),ISBLANK(VLOOKUP($E412&amp;$D$91&amp;$D$92,'CCG data'!$A:$AD,'CCG data'!B$3,FALSE))),"",VLOOKUP($E412&amp;$D$91&amp;$D$92,'CCG data'!$A:$AD,'CCG data'!B$3,FALSE))</f>
        <v/>
      </c>
      <c r="Q412" s="263"/>
      <c r="R412" s="263">
        <f>IF(OR(ISERROR(VLOOKUP($E412&amp;$D$91&amp;$D$92,'CCG data'!$A:$AD,'CCG data'!C$3,FALSE)),ISBLANK(VLOOKUP($E412&amp;$D$91&amp;$D$92,'CCG data'!$A:$AD,'CCG data'!C$3,FALSE))),"",VLOOKUP($E412&amp;$D$91&amp;$D$92,'CCG data'!$A:$AD,'CCG data'!C$3,FALSE))</f>
        <v>0.794921875</v>
      </c>
      <c r="S412" s="263"/>
      <c r="T412" s="263">
        <f>IF(OR(ISERROR(VLOOKUP($E412&amp;$D$91&amp;$D$92,'CCG data'!$A:$AD,'CCG data'!D$3,FALSE)),ISBLANK(VLOOKUP($E412&amp;$D$91&amp;$D$92,'CCG data'!$A:$AD,'CCG data'!D$3,FALSE))),"",VLOOKUP($E412&amp;$D$91&amp;$D$92,'CCG data'!$A:$AD,'CCG data'!D$3,FALSE))</f>
        <v>5.712890625E-2</v>
      </c>
      <c r="U412" s="263"/>
      <c r="V412" s="263">
        <f>IF(OR(ISERROR(VLOOKUP($E412&amp;$D$91&amp;$D$92,'CCG data'!$A:$AD,'CCG data'!E$3,FALSE)),ISBLANK(VLOOKUP($E412&amp;$D$91&amp;$D$92,'CCG data'!$A:$AD,'CCG data'!E$3,FALSE))),"",VLOOKUP($E412&amp;$D$91&amp;$D$92,'CCG data'!$A:$AD,'CCG data'!E$3,FALSE))</f>
        <v>0.14794921875</v>
      </c>
      <c r="W412" s="398"/>
      <c r="Z412" s="163">
        <f>IFERROR(VLOOKUP($E412&amp;$D$92, Outliers!$A$4:$P$214,13,FALSE),"0")</f>
        <v>0</v>
      </c>
      <c r="AA412" s="163">
        <f>IFERROR(VLOOKUP($E412&amp;$D$92, Outliers!$A$4:$P$214,14,FALSE),"0")</f>
        <v>1</v>
      </c>
      <c r="AB412" s="163">
        <f>IFERROR(VLOOKUP($E412&amp;$D$92, Outliers!$A$4:$P$214,15,FALSE),"0")</f>
        <v>0</v>
      </c>
    </row>
    <row r="413" spans="4:28" x14ac:dyDescent="0.25">
      <c r="D413" s="318"/>
      <c r="E413" s="103" t="s">
        <v>27</v>
      </c>
      <c r="F413" s="95" t="str">
        <f>IF(P412="","",VLOOKUP($E412&amp;$D$91&amp;$D$92,'CCG data'!$A:$AD,'CCG data'!W$3,FALSE))</f>
        <v/>
      </c>
      <c r="G413" s="96" t="str">
        <f>IF(P412="","",VLOOKUP($E412&amp;$D$91&amp;$D$92,'CCG data'!$A:$AD,'CCG data'!X$3,FALSE))</f>
        <v/>
      </c>
      <c r="H413" s="96">
        <f>IF(R412="","",VLOOKUP($E412&amp;$D$91&amp;$D$92,'CCG data'!$A:$AD,'CCG data'!Y$3,FALSE))</f>
        <v>131.35894992704019</v>
      </c>
      <c r="I413" s="96">
        <f>IF(R412="","",VLOOKUP($E412&amp;$D$91&amp;$D$92,'CCG data'!$A:$AD,'CCG data'!Z$3,FALSE))</f>
        <v>144.77253277370889</v>
      </c>
      <c r="J413" s="96">
        <f>IF(T412="","",VLOOKUP($E412&amp;$D$91&amp;$D$92,'CCG data'!$A:$AD,'CCG data'!AA$3,FALSE))</f>
        <v>8.8647670843964743</v>
      </c>
      <c r="K413" s="96">
        <f>IF(T412="","",VLOOKUP($E412&amp;$D$91&amp;$D$92,'CCG data'!$A:$AD,'CCG data'!AB$3,FALSE))</f>
        <v>12.78835805362719</v>
      </c>
      <c r="L413" s="96">
        <f>IF(V412="","",VLOOKUP($E412&amp;$D$91&amp;$D$92,'CCG data'!$A:$AD,'CCG data'!AC$3,FALSE))</f>
        <v>23.249500849154543</v>
      </c>
      <c r="M413" s="96">
        <f>IF(V412="","",VLOOKUP($E412&amp;$D$91&amp;$D$92,'CCG data'!$A:$AD,'CCG data'!AD$3,FALSE))</f>
        <v>29.149589004997324</v>
      </c>
      <c r="N413" s="363"/>
      <c r="P413" s="150" t="str">
        <f>IF(P412="","",VLOOKUP($E412&amp;$D$91&amp;$D$92,'CCG data'!$A:$AD,'CCG data'!I$3,FALSE))</f>
        <v/>
      </c>
      <c r="Q413" s="15" t="str">
        <f>IF(P412="","",VLOOKUP($E412&amp;$D$91&amp;$D$92,'CCG data'!$A:$AD,'CCG data'!J$3,FALSE))</f>
        <v/>
      </c>
      <c r="R413" s="15">
        <f>IF(R412="","",VLOOKUP($E412&amp;$D$91&amp;$D$92,'CCG data'!$A:$AD,'CCG data'!K$3,FALSE))</f>
        <v>0.77700000000000002</v>
      </c>
      <c r="S413" s="15">
        <f>IF(R412="","",VLOOKUP($E412&amp;$D$91&amp;$D$92,'CCG data'!$A:$AD,'CCG data'!L$3,FALSE))</f>
        <v>0.81200000000000006</v>
      </c>
      <c r="T413" s="15">
        <f>IF(T412="","",VLOOKUP($E412&amp;$D$91&amp;$D$92,'CCG data'!$A:$AD,'CCG data'!M$3,FALSE))</f>
        <v>4.8000000000000001E-2</v>
      </c>
      <c r="U413" s="15">
        <f>IF(T412="","",VLOOKUP($E412&amp;$D$91&amp;$D$92,'CCG data'!$A:$AD,'CCG data'!N$3,FALSE))</f>
        <v>6.8000000000000005E-2</v>
      </c>
      <c r="V413" s="15">
        <f>IF(V412="","",VLOOKUP($E412&amp;$D$91&amp;$D$92,'CCG data'!$A:$AD,'CCG data'!O$3,FALSE))</f>
        <v>0.13300000000000001</v>
      </c>
      <c r="W413" s="135">
        <f>IF(V412="","",VLOOKUP($E412&amp;$D$91&amp;$D$92,'CCG data'!$A:$AD,'CCG data'!P$3,FALSE))</f>
        <v>0.16400000000000001</v>
      </c>
      <c r="Z413" s="163" t="str">
        <f>IFERROR(VLOOKUP($E413&amp;$D$92, Outliers!$A$4:$P$214,13,FALSE),"0")</f>
        <v>0</v>
      </c>
      <c r="AA413" s="163" t="str">
        <f>IFERROR(VLOOKUP($E413&amp;$D$92, Outliers!$A$4:$P$214,14,FALSE),"0")</f>
        <v>0</v>
      </c>
      <c r="AB413" s="163" t="str">
        <f>IFERROR(VLOOKUP($E413&amp;$D$92, Outliers!$A$4:$P$214,15,FALSE),"0")</f>
        <v>0</v>
      </c>
    </row>
    <row r="414" spans="4:28" ht="15.75" x14ac:dyDescent="0.25">
      <c r="D414" s="318"/>
      <c r="E414" s="104" t="s">
        <v>493</v>
      </c>
      <c r="F414" s="405" t="str">
        <f>IF(OR(ISERROR(VLOOKUP($E414&amp;$D$91&amp;$D$92,'CCG data'!$A:$AD,'CCG data'!R$3,FALSE)),ISBLANK(VLOOKUP($E414&amp;$D$91&amp;$D$92,'CCG data'!$A:$AD,'CCG data'!R$3,FALSE))),"",VLOOKUP($E414&amp;$D$91&amp;$D$92,'CCG data'!$A:$AD,'CCG data'!R$3,FALSE))</f>
        <v/>
      </c>
      <c r="G414" s="406"/>
      <c r="H414" s="406">
        <f>IF(OR(ISERROR(VLOOKUP($E414&amp;$D$91&amp;$D$92,'CCG data'!$A:$AD,'CCG data'!S$3,FALSE)),ISBLANK(VLOOKUP($E414&amp;$D$91&amp;$D$92,'CCG data'!$A:$AD,'CCG data'!S$3,FALSE))),"",VLOOKUP($E414&amp;$D$91&amp;$D$92,'CCG data'!$A:$AD,'CCG data'!S$3,FALSE))</f>
        <v>149.67185411218992</v>
      </c>
      <c r="I414" s="406"/>
      <c r="J414" s="406">
        <f>IF(OR(ISERROR(VLOOKUP($E414&amp;$D$91&amp;$D$92,'CCG data'!$A:$AD,'CCG data'!T$3,FALSE)),ISBLANK(VLOOKUP($E414&amp;$D$91&amp;$D$92,'CCG data'!$A:$AD,'CCG data'!T$3,FALSE))),"",VLOOKUP($E414&amp;$D$91&amp;$D$92,'CCG data'!$A:$AD,'CCG data'!T$3,FALSE))</f>
        <v>15.04853280735562</v>
      </c>
      <c r="K414" s="406"/>
      <c r="L414" s="406">
        <f>IF(OR(ISERROR(VLOOKUP($E414&amp;$D$91&amp;$D$92,'CCG data'!$A:$AD,'CCG data'!U$3,FALSE)),ISBLANK(VLOOKUP($E414&amp;$D$91&amp;$D$92,'CCG data'!$A:$AD,'CCG data'!U$3,FALSE))),"",VLOOKUP($E414&amp;$D$91&amp;$D$92,'CCG data'!$A:$AD,'CCG data'!U$3,FALSE))</f>
        <v>29.269355934929614</v>
      </c>
      <c r="M414" s="407"/>
      <c r="N414" s="362">
        <f>IF(OR(ISERROR(VLOOKUP($E414&amp;$D$91&amp;$D$92,'CCG data'!$A:$AD,'CCG data'!G$3,FALSE)),ISBLANK(VLOOKUP($E414&amp;$D$91&amp;$D$92,'CCG data'!$A:$AD,'CCG data'!G$3,FALSE))),"",VLOOKUP($E414&amp;$D$91&amp;$D$92,'CCG data'!$A:$AD,'CCG data'!G$3,FALSE))</f>
        <v>1113</v>
      </c>
      <c r="P414" s="397" t="str">
        <f>IF(OR(ISERROR(VLOOKUP($E414&amp;$D$91&amp;$D$92,'CCG data'!$A:$AD,'CCG data'!B$3,FALSE)),ISBLANK(VLOOKUP($E414&amp;$D$91&amp;$D$92,'CCG data'!$A:$AD,'CCG data'!B$3,FALSE))),"",VLOOKUP($E414&amp;$D$91&amp;$D$92,'CCG data'!$A:$AD,'CCG data'!B$3,FALSE))</f>
        <v/>
      </c>
      <c r="Q414" s="263"/>
      <c r="R414" s="263">
        <f>IF(OR(ISERROR(VLOOKUP($E414&amp;$D$91&amp;$D$92,'CCG data'!$A:$AD,'CCG data'!C$3,FALSE)),ISBLANK(VLOOKUP($E414&amp;$D$91&amp;$D$92,'CCG data'!$A:$AD,'CCG data'!C$3,FALSE))),"",VLOOKUP($E414&amp;$D$91&amp;$D$92,'CCG data'!$A:$AD,'CCG data'!C$3,FALSE))</f>
        <v>0.78077268643306375</v>
      </c>
      <c r="S414" s="263"/>
      <c r="T414" s="263">
        <f>IF(OR(ISERROR(VLOOKUP($E414&amp;$D$91&amp;$D$92,'CCG data'!$A:$AD,'CCG data'!D$3,FALSE)),ISBLANK(VLOOKUP($E414&amp;$D$91&amp;$D$92,'CCG data'!$A:$AD,'CCG data'!D$3,FALSE))),"",VLOOKUP($E414&amp;$D$91&amp;$D$92,'CCG data'!$A:$AD,'CCG data'!D$3,FALSE))</f>
        <v>6.9182389937106917E-2</v>
      </c>
      <c r="U414" s="263"/>
      <c r="V414" s="263">
        <f>IF(OR(ISERROR(VLOOKUP($E414&amp;$D$91&amp;$D$92,'CCG data'!$A:$AD,'CCG data'!E$3,FALSE)),ISBLANK(VLOOKUP($E414&amp;$D$91&amp;$D$92,'CCG data'!$A:$AD,'CCG data'!E$3,FALSE))),"",VLOOKUP($E414&amp;$D$91&amp;$D$92,'CCG data'!$A:$AD,'CCG data'!E$3,FALSE))</f>
        <v>0.1500449236298293</v>
      </c>
      <c r="W414" s="398"/>
      <c r="Z414" s="163">
        <f>IFERROR(VLOOKUP($E414&amp;$D$92, Outliers!$A$4:$P$214,13,FALSE),"0")</f>
        <v>1</v>
      </c>
      <c r="AA414" s="163">
        <f>IFERROR(VLOOKUP($E414&amp;$D$92, Outliers!$A$4:$P$214,14,FALSE),"0")</f>
        <v>0</v>
      </c>
      <c r="AB414" s="163">
        <f>IFERROR(VLOOKUP($E414&amp;$D$92, Outliers!$A$4:$P$214,15,FALSE),"0")</f>
        <v>0</v>
      </c>
    </row>
    <row r="415" spans="4:28" x14ac:dyDescent="0.25">
      <c r="D415" s="318"/>
      <c r="E415" s="103" t="s">
        <v>27</v>
      </c>
      <c r="F415" s="95" t="str">
        <f>IF(P414="","",VLOOKUP($E414&amp;$D$91&amp;$D$92,'CCG data'!$A:$AD,'CCG data'!W$3,FALSE))</f>
        <v/>
      </c>
      <c r="G415" s="96" t="str">
        <f>IF(P414="","",VLOOKUP($E414&amp;$D$91&amp;$D$92,'CCG data'!$A:$AD,'CCG data'!X$3,FALSE))</f>
        <v/>
      </c>
      <c r="H415" s="96">
        <f>IF(R414="","",VLOOKUP($E414&amp;$D$91&amp;$D$92,'CCG data'!$A:$AD,'CCG data'!Y$3,FALSE))</f>
        <v>139.7204051085364</v>
      </c>
      <c r="I415" s="96">
        <f>IF(R414="","",VLOOKUP($E414&amp;$D$91&amp;$D$92,'CCG data'!$A:$AD,'CCG data'!Z$3,FALSE))</f>
        <v>159.62330311584344</v>
      </c>
      <c r="J415" s="96">
        <f>IF(T414="","",VLOOKUP($E414&amp;$D$91&amp;$D$92,'CCG data'!$A:$AD,'CCG data'!AA$3,FALSE))</f>
        <v>11.687251439103502</v>
      </c>
      <c r="K415" s="96">
        <f>IF(T414="","",VLOOKUP($E414&amp;$D$91&amp;$D$92,'CCG data'!$A:$AD,'CCG data'!AB$3,FALSE))</f>
        <v>18.409814175607739</v>
      </c>
      <c r="L415" s="96">
        <f>IF(V414="","",VLOOKUP($E414&amp;$D$91&amp;$D$92,'CCG data'!$A:$AD,'CCG data'!AC$3,FALSE))</f>
        <v>24.830091640672762</v>
      </c>
      <c r="M415" s="96">
        <f>IF(V414="","",VLOOKUP($E414&amp;$D$91&amp;$D$92,'CCG data'!$A:$AD,'CCG data'!AD$3,FALSE))</f>
        <v>33.708620229186465</v>
      </c>
      <c r="N415" s="363"/>
      <c r="P415" s="150" t="str">
        <f>IF(P414="","",VLOOKUP($E414&amp;$D$91&amp;$D$92,'CCG data'!$A:$AD,'CCG data'!I$3,FALSE))</f>
        <v/>
      </c>
      <c r="Q415" s="15" t="str">
        <f>IF(P414="","",VLOOKUP($E414&amp;$D$91&amp;$D$92,'CCG data'!$A:$AD,'CCG data'!J$3,FALSE))</f>
        <v/>
      </c>
      <c r="R415" s="15">
        <f>IF(R414="","",VLOOKUP($E414&amp;$D$91&amp;$D$92,'CCG data'!$A:$AD,'CCG data'!K$3,FALSE))</f>
        <v>0.75600000000000001</v>
      </c>
      <c r="S415" s="15">
        <f>IF(R414="","",VLOOKUP($E414&amp;$D$91&amp;$D$92,'CCG data'!$A:$AD,'CCG data'!L$3,FALSE))</f>
        <v>0.80400000000000005</v>
      </c>
      <c r="T415" s="15">
        <f>IF(T414="","",VLOOKUP($E414&amp;$D$91&amp;$D$92,'CCG data'!$A:$AD,'CCG data'!M$3,FALSE))</f>
        <v>5.6000000000000001E-2</v>
      </c>
      <c r="U415" s="15">
        <f>IF(T414="","",VLOOKUP($E414&amp;$D$91&amp;$D$92,'CCG data'!$A:$AD,'CCG data'!N$3,FALSE))</f>
        <v>8.5999999999999993E-2</v>
      </c>
      <c r="V415" s="15">
        <f>IF(V414="","",VLOOKUP($E414&amp;$D$91&amp;$D$92,'CCG data'!$A:$AD,'CCG data'!O$3,FALSE))</f>
        <v>0.13</v>
      </c>
      <c r="W415" s="135">
        <f>IF(V414="","",VLOOKUP($E414&amp;$D$91&amp;$D$92,'CCG data'!$A:$AD,'CCG data'!P$3,FALSE))</f>
        <v>0.17199999999999999</v>
      </c>
      <c r="Z415" s="163" t="str">
        <f>IFERROR(VLOOKUP($E415&amp;$D$92, Outliers!$A$4:$P$214,13,FALSE),"0")</f>
        <v>0</v>
      </c>
      <c r="AA415" s="163" t="str">
        <f>IFERROR(VLOOKUP($E415&amp;$D$92, Outliers!$A$4:$P$214,14,FALSE),"0")</f>
        <v>0</v>
      </c>
      <c r="AB415" s="163" t="str">
        <f>IFERROR(VLOOKUP($E415&amp;$D$92, Outliers!$A$4:$P$214,15,FALSE),"0")</f>
        <v>0</v>
      </c>
    </row>
    <row r="416" spans="4:28" ht="15.75" x14ac:dyDescent="0.25">
      <c r="D416" s="318"/>
      <c r="E416" s="104" t="s">
        <v>264</v>
      </c>
      <c r="F416" s="405" t="str">
        <f>IF(OR(ISERROR(VLOOKUP($E416&amp;$D$91&amp;$D$92,'CCG data'!$A:$AD,'CCG data'!R$3,FALSE)),ISBLANK(VLOOKUP($E416&amp;$D$91&amp;$D$92,'CCG data'!$A:$AD,'CCG data'!R$3,FALSE))),"",VLOOKUP($E416&amp;$D$91&amp;$D$92,'CCG data'!$A:$AD,'CCG data'!R$3,FALSE))</f>
        <v/>
      </c>
      <c r="G416" s="406"/>
      <c r="H416" s="406">
        <f>IF(OR(ISERROR(VLOOKUP($E416&amp;$D$91&amp;$D$92,'CCG data'!$A:$AD,'CCG data'!S$3,FALSE)),ISBLANK(VLOOKUP($E416&amp;$D$91&amp;$D$92,'CCG data'!$A:$AD,'CCG data'!S$3,FALSE))),"",VLOOKUP($E416&amp;$D$91&amp;$D$92,'CCG data'!$A:$AD,'CCG data'!S$3,FALSE))</f>
        <v>149.49459122570246</v>
      </c>
      <c r="I416" s="406"/>
      <c r="J416" s="406">
        <f>IF(OR(ISERROR(VLOOKUP($E416&amp;$D$91&amp;$D$92,'CCG data'!$A:$AD,'CCG data'!T$3,FALSE)),ISBLANK(VLOOKUP($E416&amp;$D$91&amp;$D$92,'CCG data'!$A:$AD,'CCG data'!T$3,FALSE))),"",VLOOKUP($E416&amp;$D$91&amp;$D$92,'CCG data'!$A:$AD,'CCG data'!T$3,FALSE))</f>
        <v>11.138575786781921</v>
      </c>
      <c r="K416" s="406"/>
      <c r="L416" s="406">
        <f>IF(OR(ISERROR(VLOOKUP($E416&amp;$D$91&amp;$D$92,'CCG data'!$A:$AD,'CCG data'!U$3,FALSE)),ISBLANK(VLOOKUP($E416&amp;$D$91&amp;$D$92,'CCG data'!$A:$AD,'CCG data'!U$3,FALSE))),"",VLOOKUP($E416&amp;$D$91&amp;$D$92,'CCG data'!$A:$AD,'CCG data'!U$3,FALSE))</f>
        <v>35.381209387969975</v>
      </c>
      <c r="M416" s="407"/>
      <c r="N416" s="362">
        <f>IF(OR(ISERROR(VLOOKUP($E416&amp;$D$91&amp;$D$92,'CCG data'!$A:$AD,'CCG data'!G$3,FALSE)),ISBLANK(VLOOKUP($E416&amp;$D$91&amp;$D$92,'CCG data'!$A:$AD,'CCG data'!G$3,FALSE))),"",VLOOKUP($E416&amp;$D$91&amp;$D$92,'CCG data'!$A:$AD,'CCG data'!G$3,FALSE))</f>
        <v>2720</v>
      </c>
      <c r="P416" s="397" t="str">
        <f>IF(OR(ISERROR(VLOOKUP($E416&amp;$D$91&amp;$D$92,'CCG data'!$A:$AD,'CCG data'!B$3,FALSE)),ISBLANK(VLOOKUP($E416&amp;$D$91&amp;$D$92,'CCG data'!$A:$AD,'CCG data'!B$3,FALSE))),"",VLOOKUP($E416&amp;$D$91&amp;$D$92,'CCG data'!$A:$AD,'CCG data'!B$3,FALSE))</f>
        <v/>
      </c>
      <c r="Q416" s="263"/>
      <c r="R416" s="263">
        <f>IF(OR(ISERROR(VLOOKUP($E416&amp;$D$91&amp;$D$92,'CCG data'!$A:$AD,'CCG data'!C$3,FALSE)),ISBLANK(VLOOKUP($E416&amp;$D$91&amp;$D$92,'CCG data'!$A:$AD,'CCG data'!C$3,FALSE))),"",VLOOKUP($E416&amp;$D$91&amp;$D$92,'CCG data'!$A:$AD,'CCG data'!C$3,FALSE))</f>
        <v>0.76507352941176465</v>
      </c>
      <c r="S416" s="263"/>
      <c r="T416" s="263">
        <f>IF(OR(ISERROR(VLOOKUP($E416&amp;$D$91&amp;$D$92,'CCG data'!$A:$AD,'CCG data'!D$3,FALSE)),ISBLANK(VLOOKUP($E416&amp;$D$91&amp;$D$92,'CCG data'!$A:$AD,'CCG data'!D$3,FALSE))),"",VLOOKUP($E416&amp;$D$91&amp;$D$92,'CCG data'!$A:$AD,'CCG data'!D$3,FALSE))</f>
        <v>5.0367647058823531E-2</v>
      </c>
      <c r="U416" s="263"/>
      <c r="V416" s="263">
        <f>IF(OR(ISERROR(VLOOKUP($E416&amp;$D$91&amp;$D$92,'CCG data'!$A:$AD,'CCG data'!E$3,FALSE)),ISBLANK(VLOOKUP($E416&amp;$D$91&amp;$D$92,'CCG data'!$A:$AD,'CCG data'!E$3,FALSE))),"",VLOOKUP($E416&amp;$D$91&amp;$D$92,'CCG data'!$A:$AD,'CCG data'!E$3,FALSE))</f>
        <v>0.18455882352941178</v>
      </c>
      <c r="W416" s="398"/>
      <c r="Z416" s="163">
        <f>IFERROR(VLOOKUP($E416&amp;$D$92, Outliers!$A$4:$P$214,13,FALSE),"0")</f>
        <v>1</v>
      </c>
      <c r="AA416" s="163">
        <f>IFERROR(VLOOKUP($E416&amp;$D$92, Outliers!$A$4:$P$214,14,FALSE),"0")</f>
        <v>1</v>
      </c>
      <c r="AB416" s="163">
        <f>IFERROR(VLOOKUP($E416&amp;$D$92, Outliers!$A$4:$P$214,15,FALSE),"0")</f>
        <v>1</v>
      </c>
    </row>
    <row r="417" spans="4:28" x14ac:dyDescent="0.25">
      <c r="D417" s="318"/>
      <c r="E417" s="103" t="s">
        <v>27</v>
      </c>
      <c r="F417" s="95" t="str">
        <f>IF(P416="","",VLOOKUP($E416&amp;$D$91&amp;$D$92,'CCG data'!$A:$AD,'CCG data'!W$3,FALSE))</f>
        <v/>
      </c>
      <c r="G417" s="96" t="str">
        <f>IF(P416="","",VLOOKUP($E416&amp;$D$91&amp;$D$92,'CCG data'!$A:$AD,'CCG data'!X$3,FALSE))</f>
        <v/>
      </c>
      <c r="H417" s="96">
        <f>IF(R416="","",VLOOKUP($E416&amp;$D$91&amp;$D$92,'CCG data'!$A:$AD,'CCG data'!Y$3,FALSE))</f>
        <v>143.07147898373501</v>
      </c>
      <c r="I417" s="96">
        <f>IF(R416="","",VLOOKUP($E416&amp;$D$91&amp;$D$92,'CCG data'!$A:$AD,'CCG data'!Z$3,FALSE))</f>
        <v>155.91770346766992</v>
      </c>
      <c r="J417" s="96">
        <f>IF(T416="","",VLOOKUP($E416&amp;$D$91&amp;$D$92,'CCG data'!$A:$AD,'CCG data'!AA$3,FALSE))</f>
        <v>9.2733755929607771</v>
      </c>
      <c r="K417" s="96">
        <f>IF(T416="","",VLOOKUP($E416&amp;$D$91&amp;$D$92,'CCG data'!$A:$AD,'CCG data'!AB$3,FALSE))</f>
        <v>13.003775980603065</v>
      </c>
      <c r="L417" s="96">
        <f>IF(V416="","",VLOOKUP($E416&amp;$D$91&amp;$D$92,'CCG data'!$A:$AD,'CCG data'!AC$3,FALSE))</f>
        <v>32.286093700211651</v>
      </c>
      <c r="M417" s="96">
        <f>IF(V416="","",VLOOKUP($E416&amp;$D$91&amp;$D$92,'CCG data'!$A:$AD,'CCG data'!AD$3,FALSE))</f>
        <v>38.476325075728298</v>
      </c>
      <c r="N417" s="363"/>
      <c r="P417" s="150" t="str">
        <f>IF(P416="","",VLOOKUP($E416&amp;$D$91&amp;$D$92,'CCG data'!$A:$AD,'CCG data'!I$3,FALSE))</f>
        <v/>
      </c>
      <c r="Q417" s="15" t="str">
        <f>IF(P416="","",VLOOKUP($E416&amp;$D$91&amp;$D$92,'CCG data'!$A:$AD,'CCG data'!J$3,FALSE))</f>
        <v/>
      </c>
      <c r="R417" s="15">
        <f>IF(R416="","",VLOOKUP($E416&amp;$D$91&amp;$D$92,'CCG data'!$A:$AD,'CCG data'!K$3,FALSE))</f>
        <v>0.749</v>
      </c>
      <c r="S417" s="15">
        <f>IF(R416="","",VLOOKUP($E416&amp;$D$91&amp;$D$92,'CCG data'!$A:$AD,'CCG data'!L$3,FALSE))</f>
        <v>0.78100000000000003</v>
      </c>
      <c r="T417" s="15">
        <f>IF(T416="","",VLOOKUP($E416&amp;$D$91&amp;$D$92,'CCG data'!$A:$AD,'CCG data'!M$3,FALSE))</f>
        <v>4.2999999999999997E-2</v>
      </c>
      <c r="U417" s="15">
        <f>IF(T416="","",VLOOKUP($E416&amp;$D$91&amp;$D$92,'CCG data'!$A:$AD,'CCG data'!N$3,FALSE))</f>
        <v>5.8999999999999997E-2</v>
      </c>
      <c r="V417" s="15">
        <f>IF(V416="","",VLOOKUP($E416&amp;$D$91&amp;$D$92,'CCG data'!$A:$AD,'CCG data'!O$3,FALSE))</f>
        <v>0.17</v>
      </c>
      <c r="W417" s="135">
        <f>IF(V416="","",VLOOKUP($E416&amp;$D$91&amp;$D$92,'CCG data'!$A:$AD,'CCG data'!P$3,FALSE))</f>
        <v>0.2</v>
      </c>
      <c r="Z417" s="163" t="str">
        <f>IFERROR(VLOOKUP($E417&amp;$D$92, Outliers!$A$4:$P$214,13,FALSE),"0")</f>
        <v>0</v>
      </c>
      <c r="AA417" s="163" t="str">
        <f>IFERROR(VLOOKUP($E417&amp;$D$92, Outliers!$A$4:$P$214,14,FALSE),"0")</f>
        <v>0</v>
      </c>
      <c r="AB417" s="163" t="str">
        <f>IFERROR(VLOOKUP($E417&amp;$D$92, Outliers!$A$4:$P$214,15,FALSE),"0")</f>
        <v>0</v>
      </c>
    </row>
    <row r="418" spans="4:28" ht="15.75" x14ac:dyDescent="0.25">
      <c r="D418" s="318"/>
      <c r="E418" s="104" t="s">
        <v>265</v>
      </c>
      <c r="F418" s="405" t="str">
        <f>IF(OR(ISERROR(VLOOKUP($E418&amp;$D$91&amp;$D$92,'CCG data'!$A:$AD,'CCG data'!R$3,FALSE)),ISBLANK(VLOOKUP($E418&amp;$D$91&amp;$D$92,'CCG data'!$A:$AD,'CCG data'!R$3,FALSE))),"",VLOOKUP($E418&amp;$D$91&amp;$D$92,'CCG data'!$A:$AD,'CCG data'!R$3,FALSE))</f>
        <v/>
      </c>
      <c r="G418" s="406"/>
      <c r="H418" s="406">
        <f>IF(OR(ISERROR(VLOOKUP($E418&amp;$D$91&amp;$D$92,'CCG data'!$A:$AD,'CCG data'!S$3,FALSE)),ISBLANK(VLOOKUP($E418&amp;$D$91&amp;$D$92,'CCG data'!$A:$AD,'CCG data'!S$3,FALSE))),"",VLOOKUP($E418&amp;$D$91&amp;$D$92,'CCG data'!$A:$AD,'CCG data'!S$3,FALSE))</f>
        <v>123.40452811541375</v>
      </c>
      <c r="I418" s="406"/>
      <c r="J418" s="406">
        <f>IF(OR(ISERROR(VLOOKUP($E418&amp;$D$91&amp;$D$92,'CCG data'!$A:$AD,'CCG data'!T$3,FALSE)),ISBLANK(VLOOKUP($E418&amp;$D$91&amp;$D$92,'CCG data'!$A:$AD,'CCG data'!T$3,FALSE))),"",VLOOKUP($E418&amp;$D$91&amp;$D$92,'CCG data'!$A:$AD,'CCG data'!T$3,FALSE))</f>
        <v>14.443165385905008</v>
      </c>
      <c r="K418" s="406"/>
      <c r="L418" s="406">
        <f>IF(OR(ISERROR(VLOOKUP($E418&amp;$D$91&amp;$D$92,'CCG data'!$A:$AD,'CCG data'!U$3,FALSE)),ISBLANK(VLOOKUP($E418&amp;$D$91&amp;$D$92,'CCG data'!$A:$AD,'CCG data'!U$3,FALSE))),"",VLOOKUP($E418&amp;$D$91&amp;$D$92,'CCG data'!$A:$AD,'CCG data'!U$3,FALSE))</f>
        <v>23.251166073882143</v>
      </c>
      <c r="M418" s="407"/>
      <c r="N418" s="362">
        <f>IF(OR(ISERROR(VLOOKUP($E418&amp;$D$91&amp;$D$92,'CCG data'!$A:$AD,'CCG data'!G$3,FALSE)),ISBLANK(VLOOKUP($E418&amp;$D$91&amp;$D$92,'CCG data'!$A:$AD,'CCG data'!G$3,FALSE))),"",VLOOKUP($E418&amp;$D$91&amp;$D$92,'CCG data'!$A:$AD,'CCG data'!G$3,FALSE))</f>
        <v>1168</v>
      </c>
      <c r="P418" s="397" t="str">
        <f>IF(OR(ISERROR(VLOOKUP($E418&amp;$D$91&amp;$D$92,'CCG data'!$A:$AD,'CCG data'!B$3,FALSE)),ISBLANK(VLOOKUP($E418&amp;$D$91&amp;$D$92,'CCG data'!$A:$AD,'CCG data'!B$3,FALSE))),"",VLOOKUP($E418&amp;$D$91&amp;$D$92,'CCG data'!$A:$AD,'CCG data'!B$3,FALSE))</f>
        <v/>
      </c>
      <c r="Q418" s="263"/>
      <c r="R418" s="263">
        <f>IF(OR(ISERROR(VLOOKUP($E418&amp;$D$91&amp;$D$92,'CCG data'!$A:$AD,'CCG data'!C$3,FALSE)),ISBLANK(VLOOKUP($E418&amp;$D$91&amp;$D$92,'CCG data'!$A:$AD,'CCG data'!C$3,FALSE))),"",VLOOKUP($E418&amp;$D$91&amp;$D$92,'CCG data'!$A:$AD,'CCG data'!C$3,FALSE))</f>
        <v>0.77226027397260277</v>
      </c>
      <c r="S418" s="263"/>
      <c r="T418" s="263">
        <f>IF(OR(ISERROR(VLOOKUP($E418&amp;$D$91&amp;$D$92,'CCG data'!$A:$AD,'CCG data'!D$3,FALSE)),ISBLANK(VLOOKUP($E418&amp;$D$91&amp;$D$92,'CCG data'!$A:$AD,'CCG data'!D$3,FALSE))),"",VLOOKUP($E418&amp;$D$91&amp;$D$92,'CCG data'!$A:$AD,'CCG data'!D$3,FALSE))</f>
        <v>8.4760273972602745E-2</v>
      </c>
      <c r="U418" s="263"/>
      <c r="V418" s="263">
        <f>IF(OR(ISERROR(VLOOKUP($E418&amp;$D$91&amp;$D$92,'CCG data'!$A:$AD,'CCG data'!E$3,FALSE)),ISBLANK(VLOOKUP($E418&amp;$D$91&amp;$D$92,'CCG data'!$A:$AD,'CCG data'!E$3,FALSE))),"",VLOOKUP($E418&amp;$D$91&amp;$D$92,'CCG data'!$A:$AD,'CCG data'!E$3,FALSE))</f>
        <v>0.14297945205479451</v>
      </c>
      <c r="W418" s="398"/>
      <c r="Z418" s="163">
        <f>IFERROR(VLOOKUP($E418&amp;$D$92, Outliers!$A$4:$P$214,13,FALSE),"0")</f>
        <v>0</v>
      </c>
      <c r="AA418" s="163">
        <f>IFERROR(VLOOKUP($E418&amp;$D$92, Outliers!$A$4:$P$214,14,FALSE),"0")</f>
        <v>0</v>
      </c>
      <c r="AB418" s="163">
        <f>IFERROR(VLOOKUP($E418&amp;$D$92, Outliers!$A$4:$P$214,15,FALSE),"0")</f>
        <v>0</v>
      </c>
    </row>
    <row r="419" spans="4:28" x14ac:dyDescent="0.25">
      <c r="D419" s="318"/>
      <c r="E419" s="103" t="s">
        <v>27</v>
      </c>
      <c r="F419" s="95" t="str">
        <f>IF(P418="","",VLOOKUP($E418&amp;$D$91&amp;$D$92,'CCG data'!$A:$AD,'CCG data'!W$3,FALSE))</f>
        <v/>
      </c>
      <c r="G419" s="96" t="str">
        <f>IF(P418="","",VLOOKUP($E418&amp;$D$91&amp;$D$92,'CCG data'!$A:$AD,'CCG data'!X$3,FALSE))</f>
        <v/>
      </c>
      <c r="H419" s="96">
        <f>IF(R418="","",VLOOKUP($E418&amp;$D$91&amp;$D$92,'CCG data'!$A:$AD,'CCG data'!Y$3,FALSE))</f>
        <v>115.35104229701118</v>
      </c>
      <c r="I419" s="96">
        <f>IF(R418="","",VLOOKUP($E418&amp;$D$91&amp;$D$92,'CCG data'!$A:$AD,'CCG data'!Z$3,FALSE))</f>
        <v>131.45801393381635</v>
      </c>
      <c r="J419" s="96">
        <f>IF(T418="","",VLOOKUP($E418&amp;$D$91&amp;$D$92,'CCG data'!$A:$AD,'CCG data'!AA$3,FALSE))</f>
        <v>11.598043618469029</v>
      </c>
      <c r="K419" s="96">
        <f>IF(T418="","",VLOOKUP($E418&amp;$D$91&amp;$D$92,'CCG data'!$A:$AD,'CCG data'!AB$3,FALSE))</f>
        <v>17.288287153340988</v>
      </c>
      <c r="L419" s="96">
        <f>IF(V418="","",VLOOKUP($E418&amp;$D$91&amp;$D$92,'CCG data'!$A:$AD,'CCG data'!AC$3,FALSE))</f>
        <v>19.724676745552152</v>
      </c>
      <c r="M419" s="96">
        <f>IF(V418="","",VLOOKUP($E418&amp;$D$91&amp;$D$92,'CCG data'!$A:$AD,'CCG data'!AD$3,FALSE))</f>
        <v>26.777655402212133</v>
      </c>
      <c r="N419" s="363"/>
      <c r="P419" s="150" t="str">
        <f>IF(P418="","",VLOOKUP($E418&amp;$D$91&amp;$D$92,'CCG data'!$A:$AD,'CCG data'!I$3,FALSE))</f>
        <v/>
      </c>
      <c r="Q419" s="15" t="str">
        <f>IF(P418="","",VLOOKUP($E418&amp;$D$91&amp;$D$92,'CCG data'!$A:$AD,'CCG data'!J$3,FALSE))</f>
        <v/>
      </c>
      <c r="R419" s="15">
        <f>IF(R418="","",VLOOKUP($E418&amp;$D$91&amp;$D$92,'CCG data'!$A:$AD,'CCG data'!K$3,FALSE))</f>
        <v>0.747</v>
      </c>
      <c r="S419" s="15">
        <f>IF(R418="","",VLOOKUP($E418&amp;$D$91&amp;$D$92,'CCG data'!$A:$AD,'CCG data'!L$3,FALSE))</f>
        <v>0.79500000000000004</v>
      </c>
      <c r="T419" s="15">
        <f>IF(T418="","",VLOOKUP($E418&amp;$D$91&amp;$D$92,'CCG data'!$A:$AD,'CCG data'!M$3,FALSE))</f>
        <v>7.0000000000000007E-2</v>
      </c>
      <c r="U419" s="15">
        <f>IF(T418="","",VLOOKUP($E418&amp;$D$91&amp;$D$92,'CCG data'!$A:$AD,'CCG data'!N$3,FALSE))</f>
        <v>0.10199999999999999</v>
      </c>
      <c r="V419" s="15">
        <f>IF(V418="","",VLOOKUP($E418&amp;$D$91&amp;$D$92,'CCG data'!$A:$AD,'CCG data'!O$3,FALSE))</f>
        <v>0.124</v>
      </c>
      <c r="W419" s="135">
        <f>IF(V418="","",VLOOKUP($E418&amp;$D$91&amp;$D$92,'CCG data'!$A:$AD,'CCG data'!P$3,FALSE))</f>
        <v>0.16400000000000001</v>
      </c>
      <c r="Z419" s="163" t="str">
        <f>IFERROR(VLOOKUP($E419&amp;$D$92, Outliers!$A$4:$P$214,13,FALSE),"0")</f>
        <v>0</v>
      </c>
      <c r="AA419" s="163" t="str">
        <f>IFERROR(VLOOKUP($E419&amp;$D$92, Outliers!$A$4:$P$214,14,FALSE),"0")</f>
        <v>0</v>
      </c>
      <c r="AB419" s="163" t="str">
        <f>IFERROR(VLOOKUP($E419&amp;$D$92, Outliers!$A$4:$P$214,15,FALSE),"0")</f>
        <v>0</v>
      </c>
    </row>
    <row r="420" spans="4:28" ht="15.75" x14ac:dyDescent="0.25">
      <c r="D420" s="318"/>
      <c r="E420" s="104" t="s">
        <v>266</v>
      </c>
      <c r="F420" s="405" t="str">
        <f>IF(OR(ISERROR(VLOOKUP($E420&amp;$D$91&amp;$D$92,'CCG data'!$A:$AD,'CCG data'!R$3,FALSE)),ISBLANK(VLOOKUP($E420&amp;$D$91&amp;$D$92,'CCG data'!$A:$AD,'CCG data'!R$3,FALSE))),"",VLOOKUP($E420&amp;$D$91&amp;$D$92,'CCG data'!$A:$AD,'CCG data'!R$3,FALSE))</f>
        <v/>
      </c>
      <c r="G420" s="406"/>
      <c r="H420" s="406">
        <f>IF(OR(ISERROR(VLOOKUP($E420&amp;$D$91&amp;$D$92,'CCG data'!$A:$AD,'CCG data'!S$3,FALSE)),ISBLANK(VLOOKUP($E420&amp;$D$91&amp;$D$92,'CCG data'!$A:$AD,'CCG data'!S$3,FALSE))),"",VLOOKUP($E420&amp;$D$91&amp;$D$92,'CCG data'!$A:$AD,'CCG data'!S$3,FALSE))</f>
        <v>119.34694425056095</v>
      </c>
      <c r="I420" s="406"/>
      <c r="J420" s="406">
        <f>IF(OR(ISERROR(VLOOKUP($E420&amp;$D$91&amp;$D$92,'CCG data'!$A:$AD,'CCG data'!T$3,FALSE)),ISBLANK(VLOOKUP($E420&amp;$D$91&amp;$D$92,'CCG data'!$A:$AD,'CCG data'!T$3,FALSE))),"",VLOOKUP($E420&amp;$D$91&amp;$D$92,'CCG data'!$A:$AD,'CCG data'!T$3,FALSE))</f>
        <v>15.92817771666865</v>
      </c>
      <c r="K420" s="406"/>
      <c r="L420" s="406">
        <f>IF(OR(ISERROR(VLOOKUP($E420&amp;$D$91&amp;$D$92,'CCG data'!$A:$AD,'CCG data'!U$3,FALSE)),ISBLANK(VLOOKUP($E420&amp;$D$91&amp;$D$92,'CCG data'!$A:$AD,'CCG data'!U$3,FALSE))),"",VLOOKUP($E420&amp;$D$91&amp;$D$92,'CCG data'!$A:$AD,'CCG data'!U$3,FALSE))</f>
        <v>29.57542760227977</v>
      </c>
      <c r="M420" s="407"/>
      <c r="N420" s="362">
        <f>IF(OR(ISERROR(VLOOKUP($E420&amp;$D$91&amp;$D$92,'CCG data'!$A:$AD,'CCG data'!G$3,FALSE)),ISBLANK(VLOOKUP($E420&amp;$D$91&amp;$D$92,'CCG data'!$A:$AD,'CCG data'!G$3,FALSE))),"",VLOOKUP($E420&amp;$D$91&amp;$D$92,'CCG data'!$A:$AD,'CCG data'!G$3,FALSE))</f>
        <v>1156</v>
      </c>
      <c r="P420" s="397" t="str">
        <f>IF(OR(ISERROR(VLOOKUP($E420&amp;$D$91&amp;$D$92,'CCG data'!$A:$AD,'CCG data'!B$3,FALSE)),ISBLANK(VLOOKUP($E420&amp;$D$91&amp;$D$92,'CCG data'!$A:$AD,'CCG data'!B$3,FALSE))),"",VLOOKUP($E420&amp;$D$91&amp;$D$92,'CCG data'!$A:$AD,'CCG data'!B$3,FALSE))</f>
        <v/>
      </c>
      <c r="Q420" s="263"/>
      <c r="R420" s="263">
        <f>IF(OR(ISERROR(VLOOKUP($E420&amp;$D$91&amp;$D$92,'CCG data'!$A:$AD,'CCG data'!C$3,FALSE)),ISBLANK(VLOOKUP($E420&amp;$D$91&amp;$D$92,'CCG data'!$A:$AD,'CCG data'!C$3,FALSE))),"",VLOOKUP($E420&amp;$D$91&amp;$D$92,'CCG data'!$A:$AD,'CCG data'!C$3,FALSE))</f>
        <v>0.72577854671280273</v>
      </c>
      <c r="S420" s="263"/>
      <c r="T420" s="263">
        <f>IF(OR(ISERROR(VLOOKUP($E420&amp;$D$91&amp;$D$92,'CCG data'!$A:$AD,'CCG data'!D$3,FALSE)),ISBLANK(VLOOKUP($E420&amp;$D$91&amp;$D$92,'CCG data'!$A:$AD,'CCG data'!D$3,FALSE))),"",VLOOKUP($E420&amp;$D$91&amp;$D$92,'CCG data'!$A:$AD,'CCG data'!D$3,FALSE))</f>
        <v>9.3425605536332182E-2</v>
      </c>
      <c r="U420" s="263"/>
      <c r="V420" s="263">
        <f>IF(OR(ISERROR(VLOOKUP($E420&amp;$D$91&amp;$D$92,'CCG data'!$A:$AD,'CCG data'!E$3,FALSE)),ISBLANK(VLOOKUP($E420&amp;$D$91&amp;$D$92,'CCG data'!$A:$AD,'CCG data'!E$3,FALSE))),"",VLOOKUP($E420&amp;$D$91&amp;$D$92,'CCG data'!$A:$AD,'CCG data'!E$3,FALSE))</f>
        <v>0.18079584775086505</v>
      </c>
      <c r="W420" s="398"/>
      <c r="Z420" s="163">
        <f>IFERROR(VLOOKUP($E420&amp;$D$92, Outliers!$A$4:$P$214,13,FALSE),"0")</f>
        <v>0</v>
      </c>
      <c r="AA420" s="163">
        <f>IFERROR(VLOOKUP($E420&amp;$D$92, Outliers!$A$4:$P$214,14,FALSE),"0")</f>
        <v>0</v>
      </c>
      <c r="AB420" s="163">
        <f>IFERROR(VLOOKUP($E420&amp;$D$92, Outliers!$A$4:$P$214,15,FALSE),"0")</f>
        <v>0</v>
      </c>
    </row>
    <row r="421" spans="4:28" x14ac:dyDescent="0.25">
      <c r="D421" s="318"/>
      <c r="E421" s="103" t="s">
        <v>27</v>
      </c>
      <c r="F421" s="95" t="str">
        <f>IF(P420="","",VLOOKUP($E420&amp;$D$91&amp;$D$92,'CCG data'!$A:$AD,'CCG data'!W$3,FALSE))</f>
        <v/>
      </c>
      <c r="G421" s="96" t="str">
        <f>IF(P420="","",VLOOKUP($E420&amp;$D$91&amp;$D$92,'CCG data'!$A:$AD,'CCG data'!X$3,FALSE))</f>
        <v/>
      </c>
      <c r="H421" s="96">
        <f>IF(R420="","",VLOOKUP($E420&amp;$D$91&amp;$D$92,'CCG data'!$A:$AD,'CCG data'!Y$3,FALSE))</f>
        <v>111.27112863361251</v>
      </c>
      <c r="I421" s="96">
        <f>IF(R420="","",VLOOKUP($E420&amp;$D$91&amp;$D$92,'CCG data'!$A:$AD,'CCG data'!Z$3,FALSE))</f>
        <v>127.4227598675094</v>
      </c>
      <c r="J421" s="96">
        <f>IF(T420="","",VLOOKUP($E420&amp;$D$91&amp;$D$92,'CCG data'!$A:$AD,'CCG data'!AA$3,FALSE))</f>
        <v>12.924106070478494</v>
      </c>
      <c r="K421" s="96">
        <f>IF(T420="","",VLOOKUP($E420&amp;$D$91&amp;$D$92,'CCG data'!$A:$AD,'CCG data'!AB$3,FALSE))</f>
        <v>18.932249362858805</v>
      </c>
      <c r="L421" s="96">
        <f>IF(V420="","",VLOOKUP($E420&amp;$D$91&amp;$D$92,'CCG data'!$A:$AD,'CCG data'!AC$3,FALSE))</f>
        <v>25.565708396965682</v>
      </c>
      <c r="M421" s="96">
        <f>IF(V420="","",VLOOKUP($E420&amp;$D$91&amp;$D$92,'CCG data'!$A:$AD,'CCG data'!AD$3,FALSE))</f>
        <v>33.585146807593858</v>
      </c>
      <c r="N421" s="363"/>
      <c r="P421" s="150" t="str">
        <f>IF(P420="","",VLOOKUP($E420&amp;$D$91&amp;$D$92,'CCG data'!$A:$AD,'CCG data'!I$3,FALSE))</f>
        <v/>
      </c>
      <c r="Q421" s="15" t="str">
        <f>IF(P420="","",VLOOKUP($E420&amp;$D$91&amp;$D$92,'CCG data'!$A:$AD,'CCG data'!J$3,FALSE))</f>
        <v/>
      </c>
      <c r="R421" s="15">
        <f>IF(R420="","",VLOOKUP($E420&amp;$D$91&amp;$D$92,'CCG data'!$A:$AD,'CCG data'!K$3,FALSE))</f>
        <v>0.69899999999999995</v>
      </c>
      <c r="S421" s="15">
        <f>IF(R420="","",VLOOKUP($E420&amp;$D$91&amp;$D$92,'CCG data'!$A:$AD,'CCG data'!L$3,FALSE))</f>
        <v>0.751</v>
      </c>
      <c r="T421" s="15">
        <f>IF(T420="","",VLOOKUP($E420&amp;$D$91&amp;$D$92,'CCG data'!$A:$AD,'CCG data'!M$3,FALSE))</f>
        <v>7.8E-2</v>
      </c>
      <c r="U421" s="15">
        <f>IF(T420="","",VLOOKUP($E420&amp;$D$91&amp;$D$92,'CCG data'!$A:$AD,'CCG data'!N$3,FALSE))</f>
        <v>0.112</v>
      </c>
      <c r="V421" s="15">
        <f>IF(V420="","",VLOOKUP($E420&amp;$D$91&amp;$D$92,'CCG data'!$A:$AD,'CCG data'!O$3,FALSE))</f>
        <v>0.16</v>
      </c>
      <c r="W421" s="135">
        <f>IF(V420="","",VLOOKUP($E420&amp;$D$91&amp;$D$92,'CCG data'!$A:$AD,'CCG data'!P$3,FALSE))</f>
        <v>0.20399999999999999</v>
      </c>
      <c r="Z421" s="163" t="str">
        <f>IFERROR(VLOOKUP($E421&amp;$D$92, Outliers!$A$4:$P$214,13,FALSE),"0")</f>
        <v>0</v>
      </c>
      <c r="AA421" s="163" t="str">
        <f>IFERROR(VLOOKUP($E421&amp;$D$92, Outliers!$A$4:$P$214,14,FALSE),"0")</f>
        <v>0</v>
      </c>
      <c r="AB421" s="163" t="str">
        <f>IFERROR(VLOOKUP($E421&amp;$D$92, Outliers!$A$4:$P$214,15,FALSE),"0")</f>
        <v>0</v>
      </c>
    </row>
    <row r="422" spans="4:28" ht="15.75" x14ac:dyDescent="0.25">
      <c r="D422" s="318"/>
      <c r="E422" s="104" t="s">
        <v>267</v>
      </c>
      <c r="F422" s="405" t="str">
        <f>IF(OR(ISERROR(VLOOKUP($E422&amp;$D$91&amp;$D$92,'CCG data'!$A:$AD,'CCG data'!R$3,FALSE)),ISBLANK(VLOOKUP($E422&amp;$D$91&amp;$D$92,'CCG data'!$A:$AD,'CCG data'!R$3,FALSE))),"",VLOOKUP($E422&amp;$D$91&amp;$D$92,'CCG data'!$A:$AD,'CCG data'!R$3,FALSE))</f>
        <v/>
      </c>
      <c r="G422" s="406"/>
      <c r="H422" s="406">
        <f>IF(OR(ISERROR(VLOOKUP($E422&amp;$D$91&amp;$D$92,'CCG data'!$A:$AD,'CCG data'!S$3,FALSE)),ISBLANK(VLOOKUP($E422&amp;$D$91&amp;$D$92,'CCG data'!$A:$AD,'CCG data'!S$3,FALSE))),"",VLOOKUP($E422&amp;$D$91&amp;$D$92,'CCG data'!$A:$AD,'CCG data'!S$3,FALSE))</f>
        <v>102.93324181675375</v>
      </c>
      <c r="I422" s="406"/>
      <c r="J422" s="406">
        <f>IF(OR(ISERROR(VLOOKUP($E422&amp;$D$91&amp;$D$92,'CCG data'!$A:$AD,'CCG data'!T$3,FALSE)),ISBLANK(VLOOKUP($E422&amp;$D$91&amp;$D$92,'CCG data'!$A:$AD,'CCG data'!T$3,FALSE))),"",VLOOKUP($E422&amp;$D$91&amp;$D$92,'CCG data'!$A:$AD,'CCG data'!T$3,FALSE))</f>
        <v>18.335537310609357</v>
      </c>
      <c r="K422" s="406"/>
      <c r="L422" s="406">
        <f>IF(OR(ISERROR(VLOOKUP($E422&amp;$D$91&amp;$D$92,'CCG data'!$A:$AD,'CCG data'!U$3,FALSE)),ISBLANK(VLOOKUP($E422&amp;$D$91&amp;$D$92,'CCG data'!$A:$AD,'CCG data'!U$3,FALSE))),"",VLOOKUP($E422&amp;$D$91&amp;$D$92,'CCG data'!$A:$AD,'CCG data'!U$3,FALSE))</f>
        <v>29.587595211144038</v>
      </c>
      <c r="M422" s="407"/>
      <c r="N422" s="362">
        <f>IF(OR(ISERROR(VLOOKUP($E422&amp;$D$91&amp;$D$92,'CCG data'!$A:$AD,'CCG data'!G$3,FALSE)),ISBLANK(VLOOKUP($E422&amp;$D$91&amp;$D$92,'CCG data'!$A:$AD,'CCG data'!G$3,FALSE))),"",VLOOKUP($E422&amp;$D$91&amp;$D$92,'CCG data'!$A:$AD,'CCG data'!G$3,FALSE))</f>
        <v>3048</v>
      </c>
      <c r="P422" s="397" t="str">
        <f>IF(OR(ISERROR(VLOOKUP($E422&amp;$D$91&amp;$D$92,'CCG data'!$A:$AD,'CCG data'!B$3,FALSE)),ISBLANK(VLOOKUP($E422&amp;$D$91&amp;$D$92,'CCG data'!$A:$AD,'CCG data'!B$3,FALSE))),"",VLOOKUP($E422&amp;$D$91&amp;$D$92,'CCG data'!$A:$AD,'CCG data'!B$3,FALSE))</f>
        <v/>
      </c>
      <c r="Q422" s="263"/>
      <c r="R422" s="263">
        <f>IF(OR(ISERROR(VLOOKUP($E422&amp;$D$91&amp;$D$92,'CCG data'!$A:$AD,'CCG data'!C$3,FALSE)),ISBLANK(VLOOKUP($E422&amp;$D$91&amp;$D$92,'CCG data'!$A:$AD,'CCG data'!C$3,FALSE))),"",VLOOKUP($E422&amp;$D$91&amp;$D$92,'CCG data'!$A:$AD,'CCG data'!C$3,FALSE))</f>
        <v>0.69291338582677164</v>
      </c>
      <c r="S422" s="263"/>
      <c r="T422" s="263">
        <f>IF(OR(ISERROR(VLOOKUP($E422&amp;$D$91&amp;$D$92,'CCG data'!$A:$AD,'CCG data'!D$3,FALSE)),ISBLANK(VLOOKUP($E422&amp;$D$91&amp;$D$92,'CCG data'!$A:$AD,'CCG data'!D$3,FALSE))),"",VLOOKUP($E422&amp;$D$91&amp;$D$92,'CCG data'!$A:$AD,'CCG data'!D$3,FALSE))</f>
        <v>0.10859580052493438</v>
      </c>
      <c r="U422" s="263"/>
      <c r="V422" s="263">
        <f>IF(OR(ISERROR(VLOOKUP($E422&amp;$D$91&amp;$D$92,'CCG data'!$A:$AD,'CCG data'!E$3,FALSE)),ISBLANK(VLOOKUP($E422&amp;$D$91&amp;$D$92,'CCG data'!$A:$AD,'CCG data'!E$3,FALSE))),"",VLOOKUP($E422&amp;$D$91&amp;$D$92,'CCG data'!$A:$AD,'CCG data'!E$3,FALSE))</f>
        <v>0.19849081364829396</v>
      </c>
      <c r="W422" s="398"/>
      <c r="Z422" s="163">
        <f>IFERROR(VLOOKUP($E422&amp;$D$92, Outliers!$A$4:$P$214,13,FALSE),"0")</f>
        <v>1</v>
      </c>
      <c r="AA422" s="163">
        <f>IFERROR(VLOOKUP($E422&amp;$D$92, Outliers!$A$4:$P$214,14,FALSE),"0")</f>
        <v>0</v>
      </c>
      <c r="AB422" s="163">
        <f>IFERROR(VLOOKUP($E422&amp;$D$92, Outliers!$A$4:$P$214,15,FALSE),"0")</f>
        <v>0</v>
      </c>
    </row>
    <row r="423" spans="4:28" x14ac:dyDescent="0.25">
      <c r="D423" s="318"/>
      <c r="E423" s="103" t="s">
        <v>27</v>
      </c>
      <c r="F423" s="95" t="str">
        <f>IF(P422="","",VLOOKUP($E422&amp;$D$91&amp;$D$92,'CCG data'!$A:$AD,'CCG data'!W$3,FALSE))</f>
        <v/>
      </c>
      <c r="G423" s="96" t="str">
        <f>IF(P422="","",VLOOKUP($E422&amp;$D$91&amp;$D$92,'CCG data'!$A:$AD,'CCG data'!X$3,FALSE))</f>
        <v/>
      </c>
      <c r="H423" s="96">
        <f>IF(R422="","",VLOOKUP($E422&amp;$D$91&amp;$D$92,'CCG data'!$A:$AD,'CCG data'!Y$3,FALSE))</f>
        <v>98.543239340185281</v>
      </c>
      <c r="I423" s="96">
        <f>IF(R422="","",VLOOKUP($E422&amp;$D$91&amp;$D$92,'CCG data'!$A:$AD,'CCG data'!Z$3,FALSE))</f>
        <v>107.32324429332222</v>
      </c>
      <c r="J423" s="96">
        <f>IF(T422="","",VLOOKUP($E422&amp;$D$91&amp;$D$92,'CCG data'!$A:$AD,'CCG data'!AA$3,FALSE))</f>
        <v>16.360225248831149</v>
      </c>
      <c r="K423" s="96">
        <f>IF(T422="","",VLOOKUP($E422&amp;$D$91&amp;$D$92,'CCG data'!$A:$AD,'CCG data'!AB$3,FALSE))</f>
        <v>20.310849372387565</v>
      </c>
      <c r="L423" s="96">
        <f>IF(V422="","",VLOOKUP($E422&amp;$D$91&amp;$D$92,'CCG data'!$A:$AD,'CCG data'!AC$3,FALSE))</f>
        <v>27.229897876627383</v>
      </c>
      <c r="M423" s="96">
        <f>IF(V422="","",VLOOKUP($E422&amp;$D$91&amp;$D$92,'CCG data'!$A:$AD,'CCG data'!AD$3,FALSE))</f>
        <v>31.945292545660692</v>
      </c>
      <c r="N423" s="363"/>
      <c r="P423" s="150" t="str">
        <f>IF(P422="","",VLOOKUP($E422&amp;$D$91&amp;$D$92,'CCG data'!$A:$AD,'CCG data'!I$3,FALSE))</f>
        <v/>
      </c>
      <c r="Q423" s="15" t="str">
        <f>IF(P422="","",VLOOKUP($E422&amp;$D$91&amp;$D$92,'CCG data'!$A:$AD,'CCG data'!J$3,FALSE))</f>
        <v/>
      </c>
      <c r="R423" s="15">
        <f>IF(R422="","",VLOOKUP($E422&amp;$D$91&amp;$D$92,'CCG data'!$A:$AD,'CCG data'!K$3,FALSE))</f>
        <v>0.67600000000000005</v>
      </c>
      <c r="S423" s="15">
        <f>IF(R422="","",VLOOKUP($E422&amp;$D$91&amp;$D$92,'CCG data'!$A:$AD,'CCG data'!L$3,FALSE))</f>
        <v>0.70899999999999996</v>
      </c>
      <c r="T423" s="15">
        <f>IF(T422="","",VLOOKUP($E422&amp;$D$91&amp;$D$92,'CCG data'!$A:$AD,'CCG data'!M$3,FALSE))</f>
        <v>9.8000000000000004E-2</v>
      </c>
      <c r="U423" s="15">
        <f>IF(T422="","",VLOOKUP($E422&amp;$D$91&amp;$D$92,'CCG data'!$A:$AD,'CCG data'!N$3,FALSE))</f>
        <v>0.12</v>
      </c>
      <c r="V423" s="15">
        <f>IF(V422="","",VLOOKUP($E422&amp;$D$91&amp;$D$92,'CCG data'!$A:$AD,'CCG data'!O$3,FALSE))</f>
        <v>0.185</v>
      </c>
      <c r="W423" s="135">
        <f>IF(V422="","",VLOOKUP($E422&amp;$D$91&amp;$D$92,'CCG data'!$A:$AD,'CCG data'!P$3,FALSE))</f>
        <v>0.21299999999999999</v>
      </c>
      <c r="Z423" s="163" t="str">
        <f>IFERROR(VLOOKUP($E423&amp;$D$92, Outliers!$A$4:$P$214,13,FALSE),"0")</f>
        <v>0</v>
      </c>
      <c r="AA423" s="163" t="str">
        <f>IFERROR(VLOOKUP($E423&amp;$D$92, Outliers!$A$4:$P$214,14,FALSE),"0")</f>
        <v>0</v>
      </c>
      <c r="AB423" s="163" t="str">
        <f>IFERROR(VLOOKUP($E423&amp;$D$92, Outliers!$A$4:$P$214,15,FALSE),"0")</f>
        <v>0</v>
      </c>
    </row>
    <row r="424" spans="4:28" ht="15.75" x14ac:dyDescent="0.25">
      <c r="D424" s="318"/>
      <c r="E424" s="104" t="s">
        <v>422</v>
      </c>
      <c r="F424" s="405" t="str">
        <f>IF(OR(ISERROR(VLOOKUP($E424&amp;$D$91&amp;$D$92,'CCG data'!$A:$AD,'CCG data'!R$3,FALSE)),ISBLANK(VLOOKUP($E424&amp;$D$91&amp;$D$92,'CCG data'!$A:$AD,'CCG data'!R$3,FALSE))),"",VLOOKUP($E424&amp;$D$91&amp;$D$92,'CCG data'!$A:$AD,'CCG data'!R$3,FALSE))</f>
        <v/>
      </c>
      <c r="G424" s="406"/>
      <c r="H424" s="406">
        <f>IF(OR(ISERROR(VLOOKUP($E424&amp;$D$91&amp;$D$92,'CCG data'!$A:$AD,'CCG data'!S$3,FALSE)),ISBLANK(VLOOKUP($E424&amp;$D$91&amp;$D$92,'CCG data'!$A:$AD,'CCG data'!S$3,FALSE))),"",VLOOKUP($E424&amp;$D$91&amp;$D$92,'CCG data'!$A:$AD,'CCG data'!S$3,FALSE))</f>
        <v>118.67579551460358</v>
      </c>
      <c r="I424" s="406"/>
      <c r="J424" s="406">
        <f>IF(OR(ISERROR(VLOOKUP($E424&amp;$D$91&amp;$D$92,'CCG data'!$A:$AD,'CCG data'!T$3,FALSE)),ISBLANK(VLOOKUP($E424&amp;$D$91&amp;$D$92,'CCG data'!$A:$AD,'CCG data'!T$3,FALSE))),"",VLOOKUP($E424&amp;$D$91&amp;$D$92,'CCG data'!$A:$AD,'CCG data'!T$3,FALSE))</f>
        <v>14.24201428560896</v>
      </c>
      <c r="K424" s="406"/>
      <c r="L424" s="406">
        <f>IF(OR(ISERROR(VLOOKUP($E424&amp;$D$91&amp;$D$92,'CCG data'!$A:$AD,'CCG data'!U$3,FALSE)),ISBLANK(VLOOKUP($E424&amp;$D$91&amp;$D$92,'CCG data'!$A:$AD,'CCG data'!U$3,FALSE))),"",VLOOKUP($E424&amp;$D$91&amp;$D$92,'CCG data'!$A:$AD,'CCG data'!U$3,FALSE))</f>
        <v>30.158385270819679</v>
      </c>
      <c r="M424" s="407"/>
      <c r="N424" s="362">
        <f>IF(OR(ISERROR(VLOOKUP($E424&amp;$D$91&amp;$D$92,'CCG data'!$A:$AD,'CCG data'!G$3,FALSE)),ISBLANK(VLOOKUP($E424&amp;$D$91&amp;$D$92,'CCG data'!$A:$AD,'CCG data'!G$3,FALSE))),"",VLOOKUP($E424&amp;$D$91&amp;$D$92,'CCG data'!$A:$AD,'CCG data'!G$3,FALSE))</f>
        <v>976</v>
      </c>
      <c r="P424" s="397" t="str">
        <f>IF(OR(ISERROR(VLOOKUP($E424&amp;$D$91&amp;$D$92,'CCG data'!$A:$AD,'CCG data'!B$3,FALSE)),ISBLANK(VLOOKUP($E424&amp;$D$91&amp;$D$92,'CCG data'!$A:$AD,'CCG data'!B$3,FALSE))),"",VLOOKUP($E424&amp;$D$91&amp;$D$92,'CCG data'!$A:$AD,'CCG data'!B$3,FALSE))</f>
        <v/>
      </c>
      <c r="Q424" s="263"/>
      <c r="R424" s="263">
        <f>IF(OR(ISERROR(VLOOKUP($E424&amp;$D$91&amp;$D$92,'CCG data'!$A:$AD,'CCG data'!C$3,FALSE)),ISBLANK(VLOOKUP($E424&amp;$D$91&amp;$D$92,'CCG data'!$A:$AD,'CCG data'!C$3,FALSE))),"",VLOOKUP($E424&amp;$D$91&amp;$D$92,'CCG data'!$A:$AD,'CCG data'!C$3,FALSE))</f>
        <v>0.73053278688524592</v>
      </c>
      <c r="S424" s="263"/>
      <c r="T424" s="263">
        <f>IF(OR(ISERROR(VLOOKUP($E424&amp;$D$91&amp;$D$92,'CCG data'!$A:$AD,'CCG data'!D$3,FALSE)),ISBLANK(VLOOKUP($E424&amp;$D$91&amp;$D$92,'CCG data'!$A:$AD,'CCG data'!D$3,FALSE))),"",VLOOKUP($E424&amp;$D$91&amp;$D$92,'CCG data'!$A:$AD,'CCG data'!D$3,FALSE))</f>
        <v>8.4016393442622947E-2</v>
      </c>
      <c r="U424" s="263"/>
      <c r="V424" s="263">
        <f>IF(OR(ISERROR(VLOOKUP($E424&amp;$D$91&amp;$D$92,'CCG data'!$A:$AD,'CCG data'!E$3,FALSE)),ISBLANK(VLOOKUP($E424&amp;$D$91&amp;$D$92,'CCG data'!$A:$AD,'CCG data'!E$3,FALSE))),"",VLOOKUP($E424&amp;$D$91&amp;$D$92,'CCG data'!$A:$AD,'CCG data'!E$3,FALSE))</f>
        <v>0.18545081967213115</v>
      </c>
      <c r="W424" s="398"/>
      <c r="Z424" s="163">
        <f>IFERROR(VLOOKUP($E424&amp;$D$92, Outliers!$A$4:$P$214,13,FALSE),"0")</f>
        <v>0</v>
      </c>
      <c r="AA424" s="163">
        <f>IFERROR(VLOOKUP($E424&amp;$D$92, Outliers!$A$4:$P$214,14,FALSE),"0")</f>
        <v>0</v>
      </c>
      <c r="AB424" s="163">
        <f>IFERROR(VLOOKUP($E424&amp;$D$92, Outliers!$A$4:$P$214,15,FALSE),"0")</f>
        <v>0</v>
      </c>
    </row>
    <row r="425" spans="4:28" x14ac:dyDescent="0.25">
      <c r="D425" s="318"/>
      <c r="E425" s="103" t="s">
        <v>27</v>
      </c>
      <c r="F425" s="95" t="str">
        <f>IF(P424="","",VLOOKUP($E424&amp;$D$91&amp;$D$92,'CCG data'!$A:$AD,'CCG data'!W$3,FALSE))</f>
        <v/>
      </c>
      <c r="G425" s="96" t="str">
        <f>IF(P424="","",VLOOKUP($E424&amp;$D$91&amp;$D$92,'CCG data'!$A:$AD,'CCG data'!X$3,FALSE))</f>
        <v/>
      </c>
      <c r="H425" s="96">
        <f>IF(R424="","",VLOOKUP($E424&amp;$D$91&amp;$D$92,'CCG data'!$A:$AD,'CCG data'!Y$3,FALSE))</f>
        <v>109.96468631354222</v>
      </c>
      <c r="I425" s="96">
        <f>IF(R424="","",VLOOKUP($E424&amp;$D$91&amp;$D$92,'CCG data'!$A:$AD,'CCG data'!Z$3,FALSE))</f>
        <v>127.38690471566494</v>
      </c>
      <c r="J425" s="96">
        <f>IF(T424="","",VLOOKUP($E424&amp;$D$91&amp;$D$92,'CCG data'!$A:$AD,'CCG data'!AA$3,FALSE))</f>
        <v>11.159390236607416</v>
      </c>
      <c r="K425" s="96">
        <f>IF(T424="","",VLOOKUP($E424&amp;$D$91&amp;$D$92,'CCG data'!$A:$AD,'CCG data'!AB$3,FALSE))</f>
        <v>17.324638334610501</v>
      </c>
      <c r="L425" s="96">
        <f>IF(V424="","",VLOOKUP($E424&amp;$D$91&amp;$D$92,'CCG data'!$A:$AD,'CCG data'!AC$3,FALSE))</f>
        <v>25.76474122933454</v>
      </c>
      <c r="M425" s="96">
        <f>IF(V424="","",VLOOKUP($E424&amp;$D$91&amp;$D$92,'CCG data'!$A:$AD,'CCG data'!AD$3,FALSE))</f>
        <v>34.552029312304818</v>
      </c>
      <c r="N425" s="363"/>
      <c r="P425" s="150" t="str">
        <f>IF(P424="","",VLOOKUP($E424&amp;$D$91&amp;$D$92,'CCG data'!$A:$AD,'CCG data'!I$3,FALSE))</f>
        <v/>
      </c>
      <c r="Q425" s="15" t="str">
        <f>IF(P424="","",VLOOKUP($E424&amp;$D$91&amp;$D$92,'CCG data'!$A:$AD,'CCG data'!J$3,FALSE))</f>
        <v/>
      </c>
      <c r="R425" s="15">
        <f>IF(R424="","",VLOOKUP($E424&amp;$D$91&amp;$D$92,'CCG data'!$A:$AD,'CCG data'!K$3,FALSE))</f>
        <v>0.70199999999999996</v>
      </c>
      <c r="S425" s="15">
        <f>IF(R424="","",VLOOKUP($E424&amp;$D$91&amp;$D$92,'CCG data'!$A:$AD,'CCG data'!L$3,FALSE))</f>
        <v>0.75700000000000001</v>
      </c>
      <c r="T425" s="15">
        <f>IF(T424="","",VLOOKUP($E424&amp;$D$91&amp;$D$92,'CCG data'!$A:$AD,'CCG data'!M$3,FALSE))</f>
        <v>6.8000000000000005E-2</v>
      </c>
      <c r="U425" s="15">
        <f>IF(T424="","",VLOOKUP($E424&amp;$D$91&amp;$D$92,'CCG data'!$A:$AD,'CCG data'!N$3,FALSE))</f>
        <v>0.10299999999999999</v>
      </c>
      <c r="V425" s="15">
        <f>IF(V424="","",VLOOKUP($E424&amp;$D$91&amp;$D$92,'CCG data'!$A:$AD,'CCG data'!O$3,FALSE))</f>
        <v>0.16200000000000001</v>
      </c>
      <c r="W425" s="135">
        <f>IF(V424="","",VLOOKUP($E424&amp;$D$91&amp;$D$92,'CCG data'!$A:$AD,'CCG data'!P$3,FALSE))</f>
        <v>0.21099999999999999</v>
      </c>
      <c r="Z425" s="163" t="str">
        <f>IFERROR(VLOOKUP($E425&amp;$D$92, Outliers!$A$4:$P$214,13,FALSE),"0")</f>
        <v>0</v>
      </c>
      <c r="AA425" s="163" t="str">
        <f>IFERROR(VLOOKUP($E425&amp;$D$92, Outliers!$A$4:$P$214,14,FALSE),"0")</f>
        <v>0</v>
      </c>
      <c r="AB425" s="163" t="str">
        <f>IFERROR(VLOOKUP($E425&amp;$D$92, Outliers!$A$4:$P$214,15,FALSE),"0")</f>
        <v>0</v>
      </c>
    </row>
    <row r="426" spans="4:28" ht="15.75" x14ac:dyDescent="0.25">
      <c r="D426" s="318"/>
      <c r="E426" s="104" t="s">
        <v>268</v>
      </c>
      <c r="F426" s="405" t="str">
        <f>IF(OR(ISERROR(VLOOKUP($E426&amp;$D$91&amp;$D$92,'CCG data'!$A:$AD,'CCG data'!R$3,FALSE)),ISBLANK(VLOOKUP($E426&amp;$D$91&amp;$D$92,'CCG data'!$A:$AD,'CCG data'!R$3,FALSE))),"",VLOOKUP($E426&amp;$D$91&amp;$D$92,'CCG data'!$A:$AD,'CCG data'!R$3,FALSE))</f>
        <v/>
      </c>
      <c r="G426" s="406"/>
      <c r="H426" s="406">
        <f>IF(OR(ISERROR(VLOOKUP($E426&amp;$D$91&amp;$D$92,'CCG data'!$A:$AD,'CCG data'!S$3,FALSE)),ISBLANK(VLOOKUP($E426&amp;$D$91&amp;$D$92,'CCG data'!$A:$AD,'CCG data'!S$3,FALSE))),"",VLOOKUP($E426&amp;$D$91&amp;$D$92,'CCG data'!$A:$AD,'CCG data'!S$3,FALSE))</f>
        <v>160.9763056483205</v>
      </c>
      <c r="I426" s="406"/>
      <c r="J426" s="406">
        <f>IF(OR(ISERROR(VLOOKUP($E426&amp;$D$91&amp;$D$92,'CCG data'!$A:$AD,'CCG data'!T$3,FALSE)),ISBLANK(VLOOKUP($E426&amp;$D$91&amp;$D$92,'CCG data'!$A:$AD,'CCG data'!T$3,FALSE))),"",VLOOKUP($E426&amp;$D$91&amp;$D$92,'CCG data'!$A:$AD,'CCG data'!T$3,FALSE))</f>
        <v>26.987983173171742</v>
      </c>
      <c r="K426" s="406"/>
      <c r="L426" s="406">
        <f>IF(OR(ISERROR(VLOOKUP($E426&amp;$D$91&amp;$D$92,'CCG data'!$A:$AD,'CCG data'!U$3,FALSE)),ISBLANK(VLOOKUP($E426&amp;$D$91&amp;$D$92,'CCG data'!$A:$AD,'CCG data'!U$3,FALSE))),"",VLOOKUP($E426&amp;$D$91&amp;$D$92,'CCG data'!$A:$AD,'CCG data'!U$3,FALSE))</f>
        <v>16.53337385237117</v>
      </c>
      <c r="M426" s="407"/>
      <c r="N426" s="362">
        <f>IF(OR(ISERROR(VLOOKUP($E426&amp;$D$91&amp;$D$92,'CCG data'!$A:$AD,'CCG data'!G$3,FALSE)),ISBLANK(VLOOKUP($E426&amp;$D$91&amp;$D$92,'CCG data'!$A:$AD,'CCG data'!G$3,FALSE))),"",VLOOKUP($E426&amp;$D$91&amp;$D$92,'CCG data'!$A:$AD,'CCG data'!G$3,FALSE))</f>
        <v>1243</v>
      </c>
      <c r="P426" s="397" t="str">
        <f>IF(OR(ISERROR(VLOOKUP($E426&amp;$D$91&amp;$D$92,'CCG data'!$A:$AD,'CCG data'!B$3,FALSE)),ISBLANK(VLOOKUP($E426&amp;$D$91&amp;$D$92,'CCG data'!$A:$AD,'CCG data'!B$3,FALSE))),"",VLOOKUP($E426&amp;$D$91&amp;$D$92,'CCG data'!$A:$AD,'CCG data'!B$3,FALSE))</f>
        <v/>
      </c>
      <c r="Q426" s="263"/>
      <c r="R426" s="263">
        <f>IF(OR(ISERROR(VLOOKUP($E426&amp;$D$91&amp;$D$92,'CCG data'!$A:$AD,'CCG data'!C$3,FALSE)),ISBLANK(VLOOKUP($E426&amp;$D$91&amp;$D$92,'CCG data'!$A:$AD,'CCG data'!C$3,FALSE))),"",VLOOKUP($E426&amp;$D$91&amp;$D$92,'CCG data'!$A:$AD,'CCG data'!C$3,FALSE))</f>
        <v>0.80772325020112634</v>
      </c>
      <c r="S426" s="263"/>
      <c r="T426" s="263">
        <f>IF(OR(ISERROR(VLOOKUP($E426&amp;$D$91&amp;$D$92,'CCG data'!$A:$AD,'CCG data'!D$3,FALSE)),ISBLANK(VLOOKUP($E426&amp;$D$91&amp;$D$92,'CCG data'!$A:$AD,'CCG data'!D$3,FALSE))),"",VLOOKUP($E426&amp;$D$91&amp;$D$92,'CCG data'!$A:$AD,'CCG data'!D$3,FALSE))</f>
        <v>0.11182622687047465</v>
      </c>
      <c r="U426" s="263"/>
      <c r="V426" s="263">
        <f>IF(OR(ISERROR(VLOOKUP($E426&amp;$D$91&amp;$D$92,'CCG data'!$A:$AD,'CCG data'!E$3,FALSE)),ISBLANK(VLOOKUP($E426&amp;$D$91&amp;$D$92,'CCG data'!$A:$AD,'CCG data'!E$3,FALSE))),"",VLOOKUP($E426&amp;$D$91&amp;$D$92,'CCG data'!$A:$AD,'CCG data'!E$3,FALSE))</f>
        <v>8.0450522928399035E-2</v>
      </c>
      <c r="W426" s="398"/>
      <c r="Z426" s="163">
        <f>IFERROR(VLOOKUP($E426&amp;$D$92, Outliers!$A$4:$P$214,13,FALSE),"0")</f>
        <v>1</v>
      </c>
      <c r="AA426" s="163">
        <f>IFERROR(VLOOKUP($E426&amp;$D$92, Outliers!$A$4:$P$214,14,FALSE),"0")</f>
        <v>1</v>
      </c>
      <c r="AB426" s="163">
        <f>IFERROR(VLOOKUP($E426&amp;$D$92, Outliers!$A$4:$P$214,15,FALSE),"0")</f>
        <v>1</v>
      </c>
    </row>
    <row r="427" spans="4:28" x14ac:dyDescent="0.25">
      <c r="D427" s="318"/>
      <c r="E427" s="103" t="s">
        <v>27</v>
      </c>
      <c r="F427" s="95" t="str">
        <f>IF(P426="","",VLOOKUP($E426&amp;$D$91&amp;$D$92,'CCG data'!$A:$AD,'CCG data'!W$3,FALSE))</f>
        <v/>
      </c>
      <c r="G427" s="96" t="str">
        <f>IF(P426="","",VLOOKUP($E426&amp;$D$91&amp;$D$92,'CCG data'!$A:$AD,'CCG data'!X$3,FALSE))</f>
        <v/>
      </c>
      <c r="H427" s="96">
        <f>IF(R426="","",VLOOKUP($E426&amp;$D$91&amp;$D$92,'CCG data'!$A:$AD,'CCG data'!Y$3,FALSE))</f>
        <v>151.01878601897556</v>
      </c>
      <c r="I427" s="96">
        <f>IF(R426="","",VLOOKUP($E426&amp;$D$91&amp;$D$92,'CCG data'!$A:$AD,'CCG data'!Z$3,FALSE))</f>
        <v>170.93382527766545</v>
      </c>
      <c r="J427" s="96">
        <f>IF(T426="","",VLOOKUP($E426&amp;$D$91&amp;$D$92,'CCG data'!$A:$AD,'CCG data'!AA$3,FALSE))</f>
        <v>22.501365095044513</v>
      </c>
      <c r="K427" s="96">
        <f>IF(T426="","",VLOOKUP($E426&amp;$D$91&amp;$D$92,'CCG data'!$A:$AD,'CCG data'!AB$3,FALSE))</f>
        <v>31.474601251298971</v>
      </c>
      <c r="L427" s="96">
        <f>IF(V426="","",VLOOKUP($E426&amp;$D$91&amp;$D$92,'CCG data'!$A:$AD,'CCG data'!AC$3,FALSE))</f>
        <v>13.29283257730642</v>
      </c>
      <c r="M427" s="96">
        <f>IF(V426="","",VLOOKUP($E426&amp;$D$91&amp;$D$92,'CCG data'!$A:$AD,'CCG data'!AD$3,FALSE))</f>
        <v>19.77391512743592</v>
      </c>
      <c r="N427" s="363"/>
      <c r="P427" s="150" t="str">
        <f>IF(P426="","",VLOOKUP($E426&amp;$D$91&amp;$D$92,'CCG data'!$A:$AD,'CCG data'!I$3,FALSE))</f>
        <v/>
      </c>
      <c r="Q427" s="15" t="str">
        <f>IF(P426="","",VLOOKUP($E426&amp;$D$91&amp;$D$92,'CCG data'!$A:$AD,'CCG data'!J$3,FALSE))</f>
        <v/>
      </c>
      <c r="R427" s="15">
        <f>IF(R426="","",VLOOKUP($E426&amp;$D$91&amp;$D$92,'CCG data'!$A:$AD,'CCG data'!K$3,FALSE))</f>
        <v>0.78500000000000003</v>
      </c>
      <c r="S427" s="15">
        <f>IF(R426="","",VLOOKUP($E426&amp;$D$91&amp;$D$92,'CCG data'!$A:$AD,'CCG data'!L$3,FALSE))</f>
        <v>0.82899999999999996</v>
      </c>
      <c r="T427" s="15">
        <f>IF(T426="","",VLOOKUP($E426&amp;$D$91&amp;$D$92,'CCG data'!$A:$AD,'CCG data'!M$3,FALSE))</f>
        <v>9.5000000000000001E-2</v>
      </c>
      <c r="U427" s="15">
        <f>IF(T426="","",VLOOKUP($E426&amp;$D$91&amp;$D$92,'CCG data'!$A:$AD,'CCG data'!N$3,FALSE))</f>
        <v>0.13100000000000001</v>
      </c>
      <c r="V427" s="15">
        <f>IF(V426="","",VLOOKUP($E426&amp;$D$91&amp;$D$92,'CCG data'!$A:$AD,'CCG data'!O$3,FALSE))</f>
        <v>6.7000000000000004E-2</v>
      </c>
      <c r="W427" s="135">
        <f>IF(V426="","",VLOOKUP($E426&amp;$D$91&amp;$D$92,'CCG data'!$A:$AD,'CCG data'!P$3,FALSE))</f>
        <v>9.7000000000000003E-2</v>
      </c>
      <c r="Z427" s="163" t="str">
        <f>IFERROR(VLOOKUP($E427&amp;$D$92, Outliers!$A$4:$P$214,13,FALSE),"0")</f>
        <v>0</v>
      </c>
      <c r="AA427" s="163" t="str">
        <f>IFERROR(VLOOKUP($E427&amp;$D$92, Outliers!$A$4:$P$214,14,FALSE),"0")</f>
        <v>0</v>
      </c>
      <c r="AB427" s="163" t="str">
        <f>IFERROR(VLOOKUP($E427&amp;$D$92, Outliers!$A$4:$P$214,15,FALSE),"0")</f>
        <v>0</v>
      </c>
    </row>
    <row r="428" spans="4:28" ht="15.75" x14ac:dyDescent="0.25">
      <c r="D428" s="318"/>
      <c r="E428" s="104" t="s">
        <v>269</v>
      </c>
      <c r="F428" s="405" t="str">
        <f>IF(OR(ISERROR(VLOOKUP($E428&amp;$D$91&amp;$D$92,'CCG data'!$A:$AD,'CCG data'!R$3,FALSE)),ISBLANK(VLOOKUP($E428&amp;$D$91&amp;$D$92,'CCG data'!$A:$AD,'CCG data'!R$3,FALSE))),"",VLOOKUP($E428&amp;$D$91&amp;$D$92,'CCG data'!$A:$AD,'CCG data'!R$3,FALSE))</f>
        <v/>
      </c>
      <c r="G428" s="406"/>
      <c r="H428" s="406">
        <f>IF(OR(ISERROR(VLOOKUP($E428&amp;$D$91&amp;$D$92,'CCG data'!$A:$AD,'CCG data'!S$3,FALSE)),ISBLANK(VLOOKUP($E428&amp;$D$91&amp;$D$92,'CCG data'!$A:$AD,'CCG data'!S$3,FALSE))),"",VLOOKUP($E428&amp;$D$91&amp;$D$92,'CCG data'!$A:$AD,'CCG data'!S$3,FALSE))</f>
        <v>106.34263234853401</v>
      </c>
      <c r="I428" s="406"/>
      <c r="J428" s="406">
        <f>IF(OR(ISERROR(VLOOKUP($E428&amp;$D$91&amp;$D$92,'CCG data'!$A:$AD,'CCG data'!T$3,FALSE)),ISBLANK(VLOOKUP($E428&amp;$D$91&amp;$D$92,'CCG data'!$A:$AD,'CCG data'!T$3,FALSE))),"",VLOOKUP($E428&amp;$D$91&amp;$D$92,'CCG data'!$A:$AD,'CCG data'!T$3,FALSE))</f>
        <v>14.096791819561377</v>
      </c>
      <c r="K428" s="406"/>
      <c r="L428" s="406">
        <f>IF(OR(ISERROR(VLOOKUP($E428&amp;$D$91&amp;$D$92,'CCG data'!$A:$AD,'CCG data'!U$3,FALSE)),ISBLANK(VLOOKUP($E428&amp;$D$91&amp;$D$92,'CCG data'!$A:$AD,'CCG data'!U$3,FALSE))),"",VLOOKUP($E428&amp;$D$91&amp;$D$92,'CCG data'!$A:$AD,'CCG data'!U$3,FALSE))</f>
        <v>41.769284541570521</v>
      </c>
      <c r="M428" s="407"/>
      <c r="N428" s="362">
        <f>IF(OR(ISERROR(VLOOKUP($E428&amp;$D$91&amp;$D$92,'CCG data'!$A:$AD,'CCG data'!G$3,FALSE)),ISBLANK(VLOOKUP($E428&amp;$D$91&amp;$D$92,'CCG data'!$A:$AD,'CCG data'!G$3,FALSE))),"",VLOOKUP($E428&amp;$D$91&amp;$D$92,'CCG data'!$A:$AD,'CCG data'!G$3,FALSE))</f>
        <v>1206</v>
      </c>
      <c r="P428" s="397" t="str">
        <f>IF(OR(ISERROR(VLOOKUP($E428&amp;$D$91&amp;$D$92,'CCG data'!$A:$AD,'CCG data'!B$3,FALSE)),ISBLANK(VLOOKUP($E428&amp;$D$91&amp;$D$92,'CCG data'!$A:$AD,'CCG data'!B$3,FALSE))),"",VLOOKUP($E428&amp;$D$91&amp;$D$92,'CCG data'!$A:$AD,'CCG data'!B$3,FALSE))</f>
        <v/>
      </c>
      <c r="Q428" s="263"/>
      <c r="R428" s="263">
        <f>IF(OR(ISERROR(VLOOKUP($E428&amp;$D$91&amp;$D$92,'CCG data'!$A:$AD,'CCG data'!C$3,FALSE)),ISBLANK(VLOOKUP($E428&amp;$D$91&amp;$D$92,'CCG data'!$A:$AD,'CCG data'!C$3,FALSE))),"",VLOOKUP($E428&amp;$D$91&amp;$D$92,'CCG data'!$A:$AD,'CCG data'!C$3,FALSE))</f>
        <v>0.66749585406301826</v>
      </c>
      <c r="S428" s="263"/>
      <c r="T428" s="263">
        <f>IF(OR(ISERROR(VLOOKUP($E428&amp;$D$91&amp;$D$92,'CCG data'!$A:$AD,'CCG data'!D$3,FALSE)),ISBLANK(VLOOKUP($E428&amp;$D$91&amp;$D$92,'CCG data'!$A:$AD,'CCG data'!D$3,FALSE))),"",VLOOKUP($E428&amp;$D$91&amp;$D$92,'CCG data'!$A:$AD,'CCG data'!D$3,FALSE))</f>
        <v>7.0480928689883912E-2</v>
      </c>
      <c r="U428" s="263"/>
      <c r="V428" s="263">
        <f>IF(OR(ISERROR(VLOOKUP($E428&amp;$D$91&amp;$D$92,'CCG data'!$A:$AD,'CCG data'!E$3,FALSE)),ISBLANK(VLOOKUP($E428&amp;$D$91&amp;$D$92,'CCG data'!$A:$AD,'CCG data'!E$3,FALSE))),"",VLOOKUP($E428&amp;$D$91&amp;$D$92,'CCG data'!$A:$AD,'CCG data'!E$3,FALSE))</f>
        <v>0.26202321724709782</v>
      </c>
      <c r="W428" s="398"/>
      <c r="Z428" s="163">
        <f>IFERROR(VLOOKUP($E428&amp;$D$92, Outliers!$A$4:$P$214,13,FALSE),"0")</f>
        <v>1</v>
      </c>
      <c r="AA428" s="163">
        <f>IFERROR(VLOOKUP($E428&amp;$D$92, Outliers!$A$4:$P$214,14,FALSE),"0")</f>
        <v>0</v>
      </c>
      <c r="AB428" s="163">
        <f>IFERROR(VLOOKUP($E428&amp;$D$92, Outliers!$A$4:$P$214,15,FALSE),"0")</f>
        <v>1</v>
      </c>
    </row>
    <row r="429" spans="4:28" x14ac:dyDescent="0.25">
      <c r="D429" s="318"/>
      <c r="E429" s="103" t="s">
        <v>27</v>
      </c>
      <c r="F429" s="95" t="str">
        <f>IF(P428="","",VLOOKUP($E428&amp;$D$91&amp;$D$92,'CCG data'!$A:$AD,'CCG data'!W$3,FALSE))</f>
        <v/>
      </c>
      <c r="G429" s="96" t="str">
        <f>IF(P428="","",VLOOKUP($E428&amp;$D$91&amp;$D$92,'CCG data'!$A:$AD,'CCG data'!X$3,FALSE))</f>
        <v/>
      </c>
      <c r="H429" s="96">
        <f>IF(R428="","",VLOOKUP($E428&amp;$D$91&amp;$D$92,'CCG data'!$A:$AD,'CCG data'!Y$3,FALSE))</f>
        <v>98.996385158950844</v>
      </c>
      <c r="I429" s="96">
        <f>IF(R428="","",VLOOKUP($E428&amp;$D$91&amp;$D$92,'CCG data'!$A:$AD,'CCG data'!Z$3,FALSE))</f>
        <v>113.68887953811718</v>
      </c>
      <c r="J429" s="96">
        <f>IF(T428="","",VLOOKUP($E428&amp;$D$91&amp;$D$92,'CCG data'!$A:$AD,'CCG data'!AA$3,FALSE))</f>
        <v>11.099928786433475</v>
      </c>
      <c r="K429" s="96">
        <f>IF(T428="","",VLOOKUP($E428&amp;$D$91&amp;$D$92,'CCG data'!$A:$AD,'CCG data'!AB$3,FALSE))</f>
        <v>17.09365485268928</v>
      </c>
      <c r="L429" s="96">
        <f>IF(V428="","",VLOOKUP($E428&amp;$D$91&amp;$D$92,'CCG data'!$A:$AD,'CCG data'!AC$3,FALSE))</f>
        <v>37.163861108100896</v>
      </c>
      <c r="M429" s="96">
        <f>IF(V428="","",VLOOKUP($E428&amp;$D$91&amp;$D$92,'CCG data'!$A:$AD,'CCG data'!AD$3,FALSE))</f>
        <v>46.374707975040145</v>
      </c>
      <c r="N429" s="363"/>
      <c r="P429" s="150" t="str">
        <f>IF(P428="","",VLOOKUP($E428&amp;$D$91&amp;$D$92,'CCG data'!$A:$AD,'CCG data'!I$3,FALSE))</f>
        <v/>
      </c>
      <c r="Q429" s="15" t="str">
        <f>IF(P428="","",VLOOKUP($E428&amp;$D$91&amp;$D$92,'CCG data'!$A:$AD,'CCG data'!J$3,FALSE))</f>
        <v/>
      </c>
      <c r="R429" s="15">
        <f>IF(R428="","",VLOOKUP($E428&amp;$D$91&amp;$D$92,'CCG data'!$A:$AD,'CCG data'!K$3,FALSE))</f>
        <v>0.64</v>
      </c>
      <c r="S429" s="15">
        <f>IF(R428="","",VLOOKUP($E428&amp;$D$91&amp;$D$92,'CCG data'!$A:$AD,'CCG data'!L$3,FALSE))</f>
        <v>0.69399999999999995</v>
      </c>
      <c r="T429" s="15">
        <f>IF(T428="","",VLOOKUP($E428&amp;$D$91&amp;$D$92,'CCG data'!$A:$AD,'CCG data'!M$3,FALSE))</f>
        <v>5.7000000000000002E-2</v>
      </c>
      <c r="U429" s="15">
        <f>IF(T428="","",VLOOKUP($E428&amp;$D$91&amp;$D$92,'CCG data'!$A:$AD,'CCG data'!N$3,FALSE))</f>
        <v>8.5999999999999993E-2</v>
      </c>
      <c r="V429" s="15">
        <f>IF(V428="","",VLOOKUP($E428&amp;$D$91&amp;$D$92,'CCG data'!$A:$AD,'CCG data'!O$3,FALSE))</f>
        <v>0.23799999999999999</v>
      </c>
      <c r="W429" s="135">
        <f>IF(V428="","",VLOOKUP($E428&amp;$D$91&amp;$D$92,'CCG data'!$A:$AD,'CCG data'!P$3,FALSE))</f>
        <v>0.28799999999999998</v>
      </c>
      <c r="Z429" s="163" t="str">
        <f>IFERROR(VLOOKUP($E429&amp;$D$92, Outliers!$A$4:$P$214,13,FALSE),"0")</f>
        <v>0</v>
      </c>
      <c r="AA429" s="163" t="str">
        <f>IFERROR(VLOOKUP($E429&amp;$D$92, Outliers!$A$4:$P$214,14,FALSE),"0")</f>
        <v>0</v>
      </c>
      <c r="AB429" s="163" t="str">
        <f>IFERROR(VLOOKUP($E429&amp;$D$92, Outliers!$A$4:$P$214,15,FALSE),"0")</f>
        <v>0</v>
      </c>
    </row>
    <row r="430" spans="4:28" ht="15.75" x14ac:dyDescent="0.25">
      <c r="D430" s="318"/>
      <c r="E430" s="104" t="s">
        <v>423</v>
      </c>
      <c r="F430" s="405" t="str">
        <f>IF(OR(ISERROR(VLOOKUP($E430&amp;$D$91&amp;$D$92,'CCG data'!$A:$AD,'CCG data'!R$3,FALSE)),ISBLANK(VLOOKUP($E430&amp;$D$91&amp;$D$92,'CCG data'!$A:$AD,'CCG data'!R$3,FALSE))),"",VLOOKUP($E430&amp;$D$91&amp;$D$92,'CCG data'!$A:$AD,'CCG data'!R$3,FALSE))</f>
        <v/>
      </c>
      <c r="G430" s="406"/>
      <c r="H430" s="406">
        <f>IF(OR(ISERROR(VLOOKUP($E430&amp;$D$91&amp;$D$92,'CCG data'!$A:$AD,'CCG data'!S$3,FALSE)),ISBLANK(VLOOKUP($E430&amp;$D$91&amp;$D$92,'CCG data'!$A:$AD,'CCG data'!S$3,FALSE))),"",VLOOKUP($E430&amp;$D$91&amp;$D$92,'CCG data'!$A:$AD,'CCG data'!S$3,FALSE))</f>
        <v>162.4159029280589</v>
      </c>
      <c r="I430" s="406"/>
      <c r="J430" s="406">
        <f>IF(OR(ISERROR(VLOOKUP($E430&amp;$D$91&amp;$D$92,'CCG data'!$A:$AD,'CCG data'!T$3,FALSE)),ISBLANK(VLOOKUP($E430&amp;$D$91&amp;$D$92,'CCG data'!$A:$AD,'CCG data'!T$3,FALSE))),"",VLOOKUP($E430&amp;$D$91&amp;$D$92,'CCG data'!$A:$AD,'CCG data'!T$3,FALSE))</f>
        <v>8.0632209426766526</v>
      </c>
      <c r="K430" s="406"/>
      <c r="L430" s="406">
        <f>IF(OR(ISERROR(VLOOKUP($E430&amp;$D$91&amp;$D$92,'CCG data'!$A:$AD,'CCG data'!U$3,FALSE)),ISBLANK(VLOOKUP($E430&amp;$D$91&amp;$D$92,'CCG data'!$A:$AD,'CCG data'!U$3,FALSE))),"",VLOOKUP($E430&amp;$D$91&amp;$D$92,'CCG data'!$A:$AD,'CCG data'!U$3,FALSE))</f>
        <v>15.640366796599924</v>
      </c>
      <c r="M430" s="407"/>
      <c r="N430" s="362">
        <f>IF(OR(ISERROR(VLOOKUP($E430&amp;$D$91&amp;$D$92,'CCG data'!$A:$AD,'CCG data'!G$3,FALSE)),ISBLANK(VLOOKUP($E430&amp;$D$91&amp;$D$92,'CCG data'!$A:$AD,'CCG data'!G$3,FALSE))),"",VLOOKUP($E430&amp;$D$91&amp;$D$92,'CCG data'!$A:$AD,'CCG data'!G$3,FALSE))</f>
        <v>1318</v>
      </c>
      <c r="P430" s="397" t="str">
        <f>IF(OR(ISERROR(VLOOKUP($E430&amp;$D$91&amp;$D$92,'CCG data'!$A:$AD,'CCG data'!B$3,FALSE)),ISBLANK(VLOOKUP($E430&amp;$D$91&amp;$D$92,'CCG data'!$A:$AD,'CCG data'!B$3,FALSE))),"",VLOOKUP($E430&amp;$D$91&amp;$D$92,'CCG data'!$A:$AD,'CCG data'!B$3,FALSE))</f>
        <v/>
      </c>
      <c r="Q430" s="263"/>
      <c r="R430" s="263">
        <f>IF(OR(ISERROR(VLOOKUP($E430&amp;$D$91&amp;$D$92,'CCG data'!$A:$AD,'CCG data'!C$3,FALSE)),ISBLANK(VLOOKUP($E430&amp;$D$91&amp;$D$92,'CCG data'!$A:$AD,'CCG data'!C$3,FALSE))),"",VLOOKUP($E430&amp;$D$91&amp;$D$92,'CCG data'!$A:$AD,'CCG data'!C$3,FALSE))</f>
        <v>0.87936267071320184</v>
      </c>
      <c r="S430" s="263"/>
      <c r="T430" s="263">
        <f>IF(OR(ISERROR(VLOOKUP($E430&amp;$D$91&amp;$D$92,'CCG data'!$A:$AD,'CCG data'!D$3,FALSE)),ISBLANK(VLOOKUP($E430&amp;$D$91&amp;$D$92,'CCG data'!$A:$AD,'CCG data'!D$3,FALSE))),"",VLOOKUP($E430&amp;$D$91&amp;$D$92,'CCG data'!$A:$AD,'CCG data'!D$3,FALSE))</f>
        <v>3.7936267071320182E-2</v>
      </c>
      <c r="U430" s="263"/>
      <c r="V430" s="263">
        <f>IF(OR(ISERROR(VLOOKUP($E430&amp;$D$91&amp;$D$92,'CCG data'!$A:$AD,'CCG data'!E$3,FALSE)),ISBLANK(VLOOKUP($E430&amp;$D$91&amp;$D$92,'CCG data'!$A:$AD,'CCG data'!E$3,FALSE))),"",VLOOKUP($E430&amp;$D$91&amp;$D$92,'CCG data'!$A:$AD,'CCG data'!E$3,FALSE))</f>
        <v>8.2701062215478002E-2</v>
      </c>
      <c r="W430" s="398"/>
      <c r="Z430" s="163">
        <f>IFERROR(VLOOKUP($E430&amp;$D$92, Outliers!$A$4:$P$214,13,FALSE),"0")</f>
        <v>1</v>
      </c>
      <c r="AA430" s="163">
        <f>IFERROR(VLOOKUP($E430&amp;$D$92, Outliers!$A$4:$P$214,14,FALSE),"0")</f>
        <v>1</v>
      </c>
      <c r="AB430" s="163">
        <f>IFERROR(VLOOKUP($E430&amp;$D$92, Outliers!$A$4:$P$214,15,FALSE),"0")</f>
        <v>1</v>
      </c>
    </row>
    <row r="431" spans="4:28" x14ac:dyDescent="0.25">
      <c r="D431" s="318"/>
      <c r="E431" s="103" t="s">
        <v>27</v>
      </c>
      <c r="F431" s="95" t="str">
        <f>IF(P430="","",VLOOKUP($E430&amp;$D$91&amp;$D$92,'CCG data'!$A:$AD,'CCG data'!W$3,FALSE))</f>
        <v/>
      </c>
      <c r="G431" s="96" t="str">
        <f>IF(P430="","",VLOOKUP($E430&amp;$D$91&amp;$D$92,'CCG data'!$A:$AD,'CCG data'!X$3,FALSE))</f>
        <v/>
      </c>
      <c r="H431" s="96">
        <f>IF(R430="","",VLOOKUP($E430&amp;$D$91&amp;$D$92,'CCG data'!$A:$AD,'CCG data'!Y$3,FALSE))</f>
        <v>153.06522918355998</v>
      </c>
      <c r="I431" s="96">
        <f>IF(R430="","",VLOOKUP($E430&amp;$D$91&amp;$D$92,'CCG data'!$A:$AD,'CCG data'!Z$3,FALSE))</f>
        <v>171.76657667255782</v>
      </c>
      <c r="J431" s="96">
        <f>IF(T430="","",VLOOKUP($E430&amp;$D$91&amp;$D$92,'CCG data'!$A:$AD,'CCG data'!AA$3,FALSE))</f>
        <v>5.82821012562201</v>
      </c>
      <c r="K431" s="96">
        <f>IF(T430="","",VLOOKUP($E430&amp;$D$91&amp;$D$92,'CCG data'!$A:$AD,'CCG data'!AB$3,FALSE))</f>
        <v>10.298231759731294</v>
      </c>
      <c r="L431" s="96">
        <f>IF(V430="","",VLOOKUP($E430&amp;$D$91&amp;$D$92,'CCG data'!$A:$AD,'CCG data'!AC$3,FALSE))</f>
        <v>12.704138928656349</v>
      </c>
      <c r="M431" s="96">
        <f>IF(V430="","",VLOOKUP($E430&amp;$D$91&amp;$D$92,'CCG data'!$A:$AD,'CCG data'!AD$3,FALSE))</f>
        <v>18.576594664543499</v>
      </c>
      <c r="N431" s="363"/>
      <c r="P431" s="150" t="str">
        <f>IF(P430="","",VLOOKUP($E430&amp;$D$91&amp;$D$92,'CCG data'!$A:$AD,'CCG data'!I$3,FALSE))</f>
        <v/>
      </c>
      <c r="Q431" s="15" t="str">
        <f>IF(P430="","",VLOOKUP($E430&amp;$D$91&amp;$D$92,'CCG data'!$A:$AD,'CCG data'!J$3,FALSE))</f>
        <v/>
      </c>
      <c r="R431" s="15">
        <f>IF(R430="","",VLOOKUP($E430&amp;$D$91&amp;$D$92,'CCG data'!$A:$AD,'CCG data'!K$3,FALSE))</f>
        <v>0.86099999999999999</v>
      </c>
      <c r="S431" s="15">
        <f>IF(R430="","",VLOOKUP($E430&amp;$D$91&amp;$D$92,'CCG data'!$A:$AD,'CCG data'!L$3,FALSE))</f>
        <v>0.89600000000000002</v>
      </c>
      <c r="T431" s="15">
        <f>IF(T430="","",VLOOKUP($E430&amp;$D$91&amp;$D$92,'CCG data'!$A:$AD,'CCG data'!M$3,FALSE))</f>
        <v>2.9000000000000001E-2</v>
      </c>
      <c r="U431" s="15">
        <f>IF(T430="","",VLOOKUP($E430&amp;$D$91&amp;$D$92,'CCG data'!$A:$AD,'CCG data'!N$3,FALSE))</f>
        <v>0.05</v>
      </c>
      <c r="V431" s="15">
        <f>IF(V430="","",VLOOKUP($E430&amp;$D$91&amp;$D$92,'CCG data'!$A:$AD,'CCG data'!O$3,FALSE))</f>
        <v>6.9000000000000006E-2</v>
      </c>
      <c r="W431" s="135">
        <f>IF(V430="","",VLOOKUP($E430&amp;$D$91&amp;$D$92,'CCG data'!$A:$AD,'CCG data'!P$3,FALSE))</f>
        <v>9.9000000000000005E-2</v>
      </c>
      <c r="Z431" s="163" t="str">
        <f>IFERROR(VLOOKUP($E431&amp;$D$92, Outliers!$A$4:$P$214,13,FALSE),"0")</f>
        <v>0</v>
      </c>
      <c r="AA431" s="163" t="str">
        <f>IFERROR(VLOOKUP($E431&amp;$D$92, Outliers!$A$4:$P$214,14,FALSE),"0")</f>
        <v>0</v>
      </c>
      <c r="AB431" s="163" t="str">
        <f>IFERROR(VLOOKUP($E431&amp;$D$92, Outliers!$A$4:$P$214,15,FALSE),"0")</f>
        <v>0</v>
      </c>
    </row>
    <row r="432" spans="4:28" ht="15.75" x14ac:dyDescent="0.25">
      <c r="D432" s="318"/>
      <c r="E432" s="104" t="s">
        <v>270</v>
      </c>
      <c r="F432" s="405" t="str">
        <f>IF(OR(ISERROR(VLOOKUP($E432&amp;$D$91&amp;$D$92,'CCG data'!$A:$AD,'CCG data'!R$3,FALSE)),ISBLANK(VLOOKUP($E432&amp;$D$91&amp;$D$92,'CCG data'!$A:$AD,'CCG data'!R$3,FALSE))),"",VLOOKUP($E432&amp;$D$91&amp;$D$92,'CCG data'!$A:$AD,'CCG data'!R$3,FALSE))</f>
        <v/>
      </c>
      <c r="G432" s="406"/>
      <c r="H432" s="406">
        <f>IF(OR(ISERROR(VLOOKUP($E432&amp;$D$91&amp;$D$92,'CCG data'!$A:$AD,'CCG data'!S$3,FALSE)),ISBLANK(VLOOKUP($E432&amp;$D$91&amp;$D$92,'CCG data'!$A:$AD,'CCG data'!S$3,FALSE))),"",VLOOKUP($E432&amp;$D$91&amp;$D$92,'CCG data'!$A:$AD,'CCG data'!S$3,FALSE))</f>
        <v>120.01793220039471</v>
      </c>
      <c r="I432" s="406"/>
      <c r="J432" s="406">
        <f>IF(OR(ISERROR(VLOOKUP($E432&amp;$D$91&amp;$D$92,'CCG data'!$A:$AD,'CCG data'!T$3,FALSE)),ISBLANK(VLOOKUP($E432&amp;$D$91&amp;$D$92,'CCG data'!$A:$AD,'CCG data'!T$3,FALSE))),"",VLOOKUP($E432&amp;$D$91&amp;$D$92,'CCG data'!$A:$AD,'CCG data'!T$3,FALSE))</f>
        <v>19.990836123084879</v>
      </c>
      <c r="K432" s="406"/>
      <c r="L432" s="406">
        <f>IF(OR(ISERROR(VLOOKUP($E432&amp;$D$91&amp;$D$92,'CCG data'!$A:$AD,'CCG data'!U$3,FALSE)),ISBLANK(VLOOKUP($E432&amp;$D$91&amp;$D$92,'CCG data'!$A:$AD,'CCG data'!U$3,FALSE))),"",VLOOKUP($E432&amp;$D$91&amp;$D$92,'CCG data'!$A:$AD,'CCG data'!U$3,FALSE))</f>
        <v>24.61393734068028</v>
      </c>
      <c r="M432" s="407"/>
      <c r="N432" s="362">
        <f>IF(OR(ISERROR(VLOOKUP($E432&amp;$D$91&amp;$D$92,'CCG data'!$A:$AD,'CCG data'!G$3,FALSE)),ISBLANK(VLOOKUP($E432&amp;$D$91&amp;$D$92,'CCG data'!$A:$AD,'CCG data'!G$3,FALSE))),"",VLOOKUP($E432&amp;$D$91&amp;$D$92,'CCG data'!$A:$AD,'CCG data'!G$3,FALSE))</f>
        <v>1972</v>
      </c>
      <c r="P432" s="397" t="str">
        <f>IF(OR(ISERROR(VLOOKUP($E432&amp;$D$91&amp;$D$92,'CCG data'!$A:$AD,'CCG data'!B$3,FALSE)),ISBLANK(VLOOKUP($E432&amp;$D$91&amp;$D$92,'CCG data'!$A:$AD,'CCG data'!B$3,FALSE))),"",VLOOKUP($E432&amp;$D$91&amp;$D$92,'CCG data'!$A:$AD,'CCG data'!B$3,FALSE))</f>
        <v/>
      </c>
      <c r="Q432" s="263"/>
      <c r="R432" s="263">
        <f>IF(OR(ISERROR(VLOOKUP($E432&amp;$D$91&amp;$D$92,'CCG data'!$A:$AD,'CCG data'!C$3,FALSE)),ISBLANK(VLOOKUP($E432&amp;$D$91&amp;$D$92,'CCG data'!$A:$AD,'CCG data'!C$3,FALSE))),"",VLOOKUP($E432&amp;$D$91&amp;$D$92,'CCG data'!$A:$AD,'CCG data'!C$3,FALSE))</f>
        <v>0.7378296146044625</v>
      </c>
      <c r="S432" s="263"/>
      <c r="T432" s="263">
        <f>IF(OR(ISERROR(VLOOKUP($E432&amp;$D$91&amp;$D$92,'CCG data'!$A:$AD,'CCG data'!D$3,FALSE)),ISBLANK(VLOOKUP($E432&amp;$D$91&amp;$D$92,'CCG data'!$A:$AD,'CCG data'!D$3,FALSE))),"",VLOOKUP($E432&amp;$D$91&amp;$D$92,'CCG data'!$A:$AD,'CCG data'!D$3,FALSE))</f>
        <v>0.10750507099391481</v>
      </c>
      <c r="U432" s="263"/>
      <c r="V432" s="263">
        <f>IF(OR(ISERROR(VLOOKUP($E432&amp;$D$91&amp;$D$92,'CCG data'!$A:$AD,'CCG data'!E$3,FALSE)),ISBLANK(VLOOKUP($E432&amp;$D$91&amp;$D$92,'CCG data'!$A:$AD,'CCG data'!E$3,FALSE))),"",VLOOKUP($E432&amp;$D$91&amp;$D$92,'CCG data'!$A:$AD,'CCG data'!E$3,FALSE))</f>
        <v>0.15466531440162271</v>
      </c>
      <c r="W432" s="398"/>
      <c r="Z432" s="163">
        <f>IFERROR(VLOOKUP($E432&amp;$D$92, Outliers!$A$4:$P$214,13,FALSE),"0")</f>
        <v>1</v>
      </c>
      <c r="AA432" s="163">
        <f>IFERROR(VLOOKUP($E432&amp;$D$92, Outliers!$A$4:$P$214,14,FALSE),"0")</f>
        <v>0</v>
      </c>
      <c r="AB432" s="163">
        <f>IFERROR(VLOOKUP($E432&amp;$D$92, Outliers!$A$4:$P$214,15,FALSE),"0")</f>
        <v>0</v>
      </c>
    </row>
    <row r="433" spans="4:28" x14ac:dyDescent="0.25">
      <c r="D433" s="318"/>
      <c r="E433" s="103" t="s">
        <v>27</v>
      </c>
      <c r="F433" s="95" t="str">
        <f>IF(P432="","",VLOOKUP($E432&amp;$D$91&amp;$D$92,'CCG data'!$A:$AD,'CCG data'!W$3,FALSE))</f>
        <v/>
      </c>
      <c r="G433" s="96" t="str">
        <f>IF(P432="","",VLOOKUP($E432&amp;$D$91&amp;$D$92,'CCG data'!$A:$AD,'CCG data'!X$3,FALSE))</f>
        <v/>
      </c>
      <c r="H433" s="96">
        <f>IF(R432="","",VLOOKUP($E432&amp;$D$91&amp;$D$92,'CCG data'!$A:$AD,'CCG data'!Y$3,FALSE))</f>
        <v>113.85097811938932</v>
      </c>
      <c r="I433" s="96">
        <f>IF(R432="","",VLOOKUP($E432&amp;$D$91&amp;$D$92,'CCG data'!$A:$AD,'CCG data'!Z$3,FALSE))</f>
        <v>126.1848862814001</v>
      </c>
      <c r="J433" s="96">
        <f>IF(T432="","",VLOOKUP($E432&amp;$D$91&amp;$D$92,'CCG data'!$A:$AD,'CCG data'!AA$3,FALSE))</f>
        <v>17.299802649885571</v>
      </c>
      <c r="K433" s="96">
        <f>IF(T432="","",VLOOKUP($E432&amp;$D$91&amp;$D$92,'CCG data'!$A:$AD,'CCG data'!AB$3,FALSE))</f>
        <v>22.681869596284187</v>
      </c>
      <c r="L433" s="96">
        <f>IF(V432="","",VLOOKUP($E432&amp;$D$91&amp;$D$92,'CCG data'!$A:$AD,'CCG data'!AC$3,FALSE))</f>
        <v>21.851533034333109</v>
      </c>
      <c r="M433" s="96">
        <f>IF(V432="","",VLOOKUP($E432&amp;$D$91&amp;$D$92,'CCG data'!$A:$AD,'CCG data'!AD$3,FALSE))</f>
        <v>27.376341647027452</v>
      </c>
      <c r="N433" s="363"/>
      <c r="P433" s="150" t="str">
        <f>IF(P432="","",VLOOKUP($E432&amp;$D$91&amp;$D$92,'CCG data'!$A:$AD,'CCG data'!I$3,FALSE))</f>
        <v/>
      </c>
      <c r="Q433" s="15" t="str">
        <f>IF(P432="","",VLOOKUP($E432&amp;$D$91&amp;$D$92,'CCG data'!$A:$AD,'CCG data'!J$3,FALSE))</f>
        <v/>
      </c>
      <c r="R433" s="15">
        <f>IF(R432="","",VLOOKUP($E432&amp;$D$91&amp;$D$92,'CCG data'!$A:$AD,'CCG data'!K$3,FALSE))</f>
        <v>0.71799999999999997</v>
      </c>
      <c r="S433" s="15">
        <f>IF(R432="","",VLOOKUP($E432&amp;$D$91&amp;$D$92,'CCG data'!$A:$AD,'CCG data'!L$3,FALSE))</f>
        <v>0.75700000000000001</v>
      </c>
      <c r="T433" s="15">
        <f>IF(T432="","",VLOOKUP($E432&amp;$D$91&amp;$D$92,'CCG data'!$A:$AD,'CCG data'!M$3,FALSE))</f>
        <v>9.5000000000000001E-2</v>
      </c>
      <c r="U433" s="15">
        <f>IF(T432="","",VLOOKUP($E432&amp;$D$91&amp;$D$92,'CCG data'!$A:$AD,'CCG data'!N$3,FALSE))</f>
        <v>0.122</v>
      </c>
      <c r="V433" s="15">
        <f>IF(V432="","",VLOOKUP($E432&amp;$D$91&amp;$D$92,'CCG data'!$A:$AD,'CCG data'!O$3,FALSE))</f>
        <v>0.13900000000000001</v>
      </c>
      <c r="W433" s="135">
        <f>IF(V432="","",VLOOKUP($E432&amp;$D$91&amp;$D$92,'CCG data'!$A:$AD,'CCG data'!P$3,FALSE))</f>
        <v>0.17100000000000001</v>
      </c>
      <c r="Z433" s="163" t="str">
        <f>IFERROR(VLOOKUP($E433&amp;$D$92, Outliers!$A$4:$P$214,13,FALSE),"0")</f>
        <v>0</v>
      </c>
      <c r="AA433" s="163" t="str">
        <f>IFERROR(VLOOKUP($E433&amp;$D$92, Outliers!$A$4:$P$214,14,FALSE),"0")</f>
        <v>0</v>
      </c>
      <c r="AB433" s="163" t="str">
        <f>IFERROR(VLOOKUP($E433&amp;$D$92, Outliers!$A$4:$P$214,15,FALSE),"0")</f>
        <v>0</v>
      </c>
    </row>
    <row r="434" spans="4:28" ht="15.75" x14ac:dyDescent="0.25">
      <c r="D434" s="318"/>
      <c r="E434" s="104" t="s">
        <v>424</v>
      </c>
      <c r="F434" s="405" t="str">
        <f>IF(OR(ISERROR(VLOOKUP($E434&amp;$D$91&amp;$D$92,'CCG data'!$A:$AD,'CCG data'!R$3,FALSE)),ISBLANK(VLOOKUP($E434&amp;$D$91&amp;$D$92,'CCG data'!$A:$AD,'CCG data'!R$3,FALSE))),"",VLOOKUP($E434&amp;$D$91&amp;$D$92,'CCG data'!$A:$AD,'CCG data'!R$3,FALSE))</f>
        <v/>
      </c>
      <c r="G434" s="406"/>
      <c r="H434" s="406">
        <f>IF(OR(ISERROR(VLOOKUP($E434&amp;$D$91&amp;$D$92,'CCG data'!$A:$AD,'CCG data'!S$3,FALSE)),ISBLANK(VLOOKUP($E434&amp;$D$91&amp;$D$92,'CCG data'!$A:$AD,'CCG data'!S$3,FALSE))),"",VLOOKUP($E434&amp;$D$91&amp;$D$92,'CCG data'!$A:$AD,'CCG data'!S$3,FALSE))</f>
        <v>130.05388874881598</v>
      </c>
      <c r="I434" s="406"/>
      <c r="J434" s="406">
        <f>IF(OR(ISERROR(VLOOKUP($E434&amp;$D$91&amp;$D$92,'CCG data'!$A:$AD,'CCG data'!T$3,FALSE)),ISBLANK(VLOOKUP($E434&amp;$D$91&amp;$D$92,'CCG data'!$A:$AD,'CCG data'!T$3,FALSE))),"",VLOOKUP($E434&amp;$D$91&amp;$D$92,'CCG data'!$A:$AD,'CCG data'!T$3,FALSE))</f>
        <v>12.658146207083952</v>
      </c>
      <c r="K434" s="406"/>
      <c r="L434" s="406">
        <f>IF(OR(ISERROR(VLOOKUP($E434&amp;$D$91&amp;$D$92,'CCG data'!$A:$AD,'CCG data'!U$3,FALSE)),ISBLANK(VLOOKUP($E434&amp;$D$91&amp;$D$92,'CCG data'!$A:$AD,'CCG data'!U$3,FALSE))),"",VLOOKUP($E434&amp;$D$91&amp;$D$92,'CCG data'!$A:$AD,'CCG data'!U$3,FALSE))</f>
        <v>9.3087004814772545</v>
      </c>
      <c r="M434" s="407"/>
      <c r="N434" s="362">
        <f>IF(OR(ISERROR(VLOOKUP($E434&amp;$D$91&amp;$D$92,'CCG data'!$A:$AD,'CCG data'!G$3,FALSE)),ISBLANK(VLOOKUP($E434&amp;$D$91&amp;$D$92,'CCG data'!$A:$AD,'CCG data'!G$3,FALSE))),"",VLOOKUP($E434&amp;$D$91&amp;$D$92,'CCG data'!$A:$AD,'CCG data'!G$3,FALSE))</f>
        <v>1466</v>
      </c>
      <c r="P434" s="397" t="str">
        <f>IF(OR(ISERROR(VLOOKUP($E434&amp;$D$91&amp;$D$92,'CCG data'!$A:$AD,'CCG data'!B$3,FALSE)),ISBLANK(VLOOKUP($E434&amp;$D$91&amp;$D$92,'CCG data'!$A:$AD,'CCG data'!B$3,FALSE))),"",VLOOKUP($E434&amp;$D$91&amp;$D$92,'CCG data'!$A:$AD,'CCG data'!B$3,FALSE))</f>
        <v/>
      </c>
      <c r="Q434" s="263"/>
      <c r="R434" s="263">
        <f>IF(OR(ISERROR(VLOOKUP($E434&amp;$D$91&amp;$D$92,'CCG data'!$A:$AD,'CCG data'!C$3,FALSE)),ISBLANK(VLOOKUP($E434&amp;$D$91&amp;$D$92,'CCG data'!$A:$AD,'CCG data'!C$3,FALSE))),"",VLOOKUP($E434&amp;$D$91&amp;$D$92,'CCG data'!$A:$AD,'CCG data'!C$3,FALSE))</f>
        <v>0.8683492496589359</v>
      </c>
      <c r="S434" s="263"/>
      <c r="T434" s="263">
        <f>IF(OR(ISERROR(VLOOKUP($E434&amp;$D$91&amp;$D$92,'CCG data'!$A:$AD,'CCG data'!D$3,FALSE)),ISBLANK(VLOOKUP($E434&amp;$D$91&amp;$D$92,'CCG data'!$A:$AD,'CCG data'!D$3,FALSE))),"",VLOOKUP($E434&amp;$D$91&amp;$D$92,'CCG data'!$A:$AD,'CCG data'!D$3,FALSE))</f>
        <v>7.2305593451568895E-2</v>
      </c>
      <c r="U434" s="263"/>
      <c r="V434" s="263">
        <f>IF(OR(ISERROR(VLOOKUP($E434&amp;$D$91&amp;$D$92,'CCG data'!$A:$AD,'CCG data'!E$3,FALSE)),ISBLANK(VLOOKUP($E434&amp;$D$91&amp;$D$92,'CCG data'!$A:$AD,'CCG data'!E$3,FALSE))),"",VLOOKUP($E434&amp;$D$91&amp;$D$92,'CCG data'!$A:$AD,'CCG data'!E$3,FALSE))</f>
        <v>5.9345156889495224E-2</v>
      </c>
      <c r="W434" s="398"/>
      <c r="Z434" s="163">
        <f>IFERROR(VLOOKUP($E434&amp;$D$92, Outliers!$A$4:$P$214,13,FALSE),"0")</f>
        <v>0</v>
      </c>
      <c r="AA434" s="163">
        <f>IFERROR(VLOOKUP($E434&amp;$D$92, Outliers!$A$4:$P$214,14,FALSE),"0")</f>
        <v>0</v>
      </c>
      <c r="AB434" s="163">
        <f>IFERROR(VLOOKUP($E434&amp;$D$92, Outliers!$A$4:$P$214,15,FALSE),"0")</f>
        <v>1</v>
      </c>
    </row>
    <row r="435" spans="4:28" x14ac:dyDescent="0.25">
      <c r="D435" s="318"/>
      <c r="E435" s="103" t="s">
        <v>27</v>
      </c>
      <c r="F435" s="95" t="str">
        <f>IF(P434="","",VLOOKUP($E434&amp;$D$91&amp;$D$92,'CCG data'!$A:$AD,'CCG data'!W$3,FALSE))</f>
        <v/>
      </c>
      <c r="G435" s="96" t="str">
        <f>IF(P434="","",VLOOKUP($E434&amp;$D$91&amp;$D$92,'CCG data'!$A:$AD,'CCG data'!X$3,FALSE))</f>
        <v/>
      </c>
      <c r="H435" s="96">
        <f>IF(R434="","",VLOOKUP($E434&amp;$D$91&amp;$D$92,'CCG data'!$A:$AD,'CCG data'!Y$3,FALSE))</f>
        <v>122.90949779137148</v>
      </c>
      <c r="I435" s="96">
        <f>IF(R434="","",VLOOKUP($E434&amp;$D$91&amp;$D$92,'CCG data'!$A:$AD,'CCG data'!Z$3,FALSE))</f>
        <v>137.19827970626048</v>
      </c>
      <c r="J435" s="96">
        <f>IF(T434="","",VLOOKUP($E434&amp;$D$91&amp;$D$92,'CCG data'!$A:$AD,'CCG data'!AA$3,FALSE))</f>
        <v>10.248389229983946</v>
      </c>
      <c r="K435" s="96">
        <f>IF(T434="","",VLOOKUP($E434&amp;$D$91&amp;$D$92,'CCG data'!$A:$AD,'CCG data'!AB$3,FALSE))</f>
        <v>15.067903184183958</v>
      </c>
      <c r="L435" s="96">
        <f>IF(V434="","",VLOOKUP($E434&amp;$D$91&amp;$D$92,'CCG data'!$A:$AD,'CCG data'!AC$3,FALSE))</f>
        <v>7.3526254855057482</v>
      </c>
      <c r="M435" s="96">
        <f>IF(V434="","",VLOOKUP($E434&amp;$D$91&amp;$D$92,'CCG data'!$A:$AD,'CCG data'!AD$3,FALSE))</f>
        <v>11.264775477448762</v>
      </c>
      <c r="N435" s="363"/>
      <c r="P435" s="150" t="str">
        <f>IF(P434="","",VLOOKUP($E434&amp;$D$91&amp;$D$92,'CCG data'!$A:$AD,'CCG data'!I$3,FALSE))</f>
        <v/>
      </c>
      <c r="Q435" s="15" t="str">
        <f>IF(P434="","",VLOOKUP($E434&amp;$D$91&amp;$D$92,'CCG data'!$A:$AD,'CCG data'!J$3,FALSE))</f>
        <v/>
      </c>
      <c r="R435" s="15">
        <f>IF(R434="","",VLOOKUP($E434&amp;$D$91&amp;$D$92,'CCG data'!$A:$AD,'CCG data'!K$3,FALSE))</f>
        <v>0.85</v>
      </c>
      <c r="S435" s="15">
        <f>IF(R434="","",VLOOKUP($E434&amp;$D$91&amp;$D$92,'CCG data'!$A:$AD,'CCG data'!L$3,FALSE))</f>
        <v>0.88500000000000001</v>
      </c>
      <c r="T435" s="15">
        <f>IF(T434="","",VLOOKUP($E434&amp;$D$91&amp;$D$92,'CCG data'!$A:$AD,'CCG data'!M$3,FALSE))</f>
        <v>0.06</v>
      </c>
      <c r="U435" s="15">
        <f>IF(T434="","",VLOOKUP($E434&amp;$D$91&amp;$D$92,'CCG data'!$A:$AD,'CCG data'!N$3,FALSE))</f>
        <v>8.6999999999999994E-2</v>
      </c>
      <c r="V435" s="15">
        <f>IF(V434="","",VLOOKUP($E434&amp;$D$91&amp;$D$92,'CCG data'!$A:$AD,'CCG data'!O$3,FALSE))</f>
        <v>4.8000000000000001E-2</v>
      </c>
      <c r="W435" s="135">
        <f>IF(V434="","",VLOOKUP($E434&amp;$D$91&amp;$D$92,'CCG data'!$A:$AD,'CCG data'!P$3,FALSE))</f>
        <v>7.2999999999999995E-2</v>
      </c>
      <c r="Z435" s="163" t="str">
        <f>IFERROR(VLOOKUP($E435&amp;$D$92, Outliers!$A$4:$P$214,13,FALSE),"0")</f>
        <v>0</v>
      </c>
      <c r="AA435" s="163" t="str">
        <f>IFERROR(VLOOKUP($E435&amp;$D$92, Outliers!$A$4:$P$214,14,FALSE),"0")</f>
        <v>0</v>
      </c>
      <c r="AB435" s="163" t="str">
        <f>IFERROR(VLOOKUP($E435&amp;$D$92, Outliers!$A$4:$P$214,15,FALSE),"0")</f>
        <v>0</v>
      </c>
    </row>
    <row r="436" spans="4:28" ht="15.75" x14ac:dyDescent="0.25">
      <c r="D436" s="318"/>
      <c r="E436" s="104" t="s">
        <v>271</v>
      </c>
      <c r="F436" s="405" t="str">
        <f>IF(OR(ISERROR(VLOOKUP($E436&amp;$D$91&amp;$D$92,'CCG data'!$A:$AD,'CCG data'!R$3,FALSE)),ISBLANK(VLOOKUP($E436&amp;$D$91&amp;$D$92,'CCG data'!$A:$AD,'CCG data'!R$3,FALSE))),"",VLOOKUP($E436&amp;$D$91&amp;$D$92,'CCG data'!$A:$AD,'CCG data'!R$3,FALSE))</f>
        <v/>
      </c>
      <c r="G436" s="406"/>
      <c r="H436" s="406">
        <f>IF(OR(ISERROR(VLOOKUP($E436&amp;$D$91&amp;$D$92,'CCG data'!$A:$AD,'CCG data'!S$3,FALSE)),ISBLANK(VLOOKUP($E436&amp;$D$91&amp;$D$92,'CCG data'!$A:$AD,'CCG data'!S$3,FALSE))),"",VLOOKUP($E436&amp;$D$91&amp;$D$92,'CCG data'!$A:$AD,'CCG data'!S$3,FALSE))</f>
        <v>100.30721420532819</v>
      </c>
      <c r="I436" s="406"/>
      <c r="J436" s="406">
        <f>IF(OR(ISERROR(VLOOKUP($E436&amp;$D$91&amp;$D$92,'CCG data'!$A:$AD,'CCG data'!T$3,FALSE)),ISBLANK(VLOOKUP($E436&amp;$D$91&amp;$D$92,'CCG data'!$A:$AD,'CCG data'!T$3,FALSE))),"",VLOOKUP($E436&amp;$D$91&amp;$D$92,'CCG data'!$A:$AD,'CCG data'!T$3,FALSE))</f>
        <v>18.950676935397556</v>
      </c>
      <c r="K436" s="406"/>
      <c r="L436" s="406">
        <f>IF(OR(ISERROR(VLOOKUP($E436&amp;$D$91&amp;$D$92,'CCG data'!$A:$AD,'CCG data'!U$3,FALSE)),ISBLANK(VLOOKUP($E436&amp;$D$91&amp;$D$92,'CCG data'!$A:$AD,'CCG data'!U$3,FALSE))),"",VLOOKUP($E436&amp;$D$91&amp;$D$92,'CCG data'!$A:$AD,'CCG data'!U$3,FALSE))</f>
        <v>26.798837945651258</v>
      </c>
      <c r="M436" s="407"/>
      <c r="N436" s="362">
        <f>IF(OR(ISERROR(VLOOKUP($E436&amp;$D$91&amp;$D$92,'CCG data'!$A:$AD,'CCG data'!G$3,FALSE)),ISBLANK(VLOOKUP($E436&amp;$D$91&amp;$D$92,'CCG data'!$A:$AD,'CCG data'!G$3,FALSE))),"",VLOOKUP($E436&amp;$D$91&amp;$D$92,'CCG data'!$A:$AD,'CCG data'!G$3,FALSE))</f>
        <v>1614</v>
      </c>
      <c r="P436" s="397" t="str">
        <f>IF(OR(ISERROR(VLOOKUP($E436&amp;$D$91&amp;$D$92,'CCG data'!$A:$AD,'CCG data'!B$3,FALSE)),ISBLANK(VLOOKUP($E436&amp;$D$91&amp;$D$92,'CCG data'!$A:$AD,'CCG data'!B$3,FALSE))),"",VLOOKUP($E436&amp;$D$91&amp;$D$92,'CCG data'!$A:$AD,'CCG data'!B$3,FALSE))</f>
        <v/>
      </c>
      <c r="Q436" s="263"/>
      <c r="R436" s="263">
        <f>IF(OR(ISERROR(VLOOKUP($E436&amp;$D$91&amp;$D$92,'CCG data'!$A:$AD,'CCG data'!C$3,FALSE)),ISBLANK(VLOOKUP($E436&amp;$D$91&amp;$D$92,'CCG data'!$A:$AD,'CCG data'!C$3,FALSE))),"",VLOOKUP($E436&amp;$D$91&amp;$D$92,'CCG data'!$A:$AD,'CCG data'!C$3,FALSE))</f>
        <v>0.6988847583643123</v>
      </c>
      <c r="S436" s="263"/>
      <c r="T436" s="263">
        <f>IF(OR(ISERROR(VLOOKUP($E436&amp;$D$91&amp;$D$92,'CCG data'!$A:$AD,'CCG data'!D$3,FALSE)),ISBLANK(VLOOKUP($E436&amp;$D$91&amp;$D$92,'CCG data'!$A:$AD,'CCG data'!D$3,FALSE))),"",VLOOKUP($E436&amp;$D$91&amp;$D$92,'CCG data'!$A:$AD,'CCG data'!D$3,FALSE))</f>
        <v>0.11338289962825279</v>
      </c>
      <c r="U436" s="263"/>
      <c r="V436" s="263">
        <f>IF(OR(ISERROR(VLOOKUP($E436&amp;$D$91&amp;$D$92,'CCG data'!$A:$AD,'CCG data'!E$3,FALSE)),ISBLANK(VLOOKUP($E436&amp;$D$91&amp;$D$92,'CCG data'!$A:$AD,'CCG data'!E$3,FALSE))),"",VLOOKUP($E436&amp;$D$91&amp;$D$92,'CCG data'!$A:$AD,'CCG data'!E$3,FALSE))</f>
        <v>0.18773234200743494</v>
      </c>
      <c r="W436" s="398"/>
      <c r="Z436" s="163">
        <f>IFERROR(VLOOKUP($E436&amp;$D$92, Outliers!$A$4:$P$214,13,FALSE),"0")</f>
        <v>1</v>
      </c>
      <c r="AA436" s="163">
        <f>IFERROR(VLOOKUP($E436&amp;$D$92, Outliers!$A$4:$P$214,14,FALSE),"0")</f>
        <v>0</v>
      </c>
      <c r="AB436" s="163">
        <f>IFERROR(VLOOKUP($E436&amp;$D$92, Outliers!$A$4:$P$214,15,FALSE),"0")</f>
        <v>0</v>
      </c>
    </row>
    <row r="437" spans="4:28" x14ac:dyDescent="0.25">
      <c r="D437" s="318"/>
      <c r="E437" s="103" t="s">
        <v>27</v>
      </c>
      <c r="F437" s="95" t="str">
        <f>IF(P436="","",VLOOKUP($E436&amp;$D$91&amp;$D$92,'CCG data'!$A:$AD,'CCG data'!W$3,FALSE))</f>
        <v/>
      </c>
      <c r="G437" s="96" t="str">
        <f>IF(P436="","",VLOOKUP($E436&amp;$D$91&amp;$D$92,'CCG data'!$A:$AD,'CCG data'!X$3,FALSE))</f>
        <v/>
      </c>
      <c r="H437" s="96">
        <f>IF(R436="","",VLOOKUP($E436&amp;$D$91&amp;$D$92,'CCG data'!$A:$AD,'CCG data'!Y$3,FALSE))</f>
        <v>94.45347067750231</v>
      </c>
      <c r="I437" s="96">
        <f>IF(R436="","",VLOOKUP($E436&amp;$D$91&amp;$D$92,'CCG data'!$A:$AD,'CCG data'!Z$3,FALSE))</f>
        <v>106.16095773315408</v>
      </c>
      <c r="J437" s="96">
        <f>IF(T436="","",VLOOKUP($E436&amp;$D$91&amp;$D$92,'CCG data'!$A:$AD,'CCG data'!AA$3,FALSE))</f>
        <v>16.204963211429273</v>
      </c>
      <c r="K437" s="96">
        <f>IF(T436="","",VLOOKUP($E436&amp;$D$91&amp;$D$92,'CCG data'!$A:$AD,'CCG data'!AB$3,FALSE))</f>
        <v>21.696390659365839</v>
      </c>
      <c r="L437" s="96">
        <f>IF(V436="","",VLOOKUP($E436&amp;$D$91&amp;$D$92,'CCG data'!$A:$AD,'CCG data'!AC$3,FALSE))</f>
        <v>23.781314038392804</v>
      </c>
      <c r="M437" s="96">
        <f>IF(V436="","",VLOOKUP($E436&amp;$D$91&amp;$D$92,'CCG data'!$A:$AD,'CCG data'!AD$3,FALSE))</f>
        <v>29.816361852909711</v>
      </c>
      <c r="N437" s="363"/>
      <c r="P437" s="150" t="str">
        <f>IF(P436="","",VLOOKUP($E436&amp;$D$91&amp;$D$92,'CCG data'!$A:$AD,'CCG data'!I$3,FALSE))</f>
        <v/>
      </c>
      <c r="Q437" s="15" t="str">
        <f>IF(P436="","",VLOOKUP($E436&amp;$D$91&amp;$D$92,'CCG data'!$A:$AD,'CCG data'!J$3,FALSE))</f>
        <v/>
      </c>
      <c r="R437" s="15">
        <f>IF(R436="","",VLOOKUP($E436&amp;$D$91&amp;$D$92,'CCG data'!$A:$AD,'CCG data'!K$3,FALSE))</f>
        <v>0.67600000000000005</v>
      </c>
      <c r="S437" s="15">
        <f>IF(R436="","",VLOOKUP($E436&amp;$D$91&amp;$D$92,'CCG data'!$A:$AD,'CCG data'!L$3,FALSE))</f>
        <v>0.72099999999999997</v>
      </c>
      <c r="T437" s="15">
        <f>IF(T436="","",VLOOKUP($E436&amp;$D$91&amp;$D$92,'CCG data'!$A:$AD,'CCG data'!M$3,FALSE))</f>
        <v>9.9000000000000005E-2</v>
      </c>
      <c r="U437" s="15">
        <f>IF(T436="","",VLOOKUP($E436&amp;$D$91&amp;$D$92,'CCG data'!$A:$AD,'CCG data'!N$3,FALSE))</f>
        <v>0.13</v>
      </c>
      <c r="V437" s="15">
        <f>IF(V436="","",VLOOKUP($E436&amp;$D$91&amp;$D$92,'CCG data'!$A:$AD,'CCG data'!O$3,FALSE))</f>
        <v>0.16900000000000001</v>
      </c>
      <c r="W437" s="135">
        <f>IF(V436="","",VLOOKUP($E436&amp;$D$91&amp;$D$92,'CCG data'!$A:$AD,'CCG data'!P$3,FALSE))</f>
        <v>0.20799999999999999</v>
      </c>
      <c r="Z437" s="163" t="str">
        <f>IFERROR(VLOOKUP($E437&amp;$D$92, Outliers!$A$4:$P$214,13,FALSE),"0")</f>
        <v>0</v>
      </c>
      <c r="AA437" s="163" t="str">
        <f>IFERROR(VLOOKUP($E437&amp;$D$92, Outliers!$A$4:$P$214,14,FALSE),"0")</f>
        <v>0</v>
      </c>
      <c r="AB437" s="163" t="str">
        <f>IFERROR(VLOOKUP($E437&amp;$D$92, Outliers!$A$4:$P$214,15,FALSE),"0")</f>
        <v>0</v>
      </c>
    </row>
    <row r="438" spans="4:28" ht="15.75" x14ac:dyDescent="0.25">
      <c r="D438" s="318"/>
      <c r="E438" s="104" t="s">
        <v>272</v>
      </c>
      <c r="F438" s="405" t="str">
        <f>IF(OR(ISERROR(VLOOKUP($E438&amp;$D$91&amp;$D$92,'CCG data'!$A:$AD,'CCG data'!R$3,FALSE)),ISBLANK(VLOOKUP($E438&amp;$D$91&amp;$D$92,'CCG data'!$A:$AD,'CCG data'!R$3,FALSE))),"",VLOOKUP($E438&amp;$D$91&amp;$D$92,'CCG data'!$A:$AD,'CCG data'!R$3,FALSE))</f>
        <v/>
      </c>
      <c r="G438" s="406"/>
      <c r="H438" s="406">
        <f>IF(OR(ISERROR(VLOOKUP($E438&amp;$D$91&amp;$D$92,'CCG data'!$A:$AD,'CCG data'!S$3,FALSE)),ISBLANK(VLOOKUP($E438&amp;$D$91&amp;$D$92,'CCG data'!$A:$AD,'CCG data'!S$3,FALSE))),"",VLOOKUP($E438&amp;$D$91&amp;$D$92,'CCG data'!$A:$AD,'CCG data'!S$3,FALSE))</f>
        <v>126.72823264218955</v>
      </c>
      <c r="I438" s="406"/>
      <c r="J438" s="406">
        <f>IF(OR(ISERROR(VLOOKUP($E438&amp;$D$91&amp;$D$92,'CCG data'!$A:$AD,'CCG data'!T$3,FALSE)),ISBLANK(VLOOKUP($E438&amp;$D$91&amp;$D$92,'CCG data'!$A:$AD,'CCG data'!T$3,FALSE))),"",VLOOKUP($E438&amp;$D$91&amp;$D$92,'CCG data'!$A:$AD,'CCG data'!T$3,FALSE))</f>
        <v>17.396509855119831</v>
      </c>
      <c r="K438" s="406"/>
      <c r="L438" s="406">
        <f>IF(OR(ISERROR(VLOOKUP($E438&amp;$D$91&amp;$D$92,'CCG data'!$A:$AD,'CCG data'!U$3,FALSE)),ISBLANK(VLOOKUP($E438&amp;$D$91&amp;$D$92,'CCG data'!$A:$AD,'CCG data'!U$3,FALSE))),"",VLOOKUP($E438&amp;$D$91&amp;$D$92,'CCG data'!$A:$AD,'CCG data'!U$3,FALSE))</f>
        <v>40.391078959136998</v>
      </c>
      <c r="M438" s="407"/>
      <c r="N438" s="362">
        <f>IF(OR(ISERROR(VLOOKUP($E438&amp;$D$91&amp;$D$92,'CCG data'!$A:$AD,'CCG data'!G$3,FALSE)),ISBLANK(VLOOKUP($E438&amp;$D$91&amp;$D$92,'CCG data'!$A:$AD,'CCG data'!G$3,FALSE))),"",VLOOKUP($E438&amp;$D$91&amp;$D$92,'CCG data'!$A:$AD,'CCG data'!G$3,FALSE))</f>
        <v>2251</v>
      </c>
      <c r="P438" s="397" t="str">
        <f>IF(OR(ISERROR(VLOOKUP($E438&amp;$D$91&amp;$D$92,'CCG data'!$A:$AD,'CCG data'!B$3,FALSE)),ISBLANK(VLOOKUP($E438&amp;$D$91&amp;$D$92,'CCG data'!$A:$AD,'CCG data'!B$3,FALSE))),"",VLOOKUP($E438&amp;$D$91&amp;$D$92,'CCG data'!$A:$AD,'CCG data'!B$3,FALSE))</f>
        <v/>
      </c>
      <c r="Q438" s="263"/>
      <c r="R438" s="263">
        <f>IF(OR(ISERROR(VLOOKUP($E438&amp;$D$91&amp;$D$92,'CCG data'!$A:$AD,'CCG data'!C$3,FALSE)),ISBLANK(VLOOKUP($E438&amp;$D$91&amp;$D$92,'CCG data'!$A:$AD,'CCG data'!C$3,FALSE))),"",VLOOKUP($E438&amp;$D$91&amp;$D$92,'CCG data'!$A:$AD,'CCG data'!C$3,FALSE))</f>
        <v>0.68680586406041755</v>
      </c>
      <c r="S438" s="263"/>
      <c r="T438" s="263">
        <f>IF(OR(ISERROR(VLOOKUP($E438&amp;$D$91&amp;$D$92,'CCG data'!$A:$AD,'CCG data'!D$3,FALSE)),ISBLANK(VLOOKUP($E438&amp;$D$91&amp;$D$92,'CCG data'!$A:$AD,'CCG data'!D$3,FALSE))),"",VLOOKUP($E438&amp;$D$91&amp;$D$92,'CCG data'!$A:$AD,'CCG data'!D$3,FALSE))</f>
        <v>9.1070635273211908E-2</v>
      </c>
      <c r="U438" s="263"/>
      <c r="V438" s="263">
        <f>IF(OR(ISERROR(VLOOKUP($E438&amp;$D$91&amp;$D$92,'CCG data'!$A:$AD,'CCG data'!E$3,FALSE)),ISBLANK(VLOOKUP($E438&amp;$D$91&amp;$D$92,'CCG data'!$A:$AD,'CCG data'!E$3,FALSE))),"",VLOOKUP($E438&amp;$D$91&amp;$D$92,'CCG data'!$A:$AD,'CCG data'!E$3,FALSE))</f>
        <v>0.22212350066637052</v>
      </c>
      <c r="W438" s="398"/>
      <c r="Z438" s="163">
        <f>IFERROR(VLOOKUP($E438&amp;$D$92, Outliers!$A$4:$P$214,13,FALSE),"0")</f>
        <v>0</v>
      </c>
      <c r="AA438" s="163">
        <f>IFERROR(VLOOKUP($E438&amp;$D$92, Outliers!$A$4:$P$214,14,FALSE),"0")</f>
        <v>0</v>
      </c>
      <c r="AB438" s="163">
        <f>IFERROR(VLOOKUP($E438&amp;$D$92, Outliers!$A$4:$P$214,15,FALSE),"0")</f>
        <v>1</v>
      </c>
    </row>
    <row r="439" spans="4:28" x14ac:dyDescent="0.25">
      <c r="D439" s="318"/>
      <c r="E439" s="103" t="s">
        <v>27</v>
      </c>
      <c r="F439" s="95" t="str">
        <f>IF(P438="","",VLOOKUP($E438&amp;$D$91&amp;$D$92,'CCG data'!$A:$AD,'CCG data'!W$3,FALSE))</f>
        <v/>
      </c>
      <c r="G439" s="96" t="str">
        <f>IF(P438="","",VLOOKUP($E438&amp;$D$91&amp;$D$92,'CCG data'!$A:$AD,'CCG data'!X$3,FALSE))</f>
        <v/>
      </c>
      <c r="H439" s="96">
        <f>IF(R438="","",VLOOKUP($E438&amp;$D$91&amp;$D$92,'CCG data'!$A:$AD,'CCG data'!Y$3,FALSE))</f>
        <v>120.41103150635806</v>
      </c>
      <c r="I439" s="96">
        <f>IF(R438="","",VLOOKUP($E438&amp;$D$91&amp;$D$92,'CCG data'!$A:$AD,'CCG data'!Z$3,FALSE))</f>
        <v>133.04543377802105</v>
      </c>
      <c r="J439" s="96">
        <f>IF(T438="","",VLOOKUP($E438&amp;$D$91&amp;$D$92,'CCG data'!$A:$AD,'CCG data'!AA$3,FALSE))</f>
        <v>15.015060948519764</v>
      </c>
      <c r="K439" s="96">
        <f>IF(T438="","",VLOOKUP($E438&amp;$D$91&amp;$D$92,'CCG data'!$A:$AD,'CCG data'!AB$3,FALSE))</f>
        <v>19.777958761719898</v>
      </c>
      <c r="L439" s="96">
        <f>IF(V438="","",VLOOKUP($E438&amp;$D$91&amp;$D$92,'CCG data'!$A:$AD,'CCG data'!AC$3,FALSE))</f>
        <v>36.85064478823908</v>
      </c>
      <c r="M439" s="96">
        <f>IF(V438="","",VLOOKUP($E438&amp;$D$91&amp;$D$92,'CCG data'!$A:$AD,'CCG data'!AD$3,FALSE))</f>
        <v>43.931513130034915</v>
      </c>
      <c r="N439" s="363"/>
      <c r="P439" s="150" t="str">
        <f>IF(P438="","",VLOOKUP($E438&amp;$D$91&amp;$D$92,'CCG data'!$A:$AD,'CCG data'!I$3,FALSE))</f>
        <v/>
      </c>
      <c r="Q439" s="15" t="str">
        <f>IF(P438="","",VLOOKUP($E438&amp;$D$91&amp;$D$92,'CCG data'!$A:$AD,'CCG data'!J$3,FALSE))</f>
        <v/>
      </c>
      <c r="R439" s="15">
        <f>IF(R438="","",VLOOKUP($E438&amp;$D$91&amp;$D$92,'CCG data'!$A:$AD,'CCG data'!K$3,FALSE))</f>
        <v>0.66700000000000004</v>
      </c>
      <c r="S439" s="15">
        <f>IF(R438="","",VLOOKUP($E438&amp;$D$91&amp;$D$92,'CCG data'!$A:$AD,'CCG data'!L$3,FALSE))</f>
        <v>0.70599999999999996</v>
      </c>
      <c r="T439" s="15">
        <f>IF(T438="","",VLOOKUP($E438&amp;$D$91&amp;$D$92,'CCG data'!$A:$AD,'CCG data'!M$3,FALSE))</f>
        <v>0.08</v>
      </c>
      <c r="U439" s="15">
        <f>IF(T438="","",VLOOKUP($E438&amp;$D$91&amp;$D$92,'CCG data'!$A:$AD,'CCG data'!N$3,FALSE))</f>
        <v>0.104</v>
      </c>
      <c r="V439" s="15">
        <f>IF(V438="","",VLOOKUP($E438&amp;$D$91&amp;$D$92,'CCG data'!$A:$AD,'CCG data'!O$3,FALSE))</f>
        <v>0.20499999999999999</v>
      </c>
      <c r="W439" s="135">
        <f>IF(V438="","",VLOOKUP($E438&amp;$D$91&amp;$D$92,'CCG data'!$A:$AD,'CCG data'!P$3,FALSE))</f>
        <v>0.24</v>
      </c>
      <c r="Z439" s="163" t="str">
        <f>IFERROR(VLOOKUP($E439&amp;$D$92, Outliers!$A$4:$P$214,13,FALSE),"0")</f>
        <v>0</v>
      </c>
      <c r="AA439" s="163" t="str">
        <f>IFERROR(VLOOKUP($E439&amp;$D$92, Outliers!$A$4:$P$214,14,FALSE),"0")</f>
        <v>0</v>
      </c>
      <c r="AB439" s="163" t="str">
        <f>IFERROR(VLOOKUP($E439&amp;$D$92, Outliers!$A$4:$P$214,15,FALSE),"0")</f>
        <v>0</v>
      </c>
    </row>
    <row r="440" spans="4:28" ht="15.75" x14ac:dyDescent="0.25">
      <c r="D440" s="318"/>
      <c r="E440" s="104" t="s">
        <v>273</v>
      </c>
      <c r="F440" s="405" t="str">
        <f>IF(OR(ISERROR(VLOOKUP($E440&amp;$D$91&amp;$D$92,'CCG data'!$A:$AD,'CCG data'!R$3,FALSE)),ISBLANK(VLOOKUP($E440&amp;$D$91&amp;$D$92,'CCG data'!$A:$AD,'CCG data'!R$3,FALSE))),"",VLOOKUP($E440&amp;$D$91&amp;$D$92,'CCG data'!$A:$AD,'CCG data'!R$3,FALSE))</f>
        <v/>
      </c>
      <c r="G440" s="406"/>
      <c r="H440" s="406">
        <f>IF(OR(ISERROR(VLOOKUP($E440&amp;$D$91&amp;$D$92,'CCG data'!$A:$AD,'CCG data'!S$3,FALSE)),ISBLANK(VLOOKUP($E440&amp;$D$91&amp;$D$92,'CCG data'!$A:$AD,'CCG data'!S$3,FALSE))),"",VLOOKUP($E440&amp;$D$91&amp;$D$92,'CCG data'!$A:$AD,'CCG data'!S$3,FALSE))</f>
        <v>124.87027862681215</v>
      </c>
      <c r="I440" s="406"/>
      <c r="J440" s="406">
        <f>IF(OR(ISERROR(VLOOKUP($E440&amp;$D$91&amp;$D$92,'CCG data'!$A:$AD,'CCG data'!T$3,FALSE)),ISBLANK(VLOOKUP($E440&amp;$D$91&amp;$D$92,'CCG data'!$A:$AD,'CCG data'!T$3,FALSE))),"",VLOOKUP($E440&amp;$D$91&amp;$D$92,'CCG data'!$A:$AD,'CCG data'!T$3,FALSE))</f>
        <v>13.849444882583082</v>
      </c>
      <c r="K440" s="406"/>
      <c r="L440" s="406">
        <f>IF(OR(ISERROR(VLOOKUP($E440&amp;$D$91&amp;$D$92,'CCG data'!$A:$AD,'CCG data'!U$3,FALSE)),ISBLANK(VLOOKUP($E440&amp;$D$91&amp;$D$92,'CCG data'!$A:$AD,'CCG data'!U$3,FALSE))),"",VLOOKUP($E440&amp;$D$91&amp;$D$92,'CCG data'!$A:$AD,'CCG data'!U$3,FALSE))</f>
        <v>42.031262929598519</v>
      </c>
      <c r="M440" s="407"/>
      <c r="N440" s="362">
        <f>IF(OR(ISERROR(VLOOKUP($E440&amp;$D$91&amp;$D$92,'CCG data'!$A:$AD,'CCG data'!G$3,FALSE)),ISBLANK(VLOOKUP($E440&amp;$D$91&amp;$D$92,'CCG data'!$A:$AD,'CCG data'!G$3,FALSE))),"",VLOOKUP($E440&amp;$D$91&amp;$D$92,'CCG data'!$A:$AD,'CCG data'!G$3,FALSE))</f>
        <v>679</v>
      </c>
      <c r="P440" s="397" t="str">
        <f>IF(OR(ISERROR(VLOOKUP($E440&amp;$D$91&amp;$D$92,'CCG data'!$A:$AD,'CCG data'!B$3,FALSE)),ISBLANK(VLOOKUP($E440&amp;$D$91&amp;$D$92,'CCG data'!$A:$AD,'CCG data'!B$3,FALSE))),"",VLOOKUP($E440&amp;$D$91&amp;$D$92,'CCG data'!$A:$AD,'CCG data'!B$3,FALSE))</f>
        <v/>
      </c>
      <c r="Q440" s="263"/>
      <c r="R440" s="263">
        <f>IF(OR(ISERROR(VLOOKUP($E440&amp;$D$91&amp;$D$92,'CCG data'!$A:$AD,'CCG data'!C$3,FALSE)),ISBLANK(VLOOKUP($E440&amp;$D$91&amp;$D$92,'CCG data'!$A:$AD,'CCG data'!C$3,FALSE))),"",VLOOKUP($E440&amp;$D$91&amp;$D$92,'CCG data'!$A:$AD,'CCG data'!C$3,FALSE))</f>
        <v>0.69513991163475697</v>
      </c>
      <c r="S440" s="263"/>
      <c r="T440" s="263">
        <f>IF(OR(ISERROR(VLOOKUP($E440&amp;$D$91&amp;$D$92,'CCG data'!$A:$AD,'CCG data'!D$3,FALSE)),ISBLANK(VLOOKUP($E440&amp;$D$91&amp;$D$92,'CCG data'!$A:$AD,'CCG data'!D$3,FALSE))),"",VLOOKUP($E440&amp;$D$91&amp;$D$92,'CCG data'!$A:$AD,'CCG data'!D$3,FALSE))</f>
        <v>6.6273932253313697E-2</v>
      </c>
      <c r="U440" s="263"/>
      <c r="V440" s="263">
        <f>IF(OR(ISERROR(VLOOKUP($E440&amp;$D$91&amp;$D$92,'CCG data'!$A:$AD,'CCG data'!E$3,FALSE)),ISBLANK(VLOOKUP($E440&amp;$D$91&amp;$D$92,'CCG data'!$A:$AD,'CCG data'!E$3,FALSE))),"",VLOOKUP($E440&amp;$D$91&amp;$D$92,'CCG data'!$A:$AD,'CCG data'!E$3,FALSE))</f>
        <v>0.23858615611192932</v>
      </c>
      <c r="W440" s="398"/>
      <c r="Z440" s="163">
        <f>IFERROR(VLOOKUP($E440&amp;$D$92, Outliers!$A$4:$P$214,13,FALSE),"0")</f>
        <v>0</v>
      </c>
      <c r="AA440" s="163">
        <f>IFERROR(VLOOKUP($E440&amp;$D$92, Outliers!$A$4:$P$214,14,FALSE),"0")</f>
        <v>0</v>
      </c>
      <c r="AB440" s="163">
        <f>IFERROR(VLOOKUP($E440&amp;$D$92, Outliers!$A$4:$P$214,15,FALSE),"0")</f>
        <v>1</v>
      </c>
    </row>
    <row r="441" spans="4:28" x14ac:dyDescent="0.25">
      <c r="D441" s="318"/>
      <c r="E441" s="103" t="s">
        <v>27</v>
      </c>
      <c r="F441" s="95" t="str">
        <f>IF(P440="","",VLOOKUP($E440&amp;$D$91&amp;$D$92,'CCG data'!$A:$AD,'CCG data'!W$3,FALSE))</f>
        <v/>
      </c>
      <c r="G441" s="96" t="str">
        <f>IF(P440="","",VLOOKUP($E440&amp;$D$91&amp;$D$92,'CCG data'!$A:$AD,'CCG data'!X$3,FALSE))</f>
        <v/>
      </c>
      <c r="H441" s="96">
        <f>IF(R440="","",VLOOKUP($E440&amp;$D$91&amp;$D$92,'CCG data'!$A:$AD,'CCG data'!Y$3,FALSE))</f>
        <v>113.60494254150615</v>
      </c>
      <c r="I441" s="96">
        <f>IF(R440="","",VLOOKUP($E440&amp;$D$91&amp;$D$92,'CCG data'!$A:$AD,'CCG data'!Z$3,FALSE))</f>
        <v>136.13561471211816</v>
      </c>
      <c r="J441" s="96">
        <f>IF(T440="","",VLOOKUP($E440&amp;$D$91&amp;$D$92,'CCG data'!$A:$AD,'CCG data'!AA$3,FALSE))</f>
        <v>9.8029203220590126</v>
      </c>
      <c r="K441" s="96">
        <f>IF(T440="","",VLOOKUP($E440&amp;$D$91&amp;$D$92,'CCG data'!$A:$AD,'CCG data'!AB$3,FALSE))</f>
        <v>17.895969443107152</v>
      </c>
      <c r="L441" s="96">
        <f>IF(V440="","",VLOOKUP($E440&amp;$D$91&amp;$D$92,'CCG data'!$A:$AD,'CCG data'!AC$3,FALSE))</f>
        <v>35.558778658805899</v>
      </c>
      <c r="M441" s="96">
        <f>IF(V440="","",VLOOKUP($E440&amp;$D$91&amp;$D$92,'CCG data'!$A:$AD,'CCG data'!AD$3,FALSE))</f>
        <v>48.503747200391139</v>
      </c>
      <c r="N441" s="363"/>
      <c r="P441" s="150" t="str">
        <f>IF(P440="","",VLOOKUP($E440&amp;$D$91&amp;$D$92,'CCG data'!$A:$AD,'CCG data'!I$3,FALSE))</f>
        <v/>
      </c>
      <c r="Q441" s="15" t="str">
        <f>IF(P440="","",VLOOKUP($E440&amp;$D$91&amp;$D$92,'CCG data'!$A:$AD,'CCG data'!J$3,FALSE))</f>
        <v/>
      </c>
      <c r="R441" s="15">
        <f>IF(R440="","",VLOOKUP($E440&amp;$D$91&amp;$D$92,'CCG data'!$A:$AD,'CCG data'!K$3,FALSE))</f>
        <v>0.65900000000000003</v>
      </c>
      <c r="S441" s="15">
        <f>IF(R440="","",VLOOKUP($E440&amp;$D$91&amp;$D$92,'CCG data'!$A:$AD,'CCG data'!L$3,FALSE))</f>
        <v>0.72899999999999998</v>
      </c>
      <c r="T441" s="15">
        <f>IF(T440="","",VLOOKUP($E440&amp;$D$91&amp;$D$92,'CCG data'!$A:$AD,'CCG data'!M$3,FALSE))</f>
        <v>0.05</v>
      </c>
      <c r="U441" s="15">
        <f>IF(T440="","",VLOOKUP($E440&amp;$D$91&amp;$D$92,'CCG data'!$A:$AD,'CCG data'!N$3,FALSE))</f>
        <v>8.7999999999999995E-2</v>
      </c>
      <c r="V441" s="15">
        <f>IF(V440="","",VLOOKUP($E440&amp;$D$91&amp;$D$92,'CCG data'!$A:$AD,'CCG data'!O$3,FALSE))</f>
        <v>0.20799999999999999</v>
      </c>
      <c r="W441" s="135">
        <f>IF(V440="","",VLOOKUP($E440&amp;$D$91&amp;$D$92,'CCG data'!$A:$AD,'CCG data'!P$3,FALSE))</f>
        <v>0.27200000000000002</v>
      </c>
      <c r="Z441" s="163" t="str">
        <f>IFERROR(VLOOKUP($E441&amp;$D$92, Outliers!$A$4:$P$214,13,FALSE),"0")</f>
        <v>0</v>
      </c>
      <c r="AA441" s="163" t="str">
        <f>IFERROR(VLOOKUP($E441&amp;$D$92, Outliers!$A$4:$P$214,14,FALSE),"0")</f>
        <v>0</v>
      </c>
      <c r="AB441" s="163" t="str">
        <f>IFERROR(VLOOKUP($E441&amp;$D$92, Outliers!$A$4:$P$214,15,FALSE),"0")</f>
        <v>0</v>
      </c>
    </row>
    <row r="442" spans="4:28" ht="15.75" x14ac:dyDescent="0.25">
      <c r="D442" s="318"/>
      <c r="E442" s="104" t="s">
        <v>274</v>
      </c>
      <c r="F442" s="405" t="str">
        <f>IF(OR(ISERROR(VLOOKUP($E442&amp;$D$91&amp;$D$92,'CCG data'!$A:$AD,'CCG data'!R$3,FALSE)),ISBLANK(VLOOKUP($E442&amp;$D$91&amp;$D$92,'CCG data'!$A:$AD,'CCG data'!R$3,FALSE))),"",VLOOKUP($E442&amp;$D$91&amp;$D$92,'CCG data'!$A:$AD,'CCG data'!R$3,FALSE))</f>
        <v/>
      </c>
      <c r="G442" s="406"/>
      <c r="H442" s="406">
        <f>IF(OR(ISERROR(VLOOKUP($E442&amp;$D$91&amp;$D$92,'CCG data'!$A:$AD,'CCG data'!S$3,FALSE)),ISBLANK(VLOOKUP($E442&amp;$D$91&amp;$D$92,'CCG data'!$A:$AD,'CCG data'!S$3,FALSE))),"",VLOOKUP($E442&amp;$D$91&amp;$D$92,'CCG data'!$A:$AD,'CCG data'!S$3,FALSE))</f>
        <v>117.29417044541957</v>
      </c>
      <c r="I442" s="406"/>
      <c r="J442" s="406">
        <f>IF(OR(ISERROR(VLOOKUP($E442&amp;$D$91&amp;$D$92,'CCG data'!$A:$AD,'CCG data'!T$3,FALSE)),ISBLANK(VLOOKUP($E442&amp;$D$91&amp;$D$92,'CCG data'!$A:$AD,'CCG data'!T$3,FALSE))),"",VLOOKUP($E442&amp;$D$91&amp;$D$92,'CCG data'!$A:$AD,'CCG data'!T$3,FALSE))</f>
        <v>21.909205136295121</v>
      </c>
      <c r="K442" s="406"/>
      <c r="L442" s="406">
        <f>IF(OR(ISERROR(VLOOKUP($E442&amp;$D$91&amp;$D$92,'CCG data'!$A:$AD,'CCG data'!U$3,FALSE)),ISBLANK(VLOOKUP($E442&amp;$D$91&amp;$D$92,'CCG data'!$A:$AD,'CCG data'!U$3,FALSE))),"",VLOOKUP($E442&amp;$D$91&amp;$D$92,'CCG data'!$A:$AD,'CCG data'!U$3,FALSE))</f>
        <v>21.615673102084479</v>
      </c>
      <c r="M442" s="407"/>
      <c r="N442" s="362">
        <f>IF(OR(ISERROR(VLOOKUP($E442&amp;$D$91&amp;$D$92,'CCG data'!$A:$AD,'CCG data'!G$3,FALSE)),ISBLANK(VLOOKUP($E442&amp;$D$91&amp;$D$92,'CCG data'!$A:$AD,'CCG data'!G$3,FALSE))),"",VLOOKUP($E442&amp;$D$91&amp;$D$92,'CCG data'!$A:$AD,'CCG data'!G$3,FALSE))</f>
        <v>1043</v>
      </c>
      <c r="P442" s="397" t="str">
        <f>IF(OR(ISERROR(VLOOKUP($E442&amp;$D$91&amp;$D$92,'CCG data'!$A:$AD,'CCG data'!B$3,FALSE)),ISBLANK(VLOOKUP($E442&amp;$D$91&amp;$D$92,'CCG data'!$A:$AD,'CCG data'!B$3,FALSE))),"",VLOOKUP($E442&amp;$D$91&amp;$D$92,'CCG data'!$A:$AD,'CCG data'!B$3,FALSE))</f>
        <v/>
      </c>
      <c r="Q442" s="263"/>
      <c r="R442" s="263">
        <f>IF(OR(ISERROR(VLOOKUP($E442&amp;$D$91&amp;$D$92,'CCG data'!$A:$AD,'CCG data'!C$3,FALSE)),ISBLANK(VLOOKUP($E442&amp;$D$91&amp;$D$92,'CCG data'!$A:$AD,'CCG data'!C$3,FALSE))),"",VLOOKUP($E442&amp;$D$91&amp;$D$92,'CCG data'!$A:$AD,'CCG data'!C$3,FALSE))</f>
        <v>0.73633748801534038</v>
      </c>
      <c r="S442" s="263"/>
      <c r="T442" s="263">
        <f>IF(OR(ISERROR(VLOOKUP($E442&amp;$D$91&amp;$D$92,'CCG data'!$A:$AD,'CCG data'!D$3,FALSE)),ISBLANK(VLOOKUP($E442&amp;$D$91&amp;$D$92,'CCG data'!$A:$AD,'CCG data'!D$3,FALSE))),"",VLOOKUP($E442&amp;$D$91&amp;$D$92,'CCG data'!$A:$AD,'CCG data'!D$3,FALSE))</f>
        <v>0.12655800575263662</v>
      </c>
      <c r="U442" s="263"/>
      <c r="V442" s="263">
        <f>IF(OR(ISERROR(VLOOKUP($E442&amp;$D$91&amp;$D$92,'CCG data'!$A:$AD,'CCG data'!E$3,FALSE)),ISBLANK(VLOOKUP($E442&amp;$D$91&amp;$D$92,'CCG data'!$A:$AD,'CCG data'!E$3,FALSE))),"",VLOOKUP($E442&amp;$D$91&amp;$D$92,'CCG data'!$A:$AD,'CCG data'!E$3,FALSE))</f>
        <v>0.137104506232023</v>
      </c>
      <c r="W442" s="398"/>
      <c r="Z442" s="163">
        <f>IFERROR(VLOOKUP($E442&amp;$D$92, Outliers!$A$4:$P$214,13,FALSE),"0")</f>
        <v>1</v>
      </c>
      <c r="AA442" s="163">
        <f>IFERROR(VLOOKUP($E442&amp;$D$92, Outliers!$A$4:$P$214,14,FALSE),"0")</f>
        <v>0</v>
      </c>
      <c r="AB442" s="163">
        <f>IFERROR(VLOOKUP($E442&amp;$D$92, Outliers!$A$4:$P$214,15,FALSE),"0")</f>
        <v>1</v>
      </c>
    </row>
    <row r="443" spans="4:28" x14ac:dyDescent="0.25">
      <c r="D443" s="318"/>
      <c r="E443" s="103" t="s">
        <v>27</v>
      </c>
      <c r="F443" s="95" t="str">
        <f>IF(P442="","",VLOOKUP($E442&amp;$D$91&amp;$D$92,'CCG data'!$A:$AD,'CCG data'!W$3,FALSE))</f>
        <v/>
      </c>
      <c r="G443" s="96" t="str">
        <f>IF(P442="","",VLOOKUP($E442&amp;$D$91&amp;$D$92,'CCG data'!$A:$AD,'CCG data'!X$3,FALSE))</f>
        <v/>
      </c>
      <c r="H443" s="96">
        <f>IF(R442="","",VLOOKUP($E442&amp;$D$91&amp;$D$92,'CCG data'!$A:$AD,'CCG data'!Y$3,FALSE))</f>
        <v>108.99849238749255</v>
      </c>
      <c r="I443" s="96">
        <f>IF(R442="","",VLOOKUP($E442&amp;$D$91&amp;$D$92,'CCG data'!$A:$AD,'CCG data'!Z$3,FALSE))</f>
        <v>125.58984850334659</v>
      </c>
      <c r="J443" s="96">
        <f>IF(T442="","",VLOOKUP($E442&amp;$D$91&amp;$D$92,'CCG data'!$A:$AD,'CCG data'!AA$3,FALSE))</f>
        <v>18.171580123795906</v>
      </c>
      <c r="K443" s="96">
        <f>IF(T442="","",VLOOKUP($E442&amp;$D$91&amp;$D$92,'CCG data'!$A:$AD,'CCG data'!AB$3,FALSE))</f>
        <v>25.646830148794336</v>
      </c>
      <c r="L443" s="96">
        <f>IF(V442="","",VLOOKUP($E442&amp;$D$91&amp;$D$92,'CCG data'!$A:$AD,'CCG data'!AC$3,FALSE))</f>
        <v>18.072790053265987</v>
      </c>
      <c r="M443" s="96">
        <f>IF(V442="","",VLOOKUP($E442&amp;$D$91&amp;$D$92,'CCG data'!$A:$AD,'CCG data'!AD$3,FALSE))</f>
        <v>25.158556150902971</v>
      </c>
      <c r="N443" s="363"/>
      <c r="P443" s="150" t="str">
        <f>IF(P442="","",VLOOKUP($E442&amp;$D$91&amp;$D$92,'CCG data'!$A:$AD,'CCG data'!I$3,FALSE))</f>
        <v/>
      </c>
      <c r="Q443" s="15" t="str">
        <f>IF(P442="","",VLOOKUP($E442&amp;$D$91&amp;$D$92,'CCG data'!$A:$AD,'CCG data'!J$3,FALSE))</f>
        <v/>
      </c>
      <c r="R443" s="15">
        <f>IF(R442="","",VLOOKUP($E442&amp;$D$91&amp;$D$92,'CCG data'!$A:$AD,'CCG data'!K$3,FALSE))</f>
        <v>0.70899999999999996</v>
      </c>
      <c r="S443" s="15">
        <f>IF(R442="","",VLOOKUP($E442&amp;$D$91&amp;$D$92,'CCG data'!$A:$AD,'CCG data'!L$3,FALSE))</f>
        <v>0.76200000000000001</v>
      </c>
      <c r="T443" s="15">
        <f>IF(T442="","",VLOOKUP($E442&amp;$D$91&amp;$D$92,'CCG data'!$A:$AD,'CCG data'!M$3,FALSE))</f>
        <v>0.108</v>
      </c>
      <c r="U443" s="15">
        <f>IF(T442="","",VLOOKUP($E442&amp;$D$91&amp;$D$92,'CCG data'!$A:$AD,'CCG data'!N$3,FALSE))</f>
        <v>0.14799999999999999</v>
      </c>
      <c r="V443" s="15">
        <f>IF(V442="","",VLOOKUP($E442&amp;$D$91&amp;$D$92,'CCG data'!$A:$AD,'CCG data'!O$3,FALSE))</f>
        <v>0.11799999999999999</v>
      </c>
      <c r="W443" s="135">
        <f>IF(V442="","",VLOOKUP($E442&amp;$D$91&amp;$D$92,'CCG data'!$A:$AD,'CCG data'!P$3,FALSE))</f>
        <v>0.159</v>
      </c>
      <c r="Z443" s="163" t="str">
        <f>IFERROR(VLOOKUP($E443&amp;$D$92, Outliers!$A$4:$P$214,13,FALSE),"0")</f>
        <v>0</v>
      </c>
      <c r="AA443" s="163" t="str">
        <f>IFERROR(VLOOKUP($E443&amp;$D$92, Outliers!$A$4:$P$214,14,FALSE),"0")</f>
        <v>0</v>
      </c>
      <c r="AB443" s="163" t="str">
        <f>IFERROR(VLOOKUP($E443&amp;$D$92, Outliers!$A$4:$P$214,15,FALSE),"0")</f>
        <v>0</v>
      </c>
    </row>
    <row r="444" spans="4:28" ht="15.75" x14ac:dyDescent="0.25">
      <c r="D444" s="318"/>
      <c r="E444" s="104" t="s">
        <v>275</v>
      </c>
      <c r="F444" s="405" t="str">
        <f>IF(OR(ISERROR(VLOOKUP($E444&amp;$D$91&amp;$D$92,'CCG data'!$A:$AD,'CCG data'!R$3,FALSE)),ISBLANK(VLOOKUP($E444&amp;$D$91&amp;$D$92,'CCG data'!$A:$AD,'CCG data'!R$3,FALSE))),"",VLOOKUP($E444&amp;$D$91&amp;$D$92,'CCG data'!$A:$AD,'CCG data'!R$3,FALSE))</f>
        <v/>
      </c>
      <c r="G444" s="406"/>
      <c r="H444" s="406">
        <f>IF(OR(ISERROR(VLOOKUP($E444&amp;$D$91&amp;$D$92,'CCG data'!$A:$AD,'CCG data'!S$3,FALSE)),ISBLANK(VLOOKUP($E444&amp;$D$91&amp;$D$92,'CCG data'!$A:$AD,'CCG data'!S$3,FALSE))),"",VLOOKUP($E444&amp;$D$91&amp;$D$92,'CCG data'!$A:$AD,'CCG data'!S$3,FALSE))</f>
        <v>132.56137401080329</v>
      </c>
      <c r="I444" s="406"/>
      <c r="J444" s="406">
        <f>IF(OR(ISERROR(VLOOKUP($E444&amp;$D$91&amp;$D$92,'CCG data'!$A:$AD,'CCG data'!T$3,FALSE)),ISBLANK(VLOOKUP($E444&amp;$D$91&amp;$D$92,'CCG data'!$A:$AD,'CCG data'!T$3,FALSE))),"",VLOOKUP($E444&amp;$D$91&amp;$D$92,'CCG data'!$A:$AD,'CCG data'!T$3,FALSE))</f>
        <v>17.927771694375167</v>
      </c>
      <c r="K444" s="406"/>
      <c r="L444" s="406">
        <f>IF(OR(ISERROR(VLOOKUP($E444&amp;$D$91&amp;$D$92,'CCG data'!$A:$AD,'CCG data'!U$3,FALSE)),ISBLANK(VLOOKUP($E444&amp;$D$91&amp;$D$92,'CCG data'!$A:$AD,'CCG data'!U$3,FALSE))),"",VLOOKUP($E444&amp;$D$91&amp;$D$92,'CCG data'!$A:$AD,'CCG data'!U$3,FALSE))</f>
        <v>48.977187639456716</v>
      </c>
      <c r="M444" s="407"/>
      <c r="N444" s="362">
        <f>IF(OR(ISERROR(VLOOKUP($E444&amp;$D$91&amp;$D$92,'CCG data'!$A:$AD,'CCG data'!G$3,FALSE)),ISBLANK(VLOOKUP($E444&amp;$D$91&amp;$D$92,'CCG data'!$A:$AD,'CCG data'!G$3,FALSE))),"",VLOOKUP($E444&amp;$D$91&amp;$D$92,'CCG data'!$A:$AD,'CCG data'!G$3,FALSE))</f>
        <v>861</v>
      </c>
      <c r="P444" s="397" t="str">
        <f>IF(OR(ISERROR(VLOOKUP($E444&amp;$D$91&amp;$D$92,'CCG data'!$A:$AD,'CCG data'!B$3,FALSE)),ISBLANK(VLOOKUP($E444&amp;$D$91&amp;$D$92,'CCG data'!$A:$AD,'CCG data'!B$3,FALSE))),"",VLOOKUP($E444&amp;$D$91&amp;$D$92,'CCG data'!$A:$AD,'CCG data'!B$3,FALSE))</f>
        <v/>
      </c>
      <c r="Q444" s="263"/>
      <c r="R444" s="263">
        <f>IF(OR(ISERROR(VLOOKUP($E444&amp;$D$91&amp;$D$92,'CCG data'!$A:$AD,'CCG data'!C$3,FALSE)),ISBLANK(VLOOKUP($E444&amp;$D$91&amp;$D$92,'CCG data'!$A:$AD,'CCG data'!C$3,FALSE))),"",VLOOKUP($E444&amp;$D$91&amp;$D$92,'CCG data'!$A:$AD,'CCG data'!C$3,FALSE))</f>
        <v>0.67944250871080136</v>
      </c>
      <c r="S444" s="263"/>
      <c r="T444" s="263">
        <f>IF(OR(ISERROR(VLOOKUP($E444&amp;$D$91&amp;$D$92,'CCG data'!$A:$AD,'CCG data'!D$3,FALSE)),ISBLANK(VLOOKUP($E444&amp;$D$91&amp;$D$92,'CCG data'!$A:$AD,'CCG data'!D$3,FALSE))),"",VLOOKUP($E444&amp;$D$91&amp;$D$92,'CCG data'!$A:$AD,'CCG data'!D$3,FALSE))</f>
        <v>7.6655052264808357E-2</v>
      </c>
      <c r="U444" s="263"/>
      <c r="V444" s="263">
        <f>IF(OR(ISERROR(VLOOKUP($E444&amp;$D$91&amp;$D$92,'CCG data'!$A:$AD,'CCG data'!E$3,FALSE)),ISBLANK(VLOOKUP($E444&amp;$D$91&amp;$D$92,'CCG data'!$A:$AD,'CCG data'!E$3,FALSE))),"",VLOOKUP($E444&amp;$D$91&amp;$D$92,'CCG data'!$A:$AD,'CCG data'!E$3,FALSE))</f>
        <v>0.24390243902439024</v>
      </c>
      <c r="W444" s="398"/>
      <c r="Z444" s="163">
        <f>IFERROR(VLOOKUP($E444&amp;$D$92, Outliers!$A$4:$P$214,13,FALSE),"0")</f>
        <v>0</v>
      </c>
      <c r="AA444" s="163">
        <f>IFERROR(VLOOKUP($E444&amp;$D$92, Outliers!$A$4:$P$214,14,FALSE),"0")</f>
        <v>0</v>
      </c>
      <c r="AB444" s="163">
        <f>IFERROR(VLOOKUP($E444&amp;$D$92, Outliers!$A$4:$P$214,15,FALSE),"0")</f>
        <v>1</v>
      </c>
    </row>
    <row r="445" spans="4:28" x14ac:dyDescent="0.25">
      <c r="D445" s="318"/>
      <c r="E445" s="103" t="s">
        <v>27</v>
      </c>
      <c r="F445" s="95" t="str">
        <f>IF(P444="","",VLOOKUP($E444&amp;$D$91&amp;$D$92,'CCG data'!$A:$AD,'CCG data'!W$3,FALSE))</f>
        <v/>
      </c>
      <c r="G445" s="96" t="str">
        <f>IF(P444="","",VLOOKUP($E444&amp;$D$91&amp;$D$92,'CCG data'!$A:$AD,'CCG data'!X$3,FALSE))</f>
        <v/>
      </c>
      <c r="H445" s="96">
        <f>IF(R444="","",VLOOKUP($E444&amp;$D$91&amp;$D$92,'CCG data'!$A:$AD,'CCG data'!Y$3,FALSE))</f>
        <v>121.81912698055891</v>
      </c>
      <c r="I445" s="96">
        <f>IF(R444="","",VLOOKUP($E444&amp;$D$91&amp;$D$92,'CCG data'!$A:$AD,'CCG data'!Z$3,FALSE))</f>
        <v>143.30362104104768</v>
      </c>
      <c r="J445" s="96">
        <f>IF(T444="","",VLOOKUP($E444&amp;$D$91&amp;$D$92,'CCG data'!$A:$AD,'CCG data'!AA$3,FALSE))</f>
        <v>13.602529644691641</v>
      </c>
      <c r="K445" s="96">
        <f>IF(T444="","",VLOOKUP($E444&amp;$D$91&amp;$D$92,'CCG data'!$A:$AD,'CCG data'!AB$3,FALSE))</f>
        <v>22.253013744058691</v>
      </c>
      <c r="L445" s="96">
        <f>IF(V444="","",VLOOKUP($E444&amp;$D$91&amp;$D$92,'CCG data'!$A:$AD,'CCG data'!AC$3,FALSE))</f>
        <v>42.352883444303039</v>
      </c>
      <c r="M445" s="96">
        <f>IF(V444="","",VLOOKUP($E444&amp;$D$91&amp;$D$92,'CCG data'!$A:$AD,'CCG data'!AD$3,FALSE))</f>
        <v>55.601491834610393</v>
      </c>
      <c r="N445" s="363"/>
      <c r="P445" s="150" t="str">
        <f>IF(P444="","",VLOOKUP($E444&amp;$D$91&amp;$D$92,'CCG data'!$A:$AD,'CCG data'!I$3,FALSE))</f>
        <v/>
      </c>
      <c r="Q445" s="15" t="str">
        <f>IF(P444="","",VLOOKUP($E444&amp;$D$91&amp;$D$92,'CCG data'!$A:$AD,'CCG data'!J$3,FALSE))</f>
        <v/>
      </c>
      <c r="R445" s="15">
        <f>IF(R444="","",VLOOKUP($E444&amp;$D$91&amp;$D$92,'CCG data'!$A:$AD,'CCG data'!K$3,FALSE))</f>
        <v>0.64800000000000002</v>
      </c>
      <c r="S445" s="15">
        <f>IF(R444="","",VLOOKUP($E444&amp;$D$91&amp;$D$92,'CCG data'!$A:$AD,'CCG data'!L$3,FALSE))</f>
        <v>0.71</v>
      </c>
      <c r="T445" s="15">
        <f>IF(T444="","",VLOOKUP($E444&amp;$D$91&amp;$D$92,'CCG data'!$A:$AD,'CCG data'!M$3,FALSE))</f>
        <v>6.0999999999999999E-2</v>
      </c>
      <c r="U445" s="15">
        <f>IF(T444="","",VLOOKUP($E444&amp;$D$91&amp;$D$92,'CCG data'!$A:$AD,'CCG data'!N$3,FALSE))</f>
        <v>9.6000000000000002E-2</v>
      </c>
      <c r="V445" s="15">
        <f>IF(V444="","",VLOOKUP($E444&amp;$D$91&amp;$D$92,'CCG data'!$A:$AD,'CCG data'!O$3,FALSE))</f>
        <v>0.216</v>
      </c>
      <c r="W445" s="135">
        <f>IF(V444="","",VLOOKUP($E444&amp;$D$91&amp;$D$92,'CCG data'!$A:$AD,'CCG data'!P$3,FALSE))</f>
        <v>0.27400000000000002</v>
      </c>
      <c r="Z445" s="163" t="str">
        <f>IFERROR(VLOOKUP($E445&amp;$D$92, Outliers!$A$4:$P$214,13,FALSE),"0")</f>
        <v>0</v>
      </c>
      <c r="AA445" s="163" t="str">
        <f>IFERROR(VLOOKUP($E445&amp;$D$92, Outliers!$A$4:$P$214,14,FALSE),"0")</f>
        <v>0</v>
      </c>
      <c r="AB445" s="163" t="str">
        <f>IFERROR(VLOOKUP($E445&amp;$D$92, Outliers!$A$4:$P$214,15,FALSE),"0")</f>
        <v>0</v>
      </c>
    </row>
    <row r="446" spans="4:28" ht="15.75" x14ac:dyDescent="0.25">
      <c r="D446" s="318"/>
      <c r="E446" s="104" t="s">
        <v>276</v>
      </c>
      <c r="F446" s="405" t="str">
        <f>IF(OR(ISERROR(VLOOKUP($E446&amp;$D$91&amp;$D$92,'CCG data'!$A:$AD,'CCG data'!R$3,FALSE)),ISBLANK(VLOOKUP($E446&amp;$D$91&amp;$D$92,'CCG data'!$A:$AD,'CCG data'!R$3,FALSE))),"",VLOOKUP($E446&amp;$D$91&amp;$D$92,'CCG data'!$A:$AD,'CCG data'!R$3,FALSE))</f>
        <v/>
      </c>
      <c r="G446" s="406"/>
      <c r="H446" s="406">
        <f>IF(OR(ISERROR(VLOOKUP($E446&amp;$D$91&amp;$D$92,'CCG data'!$A:$AD,'CCG data'!S$3,FALSE)),ISBLANK(VLOOKUP($E446&amp;$D$91&amp;$D$92,'CCG data'!$A:$AD,'CCG data'!S$3,FALSE))),"",VLOOKUP($E446&amp;$D$91&amp;$D$92,'CCG data'!$A:$AD,'CCG data'!S$3,FALSE))</f>
        <v>141.11978447289263</v>
      </c>
      <c r="I446" s="406"/>
      <c r="J446" s="406">
        <f>IF(OR(ISERROR(VLOOKUP($E446&amp;$D$91&amp;$D$92,'CCG data'!$A:$AD,'CCG data'!T$3,FALSE)),ISBLANK(VLOOKUP($E446&amp;$D$91&amp;$D$92,'CCG data'!$A:$AD,'CCG data'!T$3,FALSE))),"",VLOOKUP($E446&amp;$D$91&amp;$D$92,'CCG data'!$A:$AD,'CCG data'!T$3,FALSE))</f>
        <v>19.262571985184536</v>
      </c>
      <c r="K446" s="406"/>
      <c r="L446" s="406">
        <f>IF(OR(ISERROR(VLOOKUP($E446&amp;$D$91&amp;$D$92,'CCG data'!$A:$AD,'CCG data'!U$3,FALSE)),ISBLANK(VLOOKUP($E446&amp;$D$91&amp;$D$92,'CCG data'!$A:$AD,'CCG data'!U$3,FALSE))),"",VLOOKUP($E446&amp;$D$91&amp;$D$92,'CCG data'!$A:$AD,'CCG data'!U$3,FALSE))</f>
        <v>23.194988439202564</v>
      </c>
      <c r="M446" s="407"/>
      <c r="N446" s="362">
        <f>IF(OR(ISERROR(VLOOKUP($E446&amp;$D$91&amp;$D$92,'CCG data'!$A:$AD,'CCG data'!G$3,FALSE)),ISBLANK(VLOOKUP($E446&amp;$D$91&amp;$D$92,'CCG data'!$A:$AD,'CCG data'!G$3,FALSE))),"",VLOOKUP($E446&amp;$D$91&amp;$D$92,'CCG data'!$A:$AD,'CCG data'!G$3,FALSE))</f>
        <v>1322</v>
      </c>
      <c r="P446" s="397" t="str">
        <f>IF(OR(ISERROR(VLOOKUP($E446&amp;$D$91&amp;$D$92,'CCG data'!$A:$AD,'CCG data'!B$3,FALSE)),ISBLANK(VLOOKUP($E446&amp;$D$91&amp;$D$92,'CCG data'!$A:$AD,'CCG data'!B$3,FALSE))),"",VLOOKUP($E446&amp;$D$91&amp;$D$92,'CCG data'!$A:$AD,'CCG data'!B$3,FALSE))</f>
        <v/>
      </c>
      <c r="Q446" s="263"/>
      <c r="R446" s="263">
        <f>IF(OR(ISERROR(VLOOKUP($E446&amp;$D$91&amp;$D$92,'CCG data'!$A:$AD,'CCG data'!C$3,FALSE)),ISBLANK(VLOOKUP($E446&amp;$D$91&amp;$D$92,'CCG data'!$A:$AD,'CCG data'!C$3,FALSE))),"",VLOOKUP($E446&amp;$D$91&amp;$D$92,'CCG data'!$A:$AD,'CCG data'!C$3,FALSE))</f>
        <v>0.77836611195158856</v>
      </c>
      <c r="S446" s="263"/>
      <c r="T446" s="263">
        <f>IF(OR(ISERROR(VLOOKUP($E446&amp;$D$91&amp;$D$92,'CCG data'!$A:$AD,'CCG data'!D$3,FALSE)),ISBLANK(VLOOKUP($E446&amp;$D$91&amp;$D$92,'CCG data'!$A:$AD,'CCG data'!D$3,FALSE))),"",VLOOKUP($E446&amp;$D$91&amp;$D$92,'CCG data'!$A:$AD,'CCG data'!D$3,FALSE))</f>
        <v>9.4553706505295002E-2</v>
      </c>
      <c r="U446" s="263"/>
      <c r="V446" s="263">
        <f>IF(OR(ISERROR(VLOOKUP($E446&amp;$D$91&amp;$D$92,'CCG data'!$A:$AD,'CCG data'!E$3,FALSE)),ISBLANK(VLOOKUP($E446&amp;$D$91&amp;$D$92,'CCG data'!$A:$AD,'CCG data'!E$3,FALSE))),"",VLOOKUP($E446&amp;$D$91&amp;$D$92,'CCG data'!$A:$AD,'CCG data'!E$3,FALSE))</f>
        <v>0.12708018154311648</v>
      </c>
      <c r="W446" s="398"/>
      <c r="Z446" s="163">
        <f>IFERROR(VLOOKUP($E446&amp;$D$92, Outliers!$A$4:$P$214,13,FALSE),"0")</f>
        <v>0</v>
      </c>
      <c r="AA446" s="163">
        <f>IFERROR(VLOOKUP($E446&amp;$D$92, Outliers!$A$4:$P$214,14,FALSE),"0")</f>
        <v>0</v>
      </c>
      <c r="AB446" s="163">
        <f>IFERROR(VLOOKUP($E446&amp;$D$92, Outliers!$A$4:$P$214,15,FALSE),"0")</f>
        <v>0</v>
      </c>
    </row>
    <row r="447" spans="4:28" x14ac:dyDescent="0.25">
      <c r="D447" s="318"/>
      <c r="E447" s="103" t="s">
        <v>27</v>
      </c>
      <c r="F447" s="95" t="str">
        <f>IF(P446="","",VLOOKUP($E446&amp;$D$91&amp;$D$92,'CCG data'!$A:$AD,'CCG data'!W$3,FALSE))</f>
        <v/>
      </c>
      <c r="G447" s="96" t="str">
        <f>IF(P446="","",VLOOKUP($E446&amp;$D$91&amp;$D$92,'CCG data'!$A:$AD,'CCG data'!X$3,FALSE))</f>
        <v/>
      </c>
      <c r="H447" s="96">
        <f>IF(R446="","",VLOOKUP($E446&amp;$D$91&amp;$D$92,'CCG data'!$A:$AD,'CCG data'!Y$3,FALSE))</f>
        <v>132.4972232141875</v>
      </c>
      <c r="I447" s="96">
        <f>IF(R446="","",VLOOKUP($E446&amp;$D$91&amp;$D$92,'CCG data'!$A:$AD,'CCG data'!Z$3,FALSE))</f>
        <v>149.74234573159777</v>
      </c>
      <c r="J447" s="96">
        <f>IF(T446="","",VLOOKUP($E446&amp;$D$91&amp;$D$92,'CCG data'!$A:$AD,'CCG data'!AA$3,FALSE))</f>
        <v>15.885694227364649</v>
      </c>
      <c r="K447" s="96">
        <f>IF(T446="","",VLOOKUP($E446&amp;$D$91&amp;$D$92,'CCG data'!$A:$AD,'CCG data'!AB$3,FALSE))</f>
        <v>22.639449743004423</v>
      </c>
      <c r="L447" s="96">
        <f>IF(V446="","",VLOOKUP($E446&amp;$D$91&amp;$D$92,'CCG data'!$A:$AD,'CCG data'!AC$3,FALSE))</f>
        <v>19.687505309071636</v>
      </c>
      <c r="M447" s="96">
        <f>IF(V446="","",VLOOKUP($E446&amp;$D$91&amp;$D$92,'CCG data'!$A:$AD,'CCG data'!AD$3,FALSE))</f>
        <v>26.702471569333493</v>
      </c>
      <c r="N447" s="363"/>
      <c r="P447" s="150" t="str">
        <f>IF(P446="","",VLOOKUP($E446&amp;$D$91&amp;$D$92,'CCG data'!$A:$AD,'CCG data'!I$3,FALSE))</f>
        <v/>
      </c>
      <c r="Q447" s="15" t="str">
        <f>IF(P446="","",VLOOKUP($E446&amp;$D$91&amp;$D$92,'CCG data'!$A:$AD,'CCG data'!J$3,FALSE))</f>
        <v/>
      </c>
      <c r="R447" s="15">
        <f>IF(R446="","",VLOOKUP($E446&amp;$D$91&amp;$D$92,'CCG data'!$A:$AD,'CCG data'!K$3,FALSE))</f>
        <v>0.755</v>
      </c>
      <c r="S447" s="15">
        <f>IF(R446="","",VLOOKUP($E446&amp;$D$91&amp;$D$92,'CCG data'!$A:$AD,'CCG data'!L$3,FALSE))</f>
        <v>0.8</v>
      </c>
      <c r="T447" s="15">
        <f>IF(T446="","",VLOOKUP($E446&amp;$D$91&amp;$D$92,'CCG data'!$A:$AD,'CCG data'!M$3,FALSE))</f>
        <v>0.08</v>
      </c>
      <c r="U447" s="15">
        <f>IF(T446="","",VLOOKUP($E446&amp;$D$91&amp;$D$92,'CCG data'!$A:$AD,'CCG data'!N$3,FALSE))</f>
        <v>0.112</v>
      </c>
      <c r="V447" s="15">
        <f>IF(V446="","",VLOOKUP($E446&amp;$D$91&amp;$D$92,'CCG data'!$A:$AD,'CCG data'!O$3,FALSE))</f>
        <v>0.11</v>
      </c>
      <c r="W447" s="135">
        <f>IF(V446="","",VLOOKUP($E446&amp;$D$91&amp;$D$92,'CCG data'!$A:$AD,'CCG data'!P$3,FALSE))</f>
        <v>0.14599999999999999</v>
      </c>
      <c r="Z447" s="163" t="str">
        <f>IFERROR(VLOOKUP($E447&amp;$D$92, Outliers!$A$4:$P$214,13,FALSE),"0")</f>
        <v>0</v>
      </c>
      <c r="AA447" s="163" t="str">
        <f>IFERROR(VLOOKUP($E447&amp;$D$92, Outliers!$A$4:$P$214,14,FALSE),"0")</f>
        <v>0</v>
      </c>
      <c r="AB447" s="163" t="str">
        <f>IFERROR(VLOOKUP($E447&amp;$D$92, Outliers!$A$4:$P$214,15,FALSE),"0")</f>
        <v>0</v>
      </c>
    </row>
    <row r="448" spans="4:28" ht="15.75" x14ac:dyDescent="0.25">
      <c r="D448" s="318"/>
      <c r="E448" s="104" t="s">
        <v>425</v>
      </c>
      <c r="F448" s="405" t="str">
        <f>IF(OR(ISERROR(VLOOKUP($E448&amp;$D$91&amp;$D$92,'CCG data'!$A:$AD,'CCG data'!R$3,FALSE)),ISBLANK(VLOOKUP($E448&amp;$D$91&amp;$D$92,'CCG data'!$A:$AD,'CCG data'!R$3,FALSE))),"",VLOOKUP($E448&amp;$D$91&amp;$D$92,'CCG data'!$A:$AD,'CCG data'!R$3,FALSE))</f>
        <v/>
      </c>
      <c r="G448" s="406"/>
      <c r="H448" s="406">
        <f>IF(OR(ISERROR(VLOOKUP($E448&amp;$D$91&amp;$D$92,'CCG data'!$A:$AD,'CCG data'!S$3,FALSE)),ISBLANK(VLOOKUP($E448&amp;$D$91&amp;$D$92,'CCG data'!$A:$AD,'CCG data'!S$3,FALSE))),"",VLOOKUP($E448&amp;$D$91&amp;$D$92,'CCG data'!$A:$AD,'CCG data'!S$3,FALSE))</f>
        <v>115.38245793814949</v>
      </c>
      <c r="I448" s="406"/>
      <c r="J448" s="406">
        <f>IF(OR(ISERROR(VLOOKUP($E448&amp;$D$91&amp;$D$92,'CCG data'!$A:$AD,'CCG data'!T$3,FALSE)),ISBLANK(VLOOKUP($E448&amp;$D$91&amp;$D$92,'CCG data'!$A:$AD,'CCG data'!T$3,FALSE))),"",VLOOKUP($E448&amp;$D$91&amp;$D$92,'CCG data'!$A:$AD,'CCG data'!T$3,FALSE))</f>
        <v>18.155812977036277</v>
      </c>
      <c r="K448" s="406"/>
      <c r="L448" s="406">
        <f>IF(OR(ISERROR(VLOOKUP($E448&amp;$D$91&amp;$D$92,'CCG data'!$A:$AD,'CCG data'!U$3,FALSE)),ISBLANK(VLOOKUP($E448&amp;$D$91&amp;$D$92,'CCG data'!$A:$AD,'CCG data'!U$3,FALSE))),"",VLOOKUP($E448&amp;$D$91&amp;$D$92,'CCG data'!$A:$AD,'CCG data'!U$3,FALSE))</f>
        <v>22.436487722953348</v>
      </c>
      <c r="M448" s="407"/>
      <c r="N448" s="362">
        <f>IF(OR(ISERROR(VLOOKUP($E448&amp;$D$91&amp;$D$92,'CCG data'!$A:$AD,'CCG data'!G$3,FALSE)),ISBLANK(VLOOKUP($E448&amp;$D$91&amp;$D$92,'CCG data'!$A:$AD,'CCG data'!G$3,FALSE))),"",VLOOKUP($E448&amp;$D$91&amp;$D$92,'CCG data'!$A:$AD,'CCG data'!G$3,FALSE))</f>
        <v>1485</v>
      </c>
      <c r="P448" s="397" t="str">
        <f>IF(OR(ISERROR(VLOOKUP($E448&amp;$D$91&amp;$D$92,'CCG data'!$A:$AD,'CCG data'!B$3,FALSE)),ISBLANK(VLOOKUP($E448&amp;$D$91&amp;$D$92,'CCG data'!$A:$AD,'CCG data'!B$3,FALSE))),"",VLOOKUP($E448&amp;$D$91&amp;$D$92,'CCG data'!$A:$AD,'CCG data'!B$3,FALSE))</f>
        <v/>
      </c>
      <c r="Q448" s="263"/>
      <c r="R448" s="263">
        <f>IF(OR(ISERROR(VLOOKUP($E448&amp;$D$91&amp;$D$92,'CCG data'!$A:$AD,'CCG data'!C$3,FALSE)),ISBLANK(VLOOKUP($E448&amp;$D$91&amp;$D$92,'CCG data'!$A:$AD,'CCG data'!C$3,FALSE))),"",VLOOKUP($E448&amp;$D$91&amp;$D$92,'CCG data'!$A:$AD,'CCG data'!C$3,FALSE))</f>
        <v>0.75824915824915828</v>
      </c>
      <c r="S448" s="263"/>
      <c r="T448" s="263">
        <f>IF(OR(ISERROR(VLOOKUP($E448&amp;$D$91&amp;$D$92,'CCG data'!$A:$AD,'CCG data'!D$3,FALSE)),ISBLANK(VLOOKUP($E448&amp;$D$91&amp;$D$92,'CCG data'!$A:$AD,'CCG data'!D$3,FALSE))),"",VLOOKUP($E448&amp;$D$91&amp;$D$92,'CCG data'!$A:$AD,'CCG data'!D$3,FALSE))</f>
        <v>9.8989898989898989E-2</v>
      </c>
      <c r="U448" s="263"/>
      <c r="V448" s="263">
        <f>IF(OR(ISERROR(VLOOKUP($E448&amp;$D$91&amp;$D$92,'CCG data'!$A:$AD,'CCG data'!E$3,FALSE)),ISBLANK(VLOOKUP($E448&amp;$D$91&amp;$D$92,'CCG data'!$A:$AD,'CCG data'!E$3,FALSE))),"",VLOOKUP($E448&amp;$D$91&amp;$D$92,'CCG data'!$A:$AD,'CCG data'!E$3,FALSE))</f>
        <v>0.14276094276094276</v>
      </c>
      <c r="W448" s="398"/>
      <c r="Z448" s="163">
        <f>IFERROR(VLOOKUP($E448&amp;$D$92, Outliers!$A$4:$P$214,13,FALSE),"0")</f>
        <v>1</v>
      </c>
      <c r="AA448" s="163">
        <f>IFERROR(VLOOKUP($E448&amp;$D$92, Outliers!$A$4:$P$214,14,FALSE),"0")</f>
        <v>0</v>
      </c>
      <c r="AB448" s="163">
        <f>IFERROR(VLOOKUP($E448&amp;$D$92, Outliers!$A$4:$P$214,15,FALSE),"0")</f>
        <v>1</v>
      </c>
    </row>
    <row r="449" spans="4:28" x14ac:dyDescent="0.25">
      <c r="D449" s="318"/>
      <c r="E449" s="103" t="s">
        <v>27</v>
      </c>
      <c r="F449" s="95" t="str">
        <f>IF(P448="","",VLOOKUP($E448&amp;$D$91&amp;$D$92,'CCG data'!$A:$AD,'CCG data'!W$3,FALSE))</f>
        <v/>
      </c>
      <c r="G449" s="96" t="str">
        <f>IF(P448="","",VLOOKUP($E448&amp;$D$91&amp;$D$92,'CCG data'!$A:$AD,'CCG data'!X$3,FALSE))</f>
        <v/>
      </c>
      <c r="H449" s="96">
        <f>IF(R448="","",VLOOKUP($E448&amp;$D$91&amp;$D$92,'CCG data'!$A:$AD,'CCG data'!Y$3,FALSE))</f>
        <v>108.64297369318822</v>
      </c>
      <c r="I449" s="96">
        <f>IF(R448="","",VLOOKUP($E448&amp;$D$91&amp;$D$92,'CCG data'!$A:$AD,'CCG data'!Z$3,FALSE))</f>
        <v>122.12194218311075</v>
      </c>
      <c r="J449" s="96">
        <f>IF(T448="","",VLOOKUP($E448&amp;$D$91&amp;$D$92,'CCG data'!$A:$AD,'CCG data'!AA$3,FALSE))</f>
        <v>15.220779194334726</v>
      </c>
      <c r="K449" s="96">
        <f>IF(T448="","",VLOOKUP($E448&amp;$D$91&amp;$D$92,'CCG data'!$A:$AD,'CCG data'!AB$3,FALSE))</f>
        <v>21.090846759737829</v>
      </c>
      <c r="L449" s="96">
        <f>IF(V448="","",VLOOKUP($E448&amp;$D$91&amp;$D$92,'CCG data'!$A:$AD,'CCG data'!AC$3,FALSE))</f>
        <v>19.416236888433694</v>
      </c>
      <c r="M449" s="96">
        <f>IF(V448="","",VLOOKUP($E448&amp;$D$91&amp;$D$92,'CCG data'!$A:$AD,'CCG data'!AD$3,FALSE))</f>
        <v>25.456738557473003</v>
      </c>
      <c r="N449" s="363"/>
      <c r="P449" s="150" t="str">
        <f>IF(P448="","",VLOOKUP($E448&amp;$D$91&amp;$D$92,'CCG data'!$A:$AD,'CCG data'!I$3,FALSE))</f>
        <v/>
      </c>
      <c r="Q449" s="15" t="str">
        <f>IF(P448="","",VLOOKUP($E448&amp;$D$91&amp;$D$92,'CCG data'!$A:$AD,'CCG data'!J$3,FALSE))</f>
        <v/>
      </c>
      <c r="R449" s="15">
        <f>IF(R448="","",VLOOKUP($E448&amp;$D$91&amp;$D$92,'CCG data'!$A:$AD,'CCG data'!K$3,FALSE))</f>
        <v>0.73599999999999999</v>
      </c>
      <c r="S449" s="15">
        <f>IF(R448="","",VLOOKUP($E448&amp;$D$91&amp;$D$92,'CCG data'!$A:$AD,'CCG data'!L$3,FALSE))</f>
        <v>0.77900000000000003</v>
      </c>
      <c r="T449" s="15">
        <f>IF(T448="","",VLOOKUP($E448&amp;$D$91&amp;$D$92,'CCG data'!$A:$AD,'CCG data'!M$3,FALSE))</f>
        <v>8.5000000000000006E-2</v>
      </c>
      <c r="U449" s="15">
        <f>IF(T448="","",VLOOKUP($E448&amp;$D$91&amp;$D$92,'CCG data'!$A:$AD,'CCG data'!N$3,FALSE))</f>
        <v>0.115</v>
      </c>
      <c r="V449" s="15">
        <f>IF(V448="","",VLOOKUP($E448&amp;$D$91&amp;$D$92,'CCG data'!$A:$AD,'CCG data'!O$3,FALSE))</f>
        <v>0.126</v>
      </c>
      <c r="W449" s="135">
        <f>IF(V448="","",VLOOKUP($E448&amp;$D$91&amp;$D$92,'CCG data'!$A:$AD,'CCG data'!P$3,FALSE))</f>
        <v>0.161</v>
      </c>
      <c r="Z449" s="163" t="str">
        <f>IFERROR(VLOOKUP($E449&amp;$D$92, Outliers!$A$4:$P$214,13,FALSE),"0")</f>
        <v>0</v>
      </c>
      <c r="AA449" s="163" t="str">
        <f>IFERROR(VLOOKUP($E449&amp;$D$92, Outliers!$A$4:$P$214,14,FALSE),"0")</f>
        <v>0</v>
      </c>
      <c r="AB449" s="163" t="str">
        <f>IFERROR(VLOOKUP($E449&amp;$D$92, Outliers!$A$4:$P$214,15,FALSE),"0")</f>
        <v>0</v>
      </c>
    </row>
    <row r="450" spans="4:28" ht="15.75" x14ac:dyDescent="0.25">
      <c r="D450" s="318"/>
      <c r="E450" s="104" t="s">
        <v>494</v>
      </c>
      <c r="F450" s="405" t="str">
        <f>IF(OR(ISERROR(VLOOKUP($E450&amp;$D$91&amp;$D$92,'CCG data'!$A:$AD,'CCG data'!R$3,FALSE)),ISBLANK(VLOOKUP($E450&amp;$D$91&amp;$D$92,'CCG data'!$A:$AD,'CCG data'!R$3,FALSE))),"",VLOOKUP($E450&amp;$D$91&amp;$D$92,'CCG data'!$A:$AD,'CCG data'!R$3,FALSE))</f>
        <v/>
      </c>
      <c r="G450" s="406"/>
      <c r="H450" s="406">
        <f>IF(OR(ISERROR(VLOOKUP($E450&amp;$D$91&amp;$D$92,'CCG data'!$A:$AD,'CCG data'!S$3,FALSE)),ISBLANK(VLOOKUP($E450&amp;$D$91&amp;$D$92,'CCG data'!$A:$AD,'CCG data'!S$3,FALSE))),"",VLOOKUP($E450&amp;$D$91&amp;$D$92,'CCG data'!$A:$AD,'CCG data'!S$3,FALSE))</f>
        <v>113.68619357803108</v>
      </c>
      <c r="I450" s="406"/>
      <c r="J450" s="406">
        <f>IF(OR(ISERROR(VLOOKUP($E450&amp;$D$91&amp;$D$92,'CCG data'!$A:$AD,'CCG data'!T$3,FALSE)),ISBLANK(VLOOKUP($E450&amp;$D$91&amp;$D$92,'CCG data'!$A:$AD,'CCG data'!T$3,FALSE))),"",VLOOKUP($E450&amp;$D$91&amp;$D$92,'CCG data'!$A:$AD,'CCG data'!T$3,FALSE))</f>
        <v>12.644476414791642</v>
      </c>
      <c r="K450" s="406"/>
      <c r="L450" s="406">
        <f>IF(OR(ISERROR(VLOOKUP($E450&amp;$D$91&amp;$D$92,'CCG data'!$A:$AD,'CCG data'!U$3,FALSE)),ISBLANK(VLOOKUP($E450&amp;$D$91&amp;$D$92,'CCG data'!$A:$AD,'CCG data'!U$3,FALSE))),"",VLOOKUP($E450&amp;$D$91&amp;$D$92,'CCG data'!$A:$AD,'CCG data'!U$3,FALSE))</f>
        <v>19.262128572448177</v>
      </c>
      <c r="M450" s="407"/>
      <c r="N450" s="362">
        <f>IF(OR(ISERROR(VLOOKUP($E450&amp;$D$91&amp;$D$92,'CCG data'!$A:$AD,'CCG data'!G$3,FALSE)),ISBLANK(VLOOKUP($E450&amp;$D$91&amp;$D$92,'CCG data'!$A:$AD,'CCG data'!G$3,FALSE))),"",VLOOKUP($E450&amp;$D$91&amp;$D$92,'CCG data'!$A:$AD,'CCG data'!G$3,FALSE))</f>
        <v>845</v>
      </c>
      <c r="P450" s="397" t="str">
        <f>IF(OR(ISERROR(VLOOKUP($E450&amp;$D$91&amp;$D$92,'CCG data'!$A:$AD,'CCG data'!B$3,FALSE)),ISBLANK(VLOOKUP($E450&amp;$D$91&amp;$D$92,'CCG data'!$A:$AD,'CCG data'!B$3,FALSE))),"",VLOOKUP($E450&amp;$D$91&amp;$D$92,'CCG data'!$A:$AD,'CCG data'!B$3,FALSE))</f>
        <v/>
      </c>
      <c r="Q450" s="263"/>
      <c r="R450" s="263">
        <f>IF(OR(ISERROR(VLOOKUP($E450&amp;$D$91&amp;$D$92,'CCG data'!$A:$AD,'CCG data'!C$3,FALSE)),ISBLANK(VLOOKUP($E450&amp;$D$91&amp;$D$92,'CCG data'!$A:$AD,'CCG data'!C$3,FALSE))),"",VLOOKUP($E450&amp;$D$91&amp;$D$92,'CCG data'!$A:$AD,'CCG data'!C$3,FALSE))</f>
        <v>0.79644970414201188</v>
      </c>
      <c r="S450" s="263"/>
      <c r="T450" s="263">
        <f>IF(OR(ISERROR(VLOOKUP($E450&amp;$D$91&amp;$D$92,'CCG data'!$A:$AD,'CCG data'!D$3,FALSE)),ISBLANK(VLOOKUP($E450&amp;$D$91&amp;$D$92,'CCG data'!$A:$AD,'CCG data'!D$3,FALSE))),"",VLOOKUP($E450&amp;$D$91&amp;$D$92,'CCG data'!$A:$AD,'CCG data'!D$3,FALSE))</f>
        <v>7.3372781065088752E-2</v>
      </c>
      <c r="U450" s="263"/>
      <c r="V450" s="263">
        <f>IF(OR(ISERROR(VLOOKUP($E450&amp;$D$91&amp;$D$92,'CCG data'!$A:$AD,'CCG data'!E$3,FALSE)),ISBLANK(VLOOKUP($E450&amp;$D$91&amp;$D$92,'CCG data'!$A:$AD,'CCG data'!E$3,FALSE))),"",VLOOKUP($E450&amp;$D$91&amp;$D$92,'CCG data'!$A:$AD,'CCG data'!E$3,FALSE))</f>
        <v>0.13017751479289941</v>
      </c>
      <c r="W450" s="398"/>
      <c r="Z450" s="163">
        <f>IFERROR(VLOOKUP($E450&amp;$D$92, Outliers!$A$4:$P$214,13,FALSE),"0")</f>
        <v>1</v>
      </c>
      <c r="AA450" s="163">
        <f>IFERROR(VLOOKUP($E450&amp;$D$92, Outliers!$A$4:$P$214,14,FALSE),"0")</f>
        <v>0</v>
      </c>
      <c r="AB450" s="163">
        <f>IFERROR(VLOOKUP($E450&amp;$D$92, Outliers!$A$4:$P$214,15,FALSE),"0")</f>
        <v>1</v>
      </c>
    </row>
    <row r="451" spans="4:28" x14ac:dyDescent="0.25">
      <c r="D451" s="318"/>
      <c r="E451" s="103" t="s">
        <v>27</v>
      </c>
      <c r="F451" s="95" t="str">
        <f>IF(P450="","",VLOOKUP($E450&amp;$D$91&amp;$D$92,'CCG data'!$A:$AD,'CCG data'!W$3,FALSE))</f>
        <v/>
      </c>
      <c r="G451" s="96" t="str">
        <f>IF(P450="","",VLOOKUP($E450&amp;$D$91&amp;$D$92,'CCG data'!$A:$AD,'CCG data'!X$3,FALSE))</f>
        <v/>
      </c>
      <c r="H451" s="96">
        <f>IF(R450="","",VLOOKUP($E450&amp;$D$91&amp;$D$92,'CCG data'!$A:$AD,'CCG data'!Y$3,FALSE))</f>
        <v>105.09692337667244</v>
      </c>
      <c r="I451" s="96">
        <f>IF(R450="","",VLOOKUP($E450&amp;$D$91&amp;$D$92,'CCG data'!$A:$AD,'CCG data'!Z$3,FALSE))</f>
        <v>122.27546377938972</v>
      </c>
      <c r="J451" s="96">
        <f>IF(T450="","",VLOOKUP($E450&amp;$D$91&amp;$D$92,'CCG data'!$A:$AD,'CCG data'!AA$3,FALSE))</f>
        <v>9.4970101981539159</v>
      </c>
      <c r="K451" s="96">
        <f>IF(T450="","",VLOOKUP($E450&amp;$D$91&amp;$D$92,'CCG data'!$A:$AD,'CCG data'!AB$3,FALSE))</f>
        <v>15.791942631429368</v>
      </c>
      <c r="L451" s="96">
        <f>IF(V450="","",VLOOKUP($E450&amp;$D$91&amp;$D$92,'CCG data'!$A:$AD,'CCG data'!AC$3,FALSE))</f>
        <v>15.662447651766859</v>
      </c>
      <c r="M451" s="96">
        <f>IF(V450="","",VLOOKUP($E450&amp;$D$91&amp;$D$92,'CCG data'!$A:$AD,'CCG data'!AD$3,FALSE))</f>
        <v>22.861809493129492</v>
      </c>
      <c r="N451" s="363"/>
      <c r="P451" s="150" t="str">
        <f>IF(P450="","",VLOOKUP($E450&amp;$D$91&amp;$D$92,'CCG data'!$A:$AD,'CCG data'!I$3,FALSE))</f>
        <v/>
      </c>
      <c r="Q451" s="15" t="str">
        <f>IF(P450="","",VLOOKUP($E450&amp;$D$91&amp;$D$92,'CCG data'!$A:$AD,'CCG data'!J$3,FALSE))</f>
        <v/>
      </c>
      <c r="R451" s="15">
        <f>IF(R450="","",VLOOKUP($E450&amp;$D$91&amp;$D$92,'CCG data'!$A:$AD,'CCG data'!K$3,FALSE))</f>
        <v>0.76800000000000002</v>
      </c>
      <c r="S451" s="15">
        <f>IF(R450="","",VLOOKUP($E450&amp;$D$91&amp;$D$92,'CCG data'!$A:$AD,'CCG data'!L$3,FALSE))</f>
        <v>0.82199999999999995</v>
      </c>
      <c r="T451" s="15">
        <f>IF(T450="","",VLOOKUP($E450&amp;$D$91&amp;$D$92,'CCG data'!$A:$AD,'CCG data'!M$3,FALSE))</f>
        <v>5.8000000000000003E-2</v>
      </c>
      <c r="U451" s="15">
        <f>IF(T450="","",VLOOKUP($E450&amp;$D$91&amp;$D$92,'CCG data'!$A:$AD,'CCG data'!N$3,FALSE))</f>
        <v>9.2999999999999999E-2</v>
      </c>
      <c r="V451" s="15">
        <f>IF(V450="","",VLOOKUP($E450&amp;$D$91&amp;$D$92,'CCG data'!$A:$AD,'CCG data'!O$3,FALSE))</f>
        <v>0.109</v>
      </c>
      <c r="W451" s="135">
        <f>IF(V450="","",VLOOKUP($E450&amp;$D$91&amp;$D$92,'CCG data'!$A:$AD,'CCG data'!P$3,FALSE))</f>
        <v>0.155</v>
      </c>
      <c r="Z451" s="163" t="str">
        <f>IFERROR(VLOOKUP($E451&amp;$D$92, Outliers!$A$4:$P$214,13,FALSE),"0")</f>
        <v>0</v>
      </c>
      <c r="AA451" s="163" t="str">
        <f>IFERROR(VLOOKUP($E451&amp;$D$92, Outliers!$A$4:$P$214,14,FALSE),"0")</f>
        <v>0</v>
      </c>
      <c r="AB451" s="163" t="str">
        <f>IFERROR(VLOOKUP($E451&amp;$D$92, Outliers!$A$4:$P$214,15,FALSE),"0")</f>
        <v>0</v>
      </c>
    </row>
    <row r="452" spans="4:28" ht="15.75" x14ac:dyDescent="0.25">
      <c r="D452" s="318"/>
      <c r="E452" s="104" t="s">
        <v>277</v>
      </c>
      <c r="F452" s="405" t="str">
        <f>IF(OR(ISERROR(VLOOKUP($E452&amp;$D$91&amp;$D$92,'CCG data'!$A:$AD,'CCG data'!R$3,FALSE)),ISBLANK(VLOOKUP($E452&amp;$D$91&amp;$D$92,'CCG data'!$A:$AD,'CCG data'!R$3,FALSE))),"",VLOOKUP($E452&amp;$D$91&amp;$D$92,'CCG data'!$A:$AD,'CCG data'!R$3,FALSE))</f>
        <v/>
      </c>
      <c r="G452" s="406"/>
      <c r="H452" s="406">
        <f>IF(OR(ISERROR(VLOOKUP($E452&amp;$D$91&amp;$D$92,'CCG data'!$A:$AD,'CCG data'!S$3,FALSE)),ISBLANK(VLOOKUP($E452&amp;$D$91&amp;$D$92,'CCG data'!$A:$AD,'CCG data'!S$3,FALSE))),"",VLOOKUP($E452&amp;$D$91&amp;$D$92,'CCG data'!$A:$AD,'CCG data'!S$3,FALSE))</f>
        <v>169.40312295056953</v>
      </c>
      <c r="I452" s="406"/>
      <c r="J452" s="406">
        <f>IF(OR(ISERROR(VLOOKUP($E452&amp;$D$91&amp;$D$92,'CCG data'!$A:$AD,'CCG data'!T$3,FALSE)),ISBLANK(VLOOKUP($E452&amp;$D$91&amp;$D$92,'CCG data'!$A:$AD,'CCG data'!T$3,FALSE))),"",VLOOKUP($E452&amp;$D$91&amp;$D$92,'CCG data'!$A:$AD,'CCG data'!T$3,FALSE))</f>
        <v>23.641379826927615</v>
      </c>
      <c r="K452" s="406"/>
      <c r="L452" s="406">
        <f>IF(OR(ISERROR(VLOOKUP($E452&amp;$D$91&amp;$D$92,'CCG data'!$A:$AD,'CCG data'!U$3,FALSE)),ISBLANK(VLOOKUP($E452&amp;$D$91&amp;$D$92,'CCG data'!$A:$AD,'CCG data'!U$3,FALSE))),"",VLOOKUP($E452&amp;$D$91&amp;$D$92,'CCG data'!$A:$AD,'CCG data'!U$3,FALSE))</f>
        <v>27.45535162615726</v>
      </c>
      <c r="M452" s="407"/>
      <c r="N452" s="362">
        <f>IF(OR(ISERROR(VLOOKUP($E452&amp;$D$91&amp;$D$92,'CCG data'!$A:$AD,'CCG data'!G$3,FALSE)),ISBLANK(VLOOKUP($E452&amp;$D$91&amp;$D$92,'CCG data'!$A:$AD,'CCG data'!G$3,FALSE))),"",VLOOKUP($E452&amp;$D$91&amp;$D$92,'CCG data'!$A:$AD,'CCG data'!G$3,FALSE))</f>
        <v>1427</v>
      </c>
      <c r="P452" s="397" t="str">
        <f>IF(OR(ISERROR(VLOOKUP($E452&amp;$D$91&amp;$D$92,'CCG data'!$A:$AD,'CCG data'!B$3,FALSE)),ISBLANK(VLOOKUP($E452&amp;$D$91&amp;$D$92,'CCG data'!$A:$AD,'CCG data'!B$3,FALSE))),"",VLOOKUP($E452&amp;$D$91&amp;$D$92,'CCG data'!$A:$AD,'CCG data'!B$3,FALSE))</f>
        <v/>
      </c>
      <c r="Q452" s="263"/>
      <c r="R452" s="263">
        <f>IF(OR(ISERROR(VLOOKUP($E452&amp;$D$91&amp;$D$92,'CCG data'!$A:$AD,'CCG data'!C$3,FALSE)),ISBLANK(VLOOKUP($E452&amp;$D$91&amp;$D$92,'CCG data'!$A:$AD,'CCG data'!C$3,FALSE))),"",VLOOKUP($E452&amp;$D$91&amp;$D$92,'CCG data'!$A:$AD,'CCG data'!C$3,FALSE))</f>
        <v>0.7743517869656622</v>
      </c>
      <c r="S452" s="263"/>
      <c r="T452" s="263">
        <f>IF(OR(ISERROR(VLOOKUP($E452&amp;$D$91&amp;$D$92,'CCG data'!$A:$AD,'CCG data'!D$3,FALSE)),ISBLANK(VLOOKUP($E452&amp;$D$91&amp;$D$92,'CCG data'!$A:$AD,'CCG data'!D$3,FALSE))),"",VLOOKUP($E452&amp;$D$91&amp;$D$92,'CCG data'!$A:$AD,'CCG data'!D$3,FALSE))</f>
        <v>0.102312543798178</v>
      </c>
      <c r="U452" s="263"/>
      <c r="V452" s="263">
        <f>IF(OR(ISERROR(VLOOKUP($E452&amp;$D$91&amp;$D$92,'CCG data'!$A:$AD,'CCG data'!E$3,FALSE)),ISBLANK(VLOOKUP($E452&amp;$D$91&amp;$D$92,'CCG data'!$A:$AD,'CCG data'!E$3,FALSE))),"",VLOOKUP($E452&amp;$D$91&amp;$D$92,'CCG data'!$A:$AD,'CCG data'!E$3,FALSE))</f>
        <v>0.12333566923615978</v>
      </c>
      <c r="W452" s="398"/>
      <c r="Z452" s="163">
        <f>IFERROR(VLOOKUP($E452&amp;$D$92, Outliers!$A$4:$P$214,13,FALSE),"0")</f>
        <v>1</v>
      </c>
      <c r="AA452" s="163">
        <f>IFERROR(VLOOKUP($E452&amp;$D$92, Outliers!$A$4:$P$214,14,FALSE),"0")</f>
        <v>1</v>
      </c>
      <c r="AB452" s="163">
        <f>IFERROR(VLOOKUP($E452&amp;$D$92, Outliers!$A$4:$P$214,15,FALSE),"0")</f>
        <v>0</v>
      </c>
    </row>
    <row r="453" spans="4:28" x14ac:dyDescent="0.25">
      <c r="D453" s="318"/>
      <c r="E453" s="103" t="s">
        <v>27</v>
      </c>
      <c r="F453" s="95" t="str">
        <f>IF(P452="","",VLOOKUP($E452&amp;$D$91&amp;$D$92,'CCG data'!$A:$AD,'CCG data'!W$3,FALSE))</f>
        <v/>
      </c>
      <c r="G453" s="96" t="str">
        <f>IF(P452="","",VLOOKUP($E452&amp;$D$91&amp;$D$92,'CCG data'!$A:$AD,'CCG data'!X$3,FALSE))</f>
        <v/>
      </c>
      <c r="H453" s="96">
        <f>IF(R452="","",VLOOKUP($E452&amp;$D$91&amp;$D$92,'CCG data'!$A:$AD,'CCG data'!Y$3,FALSE))</f>
        <v>159.41471332170048</v>
      </c>
      <c r="I453" s="96">
        <f>IF(R452="","",VLOOKUP($E452&amp;$D$91&amp;$D$92,'CCG data'!$A:$AD,'CCG data'!Z$3,FALSE))</f>
        <v>179.39153257943858</v>
      </c>
      <c r="J453" s="96">
        <f>IF(T452="","",VLOOKUP($E452&amp;$D$91&amp;$D$92,'CCG data'!$A:$AD,'CCG data'!AA$3,FALSE))</f>
        <v>19.806493775675314</v>
      </c>
      <c r="K453" s="96">
        <f>IF(T452="","",VLOOKUP($E452&amp;$D$91&amp;$D$92,'CCG data'!$A:$AD,'CCG data'!AB$3,FALSE))</f>
        <v>27.476265878179916</v>
      </c>
      <c r="L453" s="96">
        <f>IF(V452="","",VLOOKUP($E452&amp;$D$91&amp;$D$92,'CCG data'!$A:$AD,'CCG data'!AC$3,FALSE))</f>
        <v>23.399082633674858</v>
      </c>
      <c r="M453" s="96">
        <f>IF(V452="","",VLOOKUP($E452&amp;$D$91&amp;$D$92,'CCG data'!$A:$AD,'CCG data'!AD$3,FALSE))</f>
        <v>31.511620618639661</v>
      </c>
      <c r="N453" s="363"/>
      <c r="P453" s="150" t="str">
        <f>IF(P452="","",VLOOKUP($E452&amp;$D$91&amp;$D$92,'CCG data'!$A:$AD,'CCG data'!I$3,FALSE))</f>
        <v/>
      </c>
      <c r="Q453" s="15" t="str">
        <f>IF(P452="","",VLOOKUP($E452&amp;$D$91&amp;$D$92,'CCG data'!$A:$AD,'CCG data'!J$3,FALSE))</f>
        <v/>
      </c>
      <c r="R453" s="15">
        <f>IF(R452="","",VLOOKUP($E452&amp;$D$91&amp;$D$92,'CCG data'!$A:$AD,'CCG data'!K$3,FALSE))</f>
        <v>0.752</v>
      </c>
      <c r="S453" s="15">
        <f>IF(R452="","",VLOOKUP($E452&amp;$D$91&amp;$D$92,'CCG data'!$A:$AD,'CCG data'!L$3,FALSE))</f>
        <v>0.79500000000000004</v>
      </c>
      <c r="T453" s="15">
        <f>IF(T452="","",VLOOKUP($E452&amp;$D$91&amp;$D$92,'CCG data'!$A:$AD,'CCG data'!M$3,FALSE))</f>
        <v>8.7999999999999995E-2</v>
      </c>
      <c r="U453" s="15">
        <f>IF(T452="","",VLOOKUP($E452&amp;$D$91&amp;$D$92,'CCG data'!$A:$AD,'CCG data'!N$3,FALSE))</f>
        <v>0.11899999999999999</v>
      </c>
      <c r="V453" s="15">
        <f>IF(V452="","",VLOOKUP($E452&amp;$D$91&amp;$D$92,'CCG data'!$A:$AD,'CCG data'!O$3,FALSE))</f>
        <v>0.107</v>
      </c>
      <c r="W453" s="135">
        <f>IF(V452="","",VLOOKUP($E452&amp;$D$91&amp;$D$92,'CCG data'!$A:$AD,'CCG data'!P$3,FALSE))</f>
        <v>0.14099999999999999</v>
      </c>
      <c r="Z453" s="163" t="str">
        <f>IFERROR(VLOOKUP($E453&amp;$D$92, Outliers!$A$4:$P$214,13,FALSE),"0")</f>
        <v>0</v>
      </c>
      <c r="AA453" s="163" t="str">
        <f>IFERROR(VLOOKUP($E453&amp;$D$92, Outliers!$A$4:$P$214,14,FALSE),"0")</f>
        <v>0</v>
      </c>
      <c r="AB453" s="163" t="str">
        <f>IFERROR(VLOOKUP($E453&amp;$D$92, Outliers!$A$4:$P$214,15,FALSE),"0")</f>
        <v>0</v>
      </c>
    </row>
    <row r="454" spans="4:28" ht="15.75" x14ac:dyDescent="0.25">
      <c r="D454" s="318"/>
      <c r="E454" s="104" t="s">
        <v>278</v>
      </c>
      <c r="F454" s="405" t="str">
        <f>IF(OR(ISERROR(VLOOKUP($E454&amp;$D$91&amp;$D$92,'CCG data'!$A:$AD,'CCG data'!R$3,FALSE)),ISBLANK(VLOOKUP($E454&amp;$D$91&amp;$D$92,'CCG data'!$A:$AD,'CCG data'!R$3,FALSE))),"",VLOOKUP($E454&amp;$D$91&amp;$D$92,'CCG data'!$A:$AD,'CCG data'!R$3,FALSE))</f>
        <v/>
      </c>
      <c r="G454" s="406"/>
      <c r="H454" s="406">
        <f>IF(OR(ISERROR(VLOOKUP($E454&amp;$D$91&amp;$D$92,'CCG data'!$A:$AD,'CCG data'!S$3,FALSE)),ISBLANK(VLOOKUP($E454&amp;$D$91&amp;$D$92,'CCG data'!$A:$AD,'CCG data'!S$3,FALSE))),"",VLOOKUP($E454&amp;$D$91&amp;$D$92,'CCG data'!$A:$AD,'CCG data'!S$3,FALSE))</f>
        <v>101.42776492370555</v>
      </c>
      <c r="I454" s="406"/>
      <c r="J454" s="406">
        <f>IF(OR(ISERROR(VLOOKUP($E454&amp;$D$91&amp;$D$92,'CCG data'!$A:$AD,'CCG data'!T$3,FALSE)),ISBLANK(VLOOKUP($E454&amp;$D$91&amp;$D$92,'CCG data'!$A:$AD,'CCG data'!T$3,FALSE))),"",VLOOKUP($E454&amp;$D$91&amp;$D$92,'CCG data'!$A:$AD,'CCG data'!T$3,FALSE))</f>
        <v>16.146138176520658</v>
      </c>
      <c r="K454" s="406"/>
      <c r="L454" s="406">
        <f>IF(OR(ISERROR(VLOOKUP($E454&amp;$D$91&amp;$D$92,'CCG data'!$A:$AD,'CCG data'!U$3,FALSE)),ISBLANK(VLOOKUP($E454&amp;$D$91&amp;$D$92,'CCG data'!$A:$AD,'CCG data'!U$3,FALSE))),"",VLOOKUP($E454&amp;$D$91&amp;$D$92,'CCG data'!$A:$AD,'CCG data'!U$3,FALSE))</f>
        <v>28.797475596517344</v>
      </c>
      <c r="M454" s="407"/>
      <c r="N454" s="362">
        <f>IF(OR(ISERROR(VLOOKUP($E454&amp;$D$91&amp;$D$92,'CCG data'!$A:$AD,'CCG data'!G$3,FALSE)),ISBLANK(VLOOKUP($E454&amp;$D$91&amp;$D$92,'CCG data'!$A:$AD,'CCG data'!G$3,FALSE))),"",VLOOKUP($E454&amp;$D$91&amp;$D$92,'CCG data'!$A:$AD,'CCG data'!G$3,FALSE))</f>
        <v>726</v>
      </c>
      <c r="P454" s="397" t="str">
        <f>IF(OR(ISERROR(VLOOKUP($E454&amp;$D$91&amp;$D$92,'CCG data'!$A:$AD,'CCG data'!B$3,FALSE)),ISBLANK(VLOOKUP($E454&amp;$D$91&amp;$D$92,'CCG data'!$A:$AD,'CCG data'!B$3,FALSE))),"",VLOOKUP($E454&amp;$D$91&amp;$D$92,'CCG data'!$A:$AD,'CCG data'!B$3,FALSE))</f>
        <v/>
      </c>
      <c r="Q454" s="263"/>
      <c r="R454" s="263">
        <f>IF(OR(ISERROR(VLOOKUP($E454&amp;$D$91&amp;$D$92,'CCG data'!$A:$AD,'CCG data'!C$3,FALSE)),ISBLANK(VLOOKUP($E454&amp;$D$91&amp;$D$92,'CCG data'!$A:$AD,'CCG data'!C$3,FALSE))),"",VLOOKUP($E454&amp;$D$91&amp;$D$92,'CCG data'!$A:$AD,'CCG data'!C$3,FALSE))</f>
        <v>0.70661157024793386</v>
      </c>
      <c r="S454" s="263"/>
      <c r="T454" s="263">
        <f>IF(OR(ISERROR(VLOOKUP($E454&amp;$D$91&amp;$D$92,'CCG data'!$A:$AD,'CCG data'!D$3,FALSE)),ISBLANK(VLOOKUP($E454&amp;$D$91&amp;$D$92,'CCG data'!$A:$AD,'CCG data'!D$3,FALSE))),"",VLOOKUP($E454&amp;$D$91&amp;$D$92,'CCG data'!$A:$AD,'CCG data'!D$3,FALSE))</f>
        <v>0.10055096418732783</v>
      </c>
      <c r="U454" s="263"/>
      <c r="V454" s="263">
        <f>IF(OR(ISERROR(VLOOKUP($E454&amp;$D$91&amp;$D$92,'CCG data'!$A:$AD,'CCG data'!E$3,FALSE)),ISBLANK(VLOOKUP($E454&amp;$D$91&amp;$D$92,'CCG data'!$A:$AD,'CCG data'!E$3,FALSE))),"",VLOOKUP($E454&amp;$D$91&amp;$D$92,'CCG data'!$A:$AD,'CCG data'!E$3,FALSE))</f>
        <v>0.1928374655647383</v>
      </c>
      <c r="W454" s="398"/>
      <c r="Z454" s="163">
        <f>IFERROR(VLOOKUP($E454&amp;$D$92, Outliers!$A$4:$P$214,13,FALSE),"0")</f>
        <v>1</v>
      </c>
      <c r="AA454" s="163">
        <f>IFERROR(VLOOKUP($E454&amp;$D$92, Outliers!$A$4:$P$214,14,FALSE),"0")</f>
        <v>0</v>
      </c>
      <c r="AB454" s="163">
        <f>IFERROR(VLOOKUP($E454&amp;$D$92, Outliers!$A$4:$P$214,15,FALSE),"0")</f>
        <v>0</v>
      </c>
    </row>
    <row r="455" spans="4:28" x14ac:dyDescent="0.25">
      <c r="D455" s="318"/>
      <c r="E455" s="103" t="s">
        <v>27</v>
      </c>
      <c r="F455" s="95" t="str">
        <f>IF(P454="","",VLOOKUP($E454&amp;$D$91&amp;$D$92,'CCG data'!$A:$AD,'CCG data'!W$3,FALSE))</f>
        <v/>
      </c>
      <c r="G455" s="96" t="str">
        <f>IF(P454="","",VLOOKUP($E454&amp;$D$91&amp;$D$92,'CCG data'!$A:$AD,'CCG data'!X$3,FALSE))</f>
        <v/>
      </c>
      <c r="H455" s="96">
        <f>IF(R454="","",VLOOKUP($E454&amp;$D$91&amp;$D$92,'CCG data'!$A:$AD,'CCG data'!Y$3,FALSE))</f>
        <v>92.650600296018212</v>
      </c>
      <c r="I455" s="96">
        <f>IF(R454="","",VLOOKUP($E454&amp;$D$91&amp;$D$92,'CCG data'!$A:$AD,'CCG data'!Z$3,FALSE))</f>
        <v>110.20492955139289</v>
      </c>
      <c r="J455" s="96">
        <f>IF(T454="","",VLOOKUP($E454&amp;$D$91&amp;$D$92,'CCG data'!$A:$AD,'CCG data'!AA$3,FALSE))</f>
        <v>12.442203607984911</v>
      </c>
      <c r="K455" s="96">
        <f>IF(T454="","",VLOOKUP($E454&amp;$D$91&amp;$D$92,'CCG data'!$A:$AD,'CCG data'!AB$3,FALSE))</f>
        <v>19.850072745056405</v>
      </c>
      <c r="L455" s="96">
        <f>IF(V454="","",VLOOKUP($E454&amp;$D$91&amp;$D$92,'CCG data'!$A:$AD,'CCG data'!AC$3,FALSE))</f>
        <v>24.027167027453242</v>
      </c>
      <c r="M455" s="96">
        <f>IF(V454="","",VLOOKUP($E454&amp;$D$91&amp;$D$92,'CCG data'!$A:$AD,'CCG data'!AD$3,FALSE))</f>
        <v>33.567784165581443</v>
      </c>
      <c r="N455" s="363"/>
      <c r="P455" s="150" t="str">
        <f>IF(P454="","",VLOOKUP($E454&amp;$D$91&amp;$D$92,'CCG data'!$A:$AD,'CCG data'!I$3,FALSE))</f>
        <v/>
      </c>
      <c r="Q455" s="15" t="str">
        <f>IF(P454="","",VLOOKUP($E454&amp;$D$91&amp;$D$92,'CCG data'!$A:$AD,'CCG data'!J$3,FALSE))</f>
        <v/>
      </c>
      <c r="R455" s="15">
        <f>IF(R454="","",VLOOKUP($E454&amp;$D$91&amp;$D$92,'CCG data'!$A:$AD,'CCG data'!K$3,FALSE))</f>
        <v>0.67200000000000004</v>
      </c>
      <c r="S455" s="15">
        <f>IF(R454="","",VLOOKUP($E454&amp;$D$91&amp;$D$92,'CCG data'!$A:$AD,'CCG data'!L$3,FALSE))</f>
        <v>0.73899999999999999</v>
      </c>
      <c r="T455" s="15">
        <f>IF(T454="","",VLOOKUP($E454&amp;$D$91&amp;$D$92,'CCG data'!$A:$AD,'CCG data'!M$3,FALSE))</f>
        <v>8.1000000000000003E-2</v>
      </c>
      <c r="U455" s="15">
        <f>IF(T454="","",VLOOKUP($E454&amp;$D$91&amp;$D$92,'CCG data'!$A:$AD,'CCG data'!N$3,FALSE))</f>
        <v>0.125</v>
      </c>
      <c r="V455" s="15">
        <f>IF(V454="","",VLOOKUP($E454&amp;$D$91&amp;$D$92,'CCG data'!$A:$AD,'CCG data'!O$3,FALSE))</f>
        <v>0.16600000000000001</v>
      </c>
      <c r="W455" s="135">
        <f>IF(V454="","",VLOOKUP($E454&amp;$D$91&amp;$D$92,'CCG data'!$A:$AD,'CCG data'!P$3,FALSE))</f>
        <v>0.223</v>
      </c>
      <c r="Z455" s="163" t="str">
        <f>IFERROR(VLOOKUP($E455&amp;$D$92, Outliers!$A$4:$P$214,13,FALSE),"0")</f>
        <v>0</v>
      </c>
      <c r="AA455" s="163" t="str">
        <f>IFERROR(VLOOKUP($E455&amp;$D$92, Outliers!$A$4:$P$214,14,FALSE),"0")</f>
        <v>0</v>
      </c>
      <c r="AB455" s="163" t="str">
        <f>IFERROR(VLOOKUP($E455&amp;$D$92, Outliers!$A$4:$P$214,15,FALSE),"0")</f>
        <v>0</v>
      </c>
    </row>
    <row r="456" spans="4:28" ht="15.75" x14ac:dyDescent="0.25">
      <c r="D456" s="318"/>
      <c r="E456" s="104" t="s">
        <v>279</v>
      </c>
      <c r="F456" s="405" t="str">
        <f>IF(OR(ISERROR(VLOOKUP($E456&amp;$D$91&amp;$D$92,'CCG data'!$A:$AD,'CCG data'!R$3,FALSE)),ISBLANK(VLOOKUP($E456&amp;$D$91&amp;$D$92,'CCG data'!$A:$AD,'CCG data'!R$3,FALSE))),"",VLOOKUP($E456&amp;$D$91&amp;$D$92,'CCG data'!$A:$AD,'CCG data'!R$3,FALSE))</f>
        <v/>
      </c>
      <c r="G456" s="406"/>
      <c r="H456" s="406">
        <f>IF(OR(ISERROR(VLOOKUP($E456&amp;$D$91&amp;$D$92,'CCG data'!$A:$AD,'CCG data'!S$3,FALSE)),ISBLANK(VLOOKUP($E456&amp;$D$91&amp;$D$92,'CCG data'!$A:$AD,'CCG data'!S$3,FALSE))),"",VLOOKUP($E456&amp;$D$91&amp;$D$92,'CCG data'!$A:$AD,'CCG data'!S$3,FALSE))</f>
        <v>107.27599750160709</v>
      </c>
      <c r="I456" s="406"/>
      <c r="J456" s="406">
        <f>IF(OR(ISERROR(VLOOKUP($E456&amp;$D$91&amp;$D$92,'CCG data'!$A:$AD,'CCG data'!T$3,FALSE)),ISBLANK(VLOOKUP($E456&amp;$D$91&amp;$D$92,'CCG data'!$A:$AD,'CCG data'!T$3,FALSE))),"",VLOOKUP($E456&amp;$D$91&amp;$D$92,'CCG data'!$A:$AD,'CCG data'!T$3,FALSE))</f>
        <v>17.712614144679488</v>
      </c>
      <c r="K456" s="406"/>
      <c r="L456" s="406">
        <f>IF(OR(ISERROR(VLOOKUP($E456&amp;$D$91&amp;$D$92,'CCG data'!$A:$AD,'CCG data'!U$3,FALSE)),ISBLANK(VLOOKUP($E456&amp;$D$91&amp;$D$92,'CCG data'!$A:$AD,'CCG data'!U$3,FALSE))),"",VLOOKUP($E456&amp;$D$91&amp;$D$92,'CCG data'!$A:$AD,'CCG data'!U$3,FALSE))</f>
        <v>13.472134847821128</v>
      </c>
      <c r="M456" s="407"/>
      <c r="N456" s="362">
        <f>IF(OR(ISERROR(VLOOKUP($E456&amp;$D$91&amp;$D$92,'CCG data'!$A:$AD,'CCG data'!G$3,FALSE)),ISBLANK(VLOOKUP($E456&amp;$D$91&amp;$D$92,'CCG data'!$A:$AD,'CCG data'!G$3,FALSE))),"",VLOOKUP($E456&amp;$D$91&amp;$D$92,'CCG data'!$A:$AD,'CCG data'!G$3,FALSE))</f>
        <v>585</v>
      </c>
      <c r="P456" s="397" t="str">
        <f>IF(OR(ISERROR(VLOOKUP($E456&amp;$D$91&amp;$D$92,'CCG data'!$A:$AD,'CCG data'!B$3,FALSE)),ISBLANK(VLOOKUP($E456&amp;$D$91&amp;$D$92,'CCG data'!$A:$AD,'CCG data'!B$3,FALSE))),"",VLOOKUP($E456&amp;$D$91&amp;$D$92,'CCG data'!$A:$AD,'CCG data'!B$3,FALSE))</f>
        <v/>
      </c>
      <c r="Q456" s="263"/>
      <c r="R456" s="263">
        <f>IF(OR(ISERROR(VLOOKUP($E456&amp;$D$91&amp;$D$92,'CCG data'!$A:$AD,'CCG data'!C$3,FALSE)),ISBLANK(VLOOKUP($E456&amp;$D$91&amp;$D$92,'CCG data'!$A:$AD,'CCG data'!C$3,FALSE))),"",VLOOKUP($E456&amp;$D$91&amp;$D$92,'CCG data'!$A:$AD,'CCG data'!C$3,FALSE))</f>
        <v>0.7811965811965812</v>
      </c>
      <c r="S456" s="263"/>
      <c r="T456" s="263">
        <f>IF(OR(ISERROR(VLOOKUP($E456&amp;$D$91&amp;$D$92,'CCG data'!$A:$AD,'CCG data'!D$3,FALSE)),ISBLANK(VLOOKUP($E456&amp;$D$91&amp;$D$92,'CCG data'!$A:$AD,'CCG data'!D$3,FALSE))),"",VLOOKUP($E456&amp;$D$91&amp;$D$92,'CCG data'!$A:$AD,'CCG data'!D$3,FALSE))</f>
        <v>0.12136752136752137</v>
      </c>
      <c r="U456" s="263"/>
      <c r="V456" s="263">
        <f>IF(OR(ISERROR(VLOOKUP($E456&amp;$D$91&amp;$D$92,'CCG data'!$A:$AD,'CCG data'!E$3,FALSE)),ISBLANK(VLOOKUP($E456&amp;$D$91&amp;$D$92,'CCG data'!$A:$AD,'CCG data'!E$3,FALSE))),"",VLOOKUP($E456&amp;$D$91&amp;$D$92,'CCG data'!$A:$AD,'CCG data'!E$3,FALSE))</f>
        <v>9.7435897435897437E-2</v>
      </c>
      <c r="W456" s="398"/>
      <c r="Z456" s="163">
        <f>IFERROR(VLOOKUP($E456&amp;$D$92, Outliers!$A$4:$P$214,13,FALSE),"0")</f>
        <v>1</v>
      </c>
      <c r="AA456" s="163">
        <f>IFERROR(VLOOKUP($E456&amp;$D$92, Outliers!$A$4:$P$214,14,FALSE),"0")</f>
        <v>0</v>
      </c>
      <c r="AB456" s="163">
        <f>IFERROR(VLOOKUP($E456&amp;$D$92, Outliers!$A$4:$P$214,15,FALSE),"0")</f>
        <v>1</v>
      </c>
    </row>
    <row r="457" spans="4:28" x14ac:dyDescent="0.25">
      <c r="D457" s="318"/>
      <c r="E457" s="103" t="s">
        <v>27</v>
      </c>
      <c r="F457" s="95" t="str">
        <f>IF(P456="","",VLOOKUP($E456&amp;$D$91&amp;$D$92,'CCG data'!$A:$AD,'CCG data'!W$3,FALSE))</f>
        <v/>
      </c>
      <c r="G457" s="96" t="str">
        <f>IF(P456="","",VLOOKUP($E456&amp;$D$91&amp;$D$92,'CCG data'!$A:$AD,'CCG data'!X$3,FALSE))</f>
        <v/>
      </c>
      <c r="H457" s="96">
        <f>IF(R456="","",VLOOKUP($E456&amp;$D$91&amp;$D$92,'CCG data'!$A:$AD,'CCG data'!Y$3,FALSE))</f>
        <v>97.440404872528589</v>
      </c>
      <c r="I457" s="96">
        <f>IF(R456="","",VLOOKUP($E456&amp;$D$91&amp;$D$92,'CCG data'!$A:$AD,'CCG data'!Z$3,FALSE))</f>
        <v>117.1115901306856</v>
      </c>
      <c r="J457" s="96">
        <f>IF(T456="","",VLOOKUP($E456&amp;$D$91&amp;$D$92,'CCG data'!$A:$AD,'CCG data'!AA$3,FALSE))</f>
        <v>13.592497049907646</v>
      </c>
      <c r="K457" s="96">
        <f>IF(T456="","",VLOOKUP($E456&amp;$D$91&amp;$D$92,'CCG data'!$A:$AD,'CCG data'!AB$3,FALSE))</f>
        <v>21.832731239451331</v>
      </c>
      <c r="L457" s="96">
        <f>IF(V456="","",VLOOKUP($E456&amp;$D$91&amp;$D$92,'CCG data'!$A:$AD,'CCG data'!AC$3,FALSE))</f>
        <v>9.9746562569833319</v>
      </c>
      <c r="M457" s="96">
        <f>IF(V456="","",VLOOKUP($E456&amp;$D$91&amp;$D$92,'CCG data'!$A:$AD,'CCG data'!AD$3,FALSE))</f>
        <v>16.969613438658925</v>
      </c>
      <c r="N457" s="363"/>
      <c r="P457" s="150" t="str">
        <f>IF(P456="","",VLOOKUP($E456&amp;$D$91&amp;$D$92,'CCG data'!$A:$AD,'CCG data'!I$3,FALSE))</f>
        <v/>
      </c>
      <c r="Q457" s="15" t="str">
        <f>IF(P456="","",VLOOKUP($E456&amp;$D$91&amp;$D$92,'CCG data'!$A:$AD,'CCG data'!J$3,FALSE))</f>
        <v/>
      </c>
      <c r="R457" s="15">
        <f>IF(R456="","",VLOOKUP($E456&amp;$D$91&amp;$D$92,'CCG data'!$A:$AD,'CCG data'!K$3,FALSE))</f>
        <v>0.746</v>
      </c>
      <c r="S457" s="15">
        <f>IF(R456="","",VLOOKUP($E456&amp;$D$91&amp;$D$92,'CCG data'!$A:$AD,'CCG data'!L$3,FALSE))</f>
        <v>0.81299999999999994</v>
      </c>
      <c r="T457" s="15">
        <f>IF(T456="","",VLOOKUP($E456&amp;$D$91&amp;$D$92,'CCG data'!$A:$AD,'CCG data'!M$3,FALSE))</f>
        <v>9.7000000000000003E-2</v>
      </c>
      <c r="U457" s="15">
        <f>IF(T456="","",VLOOKUP($E456&amp;$D$91&amp;$D$92,'CCG data'!$A:$AD,'CCG data'!N$3,FALSE))</f>
        <v>0.15</v>
      </c>
      <c r="V457" s="15">
        <f>IF(V456="","",VLOOKUP($E456&amp;$D$91&amp;$D$92,'CCG data'!$A:$AD,'CCG data'!O$3,FALSE))</f>
        <v>7.5999999999999998E-2</v>
      </c>
      <c r="W457" s="135">
        <f>IF(V456="","",VLOOKUP($E456&amp;$D$91&amp;$D$92,'CCG data'!$A:$AD,'CCG data'!P$3,FALSE))</f>
        <v>0.124</v>
      </c>
      <c r="Z457" s="163" t="str">
        <f>IFERROR(VLOOKUP($E457&amp;$D$92, Outliers!$A$4:$P$214,13,FALSE),"0")</f>
        <v>0</v>
      </c>
      <c r="AA457" s="163" t="str">
        <f>IFERROR(VLOOKUP($E457&amp;$D$92, Outliers!$A$4:$P$214,14,FALSE),"0")</f>
        <v>0</v>
      </c>
      <c r="AB457" s="163" t="str">
        <f>IFERROR(VLOOKUP($E457&amp;$D$92, Outliers!$A$4:$P$214,15,FALSE),"0")</f>
        <v>0</v>
      </c>
    </row>
    <row r="458" spans="4:28" ht="15.75" x14ac:dyDescent="0.25">
      <c r="D458" s="318"/>
      <c r="E458" s="104" t="s">
        <v>280</v>
      </c>
      <c r="F458" s="405" t="str">
        <f>IF(OR(ISERROR(VLOOKUP($E458&amp;$D$91&amp;$D$92,'CCG data'!$A:$AD,'CCG data'!R$3,FALSE)),ISBLANK(VLOOKUP($E458&amp;$D$91&amp;$D$92,'CCG data'!$A:$AD,'CCG data'!R$3,FALSE))),"",VLOOKUP($E458&amp;$D$91&amp;$D$92,'CCG data'!$A:$AD,'CCG data'!R$3,FALSE))</f>
        <v/>
      </c>
      <c r="G458" s="406"/>
      <c r="H458" s="406">
        <f>IF(OR(ISERROR(VLOOKUP($E458&amp;$D$91&amp;$D$92,'CCG data'!$A:$AD,'CCG data'!S$3,FALSE)),ISBLANK(VLOOKUP($E458&amp;$D$91&amp;$D$92,'CCG data'!$A:$AD,'CCG data'!S$3,FALSE))),"",VLOOKUP($E458&amp;$D$91&amp;$D$92,'CCG data'!$A:$AD,'CCG data'!S$3,FALSE))</f>
        <v>126.95414803560331</v>
      </c>
      <c r="I458" s="406"/>
      <c r="J458" s="406">
        <f>IF(OR(ISERROR(VLOOKUP($E458&amp;$D$91&amp;$D$92,'CCG data'!$A:$AD,'CCG data'!T$3,FALSE)),ISBLANK(VLOOKUP($E458&amp;$D$91&amp;$D$92,'CCG data'!$A:$AD,'CCG data'!T$3,FALSE))),"",VLOOKUP($E458&amp;$D$91&amp;$D$92,'CCG data'!$A:$AD,'CCG data'!T$3,FALSE))</f>
        <v>13.826917111070983</v>
      </c>
      <c r="K458" s="406"/>
      <c r="L458" s="406">
        <f>IF(OR(ISERROR(VLOOKUP($E458&amp;$D$91&amp;$D$92,'CCG data'!$A:$AD,'CCG data'!U$3,FALSE)),ISBLANK(VLOOKUP($E458&amp;$D$91&amp;$D$92,'CCG data'!$A:$AD,'CCG data'!U$3,FALSE))),"",VLOOKUP($E458&amp;$D$91&amp;$D$92,'CCG data'!$A:$AD,'CCG data'!U$3,FALSE))</f>
        <v>33.03548862051268</v>
      </c>
      <c r="M458" s="407"/>
      <c r="N458" s="362">
        <f>IF(OR(ISERROR(VLOOKUP($E458&amp;$D$91&amp;$D$92,'CCG data'!$A:$AD,'CCG data'!G$3,FALSE)),ISBLANK(VLOOKUP($E458&amp;$D$91&amp;$D$92,'CCG data'!$A:$AD,'CCG data'!G$3,FALSE))),"",VLOOKUP($E458&amp;$D$91&amp;$D$92,'CCG data'!$A:$AD,'CCG data'!G$3,FALSE))</f>
        <v>1500</v>
      </c>
      <c r="P458" s="397" t="str">
        <f>IF(OR(ISERROR(VLOOKUP($E458&amp;$D$91&amp;$D$92,'CCG data'!$A:$AD,'CCG data'!B$3,FALSE)),ISBLANK(VLOOKUP($E458&amp;$D$91&amp;$D$92,'CCG data'!$A:$AD,'CCG data'!B$3,FALSE))),"",VLOOKUP($E458&amp;$D$91&amp;$D$92,'CCG data'!$A:$AD,'CCG data'!B$3,FALSE))</f>
        <v/>
      </c>
      <c r="Q458" s="263"/>
      <c r="R458" s="263">
        <f>IF(OR(ISERROR(VLOOKUP($E458&amp;$D$91&amp;$D$92,'CCG data'!$A:$AD,'CCG data'!C$3,FALSE)),ISBLANK(VLOOKUP($E458&amp;$D$91&amp;$D$92,'CCG data'!$A:$AD,'CCG data'!C$3,FALSE))),"",VLOOKUP($E458&amp;$D$91&amp;$D$92,'CCG data'!$A:$AD,'CCG data'!C$3,FALSE))</f>
        <v>0.73533333333333328</v>
      </c>
      <c r="S458" s="263"/>
      <c r="T458" s="263">
        <f>IF(OR(ISERROR(VLOOKUP($E458&amp;$D$91&amp;$D$92,'CCG data'!$A:$AD,'CCG data'!D$3,FALSE)),ISBLANK(VLOOKUP($E458&amp;$D$91&amp;$D$92,'CCG data'!$A:$AD,'CCG data'!D$3,FALSE))),"",VLOOKUP($E458&amp;$D$91&amp;$D$92,'CCG data'!$A:$AD,'CCG data'!D$3,FALSE))</f>
        <v>7.3333333333333334E-2</v>
      </c>
      <c r="U458" s="263"/>
      <c r="V458" s="263">
        <f>IF(OR(ISERROR(VLOOKUP($E458&amp;$D$91&amp;$D$92,'CCG data'!$A:$AD,'CCG data'!E$3,FALSE)),ISBLANK(VLOOKUP($E458&amp;$D$91&amp;$D$92,'CCG data'!$A:$AD,'CCG data'!E$3,FALSE))),"",VLOOKUP($E458&amp;$D$91&amp;$D$92,'CCG data'!$A:$AD,'CCG data'!E$3,FALSE))</f>
        <v>0.19133333333333333</v>
      </c>
      <c r="W458" s="398"/>
      <c r="Z458" s="163">
        <f>IFERROR(VLOOKUP($E458&amp;$D$92, Outliers!$A$4:$P$214,13,FALSE),"0")</f>
        <v>0</v>
      </c>
      <c r="AA458" s="163">
        <f>IFERROR(VLOOKUP($E458&amp;$D$92, Outliers!$A$4:$P$214,14,FALSE),"0")</f>
        <v>0</v>
      </c>
      <c r="AB458" s="163">
        <f>IFERROR(VLOOKUP($E458&amp;$D$92, Outliers!$A$4:$P$214,15,FALSE),"0")</f>
        <v>0</v>
      </c>
    </row>
    <row r="459" spans="4:28" x14ac:dyDescent="0.25">
      <c r="D459" s="318"/>
      <c r="E459" s="103" t="s">
        <v>27</v>
      </c>
      <c r="F459" s="95" t="str">
        <f>IF(P458="","",VLOOKUP($E458&amp;$D$91&amp;$D$92,'CCG data'!$A:$AD,'CCG data'!W$3,FALSE))</f>
        <v/>
      </c>
      <c r="G459" s="96" t="str">
        <f>IF(P458="","",VLOOKUP($E458&amp;$D$91&amp;$D$92,'CCG data'!$A:$AD,'CCG data'!X$3,FALSE))</f>
        <v/>
      </c>
      <c r="H459" s="96">
        <f>IF(R458="","",VLOOKUP($E458&amp;$D$91&amp;$D$92,'CCG data'!$A:$AD,'CCG data'!Y$3,FALSE))</f>
        <v>119.46184714175806</v>
      </c>
      <c r="I459" s="96">
        <f>IF(R458="","",VLOOKUP($E458&amp;$D$91&amp;$D$92,'CCG data'!$A:$AD,'CCG data'!Z$3,FALSE))</f>
        <v>134.44644892944856</v>
      </c>
      <c r="J459" s="96">
        <f>IF(T458="","",VLOOKUP($E458&amp;$D$91&amp;$D$92,'CCG data'!$A:$AD,'CCG data'!AA$3,FALSE))</f>
        <v>11.242961265829823</v>
      </c>
      <c r="K459" s="96">
        <f>IF(T458="","",VLOOKUP($E458&amp;$D$91&amp;$D$92,'CCG data'!$A:$AD,'CCG data'!AB$3,FALSE))</f>
        <v>16.410872956312144</v>
      </c>
      <c r="L459" s="96">
        <f>IF(V458="","",VLOOKUP($E458&amp;$D$91&amp;$D$92,'CCG data'!$A:$AD,'CCG data'!AC$3,FALSE))</f>
        <v>29.213443077626511</v>
      </c>
      <c r="M459" s="96">
        <f>IF(V458="","",VLOOKUP($E458&amp;$D$91&amp;$D$92,'CCG data'!$A:$AD,'CCG data'!AD$3,FALSE))</f>
        <v>36.857534163398853</v>
      </c>
      <c r="N459" s="363"/>
      <c r="P459" s="150" t="str">
        <f>IF(P458="","",VLOOKUP($E458&amp;$D$91&amp;$D$92,'CCG data'!$A:$AD,'CCG data'!I$3,FALSE))</f>
        <v/>
      </c>
      <c r="Q459" s="15" t="str">
        <f>IF(P458="","",VLOOKUP($E458&amp;$D$91&amp;$D$92,'CCG data'!$A:$AD,'CCG data'!J$3,FALSE))</f>
        <v/>
      </c>
      <c r="R459" s="15">
        <f>IF(R458="","",VLOOKUP($E458&amp;$D$91&amp;$D$92,'CCG data'!$A:$AD,'CCG data'!K$3,FALSE))</f>
        <v>0.71199999999999997</v>
      </c>
      <c r="S459" s="15">
        <f>IF(R458="","",VLOOKUP($E458&amp;$D$91&amp;$D$92,'CCG data'!$A:$AD,'CCG data'!L$3,FALSE))</f>
        <v>0.75700000000000001</v>
      </c>
      <c r="T459" s="15">
        <f>IF(T458="","",VLOOKUP($E458&amp;$D$91&amp;$D$92,'CCG data'!$A:$AD,'CCG data'!M$3,FALSE))</f>
        <v>6.0999999999999999E-2</v>
      </c>
      <c r="U459" s="15">
        <f>IF(T458="","",VLOOKUP($E458&amp;$D$91&amp;$D$92,'CCG data'!$A:$AD,'CCG data'!N$3,FALSE))</f>
        <v>8.7999999999999995E-2</v>
      </c>
      <c r="V459" s="15">
        <f>IF(V458="","",VLOOKUP($E458&amp;$D$91&amp;$D$92,'CCG data'!$A:$AD,'CCG data'!O$3,FALSE))</f>
        <v>0.17199999999999999</v>
      </c>
      <c r="W459" s="135">
        <f>IF(V458="","",VLOOKUP($E458&amp;$D$91&amp;$D$92,'CCG data'!$A:$AD,'CCG data'!P$3,FALSE))</f>
        <v>0.21199999999999999</v>
      </c>
      <c r="Z459" s="163" t="str">
        <f>IFERROR(VLOOKUP($E459&amp;$D$92, Outliers!$A$4:$P$214,13,FALSE),"0")</f>
        <v>0</v>
      </c>
      <c r="AA459" s="163" t="str">
        <f>IFERROR(VLOOKUP($E459&amp;$D$92, Outliers!$A$4:$P$214,14,FALSE),"0")</f>
        <v>0</v>
      </c>
      <c r="AB459" s="163" t="str">
        <f>IFERROR(VLOOKUP($E459&amp;$D$92, Outliers!$A$4:$P$214,15,FALSE),"0")</f>
        <v>0</v>
      </c>
    </row>
    <row r="460" spans="4:28" ht="15.75" x14ac:dyDescent="0.25">
      <c r="D460" s="318"/>
      <c r="E460" s="104" t="s">
        <v>426</v>
      </c>
      <c r="F460" s="405" t="str">
        <f>IF(OR(ISERROR(VLOOKUP($E460&amp;$D$91&amp;$D$92,'CCG data'!$A:$AD,'CCG data'!R$3,FALSE)),ISBLANK(VLOOKUP($E460&amp;$D$91&amp;$D$92,'CCG data'!$A:$AD,'CCG data'!R$3,FALSE))),"",VLOOKUP($E460&amp;$D$91&amp;$D$92,'CCG data'!$A:$AD,'CCG data'!R$3,FALSE))</f>
        <v/>
      </c>
      <c r="G460" s="406"/>
      <c r="H460" s="406">
        <f>IF(OR(ISERROR(VLOOKUP($E460&amp;$D$91&amp;$D$92,'CCG data'!$A:$AD,'CCG data'!S$3,FALSE)),ISBLANK(VLOOKUP($E460&amp;$D$91&amp;$D$92,'CCG data'!$A:$AD,'CCG data'!S$3,FALSE))),"",VLOOKUP($E460&amp;$D$91&amp;$D$92,'CCG data'!$A:$AD,'CCG data'!S$3,FALSE))</f>
        <v>144.71276322403921</v>
      </c>
      <c r="I460" s="406"/>
      <c r="J460" s="406">
        <f>IF(OR(ISERROR(VLOOKUP($E460&amp;$D$91&amp;$D$92,'CCG data'!$A:$AD,'CCG data'!T$3,FALSE)),ISBLANK(VLOOKUP($E460&amp;$D$91&amp;$D$92,'CCG data'!$A:$AD,'CCG data'!T$3,FALSE))),"",VLOOKUP($E460&amp;$D$91&amp;$D$92,'CCG data'!$A:$AD,'CCG data'!T$3,FALSE))</f>
        <v>12.458795115637397</v>
      </c>
      <c r="K460" s="406"/>
      <c r="L460" s="406">
        <f>IF(OR(ISERROR(VLOOKUP($E460&amp;$D$91&amp;$D$92,'CCG data'!$A:$AD,'CCG data'!U$3,FALSE)),ISBLANK(VLOOKUP($E460&amp;$D$91&amp;$D$92,'CCG data'!$A:$AD,'CCG data'!U$3,FALSE))),"",VLOOKUP($E460&amp;$D$91&amp;$D$92,'CCG data'!$A:$AD,'CCG data'!U$3,FALSE))</f>
        <v>27.004764656684802</v>
      </c>
      <c r="M460" s="407"/>
      <c r="N460" s="362">
        <f>IF(OR(ISERROR(VLOOKUP($E460&amp;$D$91&amp;$D$92,'CCG data'!$A:$AD,'CCG data'!G$3,FALSE)),ISBLANK(VLOOKUP($E460&amp;$D$91&amp;$D$92,'CCG data'!$A:$AD,'CCG data'!G$3,FALSE))),"",VLOOKUP($E460&amp;$D$91&amp;$D$92,'CCG data'!$A:$AD,'CCG data'!G$3,FALSE))</f>
        <v>2670</v>
      </c>
      <c r="P460" s="397" t="str">
        <f>IF(OR(ISERROR(VLOOKUP($E460&amp;$D$91&amp;$D$92,'CCG data'!$A:$AD,'CCG data'!B$3,FALSE)),ISBLANK(VLOOKUP($E460&amp;$D$91&amp;$D$92,'CCG data'!$A:$AD,'CCG data'!B$3,FALSE))),"",VLOOKUP($E460&amp;$D$91&amp;$D$92,'CCG data'!$A:$AD,'CCG data'!B$3,FALSE))</f>
        <v/>
      </c>
      <c r="Q460" s="263"/>
      <c r="R460" s="263">
        <f>IF(OR(ISERROR(VLOOKUP($E460&amp;$D$91&amp;$D$92,'CCG data'!$A:$AD,'CCG data'!C$3,FALSE)),ISBLANK(VLOOKUP($E460&amp;$D$91&amp;$D$92,'CCG data'!$A:$AD,'CCG data'!C$3,FALSE))),"",VLOOKUP($E460&amp;$D$91&amp;$D$92,'CCG data'!$A:$AD,'CCG data'!C$3,FALSE))</f>
        <v>0.78988764044943816</v>
      </c>
      <c r="S460" s="263"/>
      <c r="T460" s="263">
        <f>IF(OR(ISERROR(VLOOKUP($E460&amp;$D$91&amp;$D$92,'CCG data'!$A:$AD,'CCG data'!D$3,FALSE)),ISBLANK(VLOOKUP($E460&amp;$D$91&amp;$D$92,'CCG data'!$A:$AD,'CCG data'!D$3,FALSE))),"",VLOOKUP($E460&amp;$D$91&amp;$D$92,'CCG data'!$A:$AD,'CCG data'!D$3,FALSE))</f>
        <v>6.2921348314606745E-2</v>
      </c>
      <c r="U460" s="263"/>
      <c r="V460" s="263">
        <f>IF(OR(ISERROR(VLOOKUP($E460&amp;$D$91&amp;$D$92,'CCG data'!$A:$AD,'CCG data'!E$3,FALSE)),ISBLANK(VLOOKUP($E460&amp;$D$91&amp;$D$92,'CCG data'!$A:$AD,'CCG data'!E$3,FALSE))),"",VLOOKUP($E460&amp;$D$91&amp;$D$92,'CCG data'!$A:$AD,'CCG data'!E$3,FALSE))</f>
        <v>0.14719101123595504</v>
      </c>
      <c r="W460" s="398"/>
      <c r="Z460" s="163">
        <f>IFERROR(VLOOKUP($E460&amp;$D$92, Outliers!$A$4:$P$214,13,FALSE),"0")</f>
        <v>1</v>
      </c>
      <c r="AA460" s="163">
        <f>IFERROR(VLOOKUP($E460&amp;$D$92, Outliers!$A$4:$P$214,14,FALSE),"0")</f>
        <v>1</v>
      </c>
      <c r="AB460" s="163">
        <f>IFERROR(VLOOKUP($E460&amp;$D$92, Outliers!$A$4:$P$214,15,FALSE),"0")</f>
        <v>0</v>
      </c>
    </row>
    <row r="461" spans="4:28" x14ac:dyDescent="0.25">
      <c r="D461" s="318"/>
      <c r="E461" s="103" t="s">
        <v>27</v>
      </c>
      <c r="F461" s="95" t="str">
        <f>IF(P460="","",VLOOKUP($E460&amp;$D$91&amp;$D$92,'CCG data'!$A:$AD,'CCG data'!W$3,FALSE))</f>
        <v/>
      </c>
      <c r="G461" s="96" t="str">
        <f>IF(P460="","",VLOOKUP($E460&amp;$D$91&amp;$D$92,'CCG data'!$A:$AD,'CCG data'!X$3,FALSE))</f>
        <v/>
      </c>
      <c r="H461" s="96">
        <f>IF(R460="","",VLOOKUP($E460&amp;$D$91&amp;$D$92,'CCG data'!$A:$AD,'CCG data'!Y$3,FALSE))</f>
        <v>138.53651676735197</v>
      </c>
      <c r="I461" s="96">
        <f>IF(R460="","",VLOOKUP($E460&amp;$D$91&amp;$D$92,'CCG data'!$A:$AD,'CCG data'!Z$3,FALSE))</f>
        <v>150.88900968072645</v>
      </c>
      <c r="J461" s="96">
        <f>IF(T460="","",VLOOKUP($E460&amp;$D$91&amp;$D$92,'CCG data'!$A:$AD,'CCG data'!AA$3,FALSE))</f>
        <v>10.574809969259881</v>
      </c>
      <c r="K461" s="96">
        <f>IF(T460="","",VLOOKUP($E460&amp;$D$91&amp;$D$92,'CCG data'!$A:$AD,'CCG data'!AB$3,FALSE))</f>
        <v>14.342780262014912</v>
      </c>
      <c r="L461" s="96">
        <f>IF(V460="","",VLOOKUP($E460&amp;$D$91&amp;$D$92,'CCG data'!$A:$AD,'CCG data'!AC$3,FALSE))</f>
        <v>24.334832703177923</v>
      </c>
      <c r="M461" s="96">
        <f>IF(V460="","",VLOOKUP($E460&amp;$D$91&amp;$D$92,'CCG data'!$A:$AD,'CCG data'!AD$3,FALSE))</f>
        <v>29.674696610191681</v>
      </c>
      <c r="N461" s="363"/>
      <c r="P461" s="150" t="str">
        <f>IF(P460="","",VLOOKUP($E460&amp;$D$91&amp;$D$92,'CCG data'!$A:$AD,'CCG data'!I$3,FALSE))</f>
        <v/>
      </c>
      <c r="Q461" s="15" t="str">
        <f>IF(P460="","",VLOOKUP($E460&amp;$D$91&amp;$D$92,'CCG data'!$A:$AD,'CCG data'!J$3,FALSE))</f>
        <v/>
      </c>
      <c r="R461" s="15">
        <f>IF(R460="","",VLOOKUP($E460&amp;$D$91&amp;$D$92,'CCG data'!$A:$AD,'CCG data'!K$3,FALSE))</f>
        <v>0.77400000000000002</v>
      </c>
      <c r="S461" s="15">
        <f>IF(R460="","",VLOOKUP($E460&amp;$D$91&amp;$D$92,'CCG data'!$A:$AD,'CCG data'!L$3,FALSE))</f>
        <v>0.80500000000000005</v>
      </c>
      <c r="T461" s="15">
        <f>IF(T460="","",VLOOKUP($E460&amp;$D$91&amp;$D$92,'CCG data'!$A:$AD,'CCG data'!M$3,FALSE))</f>
        <v>5.3999999999999999E-2</v>
      </c>
      <c r="U461" s="15">
        <f>IF(T460="","",VLOOKUP($E460&amp;$D$91&amp;$D$92,'CCG data'!$A:$AD,'CCG data'!N$3,FALSE))</f>
        <v>7.2999999999999995E-2</v>
      </c>
      <c r="V461" s="15">
        <f>IF(V460="","",VLOOKUP($E460&amp;$D$91&amp;$D$92,'CCG data'!$A:$AD,'CCG data'!O$3,FALSE))</f>
        <v>0.13400000000000001</v>
      </c>
      <c r="W461" s="135">
        <f>IF(V460="","",VLOOKUP($E460&amp;$D$91&amp;$D$92,'CCG data'!$A:$AD,'CCG data'!P$3,FALSE))</f>
        <v>0.161</v>
      </c>
      <c r="Z461" s="163" t="str">
        <f>IFERROR(VLOOKUP($E461&amp;$D$92, Outliers!$A$4:$P$214,13,FALSE),"0")</f>
        <v>0</v>
      </c>
      <c r="AA461" s="163" t="str">
        <f>IFERROR(VLOOKUP($E461&amp;$D$92, Outliers!$A$4:$P$214,14,FALSE),"0")</f>
        <v>0</v>
      </c>
      <c r="AB461" s="163" t="str">
        <f>IFERROR(VLOOKUP($E461&amp;$D$92, Outliers!$A$4:$P$214,15,FALSE),"0")</f>
        <v>0</v>
      </c>
    </row>
    <row r="462" spans="4:28" ht="15.75" x14ac:dyDescent="0.25">
      <c r="D462" s="318"/>
      <c r="E462" s="104" t="s">
        <v>281</v>
      </c>
      <c r="F462" s="405" t="str">
        <f>IF(OR(ISERROR(VLOOKUP($E462&amp;$D$91&amp;$D$92,'CCG data'!$A:$AD,'CCG data'!R$3,FALSE)),ISBLANK(VLOOKUP($E462&amp;$D$91&amp;$D$92,'CCG data'!$A:$AD,'CCG data'!R$3,FALSE))),"",VLOOKUP($E462&amp;$D$91&amp;$D$92,'CCG data'!$A:$AD,'CCG data'!R$3,FALSE))</f>
        <v/>
      </c>
      <c r="G462" s="406"/>
      <c r="H462" s="406">
        <f>IF(OR(ISERROR(VLOOKUP($E462&amp;$D$91&amp;$D$92,'CCG data'!$A:$AD,'CCG data'!S$3,FALSE)),ISBLANK(VLOOKUP($E462&amp;$D$91&amp;$D$92,'CCG data'!$A:$AD,'CCG data'!S$3,FALSE))),"",VLOOKUP($E462&amp;$D$91&amp;$D$92,'CCG data'!$A:$AD,'CCG data'!S$3,FALSE))</f>
        <v>137.05287041264978</v>
      </c>
      <c r="I462" s="406"/>
      <c r="J462" s="406">
        <f>IF(OR(ISERROR(VLOOKUP($E462&amp;$D$91&amp;$D$92,'CCG data'!$A:$AD,'CCG data'!T$3,FALSE)),ISBLANK(VLOOKUP($E462&amp;$D$91&amp;$D$92,'CCG data'!$A:$AD,'CCG data'!T$3,FALSE))),"",VLOOKUP($E462&amp;$D$91&amp;$D$92,'CCG data'!$A:$AD,'CCG data'!T$3,FALSE))</f>
        <v>22.776709279190285</v>
      </c>
      <c r="K462" s="406"/>
      <c r="L462" s="406">
        <f>IF(OR(ISERROR(VLOOKUP($E462&amp;$D$91&amp;$D$92,'CCG data'!$A:$AD,'CCG data'!U$3,FALSE)),ISBLANK(VLOOKUP($E462&amp;$D$91&amp;$D$92,'CCG data'!$A:$AD,'CCG data'!U$3,FALSE))),"",VLOOKUP($E462&amp;$D$91&amp;$D$92,'CCG data'!$A:$AD,'CCG data'!U$3,FALSE))</f>
        <v>20.55826801561922</v>
      </c>
      <c r="M462" s="407"/>
      <c r="N462" s="362">
        <f>IF(OR(ISERROR(VLOOKUP($E462&amp;$D$91&amp;$D$92,'CCG data'!$A:$AD,'CCG data'!G$3,FALSE)),ISBLANK(VLOOKUP($E462&amp;$D$91&amp;$D$92,'CCG data'!$A:$AD,'CCG data'!G$3,FALSE))),"",VLOOKUP($E462&amp;$D$91&amp;$D$92,'CCG data'!$A:$AD,'CCG data'!G$3,FALSE))</f>
        <v>769</v>
      </c>
      <c r="P462" s="397" t="str">
        <f>IF(OR(ISERROR(VLOOKUP($E462&amp;$D$91&amp;$D$92,'CCG data'!$A:$AD,'CCG data'!B$3,FALSE)),ISBLANK(VLOOKUP($E462&amp;$D$91&amp;$D$92,'CCG data'!$A:$AD,'CCG data'!B$3,FALSE))),"",VLOOKUP($E462&amp;$D$91&amp;$D$92,'CCG data'!$A:$AD,'CCG data'!B$3,FALSE))</f>
        <v/>
      </c>
      <c r="Q462" s="263"/>
      <c r="R462" s="263">
        <f>IF(OR(ISERROR(VLOOKUP($E462&amp;$D$91&amp;$D$92,'CCG data'!$A:$AD,'CCG data'!C$3,FALSE)),ISBLANK(VLOOKUP($E462&amp;$D$91&amp;$D$92,'CCG data'!$A:$AD,'CCG data'!C$3,FALSE))),"",VLOOKUP($E462&amp;$D$91&amp;$D$92,'CCG data'!$A:$AD,'CCG data'!C$3,FALSE))</f>
        <v>0.7776332899869961</v>
      </c>
      <c r="S462" s="263"/>
      <c r="T462" s="263">
        <f>IF(OR(ISERROR(VLOOKUP($E462&amp;$D$91&amp;$D$92,'CCG data'!$A:$AD,'CCG data'!D$3,FALSE)),ISBLANK(VLOOKUP($E462&amp;$D$91&amp;$D$92,'CCG data'!$A:$AD,'CCG data'!D$3,FALSE))),"",VLOOKUP($E462&amp;$D$91&amp;$D$92,'CCG data'!$A:$AD,'CCG data'!D$3,FALSE))</f>
        <v>0.10793237971391417</v>
      </c>
      <c r="U462" s="263"/>
      <c r="V462" s="263">
        <f>IF(OR(ISERROR(VLOOKUP($E462&amp;$D$91&amp;$D$92,'CCG data'!$A:$AD,'CCG data'!E$3,FALSE)),ISBLANK(VLOOKUP($E462&amp;$D$91&amp;$D$92,'CCG data'!$A:$AD,'CCG data'!E$3,FALSE))),"",VLOOKUP($E462&amp;$D$91&amp;$D$92,'CCG data'!$A:$AD,'CCG data'!E$3,FALSE))</f>
        <v>0.11443433029908973</v>
      </c>
      <c r="W462" s="398"/>
      <c r="Z462" s="163">
        <f>IFERROR(VLOOKUP($E462&amp;$D$92, Outliers!$A$4:$P$214,13,FALSE),"0")</f>
        <v>0</v>
      </c>
      <c r="AA462" s="163">
        <f>IFERROR(VLOOKUP($E462&amp;$D$92, Outliers!$A$4:$P$214,14,FALSE),"0")</f>
        <v>0</v>
      </c>
      <c r="AB462" s="163">
        <f>IFERROR(VLOOKUP($E462&amp;$D$92, Outliers!$A$4:$P$214,15,FALSE),"0")</f>
        <v>0</v>
      </c>
    </row>
    <row r="463" spans="4:28" x14ac:dyDescent="0.25">
      <c r="D463" s="318"/>
      <c r="E463" s="103" t="s">
        <v>27</v>
      </c>
      <c r="F463" s="95" t="str">
        <f>IF(P462="","",VLOOKUP($E462&amp;$D$91&amp;$D$92,'CCG data'!$A:$AD,'CCG data'!W$3,FALSE))</f>
        <v/>
      </c>
      <c r="G463" s="96" t="str">
        <f>IF(P462="","",VLOOKUP($E462&amp;$D$91&amp;$D$92,'CCG data'!$A:$AD,'CCG data'!X$3,FALSE))</f>
        <v/>
      </c>
      <c r="H463" s="96">
        <f>IF(R462="","",VLOOKUP($E462&amp;$D$91&amp;$D$92,'CCG data'!$A:$AD,'CCG data'!Y$3,FALSE))</f>
        <v>126.0680334592324</v>
      </c>
      <c r="I463" s="96">
        <f>IF(R462="","",VLOOKUP($E462&amp;$D$91&amp;$D$92,'CCG data'!$A:$AD,'CCG data'!Z$3,FALSE))</f>
        <v>148.03770736606717</v>
      </c>
      <c r="J463" s="96">
        <f>IF(T462="","",VLOOKUP($E462&amp;$D$91&amp;$D$92,'CCG data'!$A:$AD,'CCG data'!AA$3,FALSE))</f>
        <v>17.876574746690238</v>
      </c>
      <c r="K463" s="96">
        <f>IF(T462="","",VLOOKUP($E462&amp;$D$91&amp;$D$92,'CCG data'!$A:$AD,'CCG data'!AB$3,FALSE))</f>
        <v>27.676843811690333</v>
      </c>
      <c r="L463" s="96">
        <f>IF(V462="","",VLOOKUP($E462&amp;$D$91&amp;$D$92,'CCG data'!$A:$AD,'CCG data'!AC$3,FALSE))</f>
        <v>16.262891297017781</v>
      </c>
      <c r="M463" s="96">
        <f>IF(V462="","",VLOOKUP($E462&amp;$D$91&amp;$D$92,'CCG data'!$A:$AD,'CCG data'!AD$3,FALSE))</f>
        <v>24.853644734220659</v>
      </c>
      <c r="N463" s="363"/>
      <c r="P463" s="150" t="str">
        <f>IF(P462="","",VLOOKUP($E462&amp;$D$91&amp;$D$92,'CCG data'!$A:$AD,'CCG data'!I$3,FALSE))</f>
        <v/>
      </c>
      <c r="Q463" s="15" t="str">
        <f>IF(P462="","",VLOOKUP($E462&amp;$D$91&amp;$D$92,'CCG data'!$A:$AD,'CCG data'!J$3,FALSE))</f>
        <v/>
      </c>
      <c r="R463" s="15">
        <f>IF(R462="","",VLOOKUP($E462&amp;$D$91&amp;$D$92,'CCG data'!$A:$AD,'CCG data'!K$3,FALSE))</f>
        <v>0.747</v>
      </c>
      <c r="S463" s="15">
        <f>IF(R462="","",VLOOKUP($E462&amp;$D$91&amp;$D$92,'CCG data'!$A:$AD,'CCG data'!L$3,FALSE))</f>
        <v>0.80600000000000005</v>
      </c>
      <c r="T463" s="15">
        <f>IF(T462="","",VLOOKUP($E462&amp;$D$91&amp;$D$92,'CCG data'!$A:$AD,'CCG data'!M$3,FALSE))</f>
        <v>8.7999999999999995E-2</v>
      </c>
      <c r="U463" s="15">
        <f>IF(T462="","",VLOOKUP($E462&amp;$D$91&amp;$D$92,'CCG data'!$A:$AD,'CCG data'!N$3,FALSE))</f>
        <v>0.13200000000000001</v>
      </c>
      <c r="V463" s="15">
        <f>IF(V462="","",VLOOKUP($E462&amp;$D$91&amp;$D$92,'CCG data'!$A:$AD,'CCG data'!O$3,FALSE))</f>
        <v>9.4E-2</v>
      </c>
      <c r="W463" s="135">
        <f>IF(V462="","",VLOOKUP($E462&amp;$D$91&amp;$D$92,'CCG data'!$A:$AD,'CCG data'!P$3,FALSE))</f>
        <v>0.13900000000000001</v>
      </c>
      <c r="Z463" s="163" t="str">
        <f>IFERROR(VLOOKUP($E463&amp;$D$92, Outliers!$A$4:$P$214,13,FALSE),"0")</f>
        <v>0</v>
      </c>
      <c r="AA463" s="163" t="str">
        <f>IFERROR(VLOOKUP($E463&amp;$D$92, Outliers!$A$4:$P$214,14,FALSE),"0")</f>
        <v>0</v>
      </c>
      <c r="AB463" s="163" t="str">
        <f>IFERROR(VLOOKUP($E463&amp;$D$92, Outliers!$A$4:$P$214,15,FALSE),"0")</f>
        <v>0</v>
      </c>
    </row>
    <row r="464" spans="4:28" ht="15.75" x14ac:dyDescent="0.25">
      <c r="D464" s="318"/>
      <c r="E464" s="104" t="s">
        <v>495</v>
      </c>
      <c r="F464" s="405" t="str">
        <f>IF(OR(ISERROR(VLOOKUP($E464&amp;$D$91&amp;$D$92,'CCG data'!$A:$AD,'CCG data'!R$3,FALSE)),ISBLANK(VLOOKUP($E464&amp;$D$91&amp;$D$92,'CCG data'!$A:$AD,'CCG data'!R$3,FALSE))),"",VLOOKUP($E464&amp;$D$91&amp;$D$92,'CCG data'!$A:$AD,'CCG data'!R$3,FALSE))</f>
        <v/>
      </c>
      <c r="G464" s="406"/>
      <c r="H464" s="406">
        <f>IF(OR(ISERROR(VLOOKUP($E464&amp;$D$91&amp;$D$92,'CCG data'!$A:$AD,'CCG data'!S$3,FALSE)),ISBLANK(VLOOKUP($E464&amp;$D$91&amp;$D$92,'CCG data'!$A:$AD,'CCG data'!S$3,FALSE))),"",VLOOKUP($E464&amp;$D$91&amp;$D$92,'CCG data'!$A:$AD,'CCG data'!S$3,FALSE))</f>
        <v>127.26559781133351</v>
      </c>
      <c r="I464" s="406"/>
      <c r="J464" s="406">
        <f>IF(OR(ISERROR(VLOOKUP($E464&amp;$D$91&amp;$D$92,'CCG data'!$A:$AD,'CCG data'!T$3,FALSE)),ISBLANK(VLOOKUP($E464&amp;$D$91&amp;$D$92,'CCG data'!$A:$AD,'CCG data'!T$3,FALSE))),"",VLOOKUP($E464&amp;$D$91&amp;$D$92,'CCG data'!$A:$AD,'CCG data'!T$3,FALSE))</f>
        <v>22.400461817734445</v>
      </c>
      <c r="K464" s="406"/>
      <c r="L464" s="406">
        <f>IF(OR(ISERROR(VLOOKUP($E464&amp;$D$91&amp;$D$92,'CCG data'!$A:$AD,'CCG data'!U$3,FALSE)),ISBLANK(VLOOKUP($E464&amp;$D$91&amp;$D$92,'CCG data'!$A:$AD,'CCG data'!U$3,FALSE))),"",VLOOKUP($E464&amp;$D$91&amp;$D$92,'CCG data'!$A:$AD,'CCG data'!U$3,FALSE))</f>
        <v>20.530374721715653</v>
      </c>
      <c r="M464" s="407"/>
      <c r="N464" s="362">
        <f>IF(OR(ISERROR(VLOOKUP($E464&amp;$D$91&amp;$D$92,'CCG data'!$A:$AD,'CCG data'!G$3,FALSE)),ISBLANK(VLOOKUP($E464&amp;$D$91&amp;$D$92,'CCG data'!$A:$AD,'CCG data'!G$3,FALSE))),"",VLOOKUP($E464&amp;$D$91&amp;$D$92,'CCG data'!$A:$AD,'CCG data'!G$3,FALSE))</f>
        <v>2281</v>
      </c>
      <c r="P464" s="397" t="str">
        <f>IF(OR(ISERROR(VLOOKUP($E464&amp;$D$91&amp;$D$92,'CCG data'!$A:$AD,'CCG data'!B$3,FALSE)),ISBLANK(VLOOKUP($E464&amp;$D$91&amp;$D$92,'CCG data'!$A:$AD,'CCG data'!B$3,FALSE))),"",VLOOKUP($E464&amp;$D$91&amp;$D$92,'CCG data'!$A:$AD,'CCG data'!B$3,FALSE))</f>
        <v/>
      </c>
      <c r="Q464" s="263"/>
      <c r="R464" s="263">
        <f>IF(OR(ISERROR(VLOOKUP($E464&amp;$D$91&amp;$D$92,'CCG data'!$A:$AD,'CCG data'!C$3,FALSE)),ISBLANK(VLOOKUP($E464&amp;$D$91&amp;$D$92,'CCG data'!$A:$AD,'CCG data'!C$3,FALSE))),"",VLOOKUP($E464&amp;$D$91&amp;$D$92,'CCG data'!$A:$AD,'CCG data'!C$3,FALSE))</f>
        <v>0.7571240683910565</v>
      </c>
      <c r="S464" s="263"/>
      <c r="T464" s="263">
        <f>IF(OR(ISERROR(VLOOKUP($E464&amp;$D$91&amp;$D$92,'CCG data'!$A:$AD,'CCG data'!D$3,FALSE)),ISBLANK(VLOOKUP($E464&amp;$D$91&amp;$D$92,'CCG data'!$A:$AD,'CCG data'!D$3,FALSE))),"",VLOOKUP($E464&amp;$D$91&amp;$D$92,'CCG data'!$A:$AD,'CCG data'!D$3,FALSE))</f>
        <v>0.11573871109162648</v>
      </c>
      <c r="U464" s="263"/>
      <c r="V464" s="263">
        <f>IF(OR(ISERROR(VLOOKUP($E464&amp;$D$91&amp;$D$92,'CCG data'!$A:$AD,'CCG data'!E$3,FALSE)),ISBLANK(VLOOKUP($E464&amp;$D$91&amp;$D$92,'CCG data'!$A:$AD,'CCG data'!E$3,FALSE))),"",VLOOKUP($E464&amp;$D$91&amp;$D$92,'CCG data'!$A:$AD,'CCG data'!E$3,FALSE))</f>
        <v>0.12713722051731696</v>
      </c>
      <c r="W464" s="398"/>
      <c r="Z464" s="163">
        <f>IFERROR(VLOOKUP($E464&amp;$D$92, Outliers!$A$4:$P$214,13,FALSE),"0")</f>
        <v>0</v>
      </c>
      <c r="AA464" s="163">
        <f>IFERROR(VLOOKUP($E464&amp;$D$92, Outliers!$A$4:$P$214,14,FALSE),"0")</f>
        <v>1</v>
      </c>
      <c r="AB464" s="163">
        <f>IFERROR(VLOOKUP($E464&amp;$D$92, Outliers!$A$4:$P$214,15,FALSE),"0")</f>
        <v>1</v>
      </c>
    </row>
    <row r="465" spans="4:28" x14ac:dyDescent="0.25">
      <c r="D465" s="318"/>
      <c r="E465" s="103" t="s">
        <v>27</v>
      </c>
      <c r="F465" s="95" t="str">
        <f>IF(P464="","",VLOOKUP($E464&amp;$D$91&amp;$D$92,'CCG data'!$A:$AD,'CCG data'!W$3,FALSE))</f>
        <v/>
      </c>
      <c r="G465" s="96" t="str">
        <f>IF(P464="","",VLOOKUP($E464&amp;$D$91&amp;$D$92,'CCG data'!$A:$AD,'CCG data'!X$3,FALSE))</f>
        <v/>
      </c>
      <c r="H465" s="96">
        <f>IF(R464="","",VLOOKUP($E464&amp;$D$91&amp;$D$92,'CCG data'!$A:$AD,'CCG data'!Y$3,FALSE))</f>
        <v>121.26325321947829</v>
      </c>
      <c r="I465" s="96">
        <f>IF(R464="","",VLOOKUP($E464&amp;$D$91&amp;$D$92,'CCG data'!$A:$AD,'CCG data'!Z$3,FALSE))</f>
        <v>133.26794240318873</v>
      </c>
      <c r="J465" s="96">
        <f>IF(T464="","",VLOOKUP($E464&amp;$D$91&amp;$D$92,'CCG data'!$A:$AD,'CCG data'!AA$3,FALSE))</f>
        <v>19.698301698839309</v>
      </c>
      <c r="K465" s="96">
        <f>IF(T464="","",VLOOKUP($E464&amp;$D$91&amp;$D$92,'CCG data'!$A:$AD,'CCG data'!AB$3,FALSE))</f>
        <v>25.102621936629582</v>
      </c>
      <c r="L465" s="96">
        <f>IF(V464="","",VLOOKUP($E464&amp;$D$91&amp;$D$92,'CCG data'!$A:$AD,'CCG data'!AC$3,FALSE))</f>
        <v>18.167427896157875</v>
      </c>
      <c r="M465" s="96">
        <f>IF(V464="","",VLOOKUP($E464&amp;$D$91&amp;$D$92,'CCG data'!$A:$AD,'CCG data'!AD$3,FALSE))</f>
        <v>22.89332154727343</v>
      </c>
      <c r="N465" s="363"/>
      <c r="P465" s="150" t="str">
        <f>IF(P464="","",VLOOKUP($E464&amp;$D$91&amp;$D$92,'CCG data'!$A:$AD,'CCG data'!I$3,FALSE))</f>
        <v/>
      </c>
      <c r="Q465" s="15" t="str">
        <f>IF(P464="","",VLOOKUP($E464&amp;$D$91&amp;$D$92,'CCG data'!$A:$AD,'CCG data'!J$3,FALSE))</f>
        <v/>
      </c>
      <c r="R465" s="15">
        <f>IF(R464="","",VLOOKUP($E464&amp;$D$91&amp;$D$92,'CCG data'!$A:$AD,'CCG data'!K$3,FALSE))</f>
        <v>0.73899999999999999</v>
      </c>
      <c r="S465" s="15">
        <f>IF(R464="","",VLOOKUP($E464&amp;$D$91&amp;$D$92,'CCG data'!$A:$AD,'CCG data'!L$3,FALSE))</f>
        <v>0.77400000000000002</v>
      </c>
      <c r="T465" s="15">
        <f>IF(T464="","",VLOOKUP($E464&amp;$D$91&amp;$D$92,'CCG data'!$A:$AD,'CCG data'!M$3,FALSE))</f>
        <v>0.10299999999999999</v>
      </c>
      <c r="U465" s="15">
        <f>IF(T464="","",VLOOKUP($E464&amp;$D$91&amp;$D$92,'CCG data'!$A:$AD,'CCG data'!N$3,FALSE))</f>
        <v>0.13</v>
      </c>
      <c r="V465" s="15">
        <f>IF(V464="","",VLOOKUP($E464&amp;$D$91&amp;$D$92,'CCG data'!$A:$AD,'CCG data'!O$3,FALSE))</f>
        <v>0.114</v>
      </c>
      <c r="W465" s="135">
        <f>IF(V464="","",VLOOKUP($E464&amp;$D$91&amp;$D$92,'CCG data'!$A:$AD,'CCG data'!P$3,FALSE))</f>
        <v>0.14099999999999999</v>
      </c>
      <c r="Z465" s="163" t="str">
        <f>IFERROR(VLOOKUP($E465&amp;$D$92, Outliers!$A$4:$P$214,13,FALSE),"0")</f>
        <v>0</v>
      </c>
      <c r="AA465" s="163" t="str">
        <f>IFERROR(VLOOKUP($E465&amp;$D$92, Outliers!$A$4:$P$214,14,FALSE),"0")</f>
        <v>0</v>
      </c>
      <c r="AB465" s="163" t="str">
        <f>IFERROR(VLOOKUP($E465&amp;$D$92, Outliers!$A$4:$P$214,15,FALSE),"0")</f>
        <v>0</v>
      </c>
    </row>
    <row r="466" spans="4:28" ht="15.75" x14ac:dyDescent="0.25">
      <c r="D466" s="318"/>
      <c r="E466" s="104" t="s">
        <v>282</v>
      </c>
      <c r="F466" s="405" t="str">
        <f>IF(OR(ISERROR(VLOOKUP($E466&amp;$D$91&amp;$D$92,'CCG data'!$A:$AD,'CCG data'!R$3,FALSE)),ISBLANK(VLOOKUP($E466&amp;$D$91&amp;$D$92,'CCG data'!$A:$AD,'CCG data'!R$3,FALSE))),"",VLOOKUP($E466&amp;$D$91&amp;$D$92,'CCG data'!$A:$AD,'CCG data'!R$3,FALSE))</f>
        <v/>
      </c>
      <c r="G466" s="406"/>
      <c r="H466" s="406">
        <f>IF(OR(ISERROR(VLOOKUP($E466&amp;$D$91&amp;$D$92,'CCG data'!$A:$AD,'CCG data'!S$3,FALSE)),ISBLANK(VLOOKUP($E466&amp;$D$91&amp;$D$92,'CCG data'!$A:$AD,'CCG data'!S$3,FALSE))),"",VLOOKUP($E466&amp;$D$91&amp;$D$92,'CCG data'!$A:$AD,'CCG data'!S$3,FALSE))</f>
        <v>131.87289869710492</v>
      </c>
      <c r="I466" s="406"/>
      <c r="J466" s="406">
        <f>IF(OR(ISERROR(VLOOKUP($E466&amp;$D$91&amp;$D$92,'CCG data'!$A:$AD,'CCG data'!T$3,FALSE)),ISBLANK(VLOOKUP($E466&amp;$D$91&amp;$D$92,'CCG data'!$A:$AD,'CCG data'!T$3,FALSE))),"",VLOOKUP($E466&amp;$D$91&amp;$D$92,'CCG data'!$A:$AD,'CCG data'!T$3,FALSE))</f>
        <v>15.104714613027689</v>
      </c>
      <c r="K466" s="406"/>
      <c r="L466" s="406">
        <f>IF(OR(ISERROR(VLOOKUP($E466&amp;$D$91&amp;$D$92,'CCG data'!$A:$AD,'CCG data'!U$3,FALSE)),ISBLANK(VLOOKUP($E466&amp;$D$91&amp;$D$92,'CCG data'!$A:$AD,'CCG data'!U$3,FALSE))),"",VLOOKUP($E466&amp;$D$91&amp;$D$92,'CCG data'!$A:$AD,'CCG data'!U$3,FALSE))</f>
        <v>20.828715366738681</v>
      </c>
      <c r="M466" s="407"/>
      <c r="N466" s="362">
        <f>IF(OR(ISERROR(VLOOKUP($E466&amp;$D$91&amp;$D$92,'CCG data'!$A:$AD,'CCG data'!G$3,FALSE)),ISBLANK(VLOOKUP($E466&amp;$D$91&amp;$D$92,'CCG data'!$A:$AD,'CCG data'!G$3,FALSE))),"",VLOOKUP($E466&amp;$D$91&amp;$D$92,'CCG data'!$A:$AD,'CCG data'!G$3,FALSE))</f>
        <v>1758</v>
      </c>
      <c r="P466" s="397" t="str">
        <f>IF(OR(ISERROR(VLOOKUP($E466&amp;$D$91&amp;$D$92,'CCG data'!$A:$AD,'CCG data'!B$3,FALSE)),ISBLANK(VLOOKUP($E466&amp;$D$91&amp;$D$92,'CCG data'!$A:$AD,'CCG data'!B$3,FALSE))),"",VLOOKUP($E466&amp;$D$91&amp;$D$92,'CCG data'!$A:$AD,'CCG data'!B$3,FALSE))</f>
        <v/>
      </c>
      <c r="Q466" s="263"/>
      <c r="R466" s="263">
        <f>IF(OR(ISERROR(VLOOKUP($E466&amp;$D$91&amp;$D$92,'CCG data'!$A:$AD,'CCG data'!C$3,FALSE)),ISBLANK(VLOOKUP($E466&amp;$D$91&amp;$D$92,'CCG data'!$A:$AD,'CCG data'!C$3,FALSE))),"",VLOOKUP($E466&amp;$D$91&amp;$D$92,'CCG data'!$A:$AD,'CCG data'!C$3,FALSE))</f>
        <v>0.79465301478953354</v>
      </c>
      <c r="S466" s="263"/>
      <c r="T466" s="263">
        <f>IF(OR(ISERROR(VLOOKUP($E466&amp;$D$91&amp;$D$92,'CCG data'!$A:$AD,'CCG data'!D$3,FALSE)),ISBLANK(VLOOKUP($E466&amp;$D$91&amp;$D$92,'CCG data'!$A:$AD,'CCG data'!D$3,FALSE))),"",VLOOKUP($E466&amp;$D$91&amp;$D$92,'CCG data'!$A:$AD,'CCG data'!D$3,FALSE))</f>
        <v>8.0773606370875994E-2</v>
      </c>
      <c r="U466" s="263"/>
      <c r="V466" s="263">
        <f>IF(OR(ISERROR(VLOOKUP($E466&amp;$D$91&amp;$D$92,'CCG data'!$A:$AD,'CCG data'!E$3,FALSE)),ISBLANK(VLOOKUP($E466&amp;$D$91&amp;$D$92,'CCG data'!$A:$AD,'CCG data'!E$3,FALSE))),"",VLOOKUP($E466&amp;$D$91&amp;$D$92,'CCG data'!$A:$AD,'CCG data'!E$3,FALSE))</f>
        <v>0.12457337883959044</v>
      </c>
      <c r="W466" s="398"/>
      <c r="Z466" s="163">
        <f>IFERROR(VLOOKUP($E466&amp;$D$92, Outliers!$A$4:$P$214,13,FALSE),"0")</f>
        <v>0</v>
      </c>
      <c r="AA466" s="163">
        <f>IFERROR(VLOOKUP($E466&amp;$D$92, Outliers!$A$4:$P$214,14,FALSE),"0")</f>
        <v>0</v>
      </c>
      <c r="AB466" s="163">
        <f>IFERROR(VLOOKUP($E466&amp;$D$92, Outliers!$A$4:$P$214,15,FALSE),"0")</f>
        <v>1</v>
      </c>
    </row>
    <row r="467" spans="4:28" x14ac:dyDescent="0.25">
      <c r="D467" s="318"/>
      <c r="E467" s="103" t="s">
        <v>27</v>
      </c>
      <c r="F467" s="95" t="str">
        <f>IF(P466="","",VLOOKUP($E466&amp;$D$91&amp;$D$92,'CCG data'!$A:$AD,'CCG data'!W$3,FALSE))</f>
        <v/>
      </c>
      <c r="G467" s="96" t="str">
        <f>IF(P466="","",VLOOKUP($E466&amp;$D$91&amp;$D$92,'CCG data'!$A:$AD,'CCG data'!X$3,FALSE))</f>
        <v/>
      </c>
      <c r="H467" s="96">
        <f>IF(R466="","",VLOOKUP($E466&amp;$D$91&amp;$D$92,'CCG data'!$A:$AD,'CCG data'!Y$3,FALSE))</f>
        <v>124.95756055536292</v>
      </c>
      <c r="I467" s="96">
        <f>IF(R466="","",VLOOKUP($E466&amp;$D$91&amp;$D$92,'CCG data'!$A:$AD,'CCG data'!Z$3,FALSE))</f>
        <v>138.78823683884693</v>
      </c>
      <c r="J467" s="96">
        <f>IF(T466="","",VLOOKUP($E466&amp;$D$91&amp;$D$92,'CCG data'!$A:$AD,'CCG data'!AA$3,FALSE))</f>
        <v>12.620298007601381</v>
      </c>
      <c r="K467" s="96">
        <f>IF(T466="","",VLOOKUP($E466&amp;$D$91&amp;$D$92,'CCG data'!$A:$AD,'CCG data'!AB$3,FALSE))</f>
        <v>17.589131218453996</v>
      </c>
      <c r="L467" s="96">
        <f>IF(V466="","",VLOOKUP($E466&amp;$D$91&amp;$D$92,'CCG data'!$A:$AD,'CCG data'!AC$3,FALSE))</f>
        <v>18.07006602933826</v>
      </c>
      <c r="M467" s="96">
        <f>IF(V466="","",VLOOKUP($E466&amp;$D$91&amp;$D$92,'CCG data'!$A:$AD,'CCG data'!AD$3,FALSE))</f>
        <v>23.587364704139102</v>
      </c>
      <c r="N467" s="363"/>
      <c r="P467" s="150" t="str">
        <f>IF(P466="","",VLOOKUP($E466&amp;$D$91&amp;$D$92,'CCG data'!$A:$AD,'CCG data'!I$3,FALSE))</f>
        <v/>
      </c>
      <c r="Q467" s="15" t="str">
        <f>IF(P466="","",VLOOKUP($E466&amp;$D$91&amp;$D$92,'CCG data'!$A:$AD,'CCG data'!J$3,FALSE))</f>
        <v/>
      </c>
      <c r="R467" s="15">
        <f>IF(R466="","",VLOOKUP($E466&amp;$D$91&amp;$D$92,'CCG data'!$A:$AD,'CCG data'!K$3,FALSE))</f>
        <v>0.77500000000000002</v>
      </c>
      <c r="S467" s="15">
        <f>IF(R466="","",VLOOKUP($E466&amp;$D$91&amp;$D$92,'CCG data'!$A:$AD,'CCG data'!L$3,FALSE))</f>
        <v>0.81299999999999994</v>
      </c>
      <c r="T467" s="15">
        <f>IF(T466="","",VLOOKUP($E466&amp;$D$91&amp;$D$92,'CCG data'!$A:$AD,'CCG data'!M$3,FALSE))</f>
        <v>6.9000000000000006E-2</v>
      </c>
      <c r="U467" s="15">
        <f>IF(T466="","",VLOOKUP($E466&amp;$D$91&amp;$D$92,'CCG data'!$A:$AD,'CCG data'!N$3,FALSE))</f>
        <v>9.4E-2</v>
      </c>
      <c r="V467" s="15">
        <f>IF(V466="","",VLOOKUP($E466&amp;$D$91&amp;$D$92,'CCG data'!$A:$AD,'CCG data'!O$3,FALSE))</f>
        <v>0.11</v>
      </c>
      <c r="W467" s="135">
        <f>IF(V466="","",VLOOKUP($E466&amp;$D$91&amp;$D$92,'CCG data'!$A:$AD,'CCG data'!P$3,FALSE))</f>
        <v>0.14099999999999999</v>
      </c>
      <c r="Z467" s="163" t="str">
        <f>IFERROR(VLOOKUP($E467&amp;$D$92, Outliers!$A$4:$P$214,13,FALSE),"0")</f>
        <v>0</v>
      </c>
      <c r="AA467" s="163" t="str">
        <f>IFERROR(VLOOKUP($E467&amp;$D$92, Outliers!$A$4:$P$214,14,FALSE),"0")</f>
        <v>0</v>
      </c>
      <c r="AB467" s="163" t="str">
        <f>IFERROR(VLOOKUP($E467&amp;$D$92, Outliers!$A$4:$P$214,15,FALSE),"0")</f>
        <v>0</v>
      </c>
    </row>
    <row r="468" spans="4:28" ht="15.75" x14ac:dyDescent="0.25">
      <c r="D468" s="318"/>
      <c r="E468" s="104" t="s">
        <v>283</v>
      </c>
      <c r="F468" s="405" t="str">
        <f>IF(OR(ISERROR(VLOOKUP($E468&amp;$D$91&amp;$D$92,'CCG data'!$A:$AD,'CCG data'!R$3,FALSE)),ISBLANK(VLOOKUP($E468&amp;$D$91&amp;$D$92,'CCG data'!$A:$AD,'CCG data'!R$3,FALSE))),"",VLOOKUP($E468&amp;$D$91&amp;$D$92,'CCG data'!$A:$AD,'CCG data'!R$3,FALSE))</f>
        <v/>
      </c>
      <c r="G468" s="406"/>
      <c r="H468" s="406">
        <f>IF(OR(ISERROR(VLOOKUP($E468&amp;$D$91&amp;$D$92,'CCG data'!$A:$AD,'CCG data'!S$3,FALSE)),ISBLANK(VLOOKUP($E468&amp;$D$91&amp;$D$92,'CCG data'!$A:$AD,'CCG data'!S$3,FALSE))),"",VLOOKUP($E468&amp;$D$91&amp;$D$92,'CCG data'!$A:$AD,'CCG data'!S$3,FALSE))</f>
        <v>141.27167471532329</v>
      </c>
      <c r="I468" s="406"/>
      <c r="J468" s="406">
        <f>IF(OR(ISERROR(VLOOKUP($E468&amp;$D$91&amp;$D$92,'CCG data'!$A:$AD,'CCG data'!T$3,FALSE)),ISBLANK(VLOOKUP($E468&amp;$D$91&amp;$D$92,'CCG data'!$A:$AD,'CCG data'!T$3,FALSE))),"",VLOOKUP($E468&amp;$D$91&amp;$D$92,'CCG data'!$A:$AD,'CCG data'!T$3,FALSE))</f>
        <v>28.189544842915037</v>
      </c>
      <c r="K468" s="406"/>
      <c r="L468" s="406">
        <f>IF(OR(ISERROR(VLOOKUP($E468&amp;$D$91&amp;$D$92,'CCG data'!$A:$AD,'CCG data'!U$3,FALSE)),ISBLANK(VLOOKUP($E468&amp;$D$91&amp;$D$92,'CCG data'!$A:$AD,'CCG data'!U$3,FALSE))),"",VLOOKUP($E468&amp;$D$91&amp;$D$92,'CCG data'!$A:$AD,'CCG data'!U$3,FALSE))</f>
        <v>48.223605802095534</v>
      </c>
      <c r="M468" s="407"/>
      <c r="N468" s="362">
        <f>IF(OR(ISERROR(VLOOKUP($E468&amp;$D$91&amp;$D$92,'CCG data'!$A:$AD,'CCG data'!G$3,FALSE)),ISBLANK(VLOOKUP($E468&amp;$D$91&amp;$D$92,'CCG data'!$A:$AD,'CCG data'!G$3,FALSE))),"",VLOOKUP($E468&amp;$D$91&amp;$D$92,'CCG data'!$A:$AD,'CCG data'!G$3,FALSE))</f>
        <v>1377</v>
      </c>
      <c r="P468" s="397" t="str">
        <f>IF(OR(ISERROR(VLOOKUP($E468&amp;$D$91&amp;$D$92,'CCG data'!$A:$AD,'CCG data'!B$3,FALSE)),ISBLANK(VLOOKUP($E468&amp;$D$91&amp;$D$92,'CCG data'!$A:$AD,'CCG data'!B$3,FALSE))),"",VLOOKUP($E468&amp;$D$91&amp;$D$92,'CCG data'!$A:$AD,'CCG data'!B$3,FALSE))</f>
        <v/>
      </c>
      <c r="Q468" s="263"/>
      <c r="R468" s="263">
        <f>IF(OR(ISERROR(VLOOKUP($E468&amp;$D$91&amp;$D$92,'CCG data'!$A:$AD,'CCG data'!C$3,FALSE)),ISBLANK(VLOOKUP($E468&amp;$D$91&amp;$D$92,'CCG data'!$A:$AD,'CCG data'!C$3,FALSE))),"",VLOOKUP($E468&amp;$D$91&amp;$D$92,'CCG data'!$A:$AD,'CCG data'!C$3,FALSE))</f>
        <v>0.66230936819172115</v>
      </c>
      <c r="S468" s="263"/>
      <c r="T468" s="263">
        <f>IF(OR(ISERROR(VLOOKUP($E468&amp;$D$91&amp;$D$92,'CCG data'!$A:$AD,'CCG data'!D$3,FALSE)),ISBLANK(VLOOKUP($E468&amp;$D$91&amp;$D$92,'CCG data'!$A:$AD,'CCG data'!D$3,FALSE))),"",VLOOKUP($E468&amp;$D$91&amp;$D$92,'CCG data'!$A:$AD,'CCG data'!D$3,FALSE))</f>
        <v>0.11328976034858387</v>
      </c>
      <c r="U468" s="263"/>
      <c r="V468" s="263">
        <f>IF(OR(ISERROR(VLOOKUP($E468&amp;$D$91&amp;$D$92,'CCG data'!$A:$AD,'CCG data'!E$3,FALSE)),ISBLANK(VLOOKUP($E468&amp;$D$91&amp;$D$92,'CCG data'!$A:$AD,'CCG data'!E$3,FALSE))),"",VLOOKUP($E468&amp;$D$91&amp;$D$92,'CCG data'!$A:$AD,'CCG data'!E$3,FALSE))</f>
        <v>0.22440087145969498</v>
      </c>
      <c r="W468" s="398"/>
      <c r="Z468" s="163">
        <f>IFERROR(VLOOKUP($E468&amp;$D$92, Outliers!$A$4:$P$214,13,FALSE),"0")</f>
        <v>0</v>
      </c>
      <c r="AA468" s="163">
        <f>IFERROR(VLOOKUP($E468&amp;$D$92, Outliers!$A$4:$P$214,14,FALSE),"0")</f>
        <v>1</v>
      </c>
      <c r="AB468" s="163">
        <f>IFERROR(VLOOKUP($E468&amp;$D$92, Outliers!$A$4:$P$214,15,FALSE),"0")</f>
        <v>1</v>
      </c>
    </row>
    <row r="469" spans="4:28" x14ac:dyDescent="0.25">
      <c r="D469" s="318"/>
      <c r="E469" s="103" t="s">
        <v>27</v>
      </c>
      <c r="F469" s="95" t="str">
        <f>IF(P468="","",VLOOKUP($E468&amp;$D$91&amp;$D$92,'CCG data'!$A:$AD,'CCG data'!W$3,FALSE))</f>
        <v/>
      </c>
      <c r="G469" s="96" t="str">
        <f>IF(P468="","",VLOOKUP($E468&amp;$D$91&amp;$D$92,'CCG data'!$A:$AD,'CCG data'!X$3,FALSE))</f>
        <v/>
      </c>
      <c r="H469" s="96">
        <f>IF(R468="","",VLOOKUP($E468&amp;$D$91&amp;$D$92,'CCG data'!$A:$AD,'CCG data'!Y$3,FALSE))</f>
        <v>132.10284840475984</v>
      </c>
      <c r="I469" s="96">
        <f>IF(R468="","",VLOOKUP($E468&amp;$D$91&amp;$D$92,'CCG data'!$A:$AD,'CCG data'!Z$3,FALSE))</f>
        <v>150.44050102588673</v>
      </c>
      <c r="J469" s="96">
        <f>IF(T468="","",VLOOKUP($E468&amp;$D$91&amp;$D$92,'CCG data'!$A:$AD,'CCG data'!AA$3,FALSE))</f>
        <v>23.765883866059372</v>
      </c>
      <c r="K469" s="96">
        <f>IF(T468="","",VLOOKUP($E468&amp;$D$91&amp;$D$92,'CCG data'!$A:$AD,'CCG data'!AB$3,FALSE))</f>
        <v>32.613205819770705</v>
      </c>
      <c r="L469" s="96">
        <f>IF(V468="","",VLOOKUP($E468&amp;$D$91&amp;$D$92,'CCG data'!$A:$AD,'CCG data'!AC$3,FALSE))</f>
        <v>42.846649435912575</v>
      </c>
      <c r="M469" s="96">
        <f>IF(V468="","",VLOOKUP($E468&amp;$D$91&amp;$D$92,'CCG data'!$A:$AD,'CCG data'!AD$3,FALSE))</f>
        <v>53.600562168278493</v>
      </c>
      <c r="N469" s="363"/>
      <c r="P469" s="150" t="str">
        <f>IF(P468="","",VLOOKUP($E468&amp;$D$91&amp;$D$92,'CCG data'!$A:$AD,'CCG data'!I$3,FALSE))</f>
        <v/>
      </c>
      <c r="Q469" s="15" t="str">
        <f>IF(P468="","",VLOOKUP($E468&amp;$D$91&amp;$D$92,'CCG data'!$A:$AD,'CCG data'!J$3,FALSE))</f>
        <v/>
      </c>
      <c r="R469" s="15">
        <f>IF(R468="","",VLOOKUP($E468&amp;$D$91&amp;$D$92,'CCG data'!$A:$AD,'CCG data'!K$3,FALSE))</f>
        <v>0.63700000000000001</v>
      </c>
      <c r="S469" s="15">
        <f>IF(R468="","",VLOOKUP($E468&amp;$D$91&amp;$D$92,'CCG data'!$A:$AD,'CCG data'!L$3,FALSE))</f>
        <v>0.68700000000000006</v>
      </c>
      <c r="T469" s="15">
        <f>IF(T468="","",VLOOKUP($E468&amp;$D$91&amp;$D$92,'CCG data'!$A:$AD,'CCG data'!M$3,FALSE))</f>
        <v>9.8000000000000004E-2</v>
      </c>
      <c r="U469" s="15">
        <f>IF(T468="","",VLOOKUP($E468&amp;$D$91&amp;$D$92,'CCG data'!$A:$AD,'CCG data'!N$3,FALSE))</f>
        <v>0.13100000000000001</v>
      </c>
      <c r="V469" s="15">
        <f>IF(V468="","",VLOOKUP($E468&amp;$D$91&amp;$D$92,'CCG data'!$A:$AD,'CCG data'!O$3,FALSE))</f>
        <v>0.20300000000000001</v>
      </c>
      <c r="W469" s="135">
        <f>IF(V468="","",VLOOKUP($E468&amp;$D$91&amp;$D$92,'CCG data'!$A:$AD,'CCG data'!P$3,FALSE))</f>
        <v>0.247</v>
      </c>
      <c r="Z469" s="163" t="str">
        <f>IFERROR(VLOOKUP($E469&amp;$D$92, Outliers!$A$4:$P$214,13,FALSE),"0")</f>
        <v>0</v>
      </c>
      <c r="AA469" s="163" t="str">
        <f>IFERROR(VLOOKUP($E469&amp;$D$92, Outliers!$A$4:$P$214,14,FALSE),"0")</f>
        <v>0</v>
      </c>
      <c r="AB469" s="163" t="str">
        <f>IFERROR(VLOOKUP($E469&amp;$D$92, Outliers!$A$4:$P$214,15,FALSE),"0")</f>
        <v>0</v>
      </c>
    </row>
    <row r="470" spans="4:28" ht="15.75" x14ac:dyDescent="0.25">
      <c r="D470" s="318"/>
      <c r="E470" s="104" t="s">
        <v>284</v>
      </c>
      <c r="F470" s="405" t="str">
        <f>IF(OR(ISERROR(VLOOKUP($E470&amp;$D$91&amp;$D$92,'CCG data'!$A:$AD,'CCG data'!R$3,FALSE)),ISBLANK(VLOOKUP($E470&amp;$D$91&amp;$D$92,'CCG data'!$A:$AD,'CCG data'!R$3,FALSE))),"",VLOOKUP($E470&amp;$D$91&amp;$D$92,'CCG data'!$A:$AD,'CCG data'!R$3,FALSE))</f>
        <v/>
      </c>
      <c r="G470" s="406"/>
      <c r="H470" s="406">
        <f>IF(OR(ISERROR(VLOOKUP($E470&amp;$D$91&amp;$D$92,'CCG data'!$A:$AD,'CCG data'!S$3,FALSE)),ISBLANK(VLOOKUP($E470&amp;$D$91&amp;$D$92,'CCG data'!$A:$AD,'CCG data'!S$3,FALSE))),"",VLOOKUP($E470&amp;$D$91&amp;$D$92,'CCG data'!$A:$AD,'CCG data'!S$3,FALSE))</f>
        <v>141.27221085889474</v>
      </c>
      <c r="I470" s="406"/>
      <c r="J470" s="406">
        <f>IF(OR(ISERROR(VLOOKUP($E470&amp;$D$91&amp;$D$92,'CCG data'!$A:$AD,'CCG data'!T$3,FALSE)),ISBLANK(VLOOKUP($E470&amp;$D$91&amp;$D$92,'CCG data'!$A:$AD,'CCG data'!T$3,FALSE))),"",VLOOKUP($E470&amp;$D$91&amp;$D$92,'CCG data'!$A:$AD,'CCG data'!T$3,FALSE))</f>
        <v>20.227169735154728</v>
      </c>
      <c r="K470" s="406"/>
      <c r="L470" s="406">
        <f>IF(OR(ISERROR(VLOOKUP($E470&amp;$D$91&amp;$D$92,'CCG data'!$A:$AD,'CCG data'!U$3,FALSE)),ISBLANK(VLOOKUP($E470&amp;$D$91&amp;$D$92,'CCG data'!$A:$AD,'CCG data'!U$3,FALSE))),"",VLOOKUP($E470&amp;$D$91&amp;$D$92,'CCG data'!$A:$AD,'CCG data'!U$3,FALSE))</f>
        <v>31.454688814696325</v>
      </c>
      <c r="M470" s="407"/>
      <c r="N470" s="362">
        <f>IF(OR(ISERROR(VLOOKUP($E470&amp;$D$91&amp;$D$92,'CCG data'!$A:$AD,'CCG data'!G$3,FALSE)),ISBLANK(VLOOKUP($E470&amp;$D$91&amp;$D$92,'CCG data'!$A:$AD,'CCG data'!G$3,FALSE))),"",VLOOKUP($E470&amp;$D$91&amp;$D$92,'CCG data'!$A:$AD,'CCG data'!G$3,FALSE))</f>
        <v>1271</v>
      </c>
      <c r="P470" s="397" t="str">
        <f>IF(OR(ISERROR(VLOOKUP($E470&amp;$D$91&amp;$D$92,'CCG data'!$A:$AD,'CCG data'!B$3,FALSE)),ISBLANK(VLOOKUP($E470&amp;$D$91&amp;$D$92,'CCG data'!$A:$AD,'CCG data'!B$3,FALSE))),"",VLOOKUP($E470&amp;$D$91&amp;$D$92,'CCG data'!$A:$AD,'CCG data'!B$3,FALSE))</f>
        <v/>
      </c>
      <c r="Q470" s="263"/>
      <c r="R470" s="263">
        <f>IF(OR(ISERROR(VLOOKUP($E470&amp;$D$91&amp;$D$92,'CCG data'!$A:$AD,'CCG data'!C$3,FALSE)),ISBLANK(VLOOKUP($E470&amp;$D$91&amp;$D$92,'CCG data'!$A:$AD,'CCG data'!C$3,FALSE))),"",VLOOKUP($E470&amp;$D$91&amp;$D$92,'CCG data'!$A:$AD,'CCG data'!C$3,FALSE))</f>
        <v>0.73564122738001569</v>
      </c>
      <c r="S470" s="263"/>
      <c r="T470" s="263">
        <f>IF(OR(ISERROR(VLOOKUP($E470&amp;$D$91&amp;$D$92,'CCG data'!$A:$AD,'CCG data'!D$3,FALSE)),ISBLANK(VLOOKUP($E470&amp;$D$91&amp;$D$92,'CCG data'!$A:$AD,'CCG data'!D$3,FALSE))),"",VLOOKUP($E470&amp;$D$91&amp;$D$92,'CCG data'!$A:$AD,'CCG data'!D$3,FALSE))</f>
        <v>9.2053501180173095E-2</v>
      </c>
      <c r="U470" s="263"/>
      <c r="V470" s="263">
        <f>IF(OR(ISERROR(VLOOKUP($E470&amp;$D$91&amp;$D$92,'CCG data'!$A:$AD,'CCG data'!E$3,FALSE)),ISBLANK(VLOOKUP($E470&amp;$D$91&amp;$D$92,'CCG data'!$A:$AD,'CCG data'!E$3,FALSE))),"",VLOOKUP($E470&amp;$D$91&amp;$D$92,'CCG data'!$A:$AD,'CCG data'!E$3,FALSE))</f>
        <v>0.17230527143981117</v>
      </c>
      <c r="W470" s="398"/>
      <c r="Z470" s="163">
        <f>IFERROR(VLOOKUP($E470&amp;$D$92, Outliers!$A$4:$P$214,13,FALSE),"0")</f>
        <v>0</v>
      </c>
      <c r="AA470" s="163">
        <f>IFERROR(VLOOKUP($E470&amp;$D$92, Outliers!$A$4:$P$214,14,FALSE),"0")</f>
        <v>0</v>
      </c>
      <c r="AB470" s="163">
        <f>IFERROR(VLOOKUP($E470&amp;$D$92, Outliers!$A$4:$P$214,15,FALSE),"0")</f>
        <v>0</v>
      </c>
    </row>
    <row r="471" spans="4:28" x14ac:dyDescent="0.25">
      <c r="D471" s="318"/>
      <c r="E471" s="103" t="s">
        <v>27</v>
      </c>
      <c r="F471" s="95" t="str">
        <f>IF(P470="","",VLOOKUP($E470&amp;$D$91&amp;$D$92,'CCG data'!$A:$AD,'CCG data'!W$3,FALSE))</f>
        <v/>
      </c>
      <c r="G471" s="96" t="str">
        <f>IF(P470="","",VLOOKUP($E470&amp;$D$91&amp;$D$92,'CCG data'!$A:$AD,'CCG data'!X$3,FALSE))</f>
        <v/>
      </c>
      <c r="H471" s="96">
        <f>IF(R470="","",VLOOKUP($E470&amp;$D$91&amp;$D$92,'CCG data'!$A:$AD,'CCG data'!Y$3,FALSE))</f>
        <v>132.21682402151842</v>
      </c>
      <c r="I471" s="96">
        <f>IF(R470="","",VLOOKUP($E470&amp;$D$91&amp;$D$92,'CCG data'!$A:$AD,'CCG data'!Z$3,FALSE))</f>
        <v>150.32759769627106</v>
      </c>
      <c r="J471" s="96">
        <f>IF(T470="","",VLOOKUP($E470&amp;$D$91&amp;$D$92,'CCG data'!$A:$AD,'CCG data'!AA$3,FALSE))</f>
        <v>16.561964828238757</v>
      </c>
      <c r="K471" s="96">
        <f>IF(T470="","",VLOOKUP($E470&amp;$D$91&amp;$D$92,'CCG data'!$A:$AD,'CCG data'!AB$3,FALSE))</f>
        <v>23.892374642070699</v>
      </c>
      <c r="L471" s="96">
        <f>IF(V470="","",VLOOKUP($E470&amp;$D$91&amp;$D$92,'CCG data'!$A:$AD,'CCG data'!AC$3,FALSE))</f>
        <v>27.28868745892548</v>
      </c>
      <c r="M471" s="96">
        <f>IF(V470="","",VLOOKUP($E470&amp;$D$91&amp;$D$92,'CCG data'!$A:$AD,'CCG data'!AD$3,FALSE))</f>
        <v>35.620690170467171</v>
      </c>
      <c r="N471" s="363"/>
      <c r="P471" s="150" t="str">
        <f>IF(P470="","",VLOOKUP($E470&amp;$D$91&amp;$D$92,'CCG data'!$A:$AD,'CCG data'!I$3,FALSE))</f>
        <v/>
      </c>
      <c r="Q471" s="15" t="str">
        <f>IF(P470="","",VLOOKUP($E470&amp;$D$91&amp;$D$92,'CCG data'!$A:$AD,'CCG data'!J$3,FALSE))</f>
        <v/>
      </c>
      <c r="R471" s="15">
        <f>IF(R470="","",VLOOKUP($E470&amp;$D$91&amp;$D$92,'CCG data'!$A:$AD,'CCG data'!K$3,FALSE))</f>
        <v>0.71099999999999997</v>
      </c>
      <c r="S471" s="15">
        <f>IF(R470="","",VLOOKUP($E470&amp;$D$91&amp;$D$92,'CCG data'!$A:$AD,'CCG data'!L$3,FALSE))</f>
        <v>0.75900000000000001</v>
      </c>
      <c r="T471" s="15">
        <f>IF(T470="","",VLOOKUP($E470&amp;$D$91&amp;$D$92,'CCG data'!$A:$AD,'CCG data'!M$3,FALSE))</f>
        <v>7.6999999999999999E-2</v>
      </c>
      <c r="U471" s="15">
        <f>IF(T470="","",VLOOKUP($E470&amp;$D$91&amp;$D$92,'CCG data'!$A:$AD,'CCG data'!N$3,FALSE))</f>
        <v>0.109</v>
      </c>
      <c r="V471" s="15">
        <f>IF(V470="","",VLOOKUP($E470&amp;$D$91&amp;$D$92,'CCG data'!$A:$AD,'CCG data'!O$3,FALSE))</f>
        <v>0.153</v>
      </c>
      <c r="W471" s="135">
        <f>IF(V470="","",VLOOKUP($E470&amp;$D$91&amp;$D$92,'CCG data'!$A:$AD,'CCG data'!P$3,FALSE))</f>
        <v>0.19400000000000001</v>
      </c>
      <c r="Z471" s="163" t="str">
        <f>IFERROR(VLOOKUP($E471&amp;$D$92, Outliers!$A$4:$P$214,13,FALSE),"0")</f>
        <v>0</v>
      </c>
      <c r="AA471" s="163" t="str">
        <f>IFERROR(VLOOKUP($E471&amp;$D$92, Outliers!$A$4:$P$214,14,FALSE),"0")</f>
        <v>0</v>
      </c>
      <c r="AB471" s="163" t="str">
        <f>IFERROR(VLOOKUP($E471&amp;$D$92, Outliers!$A$4:$P$214,15,FALSE),"0")</f>
        <v>0</v>
      </c>
    </row>
    <row r="472" spans="4:28" ht="15.75" x14ac:dyDescent="0.25">
      <c r="D472" s="318"/>
      <c r="E472" s="104" t="s">
        <v>285</v>
      </c>
      <c r="F472" s="405" t="str">
        <f>IF(OR(ISERROR(VLOOKUP($E472&amp;$D$91&amp;$D$92,'CCG data'!$A:$AD,'CCG data'!R$3,FALSE)),ISBLANK(VLOOKUP($E472&amp;$D$91&amp;$D$92,'CCG data'!$A:$AD,'CCG data'!R$3,FALSE))),"",VLOOKUP($E472&amp;$D$91&amp;$D$92,'CCG data'!$A:$AD,'CCG data'!R$3,FALSE))</f>
        <v/>
      </c>
      <c r="G472" s="406"/>
      <c r="H472" s="406">
        <f>IF(OR(ISERROR(VLOOKUP($E472&amp;$D$91&amp;$D$92,'CCG data'!$A:$AD,'CCG data'!S$3,FALSE)),ISBLANK(VLOOKUP($E472&amp;$D$91&amp;$D$92,'CCG data'!$A:$AD,'CCG data'!S$3,FALSE))),"",VLOOKUP($E472&amp;$D$91&amp;$D$92,'CCG data'!$A:$AD,'CCG data'!S$3,FALSE))</f>
        <v>95.975485909716866</v>
      </c>
      <c r="I472" s="406"/>
      <c r="J472" s="406">
        <f>IF(OR(ISERROR(VLOOKUP($E472&amp;$D$91&amp;$D$92,'CCG data'!$A:$AD,'CCG data'!T$3,FALSE)),ISBLANK(VLOOKUP($E472&amp;$D$91&amp;$D$92,'CCG data'!$A:$AD,'CCG data'!T$3,FALSE))),"",VLOOKUP($E472&amp;$D$91&amp;$D$92,'CCG data'!$A:$AD,'CCG data'!T$3,FALSE))</f>
        <v>22.094675556217915</v>
      </c>
      <c r="K472" s="406"/>
      <c r="L472" s="406">
        <f>IF(OR(ISERROR(VLOOKUP($E472&amp;$D$91&amp;$D$92,'CCG data'!$A:$AD,'CCG data'!U$3,FALSE)),ISBLANK(VLOOKUP($E472&amp;$D$91&amp;$D$92,'CCG data'!$A:$AD,'CCG data'!U$3,FALSE))),"",VLOOKUP($E472&amp;$D$91&amp;$D$92,'CCG data'!$A:$AD,'CCG data'!U$3,FALSE))</f>
        <v>35.116951641519826</v>
      </c>
      <c r="M472" s="407"/>
      <c r="N472" s="362">
        <f>IF(OR(ISERROR(VLOOKUP($E472&amp;$D$91&amp;$D$92,'CCG data'!$A:$AD,'CCG data'!G$3,FALSE)),ISBLANK(VLOOKUP($E472&amp;$D$91&amp;$D$92,'CCG data'!$A:$AD,'CCG data'!G$3,FALSE))),"",VLOOKUP($E472&amp;$D$91&amp;$D$92,'CCG data'!$A:$AD,'CCG data'!G$3,FALSE))</f>
        <v>1179</v>
      </c>
      <c r="P472" s="397" t="str">
        <f>IF(OR(ISERROR(VLOOKUP($E472&amp;$D$91&amp;$D$92,'CCG data'!$A:$AD,'CCG data'!B$3,FALSE)),ISBLANK(VLOOKUP($E472&amp;$D$91&amp;$D$92,'CCG data'!$A:$AD,'CCG data'!B$3,FALSE))),"",VLOOKUP($E472&amp;$D$91&amp;$D$92,'CCG data'!$A:$AD,'CCG data'!B$3,FALSE))</f>
        <v/>
      </c>
      <c r="Q472" s="263"/>
      <c r="R472" s="263">
        <f>IF(OR(ISERROR(VLOOKUP($E472&amp;$D$91&amp;$D$92,'CCG data'!$A:$AD,'CCG data'!C$3,FALSE)),ISBLANK(VLOOKUP($E472&amp;$D$91&amp;$D$92,'CCG data'!$A:$AD,'CCG data'!C$3,FALSE))),"",VLOOKUP($E472&amp;$D$91&amp;$D$92,'CCG data'!$A:$AD,'CCG data'!C$3,FALSE))</f>
        <v>0.64631043256997456</v>
      </c>
      <c r="S472" s="263"/>
      <c r="T472" s="263">
        <f>IF(OR(ISERROR(VLOOKUP($E472&amp;$D$91&amp;$D$92,'CCG data'!$A:$AD,'CCG data'!D$3,FALSE)),ISBLANK(VLOOKUP($E472&amp;$D$91&amp;$D$92,'CCG data'!$A:$AD,'CCG data'!D$3,FALSE))),"",VLOOKUP($E472&amp;$D$91&amp;$D$92,'CCG data'!$A:$AD,'CCG data'!D$3,FALSE))</f>
        <v>0.11365564037319763</v>
      </c>
      <c r="U472" s="263"/>
      <c r="V472" s="263">
        <f>IF(OR(ISERROR(VLOOKUP($E472&amp;$D$91&amp;$D$92,'CCG data'!$A:$AD,'CCG data'!E$3,FALSE)),ISBLANK(VLOOKUP($E472&amp;$D$91&amp;$D$92,'CCG data'!$A:$AD,'CCG data'!E$3,FALSE))),"",VLOOKUP($E472&amp;$D$91&amp;$D$92,'CCG data'!$A:$AD,'CCG data'!E$3,FALSE))</f>
        <v>0.24003392705682783</v>
      </c>
      <c r="W472" s="398"/>
      <c r="Z472" s="163">
        <f>IFERROR(VLOOKUP($E472&amp;$D$92, Outliers!$A$4:$P$214,13,FALSE),"0")</f>
        <v>1</v>
      </c>
      <c r="AA472" s="163">
        <f>IFERROR(VLOOKUP($E472&amp;$D$92, Outliers!$A$4:$P$214,14,FALSE),"0")</f>
        <v>0</v>
      </c>
      <c r="AB472" s="163">
        <f>IFERROR(VLOOKUP($E472&amp;$D$92, Outliers!$A$4:$P$214,15,FALSE),"0")</f>
        <v>1</v>
      </c>
    </row>
    <row r="473" spans="4:28" x14ac:dyDescent="0.25">
      <c r="D473" s="318"/>
      <c r="E473" s="103" t="s">
        <v>27</v>
      </c>
      <c r="F473" s="95" t="str">
        <f>IF(P472="","",VLOOKUP($E472&amp;$D$91&amp;$D$92,'CCG data'!$A:$AD,'CCG data'!W$3,FALSE))</f>
        <v/>
      </c>
      <c r="G473" s="96" t="str">
        <f>IF(P472="","",VLOOKUP($E472&amp;$D$91&amp;$D$92,'CCG data'!$A:$AD,'CCG data'!X$3,FALSE))</f>
        <v/>
      </c>
      <c r="H473" s="96">
        <f>IF(R472="","",VLOOKUP($E472&amp;$D$91&amp;$D$92,'CCG data'!$A:$AD,'CCG data'!Y$3,FALSE))</f>
        <v>89.160908876362683</v>
      </c>
      <c r="I473" s="96">
        <f>IF(R472="","",VLOOKUP($E472&amp;$D$91&amp;$D$92,'CCG data'!$A:$AD,'CCG data'!Z$3,FALSE))</f>
        <v>102.79006294307105</v>
      </c>
      <c r="J473" s="96">
        <f>IF(T472="","",VLOOKUP($E472&amp;$D$91&amp;$D$92,'CCG data'!$A:$AD,'CCG data'!AA$3,FALSE))</f>
        <v>18.353644609267654</v>
      </c>
      <c r="K473" s="96">
        <f>IF(T472="","",VLOOKUP($E472&amp;$D$91&amp;$D$92,'CCG data'!$A:$AD,'CCG data'!AB$3,FALSE))</f>
        <v>25.835706503168176</v>
      </c>
      <c r="L473" s="96">
        <f>IF(V472="","",VLOOKUP($E472&amp;$D$91&amp;$D$92,'CCG data'!$A:$AD,'CCG data'!AC$3,FALSE))</f>
        <v>31.025478890520262</v>
      </c>
      <c r="M473" s="96">
        <f>IF(V472="","",VLOOKUP($E472&amp;$D$91&amp;$D$92,'CCG data'!$A:$AD,'CCG data'!AD$3,FALSE))</f>
        <v>39.20842439251939</v>
      </c>
      <c r="N473" s="363"/>
      <c r="P473" s="150" t="str">
        <f>IF(P472="","",VLOOKUP($E472&amp;$D$91&amp;$D$92,'CCG data'!$A:$AD,'CCG data'!I$3,FALSE))</f>
        <v/>
      </c>
      <c r="Q473" s="15" t="str">
        <f>IF(P472="","",VLOOKUP($E472&amp;$D$91&amp;$D$92,'CCG data'!$A:$AD,'CCG data'!J$3,FALSE))</f>
        <v/>
      </c>
      <c r="R473" s="15">
        <f>IF(R472="","",VLOOKUP($E472&amp;$D$91&amp;$D$92,'CCG data'!$A:$AD,'CCG data'!K$3,FALSE))</f>
        <v>0.61899999999999999</v>
      </c>
      <c r="S473" s="15">
        <f>IF(R472="","",VLOOKUP($E472&amp;$D$91&amp;$D$92,'CCG data'!$A:$AD,'CCG data'!L$3,FALSE))</f>
        <v>0.67300000000000004</v>
      </c>
      <c r="T473" s="15">
        <f>IF(T472="","",VLOOKUP($E472&amp;$D$91&amp;$D$92,'CCG data'!$A:$AD,'CCG data'!M$3,FALSE))</f>
        <v>9.7000000000000003E-2</v>
      </c>
      <c r="U473" s="15">
        <f>IF(T472="","",VLOOKUP($E472&amp;$D$91&amp;$D$92,'CCG data'!$A:$AD,'CCG data'!N$3,FALSE))</f>
        <v>0.13300000000000001</v>
      </c>
      <c r="V473" s="15">
        <f>IF(V472="","",VLOOKUP($E472&amp;$D$91&amp;$D$92,'CCG data'!$A:$AD,'CCG data'!O$3,FALSE))</f>
        <v>0.217</v>
      </c>
      <c r="W473" s="135">
        <f>IF(V472="","",VLOOKUP($E472&amp;$D$91&amp;$D$92,'CCG data'!$A:$AD,'CCG data'!P$3,FALSE))</f>
        <v>0.26500000000000001</v>
      </c>
      <c r="Z473" s="163" t="str">
        <f>IFERROR(VLOOKUP($E473&amp;$D$92, Outliers!$A$4:$P$214,13,FALSE),"0")</f>
        <v>0</v>
      </c>
      <c r="AA473" s="163" t="str">
        <f>IFERROR(VLOOKUP($E473&amp;$D$92, Outliers!$A$4:$P$214,14,FALSE),"0")</f>
        <v>0</v>
      </c>
      <c r="AB473" s="163" t="str">
        <f>IFERROR(VLOOKUP($E473&amp;$D$92, Outliers!$A$4:$P$214,15,FALSE),"0")</f>
        <v>0</v>
      </c>
    </row>
    <row r="474" spans="4:28" ht="15.75" x14ac:dyDescent="0.25">
      <c r="D474" s="318"/>
      <c r="E474" s="104" t="s">
        <v>286</v>
      </c>
      <c r="F474" s="405" t="str">
        <f>IF(OR(ISERROR(VLOOKUP($E474&amp;$D$91&amp;$D$92,'CCG data'!$A:$AD,'CCG data'!R$3,FALSE)),ISBLANK(VLOOKUP($E474&amp;$D$91&amp;$D$92,'CCG data'!$A:$AD,'CCG data'!R$3,FALSE))),"",VLOOKUP($E474&amp;$D$91&amp;$D$92,'CCG data'!$A:$AD,'CCG data'!R$3,FALSE))</f>
        <v/>
      </c>
      <c r="G474" s="406"/>
      <c r="H474" s="406">
        <f>IF(OR(ISERROR(VLOOKUP($E474&amp;$D$91&amp;$D$92,'CCG data'!$A:$AD,'CCG data'!S$3,FALSE)),ISBLANK(VLOOKUP($E474&amp;$D$91&amp;$D$92,'CCG data'!$A:$AD,'CCG data'!S$3,FALSE))),"",VLOOKUP($E474&amp;$D$91&amp;$D$92,'CCG data'!$A:$AD,'CCG data'!S$3,FALSE))</f>
        <v>117.63054663489389</v>
      </c>
      <c r="I474" s="406"/>
      <c r="J474" s="406">
        <f>IF(OR(ISERROR(VLOOKUP($E474&amp;$D$91&amp;$D$92,'CCG data'!$A:$AD,'CCG data'!T$3,FALSE)),ISBLANK(VLOOKUP($E474&amp;$D$91&amp;$D$92,'CCG data'!$A:$AD,'CCG data'!T$3,FALSE))),"",VLOOKUP($E474&amp;$D$91&amp;$D$92,'CCG data'!$A:$AD,'CCG data'!T$3,FALSE))</f>
        <v>9.9047775594460106</v>
      </c>
      <c r="K474" s="406"/>
      <c r="L474" s="406">
        <f>IF(OR(ISERROR(VLOOKUP($E474&amp;$D$91&amp;$D$92,'CCG data'!$A:$AD,'CCG data'!U$3,FALSE)),ISBLANK(VLOOKUP($E474&amp;$D$91&amp;$D$92,'CCG data'!$A:$AD,'CCG data'!U$3,FALSE))),"",VLOOKUP($E474&amp;$D$91&amp;$D$92,'CCG data'!$A:$AD,'CCG data'!U$3,FALSE))</f>
        <v>21.571268916508728</v>
      </c>
      <c r="M474" s="407"/>
      <c r="N474" s="362">
        <f>IF(OR(ISERROR(VLOOKUP($E474&amp;$D$91&amp;$D$92,'CCG data'!$A:$AD,'CCG data'!G$3,FALSE)),ISBLANK(VLOOKUP($E474&amp;$D$91&amp;$D$92,'CCG data'!$A:$AD,'CCG data'!G$3,FALSE))),"",VLOOKUP($E474&amp;$D$91&amp;$D$92,'CCG data'!$A:$AD,'CCG data'!G$3,FALSE))</f>
        <v>1167</v>
      </c>
      <c r="P474" s="397" t="str">
        <f>IF(OR(ISERROR(VLOOKUP($E474&amp;$D$91&amp;$D$92,'CCG data'!$A:$AD,'CCG data'!B$3,FALSE)),ISBLANK(VLOOKUP($E474&amp;$D$91&amp;$D$92,'CCG data'!$A:$AD,'CCG data'!B$3,FALSE))),"",VLOOKUP($E474&amp;$D$91&amp;$D$92,'CCG data'!$A:$AD,'CCG data'!B$3,FALSE))</f>
        <v/>
      </c>
      <c r="Q474" s="263"/>
      <c r="R474" s="263">
        <f>IF(OR(ISERROR(VLOOKUP($E474&amp;$D$91&amp;$D$92,'CCG data'!$A:$AD,'CCG data'!C$3,FALSE)),ISBLANK(VLOOKUP($E474&amp;$D$91&amp;$D$92,'CCG data'!$A:$AD,'CCG data'!C$3,FALSE))),"",VLOOKUP($E474&amp;$D$91&amp;$D$92,'CCG data'!$A:$AD,'CCG data'!C$3,FALSE))</f>
        <v>0.79862896315338472</v>
      </c>
      <c r="S474" s="263"/>
      <c r="T474" s="263">
        <f>IF(OR(ISERROR(VLOOKUP($E474&amp;$D$91&amp;$D$92,'CCG data'!$A:$AD,'CCG data'!D$3,FALSE)),ISBLANK(VLOOKUP($E474&amp;$D$91&amp;$D$92,'CCG data'!$A:$AD,'CCG data'!D$3,FALSE))),"",VLOOKUP($E474&amp;$D$91&amp;$D$92,'CCG data'!$A:$AD,'CCG data'!D$3,FALSE))</f>
        <v>5.5698371893744644E-2</v>
      </c>
      <c r="U474" s="263"/>
      <c r="V474" s="263">
        <f>IF(OR(ISERROR(VLOOKUP($E474&amp;$D$91&amp;$D$92,'CCG data'!$A:$AD,'CCG data'!E$3,FALSE)),ISBLANK(VLOOKUP($E474&amp;$D$91&amp;$D$92,'CCG data'!$A:$AD,'CCG data'!E$3,FALSE))),"",VLOOKUP($E474&amp;$D$91&amp;$D$92,'CCG data'!$A:$AD,'CCG data'!E$3,FALSE))</f>
        <v>0.1456726649528706</v>
      </c>
      <c r="W474" s="398"/>
      <c r="Z474" s="163">
        <f>IFERROR(VLOOKUP($E474&amp;$D$92, Outliers!$A$4:$P$214,13,FALSE),"0")</f>
        <v>1</v>
      </c>
      <c r="AA474" s="163">
        <f>IFERROR(VLOOKUP($E474&amp;$D$92, Outliers!$A$4:$P$214,14,FALSE),"0")</f>
        <v>1</v>
      </c>
      <c r="AB474" s="163">
        <f>IFERROR(VLOOKUP($E474&amp;$D$92, Outliers!$A$4:$P$214,15,FALSE),"0")</f>
        <v>1</v>
      </c>
    </row>
    <row r="475" spans="4:28" x14ac:dyDescent="0.25">
      <c r="D475" s="318"/>
      <c r="E475" s="103" t="s">
        <v>27</v>
      </c>
      <c r="F475" s="95" t="str">
        <f>IF(P474="","",VLOOKUP($E474&amp;$D$91&amp;$D$92,'CCG data'!$A:$AD,'CCG data'!W$3,FALSE))</f>
        <v/>
      </c>
      <c r="G475" s="96" t="str">
        <f>IF(P474="","",VLOOKUP($E474&amp;$D$91&amp;$D$92,'CCG data'!$A:$AD,'CCG data'!X$3,FALSE))</f>
        <v/>
      </c>
      <c r="H475" s="96">
        <f>IF(R474="","",VLOOKUP($E474&amp;$D$91&amp;$D$92,'CCG data'!$A:$AD,'CCG data'!Y$3,FALSE))</f>
        <v>110.07843796771644</v>
      </c>
      <c r="I475" s="96">
        <f>IF(R474="","",VLOOKUP($E474&amp;$D$91&amp;$D$92,'CCG data'!$A:$AD,'CCG data'!Z$3,FALSE))</f>
        <v>125.18265530207134</v>
      </c>
      <c r="J475" s="96">
        <f>IF(T474="","",VLOOKUP($E474&amp;$D$91&amp;$D$92,'CCG data'!$A:$AD,'CCG data'!AA$3,FALSE))</f>
        <v>7.4968461061739848</v>
      </c>
      <c r="K475" s="96">
        <f>IF(T474="","",VLOOKUP($E474&amp;$D$91&amp;$D$92,'CCG data'!$A:$AD,'CCG data'!AB$3,FALSE))</f>
        <v>12.312709012718036</v>
      </c>
      <c r="L475" s="96">
        <f>IF(V474="","",VLOOKUP($E474&amp;$D$91&amp;$D$92,'CCG data'!$A:$AD,'CCG data'!AC$3,FALSE))</f>
        <v>18.328564943809873</v>
      </c>
      <c r="M475" s="96">
        <f>IF(V474="","",VLOOKUP($E474&amp;$D$91&amp;$D$92,'CCG data'!$A:$AD,'CCG data'!AD$3,FALSE))</f>
        <v>24.813972889207584</v>
      </c>
      <c r="N475" s="363"/>
      <c r="P475" s="150" t="str">
        <f>IF(P474="","",VLOOKUP($E474&amp;$D$91&amp;$D$92,'CCG data'!$A:$AD,'CCG data'!I$3,FALSE))</f>
        <v/>
      </c>
      <c r="Q475" s="15" t="str">
        <f>IF(P474="","",VLOOKUP($E474&amp;$D$91&amp;$D$92,'CCG data'!$A:$AD,'CCG data'!J$3,FALSE))</f>
        <v/>
      </c>
      <c r="R475" s="15">
        <f>IF(R474="","",VLOOKUP($E474&amp;$D$91&amp;$D$92,'CCG data'!$A:$AD,'CCG data'!K$3,FALSE))</f>
        <v>0.77500000000000002</v>
      </c>
      <c r="S475" s="15">
        <f>IF(R474="","",VLOOKUP($E474&amp;$D$91&amp;$D$92,'CCG data'!$A:$AD,'CCG data'!L$3,FALSE))</f>
        <v>0.82099999999999995</v>
      </c>
      <c r="T475" s="15">
        <f>IF(T474="","",VLOOKUP($E474&amp;$D$91&amp;$D$92,'CCG data'!$A:$AD,'CCG data'!M$3,FALSE))</f>
        <v>4.3999999999999997E-2</v>
      </c>
      <c r="U475" s="15">
        <f>IF(T474="","",VLOOKUP($E474&amp;$D$91&amp;$D$92,'CCG data'!$A:$AD,'CCG data'!N$3,FALSE))</f>
        <v>7.0000000000000007E-2</v>
      </c>
      <c r="V475" s="15">
        <f>IF(V474="","",VLOOKUP($E474&amp;$D$91&amp;$D$92,'CCG data'!$A:$AD,'CCG data'!O$3,FALSE))</f>
        <v>0.127</v>
      </c>
      <c r="W475" s="135">
        <f>IF(V474="","",VLOOKUP($E474&amp;$D$91&amp;$D$92,'CCG data'!$A:$AD,'CCG data'!P$3,FALSE))</f>
        <v>0.16700000000000001</v>
      </c>
      <c r="Z475" s="163" t="str">
        <f>IFERROR(VLOOKUP($E475&amp;$D$92, Outliers!$A$4:$P$214,13,FALSE),"0")</f>
        <v>0</v>
      </c>
      <c r="AA475" s="163" t="str">
        <f>IFERROR(VLOOKUP($E475&amp;$D$92, Outliers!$A$4:$P$214,14,FALSE),"0")</f>
        <v>0</v>
      </c>
      <c r="AB475" s="163" t="str">
        <f>IFERROR(VLOOKUP($E475&amp;$D$92, Outliers!$A$4:$P$214,15,FALSE),"0")</f>
        <v>0</v>
      </c>
    </row>
    <row r="476" spans="4:28" ht="15.75" x14ac:dyDescent="0.25">
      <c r="D476" s="318"/>
      <c r="E476" s="104" t="s">
        <v>287</v>
      </c>
      <c r="F476" s="405" t="str">
        <f>IF(OR(ISERROR(VLOOKUP($E476&amp;$D$91&amp;$D$92,'CCG data'!$A:$AD,'CCG data'!R$3,FALSE)),ISBLANK(VLOOKUP($E476&amp;$D$91&amp;$D$92,'CCG data'!$A:$AD,'CCG data'!R$3,FALSE))),"",VLOOKUP($E476&amp;$D$91&amp;$D$92,'CCG data'!$A:$AD,'CCG data'!R$3,FALSE))</f>
        <v/>
      </c>
      <c r="G476" s="406"/>
      <c r="H476" s="406">
        <f>IF(OR(ISERROR(VLOOKUP($E476&amp;$D$91&amp;$D$92,'CCG data'!$A:$AD,'CCG data'!S$3,FALSE)),ISBLANK(VLOOKUP($E476&amp;$D$91&amp;$D$92,'CCG data'!$A:$AD,'CCG data'!S$3,FALSE))),"",VLOOKUP($E476&amp;$D$91&amp;$D$92,'CCG data'!$A:$AD,'CCG data'!S$3,FALSE))</f>
        <v>146.44935629321063</v>
      </c>
      <c r="I476" s="406"/>
      <c r="J476" s="406">
        <f>IF(OR(ISERROR(VLOOKUP($E476&amp;$D$91&amp;$D$92,'CCG data'!$A:$AD,'CCG data'!T$3,FALSE)),ISBLANK(VLOOKUP($E476&amp;$D$91&amp;$D$92,'CCG data'!$A:$AD,'CCG data'!T$3,FALSE))),"",VLOOKUP($E476&amp;$D$91&amp;$D$92,'CCG data'!$A:$AD,'CCG data'!T$3,FALSE))</f>
        <v>18.630531820155959</v>
      </c>
      <c r="K476" s="406"/>
      <c r="L476" s="406">
        <f>IF(OR(ISERROR(VLOOKUP($E476&amp;$D$91&amp;$D$92,'CCG data'!$A:$AD,'CCG data'!U$3,FALSE)),ISBLANK(VLOOKUP($E476&amp;$D$91&amp;$D$92,'CCG data'!$A:$AD,'CCG data'!U$3,FALSE))),"",VLOOKUP($E476&amp;$D$91&amp;$D$92,'CCG data'!$A:$AD,'CCG data'!U$3,FALSE))</f>
        <v>28.046368739929761</v>
      </c>
      <c r="M476" s="407"/>
      <c r="N476" s="362">
        <f>IF(OR(ISERROR(VLOOKUP($E476&amp;$D$91&amp;$D$92,'CCG data'!$A:$AD,'CCG data'!G$3,FALSE)),ISBLANK(VLOOKUP($E476&amp;$D$91&amp;$D$92,'CCG data'!$A:$AD,'CCG data'!G$3,FALSE))),"",VLOOKUP($E476&amp;$D$91&amp;$D$92,'CCG data'!$A:$AD,'CCG data'!G$3,FALSE))</f>
        <v>1981</v>
      </c>
      <c r="P476" s="397" t="str">
        <f>IF(OR(ISERROR(VLOOKUP($E476&amp;$D$91&amp;$D$92,'CCG data'!$A:$AD,'CCG data'!B$3,FALSE)),ISBLANK(VLOOKUP($E476&amp;$D$91&amp;$D$92,'CCG data'!$A:$AD,'CCG data'!B$3,FALSE))),"",VLOOKUP($E476&amp;$D$91&amp;$D$92,'CCG data'!$A:$AD,'CCG data'!B$3,FALSE))</f>
        <v/>
      </c>
      <c r="Q476" s="263"/>
      <c r="R476" s="263">
        <f>IF(OR(ISERROR(VLOOKUP($E476&amp;$D$91&amp;$D$92,'CCG data'!$A:$AD,'CCG data'!C$3,FALSE)),ISBLANK(VLOOKUP($E476&amp;$D$91&amp;$D$92,'CCG data'!$A:$AD,'CCG data'!C$3,FALSE))),"",VLOOKUP($E476&amp;$D$91&amp;$D$92,'CCG data'!$A:$AD,'CCG data'!C$3,FALSE))</f>
        <v>0.76426047450782431</v>
      </c>
      <c r="S476" s="263"/>
      <c r="T476" s="263">
        <f>IF(OR(ISERROR(VLOOKUP($E476&amp;$D$91&amp;$D$92,'CCG data'!$A:$AD,'CCG data'!D$3,FALSE)),ISBLANK(VLOOKUP($E476&amp;$D$91&amp;$D$92,'CCG data'!$A:$AD,'CCG data'!D$3,FALSE))),"",VLOOKUP($E476&amp;$D$91&amp;$D$92,'CCG data'!$A:$AD,'CCG data'!D$3,FALSE))</f>
        <v>8.8339222614840993E-2</v>
      </c>
      <c r="U476" s="263"/>
      <c r="V476" s="263">
        <f>IF(OR(ISERROR(VLOOKUP($E476&amp;$D$91&amp;$D$92,'CCG data'!$A:$AD,'CCG data'!E$3,FALSE)),ISBLANK(VLOOKUP($E476&amp;$D$91&amp;$D$92,'CCG data'!$A:$AD,'CCG data'!E$3,FALSE))),"",VLOOKUP($E476&amp;$D$91&amp;$D$92,'CCG data'!$A:$AD,'CCG data'!E$3,FALSE))</f>
        <v>0.14740030287733469</v>
      </c>
      <c r="W476" s="398"/>
      <c r="Z476" s="163">
        <f>IFERROR(VLOOKUP($E476&amp;$D$92, Outliers!$A$4:$P$214,13,FALSE),"0")</f>
        <v>1</v>
      </c>
      <c r="AA476" s="163">
        <f>IFERROR(VLOOKUP($E476&amp;$D$92, Outliers!$A$4:$P$214,14,FALSE),"0")</f>
        <v>0</v>
      </c>
      <c r="AB476" s="163">
        <f>IFERROR(VLOOKUP($E476&amp;$D$92, Outliers!$A$4:$P$214,15,FALSE),"0")</f>
        <v>0</v>
      </c>
    </row>
    <row r="477" spans="4:28" x14ac:dyDescent="0.25">
      <c r="D477" s="318"/>
      <c r="E477" s="103" t="s">
        <v>27</v>
      </c>
      <c r="F477" s="95" t="str">
        <f>IF(P476="","",VLOOKUP($E476&amp;$D$91&amp;$D$92,'CCG data'!$A:$AD,'CCG data'!W$3,FALSE))</f>
        <v/>
      </c>
      <c r="G477" s="96" t="str">
        <f>IF(P476="","",VLOOKUP($E476&amp;$D$91&amp;$D$92,'CCG data'!$A:$AD,'CCG data'!X$3,FALSE))</f>
        <v/>
      </c>
      <c r="H477" s="96">
        <f>IF(R476="","",VLOOKUP($E476&amp;$D$91&amp;$D$92,'CCG data'!$A:$AD,'CCG data'!Y$3,FALSE))</f>
        <v>139.07234240818966</v>
      </c>
      <c r="I477" s="96">
        <f>IF(R476="","",VLOOKUP($E476&amp;$D$91&amp;$D$92,'CCG data'!$A:$AD,'CCG data'!Z$3,FALSE))</f>
        <v>153.8263701782316</v>
      </c>
      <c r="J477" s="96">
        <f>IF(T476="","",VLOOKUP($E476&amp;$D$91&amp;$D$92,'CCG data'!$A:$AD,'CCG data'!AA$3,FALSE))</f>
        <v>15.8701935967715</v>
      </c>
      <c r="K477" s="96">
        <f>IF(T476="","",VLOOKUP($E476&amp;$D$91&amp;$D$92,'CCG data'!$A:$AD,'CCG data'!AB$3,FALSE))</f>
        <v>21.390870043540417</v>
      </c>
      <c r="L477" s="96">
        <f>IF(V476="","",VLOOKUP($E476&amp;$D$91&amp;$D$92,'CCG data'!$A:$AD,'CCG data'!AC$3,FALSE))</f>
        <v>24.829441151362829</v>
      </c>
      <c r="M477" s="96">
        <f>IF(V476="","",VLOOKUP($E476&amp;$D$91&amp;$D$92,'CCG data'!$A:$AD,'CCG data'!AD$3,FALSE))</f>
        <v>31.263296328496693</v>
      </c>
      <c r="N477" s="363"/>
      <c r="P477" s="150" t="str">
        <f>IF(P476="","",VLOOKUP($E476&amp;$D$91&amp;$D$92,'CCG data'!$A:$AD,'CCG data'!I$3,FALSE))</f>
        <v/>
      </c>
      <c r="Q477" s="15" t="str">
        <f>IF(P476="","",VLOOKUP($E476&amp;$D$91&amp;$D$92,'CCG data'!$A:$AD,'CCG data'!J$3,FALSE))</f>
        <v/>
      </c>
      <c r="R477" s="15">
        <f>IF(R476="","",VLOOKUP($E476&amp;$D$91&amp;$D$92,'CCG data'!$A:$AD,'CCG data'!K$3,FALSE))</f>
        <v>0.745</v>
      </c>
      <c r="S477" s="15">
        <f>IF(R476="","",VLOOKUP($E476&amp;$D$91&amp;$D$92,'CCG data'!$A:$AD,'CCG data'!L$3,FALSE))</f>
        <v>0.78200000000000003</v>
      </c>
      <c r="T477" s="15">
        <f>IF(T476="","",VLOOKUP($E476&amp;$D$91&amp;$D$92,'CCG data'!$A:$AD,'CCG data'!M$3,FALSE))</f>
        <v>7.6999999999999999E-2</v>
      </c>
      <c r="U477" s="15">
        <f>IF(T476="","",VLOOKUP($E476&amp;$D$91&amp;$D$92,'CCG data'!$A:$AD,'CCG data'!N$3,FALSE))</f>
        <v>0.10199999999999999</v>
      </c>
      <c r="V477" s="15">
        <f>IF(V476="","",VLOOKUP($E476&amp;$D$91&amp;$D$92,'CCG data'!$A:$AD,'CCG data'!O$3,FALSE))</f>
        <v>0.13200000000000001</v>
      </c>
      <c r="W477" s="135">
        <f>IF(V476="","",VLOOKUP($E476&amp;$D$91&amp;$D$92,'CCG data'!$A:$AD,'CCG data'!P$3,FALSE))</f>
        <v>0.16400000000000001</v>
      </c>
      <c r="Z477" s="163" t="str">
        <f>IFERROR(VLOOKUP($E477&amp;$D$92, Outliers!$A$4:$P$214,13,FALSE),"0")</f>
        <v>0</v>
      </c>
      <c r="AA477" s="163" t="str">
        <f>IFERROR(VLOOKUP($E477&amp;$D$92, Outliers!$A$4:$P$214,14,FALSE),"0")</f>
        <v>0</v>
      </c>
      <c r="AB477" s="163" t="str">
        <f>IFERROR(VLOOKUP($E477&amp;$D$92, Outliers!$A$4:$P$214,15,FALSE),"0")</f>
        <v>0</v>
      </c>
    </row>
    <row r="478" spans="4:28" ht="15.75" x14ac:dyDescent="0.25">
      <c r="D478" s="318"/>
      <c r="E478" s="104" t="s">
        <v>288</v>
      </c>
      <c r="F478" s="405" t="str">
        <f>IF(OR(ISERROR(VLOOKUP($E478&amp;$D$91&amp;$D$92,'CCG data'!$A:$AD,'CCG data'!R$3,FALSE)),ISBLANK(VLOOKUP($E478&amp;$D$91&amp;$D$92,'CCG data'!$A:$AD,'CCG data'!R$3,FALSE))),"",VLOOKUP($E478&amp;$D$91&amp;$D$92,'CCG data'!$A:$AD,'CCG data'!R$3,FALSE))</f>
        <v/>
      </c>
      <c r="G478" s="406"/>
      <c r="H478" s="406">
        <f>IF(OR(ISERROR(VLOOKUP($E478&amp;$D$91&amp;$D$92,'CCG data'!$A:$AD,'CCG data'!S$3,FALSE)),ISBLANK(VLOOKUP($E478&amp;$D$91&amp;$D$92,'CCG data'!$A:$AD,'CCG data'!S$3,FALSE))),"",VLOOKUP($E478&amp;$D$91&amp;$D$92,'CCG data'!$A:$AD,'CCG data'!S$3,FALSE))</f>
        <v>157.11835694044635</v>
      </c>
      <c r="I478" s="406"/>
      <c r="J478" s="406">
        <f>IF(OR(ISERROR(VLOOKUP($E478&amp;$D$91&amp;$D$92,'CCG data'!$A:$AD,'CCG data'!T$3,FALSE)),ISBLANK(VLOOKUP($E478&amp;$D$91&amp;$D$92,'CCG data'!$A:$AD,'CCG data'!T$3,FALSE))),"",VLOOKUP($E478&amp;$D$91&amp;$D$92,'CCG data'!$A:$AD,'CCG data'!T$3,FALSE))</f>
        <v>13.504597278293822</v>
      </c>
      <c r="K478" s="406"/>
      <c r="L478" s="406">
        <f>IF(OR(ISERROR(VLOOKUP($E478&amp;$D$91&amp;$D$92,'CCG data'!$A:$AD,'CCG data'!U$3,FALSE)),ISBLANK(VLOOKUP($E478&amp;$D$91&amp;$D$92,'CCG data'!$A:$AD,'CCG data'!U$3,FALSE))),"",VLOOKUP($E478&amp;$D$91&amp;$D$92,'CCG data'!$A:$AD,'CCG data'!U$3,FALSE))</f>
        <v>34.742593320210958</v>
      </c>
      <c r="M478" s="407"/>
      <c r="N478" s="362">
        <f>IF(OR(ISERROR(VLOOKUP($E478&amp;$D$91&amp;$D$92,'CCG data'!$A:$AD,'CCG data'!G$3,FALSE)),ISBLANK(VLOOKUP($E478&amp;$D$91&amp;$D$92,'CCG data'!$A:$AD,'CCG data'!G$3,FALSE))),"",VLOOKUP($E478&amp;$D$91&amp;$D$92,'CCG data'!$A:$AD,'CCG data'!G$3,FALSE))</f>
        <v>2383</v>
      </c>
      <c r="P478" s="397" t="str">
        <f>IF(OR(ISERROR(VLOOKUP($E478&amp;$D$91&amp;$D$92,'CCG data'!$A:$AD,'CCG data'!B$3,FALSE)),ISBLANK(VLOOKUP($E478&amp;$D$91&amp;$D$92,'CCG data'!$A:$AD,'CCG data'!B$3,FALSE))),"",VLOOKUP($E478&amp;$D$91&amp;$D$92,'CCG data'!$A:$AD,'CCG data'!B$3,FALSE))</f>
        <v/>
      </c>
      <c r="Q478" s="263"/>
      <c r="R478" s="263">
        <f>IF(OR(ISERROR(VLOOKUP($E478&amp;$D$91&amp;$D$92,'CCG data'!$A:$AD,'CCG data'!C$3,FALSE)),ISBLANK(VLOOKUP($E478&amp;$D$91&amp;$D$92,'CCG data'!$A:$AD,'CCG data'!C$3,FALSE))),"",VLOOKUP($E478&amp;$D$91&amp;$D$92,'CCG data'!$A:$AD,'CCG data'!C$3,FALSE))</f>
        <v>0.76626101552664705</v>
      </c>
      <c r="S478" s="263"/>
      <c r="T478" s="263">
        <f>IF(OR(ISERROR(VLOOKUP($E478&amp;$D$91&amp;$D$92,'CCG data'!$A:$AD,'CCG data'!D$3,FALSE)),ISBLANK(VLOOKUP($E478&amp;$D$91&amp;$D$92,'CCG data'!$A:$AD,'CCG data'!D$3,FALSE))),"",VLOOKUP($E478&amp;$D$91&amp;$D$92,'CCG data'!$A:$AD,'CCG data'!D$3,FALSE))</f>
        <v>6.1686949223667645E-2</v>
      </c>
      <c r="U478" s="263"/>
      <c r="V478" s="263">
        <f>IF(OR(ISERROR(VLOOKUP($E478&amp;$D$91&amp;$D$92,'CCG data'!$A:$AD,'CCG data'!E$3,FALSE)),ISBLANK(VLOOKUP($E478&amp;$D$91&amp;$D$92,'CCG data'!$A:$AD,'CCG data'!E$3,FALSE))),"",VLOOKUP($E478&amp;$D$91&amp;$D$92,'CCG data'!$A:$AD,'CCG data'!E$3,FALSE))</f>
        <v>0.17205203524968526</v>
      </c>
      <c r="W478" s="398"/>
      <c r="Z478" s="163">
        <f>IFERROR(VLOOKUP($E478&amp;$D$92, Outliers!$A$4:$P$214,13,FALSE),"0")</f>
        <v>1</v>
      </c>
      <c r="AA478" s="163">
        <f>IFERROR(VLOOKUP($E478&amp;$D$92, Outliers!$A$4:$P$214,14,FALSE),"0")</f>
        <v>0</v>
      </c>
      <c r="AB478" s="163">
        <f>IFERROR(VLOOKUP($E478&amp;$D$92, Outliers!$A$4:$P$214,15,FALSE),"0")</f>
        <v>1</v>
      </c>
    </row>
    <row r="479" spans="4:28" x14ac:dyDescent="0.25">
      <c r="D479" s="318"/>
      <c r="E479" s="103" t="s">
        <v>27</v>
      </c>
      <c r="F479" s="95" t="str">
        <f>IF(P478="","",VLOOKUP($E478&amp;$D$91&amp;$D$92,'CCG data'!$A:$AD,'CCG data'!W$3,FALSE))</f>
        <v/>
      </c>
      <c r="G479" s="96" t="str">
        <f>IF(P478="","",VLOOKUP($E478&amp;$D$91&amp;$D$92,'CCG data'!$A:$AD,'CCG data'!X$3,FALSE))</f>
        <v/>
      </c>
      <c r="H479" s="96">
        <f>IF(R478="","",VLOOKUP($E478&amp;$D$91&amp;$D$92,'CCG data'!$A:$AD,'CCG data'!Y$3,FALSE))</f>
        <v>149.91172049617811</v>
      </c>
      <c r="I479" s="96">
        <f>IF(R478="","",VLOOKUP($E478&amp;$D$91&amp;$D$92,'CCG data'!$A:$AD,'CCG data'!Z$3,FALSE))</f>
        <v>164.32499338471459</v>
      </c>
      <c r="J479" s="96">
        <f>IF(T478="","",VLOOKUP($E478&amp;$D$91&amp;$D$92,'CCG data'!$A:$AD,'CCG data'!AA$3,FALSE))</f>
        <v>11.321470073596103</v>
      </c>
      <c r="K479" s="96">
        <f>IF(T478="","",VLOOKUP($E478&amp;$D$91&amp;$D$92,'CCG data'!$A:$AD,'CCG data'!AB$3,FALSE))</f>
        <v>15.687724482991541</v>
      </c>
      <c r="L479" s="96">
        <f>IF(V478="","",VLOOKUP($E478&amp;$D$91&amp;$D$92,'CCG data'!$A:$AD,'CCG data'!AC$3,FALSE))</f>
        <v>31.379597126911154</v>
      </c>
      <c r="M479" s="96">
        <f>IF(V478="","",VLOOKUP($E478&amp;$D$91&amp;$D$92,'CCG data'!$A:$AD,'CCG data'!AD$3,FALSE))</f>
        <v>38.105589513510765</v>
      </c>
      <c r="N479" s="363"/>
      <c r="P479" s="150" t="str">
        <f>IF(P478="","",VLOOKUP($E478&amp;$D$91&amp;$D$92,'CCG data'!$A:$AD,'CCG data'!I$3,FALSE))</f>
        <v/>
      </c>
      <c r="Q479" s="15" t="str">
        <f>IF(P478="","",VLOOKUP($E478&amp;$D$91&amp;$D$92,'CCG data'!$A:$AD,'CCG data'!J$3,FALSE))</f>
        <v/>
      </c>
      <c r="R479" s="15">
        <f>IF(R478="","",VLOOKUP($E478&amp;$D$91&amp;$D$92,'CCG data'!$A:$AD,'CCG data'!K$3,FALSE))</f>
        <v>0.749</v>
      </c>
      <c r="S479" s="15">
        <f>IF(R478="","",VLOOKUP($E478&amp;$D$91&amp;$D$92,'CCG data'!$A:$AD,'CCG data'!L$3,FALSE))</f>
        <v>0.78300000000000003</v>
      </c>
      <c r="T479" s="15">
        <f>IF(T478="","",VLOOKUP($E478&amp;$D$91&amp;$D$92,'CCG data'!$A:$AD,'CCG data'!M$3,FALSE))</f>
        <v>5.2999999999999999E-2</v>
      </c>
      <c r="U479" s="15">
        <f>IF(T478="","",VLOOKUP($E478&amp;$D$91&amp;$D$92,'CCG data'!$A:$AD,'CCG data'!N$3,FALSE))</f>
        <v>7.1999999999999995E-2</v>
      </c>
      <c r="V479" s="15">
        <f>IF(V478="","",VLOOKUP($E478&amp;$D$91&amp;$D$92,'CCG data'!$A:$AD,'CCG data'!O$3,FALSE))</f>
        <v>0.157</v>
      </c>
      <c r="W479" s="135">
        <f>IF(V478="","",VLOOKUP($E478&amp;$D$91&amp;$D$92,'CCG data'!$A:$AD,'CCG data'!P$3,FALSE))</f>
        <v>0.188</v>
      </c>
      <c r="Z479" s="163" t="str">
        <f>IFERROR(VLOOKUP($E479&amp;$D$92, Outliers!$A$4:$P$214,13,FALSE),"0")</f>
        <v>0</v>
      </c>
      <c r="AA479" s="163" t="str">
        <f>IFERROR(VLOOKUP($E479&amp;$D$92, Outliers!$A$4:$P$214,14,FALSE),"0")</f>
        <v>0</v>
      </c>
      <c r="AB479" s="163" t="str">
        <f>IFERROR(VLOOKUP($E479&amp;$D$92, Outliers!$A$4:$P$214,15,FALSE),"0")</f>
        <v>0</v>
      </c>
    </row>
    <row r="480" spans="4:28" ht="15.75" x14ac:dyDescent="0.25">
      <c r="D480" s="318"/>
      <c r="E480" s="104" t="s">
        <v>289</v>
      </c>
      <c r="F480" s="405" t="str">
        <f>IF(OR(ISERROR(VLOOKUP($E480&amp;$D$91&amp;$D$92,'CCG data'!$A:$AD,'CCG data'!R$3,FALSE)),ISBLANK(VLOOKUP($E480&amp;$D$91&amp;$D$92,'CCG data'!$A:$AD,'CCG data'!R$3,FALSE))),"",VLOOKUP($E480&amp;$D$91&amp;$D$92,'CCG data'!$A:$AD,'CCG data'!R$3,FALSE))</f>
        <v/>
      </c>
      <c r="G480" s="406"/>
      <c r="H480" s="406">
        <f>IF(OR(ISERROR(VLOOKUP($E480&amp;$D$91&amp;$D$92,'CCG data'!$A:$AD,'CCG data'!S$3,FALSE)),ISBLANK(VLOOKUP($E480&amp;$D$91&amp;$D$92,'CCG data'!$A:$AD,'CCG data'!S$3,FALSE))),"",VLOOKUP($E480&amp;$D$91&amp;$D$92,'CCG data'!$A:$AD,'CCG data'!S$3,FALSE))</f>
        <v>139.27464771189923</v>
      </c>
      <c r="I480" s="406"/>
      <c r="J480" s="406">
        <f>IF(OR(ISERROR(VLOOKUP($E480&amp;$D$91&amp;$D$92,'CCG data'!$A:$AD,'CCG data'!T$3,FALSE)),ISBLANK(VLOOKUP($E480&amp;$D$91&amp;$D$92,'CCG data'!$A:$AD,'CCG data'!T$3,FALSE))),"",VLOOKUP($E480&amp;$D$91&amp;$D$92,'CCG data'!$A:$AD,'CCG data'!T$3,FALSE))</f>
        <v>16.824288872704589</v>
      </c>
      <c r="K480" s="406"/>
      <c r="L480" s="406">
        <f>IF(OR(ISERROR(VLOOKUP($E480&amp;$D$91&amp;$D$92,'CCG data'!$A:$AD,'CCG data'!U$3,FALSE)),ISBLANK(VLOOKUP($E480&amp;$D$91&amp;$D$92,'CCG data'!$A:$AD,'CCG data'!U$3,FALSE))),"",VLOOKUP($E480&amp;$D$91&amp;$D$92,'CCG data'!$A:$AD,'CCG data'!U$3,FALSE))</f>
        <v>31.451272616616354</v>
      </c>
      <c r="M480" s="407"/>
      <c r="N480" s="362">
        <f>IF(OR(ISERROR(VLOOKUP($E480&amp;$D$91&amp;$D$92,'CCG data'!$A:$AD,'CCG data'!G$3,FALSE)),ISBLANK(VLOOKUP($E480&amp;$D$91&amp;$D$92,'CCG data'!$A:$AD,'CCG data'!G$3,FALSE))),"",VLOOKUP($E480&amp;$D$91&amp;$D$92,'CCG data'!$A:$AD,'CCG data'!G$3,FALSE))</f>
        <v>4796</v>
      </c>
      <c r="P480" s="397" t="str">
        <f>IF(OR(ISERROR(VLOOKUP($E480&amp;$D$91&amp;$D$92,'CCG data'!$A:$AD,'CCG data'!B$3,FALSE)),ISBLANK(VLOOKUP($E480&amp;$D$91&amp;$D$92,'CCG data'!$A:$AD,'CCG data'!B$3,FALSE))),"",VLOOKUP($E480&amp;$D$91&amp;$D$92,'CCG data'!$A:$AD,'CCG data'!B$3,FALSE))</f>
        <v/>
      </c>
      <c r="Q480" s="263"/>
      <c r="R480" s="263">
        <f>IF(OR(ISERROR(VLOOKUP($E480&amp;$D$91&amp;$D$92,'CCG data'!$A:$AD,'CCG data'!C$3,FALSE)),ISBLANK(VLOOKUP($E480&amp;$D$91&amp;$D$92,'CCG data'!$A:$AD,'CCG data'!C$3,FALSE))),"",VLOOKUP($E480&amp;$D$91&amp;$D$92,'CCG data'!$A:$AD,'CCG data'!C$3,FALSE))</f>
        <v>0.74624687239366139</v>
      </c>
      <c r="S480" s="263"/>
      <c r="T480" s="263">
        <f>IF(OR(ISERROR(VLOOKUP($E480&amp;$D$91&amp;$D$92,'CCG data'!$A:$AD,'CCG data'!D$3,FALSE)),ISBLANK(VLOOKUP($E480&amp;$D$91&amp;$D$92,'CCG data'!$A:$AD,'CCG data'!D$3,FALSE))),"",VLOOKUP($E480&amp;$D$91&amp;$D$92,'CCG data'!$A:$AD,'CCG data'!D$3,FALSE))</f>
        <v>8.507089241034195E-2</v>
      </c>
      <c r="U480" s="263"/>
      <c r="V480" s="263">
        <f>IF(OR(ISERROR(VLOOKUP($E480&amp;$D$91&amp;$D$92,'CCG data'!$A:$AD,'CCG data'!E$3,FALSE)),ISBLANK(VLOOKUP($E480&amp;$D$91&amp;$D$92,'CCG data'!$A:$AD,'CCG data'!E$3,FALSE))),"",VLOOKUP($E480&amp;$D$91&amp;$D$92,'CCG data'!$A:$AD,'CCG data'!E$3,FALSE))</f>
        <v>0.16868223519599668</v>
      </c>
      <c r="W480" s="398"/>
      <c r="Z480" s="163">
        <f>IFERROR(VLOOKUP($E480&amp;$D$92, Outliers!$A$4:$P$214,13,FALSE),"0")</f>
        <v>0</v>
      </c>
      <c r="AA480" s="163">
        <f>IFERROR(VLOOKUP($E480&amp;$D$92, Outliers!$A$4:$P$214,14,FALSE),"0")</f>
        <v>0</v>
      </c>
      <c r="AB480" s="163">
        <f>IFERROR(VLOOKUP($E480&amp;$D$92, Outliers!$A$4:$P$214,15,FALSE),"0")</f>
        <v>1</v>
      </c>
    </row>
    <row r="481" spans="4:28" x14ac:dyDescent="0.25">
      <c r="D481" s="318"/>
      <c r="E481" s="103" t="s">
        <v>27</v>
      </c>
      <c r="F481" s="95" t="str">
        <f>IF(P480="","",VLOOKUP($E480&amp;$D$91&amp;$D$92,'CCG data'!$A:$AD,'CCG data'!W$3,FALSE))</f>
        <v/>
      </c>
      <c r="G481" s="96" t="str">
        <f>IF(P480="","",VLOOKUP($E480&amp;$D$91&amp;$D$92,'CCG data'!$A:$AD,'CCG data'!X$3,FALSE))</f>
        <v/>
      </c>
      <c r="H481" s="96">
        <f>IF(R480="","",VLOOKUP($E480&amp;$D$91&amp;$D$92,'CCG data'!$A:$AD,'CCG data'!Y$3,FALSE))</f>
        <v>134.71168110209834</v>
      </c>
      <c r="I481" s="96">
        <f>IF(R480="","",VLOOKUP($E480&amp;$D$91&amp;$D$92,'CCG data'!$A:$AD,'CCG data'!Z$3,FALSE))</f>
        <v>143.83761432170013</v>
      </c>
      <c r="J481" s="96">
        <f>IF(T480="","",VLOOKUP($E480&amp;$D$91&amp;$D$92,'CCG data'!$A:$AD,'CCG data'!AA$3,FALSE))</f>
        <v>15.191753100320041</v>
      </c>
      <c r="K481" s="96">
        <f>IF(T480="","",VLOOKUP($E480&amp;$D$91&amp;$D$92,'CCG data'!$A:$AD,'CCG data'!AB$3,FALSE))</f>
        <v>18.456824645089139</v>
      </c>
      <c r="L481" s="96">
        <f>IF(V480="","",VLOOKUP($E480&amp;$D$91&amp;$D$92,'CCG data'!$A:$AD,'CCG data'!AC$3,FALSE))</f>
        <v>29.283967613212116</v>
      </c>
      <c r="M481" s="96">
        <f>IF(V480="","",VLOOKUP($E480&amp;$D$91&amp;$D$92,'CCG data'!$A:$AD,'CCG data'!AD$3,FALSE))</f>
        <v>33.618577620020588</v>
      </c>
      <c r="N481" s="363"/>
      <c r="P481" s="150" t="str">
        <f>IF(P480="","",VLOOKUP($E480&amp;$D$91&amp;$D$92,'CCG data'!$A:$AD,'CCG data'!I$3,FALSE))</f>
        <v/>
      </c>
      <c r="Q481" s="15" t="str">
        <f>IF(P480="","",VLOOKUP($E480&amp;$D$91&amp;$D$92,'CCG data'!$A:$AD,'CCG data'!J$3,FALSE))</f>
        <v/>
      </c>
      <c r="R481" s="15">
        <f>IF(R480="","",VLOOKUP($E480&amp;$D$91&amp;$D$92,'CCG data'!$A:$AD,'CCG data'!K$3,FALSE))</f>
        <v>0.73399999999999999</v>
      </c>
      <c r="S481" s="15">
        <f>IF(R480="","",VLOOKUP($E480&amp;$D$91&amp;$D$92,'CCG data'!$A:$AD,'CCG data'!L$3,FALSE))</f>
        <v>0.75800000000000001</v>
      </c>
      <c r="T481" s="15">
        <f>IF(T480="","",VLOOKUP($E480&amp;$D$91&amp;$D$92,'CCG data'!$A:$AD,'CCG data'!M$3,FALSE))</f>
        <v>7.8E-2</v>
      </c>
      <c r="U481" s="15">
        <f>IF(T480="","",VLOOKUP($E480&amp;$D$91&amp;$D$92,'CCG data'!$A:$AD,'CCG data'!N$3,FALSE))</f>
        <v>9.2999999999999999E-2</v>
      </c>
      <c r="V481" s="15">
        <f>IF(V480="","",VLOOKUP($E480&amp;$D$91&amp;$D$92,'CCG data'!$A:$AD,'CCG data'!O$3,FALSE))</f>
        <v>0.158</v>
      </c>
      <c r="W481" s="135">
        <f>IF(V480="","",VLOOKUP($E480&amp;$D$91&amp;$D$92,'CCG data'!$A:$AD,'CCG data'!P$3,FALSE))</f>
        <v>0.18</v>
      </c>
      <c r="Z481" s="163" t="str">
        <f>IFERROR(VLOOKUP($E481&amp;$D$92, Outliers!$A$4:$P$214,13,FALSE),"0")</f>
        <v>0</v>
      </c>
      <c r="AA481" s="163" t="str">
        <f>IFERROR(VLOOKUP($E481&amp;$D$92, Outliers!$A$4:$P$214,14,FALSE),"0")</f>
        <v>0</v>
      </c>
      <c r="AB481" s="163" t="str">
        <f>IFERROR(VLOOKUP($E481&amp;$D$92, Outliers!$A$4:$P$214,15,FALSE),"0")</f>
        <v>0</v>
      </c>
    </row>
    <row r="482" spans="4:28" ht="15.75" x14ac:dyDescent="0.25">
      <c r="D482" s="318"/>
      <c r="E482" s="104" t="s">
        <v>290</v>
      </c>
      <c r="F482" s="405" t="str">
        <f>IF(OR(ISERROR(VLOOKUP($E482&amp;$D$91&amp;$D$92,'CCG data'!$A:$AD,'CCG data'!R$3,FALSE)),ISBLANK(VLOOKUP($E482&amp;$D$91&amp;$D$92,'CCG data'!$A:$AD,'CCG data'!R$3,FALSE))),"",VLOOKUP($E482&amp;$D$91&amp;$D$92,'CCG data'!$A:$AD,'CCG data'!R$3,FALSE))</f>
        <v/>
      </c>
      <c r="G482" s="406"/>
      <c r="H482" s="406">
        <f>IF(OR(ISERROR(VLOOKUP($E482&amp;$D$91&amp;$D$92,'CCG data'!$A:$AD,'CCG data'!S$3,FALSE)),ISBLANK(VLOOKUP($E482&amp;$D$91&amp;$D$92,'CCG data'!$A:$AD,'CCG data'!S$3,FALSE))),"",VLOOKUP($E482&amp;$D$91&amp;$D$92,'CCG data'!$A:$AD,'CCG data'!S$3,FALSE))</f>
        <v>148.19714428755455</v>
      </c>
      <c r="I482" s="406"/>
      <c r="J482" s="406">
        <f>IF(OR(ISERROR(VLOOKUP($E482&amp;$D$91&amp;$D$92,'CCG data'!$A:$AD,'CCG data'!T$3,FALSE)),ISBLANK(VLOOKUP($E482&amp;$D$91&amp;$D$92,'CCG data'!$A:$AD,'CCG data'!T$3,FALSE))),"",VLOOKUP($E482&amp;$D$91&amp;$D$92,'CCG data'!$A:$AD,'CCG data'!T$3,FALSE))</f>
        <v>16.282407894467049</v>
      </c>
      <c r="K482" s="406"/>
      <c r="L482" s="406">
        <f>IF(OR(ISERROR(VLOOKUP($E482&amp;$D$91&amp;$D$92,'CCG data'!$A:$AD,'CCG data'!U$3,FALSE)),ISBLANK(VLOOKUP($E482&amp;$D$91&amp;$D$92,'CCG data'!$A:$AD,'CCG data'!U$3,FALSE))),"",VLOOKUP($E482&amp;$D$91&amp;$D$92,'CCG data'!$A:$AD,'CCG data'!U$3,FALSE))</f>
        <v>25.694217827327332</v>
      </c>
      <c r="M482" s="407"/>
      <c r="N482" s="362">
        <f>IF(OR(ISERROR(VLOOKUP($E482&amp;$D$91&amp;$D$92,'CCG data'!$A:$AD,'CCG data'!G$3,FALSE)),ISBLANK(VLOOKUP($E482&amp;$D$91&amp;$D$92,'CCG data'!$A:$AD,'CCG data'!G$3,FALSE))),"",VLOOKUP($E482&amp;$D$91&amp;$D$92,'CCG data'!$A:$AD,'CCG data'!G$3,FALSE))</f>
        <v>3609</v>
      </c>
      <c r="P482" s="397" t="str">
        <f>IF(OR(ISERROR(VLOOKUP($E482&amp;$D$91&amp;$D$92,'CCG data'!$A:$AD,'CCG data'!B$3,FALSE)),ISBLANK(VLOOKUP($E482&amp;$D$91&amp;$D$92,'CCG data'!$A:$AD,'CCG data'!B$3,FALSE))),"",VLOOKUP($E482&amp;$D$91&amp;$D$92,'CCG data'!$A:$AD,'CCG data'!B$3,FALSE))</f>
        <v/>
      </c>
      <c r="Q482" s="263"/>
      <c r="R482" s="263">
        <f>IF(OR(ISERROR(VLOOKUP($E482&amp;$D$91&amp;$D$92,'CCG data'!$A:$AD,'CCG data'!C$3,FALSE)),ISBLANK(VLOOKUP($E482&amp;$D$91&amp;$D$92,'CCG data'!$A:$AD,'CCG data'!C$3,FALSE))),"",VLOOKUP($E482&amp;$D$91&amp;$D$92,'CCG data'!$A:$AD,'CCG data'!C$3,FALSE))</f>
        <v>0.7860903297312275</v>
      </c>
      <c r="S482" s="263"/>
      <c r="T482" s="263">
        <f>IF(OR(ISERROR(VLOOKUP($E482&amp;$D$91&amp;$D$92,'CCG data'!$A:$AD,'CCG data'!D$3,FALSE)),ISBLANK(VLOOKUP($E482&amp;$D$91&amp;$D$92,'CCG data'!$A:$AD,'CCG data'!D$3,FALSE))),"",VLOOKUP($E482&amp;$D$91&amp;$D$92,'CCG data'!$A:$AD,'CCG data'!D$3,FALSE))</f>
        <v>7.6752563036852309E-2</v>
      </c>
      <c r="U482" s="263"/>
      <c r="V482" s="263">
        <f>IF(OR(ISERROR(VLOOKUP($E482&amp;$D$91&amp;$D$92,'CCG data'!$A:$AD,'CCG data'!E$3,FALSE)),ISBLANK(VLOOKUP($E482&amp;$D$91&amp;$D$92,'CCG data'!$A:$AD,'CCG data'!E$3,FALSE))),"",VLOOKUP($E482&amp;$D$91&amp;$D$92,'CCG data'!$A:$AD,'CCG data'!E$3,FALSE))</f>
        <v>0.13715710723192021</v>
      </c>
      <c r="W482" s="398"/>
      <c r="Z482" s="163">
        <f>IFERROR(VLOOKUP($E482&amp;$D$92, Outliers!$A$4:$P$214,13,FALSE),"0")</f>
        <v>1</v>
      </c>
      <c r="AA482" s="163">
        <f>IFERROR(VLOOKUP($E482&amp;$D$92, Outliers!$A$4:$P$214,14,FALSE),"0")</f>
        <v>0</v>
      </c>
      <c r="AB482" s="163">
        <f>IFERROR(VLOOKUP($E482&amp;$D$92, Outliers!$A$4:$P$214,15,FALSE),"0")</f>
        <v>0</v>
      </c>
    </row>
    <row r="483" spans="4:28" x14ac:dyDescent="0.25">
      <c r="D483" s="318"/>
      <c r="E483" s="103" t="s">
        <v>27</v>
      </c>
      <c r="F483" s="95" t="str">
        <f>IF(P482="","",VLOOKUP($E482&amp;$D$91&amp;$D$92,'CCG data'!$A:$AD,'CCG data'!W$3,FALSE))</f>
        <v/>
      </c>
      <c r="G483" s="96" t="str">
        <f>IF(P482="","",VLOOKUP($E482&amp;$D$91&amp;$D$92,'CCG data'!$A:$AD,'CCG data'!X$3,FALSE))</f>
        <v/>
      </c>
      <c r="H483" s="96">
        <f>IF(R482="","",VLOOKUP($E482&amp;$D$91&amp;$D$92,'CCG data'!$A:$AD,'CCG data'!Y$3,FALSE))</f>
        <v>142.74375829280061</v>
      </c>
      <c r="I483" s="96">
        <f>IF(R482="","",VLOOKUP($E482&amp;$D$91&amp;$D$92,'CCG data'!$A:$AD,'CCG data'!Z$3,FALSE))</f>
        <v>153.65053028230849</v>
      </c>
      <c r="J483" s="96">
        <f>IF(T482="","",VLOOKUP($E482&amp;$D$91&amp;$D$92,'CCG data'!$A:$AD,'CCG data'!AA$3,FALSE))</f>
        <v>14.364910347729275</v>
      </c>
      <c r="K483" s="96">
        <f>IF(T482="","",VLOOKUP($E482&amp;$D$91&amp;$D$92,'CCG data'!$A:$AD,'CCG data'!AB$3,FALSE))</f>
        <v>18.199905441204823</v>
      </c>
      <c r="L483" s="96">
        <f>IF(V482="","",VLOOKUP($E482&amp;$D$91&amp;$D$92,'CCG data'!$A:$AD,'CCG data'!AC$3,FALSE))</f>
        <v>23.430674178956803</v>
      </c>
      <c r="M483" s="96">
        <f>IF(V482="","",VLOOKUP($E482&amp;$D$91&amp;$D$92,'CCG data'!$A:$AD,'CCG data'!AD$3,FALSE))</f>
        <v>27.957761475697861</v>
      </c>
      <c r="N483" s="363"/>
      <c r="P483" s="150" t="str">
        <f>IF(P482="","",VLOOKUP($E482&amp;$D$91&amp;$D$92,'CCG data'!$A:$AD,'CCG data'!I$3,FALSE))</f>
        <v/>
      </c>
      <c r="Q483" s="15" t="str">
        <f>IF(P482="","",VLOOKUP($E482&amp;$D$91&amp;$D$92,'CCG data'!$A:$AD,'CCG data'!J$3,FALSE))</f>
        <v/>
      </c>
      <c r="R483" s="15">
        <f>IF(R482="","",VLOOKUP($E482&amp;$D$91&amp;$D$92,'CCG data'!$A:$AD,'CCG data'!K$3,FALSE))</f>
        <v>0.77200000000000002</v>
      </c>
      <c r="S483" s="15">
        <f>IF(R482="","",VLOOKUP($E482&amp;$D$91&amp;$D$92,'CCG data'!$A:$AD,'CCG data'!L$3,FALSE))</f>
        <v>0.79900000000000004</v>
      </c>
      <c r="T483" s="15">
        <f>IF(T482="","",VLOOKUP($E482&amp;$D$91&amp;$D$92,'CCG data'!$A:$AD,'CCG data'!M$3,FALSE))</f>
        <v>6.9000000000000006E-2</v>
      </c>
      <c r="U483" s="15">
        <f>IF(T482="","",VLOOKUP($E482&amp;$D$91&amp;$D$92,'CCG data'!$A:$AD,'CCG data'!N$3,FALSE))</f>
        <v>8.5999999999999993E-2</v>
      </c>
      <c r="V483" s="15">
        <f>IF(V482="","",VLOOKUP($E482&amp;$D$91&amp;$D$92,'CCG data'!$A:$AD,'CCG data'!O$3,FALSE))</f>
        <v>0.126</v>
      </c>
      <c r="W483" s="135">
        <f>IF(V482="","",VLOOKUP($E482&amp;$D$91&amp;$D$92,'CCG data'!$A:$AD,'CCG data'!P$3,FALSE))</f>
        <v>0.14899999999999999</v>
      </c>
      <c r="Z483" s="163" t="str">
        <f>IFERROR(VLOOKUP($E483&amp;$D$92, Outliers!$A$4:$P$214,13,FALSE),"0")</f>
        <v>0</v>
      </c>
      <c r="AA483" s="163" t="str">
        <f>IFERROR(VLOOKUP($E483&amp;$D$92, Outliers!$A$4:$P$214,14,FALSE),"0")</f>
        <v>0</v>
      </c>
      <c r="AB483" s="163" t="str">
        <f>IFERROR(VLOOKUP($E483&amp;$D$92, Outliers!$A$4:$P$214,15,FALSE),"0")</f>
        <v>0</v>
      </c>
    </row>
    <row r="484" spans="4:28" ht="15.75" x14ac:dyDescent="0.25">
      <c r="D484" s="318"/>
      <c r="E484" s="104" t="s">
        <v>291</v>
      </c>
      <c r="F484" s="405" t="str">
        <f>IF(OR(ISERROR(VLOOKUP($E484&amp;$D$91&amp;$D$92,'CCG data'!$A:$AD,'CCG data'!R$3,FALSE)),ISBLANK(VLOOKUP($E484&amp;$D$91&amp;$D$92,'CCG data'!$A:$AD,'CCG data'!R$3,FALSE))),"",VLOOKUP($E484&amp;$D$91&amp;$D$92,'CCG data'!$A:$AD,'CCG data'!R$3,FALSE))</f>
        <v/>
      </c>
      <c r="G484" s="406"/>
      <c r="H484" s="406">
        <f>IF(OR(ISERROR(VLOOKUP($E484&amp;$D$91&amp;$D$92,'CCG data'!$A:$AD,'CCG data'!S$3,FALSE)),ISBLANK(VLOOKUP($E484&amp;$D$91&amp;$D$92,'CCG data'!$A:$AD,'CCG data'!S$3,FALSE))),"",VLOOKUP($E484&amp;$D$91&amp;$D$92,'CCG data'!$A:$AD,'CCG data'!S$3,FALSE))</f>
        <v>112.96852399547373</v>
      </c>
      <c r="I484" s="406"/>
      <c r="J484" s="406">
        <f>IF(OR(ISERROR(VLOOKUP($E484&amp;$D$91&amp;$D$92,'CCG data'!$A:$AD,'CCG data'!T$3,FALSE)),ISBLANK(VLOOKUP($E484&amp;$D$91&amp;$D$92,'CCG data'!$A:$AD,'CCG data'!T$3,FALSE))),"",VLOOKUP($E484&amp;$D$91&amp;$D$92,'CCG data'!$A:$AD,'CCG data'!T$3,FALSE))</f>
        <v>14.787393866443452</v>
      </c>
      <c r="K484" s="406"/>
      <c r="L484" s="406">
        <f>IF(OR(ISERROR(VLOOKUP($E484&amp;$D$91&amp;$D$92,'CCG data'!$A:$AD,'CCG data'!U$3,FALSE)),ISBLANK(VLOOKUP($E484&amp;$D$91&amp;$D$92,'CCG data'!$A:$AD,'CCG data'!U$3,FALSE))),"",VLOOKUP($E484&amp;$D$91&amp;$D$92,'CCG data'!$A:$AD,'CCG data'!U$3,FALSE))</f>
        <v>25.468552876789566</v>
      </c>
      <c r="M484" s="407"/>
      <c r="N484" s="362">
        <f>IF(OR(ISERROR(VLOOKUP($E484&amp;$D$91&amp;$D$92,'CCG data'!$A:$AD,'CCG data'!G$3,FALSE)),ISBLANK(VLOOKUP($E484&amp;$D$91&amp;$D$92,'CCG data'!$A:$AD,'CCG data'!G$3,FALSE))),"",VLOOKUP($E484&amp;$D$91&amp;$D$92,'CCG data'!$A:$AD,'CCG data'!G$3,FALSE))</f>
        <v>754</v>
      </c>
      <c r="P484" s="397" t="str">
        <f>IF(OR(ISERROR(VLOOKUP($E484&amp;$D$91&amp;$D$92,'CCG data'!$A:$AD,'CCG data'!B$3,FALSE)),ISBLANK(VLOOKUP($E484&amp;$D$91&amp;$D$92,'CCG data'!$A:$AD,'CCG data'!B$3,FALSE))),"",VLOOKUP($E484&amp;$D$91&amp;$D$92,'CCG data'!$A:$AD,'CCG data'!B$3,FALSE))</f>
        <v/>
      </c>
      <c r="Q484" s="263"/>
      <c r="R484" s="263">
        <f>IF(OR(ISERROR(VLOOKUP($E484&amp;$D$91&amp;$D$92,'CCG data'!$A:$AD,'CCG data'!C$3,FALSE)),ISBLANK(VLOOKUP($E484&amp;$D$91&amp;$D$92,'CCG data'!$A:$AD,'CCG data'!C$3,FALSE))),"",VLOOKUP($E484&amp;$D$91&amp;$D$92,'CCG data'!$A:$AD,'CCG data'!C$3,FALSE))</f>
        <v>0.74801061007957559</v>
      </c>
      <c r="S484" s="263"/>
      <c r="T484" s="263">
        <f>IF(OR(ISERROR(VLOOKUP($E484&amp;$D$91&amp;$D$92,'CCG data'!$A:$AD,'CCG data'!D$3,FALSE)),ISBLANK(VLOOKUP($E484&amp;$D$91&amp;$D$92,'CCG data'!$A:$AD,'CCG data'!D$3,FALSE))),"",VLOOKUP($E484&amp;$D$91&amp;$D$92,'CCG data'!$A:$AD,'CCG data'!D$3,FALSE))</f>
        <v>8.2228116710875335E-2</v>
      </c>
      <c r="U484" s="263"/>
      <c r="V484" s="263">
        <f>IF(OR(ISERROR(VLOOKUP($E484&amp;$D$91&amp;$D$92,'CCG data'!$A:$AD,'CCG data'!E$3,FALSE)),ISBLANK(VLOOKUP($E484&amp;$D$91&amp;$D$92,'CCG data'!$A:$AD,'CCG data'!E$3,FALSE))),"",VLOOKUP($E484&amp;$D$91&amp;$D$92,'CCG data'!$A:$AD,'CCG data'!E$3,FALSE))</f>
        <v>0.16976127320954906</v>
      </c>
      <c r="W484" s="398"/>
      <c r="Z484" s="163">
        <f>IFERROR(VLOOKUP($E484&amp;$D$92, Outliers!$A$4:$P$214,13,FALSE),"0")</f>
        <v>1</v>
      </c>
      <c r="AA484" s="163">
        <f>IFERROR(VLOOKUP($E484&amp;$D$92, Outliers!$A$4:$P$214,14,FALSE),"0")</f>
        <v>0</v>
      </c>
      <c r="AB484" s="163">
        <f>IFERROR(VLOOKUP($E484&amp;$D$92, Outliers!$A$4:$P$214,15,FALSE),"0")</f>
        <v>0</v>
      </c>
    </row>
    <row r="485" spans="4:28" x14ac:dyDescent="0.25">
      <c r="D485" s="318"/>
      <c r="E485" s="103" t="s">
        <v>27</v>
      </c>
      <c r="F485" s="95" t="str">
        <f>IF(P484="","",VLOOKUP($E484&amp;$D$91&amp;$D$92,'CCG data'!$A:$AD,'CCG data'!W$3,FALSE))</f>
        <v/>
      </c>
      <c r="G485" s="96" t="str">
        <f>IF(P484="","",VLOOKUP($E484&amp;$D$91&amp;$D$92,'CCG data'!$A:$AD,'CCG data'!X$3,FALSE))</f>
        <v/>
      </c>
      <c r="H485" s="96">
        <f>IF(R484="","",VLOOKUP($E484&amp;$D$91&amp;$D$92,'CCG data'!$A:$AD,'CCG data'!Y$3,FALSE))</f>
        <v>103.64513136419566</v>
      </c>
      <c r="I485" s="96">
        <f>IF(R484="","",VLOOKUP($E484&amp;$D$91&amp;$D$92,'CCG data'!$A:$AD,'CCG data'!Z$3,FALSE))</f>
        <v>122.2919166267518</v>
      </c>
      <c r="J485" s="96">
        <f>IF(T484="","",VLOOKUP($E484&amp;$D$91&amp;$D$92,'CCG data'!$A:$AD,'CCG data'!AA$3,FALSE))</f>
        <v>11.106512104324745</v>
      </c>
      <c r="K485" s="96">
        <f>IF(T484="","",VLOOKUP($E484&amp;$D$91&amp;$D$92,'CCG data'!$A:$AD,'CCG data'!AB$3,FALSE))</f>
        <v>18.468275628562157</v>
      </c>
      <c r="L485" s="96">
        <f>IF(V484="","",VLOOKUP($E484&amp;$D$91&amp;$D$92,'CCG data'!$A:$AD,'CCG data'!AC$3,FALSE))</f>
        <v>21.056351197473983</v>
      </c>
      <c r="M485" s="96">
        <f>IF(V484="","",VLOOKUP($E484&amp;$D$91&amp;$D$92,'CCG data'!$A:$AD,'CCG data'!AD$3,FALSE))</f>
        <v>29.880754556105149</v>
      </c>
      <c r="N485" s="363"/>
      <c r="P485" s="150" t="str">
        <f>IF(P484="","",VLOOKUP($E484&amp;$D$91&amp;$D$92,'CCG data'!$A:$AD,'CCG data'!I$3,FALSE))</f>
        <v/>
      </c>
      <c r="Q485" s="15" t="str">
        <f>IF(P484="","",VLOOKUP($E484&amp;$D$91&amp;$D$92,'CCG data'!$A:$AD,'CCG data'!J$3,FALSE))</f>
        <v/>
      </c>
      <c r="R485" s="15">
        <f>IF(R484="","",VLOOKUP($E484&amp;$D$91&amp;$D$92,'CCG data'!$A:$AD,'CCG data'!K$3,FALSE))</f>
        <v>0.71599999999999997</v>
      </c>
      <c r="S485" s="15">
        <f>IF(R484="","",VLOOKUP($E484&amp;$D$91&amp;$D$92,'CCG data'!$A:$AD,'CCG data'!L$3,FALSE))</f>
        <v>0.77800000000000002</v>
      </c>
      <c r="T485" s="15">
        <f>IF(T484="","",VLOOKUP($E484&amp;$D$91&amp;$D$92,'CCG data'!$A:$AD,'CCG data'!M$3,FALSE))</f>
        <v>6.5000000000000002E-2</v>
      </c>
      <c r="U485" s="15">
        <f>IF(T484="","",VLOOKUP($E484&amp;$D$91&amp;$D$92,'CCG data'!$A:$AD,'CCG data'!N$3,FALSE))</f>
        <v>0.104</v>
      </c>
      <c r="V485" s="15">
        <f>IF(V484="","",VLOOKUP($E484&amp;$D$91&amp;$D$92,'CCG data'!$A:$AD,'CCG data'!O$3,FALSE))</f>
        <v>0.14499999999999999</v>
      </c>
      <c r="W485" s="135">
        <f>IF(V484="","",VLOOKUP($E484&amp;$D$91&amp;$D$92,'CCG data'!$A:$AD,'CCG data'!P$3,FALSE))</f>
        <v>0.19800000000000001</v>
      </c>
      <c r="Z485" s="163" t="str">
        <f>IFERROR(VLOOKUP($E485&amp;$D$92, Outliers!$A$4:$P$214,13,FALSE),"0")</f>
        <v>0</v>
      </c>
      <c r="AA485" s="163" t="str">
        <f>IFERROR(VLOOKUP($E485&amp;$D$92, Outliers!$A$4:$P$214,14,FALSE),"0")</f>
        <v>0</v>
      </c>
      <c r="AB485" s="163" t="str">
        <f>IFERROR(VLOOKUP($E485&amp;$D$92, Outliers!$A$4:$P$214,15,FALSE),"0")</f>
        <v>0</v>
      </c>
    </row>
    <row r="486" spans="4:28" ht="15.75" x14ac:dyDescent="0.25">
      <c r="D486" s="318"/>
      <c r="E486" s="104" t="s">
        <v>292</v>
      </c>
      <c r="F486" s="405" t="str">
        <f>IF(OR(ISERROR(VLOOKUP($E486&amp;$D$91&amp;$D$92,'CCG data'!$A:$AD,'CCG data'!R$3,FALSE)),ISBLANK(VLOOKUP($E486&amp;$D$91&amp;$D$92,'CCG data'!$A:$AD,'CCG data'!R$3,FALSE))),"",VLOOKUP($E486&amp;$D$91&amp;$D$92,'CCG data'!$A:$AD,'CCG data'!R$3,FALSE))</f>
        <v/>
      </c>
      <c r="G486" s="406"/>
      <c r="H486" s="406">
        <f>IF(OR(ISERROR(VLOOKUP($E486&amp;$D$91&amp;$D$92,'CCG data'!$A:$AD,'CCG data'!S$3,FALSE)),ISBLANK(VLOOKUP($E486&amp;$D$91&amp;$D$92,'CCG data'!$A:$AD,'CCG data'!S$3,FALSE))),"",VLOOKUP($E486&amp;$D$91&amp;$D$92,'CCG data'!$A:$AD,'CCG data'!S$3,FALSE))</f>
        <v>103.64388528836724</v>
      </c>
      <c r="I486" s="406"/>
      <c r="J486" s="406">
        <f>IF(OR(ISERROR(VLOOKUP($E486&amp;$D$91&amp;$D$92,'CCG data'!$A:$AD,'CCG data'!T$3,FALSE)),ISBLANK(VLOOKUP($E486&amp;$D$91&amp;$D$92,'CCG data'!$A:$AD,'CCG data'!T$3,FALSE))),"",VLOOKUP($E486&amp;$D$91&amp;$D$92,'CCG data'!$A:$AD,'CCG data'!T$3,FALSE))</f>
        <v>14.557206133667698</v>
      </c>
      <c r="K486" s="406"/>
      <c r="L486" s="406">
        <f>IF(OR(ISERROR(VLOOKUP($E486&amp;$D$91&amp;$D$92,'CCG data'!$A:$AD,'CCG data'!U$3,FALSE)),ISBLANK(VLOOKUP($E486&amp;$D$91&amp;$D$92,'CCG data'!$A:$AD,'CCG data'!U$3,FALSE))),"",VLOOKUP($E486&amp;$D$91&amp;$D$92,'CCG data'!$A:$AD,'CCG data'!U$3,FALSE))</f>
        <v>28.526983256158761</v>
      </c>
      <c r="M486" s="407"/>
      <c r="N486" s="362">
        <f>IF(OR(ISERROR(VLOOKUP($E486&amp;$D$91&amp;$D$92,'CCG data'!$A:$AD,'CCG data'!G$3,FALSE)),ISBLANK(VLOOKUP($E486&amp;$D$91&amp;$D$92,'CCG data'!$A:$AD,'CCG data'!G$3,FALSE))),"",VLOOKUP($E486&amp;$D$91&amp;$D$92,'CCG data'!$A:$AD,'CCG data'!G$3,FALSE))</f>
        <v>2265</v>
      </c>
      <c r="P486" s="397" t="str">
        <f>IF(OR(ISERROR(VLOOKUP($E486&amp;$D$91&amp;$D$92,'CCG data'!$A:$AD,'CCG data'!B$3,FALSE)),ISBLANK(VLOOKUP($E486&amp;$D$91&amp;$D$92,'CCG data'!$A:$AD,'CCG data'!B$3,FALSE))),"",VLOOKUP($E486&amp;$D$91&amp;$D$92,'CCG data'!$A:$AD,'CCG data'!B$3,FALSE))</f>
        <v/>
      </c>
      <c r="Q486" s="263"/>
      <c r="R486" s="263">
        <f>IF(OR(ISERROR(VLOOKUP($E486&amp;$D$91&amp;$D$92,'CCG data'!$A:$AD,'CCG data'!C$3,FALSE)),ISBLANK(VLOOKUP($E486&amp;$D$91&amp;$D$92,'CCG data'!$A:$AD,'CCG data'!C$3,FALSE))),"",VLOOKUP($E486&amp;$D$91&amp;$D$92,'CCG data'!$A:$AD,'CCG data'!C$3,FALSE))</f>
        <v>0.717439293598234</v>
      </c>
      <c r="S486" s="263"/>
      <c r="T486" s="263">
        <f>IF(OR(ISERROR(VLOOKUP($E486&amp;$D$91&amp;$D$92,'CCG data'!$A:$AD,'CCG data'!D$3,FALSE)),ISBLANK(VLOOKUP($E486&amp;$D$91&amp;$D$92,'CCG data'!$A:$AD,'CCG data'!D$3,FALSE))),"",VLOOKUP($E486&amp;$D$91&amp;$D$92,'CCG data'!$A:$AD,'CCG data'!D$3,FALSE))</f>
        <v>8.5209713024282555E-2</v>
      </c>
      <c r="U486" s="263"/>
      <c r="V486" s="263">
        <f>IF(OR(ISERROR(VLOOKUP($E486&amp;$D$91&amp;$D$92,'CCG data'!$A:$AD,'CCG data'!E$3,FALSE)),ISBLANK(VLOOKUP($E486&amp;$D$91&amp;$D$92,'CCG data'!$A:$AD,'CCG data'!E$3,FALSE))),"",VLOOKUP($E486&amp;$D$91&amp;$D$92,'CCG data'!$A:$AD,'CCG data'!E$3,FALSE))</f>
        <v>0.19735099337748344</v>
      </c>
      <c r="W486" s="398"/>
      <c r="Z486" s="163">
        <f>IFERROR(VLOOKUP($E486&amp;$D$92, Outliers!$A$4:$P$214,13,FALSE),"0")</f>
        <v>1</v>
      </c>
      <c r="AA486" s="163">
        <f>IFERROR(VLOOKUP($E486&amp;$D$92, Outliers!$A$4:$P$214,14,FALSE),"0")</f>
        <v>0</v>
      </c>
      <c r="AB486" s="163">
        <f>IFERROR(VLOOKUP($E486&amp;$D$92, Outliers!$A$4:$P$214,15,FALSE),"0")</f>
        <v>0</v>
      </c>
    </row>
    <row r="487" spans="4:28" x14ac:dyDescent="0.25">
      <c r="D487" s="318"/>
      <c r="E487" s="103" t="s">
        <v>27</v>
      </c>
      <c r="F487" s="95" t="str">
        <f>IF(P486="","",VLOOKUP($E486&amp;$D$91&amp;$D$92,'CCG data'!$A:$AD,'CCG data'!W$3,FALSE))</f>
        <v/>
      </c>
      <c r="G487" s="96" t="str">
        <f>IF(P486="","",VLOOKUP($E486&amp;$D$91&amp;$D$92,'CCG data'!$A:$AD,'CCG data'!X$3,FALSE))</f>
        <v/>
      </c>
      <c r="H487" s="96">
        <f>IF(R486="","",VLOOKUP($E486&amp;$D$91&amp;$D$92,'CCG data'!$A:$AD,'CCG data'!Y$3,FALSE))</f>
        <v>98.604552101380733</v>
      </c>
      <c r="I487" s="96">
        <f>IF(R486="","",VLOOKUP($E486&amp;$D$91&amp;$D$92,'CCG data'!$A:$AD,'CCG data'!Z$3,FALSE))</f>
        <v>108.68321847535375</v>
      </c>
      <c r="J487" s="96">
        <f>IF(T486="","",VLOOKUP($E486&amp;$D$91&amp;$D$92,'CCG data'!$A:$AD,'CCG data'!AA$3,FALSE))</f>
        <v>12.503418906333433</v>
      </c>
      <c r="K487" s="96">
        <f>IF(T486="","",VLOOKUP($E486&amp;$D$91&amp;$D$92,'CCG data'!$A:$AD,'CCG data'!AB$3,FALSE))</f>
        <v>16.610993361001963</v>
      </c>
      <c r="L487" s="96">
        <f>IF(V486="","",VLOOKUP($E486&amp;$D$91&amp;$D$92,'CCG data'!$A:$AD,'CCG data'!AC$3,FALSE))</f>
        <v>25.88239443995505</v>
      </c>
      <c r="M487" s="96">
        <f>IF(V486="","",VLOOKUP($E486&amp;$D$91&amp;$D$92,'CCG data'!$A:$AD,'CCG data'!AD$3,FALSE))</f>
        <v>31.171572072362473</v>
      </c>
      <c r="N487" s="363"/>
      <c r="P487" s="150" t="str">
        <f>IF(P486="","",VLOOKUP($E486&amp;$D$91&amp;$D$92,'CCG data'!$A:$AD,'CCG data'!I$3,FALSE))</f>
        <v/>
      </c>
      <c r="Q487" s="15" t="str">
        <f>IF(P486="","",VLOOKUP($E486&amp;$D$91&amp;$D$92,'CCG data'!$A:$AD,'CCG data'!J$3,FALSE))</f>
        <v/>
      </c>
      <c r="R487" s="15">
        <f>IF(R486="","",VLOOKUP($E486&amp;$D$91&amp;$D$92,'CCG data'!$A:$AD,'CCG data'!K$3,FALSE))</f>
        <v>0.69899999999999995</v>
      </c>
      <c r="S487" s="15">
        <f>IF(R486="","",VLOOKUP($E486&amp;$D$91&amp;$D$92,'CCG data'!$A:$AD,'CCG data'!L$3,FALSE))</f>
        <v>0.73599999999999999</v>
      </c>
      <c r="T487" s="15">
        <f>IF(T486="","",VLOOKUP($E486&amp;$D$91&amp;$D$92,'CCG data'!$A:$AD,'CCG data'!M$3,FALSE))</f>
        <v>7.3999999999999996E-2</v>
      </c>
      <c r="U487" s="15">
        <f>IF(T486="","",VLOOKUP($E486&amp;$D$91&amp;$D$92,'CCG data'!$A:$AD,'CCG data'!N$3,FALSE))</f>
        <v>9.7000000000000003E-2</v>
      </c>
      <c r="V487" s="15">
        <f>IF(V486="","",VLOOKUP($E486&amp;$D$91&amp;$D$92,'CCG data'!$A:$AD,'CCG data'!O$3,FALSE))</f>
        <v>0.18099999999999999</v>
      </c>
      <c r="W487" s="135">
        <f>IF(V486="","",VLOOKUP($E486&amp;$D$91&amp;$D$92,'CCG data'!$A:$AD,'CCG data'!P$3,FALSE))</f>
        <v>0.214</v>
      </c>
      <c r="Z487" s="163" t="str">
        <f>IFERROR(VLOOKUP($E487&amp;$D$92, Outliers!$A$4:$P$214,13,FALSE),"0")</f>
        <v>0</v>
      </c>
      <c r="AA487" s="163" t="str">
        <f>IFERROR(VLOOKUP($E487&amp;$D$92, Outliers!$A$4:$P$214,14,FALSE),"0")</f>
        <v>0</v>
      </c>
      <c r="AB487" s="163" t="str">
        <f>IFERROR(VLOOKUP($E487&amp;$D$92, Outliers!$A$4:$P$214,15,FALSE),"0")</f>
        <v>0</v>
      </c>
    </row>
    <row r="488" spans="4:28" ht="15.75" x14ac:dyDescent="0.25">
      <c r="D488" s="318"/>
      <c r="E488" s="104" t="s">
        <v>496</v>
      </c>
      <c r="F488" s="405" t="str">
        <f>IF(OR(ISERROR(VLOOKUP($E488&amp;$D$91&amp;$D$92,'CCG data'!$A:$AD,'CCG data'!R$3,FALSE)),ISBLANK(VLOOKUP($E488&amp;$D$91&amp;$D$92,'CCG data'!$A:$AD,'CCG data'!R$3,FALSE))),"",VLOOKUP($E488&amp;$D$91&amp;$D$92,'CCG data'!$A:$AD,'CCG data'!R$3,FALSE))</f>
        <v/>
      </c>
      <c r="G488" s="406"/>
      <c r="H488" s="406">
        <f>IF(OR(ISERROR(VLOOKUP($E488&amp;$D$91&amp;$D$92,'CCG data'!$A:$AD,'CCG data'!S$3,FALSE)),ISBLANK(VLOOKUP($E488&amp;$D$91&amp;$D$92,'CCG data'!$A:$AD,'CCG data'!S$3,FALSE))),"",VLOOKUP($E488&amp;$D$91&amp;$D$92,'CCG data'!$A:$AD,'CCG data'!S$3,FALSE))</f>
        <v>71.723007751712288</v>
      </c>
      <c r="I488" s="406"/>
      <c r="J488" s="406">
        <f>IF(OR(ISERROR(VLOOKUP($E488&amp;$D$91&amp;$D$92,'CCG data'!$A:$AD,'CCG data'!T$3,FALSE)),ISBLANK(VLOOKUP($E488&amp;$D$91&amp;$D$92,'CCG data'!$A:$AD,'CCG data'!T$3,FALSE))),"",VLOOKUP($E488&amp;$D$91&amp;$D$92,'CCG data'!$A:$AD,'CCG data'!T$3,FALSE))</f>
        <v>13.65666296233535</v>
      </c>
      <c r="K488" s="406"/>
      <c r="L488" s="406">
        <f>IF(OR(ISERROR(VLOOKUP($E488&amp;$D$91&amp;$D$92,'CCG data'!$A:$AD,'CCG data'!U$3,FALSE)),ISBLANK(VLOOKUP($E488&amp;$D$91&amp;$D$92,'CCG data'!$A:$AD,'CCG data'!U$3,FALSE))),"",VLOOKUP($E488&amp;$D$91&amp;$D$92,'CCG data'!$A:$AD,'CCG data'!U$3,FALSE))</f>
        <v>55.049345417663375</v>
      </c>
      <c r="M488" s="407"/>
      <c r="N488" s="362">
        <f>IF(OR(ISERROR(VLOOKUP($E488&amp;$D$91&amp;$D$92,'CCG data'!$A:$AD,'CCG data'!G$3,FALSE)),ISBLANK(VLOOKUP($E488&amp;$D$91&amp;$D$92,'CCG data'!$A:$AD,'CCG data'!G$3,FALSE))),"",VLOOKUP($E488&amp;$D$91&amp;$D$92,'CCG data'!$A:$AD,'CCG data'!G$3,FALSE))</f>
        <v>907</v>
      </c>
      <c r="P488" s="397" t="str">
        <f>IF(OR(ISERROR(VLOOKUP($E488&amp;$D$91&amp;$D$92,'CCG data'!$A:$AD,'CCG data'!B$3,FALSE)),ISBLANK(VLOOKUP($E488&amp;$D$91&amp;$D$92,'CCG data'!$A:$AD,'CCG data'!B$3,FALSE))),"",VLOOKUP($E488&amp;$D$91&amp;$D$92,'CCG data'!$A:$AD,'CCG data'!B$3,FALSE))</f>
        <v/>
      </c>
      <c r="Q488" s="263"/>
      <c r="R488" s="263">
        <f>IF(OR(ISERROR(VLOOKUP($E488&amp;$D$91&amp;$D$92,'CCG data'!$A:$AD,'CCG data'!C$3,FALSE)),ISBLANK(VLOOKUP($E488&amp;$D$91&amp;$D$92,'CCG data'!$A:$AD,'CCG data'!C$3,FALSE))),"",VLOOKUP($E488&amp;$D$91&amp;$D$92,'CCG data'!$A:$AD,'CCG data'!C$3,FALSE))</f>
        <v>0.51157662624035283</v>
      </c>
      <c r="S488" s="263"/>
      <c r="T488" s="263">
        <f>IF(OR(ISERROR(VLOOKUP($E488&amp;$D$91&amp;$D$92,'CCG data'!$A:$AD,'CCG data'!D$3,FALSE)),ISBLANK(VLOOKUP($E488&amp;$D$91&amp;$D$92,'CCG data'!$A:$AD,'CCG data'!D$3,FALSE))),"",VLOOKUP($E488&amp;$D$91&amp;$D$92,'CCG data'!$A:$AD,'CCG data'!D$3,FALSE))</f>
        <v>8.4895259095920619E-2</v>
      </c>
      <c r="U488" s="263"/>
      <c r="V488" s="263">
        <f>IF(OR(ISERROR(VLOOKUP($E488&amp;$D$91&amp;$D$92,'CCG data'!$A:$AD,'CCG data'!E$3,FALSE)),ISBLANK(VLOOKUP($E488&amp;$D$91&amp;$D$92,'CCG data'!$A:$AD,'CCG data'!E$3,FALSE))),"",VLOOKUP($E488&amp;$D$91&amp;$D$92,'CCG data'!$A:$AD,'CCG data'!E$3,FALSE))</f>
        <v>0.40352811466372657</v>
      </c>
      <c r="W488" s="398"/>
      <c r="Z488" s="163">
        <f>IFERROR(VLOOKUP($E488&amp;$D$92, Outliers!$A$4:$P$214,13,FALSE),"0")</f>
        <v>1</v>
      </c>
      <c r="AA488" s="163">
        <f>IFERROR(VLOOKUP($E488&amp;$D$92, Outliers!$A$4:$P$214,14,FALSE),"0")</f>
        <v>0</v>
      </c>
      <c r="AB488" s="163">
        <f>IFERROR(VLOOKUP($E488&amp;$D$92, Outliers!$A$4:$P$214,15,FALSE),"0")</f>
        <v>1</v>
      </c>
    </row>
    <row r="489" spans="4:28" x14ac:dyDescent="0.25">
      <c r="D489" s="318"/>
      <c r="E489" s="103" t="s">
        <v>27</v>
      </c>
      <c r="F489" s="95" t="str">
        <f>IF(P488="","",VLOOKUP($E488&amp;$D$91&amp;$D$92,'CCG data'!$A:$AD,'CCG data'!W$3,FALSE))</f>
        <v/>
      </c>
      <c r="G489" s="96" t="str">
        <f>IF(P488="","",VLOOKUP($E488&amp;$D$91&amp;$D$92,'CCG data'!$A:$AD,'CCG data'!X$3,FALSE))</f>
        <v/>
      </c>
      <c r="H489" s="96">
        <f>IF(R488="","",VLOOKUP($E488&amp;$D$91&amp;$D$92,'CCG data'!$A:$AD,'CCG data'!Y$3,FALSE))</f>
        <v>65.196879943742815</v>
      </c>
      <c r="I489" s="96">
        <f>IF(R488="","",VLOOKUP($E488&amp;$D$91&amp;$D$92,'CCG data'!$A:$AD,'CCG data'!Z$3,FALSE))</f>
        <v>78.249135559681761</v>
      </c>
      <c r="J489" s="96">
        <f>IF(T488="","",VLOOKUP($E488&amp;$D$91&amp;$D$92,'CCG data'!$A:$AD,'CCG data'!AA$3,FALSE))</f>
        <v>10.606273442278013</v>
      </c>
      <c r="K489" s="96">
        <f>IF(T488="","",VLOOKUP($E488&amp;$D$91&amp;$D$92,'CCG data'!$A:$AD,'CCG data'!AB$3,FALSE))</f>
        <v>16.707052482392687</v>
      </c>
      <c r="L489" s="96">
        <f>IF(V488="","",VLOOKUP($E488&amp;$D$91&amp;$D$92,'CCG data'!$A:$AD,'CCG data'!AC$3,FALSE))</f>
        <v>49.409493671899369</v>
      </c>
      <c r="M489" s="96">
        <f>IF(V488="","",VLOOKUP($E488&amp;$D$91&amp;$D$92,'CCG data'!$A:$AD,'CCG data'!AD$3,FALSE))</f>
        <v>60.68919716342738</v>
      </c>
      <c r="N489" s="363"/>
      <c r="P489" s="150" t="str">
        <f>IF(P488="","",VLOOKUP($E488&amp;$D$91&amp;$D$92,'CCG data'!$A:$AD,'CCG data'!I$3,FALSE))</f>
        <v/>
      </c>
      <c r="Q489" s="15" t="str">
        <f>IF(P488="","",VLOOKUP($E488&amp;$D$91&amp;$D$92,'CCG data'!$A:$AD,'CCG data'!J$3,FALSE))</f>
        <v/>
      </c>
      <c r="R489" s="15">
        <f>IF(R488="","",VLOOKUP($E488&amp;$D$91&amp;$D$92,'CCG data'!$A:$AD,'CCG data'!K$3,FALSE))</f>
        <v>0.47899999999999998</v>
      </c>
      <c r="S489" s="15">
        <f>IF(R488="","",VLOOKUP($E488&amp;$D$91&amp;$D$92,'CCG data'!$A:$AD,'CCG data'!L$3,FALSE))</f>
        <v>0.54400000000000004</v>
      </c>
      <c r="T489" s="15">
        <f>IF(T488="","",VLOOKUP($E488&amp;$D$91&amp;$D$92,'CCG data'!$A:$AD,'CCG data'!M$3,FALSE))</f>
        <v>6.8000000000000005E-2</v>
      </c>
      <c r="U489" s="15">
        <f>IF(T488="","",VLOOKUP($E488&amp;$D$91&amp;$D$92,'CCG data'!$A:$AD,'CCG data'!N$3,FALSE))</f>
        <v>0.105</v>
      </c>
      <c r="V489" s="15">
        <f>IF(V488="","",VLOOKUP($E488&amp;$D$91&amp;$D$92,'CCG data'!$A:$AD,'CCG data'!O$3,FALSE))</f>
        <v>0.372</v>
      </c>
      <c r="W489" s="135">
        <f>IF(V488="","",VLOOKUP($E488&amp;$D$91&amp;$D$92,'CCG data'!$A:$AD,'CCG data'!P$3,FALSE))</f>
        <v>0.436</v>
      </c>
      <c r="Z489" s="163" t="str">
        <f>IFERROR(VLOOKUP($E489&amp;$D$92, Outliers!$A$4:$P$214,13,FALSE),"0")</f>
        <v>0</v>
      </c>
      <c r="AA489" s="163" t="str">
        <f>IFERROR(VLOOKUP($E489&amp;$D$92, Outliers!$A$4:$P$214,14,FALSE),"0")</f>
        <v>0</v>
      </c>
      <c r="AB489" s="163" t="str">
        <f>IFERROR(VLOOKUP($E489&amp;$D$92, Outliers!$A$4:$P$214,15,FALSE),"0")</f>
        <v>0</v>
      </c>
    </row>
    <row r="490" spans="4:28" ht="15.75" x14ac:dyDescent="0.25">
      <c r="D490" s="318"/>
      <c r="E490" s="104" t="s">
        <v>293</v>
      </c>
      <c r="F490" s="405" t="str">
        <f>IF(OR(ISERROR(VLOOKUP($E490&amp;$D$91&amp;$D$92,'CCG data'!$A:$AD,'CCG data'!R$3,FALSE)),ISBLANK(VLOOKUP($E490&amp;$D$91&amp;$D$92,'CCG data'!$A:$AD,'CCG data'!R$3,FALSE))),"",VLOOKUP($E490&amp;$D$91&amp;$D$92,'CCG data'!$A:$AD,'CCG data'!R$3,FALSE))</f>
        <v/>
      </c>
      <c r="G490" s="406"/>
      <c r="H490" s="406">
        <f>IF(OR(ISERROR(VLOOKUP($E490&amp;$D$91&amp;$D$92,'CCG data'!$A:$AD,'CCG data'!S$3,FALSE)),ISBLANK(VLOOKUP($E490&amp;$D$91&amp;$D$92,'CCG data'!$A:$AD,'CCG data'!S$3,FALSE))),"",VLOOKUP($E490&amp;$D$91&amp;$D$92,'CCG data'!$A:$AD,'CCG data'!S$3,FALSE))</f>
        <v>148.26031286756671</v>
      </c>
      <c r="I490" s="406"/>
      <c r="J490" s="406">
        <f>IF(OR(ISERROR(VLOOKUP($E490&amp;$D$91&amp;$D$92,'CCG data'!$A:$AD,'CCG data'!T$3,FALSE)),ISBLANK(VLOOKUP($E490&amp;$D$91&amp;$D$92,'CCG data'!$A:$AD,'CCG data'!T$3,FALSE))),"",VLOOKUP($E490&amp;$D$91&amp;$D$92,'CCG data'!$A:$AD,'CCG data'!T$3,FALSE))</f>
        <v>11.300417638634084</v>
      </c>
      <c r="K490" s="406"/>
      <c r="L490" s="406">
        <f>IF(OR(ISERROR(VLOOKUP($E490&amp;$D$91&amp;$D$92,'CCG data'!$A:$AD,'CCG data'!U$3,FALSE)),ISBLANK(VLOOKUP($E490&amp;$D$91&amp;$D$92,'CCG data'!$A:$AD,'CCG data'!U$3,FALSE))),"",VLOOKUP($E490&amp;$D$91&amp;$D$92,'CCG data'!$A:$AD,'CCG data'!U$3,FALSE))</f>
        <v>36.103288560325353</v>
      </c>
      <c r="M490" s="407"/>
      <c r="N490" s="362">
        <f>IF(OR(ISERROR(VLOOKUP($E490&amp;$D$91&amp;$D$92,'CCG data'!$A:$AD,'CCG data'!G$3,FALSE)),ISBLANK(VLOOKUP($E490&amp;$D$91&amp;$D$92,'CCG data'!$A:$AD,'CCG data'!G$3,FALSE))),"",VLOOKUP($E490&amp;$D$91&amp;$D$92,'CCG data'!$A:$AD,'CCG data'!G$3,FALSE))</f>
        <v>1822</v>
      </c>
      <c r="P490" s="397" t="str">
        <f>IF(OR(ISERROR(VLOOKUP($E490&amp;$D$91&amp;$D$92,'CCG data'!$A:$AD,'CCG data'!B$3,FALSE)),ISBLANK(VLOOKUP($E490&amp;$D$91&amp;$D$92,'CCG data'!$A:$AD,'CCG data'!B$3,FALSE))),"",VLOOKUP($E490&amp;$D$91&amp;$D$92,'CCG data'!$A:$AD,'CCG data'!B$3,FALSE))</f>
        <v/>
      </c>
      <c r="Q490" s="263"/>
      <c r="R490" s="263">
        <f>IF(OR(ISERROR(VLOOKUP($E490&amp;$D$91&amp;$D$92,'CCG data'!$A:$AD,'CCG data'!C$3,FALSE)),ISBLANK(VLOOKUP($E490&amp;$D$91&amp;$D$92,'CCG data'!$A:$AD,'CCG data'!C$3,FALSE))),"",VLOOKUP($E490&amp;$D$91&amp;$D$92,'CCG data'!$A:$AD,'CCG data'!C$3,FALSE))</f>
        <v>0.7612513721185511</v>
      </c>
      <c r="S490" s="263"/>
      <c r="T490" s="263">
        <f>IF(OR(ISERROR(VLOOKUP($E490&amp;$D$91&amp;$D$92,'CCG data'!$A:$AD,'CCG data'!D$3,FALSE)),ISBLANK(VLOOKUP($E490&amp;$D$91&amp;$D$92,'CCG data'!$A:$AD,'CCG data'!D$3,FALSE))),"",VLOOKUP($E490&amp;$D$91&amp;$D$92,'CCG data'!$A:$AD,'CCG data'!D$3,FALSE))</f>
        <v>5.4884742041712405E-2</v>
      </c>
      <c r="U490" s="263"/>
      <c r="V490" s="263">
        <f>IF(OR(ISERROR(VLOOKUP($E490&amp;$D$91&amp;$D$92,'CCG data'!$A:$AD,'CCG data'!E$3,FALSE)),ISBLANK(VLOOKUP($E490&amp;$D$91&amp;$D$92,'CCG data'!$A:$AD,'CCG data'!E$3,FALSE))),"",VLOOKUP($E490&amp;$D$91&amp;$D$92,'CCG data'!$A:$AD,'CCG data'!E$3,FALSE))</f>
        <v>0.18386388583973656</v>
      </c>
      <c r="W490" s="398"/>
      <c r="Z490" s="163">
        <f>IFERROR(VLOOKUP($E490&amp;$D$92, Outliers!$A$4:$P$214,13,FALSE),"0")</f>
        <v>1</v>
      </c>
      <c r="AA490" s="163">
        <f>IFERROR(VLOOKUP($E490&amp;$D$92, Outliers!$A$4:$P$214,14,FALSE),"0")</f>
        <v>1</v>
      </c>
      <c r="AB490" s="163">
        <f>IFERROR(VLOOKUP($E490&amp;$D$92, Outliers!$A$4:$P$214,15,FALSE),"0")</f>
        <v>1</v>
      </c>
    </row>
    <row r="491" spans="4:28" x14ac:dyDescent="0.25">
      <c r="D491" s="318"/>
      <c r="E491" s="103" t="s">
        <v>27</v>
      </c>
      <c r="F491" s="95" t="str">
        <f>IF(P490="","",VLOOKUP($E490&amp;$D$91&amp;$D$92,'CCG data'!$A:$AD,'CCG data'!W$3,FALSE))</f>
        <v/>
      </c>
      <c r="G491" s="96" t="str">
        <f>IF(P490="","",VLOOKUP($E490&amp;$D$91&amp;$D$92,'CCG data'!$A:$AD,'CCG data'!X$3,FALSE))</f>
        <v/>
      </c>
      <c r="H491" s="96">
        <f>IF(R490="","",VLOOKUP($E490&amp;$D$91&amp;$D$92,'CCG data'!$A:$AD,'CCG data'!Y$3,FALSE))</f>
        <v>140.45765160842296</v>
      </c>
      <c r="I491" s="96">
        <f>IF(R490="","",VLOOKUP($E490&amp;$D$91&amp;$D$92,'CCG data'!$A:$AD,'CCG data'!Z$3,FALSE))</f>
        <v>156.06297412671046</v>
      </c>
      <c r="J491" s="96">
        <f>IF(T490="","",VLOOKUP($E490&amp;$D$91&amp;$D$92,'CCG data'!$A:$AD,'CCG data'!AA$3,FALSE))</f>
        <v>9.0855357814618039</v>
      </c>
      <c r="K491" s="96">
        <f>IF(T490="","",VLOOKUP($E490&amp;$D$91&amp;$D$92,'CCG data'!$A:$AD,'CCG data'!AB$3,FALSE))</f>
        <v>13.515299495806364</v>
      </c>
      <c r="L491" s="96">
        <f>IF(V490="","",VLOOKUP($E490&amp;$D$91&amp;$D$92,'CCG data'!$A:$AD,'CCG data'!AC$3,FALSE))</f>
        <v>32.237123155437793</v>
      </c>
      <c r="M491" s="96">
        <f>IF(V490="","",VLOOKUP($E490&amp;$D$91&amp;$D$92,'CCG data'!$A:$AD,'CCG data'!AD$3,FALSE))</f>
        <v>39.969453965212914</v>
      </c>
      <c r="N491" s="363"/>
      <c r="P491" s="150" t="str">
        <f>IF(P490="","",VLOOKUP($E490&amp;$D$91&amp;$D$92,'CCG data'!$A:$AD,'CCG data'!I$3,FALSE))</f>
        <v/>
      </c>
      <c r="Q491" s="15" t="str">
        <f>IF(P490="","",VLOOKUP($E490&amp;$D$91&amp;$D$92,'CCG data'!$A:$AD,'CCG data'!J$3,FALSE))</f>
        <v/>
      </c>
      <c r="R491" s="15">
        <f>IF(R490="","",VLOOKUP($E490&amp;$D$91&amp;$D$92,'CCG data'!$A:$AD,'CCG data'!K$3,FALSE))</f>
        <v>0.74099999999999999</v>
      </c>
      <c r="S491" s="15">
        <f>IF(R490="","",VLOOKUP($E490&amp;$D$91&amp;$D$92,'CCG data'!$A:$AD,'CCG data'!L$3,FALSE))</f>
        <v>0.78</v>
      </c>
      <c r="T491" s="15">
        <f>IF(T490="","",VLOOKUP($E490&amp;$D$91&amp;$D$92,'CCG data'!$A:$AD,'CCG data'!M$3,FALSE))</f>
        <v>4.4999999999999998E-2</v>
      </c>
      <c r="U491" s="15">
        <f>IF(T490="","",VLOOKUP($E490&amp;$D$91&amp;$D$92,'CCG data'!$A:$AD,'CCG data'!N$3,FALSE))</f>
        <v>6.6000000000000003E-2</v>
      </c>
      <c r="V491" s="15">
        <f>IF(V490="","",VLOOKUP($E490&amp;$D$91&amp;$D$92,'CCG data'!$A:$AD,'CCG data'!O$3,FALSE))</f>
        <v>0.16700000000000001</v>
      </c>
      <c r="W491" s="135">
        <f>IF(V490="","",VLOOKUP($E490&amp;$D$91&amp;$D$92,'CCG data'!$A:$AD,'CCG data'!P$3,FALSE))</f>
        <v>0.20200000000000001</v>
      </c>
      <c r="Z491" s="163" t="str">
        <f>IFERROR(VLOOKUP($E491&amp;$D$92, Outliers!$A$4:$P$214,13,FALSE),"0")</f>
        <v>0</v>
      </c>
      <c r="AA491" s="163" t="str">
        <f>IFERROR(VLOOKUP($E491&amp;$D$92, Outliers!$A$4:$P$214,14,FALSE),"0")</f>
        <v>0</v>
      </c>
      <c r="AB491" s="163" t="str">
        <f>IFERROR(VLOOKUP($E491&amp;$D$92, Outliers!$A$4:$P$214,15,FALSE),"0")</f>
        <v>0</v>
      </c>
    </row>
    <row r="492" spans="4:28" ht="15.75" x14ac:dyDescent="0.25">
      <c r="D492" s="318"/>
      <c r="E492" s="104" t="s">
        <v>294</v>
      </c>
      <c r="F492" s="405" t="str">
        <f>IF(OR(ISERROR(VLOOKUP($E492&amp;$D$91&amp;$D$92,'CCG data'!$A:$AD,'CCG data'!R$3,FALSE)),ISBLANK(VLOOKUP($E492&amp;$D$91&amp;$D$92,'CCG data'!$A:$AD,'CCG data'!R$3,FALSE))),"",VLOOKUP($E492&amp;$D$91&amp;$D$92,'CCG data'!$A:$AD,'CCG data'!R$3,FALSE))</f>
        <v/>
      </c>
      <c r="G492" s="406"/>
      <c r="H492" s="406">
        <f>IF(OR(ISERROR(VLOOKUP($E492&amp;$D$91&amp;$D$92,'CCG data'!$A:$AD,'CCG data'!S$3,FALSE)),ISBLANK(VLOOKUP($E492&amp;$D$91&amp;$D$92,'CCG data'!$A:$AD,'CCG data'!S$3,FALSE))),"",VLOOKUP($E492&amp;$D$91&amp;$D$92,'CCG data'!$A:$AD,'CCG data'!S$3,FALSE))</f>
        <v>162.22999786169152</v>
      </c>
      <c r="I492" s="406"/>
      <c r="J492" s="406">
        <f>IF(OR(ISERROR(VLOOKUP($E492&amp;$D$91&amp;$D$92,'CCG data'!$A:$AD,'CCG data'!T$3,FALSE)),ISBLANK(VLOOKUP($E492&amp;$D$91&amp;$D$92,'CCG data'!$A:$AD,'CCG data'!T$3,FALSE))),"",VLOOKUP($E492&amp;$D$91&amp;$D$92,'CCG data'!$A:$AD,'CCG data'!T$3,FALSE))</f>
        <v>13.125521852175559</v>
      </c>
      <c r="K492" s="406"/>
      <c r="L492" s="406">
        <f>IF(OR(ISERROR(VLOOKUP($E492&amp;$D$91&amp;$D$92,'CCG data'!$A:$AD,'CCG data'!U$3,FALSE)),ISBLANK(VLOOKUP($E492&amp;$D$91&amp;$D$92,'CCG data'!$A:$AD,'CCG data'!U$3,FALSE))),"",VLOOKUP($E492&amp;$D$91&amp;$D$92,'CCG data'!$A:$AD,'CCG data'!U$3,FALSE))</f>
        <v>48.652254598806543</v>
      </c>
      <c r="M492" s="407"/>
      <c r="N492" s="362">
        <f>IF(OR(ISERROR(VLOOKUP($E492&amp;$D$91&amp;$D$92,'CCG data'!$A:$AD,'CCG data'!G$3,FALSE)),ISBLANK(VLOOKUP($E492&amp;$D$91&amp;$D$92,'CCG data'!$A:$AD,'CCG data'!G$3,FALSE))),"",VLOOKUP($E492&amp;$D$91&amp;$D$92,'CCG data'!$A:$AD,'CCG data'!G$3,FALSE))</f>
        <v>2217</v>
      </c>
      <c r="P492" s="397" t="str">
        <f>IF(OR(ISERROR(VLOOKUP($E492&amp;$D$91&amp;$D$92,'CCG data'!$A:$AD,'CCG data'!B$3,FALSE)),ISBLANK(VLOOKUP($E492&amp;$D$91&amp;$D$92,'CCG data'!$A:$AD,'CCG data'!B$3,FALSE))),"",VLOOKUP($E492&amp;$D$91&amp;$D$92,'CCG data'!$A:$AD,'CCG data'!B$3,FALSE))</f>
        <v/>
      </c>
      <c r="Q492" s="263"/>
      <c r="R492" s="263">
        <f>IF(OR(ISERROR(VLOOKUP($E492&amp;$D$91&amp;$D$92,'CCG data'!$A:$AD,'CCG data'!C$3,FALSE)),ISBLANK(VLOOKUP($E492&amp;$D$91&amp;$D$92,'CCG data'!$A:$AD,'CCG data'!C$3,FALSE))),"",VLOOKUP($E492&amp;$D$91&amp;$D$92,'CCG data'!$A:$AD,'CCG data'!C$3,FALSE))</f>
        <v>0.72575552548488953</v>
      </c>
      <c r="S492" s="263"/>
      <c r="T492" s="263">
        <f>IF(OR(ISERROR(VLOOKUP($E492&amp;$D$91&amp;$D$92,'CCG data'!$A:$AD,'CCG data'!D$3,FALSE)),ISBLANK(VLOOKUP($E492&amp;$D$91&amp;$D$92,'CCG data'!$A:$AD,'CCG data'!D$3,FALSE))),"",VLOOKUP($E492&amp;$D$91&amp;$D$92,'CCG data'!$A:$AD,'CCG data'!D$3,FALSE))</f>
        <v>5.4127198917456022E-2</v>
      </c>
      <c r="U492" s="263"/>
      <c r="V492" s="263">
        <f>IF(OR(ISERROR(VLOOKUP($E492&amp;$D$91&amp;$D$92,'CCG data'!$A:$AD,'CCG data'!E$3,FALSE)),ISBLANK(VLOOKUP($E492&amp;$D$91&amp;$D$92,'CCG data'!$A:$AD,'CCG data'!E$3,FALSE))),"",VLOOKUP($E492&amp;$D$91&amp;$D$92,'CCG data'!$A:$AD,'CCG data'!E$3,FALSE))</f>
        <v>0.22011727559765448</v>
      </c>
      <c r="W492" s="398"/>
      <c r="Z492" s="163">
        <f>IFERROR(VLOOKUP($E492&amp;$D$92, Outliers!$A$4:$P$214,13,FALSE),"0")</f>
        <v>1</v>
      </c>
      <c r="AA492" s="163">
        <f>IFERROR(VLOOKUP($E492&amp;$D$92, Outliers!$A$4:$P$214,14,FALSE),"0")</f>
        <v>0</v>
      </c>
      <c r="AB492" s="163">
        <f>IFERROR(VLOOKUP($E492&amp;$D$92, Outliers!$A$4:$P$214,15,FALSE),"0")</f>
        <v>1</v>
      </c>
    </row>
    <row r="493" spans="4:28" x14ac:dyDescent="0.25">
      <c r="D493" s="318"/>
      <c r="E493" s="103" t="s">
        <v>27</v>
      </c>
      <c r="F493" s="95" t="str">
        <f>IF(P492="","",VLOOKUP($E492&amp;$D$91&amp;$D$92,'CCG data'!$A:$AD,'CCG data'!W$3,FALSE))</f>
        <v/>
      </c>
      <c r="G493" s="96" t="str">
        <f>IF(P492="","",VLOOKUP($E492&amp;$D$91&amp;$D$92,'CCG data'!$A:$AD,'CCG data'!X$3,FALSE))</f>
        <v/>
      </c>
      <c r="H493" s="96">
        <f>IF(R492="","",VLOOKUP($E492&amp;$D$91&amp;$D$92,'CCG data'!$A:$AD,'CCG data'!Y$3,FALSE))</f>
        <v>154.30299140805818</v>
      </c>
      <c r="I493" s="96">
        <f>IF(R492="","",VLOOKUP($E492&amp;$D$91&amp;$D$92,'CCG data'!$A:$AD,'CCG data'!Z$3,FALSE))</f>
        <v>170.15700431532485</v>
      </c>
      <c r="J493" s="96">
        <f>IF(T492="","",VLOOKUP($E492&amp;$D$91&amp;$D$92,'CCG data'!$A:$AD,'CCG data'!AA$3,FALSE))</f>
        <v>10.777068015670803</v>
      </c>
      <c r="K493" s="96">
        <f>IF(T492="","",VLOOKUP($E492&amp;$D$91&amp;$D$92,'CCG data'!$A:$AD,'CCG data'!AB$3,FALSE))</f>
        <v>15.473975688680316</v>
      </c>
      <c r="L493" s="96">
        <f>IF(V492="","",VLOOKUP($E492&amp;$D$91&amp;$D$92,'CCG data'!$A:$AD,'CCG data'!AC$3,FALSE))</f>
        <v>44.335581795388109</v>
      </c>
      <c r="M493" s="96">
        <f>IF(V492="","",VLOOKUP($E492&amp;$D$91&amp;$D$92,'CCG data'!$A:$AD,'CCG data'!AD$3,FALSE))</f>
        <v>52.968927402224978</v>
      </c>
      <c r="N493" s="363"/>
      <c r="P493" s="150" t="str">
        <f>IF(P492="","",VLOOKUP($E492&amp;$D$91&amp;$D$92,'CCG data'!$A:$AD,'CCG data'!I$3,FALSE))</f>
        <v/>
      </c>
      <c r="Q493" s="15" t="str">
        <f>IF(P492="","",VLOOKUP($E492&amp;$D$91&amp;$D$92,'CCG data'!$A:$AD,'CCG data'!J$3,FALSE))</f>
        <v/>
      </c>
      <c r="R493" s="15">
        <f>IF(R492="","",VLOOKUP($E492&amp;$D$91&amp;$D$92,'CCG data'!$A:$AD,'CCG data'!K$3,FALSE))</f>
        <v>0.70699999999999996</v>
      </c>
      <c r="S493" s="15">
        <f>IF(R492="","",VLOOKUP($E492&amp;$D$91&amp;$D$92,'CCG data'!$A:$AD,'CCG data'!L$3,FALSE))</f>
        <v>0.74399999999999999</v>
      </c>
      <c r="T493" s="15">
        <f>IF(T492="","",VLOOKUP($E492&amp;$D$91&amp;$D$92,'CCG data'!$A:$AD,'CCG data'!M$3,FALSE))</f>
        <v>4.4999999999999998E-2</v>
      </c>
      <c r="U493" s="15">
        <f>IF(T492="","",VLOOKUP($E492&amp;$D$91&amp;$D$92,'CCG data'!$A:$AD,'CCG data'!N$3,FALSE))</f>
        <v>6.4000000000000001E-2</v>
      </c>
      <c r="V493" s="15">
        <f>IF(V492="","",VLOOKUP($E492&amp;$D$91&amp;$D$92,'CCG data'!$A:$AD,'CCG data'!O$3,FALSE))</f>
        <v>0.20300000000000001</v>
      </c>
      <c r="W493" s="135">
        <f>IF(V492="","",VLOOKUP($E492&amp;$D$91&amp;$D$92,'CCG data'!$A:$AD,'CCG data'!P$3,FALSE))</f>
        <v>0.23799999999999999</v>
      </c>
      <c r="Z493" s="163" t="str">
        <f>IFERROR(VLOOKUP($E493&amp;$D$92, Outliers!$A$4:$P$214,13,FALSE),"0")</f>
        <v>0</v>
      </c>
      <c r="AA493" s="163" t="str">
        <f>IFERROR(VLOOKUP($E493&amp;$D$92, Outliers!$A$4:$P$214,14,FALSE),"0")</f>
        <v>0</v>
      </c>
      <c r="AB493" s="163" t="str">
        <f>IFERROR(VLOOKUP($E493&amp;$D$92, Outliers!$A$4:$P$214,15,FALSE),"0")</f>
        <v>0</v>
      </c>
    </row>
    <row r="494" spans="4:28" ht="15.75" x14ac:dyDescent="0.25">
      <c r="D494" s="318"/>
      <c r="E494" s="104" t="s">
        <v>295</v>
      </c>
      <c r="F494" s="405" t="str">
        <f>IF(OR(ISERROR(VLOOKUP($E494&amp;$D$91&amp;$D$92,'CCG data'!$A:$AD,'CCG data'!R$3,FALSE)),ISBLANK(VLOOKUP($E494&amp;$D$91&amp;$D$92,'CCG data'!$A:$AD,'CCG data'!R$3,FALSE))),"",VLOOKUP($E494&amp;$D$91&amp;$D$92,'CCG data'!$A:$AD,'CCG data'!R$3,FALSE))</f>
        <v/>
      </c>
      <c r="G494" s="406"/>
      <c r="H494" s="406">
        <f>IF(OR(ISERROR(VLOOKUP($E494&amp;$D$91&amp;$D$92,'CCG data'!$A:$AD,'CCG data'!S$3,FALSE)),ISBLANK(VLOOKUP($E494&amp;$D$91&amp;$D$92,'CCG data'!$A:$AD,'CCG data'!S$3,FALSE))),"",VLOOKUP($E494&amp;$D$91&amp;$D$92,'CCG data'!$A:$AD,'CCG data'!S$3,FALSE))</f>
        <v>123.86134507949367</v>
      </c>
      <c r="I494" s="406"/>
      <c r="J494" s="406">
        <f>IF(OR(ISERROR(VLOOKUP($E494&amp;$D$91&amp;$D$92,'CCG data'!$A:$AD,'CCG data'!T$3,FALSE)),ISBLANK(VLOOKUP($E494&amp;$D$91&amp;$D$92,'CCG data'!$A:$AD,'CCG data'!T$3,FALSE))),"",VLOOKUP($E494&amp;$D$91&amp;$D$92,'CCG data'!$A:$AD,'CCG data'!T$3,FALSE))</f>
        <v>22.58759407574302</v>
      </c>
      <c r="K494" s="406"/>
      <c r="L494" s="406">
        <f>IF(OR(ISERROR(VLOOKUP($E494&amp;$D$91&amp;$D$92,'CCG data'!$A:$AD,'CCG data'!U$3,FALSE)),ISBLANK(VLOOKUP($E494&amp;$D$91&amp;$D$92,'CCG data'!$A:$AD,'CCG data'!U$3,FALSE))),"",VLOOKUP($E494&amp;$D$91&amp;$D$92,'CCG data'!$A:$AD,'CCG data'!U$3,FALSE))</f>
        <v>23.508016214054553</v>
      </c>
      <c r="M494" s="407"/>
      <c r="N494" s="362">
        <f>IF(OR(ISERROR(VLOOKUP($E494&amp;$D$91&amp;$D$92,'CCG data'!$A:$AD,'CCG data'!G$3,FALSE)),ISBLANK(VLOOKUP($E494&amp;$D$91&amp;$D$92,'CCG data'!$A:$AD,'CCG data'!G$3,FALSE))),"",VLOOKUP($E494&amp;$D$91&amp;$D$92,'CCG data'!$A:$AD,'CCG data'!G$3,FALSE))</f>
        <v>2154</v>
      </c>
      <c r="P494" s="397" t="str">
        <f>IF(OR(ISERROR(VLOOKUP($E494&amp;$D$91&amp;$D$92,'CCG data'!$A:$AD,'CCG data'!B$3,FALSE)),ISBLANK(VLOOKUP($E494&amp;$D$91&amp;$D$92,'CCG data'!$A:$AD,'CCG data'!B$3,FALSE))),"",VLOOKUP($E494&amp;$D$91&amp;$D$92,'CCG data'!$A:$AD,'CCG data'!B$3,FALSE))</f>
        <v/>
      </c>
      <c r="Q494" s="263"/>
      <c r="R494" s="263">
        <f>IF(OR(ISERROR(VLOOKUP($E494&amp;$D$91&amp;$D$92,'CCG data'!$A:$AD,'CCG data'!C$3,FALSE)),ISBLANK(VLOOKUP($E494&amp;$D$91&amp;$D$92,'CCG data'!$A:$AD,'CCG data'!C$3,FALSE))),"",VLOOKUP($E494&amp;$D$91&amp;$D$92,'CCG data'!$A:$AD,'CCG data'!C$3,FALSE))</f>
        <v>0.75116063138347255</v>
      </c>
      <c r="S494" s="263"/>
      <c r="T494" s="263">
        <f>IF(OR(ISERROR(VLOOKUP($E494&amp;$D$91&amp;$D$92,'CCG data'!$A:$AD,'CCG data'!D$3,FALSE)),ISBLANK(VLOOKUP($E494&amp;$D$91&amp;$D$92,'CCG data'!$A:$AD,'CCG data'!D$3,FALSE))),"",VLOOKUP($E494&amp;$D$91&amp;$D$92,'CCG data'!$A:$AD,'CCG data'!D$3,FALSE))</f>
        <v>0.10770659238625813</v>
      </c>
      <c r="U494" s="263"/>
      <c r="V494" s="263">
        <f>IF(OR(ISERROR(VLOOKUP($E494&amp;$D$91&amp;$D$92,'CCG data'!$A:$AD,'CCG data'!E$3,FALSE)),ISBLANK(VLOOKUP($E494&amp;$D$91&amp;$D$92,'CCG data'!$A:$AD,'CCG data'!E$3,FALSE))),"",VLOOKUP($E494&amp;$D$91&amp;$D$92,'CCG data'!$A:$AD,'CCG data'!E$3,FALSE))</f>
        <v>0.14113277623026926</v>
      </c>
      <c r="W494" s="398"/>
      <c r="Z494" s="163">
        <f>IFERROR(VLOOKUP($E494&amp;$D$92, Outliers!$A$4:$P$214,13,FALSE),"0")</f>
        <v>0</v>
      </c>
      <c r="AA494" s="163">
        <f>IFERROR(VLOOKUP($E494&amp;$D$92, Outliers!$A$4:$P$214,14,FALSE),"0")</f>
        <v>1</v>
      </c>
      <c r="AB494" s="163">
        <f>IFERROR(VLOOKUP($E494&amp;$D$92, Outliers!$A$4:$P$214,15,FALSE),"0")</f>
        <v>1</v>
      </c>
    </row>
    <row r="495" spans="4:28" x14ac:dyDescent="0.25">
      <c r="D495" s="318"/>
      <c r="E495" s="103" t="s">
        <v>27</v>
      </c>
      <c r="F495" s="95" t="str">
        <f>IF(P494="","",VLOOKUP($E494&amp;$D$91&amp;$D$92,'CCG data'!$A:$AD,'CCG data'!W$3,FALSE))</f>
        <v/>
      </c>
      <c r="G495" s="96" t="str">
        <f>IF(P494="","",VLOOKUP($E494&amp;$D$91&amp;$D$92,'CCG data'!$A:$AD,'CCG data'!X$3,FALSE))</f>
        <v/>
      </c>
      <c r="H495" s="96">
        <f>IF(R494="","",VLOOKUP($E494&amp;$D$91&amp;$D$92,'CCG data'!$A:$AD,'CCG data'!Y$3,FALSE))</f>
        <v>117.825993077788</v>
      </c>
      <c r="I495" s="96">
        <f>IF(R494="","",VLOOKUP($E494&amp;$D$91&amp;$D$92,'CCG data'!$A:$AD,'CCG data'!Z$3,FALSE))</f>
        <v>129.89669708119936</v>
      </c>
      <c r="J495" s="96">
        <f>IF(T494="","",VLOOKUP($E494&amp;$D$91&amp;$D$92,'CCG data'!$A:$AD,'CCG data'!AA$3,FALSE))</f>
        <v>19.681015598873188</v>
      </c>
      <c r="K495" s="96">
        <f>IF(T494="","",VLOOKUP($E494&amp;$D$91&amp;$D$92,'CCG data'!$A:$AD,'CCG data'!AB$3,FALSE))</f>
        <v>25.494172552612852</v>
      </c>
      <c r="L495" s="96">
        <f>IF(V494="","",VLOOKUP($E494&amp;$D$91&amp;$D$92,'CCG data'!$A:$AD,'CCG data'!AC$3,FALSE))</f>
        <v>20.865392906176243</v>
      </c>
      <c r="M495" s="96">
        <f>IF(V494="","",VLOOKUP($E494&amp;$D$91&amp;$D$92,'CCG data'!$A:$AD,'CCG data'!AD$3,FALSE))</f>
        <v>26.150639521932863</v>
      </c>
      <c r="N495" s="363"/>
      <c r="P495" s="150" t="str">
        <f>IF(P494="","",VLOOKUP($E494&amp;$D$91&amp;$D$92,'CCG data'!$A:$AD,'CCG data'!I$3,FALSE))</f>
        <v/>
      </c>
      <c r="Q495" s="15" t="str">
        <f>IF(P494="","",VLOOKUP($E494&amp;$D$91&amp;$D$92,'CCG data'!$A:$AD,'CCG data'!J$3,FALSE))</f>
        <v/>
      </c>
      <c r="R495" s="15">
        <f>IF(R494="","",VLOOKUP($E494&amp;$D$91&amp;$D$92,'CCG data'!$A:$AD,'CCG data'!K$3,FALSE))</f>
        <v>0.73199999999999998</v>
      </c>
      <c r="S495" s="15">
        <f>IF(R494="","",VLOOKUP($E494&amp;$D$91&amp;$D$92,'CCG data'!$A:$AD,'CCG data'!L$3,FALSE))</f>
        <v>0.76900000000000002</v>
      </c>
      <c r="T495" s="15">
        <f>IF(T494="","",VLOOKUP($E494&amp;$D$91&amp;$D$92,'CCG data'!$A:$AD,'CCG data'!M$3,FALSE))</f>
        <v>9.5000000000000001E-2</v>
      </c>
      <c r="U495" s="15">
        <f>IF(T494="","",VLOOKUP($E494&amp;$D$91&amp;$D$92,'CCG data'!$A:$AD,'CCG data'!N$3,FALSE))</f>
        <v>0.122</v>
      </c>
      <c r="V495" s="15">
        <f>IF(V494="","",VLOOKUP($E494&amp;$D$91&amp;$D$92,'CCG data'!$A:$AD,'CCG data'!O$3,FALSE))</f>
        <v>0.127</v>
      </c>
      <c r="W495" s="135">
        <f>IF(V494="","",VLOOKUP($E494&amp;$D$91&amp;$D$92,'CCG data'!$A:$AD,'CCG data'!P$3,FALSE))</f>
        <v>0.156</v>
      </c>
      <c r="Z495" s="163" t="str">
        <f>IFERROR(VLOOKUP($E495&amp;$D$92, Outliers!$A$4:$P$214,13,FALSE),"0")</f>
        <v>0</v>
      </c>
      <c r="AA495" s="163" t="str">
        <f>IFERROR(VLOOKUP($E495&amp;$D$92, Outliers!$A$4:$P$214,14,FALSE),"0")</f>
        <v>0</v>
      </c>
      <c r="AB495" s="163" t="str">
        <f>IFERROR(VLOOKUP($E495&amp;$D$92, Outliers!$A$4:$P$214,15,FALSE),"0")</f>
        <v>0</v>
      </c>
    </row>
    <row r="496" spans="4:28" ht="15.75" x14ac:dyDescent="0.25">
      <c r="D496" s="318"/>
      <c r="E496" s="104" t="s">
        <v>296</v>
      </c>
      <c r="F496" s="405" t="str">
        <f>IF(OR(ISERROR(VLOOKUP($E496&amp;$D$91&amp;$D$92,'CCG data'!$A:$AD,'CCG data'!R$3,FALSE)),ISBLANK(VLOOKUP($E496&amp;$D$91&amp;$D$92,'CCG data'!$A:$AD,'CCG data'!R$3,FALSE))),"",VLOOKUP($E496&amp;$D$91&amp;$D$92,'CCG data'!$A:$AD,'CCG data'!R$3,FALSE))</f>
        <v/>
      </c>
      <c r="G496" s="406"/>
      <c r="H496" s="406">
        <f>IF(OR(ISERROR(VLOOKUP($E496&amp;$D$91&amp;$D$92,'CCG data'!$A:$AD,'CCG data'!S$3,FALSE)),ISBLANK(VLOOKUP($E496&amp;$D$91&amp;$D$92,'CCG data'!$A:$AD,'CCG data'!S$3,FALSE))),"",VLOOKUP($E496&amp;$D$91&amp;$D$92,'CCG data'!$A:$AD,'CCG data'!S$3,FALSE))</f>
        <v>155.57827798596961</v>
      </c>
      <c r="I496" s="406"/>
      <c r="J496" s="406">
        <f>IF(OR(ISERROR(VLOOKUP($E496&amp;$D$91&amp;$D$92,'CCG data'!$A:$AD,'CCG data'!T$3,FALSE)),ISBLANK(VLOOKUP($E496&amp;$D$91&amp;$D$92,'CCG data'!$A:$AD,'CCG data'!T$3,FALSE))),"",VLOOKUP($E496&amp;$D$91&amp;$D$92,'CCG data'!$A:$AD,'CCG data'!T$3,FALSE))</f>
        <v>16.790098037936126</v>
      </c>
      <c r="K496" s="406"/>
      <c r="L496" s="406">
        <f>IF(OR(ISERROR(VLOOKUP($E496&amp;$D$91&amp;$D$92,'CCG data'!$A:$AD,'CCG data'!U$3,FALSE)),ISBLANK(VLOOKUP($E496&amp;$D$91&amp;$D$92,'CCG data'!$A:$AD,'CCG data'!U$3,FALSE))),"",VLOOKUP($E496&amp;$D$91&amp;$D$92,'CCG data'!$A:$AD,'CCG data'!U$3,FALSE))</f>
        <v>26.54758526732687</v>
      </c>
      <c r="M496" s="407"/>
      <c r="N496" s="362">
        <f>IF(OR(ISERROR(VLOOKUP($E496&amp;$D$91&amp;$D$92,'CCG data'!$A:$AD,'CCG data'!G$3,FALSE)),ISBLANK(VLOOKUP($E496&amp;$D$91&amp;$D$92,'CCG data'!$A:$AD,'CCG data'!G$3,FALSE))),"",VLOOKUP($E496&amp;$D$91&amp;$D$92,'CCG data'!$A:$AD,'CCG data'!G$3,FALSE))</f>
        <v>4091</v>
      </c>
      <c r="P496" s="397" t="str">
        <f>IF(OR(ISERROR(VLOOKUP($E496&amp;$D$91&amp;$D$92,'CCG data'!$A:$AD,'CCG data'!B$3,FALSE)),ISBLANK(VLOOKUP($E496&amp;$D$91&amp;$D$92,'CCG data'!$A:$AD,'CCG data'!B$3,FALSE))),"",VLOOKUP($E496&amp;$D$91&amp;$D$92,'CCG data'!$A:$AD,'CCG data'!B$3,FALSE))</f>
        <v/>
      </c>
      <c r="Q496" s="263"/>
      <c r="R496" s="263">
        <f>IF(OR(ISERROR(VLOOKUP($E496&amp;$D$91&amp;$D$92,'CCG data'!$A:$AD,'CCG data'!C$3,FALSE)),ISBLANK(VLOOKUP($E496&amp;$D$91&amp;$D$92,'CCG data'!$A:$AD,'CCG data'!C$3,FALSE))),"",VLOOKUP($E496&amp;$D$91&amp;$D$92,'CCG data'!$A:$AD,'CCG data'!C$3,FALSE))</f>
        <v>0.78880469322903934</v>
      </c>
      <c r="S496" s="263"/>
      <c r="T496" s="263">
        <f>IF(OR(ISERROR(VLOOKUP($E496&amp;$D$91&amp;$D$92,'CCG data'!$A:$AD,'CCG data'!D$3,FALSE)),ISBLANK(VLOOKUP($E496&amp;$D$91&amp;$D$92,'CCG data'!$A:$AD,'CCG data'!D$3,FALSE))),"",VLOOKUP($E496&amp;$D$91&amp;$D$92,'CCG data'!$A:$AD,'CCG data'!D$3,FALSE))</f>
        <v>7.6998288926912739E-2</v>
      </c>
      <c r="U496" s="263"/>
      <c r="V496" s="263">
        <f>IF(OR(ISERROR(VLOOKUP($E496&amp;$D$91&amp;$D$92,'CCG data'!$A:$AD,'CCG data'!E$3,FALSE)),ISBLANK(VLOOKUP($E496&amp;$D$91&amp;$D$92,'CCG data'!$A:$AD,'CCG data'!E$3,FALSE))),"",VLOOKUP($E496&amp;$D$91&amp;$D$92,'CCG data'!$A:$AD,'CCG data'!E$3,FALSE))</f>
        <v>0.13419701784404792</v>
      </c>
      <c r="W496" s="398"/>
      <c r="Z496" s="163">
        <f>IFERROR(VLOOKUP($E496&amp;$D$92, Outliers!$A$4:$P$214,13,FALSE),"0")</f>
        <v>1</v>
      </c>
      <c r="AA496" s="163">
        <f>IFERROR(VLOOKUP($E496&amp;$D$92, Outliers!$A$4:$P$214,14,FALSE),"0")</f>
        <v>0</v>
      </c>
      <c r="AB496" s="163">
        <f>IFERROR(VLOOKUP($E496&amp;$D$92, Outliers!$A$4:$P$214,15,FALSE),"0")</f>
        <v>0</v>
      </c>
    </row>
    <row r="497" spans="4:28" x14ac:dyDescent="0.25">
      <c r="D497" s="318"/>
      <c r="E497" s="103" t="s">
        <v>27</v>
      </c>
      <c r="F497" s="95" t="str">
        <f>IF(P496="","",VLOOKUP($E496&amp;$D$91&amp;$D$92,'CCG data'!$A:$AD,'CCG data'!W$3,FALSE))</f>
        <v/>
      </c>
      <c r="G497" s="96" t="str">
        <f>IF(P496="","",VLOOKUP($E496&amp;$D$91&amp;$D$92,'CCG data'!$A:$AD,'CCG data'!X$3,FALSE))</f>
        <v/>
      </c>
      <c r="H497" s="96">
        <f>IF(R496="","",VLOOKUP($E496&amp;$D$91&amp;$D$92,'CCG data'!$A:$AD,'CCG data'!Y$3,FALSE))</f>
        <v>150.21036399184064</v>
      </c>
      <c r="I497" s="96">
        <f>IF(R496="","",VLOOKUP($E496&amp;$D$91&amp;$D$92,'CCG data'!$A:$AD,'CCG data'!Z$3,FALSE))</f>
        <v>160.94619198009858</v>
      </c>
      <c r="J497" s="96">
        <f>IF(T496="","",VLOOKUP($E496&amp;$D$91&amp;$D$92,'CCG data'!$A:$AD,'CCG data'!AA$3,FALSE))</f>
        <v>14.935908926177563</v>
      </c>
      <c r="K497" s="96">
        <f>IF(T496="","",VLOOKUP($E496&amp;$D$91&amp;$D$92,'CCG data'!$A:$AD,'CCG data'!AB$3,FALSE))</f>
        <v>18.644287149694687</v>
      </c>
      <c r="L497" s="96">
        <f>IF(V496="","",VLOOKUP($E496&amp;$D$91&amp;$D$92,'CCG data'!$A:$AD,'CCG data'!AC$3,FALSE))</f>
        <v>24.326859542237919</v>
      </c>
      <c r="M497" s="96">
        <f>IF(V496="","",VLOOKUP($E496&amp;$D$91&amp;$D$92,'CCG data'!$A:$AD,'CCG data'!AD$3,FALSE))</f>
        <v>28.76831099241582</v>
      </c>
      <c r="N497" s="363"/>
      <c r="P497" s="150" t="str">
        <f>IF(P496="","",VLOOKUP($E496&amp;$D$91&amp;$D$92,'CCG data'!$A:$AD,'CCG data'!I$3,FALSE))</f>
        <v/>
      </c>
      <c r="Q497" s="15" t="str">
        <f>IF(P496="","",VLOOKUP($E496&amp;$D$91&amp;$D$92,'CCG data'!$A:$AD,'CCG data'!J$3,FALSE))</f>
        <v/>
      </c>
      <c r="R497" s="15">
        <f>IF(R496="","",VLOOKUP($E496&amp;$D$91&amp;$D$92,'CCG data'!$A:$AD,'CCG data'!K$3,FALSE))</f>
        <v>0.77600000000000002</v>
      </c>
      <c r="S497" s="15">
        <f>IF(R496="","",VLOOKUP($E496&amp;$D$91&amp;$D$92,'CCG data'!$A:$AD,'CCG data'!L$3,FALSE))</f>
        <v>0.80100000000000005</v>
      </c>
      <c r="T497" s="15">
        <f>IF(T496="","",VLOOKUP($E496&amp;$D$91&amp;$D$92,'CCG data'!$A:$AD,'CCG data'!M$3,FALSE))</f>
        <v>6.9000000000000006E-2</v>
      </c>
      <c r="U497" s="15">
        <f>IF(T496="","",VLOOKUP($E496&amp;$D$91&amp;$D$92,'CCG data'!$A:$AD,'CCG data'!N$3,FALSE))</f>
        <v>8.5999999999999993E-2</v>
      </c>
      <c r="V497" s="15">
        <f>IF(V496="","",VLOOKUP($E496&amp;$D$91&amp;$D$92,'CCG data'!$A:$AD,'CCG data'!O$3,FALSE))</f>
        <v>0.124</v>
      </c>
      <c r="W497" s="135">
        <f>IF(V496="","",VLOOKUP($E496&amp;$D$91&amp;$D$92,'CCG data'!$A:$AD,'CCG data'!P$3,FALSE))</f>
        <v>0.14499999999999999</v>
      </c>
      <c r="Z497" s="163" t="str">
        <f>IFERROR(VLOOKUP($E497&amp;$D$92, Outliers!$A$4:$P$214,13,FALSE),"0")</f>
        <v>0</v>
      </c>
      <c r="AA497" s="163" t="str">
        <f>IFERROR(VLOOKUP($E497&amp;$D$92, Outliers!$A$4:$P$214,14,FALSE),"0")</f>
        <v>0</v>
      </c>
      <c r="AB497" s="163" t="str">
        <f>IFERROR(VLOOKUP($E497&amp;$D$92, Outliers!$A$4:$P$214,15,FALSE),"0")</f>
        <v>0</v>
      </c>
    </row>
    <row r="498" spans="4:28" ht="15.75" x14ac:dyDescent="0.25">
      <c r="D498" s="318"/>
      <c r="E498" s="104" t="s">
        <v>427</v>
      </c>
      <c r="F498" s="405" t="str">
        <f>IF(OR(ISERROR(VLOOKUP($E498&amp;$D$91&amp;$D$92,'CCG data'!$A:$AD,'CCG data'!R$3,FALSE)),ISBLANK(VLOOKUP($E498&amp;$D$91&amp;$D$92,'CCG data'!$A:$AD,'CCG data'!R$3,FALSE))),"",VLOOKUP($E498&amp;$D$91&amp;$D$92,'CCG data'!$A:$AD,'CCG data'!R$3,FALSE))</f>
        <v/>
      </c>
      <c r="G498" s="406"/>
      <c r="H498" s="406">
        <f>IF(OR(ISERROR(VLOOKUP($E498&amp;$D$91&amp;$D$92,'CCG data'!$A:$AD,'CCG data'!S$3,FALSE)),ISBLANK(VLOOKUP($E498&amp;$D$91&amp;$D$92,'CCG data'!$A:$AD,'CCG data'!S$3,FALSE))),"",VLOOKUP($E498&amp;$D$91&amp;$D$92,'CCG data'!$A:$AD,'CCG data'!S$3,FALSE))</f>
        <v>127.04737124388981</v>
      </c>
      <c r="I498" s="406"/>
      <c r="J498" s="406">
        <f>IF(OR(ISERROR(VLOOKUP($E498&amp;$D$91&amp;$D$92,'CCG data'!$A:$AD,'CCG data'!T$3,FALSE)),ISBLANK(VLOOKUP($E498&amp;$D$91&amp;$D$92,'CCG data'!$A:$AD,'CCG data'!T$3,FALSE))),"",VLOOKUP($E498&amp;$D$91&amp;$D$92,'CCG data'!$A:$AD,'CCG data'!T$3,FALSE))</f>
        <v>19.914997046611248</v>
      </c>
      <c r="K498" s="406"/>
      <c r="L498" s="406">
        <f>IF(OR(ISERROR(VLOOKUP($E498&amp;$D$91&amp;$D$92,'CCG data'!$A:$AD,'CCG data'!U$3,FALSE)),ISBLANK(VLOOKUP($E498&amp;$D$91&amp;$D$92,'CCG data'!$A:$AD,'CCG data'!U$3,FALSE))),"",VLOOKUP($E498&amp;$D$91&amp;$D$92,'CCG data'!$A:$AD,'CCG data'!U$3,FALSE))</f>
        <v>32.622803906756673</v>
      </c>
      <c r="M498" s="407"/>
      <c r="N498" s="362">
        <f>IF(OR(ISERROR(VLOOKUP($E498&amp;$D$91&amp;$D$92,'CCG data'!$A:$AD,'CCG data'!G$3,FALSE)),ISBLANK(VLOOKUP($E498&amp;$D$91&amp;$D$92,'CCG data'!$A:$AD,'CCG data'!G$3,FALSE))),"",VLOOKUP($E498&amp;$D$91&amp;$D$92,'CCG data'!$A:$AD,'CCG data'!G$3,FALSE))</f>
        <v>948</v>
      </c>
      <c r="P498" s="397" t="str">
        <f>IF(OR(ISERROR(VLOOKUP($E498&amp;$D$91&amp;$D$92,'CCG data'!$A:$AD,'CCG data'!B$3,FALSE)),ISBLANK(VLOOKUP($E498&amp;$D$91&amp;$D$92,'CCG data'!$A:$AD,'CCG data'!B$3,FALSE))),"",VLOOKUP($E498&amp;$D$91&amp;$D$92,'CCG data'!$A:$AD,'CCG data'!B$3,FALSE))</f>
        <v/>
      </c>
      <c r="Q498" s="263"/>
      <c r="R498" s="263">
        <f>IF(OR(ISERROR(VLOOKUP($E498&amp;$D$91&amp;$D$92,'CCG data'!$A:$AD,'CCG data'!C$3,FALSE)),ISBLANK(VLOOKUP($E498&amp;$D$91&amp;$D$92,'CCG data'!$A:$AD,'CCG data'!C$3,FALSE))),"",VLOOKUP($E498&amp;$D$91&amp;$D$92,'CCG data'!$A:$AD,'CCG data'!C$3,FALSE))</f>
        <v>0.70991561181434604</v>
      </c>
      <c r="S498" s="263"/>
      <c r="T498" s="263">
        <f>IF(OR(ISERROR(VLOOKUP($E498&amp;$D$91&amp;$D$92,'CCG data'!$A:$AD,'CCG data'!D$3,FALSE)),ISBLANK(VLOOKUP($E498&amp;$D$91&amp;$D$92,'CCG data'!$A:$AD,'CCG data'!D$3,FALSE))),"",VLOOKUP($E498&amp;$D$91&amp;$D$92,'CCG data'!$A:$AD,'CCG data'!D$3,FALSE))</f>
        <v>0.10548523206751055</v>
      </c>
      <c r="U498" s="263"/>
      <c r="V498" s="263">
        <f>IF(OR(ISERROR(VLOOKUP($E498&amp;$D$91&amp;$D$92,'CCG data'!$A:$AD,'CCG data'!E$3,FALSE)),ISBLANK(VLOOKUP($E498&amp;$D$91&amp;$D$92,'CCG data'!$A:$AD,'CCG data'!E$3,FALSE))),"",VLOOKUP($E498&amp;$D$91&amp;$D$92,'CCG data'!$A:$AD,'CCG data'!E$3,FALSE))</f>
        <v>0.18459915611814345</v>
      </c>
      <c r="W498" s="398"/>
      <c r="Z498" s="163">
        <f>IFERROR(VLOOKUP($E498&amp;$D$92, Outliers!$A$4:$P$214,13,FALSE),"0")</f>
        <v>0</v>
      </c>
      <c r="AA498" s="163">
        <f>IFERROR(VLOOKUP($E498&amp;$D$92, Outliers!$A$4:$P$214,14,FALSE),"0")</f>
        <v>0</v>
      </c>
      <c r="AB498" s="163">
        <f>IFERROR(VLOOKUP($E498&amp;$D$92, Outliers!$A$4:$P$214,15,FALSE),"0")</f>
        <v>0</v>
      </c>
    </row>
    <row r="499" spans="4:28" x14ac:dyDescent="0.25">
      <c r="D499" s="318"/>
      <c r="E499" s="103" t="s">
        <v>27</v>
      </c>
      <c r="F499" s="95" t="str">
        <f>IF(P498="","",VLOOKUP($E498&amp;$D$91&amp;$D$92,'CCG data'!$A:$AD,'CCG data'!W$3,FALSE))</f>
        <v/>
      </c>
      <c r="G499" s="96" t="str">
        <f>IF(P498="","",VLOOKUP($E498&amp;$D$91&amp;$D$92,'CCG data'!$A:$AD,'CCG data'!X$3,FALSE))</f>
        <v/>
      </c>
      <c r="H499" s="96">
        <f>IF(R498="","",VLOOKUP($E498&amp;$D$91&amp;$D$92,'CCG data'!$A:$AD,'CCG data'!Y$3,FALSE))</f>
        <v>117.44863136491679</v>
      </c>
      <c r="I499" s="96">
        <f>IF(R498="","",VLOOKUP($E498&amp;$D$91&amp;$D$92,'CCG data'!$A:$AD,'CCG data'!Z$3,FALSE))</f>
        <v>136.64611112286283</v>
      </c>
      <c r="J499" s="96">
        <f>IF(T498="","",VLOOKUP($E498&amp;$D$91&amp;$D$92,'CCG data'!$A:$AD,'CCG data'!AA$3,FALSE))</f>
        <v>16.011657625475443</v>
      </c>
      <c r="K499" s="96">
        <f>IF(T498="","",VLOOKUP($E498&amp;$D$91&amp;$D$92,'CCG data'!$A:$AD,'CCG data'!AB$3,FALSE))</f>
        <v>23.818336467747052</v>
      </c>
      <c r="L499" s="96">
        <f>IF(V498="","",VLOOKUP($E498&amp;$D$91&amp;$D$92,'CCG data'!$A:$AD,'CCG data'!AC$3,FALSE))</f>
        <v>27.789341639170019</v>
      </c>
      <c r="M499" s="96">
        <f>IF(V498="","",VLOOKUP($E498&amp;$D$91&amp;$D$92,'CCG data'!$A:$AD,'CCG data'!AD$3,FALSE))</f>
        <v>37.456266174343327</v>
      </c>
      <c r="N499" s="363"/>
      <c r="P499" s="150" t="str">
        <f>IF(P498="","",VLOOKUP($E498&amp;$D$91&amp;$D$92,'CCG data'!$A:$AD,'CCG data'!I$3,FALSE))</f>
        <v/>
      </c>
      <c r="Q499" s="15" t="str">
        <f>IF(P498="","",VLOOKUP($E498&amp;$D$91&amp;$D$92,'CCG data'!$A:$AD,'CCG data'!J$3,FALSE))</f>
        <v/>
      </c>
      <c r="R499" s="15">
        <f>IF(R498="","",VLOOKUP($E498&amp;$D$91&amp;$D$92,'CCG data'!$A:$AD,'CCG data'!K$3,FALSE))</f>
        <v>0.68</v>
      </c>
      <c r="S499" s="15">
        <f>IF(R498="","",VLOOKUP($E498&amp;$D$91&amp;$D$92,'CCG data'!$A:$AD,'CCG data'!L$3,FALSE))</f>
        <v>0.73799999999999999</v>
      </c>
      <c r="T499" s="15">
        <f>IF(T498="","",VLOOKUP($E498&amp;$D$91&amp;$D$92,'CCG data'!$A:$AD,'CCG data'!M$3,FALSE))</f>
        <v>8.6999999999999994E-2</v>
      </c>
      <c r="U499" s="15">
        <f>IF(T498="","",VLOOKUP($E498&amp;$D$91&amp;$D$92,'CCG data'!$A:$AD,'CCG data'!N$3,FALSE))</f>
        <v>0.127</v>
      </c>
      <c r="V499" s="15">
        <f>IF(V498="","",VLOOKUP($E498&amp;$D$91&amp;$D$92,'CCG data'!$A:$AD,'CCG data'!O$3,FALSE))</f>
        <v>0.161</v>
      </c>
      <c r="W499" s="135">
        <f>IF(V498="","",VLOOKUP($E498&amp;$D$91&amp;$D$92,'CCG data'!$A:$AD,'CCG data'!P$3,FALSE))</f>
        <v>0.21099999999999999</v>
      </c>
      <c r="Z499" s="163" t="str">
        <f>IFERROR(VLOOKUP($E499&amp;$D$92, Outliers!$A$4:$P$214,13,FALSE),"0")</f>
        <v>0</v>
      </c>
      <c r="AA499" s="163" t="str">
        <f>IFERROR(VLOOKUP($E499&amp;$D$92, Outliers!$A$4:$P$214,14,FALSE),"0")</f>
        <v>0</v>
      </c>
      <c r="AB499" s="163" t="str">
        <f>IFERROR(VLOOKUP($E499&amp;$D$92, Outliers!$A$4:$P$214,15,FALSE),"0")</f>
        <v>0</v>
      </c>
    </row>
    <row r="500" spans="4:28" ht="15.75" x14ac:dyDescent="0.25">
      <c r="D500" s="318"/>
      <c r="E500" s="104" t="s">
        <v>297</v>
      </c>
      <c r="F500" s="405" t="str">
        <f>IF(OR(ISERROR(VLOOKUP($E500&amp;$D$91&amp;$D$92,'CCG data'!$A:$AD,'CCG data'!R$3,FALSE)),ISBLANK(VLOOKUP($E500&amp;$D$91&amp;$D$92,'CCG data'!$A:$AD,'CCG data'!R$3,FALSE))),"",VLOOKUP($E500&amp;$D$91&amp;$D$92,'CCG data'!$A:$AD,'CCG data'!R$3,FALSE))</f>
        <v/>
      </c>
      <c r="G500" s="406"/>
      <c r="H500" s="406">
        <f>IF(OR(ISERROR(VLOOKUP($E500&amp;$D$91&amp;$D$92,'CCG data'!$A:$AD,'CCG data'!S$3,FALSE)),ISBLANK(VLOOKUP($E500&amp;$D$91&amp;$D$92,'CCG data'!$A:$AD,'CCG data'!S$3,FALSE))),"",VLOOKUP($E500&amp;$D$91&amp;$D$92,'CCG data'!$A:$AD,'CCG data'!S$3,FALSE))</f>
        <v>135.56037405358623</v>
      </c>
      <c r="I500" s="406"/>
      <c r="J500" s="406">
        <f>IF(OR(ISERROR(VLOOKUP($E500&amp;$D$91&amp;$D$92,'CCG data'!$A:$AD,'CCG data'!T$3,FALSE)),ISBLANK(VLOOKUP($E500&amp;$D$91&amp;$D$92,'CCG data'!$A:$AD,'CCG data'!T$3,FALSE))),"",VLOOKUP($E500&amp;$D$91&amp;$D$92,'CCG data'!$A:$AD,'CCG data'!T$3,FALSE))</f>
        <v>23.24330862732883</v>
      </c>
      <c r="K500" s="406"/>
      <c r="L500" s="406">
        <f>IF(OR(ISERROR(VLOOKUP($E500&amp;$D$91&amp;$D$92,'CCG data'!$A:$AD,'CCG data'!U$3,FALSE)),ISBLANK(VLOOKUP($E500&amp;$D$91&amp;$D$92,'CCG data'!$A:$AD,'CCG data'!U$3,FALSE))),"",VLOOKUP($E500&amp;$D$91&amp;$D$92,'CCG data'!$A:$AD,'CCG data'!U$3,FALSE))</f>
        <v>20.918617387577431</v>
      </c>
      <c r="M500" s="407"/>
      <c r="N500" s="362">
        <f>IF(OR(ISERROR(VLOOKUP($E500&amp;$D$91&amp;$D$92,'CCG data'!$A:$AD,'CCG data'!G$3,FALSE)),ISBLANK(VLOOKUP($E500&amp;$D$91&amp;$D$92,'CCG data'!$A:$AD,'CCG data'!G$3,FALSE))),"",VLOOKUP($E500&amp;$D$91&amp;$D$92,'CCG data'!$A:$AD,'CCG data'!G$3,FALSE))</f>
        <v>2508</v>
      </c>
      <c r="P500" s="397" t="str">
        <f>IF(OR(ISERROR(VLOOKUP($E500&amp;$D$91&amp;$D$92,'CCG data'!$A:$AD,'CCG data'!B$3,FALSE)),ISBLANK(VLOOKUP($E500&amp;$D$91&amp;$D$92,'CCG data'!$A:$AD,'CCG data'!B$3,FALSE))),"",VLOOKUP($E500&amp;$D$91&amp;$D$92,'CCG data'!$A:$AD,'CCG data'!B$3,FALSE))</f>
        <v/>
      </c>
      <c r="Q500" s="263"/>
      <c r="R500" s="263">
        <f>IF(OR(ISERROR(VLOOKUP($E500&amp;$D$91&amp;$D$92,'CCG data'!$A:$AD,'CCG data'!C$3,FALSE)),ISBLANK(VLOOKUP($E500&amp;$D$91&amp;$D$92,'CCG data'!$A:$AD,'CCG data'!C$3,FALSE))),"",VLOOKUP($E500&amp;$D$91&amp;$D$92,'CCG data'!$A:$AD,'CCG data'!C$3,FALSE))</f>
        <v>0.76515151515151514</v>
      </c>
      <c r="S500" s="263"/>
      <c r="T500" s="263">
        <f>IF(OR(ISERROR(VLOOKUP($E500&amp;$D$91&amp;$D$92,'CCG data'!$A:$AD,'CCG data'!D$3,FALSE)),ISBLANK(VLOOKUP($E500&amp;$D$91&amp;$D$92,'CCG data'!$A:$AD,'CCG data'!D$3,FALSE))),"",VLOOKUP($E500&amp;$D$91&amp;$D$92,'CCG data'!$A:$AD,'CCG data'!D$3,FALSE))</f>
        <v>0.11961722488038277</v>
      </c>
      <c r="U500" s="263"/>
      <c r="V500" s="263">
        <f>IF(OR(ISERROR(VLOOKUP($E500&amp;$D$91&amp;$D$92,'CCG data'!$A:$AD,'CCG data'!E$3,FALSE)),ISBLANK(VLOOKUP($E500&amp;$D$91&amp;$D$92,'CCG data'!$A:$AD,'CCG data'!E$3,FALSE))),"",VLOOKUP($E500&amp;$D$91&amp;$D$92,'CCG data'!$A:$AD,'CCG data'!E$3,FALSE))</f>
        <v>0.11523125996810207</v>
      </c>
      <c r="W500" s="398"/>
      <c r="Z500" s="163">
        <f>IFERROR(VLOOKUP($E500&amp;$D$92, Outliers!$A$4:$P$214,13,FALSE),"0")</f>
        <v>0</v>
      </c>
      <c r="AA500" s="163">
        <f>IFERROR(VLOOKUP($E500&amp;$D$92, Outliers!$A$4:$P$214,14,FALSE),"0")</f>
        <v>1</v>
      </c>
      <c r="AB500" s="163">
        <f>IFERROR(VLOOKUP($E500&amp;$D$92, Outliers!$A$4:$P$214,15,FALSE),"0")</f>
        <v>1</v>
      </c>
    </row>
    <row r="501" spans="4:28" x14ac:dyDescent="0.25">
      <c r="D501" s="318"/>
      <c r="E501" s="103" t="s">
        <v>27</v>
      </c>
      <c r="F501" s="95" t="str">
        <f>IF(P500="","",VLOOKUP($E500&amp;$D$91&amp;$D$92,'CCG data'!$A:$AD,'CCG data'!W$3,FALSE))</f>
        <v/>
      </c>
      <c r="G501" s="96" t="str">
        <f>IF(P500="","",VLOOKUP($E500&amp;$D$91&amp;$D$92,'CCG data'!$A:$AD,'CCG data'!X$3,FALSE))</f>
        <v/>
      </c>
      <c r="H501" s="96">
        <f>IF(R500="","",VLOOKUP($E500&amp;$D$91&amp;$D$92,'CCG data'!$A:$AD,'CCG data'!Y$3,FALSE))</f>
        <v>129.49508723963328</v>
      </c>
      <c r="I501" s="96">
        <f>IF(R500="","",VLOOKUP($E500&amp;$D$91&amp;$D$92,'CCG data'!$A:$AD,'CCG data'!Z$3,FALSE))</f>
        <v>141.62566086753918</v>
      </c>
      <c r="J501" s="96">
        <f>IF(T500="","",VLOOKUP($E500&amp;$D$91&amp;$D$92,'CCG data'!$A:$AD,'CCG data'!AA$3,FALSE))</f>
        <v>20.613080650731042</v>
      </c>
      <c r="K501" s="96">
        <f>IF(T500="","",VLOOKUP($E500&amp;$D$91&amp;$D$92,'CCG data'!$A:$AD,'CCG data'!AB$3,FALSE))</f>
        <v>25.873536603926617</v>
      </c>
      <c r="L501" s="96">
        <f>IF(V500="","",VLOOKUP($E500&amp;$D$91&amp;$D$92,'CCG data'!$A:$AD,'CCG data'!AC$3,FALSE))</f>
        <v>18.50682385348027</v>
      </c>
      <c r="M501" s="96">
        <f>IF(V500="","",VLOOKUP($E500&amp;$D$91&amp;$D$92,'CCG data'!$A:$AD,'CCG data'!AD$3,FALSE))</f>
        <v>23.330410921674591</v>
      </c>
      <c r="N501" s="363"/>
      <c r="P501" s="150" t="str">
        <f>IF(P500="","",VLOOKUP($E500&amp;$D$91&amp;$D$92,'CCG data'!$A:$AD,'CCG data'!I$3,FALSE))</f>
        <v/>
      </c>
      <c r="Q501" s="15" t="str">
        <f>IF(P500="","",VLOOKUP($E500&amp;$D$91&amp;$D$92,'CCG data'!$A:$AD,'CCG data'!J$3,FALSE))</f>
        <v/>
      </c>
      <c r="R501" s="15">
        <f>IF(R500="","",VLOOKUP($E500&amp;$D$91&amp;$D$92,'CCG data'!$A:$AD,'CCG data'!K$3,FALSE))</f>
        <v>0.748</v>
      </c>
      <c r="S501" s="15">
        <f>IF(R500="","",VLOOKUP($E500&amp;$D$91&amp;$D$92,'CCG data'!$A:$AD,'CCG data'!L$3,FALSE))</f>
        <v>0.78100000000000003</v>
      </c>
      <c r="T501" s="15">
        <f>IF(T500="","",VLOOKUP($E500&amp;$D$91&amp;$D$92,'CCG data'!$A:$AD,'CCG data'!M$3,FALSE))</f>
        <v>0.107</v>
      </c>
      <c r="U501" s="15">
        <f>IF(T500="","",VLOOKUP($E500&amp;$D$91&amp;$D$92,'CCG data'!$A:$AD,'CCG data'!N$3,FALSE))</f>
        <v>0.13300000000000001</v>
      </c>
      <c r="V501" s="15">
        <f>IF(V500="","",VLOOKUP($E500&amp;$D$91&amp;$D$92,'CCG data'!$A:$AD,'CCG data'!O$3,FALSE))</f>
        <v>0.10299999999999999</v>
      </c>
      <c r="W501" s="135">
        <f>IF(V500="","",VLOOKUP($E500&amp;$D$91&amp;$D$92,'CCG data'!$A:$AD,'CCG data'!P$3,FALSE))</f>
        <v>0.128</v>
      </c>
      <c r="Z501" s="163" t="str">
        <f>IFERROR(VLOOKUP($E501&amp;$D$92, Outliers!$A$4:$P$214,13,FALSE),"0")</f>
        <v>0</v>
      </c>
      <c r="AA501" s="163" t="str">
        <f>IFERROR(VLOOKUP($E501&amp;$D$92, Outliers!$A$4:$P$214,14,FALSE),"0")</f>
        <v>0</v>
      </c>
      <c r="AB501" s="163" t="str">
        <f>IFERROR(VLOOKUP($E501&amp;$D$92, Outliers!$A$4:$P$214,15,FALSE),"0")</f>
        <v>0</v>
      </c>
    </row>
    <row r="502" spans="4:28" ht="15.75" x14ac:dyDescent="0.25">
      <c r="D502" s="318"/>
      <c r="E502" s="104" t="s">
        <v>298</v>
      </c>
      <c r="F502" s="405" t="str">
        <f>IF(OR(ISERROR(VLOOKUP($E502&amp;$D$91&amp;$D$92,'CCG data'!$A:$AD,'CCG data'!R$3,FALSE)),ISBLANK(VLOOKUP($E502&amp;$D$91&amp;$D$92,'CCG data'!$A:$AD,'CCG data'!R$3,FALSE))),"",VLOOKUP($E502&amp;$D$91&amp;$D$92,'CCG data'!$A:$AD,'CCG data'!R$3,FALSE))</f>
        <v/>
      </c>
      <c r="G502" s="406"/>
      <c r="H502" s="406">
        <f>IF(OR(ISERROR(VLOOKUP($E502&amp;$D$91&amp;$D$92,'CCG data'!$A:$AD,'CCG data'!S$3,FALSE)),ISBLANK(VLOOKUP($E502&amp;$D$91&amp;$D$92,'CCG data'!$A:$AD,'CCG data'!S$3,FALSE))),"",VLOOKUP($E502&amp;$D$91&amp;$D$92,'CCG data'!$A:$AD,'CCG data'!S$3,FALSE))</f>
        <v>140.28446643482368</v>
      </c>
      <c r="I502" s="406"/>
      <c r="J502" s="406">
        <f>IF(OR(ISERROR(VLOOKUP($E502&amp;$D$91&amp;$D$92,'CCG data'!$A:$AD,'CCG data'!T$3,FALSE)),ISBLANK(VLOOKUP($E502&amp;$D$91&amp;$D$92,'CCG data'!$A:$AD,'CCG data'!T$3,FALSE))),"",VLOOKUP($E502&amp;$D$91&amp;$D$92,'CCG data'!$A:$AD,'CCG data'!T$3,FALSE))</f>
        <v>13.336936829431233</v>
      </c>
      <c r="K502" s="406"/>
      <c r="L502" s="406">
        <f>IF(OR(ISERROR(VLOOKUP($E502&amp;$D$91&amp;$D$92,'CCG data'!$A:$AD,'CCG data'!U$3,FALSE)),ISBLANK(VLOOKUP($E502&amp;$D$91&amp;$D$92,'CCG data'!$A:$AD,'CCG data'!U$3,FALSE))),"",VLOOKUP($E502&amp;$D$91&amp;$D$92,'CCG data'!$A:$AD,'CCG data'!U$3,FALSE))</f>
        <v>42.349644506730925</v>
      </c>
      <c r="M502" s="407"/>
      <c r="N502" s="362">
        <f>IF(OR(ISERROR(VLOOKUP($E502&amp;$D$91&amp;$D$92,'CCG data'!$A:$AD,'CCG data'!G$3,FALSE)),ISBLANK(VLOOKUP($E502&amp;$D$91&amp;$D$92,'CCG data'!$A:$AD,'CCG data'!G$3,FALSE))),"",VLOOKUP($E502&amp;$D$91&amp;$D$92,'CCG data'!$A:$AD,'CCG data'!G$3,FALSE))</f>
        <v>1159</v>
      </c>
      <c r="P502" s="397" t="str">
        <f>IF(OR(ISERROR(VLOOKUP($E502&amp;$D$91&amp;$D$92,'CCG data'!$A:$AD,'CCG data'!B$3,FALSE)),ISBLANK(VLOOKUP($E502&amp;$D$91&amp;$D$92,'CCG data'!$A:$AD,'CCG data'!B$3,FALSE))),"",VLOOKUP($E502&amp;$D$91&amp;$D$92,'CCG data'!$A:$AD,'CCG data'!B$3,FALSE))</f>
        <v/>
      </c>
      <c r="Q502" s="263"/>
      <c r="R502" s="263">
        <f>IF(OR(ISERROR(VLOOKUP($E502&amp;$D$91&amp;$D$92,'CCG data'!$A:$AD,'CCG data'!C$3,FALSE)),ISBLANK(VLOOKUP($E502&amp;$D$91&amp;$D$92,'CCG data'!$A:$AD,'CCG data'!C$3,FALSE))),"",VLOOKUP($E502&amp;$D$91&amp;$D$92,'CCG data'!$A:$AD,'CCG data'!C$3,FALSE))</f>
        <v>0.72389991371872309</v>
      </c>
      <c r="S502" s="263"/>
      <c r="T502" s="263">
        <f>IF(OR(ISERROR(VLOOKUP($E502&amp;$D$91&amp;$D$92,'CCG data'!$A:$AD,'CCG data'!D$3,FALSE)),ISBLANK(VLOOKUP($E502&amp;$D$91&amp;$D$92,'CCG data'!$A:$AD,'CCG data'!D$3,FALSE))),"",VLOOKUP($E502&amp;$D$91&amp;$D$92,'CCG data'!$A:$AD,'CCG data'!D$3,FALSE))</f>
        <v>5.6945642795513375E-2</v>
      </c>
      <c r="U502" s="263"/>
      <c r="V502" s="263">
        <f>IF(OR(ISERROR(VLOOKUP($E502&amp;$D$91&amp;$D$92,'CCG data'!$A:$AD,'CCG data'!E$3,FALSE)),ISBLANK(VLOOKUP($E502&amp;$D$91&amp;$D$92,'CCG data'!$A:$AD,'CCG data'!E$3,FALSE))),"",VLOOKUP($E502&amp;$D$91&amp;$D$92,'CCG data'!$A:$AD,'CCG data'!E$3,FALSE))</f>
        <v>0.2191544434857636</v>
      </c>
      <c r="W502" s="398"/>
      <c r="Z502" s="163">
        <f>IFERROR(VLOOKUP($E502&amp;$D$92, Outliers!$A$4:$P$214,13,FALSE),"0")</f>
        <v>0</v>
      </c>
      <c r="AA502" s="163">
        <f>IFERROR(VLOOKUP($E502&amp;$D$92, Outliers!$A$4:$P$214,14,FALSE),"0")</f>
        <v>0</v>
      </c>
      <c r="AB502" s="163">
        <f>IFERROR(VLOOKUP($E502&amp;$D$92, Outliers!$A$4:$P$214,15,FALSE),"0")</f>
        <v>1</v>
      </c>
    </row>
    <row r="503" spans="4:28" x14ac:dyDescent="0.25">
      <c r="D503" s="318"/>
      <c r="E503" s="103" t="s">
        <v>27</v>
      </c>
      <c r="F503" s="95" t="str">
        <f>IF(P502="","",VLOOKUP($E502&amp;$D$91&amp;$D$92,'CCG data'!$A:$AD,'CCG data'!W$3,FALSE))</f>
        <v/>
      </c>
      <c r="G503" s="96" t="str">
        <f>IF(P502="","",VLOOKUP($E502&amp;$D$91&amp;$D$92,'CCG data'!$A:$AD,'CCG data'!X$3,FALSE))</f>
        <v/>
      </c>
      <c r="H503" s="96">
        <f>IF(R502="","",VLOOKUP($E502&amp;$D$91&amp;$D$92,'CCG data'!$A:$AD,'CCG data'!Y$3,FALSE))</f>
        <v>130.79187747945707</v>
      </c>
      <c r="I503" s="96">
        <f>IF(R502="","",VLOOKUP($E502&amp;$D$91&amp;$D$92,'CCG data'!$A:$AD,'CCG data'!Z$3,FALSE))</f>
        <v>149.7770553901903</v>
      </c>
      <c r="J503" s="96">
        <f>IF(T502="","",VLOOKUP($E502&amp;$D$91&amp;$D$92,'CCG data'!$A:$AD,'CCG data'!AA$3,FALSE))</f>
        <v>10.119276488144777</v>
      </c>
      <c r="K503" s="96">
        <f>IF(T502="","",VLOOKUP($E502&amp;$D$91&amp;$D$92,'CCG data'!$A:$AD,'CCG data'!AB$3,FALSE))</f>
        <v>16.554597170717688</v>
      </c>
      <c r="L503" s="96">
        <f>IF(V502="","",VLOOKUP($E502&amp;$D$91&amp;$D$92,'CCG data'!$A:$AD,'CCG data'!AC$3,FALSE))</f>
        <v>37.14142856963894</v>
      </c>
      <c r="M503" s="96">
        <f>IF(V502="","",VLOOKUP($E502&amp;$D$91&amp;$D$92,'CCG data'!$A:$AD,'CCG data'!AD$3,FALSE))</f>
        <v>47.557860443822911</v>
      </c>
      <c r="N503" s="363"/>
      <c r="P503" s="150" t="str">
        <f>IF(P502="","",VLOOKUP($E502&amp;$D$91&amp;$D$92,'CCG data'!$A:$AD,'CCG data'!I$3,FALSE))</f>
        <v/>
      </c>
      <c r="Q503" s="15" t="str">
        <f>IF(P502="","",VLOOKUP($E502&amp;$D$91&amp;$D$92,'CCG data'!$A:$AD,'CCG data'!J$3,FALSE))</f>
        <v/>
      </c>
      <c r="R503" s="15">
        <f>IF(R502="","",VLOOKUP($E502&amp;$D$91&amp;$D$92,'CCG data'!$A:$AD,'CCG data'!K$3,FALSE))</f>
        <v>0.69699999999999995</v>
      </c>
      <c r="S503" s="15">
        <f>IF(R502="","",VLOOKUP($E502&amp;$D$91&amp;$D$92,'CCG data'!$A:$AD,'CCG data'!L$3,FALSE))</f>
        <v>0.749</v>
      </c>
      <c r="T503" s="15">
        <f>IF(T502="","",VLOOKUP($E502&amp;$D$91&amp;$D$92,'CCG data'!$A:$AD,'CCG data'!M$3,FALSE))</f>
        <v>4.4999999999999998E-2</v>
      </c>
      <c r="U503" s="15">
        <f>IF(T502="","",VLOOKUP($E502&amp;$D$91&amp;$D$92,'CCG data'!$A:$AD,'CCG data'!N$3,FALSE))</f>
        <v>7.1999999999999995E-2</v>
      </c>
      <c r="V503" s="15">
        <f>IF(V502="","",VLOOKUP($E502&amp;$D$91&amp;$D$92,'CCG data'!$A:$AD,'CCG data'!O$3,FALSE))</f>
        <v>0.19600000000000001</v>
      </c>
      <c r="W503" s="135">
        <f>IF(V502="","",VLOOKUP($E502&amp;$D$91&amp;$D$92,'CCG data'!$A:$AD,'CCG data'!P$3,FALSE))</f>
        <v>0.24399999999999999</v>
      </c>
      <c r="Z503" s="163" t="str">
        <f>IFERROR(VLOOKUP($E503&amp;$D$92, Outliers!$A$4:$P$214,13,FALSE),"0")</f>
        <v>0</v>
      </c>
      <c r="AA503" s="163" t="str">
        <f>IFERROR(VLOOKUP($E503&amp;$D$92, Outliers!$A$4:$P$214,14,FALSE),"0")</f>
        <v>0</v>
      </c>
      <c r="AB503" s="163" t="str">
        <f>IFERROR(VLOOKUP($E503&amp;$D$92, Outliers!$A$4:$P$214,15,FALSE),"0")</f>
        <v>0</v>
      </c>
    </row>
    <row r="504" spans="4:28" ht="15.75" x14ac:dyDescent="0.25">
      <c r="D504" s="318"/>
      <c r="E504" s="104" t="s">
        <v>299</v>
      </c>
      <c r="F504" s="405" t="str">
        <f>IF(OR(ISERROR(VLOOKUP($E504&amp;$D$91&amp;$D$92,'CCG data'!$A:$AD,'CCG data'!R$3,FALSE)),ISBLANK(VLOOKUP($E504&amp;$D$91&amp;$D$92,'CCG data'!$A:$AD,'CCG data'!R$3,FALSE))),"",VLOOKUP($E504&amp;$D$91&amp;$D$92,'CCG data'!$A:$AD,'CCG data'!R$3,FALSE))</f>
        <v/>
      </c>
      <c r="G504" s="406"/>
      <c r="H504" s="406">
        <f>IF(OR(ISERROR(VLOOKUP($E504&amp;$D$91&amp;$D$92,'CCG data'!$A:$AD,'CCG data'!S$3,FALSE)),ISBLANK(VLOOKUP($E504&amp;$D$91&amp;$D$92,'CCG data'!$A:$AD,'CCG data'!S$3,FALSE))),"",VLOOKUP($E504&amp;$D$91&amp;$D$92,'CCG data'!$A:$AD,'CCG data'!S$3,FALSE))</f>
        <v>134.2074720648005</v>
      </c>
      <c r="I504" s="406"/>
      <c r="J504" s="406">
        <f>IF(OR(ISERROR(VLOOKUP($E504&amp;$D$91&amp;$D$92,'CCG data'!$A:$AD,'CCG data'!T$3,FALSE)),ISBLANK(VLOOKUP($E504&amp;$D$91&amp;$D$92,'CCG data'!$A:$AD,'CCG data'!T$3,FALSE))),"",VLOOKUP($E504&amp;$D$91&amp;$D$92,'CCG data'!$A:$AD,'CCG data'!T$3,FALSE))</f>
        <v>16.101324430657101</v>
      </c>
      <c r="K504" s="406"/>
      <c r="L504" s="406">
        <f>IF(OR(ISERROR(VLOOKUP($E504&amp;$D$91&amp;$D$92,'CCG data'!$A:$AD,'CCG data'!U$3,FALSE)),ISBLANK(VLOOKUP($E504&amp;$D$91&amp;$D$92,'CCG data'!$A:$AD,'CCG data'!U$3,FALSE))),"",VLOOKUP($E504&amp;$D$91&amp;$D$92,'CCG data'!$A:$AD,'CCG data'!U$3,FALSE))</f>
        <v>22.740171107862444</v>
      </c>
      <c r="M504" s="407"/>
      <c r="N504" s="362">
        <f>IF(OR(ISERROR(VLOOKUP($E504&amp;$D$91&amp;$D$92,'CCG data'!$A:$AD,'CCG data'!G$3,FALSE)),ISBLANK(VLOOKUP($E504&amp;$D$91&amp;$D$92,'CCG data'!$A:$AD,'CCG data'!G$3,FALSE))),"",VLOOKUP($E504&amp;$D$91&amp;$D$92,'CCG data'!$A:$AD,'CCG data'!G$3,FALSE))</f>
        <v>1645</v>
      </c>
      <c r="P504" s="397" t="str">
        <f>IF(OR(ISERROR(VLOOKUP($E504&amp;$D$91&amp;$D$92,'CCG data'!$A:$AD,'CCG data'!B$3,FALSE)),ISBLANK(VLOOKUP($E504&amp;$D$91&amp;$D$92,'CCG data'!$A:$AD,'CCG data'!B$3,FALSE))),"",VLOOKUP($E504&amp;$D$91&amp;$D$92,'CCG data'!$A:$AD,'CCG data'!B$3,FALSE))</f>
        <v/>
      </c>
      <c r="Q504" s="263"/>
      <c r="R504" s="263">
        <f>IF(OR(ISERROR(VLOOKUP($E504&amp;$D$91&amp;$D$92,'CCG data'!$A:$AD,'CCG data'!C$3,FALSE)),ISBLANK(VLOOKUP($E504&amp;$D$91&amp;$D$92,'CCG data'!$A:$AD,'CCG data'!C$3,FALSE))),"",VLOOKUP($E504&amp;$D$91&amp;$D$92,'CCG data'!$A:$AD,'CCG data'!C$3,FALSE))</f>
        <v>0.78297872340425534</v>
      </c>
      <c r="S504" s="263"/>
      <c r="T504" s="263">
        <f>IF(OR(ISERROR(VLOOKUP($E504&amp;$D$91&amp;$D$92,'CCG data'!$A:$AD,'CCG data'!D$3,FALSE)),ISBLANK(VLOOKUP($E504&amp;$D$91&amp;$D$92,'CCG data'!$A:$AD,'CCG data'!D$3,FALSE))),"",VLOOKUP($E504&amp;$D$91&amp;$D$92,'CCG data'!$A:$AD,'CCG data'!D$3,FALSE))</f>
        <v>8.8753799392097266E-2</v>
      </c>
      <c r="U504" s="263"/>
      <c r="V504" s="263">
        <f>IF(OR(ISERROR(VLOOKUP($E504&amp;$D$91&amp;$D$92,'CCG data'!$A:$AD,'CCG data'!E$3,FALSE)),ISBLANK(VLOOKUP($E504&amp;$D$91&amp;$D$92,'CCG data'!$A:$AD,'CCG data'!E$3,FALSE))),"",VLOOKUP($E504&amp;$D$91&amp;$D$92,'CCG data'!$A:$AD,'CCG data'!E$3,FALSE))</f>
        <v>0.12826747720364742</v>
      </c>
      <c r="W504" s="398"/>
      <c r="Z504" s="163">
        <f>IFERROR(VLOOKUP($E504&amp;$D$92, Outliers!$A$4:$P$214,13,FALSE),"0")</f>
        <v>0</v>
      </c>
      <c r="AA504" s="163">
        <f>IFERROR(VLOOKUP($E504&amp;$D$92, Outliers!$A$4:$P$214,14,FALSE),"0")</f>
        <v>0</v>
      </c>
      <c r="AB504" s="163">
        <f>IFERROR(VLOOKUP($E504&amp;$D$92, Outliers!$A$4:$P$214,15,FALSE),"0")</f>
        <v>1</v>
      </c>
    </row>
    <row r="505" spans="4:28" x14ac:dyDescent="0.25">
      <c r="D505" s="318"/>
      <c r="E505" s="103" t="s">
        <v>27</v>
      </c>
      <c r="F505" s="95" t="str">
        <f>IF(P504="","",VLOOKUP($E504&amp;$D$91&amp;$D$92,'CCG data'!$A:$AD,'CCG data'!W$3,FALSE))</f>
        <v/>
      </c>
      <c r="G505" s="96" t="str">
        <f>IF(P504="","",VLOOKUP($E504&amp;$D$91&amp;$D$92,'CCG data'!$A:$AD,'CCG data'!X$3,FALSE))</f>
        <v/>
      </c>
      <c r="H505" s="96">
        <f>IF(R504="","",VLOOKUP($E504&amp;$D$91&amp;$D$92,'CCG data'!$A:$AD,'CCG data'!Y$3,FALSE))</f>
        <v>126.87796385044069</v>
      </c>
      <c r="I505" s="96">
        <f>IF(R504="","",VLOOKUP($E504&amp;$D$91&amp;$D$92,'CCG data'!$A:$AD,'CCG data'!Z$3,FALSE))</f>
        <v>141.5369802791603</v>
      </c>
      <c r="J505" s="96">
        <f>IF(T504="","",VLOOKUP($E504&amp;$D$91&amp;$D$92,'CCG data'!$A:$AD,'CCG data'!AA$3,FALSE))</f>
        <v>13.48951645168774</v>
      </c>
      <c r="K505" s="96">
        <f>IF(T504="","",VLOOKUP($E504&amp;$D$91&amp;$D$92,'CCG data'!$A:$AD,'CCG data'!AB$3,FALSE))</f>
        <v>18.713132409626461</v>
      </c>
      <c r="L505" s="96">
        <f>IF(V504="","",VLOOKUP($E504&amp;$D$91&amp;$D$92,'CCG data'!$A:$AD,'CCG data'!AC$3,FALSE))</f>
        <v>19.671795144915286</v>
      </c>
      <c r="M505" s="96">
        <f>IF(V504="","",VLOOKUP($E504&amp;$D$91&amp;$D$92,'CCG data'!$A:$AD,'CCG data'!AD$3,FALSE))</f>
        <v>25.808547070809603</v>
      </c>
      <c r="N505" s="363"/>
      <c r="P505" s="150" t="str">
        <f>IF(P504="","",VLOOKUP($E504&amp;$D$91&amp;$D$92,'CCG data'!$A:$AD,'CCG data'!I$3,FALSE))</f>
        <v/>
      </c>
      <c r="Q505" s="15" t="str">
        <f>IF(P504="","",VLOOKUP($E504&amp;$D$91&amp;$D$92,'CCG data'!$A:$AD,'CCG data'!J$3,FALSE))</f>
        <v/>
      </c>
      <c r="R505" s="15">
        <f>IF(R504="","",VLOOKUP($E504&amp;$D$91&amp;$D$92,'CCG data'!$A:$AD,'CCG data'!K$3,FALSE))</f>
        <v>0.76200000000000001</v>
      </c>
      <c r="S505" s="15">
        <f>IF(R504="","",VLOOKUP($E504&amp;$D$91&amp;$D$92,'CCG data'!$A:$AD,'CCG data'!L$3,FALSE))</f>
        <v>0.80200000000000005</v>
      </c>
      <c r="T505" s="15">
        <f>IF(T504="","",VLOOKUP($E504&amp;$D$91&amp;$D$92,'CCG data'!$A:$AD,'CCG data'!M$3,FALSE))</f>
        <v>7.5999999999999998E-2</v>
      </c>
      <c r="U505" s="15">
        <f>IF(T504="","",VLOOKUP($E504&amp;$D$91&amp;$D$92,'CCG data'!$A:$AD,'CCG data'!N$3,FALSE))</f>
        <v>0.10299999999999999</v>
      </c>
      <c r="V505" s="15">
        <f>IF(V504="","",VLOOKUP($E504&amp;$D$91&amp;$D$92,'CCG data'!$A:$AD,'CCG data'!O$3,FALSE))</f>
        <v>0.113</v>
      </c>
      <c r="W505" s="135">
        <f>IF(V504="","",VLOOKUP($E504&amp;$D$91&amp;$D$92,'CCG data'!$A:$AD,'CCG data'!P$3,FALSE))</f>
        <v>0.14499999999999999</v>
      </c>
      <c r="Z505" s="163" t="str">
        <f>IFERROR(VLOOKUP($E505&amp;$D$92, Outliers!$A$4:$P$214,13,FALSE),"0")</f>
        <v>0</v>
      </c>
      <c r="AA505" s="163" t="str">
        <f>IFERROR(VLOOKUP($E505&amp;$D$92, Outliers!$A$4:$P$214,14,FALSE),"0")</f>
        <v>0</v>
      </c>
      <c r="AB505" s="163" t="str">
        <f>IFERROR(VLOOKUP($E505&amp;$D$92, Outliers!$A$4:$P$214,15,FALSE),"0")</f>
        <v>0</v>
      </c>
    </row>
    <row r="506" spans="4:28" ht="15.75" x14ac:dyDescent="0.25">
      <c r="D506" s="318"/>
      <c r="E506" s="104" t="s">
        <v>300</v>
      </c>
      <c r="F506" s="405" t="str">
        <f>IF(OR(ISERROR(VLOOKUP($E506&amp;$D$91&amp;$D$92,'CCG data'!$A:$AD,'CCG data'!R$3,FALSE)),ISBLANK(VLOOKUP($E506&amp;$D$91&amp;$D$92,'CCG data'!$A:$AD,'CCG data'!R$3,FALSE))),"",VLOOKUP($E506&amp;$D$91&amp;$D$92,'CCG data'!$A:$AD,'CCG data'!R$3,FALSE))</f>
        <v/>
      </c>
      <c r="G506" s="406"/>
      <c r="H506" s="406">
        <f>IF(OR(ISERROR(VLOOKUP($E506&amp;$D$91&amp;$D$92,'CCG data'!$A:$AD,'CCG data'!S$3,FALSE)),ISBLANK(VLOOKUP($E506&amp;$D$91&amp;$D$92,'CCG data'!$A:$AD,'CCG data'!S$3,FALSE))),"",VLOOKUP($E506&amp;$D$91&amp;$D$92,'CCG data'!$A:$AD,'CCG data'!S$3,FALSE))</f>
        <v>145.09732889927088</v>
      </c>
      <c r="I506" s="406"/>
      <c r="J506" s="406">
        <f>IF(OR(ISERROR(VLOOKUP($E506&amp;$D$91&amp;$D$92,'CCG data'!$A:$AD,'CCG data'!T$3,FALSE)),ISBLANK(VLOOKUP($E506&amp;$D$91&amp;$D$92,'CCG data'!$A:$AD,'CCG data'!T$3,FALSE))),"",VLOOKUP($E506&amp;$D$91&amp;$D$92,'CCG data'!$A:$AD,'CCG data'!T$3,FALSE))</f>
        <v>11.090121833368652</v>
      </c>
      <c r="K506" s="406"/>
      <c r="L506" s="406">
        <f>IF(OR(ISERROR(VLOOKUP($E506&amp;$D$91&amp;$D$92,'CCG data'!$A:$AD,'CCG data'!U$3,FALSE)),ISBLANK(VLOOKUP($E506&amp;$D$91&amp;$D$92,'CCG data'!$A:$AD,'CCG data'!U$3,FALSE))),"",VLOOKUP($E506&amp;$D$91&amp;$D$92,'CCG data'!$A:$AD,'CCG data'!U$3,FALSE))</f>
        <v>27.634892062856448</v>
      </c>
      <c r="M506" s="407"/>
      <c r="N506" s="362">
        <f>IF(OR(ISERROR(VLOOKUP($E506&amp;$D$91&amp;$D$92,'CCG data'!$A:$AD,'CCG data'!G$3,FALSE)),ISBLANK(VLOOKUP($E506&amp;$D$91&amp;$D$92,'CCG data'!$A:$AD,'CCG data'!G$3,FALSE))),"",VLOOKUP($E506&amp;$D$91&amp;$D$92,'CCG data'!$A:$AD,'CCG data'!G$3,FALSE))</f>
        <v>916</v>
      </c>
      <c r="P506" s="397" t="str">
        <f>IF(OR(ISERROR(VLOOKUP($E506&amp;$D$91&amp;$D$92,'CCG data'!$A:$AD,'CCG data'!B$3,FALSE)),ISBLANK(VLOOKUP($E506&amp;$D$91&amp;$D$92,'CCG data'!$A:$AD,'CCG data'!B$3,FALSE))),"",VLOOKUP($E506&amp;$D$91&amp;$D$92,'CCG data'!$A:$AD,'CCG data'!B$3,FALSE))</f>
        <v/>
      </c>
      <c r="Q506" s="263"/>
      <c r="R506" s="263">
        <f>IF(OR(ISERROR(VLOOKUP($E506&amp;$D$91&amp;$D$92,'CCG data'!$A:$AD,'CCG data'!C$3,FALSE)),ISBLANK(VLOOKUP($E506&amp;$D$91&amp;$D$92,'CCG data'!$A:$AD,'CCG data'!C$3,FALSE))),"",VLOOKUP($E506&amp;$D$91&amp;$D$92,'CCG data'!$A:$AD,'CCG data'!C$3,FALSE))</f>
        <v>0.79475982532751088</v>
      </c>
      <c r="S506" s="263"/>
      <c r="T506" s="263">
        <f>IF(OR(ISERROR(VLOOKUP($E506&amp;$D$91&amp;$D$92,'CCG data'!$A:$AD,'CCG data'!D$3,FALSE)),ISBLANK(VLOOKUP($E506&amp;$D$91&amp;$D$92,'CCG data'!$A:$AD,'CCG data'!D$3,FALSE))),"",VLOOKUP($E506&amp;$D$91&amp;$D$92,'CCG data'!$A:$AD,'CCG data'!D$3,FALSE))</f>
        <v>5.1310043668122272E-2</v>
      </c>
      <c r="U506" s="263"/>
      <c r="V506" s="263">
        <f>IF(OR(ISERROR(VLOOKUP($E506&amp;$D$91&amp;$D$92,'CCG data'!$A:$AD,'CCG data'!E$3,FALSE)),ISBLANK(VLOOKUP($E506&amp;$D$91&amp;$D$92,'CCG data'!$A:$AD,'CCG data'!E$3,FALSE))),"",VLOOKUP($E506&amp;$D$91&amp;$D$92,'CCG data'!$A:$AD,'CCG data'!E$3,FALSE))</f>
        <v>0.15393013100436681</v>
      </c>
      <c r="W506" s="398"/>
      <c r="Z506" s="163">
        <f>IFERROR(VLOOKUP($E506&amp;$D$92, Outliers!$A$4:$P$214,13,FALSE),"0")</f>
        <v>0</v>
      </c>
      <c r="AA506" s="163">
        <f>IFERROR(VLOOKUP($E506&amp;$D$92, Outliers!$A$4:$P$214,14,FALSE),"0")</f>
        <v>0</v>
      </c>
      <c r="AB506" s="163">
        <f>IFERROR(VLOOKUP($E506&amp;$D$92, Outliers!$A$4:$P$214,15,FALSE),"0")</f>
        <v>0</v>
      </c>
    </row>
    <row r="507" spans="4:28" ht="15.75" thickBot="1" x14ac:dyDescent="0.3">
      <c r="D507" s="319"/>
      <c r="E507" s="105" t="s">
        <v>27</v>
      </c>
      <c r="F507" s="97" t="str">
        <f>IF(P506="","",VLOOKUP($E506&amp;$D$91&amp;$D$92,'CCG data'!$A:$AD,'CCG data'!W$3,FALSE))</f>
        <v/>
      </c>
      <c r="G507" s="98" t="str">
        <f>IF(P506="","",VLOOKUP($E506&amp;$D$91&amp;$D$92,'CCG data'!$A:$AD,'CCG data'!X$3,FALSE))</f>
        <v/>
      </c>
      <c r="H507" s="98">
        <f>IF(R506="","",VLOOKUP($E506&amp;$D$91&amp;$D$92,'CCG data'!$A:$AD,'CCG data'!Y$3,FALSE))</f>
        <v>134.55710590146919</v>
      </c>
      <c r="I507" s="98">
        <f>IF(R506="","",VLOOKUP($E506&amp;$D$91&amp;$D$92,'CCG data'!$A:$AD,'CCG data'!Z$3,FALSE))</f>
        <v>155.63755189707257</v>
      </c>
      <c r="J507" s="98">
        <f>IF(T506="","",VLOOKUP($E506&amp;$D$91&amp;$D$92,'CCG data'!$A:$AD,'CCG data'!AA$3,FALSE))</f>
        <v>7.9195072005761826</v>
      </c>
      <c r="K507" s="98">
        <f>IF(T506="","",VLOOKUP($E506&amp;$D$91&amp;$D$92,'CCG data'!$A:$AD,'CCG data'!AB$3,FALSE))</f>
        <v>14.260736466161122</v>
      </c>
      <c r="L507" s="98">
        <f>IF(V506="","",VLOOKUP($E506&amp;$D$91&amp;$D$92,'CCG data'!$A:$AD,'CCG data'!AC$3,FALSE))</f>
        <v>23.073427684773158</v>
      </c>
      <c r="M507" s="98">
        <f>IF(V506="","",VLOOKUP($E506&amp;$D$91&amp;$D$92,'CCG data'!$A:$AD,'CCG data'!AD$3,FALSE))</f>
        <v>32.196356440939738</v>
      </c>
      <c r="N507" s="368"/>
      <c r="P507" s="144" t="str">
        <f>IF(P506="","",VLOOKUP($E506&amp;$D$91&amp;$D$92,'CCG data'!$A:$AD,'CCG data'!I$3,FALSE))</f>
        <v/>
      </c>
      <c r="Q507" s="3" t="str">
        <f>IF(P506="","",VLOOKUP($E506&amp;$D$91&amp;$D$92,'CCG data'!$A:$AD,'CCG data'!J$3,FALSE))</f>
        <v/>
      </c>
      <c r="R507" s="3">
        <f>IF(R506="","",VLOOKUP($E506&amp;$D$91&amp;$D$92,'CCG data'!$A:$AD,'CCG data'!K$3,FALSE))</f>
        <v>0.76700000000000002</v>
      </c>
      <c r="S507" s="3">
        <f>IF(R506="","",VLOOKUP($E506&amp;$D$91&amp;$D$92,'CCG data'!$A:$AD,'CCG data'!L$3,FALSE))</f>
        <v>0.82</v>
      </c>
      <c r="T507" s="3">
        <f>IF(T506="","",VLOOKUP($E506&amp;$D$91&amp;$D$92,'CCG data'!$A:$AD,'CCG data'!M$3,FALSE))</f>
        <v>3.9E-2</v>
      </c>
      <c r="U507" s="3">
        <f>IF(T506="","",VLOOKUP($E506&amp;$D$91&amp;$D$92,'CCG data'!$A:$AD,'CCG data'!N$3,FALSE))</f>
        <v>6.8000000000000005E-2</v>
      </c>
      <c r="V507" s="3">
        <f>IF(V506="","",VLOOKUP($E506&amp;$D$91&amp;$D$92,'CCG data'!$A:$AD,'CCG data'!O$3,FALSE))</f>
        <v>0.13200000000000001</v>
      </c>
      <c r="W507" s="136">
        <f>IF(V506="","",VLOOKUP($E506&amp;$D$91&amp;$D$92,'CCG data'!$A:$AD,'CCG data'!P$3,FALSE))</f>
        <v>0.17899999999999999</v>
      </c>
      <c r="Z507" s="163" t="str">
        <f>IFERROR(VLOOKUP($E507&amp;$D$92, Outliers!$A$4:$P$214,13,FALSE),"0")</f>
        <v>0</v>
      </c>
      <c r="AA507" s="163" t="str">
        <f>IFERROR(VLOOKUP($E507&amp;$D$92, Outliers!$A$4:$P$214,14,FALSE),"0")</f>
        <v>0</v>
      </c>
      <c r="AB507" s="163" t="str">
        <f>IFERROR(VLOOKUP($E507&amp;$D$92, Outliers!$A$4:$P$214,15,FALSE),"0")</f>
        <v>0</v>
      </c>
    </row>
    <row r="509" spans="4:28" x14ac:dyDescent="0.25">
      <c r="D509" s="291" t="s">
        <v>445</v>
      </c>
      <c r="E509" s="291"/>
      <c r="F509" s="291"/>
      <c r="G509" s="291"/>
      <c r="H509" s="291"/>
      <c r="I509" s="291"/>
      <c r="J509" s="291"/>
      <c r="K509" s="291"/>
      <c r="L509" s="291"/>
      <c r="M509" s="291"/>
    </row>
    <row r="510" spans="4:28" x14ac:dyDescent="0.25">
      <c r="D510" s="291" t="s">
        <v>547</v>
      </c>
      <c r="E510" s="291"/>
      <c r="F510" s="291"/>
      <c r="G510" s="291"/>
      <c r="H510" s="291"/>
      <c r="I510" s="291"/>
      <c r="J510" s="291"/>
      <c r="K510" s="291"/>
      <c r="L510" s="291"/>
      <c r="M510" s="291"/>
      <c r="N510" s="291"/>
      <c r="O510" s="291"/>
      <c r="P510" s="291"/>
      <c r="Q510" s="291"/>
      <c r="R510" s="291"/>
      <c r="S510" s="291"/>
      <c r="T510" s="291"/>
      <c r="U510" s="291"/>
      <c r="V510" s="291"/>
      <c r="W510" s="291"/>
    </row>
    <row r="511" spans="4:28" x14ac:dyDescent="0.25">
      <c r="D511" s="291"/>
      <c r="E511" s="291"/>
      <c r="F511" s="291"/>
      <c r="G511" s="291"/>
      <c r="H511" s="291"/>
      <c r="I511" s="291"/>
      <c r="J511" s="291"/>
      <c r="K511" s="291"/>
      <c r="L511" s="291"/>
      <c r="M511" s="291"/>
      <c r="N511" s="291"/>
      <c r="O511" s="291"/>
      <c r="P511" s="291"/>
      <c r="Q511" s="291"/>
      <c r="R511" s="291"/>
      <c r="S511" s="291"/>
      <c r="T511" s="291"/>
      <c r="U511" s="291"/>
      <c r="V511" s="291"/>
      <c r="W511" s="291"/>
    </row>
    <row r="512" spans="4:28" x14ac:dyDescent="0.25">
      <c r="D512" s="291"/>
      <c r="E512" s="291"/>
      <c r="F512" s="291"/>
      <c r="G512" s="291"/>
      <c r="H512" s="291"/>
      <c r="I512" s="291"/>
      <c r="J512" s="291"/>
      <c r="K512" s="291"/>
      <c r="L512" s="291"/>
      <c r="M512" s="291"/>
      <c r="N512" s="291"/>
      <c r="O512" s="291"/>
      <c r="P512" s="291"/>
      <c r="Q512" s="291"/>
      <c r="R512" s="291"/>
      <c r="S512" s="291"/>
      <c r="T512" s="291"/>
      <c r="U512" s="291"/>
      <c r="V512" s="291"/>
      <c r="W512" s="291"/>
    </row>
  </sheetData>
  <sheetProtection sheet="1" scenarios="1"/>
  <mergeCells count="1893">
    <mergeCell ref="D510:W512"/>
    <mergeCell ref="P494:Q494"/>
    <mergeCell ref="R494:S494"/>
    <mergeCell ref="T494:U494"/>
    <mergeCell ref="V494:W494"/>
    <mergeCell ref="P496:Q496"/>
    <mergeCell ref="R496:S496"/>
    <mergeCell ref="T496:U496"/>
    <mergeCell ref="V496:W496"/>
    <mergeCell ref="P490:Q490"/>
    <mergeCell ref="R490:S490"/>
    <mergeCell ref="T490:U490"/>
    <mergeCell ref="P506:Q506"/>
    <mergeCell ref="R506:S506"/>
    <mergeCell ref="T506:U506"/>
    <mergeCell ref="V506:W506"/>
    <mergeCell ref="P502:Q502"/>
    <mergeCell ref="R502:S502"/>
    <mergeCell ref="T502:U502"/>
    <mergeCell ref="V502:W502"/>
    <mergeCell ref="P504:Q504"/>
    <mergeCell ref="R504:S504"/>
    <mergeCell ref="T504:U504"/>
    <mergeCell ref="V504:W504"/>
    <mergeCell ref="P498:Q498"/>
    <mergeCell ref="R498:S498"/>
    <mergeCell ref="T498:U498"/>
    <mergeCell ref="V498:W498"/>
    <mergeCell ref="P500:Q500"/>
    <mergeCell ref="R500:S500"/>
    <mergeCell ref="T500:U500"/>
    <mergeCell ref="V500:W500"/>
    <mergeCell ref="V490:W490"/>
    <mergeCell ref="P492:Q492"/>
    <mergeCell ref="R492:S492"/>
    <mergeCell ref="T492:U492"/>
    <mergeCell ref="V492:W492"/>
    <mergeCell ref="P486:Q486"/>
    <mergeCell ref="R486:S486"/>
    <mergeCell ref="T486:U486"/>
    <mergeCell ref="V486:W486"/>
    <mergeCell ref="P488:Q488"/>
    <mergeCell ref="R488:S488"/>
    <mergeCell ref="T488:U488"/>
    <mergeCell ref="V488:W488"/>
    <mergeCell ref="P482:Q482"/>
    <mergeCell ref="R482:S482"/>
    <mergeCell ref="T482:U482"/>
    <mergeCell ref="V482:W482"/>
    <mergeCell ref="P484:Q484"/>
    <mergeCell ref="R484:S484"/>
    <mergeCell ref="T484:U484"/>
    <mergeCell ref="V484:W484"/>
    <mergeCell ref="P478:Q478"/>
    <mergeCell ref="R478:S478"/>
    <mergeCell ref="T478:U478"/>
    <mergeCell ref="V478:W478"/>
    <mergeCell ref="P480:Q480"/>
    <mergeCell ref="R480:S480"/>
    <mergeCell ref="T480:U480"/>
    <mergeCell ref="V480:W480"/>
    <mergeCell ref="P474:Q474"/>
    <mergeCell ref="R474:S474"/>
    <mergeCell ref="T474:U474"/>
    <mergeCell ref="V474:W474"/>
    <mergeCell ref="P476:Q476"/>
    <mergeCell ref="R476:S476"/>
    <mergeCell ref="T476:U476"/>
    <mergeCell ref="V476:W476"/>
    <mergeCell ref="P470:Q470"/>
    <mergeCell ref="R470:S470"/>
    <mergeCell ref="T470:U470"/>
    <mergeCell ref="V470:W470"/>
    <mergeCell ref="P472:Q472"/>
    <mergeCell ref="R472:S472"/>
    <mergeCell ref="T472:U472"/>
    <mergeCell ref="V472:W472"/>
    <mergeCell ref="P466:Q466"/>
    <mergeCell ref="R466:S466"/>
    <mergeCell ref="T466:U466"/>
    <mergeCell ref="V466:W466"/>
    <mergeCell ref="P468:Q468"/>
    <mergeCell ref="R468:S468"/>
    <mergeCell ref="T468:U468"/>
    <mergeCell ref="V468:W468"/>
    <mergeCell ref="P462:Q462"/>
    <mergeCell ref="R462:S462"/>
    <mergeCell ref="T462:U462"/>
    <mergeCell ref="V462:W462"/>
    <mergeCell ref="P464:Q464"/>
    <mergeCell ref="R464:S464"/>
    <mergeCell ref="T464:U464"/>
    <mergeCell ref="V464:W464"/>
    <mergeCell ref="P458:Q458"/>
    <mergeCell ref="R458:S458"/>
    <mergeCell ref="T458:U458"/>
    <mergeCell ref="V458:W458"/>
    <mergeCell ref="P460:Q460"/>
    <mergeCell ref="R460:S460"/>
    <mergeCell ref="T460:U460"/>
    <mergeCell ref="V460:W460"/>
    <mergeCell ref="P454:Q454"/>
    <mergeCell ref="R454:S454"/>
    <mergeCell ref="T454:U454"/>
    <mergeCell ref="V454:W454"/>
    <mergeCell ref="P456:Q456"/>
    <mergeCell ref="R456:S456"/>
    <mergeCell ref="T456:U456"/>
    <mergeCell ref="V456:W456"/>
    <mergeCell ref="P450:Q450"/>
    <mergeCell ref="R450:S450"/>
    <mergeCell ref="T450:U450"/>
    <mergeCell ref="V450:W450"/>
    <mergeCell ref="P452:Q452"/>
    <mergeCell ref="R452:S452"/>
    <mergeCell ref="T452:U452"/>
    <mergeCell ref="V452:W452"/>
    <mergeCell ref="P446:Q446"/>
    <mergeCell ref="R446:S446"/>
    <mergeCell ref="T446:U446"/>
    <mergeCell ref="V446:W446"/>
    <mergeCell ref="P448:Q448"/>
    <mergeCell ref="R448:S448"/>
    <mergeCell ref="T448:U448"/>
    <mergeCell ref="V448:W448"/>
    <mergeCell ref="P442:Q442"/>
    <mergeCell ref="R442:S442"/>
    <mergeCell ref="T442:U442"/>
    <mergeCell ref="V442:W442"/>
    <mergeCell ref="P444:Q444"/>
    <mergeCell ref="R444:S444"/>
    <mergeCell ref="T444:U444"/>
    <mergeCell ref="V444:W444"/>
    <mergeCell ref="P438:Q438"/>
    <mergeCell ref="R438:S438"/>
    <mergeCell ref="T438:U438"/>
    <mergeCell ref="V438:W438"/>
    <mergeCell ref="P440:Q440"/>
    <mergeCell ref="R440:S440"/>
    <mergeCell ref="T440:U440"/>
    <mergeCell ref="V440:W440"/>
    <mergeCell ref="P434:Q434"/>
    <mergeCell ref="R434:S434"/>
    <mergeCell ref="T434:U434"/>
    <mergeCell ref="V434:W434"/>
    <mergeCell ref="P436:Q436"/>
    <mergeCell ref="R436:S436"/>
    <mergeCell ref="T436:U436"/>
    <mergeCell ref="V436:W436"/>
    <mergeCell ref="P430:Q430"/>
    <mergeCell ref="R430:S430"/>
    <mergeCell ref="T430:U430"/>
    <mergeCell ref="V430:W430"/>
    <mergeCell ref="P432:Q432"/>
    <mergeCell ref="R432:S432"/>
    <mergeCell ref="T432:U432"/>
    <mergeCell ref="V432:W432"/>
    <mergeCell ref="P426:Q426"/>
    <mergeCell ref="R426:S426"/>
    <mergeCell ref="T426:U426"/>
    <mergeCell ref="V426:W426"/>
    <mergeCell ref="P428:Q428"/>
    <mergeCell ref="R428:S428"/>
    <mergeCell ref="T428:U428"/>
    <mergeCell ref="V428:W428"/>
    <mergeCell ref="P422:Q422"/>
    <mergeCell ref="R422:S422"/>
    <mergeCell ref="T422:U422"/>
    <mergeCell ref="V422:W422"/>
    <mergeCell ref="P424:Q424"/>
    <mergeCell ref="R424:S424"/>
    <mergeCell ref="T424:U424"/>
    <mergeCell ref="V424:W424"/>
    <mergeCell ref="P418:Q418"/>
    <mergeCell ref="R418:S418"/>
    <mergeCell ref="T418:U418"/>
    <mergeCell ref="V418:W418"/>
    <mergeCell ref="P420:Q420"/>
    <mergeCell ref="R420:S420"/>
    <mergeCell ref="T420:U420"/>
    <mergeCell ref="V420:W420"/>
    <mergeCell ref="P414:Q414"/>
    <mergeCell ref="R414:S414"/>
    <mergeCell ref="T414:U414"/>
    <mergeCell ref="V414:W414"/>
    <mergeCell ref="P416:Q416"/>
    <mergeCell ref="R416:S416"/>
    <mergeCell ref="T416:U416"/>
    <mergeCell ref="V416:W416"/>
    <mergeCell ref="P410:Q410"/>
    <mergeCell ref="R410:S410"/>
    <mergeCell ref="T410:U410"/>
    <mergeCell ref="V410:W410"/>
    <mergeCell ref="P412:Q412"/>
    <mergeCell ref="R412:S412"/>
    <mergeCell ref="T412:U412"/>
    <mergeCell ref="V412:W412"/>
    <mergeCell ref="P406:Q406"/>
    <mergeCell ref="R406:S406"/>
    <mergeCell ref="T406:U406"/>
    <mergeCell ref="V406:W406"/>
    <mergeCell ref="P408:Q408"/>
    <mergeCell ref="R408:S408"/>
    <mergeCell ref="T408:U408"/>
    <mergeCell ref="V408:W408"/>
    <mergeCell ref="P402:Q402"/>
    <mergeCell ref="R402:S402"/>
    <mergeCell ref="T402:U402"/>
    <mergeCell ref="V402:W402"/>
    <mergeCell ref="P404:Q404"/>
    <mergeCell ref="R404:S404"/>
    <mergeCell ref="T404:U404"/>
    <mergeCell ref="V404:W404"/>
    <mergeCell ref="P398:Q398"/>
    <mergeCell ref="R398:S398"/>
    <mergeCell ref="T398:U398"/>
    <mergeCell ref="V398:W398"/>
    <mergeCell ref="P400:Q400"/>
    <mergeCell ref="R400:S400"/>
    <mergeCell ref="T400:U400"/>
    <mergeCell ref="V400:W400"/>
    <mergeCell ref="P394:Q394"/>
    <mergeCell ref="R394:S394"/>
    <mergeCell ref="T394:U394"/>
    <mergeCell ref="V394:W394"/>
    <mergeCell ref="P396:Q396"/>
    <mergeCell ref="R396:S396"/>
    <mergeCell ref="T396:U396"/>
    <mergeCell ref="V396:W396"/>
    <mergeCell ref="P390:Q390"/>
    <mergeCell ref="R390:S390"/>
    <mergeCell ref="T390:U390"/>
    <mergeCell ref="V390:W390"/>
    <mergeCell ref="P392:Q392"/>
    <mergeCell ref="R392:S392"/>
    <mergeCell ref="T392:U392"/>
    <mergeCell ref="V392:W392"/>
    <mergeCell ref="P386:Q386"/>
    <mergeCell ref="R386:S386"/>
    <mergeCell ref="T386:U386"/>
    <mergeCell ref="V386:W386"/>
    <mergeCell ref="P388:Q388"/>
    <mergeCell ref="R388:S388"/>
    <mergeCell ref="T388:U388"/>
    <mergeCell ref="V388:W388"/>
    <mergeCell ref="P382:Q382"/>
    <mergeCell ref="R382:S382"/>
    <mergeCell ref="T382:U382"/>
    <mergeCell ref="V382:W382"/>
    <mergeCell ref="P384:Q384"/>
    <mergeCell ref="R384:S384"/>
    <mergeCell ref="T384:U384"/>
    <mergeCell ref="V384:W384"/>
    <mergeCell ref="P378:Q378"/>
    <mergeCell ref="R378:S378"/>
    <mergeCell ref="T378:U378"/>
    <mergeCell ref="V378:W378"/>
    <mergeCell ref="P380:Q380"/>
    <mergeCell ref="R380:S380"/>
    <mergeCell ref="T380:U380"/>
    <mergeCell ref="V380:W380"/>
    <mergeCell ref="P374:Q374"/>
    <mergeCell ref="R374:S374"/>
    <mergeCell ref="T374:U374"/>
    <mergeCell ref="V374:W374"/>
    <mergeCell ref="P376:Q376"/>
    <mergeCell ref="R376:S376"/>
    <mergeCell ref="T376:U376"/>
    <mergeCell ref="V376:W376"/>
    <mergeCell ref="P370:Q370"/>
    <mergeCell ref="R370:S370"/>
    <mergeCell ref="T370:U370"/>
    <mergeCell ref="V370:W370"/>
    <mergeCell ref="P372:Q372"/>
    <mergeCell ref="R372:S372"/>
    <mergeCell ref="T372:U372"/>
    <mergeCell ref="V372:W372"/>
    <mergeCell ref="P366:Q366"/>
    <mergeCell ref="R366:S366"/>
    <mergeCell ref="T366:U366"/>
    <mergeCell ref="V366:W366"/>
    <mergeCell ref="P368:Q368"/>
    <mergeCell ref="R368:S368"/>
    <mergeCell ref="T368:U368"/>
    <mergeCell ref="V368:W368"/>
    <mergeCell ref="P362:Q362"/>
    <mergeCell ref="R362:S362"/>
    <mergeCell ref="T362:U362"/>
    <mergeCell ref="V362:W362"/>
    <mergeCell ref="P364:Q364"/>
    <mergeCell ref="R364:S364"/>
    <mergeCell ref="T364:U364"/>
    <mergeCell ref="V364:W364"/>
    <mergeCell ref="P358:Q358"/>
    <mergeCell ref="R358:S358"/>
    <mergeCell ref="T358:U358"/>
    <mergeCell ref="V358:W358"/>
    <mergeCell ref="P360:Q360"/>
    <mergeCell ref="R360:S360"/>
    <mergeCell ref="T360:U360"/>
    <mergeCell ref="V360:W360"/>
    <mergeCell ref="P354:Q354"/>
    <mergeCell ref="R354:S354"/>
    <mergeCell ref="T354:U354"/>
    <mergeCell ref="V354:W354"/>
    <mergeCell ref="P356:Q356"/>
    <mergeCell ref="R356:S356"/>
    <mergeCell ref="T356:U356"/>
    <mergeCell ref="V356:W356"/>
    <mergeCell ref="P350:Q350"/>
    <mergeCell ref="R350:S350"/>
    <mergeCell ref="T350:U350"/>
    <mergeCell ref="V350:W350"/>
    <mergeCell ref="P352:Q352"/>
    <mergeCell ref="R352:S352"/>
    <mergeCell ref="T352:U352"/>
    <mergeCell ref="V352:W352"/>
    <mergeCell ref="P346:Q346"/>
    <mergeCell ref="R346:S346"/>
    <mergeCell ref="T346:U346"/>
    <mergeCell ref="V346:W346"/>
    <mergeCell ref="P348:Q348"/>
    <mergeCell ref="R348:S348"/>
    <mergeCell ref="T348:U348"/>
    <mergeCell ref="V348:W348"/>
    <mergeCell ref="P342:Q342"/>
    <mergeCell ref="R342:S342"/>
    <mergeCell ref="T342:U342"/>
    <mergeCell ref="V342:W342"/>
    <mergeCell ref="P344:Q344"/>
    <mergeCell ref="R344:S344"/>
    <mergeCell ref="T344:U344"/>
    <mergeCell ref="V344:W344"/>
    <mergeCell ref="P338:Q338"/>
    <mergeCell ref="R338:S338"/>
    <mergeCell ref="T338:U338"/>
    <mergeCell ref="V338:W338"/>
    <mergeCell ref="P340:Q340"/>
    <mergeCell ref="R340:S340"/>
    <mergeCell ref="T340:U340"/>
    <mergeCell ref="V340:W340"/>
    <mergeCell ref="P334:Q334"/>
    <mergeCell ref="R334:S334"/>
    <mergeCell ref="T334:U334"/>
    <mergeCell ref="V334:W334"/>
    <mergeCell ref="P336:Q336"/>
    <mergeCell ref="R336:S336"/>
    <mergeCell ref="T336:U336"/>
    <mergeCell ref="V336:W336"/>
    <mergeCell ref="P330:Q330"/>
    <mergeCell ref="R330:S330"/>
    <mergeCell ref="T330:U330"/>
    <mergeCell ref="V330:W330"/>
    <mergeCell ref="P332:Q332"/>
    <mergeCell ref="R332:S332"/>
    <mergeCell ref="T332:U332"/>
    <mergeCell ref="V332:W332"/>
    <mergeCell ref="P326:Q326"/>
    <mergeCell ref="R326:S326"/>
    <mergeCell ref="T326:U326"/>
    <mergeCell ref="V326:W326"/>
    <mergeCell ref="P328:Q328"/>
    <mergeCell ref="R328:S328"/>
    <mergeCell ref="T328:U328"/>
    <mergeCell ref="V328:W328"/>
    <mergeCell ref="P322:Q322"/>
    <mergeCell ref="R322:S322"/>
    <mergeCell ref="T322:U322"/>
    <mergeCell ref="V322:W322"/>
    <mergeCell ref="P324:Q324"/>
    <mergeCell ref="R324:S324"/>
    <mergeCell ref="T324:U324"/>
    <mergeCell ref="V324:W324"/>
    <mergeCell ref="P318:Q318"/>
    <mergeCell ref="R318:S318"/>
    <mergeCell ref="T318:U318"/>
    <mergeCell ref="V318:W318"/>
    <mergeCell ref="P320:Q320"/>
    <mergeCell ref="R320:S320"/>
    <mergeCell ref="T320:U320"/>
    <mergeCell ref="V320:W320"/>
    <mergeCell ref="P314:Q314"/>
    <mergeCell ref="R314:S314"/>
    <mergeCell ref="T314:U314"/>
    <mergeCell ref="V314:W314"/>
    <mergeCell ref="P316:Q316"/>
    <mergeCell ref="R316:S316"/>
    <mergeCell ref="T316:U316"/>
    <mergeCell ref="V316:W316"/>
    <mergeCell ref="P310:Q310"/>
    <mergeCell ref="R310:S310"/>
    <mergeCell ref="T310:U310"/>
    <mergeCell ref="V310:W310"/>
    <mergeCell ref="P312:Q312"/>
    <mergeCell ref="R312:S312"/>
    <mergeCell ref="T312:U312"/>
    <mergeCell ref="V312:W312"/>
    <mergeCell ref="P306:Q306"/>
    <mergeCell ref="R306:S306"/>
    <mergeCell ref="T306:U306"/>
    <mergeCell ref="V306:W306"/>
    <mergeCell ref="P308:Q308"/>
    <mergeCell ref="R308:S308"/>
    <mergeCell ref="T308:U308"/>
    <mergeCell ref="V308:W308"/>
    <mergeCell ref="P302:Q302"/>
    <mergeCell ref="R302:S302"/>
    <mergeCell ref="T302:U302"/>
    <mergeCell ref="V302:W302"/>
    <mergeCell ref="P304:Q304"/>
    <mergeCell ref="R304:S304"/>
    <mergeCell ref="T304:U304"/>
    <mergeCell ref="V304:W304"/>
    <mergeCell ref="P298:Q298"/>
    <mergeCell ref="R298:S298"/>
    <mergeCell ref="T298:U298"/>
    <mergeCell ref="V298:W298"/>
    <mergeCell ref="P300:Q300"/>
    <mergeCell ref="R300:S300"/>
    <mergeCell ref="T300:U300"/>
    <mergeCell ref="V300:W300"/>
    <mergeCell ref="P294:Q294"/>
    <mergeCell ref="R294:S294"/>
    <mergeCell ref="T294:U294"/>
    <mergeCell ref="V294:W294"/>
    <mergeCell ref="P296:Q296"/>
    <mergeCell ref="R296:S296"/>
    <mergeCell ref="T296:U296"/>
    <mergeCell ref="V296:W296"/>
    <mergeCell ref="P290:Q290"/>
    <mergeCell ref="R290:S290"/>
    <mergeCell ref="T290:U290"/>
    <mergeCell ref="V290:W290"/>
    <mergeCell ref="P292:Q292"/>
    <mergeCell ref="R292:S292"/>
    <mergeCell ref="T292:U292"/>
    <mergeCell ref="V292:W292"/>
    <mergeCell ref="P286:Q286"/>
    <mergeCell ref="R286:S286"/>
    <mergeCell ref="T286:U286"/>
    <mergeCell ref="V286:W286"/>
    <mergeCell ref="P288:Q288"/>
    <mergeCell ref="R288:S288"/>
    <mergeCell ref="T288:U288"/>
    <mergeCell ref="V288:W288"/>
    <mergeCell ref="P282:Q282"/>
    <mergeCell ref="R282:S282"/>
    <mergeCell ref="T282:U282"/>
    <mergeCell ref="V282:W282"/>
    <mergeCell ref="P284:Q284"/>
    <mergeCell ref="R284:S284"/>
    <mergeCell ref="T284:U284"/>
    <mergeCell ref="V284:W284"/>
    <mergeCell ref="P278:Q278"/>
    <mergeCell ref="R278:S278"/>
    <mergeCell ref="T278:U278"/>
    <mergeCell ref="V278:W278"/>
    <mergeCell ref="P280:Q280"/>
    <mergeCell ref="R280:S280"/>
    <mergeCell ref="T280:U280"/>
    <mergeCell ref="V280:W280"/>
    <mergeCell ref="P274:Q274"/>
    <mergeCell ref="R274:S274"/>
    <mergeCell ref="T274:U274"/>
    <mergeCell ref="V274:W274"/>
    <mergeCell ref="P276:Q276"/>
    <mergeCell ref="R276:S276"/>
    <mergeCell ref="T276:U276"/>
    <mergeCell ref="V276:W276"/>
    <mergeCell ref="P270:Q270"/>
    <mergeCell ref="R270:S270"/>
    <mergeCell ref="T270:U270"/>
    <mergeCell ref="V270:W270"/>
    <mergeCell ref="P272:Q272"/>
    <mergeCell ref="R272:S272"/>
    <mergeCell ref="T272:U272"/>
    <mergeCell ref="V272:W272"/>
    <mergeCell ref="P266:Q266"/>
    <mergeCell ref="R266:S266"/>
    <mergeCell ref="T266:U266"/>
    <mergeCell ref="V266:W266"/>
    <mergeCell ref="P268:Q268"/>
    <mergeCell ref="R268:S268"/>
    <mergeCell ref="T268:U268"/>
    <mergeCell ref="V268:W268"/>
    <mergeCell ref="P262:Q262"/>
    <mergeCell ref="R262:S262"/>
    <mergeCell ref="T262:U262"/>
    <mergeCell ref="V262:W262"/>
    <mergeCell ref="P264:Q264"/>
    <mergeCell ref="R264:S264"/>
    <mergeCell ref="T264:U264"/>
    <mergeCell ref="V264:W264"/>
    <mergeCell ref="P258:Q258"/>
    <mergeCell ref="R258:S258"/>
    <mergeCell ref="T258:U258"/>
    <mergeCell ref="V258:W258"/>
    <mergeCell ref="P260:Q260"/>
    <mergeCell ref="R260:S260"/>
    <mergeCell ref="T260:U260"/>
    <mergeCell ref="V260:W260"/>
    <mergeCell ref="P254:Q254"/>
    <mergeCell ref="R254:S254"/>
    <mergeCell ref="T254:U254"/>
    <mergeCell ref="V254:W254"/>
    <mergeCell ref="P256:Q256"/>
    <mergeCell ref="R256:S256"/>
    <mergeCell ref="T256:U256"/>
    <mergeCell ref="V256:W256"/>
    <mergeCell ref="P250:Q250"/>
    <mergeCell ref="R250:S250"/>
    <mergeCell ref="T250:U250"/>
    <mergeCell ref="V250:W250"/>
    <mergeCell ref="P252:Q252"/>
    <mergeCell ref="R252:S252"/>
    <mergeCell ref="T252:U252"/>
    <mergeCell ref="V252:W252"/>
    <mergeCell ref="P246:Q246"/>
    <mergeCell ref="R246:S246"/>
    <mergeCell ref="T246:U246"/>
    <mergeCell ref="V246:W246"/>
    <mergeCell ref="P248:Q248"/>
    <mergeCell ref="R248:S248"/>
    <mergeCell ref="T248:U248"/>
    <mergeCell ref="V248:W248"/>
    <mergeCell ref="P242:Q242"/>
    <mergeCell ref="R242:S242"/>
    <mergeCell ref="T242:U242"/>
    <mergeCell ref="V242:W242"/>
    <mergeCell ref="P244:Q244"/>
    <mergeCell ref="R244:S244"/>
    <mergeCell ref="T244:U244"/>
    <mergeCell ref="V244:W244"/>
    <mergeCell ref="P238:Q238"/>
    <mergeCell ref="R238:S238"/>
    <mergeCell ref="T238:U238"/>
    <mergeCell ref="V238:W238"/>
    <mergeCell ref="P240:Q240"/>
    <mergeCell ref="R240:S240"/>
    <mergeCell ref="T240:U240"/>
    <mergeCell ref="V240:W240"/>
    <mergeCell ref="P234:Q234"/>
    <mergeCell ref="R234:S234"/>
    <mergeCell ref="T234:U234"/>
    <mergeCell ref="V234:W234"/>
    <mergeCell ref="P236:Q236"/>
    <mergeCell ref="R236:S236"/>
    <mergeCell ref="T236:U236"/>
    <mergeCell ref="V236:W236"/>
    <mergeCell ref="P230:Q230"/>
    <mergeCell ref="R230:S230"/>
    <mergeCell ref="T230:U230"/>
    <mergeCell ref="V230:W230"/>
    <mergeCell ref="P232:Q232"/>
    <mergeCell ref="R232:S232"/>
    <mergeCell ref="T232:U232"/>
    <mergeCell ref="V232:W232"/>
    <mergeCell ref="P226:Q226"/>
    <mergeCell ref="R226:S226"/>
    <mergeCell ref="T226:U226"/>
    <mergeCell ref="V226:W226"/>
    <mergeCell ref="P228:Q228"/>
    <mergeCell ref="R228:S228"/>
    <mergeCell ref="T228:U228"/>
    <mergeCell ref="V228:W228"/>
    <mergeCell ref="P222:Q222"/>
    <mergeCell ref="R222:S222"/>
    <mergeCell ref="T222:U222"/>
    <mergeCell ref="V222:W222"/>
    <mergeCell ref="P224:Q224"/>
    <mergeCell ref="R224:S224"/>
    <mergeCell ref="T224:U224"/>
    <mergeCell ref="V224:W224"/>
    <mergeCell ref="P218:Q218"/>
    <mergeCell ref="R218:S218"/>
    <mergeCell ref="T218:U218"/>
    <mergeCell ref="V218:W218"/>
    <mergeCell ref="P220:Q220"/>
    <mergeCell ref="R220:S220"/>
    <mergeCell ref="T220:U220"/>
    <mergeCell ref="V220:W220"/>
    <mergeCell ref="P214:Q214"/>
    <mergeCell ref="R214:S214"/>
    <mergeCell ref="T214:U214"/>
    <mergeCell ref="V214:W214"/>
    <mergeCell ref="P216:Q216"/>
    <mergeCell ref="R216:S216"/>
    <mergeCell ref="T216:U216"/>
    <mergeCell ref="V216:W216"/>
    <mergeCell ref="P210:Q210"/>
    <mergeCell ref="R210:S210"/>
    <mergeCell ref="T210:U210"/>
    <mergeCell ref="V210:W210"/>
    <mergeCell ref="P212:Q212"/>
    <mergeCell ref="R212:S212"/>
    <mergeCell ref="T212:U212"/>
    <mergeCell ref="V212:W212"/>
    <mergeCell ref="P206:Q206"/>
    <mergeCell ref="R206:S206"/>
    <mergeCell ref="T206:U206"/>
    <mergeCell ref="V206:W206"/>
    <mergeCell ref="P208:Q208"/>
    <mergeCell ref="R208:S208"/>
    <mergeCell ref="T208:U208"/>
    <mergeCell ref="V208:W208"/>
    <mergeCell ref="P202:Q202"/>
    <mergeCell ref="R202:S202"/>
    <mergeCell ref="T202:U202"/>
    <mergeCell ref="V202:W202"/>
    <mergeCell ref="P204:Q204"/>
    <mergeCell ref="R204:S204"/>
    <mergeCell ref="T204:U204"/>
    <mergeCell ref="V204:W204"/>
    <mergeCell ref="P198:Q198"/>
    <mergeCell ref="R198:S198"/>
    <mergeCell ref="T198:U198"/>
    <mergeCell ref="V198:W198"/>
    <mergeCell ref="P200:Q200"/>
    <mergeCell ref="R200:S200"/>
    <mergeCell ref="T200:U200"/>
    <mergeCell ref="V200:W200"/>
    <mergeCell ref="P194:Q194"/>
    <mergeCell ref="R194:S194"/>
    <mergeCell ref="T194:U194"/>
    <mergeCell ref="V194:W194"/>
    <mergeCell ref="P196:Q196"/>
    <mergeCell ref="R196:S196"/>
    <mergeCell ref="T196:U196"/>
    <mergeCell ref="V196:W196"/>
    <mergeCell ref="P190:Q190"/>
    <mergeCell ref="R190:S190"/>
    <mergeCell ref="T190:U190"/>
    <mergeCell ref="V190:W190"/>
    <mergeCell ref="P192:Q192"/>
    <mergeCell ref="R192:S192"/>
    <mergeCell ref="T192:U192"/>
    <mergeCell ref="V192:W192"/>
    <mergeCell ref="P186:Q186"/>
    <mergeCell ref="R186:S186"/>
    <mergeCell ref="T186:U186"/>
    <mergeCell ref="V186:W186"/>
    <mergeCell ref="P188:Q188"/>
    <mergeCell ref="R188:S188"/>
    <mergeCell ref="T188:U188"/>
    <mergeCell ref="V188:W188"/>
    <mergeCell ref="P182:Q182"/>
    <mergeCell ref="R182:S182"/>
    <mergeCell ref="T182:U182"/>
    <mergeCell ref="V182:W182"/>
    <mergeCell ref="P184:Q184"/>
    <mergeCell ref="R184:S184"/>
    <mergeCell ref="T184:U184"/>
    <mergeCell ref="V184:W184"/>
    <mergeCell ref="P178:Q178"/>
    <mergeCell ref="R178:S178"/>
    <mergeCell ref="T178:U178"/>
    <mergeCell ref="V178:W178"/>
    <mergeCell ref="P180:Q180"/>
    <mergeCell ref="R180:S180"/>
    <mergeCell ref="T180:U180"/>
    <mergeCell ref="V180:W180"/>
    <mergeCell ref="P174:Q174"/>
    <mergeCell ref="R174:S174"/>
    <mergeCell ref="T174:U174"/>
    <mergeCell ref="V174:W174"/>
    <mergeCell ref="P176:Q176"/>
    <mergeCell ref="R176:S176"/>
    <mergeCell ref="T176:U176"/>
    <mergeCell ref="V176:W176"/>
    <mergeCell ref="P170:Q170"/>
    <mergeCell ref="R170:S170"/>
    <mergeCell ref="T170:U170"/>
    <mergeCell ref="V170:W170"/>
    <mergeCell ref="P172:Q172"/>
    <mergeCell ref="R172:S172"/>
    <mergeCell ref="T172:U172"/>
    <mergeCell ref="V172:W172"/>
    <mergeCell ref="P166:Q166"/>
    <mergeCell ref="R166:S166"/>
    <mergeCell ref="T166:U166"/>
    <mergeCell ref="V166:W166"/>
    <mergeCell ref="P168:Q168"/>
    <mergeCell ref="R168:S168"/>
    <mergeCell ref="T168:U168"/>
    <mergeCell ref="V168:W168"/>
    <mergeCell ref="P162:Q162"/>
    <mergeCell ref="R162:S162"/>
    <mergeCell ref="T162:U162"/>
    <mergeCell ref="V162:W162"/>
    <mergeCell ref="P164:Q164"/>
    <mergeCell ref="R164:S164"/>
    <mergeCell ref="T164:U164"/>
    <mergeCell ref="V164:W164"/>
    <mergeCell ref="P158:Q158"/>
    <mergeCell ref="R158:S158"/>
    <mergeCell ref="T158:U158"/>
    <mergeCell ref="V158:W158"/>
    <mergeCell ref="P160:Q160"/>
    <mergeCell ref="R160:S160"/>
    <mergeCell ref="T160:U160"/>
    <mergeCell ref="V160:W160"/>
    <mergeCell ref="P154:Q154"/>
    <mergeCell ref="R154:S154"/>
    <mergeCell ref="T154:U154"/>
    <mergeCell ref="V154:W154"/>
    <mergeCell ref="P156:Q156"/>
    <mergeCell ref="R156:S156"/>
    <mergeCell ref="T156:U156"/>
    <mergeCell ref="V156:W156"/>
    <mergeCell ref="P150:Q150"/>
    <mergeCell ref="R150:S150"/>
    <mergeCell ref="T150:U150"/>
    <mergeCell ref="V150:W150"/>
    <mergeCell ref="P152:Q152"/>
    <mergeCell ref="R152:S152"/>
    <mergeCell ref="T152:U152"/>
    <mergeCell ref="V152:W152"/>
    <mergeCell ref="P146:Q146"/>
    <mergeCell ref="R146:S146"/>
    <mergeCell ref="T146:U146"/>
    <mergeCell ref="V146:W146"/>
    <mergeCell ref="P148:Q148"/>
    <mergeCell ref="R148:S148"/>
    <mergeCell ref="T148:U148"/>
    <mergeCell ref="V148:W148"/>
    <mergeCell ref="P142:Q142"/>
    <mergeCell ref="R142:S142"/>
    <mergeCell ref="T142:U142"/>
    <mergeCell ref="V142:W142"/>
    <mergeCell ref="P144:Q144"/>
    <mergeCell ref="R144:S144"/>
    <mergeCell ref="T144:U144"/>
    <mergeCell ref="V144:W144"/>
    <mergeCell ref="P138:Q138"/>
    <mergeCell ref="R138:S138"/>
    <mergeCell ref="T138:U138"/>
    <mergeCell ref="V138:W138"/>
    <mergeCell ref="P140:Q140"/>
    <mergeCell ref="R140:S140"/>
    <mergeCell ref="T140:U140"/>
    <mergeCell ref="V140:W140"/>
    <mergeCell ref="P134:Q134"/>
    <mergeCell ref="R134:S134"/>
    <mergeCell ref="T134:U134"/>
    <mergeCell ref="V134:W134"/>
    <mergeCell ref="P136:Q136"/>
    <mergeCell ref="R136:S136"/>
    <mergeCell ref="T136:U136"/>
    <mergeCell ref="V136:W136"/>
    <mergeCell ref="P130:Q130"/>
    <mergeCell ref="R130:S130"/>
    <mergeCell ref="T130:U130"/>
    <mergeCell ref="V130:W130"/>
    <mergeCell ref="P132:Q132"/>
    <mergeCell ref="R132:S132"/>
    <mergeCell ref="T132:U132"/>
    <mergeCell ref="V132:W132"/>
    <mergeCell ref="P126:Q126"/>
    <mergeCell ref="R126:S126"/>
    <mergeCell ref="T126:U126"/>
    <mergeCell ref="V126:W126"/>
    <mergeCell ref="P128:Q128"/>
    <mergeCell ref="R128:S128"/>
    <mergeCell ref="T128:U128"/>
    <mergeCell ref="V128:W128"/>
    <mergeCell ref="P122:Q122"/>
    <mergeCell ref="R122:S122"/>
    <mergeCell ref="T122:U122"/>
    <mergeCell ref="V122:W122"/>
    <mergeCell ref="P124:Q124"/>
    <mergeCell ref="R124:S124"/>
    <mergeCell ref="T124:U124"/>
    <mergeCell ref="V124:W124"/>
    <mergeCell ref="P118:Q118"/>
    <mergeCell ref="R118:S118"/>
    <mergeCell ref="T118:U118"/>
    <mergeCell ref="V118:W118"/>
    <mergeCell ref="P120:Q120"/>
    <mergeCell ref="R120:S120"/>
    <mergeCell ref="T120:U120"/>
    <mergeCell ref="V120:W120"/>
    <mergeCell ref="P114:Q114"/>
    <mergeCell ref="R114:S114"/>
    <mergeCell ref="T114:U114"/>
    <mergeCell ref="V114:W114"/>
    <mergeCell ref="P116:Q116"/>
    <mergeCell ref="R116:S116"/>
    <mergeCell ref="T116:U116"/>
    <mergeCell ref="V116:W116"/>
    <mergeCell ref="P110:Q110"/>
    <mergeCell ref="R110:S110"/>
    <mergeCell ref="T110:U110"/>
    <mergeCell ref="V110:W110"/>
    <mergeCell ref="P112:Q112"/>
    <mergeCell ref="R112:S112"/>
    <mergeCell ref="T112:U112"/>
    <mergeCell ref="V112:W112"/>
    <mergeCell ref="P106:Q106"/>
    <mergeCell ref="R106:S106"/>
    <mergeCell ref="T106:U106"/>
    <mergeCell ref="V106:W106"/>
    <mergeCell ref="P108:Q108"/>
    <mergeCell ref="R108:S108"/>
    <mergeCell ref="T108:U108"/>
    <mergeCell ref="V108:W108"/>
    <mergeCell ref="P102:Q102"/>
    <mergeCell ref="R102:S102"/>
    <mergeCell ref="T102:U102"/>
    <mergeCell ref="V102:W102"/>
    <mergeCell ref="P104:Q104"/>
    <mergeCell ref="R104:S104"/>
    <mergeCell ref="T104:U104"/>
    <mergeCell ref="V104:W104"/>
    <mergeCell ref="P98:Q98"/>
    <mergeCell ref="R98:S98"/>
    <mergeCell ref="T98:U98"/>
    <mergeCell ref="V98:W98"/>
    <mergeCell ref="P100:Q100"/>
    <mergeCell ref="R100:S100"/>
    <mergeCell ref="T100:U100"/>
    <mergeCell ref="V100:W100"/>
    <mergeCell ref="P94:Q94"/>
    <mergeCell ref="R94:S94"/>
    <mergeCell ref="T94:U94"/>
    <mergeCell ref="V94:W94"/>
    <mergeCell ref="P96:Q96"/>
    <mergeCell ref="R96:S96"/>
    <mergeCell ref="T96:U96"/>
    <mergeCell ref="V96:W96"/>
    <mergeCell ref="P90:W90"/>
    <mergeCell ref="P91:Q91"/>
    <mergeCell ref="R91:S91"/>
    <mergeCell ref="T91:U91"/>
    <mergeCell ref="V91:W91"/>
    <mergeCell ref="P92:Q92"/>
    <mergeCell ref="R92:S92"/>
    <mergeCell ref="T92:U92"/>
    <mergeCell ref="V92:W92"/>
    <mergeCell ref="D90:N90"/>
    <mergeCell ref="H92:I92"/>
    <mergeCell ref="J92:K92"/>
    <mergeCell ref="L92:M92"/>
    <mergeCell ref="N92:N93"/>
    <mergeCell ref="D92:D507"/>
    <mergeCell ref="N94:N95"/>
    <mergeCell ref="F96:G96"/>
    <mergeCell ref="H96:I96"/>
    <mergeCell ref="J96:K96"/>
    <mergeCell ref="D2:N4"/>
    <mergeCell ref="D6:N6"/>
    <mergeCell ref="D9:M9"/>
    <mergeCell ref="D36:M36"/>
    <mergeCell ref="D63:M63"/>
    <mergeCell ref="D91:E91"/>
    <mergeCell ref="F91:G91"/>
    <mergeCell ref="H91:I91"/>
    <mergeCell ref="J91:K91"/>
    <mergeCell ref="L91:M91"/>
    <mergeCell ref="F94:G94"/>
    <mergeCell ref="H94:I94"/>
    <mergeCell ref="J94:K94"/>
    <mergeCell ref="L94:M94"/>
    <mergeCell ref="F92:G92"/>
    <mergeCell ref="L96:M96"/>
    <mergeCell ref="N96:N97"/>
    <mergeCell ref="F98:G98"/>
    <mergeCell ref="H98:I98"/>
    <mergeCell ref="J98:K98"/>
    <mergeCell ref="L98:M98"/>
    <mergeCell ref="N98:N99"/>
    <mergeCell ref="F100:G100"/>
    <mergeCell ref="H100:I100"/>
    <mergeCell ref="J100:K100"/>
    <mergeCell ref="L100:M100"/>
    <mergeCell ref="N100:N101"/>
    <mergeCell ref="F102:G102"/>
    <mergeCell ref="H102:I102"/>
    <mergeCell ref="J102:K102"/>
    <mergeCell ref="L102:M102"/>
    <mergeCell ref="N102:N103"/>
    <mergeCell ref="F104:G104"/>
    <mergeCell ref="H104:I104"/>
    <mergeCell ref="J104:K104"/>
    <mergeCell ref="L104:M104"/>
    <mergeCell ref="N104:N105"/>
    <mergeCell ref="F106:G106"/>
    <mergeCell ref="H106:I106"/>
    <mergeCell ref="J106:K106"/>
    <mergeCell ref="L106:M106"/>
    <mergeCell ref="N106:N107"/>
    <mergeCell ref="F108:G108"/>
    <mergeCell ref="H108:I108"/>
    <mergeCell ref="J108:K108"/>
    <mergeCell ref="L108:M108"/>
    <mergeCell ref="N108:N109"/>
    <mergeCell ref="F110:G110"/>
    <mergeCell ref="H110:I110"/>
    <mergeCell ref="J110:K110"/>
    <mergeCell ref="L110:M110"/>
    <mergeCell ref="N110:N111"/>
    <mergeCell ref="F112:G112"/>
    <mergeCell ref="H112:I112"/>
    <mergeCell ref="J112:K112"/>
    <mergeCell ref="L112:M112"/>
    <mergeCell ref="N112:N113"/>
    <mergeCell ref="F114:G114"/>
    <mergeCell ref="H114:I114"/>
    <mergeCell ref="J114:K114"/>
    <mergeCell ref="L114:M114"/>
    <mergeCell ref="N114:N115"/>
    <mergeCell ref="F116:G116"/>
    <mergeCell ref="H116:I116"/>
    <mergeCell ref="J116:K116"/>
    <mergeCell ref="L116:M116"/>
    <mergeCell ref="N116:N117"/>
    <mergeCell ref="F118:G118"/>
    <mergeCell ref="H118:I118"/>
    <mergeCell ref="J118:K118"/>
    <mergeCell ref="L118:M118"/>
    <mergeCell ref="N118:N119"/>
    <mergeCell ref="F120:G120"/>
    <mergeCell ref="H120:I120"/>
    <mergeCell ref="J120:K120"/>
    <mergeCell ref="L120:M120"/>
    <mergeCell ref="N120:N121"/>
    <mergeCell ref="F122:G122"/>
    <mergeCell ref="H122:I122"/>
    <mergeCell ref="J122:K122"/>
    <mergeCell ref="L122:M122"/>
    <mergeCell ref="N122:N123"/>
    <mergeCell ref="F124:G124"/>
    <mergeCell ref="H124:I124"/>
    <mergeCell ref="J124:K124"/>
    <mergeCell ref="L124:M124"/>
    <mergeCell ref="N124:N125"/>
    <mergeCell ref="F126:G126"/>
    <mergeCell ref="H126:I126"/>
    <mergeCell ref="J126:K126"/>
    <mergeCell ref="L126:M126"/>
    <mergeCell ref="N126:N127"/>
    <mergeCell ref="F128:G128"/>
    <mergeCell ref="H128:I128"/>
    <mergeCell ref="J128:K128"/>
    <mergeCell ref="L128:M128"/>
    <mergeCell ref="N128:N129"/>
    <mergeCell ref="F130:G130"/>
    <mergeCell ref="H130:I130"/>
    <mergeCell ref="J130:K130"/>
    <mergeCell ref="L130:M130"/>
    <mergeCell ref="N130:N131"/>
    <mergeCell ref="F132:G132"/>
    <mergeCell ref="H132:I132"/>
    <mergeCell ref="J132:K132"/>
    <mergeCell ref="L132:M132"/>
    <mergeCell ref="N132:N133"/>
    <mergeCell ref="F134:G134"/>
    <mergeCell ref="H134:I134"/>
    <mergeCell ref="J134:K134"/>
    <mergeCell ref="L134:M134"/>
    <mergeCell ref="N134:N135"/>
    <mergeCell ref="F136:G136"/>
    <mergeCell ref="H136:I136"/>
    <mergeCell ref="J136:K136"/>
    <mergeCell ref="L136:M136"/>
    <mergeCell ref="N136:N137"/>
    <mergeCell ref="F138:G138"/>
    <mergeCell ref="H138:I138"/>
    <mergeCell ref="J138:K138"/>
    <mergeCell ref="L138:M138"/>
    <mergeCell ref="N138:N139"/>
    <mergeCell ref="F140:G140"/>
    <mergeCell ref="H140:I140"/>
    <mergeCell ref="J140:K140"/>
    <mergeCell ref="L140:M140"/>
    <mergeCell ref="N140:N141"/>
    <mergeCell ref="F142:G142"/>
    <mergeCell ref="H142:I142"/>
    <mergeCell ref="J142:K142"/>
    <mergeCell ref="L142:M142"/>
    <mergeCell ref="N142:N143"/>
    <mergeCell ref="F144:G144"/>
    <mergeCell ref="H144:I144"/>
    <mergeCell ref="J144:K144"/>
    <mergeCell ref="L144:M144"/>
    <mergeCell ref="N144:N145"/>
    <mergeCell ref="F146:G146"/>
    <mergeCell ref="H146:I146"/>
    <mergeCell ref="J146:K146"/>
    <mergeCell ref="L146:M146"/>
    <mergeCell ref="N146:N147"/>
    <mergeCell ref="F148:G148"/>
    <mergeCell ref="H148:I148"/>
    <mergeCell ref="J148:K148"/>
    <mergeCell ref="L148:M148"/>
    <mergeCell ref="N148:N149"/>
    <mergeCell ref="F150:G150"/>
    <mergeCell ref="H150:I150"/>
    <mergeCell ref="J150:K150"/>
    <mergeCell ref="L150:M150"/>
    <mergeCell ref="N150:N151"/>
    <mergeCell ref="F152:G152"/>
    <mergeCell ref="H152:I152"/>
    <mergeCell ref="J152:K152"/>
    <mergeCell ref="L152:M152"/>
    <mergeCell ref="N152:N153"/>
    <mergeCell ref="F154:G154"/>
    <mergeCell ref="H154:I154"/>
    <mergeCell ref="J154:K154"/>
    <mergeCell ref="L154:M154"/>
    <mergeCell ref="N154:N155"/>
    <mergeCell ref="F156:G156"/>
    <mergeCell ref="H156:I156"/>
    <mergeCell ref="J156:K156"/>
    <mergeCell ref="L156:M156"/>
    <mergeCell ref="N156:N157"/>
    <mergeCell ref="F158:G158"/>
    <mergeCell ref="H158:I158"/>
    <mergeCell ref="J158:K158"/>
    <mergeCell ref="L158:M158"/>
    <mergeCell ref="N158:N159"/>
    <mergeCell ref="F160:G160"/>
    <mergeCell ref="H160:I160"/>
    <mergeCell ref="J160:K160"/>
    <mergeCell ref="L160:M160"/>
    <mergeCell ref="N160:N161"/>
    <mergeCell ref="F162:G162"/>
    <mergeCell ref="H162:I162"/>
    <mergeCell ref="J162:K162"/>
    <mergeCell ref="L162:M162"/>
    <mergeCell ref="N162:N163"/>
    <mergeCell ref="F164:G164"/>
    <mergeCell ref="H164:I164"/>
    <mergeCell ref="J164:K164"/>
    <mergeCell ref="L164:M164"/>
    <mergeCell ref="N164:N165"/>
    <mergeCell ref="F166:G166"/>
    <mergeCell ref="H166:I166"/>
    <mergeCell ref="J166:K166"/>
    <mergeCell ref="L166:M166"/>
    <mergeCell ref="N166:N167"/>
    <mergeCell ref="F168:G168"/>
    <mergeCell ref="H168:I168"/>
    <mergeCell ref="J168:K168"/>
    <mergeCell ref="L168:M168"/>
    <mergeCell ref="N168:N169"/>
    <mergeCell ref="F170:G170"/>
    <mergeCell ref="H170:I170"/>
    <mergeCell ref="J170:K170"/>
    <mergeCell ref="L170:M170"/>
    <mergeCell ref="N170:N171"/>
    <mergeCell ref="F172:G172"/>
    <mergeCell ref="H172:I172"/>
    <mergeCell ref="J172:K172"/>
    <mergeCell ref="L172:M172"/>
    <mergeCell ref="N172:N173"/>
    <mergeCell ref="F174:G174"/>
    <mergeCell ref="H174:I174"/>
    <mergeCell ref="J174:K174"/>
    <mergeCell ref="L174:M174"/>
    <mergeCell ref="N174:N175"/>
    <mergeCell ref="F176:G176"/>
    <mergeCell ref="H176:I176"/>
    <mergeCell ref="J176:K176"/>
    <mergeCell ref="L176:M176"/>
    <mergeCell ref="N176:N177"/>
    <mergeCell ref="F178:G178"/>
    <mergeCell ref="H178:I178"/>
    <mergeCell ref="J178:K178"/>
    <mergeCell ref="L178:M178"/>
    <mergeCell ref="N178:N179"/>
    <mergeCell ref="F180:G180"/>
    <mergeCell ref="H180:I180"/>
    <mergeCell ref="J180:K180"/>
    <mergeCell ref="L180:M180"/>
    <mergeCell ref="N180:N181"/>
    <mergeCell ref="F182:G182"/>
    <mergeCell ref="H182:I182"/>
    <mergeCell ref="J182:K182"/>
    <mergeCell ref="L182:M182"/>
    <mergeCell ref="N182:N183"/>
    <mergeCell ref="F184:G184"/>
    <mergeCell ref="H184:I184"/>
    <mergeCell ref="J184:K184"/>
    <mergeCell ref="L184:M184"/>
    <mergeCell ref="N184:N185"/>
    <mergeCell ref="F186:G186"/>
    <mergeCell ref="H186:I186"/>
    <mergeCell ref="J186:K186"/>
    <mergeCell ref="L186:M186"/>
    <mergeCell ref="N186:N187"/>
    <mergeCell ref="F188:G188"/>
    <mergeCell ref="H188:I188"/>
    <mergeCell ref="J188:K188"/>
    <mergeCell ref="L188:M188"/>
    <mergeCell ref="N188:N189"/>
    <mergeCell ref="F190:G190"/>
    <mergeCell ref="H190:I190"/>
    <mergeCell ref="J190:K190"/>
    <mergeCell ref="L190:M190"/>
    <mergeCell ref="N190:N191"/>
    <mergeCell ref="F192:G192"/>
    <mergeCell ref="H192:I192"/>
    <mergeCell ref="J192:K192"/>
    <mergeCell ref="L192:M192"/>
    <mergeCell ref="N192:N193"/>
    <mergeCell ref="F194:G194"/>
    <mergeCell ref="H194:I194"/>
    <mergeCell ref="J194:K194"/>
    <mergeCell ref="L194:M194"/>
    <mergeCell ref="N194:N195"/>
    <mergeCell ref="F196:G196"/>
    <mergeCell ref="H196:I196"/>
    <mergeCell ref="J196:K196"/>
    <mergeCell ref="L196:M196"/>
    <mergeCell ref="N196:N197"/>
    <mergeCell ref="F198:G198"/>
    <mergeCell ref="H198:I198"/>
    <mergeCell ref="J198:K198"/>
    <mergeCell ref="L198:M198"/>
    <mergeCell ref="N198:N199"/>
    <mergeCell ref="F200:G200"/>
    <mergeCell ref="H200:I200"/>
    <mergeCell ref="J200:K200"/>
    <mergeCell ref="L200:M200"/>
    <mergeCell ref="N200:N201"/>
    <mergeCell ref="F202:G202"/>
    <mergeCell ref="H202:I202"/>
    <mergeCell ref="J202:K202"/>
    <mergeCell ref="L202:M202"/>
    <mergeCell ref="N202:N203"/>
    <mergeCell ref="F204:G204"/>
    <mergeCell ref="H204:I204"/>
    <mergeCell ref="J204:K204"/>
    <mergeCell ref="L204:M204"/>
    <mergeCell ref="N204:N205"/>
    <mergeCell ref="F206:G206"/>
    <mergeCell ref="H206:I206"/>
    <mergeCell ref="J206:K206"/>
    <mergeCell ref="L206:M206"/>
    <mergeCell ref="N206:N207"/>
    <mergeCell ref="F208:G208"/>
    <mergeCell ref="H208:I208"/>
    <mergeCell ref="J208:K208"/>
    <mergeCell ref="L208:M208"/>
    <mergeCell ref="N208:N209"/>
    <mergeCell ref="F210:G210"/>
    <mergeCell ref="H210:I210"/>
    <mergeCell ref="J210:K210"/>
    <mergeCell ref="L210:M210"/>
    <mergeCell ref="N210:N211"/>
    <mergeCell ref="F212:G212"/>
    <mergeCell ref="H212:I212"/>
    <mergeCell ref="J212:K212"/>
    <mergeCell ref="L212:M212"/>
    <mergeCell ref="N212:N213"/>
    <mergeCell ref="F214:G214"/>
    <mergeCell ref="H214:I214"/>
    <mergeCell ref="J214:K214"/>
    <mergeCell ref="L214:M214"/>
    <mergeCell ref="N214:N215"/>
    <mergeCell ref="F216:G216"/>
    <mergeCell ref="H216:I216"/>
    <mergeCell ref="J216:K216"/>
    <mergeCell ref="L216:M216"/>
    <mergeCell ref="N216:N217"/>
    <mergeCell ref="F218:G218"/>
    <mergeCell ref="H218:I218"/>
    <mergeCell ref="J218:K218"/>
    <mergeCell ref="L218:M218"/>
    <mergeCell ref="N218:N219"/>
    <mergeCell ref="F220:G220"/>
    <mergeCell ref="H220:I220"/>
    <mergeCell ref="J220:K220"/>
    <mergeCell ref="L220:M220"/>
    <mergeCell ref="N220:N221"/>
    <mergeCell ref="F222:G222"/>
    <mergeCell ref="H222:I222"/>
    <mergeCell ref="J222:K222"/>
    <mergeCell ref="L222:M222"/>
    <mergeCell ref="N222:N223"/>
    <mergeCell ref="F224:G224"/>
    <mergeCell ref="H224:I224"/>
    <mergeCell ref="J224:K224"/>
    <mergeCell ref="L224:M224"/>
    <mergeCell ref="N224:N225"/>
    <mergeCell ref="F226:G226"/>
    <mergeCell ref="H226:I226"/>
    <mergeCell ref="J226:K226"/>
    <mergeCell ref="L226:M226"/>
    <mergeCell ref="N226:N227"/>
    <mergeCell ref="F228:G228"/>
    <mergeCell ref="H228:I228"/>
    <mergeCell ref="J228:K228"/>
    <mergeCell ref="L228:M228"/>
    <mergeCell ref="N228:N229"/>
    <mergeCell ref="F230:G230"/>
    <mergeCell ref="H230:I230"/>
    <mergeCell ref="J230:K230"/>
    <mergeCell ref="L230:M230"/>
    <mergeCell ref="N230:N231"/>
    <mergeCell ref="F232:G232"/>
    <mergeCell ref="H232:I232"/>
    <mergeCell ref="J232:K232"/>
    <mergeCell ref="L232:M232"/>
    <mergeCell ref="N232:N233"/>
    <mergeCell ref="F234:G234"/>
    <mergeCell ref="H234:I234"/>
    <mergeCell ref="J234:K234"/>
    <mergeCell ref="L234:M234"/>
    <mergeCell ref="N234:N235"/>
    <mergeCell ref="F236:G236"/>
    <mergeCell ref="H236:I236"/>
    <mergeCell ref="J236:K236"/>
    <mergeCell ref="L236:M236"/>
    <mergeCell ref="N236:N237"/>
    <mergeCell ref="F238:G238"/>
    <mergeCell ref="H238:I238"/>
    <mergeCell ref="J238:K238"/>
    <mergeCell ref="L238:M238"/>
    <mergeCell ref="N238:N239"/>
    <mergeCell ref="F240:G240"/>
    <mergeCell ref="H240:I240"/>
    <mergeCell ref="J240:K240"/>
    <mergeCell ref="L240:M240"/>
    <mergeCell ref="N240:N241"/>
    <mergeCell ref="F242:G242"/>
    <mergeCell ref="H242:I242"/>
    <mergeCell ref="J242:K242"/>
    <mergeCell ref="L242:M242"/>
    <mergeCell ref="N242:N243"/>
    <mergeCell ref="F244:G244"/>
    <mergeCell ref="H244:I244"/>
    <mergeCell ref="J244:K244"/>
    <mergeCell ref="L244:M244"/>
    <mergeCell ref="N244:N245"/>
    <mergeCell ref="F246:G246"/>
    <mergeCell ref="H246:I246"/>
    <mergeCell ref="J246:K246"/>
    <mergeCell ref="L246:M246"/>
    <mergeCell ref="N246:N247"/>
    <mergeCell ref="F248:G248"/>
    <mergeCell ref="H248:I248"/>
    <mergeCell ref="J248:K248"/>
    <mergeCell ref="L248:M248"/>
    <mergeCell ref="N248:N249"/>
    <mergeCell ref="F250:G250"/>
    <mergeCell ref="H250:I250"/>
    <mergeCell ref="J250:K250"/>
    <mergeCell ref="L250:M250"/>
    <mergeCell ref="N250:N251"/>
    <mergeCell ref="F252:G252"/>
    <mergeCell ref="H252:I252"/>
    <mergeCell ref="J252:K252"/>
    <mergeCell ref="L252:M252"/>
    <mergeCell ref="N252:N253"/>
    <mergeCell ref="F254:G254"/>
    <mergeCell ref="H254:I254"/>
    <mergeCell ref="J254:K254"/>
    <mergeCell ref="L254:M254"/>
    <mergeCell ref="N254:N255"/>
    <mergeCell ref="F256:G256"/>
    <mergeCell ref="H256:I256"/>
    <mergeCell ref="J256:K256"/>
    <mergeCell ref="L256:M256"/>
    <mergeCell ref="N256:N257"/>
    <mergeCell ref="F258:G258"/>
    <mergeCell ref="H258:I258"/>
    <mergeCell ref="J258:K258"/>
    <mergeCell ref="L258:M258"/>
    <mergeCell ref="N258:N259"/>
    <mergeCell ref="F260:G260"/>
    <mergeCell ref="H260:I260"/>
    <mergeCell ref="J260:K260"/>
    <mergeCell ref="L260:M260"/>
    <mergeCell ref="N260:N261"/>
    <mergeCell ref="F262:G262"/>
    <mergeCell ref="H262:I262"/>
    <mergeCell ref="J262:K262"/>
    <mergeCell ref="L262:M262"/>
    <mergeCell ref="N262:N263"/>
    <mergeCell ref="F264:G264"/>
    <mergeCell ref="H264:I264"/>
    <mergeCell ref="J264:K264"/>
    <mergeCell ref="L264:M264"/>
    <mergeCell ref="N264:N265"/>
    <mergeCell ref="F266:G266"/>
    <mergeCell ref="H266:I266"/>
    <mergeCell ref="J266:K266"/>
    <mergeCell ref="L266:M266"/>
    <mergeCell ref="N266:N267"/>
    <mergeCell ref="F268:G268"/>
    <mergeCell ref="H268:I268"/>
    <mergeCell ref="J268:K268"/>
    <mergeCell ref="L268:M268"/>
    <mergeCell ref="N268:N269"/>
    <mergeCell ref="F270:G270"/>
    <mergeCell ref="H270:I270"/>
    <mergeCell ref="J270:K270"/>
    <mergeCell ref="L270:M270"/>
    <mergeCell ref="N270:N271"/>
    <mergeCell ref="F272:G272"/>
    <mergeCell ref="H272:I272"/>
    <mergeCell ref="J272:K272"/>
    <mergeCell ref="L272:M272"/>
    <mergeCell ref="N272:N273"/>
    <mergeCell ref="F274:G274"/>
    <mergeCell ref="H274:I274"/>
    <mergeCell ref="J274:K274"/>
    <mergeCell ref="L274:M274"/>
    <mergeCell ref="N274:N275"/>
    <mergeCell ref="F276:G276"/>
    <mergeCell ref="H276:I276"/>
    <mergeCell ref="J276:K276"/>
    <mergeCell ref="L276:M276"/>
    <mergeCell ref="N276:N277"/>
    <mergeCell ref="F278:G278"/>
    <mergeCell ref="H278:I278"/>
    <mergeCell ref="J278:K278"/>
    <mergeCell ref="L278:M278"/>
    <mergeCell ref="N278:N279"/>
    <mergeCell ref="F280:G280"/>
    <mergeCell ref="H280:I280"/>
    <mergeCell ref="J280:K280"/>
    <mergeCell ref="L280:M280"/>
    <mergeCell ref="N280:N281"/>
    <mergeCell ref="F282:G282"/>
    <mergeCell ref="H282:I282"/>
    <mergeCell ref="J282:K282"/>
    <mergeCell ref="L282:M282"/>
    <mergeCell ref="N282:N283"/>
    <mergeCell ref="F284:G284"/>
    <mergeCell ref="H284:I284"/>
    <mergeCell ref="J284:K284"/>
    <mergeCell ref="L284:M284"/>
    <mergeCell ref="N284:N285"/>
    <mergeCell ref="F286:G286"/>
    <mergeCell ref="H286:I286"/>
    <mergeCell ref="J286:K286"/>
    <mergeCell ref="L286:M286"/>
    <mergeCell ref="N286:N287"/>
    <mergeCell ref="F288:G288"/>
    <mergeCell ref="H288:I288"/>
    <mergeCell ref="J288:K288"/>
    <mergeCell ref="L288:M288"/>
    <mergeCell ref="N288:N289"/>
    <mergeCell ref="F290:G290"/>
    <mergeCell ref="H290:I290"/>
    <mergeCell ref="J290:K290"/>
    <mergeCell ref="L290:M290"/>
    <mergeCell ref="N290:N291"/>
    <mergeCell ref="F292:G292"/>
    <mergeCell ref="H292:I292"/>
    <mergeCell ref="J292:K292"/>
    <mergeCell ref="L292:M292"/>
    <mergeCell ref="N292:N293"/>
    <mergeCell ref="F294:G294"/>
    <mergeCell ref="H294:I294"/>
    <mergeCell ref="J294:K294"/>
    <mergeCell ref="L294:M294"/>
    <mergeCell ref="N294:N295"/>
    <mergeCell ref="F296:G296"/>
    <mergeCell ref="H296:I296"/>
    <mergeCell ref="J296:K296"/>
    <mergeCell ref="L296:M296"/>
    <mergeCell ref="N296:N297"/>
    <mergeCell ref="F298:G298"/>
    <mergeCell ref="H298:I298"/>
    <mergeCell ref="J298:K298"/>
    <mergeCell ref="L298:M298"/>
    <mergeCell ref="N298:N299"/>
    <mergeCell ref="F300:G300"/>
    <mergeCell ref="H300:I300"/>
    <mergeCell ref="J300:K300"/>
    <mergeCell ref="L300:M300"/>
    <mergeCell ref="N300:N301"/>
    <mergeCell ref="F302:G302"/>
    <mergeCell ref="H302:I302"/>
    <mergeCell ref="J302:K302"/>
    <mergeCell ref="L302:M302"/>
    <mergeCell ref="N302:N303"/>
    <mergeCell ref="F304:G304"/>
    <mergeCell ref="H304:I304"/>
    <mergeCell ref="J304:K304"/>
    <mergeCell ref="L304:M304"/>
    <mergeCell ref="N304:N305"/>
    <mergeCell ref="F306:G306"/>
    <mergeCell ref="H306:I306"/>
    <mergeCell ref="J306:K306"/>
    <mergeCell ref="L306:M306"/>
    <mergeCell ref="N306:N307"/>
    <mergeCell ref="F308:G308"/>
    <mergeCell ref="H308:I308"/>
    <mergeCell ref="J308:K308"/>
    <mergeCell ref="L308:M308"/>
    <mergeCell ref="N308:N309"/>
    <mergeCell ref="F310:G310"/>
    <mergeCell ref="H310:I310"/>
    <mergeCell ref="J310:K310"/>
    <mergeCell ref="L310:M310"/>
    <mergeCell ref="N310:N311"/>
    <mergeCell ref="F312:G312"/>
    <mergeCell ref="H312:I312"/>
    <mergeCell ref="J312:K312"/>
    <mergeCell ref="L312:M312"/>
    <mergeCell ref="N312:N313"/>
    <mergeCell ref="F314:G314"/>
    <mergeCell ref="H314:I314"/>
    <mergeCell ref="J314:K314"/>
    <mergeCell ref="L314:M314"/>
    <mergeCell ref="N314:N315"/>
    <mergeCell ref="F316:G316"/>
    <mergeCell ref="H316:I316"/>
    <mergeCell ref="J316:K316"/>
    <mergeCell ref="L316:M316"/>
    <mergeCell ref="N316:N317"/>
    <mergeCell ref="F318:G318"/>
    <mergeCell ref="H318:I318"/>
    <mergeCell ref="J318:K318"/>
    <mergeCell ref="L318:M318"/>
    <mergeCell ref="N318:N319"/>
    <mergeCell ref="F320:G320"/>
    <mergeCell ref="H320:I320"/>
    <mergeCell ref="J320:K320"/>
    <mergeCell ref="L320:M320"/>
    <mergeCell ref="N320:N321"/>
    <mergeCell ref="F322:G322"/>
    <mergeCell ref="H322:I322"/>
    <mergeCell ref="J322:K322"/>
    <mergeCell ref="L322:M322"/>
    <mergeCell ref="N322:N323"/>
    <mergeCell ref="F324:G324"/>
    <mergeCell ref="H324:I324"/>
    <mergeCell ref="J324:K324"/>
    <mergeCell ref="L324:M324"/>
    <mergeCell ref="N324:N325"/>
    <mergeCell ref="F326:G326"/>
    <mergeCell ref="H326:I326"/>
    <mergeCell ref="J326:K326"/>
    <mergeCell ref="L326:M326"/>
    <mergeCell ref="N326:N327"/>
    <mergeCell ref="F328:G328"/>
    <mergeCell ref="H328:I328"/>
    <mergeCell ref="J328:K328"/>
    <mergeCell ref="L328:M328"/>
    <mergeCell ref="N328:N329"/>
    <mergeCell ref="F330:G330"/>
    <mergeCell ref="H330:I330"/>
    <mergeCell ref="J330:K330"/>
    <mergeCell ref="L330:M330"/>
    <mergeCell ref="N330:N331"/>
    <mergeCell ref="F332:G332"/>
    <mergeCell ref="H332:I332"/>
    <mergeCell ref="J332:K332"/>
    <mergeCell ref="L332:M332"/>
    <mergeCell ref="N332:N333"/>
    <mergeCell ref="F334:G334"/>
    <mergeCell ref="H334:I334"/>
    <mergeCell ref="J334:K334"/>
    <mergeCell ref="L334:M334"/>
    <mergeCell ref="N334:N335"/>
    <mergeCell ref="F336:G336"/>
    <mergeCell ref="H336:I336"/>
    <mergeCell ref="J336:K336"/>
    <mergeCell ref="L336:M336"/>
    <mergeCell ref="N336:N337"/>
    <mergeCell ref="F338:G338"/>
    <mergeCell ref="H338:I338"/>
    <mergeCell ref="J338:K338"/>
    <mergeCell ref="L338:M338"/>
    <mergeCell ref="N338:N339"/>
    <mergeCell ref="F340:G340"/>
    <mergeCell ref="H340:I340"/>
    <mergeCell ref="J340:K340"/>
    <mergeCell ref="L340:M340"/>
    <mergeCell ref="N340:N341"/>
    <mergeCell ref="F342:G342"/>
    <mergeCell ref="H342:I342"/>
    <mergeCell ref="J342:K342"/>
    <mergeCell ref="L342:M342"/>
    <mergeCell ref="N342:N343"/>
    <mergeCell ref="F344:G344"/>
    <mergeCell ref="H344:I344"/>
    <mergeCell ref="J344:K344"/>
    <mergeCell ref="L344:M344"/>
    <mergeCell ref="N344:N345"/>
    <mergeCell ref="F346:G346"/>
    <mergeCell ref="H346:I346"/>
    <mergeCell ref="J346:K346"/>
    <mergeCell ref="L346:M346"/>
    <mergeCell ref="N346:N347"/>
    <mergeCell ref="F348:G348"/>
    <mergeCell ref="H348:I348"/>
    <mergeCell ref="J348:K348"/>
    <mergeCell ref="L348:M348"/>
    <mergeCell ref="N348:N349"/>
    <mergeCell ref="F350:G350"/>
    <mergeCell ref="H350:I350"/>
    <mergeCell ref="J350:K350"/>
    <mergeCell ref="L350:M350"/>
    <mergeCell ref="N350:N351"/>
    <mergeCell ref="F352:G352"/>
    <mergeCell ref="H352:I352"/>
    <mergeCell ref="J352:K352"/>
    <mergeCell ref="L352:M352"/>
    <mergeCell ref="N352:N353"/>
    <mergeCell ref="F354:G354"/>
    <mergeCell ref="H354:I354"/>
    <mergeCell ref="J354:K354"/>
    <mergeCell ref="L354:M354"/>
    <mergeCell ref="N354:N355"/>
    <mergeCell ref="F356:G356"/>
    <mergeCell ref="H356:I356"/>
    <mergeCell ref="J356:K356"/>
    <mergeCell ref="L356:M356"/>
    <mergeCell ref="N356:N357"/>
    <mergeCell ref="F358:G358"/>
    <mergeCell ref="H358:I358"/>
    <mergeCell ref="J358:K358"/>
    <mergeCell ref="L358:M358"/>
    <mergeCell ref="N358:N359"/>
    <mergeCell ref="F360:G360"/>
    <mergeCell ref="H360:I360"/>
    <mergeCell ref="J360:K360"/>
    <mergeCell ref="L360:M360"/>
    <mergeCell ref="N360:N361"/>
    <mergeCell ref="F362:G362"/>
    <mergeCell ref="H362:I362"/>
    <mergeCell ref="J362:K362"/>
    <mergeCell ref="L362:M362"/>
    <mergeCell ref="N362:N363"/>
    <mergeCell ref="F364:G364"/>
    <mergeCell ref="H364:I364"/>
    <mergeCell ref="J364:K364"/>
    <mergeCell ref="L364:M364"/>
    <mergeCell ref="N364:N365"/>
    <mergeCell ref="F366:G366"/>
    <mergeCell ref="H366:I366"/>
    <mergeCell ref="J366:K366"/>
    <mergeCell ref="L366:M366"/>
    <mergeCell ref="N366:N367"/>
    <mergeCell ref="F368:G368"/>
    <mergeCell ref="H368:I368"/>
    <mergeCell ref="J368:K368"/>
    <mergeCell ref="L368:M368"/>
    <mergeCell ref="N368:N369"/>
    <mergeCell ref="F370:G370"/>
    <mergeCell ref="H370:I370"/>
    <mergeCell ref="J370:K370"/>
    <mergeCell ref="L370:M370"/>
    <mergeCell ref="N370:N371"/>
    <mergeCell ref="F372:G372"/>
    <mergeCell ref="H372:I372"/>
    <mergeCell ref="J372:K372"/>
    <mergeCell ref="L372:M372"/>
    <mergeCell ref="N372:N373"/>
    <mergeCell ref="F374:G374"/>
    <mergeCell ref="H374:I374"/>
    <mergeCell ref="J374:K374"/>
    <mergeCell ref="L374:M374"/>
    <mergeCell ref="N374:N375"/>
    <mergeCell ref="F376:G376"/>
    <mergeCell ref="H376:I376"/>
    <mergeCell ref="J376:K376"/>
    <mergeCell ref="L376:M376"/>
    <mergeCell ref="N376:N377"/>
    <mergeCell ref="F378:G378"/>
    <mergeCell ref="H378:I378"/>
    <mergeCell ref="J378:K378"/>
    <mergeCell ref="L378:M378"/>
    <mergeCell ref="N378:N379"/>
    <mergeCell ref="F380:G380"/>
    <mergeCell ref="H380:I380"/>
    <mergeCell ref="J380:K380"/>
    <mergeCell ref="L380:M380"/>
    <mergeCell ref="N380:N381"/>
    <mergeCell ref="F382:G382"/>
    <mergeCell ref="H382:I382"/>
    <mergeCell ref="J382:K382"/>
    <mergeCell ref="L382:M382"/>
    <mergeCell ref="N382:N383"/>
    <mergeCell ref="F384:G384"/>
    <mergeCell ref="H384:I384"/>
    <mergeCell ref="J384:K384"/>
    <mergeCell ref="L384:M384"/>
    <mergeCell ref="N384:N385"/>
    <mergeCell ref="F386:G386"/>
    <mergeCell ref="H386:I386"/>
    <mergeCell ref="J386:K386"/>
    <mergeCell ref="L386:M386"/>
    <mergeCell ref="N386:N387"/>
    <mergeCell ref="F388:G388"/>
    <mergeCell ref="H388:I388"/>
    <mergeCell ref="J388:K388"/>
    <mergeCell ref="L388:M388"/>
    <mergeCell ref="N388:N389"/>
    <mergeCell ref="F390:G390"/>
    <mergeCell ref="H390:I390"/>
    <mergeCell ref="J390:K390"/>
    <mergeCell ref="L390:M390"/>
    <mergeCell ref="N390:N391"/>
    <mergeCell ref="F392:G392"/>
    <mergeCell ref="H392:I392"/>
    <mergeCell ref="J392:K392"/>
    <mergeCell ref="L392:M392"/>
    <mergeCell ref="N392:N393"/>
    <mergeCell ref="F394:G394"/>
    <mergeCell ref="H394:I394"/>
    <mergeCell ref="J394:K394"/>
    <mergeCell ref="L394:M394"/>
    <mergeCell ref="N394:N395"/>
    <mergeCell ref="F396:G396"/>
    <mergeCell ref="H396:I396"/>
    <mergeCell ref="J396:K396"/>
    <mergeCell ref="L396:M396"/>
    <mergeCell ref="N396:N397"/>
    <mergeCell ref="F398:G398"/>
    <mergeCell ref="H398:I398"/>
    <mergeCell ref="J398:K398"/>
    <mergeCell ref="L398:M398"/>
    <mergeCell ref="N398:N399"/>
    <mergeCell ref="F400:G400"/>
    <mergeCell ref="H400:I400"/>
    <mergeCell ref="J400:K400"/>
    <mergeCell ref="L400:M400"/>
    <mergeCell ref="N400:N401"/>
    <mergeCell ref="F402:G402"/>
    <mergeCell ref="H402:I402"/>
    <mergeCell ref="J402:K402"/>
    <mergeCell ref="L402:M402"/>
    <mergeCell ref="N402:N403"/>
    <mergeCell ref="F404:G404"/>
    <mergeCell ref="H404:I404"/>
    <mergeCell ref="J404:K404"/>
    <mergeCell ref="L404:M404"/>
    <mergeCell ref="N404:N405"/>
    <mergeCell ref="F406:G406"/>
    <mergeCell ref="H406:I406"/>
    <mergeCell ref="J406:K406"/>
    <mergeCell ref="L406:M406"/>
    <mergeCell ref="N406:N407"/>
    <mergeCell ref="F408:G408"/>
    <mergeCell ref="H408:I408"/>
    <mergeCell ref="J408:K408"/>
    <mergeCell ref="L408:M408"/>
    <mergeCell ref="N408:N409"/>
    <mergeCell ref="F410:G410"/>
    <mergeCell ref="H410:I410"/>
    <mergeCell ref="J410:K410"/>
    <mergeCell ref="L410:M410"/>
    <mergeCell ref="N410:N411"/>
    <mergeCell ref="F412:G412"/>
    <mergeCell ref="H412:I412"/>
    <mergeCell ref="J412:K412"/>
    <mergeCell ref="L412:M412"/>
    <mergeCell ref="N412:N413"/>
    <mergeCell ref="F414:G414"/>
    <mergeCell ref="H414:I414"/>
    <mergeCell ref="J414:K414"/>
    <mergeCell ref="L414:M414"/>
    <mergeCell ref="N414:N415"/>
    <mergeCell ref="F416:G416"/>
    <mergeCell ref="H416:I416"/>
    <mergeCell ref="J416:K416"/>
    <mergeCell ref="L416:M416"/>
    <mergeCell ref="N416:N417"/>
    <mergeCell ref="F418:G418"/>
    <mergeCell ref="H418:I418"/>
    <mergeCell ref="J418:K418"/>
    <mergeCell ref="L418:M418"/>
    <mergeCell ref="N418:N419"/>
    <mergeCell ref="F420:G420"/>
    <mergeCell ref="H420:I420"/>
    <mergeCell ref="J420:K420"/>
    <mergeCell ref="L420:M420"/>
    <mergeCell ref="N420:N421"/>
    <mergeCell ref="F422:G422"/>
    <mergeCell ref="H422:I422"/>
    <mergeCell ref="J422:K422"/>
    <mergeCell ref="L422:M422"/>
    <mergeCell ref="N422:N423"/>
    <mergeCell ref="F424:G424"/>
    <mergeCell ref="H424:I424"/>
    <mergeCell ref="J424:K424"/>
    <mergeCell ref="L424:M424"/>
    <mergeCell ref="N424:N425"/>
    <mergeCell ref="F426:G426"/>
    <mergeCell ref="H426:I426"/>
    <mergeCell ref="J426:K426"/>
    <mergeCell ref="L426:M426"/>
    <mergeCell ref="N426:N427"/>
    <mergeCell ref="F428:G428"/>
    <mergeCell ref="H428:I428"/>
    <mergeCell ref="J428:K428"/>
    <mergeCell ref="L428:M428"/>
    <mergeCell ref="N428:N429"/>
    <mergeCell ref="F430:G430"/>
    <mergeCell ref="H430:I430"/>
    <mergeCell ref="J430:K430"/>
    <mergeCell ref="L430:M430"/>
    <mergeCell ref="N430:N431"/>
    <mergeCell ref="F432:G432"/>
    <mergeCell ref="H432:I432"/>
    <mergeCell ref="J432:K432"/>
    <mergeCell ref="L432:M432"/>
    <mergeCell ref="N432:N433"/>
    <mergeCell ref="F434:G434"/>
    <mergeCell ref="H434:I434"/>
    <mergeCell ref="J434:K434"/>
    <mergeCell ref="L434:M434"/>
    <mergeCell ref="N434:N435"/>
    <mergeCell ref="F436:G436"/>
    <mergeCell ref="H436:I436"/>
    <mergeCell ref="J436:K436"/>
    <mergeCell ref="L436:M436"/>
    <mergeCell ref="N436:N437"/>
    <mergeCell ref="F438:G438"/>
    <mergeCell ref="H438:I438"/>
    <mergeCell ref="J438:K438"/>
    <mergeCell ref="L438:M438"/>
    <mergeCell ref="N438:N439"/>
    <mergeCell ref="F440:G440"/>
    <mergeCell ref="H440:I440"/>
    <mergeCell ref="J440:K440"/>
    <mergeCell ref="L440:M440"/>
    <mergeCell ref="N440:N441"/>
    <mergeCell ref="F442:G442"/>
    <mergeCell ref="H442:I442"/>
    <mergeCell ref="J442:K442"/>
    <mergeCell ref="L442:M442"/>
    <mergeCell ref="N442:N443"/>
    <mergeCell ref="F444:G444"/>
    <mergeCell ref="H444:I444"/>
    <mergeCell ref="J444:K444"/>
    <mergeCell ref="L444:M444"/>
    <mergeCell ref="N444:N445"/>
    <mergeCell ref="F446:G446"/>
    <mergeCell ref="H446:I446"/>
    <mergeCell ref="J446:K446"/>
    <mergeCell ref="L446:M446"/>
    <mergeCell ref="N446:N447"/>
    <mergeCell ref="F448:G448"/>
    <mergeCell ref="H448:I448"/>
    <mergeCell ref="J448:K448"/>
    <mergeCell ref="L448:M448"/>
    <mergeCell ref="N448:N449"/>
    <mergeCell ref="F450:G450"/>
    <mergeCell ref="H450:I450"/>
    <mergeCell ref="J450:K450"/>
    <mergeCell ref="L450:M450"/>
    <mergeCell ref="N450:N451"/>
    <mergeCell ref="F452:G452"/>
    <mergeCell ref="H452:I452"/>
    <mergeCell ref="J452:K452"/>
    <mergeCell ref="L452:M452"/>
    <mergeCell ref="N452:N453"/>
    <mergeCell ref="F454:G454"/>
    <mergeCell ref="H454:I454"/>
    <mergeCell ref="J454:K454"/>
    <mergeCell ref="L454:M454"/>
    <mergeCell ref="N454:N455"/>
    <mergeCell ref="F456:G456"/>
    <mergeCell ref="H456:I456"/>
    <mergeCell ref="J456:K456"/>
    <mergeCell ref="L456:M456"/>
    <mergeCell ref="N456:N457"/>
    <mergeCell ref="F458:G458"/>
    <mergeCell ref="H458:I458"/>
    <mergeCell ref="J458:K458"/>
    <mergeCell ref="L458:M458"/>
    <mergeCell ref="N458:N459"/>
    <mergeCell ref="F460:G460"/>
    <mergeCell ref="H460:I460"/>
    <mergeCell ref="J460:K460"/>
    <mergeCell ref="L460:M460"/>
    <mergeCell ref="N460:N461"/>
    <mergeCell ref="F462:G462"/>
    <mergeCell ref="H462:I462"/>
    <mergeCell ref="J462:K462"/>
    <mergeCell ref="L462:M462"/>
    <mergeCell ref="N462:N463"/>
    <mergeCell ref="F464:G464"/>
    <mergeCell ref="H464:I464"/>
    <mergeCell ref="J464:K464"/>
    <mergeCell ref="L464:M464"/>
    <mergeCell ref="N464:N465"/>
    <mergeCell ref="F466:G466"/>
    <mergeCell ref="H466:I466"/>
    <mergeCell ref="J466:K466"/>
    <mergeCell ref="L466:M466"/>
    <mergeCell ref="N466:N467"/>
    <mergeCell ref="F468:G468"/>
    <mergeCell ref="H468:I468"/>
    <mergeCell ref="J468:K468"/>
    <mergeCell ref="L468:M468"/>
    <mergeCell ref="N468:N469"/>
    <mergeCell ref="F470:G470"/>
    <mergeCell ref="H470:I470"/>
    <mergeCell ref="J470:K470"/>
    <mergeCell ref="L470:M470"/>
    <mergeCell ref="N470:N471"/>
    <mergeCell ref="F472:G472"/>
    <mergeCell ref="H472:I472"/>
    <mergeCell ref="J472:K472"/>
    <mergeCell ref="L472:M472"/>
    <mergeCell ref="N472:N473"/>
    <mergeCell ref="F474:G474"/>
    <mergeCell ref="H474:I474"/>
    <mergeCell ref="J474:K474"/>
    <mergeCell ref="L474:M474"/>
    <mergeCell ref="N474:N475"/>
    <mergeCell ref="F476:G476"/>
    <mergeCell ref="H476:I476"/>
    <mergeCell ref="J476:K476"/>
    <mergeCell ref="L476:M476"/>
    <mergeCell ref="N476:N477"/>
    <mergeCell ref="F478:G478"/>
    <mergeCell ref="H478:I478"/>
    <mergeCell ref="J478:K478"/>
    <mergeCell ref="L478:M478"/>
    <mergeCell ref="N478:N479"/>
    <mergeCell ref="F480:G480"/>
    <mergeCell ref="H480:I480"/>
    <mergeCell ref="J480:K480"/>
    <mergeCell ref="L480:M480"/>
    <mergeCell ref="N480:N481"/>
    <mergeCell ref="F482:G482"/>
    <mergeCell ref="H482:I482"/>
    <mergeCell ref="J482:K482"/>
    <mergeCell ref="L482:M482"/>
    <mergeCell ref="N482:N483"/>
    <mergeCell ref="N494:N495"/>
    <mergeCell ref="F496:G496"/>
    <mergeCell ref="H496:I496"/>
    <mergeCell ref="J496:K496"/>
    <mergeCell ref="L496:M496"/>
    <mergeCell ref="N496:N497"/>
    <mergeCell ref="F498:G498"/>
    <mergeCell ref="H498:I498"/>
    <mergeCell ref="J498:K498"/>
    <mergeCell ref="L498:M498"/>
    <mergeCell ref="N498:N499"/>
    <mergeCell ref="F484:G484"/>
    <mergeCell ref="H484:I484"/>
    <mergeCell ref="J484:K484"/>
    <mergeCell ref="L484:M484"/>
    <mergeCell ref="N484:N485"/>
    <mergeCell ref="F486:G486"/>
    <mergeCell ref="H486:I486"/>
    <mergeCell ref="J486:K486"/>
    <mergeCell ref="L486:M486"/>
    <mergeCell ref="N486:N487"/>
    <mergeCell ref="F488:G488"/>
    <mergeCell ref="H488:I488"/>
    <mergeCell ref="J488:K488"/>
    <mergeCell ref="L488:M488"/>
    <mergeCell ref="N488:N489"/>
    <mergeCell ref="F490:G490"/>
    <mergeCell ref="H490:I490"/>
    <mergeCell ref="J490:K490"/>
    <mergeCell ref="L490:M490"/>
    <mergeCell ref="N490:N491"/>
    <mergeCell ref="D7:E7"/>
    <mergeCell ref="F7:N7"/>
    <mergeCell ref="D509:M509"/>
    <mergeCell ref="F500:G500"/>
    <mergeCell ref="H500:I500"/>
    <mergeCell ref="J500:K500"/>
    <mergeCell ref="L500:M500"/>
    <mergeCell ref="N500:N501"/>
    <mergeCell ref="F502:G502"/>
    <mergeCell ref="H502:I502"/>
    <mergeCell ref="J502:K502"/>
    <mergeCell ref="L502:M502"/>
    <mergeCell ref="N502:N503"/>
    <mergeCell ref="F504:G504"/>
    <mergeCell ref="H504:I504"/>
    <mergeCell ref="J504:K504"/>
    <mergeCell ref="L504:M504"/>
    <mergeCell ref="N504:N505"/>
    <mergeCell ref="F506:G506"/>
    <mergeCell ref="H506:I506"/>
    <mergeCell ref="J506:K506"/>
    <mergeCell ref="L506:M506"/>
    <mergeCell ref="N506:N507"/>
    <mergeCell ref="F492:G492"/>
    <mergeCell ref="H492:I492"/>
    <mergeCell ref="J492:K492"/>
    <mergeCell ref="L492:M492"/>
    <mergeCell ref="N492:N493"/>
    <mergeCell ref="F494:G494"/>
    <mergeCell ref="H494:I494"/>
    <mergeCell ref="J494:K494"/>
    <mergeCell ref="L494:M494"/>
  </mergeCells>
  <conditionalFormatting sqref="D92">
    <cfRule type="cellIs" dxfId="1458" priority="2893" operator="equal">
      <formula>"2006-2015"</formula>
    </cfRule>
  </conditionalFormatting>
  <conditionalFormatting sqref="H242:I242">
    <cfRule type="expression" dxfId="1457" priority="956">
      <formula>Z242=1</formula>
    </cfRule>
  </conditionalFormatting>
  <conditionalFormatting sqref="F242:G242">
    <cfRule type="expression" dxfId="1456" priority="955">
      <formula>Y242=1</formula>
    </cfRule>
  </conditionalFormatting>
  <conditionalFormatting sqref="J242:K242">
    <cfRule type="expression" dxfId="1455" priority="954">
      <formula>AA242=1</formula>
    </cfRule>
  </conditionalFormatting>
  <conditionalFormatting sqref="L242:M242">
    <cfRule type="expression" dxfId="1454" priority="953">
      <formula>AB242=1</formula>
    </cfRule>
  </conditionalFormatting>
  <conditionalFormatting sqref="H254:I254">
    <cfRule type="expression" dxfId="1453" priority="914">
      <formula>Z254=1</formula>
    </cfRule>
  </conditionalFormatting>
  <conditionalFormatting sqref="F254:G254">
    <cfRule type="expression" dxfId="1452" priority="913">
      <formula>Y254=1</formula>
    </cfRule>
  </conditionalFormatting>
  <conditionalFormatting sqref="J254:K254">
    <cfRule type="expression" dxfId="1451" priority="912">
      <formula>AA254=1</formula>
    </cfRule>
  </conditionalFormatting>
  <conditionalFormatting sqref="L254:M254">
    <cfRule type="expression" dxfId="1450" priority="911">
      <formula>AB254=1</formula>
    </cfRule>
  </conditionalFormatting>
  <conditionalFormatting sqref="H266:I266">
    <cfRule type="expression" dxfId="1449" priority="872">
      <formula>Z266=1</formula>
    </cfRule>
  </conditionalFormatting>
  <conditionalFormatting sqref="F266:G266">
    <cfRule type="expression" dxfId="1448" priority="871">
      <formula>Y266=1</formula>
    </cfRule>
  </conditionalFormatting>
  <conditionalFormatting sqref="J266:K266">
    <cfRule type="expression" dxfId="1447" priority="870">
      <formula>AA266=1</formula>
    </cfRule>
  </conditionalFormatting>
  <conditionalFormatting sqref="L266:M266">
    <cfRule type="expression" dxfId="1446" priority="869">
      <formula>AB266=1</formula>
    </cfRule>
  </conditionalFormatting>
  <conditionalFormatting sqref="P92:W93">
    <cfRule type="containsBlanks" dxfId="1445" priority="1904">
      <formula>LEN(TRIM(P92))=0</formula>
    </cfRule>
  </conditionalFormatting>
  <conditionalFormatting sqref="P92:W92">
    <cfRule type="colorScale" priority="1903">
      <colorScale>
        <cfvo type="min"/>
        <cfvo type="max"/>
        <color rgb="FFFFEF9C"/>
        <color rgb="FFFF7128"/>
      </colorScale>
    </cfRule>
  </conditionalFormatting>
  <conditionalFormatting sqref="P94:W95">
    <cfRule type="containsBlanks" dxfId="1444" priority="1902">
      <formula>LEN(TRIM(P94))=0</formula>
    </cfRule>
  </conditionalFormatting>
  <conditionalFormatting sqref="P94:W94">
    <cfRule type="colorScale" priority="1901">
      <colorScale>
        <cfvo type="min"/>
        <cfvo type="max"/>
        <color rgb="FFFFEF9C"/>
        <color rgb="FFFF7128"/>
      </colorScale>
    </cfRule>
  </conditionalFormatting>
  <conditionalFormatting sqref="P96:W97">
    <cfRule type="containsBlanks" dxfId="1443" priority="1900">
      <formula>LEN(TRIM(P96))=0</formula>
    </cfRule>
  </conditionalFormatting>
  <conditionalFormatting sqref="P96:W96">
    <cfRule type="colorScale" priority="1899">
      <colorScale>
        <cfvo type="min"/>
        <cfvo type="max"/>
        <color rgb="FFFFEF9C"/>
        <color rgb="FFFF7128"/>
      </colorScale>
    </cfRule>
  </conditionalFormatting>
  <conditionalFormatting sqref="P98:W99">
    <cfRule type="containsBlanks" dxfId="1442" priority="1898">
      <formula>LEN(TRIM(P98))=0</formula>
    </cfRule>
  </conditionalFormatting>
  <conditionalFormatting sqref="P98:W98">
    <cfRule type="colorScale" priority="1897">
      <colorScale>
        <cfvo type="min"/>
        <cfvo type="max"/>
        <color rgb="FFFFEF9C"/>
        <color rgb="FFFF7128"/>
      </colorScale>
    </cfRule>
  </conditionalFormatting>
  <conditionalFormatting sqref="P100:W101">
    <cfRule type="containsBlanks" dxfId="1441" priority="1896">
      <formula>LEN(TRIM(P100))=0</formula>
    </cfRule>
  </conditionalFormatting>
  <conditionalFormatting sqref="P100:W100">
    <cfRule type="colorScale" priority="1895">
      <colorScale>
        <cfvo type="min"/>
        <cfvo type="max"/>
        <color rgb="FFFFEF9C"/>
        <color rgb="FFFF7128"/>
      </colorScale>
    </cfRule>
  </conditionalFormatting>
  <conditionalFormatting sqref="P102:W103">
    <cfRule type="containsBlanks" dxfId="1440" priority="1894">
      <formula>LEN(TRIM(P102))=0</formula>
    </cfRule>
  </conditionalFormatting>
  <conditionalFormatting sqref="P102:W102">
    <cfRule type="colorScale" priority="1893">
      <colorScale>
        <cfvo type="min"/>
        <cfvo type="max"/>
        <color rgb="FFFFEF9C"/>
        <color rgb="FFFF7128"/>
      </colorScale>
    </cfRule>
  </conditionalFormatting>
  <conditionalFormatting sqref="P104:W105">
    <cfRule type="containsBlanks" dxfId="1439" priority="1892">
      <formula>LEN(TRIM(P104))=0</formula>
    </cfRule>
  </conditionalFormatting>
  <conditionalFormatting sqref="P104:W104">
    <cfRule type="colorScale" priority="1891">
      <colorScale>
        <cfvo type="min"/>
        <cfvo type="max"/>
        <color rgb="FFFFEF9C"/>
        <color rgb="FFFF7128"/>
      </colorScale>
    </cfRule>
  </conditionalFormatting>
  <conditionalFormatting sqref="P106:W107">
    <cfRule type="containsBlanks" dxfId="1438" priority="1890">
      <formula>LEN(TRIM(P106))=0</formula>
    </cfRule>
  </conditionalFormatting>
  <conditionalFormatting sqref="P106:W106">
    <cfRule type="colorScale" priority="1889">
      <colorScale>
        <cfvo type="min"/>
        <cfvo type="max"/>
        <color rgb="FFFFEF9C"/>
        <color rgb="FFFF7128"/>
      </colorScale>
    </cfRule>
  </conditionalFormatting>
  <conditionalFormatting sqref="P108:W109">
    <cfRule type="containsBlanks" dxfId="1437" priority="1888">
      <formula>LEN(TRIM(P108))=0</formula>
    </cfRule>
  </conditionalFormatting>
  <conditionalFormatting sqref="P108:W108">
    <cfRule type="colorScale" priority="1887">
      <colorScale>
        <cfvo type="min"/>
        <cfvo type="max"/>
        <color rgb="FFFFEF9C"/>
        <color rgb="FFFF7128"/>
      </colorScale>
    </cfRule>
  </conditionalFormatting>
  <conditionalFormatting sqref="P110:W111">
    <cfRule type="containsBlanks" dxfId="1436" priority="1886">
      <formula>LEN(TRIM(P110))=0</formula>
    </cfRule>
  </conditionalFormatting>
  <conditionalFormatting sqref="P110:W110">
    <cfRule type="colorScale" priority="1885">
      <colorScale>
        <cfvo type="min"/>
        <cfvo type="max"/>
        <color rgb="FFFFEF9C"/>
        <color rgb="FFFF7128"/>
      </colorScale>
    </cfRule>
  </conditionalFormatting>
  <conditionalFormatting sqref="P112:W113">
    <cfRule type="containsBlanks" dxfId="1435" priority="1884">
      <formula>LEN(TRIM(P112))=0</formula>
    </cfRule>
  </conditionalFormatting>
  <conditionalFormatting sqref="P112:W112">
    <cfRule type="colorScale" priority="1883">
      <colorScale>
        <cfvo type="min"/>
        <cfvo type="max"/>
        <color rgb="FFFFEF9C"/>
        <color rgb="FFFF7128"/>
      </colorScale>
    </cfRule>
  </conditionalFormatting>
  <conditionalFormatting sqref="P114:W115">
    <cfRule type="containsBlanks" dxfId="1434" priority="1882">
      <formula>LEN(TRIM(P114))=0</formula>
    </cfRule>
  </conditionalFormatting>
  <conditionalFormatting sqref="P114:W114">
    <cfRule type="colorScale" priority="1881">
      <colorScale>
        <cfvo type="min"/>
        <cfvo type="max"/>
        <color rgb="FFFFEF9C"/>
        <color rgb="FFFF7128"/>
      </colorScale>
    </cfRule>
  </conditionalFormatting>
  <conditionalFormatting sqref="P116:W117">
    <cfRule type="containsBlanks" dxfId="1433" priority="1880">
      <formula>LEN(TRIM(P116))=0</formula>
    </cfRule>
  </conditionalFormatting>
  <conditionalFormatting sqref="P116:W116">
    <cfRule type="colorScale" priority="1879">
      <colorScale>
        <cfvo type="min"/>
        <cfvo type="max"/>
        <color rgb="FFFFEF9C"/>
        <color rgb="FFFF7128"/>
      </colorScale>
    </cfRule>
  </conditionalFormatting>
  <conditionalFormatting sqref="P118:W119">
    <cfRule type="containsBlanks" dxfId="1432" priority="1878">
      <formula>LEN(TRIM(P118))=0</formula>
    </cfRule>
  </conditionalFormatting>
  <conditionalFormatting sqref="P118:W118">
    <cfRule type="colorScale" priority="1877">
      <colorScale>
        <cfvo type="min"/>
        <cfvo type="max"/>
        <color rgb="FFFFEF9C"/>
        <color rgb="FFFF7128"/>
      </colorScale>
    </cfRule>
  </conditionalFormatting>
  <conditionalFormatting sqref="P120:W121">
    <cfRule type="containsBlanks" dxfId="1431" priority="1876">
      <formula>LEN(TRIM(P120))=0</formula>
    </cfRule>
  </conditionalFormatting>
  <conditionalFormatting sqref="P120:W120">
    <cfRule type="colorScale" priority="1875">
      <colorScale>
        <cfvo type="min"/>
        <cfvo type="max"/>
        <color rgb="FFFFEF9C"/>
        <color rgb="FFFF7128"/>
      </colorScale>
    </cfRule>
  </conditionalFormatting>
  <conditionalFormatting sqref="P122:W123">
    <cfRule type="containsBlanks" dxfId="1430" priority="1874">
      <formula>LEN(TRIM(P122))=0</formula>
    </cfRule>
  </conditionalFormatting>
  <conditionalFormatting sqref="P122:W122">
    <cfRule type="colorScale" priority="1873">
      <colorScale>
        <cfvo type="min"/>
        <cfvo type="max"/>
        <color rgb="FFFFEF9C"/>
        <color rgb="FFFF7128"/>
      </colorScale>
    </cfRule>
  </conditionalFormatting>
  <conditionalFormatting sqref="P124:W125">
    <cfRule type="containsBlanks" dxfId="1429" priority="1872">
      <formula>LEN(TRIM(P124))=0</formula>
    </cfRule>
  </conditionalFormatting>
  <conditionalFormatting sqref="P124:W124">
    <cfRule type="colorScale" priority="1871">
      <colorScale>
        <cfvo type="min"/>
        <cfvo type="max"/>
        <color rgb="FFFFEF9C"/>
        <color rgb="FFFF7128"/>
      </colorScale>
    </cfRule>
  </conditionalFormatting>
  <conditionalFormatting sqref="P126:W127">
    <cfRule type="containsBlanks" dxfId="1428" priority="1870">
      <formula>LEN(TRIM(P126))=0</formula>
    </cfRule>
  </conditionalFormatting>
  <conditionalFormatting sqref="P126:W126">
    <cfRule type="colorScale" priority="1869">
      <colorScale>
        <cfvo type="min"/>
        <cfvo type="max"/>
        <color rgb="FFFFEF9C"/>
        <color rgb="FFFF7128"/>
      </colorScale>
    </cfRule>
  </conditionalFormatting>
  <conditionalFormatting sqref="P128:W129">
    <cfRule type="containsBlanks" dxfId="1427" priority="1868">
      <formula>LEN(TRIM(P128))=0</formula>
    </cfRule>
  </conditionalFormatting>
  <conditionalFormatting sqref="P128:W128">
    <cfRule type="colorScale" priority="1867">
      <colorScale>
        <cfvo type="min"/>
        <cfvo type="max"/>
        <color rgb="FFFFEF9C"/>
        <color rgb="FFFF7128"/>
      </colorScale>
    </cfRule>
  </conditionalFormatting>
  <conditionalFormatting sqref="P130:W131">
    <cfRule type="containsBlanks" dxfId="1426" priority="1866">
      <formula>LEN(TRIM(P130))=0</formula>
    </cfRule>
  </conditionalFormatting>
  <conditionalFormatting sqref="P130:W130">
    <cfRule type="colorScale" priority="1865">
      <colorScale>
        <cfvo type="min"/>
        <cfvo type="max"/>
        <color rgb="FFFFEF9C"/>
        <color rgb="FFFF7128"/>
      </colorScale>
    </cfRule>
  </conditionalFormatting>
  <conditionalFormatting sqref="P132:W133">
    <cfRule type="containsBlanks" dxfId="1425" priority="1864">
      <formula>LEN(TRIM(P132))=0</formula>
    </cfRule>
  </conditionalFormatting>
  <conditionalFormatting sqref="P132:W132">
    <cfRule type="colorScale" priority="1863">
      <colorScale>
        <cfvo type="min"/>
        <cfvo type="max"/>
        <color rgb="FFFFEF9C"/>
        <color rgb="FFFF7128"/>
      </colorScale>
    </cfRule>
  </conditionalFormatting>
  <conditionalFormatting sqref="P134:W135">
    <cfRule type="containsBlanks" dxfId="1424" priority="1862">
      <formula>LEN(TRIM(P134))=0</formula>
    </cfRule>
  </conditionalFormatting>
  <conditionalFormatting sqref="P134:W134">
    <cfRule type="colorScale" priority="1861">
      <colorScale>
        <cfvo type="min"/>
        <cfvo type="max"/>
        <color rgb="FFFFEF9C"/>
        <color rgb="FFFF7128"/>
      </colorScale>
    </cfRule>
  </conditionalFormatting>
  <conditionalFormatting sqref="P138:W139">
    <cfRule type="containsBlanks" dxfId="1423" priority="1860">
      <formula>LEN(TRIM(P138))=0</formula>
    </cfRule>
  </conditionalFormatting>
  <conditionalFormatting sqref="P138:W138">
    <cfRule type="colorScale" priority="1859">
      <colorScale>
        <cfvo type="min"/>
        <cfvo type="max"/>
        <color rgb="FFFFEF9C"/>
        <color rgb="FFFF7128"/>
      </colorScale>
    </cfRule>
  </conditionalFormatting>
  <conditionalFormatting sqref="P140:W141">
    <cfRule type="containsBlanks" dxfId="1422" priority="1858">
      <formula>LEN(TRIM(P140))=0</formula>
    </cfRule>
  </conditionalFormatting>
  <conditionalFormatting sqref="P140:W140">
    <cfRule type="colorScale" priority="1857">
      <colorScale>
        <cfvo type="min"/>
        <cfvo type="max"/>
        <color rgb="FFFFEF9C"/>
        <color rgb="FFFF7128"/>
      </colorScale>
    </cfRule>
  </conditionalFormatting>
  <conditionalFormatting sqref="P142:W143">
    <cfRule type="containsBlanks" dxfId="1421" priority="1856">
      <formula>LEN(TRIM(P142))=0</formula>
    </cfRule>
  </conditionalFormatting>
  <conditionalFormatting sqref="P142:W142">
    <cfRule type="colorScale" priority="1855">
      <colorScale>
        <cfvo type="min"/>
        <cfvo type="max"/>
        <color rgb="FFFFEF9C"/>
        <color rgb="FFFF7128"/>
      </colorScale>
    </cfRule>
  </conditionalFormatting>
  <conditionalFormatting sqref="P144:W145">
    <cfRule type="containsBlanks" dxfId="1420" priority="1854">
      <formula>LEN(TRIM(P144))=0</formula>
    </cfRule>
  </conditionalFormatting>
  <conditionalFormatting sqref="P144:W144">
    <cfRule type="colorScale" priority="1853">
      <colorScale>
        <cfvo type="min"/>
        <cfvo type="max"/>
        <color rgb="FFFFEF9C"/>
        <color rgb="FFFF7128"/>
      </colorScale>
    </cfRule>
  </conditionalFormatting>
  <conditionalFormatting sqref="P146:W147">
    <cfRule type="containsBlanks" dxfId="1419" priority="1852">
      <formula>LEN(TRIM(P146))=0</formula>
    </cfRule>
  </conditionalFormatting>
  <conditionalFormatting sqref="P146:W146">
    <cfRule type="colorScale" priority="1851">
      <colorScale>
        <cfvo type="min"/>
        <cfvo type="max"/>
        <color rgb="FFFFEF9C"/>
        <color rgb="FFFF7128"/>
      </colorScale>
    </cfRule>
  </conditionalFormatting>
  <conditionalFormatting sqref="P148:W149">
    <cfRule type="containsBlanks" dxfId="1418" priority="1850">
      <formula>LEN(TRIM(P148))=0</formula>
    </cfRule>
  </conditionalFormatting>
  <conditionalFormatting sqref="P148:W148">
    <cfRule type="colorScale" priority="1849">
      <colorScale>
        <cfvo type="min"/>
        <cfvo type="max"/>
        <color rgb="FFFFEF9C"/>
        <color rgb="FFFF7128"/>
      </colorScale>
    </cfRule>
  </conditionalFormatting>
  <conditionalFormatting sqref="P150:W151">
    <cfRule type="containsBlanks" dxfId="1417" priority="1848">
      <formula>LEN(TRIM(P150))=0</formula>
    </cfRule>
  </conditionalFormatting>
  <conditionalFormatting sqref="P150:W150">
    <cfRule type="colorScale" priority="1847">
      <colorScale>
        <cfvo type="min"/>
        <cfvo type="max"/>
        <color rgb="FFFFEF9C"/>
        <color rgb="FFFF7128"/>
      </colorScale>
    </cfRule>
  </conditionalFormatting>
  <conditionalFormatting sqref="P152:W153">
    <cfRule type="containsBlanks" dxfId="1416" priority="1846">
      <formula>LEN(TRIM(P152))=0</formula>
    </cfRule>
  </conditionalFormatting>
  <conditionalFormatting sqref="P152:W152">
    <cfRule type="colorScale" priority="1845">
      <colorScale>
        <cfvo type="min"/>
        <cfvo type="max"/>
        <color rgb="FFFFEF9C"/>
        <color rgb="FFFF7128"/>
      </colorScale>
    </cfRule>
  </conditionalFormatting>
  <conditionalFormatting sqref="P154:W155">
    <cfRule type="containsBlanks" dxfId="1415" priority="1844">
      <formula>LEN(TRIM(P154))=0</formula>
    </cfRule>
  </conditionalFormatting>
  <conditionalFormatting sqref="P154:W154">
    <cfRule type="colorScale" priority="1843">
      <colorScale>
        <cfvo type="min"/>
        <cfvo type="max"/>
        <color rgb="FFFFEF9C"/>
        <color rgb="FFFF7128"/>
      </colorScale>
    </cfRule>
  </conditionalFormatting>
  <conditionalFormatting sqref="P156:W157">
    <cfRule type="containsBlanks" dxfId="1414" priority="1842">
      <formula>LEN(TRIM(P156))=0</formula>
    </cfRule>
  </conditionalFormatting>
  <conditionalFormatting sqref="P156:W156">
    <cfRule type="colorScale" priority="1841">
      <colorScale>
        <cfvo type="min"/>
        <cfvo type="max"/>
        <color rgb="FFFFEF9C"/>
        <color rgb="FFFF7128"/>
      </colorScale>
    </cfRule>
  </conditionalFormatting>
  <conditionalFormatting sqref="P158:W159">
    <cfRule type="containsBlanks" dxfId="1413" priority="1840">
      <formula>LEN(TRIM(P158))=0</formula>
    </cfRule>
  </conditionalFormatting>
  <conditionalFormatting sqref="P158:W158">
    <cfRule type="colorScale" priority="1839">
      <colorScale>
        <cfvo type="min"/>
        <cfvo type="max"/>
        <color rgb="FFFFEF9C"/>
        <color rgb="FFFF7128"/>
      </colorScale>
    </cfRule>
  </conditionalFormatting>
  <conditionalFormatting sqref="P136:W137">
    <cfRule type="containsBlanks" dxfId="1412" priority="1838">
      <formula>LEN(TRIM(P136))=0</formula>
    </cfRule>
  </conditionalFormatting>
  <conditionalFormatting sqref="P136:W136">
    <cfRule type="colorScale" priority="1837">
      <colorScale>
        <cfvo type="min"/>
        <cfvo type="max"/>
        <color rgb="FFFFEF9C"/>
        <color rgb="FFFF7128"/>
      </colorScale>
    </cfRule>
  </conditionalFormatting>
  <conditionalFormatting sqref="P160:W161">
    <cfRule type="containsBlanks" dxfId="1411" priority="1836">
      <formula>LEN(TRIM(P160))=0</formula>
    </cfRule>
  </conditionalFormatting>
  <conditionalFormatting sqref="P160:W160">
    <cfRule type="colorScale" priority="1835">
      <colorScale>
        <cfvo type="min"/>
        <cfvo type="max"/>
        <color rgb="FFFFEF9C"/>
        <color rgb="FFFF7128"/>
      </colorScale>
    </cfRule>
  </conditionalFormatting>
  <conditionalFormatting sqref="P162:W163">
    <cfRule type="containsBlanks" dxfId="1410" priority="1834">
      <formula>LEN(TRIM(P162))=0</formula>
    </cfRule>
  </conditionalFormatting>
  <conditionalFormatting sqref="P162:W162">
    <cfRule type="colorScale" priority="1833">
      <colorScale>
        <cfvo type="min"/>
        <cfvo type="max"/>
        <color rgb="FFFFEF9C"/>
        <color rgb="FFFF7128"/>
      </colorScale>
    </cfRule>
  </conditionalFormatting>
  <conditionalFormatting sqref="P164:W165">
    <cfRule type="containsBlanks" dxfId="1409" priority="1832">
      <formula>LEN(TRIM(P164))=0</formula>
    </cfRule>
  </conditionalFormatting>
  <conditionalFormatting sqref="P164:W164">
    <cfRule type="colorScale" priority="1831">
      <colorScale>
        <cfvo type="min"/>
        <cfvo type="max"/>
        <color rgb="FFFFEF9C"/>
        <color rgb="FFFF7128"/>
      </colorScale>
    </cfRule>
  </conditionalFormatting>
  <conditionalFormatting sqref="P166:W167">
    <cfRule type="containsBlanks" dxfId="1408" priority="1830">
      <formula>LEN(TRIM(P166))=0</formula>
    </cfRule>
  </conditionalFormatting>
  <conditionalFormatting sqref="P166:W166">
    <cfRule type="colorScale" priority="1829">
      <colorScale>
        <cfvo type="min"/>
        <cfvo type="max"/>
        <color rgb="FFFFEF9C"/>
        <color rgb="FFFF7128"/>
      </colorScale>
    </cfRule>
  </conditionalFormatting>
  <conditionalFormatting sqref="P168:W169">
    <cfRule type="containsBlanks" dxfId="1407" priority="1828">
      <formula>LEN(TRIM(P168))=0</formula>
    </cfRule>
  </conditionalFormatting>
  <conditionalFormatting sqref="P168:W168">
    <cfRule type="colorScale" priority="1827">
      <colorScale>
        <cfvo type="min"/>
        <cfvo type="max"/>
        <color rgb="FFFFEF9C"/>
        <color rgb="FFFF7128"/>
      </colorScale>
    </cfRule>
  </conditionalFormatting>
  <conditionalFormatting sqref="P170:W171">
    <cfRule type="containsBlanks" dxfId="1406" priority="1826">
      <formula>LEN(TRIM(P170))=0</formula>
    </cfRule>
  </conditionalFormatting>
  <conditionalFormatting sqref="P170:W170">
    <cfRule type="colorScale" priority="1825">
      <colorScale>
        <cfvo type="min"/>
        <cfvo type="max"/>
        <color rgb="FFFFEF9C"/>
        <color rgb="FFFF7128"/>
      </colorScale>
    </cfRule>
  </conditionalFormatting>
  <conditionalFormatting sqref="P172:W173">
    <cfRule type="containsBlanks" dxfId="1405" priority="1824">
      <formula>LEN(TRIM(P172))=0</formula>
    </cfRule>
  </conditionalFormatting>
  <conditionalFormatting sqref="P172:W172">
    <cfRule type="colorScale" priority="1823">
      <colorScale>
        <cfvo type="min"/>
        <cfvo type="max"/>
        <color rgb="FFFFEF9C"/>
        <color rgb="FFFF7128"/>
      </colorScale>
    </cfRule>
  </conditionalFormatting>
  <conditionalFormatting sqref="P174:W175">
    <cfRule type="containsBlanks" dxfId="1404" priority="1822">
      <formula>LEN(TRIM(P174))=0</formula>
    </cfRule>
  </conditionalFormatting>
  <conditionalFormatting sqref="P174:W174">
    <cfRule type="colorScale" priority="1821">
      <colorScale>
        <cfvo type="min"/>
        <cfvo type="max"/>
        <color rgb="FFFFEF9C"/>
        <color rgb="FFFF7128"/>
      </colorScale>
    </cfRule>
  </conditionalFormatting>
  <conditionalFormatting sqref="P176:W177">
    <cfRule type="containsBlanks" dxfId="1403" priority="1820">
      <formula>LEN(TRIM(P176))=0</formula>
    </cfRule>
  </conditionalFormatting>
  <conditionalFormatting sqref="P176:W176">
    <cfRule type="colorScale" priority="1819">
      <colorScale>
        <cfvo type="min"/>
        <cfvo type="max"/>
        <color rgb="FFFFEF9C"/>
        <color rgb="FFFF7128"/>
      </colorScale>
    </cfRule>
  </conditionalFormatting>
  <conditionalFormatting sqref="P178:W179">
    <cfRule type="containsBlanks" dxfId="1402" priority="1818">
      <formula>LEN(TRIM(P178))=0</formula>
    </cfRule>
  </conditionalFormatting>
  <conditionalFormatting sqref="P178:W178">
    <cfRule type="colorScale" priority="1817">
      <colorScale>
        <cfvo type="min"/>
        <cfvo type="max"/>
        <color rgb="FFFFEF9C"/>
        <color rgb="FFFF7128"/>
      </colorScale>
    </cfRule>
  </conditionalFormatting>
  <conditionalFormatting sqref="P180:W181">
    <cfRule type="containsBlanks" dxfId="1401" priority="1816">
      <formula>LEN(TRIM(P180))=0</formula>
    </cfRule>
  </conditionalFormatting>
  <conditionalFormatting sqref="P180:W180">
    <cfRule type="colorScale" priority="1815">
      <colorScale>
        <cfvo type="min"/>
        <cfvo type="max"/>
        <color rgb="FFFFEF9C"/>
        <color rgb="FFFF7128"/>
      </colorScale>
    </cfRule>
  </conditionalFormatting>
  <conditionalFormatting sqref="P182:W183">
    <cfRule type="containsBlanks" dxfId="1400" priority="1814">
      <formula>LEN(TRIM(P182))=0</formula>
    </cfRule>
  </conditionalFormatting>
  <conditionalFormatting sqref="P182:W182">
    <cfRule type="colorScale" priority="1813">
      <colorScale>
        <cfvo type="min"/>
        <cfvo type="max"/>
        <color rgb="FFFFEF9C"/>
        <color rgb="FFFF7128"/>
      </colorScale>
    </cfRule>
  </conditionalFormatting>
  <conditionalFormatting sqref="P184:W185">
    <cfRule type="containsBlanks" dxfId="1399" priority="1812">
      <formula>LEN(TRIM(P184))=0</formula>
    </cfRule>
  </conditionalFormatting>
  <conditionalFormatting sqref="P184:W184">
    <cfRule type="colorScale" priority="1811">
      <colorScale>
        <cfvo type="min"/>
        <cfvo type="max"/>
        <color rgb="FFFFEF9C"/>
        <color rgb="FFFF7128"/>
      </colorScale>
    </cfRule>
  </conditionalFormatting>
  <conditionalFormatting sqref="P186:W187">
    <cfRule type="containsBlanks" dxfId="1398" priority="1810">
      <formula>LEN(TRIM(P186))=0</formula>
    </cfRule>
  </conditionalFormatting>
  <conditionalFormatting sqref="P186:W186">
    <cfRule type="colorScale" priority="1809">
      <colorScale>
        <cfvo type="min"/>
        <cfvo type="max"/>
        <color rgb="FFFFEF9C"/>
        <color rgb="FFFF7128"/>
      </colorScale>
    </cfRule>
  </conditionalFormatting>
  <conditionalFormatting sqref="P188:W189">
    <cfRule type="containsBlanks" dxfId="1397" priority="1808">
      <formula>LEN(TRIM(P188))=0</formula>
    </cfRule>
  </conditionalFormatting>
  <conditionalFormatting sqref="P188:W188">
    <cfRule type="colorScale" priority="1807">
      <colorScale>
        <cfvo type="min"/>
        <cfvo type="max"/>
        <color rgb="FFFFEF9C"/>
        <color rgb="FFFF7128"/>
      </colorScale>
    </cfRule>
  </conditionalFormatting>
  <conditionalFormatting sqref="P190:W191">
    <cfRule type="containsBlanks" dxfId="1396" priority="1806">
      <formula>LEN(TRIM(P190))=0</formula>
    </cfRule>
  </conditionalFormatting>
  <conditionalFormatting sqref="P190:W190">
    <cfRule type="colorScale" priority="1805">
      <colorScale>
        <cfvo type="min"/>
        <cfvo type="max"/>
        <color rgb="FFFFEF9C"/>
        <color rgb="FFFF7128"/>
      </colorScale>
    </cfRule>
  </conditionalFormatting>
  <conditionalFormatting sqref="P192:W193">
    <cfRule type="containsBlanks" dxfId="1395" priority="1804">
      <formula>LEN(TRIM(P192))=0</formula>
    </cfRule>
  </conditionalFormatting>
  <conditionalFormatting sqref="P192:W192">
    <cfRule type="colorScale" priority="1803">
      <colorScale>
        <cfvo type="min"/>
        <cfvo type="max"/>
        <color rgb="FFFFEF9C"/>
        <color rgb="FFFF7128"/>
      </colorScale>
    </cfRule>
  </conditionalFormatting>
  <conditionalFormatting sqref="P194:W195">
    <cfRule type="containsBlanks" dxfId="1394" priority="1802">
      <formula>LEN(TRIM(P194))=0</formula>
    </cfRule>
  </conditionalFormatting>
  <conditionalFormatting sqref="P194:W194">
    <cfRule type="colorScale" priority="1801">
      <colorScale>
        <cfvo type="min"/>
        <cfvo type="max"/>
        <color rgb="FFFFEF9C"/>
        <color rgb="FFFF7128"/>
      </colorScale>
    </cfRule>
  </conditionalFormatting>
  <conditionalFormatting sqref="P196:W197">
    <cfRule type="containsBlanks" dxfId="1393" priority="1800">
      <formula>LEN(TRIM(P196))=0</formula>
    </cfRule>
  </conditionalFormatting>
  <conditionalFormatting sqref="P196:W196">
    <cfRule type="colorScale" priority="1799">
      <colorScale>
        <cfvo type="min"/>
        <cfvo type="max"/>
        <color rgb="FFFFEF9C"/>
        <color rgb="FFFF7128"/>
      </colorScale>
    </cfRule>
  </conditionalFormatting>
  <conditionalFormatting sqref="P198:W199">
    <cfRule type="containsBlanks" dxfId="1392" priority="1798">
      <formula>LEN(TRIM(P198))=0</formula>
    </cfRule>
  </conditionalFormatting>
  <conditionalFormatting sqref="P198:W198">
    <cfRule type="colorScale" priority="1797">
      <colorScale>
        <cfvo type="min"/>
        <cfvo type="max"/>
        <color rgb="FFFFEF9C"/>
        <color rgb="FFFF7128"/>
      </colorScale>
    </cfRule>
  </conditionalFormatting>
  <conditionalFormatting sqref="P202:W203">
    <cfRule type="containsBlanks" dxfId="1391" priority="1796">
      <formula>LEN(TRIM(P202))=0</formula>
    </cfRule>
  </conditionalFormatting>
  <conditionalFormatting sqref="P202:W202">
    <cfRule type="colorScale" priority="1795">
      <colorScale>
        <cfvo type="min"/>
        <cfvo type="max"/>
        <color rgb="FFFFEF9C"/>
        <color rgb="FFFF7128"/>
      </colorScale>
    </cfRule>
  </conditionalFormatting>
  <conditionalFormatting sqref="P204:W205">
    <cfRule type="containsBlanks" dxfId="1390" priority="1794">
      <formula>LEN(TRIM(P204))=0</formula>
    </cfRule>
  </conditionalFormatting>
  <conditionalFormatting sqref="P204:W204">
    <cfRule type="colorScale" priority="1793">
      <colorScale>
        <cfvo type="min"/>
        <cfvo type="max"/>
        <color rgb="FFFFEF9C"/>
        <color rgb="FFFF7128"/>
      </colorScale>
    </cfRule>
  </conditionalFormatting>
  <conditionalFormatting sqref="P206:W207">
    <cfRule type="containsBlanks" dxfId="1389" priority="1792">
      <formula>LEN(TRIM(P206))=0</formula>
    </cfRule>
  </conditionalFormatting>
  <conditionalFormatting sqref="P206:W206">
    <cfRule type="colorScale" priority="1791">
      <colorScale>
        <cfvo type="min"/>
        <cfvo type="max"/>
        <color rgb="FFFFEF9C"/>
        <color rgb="FFFF7128"/>
      </colorScale>
    </cfRule>
  </conditionalFormatting>
  <conditionalFormatting sqref="P208:W209">
    <cfRule type="containsBlanks" dxfId="1388" priority="1790">
      <formula>LEN(TRIM(P208))=0</formula>
    </cfRule>
  </conditionalFormatting>
  <conditionalFormatting sqref="P208:W208">
    <cfRule type="colorScale" priority="1789">
      <colorScale>
        <cfvo type="min"/>
        <cfvo type="max"/>
        <color rgb="FFFFEF9C"/>
        <color rgb="FFFF7128"/>
      </colorScale>
    </cfRule>
  </conditionalFormatting>
  <conditionalFormatting sqref="P210:W211">
    <cfRule type="containsBlanks" dxfId="1387" priority="1788">
      <formula>LEN(TRIM(P210))=0</formula>
    </cfRule>
  </conditionalFormatting>
  <conditionalFormatting sqref="P210:W210">
    <cfRule type="colorScale" priority="1787">
      <colorScale>
        <cfvo type="min"/>
        <cfvo type="max"/>
        <color rgb="FFFFEF9C"/>
        <color rgb="FFFF7128"/>
      </colorScale>
    </cfRule>
  </conditionalFormatting>
  <conditionalFormatting sqref="P212:W213">
    <cfRule type="containsBlanks" dxfId="1386" priority="1786">
      <formula>LEN(TRIM(P212))=0</formula>
    </cfRule>
  </conditionalFormatting>
  <conditionalFormatting sqref="P212:W212">
    <cfRule type="colorScale" priority="1785">
      <colorScale>
        <cfvo type="min"/>
        <cfvo type="max"/>
        <color rgb="FFFFEF9C"/>
        <color rgb="FFFF7128"/>
      </colorScale>
    </cfRule>
  </conditionalFormatting>
  <conditionalFormatting sqref="P214:W215">
    <cfRule type="containsBlanks" dxfId="1385" priority="1784">
      <formula>LEN(TRIM(P214))=0</formula>
    </cfRule>
  </conditionalFormatting>
  <conditionalFormatting sqref="P214:W214">
    <cfRule type="colorScale" priority="1783">
      <colorScale>
        <cfvo type="min"/>
        <cfvo type="max"/>
        <color rgb="FFFFEF9C"/>
        <color rgb="FFFF7128"/>
      </colorScale>
    </cfRule>
  </conditionalFormatting>
  <conditionalFormatting sqref="P216:W217">
    <cfRule type="containsBlanks" dxfId="1384" priority="1782">
      <formula>LEN(TRIM(P216))=0</formula>
    </cfRule>
  </conditionalFormatting>
  <conditionalFormatting sqref="P216:W216">
    <cfRule type="colorScale" priority="1781">
      <colorScale>
        <cfvo type="min"/>
        <cfvo type="max"/>
        <color rgb="FFFFEF9C"/>
        <color rgb="FFFF7128"/>
      </colorScale>
    </cfRule>
  </conditionalFormatting>
  <conditionalFormatting sqref="P218:W219">
    <cfRule type="containsBlanks" dxfId="1383" priority="1780">
      <formula>LEN(TRIM(P218))=0</formula>
    </cfRule>
  </conditionalFormatting>
  <conditionalFormatting sqref="P218:W218">
    <cfRule type="colorScale" priority="1779">
      <colorScale>
        <cfvo type="min"/>
        <cfvo type="max"/>
        <color rgb="FFFFEF9C"/>
        <color rgb="FFFF7128"/>
      </colorScale>
    </cfRule>
  </conditionalFormatting>
  <conditionalFormatting sqref="P220:W221">
    <cfRule type="containsBlanks" dxfId="1382" priority="1778">
      <formula>LEN(TRIM(P220))=0</formula>
    </cfRule>
  </conditionalFormatting>
  <conditionalFormatting sqref="P220:W220">
    <cfRule type="colorScale" priority="1777">
      <colorScale>
        <cfvo type="min"/>
        <cfvo type="max"/>
        <color rgb="FFFFEF9C"/>
        <color rgb="FFFF7128"/>
      </colorScale>
    </cfRule>
  </conditionalFormatting>
  <conditionalFormatting sqref="P222:W223">
    <cfRule type="containsBlanks" dxfId="1381" priority="1776">
      <formula>LEN(TRIM(P222))=0</formula>
    </cfRule>
  </conditionalFormatting>
  <conditionalFormatting sqref="P222:W222">
    <cfRule type="colorScale" priority="1775">
      <colorScale>
        <cfvo type="min"/>
        <cfvo type="max"/>
        <color rgb="FFFFEF9C"/>
        <color rgb="FFFF7128"/>
      </colorScale>
    </cfRule>
  </conditionalFormatting>
  <conditionalFormatting sqref="P200:W201">
    <cfRule type="containsBlanks" dxfId="1380" priority="1774">
      <formula>LEN(TRIM(P200))=0</formula>
    </cfRule>
  </conditionalFormatting>
  <conditionalFormatting sqref="P200:W200">
    <cfRule type="colorScale" priority="1773">
      <colorScale>
        <cfvo type="min"/>
        <cfvo type="max"/>
        <color rgb="FFFFEF9C"/>
        <color rgb="FFFF7128"/>
      </colorScale>
    </cfRule>
  </conditionalFormatting>
  <conditionalFormatting sqref="P224:W225">
    <cfRule type="containsBlanks" dxfId="1379" priority="1772">
      <formula>LEN(TRIM(P224))=0</formula>
    </cfRule>
  </conditionalFormatting>
  <conditionalFormatting sqref="P224:W224">
    <cfRule type="colorScale" priority="1771">
      <colorScale>
        <cfvo type="min"/>
        <cfvo type="max"/>
        <color rgb="FFFFEF9C"/>
        <color rgb="FFFF7128"/>
      </colorScale>
    </cfRule>
  </conditionalFormatting>
  <conditionalFormatting sqref="P226:W227">
    <cfRule type="containsBlanks" dxfId="1378" priority="1770">
      <formula>LEN(TRIM(P226))=0</formula>
    </cfRule>
  </conditionalFormatting>
  <conditionalFormatting sqref="P226:W226">
    <cfRule type="colorScale" priority="1769">
      <colorScale>
        <cfvo type="min"/>
        <cfvo type="max"/>
        <color rgb="FFFFEF9C"/>
        <color rgb="FFFF7128"/>
      </colorScale>
    </cfRule>
  </conditionalFormatting>
  <conditionalFormatting sqref="P228:W229">
    <cfRule type="containsBlanks" dxfId="1377" priority="1768">
      <formula>LEN(TRIM(P228))=0</formula>
    </cfRule>
  </conditionalFormatting>
  <conditionalFormatting sqref="P228:W228">
    <cfRule type="colorScale" priority="1767">
      <colorScale>
        <cfvo type="min"/>
        <cfvo type="max"/>
        <color rgb="FFFFEF9C"/>
        <color rgb="FFFF7128"/>
      </colorScale>
    </cfRule>
  </conditionalFormatting>
  <conditionalFormatting sqref="P230:W231">
    <cfRule type="containsBlanks" dxfId="1376" priority="1766">
      <formula>LEN(TRIM(P230))=0</formula>
    </cfRule>
  </conditionalFormatting>
  <conditionalFormatting sqref="P230:W230">
    <cfRule type="colorScale" priority="1765">
      <colorScale>
        <cfvo type="min"/>
        <cfvo type="max"/>
        <color rgb="FFFFEF9C"/>
        <color rgb="FFFF7128"/>
      </colorScale>
    </cfRule>
  </conditionalFormatting>
  <conditionalFormatting sqref="P232:W233">
    <cfRule type="containsBlanks" dxfId="1375" priority="1764">
      <formula>LEN(TRIM(P232))=0</formula>
    </cfRule>
  </conditionalFormatting>
  <conditionalFormatting sqref="P232:W232">
    <cfRule type="colorScale" priority="1763">
      <colorScale>
        <cfvo type="min"/>
        <cfvo type="max"/>
        <color rgb="FFFFEF9C"/>
        <color rgb="FFFF7128"/>
      </colorScale>
    </cfRule>
  </conditionalFormatting>
  <conditionalFormatting sqref="P234:W235">
    <cfRule type="containsBlanks" dxfId="1374" priority="1762">
      <formula>LEN(TRIM(P234))=0</formula>
    </cfRule>
  </conditionalFormatting>
  <conditionalFormatting sqref="P234:W234">
    <cfRule type="colorScale" priority="1761">
      <colorScale>
        <cfvo type="min"/>
        <cfvo type="max"/>
        <color rgb="FFFFEF9C"/>
        <color rgb="FFFF7128"/>
      </colorScale>
    </cfRule>
  </conditionalFormatting>
  <conditionalFormatting sqref="P236:W237">
    <cfRule type="containsBlanks" dxfId="1373" priority="1760">
      <formula>LEN(TRIM(P236))=0</formula>
    </cfRule>
  </conditionalFormatting>
  <conditionalFormatting sqref="P236:W236">
    <cfRule type="colorScale" priority="1759">
      <colorScale>
        <cfvo type="min"/>
        <cfvo type="max"/>
        <color rgb="FFFFEF9C"/>
        <color rgb="FFFF7128"/>
      </colorScale>
    </cfRule>
  </conditionalFormatting>
  <conditionalFormatting sqref="P238:W239">
    <cfRule type="containsBlanks" dxfId="1372" priority="1758">
      <formula>LEN(TRIM(P238))=0</formula>
    </cfRule>
  </conditionalFormatting>
  <conditionalFormatting sqref="P238:W238">
    <cfRule type="colorScale" priority="1757">
      <colorScale>
        <cfvo type="min"/>
        <cfvo type="max"/>
        <color rgb="FFFFEF9C"/>
        <color rgb="FFFF7128"/>
      </colorScale>
    </cfRule>
  </conditionalFormatting>
  <conditionalFormatting sqref="P240:W241">
    <cfRule type="containsBlanks" dxfId="1371" priority="1756">
      <formula>LEN(TRIM(P240))=0</formula>
    </cfRule>
  </conditionalFormatting>
  <conditionalFormatting sqref="P240:W240">
    <cfRule type="colorScale" priority="1755">
      <colorScale>
        <cfvo type="min"/>
        <cfvo type="max"/>
        <color rgb="FFFFEF9C"/>
        <color rgb="FFFF7128"/>
      </colorScale>
    </cfRule>
  </conditionalFormatting>
  <conditionalFormatting sqref="P242:W243">
    <cfRule type="containsBlanks" dxfId="1370" priority="1754">
      <formula>LEN(TRIM(P242))=0</formula>
    </cfRule>
  </conditionalFormatting>
  <conditionalFormatting sqref="P242:W242">
    <cfRule type="colorScale" priority="1753">
      <colorScale>
        <cfvo type="min"/>
        <cfvo type="max"/>
        <color rgb="FFFFEF9C"/>
        <color rgb="FFFF7128"/>
      </colorScale>
    </cfRule>
  </conditionalFormatting>
  <conditionalFormatting sqref="P244:W245">
    <cfRule type="containsBlanks" dxfId="1369" priority="1752">
      <formula>LEN(TRIM(P244))=0</formula>
    </cfRule>
  </conditionalFormatting>
  <conditionalFormatting sqref="P244:W244">
    <cfRule type="colorScale" priority="1751">
      <colorScale>
        <cfvo type="min"/>
        <cfvo type="max"/>
        <color rgb="FFFFEF9C"/>
        <color rgb="FFFF7128"/>
      </colorScale>
    </cfRule>
  </conditionalFormatting>
  <conditionalFormatting sqref="P246:W247">
    <cfRule type="containsBlanks" dxfId="1368" priority="1750">
      <formula>LEN(TRIM(P246))=0</formula>
    </cfRule>
  </conditionalFormatting>
  <conditionalFormatting sqref="P246:W246">
    <cfRule type="colorScale" priority="1749">
      <colorScale>
        <cfvo type="min"/>
        <cfvo type="max"/>
        <color rgb="FFFFEF9C"/>
        <color rgb="FFFF7128"/>
      </colorScale>
    </cfRule>
  </conditionalFormatting>
  <conditionalFormatting sqref="P248:W249">
    <cfRule type="containsBlanks" dxfId="1367" priority="1748">
      <formula>LEN(TRIM(P248))=0</formula>
    </cfRule>
  </conditionalFormatting>
  <conditionalFormatting sqref="P248:W248">
    <cfRule type="colorScale" priority="1747">
      <colorScale>
        <cfvo type="min"/>
        <cfvo type="max"/>
        <color rgb="FFFFEF9C"/>
        <color rgb="FFFF7128"/>
      </colorScale>
    </cfRule>
  </conditionalFormatting>
  <conditionalFormatting sqref="P250:W251">
    <cfRule type="containsBlanks" dxfId="1366" priority="1746">
      <formula>LEN(TRIM(P250))=0</formula>
    </cfRule>
  </conditionalFormatting>
  <conditionalFormatting sqref="P250:W250">
    <cfRule type="colorScale" priority="1745">
      <colorScale>
        <cfvo type="min"/>
        <cfvo type="max"/>
        <color rgb="FFFFEF9C"/>
        <color rgb="FFFF7128"/>
      </colorScale>
    </cfRule>
  </conditionalFormatting>
  <conditionalFormatting sqref="P252:W253">
    <cfRule type="containsBlanks" dxfId="1365" priority="1744">
      <formula>LEN(TRIM(P252))=0</formula>
    </cfRule>
  </conditionalFormatting>
  <conditionalFormatting sqref="P252:W252">
    <cfRule type="colorScale" priority="1743">
      <colorScale>
        <cfvo type="min"/>
        <cfvo type="max"/>
        <color rgb="FFFFEF9C"/>
        <color rgb="FFFF7128"/>
      </colorScale>
    </cfRule>
  </conditionalFormatting>
  <conditionalFormatting sqref="P254:W255">
    <cfRule type="containsBlanks" dxfId="1364" priority="1742">
      <formula>LEN(TRIM(P254))=0</formula>
    </cfRule>
  </conditionalFormatting>
  <conditionalFormatting sqref="P254:W254">
    <cfRule type="colorScale" priority="1741">
      <colorScale>
        <cfvo type="min"/>
        <cfvo type="max"/>
        <color rgb="FFFFEF9C"/>
        <color rgb="FFFF7128"/>
      </colorScale>
    </cfRule>
  </conditionalFormatting>
  <conditionalFormatting sqref="P256:W257">
    <cfRule type="containsBlanks" dxfId="1363" priority="1740">
      <formula>LEN(TRIM(P256))=0</formula>
    </cfRule>
  </conditionalFormatting>
  <conditionalFormatting sqref="P256:W256">
    <cfRule type="colorScale" priority="1739">
      <colorScale>
        <cfvo type="min"/>
        <cfvo type="max"/>
        <color rgb="FFFFEF9C"/>
        <color rgb="FFFF7128"/>
      </colorScale>
    </cfRule>
  </conditionalFormatting>
  <conditionalFormatting sqref="P258:W259">
    <cfRule type="containsBlanks" dxfId="1362" priority="1738">
      <formula>LEN(TRIM(P258))=0</formula>
    </cfRule>
  </conditionalFormatting>
  <conditionalFormatting sqref="P258:W258">
    <cfRule type="colorScale" priority="1737">
      <colorScale>
        <cfvo type="min"/>
        <cfvo type="max"/>
        <color rgb="FFFFEF9C"/>
        <color rgb="FFFF7128"/>
      </colorScale>
    </cfRule>
  </conditionalFormatting>
  <conditionalFormatting sqref="P260:W261">
    <cfRule type="containsBlanks" dxfId="1361" priority="1736">
      <formula>LEN(TRIM(P260))=0</formula>
    </cfRule>
  </conditionalFormatting>
  <conditionalFormatting sqref="P260:W260">
    <cfRule type="colorScale" priority="1735">
      <colorScale>
        <cfvo type="min"/>
        <cfvo type="max"/>
        <color rgb="FFFFEF9C"/>
        <color rgb="FFFF7128"/>
      </colorScale>
    </cfRule>
  </conditionalFormatting>
  <conditionalFormatting sqref="P262:W263">
    <cfRule type="containsBlanks" dxfId="1360" priority="1734">
      <formula>LEN(TRIM(P262))=0</formula>
    </cfRule>
  </conditionalFormatting>
  <conditionalFormatting sqref="P262:W262">
    <cfRule type="colorScale" priority="1733">
      <colorScale>
        <cfvo type="min"/>
        <cfvo type="max"/>
        <color rgb="FFFFEF9C"/>
        <color rgb="FFFF7128"/>
      </colorScale>
    </cfRule>
  </conditionalFormatting>
  <conditionalFormatting sqref="P266:W267">
    <cfRule type="containsBlanks" dxfId="1359" priority="1732">
      <formula>LEN(TRIM(P266))=0</formula>
    </cfRule>
  </conditionalFormatting>
  <conditionalFormatting sqref="P266:W266">
    <cfRule type="colorScale" priority="1731">
      <colorScale>
        <cfvo type="min"/>
        <cfvo type="max"/>
        <color rgb="FFFFEF9C"/>
        <color rgb="FFFF7128"/>
      </colorScale>
    </cfRule>
  </conditionalFormatting>
  <conditionalFormatting sqref="P268:W269">
    <cfRule type="containsBlanks" dxfId="1358" priority="1730">
      <formula>LEN(TRIM(P268))=0</formula>
    </cfRule>
  </conditionalFormatting>
  <conditionalFormatting sqref="P268:W268">
    <cfRule type="colorScale" priority="1729">
      <colorScale>
        <cfvo type="min"/>
        <cfvo type="max"/>
        <color rgb="FFFFEF9C"/>
        <color rgb="FFFF7128"/>
      </colorScale>
    </cfRule>
  </conditionalFormatting>
  <conditionalFormatting sqref="P270:W271">
    <cfRule type="containsBlanks" dxfId="1357" priority="1728">
      <formula>LEN(TRIM(P270))=0</formula>
    </cfRule>
  </conditionalFormatting>
  <conditionalFormatting sqref="P270:W270">
    <cfRule type="colorScale" priority="1727">
      <colorScale>
        <cfvo type="min"/>
        <cfvo type="max"/>
        <color rgb="FFFFEF9C"/>
        <color rgb="FFFF7128"/>
      </colorScale>
    </cfRule>
  </conditionalFormatting>
  <conditionalFormatting sqref="P272:W273">
    <cfRule type="containsBlanks" dxfId="1356" priority="1726">
      <formula>LEN(TRIM(P272))=0</formula>
    </cfRule>
  </conditionalFormatting>
  <conditionalFormatting sqref="P272:W272">
    <cfRule type="colorScale" priority="1725">
      <colorScale>
        <cfvo type="min"/>
        <cfvo type="max"/>
        <color rgb="FFFFEF9C"/>
        <color rgb="FFFF7128"/>
      </colorScale>
    </cfRule>
  </conditionalFormatting>
  <conditionalFormatting sqref="P274:W275">
    <cfRule type="containsBlanks" dxfId="1355" priority="1724">
      <formula>LEN(TRIM(P274))=0</formula>
    </cfRule>
  </conditionalFormatting>
  <conditionalFormatting sqref="P274:W274">
    <cfRule type="colorScale" priority="1723">
      <colorScale>
        <cfvo type="min"/>
        <cfvo type="max"/>
        <color rgb="FFFFEF9C"/>
        <color rgb="FFFF7128"/>
      </colorScale>
    </cfRule>
  </conditionalFormatting>
  <conditionalFormatting sqref="P276:W277">
    <cfRule type="containsBlanks" dxfId="1354" priority="1722">
      <formula>LEN(TRIM(P276))=0</formula>
    </cfRule>
  </conditionalFormatting>
  <conditionalFormatting sqref="P276:W276">
    <cfRule type="colorScale" priority="1721">
      <colorScale>
        <cfvo type="min"/>
        <cfvo type="max"/>
        <color rgb="FFFFEF9C"/>
        <color rgb="FFFF7128"/>
      </colorScale>
    </cfRule>
  </conditionalFormatting>
  <conditionalFormatting sqref="P278:W279">
    <cfRule type="containsBlanks" dxfId="1353" priority="1720">
      <formula>LEN(TRIM(P278))=0</formula>
    </cfRule>
  </conditionalFormatting>
  <conditionalFormatting sqref="P278:W278">
    <cfRule type="colorScale" priority="1719">
      <colorScale>
        <cfvo type="min"/>
        <cfvo type="max"/>
        <color rgb="FFFFEF9C"/>
        <color rgb="FFFF7128"/>
      </colorScale>
    </cfRule>
  </conditionalFormatting>
  <conditionalFormatting sqref="P280:W281">
    <cfRule type="containsBlanks" dxfId="1352" priority="1718">
      <formula>LEN(TRIM(P280))=0</formula>
    </cfRule>
  </conditionalFormatting>
  <conditionalFormatting sqref="P280:W280">
    <cfRule type="colorScale" priority="1717">
      <colorScale>
        <cfvo type="min"/>
        <cfvo type="max"/>
        <color rgb="FFFFEF9C"/>
        <color rgb="FFFF7128"/>
      </colorScale>
    </cfRule>
  </conditionalFormatting>
  <conditionalFormatting sqref="P282:W283">
    <cfRule type="containsBlanks" dxfId="1351" priority="1716">
      <formula>LEN(TRIM(P282))=0</formula>
    </cfRule>
  </conditionalFormatting>
  <conditionalFormatting sqref="P282:W282">
    <cfRule type="colorScale" priority="1715">
      <colorScale>
        <cfvo type="min"/>
        <cfvo type="max"/>
        <color rgb="FFFFEF9C"/>
        <color rgb="FFFF7128"/>
      </colorScale>
    </cfRule>
  </conditionalFormatting>
  <conditionalFormatting sqref="P284:W285">
    <cfRule type="containsBlanks" dxfId="1350" priority="1714">
      <formula>LEN(TRIM(P284))=0</formula>
    </cfRule>
  </conditionalFormatting>
  <conditionalFormatting sqref="P284:W284">
    <cfRule type="colorScale" priority="1713">
      <colorScale>
        <cfvo type="min"/>
        <cfvo type="max"/>
        <color rgb="FFFFEF9C"/>
        <color rgb="FFFF7128"/>
      </colorScale>
    </cfRule>
  </conditionalFormatting>
  <conditionalFormatting sqref="P286:W287">
    <cfRule type="containsBlanks" dxfId="1349" priority="1712">
      <formula>LEN(TRIM(P286))=0</formula>
    </cfRule>
  </conditionalFormatting>
  <conditionalFormatting sqref="P286:W286">
    <cfRule type="colorScale" priority="1711">
      <colorScale>
        <cfvo type="min"/>
        <cfvo type="max"/>
        <color rgb="FFFFEF9C"/>
        <color rgb="FFFF7128"/>
      </colorScale>
    </cfRule>
  </conditionalFormatting>
  <conditionalFormatting sqref="P264:W265">
    <cfRule type="containsBlanks" dxfId="1348" priority="1710">
      <formula>LEN(TRIM(P264))=0</formula>
    </cfRule>
  </conditionalFormatting>
  <conditionalFormatting sqref="P264:W264">
    <cfRule type="colorScale" priority="1709">
      <colorScale>
        <cfvo type="min"/>
        <cfvo type="max"/>
        <color rgb="FFFFEF9C"/>
        <color rgb="FFFF7128"/>
      </colorScale>
    </cfRule>
  </conditionalFormatting>
  <conditionalFormatting sqref="P288:W289">
    <cfRule type="containsBlanks" dxfId="1347" priority="1708">
      <formula>LEN(TRIM(P288))=0</formula>
    </cfRule>
  </conditionalFormatting>
  <conditionalFormatting sqref="P288:W288">
    <cfRule type="colorScale" priority="1707">
      <colorScale>
        <cfvo type="min"/>
        <cfvo type="max"/>
        <color rgb="FFFFEF9C"/>
        <color rgb="FFFF7128"/>
      </colorScale>
    </cfRule>
  </conditionalFormatting>
  <conditionalFormatting sqref="P290:W291">
    <cfRule type="containsBlanks" dxfId="1346" priority="1706">
      <formula>LEN(TRIM(P290))=0</formula>
    </cfRule>
  </conditionalFormatting>
  <conditionalFormatting sqref="P290:W290">
    <cfRule type="colorScale" priority="1705">
      <colorScale>
        <cfvo type="min"/>
        <cfvo type="max"/>
        <color rgb="FFFFEF9C"/>
        <color rgb="FFFF7128"/>
      </colorScale>
    </cfRule>
  </conditionalFormatting>
  <conditionalFormatting sqref="P292:W293">
    <cfRule type="containsBlanks" dxfId="1345" priority="1704">
      <formula>LEN(TRIM(P292))=0</formula>
    </cfRule>
  </conditionalFormatting>
  <conditionalFormatting sqref="P292:W292">
    <cfRule type="colorScale" priority="1703">
      <colorScale>
        <cfvo type="min"/>
        <cfvo type="max"/>
        <color rgb="FFFFEF9C"/>
        <color rgb="FFFF7128"/>
      </colorScale>
    </cfRule>
  </conditionalFormatting>
  <conditionalFormatting sqref="P294:W295">
    <cfRule type="containsBlanks" dxfId="1344" priority="1702">
      <formula>LEN(TRIM(P294))=0</formula>
    </cfRule>
  </conditionalFormatting>
  <conditionalFormatting sqref="P294:W294">
    <cfRule type="colorScale" priority="1701">
      <colorScale>
        <cfvo type="min"/>
        <cfvo type="max"/>
        <color rgb="FFFFEF9C"/>
        <color rgb="FFFF7128"/>
      </colorScale>
    </cfRule>
  </conditionalFormatting>
  <conditionalFormatting sqref="P296:W297">
    <cfRule type="containsBlanks" dxfId="1343" priority="1700">
      <formula>LEN(TRIM(P296))=0</formula>
    </cfRule>
  </conditionalFormatting>
  <conditionalFormatting sqref="P296:W296">
    <cfRule type="colorScale" priority="1699">
      <colorScale>
        <cfvo type="min"/>
        <cfvo type="max"/>
        <color rgb="FFFFEF9C"/>
        <color rgb="FFFF7128"/>
      </colorScale>
    </cfRule>
  </conditionalFormatting>
  <conditionalFormatting sqref="P298:W299">
    <cfRule type="containsBlanks" dxfId="1342" priority="1698">
      <formula>LEN(TRIM(P298))=0</formula>
    </cfRule>
  </conditionalFormatting>
  <conditionalFormatting sqref="P298:W298">
    <cfRule type="colorScale" priority="1697">
      <colorScale>
        <cfvo type="min"/>
        <cfvo type="max"/>
        <color rgb="FFFFEF9C"/>
        <color rgb="FFFF7128"/>
      </colorScale>
    </cfRule>
  </conditionalFormatting>
  <conditionalFormatting sqref="P300:W301">
    <cfRule type="containsBlanks" dxfId="1341" priority="1696">
      <formula>LEN(TRIM(P300))=0</formula>
    </cfRule>
  </conditionalFormatting>
  <conditionalFormatting sqref="P300:W300">
    <cfRule type="colorScale" priority="1695">
      <colorScale>
        <cfvo type="min"/>
        <cfvo type="max"/>
        <color rgb="FFFFEF9C"/>
        <color rgb="FFFF7128"/>
      </colorScale>
    </cfRule>
  </conditionalFormatting>
  <conditionalFormatting sqref="P302:W303">
    <cfRule type="containsBlanks" dxfId="1340" priority="1694">
      <formula>LEN(TRIM(P302))=0</formula>
    </cfRule>
  </conditionalFormatting>
  <conditionalFormatting sqref="P302:W302">
    <cfRule type="colorScale" priority="1693">
      <colorScale>
        <cfvo type="min"/>
        <cfvo type="max"/>
        <color rgb="FFFFEF9C"/>
        <color rgb="FFFF7128"/>
      </colorScale>
    </cfRule>
  </conditionalFormatting>
  <conditionalFormatting sqref="P304:W305">
    <cfRule type="containsBlanks" dxfId="1339" priority="1692">
      <formula>LEN(TRIM(P304))=0</formula>
    </cfRule>
  </conditionalFormatting>
  <conditionalFormatting sqref="P304:W304">
    <cfRule type="colorScale" priority="1691">
      <colorScale>
        <cfvo type="min"/>
        <cfvo type="max"/>
        <color rgb="FFFFEF9C"/>
        <color rgb="FFFF7128"/>
      </colorScale>
    </cfRule>
  </conditionalFormatting>
  <conditionalFormatting sqref="P306:W307">
    <cfRule type="containsBlanks" dxfId="1338" priority="1690">
      <formula>LEN(TRIM(P306))=0</formula>
    </cfRule>
  </conditionalFormatting>
  <conditionalFormatting sqref="P306:W306">
    <cfRule type="colorScale" priority="1689">
      <colorScale>
        <cfvo type="min"/>
        <cfvo type="max"/>
        <color rgb="FFFFEF9C"/>
        <color rgb="FFFF7128"/>
      </colorScale>
    </cfRule>
  </conditionalFormatting>
  <conditionalFormatting sqref="P308:W309">
    <cfRule type="containsBlanks" dxfId="1337" priority="1688">
      <formula>LEN(TRIM(P308))=0</formula>
    </cfRule>
  </conditionalFormatting>
  <conditionalFormatting sqref="P308:W308">
    <cfRule type="colorScale" priority="1687">
      <colorScale>
        <cfvo type="min"/>
        <cfvo type="max"/>
        <color rgb="FFFFEF9C"/>
        <color rgb="FFFF7128"/>
      </colorScale>
    </cfRule>
  </conditionalFormatting>
  <conditionalFormatting sqref="P310:W311">
    <cfRule type="containsBlanks" dxfId="1336" priority="1686">
      <formula>LEN(TRIM(P310))=0</formula>
    </cfRule>
  </conditionalFormatting>
  <conditionalFormatting sqref="P310:W310">
    <cfRule type="colorScale" priority="1685">
      <colorScale>
        <cfvo type="min"/>
        <cfvo type="max"/>
        <color rgb="FFFFEF9C"/>
        <color rgb="FFFF7128"/>
      </colorScale>
    </cfRule>
  </conditionalFormatting>
  <conditionalFormatting sqref="P312:W313">
    <cfRule type="containsBlanks" dxfId="1335" priority="1684">
      <formula>LEN(TRIM(P312))=0</formula>
    </cfRule>
  </conditionalFormatting>
  <conditionalFormatting sqref="P312:W312">
    <cfRule type="colorScale" priority="1683">
      <colorScale>
        <cfvo type="min"/>
        <cfvo type="max"/>
        <color rgb="FFFFEF9C"/>
        <color rgb="FFFF7128"/>
      </colorScale>
    </cfRule>
  </conditionalFormatting>
  <conditionalFormatting sqref="P314:W315">
    <cfRule type="containsBlanks" dxfId="1334" priority="1682">
      <formula>LEN(TRIM(P314))=0</formula>
    </cfRule>
  </conditionalFormatting>
  <conditionalFormatting sqref="P314:W314">
    <cfRule type="colorScale" priority="1681">
      <colorScale>
        <cfvo type="min"/>
        <cfvo type="max"/>
        <color rgb="FFFFEF9C"/>
        <color rgb="FFFF7128"/>
      </colorScale>
    </cfRule>
  </conditionalFormatting>
  <conditionalFormatting sqref="P316:W317">
    <cfRule type="containsBlanks" dxfId="1333" priority="1680">
      <formula>LEN(TRIM(P316))=0</formula>
    </cfRule>
  </conditionalFormatting>
  <conditionalFormatting sqref="P316:W316">
    <cfRule type="colorScale" priority="1679">
      <colorScale>
        <cfvo type="min"/>
        <cfvo type="max"/>
        <color rgb="FFFFEF9C"/>
        <color rgb="FFFF7128"/>
      </colorScale>
    </cfRule>
  </conditionalFormatting>
  <conditionalFormatting sqref="P318:W319">
    <cfRule type="containsBlanks" dxfId="1332" priority="1678">
      <formula>LEN(TRIM(P318))=0</formula>
    </cfRule>
  </conditionalFormatting>
  <conditionalFormatting sqref="P318:W318">
    <cfRule type="colorScale" priority="1677">
      <colorScale>
        <cfvo type="min"/>
        <cfvo type="max"/>
        <color rgb="FFFFEF9C"/>
        <color rgb="FFFF7128"/>
      </colorScale>
    </cfRule>
  </conditionalFormatting>
  <conditionalFormatting sqref="P320:W321">
    <cfRule type="containsBlanks" dxfId="1331" priority="1676">
      <formula>LEN(TRIM(P320))=0</formula>
    </cfRule>
  </conditionalFormatting>
  <conditionalFormatting sqref="P320:W320">
    <cfRule type="colorScale" priority="1675">
      <colorScale>
        <cfvo type="min"/>
        <cfvo type="max"/>
        <color rgb="FFFFEF9C"/>
        <color rgb="FFFF7128"/>
      </colorScale>
    </cfRule>
  </conditionalFormatting>
  <conditionalFormatting sqref="P322:W323">
    <cfRule type="containsBlanks" dxfId="1330" priority="1674">
      <formula>LEN(TRIM(P322))=0</formula>
    </cfRule>
  </conditionalFormatting>
  <conditionalFormatting sqref="P322:W322">
    <cfRule type="colorScale" priority="1673">
      <colorScale>
        <cfvo type="min"/>
        <cfvo type="max"/>
        <color rgb="FFFFEF9C"/>
        <color rgb="FFFF7128"/>
      </colorScale>
    </cfRule>
  </conditionalFormatting>
  <conditionalFormatting sqref="P324:W325">
    <cfRule type="containsBlanks" dxfId="1329" priority="1672">
      <formula>LEN(TRIM(P324))=0</formula>
    </cfRule>
  </conditionalFormatting>
  <conditionalFormatting sqref="P324:W324">
    <cfRule type="colorScale" priority="1671">
      <colorScale>
        <cfvo type="min"/>
        <cfvo type="max"/>
        <color rgb="FFFFEF9C"/>
        <color rgb="FFFF7128"/>
      </colorScale>
    </cfRule>
  </conditionalFormatting>
  <conditionalFormatting sqref="P326:W327">
    <cfRule type="containsBlanks" dxfId="1328" priority="1670">
      <formula>LEN(TRIM(P326))=0</formula>
    </cfRule>
  </conditionalFormatting>
  <conditionalFormatting sqref="P326:W326">
    <cfRule type="colorScale" priority="1669">
      <colorScale>
        <cfvo type="min"/>
        <cfvo type="max"/>
        <color rgb="FFFFEF9C"/>
        <color rgb="FFFF7128"/>
      </colorScale>
    </cfRule>
  </conditionalFormatting>
  <conditionalFormatting sqref="P330:W331">
    <cfRule type="containsBlanks" dxfId="1327" priority="1668">
      <formula>LEN(TRIM(P330))=0</formula>
    </cfRule>
  </conditionalFormatting>
  <conditionalFormatting sqref="P330:W330">
    <cfRule type="colorScale" priority="1667">
      <colorScale>
        <cfvo type="min"/>
        <cfvo type="max"/>
        <color rgb="FFFFEF9C"/>
        <color rgb="FFFF7128"/>
      </colorScale>
    </cfRule>
  </conditionalFormatting>
  <conditionalFormatting sqref="P332:W333">
    <cfRule type="containsBlanks" dxfId="1326" priority="1666">
      <formula>LEN(TRIM(P332))=0</formula>
    </cfRule>
  </conditionalFormatting>
  <conditionalFormatting sqref="P332:W332">
    <cfRule type="colorScale" priority="1665">
      <colorScale>
        <cfvo type="min"/>
        <cfvo type="max"/>
        <color rgb="FFFFEF9C"/>
        <color rgb="FFFF7128"/>
      </colorScale>
    </cfRule>
  </conditionalFormatting>
  <conditionalFormatting sqref="P334:W335">
    <cfRule type="containsBlanks" dxfId="1325" priority="1664">
      <formula>LEN(TRIM(P334))=0</formula>
    </cfRule>
  </conditionalFormatting>
  <conditionalFormatting sqref="P334:W334">
    <cfRule type="colorScale" priority="1663">
      <colorScale>
        <cfvo type="min"/>
        <cfvo type="max"/>
        <color rgb="FFFFEF9C"/>
        <color rgb="FFFF7128"/>
      </colorScale>
    </cfRule>
  </conditionalFormatting>
  <conditionalFormatting sqref="P336:W337">
    <cfRule type="containsBlanks" dxfId="1324" priority="1662">
      <formula>LEN(TRIM(P336))=0</formula>
    </cfRule>
  </conditionalFormatting>
  <conditionalFormatting sqref="P336:W336">
    <cfRule type="colorScale" priority="1661">
      <colorScale>
        <cfvo type="min"/>
        <cfvo type="max"/>
        <color rgb="FFFFEF9C"/>
        <color rgb="FFFF7128"/>
      </colorScale>
    </cfRule>
  </conditionalFormatting>
  <conditionalFormatting sqref="P338:W339">
    <cfRule type="containsBlanks" dxfId="1323" priority="1660">
      <formula>LEN(TRIM(P338))=0</formula>
    </cfRule>
  </conditionalFormatting>
  <conditionalFormatting sqref="P338:W338">
    <cfRule type="colorScale" priority="1659">
      <colorScale>
        <cfvo type="min"/>
        <cfvo type="max"/>
        <color rgb="FFFFEF9C"/>
        <color rgb="FFFF7128"/>
      </colorScale>
    </cfRule>
  </conditionalFormatting>
  <conditionalFormatting sqref="P340:W341">
    <cfRule type="containsBlanks" dxfId="1322" priority="1658">
      <formula>LEN(TRIM(P340))=0</formula>
    </cfRule>
  </conditionalFormatting>
  <conditionalFormatting sqref="P340:W340">
    <cfRule type="colorScale" priority="1657">
      <colorScale>
        <cfvo type="min"/>
        <cfvo type="max"/>
        <color rgb="FFFFEF9C"/>
        <color rgb="FFFF7128"/>
      </colorScale>
    </cfRule>
  </conditionalFormatting>
  <conditionalFormatting sqref="P342:W343">
    <cfRule type="containsBlanks" dxfId="1321" priority="1656">
      <formula>LEN(TRIM(P342))=0</formula>
    </cfRule>
  </conditionalFormatting>
  <conditionalFormatting sqref="P342:W342">
    <cfRule type="colorScale" priority="1655">
      <colorScale>
        <cfvo type="min"/>
        <cfvo type="max"/>
        <color rgb="FFFFEF9C"/>
        <color rgb="FFFF7128"/>
      </colorScale>
    </cfRule>
  </conditionalFormatting>
  <conditionalFormatting sqref="P344:W345">
    <cfRule type="containsBlanks" dxfId="1320" priority="1654">
      <formula>LEN(TRIM(P344))=0</formula>
    </cfRule>
  </conditionalFormatting>
  <conditionalFormatting sqref="P344:W344">
    <cfRule type="colorScale" priority="1653">
      <colorScale>
        <cfvo type="min"/>
        <cfvo type="max"/>
        <color rgb="FFFFEF9C"/>
        <color rgb="FFFF7128"/>
      </colorScale>
    </cfRule>
  </conditionalFormatting>
  <conditionalFormatting sqref="P346:W347">
    <cfRule type="containsBlanks" dxfId="1319" priority="1652">
      <formula>LEN(TRIM(P346))=0</formula>
    </cfRule>
  </conditionalFormatting>
  <conditionalFormatting sqref="P346:W346">
    <cfRule type="colorScale" priority="1651">
      <colorScale>
        <cfvo type="min"/>
        <cfvo type="max"/>
        <color rgb="FFFFEF9C"/>
        <color rgb="FFFF7128"/>
      </colorScale>
    </cfRule>
  </conditionalFormatting>
  <conditionalFormatting sqref="P348:W349">
    <cfRule type="containsBlanks" dxfId="1318" priority="1650">
      <formula>LEN(TRIM(P348))=0</formula>
    </cfRule>
  </conditionalFormatting>
  <conditionalFormatting sqref="P348:W348">
    <cfRule type="colorScale" priority="1649">
      <colorScale>
        <cfvo type="min"/>
        <cfvo type="max"/>
        <color rgb="FFFFEF9C"/>
        <color rgb="FFFF7128"/>
      </colorScale>
    </cfRule>
  </conditionalFormatting>
  <conditionalFormatting sqref="P350:W351">
    <cfRule type="containsBlanks" dxfId="1317" priority="1648">
      <formula>LEN(TRIM(P350))=0</formula>
    </cfRule>
  </conditionalFormatting>
  <conditionalFormatting sqref="P350:W350">
    <cfRule type="colorScale" priority="1647">
      <colorScale>
        <cfvo type="min"/>
        <cfvo type="max"/>
        <color rgb="FFFFEF9C"/>
        <color rgb="FFFF7128"/>
      </colorScale>
    </cfRule>
  </conditionalFormatting>
  <conditionalFormatting sqref="P328:W329">
    <cfRule type="containsBlanks" dxfId="1316" priority="1646">
      <formula>LEN(TRIM(P328))=0</formula>
    </cfRule>
  </conditionalFormatting>
  <conditionalFormatting sqref="P328:W328">
    <cfRule type="colorScale" priority="1645">
      <colorScale>
        <cfvo type="min"/>
        <cfvo type="max"/>
        <color rgb="FFFFEF9C"/>
        <color rgb="FFFF7128"/>
      </colorScale>
    </cfRule>
  </conditionalFormatting>
  <conditionalFormatting sqref="P352:W353">
    <cfRule type="containsBlanks" dxfId="1315" priority="1644">
      <formula>LEN(TRIM(P352))=0</formula>
    </cfRule>
  </conditionalFormatting>
  <conditionalFormatting sqref="P352:W352">
    <cfRule type="colorScale" priority="1643">
      <colorScale>
        <cfvo type="min"/>
        <cfvo type="max"/>
        <color rgb="FFFFEF9C"/>
        <color rgb="FFFF7128"/>
      </colorScale>
    </cfRule>
  </conditionalFormatting>
  <conditionalFormatting sqref="P354:W355">
    <cfRule type="containsBlanks" dxfId="1314" priority="1642">
      <formula>LEN(TRIM(P354))=0</formula>
    </cfRule>
  </conditionalFormatting>
  <conditionalFormatting sqref="P354:W354">
    <cfRule type="colorScale" priority="1641">
      <colorScale>
        <cfvo type="min"/>
        <cfvo type="max"/>
        <color rgb="FFFFEF9C"/>
        <color rgb="FFFF7128"/>
      </colorScale>
    </cfRule>
  </conditionalFormatting>
  <conditionalFormatting sqref="P356:W357">
    <cfRule type="containsBlanks" dxfId="1313" priority="1640">
      <formula>LEN(TRIM(P356))=0</formula>
    </cfRule>
  </conditionalFormatting>
  <conditionalFormatting sqref="P356:W356">
    <cfRule type="colorScale" priority="1639">
      <colorScale>
        <cfvo type="min"/>
        <cfvo type="max"/>
        <color rgb="FFFFEF9C"/>
        <color rgb="FFFF7128"/>
      </colorScale>
    </cfRule>
  </conditionalFormatting>
  <conditionalFormatting sqref="P358:W359">
    <cfRule type="containsBlanks" dxfId="1312" priority="1638">
      <formula>LEN(TRIM(P358))=0</formula>
    </cfRule>
  </conditionalFormatting>
  <conditionalFormatting sqref="P358:W358">
    <cfRule type="colorScale" priority="1637">
      <colorScale>
        <cfvo type="min"/>
        <cfvo type="max"/>
        <color rgb="FFFFEF9C"/>
        <color rgb="FFFF7128"/>
      </colorScale>
    </cfRule>
  </conditionalFormatting>
  <conditionalFormatting sqref="P360:W361">
    <cfRule type="containsBlanks" dxfId="1311" priority="1636">
      <formula>LEN(TRIM(P360))=0</formula>
    </cfRule>
  </conditionalFormatting>
  <conditionalFormatting sqref="P360:W360">
    <cfRule type="colorScale" priority="1635">
      <colorScale>
        <cfvo type="min"/>
        <cfvo type="max"/>
        <color rgb="FFFFEF9C"/>
        <color rgb="FFFF7128"/>
      </colorScale>
    </cfRule>
  </conditionalFormatting>
  <conditionalFormatting sqref="P362:W363">
    <cfRule type="containsBlanks" dxfId="1310" priority="1634">
      <formula>LEN(TRIM(P362))=0</formula>
    </cfRule>
  </conditionalFormatting>
  <conditionalFormatting sqref="P362:W362">
    <cfRule type="colorScale" priority="1633">
      <colorScale>
        <cfvo type="min"/>
        <cfvo type="max"/>
        <color rgb="FFFFEF9C"/>
        <color rgb="FFFF7128"/>
      </colorScale>
    </cfRule>
  </conditionalFormatting>
  <conditionalFormatting sqref="P364:W365">
    <cfRule type="containsBlanks" dxfId="1309" priority="1632">
      <formula>LEN(TRIM(P364))=0</formula>
    </cfRule>
  </conditionalFormatting>
  <conditionalFormatting sqref="P364:W364">
    <cfRule type="colorScale" priority="1631">
      <colorScale>
        <cfvo type="min"/>
        <cfvo type="max"/>
        <color rgb="FFFFEF9C"/>
        <color rgb="FFFF7128"/>
      </colorScale>
    </cfRule>
  </conditionalFormatting>
  <conditionalFormatting sqref="P366:W367">
    <cfRule type="containsBlanks" dxfId="1308" priority="1630">
      <formula>LEN(TRIM(P366))=0</formula>
    </cfRule>
  </conditionalFormatting>
  <conditionalFormatting sqref="P366:W366">
    <cfRule type="colorScale" priority="1629">
      <colorScale>
        <cfvo type="min"/>
        <cfvo type="max"/>
        <color rgb="FFFFEF9C"/>
        <color rgb="FFFF7128"/>
      </colorScale>
    </cfRule>
  </conditionalFormatting>
  <conditionalFormatting sqref="P368:W369">
    <cfRule type="containsBlanks" dxfId="1307" priority="1628">
      <formula>LEN(TRIM(P368))=0</formula>
    </cfRule>
  </conditionalFormatting>
  <conditionalFormatting sqref="P368:W368">
    <cfRule type="colorScale" priority="1627">
      <colorScale>
        <cfvo type="min"/>
        <cfvo type="max"/>
        <color rgb="FFFFEF9C"/>
        <color rgb="FFFF7128"/>
      </colorScale>
    </cfRule>
  </conditionalFormatting>
  <conditionalFormatting sqref="P370:W371">
    <cfRule type="containsBlanks" dxfId="1306" priority="1626">
      <formula>LEN(TRIM(P370))=0</formula>
    </cfRule>
  </conditionalFormatting>
  <conditionalFormatting sqref="P370:W370">
    <cfRule type="colorScale" priority="1625">
      <colorScale>
        <cfvo type="min"/>
        <cfvo type="max"/>
        <color rgb="FFFFEF9C"/>
        <color rgb="FFFF7128"/>
      </colorScale>
    </cfRule>
  </conditionalFormatting>
  <conditionalFormatting sqref="P372:W373">
    <cfRule type="containsBlanks" dxfId="1305" priority="1624">
      <formula>LEN(TRIM(P372))=0</formula>
    </cfRule>
  </conditionalFormatting>
  <conditionalFormatting sqref="P372:W372">
    <cfRule type="colorScale" priority="1623">
      <colorScale>
        <cfvo type="min"/>
        <cfvo type="max"/>
        <color rgb="FFFFEF9C"/>
        <color rgb="FFFF7128"/>
      </colorScale>
    </cfRule>
  </conditionalFormatting>
  <conditionalFormatting sqref="P374:W375">
    <cfRule type="containsBlanks" dxfId="1304" priority="1622">
      <formula>LEN(TRIM(P374))=0</formula>
    </cfRule>
  </conditionalFormatting>
  <conditionalFormatting sqref="P374:W374">
    <cfRule type="colorScale" priority="1621">
      <colorScale>
        <cfvo type="min"/>
        <cfvo type="max"/>
        <color rgb="FFFFEF9C"/>
        <color rgb="FFFF7128"/>
      </colorScale>
    </cfRule>
  </conditionalFormatting>
  <conditionalFormatting sqref="P376:W377">
    <cfRule type="containsBlanks" dxfId="1303" priority="1620">
      <formula>LEN(TRIM(P376))=0</formula>
    </cfRule>
  </conditionalFormatting>
  <conditionalFormatting sqref="P376:W376">
    <cfRule type="colorScale" priority="1619">
      <colorScale>
        <cfvo type="min"/>
        <cfvo type="max"/>
        <color rgb="FFFFEF9C"/>
        <color rgb="FFFF7128"/>
      </colorScale>
    </cfRule>
  </conditionalFormatting>
  <conditionalFormatting sqref="P378:W379">
    <cfRule type="containsBlanks" dxfId="1302" priority="1618">
      <formula>LEN(TRIM(P378))=0</formula>
    </cfRule>
  </conditionalFormatting>
  <conditionalFormatting sqref="P378:W378">
    <cfRule type="colorScale" priority="1617">
      <colorScale>
        <cfvo type="min"/>
        <cfvo type="max"/>
        <color rgb="FFFFEF9C"/>
        <color rgb="FFFF7128"/>
      </colorScale>
    </cfRule>
  </conditionalFormatting>
  <conditionalFormatting sqref="P380:W381">
    <cfRule type="containsBlanks" dxfId="1301" priority="1616">
      <formula>LEN(TRIM(P380))=0</formula>
    </cfRule>
  </conditionalFormatting>
  <conditionalFormatting sqref="P380:W380">
    <cfRule type="colorScale" priority="1615">
      <colorScale>
        <cfvo type="min"/>
        <cfvo type="max"/>
        <color rgb="FFFFEF9C"/>
        <color rgb="FFFF7128"/>
      </colorScale>
    </cfRule>
  </conditionalFormatting>
  <conditionalFormatting sqref="P382:W383">
    <cfRule type="containsBlanks" dxfId="1300" priority="1614">
      <formula>LEN(TRIM(P382))=0</formula>
    </cfRule>
  </conditionalFormatting>
  <conditionalFormatting sqref="P382:W382">
    <cfRule type="colorScale" priority="1613">
      <colorScale>
        <cfvo type="min"/>
        <cfvo type="max"/>
        <color rgb="FFFFEF9C"/>
        <color rgb="FFFF7128"/>
      </colorScale>
    </cfRule>
  </conditionalFormatting>
  <conditionalFormatting sqref="P384:W385">
    <cfRule type="containsBlanks" dxfId="1299" priority="1612">
      <formula>LEN(TRIM(P384))=0</formula>
    </cfRule>
  </conditionalFormatting>
  <conditionalFormatting sqref="P384:W384">
    <cfRule type="colorScale" priority="1611">
      <colorScale>
        <cfvo type="min"/>
        <cfvo type="max"/>
        <color rgb="FFFFEF9C"/>
        <color rgb="FFFF7128"/>
      </colorScale>
    </cfRule>
  </conditionalFormatting>
  <conditionalFormatting sqref="P386:W387">
    <cfRule type="containsBlanks" dxfId="1298" priority="1610">
      <formula>LEN(TRIM(P386))=0</formula>
    </cfRule>
  </conditionalFormatting>
  <conditionalFormatting sqref="P386:W386">
    <cfRule type="colorScale" priority="1609">
      <colorScale>
        <cfvo type="min"/>
        <cfvo type="max"/>
        <color rgb="FFFFEF9C"/>
        <color rgb="FFFF7128"/>
      </colorScale>
    </cfRule>
  </conditionalFormatting>
  <conditionalFormatting sqref="P388:W389">
    <cfRule type="containsBlanks" dxfId="1297" priority="1608">
      <formula>LEN(TRIM(P388))=0</formula>
    </cfRule>
  </conditionalFormatting>
  <conditionalFormatting sqref="P388:W388">
    <cfRule type="colorScale" priority="1607">
      <colorScale>
        <cfvo type="min"/>
        <cfvo type="max"/>
        <color rgb="FFFFEF9C"/>
        <color rgb="FFFF7128"/>
      </colorScale>
    </cfRule>
  </conditionalFormatting>
  <conditionalFormatting sqref="P390:W391">
    <cfRule type="containsBlanks" dxfId="1296" priority="1606">
      <formula>LEN(TRIM(P390))=0</formula>
    </cfRule>
  </conditionalFormatting>
  <conditionalFormatting sqref="P390:W390">
    <cfRule type="colorScale" priority="1605">
      <colorScale>
        <cfvo type="min"/>
        <cfvo type="max"/>
        <color rgb="FFFFEF9C"/>
        <color rgb="FFFF7128"/>
      </colorScale>
    </cfRule>
  </conditionalFormatting>
  <conditionalFormatting sqref="P394:W395">
    <cfRule type="containsBlanks" dxfId="1295" priority="1604">
      <formula>LEN(TRIM(P394))=0</formula>
    </cfRule>
  </conditionalFormatting>
  <conditionalFormatting sqref="P394:W394">
    <cfRule type="colorScale" priority="1603">
      <colorScale>
        <cfvo type="min"/>
        <cfvo type="max"/>
        <color rgb="FFFFEF9C"/>
        <color rgb="FFFF7128"/>
      </colorScale>
    </cfRule>
  </conditionalFormatting>
  <conditionalFormatting sqref="P396:W397">
    <cfRule type="containsBlanks" dxfId="1294" priority="1602">
      <formula>LEN(TRIM(P396))=0</formula>
    </cfRule>
  </conditionalFormatting>
  <conditionalFormatting sqref="P396:W396">
    <cfRule type="colorScale" priority="1601">
      <colorScale>
        <cfvo type="min"/>
        <cfvo type="max"/>
        <color rgb="FFFFEF9C"/>
        <color rgb="FFFF7128"/>
      </colorScale>
    </cfRule>
  </conditionalFormatting>
  <conditionalFormatting sqref="P398:W399">
    <cfRule type="containsBlanks" dxfId="1293" priority="1600">
      <formula>LEN(TRIM(P398))=0</formula>
    </cfRule>
  </conditionalFormatting>
  <conditionalFormatting sqref="P398:W398">
    <cfRule type="colorScale" priority="1599">
      <colorScale>
        <cfvo type="min"/>
        <cfvo type="max"/>
        <color rgb="FFFFEF9C"/>
        <color rgb="FFFF7128"/>
      </colorScale>
    </cfRule>
  </conditionalFormatting>
  <conditionalFormatting sqref="P400:W401">
    <cfRule type="containsBlanks" dxfId="1292" priority="1598">
      <formula>LEN(TRIM(P400))=0</formula>
    </cfRule>
  </conditionalFormatting>
  <conditionalFormatting sqref="P400:W400">
    <cfRule type="colorScale" priority="1597">
      <colorScale>
        <cfvo type="min"/>
        <cfvo type="max"/>
        <color rgb="FFFFEF9C"/>
        <color rgb="FFFF7128"/>
      </colorScale>
    </cfRule>
  </conditionalFormatting>
  <conditionalFormatting sqref="P402:W403">
    <cfRule type="containsBlanks" dxfId="1291" priority="1596">
      <formula>LEN(TRIM(P402))=0</formula>
    </cfRule>
  </conditionalFormatting>
  <conditionalFormatting sqref="P402:W402">
    <cfRule type="colorScale" priority="1595">
      <colorScale>
        <cfvo type="min"/>
        <cfvo type="max"/>
        <color rgb="FFFFEF9C"/>
        <color rgb="FFFF7128"/>
      </colorScale>
    </cfRule>
  </conditionalFormatting>
  <conditionalFormatting sqref="P404:W405">
    <cfRule type="containsBlanks" dxfId="1290" priority="1594">
      <formula>LEN(TRIM(P404))=0</formula>
    </cfRule>
  </conditionalFormatting>
  <conditionalFormatting sqref="P404:W404">
    <cfRule type="colorScale" priority="1593">
      <colorScale>
        <cfvo type="min"/>
        <cfvo type="max"/>
        <color rgb="FFFFEF9C"/>
        <color rgb="FFFF7128"/>
      </colorScale>
    </cfRule>
  </conditionalFormatting>
  <conditionalFormatting sqref="P406:W407">
    <cfRule type="containsBlanks" dxfId="1289" priority="1592">
      <formula>LEN(TRIM(P406))=0</formula>
    </cfRule>
  </conditionalFormatting>
  <conditionalFormatting sqref="P406:W406">
    <cfRule type="colorScale" priority="1591">
      <colorScale>
        <cfvo type="min"/>
        <cfvo type="max"/>
        <color rgb="FFFFEF9C"/>
        <color rgb="FFFF7128"/>
      </colorScale>
    </cfRule>
  </conditionalFormatting>
  <conditionalFormatting sqref="P408:W409">
    <cfRule type="containsBlanks" dxfId="1288" priority="1590">
      <formula>LEN(TRIM(P408))=0</formula>
    </cfRule>
  </conditionalFormatting>
  <conditionalFormatting sqref="P408:W408">
    <cfRule type="colorScale" priority="1589">
      <colorScale>
        <cfvo type="min"/>
        <cfvo type="max"/>
        <color rgb="FFFFEF9C"/>
        <color rgb="FFFF7128"/>
      </colorScale>
    </cfRule>
  </conditionalFormatting>
  <conditionalFormatting sqref="P410:W411">
    <cfRule type="containsBlanks" dxfId="1287" priority="1588">
      <formula>LEN(TRIM(P410))=0</formula>
    </cfRule>
  </conditionalFormatting>
  <conditionalFormatting sqref="P410:W410">
    <cfRule type="colorScale" priority="1587">
      <colorScale>
        <cfvo type="min"/>
        <cfvo type="max"/>
        <color rgb="FFFFEF9C"/>
        <color rgb="FFFF7128"/>
      </colorScale>
    </cfRule>
  </conditionalFormatting>
  <conditionalFormatting sqref="P412:W413">
    <cfRule type="containsBlanks" dxfId="1286" priority="1586">
      <formula>LEN(TRIM(P412))=0</formula>
    </cfRule>
  </conditionalFormatting>
  <conditionalFormatting sqref="P412:W412">
    <cfRule type="colorScale" priority="1585">
      <colorScale>
        <cfvo type="min"/>
        <cfvo type="max"/>
        <color rgb="FFFFEF9C"/>
        <color rgb="FFFF7128"/>
      </colorScale>
    </cfRule>
  </conditionalFormatting>
  <conditionalFormatting sqref="P414:W415">
    <cfRule type="containsBlanks" dxfId="1285" priority="1584">
      <formula>LEN(TRIM(P414))=0</formula>
    </cfRule>
  </conditionalFormatting>
  <conditionalFormatting sqref="P414:W414">
    <cfRule type="colorScale" priority="1583">
      <colorScale>
        <cfvo type="min"/>
        <cfvo type="max"/>
        <color rgb="FFFFEF9C"/>
        <color rgb="FFFF7128"/>
      </colorScale>
    </cfRule>
  </conditionalFormatting>
  <conditionalFormatting sqref="P392:W393">
    <cfRule type="containsBlanks" dxfId="1284" priority="1582">
      <formula>LEN(TRIM(P392))=0</formula>
    </cfRule>
  </conditionalFormatting>
  <conditionalFormatting sqref="P392:W392">
    <cfRule type="colorScale" priority="1581">
      <colorScale>
        <cfvo type="min"/>
        <cfvo type="max"/>
        <color rgb="FFFFEF9C"/>
        <color rgb="FFFF7128"/>
      </colorScale>
    </cfRule>
  </conditionalFormatting>
  <conditionalFormatting sqref="P416:W417">
    <cfRule type="containsBlanks" dxfId="1283" priority="1580">
      <formula>LEN(TRIM(P416))=0</formula>
    </cfRule>
  </conditionalFormatting>
  <conditionalFormatting sqref="P416:W416">
    <cfRule type="colorScale" priority="1579">
      <colorScale>
        <cfvo type="min"/>
        <cfvo type="max"/>
        <color rgb="FFFFEF9C"/>
        <color rgb="FFFF7128"/>
      </colorScale>
    </cfRule>
  </conditionalFormatting>
  <conditionalFormatting sqref="P418:W419">
    <cfRule type="containsBlanks" dxfId="1282" priority="1578">
      <formula>LEN(TRIM(P418))=0</formula>
    </cfRule>
  </conditionalFormatting>
  <conditionalFormatting sqref="P418:W418">
    <cfRule type="colorScale" priority="1577">
      <colorScale>
        <cfvo type="min"/>
        <cfvo type="max"/>
        <color rgb="FFFFEF9C"/>
        <color rgb="FFFF7128"/>
      </colorScale>
    </cfRule>
  </conditionalFormatting>
  <conditionalFormatting sqref="P420:W421">
    <cfRule type="containsBlanks" dxfId="1281" priority="1576">
      <formula>LEN(TRIM(P420))=0</formula>
    </cfRule>
  </conditionalFormatting>
  <conditionalFormatting sqref="P420:W420">
    <cfRule type="colorScale" priority="1575">
      <colorScale>
        <cfvo type="min"/>
        <cfvo type="max"/>
        <color rgb="FFFFEF9C"/>
        <color rgb="FFFF7128"/>
      </colorScale>
    </cfRule>
  </conditionalFormatting>
  <conditionalFormatting sqref="P422:W423">
    <cfRule type="containsBlanks" dxfId="1280" priority="1574">
      <formula>LEN(TRIM(P422))=0</formula>
    </cfRule>
  </conditionalFormatting>
  <conditionalFormatting sqref="P422:W422">
    <cfRule type="colorScale" priority="1573">
      <colorScale>
        <cfvo type="min"/>
        <cfvo type="max"/>
        <color rgb="FFFFEF9C"/>
        <color rgb="FFFF7128"/>
      </colorScale>
    </cfRule>
  </conditionalFormatting>
  <conditionalFormatting sqref="P424:W425">
    <cfRule type="containsBlanks" dxfId="1279" priority="1572">
      <formula>LEN(TRIM(P424))=0</formula>
    </cfRule>
  </conditionalFormatting>
  <conditionalFormatting sqref="P424:W424">
    <cfRule type="colorScale" priority="1571">
      <colorScale>
        <cfvo type="min"/>
        <cfvo type="max"/>
        <color rgb="FFFFEF9C"/>
        <color rgb="FFFF7128"/>
      </colorScale>
    </cfRule>
  </conditionalFormatting>
  <conditionalFormatting sqref="P426:W427">
    <cfRule type="containsBlanks" dxfId="1278" priority="1570">
      <formula>LEN(TRIM(P426))=0</formula>
    </cfRule>
  </conditionalFormatting>
  <conditionalFormatting sqref="P426:W426">
    <cfRule type="colorScale" priority="1569">
      <colorScale>
        <cfvo type="min"/>
        <cfvo type="max"/>
        <color rgb="FFFFEF9C"/>
        <color rgb="FFFF7128"/>
      </colorScale>
    </cfRule>
  </conditionalFormatting>
  <conditionalFormatting sqref="P428:W429">
    <cfRule type="containsBlanks" dxfId="1277" priority="1568">
      <formula>LEN(TRIM(P428))=0</formula>
    </cfRule>
  </conditionalFormatting>
  <conditionalFormatting sqref="P428:W428">
    <cfRule type="colorScale" priority="1567">
      <colorScale>
        <cfvo type="min"/>
        <cfvo type="max"/>
        <color rgb="FFFFEF9C"/>
        <color rgb="FFFF7128"/>
      </colorScale>
    </cfRule>
  </conditionalFormatting>
  <conditionalFormatting sqref="P430:W431">
    <cfRule type="containsBlanks" dxfId="1276" priority="1566">
      <formula>LEN(TRIM(P430))=0</formula>
    </cfRule>
  </conditionalFormatting>
  <conditionalFormatting sqref="P430:W430">
    <cfRule type="colorScale" priority="1565">
      <colorScale>
        <cfvo type="min"/>
        <cfvo type="max"/>
        <color rgb="FFFFEF9C"/>
        <color rgb="FFFF7128"/>
      </colorScale>
    </cfRule>
  </conditionalFormatting>
  <conditionalFormatting sqref="P432:W433">
    <cfRule type="containsBlanks" dxfId="1275" priority="1564">
      <formula>LEN(TRIM(P432))=0</formula>
    </cfRule>
  </conditionalFormatting>
  <conditionalFormatting sqref="P432:W432">
    <cfRule type="colorScale" priority="1563">
      <colorScale>
        <cfvo type="min"/>
        <cfvo type="max"/>
        <color rgb="FFFFEF9C"/>
        <color rgb="FFFF7128"/>
      </colorScale>
    </cfRule>
  </conditionalFormatting>
  <conditionalFormatting sqref="P434:W435">
    <cfRule type="containsBlanks" dxfId="1274" priority="1562">
      <formula>LEN(TRIM(P434))=0</formula>
    </cfRule>
  </conditionalFormatting>
  <conditionalFormatting sqref="P434:W434">
    <cfRule type="colorScale" priority="1561">
      <colorScale>
        <cfvo type="min"/>
        <cfvo type="max"/>
        <color rgb="FFFFEF9C"/>
        <color rgb="FFFF7128"/>
      </colorScale>
    </cfRule>
  </conditionalFormatting>
  <conditionalFormatting sqref="P436:W437">
    <cfRule type="containsBlanks" dxfId="1273" priority="1560">
      <formula>LEN(TRIM(P436))=0</formula>
    </cfRule>
  </conditionalFormatting>
  <conditionalFormatting sqref="P436:W436">
    <cfRule type="colorScale" priority="1559">
      <colorScale>
        <cfvo type="min"/>
        <cfvo type="max"/>
        <color rgb="FFFFEF9C"/>
        <color rgb="FFFF7128"/>
      </colorScale>
    </cfRule>
  </conditionalFormatting>
  <conditionalFormatting sqref="P438:W439">
    <cfRule type="containsBlanks" dxfId="1272" priority="1558">
      <formula>LEN(TRIM(P438))=0</formula>
    </cfRule>
  </conditionalFormatting>
  <conditionalFormatting sqref="P438:W438">
    <cfRule type="colorScale" priority="1557">
      <colorScale>
        <cfvo type="min"/>
        <cfvo type="max"/>
        <color rgb="FFFFEF9C"/>
        <color rgb="FFFF7128"/>
      </colorScale>
    </cfRule>
  </conditionalFormatting>
  <conditionalFormatting sqref="P440:W441">
    <cfRule type="containsBlanks" dxfId="1271" priority="1556">
      <formula>LEN(TRIM(P440))=0</formula>
    </cfRule>
  </conditionalFormatting>
  <conditionalFormatting sqref="P440:W440">
    <cfRule type="colorScale" priority="1555">
      <colorScale>
        <cfvo type="min"/>
        <cfvo type="max"/>
        <color rgb="FFFFEF9C"/>
        <color rgb="FFFF7128"/>
      </colorScale>
    </cfRule>
  </conditionalFormatting>
  <conditionalFormatting sqref="P442:W443">
    <cfRule type="containsBlanks" dxfId="1270" priority="1554">
      <formula>LEN(TRIM(P442))=0</formula>
    </cfRule>
  </conditionalFormatting>
  <conditionalFormatting sqref="P442:W442">
    <cfRule type="colorScale" priority="1553">
      <colorScale>
        <cfvo type="min"/>
        <cfvo type="max"/>
        <color rgb="FFFFEF9C"/>
        <color rgb="FFFF7128"/>
      </colorScale>
    </cfRule>
  </conditionalFormatting>
  <conditionalFormatting sqref="P444:W445">
    <cfRule type="containsBlanks" dxfId="1269" priority="1552">
      <formula>LEN(TRIM(P444))=0</formula>
    </cfRule>
  </conditionalFormatting>
  <conditionalFormatting sqref="P444:W444">
    <cfRule type="colorScale" priority="1551">
      <colorScale>
        <cfvo type="min"/>
        <cfvo type="max"/>
        <color rgb="FFFFEF9C"/>
        <color rgb="FFFF7128"/>
      </colorScale>
    </cfRule>
  </conditionalFormatting>
  <conditionalFormatting sqref="P446:W447">
    <cfRule type="containsBlanks" dxfId="1268" priority="1550">
      <formula>LEN(TRIM(P446))=0</formula>
    </cfRule>
  </conditionalFormatting>
  <conditionalFormatting sqref="P446:W446">
    <cfRule type="colorScale" priority="1549">
      <colorScale>
        <cfvo type="min"/>
        <cfvo type="max"/>
        <color rgb="FFFFEF9C"/>
        <color rgb="FFFF7128"/>
      </colorScale>
    </cfRule>
  </conditionalFormatting>
  <conditionalFormatting sqref="P448:W449">
    <cfRule type="containsBlanks" dxfId="1267" priority="1548">
      <formula>LEN(TRIM(P448))=0</formula>
    </cfRule>
  </conditionalFormatting>
  <conditionalFormatting sqref="P448:W448">
    <cfRule type="colorScale" priority="1547">
      <colorScale>
        <cfvo type="min"/>
        <cfvo type="max"/>
        <color rgb="FFFFEF9C"/>
        <color rgb="FFFF7128"/>
      </colorScale>
    </cfRule>
  </conditionalFormatting>
  <conditionalFormatting sqref="P450:W451">
    <cfRule type="containsBlanks" dxfId="1266" priority="1546">
      <formula>LEN(TRIM(P450))=0</formula>
    </cfRule>
  </conditionalFormatting>
  <conditionalFormatting sqref="P450:W450">
    <cfRule type="colorScale" priority="1545">
      <colorScale>
        <cfvo type="min"/>
        <cfvo type="max"/>
        <color rgb="FFFFEF9C"/>
        <color rgb="FFFF7128"/>
      </colorScale>
    </cfRule>
  </conditionalFormatting>
  <conditionalFormatting sqref="P452:W453">
    <cfRule type="containsBlanks" dxfId="1265" priority="1544">
      <formula>LEN(TRIM(P452))=0</formula>
    </cfRule>
  </conditionalFormatting>
  <conditionalFormatting sqref="P452:W452">
    <cfRule type="colorScale" priority="1543">
      <colorScale>
        <cfvo type="min"/>
        <cfvo type="max"/>
        <color rgb="FFFFEF9C"/>
        <color rgb="FFFF7128"/>
      </colorScale>
    </cfRule>
  </conditionalFormatting>
  <conditionalFormatting sqref="P454:W455">
    <cfRule type="containsBlanks" dxfId="1264" priority="1542">
      <formula>LEN(TRIM(P454))=0</formula>
    </cfRule>
  </conditionalFormatting>
  <conditionalFormatting sqref="P454:W454">
    <cfRule type="colorScale" priority="1541">
      <colorScale>
        <cfvo type="min"/>
        <cfvo type="max"/>
        <color rgb="FFFFEF9C"/>
        <color rgb="FFFF7128"/>
      </colorScale>
    </cfRule>
  </conditionalFormatting>
  <conditionalFormatting sqref="P458:W459">
    <cfRule type="containsBlanks" dxfId="1263" priority="1540">
      <formula>LEN(TRIM(P458))=0</formula>
    </cfRule>
  </conditionalFormatting>
  <conditionalFormatting sqref="P458:W458">
    <cfRule type="colorScale" priority="1539">
      <colorScale>
        <cfvo type="min"/>
        <cfvo type="max"/>
        <color rgb="FFFFEF9C"/>
        <color rgb="FFFF7128"/>
      </colorScale>
    </cfRule>
  </conditionalFormatting>
  <conditionalFormatting sqref="P460:W461">
    <cfRule type="containsBlanks" dxfId="1262" priority="1538">
      <formula>LEN(TRIM(P460))=0</formula>
    </cfRule>
  </conditionalFormatting>
  <conditionalFormatting sqref="P460:W460">
    <cfRule type="colorScale" priority="1537">
      <colorScale>
        <cfvo type="min"/>
        <cfvo type="max"/>
        <color rgb="FFFFEF9C"/>
        <color rgb="FFFF7128"/>
      </colorScale>
    </cfRule>
  </conditionalFormatting>
  <conditionalFormatting sqref="P462:W463">
    <cfRule type="containsBlanks" dxfId="1261" priority="1536">
      <formula>LEN(TRIM(P462))=0</formula>
    </cfRule>
  </conditionalFormatting>
  <conditionalFormatting sqref="P462:W462">
    <cfRule type="colorScale" priority="1535">
      <colorScale>
        <cfvo type="min"/>
        <cfvo type="max"/>
        <color rgb="FFFFEF9C"/>
        <color rgb="FFFF7128"/>
      </colorScale>
    </cfRule>
  </conditionalFormatting>
  <conditionalFormatting sqref="P464:W465">
    <cfRule type="containsBlanks" dxfId="1260" priority="1534">
      <formula>LEN(TRIM(P464))=0</formula>
    </cfRule>
  </conditionalFormatting>
  <conditionalFormatting sqref="P464:W464">
    <cfRule type="colorScale" priority="1533">
      <colorScale>
        <cfvo type="min"/>
        <cfvo type="max"/>
        <color rgb="FFFFEF9C"/>
        <color rgb="FFFF7128"/>
      </colorScale>
    </cfRule>
  </conditionalFormatting>
  <conditionalFormatting sqref="P466:W467">
    <cfRule type="containsBlanks" dxfId="1259" priority="1532">
      <formula>LEN(TRIM(P466))=0</formula>
    </cfRule>
  </conditionalFormatting>
  <conditionalFormatting sqref="P466:W466">
    <cfRule type="colorScale" priority="1531">
      <colorScale>
        <cfvo type="min"/>
        <cfvo type="max"/>
        <color rgb="FFFFEF9C"/>
        <color rgb="FFFF7128"/>
      </colorScale>
    </cfRule>
  </conditionalFormatting>
  <conditionalFormatting sqref="P468:W469">
    <cfRule type="containsBlanks" dxfId="1258" priority="1530">
      <formula>LEN(TRIM(P468))=0</formula>
    </cfRule>
  </conditionalFormatting>
  <conditionalFormatting sqref="P468:W468">
    <cfRule type="colorScale" priority="1529">
      <colorScale>
        <cfvo type="min"/>
        <cfvo type="max"/>
        <color rgb="FFFFEF9C"/>
        <color rgb="FFFF7128"/>
      </colorScale>
    </cfRule>
  </conditionalFormatting>
  <conditionalFormatting sqref="P470:W471">
    <cfRule type="containsBlanks" dxfId="1257" priority="1528">
      <formula>LEN(TRIM(P470))=0</formula>
    </cfRule>
  </conditionalFormatting>
  <conditionalFormatting sqref="P470:W470">
    <cfRule type="colorScale" priority="1527">
      <colorScale>
        <cfvo type="min"/>
        <cfvo type="max"/>
        <color rgb="FFFFEF9C"/>
        <color rgb="FFFF7128"/>
      </colorScale>
    </cfRule>
  </conditionalFormatting>
  <conditionalFormatting sqref="P472:W473">
    <cfRule type="containsBlanks" dxfId="1256" priority="1526">
      <formula>LEN(TRIM(P472))=0</formula>
    </cfRule>
  </conditionalFormatting>
  <conditionalFormatting sqref="P472:W472">
    <cfRule type="colorScale" priority="1525">
      <colorScale>
        <cfvo type="min"/>
        <cfvo type="max"/>
        <color rgb="FFFFEF9C"/>
        <color rgb="FFFF7128"/>
      </colorScale>
    </cfRule>
  </conditionalFormatting>
  <conditionalFormatting sqref="P474:W475">
    <cfRule type="containsBlanks" dxfId="1255" priority="1524">
      <formula>LEN(TRIM(P474))=0</formula>
    </cfRule>
  </conditionalFormatting>
  <conditionalFormatting sqref="P474:W474">
    <cfRule type="colorScale" priority="1523">
      <colorScale>
        <cfvo type="min"/>
        <cfvo type="max"/>
        <color rgb="FFFFEF9C"/>
        <color rgb="FFFF7128"/>
      </colorScale>
    </cfRule>
  </conditionalFormatting>
  <conditionalFormatting sqref="P476:W477">
    <cfRule type="containsBlanks" dxfId="1254" priority="1522">
      <formula>LEN(TRIM(P476))=0</formula>
    </cfRule>
  </conditionalFormatting>
  <conditionalFormatting sqref="P476:W476">
    <cfRule type="colorScale" priority="1521">
      <colorScale>
        <cfvo type="min"/>
        <cfvo type="max"/>
        <color rgb="FFFFEF9C"/>
        <color rgb="FFFF7128"/>
      </colorScale>
    </cfRule>
  </conditionalFormatting>
  <conditionalFormatting sqref="P478:W479">
    <cfRule type="containsBlanks" dxfId="1253" priority="1520">
      <formula>LEN(TRIM(P478))=0</formula>
    </cfRule>
  </conditionalFormatting>
  <conditionalFormatting sqref="P478:W478">
    <cfRule type="colorScale" priority="1519">
      <colorScale>
        <cfvo type="min"/>
        <cfvo type="max"/>
        <color rgb="FFFFEF9C"/>
        <color rgb="FFFF7128"/>
      </colorScale>
    </cfRule>
  </conditionalFormatting>
  <conditionalFormatting sqref="P456:W457">
    <cfRule type="containsBlanks" dxfId="1252" priority="1518">
      <formula>LEN(TRIM(P456))=0</formula>
    </cfRule>
  </conditionalFormatting>
  <conditionalFormatting sqref="P456:W456">
    <cfRule type="colorScale" priority="1517">
      <colorScale>
        <cfvo type="min"/>
        <cfvo type="max"/>
        <color rgb="FFFFEF9C"/>
        <color rgb="FFFF7128"/>
      </colorScale>
    </cfRule>
  </conditionalFormatting>
  <conditionalFormatting sqref="P480:W481">
    <cfRule type="containsBlanks" dxfId="1251" priority="1516">
      <formula>LEN(TRIM(P480))=0</formula>
    </cfRule>
  </conditionalFormatting>
  <conditionalFormatting sqref="P480:W480">
    <cfRule type="colorScale" priority="1515">
      <colorScale>
        <cfvo type="min"/>
        <cfvo type="max"/>
        <color rgb="FFFFEF9C"/>
        <color rgb="FFFF7128"/>
      </colorScale>
    </cfRule>
  </conditionalFormatting>
  <conditionalFormatting sqref="P482:W483">
    <cfRule type="containsBlanks" dxfId="1250" priority="1514">
      <formula>LEN(TRIM(P482))=0</formula>
    </cfRule>
  </conditionalFormatting>
  <conditionalFormatting sqref="P482:W482">
    <cfRule type="colorScale" priority="1513">
      <colorScale>
        <cfvo type="min"/>
        <cfvo type="max"/>
        <color rgb="FFFFEF9C"/>
        <color rgb="FFFF7128"/>
      </colorScale>
    </cfRule>
  </conditionalFormatting>
  <conditionalFormatting sqref="P484:W485">
    <cfRule type="containsBlanks" dxfId="1249" priority="1512">
      <formula>LEN(TRIM(P484))=0</formula>
    </cfRule>
  </conditionalFormatting>
  <conditionalFormatting sqref="P484:W484">
    <cfRule type="colorScale" priority="1511">
      <colorScale>
        <cfvo type="min"/>
        <cfvo type="max"/>
        <color rgb="FFFFEF9C"/>
        <color rgb="FFFF7128"/>
      </colorScale>
    </cfRule>
  </conditionalFormatting>
  <conditionalFormatting sqref="P486:W487">
    <cfRule type="containsBlanks" dxfId="1248" priority="1510">
      <formula>LEN(TRIM(P486))=0</formula>
    </cfRule>
  </conditionalFormatting>
  <conditionalFormatting sqref="P486:W486">
    <cfRule type="colorScale" priority="1509">
      <colorScale>
        <cfvo type="min"/>
        <cfvo type="max"/>
        <color rgb="FFFFEF9C"/>
        <color rgb="FFFF7128"/>
      </colorScale>
    </cfRule>
  </conditionalFormatting>
  <conditionalFormatting sqref="P488:W489">
    <cfRule type="containsBlanks" dxfId="1247" priority="1508">
      <formula>LEN(TRIM(P488))=0</formula>
    </cfRule>
  </conditionalFormatting>
  <conditionalFormatting sqref="P488:W488">
    <cfRule type="colorScale" priority="1507">
      <colorScale>
        <cfvo type="min"/>
        <cfvo type="max"/>
        <color rgb="FFFFEF9C"/>
        <color rgb="FFFF7128"/>
      </colorScale>
    </cfRule>
  </conditionalFormatting>
  <conditionalFormatting sqref="P490:W491">
    <cfRule type="containsBlanks" dxfId="1246" priority="1506">
      <formula>LEN(TRIM(P490))=0</formula>
    </cfRule>
  </conditionalFormatting>
  <conditionalFormatting sqref="P490:W490">
    <cfRule type="colorScale" priority="1505">
      <colorScale>
        <cfvo type="min"/>
        <cfvo type="max"/>
        <color rgb="FFFFEF9C"/>
        <color rgb="FFFF7128"/>
      </colorScale>
    </cfRule>
  </conditionalFormatting>
  <conditionalFormatting sqref="P492:W493">
    <cfRule type="containsBlanks" dxfId="1245" priority="1504">
      <formula>LEN(TRIM(P492))=0</formula>
    </cfRule>
  </conditionalFormatting>
  <conditionalFormatting sqref="P492:W492">
    <cfRule type="colorScale" priority="1503">
      <colorScale>
        <cfvo type="min"/>
        <cfvo type="max"/>
        <color rgb="FFFFEF9C"/>
        <color rgb="FFFF7128"/>
      </colorScale>
    </cfRule>
  </conditionalFormatting>
  <conditionalFormatting sqref="P494:W495">
    <cfRule type="containsBlanks" dxfId="1244" priority="1502">
      <formula>LEN(TRIM(P494))=0</formula>
    </cfRule>
  </conditionalFormatting>
  <conditionalFormatting sqref="P494:W494">
    <cfRule type="colorScale" priority="1501">
      <colorScale>
        <cfvo type="min"/>
        <cfvo type="max"/>
        <color rgb="FFFFEF9C"/>
        <color rgb="FFFF7128"/>
      </colorScale>
    </cfRule>
  </conditionalFormatting>
  <conditionalFormatting sqref="P496:W497">
    <cfRule type="containsBlanks" dxfId="1243" priority="1500">
      <formula>LEN(TRIM(P496))=0</formula>
    </cfRule>
  </conditionalFormatting>
  <conditionalFormatting sqref="P496:W496">
    <cfRule type="colorScale" priority="1499">
      <colorScale>
        <cfvo type="min"/>
        <cfvo type="max"/>
        <color rgb="FFFFEF9C"/>
        <color rgb="FFFF7128"/>
      </colorScale>
    </cfRule>
  </conditionalFormatting>
  <conditionalFormatting sqref="P498:W499">
    <cfRule type="containsBlanks" dxfId="1242" priority="1498">
      <formula>LEN(TRIM(P498))=0</formula>
    </cfRule>
  </conditionalFormatting>
  <conditionalFormatting sqref="P498:W498">
    <cfRule type="colorScale" priority="1497">
      <colorScale>
        <cfvo type="min"/>
        <cfvo type="max"/>
        <color rgb="FFFFEF9C"/>
        <color rgb="FFFF7128"/>
      </colorScale>
    </cfRule>
  </conditionalFormatting>
  <conditionalFormatting sqref="P500:W501">
    <cfRule type="containsBlanks" dxfId="1241" priority="1496">
      <formula>LEN(TRIM(P500))=0</formula>
    </cfRule>
  </conditionalFormatting>
  <conditionalFormatting sqref="P500:W500">
    <cfRule type="colorScale" priority="1495">
      <colorScale>
        <cfvo type="min"/>
        <cfvo type="max"/>
        <color rgb="FFFFEF9C"/>
        <color rgb="FFFF7128"/>
      </colorScale>
    </cfRule>
  </conditionalFormatting>
  <conditionalFormatting sqref="P502:W503">
    <cfRule type="containsBlanks" dxfId="1240" priority="1494">
      <formula>LEN(TRIM(P502))=0</formula>
    </cfRule>
  </conditionalFormatting>
  <conditionalFormatting sqref="P502:W502">
    <cfRule type="colorScale" priority="1493">
      <colorScale>
        <cfvo type="min"/>
        <cfvo type="max"/>
        <color rgb="FFFFEF9C"/>
        <color rgb="FFFF7128"/>
      </colorScale>
    </cfRule>
  </conditionalFormatting>
  <conditionalFormatting sqref="P504:W505">
    <cfRule type="containsBlanks" dxfId="1239" priority="1492">
      <formula>LEN(TRIM(P504))=0</formula>
    </cfRule>
  </conditionalFormatting>
  <conditionalFormatting sqref="P504:W504">
    <cfRule type="colorScale" priority="1491">
      <colorScale>
        <cfvo type="min"/>
        <cfvo type="max"/>
        <color rgb="FFFFEF9C"/>
        <color rgb="FFFF7128"/>
      </colorScale>
    </cfRule>
  </conditionalFormatting>
  <conditionalFormatting sqref="P506:W507">
    <cfRule type="containsBlanks" dxfId="1238" priority="1490">
      <formula>LEN(TRIM(P506))=0</formula>
    </cfRule>
  </conditionalFormatting>
  <conditionalFormatting sqref="P506:W506">
    <cfRule type="colorScale" priority="1489">
      <colorScale>
        <cfvo type="min"/>
        <cfvo type="max"/>
        <color rgb="FFFFEF9C"/>
        <color rgb="FFFF7128"/>
      </colorScale>
    </cfRule>
  </conditionalFormatting>
  <conditionalFormatting sqref="F92:M93">
    <cfRule type="containsBlanks" dxfId="1237" priority="1480">
      <formula>LEN(TRIM(F92))=0</formula>
    </cfRule>
  </conditionalFormatting>
  <conditionalFormatting sqref="L92:M92">
    <cfRule type="expression" dxfId="1236" priority="1478">
      <formula>AE92=1</formula>
    </cfRule>
  </conditionalFormatting>
  <conditionalFormatting sqref="F92:M92">
    <cfRule type="colorScale" priority="1479">
      <colorScale>
        <cfvo type="min"/>
        <cfvo type="max"/>
        <color rgb="FFFFEF9C"/>
        <color rgb="FFFF7128"/>
      </colorScale>
    </cfRule>
  </conditionalFormatting>
  <conditionalFormatting sqref="F95:M95">
    <cfRule type="containsBlanks" dxfId="1235" priority="1477">
      <formula>LEN(TRIM(F95))=0</formula>
    </cfRule>
  </conditionalFormatting>
  <conditionalFormatting sqref="F94:M94">
    <cfRule type="colorScale" priority="1475">
      <colorScale>
        <cfvo type="min"/>
        <cfvo type="max"/>
        <color rgb="FFFFEF9C"/>
        <color rgb="FFFF7128"/>
      </colorScale>
    </cfRule>
    <cfRule type="containsBlanks" dxfId="1234" priority="1476">
      <formula>LEN(TRIM(F94))=0</formula>
    </cfRule>
  </conditionalFormatting>
  <conditionalFormatting sqref="H94:I94">
    <cfRule type="expression" dxfId="1233" priority="1474">
      <formula>Z94=1</formula>
    </cfRule>
  </conditionalFormatting>
  <conditionalFormatting sqref="F94:G94">
    <cfRule type="expression" dxfId="1232" priority="1473">
      <formula>Y94=1</formula>
    </cfRule>
  </conditionalFormatting>
  <conditionalFormatting sqref="J94:K94">
    <cfRule type="expression" dxfId="1231" priority="1472">
      <formula>AA94=1</formula>
    </cfRule>
  </conditionalFormatting>
  <conditionalFormatting sqref="L94:M94">
    <cfRule type="expression" dxfId="1230" priority="1471">
      <formula>AB94=1</formula>
    </cfRule>
  </conditionalFormatting>
  <conditionalFormatting sqref="F97:M97">
    <cfRule type="containsBlanks" dxfId="1229" priority="1470">
      <formula>LEN(TRIM(F97))=0</formula>
    </cfRule>
  </conditionalFormatting>
  <conditionalFormatting sqref="F96:M96">
    <cfRule type="colorScale" priority="1468">
      <colorScale>
        <cfvo type="min"/>
        <cfvo type="max"/>
        <color rgb="FFFFEF9C"/>
        <color rgb="FFFF7128"/>
      </colorScale>
    </cfRule>
    <cfRule type="containsBlanks" dxfId="1228" priority="1469">
      <formula>LEN(TRIM(F96))=0</formula>
    </cfRule>
  </conditionalFormatting>
  <conditionalFormatting sqref="H96:I96">
    <cfRule type="expression" dxfId="1227" priority="1467">
      <formula>Z96=1</formula>
    </cfRule>
  </conditionalFormatting>
  <conditionalFormatting sqref="F96:G96">
    <cfRule type="expression" dxfId="1226" priority="1466">
      <formula>Y96=1</formula>
    </cfRule>
  </conditionalFormatting>
  <conditionalFormatting sqref="J96:K96">
    <cfRule type="expression" dxfId="1225" priority="1465">
      <formula>AA96=1</formula>
    </cfRule>
  </conditionalFormatting>
  <conditionalFormatting sqref="L96:M96">
    <cfRule type="expression" dxfId="1224" priority="1464">
      <formula>AB96=1</formula>
    </cfRule>
  </conditionalFormatting>
  <conditionalFormatting sqref="F99:M99">
    <cfRule type="containsBlanks" dxfId="1223" priority="1463">
      <formula>LEN(TRIM(F99))=0</formula>
    </cfRule>
  </conditionalFormatting>
  <conditionalFormatting sqref="F98:M98">
    <cfRule type="colorScale" priority="1461">
      <colorScale>
        <cfvo type="min"/>
        <cfvo type="max"/>
        <color rgb="FFFFEF9C"/>
        <color rgb="FFFF7128"/>
      </colorScale>
    </cfRule>
    <cfRule type="containsBlanks" dxfId="1222" priority="1462">
      <formula>LEN(TRIM(F98))=0</formula>
    </cfRule>
  </conditionalFormatting>
  <conditionalFormatting sqref="H98:I98">
    <cfRule type="expression" dxfId="1221" priority="1460">
      <formula>Z98=1</formula>
    </cfRule>
  </conditionalFormatting>
  <conditionalFormatting sqref="F98:G98">
    <cfRule type="expression" dxfId="1220" priority="1459">
      <formula>Y98=1</formula>
    </cfRule>
  </conditionalFormatting>
  <conditionalFormatting sqref="J98:K98">
    <cfRule type="expression" dxfId="1219" priority="1458">
      <formula>AA98=1</formula>
    </cfRule>
  </conditionalFormatting>
  <conditionalFormatting sqref="L98:M98">
    <cfRule type="expression" dxfId="1218" priority="1457">
      <formula>AB98=1</formula>
    </cfRule>
  </conditionalFormatting>
  <conditionalFormatting sqref="F101:M101">
    <cfRule type="containsBlanks" dxfId="1217" priority="1456">
      <formula>LEN(TRIM(F101))=0</formula>
    </cfRule>
  </conditionalFormatting>
  <conditionalFormatting sqref="F100:M100">
    <cfRule type="colorScale" priority="1454">
      <colorScale>
        <cfvo type="min"/>
        <cfvo type="max"/>
        <color rgb="FFFFEF9C"/>
        <color rgb="FFFF7128"/>
      </colorScale>
    </cfRule>
    <cfRule type="containsBlanks" dxfId="1216" priority="1455">
      <formula>LEN(TRIM(F100))=0</formula>
    </cfRule>
  </conditionalFormatting>
  <conditionalFormatting sqref="H100:I100">
    <cfRule type="expression" dxfId="1215" priority="1453">
      <formula>Z100=1</formula>
    </cfRule>
  </conditionalFormatting>
  <conditionalFormatting sqref="F100:G100">
    <cfRule type="expression" dxfId="1214" priority="1452">
      <formula>Y100=1</formula>
    </cfRule>
  </conditionalFormatting>
  <conditionalFormatting sqref="J100:K100">
    <cfRule type="expression" dxfId="1213" priority="1451">
      <formula>AA100=1</formula>
    </cfRule>
  </conditionalFormatting>
  <conditionalFormatting sqref="L100:M100">
    <cfRule type="expression" dxfId="1212" priority="1450">
      <formula>AB100=1</formula>
    </cfRule>
  </conditionalFormatting>
  <conditionalFormatting sqref="F103:M103">
    <cfRule type="containsBlanks" dxfId="1211" priority="1449">
      <formula>LEN(TRIM(F103))=0</formula>
    </cfRule>
  </conditionalFormatting>
  <conditionalFormatting sqref="F102:M102">
    <cfRule type="colorScale" priority="1447">
      <colorScale>
        <cfvo type="min"/>
        <cfvo type="max"/>
        <color rgb="FFFFEF9C"/>
        <color rgb="FFFF7128"/>
      </colorScale>
    </cfRule>
    <cfRule type="containsBlanks" dxfId="1210" priority="1448">
      <formula>LEN(TRIM(F102))=0</formula>
    </cfRule>
  </conditionalFormatting>
  <conditionalFormatting sqref="H102:I102">
    <cfRule type="expression" dxfId="1209" priority="1446">
      <formula>Z102=1</formula>
    </cfRule>
  </conditionalFormatting>
  <conditionalFormatting sqref="F102:G102">
    <cfRule type="expression" dxfId="1208" priority="1445">
      <formula>Y102=1</formula>
    </cfRule>
  </conditionalFormatting>
  <conditionalFormatting sqref="J102:K102">
    <cfRule type="expression" dxfId="1207" priority="1444">
      <formula>AA102=1</formula>
    </cfRule>
  </conditionalFormatting>
  <conditionalFormatting sqref="L102:M102">
    <cfRule type="expression" dxfId="1206" priority="1443">
      <formula>AB102=1</formula>
    </cfRule>
  </conditionalFormatting>
  <conditionalFormatting sqref="F105:M105">
    <cfRule type="containsBlanks" dxfId="1205" priority="1442">
      <formula>LEN(TRIM(F105))=0</formula>
    </cfRule>
  </conditionalFormatting>
  <conditionalFormatting sqref="F104:M104">
    <cfRule type="colorScale" priority="1440">
      <colorScale>
        <cfvo type="min"/>
        <cfvo type="max"/>
        <color rgb="FFFFEF9C"/>
        <color rgb="FFFF7128"/>
      </colorScale>
    </cfRule>
    <cfRule type="containsBlanks" dxfId="1204" priority="1441">
      <formula>LEN(TRIM(F104))=0</formula>
    </cfRule>
  </conditionalFormatting>
  <conditionalFormatting sqref="H104:I104">
    <cfRule type="expression" dxfId="1203" priority="1439">
      <formula>Z104=1</formula>
    </cfRule>
  </conditionalFormatting>
  <conditionalFormatting sqref="F104:G104">
    <cfRule type="expression" dxfId="1202" priority="1438">
      <formula>Y104=1</formula>
    </cfRule>
  </conditionalFormatting>
  <conditionalFormatting sqref="J104:K104">
    <cfRule type="expression" dxfId="1201" priority="1437">
      <formula>AA104=1</formula>
    </cfRule>
  </conditionalFormatting>
  <conditionalFormatting sqref="L104:M104">
    <cfRule type="expression" dxfId="1200" priority="1436">
      <formula>AB104=1</formula>
    </cfRule>
  </conditionalFormatting>
  <conditionalFormatting sqref="F107:M107">
    <cfRule type="containsBlanks" dxfId="1199" priority="1435">
      <formula>LEN(TRIM(F107))=0</formula>
    </cfRule>
  </conditionalFormatting>
  <conditionalFormatting sqref="F106:M106">
    <cfRule type="colorScale" priority="1433">
      <colorScale>
        <cfvo type="min"/>
        <cfvo type="max"/>
        <color rgb="FFFFEF9C"/>
        <color rgb="FFFF7128"/>
      </colorScale>
    </cfRule>
    <cfRule type="containsBlanks" dxfId="1198" priority="1434">
      <formula>LEN(TRIM(F106))=0</formula>
    </cfRule>
  </conditionalFormatting>
  <conditionalFormatting sqref="H106:I106">
    <cfRule type="expression" dxfId="1197" priority="1432">
      <formula>Z106=1</formula>
    </cfRule>
  </conditionalFormatting>
  <conditionalFormatting sqref="F106:G106">
    <cfRule type="expression" dxfId="1196" priority="1431">
      <formula>Y106=1</formula>
    </cfRule>
  </conditionalFormatting>
  <conditionalFormatting sqref="J106:K106">
    <cfRule type="expression" dxfId="1195" priority="1430">
      <formula>AA106=1</formula>
    </cfRule>
  </conditionalFormatting>
  <conditionalFormatting sqref="L106:M106">
    <cfRule type="expression" dxfId="1194" priority="1429">
      <formula>AB106=1</formula>
    </cfRule>
  </conditionalFormatting>
  <conditionalFormatting sqref="F109:M109">
    <cfRule type="containsBlanks" dxfId="1193" priority="1428">
      <formula>LEN(TRIM(F109))=0</formula>
    </cfRule>
  </conditionalFormatting>
  <conditionalFormatting sqref="F108:M108">
    <cfRule type="colorScale" priority="1426">
      <colorScale>
        <cfvo type="min"/>
        <cfvo type="max"/>
        <color rgb="FFFFEF9C"/>
        <color rgb="FFFF7128"/>
      </colorScale>
    </cfRule>
    <cfRule type="containsBlanks" dxfId="1192" priority="1427">
      <formula>LEN(TRIM(F108))=0</formula>
    </cfRule>
  </conditionalFormatting>
  <conditionalFormatting sqref="H108:I108">
    <cfRule type="expression" dxfId="1191" priority="1425">
      <formula>Z108=1</formula>
    </cfRule>
  </conditionalFormatting>
  <conditionalFormatting sqref="F108:G108">
    <cfRule type="expression" dxfId="1190" priority="1424">
      <formula>Y108=1</formula>
    </cfRule>
  </conditionalFormatting>
  <conditionalFormatting sqref="J108:K108">
    <cfRule type="expression" dxfId="1189" priority="1423">
      <formula>AA108=1</formula>
    </cfRule>
  </conditionalFormatting>
  <conditionalFormatting sqref="L108:M108">
    <cfRule type="expression" dxfId="1188" priority="1422">
      <formula>AB108=1</formula>
    </cfRule>
  </conditionalFormatting>
  <conditionalFormatting sqref="F111:M111">
    <cfRule type="containsBlanks" dxfId="1187" priority="1421">
      <formula>LEN(TRIM(F111))=0</formula>
    </cfRule>
  </conditionalFormatting>
  <conditionalFormatting sqref="F110:M110">
    <cfRule type="colorScale" priority="1419">
      <colorScale>
        <cfvo type="min"/>
        <cfvo type="max"/>
        <color rgb="FFFFEF9C"/>
        <color rgb="FFFF7128"/>
      </colorScale>
    </cfRule>
    <cfRule type="containsBlanks" dxfId="1186" priority="1420">
      <formula>LEN(TRIM(F110))=0</formula>
    </cfRule>
  </conditionalFormatting>
  <conditionalFormatting sqref="H110:I110">
    <cfRule type="expression" dxfId="1185" priority="1418">
      <formula>Z110=1</formula>
    </cfRule>
  </conditionalFormatting>
  <conditionalFormatting sqref="F110:G110">
    <cfRule type="expression" dxfId="1184" priority="1417">
      <formula>Y110=1</formula>
    </cfRule>
  </conditionalFormatting>
  <conditionalFormatting sqref="J110:K110">
    <cfRule type="expression" dxfId="1183" priority="1416">
      <formula>AA110=1</formula>
    </cfRule>
  </conditionalFormatting>
  <conditionalFormatting sqref="L110:M110">
    <cfRule type="expression" dxfId="1182" priority="1415">
      <formula>AB110=1</formula>
    </cfRule>
  </conditionalFormatting>
  <conditionalFormatting sqref="F113:M113">
    <cfRule type="containsBlanks" dxfId="1181" priority="1414">
      <formula>LEN(TRIM(F113))=0</formula>
    </cfRule>
  </conditionalFormatting>
  <conditionalFormatting sqref="F112:M112">
    <cfRule type="colorScale" priority="1412">
      <colorScale>
        <cfvo type="min"/>
        <cfvo type="max"/>
        <color rgb="FFFFEF9C"/>
        <color rgb="FFFF7128"/>
      </colorScale>
    </cfRule>
    <cfRule type="containsBlanks" dxfId="1180" priority="1413">
      <formula>LEN(TRIM(F112))=0</formula>
    </cfRule>
  </conditionalFormatting>
  <conditionalFormatting sqref="H112:I112">
    <cfRule type="expression" dxfId="1179" priority="1411">
      <formula>Z112=1</formula>
    </cfRule>
  </conditionalFormatting>
  <conditionalFormatting sqref="F112:G112">
    <cfRule type="expression" dxfId="1178" priority="1410">
      <formula>Y112=1</formula>
    </cfRule>
  </conditionalFormatting>
  <conditionalFormatting sqref="J112:K112">
    <cfRule type="expression" dxfId="1177" priority="1409">
      <formula>AA112=1</formula>
    </cfRule>
  </conditionalFormatting>
  <conditionalFormatting sqref="L112:M112">
    <cfRule type="expression" dxfId="1176" priority="1408">
      <formula>AB112=1</formula>
    </cfRule>
  </conditionalFormatting>
  <conditionalFormatting sqref="F115:M115">
    <cfRule type="containsBlanks" dxfId="1175" priority="1407">
      <formula>LEN(TRIM(F115))=0</formula>
    </cfRule>
  </conditionalFormatting>
  <conditionalFormatting sqref="F114:M114">
    <cfRule type="colorScale" priority="1405">
      <colorScale>
        <cfvo type="min"/>
        <cfvo type="max"/>
        <color rgb="FFFFEF9C"/>
        <color rgb="FFFF7128"/>
      </colorScale>
    </cfRule>
    <cfRule type="containsBlanks" dxfId="1174" priority="1406">
      <formula>LEN(TRIM(F114))=0</formula>
    </cfRule>
  </conditionalFormatting>
  <conditionalFormatting sqref="H114:I114">
    <cfRule type="expression" dxfId="1173" priority="1404">
      <formula>Z114=1</formula>
    </cfRule>
  </conditionalFormatting>
  <conditionalFormatting sqref="F114:G114">
    <cfRule type="expression" dxfId="1172" priority="1403">
      <formula>Y114=1</formula>
    </cfRule>
  </conditionalFormatting>
  <conditionalFormatting sqref="J114:K114">
    <cfRule type="expression" dxfId="1171" priority="1402">
      <formula>AA114=1</formula>
    </cfRule>
  </conditionalFormatting>
  <conditionalFormatting sqref="L114:M114">
    <cfRule type="expression" dxfId="1170" priority="1401">
      <formula>AB114=1</formula>
    </cfRule>
  </conditionalFormatting>
  <conditionalFormatting sqref="F117:M117">
    <cfRule type="containsBlanks" dxfId="1169" priority="1400">
      <formula>LEN(TRIM(F117))=0</formula>
    </cfRule>
  </conditionalFormatting>
  <conditionalFormatting sqref="F116:M116">
    <cfRule type="colorScale" priority="1398">
      <colorScale>
        <cfvo type="min"/>
        <cfvo type="max"/>
        <color rgb="FFFFEF9C"/>
        <color rgb="FFFF7128"/>
      </colorScale>
    </cfRule>
    <cfRule type="containsBlanks" dxfId="1168" priority="1399">
      <formula>LEN(TRIM(F116))=0</formula>
    </cfRule>
  </conditionalFormatting>
  <conditionalFormatting sqref="H116:I116">
    <cfRule type="expression" dxfId="1167" priority="1397">
      <formula>Z116=1</formula>
    </cfRule>
  </conditionalFormatting>
  <conditionalFormatting sqref="F116:G116">
    <cfRule type="expression" dxfId="1166" priority="1396">
      <formula>Y116=1</formula>
    </cfRule>
  </conditionalFormatting>
  <conditionalFormatting sqref="J116:K116">
    <cfRule type="expression" dxfId="1165" priority="1395">
      <formula>AA116=1</formula>
    </cfRule>
  </conditionalFormatting>
  <conditionalFormatting sqref="L116:M116">
    <cfRule type="expression" dxfId="1164" priority="1394">
      <formula>AB116=1</formula>
    </cfRule>
  </conditionalFormatting>
  <conditionalFormatting sqref="F119:M119">
    <cfRule type="containsBlanks" dxfId="1163" priority="1393">
      <formula>LEN(TRIM(F119))=0</formula>
    </cfRule>
  </conditionalFormatting>
  <conditionalFormatting sqref="F118:M118">
    <cfRule type="colorScale" priority="1391">
      <colorScale>
        <cfvo type="min"/>
        <cfvo type="max"/>
        <color rgb="FFFFEF9C"/>
        <color rgb="FFFF7128"/>
      </colorScale>
    </cfRule>
    <cfRule type="containsBlanks" dxfId="1162" priority="1392">
      <formula>LEN(TRIM(F118))=0</formula>
    </cfRule>
  </conditionalFormatting>
  <conditionalFormatting sqref="H118:I118">
    <cfRule type="expression" dxfId="1161" priority="1390">
      <formula>Z118=1</formula>
    </cfRule>
  </conditionalFormatting>
  <conditionalFormatting sqref="F118:G118">
    <cfRule type="expression" dxfId="1160" priority="1389">
      <formula>Y118=1</formula>
    </cfRule>
  </conditionalFormatting>
  <conditionalFormatting sqref="J118:K118">
    <cfRule type="expression" dxfId="1159" priority="1388">
      <formula>AA118=1</formula>
    </cfRule>
  </conditionalFormatting>
  <conditionalFormatting sqref="L118:M118">
    <cfRule type="expression" dxfId="1158" priority="1387">
      <formula>AB118=1</formula>
    </cfRule>
  </conditionalFormatting>
  <conditionalFormatting sqref="F121:M121">
    <cfRule type="containsBlanks" dxfId="1157" priority="1386">
      <formula>LEN(TRIM(F121))=0</formula>
    </cfRule>
  </conditionalFormatting>
  <conditionalFormatting sqref="F120:M120">
    <cfRule type="colorScale" priority="1384">
      <colorScale>
        <cfvo type="min"/>
        <cfvo type="max"/>
        <color rgb="FFFFEF9C"/>
        <color rgb="FFFF7128"/>
      </colorScale>
    </cfRule>
    <cfRule type="containsBlanks" dxfId="1156" priority="1385">
      <formula>LEN(TRIM(F120))=0</formula>
    </cfRule>
  </conditionalFormatting>
  <conditionalFormatting sqref="H120:I120">
    <cfRule type="expression" dxfId="1155" priority="1383">
      <formula>Z120=1</formula>
    </cfRule>
  </conditionalFormatting>
  <conditionalFormatting sqref="F120:G120">
    <cfRule type="expression" dxfId="1154" priority="1382">
      <formula>Y120=1</formula>
    </cfRule>
  </conditionalFormatting>
  <conditionalFormatting sqref="J120:K120">
    <cfRule type="expression" dxfId="1153" priority="1381">
      <formula>AA120=1</formula>
    </cfRule>
  </conditionalFormatting>
  <conditionalFormatting sqref="L120:M120">
    <cfRule type="expression" dxfId="1152" priority="1380">
      <formula>AB120=1</formula>
    </cfRule>
  </conditionalFormatting>
  <conditionalFormatting sqref="F123:M123">
    <cfRule type="containsBlanks" dxfId="1151" priority="1379">
      <formula>LEN(TRIM(F123))=0</formula>
    </cfRule>
  </conditionalFormatting>
  <conditionalFormatting sqref="F122:M122">
    <cfRule type="colorScale" priority="1377">
      <colorScale>
        <cfvo type="min"/>
        <cfvo type="max"/>
        <color rgb="FFFFEF9C"/>
        <color rgb="FFFF7128"/>
      </colorScale>
    </cfRule>
    <cfRule type="containsBlanks" dxfId="1150" priority="1378">
      <formula>LEN(TRIM(F122))=0</formula>
    </cfRule>
  </conditionalFormatting>
  <conditionalFormatting sqref="H122:I122">
    <cfRule type="expression" dxfId="1149" priority="1376">
      <formula>Z122=1</formula>
    </cfRule>
  </conditionalFormatting>
  <conditionalFormatting sqref="F122:G122">
    <cfRule type="expression" dxfId="1148" priority="1375">
      <formula>Y122=1</formula>
    </cfRule>
  </conditionalFormatting>
  <conditionalFormatting sqref="J122:K122">
    <cfRule type="expression" dxfId="1147" priority="1374">
      <formula>AA122=1</formula>
    </cfRule>
  </conditionalFormatting>
  <conditionalFormatting sqref="L122:M122">
    <cfRule type="expression" dxfId="1146" priority="1373">
      <formula>AB122=1</formula>
    </cfRule>
  </conditionalFormatting>
  <conditionalFormatting sqref="F125:M125">
    <cfRule type="containsBlanks" dxfId="1145" priority="1372">
      <formula>LEN(TRIM(F125))=0</formula>
    </cfRule>
  </conditionalFormatting>
  <conditionalFormatting sqref="F124:M124">
    <cfRule type="colorScale" priority="1370">
      <colorScale>
        <cfvo type="min"/>
        <cfvo type="max"/>
        <color rgb="FFFFEF9C"/>
        <color rgb="FFFF7128"/>
      </colorScale>
    </cfRule>
    <cfRule type="containsBlanks" dxfId="1144" priority="1371">
      <formula>LEN(TRIM(F124))=0</formula>
    </cfRule>
  </conditionalFormatting>
  <conditionalFormatting sqref="H124:I124">
    <cfRule type="expression" dxfId="1143" priority="1369">
      <formula>Z124=1</formula>
    </cfRule>
  </conditionalFormatting>
  <conditionalFormatting sqref="F124:G124">
    <cfRule type="expression" dxfId="1142" priority="1368">
      <formula>Y124=1</formula>
    </cfRule>
  </conditionalFormatting>
  <conditionalFormatting sqref="J124:K124">
    <cfRule type="expression" dxfId="1141" priority="1367">
      <formula>AA124=1</formula>
    </cfRule>
  </conditionalFormatting>
  <conditionalFormatting sqref="L124:M124">
    <cfRule type="expression" dxfId="1140" priority="1366">
      <formula>AB124=1</formula>
    </cfRule>
  </conditionalFormatting>
  <conditionalFormatting sqref="F127:M127">
    <cfRule type="containsBlanks" dxfId="1139" priority="1365">
      <formula>LEN(TRIM(F127))=0</formula>
    </cfRule>
  </conditionalFormatting>
  <conditionalFormatting sqref="F126:M126">
    <cfRule type="colorScale" priority="1363">
      <colorScale>
        <cfvo type="min"/>
        <cfvo type="max"/>
        <color rgb="FFFFEF9C"/>
        <color rgb="FFFF7128"/>
      </colorScale>
    </cfRule>
    <cfRule type="containsBlanks" dxfId="1138" priority="1364">
      <formula>LEN(TRIM(F126))=0</formula>
    </cfRule>
  </conditionalFormatting>
  <conditionalFormatting sqref="H126:I126">
    <cfRule type="expression" dxfId="1137" priority="1362">
      <formula>Z126=1</formula>
    </cfRule>
  </conditionalFormatting>
  <conditionalFormatting sqref="F126:G126">
    <cfRule type="expression" dxfId="1136" priority="1361">
      <formula>Y126=1</formula>
    </cfRule>
  </conditionalFormatting>
  <conditionalFormatting sqref="J126:K126">
    <cfRule type="expression" dxfId="1135" priority="1360">
      <formula>AA126=1</formula>
    </cfRule>
  </conditionalFormatting>
  <conditionalFormatting sqref="L126:M126">
    <cfRule type="expression" dxfId="1134" priority="1359">
      <formula>AB126=1</formula>
    </cfRule>
  </conditionalFormatting>
  <conditionalFormatting sqref="F129:M129">
    <cfRule type="containsBlanks" dxfId="1133" priority="1358">
      <formula>LEN(TRIM(F129))=0</formula>
    </cfRule>
  </conditionalFormatting>
  <conditionalFormatting sqref="F128:M128">
    <cfRule type="colorScale" priority="1356">
      <colorScale>
        <cfvo type="min"/>
        <cfvo type="max"/>
        <color rgb="FFFFEF9C"/>
        <color rgb="FFFF7128"/>
      </colorScale>
    </cfRule>
    <cfRule type="containsBlanks" dxfId="1132" priority="1357">
      <formula>LEN(TRIM(F128))=0</formula>
    </cfRule>
  </conditionalFormatting>
  <conditionalFormatting sqref="H128:I128">
    <cfRule type="expression" dxfId="1131" priority="1355">
      <formula>Z128=1</formula>
    </cfRule>
  </conditionalFormatting>
  <conditionalFormatting sqref="F128:G128">
    <cfRule type="expression" dxfId="1130" priority="1354">
      <formula>Y128=1</formula>
    </cfRule>
  </conditionalFormatting>
  <conditionalFormatting sqref="J128:K128">
    <cfRule type="expression" dxfId="1129" priority="1353">
      <formula>AA128=1</formula>
    </cfRule>
  </conditionalFormatting>
  <conditionalFormatting sqref="L128:M128">
    <cfRule type="expression" dxfId="1128" priority="1352">
      <formula>AB128=1</formula>
    </cfRule>
  </conditionalFormatting>
  <conditionalFormatting sqref="F131:M131">
    <cfRule type="containsBlanks" dxfId="1127" priority="1351">
      <formula>LEN(TRIM(F131))=0</formula>
    </cfRule>
  </conditionalFormatting>
  <conditionalFormatting sqref="F130:M130">
    <cfRule type="colorScale" priority="1349">
      <colorScale>
        <cfvo type="min"/>
        <cfvo type="max"/>
        <color rgb="FFFFEF9C"/>
        <color rgb="FFFF7128"/>
      </colorScale>
    </cfRule>
    <cfRule type="containsBlanks" dxfId="1126" priority="1350">
      <formula>LEN(TRIM(F130))=0</formula>
    </cfRule>
  </conditionalFormatting>
  <conditionalFormatting sqref="H130:I130">
    <cfRule type="expression" dxfId="1125" priority="1348">
      <formula>Z130=1</formula>
    </cfRule>
  </conditionalFormatting>
  <conditionalFormatting sqref="F130:G130">
    <cfRule type="expression" dxfId="1124" priority="1347">
      <formula>Y130=1</formula>
    </cfRule>
  </conditionalFormatting>
  <conditionalFormatting sqref="J130:K130">
    <cfRule type="expression" dxfId="1123" priority="1346">
      <formula>AA130=1</formula>
    </cfRule>
  </conditionalFormatting>
  <conditionalFormatting sqref="L130:M130">
    <cfRule type="expression" dxfId="1122" priority="1345">
      <formula>AB130=1</formula>
    </cfRule>
  </conditionalFormatting>
  <conditionalFormatting sqref="F133:M133">
    <cfRule type="containsBlanks" dxfId="1121" priority="1344">
      <formula>LEN(TRIM(F133))=0</formula>
    </cfRule>
  </conditionalFormatting>
  <conditionalFormatting sqref="F132:M132">
    <cfRule type="colorScale" priority="1342">
      <colorScale>
        <cfvo type="min"/>
        <cfvo type="max"/>
        <color rgb="FFFFEF9C"/>
        <color rgb="FFFF7128"/>
      </colorScale>
    </cfRule>
    <cfRule type="containsBlanks" dxfId="1120" priority="1343">
      <formula>LEN(TRIM(F132))=0</formula>
    </cfRule>
  </conditionalFormatting>
  <conditionalFormatting sqref="H132:I132">
    <cfRule type="expression" dxfId="1119" priority="1341">
      <formula>Z132=1</formula>
    </cfRule>
  </conditionalFormatting>
  <conditionalFormatting sqref="F132:G132">
    <cfRule type="expression" dxfId="1118" priority="1340">
      <formula>Y132=1</formula>
    </cfRule>
  </conditionalFormatting>
  <conditionalFormatting sqref="J132:K132">
    <cfRule type="expression" dxfId="1117" priority="1339">
      <formula>AA132=1</formula>
    </cfRule>
  </conditionalFormatting>
  <conditionalFormatting sqref="L132:M132">
    <cfRule type="expression" dxfId="1116" priority="1338">
      <formula>AB132=1</formula>
    </cfRule>
  </conditionalFormatting>
  <conditionalFormatting sqref="F135:M135">
    <cfRule type="containsBlanks" dxfId="1115" priority="1337">
      <formula>LEN(TRIM(F135))=0</formula>
    </cfRule>
  </conditionalFormatting>
  <conditionalFormatting sqref="F134:M134">
    <cfRule type="colorScale" priority="1335">
      <colorScale>
        <cfvo type="min"/>
        <cfvo type="max"/>
        <color rgb="FFFFEF9C"/>
        <color rgb="FFFF7128"/>
      </colorScale>
    </cfRule>
    <cfRule type="containsBlanks" dxfId="1114" priority="1336">
      <formula>LEN(TRIM(F134))=0</formula>
    </cfRule>
  </conditionalFormatting>
  <conditionalFormatting sqref="H134:I134">
    <cfRule type="expression" dxfId="1113" priority="1334">
      <formula>Z134=1</formula>
    </cfRule>
  </conditionalFormatting>
  <conditionalFormatting sqref="F134:G134">
    <cfRule type="expression" dxfId="1112" priority="1333">
      <formula>Y134=1</formula>
    </cfRule>
  </conditionalFormatting>
  <conditionalFormatting sqref="J134:K134">
    <cfRule type="expression" dxfId="1111" priority="1332">
      <formula>AA134=1</formula>
    </cfRule>
  </conditionalFormatting>
  <conditionalFormatting sqref="L134:M134">
    <cfRule type="expression" dxfId="1110" priority="1331">
      <formula>AB134=1</formula>
    </cfRule>
  </conditionalFormatting>
  <conditionalFormatting sqref="F137:M137">
    <cfRule type="containsBlanks" dxfId="1109" priority="1330">
      <formula>LEN(TRIM(F137))=0</formula>
    </cfRule>
  </conditionalFormatting>
  <conditionalFormatting sqref="F136:M136">
    <cfRule type="colorScale" priority="1328">
      <colorScale>
        <cfvo type="min"/>
        <cfvo type="max"/>
        <color rgb="FFFFEF9C"/>
        <color rgb="FFFF7128"/>
      </colorScale>
    </cfRule>
    <cfRule type="containsBlanks" dxfId="1108" priority="1329">
      <formula>LEN(TRIM(F136))=0</formula>
    </cfRule>
  </conditionalFormatting>
  <conditionalFormatting sqref="H136:I136">
    <cfRule type="expression" dxfId="1107" priority="1327">
      <formula>Z136=1</formula>
    </cfRule>
  </conditionalFormatting>
  <conditionalFormatting sqref="F136:G136">
    <cfRule type="expression" dxfId="1106" priority="1326">
      <formula>Y136=1</formula>
    </cfRule>
  </conditionalFormatting>
  <conditionalFormatting sqref="J136:K136">
    <cfRule type="expression" dxfId="1105" priority="1325">
      <formula>AA136=1</formula>
    </cfRule>
  </conditionalFormatting>
  <conditionalFormatting sqref="L136:M136">
    <cfRule type="expression" dxfId="1104" priority="1324">
      <formula>AB136=1</formula>
    </cfRule>
  </conditionalFormatting>
  <conditionalFormatting sqref="F139:M139">
    <cfRule type="containsBlanks" dxfId="1103" priority="1323">
      <formula>LEN(TRIM(F139))=0</formula>
    </cfRule>
  </conditionalFormatting>
  <conditionalFormatting sqref="F138:M138">
    <cfRule type="colorScale" priority="1321">
      <colorScale>
        <cfvo type="min"/>
        <cfvo type="max"/>
        <color rgb="FFFFEF9C"/>
        <color rgb="FFFF7128"/>
      </colorScale>
    </cfRule>
    <cfRule type="containsBlanks" dxfId="1102" priority="1322">
      <formula>LEN(TRIM(F138))=0</formula>
    </cfRule>
  </conditionalFormatting>
  <conditionalFormatting sqref="H138:I138">
    <cfRule type="expression" dxfId="1101" priority="1320">
      <formula>Z138=1</formula>
    </cfRule>
  </conditionalFormatting>
  <conditionalFormatting sqref="F138:G138">
    <cfRule type="expression" dxfId="1100" priority="1319">
      <formula>Y138=1</formula>
    </cfRule>
  </conditionalFormatting>
  <conditionalFormatting sqref="J138:K138">
    <cfRule type="expression" dxfId="1099" priority="1318">
      <formula>AA138=1</formula>
    </cfRule>
  </conditionalFormatting>
  <conditionalFormatting sqref="L138:M138">
    <cfRule type="expression" dxfId="1098" priority="1317">
      <formula>AB138=1</formula>
    </cfRule>
  </conditionalFormatting>
  <conditionalFormatting sqref="F141:M141">
    <cfRule type="containsBlanks" dxfId="1097" priority="1316">
      <formula>LEN(TRIM(F141))=0</formula>
    </cfRule>
  </conditionalFormatting>
  <conditionalFormatting sqref="F140:M140">
    <cfRule type="colorScale" priority="1314">
      <colorScale>
        <cfvo type="min"/>
        <cfvo type="max"/>
        <color rgb="FFFFEF9C"/>
        <color rgb="FFFF7128"/>
      </colorScale>
    </cfRule>
    <cfRule type="containsBlanks" dxfId="1096" priority="1315">
      <formula>LEN(TRIM(F140))=0</formula>
    </cfRule>
  </conditionalFormatting>
  <conditionalFormatting sqref="H140:I140">
    <cfRule type="expression" dxfId="1095" priority="1313">
      <formula>Z140=1</formula>
    </cfRule>
  </conditionalFormatting>
  <conditionalFormatting sqref="F140:G140">
    <cfRule type="expression" dxfId="1094" priority="1312">
      <formula>Y140=1</formula>
    </cfRule>
  </conditionalFormatting>
  <conditionalFormatting sqref="J140:K140">
    <cfRule type="expression" dxfId="1093" priority="1311">
      <formula>AA140=1</formula>
    </cfRule>
  </conditionalFormatting>
  <conditionalFormatting sqref="L140:M140">
    <cfRule type="expression" dxfId="1092" priority="1310">
      <formula>AB140=1</formula>
    </cfRule>
  </conditionalFormatting>
  <conditionalFormatting sqref="F143:M143">
    <cfRule type="containsBlanks" dxfId="1091" priority="1309">
      <formula>LEN(TRIM(F143))=0</formula>
    </cfRule>
  </conditionalFormatting>
  <conditionalFormatting sqref="F142:M142">
    <cfRule type="colorScale" priority="1307">
      <colorScale>
        <cfvo type="min"/>
        <cfvo type="max"/>
        <color rgb="FFFFEF9C"/>
        <color rgb="FFFF7128"/>
      </colorScale>
    </cfRule>
    <cfRule type="containsBlanks" dxfId="1090" priority="1308">
      <formula>LEN(TRIM(F142))=0</formula>
    </cfRule>
  </conditionalFormatting>
  <conditionalFormatting sqref="H142:I142">
    <cfRule type="expression" dxfId="1089" priority="1306">
      <formula>Z142=1</formula>
    </cfRule>
  </conditionalFormatting>
  <conditionalFormatting sqref="F142:G142">
    <cfRule type="expression" dxfId="1088" priority="1305">
      <formula>Y142=1</formula>
    </cfRule>
  </conditionalFormatting>
  <conditionalFormatting sqref="J142:K142">
    <cfRule type="expression" dxfId="1087" priority="1304">
      <formula>AA142=1</formula>
    </cfRule>
  </conditionalFormatting>
  <conditionalFormatting sqref="L142:M142">
    <cfRule type="expression" dxfId="1086" priority="1303">
      <formula>AB142=1</formula>
    </cfRule>
  </conditionalFormatting>
  <conditionalFormatting sqref="F145:M145">
    <cfRule type="containsBlanks" dxfId="1085" priority="1302">
      <formula>LEN(TRIM(F145))=0</formula>
    </cfRule>
  </conditionalFormatting>
  <conditionalFormatting sqref="F144:M144">
    <cfRule type="colorScale" priority="1300">
      <colorScale>
        <cfvo type="min"/>
        <cfvo type="max"/>
        <color rgb="FFFFEF9C"/>
        <color rgb="FFFF7128"/>
      </colorScale>
    </cfRule>
    <cfRule type="containsBlanks" dxfId="1084" priority="1301">
      <formula>LEN(TRIM(F144))=0</formula>
    </cfRule>
  </conditionalFormatting>
  <conditionalFormatting sqref="H144:I144">
    <cfRule type="expression" dxfId="1083" priority="1299">
      <formula>Z144=1</formula>
    </cfRule>
  </conditionalFormatting>
  <conditionalFormatting sqref="F144:G144">
    <cfRule type="expression" dxfId="1082" priority="1298">
      <formula>Y144=1</formula>
    </cfRule>
  </conditionalFormatting>
  <conditionalFormatting sqref="J144:K144">
    <cfRule type="expression" dxfId="1081" priority="1297">
      <formula>AA144=1</formula>
    </cfRule>
  </conditionalFormatting>
  <conditionalFormatting sqref="L144:M144">
    <cfRule type="expression" dxfId="1080" priority="1296">
      <formula>AB144=1</formula>
    </cfRule>
  </conditionalFormatting>
  <conditionalFormatting sqref="F147:M147">
    <cfRule type="containsBlanks" dxfId="1079" priority="1295">
      <formula>LEN(TRIM(F147))=0</formula>
    </cfRule>
  </conditionalFormatting>
  <conditionalFormatting sqref="F146:M146">
    <cfRule type="colorScale" priority="1293">
      <colorScale>
        <cfvo type="min"/>
        <cfvo type="max"/>
        <color rgb="FFFFEF9C"/>
        <color rgb="FFFF7128"/>
      </colorScale>
    </cfRule>
    <cfRule type="containsBlanks" dxfId="1078" priority="1294">
      <formula>LEN(TRIM(F146))=0</formula>
    </cfRule>
  </conditionalFormatting>
  <conditionalFormatting sqref="H146:I146">
    <cfRule type="expression" dxfId="1077" priority="1292">
      <formula>Z146=1</formula>
    </cfRule>
  </conditionalFormatting>
  <conditionalFormatting sqref="F146:G146">
    <cfRule type="expression" dxfId="1076" priority="1291">
      <formula>Y146=1</formula>
    </cfRule>
  </conditionalFormatting>
  <conditionalFormatting sqref="J146:K146">
    <cfRule type="expression" dxfId="1075" priority="1290">
      <formula>AA146=1</formula>
    </cfRule>
  </conditionalFormatting>
  <conditionalFormatting sqref="L146:M146">
    <cfRule type="expression" dxfId="1074" priority="1289">
      <formula>AB146=1</formula>
    </cfRule>
  </conditionalFormatting>
  <conditionalFormatting sqref="F149:M149">
    <cfRule type="containsBlanks" dxfId="1073" priority="1288">
      <formula>LEN(TRIM(F149))=0</formula>
    </cfRule>
  </conditionalFormatting>
  <conditionalFormatting sqref="F148:M148">
    <cfRule type="colorScale" priority="1286">
      <colorScale>
        <cfvo type="min"/>
        <cfvo type="max"/>
        <color rgb="FFFFEF9C"/>
        <color rgb="FFFF7128"/>
      </colorScale>
    </cfRule>
    <cfRule type="containsBlanks" dxfId="1072" priority="1287">
      <formula>LEN(TRIM(F148))=0</formula>
    </cfRule>
  </conditionalFormatting>
  <conditionalFormatting sqref="H148:I148">
    <cfRule type="expression" dxfId="1071" priority="1285">
      <formula>Z148=1</formula>
    </cfRule>
  </conditionalFormatting>
  <conditionalFormatting sqref="F148:G148">
    <cfRule type="expression" dxfId="1070" priority="1284">
      <formula>Y148=1</formula>
    </cfRule>
  </conditionalFormatting>
  <conditionalFormatting sqref="J148:K148">
    <cfRule type="expression" dxfId="1069" priority="1283">
      <formula>AA148=1</formula>
    </cfRule>
  </conditionalFormatting>
  <conditionalFormatting sqref="L148:M148">
    <cfRule type="expression" dxfId="1068" priority="1282">
      <formula>AB148=1</formula>
    </cfRule>
  </conditionalFormatting>
  <conditionalFormatting sqref="F151:M151">
    <cfRule type="containsBlanks" dxfId="1067" priority="1281">
      <formula>LEN(TRIM(F151))=0</formula>
    </cfRule>
  </conditionalFormatting>
  <conditionalFormatting sqref="F150:M150">
    <cfRule type="colorScale" priority="1279">
      <colorScale>
        <cfvo type="min"/>
        <cfvo type="max"/>
        <color rgb="FFFFEF9C"/>
        <color rgb="FFFF7128"/>
      </colorScale>
    </cfRule>
    <cfRule type="containsBlanks" dxfId="1066" priority="1280">
      <formula>LEN(TRIM(F150))=0</formula>
    </cfRule>
  </conditionalFormatting>
  <conditionalFormatting sqref="H150:I150">
    <cfRule type="expression" dxfId="1065" priority="1278">
      <formula>Z150=1</formula>
    </cfRule>
  </conditionalFormatting>
  <conditionalFormatting sqref="F150:G150">
    <cfRule type="expression" dxfId="1064" priority="1277">
      <formula>Y150=1</formula>
    </cfRule>
  </conditionalFormatting>
  <conditionalFormatting sqref="J150:K150">
    <cfRule type="expression" dxfId="1063" priority="1276">
      <formula>AA150=1</formula>
    </cfRule>
  </conditionalFormatting>
  <conditionalFormatting sqref="L150:M150">
    <cfRule type="expression" dxfId="1062" priority="1275">
      <formula>AB150=1</formula>
    </cfRule>
  </conditionalFormatting>
  <conditionalFormatting sqref="F153:M153">
    <cfRule type="containsBlanks" dxfId="1061" priority="1274">
      <formula>LEN(TRIM(F153))=0</formula>
    </cfRule>
  </conditionalFormatting>
  <conditionalFormatting sqref="F152:M152">
    <cfRule type="colorScale" priority="1272">
      <colorScale>
        <cfvo type="min"/>
        <cfvo type="max"/>
        <color rgb="FFFFEF9C"/>
        <color rgb="FFFF7128"/>
      </colorScale>
    </cfRule>
    <cfRule type="containsBlanks" dxfId="1060" priority="1273">
      <formula>LEN(TRIM(F152))=0</formula>
    </cfRule>
  </conditionalFormatting>
  <conditionalFormatting sqref="H152:I152">
    <cfRule type="expression" dxfId="1059" priority="1271">
      <formula>Z152=1</formula>
    </cfRule>
  </conditionalFormatting>
  <conditionalFormatting sqref="F152:G152">
    <cfRule type="expression" dxfId="1058" priority="1270">
      <formula>Y152=1</formula>
    </cfRule>
  </conditionalFormatting>
  <conditionalFormatting sqref="J152:K152">
    <cfRule type="expression" dxfId="1057" priority="1269">
      <formula>AA152=1</formula>
    </cfRule>
  </conditionalFormatting>
  <conditionalFormatting sqref="L152:M152">
    <cfRule type="expression" dxfId="1056" priority="1268">
      <formula>AB152=1</formula>
    </cfRule>
  </conditionalFormatting>
  <conditionalFormatting sqref="F155:M155">
    <cfRule type="containsBlanks" dxfId="1055" priority="1267">
      <formula>LEN(TRIM(F155))=0</formula>
    </cfRule>
  </conditionalFormatting>
  <conditionalFormatting sqref="F154:M154">
    <cfRule type="colorScale" priority="1265">
      <colorScale>
        <cfvo type="min"/>
        <cfvo type="max"/>
        <color rgb="FFFFEF9C"/>
        <color rgb="FFFF7128"/>
      </colorScale>
    </cfRule>
    <cfRule type="containsBlanks" dxfId="1054" priority="1266">
      <formula>LEN(TRIM(F154))=0</formula>
    </cfRule>
  </conditionalFormatting>
  <conditionalFormatting sqref="H154:I154">
    <cfRule type="expression" dxfId="1053" priority="1264">
      <formula>Z154=1</formula>
    </cfRule>
  </conditionalFormatting>
  <conditionalFormatting sqref="F154:G154">
    <cfRule type="expression" dxfId="1052" priority="1263">
      <formula>Y154=1</formula>
    </cfRule>
  </conditionalFormatting>
  <conditionalFormatting sqref="J154:K154">
    <cfRule type="expression" dxfId="1051" priority="1262">
      <formula>AA154=1</formula>
    </cfRule>
  </conditionalFormatting>
  <conditionalFormatting sqref="L154:M154">
    <cfRule type="expression" dxfId="1050" priority="1261">
      <formula>AB154=1</formula>
    </cfRule>
  </conditionalFormatting>
  <conditionalFormatting sqref="F157:M157">
    <cfRule type="containsBlanks" dxfId="1049" priority="1260">
      <formula>LEN(TRIM(F157))=0</formula>
    </cfRule>
  </conditionalFormatting>
  <conditionalFormatting sqref="F156:M156">
    <cfRule type="colorScale" priority="1258">
      <colorScale>
        <cfvo type="min"/>
        <cfvo type="max"/>
        <color rgb="FFFFEF9C"/>
        <color rgb="FFFF7128"/>
      </colorScale>
    </cfRule>
    <cfRule type="containsBlanks" dxfId="1048" priority="1259">
      <formula>LEN(TRIM(F156))=0</formula>
    </cfRule>
  </conditionalFormatting>
  <conditionalFormatting sqref="H156:I156">
    <cfRule type="expression" dxfId="1047" priority="1257">
      <formula>Z156=1</formula>
    </cfRule>
  </conditionalFormatting>
  <conditionalFormatting sqref="F156:G156">
    <cfRule type="expression" dxfId="1046" priority="1256">
      <formula>Y156=1</formula>
    </cfRule>
  </conditionalFormatting>
  <conditionalFormatting sqref="J156:K156">
    <cfRule type="expression" dxfId="1045" priority="1255">
      <formula>AA156=1</formula>
    </cfRule>
  </conditionalFormatting>
  <conditionalFormatting sqref="L156:M156">
    <cfRule type="expression" dxfId="1044" priority="1254">
      <formula>AB156=1</formula>
    </cfRule>
  </conditionalFormatting>
  <conditionalFormatting sqref="F159:M159">
    <cfRule type="containsBlanks" dxfId="1043" priority="1253">
      <formula>LEN(TRIM(F159))=0</formula>
    </cfRule>
  </conditionalFormatting>
  <conditionalFormatting sqref="F158:M158">
    <cfRule type="colorScale" priority="1251">
      <colorScale>
        <cfvo type="min"/>
        <cfvo type="max"/>
        <color rgb="FFFFEF9C"/>
        <color rgb="FFFF7128"/>
      </colorScale>
    </cfRule>
    <cfRule type="containsBlanks" dxfId="1042" priority="1252">
      <formula>LEN(TRIM(F158))=0</formula>
    </cfRule>
  </conditionalFormatting>
  <conditionalFormatting sqref="H158:I158">
    <cfRule type="expression" dxfId="1041" priority="1250">
      <formula>Z158=1</formula>
    </cfRule>
  </conditionalFormatting>
  <conditionalFormatting sqref="F158:G158">
    <cfRule type="expression" dxfId="1040" priority="1249">
      <formula>Y158=1</formula>
    </cfRule>
  </conditionalFormatting>
  <conditionalFormatting sqref="J158:K158">
    <cfRule type="expression" dxfId="1039" priority="1248">
      <formula>AA158=1</formula>
    </cfRule>
  </conditionalFormatting>
  <conditionalFormatting sqref="L158:M158">
    <cfRule type="expression" dxfId="1038" priority="1247">
      <formula>AB158=1</formula>
    </cfRule>
  </conditionalFormatting>
  <conditionalFormatting sqref="F161:M161">
    <cfRule type="containsBlanks" dxfId="1037" priority="1246">
      <formula>LEN(TRIM(F161))=0</formula>
    </cfRule>
  </conditionalFormatting>
  <conditionalFormatting sqref="F160:M160">
    <cfRule type="colorScale" priority="1244">
      <colorScale>
        <cfvo type="min"/>
        <cfvo type="max"/>
        <color rgb="FFFFEF9C"/>
        <color rgb="FFFF7128"/>
      </colorScale>
    </cfRule>
    <cfRule type="containsBlanks" dxfId="1036" priority="1245">
      <formula>LEN(TRIM(F160))=0</formula>
    </cfRule>
  </conditionalFormatting>
  <conditionalFormatting sqref="H160:I160">
    <cfRule type="expression" dxfId="1035" priority="1243">
      <formula>Z160=1</formula>
    </cfRule>
  </conditionalFormatting>
  <conditionalFormatting sqref="F160:G160">
    <cfRule type="expression" dxfId="1034" priority="1242">
      <formula>Y160=1</formula>
    </cfRule>
  </conditionalFormatting>
  <conditionalFormatting sqref="J160:K160">
    <cfRule type="expression" dxfId="1033" priority="1241">
      <formula>AA160=1</formula>
    </cfRule>
  </conditionalFormatting>
  <conditionalFormatting sqref="L160:M160">
    <cfRule type="expression" dxfId="1032" priority="1240">
      <formula>AB160=1</formula>
    </cfRule>
  </conditionalFormatting>
  <conditionalFormatting sqref="F163:M163">
    <cfRule type="containsBlanks" dxfId="1031" priority="1239">
      <formula>LEN(TRIM(F163))=0</formula>
    </cfRule>
  </conditionalFormatting>
  <conditionalFormatting sqref="F162:M162">
    <cfRule type="colorScale" priority="1237">
      <colorScale>
        <cfvo type="min"/>
        <cfvo type="max"/>
        <color rgb="FFFFEF9C"/>
        <color rgb="FFFF7128"/>
      </colorScale>
    </cfRule>
    <cfRule type="containsBlanks" dxfId="1030" priority="1238">
      <formula>LEN(TRIM(F162))=0</formula>
    </cfRule>
  </conditionalFormatting>
  <conditionalFormatting sqref="H162:I162">
    <cfRule type="expression" dxfId="1029" priority="1236">
      <formula>Z162=1</formula>
    </cfRule>
  </conditionalFormatting>
  <conditionalFormatting sqref="F162:G162">
    <cfRule type="expression" dxfId="1028" priority="1235">
      <formula>Y162=1</formula>
    </cfRule>
  </conditionalFormatting>
  <conditionalFormatting sqref="J162:K162">
    <cfRule type="expression" dxfId="1027" priority="1234">
      <formula>AA162=1</formula>
    </cfRule>
  </conditionalFormatting>
  <conditionalFormatting sqref="L162:M162">
    <cfRule type="expression" dxfId="1026" priority="1233">
      <formula>AB162=1</formula>
    </cfRule>
  </conditionalFormatting>
  <conditionalFormatting sqref="F165:M165">
    <cfRule type="containsBlanks" dxfId="1025" priority="1232">
      <formula>LEN(TRIM(F165))=0</formula>
    </cfRule>
  </conditionalFormatting>
  <conditionalFormatting sqref="F164:M164">
    <cfRule type="colorScale" priority="1230">
      <colorScale>
        <cfvo type="min"/>
        <cfvo type="max"/>
        <color rgb="FFFFEF9C"/>
        <color rgb="FFFF7128"/>
      </colorScale>
    </cfRule>
    <cfRule type="containsBlanks" dxfId="1024" priority="1231">
      <formula>LEN(TRIM(F164))=0</formula>
    </cfRule>
  </conditionalFormatting>
  <conditionalFormatting sqref="H164:I164">
    <cfRule type="expression" dxfId="1023" priority="1229">
      <formula>Z164=1</formula>
    </cfRule>
  </conditionalFormatting>
  <conditionalFormatting sqref="F164:G164">
    <cfRule type="expression" dxfId="1022" priority="1228">
      <formula>Y164=1</formula>
    </cfRule>
  </conditionalFormatting>
  <conditionalFormatting sqref="J164:K164">
    <cfRule type="expression" dxfId="1021" priority="1227">
      <formula>AA164=1</formula>
    </cfRule>
  </conditionalFormatting>
  <conditionalFormatting sqref="L164:M164">
    <cfRule type="expression" dxfId="1020" priority="1226">
      <formula>AB164=1</formula>
    </cfRule>
  </conditionalFormatting>
  <conditionalFormatting sqref="F167:M167">
    <cfRule type="containsBlanks" dxfId="1019" priority="1225">
      <formula>LEN(TRIM(F167))=0</formula>
    </cfRule>
  </conditionalFormatting>
  <conditionalFormatting sqref="F166:M166">
    <cfRule type="colorScale" priority="1223">
      <colorScale>
        <cfvo type="min"/>
        <cfvo type="max"/>
        <color rgb="FFFFEF9C"/>
        <color rgb="FFFF7128"/>
      </colorScale>
    </cfRule>
    <cfRule type="containsBlanks" dxfId="1018" priority="1224">
      <formula>LEN(TRIM(F166))=0</formula>
    </cfRule>
  </conditionalFormatting>
  <conditionalFormatting sqref="H166:I166">
    <cfRule type="expression" dxfId="1017" priority="1222">
      <formula>Z166=1</formula>
    </cfRule>
  </conditionalFormatting>
  <conditionalFormatting sqref="F166:G166">
    <cfRule type="expression" dxfId="1016" priority="1221">
      <formula>Y166=1</formula>
    </cfRule>
  </conditionalFormatting>
  <conditionalFormatting sqref="J166:K166">
    <cfRule type="expression" dxfId="1015" priority="1220">
      <formula>AA166=1</formula>
    </cfRule>
  </conditionalFormatting>
  <conditionalFormatting sqref="L166:M166">
    <cfRule type="expression" dxfId="1014" priority="1219">
      <formula>AB166=1</formula>
    </cfRule>
  </conditionalFormatting>
  <conditionalFormatting sqref="F169:M169">
    <cfRule type="containsBlanks" dxfId="1013" priority="1218">
      <formula>LEN(TRIM(F169))=0</formula>
    </cfRule>
  </conditionalFormatting>
  <conditionalFormatting sqref="F168:M168">
    <cfRule type="colorScale" priority="1216">
      <colorScale>
        <cfvo type="min"/>
        <cfvo type="max"/>
        <color rgb="FFFFEF9C"/>
        <color rgb="FFFF7128"/>
      </colorScale>
    </cfRule>
    <cfRule type="containsBlanks" dxfId="1012" priority="1217">
      <formula>LEN(TRIM(F168))=0</formula>
    </cfRule>
  </conditionalFormatting>
  <conditionalFormatting sqref="H168:I168">
    <cfRule type="expression" dxfId="1011" priority="1215">
      <formula>Z168=1</formula>
    </cfRule>
  </conditionalFormatting>
  <conditionalFormatting sqref="F168:G168">
    <cfRule type="expression" dxfId="1010" priority="1214">
      <formula>Y168=1</formula>
    </cfRule>
  </conditionalFormatting>
  <conditionalFormatting sqref="J168:K168">
    <cfRule type="expression" dxfId="1009" priority="1213">
      <formula>AA168=1</formula>
    </cfRule>
  </conditionalFormatting>
  <conditionalFormatting sqref="L168:M168">
    <cfRule type="expression" dxfId="1008" priority="1212">
      <formula>AB168=1</formula>
    </cfRule>
  </conditionalFormatting>
  <conditionalFormatting sqref="F171:M171">
    <cfRule type="containsBlanks" dxfId="1007" priority="1211">
      <formula>LEN(TRIM(F171))=0</formula>
    </cfRule>
  </conditionalFormatting>
  <conditionalFormatting sqref="F170:M170">
    <cfRule type="colorScale" priority="1209">
      <colorScale>
        <cfvo type="min"/>
        <cfvo type="max"/>
        <color rgb="FFFFEF9C"/>
        <color rgb="FFFF7128"/>
      </colorScale>
    </cfRule>
    <cfRule type="containsBlanks" dxfId="1006" priority="1210">
      <formula>LEN(TRIM(F170))=0</formula>
    </cfRule>
  </conditionalFormatting>
  <conditionalFormatting sqref="H170:I170">
    <cfRule type="expression" dxfId="1005" priority="1208">
      <formula>Z170=1</formula>
    </cfRule>
  </conditionalFormatting>
  <conditionalFormatting sqref="F170:G170">
    <cfRule type="expression" dxfId="1004" priority="1207">
      <formula>Y170=1</formula>
    </cfRule>
  </conditionalFormatting>
  <conditionalFormatting sqref="J170:K170">
    <cfRule type="expression" dxfId="1003" priority="1206">
      <formula>AA170=1</formula>
    </cfRule>
  </conditionalFormatting>
  <conditionalFormatting sqref="L170:M170">
    <cfRule type="expression" dxfId="1002" priority="1205">
      <formula>AB170=1</formula>
    </cfRule>
  </conditionalFormatting>
  <conditionalFormatting sqref="F173:M173">
    <cfRule type="containsBlanks" dxfId="1001" priority="1204">
      <formula>LEN(TRIM(F173))=0</formula>
    </cfRule>
  </conditionalFormatting>
  <conditionalFormatting sqref="F172:M172">
    <cfRule type="colorScale" priority="1202">
      <colorScale>
        <cfvo type="min"/>
        <cfvo type="max"/>
        <color rgb="FFFFEF9C"/>
        <color rgb="FFFF7128"/>
      </colorScale>
    </cfRule>
    <cfRule type="containsBlanks" dxfId="1000" priority="1203">
      <formula>LEN(TRIM(F172))=0</formula>
    </cfRule>
  </conditionalFormatting>
  <conditionalFormatting sqref="H172:I172">
    <cfRule type="expression" dxfId="999" priority="1201">
      <formula>Z172=1</formula>
    </cfRule>
  </conditionalFormatting>
  <conditionalFormatting sqref="F172:G172">
    <cfRule type="expression" dxfId="998" priority="1200">
      <formula>Y172=1</formula>
    </cfRule>
  </conditionalFormatting>
  <conditionalFormatting sqref="J172:K172">
    <cfRule type="expression" dxfId="997" priority="1199">
      <formula>AA172=1</formula>
    </cfRule>
  </conditionalFormatting>
  <conditionalFormatting sqref="L172:M172">
    <cfRule type="expression" dxfId="996" priority="1198">
      <formula>AB172=1</formula>
    </cfRule>
  </conditionalFormatting>
  <conditionalFormatting sqref="F175:M175">
    <cfRule type="containsBlanks" dxfId="995" priority="1197">
      <formula>LEN(TRIM(F175))=0</formula>
    </cfRule>
  </conditionalFormatting>
  <conditionalFormatting sqref="F174:M174">
    <cfRule type="colorScale" priority="1195">
      <colorScale>
        <cfvo type="min"/>
        <cfvo type="max"/>
        <color rgb="FFFFEF9C"/>
        <color rgb="FFFF7128"/>
      </colorScale>
    </cfRule>
    <cfRule type="containsBlanks" dxfId="994" priority="1196">
      <formula>LEN(TRIM(F174))=0</formula>
    </cfRule>
  </conditionalFormatting>
  <conditionalFormatting sqref="H174:I174">
    <cfRule type="expression" dxfId="993" priority="1194">
      <formula>Z174=1</formula>
    </cfRule>
  </conditionalFormatting>
  <conditionalFormatting sqref="F174:G174">
    <cfRule type="expression" dxfId="992" priority="1193">
      <formula>Y174=1</formula>
    </cfRule>
  </conditionalFormatting>
  <conditionalFormatting sqref="J174:K174">
    <cfRule type="expression" dxfId="991" priority="1192">
      <formula>AA174=1</formula>
    </cfRule>
  </conditionalFormatting>
  <conditionalFormatting sqref="L174:M174">
    <cfRule type="expression" dxfId="990" priority="1191">
      <formula>AB174=1</formula>
    </cfRule>
  </conditionalFormatting>
  <conditionalFormatting sqref="F177:M177">
    <cfRule type="containsBlanks" dxfId="989" priority="1190">
      <formula>LEN(TRIM(F177))=0</formula>
    </cfRule>
  </conditionalFormatting>
  <conditionalFormatting sqref="F176:M176">
    <cfRule type="colorScale" priority="1188">
      <colorScale>
        <cfvo type="min"/>
        <cfvo type="max"/>
        <color rgb="FFFFEF9C"/>
        <color rgb="FFFF7128"/>
      </colorScale>
    </cfRule>
    <cfRule type="containsBlanks" dxfId="988" priority="1189">
      <formula>LEN(TRIM(F176))=0</formula>
    </cfRule>
  </conditionalFormatting>
  <conditionalFormatting sqref="H176:I176">
    <cfRule type="expression" dxfId="987" priority="1187">
      <formula>Z176=1</formula>
    </cfRule>
  </conditionalFormatting>
  <conditionalFormatting sqref="F176:G176">
    <cfRule type="expression" dxfId="986" priority="1186">
      <formula>Y176=1</formula>
    </cfRule>
  </conditionalFormatting>
  <conditionalFormatting sqref="J176:K176">
    <cfRule type="expression" dxfId="985" priority="1185">
      <formula>AA176=1</formula>
    </cfRule>
  </conditionalFormatting>
  <conditionalFormatting sqref="L176:M176">
    <cfRule type="expression" dxfId="984" priority="1184">
      <formula>AB176=1</formula>
    </cfRule>
  </conditionalFormatting>
  <conditionalFormatting sqref="F179:M179">
    <cfRule type="containsBlanks" dxfId="983" priority="1183">
      <formula>LEN(TRIM(F179))=0</formula>
    </cfRule>
  </conditionalFormatting>
  <conditionalFormatting sqref="F178:M178">
    <cfRule type="colorScale" priority="1181">
      <colorScale>
        <cfvo type="min"/>
        <cfvo type="max"/>
        <color rgb="FFFFEF9C"/>
        <color rgb="FFFF7128"/>
      </colorScale>
    </cfRule>
    <cfRule type="containsBlanks" dxfId="982" priority="1182">
      <formula>LEN(TRIM(F178))=0</formula>
    </cfRule>
  </conditionalFormatting>
  <conditionalFormatting sqref="H178:I178">
    <cfRule type="expression" dxfId="981" priority="1180">
      <formula>Z178=1</formula>
    </cfRule>
  </conditionalFormatting>
  <conditionalFormatting sqref="F178:G178">
    <cfRule type="expression" dxfId="980" priority="1179">
      <formula>Y178=1</formula>
    </cfRule>
  </conditionalFormatting>
  <conditionalFormatting sqref="J178:K178">
    <cfRule type="expression" dxfId="979" priority="1178">
      <formula>AA178=1</formula>
    </cfRule>
  </conditionalFormatting>
  <conditionalFormatting sqref="L178:M178">
    <cfRule type="expression" dxfId="978" priority="1177">
      <formula>AB178=1</formula>
    </cfRule>
  </conditionalFormatting>
  <conditionalFormatting sqref="F181:M181">
    <cfRule type="containsBlanks" dxfId="977" priority="1176">
      <formula>LEN(TRIM(F181))=0</formula>
    </cfRule>
  </conditionalFormatting>
  <conditionalFormatting sqref="F180:M180">
    <cfRule type="colorScale" priority="1174">
      <colorScale>
        <cfvo type="min"/>
        <cfvo type="max"/>
        <color rgb="FFFFEF9C"/>
        <color rgb="FFFF7128"/>
      </colorScale>
    </cfRule>
    <cfRule type="containsBlanks" dxfId="976" priority="1175">
      <formula>LEN(TRIM(F180))=0</formula>
    </cfRule>
  </conditionalFormatting>
  <conditionalFormatting sqref="H180:I180">
    <cfRule type="expression" dxfId="975" priority="1173">
      <formula>Z180=1</formula>
    </cfRule>
  </conditionalFormatting>
  <conditionalFormatting sqref="F180:G180">
    <cfRule type="expression" dxfId="974" priority="1172">
      <formula>Y180=1</formula>
    </cfRule>
  </conditionalFormatting>
  <conditionalFormatting sqref="J180:K180">
    <cfRule type="expression" dxfId="973" priority="1171">
      <formula>AA180=1</formula>
    </cfRule>
  </conditionalFormatting>
  <conditionalFormatting sqref="L180:M180">
    <cfRule type="expression" dxfId="972" priority="1170">
      <formula>AB180=1</formula>
    </cfRule>
  </conditionalFormatting>
  <conditionalFormatting sqref="F183:M183">
    <cfRule type="containsBlanks" dxfId="971" priority="1169">
      <formula>LEN(TRIM(F183))=0</formula>
    </cfRule>
  </conditionalFormatting>
  <conditionalFormatting sqref="F182:M182">
    <cfRule type="colorScale" priority="1167">
      <colorScale>
        <cfvo type="min"/>
        <cfvo type="max"/>
        <color rgb="FFFFEF9C"/>
        <color rgb="FFFF7128"/>
      </colorScale>
    </cfRule>
    <cfRule type="containsBlanks" dxfId="970" priority="1168">
      <formula>LEN(TRIM(F182))=0</formula>
    </cfRule>
  </conditionalFormatting>
  <conditionalFormatting sqref="H182:I182">
    <cfRule type="expression" dxfId="969" priority="1166">
      <formula>Z182=1</formula>
    </cfRule>
  </conditionalFormatting>
  <conditionalFormatting sqref="F182:G182">
    <cfRule type="expression" dxfId="968" priority="1165">
      <formula>Y182=1</formula>
    </cfRule>
  </conditionalFormatting>
  <conditionalFormatting sqref="J182:K182">
    <cfRule type="expression" dxfId="967" priority="1164">
      <formula>AA182=1</formula>
    </cfRule>
  </conditionalFormatting>
  <conditionalFormatting sqref="L182:M182">
    <cfRule type="expression" dxfId="966" priority="1163">
      <formula>AB182=1</formula>
    </cfRule>
  </conditionalFormatting>
  <conditionalFormatting sqref="F185:M185">
    <cfRule type="containsBlanks" dxfId="965" priority="1162">
      <formula>LEN(TRIM(F185))=0</formula>
    </cfRule>
  </conditionalFormatting>
  <conditionalFormatting sqref="F184:M184">
    <cfRule type="colorScale" priority="1160">
      <colorScale>
        <cfvo type="min"/>
        <cfvo type="max"/>
        <color rgb="FFFFEF9C"/>
        <color rgb="FFFF7128"/>
      </colorScale>
    </cfRule>
    <cfRule type="containsBlanks" dxfId="964" priority="1161">
      <formula>LEN(TRIM(F184))=0</formula>
    </cfRule>
  </conditionalFormatting>
  <conditionalFormatting sqref="H184:I184">
    <cfRule type="expression" dxfId="963" priority="1159">
      <formula>Z184=1</formula>
    </cfRule>
  </conditionalFormatting>
  <conditionalFormatting sqref="F184:G184">
    <cfRule type="expression" dxfId="962" priority="1158">
      <formula>Y184=1</formula>
    </cfRule>
  </conditionalFormatting>
  <conditionalFormatting sqref="J184:K184">
    <cfRule type="expression" dxfId="961" priority="1157">
      <formula>AA184=1</formula>
    </cfRule>
  </conditionalFormatting>
  <conditionalFormatting sqref="L184:M184">
    <cfRule type="expression" dxfId="960" priority="1156">
      <formula>AB184=1</formula>
    </cfRule>
  </conditionalFormatting>
  <conditionalFormatting sqref="F187:M187">
    <cfRule type="containsBlanks" dxfId="959" priority="1155">
      <formula>LEN(TRIM(F187))=0</formula>
    </cfRule>
  </conditionalFormatting>
  <conditionalFormatting sqref="F186:M186">
    <cfRule type="colorScale" priority="1153">
      <colorScale>
        <cfvo type="min"/>
        <cfvo type="max"/>
        <color rgb="FFFFEF9C"/>
        <color rgb="FFFF7128"/>
      </colorScale>
    </cfRule>
    <cfRule type="containsBlanks" dxfId="958" priority="1154">
      <formula>LEN(TRIM(F186))=0</formula>
    </cfRule>
  </conditionalFormatting>
  <conditionalFormatting sqref="H186:I186">
    <cfRule type="expression" dxfId="957" priority="1152">
      <formula>Z186=1</formula>
    </cfRule>
  </conditionalFormatting>
  <conditionalFormatting sqref="F186:G186">
    <cfRule type="expression" dxfId="956" priority="1151">
      <formula>Y186=1</formula>
    </cfRule>
  </conditionalFormatting>
  <conditionalFormatting sqref="J186:K186">
    <cfRule type="expression" dxfId="955" priority="1150">
      <formula>AA186=1</formula>
    </cfRule>
  </conditionalFormatting>
  <conditionalFormatting sqref="L186:M186">
    <cfRule type="expression" dxfId="954" priority="1149">
      <formula>AB186=1</formula>
    </cfRule>
  </conditionalFormatting>
  <conditionalFormatting sqref="F189:M189">
    <cfRule type="containsBlanks" dxfId="953" priority="1148">
      <formula>LEN(TRIM(F189))=0</formula>
    </cfRule>
  </conditionalFormatting>
  <conditionalFormatting sqref="F188:M188">
    <cfRule type="colorScale" priority="1146">
      <colorScale>
        <cfvo type="min"/>
        <cfvo type="max"/>
        <color rgb="FFFFEF9C"/>
        <color rgb="FFFF7128"/>
      </colorScale>
    </cfRule>
    <cfRule type="containsBlanks" dxfId="952" priority="1147">
      <formula>LEN(TRIM(F188))=0</formula>
    </cfRule>
  </conditionalFormatting>
  <conditionalFormatting sqref="H188:I188">
    <cfRule type="expression" dxfId="951" priority="1145">
      <formula>Z188=1</formula>
    </cfRule>
  </conditionalFormatting>
  <conditionalFormatting sqref="F188:G188">
    <cfRule type="expression" dxfId="950" priority="1144">
      <formula>Y188=1</formula>
    </cfRule>
  </conditionalFormatting>
  <conditionalFormatting sqref="J188:K188">
    <cfRule type="expression" dxfId="949" priority="1143">
      <formula>AA188=1</formula>
    </cfRule>
  </conditionalFormatting>
  <conditionalFormatting sqref="L188:M188">
    <cfRule type="expression" dxfId="948" priority="1142">
      <formula>AB188=1</formula>
    </cfRule>
  </conditionalFormatting>
  <conditionalFormatting sqref="F191:M191">
    <cfRule type="containsBlanks" dxfId="947" priority="1141">
      <formula>LEN(TRIM(F191))=0</formula>
    </cfRule>
  </conditionalFormatting>
  <conditionalFormatting sqref="F190:M190">
    <cfRule type="colorScale" priority="1139">
      <colorScale>
        <cfvo type="min"/>
        <cfvo type="max"/>
        <color rgb="FFFFEF9C"/>
        <color rgb="FFFF7128"/>
      </colorScale>
    </cfRule>
    <cfRule type="containsBlanks" dxfId="946" priority="1140">
      <formula>LEN(TRIM(F190))=0</formula>
    </cfRule>
  </conditionalFormatting>
  <conditionalFormatting sqref="H190:I190">
    <cfRule type="expression" dxfId="945" priority="1138">
      <formula>Z190=1</formula>
    </cfRule>
  </conditionalFormatting>
  <conditionalFormatting sqref="F190:G190">
    <cfRule type="expression" dxfId="944" priority="1137">
      <formula>Y190=1</formula>
    </cfRule>
  </conditionalFormatting>
  <conditionalFormatting sqref="J190:K190">
    <cfRule type="expression" dxfId="943" priority="1136">
      <formula>AA190=1</formula>
    </cfRule>
  </conditionalFormatting>
  <conditionalFormatting sqref="L190:M190">
    <cfRule type="expression" dxfId="942" priority="1135">
      <formula>AB190=1</formula>
    </cfRule>
  </conditionalFormatting>
  <conditionalFormatting sqref="F193:M193">
    <cfRule type="containsBlanks" dxfId="941" priority="1134">
      <formula>LEN(TRIM(F193))=0</formula>
    </cfRule>
  </conditionalFormatting>
  <conditionalFormatting sqref="F192:M192">
    <cfRule type="colorScale" priority="1132">
      <colorScale>
        <cfvo type="min"/>
        <cfvo type="max"/>
        <color rgb="FFFFEF9C"/>
        <color rgb="FFFF7128"/>
      </colorScale>
    </cfRule>
    <cfRule type="containsBlanks" dxfId="940" priority="1133">
      <formula>LEN(TRIM(F192))=0</formula>
    </cfRule>
  </conditionalFormatting>
  <conditionalFormatting sqref="H192:I192">
    <cfRule type="expression" dxfId="939" priority="1131">
      <formula>Z192=1</formula>
    </cfRule>
  </conditionalFormatting>
  <conditionalFormatting sqref="F192:G192">
    <cfRule type="expression" dxfId="938" priority="1130">
      <formula>Y192=1</formula>
    </cfRule>
  </conditionalFormatting>
  <conditionalFormatting sqref="J192:K192">
    <cfRule type="expression" dxfId="937" priority="1129">
      <formula>AA192=1</formula>
    </cfRule>
  </conditionalFormatting>
  <conditionalFormatting sqref="L192:M192">
    <cfRule type="expression" dxfId="936" priority="1128">
      <formula>AB192=1</formula>
    </cfRule>
  </conditionalFormatting>
  <conditionalFormatting sqref="F195:M195">
    <cfRule type="containsBlanks" dxfId="935" priority="1127">
      <formula>LEN(TRIM(F195))=0</formula>
    </cfRule>
  </conditionalFormatting>
  <conditionalFormatting sqref="F194:M194">
    <cfRule type="colorScale" priority="1125">
      <colorScale>
        <cfvo type="min"/>
        <cfvo type="max"/>
        <color rgb="FFFFEF9C"/>
        <color rgb="FFFF7128"/>
      </colorScale>
    </cfRule>
    <cfRule type="containsBlanks" dxfId="934" priority="1126">
      <formula>LEN(TRIM(F194))=0</formula>
    </cfRule>
  </conditionalFormatting>
  <conditionalFormatting sqref="H194:I194">
    <cfRule type="expression" dxfId="933" priority="1124">
      <formula>Z194=1</formula>
    </cfRule>
  </conditionalFormatting>
  <conditionalFormatting sqref="F194:G194">
    <cfRule type="expression" dxfId="932" priority="1123">
      <formula>Y194=1</formula>
    </cfRule>
  </conditionalFormatting>
  <conditionalFormatting sqref="J194:K194">
    <cfRule type="expression" dxfId="931" priority="1122">
      <formula>AA194=1</formula>
    </cfRule>
  </conditionalFormatting>
  <conditionalFormatting sqref="L194:M194">
    <cfRule type="expression" dxfId="930" priority="1121">
      <formula>AB194=1</formula>
    </cfRule>
  </conditionalFormatting>
  <conditionalFormatting sqref="F197:M197">
    <cfRule type="containsBlanks" dxfId="929" priority="1120">
      <formula>LEN(TRIM(F197))=0</formula>
    </cfRule>
  </conditionalFormatting>
  <conditionalFormatting sqref="F196:M196">
    <cfRule type="colorScale" priority="1118">
      <colorScale>
        <cfvo type="min"/>
        <cfvo type="max"/>
        <color rgb="FFFFEF9C"/>
        <color rgb="FFFF7128"/>
      </colorScale>
    </cfRule>
    <cfRule type="containsBlanks" dxfId="928" priority="1119">
      <formula>LEN(TRIM(F196))=0</formula>
    </cfRule>
  </conditionalFormatting>
  <conditionalFormatting sqref="H196:I196">
    <cfRule type="expression" dxfId="927" priority="1117">
      <formula>Z196=1</formula>
    </cfRule>
  </conditionalFormatting>
  <conditionalFormatting sqref="F196:G196">
    <cfRule type="expression" dxfId="926" priority="1116">
      <formula>Y196=1</formula>
    </cfRule>
  </conditionalFormatting>
  <conditionalFormatting sqref="J196:K196">
    <cfRule type="expression" dxfId="925" priority="1115">
      <formula>AA196=1</formula>
    </cfRule>
  </conditionalFormatting>
  <conditionalFormatting sqref="L196:M196">
    <cfRule type="expression" dxfId="924" priority="1114">
      <formula>AB196=1</formula>
    </cfRule>
  </conditionalFormatting>
  <conditionalFormatting sqref="F199:M199">
    <cfRule type="containsBlanks" dxfId="923" priority="1113">
      <formula>LEN(TRIM(F199))=0</formula>
    </cfRule>
  </conditionalFormatting>
  <conditionalFormatting sqref="F198:M198">
    <cfRule type="colorScale" priority="1111">
      <colorScale>
        <cfvo type="min"/>
        <cfvo type="max"/>
        <color rgb="FFFFEF9C"/>
        <color rgb="FFFF7128"/>
      </colorScale>
    </cfRule>
    <cfRule type="containsBlanks" dxfId="922" priority="1112">
      <formula>LEN(TRIM(F198))=0</formula>
    </cfRule>
  </conditionalFormatting>
  <conditionalFormatting sqref="H198:I198">
    <cfRule type="expression" dxfId="921" priority="1110">
      <formula>Z198=1</formula>
    </cfRule>
  </conditionalFormatting>
  <conditionalFormatting sqref="F198:G198">
    <cfRule type="expression" dxfId="920" priority="1109">
      <formula>Y198=1</formula>
    </cfRule>
  </conditionalFormatting>
  <conditionalFormatting sqref="J198:K198">
    <cfRule type="expression" dxfId="919" priority="1108">
      <formula>AA198=1</formula>
    </cfRule>
  </conditionalFormatting>
  <conditionalFormatting sqref="L198:M198">
    <cfRule type="expression" dxfId="918" priority="1107">
      <formula>AB198=1</formula>
    </cfRule>
  </conditionalFormatting>
  <conditionalFormatting sqref="F201:M201">
    <cfRule type="containsBlanks" dxfId="917" priority="1106">
      <formula>LEN(TRIM(F201))=0</formula>
    </cfRule>
  </conditionalFormatting>
  <conditionalFormatting sqref="F200:M200">
    <cfRule type="colorScale" priority="1104">
      <colorScale>
        <cfvo type="min"/>
        <cfvo type="max"/>
        <color rgb="FFFFEF9C"/>
        <color rgb="FFFF7128"/>
      </colorScale>
    </cfRule>
    <cfRule type="containsBlanks" dxfId="916" priority="1105">
      <formula>LEN(TRIM(F200))=0</formula>
    </cfRule>
  </conditionalFormatting>
  <conditionalFormatting sqref="H200:I200">
    <cfRule type="expression" dxfId="915" priority="1103">
      <formula>Z200=1</formula>
    </cfRule>
  </conditionalFormatting>
  <conditionalFormatting sqref="F200:G200">
    <cfRule type="expression" dxfId="914" priority="1102">
      <formula>Y200=1</formula>
    </cfRule>
  </conditionalFormatting>
  <conditionalFormatting sqref="J200:K200">
    <cfRule type="expression" dxfId="913" priority="1101">
      <formula>AA200=1</formula>
    </cfRule>
  </conditionalFormatting>
  <conditionalFormatting sqref="L200:M200">
    <cfRule type="expression" dxfId="912" priority="1100">
      <formula>AB200=1</formula>
    </cfRule>
  </conditionalFormatting>
  <conditionalFormatting sqref="F203:M203">
    <cfRule type="containsBlanks" dxfId="911" priority="1099">
      <formula>LEN(TRIM(F203))=0</formula>
    </cfRule>
  </conditionalFormatting>
  <conditionalFormatting sqref="F202:M202">
    <cfRule type="colorScale" priority="1097">
      <colorScale>
        <cfvo type="min"/>
        <cfvo type="max"/>
        <color rgb="FFFFEF9C"/>
        <color rgb="FFFF7128"/>
      </colorScale>
    </cfRule>
    <cfRule type="containsBlanks" dxfId="910" priority="1098">
      <formula>LEN(TRIM(F202))=0</formula>
    </cfRule>
  </conditionalFormatting>
  <conditionalFormatting sqref="H202:I202">
    <cfRule type="expression" dxfId="909" priority="1096">
      <formula>Z202=1</formula>
    </cfRule>
  </conditionalFormatting>
  <conditionalFormatting sqref="F202:G202">
    <cfRule type="expression" dxfId="908" priority="1095">
      <formula>Y202=1</formula>
    </cfRule>
  </conditionalFormatting>
  <conditionalFormatting sqref="J202:K202">
    <cfRule type="expression" dxfId="907" priority="1094">
      <formula>AA202=1</formula>
    </cfRule>
  </conditionalFormatting>
  <conditionalFormatting sqref="L202:M202">
    <cfRule type="expression" dxfId="906" priority="1093">
      <formula>AB202=1</formula>
    </cfRule>
  </conditionalFormatting>
  <conditionalFormatting sqref="F205:M205">
    <cfRule type="containsBlanks" dxfId="905" priority="1092">
      <formula>LEN(TRIM(F205))=0</formula>
    </cfRule>
  </conditionalFormatting>
  <conditionalFormatting sqref="F204:M204">
    <cfRule type="colorScale" priority="1090">
      <colorScale>
        <cfvo type="min"/>
        <cfvo type="max"/>
        <color rgb="FFFFEF9C"/>
        <color rgb="FFFF7128"/>
      </colorScale>
    </cfRule>
    <cfRule type="containsBlanks" dxfId="904" priority="1091">
      <formula>LEN(TRIM(F204))=0</formula>
    </cfRule>
  </conditionalFormatting>
  <conditionalFormatting sqref="H204:I204">
    <cfRule type="expression" dxfId="903" priority="1089">
      <formula>Z204=1</formula>
    </cfRule>
  </conditionalFormatting>
  <conditionalFormatting sqref="F204:G204">
    <cfRule type="expression" dxfId="902" priority="1088">
      <formula>Y204=1</formula>
    </cfRule>
  </conditionalFormatting>
  <conditionalFormatting sqref="J204:K204">
    <cfRule type="expression" dxfId="901" priority="1087">
      <formula>AA204=1</formula>
    </cfRule>
  </conditionalFormatting>
  <conditionalFormatting sqref="L204:M204">
    <cfRule type="expression" dxfId="900" priority="1086">
      <formula>AB204=1</formula>
    </cfRule>
  </conditionalFormatting>
  <conditionalFormatting sqref="F207:M207">
    <cfRule type="containsBlanks" dxfId="899" priority="1085">
      <formula>LEN(TRIM(F207))=0</formula>
    </cfRule>
  </conditionalFormatting>
  <conditionalFormatting sqref="F206:M206">
    <cfRule type="colorScale" priority="1083">
      <colorScale>
        <cfvo type="min"/>
        <cfvo type="max"/>
        <color rgb="FFFFEF9C"/>
        <color rgb="FFFF7128"/>
      </colorScale>
    </cfRule>
    <cfRule type="containsBlanks" dxfId="898" priority="1084">
      <formula>LEN(TRIM(F206))=0</formula>
    </cfRule>
  </conditionalFormatting>
  <conditionalFormatting sqref="H206:I206">
    <cfRule type="expression" dxfId="897" priority="1082">
      <formula>Z206=1</formula>
    </cfRule>
  </conditionalFormatting>
  <conditionalFormatting sqref="F206:G206">
    <cfRule type="expression" dxfId="896" priority="1081">
      <formula>Y206=1</formula>
    </cfRule>
  </conditionalFormatting>
  <conditionalFormatting sqref="J206:K206">
    <cfRule type="expression" dxfId="895" priority="1080">
      <formula>AA206=1</formula>
    </cfRule>
  </conditionalFormatting>
  <conditionalFormatting sqref="L206:M206">
    <cfRule type="expression" dxfId="894" priority="1079">
      <formula>AB206=1</formula>
    </cfRule>
  </conditionalFormatting>
  <conditionalFormatting sqref="F209:M209">
    <cfRule type="containsBlanks" dxfId="893" priority="1078">
      <formula>LEN(TRIM(F209))=0</formula>
    </cfRule>
  </conditionalFormatting>
  <conditionalFormatting sqref="F208:M208">
    <cfRule type="colorScale" priority="1076">
      <colorScale>
        <cfvo type="min"/>
        <cfvo type="max"/>
        <color rgb="FFFFEF9C"/>
        <color rgb="FFFF7128"/>
      </colorScale>
    </cfRule>
    <cfRule type="containsBlanks" dxfId="892" priority="1077">
      <formula>LEN(TRIM(F208))=0</formula>
    </cfRule>
  </conditionalFormatting>
  <conditionalFormatting sqref="H208:I208">
    <cfRule type="expression" dxfId="891" priority="1075">
      <formula>Z208=1</formula>
    </cfRule>
  </conditionalFormatting>
  <conditionalFormatting sqref="F208:G208">
    <cfRule type="expression" dxfId="890" priority="1074">
      <formula>Y208=1</formula>
    </cfRule>
  </conditionalFormatting>
  <conditionalFormatting sqref="J208:K208">
    <cfRule type="expression" dxfId="889" priority="1073">
      <formula>AA208=1</formula>
    </cfRule>
  </conditionalFormatting>
  <conditionalFormatting sqref="L208:M208">
    <cfRule type="expression" dxfId="888" priority="1072">
      <formula>AB208=1</formula>
    </cfRule>
  </conditionalFormatting>
  <conditionalFormatting sqref="F211:M211">
    <cfRule type="containsBlanks" dxfId="887" priority="1071">
      <formula>LEN(TRIM(F211))=0</formula>
    </cfRule>
  </conditionalFormatting>
  <conditionalFormatting sqref="F210:M210">
    <cfRule type="colorScale" priority="1069">
      <colorScale>
        <cfvo type="min"/>
        <cfvo type="max"/>
        <color rgb="FFFFEF9C"/>
        <color rgb="FFFF7128"/>
      </colorScale>
    </cfRule>
    <cfRule type="containsBlanks" dxfId="886" priority="1070">
      <formula>LEN(TRIM(F210))=0</formula>
    </cfRule>
  </conditionalFormatting>
  <conditionalFormatting sqref="H210:I210">
    <cfRule type="expression" dxfId="885" priority="1068">
      <formula>Z210=1</formula>
    </cfRule>
  </conditionalFormatting>
  <conditionalFormatting sqref="F210:G210">
    <cfRule type="expression" dxfId="884" priority="1067">
      <formula>Y210=1</formula>
    </cfRule>
  </conditionalFormatting>
  <conditionalFormatting sqref="J210:K210">
    <cfRule type="expression" dxfId="883" priority="1066">
      <formula>AA210=1</formula>
    </cfRule>
  </conditionalFormatting>
  <conditionalFormatting sqref="L210:M210">
    <cfRule type="expression" dxfId="882" priority="1065">
      <formula>AB210=1</formula>
    </cfRule>
  </conditionalFormatting>
  <conditionalFormatting sqref="F213:M213">
    <cfRule type="containsBlanks" dxfId="881" priority="1064">
      <formula>LEN(TRIM(F213))=0</formula>
    </cfRule>
  </conditionalFormatting>
  <conditionalFormatting sqref="F212:M212">
    <cfRule type="colorScale" priority="1062">
      <colorScale>
        <cfvo type="min"/>
        <cfvo type="max"/>
        <color rgb="FFFFEF9C"/>
        <color rgb="FFFF7128"/>
      </colorScale>
    </cfRule>
    <cfRule type="containsBlanks" dxfId="880" priority="1063">
      <formula>LEN(TRIM(F212))=0</formula>
    </cfRule>
  </conditionalFormatting>
  <conditionalFormatting sqref="H212:I212">
    <cfRule type="expression" dxfId="879" priority="1061">
      <formula>Z212=1</formula>
    </cfRule>
  </conditionalFormatting>
  <conditionalFormatting sqref="F212:G212">
    <cfRule type="expression" dxfId="878" priority="1060">
      <formula>Y212=1</formula>
    </cfRule>
  </conditionalFormatting>
  <conditionalFormatting sqref="J212:K212">
    <cfRule type="expression" dxfId="877" priority="1059">
      <formula>AA212=1</formula>
    </cfRule>
  </conditionalFormatting>
  <conditionalFormatting sqref="L212:M212">
    <cfRule type="expression" dxfId="876" priority="1058">
      <formula>AB212=1</formula>
    </cfRule>
  </conditionalFormatting>
  <conditionalFormatting sqref="F215:M215">
    <cfRule type="containsBlanks" dxfId="875" priority="1057">
      <formula>LEN(TRIM(F215))=0</formula>
    </cfRule>
  </conditionalFormatting>
  <conditionalFormatting sqref="F214:M214">
    <cfRule type="colorScale" priority="1055">
      <colorScale>
        <cfvo type="min"/>
        <cfvo type="max"/>
        <color rgb="FFFFEF9C"/>
        <color rgb="FFFF7128"/>
      </colorScale>
    </cfRule>
    <cfRule type="containsBlanks" dxfId="874" priority="1056">
      <formula>LEN(TRIM(F214))=0</formula>
    </cfRule>
  </conditionalFormatting>
  <conditionalFormatting sqref="H214:I214">
    <cfRule type="expression" dxfId="873" priority="1054">
      <formula>Z214=1</formula>
    </cfRule>
  </conditionalFormatting>
  <conditionalFormatting sqref="F214:G214">
    <cfRule type="expression" dxfId="872" priority="1053">
      <formula>Y214=1</formula>
    </cfRule>
  </conditionalFormatting>
  <conditionalFormatting sqref="J214:K214">
    <cfRule type="expression" dxfId="871" priority="1052">
      <formula>AA214=1</formula>
    </cfRule>
  </conditionalFormatting>
  <conditionalFormatting sqref="L214:M214">
    <cfRule type="expression" dxfId="870" priority="1051">
      <formula>AB214=1</formula>
    </cfRule>
  </conditionalFormatting>
  <conditionalFormatting sqref="F217:M217">
    <cfRule type="containsBlanks" dxfId="869" priority="1050">
      <formula>LEN(TRIM(F217))=0</formula>
    </cfRule>
  </conditionalFormatting>
  <conditionalFormatting sqref="F216:M216">
    <cfRule type="colorScale" priority="1048">
      <colorScale>
        <cfvo type="min"/>
        <cfvo type="max"/>
        <color rgb="FFFFEF9C"/>
        <color rgb="FFFF7128"/>
      </colorScale>
    </cfRule>
    <cfRule type="containsBlanks" dxfId="868" priority="1049">
      <formula>LEN(TRIM(F216))=0</formula>
    </cfRule>
  </conditionalFormatting>
  <conditionalFormatting sqref="H216:I216">
    <cfRule type="expression" dxfId="867" priority="1047">
      <formula>Z216=1</formula>
    </cfRule>
  </conditionalFormatting>
  <conditionalFormatting sqref="F216:G216">
    <cfRule type="expression" dxfId="866" priority="1046">
      <formula>Y216=1</formula>
    </cfRule>
  </conditionalFormatting>
  <conditionalFormatting sqref="J216:K216">
    <cfRule type="expression" dxfId="865" priority="1045">
      <formula>AA216=1</formula>
    </cfRule>
  </conditionalFormatting>
  <conditionalFormatting sqref="L216:M216">
    <cfRule type="expression" dxfId="864" priority="1044">
      <formula>AB216=1</formula>
    </cfRule>
  </conditionalFormatting>
  <conditionalFormatting sqref="F219:M219">
    <cfRule type="containsBlanks" dxfId="863" priority="1043">
      <formula>LEN(TRIM(F219))=0</formula>
    </cfRule>
  </conditionalFormatting>
  <conditionalFormatting sqref="F218:M218">
    <cfRule type="colorScale" priority="1041">
      <colorScale>
        <cfvo type="min"/>
        <cfvo type="max"/>
        <color rgb="FFFFEF9C"/>
        <color rgb="FFFF7128"/>
      </colorScale>
    </cfRule>
    <cfRule type="containsBlanks" dxfId="862" priority="1042">
      <formula>LEN(TRIM(F218))=0</formula>
    </cfRule>
  </conditionalFormatting>
  <conditionalFormatting sqref="H218:I218">
    <cfRule type="expression" dxfId="861" priority="1040">
      <formula>Z218=1</formula>
    </cfRule>
  </conditionalFormatting>
  <conditionalFormatting sqref="F218:G218">
    <cfRule type="expression" dxfId="860" priority="1039">
      <formula>Y218=1</formula>
    </cfRule>
  </conditionalFormatting>
  <conditionalFormatting sqref="J218:K218">
    <cfRule type="expression" dxfId="859" priority="1038">
      <formula>AA218=1</formula>
    </cfRule>
  </conditionalFormatting>
  <conditionalFormatting sqref="L218:M218">
    <cfRule type="expression" dxfId="858" priority="1037">
      <formula>AB218=1</formula>
    </cfRule>
  </conditionalFormatting>
  <conditionalFormatting sqref="F221:M221">
    <cfRule type="containsBlanks" dxfId="857" priority="1036">
      <formula>LEN(TRIM(F221))=0</formula>
    </cfRule>
  </conditionalFormatting>
  <conditionalFormatting sqref="F220:M220">
    <cfRule type="colorScale" priority="1034">
      <colorScale>
        <cfvo type="min"/>
        <cfvo type="max"/>
        <color rgb="FFFFEF9C"/>
        <color rgb="FFFF7128"/>
      </colorScale>
    </cfRule>
    <cfRule type="containsBlanks" dxfId="856" priority="1035">
      <formula>LEN(TRIM(F220))=0</formula>
    </cfRule>
  </conditionalFormatting>
  <conditionalFormatting sqref="H220:I220">
    <cfRule type="expression" dxfId="855" priority="1033">
      <formula>Z220=1</formula>
    </cfRule>
  </conditionalFormatting>
  <conditionalFormatting sqref="F220:G220">
    <cfRule type="expression" dxfId="854" priority="1032">
      <formula>Y220=1</formula>
    </cfRule>
  </conditionalFormatting>
  <conditionalFormatting sqref="J220:K220">
    <cfRule type="expression" dxfId="853" priority="1031">
      <formula>AA220=1</formula>
    </cfRule>
  </conditionalFormatting>
  <conditionalFormatting sqref="L220:M220">
    <cfRule type="expression" dxfId="852" priority="1030">
      <formula>AB220=1</formula>
    </cfRule>
  </conditionalFormatting>
  <conditionalFormatting sqref="F223:M223">
    <cfRule type="containsBlanks" dxfId="851" priority="1029">
      <formula>LEN(TRIM(F223))=0</formula>
    </cfRule>
  </conditionalFormatting>
  <conditionalFormatting sqref="F222:M222">
    <cfRule type="colorScale" priority="1027">
      <colorScale>
        <cfvo type="min"/>
        <cfvo type="max"/>
        <color rgb="FFFFEF9C"/>
        <color rgb="FFFF7128"/>
      </colorScale>
    </cfRule>
    <cfRule type="containsBlanks" dxfId="850" priority="1028">
      <formula>LEN(TRIM(F222))=0</formula>
    </cfRule>
  </conditionalFormatting>
  <conditionalFormatting sqref="H222:I222">
    <cfRule type="expression" dxfId="849" priority="1026">
      <formula>Z222=1</formula>
    </cfRule>
  </conditionalFormatting>
  <conditionalFormatting sqref="F222:G222">
    <cfRule type="expression" dxfId="848" priority="1025">
      <formula>Y222=1</formula>
    </cfRule>
  </conditionalFormatting>
  <conditionalFormatting sqref="J222:K222">
    <cfRule type="expression" dxfId="847" priority="1024">
      <formula>AA222=1</formula>
    </cfRule>
  </conditionalFormatting>
  <conditionalFormatting sqref="L222:M222">
    <cfRule type="expression" dxfId="846" priority="1023">
      <formula>AB222=1</formula>
    </cfRule>
  </conditionalFormatting>
  <conditionalFormatting sqref="F225:M225">
    <cfRule type="containsBlanks" dxfId="845" priority="1022">
      <formula>LEN(TRIM(F225))=0</formula>
    </cfRule>
  </conditionalFormatting>
  <conditionalFormatting sqref="F224:M224">
    <cfRule type="colorScale" priority="1020">
      <colorScale>
        <cfvo type="min"/>
        <cfvo type="max"/>
        <color rgb="FFFFEF9C"/>
        <color rgb="FFFF7128"/>
      </colorScale>
    </cfRule>
    <cfRule type="containsBlanks" dxfId="844" priority="1021">
      <formula>LEN(TRIM(F224))=0</formula>
    </cfRule>
  </conditionalFormatting>
  <conditionalFormatting sqref="H224:I224">
    <cfRule type="expression" dxfId="843" priority="1019">
      <formula>Z224=1</formula>
    </cfRule>
  </conditionalFormatting>
  <conditionalFormatting sqref="F224:G224">
    <cfRule type="expression" dxfId="842" priority="1018">
      <formula>Y224=1</formula>
    </cfRule>
  </conditionalFormatting>
  <conditionalFormatting sqref="J224:K224">
    <cfRule type="expression" dxfId="841" priority="1017">
      <formula>AA224=1</formula>
    </cfRule>
  </conditionalFormatting>
  <conditionalFormatting sqref="L224:M224">
    <cfRule type="expression" dxfId="840" priority="1016">
      <formula>AB224=1</formula>
    </cfRule>
  </conditionalFormatting>
  <conditionalFormatting sqref="F227:M227">
    <cfRule type="containsBlanks" dxfId="839" priority="1015">
      <formula>LEN(TRIM(F227))=0</formula>
    </cfRule>
  </conditionalFormatting>
  <conditionalFormatting sqref="F226:M226">
    <cfRule type="colorScale" priority="1013">
      <colorScale>
        <cfvo type="min"/>
        <cfvo type="max"/>
        <color rgb="FFFFEF9C"/>
        <color rgb="FFFF7128"/>
      </colorScale>
    </cfRule>
    <cfRule type="containsBlanks" dxfId="838" priority="1014">
      <formula>LEN(TRIM(F226))=0</formula>
    </cfRule>
  </conditionalFormatting>
  <conditionalFormatting sqref="H226:I226">
    <cfRule type="expression" dxfId="837" priority="1012">
      <formula>Z226=1</formula>
    </cfRule>
  </conditionalFormatting>
  <conditionalFormatting sqref="F226:G226">
    <cfRule type="expression" dxfId="836" priority="1011">
      <formula>Y226=1</formula>
    </cfRule>
  </conditionalFormatting>
  <conditionalFormatting sqref="J226:K226">
    <cfRule type="expression" dxfId="835" priority="1010">
      <formula>AA226=1</formula>
    </cfRule>
  </conditionalFormatting>
  <conditionalFormatting sqref="L226:M226">
    <cfRule type="expression" dxfId="834" priority="1009">
      <formula>AB226=1</formula>
    </cfRule>
  </conditionalFormatting>
  <conditionalFormatting sqref="F229:M229">
    <cfRule type="containsBlanks" dxfId="833" priority="1008">
      <formula>LEN(TRIM(F229))=0</formula>
    </cfRule>
  </conditionalFormatting>
  <conditionalFormatting sqref="F228:M228">
    <cfRule type="colorScale" priority="1006">
      <colorScale>
        <cfvo type="min"/>
        <cfvo type="max"/>
        <color rgb="FFFFEF9C"/>
        <color rgb="FFFF7128"/>
      </colorScale>
    </cfRule>
    <cfRule type="containsBlanks" dxfId="832" priority="1007">
      <formula>LEN(TRIM(F228))=0</formula>
    </cfRule>
  </conditionalFormatting>
  <conditionalFormatting sqref="H228:I228">
    <cfRule type="expression" dxfId="831" priority="1005">
      <formula>Z228=1</formula>
    </cfRule>
  </conditionalFormatting>
  <conditionalFormatting sqref="F228:G228">
    <cfRule type="expression" dxfId="830" priority="1004">
      <formula>Y228=1</formula>
    </cfRule>
  </conditionalFormatting>
  <conditionalFormatting sqref="J228:K228">
    <cfRule type="expression" dxfId="829" priority="1003">
      <formula>AA228=1</formula>
    </cfRule>
  </conditionalFormatting>
  <conditionalFormatting sqref="L228:M228">
    <cfRule type="expression" dxfId="828" priority="1002">
      <formula>AB228=1</formula>
    </cfRule>
  </conditionalFormatting>
  <conditionalFormatting sqref="F231:M231">
    <cfRule type="containsBlanks" dxfId="827" priority="1001">
      <formula>LEN(TRIM(F231))=0</formula>
    </cfRule>
  </conditionalFormatting>
  <conditionalFormatting sqref="F230:M230">
    <cfRule type="colorScale" priority="999">
      <colorScale>
        <cfvo type="min"/>
        <cfvo type="max"/>
        <color rgb="FFFFEF9C"/>
        <color rgb="FFFF7128"/>
      </colorScale>
    </cfRule>
    <cfRule type="containsBlanks" dxfId="826" priority="1000">
      <formula>LEN(TRIM(F230))=0</formula>
    </cfRule>
  </conditionalFormatting>
  <conditionalFormatting sqref="H230:I230">
    <cfRule type="expression" dxfId="825" priority="998">
      <formula>Z230=1</formula>
    </cfRule>
  </conditionalFormatting>
  <conditionalFormatting sqref="F230:G230">
    <cfRule type="expression" dxfId="824" priority="997">
      <formula>Y230=1</formula>
    </cfRule>
  </conditionalFormatting>
  <conditionalFormatting sqref="J230:K230">
    <cfRule type="expression" dxfId="823" priority="996">
      <formula>AA230=1</formula>
    </cfRule>
  </conditionalFormatting>
  <conditionalFormatting sqref="L230:M230">
    <cfRule type="expression" dxfId="822" priority="995">
      <formula>AB230=1</formula>
    </cfRule>
  </conditionalFormatting>
  <conditionalFormatting sqref="F233:M233">
    <cfRule type="containsBlanks" dxfId="821" priority="994">
      <formula>LEN(TRIM(F233))=0</formula>
    </cfRule>
  </conditionalFormatting>
  <conditionalFormatting sqref="F232:M232">
    <cfRule type="colorScale" priority="992">
      <colorScale>
        <cfvo type="min"/>
        <cfvo type="max"/>
        <color rgb="FFFFEF9C"/>
        <color rgb="FFFF7128"/>
      </colorScale>
    </cfRule>
    <cfRule type="containsBlanks" dxfId="820" priority="993">
      <formula>LEN(TRIM(F232))=0</formula>
    </cfRule>
  </conditionalFormatting>
  <conditionalFormatting sqref="H232:I232">
    <cfRule type="expression" dxfId="819" priority="991">
      <formula>Z232=1</formula>
    </cfRule>
  </conditionalFormatting>
  <conditionalFormatting sqref="F232:G232">
    <cfRule type="expression" dxfId="818" priority="990">
      <formula>Y232=1</formula>
    </cfRule>
  </conditionalFormatting>
  <conditionalFormatting sqref="J232:K232">
    <cfRule type="expression" dxfId="817" priority="989">
      <formula>AA232=1</formula>
    </cfRule>
  </conditionalFormatting>
  <conditionalFormatting sqref="L232:M232">
    <cfRule type="expression" dxfId="816" priority="988">
      <formula>AB232=1</formula>
    </cfRule>
  </conditionalFormatting>
  <conditionalFormatting sqref="F235:M235">
    <cfRule type="containsBlanks" dxfId="815" priority="987">
      <formula>LEN(TRIM(F235))=0</formula>
    </cfRule>
  </conditionalFormatting>
  <conditionalFormatting sqref="F234:M234">
    <cfRule type="colorScale" priority="985">
      <colorScale>
        <cfvo type="min"/>
        <cfvo type="max"/>
        <color rgb="FFFFEF9C"/>
        <color rgb="FFFF7128"/>
      </colorScale>
    </cfRule>
    <cfRule type="containsBlanks" dxfId="814" priority="986">
      <formula>LEN(TRIM(F234))=0</formula>
    </cfRule>
  </conditionalFormatting>
  <conditionalFormatting sqref="H234:I234">
    <cfRule type="expression" dxfId="813" priority="984">
      <formula>Z234=1</formula>
    </cfRule>
  </conditionalFormatting>
  <conditionalFormatting sqref="F234:G234">
    <cfRule type="expression" dxfId="812" priority="983">
      <formula>Y234=1</formula>
    </cfRule>
  </conditionalFormatting>
  <conditionalFormatting sqref="J234:K234">
    <cfRule type="expression" dxfId="811" priority="982">
      <formula>AA234=1</formula>
    </cfRule>
  </conditionalFormatting>
  <conditionalFormatting sqref="L234:M234">
    <cfRule type="expression" dxfId="810" priority="981">
      <formula>AB234=1</formula>
    </cfRule>
  </conditionalFormatting>
  <conditionalFormatting sqref="F237:M237">
    <cfRule type="containsBlanks" dxfId="809" priority="980">
      <formula>LEN(TRIM(F237))=0</formula>
    </cfRule>
  </conditionalFormatting>
  <conditionalFormatting sqref="F236:M236">
    <cfRule type="colorScale" priority="978">
      <colorScale>
        <cfvo type="min"/>
        <cfvo type="max"/>
        <color rgb="FFFFEF9C"/>
        <color rgb="FFFF7128"/>
      </colorScale>
    </cfRule>
    <cfRule type="containsBlanks" dxfId="808" priority="979">
      <formula>LEN(TRIM(F236))=0</formula>
    </cfRule>
  </conditionalFormatting>
  <conditionalFormatting sqref="H236:I236">
    <cfRule type="expression" dxfId="807" priority="977">
      <formula>Z236=1</formula>
    </cfRule>
  </conditionalFormatting>
  <conditionalFormatting sqref="F236:G236">
    <cfRule type="expression" dxfId="806" priority="976">
      <formula>Y236=1</formula>
    </cfRule>
  </conditionalFormatting>
  <conditionalFormatting sqref="J236:K236">
    <cfRule type="expression" dxfId="805" priority="975">
      <formula>AA236=1</formula>
    </cfRule>
  </conditionalFormatting>
  <conditionalFormatting sqref="L236:M236">
    <cfRule type="expression" dxfId="804" priority="974">
      <formula>AB236=1</formula>
    </cfRule>
  </conditionalFormatting>
  <conditionalFormatting sqref="F239:M239">
    <cfRule type="containsBlanks" dxfId="803" priority="973">
      <formula>LEN(TRIM(F239))=0</formula>
    </cfRule>
  </conditionalFormatting>
  <conditionalFormatting sqref="F238:M238">
    <cfRule type="colorScale" priority="971">
      <colorScale>
        <cfvo type="min"/>
        <cfvo type="max"/>
        <color rgb="FFFFEF9C"/>
        <color rgb="FFFF7128"/>
      </colorScale>
    </cfRule>
    <cfRule type="containsBlanks" dxfId="802" priority="972">
      <formula>LEN(TRIM(F238))=0</formula>
    </cfRule>
  </conditionalFormatting>
  <conditionalFormatting sqref="H238:I238">
    <cfRule type="expression" dxfId="801" priority="970">
      <formula>Z238=1</formula>
    </cfRule>
  </conditionalFormatting>
  <conditionalFormatting sqref="F238:G238">
    <cfRule type="expression" dxfId="800" priority="969">
      <formula>Y238=1</formula>
    </cfRule>
  </conditionalFormatting>
  <conditionalFormatting sqref="J238:K238">
    <cfRule type="expression" dxfId="799" priority="968">
      <formula>AA238=1</formula>
    </cfRule>
  </conditionalFormatting>
  <conditionalFormatting sqref="L238:M238">
    <cfRule type="expression" dxfId="798" priority="967">
      <formula>AB238=1</formula>
    </cfRule>
  </conditionalFormatting>
  <conditionalFormatting sqref="F241:M241">
    <cfRule type="containsBlanks" dxfId="797" priority="966">
      <formula>LEN(TRIM(F241))=0</formula>
    </cfRule>
  </conditionalFormatting>
  <conditionalFormatting sqref="F240:M240">
    <cfRule type="colorScale" priority="964">
      <colorScale>
        <cfvo type="min"/>
        <cfvo type="max"/>
        <color rgb="FFFFEF9C"/>
        <color rgb="FFFF7128"/>
      </colorScale>
    </cfRule>
    <cfRule type="containsBlanks" dxfId="796" priority="965">
      <formula>LEN(TRIM(F240))=0</formula>
    </cfRule>
  </conditionalFormatting>
  <conditionalFormatting sqref="H240:I240">
    <cfRule type="expression" dxfId="795" priority="963">
      <formula>Z240=1</formula>
    </cfRule>
  </conditionalFormatting>
  <conditionalFormatting sqref="F240:G240">
    <cfRule type="expression" dxfId="794" priority="962">
      <formula>Y240=1</formula>
    </cfRule>
  </conditionalFormatting>
  <conditionalFormatting sqref="J240:K240">
    <cfRule type="expression" dxfId="793" priority="961">
      <formula>AA240=1</formula>
    </cfRule>
  </conditionalFormatting>
  <conditionalFormatting sqref="L240:M240">
    <cfRule type="expression" dxfId="792" priority="960">
      <formula>AB240=1</formula>
    </cfRule>
  </conditionalFormatting>
  <conditionalFormatting sqref="F243:M243">
    <cfRule type="containsBlanks" dxfId="791" priority="959">
      <formula>LEN(TRIM(F243))=0</formula>
    </cfRule>
  </conditionalFormatting>
  <conditionalFormatting sqref="F242:M242">
    <cfRule type="colorScale" priority="957">
      <colorScale>
        <cfvo type="min"/>
        <cfvo type="max"/>
        <color rgb="FFFFEF9C"/>
        <color rgb="FFFF7128"/>
      </colorScale>
    </cfRule>
    <cfRule type="containsBlanks" dxfId="790" priority="958">
      <formula>LEN(TRIM(F242))=0</formula>
    </cfRule>
  </conditionalFormatting>
  <conditionalFormatting sqref="F245:M245">
    <cfRule type="containsBlanks" dxfId="789" priority="952">
      <formula>LEN(TRIM(F245))=0</formula>
    </cfRule>
  </conditionalFormatting>
  <conditionalFormatting sqref="F244:M244">
    <cfRule type="colorScale" priority="950">
      <colorScale>
        <cfvo type="min"/>
        <cfvo type="max"/>
        <color rgb="FFFFEF9C"/>
        <color rgb="FFFF7128"/>
      </colorScale>
    </cfRule>
    <cfRule type="containsBlanks" dxfId="788" priority="951">
      <formula>LEN(TRIM(F244))=0</formula>
    </cfRule>
  </conditionalFormatting>
  <conditionalFormatting sqref="H244:I244">
    <cfRule type="expression" dxfId="787" priority="949">
      <formula>Z244=1</formula>
    </cfRule>
  </conditionalFormatting>
  <conditionalFormatting sqref="F244:G244">
    <cfRule type="expression" dxfId="786" priority="948">
      <formula>Y244=1</formula>
    </cfRule>
  </conditionalFormatting>
  <conditionalFormatting sqref="J244:K244">
    <cfRule type="expression" dxfId="785" priority="947">
      <formula>AA244=1</formula>
    </cfRule>
  </conditionalFormatting>
  <conditionalFormatting sqref="L244:M244">
    <cfRule type="expression" dxfId="784" priority="946">
      <formula>AB244=1</formula>
    </cfRule>
  </conditionalFormatting>
  <conditionalFormatting sqref="F247:M247">
    <cfRule type="containsBlanks" dxfId="783" priority="945">
      <formula>LEN(TRIM(F247))=0</formula>
    </cfRule>
  </conditionalFormatting>
  <conditionalFormatting sqref="F246:M246">
    <cfRule type="colorScale" priority="943">
      <colorScale>
        <cfvo type="min"/>
        <cfvo type="max"/>
        <color rgb="FFFFEF9C"/>
        <color rgb="FFFF7128"/>
      </colorScale>
    </cfRule>
    <cfRule type="containsBlanks" dxfId="782" priority="944">
      <formula>LEN(TRIM(F246))=0</formula>
    </cfRule>
  </conditionalFormatting>
  <conditionalFormatting sqref="H246:I246">
    <cfRule type="expression" dxfId="781" priority="942">
      <formula>Z246=1</formula>
    </cfRule>
  </conditionalFormatting>
  <conditionalFormatting sqref="F246:G246">
    <cfRule type="expression" dxfId="780" priority="941">
      <formula>Y246=1</formula>
    </cfRule>
  </conditionalFormatting>
  <conditionalFormatting sqref="J246:K246">
    <cfRule type="expression" dxfId="779" priority="940">
      <formula>AA246=1</formula>
    </cfRule>
  </conditionalFormatting>
  <conditionalFormatting sqref="L246:M246">
    <cfRule type="expression" dxfId="778" priority="939">
      <formula>AB246=1</formula>
    </cfRule>
  </conditionalFormatting>
  <conditionalFormatting sqref="F249:M249">
    <cfRule type="containsBlanks" dxfId="777" priority="938">
      <formula>LEN(TRIM(F249))=0</formula>
    </cfRule>
  </conditionalFormatting>
  <conditionalFormatting sqref="F248:M248">
    <cfRule type="colorScale" priority="936">
      <colorScale>
        <cfvo type="min"/>
        <cfvo type="max"/>
        <color rgb="FFFFEF9C"/>
        <color rgb="FFFF7128"/>
      </colorScale>
    </cfRule>
    <cfRule type="containsBlanks" dxfId="776" priority="937">
      <formula>LEN(TRIM(F248))=0</formula>
    </cfRule>
  </conditionalFormatting>
  <conditionalFormatting sqref="H248:I248">
    <cfRule type="expression" dxfId="775" priority="935">
      <formula>Z248=1</formula>
    </cfRule>
  </conditionalFormatting>
  <conditionalFormatting sqref="F248:G248">
    <cfRule type="expression" dxfId="774" priority="934">
      <formula>Y248=1</formula>
    </cfRule>
  </conditionalFormatting>
  <conditionalFormatting sqref="J248:K248">
    <cfRule type="expression" dxfId="773" priority="933">
      <formula>AA248=1</formula>
    </cfRule>
  </conditionalFormatting>
  <conditionalFormatting sqref="L248:M248">
    <cfRule type="expression" dxfId="772" priority="932">
      <formula>AB248=1</formula>
    </cfRule>
  </conditionalFormatting>
  <conditionalFormatting sqref="F251:M251">
    <cfRule type="containsBlanks" dxfId="771" priority="931">
      <formula>LEN(TRIM(F251))=0</formula>
    </cfRule>
  </conditionalFormatting>
  <conditionalFormatting sqref="F250:M250">
    <cfRule type="colorScale" priority="929">
      <colorScale>
        <cfvo type="min"/>
        <cfvo type="max"/>
        <color rgb="FFFFEF9C"/>
        <color rgb="FFFF7128"/>
      </colorScale>
    </cfRule>
    <cfRule type="containsBlanks" dxfId="770" priority="930">
      <formula>LEN(TRIM(F250))=0</formula>
    </cfRule>
  </conditionalFormatting>
  <conditionalFormatting sqref="H250:I250">
    <cfRule type="expression" dxfId="769" priority="928">
      <formula>Z250=1</formula>
    </cfRule>
  </conditionalFormatting>
  <conditionalFormatting sqref="F250:G250">
    <cfRule type="expression" dxfId="768" priority="927">
      <formula>Y250=1</formula>
    </cfRule>
  </conditionalFormatting>
  <conditionalFormatting sqref="J250:K250">
    <cfRule type="expression" dxfId="767" priority="926">
      <formula>AA250=1</formula>
    </cfRule>
  </conditionalFormatting>
  <conditionalFormatting sqref="L250:M250">
    <cfRule type="expression" dxfId="766" priority="925">
      <formula>AB250=1</formula>
    </cfRule>
  </conditionalFormatting>
  <conditionalFormatting sqref="F253:M253">
    <cfRule type="containsBlanks" dxfId="765" priority="924">
      <formula>LEN(TRIM(F253))=0</formula>
    </cfRule>
  </conditionalFormatting>
  <conditionalFormatting sqref="F252:M252">
    <cfRule type="colorScale" priority="922">
      <colorScale>
        <cfvo type="min"/>
        <cfvo type="max"/>
        <color rgb="FFFFEF9C"/>
        <color rgb="FFFF7128"/>
      </colorScale>
    </cfRule>
    <cfRule type="containsBlanks" dxfId="764" priority="923">
      <formula>LEN(TRIM(F252))=0</formula>
    </cfRule>
  </conditionalFormatting>
  <conditionalFormatting sqref="H252:I252">
    <cfRule type="expression" dxfId="763" priority="921">
      <formula>Z252=1</formula>
    </cfRule>
  </conditionalFormatting>
  <conditionalFormatting sqref="F252:G252">
    <cfRule type="expression" dxfId="762" priority="920">
      <formula>Y252=1</formula>
    </cfRule>
  </conditionalFormatting>
  <conditionalFormatting sqref="J252:K252">
    <cfRule type="expression" dxfId="761" priority="919">
      <formula>AA252=1</formula>
    </cfRule>
  </conditionalFormatting>
  <conditionalFormatting sqref="L252:M252">
    <cfRule type="expression" dxfId="760" priority="918">
      <formula>AB252=1</formula>
    </cfRule>
  </conditionalFormatting>
  <conditionalFormatting sqref="F255:M255">
    <cfRule type="containsBlanks" dxfId="759" priority="917">
      <formula>LEN(TRIM(F255))=0</formula>
    </cfRule>
  </conditionalFormatting>
  <conditionalFormatting sqref="F254:M254">
    <cfRule type="colorScale" priority="915">
      <colorScale>
        <cfvo type="min"/>
        <cfvo type="max"/>
        <color rgb="FFFFEF9C"/>
        <color rgb="FFFF7128"/>
      </colorScale>
    </cfRule>
    <cfRule type="containsBlanks" dxfId="758" priority="916">
      <formula>LEN(TRIM(F254))=0</formula>
    </cfRule>
  </conditionalFormatting>
  <conditionalFormatting sqref="F257:M257">
    <cfRule type="containsBlanks" dxfId="757" priority="910">
      <formula>LEN(TRIM(F257))=0</formula>
    </cfRule>
  </conditionalFormatting>
  <conditionalFormatting sqref="F256:M256">
    <cfRule type="colorScale" priority="908">
      <colorScale>
        <cfvo type="min"/>
        <cfvo type="max"/>
        <color rgb="FFFFEF9C"/>
        <color rgb="FFFF7128"/>
      </colorScale>
    </cfRule>
    <cfRule type="containsBlanks" dxfId="756" priority="909">
      <formula>LEN(TRIM(F256))=0</formula>
    </cfRule>
  </conditionalFormatting>
  <conditionalFormatting sqref="H256:I256">
    <cfRule type="expression" dxfId="755" priority="907">
      <formula>Z256=1</formula>
    </cfRule>
  </conditionalFormatting>
  <conditionalFormatting sqref="F256:G256">
    <cfRule type="expression" dxfId="754" priority="906">
      <formula>Y256=1</formula>
    </cfRule>
  </conditionalFormatting>
  <conditionalFormatting sqref="J256:K256">
    <cfRule type="expression" dxfId="753" priority="905">
      <formula>AA256=1</formula>
    </cfRule>
  </conditionalFormatting>
  <conditionalFormatting sqref="L256:M256">
    <cfRule type="expression" dxfId="752" priority="904">
      <formula>AB256=1</formula>
    </cfRule>
  </conditionalFormatting>
  <conditionalFormatting sqref="F259:M259">
    <cfRule type="containsBlanks" dxfId="751" priority="903">
      <formula>LEN(TRIM(F259))=0</formula>
    </cfRule>
  </conditionalFormatting>
  <conditionalFormatting sqref="F258:M258">
    <cfRule type="colorScale" priority="901">
      <colorScale>
        <cfvo type="min"/>
        <cfvo type="max"/>
        <color rgb="FFFFEF9C"/>
        <color rgb="FFFF7128"/>
      </colorScale>
    </cfRule>
    <cfRule type="containsBlanks" dxfId="750" priority="902">
      <formula>LEN(TRIM(F258))=0</formula>
    </cfRule>
  </conditionalFormatting>
  <conditionalFormatting sqref="H258:I258">
    <cfRule type="expression" dxfId="749" priority="900">
      <formula>Z258=1</formula>
    </cfRule>
  </conditionalFormatting>
  <conditionalFormatting sqref="F258:G258">
    <cfRule type="expression" dxfId="748" priority="899">
      <formula>Y258=1</formula>
    </cfRule>
  </conditionalFormatting>
  <conditionalFormatting sqref="J258:K258">
    <cfRule type="expression" dxfId="747" priority="898">
      <formula>AA258=1</formula>
    </cfRule>
  </conditionalFormatting>
  <conditionalFormatting sqref="L258:M258">
    <cfRule type="expression" dxfId="746" priority="897">
      <formula>AB258=1</formula>
    </cfRule>
  </conditionalFormatting>
  <conditionalFormatting sqref="F261:M261">
    <cfRule type="containsBlanks" dxfId="745" priority="896">
      <formula>LEN(TRIM(F261))=0</formula>
    </cfRule>
  </conditionalFormatting>
  <conditionalFormatting sqref="F260:M260">
    <cfRule type="colorScale" priority="894">
      <colorScale>
        <cfvo type="min"/>
        <cfvo type="max"/>
        <color rgb="FFFFEF9C"/>
        <color rgb="FFFF7128"/>
      </colorScale>
    </cfRule>
    <cfRule type="containsBlanks" dxfId="744" priority="895">
      <formula>LEN(TRIM(F260))=0</formula>
    </cfRule>
  </conditionalFormatting>
  <conditionalFormatting sqref="H260:I260">
    <cfRule type="expression" dxfId="743" priority="893">
      <formula>Z260=1</formula>
    </cfRule>
  </conditionalFormatting>
  <conditionalFormatting sqref="F260:G260">
    <cfRule type="expression" dxfId="742" priority="892">
      <formula>Y260=1</formula>
    </cfRule>
  </conditionalFormatting>
  <conditionalFormatting sqref="J260:K260">
    <cfRule type="expression" dxfId="741" priority="891">
      <formula>AA260=1</formula>
    </cfRule>
  </conditionalFormatting>
  <conditionalFormatting sqref="L260:M260">
    <cfRule type="expression" dxfId="740" priority="890">
      <formula>AB260=1</formula>
    </cfRule>
  </conditionalFormatting>
  <conditionalFormatting sqref="F263:M263">
    <cfRule type="containsBlanks" dxfId="739" priority="889">
      <formula>LEN(TRIM(F263))=0</formula>
    </cfRule>
  </conditionalFormatting>
  <conditionalFormatting sqref="F262:M262">
    <cfRule type="colorScale" priority="887">
      <colorScale>
        <cfvo type="min"/>
        <cfvo type="max"/>
        <color rgb="FFFFEF9C"/>
        <color rgb="FFFF7128"/>
      </colorScale>
    </cfRule>
    <cfRule type="containsBlanks" dxfId="738" priority="888">
      <formula>LEN(TRIM(F262))=0</formula>
    </cfRule>
  </conditionalFormatting>
  <conditionalFormatting sqref="H262:I262">
    <cfRule type="expression" dxfId="737" priority="886">
      <formula>Z262=1</formula>
    </cfRule>
  </conditionalFormatting>
  <conditionalFormatting sqref="F262:G262">
    <cfRule type="expression" dxfId="736" priority="885">
      <formula>Y262=1</formula>
    </cfRule>
  </conditionalFormatting>
  <conditionalFormatting sqref="J262:K262">
    <cfRule type="expression" dxfId="735" priority="884">
      <formula>AA262=1</formula>
    </cfRule>
  </conditionalFormatting>
  <conditionalFormatting sqref="L262:M262">
    <cfRule type="expression" dxfId="734" priority="883">
      <formula>AB262=1</formula>
    </cfRule>
  </conditionalFormatting>
  <conditionalFormatting sqref="F265:M265">
    <cfRule type="containsBlanks" dxfId="733" priority="882">
      <formula>LEN(TRIM(F265))=0</formula>
    </cfRule>
  </conditionalFormatting>
  <conditionalFormatting sqref="F264:M264">
    <cfRule type="colorScale" priority="880">
      <colorScale>
        <cfvo type="min"/>
        <cfvo type="max"/>
        <color rgb="FFFFEF9C"/>
        <color rgb="FFFF7128"/>
      </colorScale>
    </cfRule>
    <cfRule type="containsBlanks" dxfId="732" priority="881">
      <formula>LEN(TRIM(F264))=0</formula>
    </cfRule>
  </conditionalFormatting>
  <conditionalFormatting sqref="H264:I264">
    <cfRule type="expression" dxfId="731" priority="879">
      <formula>Z264=1</formula>
    </cfRule>
  </conditionalFormatting>
  <conditionalFormatting sqref="F264:G264">
    <cfRule type="expression" dxfId="730" priority="878">
      <formula>Y264=1</formula>
    </cfRule>
  </conditionalFormatting>
  <conditionalFormatting sqref="J264:K264">
    <cfRule type="expression" dxfId="729" priority="877">
      <formula>AA264=1</formula>
    </cfRule>
  </conditionalFormatting>
  <conditionalFormatting sqref="L264:M264">
    <cfRule type="expression" dxfId="728" priority="876">
      <formula>AB264=1</formula>
    </cfRule>
  </conditionalFormatting>
  <conditionalFormatting sqref="F267:M267">
    <cfRule type="containsBlanks" dxfId="727" priority="875">
      <formula>LEN(TRIM(F267))=0</formula>
    </cfRule>
  </conditionalFormatting>
  <conditionalFormatting sqref="F266:M266">
    <cfRule type="colorScale" priority="873">
      <colorScale>
        <cfvo type="min"/>
        <cfvo type="max"/>
        <color rgb="FFFFEF9C"/>
        <color rgb="FFFF7128"/>
      </colorScale>
    </cfRule>
    <cfRule type="containsBlanks" dxfId="726" priority="874">
      <formula>LEN(TRIM(F266))=0</formula>
    </cfRule>
  </conditionalFormatting>
  <conditionalFormatting sqref="F269:M269">
    <cfRule type="containsBlanks" dxfId="725" priority="868">
      <formula>LEN(TRIM(F269))=0</formula>
    </cfRule>
  </conditionalFormatting>
  <conditionalFormatting sqref="F268:M268">
    <cfRule type="colorScale" priority="866">
      <colorScale>
        <cfvo type="min"/>
        <cfvo type="max"/>
        <color rgb="FFFFEF9C"/>
        <color rgb="FFFF7128"/>
      </colorScale>
    </cfRule>
    <cfRule type="containsBlanks" dxfId="724" priority="867">
      <formula>LEN(TRIM(F268))=0</formula>
    </cfRule>
  </conditionalFormatting>
  <conditionalFormatting sqref="H268:I268">
    <cfRule type="expression" dxfId="723" priority="865">
      <formula>Z268=1</formula>
    </cfRule>
  </conditionalFormatting>
  <conditionalFormatting sqref="F268:G268">
    <cfRule type="expression" dxfId="722" priority="864">
      <formula>Y268=1</formula>
    </cfRule>
  </conditionalFormatting>
  <conditionalFormatting sqref="J268:K268">
    <cfRule type="expression" dxfId="721" priority="863">
      <formula>AA268=1</formula>
    </cfRule>
  </conditionalFormatting>
  <conditionalFormatting sqref="L268:M268">
    <cfRule type="expression" dxfId="720" priority="862">
      <formula>AB268=1</formula>
    </cfRule>
  </conditionalFormatting>
  <conditionalFormatting sqref="F271:M271">
    <cfRule type="containsBlanks" dxfId="719" priority="861">
      <formula>LEN(TRIM(F271))=0</formula>
    </cfRule>
  </conditionalFormatting>
  <conditionalFormatting sqref="F270:M270">
    <cfRule type="colorScale" priority="859">
      <colorScale>
        <cfvo type="min"/>
        <cfvo type="max"/>
        <color rgb="FFFFEF9C"/>
        <color rgb="FFFF7128"/>
      </colorScale>
    </cfRule>
    <cfRule type="containsBlanks" dxfId="718" priority="860">
      <formula>LEN(TRIM(F270))=0</formula>
    </cfRule>
  </conditionalFormatting>
  <conditionalFormatting sqref="H270:I270">
    <cfRule type="expression" dxfId="717" priority="858">
      <formula>Z270=1</formula>
    </cfRule>
  </conditionalFormatting>
  <conditionalFormatting sqref="F270:G270">
    <cfRule type="expression" dxfId="716" priority="857">
      <formula>Y270=1</formula>
    </cfRule>
  </conditionalFormatting>
  <conditionalFormatting sqref="J270:K270">
    <cfRule type="expression" dxfId="715" priority="856">
      <formula>AA270=1</formula>
    </cfRule>
  </conditionalFormatting>
  <conditionalFormatting sqref="L270:M270">
    <cfRule type="expression" dxfId="714" priority="855">
      <formula>AB270=1</formula>
    </cfRule>
  </conditionalFormatting>
  <conditionalFormatting sqref="F273:M273">
    <cfRule type="containsBlanks" dxfId="713" priority="854">
      <formula>LEN(TRIM(F273))=0</formula>
    </cfRule>
  </conditionalFormatting>
  <conditionalFormatting sqref="F272:M272">
    <cfRule type="colorScale" priority="852">
      <colorScale>
        <cfvo type="min"/>
        <cfvo type="max"/>
        <color rgb="FFFFEF9C"/>
        <color rgb="FFFF7128"/>
      </colorScale>
    </cfRule>
    <cfRule type="containsBlanks" dxfId="712" priority="853">
      <formula>LEN(TRIM(F272))=0</formula>
    </cfRule>
  </conditionalFormatting>
  <conditionalFormatting sqref="H272:I272">
    <cfRule type="expression" dxfId="711" priority="851">
      <formula>Z272=1</formula>
    </cfRule>
  </conditionalFormatting>
  <conditionalFormatting sqref="F272:G272">
    <cfRule type="expression" dxfId="710" priority="850">
      <formula>Y272=1</formula>
    </cfRule>
  </conditionalFormatting>
  <conditionalFormatting sqref="J272:K272">
    <cfRule type="expression" dxfId="709" priority="849">
      <formula>AA272=1</formula>
    </cfRule>
  </conditionalFormatting>
  <conditionalFormatting sqref="L272:M272">
    <cfRule type="expression" dxfId="708" priority="848">
      <formula>AB272=1</formula>
    </cfRule>
  </conditionalFormatting>
  <conditionalFormatting sqref="F275:M275">
    <cfRule type="containsBlanks" dxfId="707" priority="847">
      <formula>LEN(TRIM(F275))=0</formula>
    </cfRule>
  </conditionalFormatting>
  <conditionalFormatting sqref="F274:M274">
    <cfRule type="colorScale" priority="845">
      <colorScale>
        <cfvo type="min"/>
        <cfvo type="max"/>
        <color rgb="FFFFEF9C"/>
        <color rgb="FFFF7128"/>
      </colorScale>
    </cfRule>
    <cfRule type="containsBlanks" dxfId="706" priority="846">
      <formula>LEN(TRIM(F274))=0</formula>
    </cfRule>
  </conditionalFormatting>
  <conditionalFormatting sqref="H274:I274">
    <cfRule type="expression" dxfId="705" priority="844">
      <formula>Z274=1</formula>
    </cfRule>
  </conditionalFormatting>
  <conditionalFormatting sqref="F274:G274">
    <cfRule type="expression" dxfId="704" priority="843">
      <formula>Y274=1</formula>
    </cfRule>
  </conditionalFormatting>
  <conditionalFormatting sqref="J274:K274">
    <cfRule type="expression" dxfId="703" priority="842">
      <formula>AA274=1</formula>
    </cfRule>
  </conditionalFormatting>
  <conditionalFormatting sqref="L274:M274">
    <cfRule type="expression" dxfId="702" priority="841">
      <formula>AB274=1</formula>
    </cfRule>
  </conditionalFormatting>
  <conditionalFormatting sqref="F277:M277">
    <cfRule type="containsBlanks" dxfId="701" priority="840">
      <formula>LEN(TRIM(F277))=0</formula>
    </cfRule>
  </conditionalFormatting>
  <conditionalFormatting sqref="F276:M276">
    <cfRule type="colorScale" priority="838">
      <colorScale>
        <cfvo type="min"/>
        <cfvo type="max"/>
        <color rgb="FFFFEF9C"/>
        <color rgb="FFFF7128"/>
      </colorScale>
    </cfRule>
    <cfRule type="containsBlanks" dxfId="700" priority="839">
      <formula>LEN(TRIM(F276))=0</formula>
    </cfRule>
  </conditionalFormatting>
  <conditionalFormatting sqref="H276:I276">
    <cfRule type="expression" dxfId="699" priority="837">
      <formula>Z276=1</formula>
    </cfRule>
  </conditionalFormatting>
  <conditionalFormatting sqref="F276:G276">
    <cfRule type="expression" dxfId="698" priority="836">
      <formula>Y276=1</formula>
    </cfRule>
  </conditionalFormatting>
  <conditionalFormatting sqref="J276:K276">
    <cfRule type="expression" dxfId="697" priority="835">
      <formula>AA276=1</formula>
    </cfRule>
  </conditionalFormatting>
  <conditionalFormatting sqref="L276:M276">
    <cfRule type="expression" dxfId="696" priority="834">
      <formula>AB276=1</formula>
    </cfRule>
  </conditionalFormatting>
  <conditionalFormatting sqref="F279:M279">
    <cfRule type="containsBlanks" dxfId="695" priority="833">
      <formula>LEN(TRIM(F279))=0</formula>
    </cfRule>
  </conditionalFormatting>
  <conditionalFormatting sqref="F278:M278">
    <cfRule type="colorScale" priority="831">
      <colorScale>
        <cfvo type="min"/>
        <cfvo type="max"/>
        <color rgb="FFFFEF9C"/>
        <color rgb="FFFF7128"/>
      </colorScale>
    </cfRule>
    <cfRule type="containsBlanks" dxfId="694" priority="832">
      <formula>LEN(TRIM(F278))=0</formula>
    </cfRule>
  </conditionalFormatting>
  <conditionalFormatting sqref="H278:I278">
    <cfRule type="expression" dxfId="693" priority="830">
      <formula>Z278=1</formula>
    </cfRule>
  </conditionalFormatting>
  <conditionalFormatting sqref="F278:G278">
    <cfRule type="expression" dxfId="692" priority="829">
      <formula>Y278=1</formula>
    </cfRule>
  </conditionalFormatting>
  <conditionalFormatting sqref="J278:K278">
    <cfRule type="expression" dxfId="691" priority="828">
      <formula>AA278=1</formula>
    </cfRule>
  </conditionalFormatting>
  <conditionalFormatting sqref="L278:M278">
    <cfRule type="expression" dxfId="690" priority="827">
      <formula>AB278=1</formula>
    </cfRule>
  </conditionalFormatting>
  <conditionalFormatting sqref="F281:M281">
    <cfRule type="containsBlanks" dxfId="689" priority="826">
      <formula>LEN(TRIM(F281))=0</formula>
    </cfRule>
  </conditionalFormatting>
  <conditionalFormatting sqref="F280:M280">
    <cfRule type="colorScale" priority="824">
      <colorScale>
        <cfvo type="min"/>
        <cfvo type="max"/>
        <color rgb="FFFFEF9C"/>
        <color rgb="FFFF7128"/>
      </colorScale>
    </cfRule>
    <cfRule type="containsBlanks" dxfId="688" priority="825">
      <formula>LEN(TRIM(F280))=0</formula>
    </cfRule>
  </conditionalFormatting>
  <conditionalFormatting sqref="H280:I280">
    <cfRule type="expression" dxfId="687" priority="823">
      <formula>Z280=1</formula>
    </cfRule>
  </conditionalFormatting>
  <conditionalFormatting sqref="F280:G280">
    <cfRule type="expression" dxfId="686" priority="822">
      <formula>Y280=1</formula>
    </cfRule>
  </conditionalFormatting>
  <conditionalFormatting sqref="J280:K280">
    <cfRule type="expression" dxfId="685" priority="821">
      <formula>AA280=1</formula>
    </cfRule>
  </conditionalFormatting>
  <conditionalFormatting sqref="L280:M280">
    <cfRule type="expression" dxfId="684" priority="820">
      <formula>AB280=1</formula>
    </cfRule>
  </conditionalFormatting>
  <conditionalFormatting sqref="F283:M283">
    <cfRule type="containsBlanks" dxfId="683" priority="819">
      <formula>LEN(TRIM(F283))=0</formula>
    </cfRule>
  </conditionalFormatting>
  <conditionalFormatting sqref="F282:M282">
    <cfRule type="colorScale" priority="817">
      <colorScale>
        <cfvo type="min"/>
        <cfvo type="max"/>
        <color rgb="FFFFEF9C"/>
        <color rgb="FFFF7128"/>
      </colorScale>
    </cfRule>
    <cfRule type="containsBlanks" dxfId="682" priority="818">
      <formula>LEN(TRIM(F282))=0</formula>
    </cfRule>
  </conditionalFormatting>
  <conditionalFormatting sqref="H282:I282">
    <cfRule type="expression" dxfId="681" priority="816">
      <formula>Z282=1</formula>
    </cfRule>
  </conditionalFormatting>
  <conditionalFormatting sqref="F282:G282">
    <cfRule type="expression" dxfId="680" priority="815">
      <formula>Y282=1</formula>
    </cfRule>
  </conditionalFormatting>
  <conditionalFormatting sqref="J282:K282">
    <cfRule type="expression" dxfId="679" priority="814">
      <formula>AA282=1</formula>
    </cfRule>
  </conditionalFormatting>
  <conditionalFormatting sqref="L282:M282">
    <cfRule type="expression" dxfId="678" priority="813">
      <formula>AB282=1</formula>
    </cfRule>
  </conditionalFormatting>
  <conditionalFormatting sqref="F285:M285">
    <cfRule type="containsBlanks" dxfId="677" priority="812">
      <formula>LEN(TRIM(F285))=0</formula>
    </cfRule>
  </conditionalFormatting>
  <conditionalFormatting sqref="F284:M284">
    <cfRule type="colorScale" priority="810">
      <colorScale>
        <cfvo type="min"/>
        <cfvo type="max"/>
        <color rgb="FFFFEF9C"/>
        <color rgb="FFFF7128"/>
      </colorScale>
    </cfRule>
    <cfRule type="containsBlanks" dxfId="676" priority="811">
      <formula>LEN(TRIM(F284))=0</formula>
    </cfRule>
  </conditionalFormatting>
  <conditionalFormatting sqref="H284:I284">
    <cfRule type="expression" dxfId="675" priority="809">
      <formula>Z284=1</formula>
    </cfRule>
  </conditionalFormatting>
  <conditionalFormatting sqref="F284:G284">
    <cfRule type="expression" dxfId="674" priority="808">
      <formula>Y284=1</formula>
    </cfRule>
  </conditionalFormatting>
  <conditionalFormatting sqref="J284:K284">
    <cfRule type="expression" dxfId="673" priority="807">
      <formula>AA284=1</formula>
    </cfRule>
  </conditionalFormatting>
  <conditionalFormatting sqref="L284:M284">
    <cfRule type="expression" dxfId="672" priority="806">
      <formula>AB284=1</formula>
    </cfRule>
  </conditionalFormatting>
  <conditionalFormatting sqref="F287:M287">
    <cfRule type="containsBlanks" dxfId="671" priority="805">
      <formula>LEN(TRIM(F287))=0</formula>
    </cfRule>
  </conditionalFormatting>
  <conditionalFormatting sqref="F286:M286">
    <cfRule type="colorScale" priority="803">
      <colorScale>
        <cfvo type="min"/>
        <cfvo type="max"/>
        <color rgb="FFFFEF9C"/>
        <color rgb="FFFF7128"/>
      </colorScale>
    </cfRule>
    <cfRule type="containsBlanks" dxfId="670" priority="804">
      <formula>LEN(TRIM(F286))=0</formula>
    </cfRule>
  </conditionalFormatting>
  <conditionalFormatting sqref="H286:I286">
    <cfRule type="expression" dxfId="669" priority="802">
      <formula>Z286=1</formula>
    </cfRule>
  </conditionalFormatting>
  <conditionalFormatting sqref="F286:G286">
    <cfRule type="expression" dxfId="668" priority="801">
      <formula>Y286=1</formula>
    </cfRule>
  </conditionalFormatting>
  <conditionalFormatting sqref="J286:K286">
    <cfRule type="expression" dxfId="667" priority="800">
      <formula>AA286=1</formula>
    </cfRule>
  </conditionalFormatting>
  <conditionalFormatting sqref="L286:M286">
    <cfRule type="expression" dxfId="666" priority="799">
      <formula>AB286=1</formula>
    </cfRule>
  </conditionalFormatting>
  <conditionalFormatting sqref="F289:M289">
    <cfRule type="containsBlanks" dxfId="665" priority="798">
      <formula>LEN(TRIM(F289))=0</formula>
    </cfRule>
  </conditionalFormatting>
  <conditionalFormatting sqref="F288:M288">
    <cfRule type="colorScale" priority="796">
      <colorScale>
        <cfvo type="min"/>
        <cfvo type="max"/>
        <color rgb="FFFFEF9C"/>
        <color rgb="FFFF7128"/>
      </colorScale>
    </cfRule>
    <cfRule type="containsBlanks" dxfId="664" priority="797">
      <formula>LEN(TRIM(F288))=0</formula>
    </cfRule>
  </conditionalFormatting>
  <conditionalFormatting sqref="H288:I288">
    <cfRule type="expression" dxfId="663" priority="795">
      <formula>Z288=1</formula>
    </cfRule>
  </conditionalFormatting>
  <conditionalFormatting sqref="F288:G288">
    <cfRule type="expression" dxfId="662" priority="794">
      <formula>Y288=1</formula>
    </cfRule>
  </conditionalFormatting>
  <conditionalFormatting sqref="J288:K288">
    <cfRule type="expression" dxfId="661" priority="793">
      <formula>AA288=1</formula>
    </cfRule>
  </conditionalFormatting>
  <conditionalFormatting sqref="L288:M288">
    <cfRule type="expression" dxfId="660" priority="792">
      <formula>AB288=1</formula>
    </cfRule>
  </conditionalFormatting>
  <conditionalFormatting sqref="F291:M291">
    <cfRule type="containsBlanks" dxfId="659" priority="791">
      <formula>LEN(TRIM(F291))=0</formula>
    </cfRule>
  </conditionalFormatting>
  <conditionalFormatting sqref="F290:M290">
    <cfRule type="colorScale" priority="789">
      <colorScale>
        <cfvo type="min"/>
        <cfvo type="max"/>
        <color rgb="FFFFEF9C"/>
        <color rgb="FFFF7128"/>
      </colorScale>
    </cfRule>
    <cfRule type="containsBlanks" dxfId="658" priority="790">
      <formula>LEN(TRIM(F290))=0</formula>
    </cfRule>
  </conditionalFormatting>
  <conditionalFormatting sqref="H290:I290">
    <cfRule type="expression" dxfId="657" priority="788">
      <formula>Z290=1</formula>
    </cfRule>
  </conditionalFormatting>
  <conditionalFormatting sqref="F290:G290">
    <cfRule type="expression" dxfId="656" priority="787">
      <formula>Y290=1</formula>
    </cfRule>
  </conditionalFormatting>
  <conditionalFormatting sqref="J290:K290">
    <cfRule type="expression" dxfId="655" priority="786">
      <formula>AA290=1</formula>
    </cfRule>
  </conditionalFormatting>
  <conditionalFormatting sqref="L290:M290">
    <cfRule type="expression" dxfId="654" priority="785">
      <formula>AB290=1</formula>
    </cfRule>
  </conditionalFormatting>
  <conditionalFormatting sqref="F293:M293">
    <cfRule type="containsBlanks" dxfId="653" priority="784">
      <formula>LEN(TRIM(F293))=0</formula>
    </cfRule>
  </conditionalFormatting>
  <conditionalFormatting sqref="F292:M292">
    <cfRule type="colorScale" priority="782">
      <colorScale>
        <cfvo type="min"/>
        <cfvo type="max"/>
        <color rgb="FFFFEF9C"/>
        <color rgb="FFFF7128"/>
      </colorScale>
    </cfRule>
    <cfRule type="containsBlanks" dxfId="652" priority="783">
      <formula>LEN(TRIM(F292))=0</formula>
    </cfRule>
  </conditionalFormatting>
  <conditionalFormatting sqref="H292:I292">
    <cfRule type="expression" dxfId="651" priority="781">
      <formula>Z292=1</formula>
    </cfRule>
  </conditionalFormatting>
  <conditionalFormatting sqref="F292:G292">
    <cfRule type="expression" dxfId="650" priority="780">
      <formula>Y292=1</formula>
    </cfRule>
  </conditionalFormatting>
  <conditionalFormatting sqref="J292:K292">
    <cfRule type="expression" dxfId="649" priority="779">
      <formula>AA292=1</formula>
    </cfRule>
  </conditionalFormatting>
  <conditionalFormatting sqref="L292:M292">
    <cfRule type="expression" dxfId="648" priority="778">
      <formula>AB292=1</formula>
    </cfRule>
  </conditionalFormatting>
  <conditionalFormatting sqref="F295:M295">
    <cfRule type="containsBlanks" dxfId="647" priority="777">
      <formula>LEN(TRIM(F295))=0</formula>
    </cfRule>
  </conditionalFormatting>
  <conditionalFormatting sqref="F294:M294">
    <cfRule type="colorScale" priority="775">
      <colorScale>
        <cfvo type="min"/>
        <cfvo type="max"/>
        <color rgb="FFFFEF9C"/>
        <color rgb="FFFF7128"/>
      </colorScale>
    </cfRule>
    <cfRule type="containsBlanks" dxfId="646" priority="776">
      <formula>LEN(TRIM(F294))=0</formula>
    </cfRule>
  </conditionalFormatting>
  <conditionalFormatting sqref="H294:I294">
    <cfRule type="expression" dxfId="645" priority="774">
      <formula>Z294=1</formula>
    </cfRule>
  </conditionalFormatting>
  <conditionalFormatting sqref="F294:G294">
    <cfRule type="expression" dxfId="644" priority="773">
      <formula>Y294=1</formula>
    </cfRule>
  </conditionalFormatting>
  <conditionalFormatting sqref="J294:K294">
    <cfRule type="expression" dxfId="643" priority="772">
      <formula>AA294=1</formula>
    </cfRule>
  </conditionalFormatting>
  <conditionalFormatting sqref="L294:M294">
    <cfRule type="expression" dxfId="642" priority="771">
      <formula>AB294=1</formula>
    </cfRule>
  </conditionalFormatting>
  <conditionalFormatting sqref="F297:M297">
    <cfRule type="containsBlanks" dxfId="641" priority="770">
      <formula>LEN(TRIM(F297))=0</formula>
    </cfRule>
  </conditionalFormatting>
  <conditionalFormatting sqref="F296:M296">
    <cfRule type="colorScale" priority="768">
      <colorScale>
        <cfvo type="min"/>
        <cfvo type="max"/>
        <color rgb="FFFFEF9C"/>
        <color rgb="FFFF7128"/>
      </colorScale>
    </cfRule>
    <cfRule type="containsBlanks" dxfId="640" priority="769">
      <formula>LEN(TRIM(F296))=0</formula>
    </cfRule>
  </conditionalFormatting>
  <conditionalFormatting sqref="H296:I296">
    <cfRule type="expression" dxfId="639" priority="767">
      <formula>Z296=1</formula>
    </cfRule>
  </conditionalFormatting>
  <conditionalFormatting sqref="F296:G296">
    <cfRule type="expression" dxfId="638" priority="766">
      <formula>Y296=1</formula>
    </cfRule>
  </conditionalFormatting>
  <conditionalFormatting sqref="J296:K296">
    <cfRule type="expression" dxfId="637" priority="765">
      <formula>AA296=1</formula>
    </cfRule>
  </conditionalFormatting>
  <conditionalFormatting sqref="L296:M296">
    <cfRule type="expression" dxfId="636" priority="764">
      <formula>AB296=1</formula>
    </cfRule>
  </conditionalFormatting>
  <conditionalFormatting sqref="F299:M299">
    <cfRule type="containsBlanks" dxfId="635" priority="763">
      <formula>LEN(TRIM(F299))=0</formula>
    </cfRule>
  </conditionalFormatting>
  <conditionalFormatting sqref="F298:M298">
    <cfRule type="colorScale" priority="761">
      <colorScale>
        <cfvo type="min"/>
        <cfvo type="max"/>
        <color rgb="FFFFEF9C"/>
        <color rgb="FFFF7128"/>
      </colorScale>
    </cfRule>
    <cfRule type="containsBlanks" dxfId="634" priority="762">
      <formula>LEN(TRIM(F298))=0</formula>
    </cfRule>
  </conditionalFormatting>
  <conditionalFormatting sqref="H298:I298">
    <cfRule type="expression" dxfId="633" priority="760">
      <formula>Z298=1</formula>
    </cfRule>
  </conditionalFormatting>
  <conditionalFormatting sqref="F298:G298">
    <cfRule type="expression" dxfId="632" priority="759">
      <formula>Y298=1</formula>
    </cfRule>
  </conditionalFormatting>
  <conditionalFormatting sqref="J298:K298">
    <cfRule type="expression" dxfId="631" priority="758">
      <formula>AA298=1</formula>
    </cfRule>
  </conditionalFormatting>
  <conditionalFormatting sqref="L298:M298">
    <cfRule type="expression" dxfId="630" priority="757">
      <formula>AB298=1</formula>
    </cfRule>
  </conditionalFormatting>
  <conditionalFormatting sqref="F301:M301">
    <cfRule type="containsBlanks" dxfId="629" priority="756">
      <formula>LEN(TRIM(F301))=0</formula>
    </cfRule>
  </conditionalFormatting>
  <conditionalFormatting sqref="F300:M300">
    <cfRule type="colorScale" priority="754">
      <colorScale>
        <cfvo type="min"/>
        <cfvo type="max"/>
        <color rgb="FFFFEF9C"/>
        <color rgb="FFFF7128"/>
      </colorScale>
    </cfRule>
    <cfRule type="containsBlanks" dxfId="628" priority="755">
      <formula>LEN(TRIM(F300))=0</formula>
    </cfRule>
  </conditionalFormatting>
  <conditionalFormatting sqref="H300:I300">
    <cfRule type="expression" dxfId="627" priority="753">
      <formula>Z300=1</formula>
    </cfRule>
  </conditionalFormatting>
  <conditionalFormatting sqref="F300:G300">
    <cfRule type="expression" dxfId="626" priority="752">
      <formula>Y300=1</formula>
    </cfRule>
  </conditionalFormatting>
  <conditionalFormatting sqref="J300:K300">
    <cfRule type="expression" dxfId="625" priority="751">
      <formula>AA300=1</formula>
    </cfRule>
  </conditionalFormatting>
  <conditionalFormatting sqref="L300:M300">
    <cfRule type="expression" dxfId="624" priority="750">
      <formula>AB300=1</formula>
    </cfRule>
  </conditionalFormatting>
  <conditionalFormatting sqref="F303:M303">
    <cfRule type="containsBlanks" dxfId="623" priority="749">
      <formula>LEN(TRIM(F303))=0</formula>
    </cfRule>
  </conditionalFormatting>
  <conditionalFormatting sqref="F302:M302">
    <cfRule type="colorScale" priority="747">
      <colorScale>
        <cfvo type="min"/>
        <cfvo type="max"/>
        <color rgb="FFFFEF9C"/>
        <color rgb="FFFF7128"/>
      </colorScale>
    </cfRule>
    <cfRule type="containsBlanks" dxfId="622" priority="748">
      <formula>LEN(TRIM(F302))=0</formula>
    </cfRule>
  </conditionalFormatting>
  <conditionalFormatting sqref="H302:I302">
    <cfRule type="expression" dxfId="621" priority="746">
      <formula>Z302=1</formula>
    </cfRule>
  </conditionalFormatting>
  <conditionalFormatting sqref="F302:G302">
    <cfRule type="expression" dxfId="620" priority="745">
      <formula>Y302=1</formula>
    </cfRule>
  </conditionalFormatting>
  <conditionalFormatting sqref="J302:K302">
    <cfRule type="expression" dxfId="619" priority="744">
      <formula>AA302=1</formula>
    </cfRule>
  </conditionalFormatting>
  <conditionalFormatting sqref="L302:M302">
    <cfRule type="expression" dxfId="618" priority="743">
      <formula>AB302=1</formula>
    </cfRule>
  </conditionalFormatting>
  <conditionalFormatting sqref="F305:M305">
    <cfRule type="containsBlanks" dxfId="617" priority="742">
      <formula>LEN(TRIM(F305))=0</formula>
    </cfRule>
  </conditionalFormatting>
  <conditionalFormatting sqref="F304:M304">
    <cfRule type="colorScale" priority="740">
      <colorScale>
        <cfvo type="min"/>
        <cfvo type="max"/>
        <color rgb="FFFFEF9C"/>
        <color rgb="FFFF7128"/>
      </colorScale>
    </cfRule>
    <cfRule type="containsBlanks" dxfId="616" priority="741">
      <formula>LEN(TRIM(F304))=0</formula>
    </cfRule>
  </conditionalFormatting>
  <conditionalFormatting sqref="H304:I304">
    <cfRule type="expression" dxfId="615" priority="739">
      <formula>Z304=1</formula>
    </cfRule>
  </conditionalFormatting>
  <conditionalFormatting sqref="F304:G304">
    <cfRule type="expression" dxfId="614" priority="738">
      <formula>Y304=1</formula>
    </cfRule>
  </conditionalFormatting>
  <conditionalFormatting sqref="J304:K304">
    <cfRule type="expression" dxfId="613" priority="737">
      <formula>AA304=1</formula>
    </cfRule>
  </conditionalFormatting>
  <conditionalFormatting sqref="L304:M304">
    <cfRule type="expression" dxfId="612" priority="736">
      <formula>AB304=1</formula>
    </cfRule>
  </conditionalFormatting>
  <conditionalFormatting sqref="F307:M307">
    <cfRule type="containsBlanks" dxfId="611" priority="735">
      <formula>LEN(TRIM(F307))=0</formula>
    </cfRule>
  </conditionalFormatting>
  <conditionalFormatting sqref="F306:M306">
    <cfRule type="colorScale" priority="733">
      <colorScale>
        <cfvo type="min"/>
        <cfvo type="max"/>
        <color rgb="FFFFEF9C"/>
        <color rgb="FFFF7128"/>
      </colorScale>
    </cfRule>
    <cfRule type="containsBlanks" dxfId="610" priority="734">
      <formula>LEN(TRIM(F306))=0</formula>
    </cfRule>
  </conditionalFormatting>
  <conditionalFormatting sqref="H306:I306">
    <cfRule type="expression" dxfId="609" priority="732">
      <formula>Z306=1</formula>
    </cfRule>
  </conditionalFormatting>
  <conditionalFormatting sqref="F306:G306">
    <cfRule type="expression" dxfId="608" priority="731">
      <formula>Y306=1</formula>
    </cfRule>
  </conditionalFormatting>
  <conditionalFormatting sqref="J306:K306">
    <cfRule type="expression" dxfId="607" priority="730">
      <formula>AA306=1</formula>
    </cfRule>
  </conditionalFormatting>
  <conditionalFormatting sqref="L306:M306">
    <cfRule type="expression" dxfId="606" priority="729">
      <formula>AB306=1</formula>
    </cfRule>
  </conditionalFormatting>
  <conditionalFormatting sqref="F309:M309">
    <cfRule type="containsBlanks" dxfId="605" priority="728">
      <formula>LEN(TRIM(F309))=0</formula>
    </cfRule>
  </conditionalFormatting>
  <conditionalFormatting sqref="F308:M308">
    <cfRule type="colorScale" priority="726">
      <colorScale>
        <cfvo type="min"/>
        <cfvo type="max"/>
        <color rgb="FFFFEF9C"/>
        <color rgb="FFFF7128"/>
      </colorScale>
    </cfRule>
    <cfRule type="containsBlanks" dxfId="604" priority="727">
      <formula>LEN(TRIM(F308))=0</formula>
    </cfRule>
  </conditionalFormatting>
  <conditionalFormatting sqref="H308:I308">
    <cfRule type="expression" dxfId="603" priority="725">
      <formula>Z308=1</formula>
    </cfRule>
  </conditionalFormatting>
  <conditionalFormatting sqref="F308:G308">
    <cfRule type="expression" dxfId="602" priority="724">
      <formula>Y308=1</formula>
    </cfRule>
  </conditionalFormatting>
  <conditionalFormatting sqref="J308:K308">
    <cfRule type="expression" dxfId="601" priority="723">
      <formula>AA308=1</formula>
    </cfRule>
  </conditionalFormatting>
  <conditionalFormatting sqref="L308:M308">
    <cfRule type="expression" dxfId="600" priority="722">
      <formula>AB308=1</formula>
    </cfRule>
  </conditionalFormatting>
  <conditionalFormatting sqref="F311:M311">
    <cfRule type="containsBlanks" dxfId="599" priority="721">
      <formula>LEN(TRIM(F311))=0</formula>
    </cfRule>
  </conditionalFormatting>
  <conditionalFormatting sqref="F310:M310">
    <cfRule type="colorScale" priority="719">
      <colorScale>
        <cfvo type="min"/>
        <cfvo type="max"/>
        <color rgb="FFFFEF9C"/>
        <color rgb="FFFF7128"/>
      </colorScale>
    </cfRule>
    <cfRule type="containsBlanks" dxfId="598" priority="720">
      <formula>LEN(TRIM(F310))=0</formula>
    </cfRule>
  </conditionalFormatting>
  <conditionalFormatting sqref="H310:I310">
    <cfRule type="expression" dxfId="597" priority="718">
      <formula>Z310=1</formula>
    </cfRule>
  </conditionalFormatting>
  <conditionalFormatting sqref="F310:G310">
    <cfRule type="expression" dxfId="596" priority="717">
      <formula>Y310=1</formula>
    </cfRule>
  </conditionalFormatting>
  <conditionalFormatting sqref="J310:K310">
    <cfRule type="expression" dxfId="595" priority="716">
      <formula>AA310=1</formula>
    </cfRule>
  </conditionalFormatting>
  <conditionalFormatting sqref="L310:M310">
    <cfRule type="expression" dxfId="594" priority="715">
      <formula>AB310=1</formula>
    </cfRule>
  </conditionalFormatting>
  <conditionalFormatting sqref="F313:M313">
    <cfRule type="containsBlanks" dxfId="593" priority="714">
      <formula>LEN(TRIM(F313))=0</formula>
    </cfRule>
  </conditionalFormatting>
  <conditionalFormatting sqref="F312:M312">
    <cfRule type="colorScale" priority="712">
      <colorScale>
        <cfvo type="min"/>
        <cfvo type="max"/>
        <color rgb="FFFFEF9C"/>
        <color rgb="FFFF7128"/>
      </colorScale>
    </cfRule>
    <cfRule type="containsBlanks" dxfId="592" priority="713">
      <formula>LEN(TRIM(F312))=0</formula>
    </cfRule>
  </conditionalFormatting>
  <conditionalFormatting sqref="H312:I312">
    <cfRule type="expression" dxfId="591" priority="711">
      <formula>Z312=1</formula>
    </cfRule>
  </conditionalFormatting>
  <conditionalFormatting sqref="F312:G312">
    <cfRule type="expression" dxfId="590" priority="710">
      <formula>Y312=1</formula>
    </cfRule>
  </conditionalFormatting>
  <conditionalFormatting sqref="J312:K312">
    <cfRule type="expression" dxfId="589" priority="709">
      <formula>AA312=1</formula>
    </cfRule>
  </conditionalFormatting>
  <conditionalFormatting sqref="L312:M312">
    <cfRule type="expression" dxfId="588" priority="708">
      <formula>AB312=1</formula>
    </cfRule>
  </conditionalFormatting>
  <conditionalFormatting sqref="F315:M315">
    <cfRule type="containsBlanks" dxfId="587" priority="707">
      <formula>LEN(TRIM(F315))=0</formula>
    </cfRule>
  </conditionalFormatting>
  <conditionalFormatting sqref="F314:M314">
    <cfRule type="colorScale" priority="705">
      <colorScale>
        <cfvo type="min"/>
        <cfvo type="max"/>
        <color rgb="FFFFEF9C"/>
        <color rgb="FFFF7128"/>
      </colorScale>
    </cfRule>
    <cfRule type="containsBlanks" dxfId="586" priority="706">
      <formula>LEN(TRIM(F314))=0</formula>
    </cfRule>
  </conditionalFormatting>
  <conditionalFormatting sqref="H314:I314">
    <cfRule type="expression" dxfId="585" priority="704">
      <formula>Z314=1</formula>
    </cfRule>
  </conditionalFormatting>
  <conditionalFormatting sqref="F314:G314">
    <cfRule type="expression" dxfId="584" priority="703">
      <formula>Y314=1</formula>
    </cfRule>
  </conditionalFormatting>
  <conditionalFormatting sqref="J314:K314">
    <cfRule type="expression" dxfId="583" priority="702">
      <formula>AA314=1</formula>
    </cfRule>
  </conditionalFormatting>
  <conditionalFormatting sqref="L314:M314">
    <cfRule type="expression" dxfId="582" priority="701">
      <formula>AB314=1</formula>
    </cfRule>
  </conditionalFormatting>
  <conditionalFormatting sqref="F317:M317">
    <cfRule type="containsBlanks" dxfId="581" priority="700">
      <formula>LEN(TRIM(F317))=0</formula>
    </cfRule>
  </conditionalFormatting>
  <conditionalFormatting sqref="F316:M316">
    <cfRule type="colorScale" priority="698">
      <colorScale>
        <cfvo type="min"/>
        <cfvo type="max"/>
        <color rgb="FFFFEF9C"/>
        <color rgb="FFFF7128"/>
      </colorScale>
    </cfRule>
    <cfRule type="containsBlanks" dxfId="580" priority="699">
      <formula>LEN(TRIM(F316))=0</formula>
    </cfRule>
  </conditionalFormatting>
  <conditionalFormatting sqref="H316:I316">
    <cfRule type="expression" dxfId="579" priority="697">
      <formula>Z316=1</formula>
    </cfRule>
  </conditionalFormatting>
  <conditionalFormatting sqref="F316:G316">
    <cfRule type="expression" dxfId="578" priority="696">
      <formula>Y316=1</formula>
    </cfRule>
  </conditionalFormatting>
  <conditionalFormatting sqref="J316:K316">
    <cfRule type="expression" dxfId="577" priority="695">
      <formula>AA316=1</formula>
    </cfRule>
  </conditionalFormatting>
  <conditionalFormatting sqref="L316:M316">
    <cfRule type="expression" dxfId="576" priority="694">
      <formula>AB316=1</formula>
    </cfRule>
  </conditionalFormatting>
  <conditionalFormatting sqref="F319:M319">
    <cfRule type="containsBlanks" dxfId="575" priority="693">
      <formula>LEN(TRIM(F319))=0</formula>
    </cfRule>
  </conditionalFormatting>
  <conditionalFormatting sqref="F318:M318">
    <cfRule type="colorScale" priority="691">
      <colorScale>
        <cfvo type="min"/>
        <cfvo type="max"/>
        <color rgb="FFFFEF9C"/>
        <color rgb="FFFF7128"/>
      </colorScale>
    </cfRule>
    <cfRule type="containsBlanks" dxfId="574" priority="692">
      <formula>LEN(TRIM(F318))=0</formula>
    </cfRule>
  </conditionalFormatting>
  <conditionalFormatting sqref="H318:I318">
    <cfRule type="expression" dxfId="573" priority="690">
      <formula>Z318=1</formula>
    </cfRule>
  </conditionalFormatting>
  <conditionalFormatting sqref="F318:G318">
    <cfRule type="expression" dxfId="572" priority="689">
      <formula>Y318=1</formula>
    </cfRule>
  </conditionalFormatting>
  <conditionalFormatting sqref="J318:K318">
    <cfRule type="expression" dxfId="571" priority="688">
      <formula>AA318=1</formula>
    </cfRule>
  </conditionalFormatting>
  <conditionalFormatting sqref="L318:M318">
    <cfRule type="expression" dxfId="570" priority="687">
      <formula>AB318=1</formula>
    </cfRule>
  </conditionalFormatting>
  <conditionalFormatting sqref="F321:M321">
    <cfRule type="containsBlanks" dxfId="569" priority="686">
      <formula>LEN(TRIM(F321))=0</formula>
    </cfRule>
  </conditionalFormatting>
  <conditionalFormatting sqref="F320:M320">
    <cfRule type="colorScale" priority="684">
      <colorScale>
        <cfvo type="min"/>
        <cfvo type="max"/>
        <color rgb="FFFFEF9C"/>
        <color rgb="FFFF7128"/>
      </colorScale>
    </cfRule>
    <cfRule type="containsBlanks" dxfId="568" priority="685">
      <formula>LEN(TRIM(F320))=0</formula>
    </cfRule>
  </conditionalFormatting>
  <conditionalFormatting sqref="H320:I320">
    <cfRule type="expression" dxfId="567" priority="683">
      <formula>Z320=1</formula>
    </cfRule>
  </conditionalFormatting>
  <conditionalFormatting sqref="F320:G320">
    <cfRule type="expression" dxfId="566" priority="682">
      <formula>Y320=1</formula>
    </cfRule>
  </conditionalFormatting>
  <conditionalFormatting sqref="J320:K320">
    <cfRule type="expression" dxfId="565" priority="681">
      <formula>AA320=1</formula>
    </cfRule>
  </conditionalFormatting>
  <conditionalFormatting sqref="L320:M320">
    <cfRule type="expression" dxfId="564" priority="680">
      <formula>AB320=1</formula>
    </cfRule>
  </conditionalFormatting>
  <conditionalFormatting sqref="F323:M323">
    <cfRule type="containsBlanks" dxfId="563" priority="679">
      <formula>LEN(TRIM(F323))=0</formula>
    </cfRule>
  </conditionalFormatting>
  <conditionalFormatting sqref="F322:M322">
    <cfRule type="colorScale" priority="677">
      <colorScale>
        <cfvo type="min"/>
        <cfvo type="max"/>
        <color rgb="FFFFEF9C"/>
        <color rgb="FFFF7128"/>
      </colorScale>
    </cfRule>
    <cfRule type="containsBlanks" dxfId="562" priority="678">
      <formula>LEN(TRIM(F322))=0</formula>
    </cfRule>
  </conditionalFormatting>
  <conditionalFormatting sqref="H322:I322">
    <cfRule type="expression" dxfId="561" priority="676">
      <formula>Z322=1</formula>
    </cfRule>
  </conditionalFormatting>
  <conditionalFormatting sqref="F322:G322">
    <cfRule type="expression" dxfId="560" priority="675">
      <formula>Y322=1</formula>
    </cfRule>
  </conditionalFormatting>
  <conditionalFormatting sqref="J322:K322">
    <cfRule type="expression" dxfId="559" priority="674">
      <formula>AA322=1</formula>
    </cfRule>
  </conditionalFormatting>
  <conditionalFormatting sqref="L322:M322">
    <cfRule type="expression" dxfId="558" priority="673">
      <formula>AB322=1</formula>
    </cfRule>
  </conditionalFormatting>
  <conditionalFormatting sqref="F325:M325">
    <cfRule type="containsBlanks" dxfId="557" priority="672">
      <formula>LEN(TRIM(F325))=0</formula>
    </cfRule>
  </conditionalFormatting>
  <conditionalFormatting sqref="F324:M324">
    <cfRule type="colorScale" priority="670">
      <colorScale>
        <cfvo type="min"/>
        <cfvo type="max"/>
        <color rgb="FFFFEF9C"/>
        <color rgb="FFFF7128"/>
      </colorScale>
    </cfRule>
    <cfRule type="containsBlanks" dxfId="556" priority="671">
      <formula>LEN(TRIM(F324))=0</formula>
    </cfRule>
  </conditionalFormatting>
  <conditionalFormatting sqref="H324:I324">
    <cfRule type="expression" dxfId="555" priority="669">
      <formula>Z324=1</formula>
    </cfRule>
  </conditionalFormatting>
  <conditionalFormatting sqref="F324:G324">
    <cfRule type="expression" dxfId="554" priority="668">
      <formula>Y324=1</formula>
    </cfRule>
  </conditionalFormatting>
  <conditionalFormatting sqref="J324:K324">
    <cfRule type="expression" dxfId="553" priority="667">
      <formula>AA324=1</formula>
    </cfRule>
  </conditionalFormatting>
  <conditionalFormatting sqref="L324:M324">
    <cfRule type="expression" dxfId="552" priority="666">
      <formula>AB324=1</formula>
    </cfRule>
  </conditionalFormatting>
  <conditionalFormatting sqref="F327:M327">
    <cfRule type="containsBlanks" dxfId="551" priority="665">
      <formula>LEN(TRIM(F327))=0</formula>
    </cfRule>
  </conditionalFormatting>
  <conditionalFormatting sqref="F326:M326">
    <cfRule type="colorScale" priority="663">
      <colorScale>
        <cfvo type="min"/>
        <cfvo type="max"/>
        <color rgb="FFFFEF9C"/>
        <color rgb="FFFF7128"/>
      </colorScale>
    </cfRule>
    <cfRule type="containsBlanks" dxfId="550" priority="664">
      <formula>LEN(TRIM(F326))=0</formula>
    </cfRule>
  </conditionalFormatting>
  <conditionalFormatting sqref="H326:I326">
    <cfRule type="expression" dxfId="549" priority="662">
      <formula>Z326=1</formula>
    </cfRule>
  </conditionalFormatting>
  <conditionalFormatting sqref="F326:G326">
    <cfRule type="expression" dxfId="548" priority="661">
      <formula>Y326=1</formula>
    </cfRule>
  </conditionalFormatting>
  <conditionalFormatting sqref="J326:K326">
    <cfRule type="expression" dxfId="547" priority="660">
      <formula>AA326=1</formula>
    </cfRule>
  </conditionalFormatting>
  <conditionalFormatting sqref="L326:M326">
    <cfRule type="expression" dxfId="546" priority="659">
      <formula>AB326=1</formula>
    </cfRule>
  </conditionalFormatting>
  <conditionalFormatting sqref="F329:M329">
    <cfRule type="containsBlanks" dxfId="545" priority="658">
      <formula>LEN(TRIM(F329))=0</formula>
    </cfRule>
  </conditionalFormatting>
  <conditionalFormatting sqref="F328:M328">
    <cfRule type="colorScale" priority="656">
      <colorScale>
        <cfvo type="min"/>
        <cfvo type="max"/>
        <color rgb="FFFFEF9C"/>
        <color rgb="FFFF7128"/>
      </colorScale>
    </cfRule>
    <cfRule type="containsBlanks" dxfId="544" priority="657">
      <formula>LEN(TRIM(F328))=0</formula>
    </cfRule>
  </conditionalFormatting>
  <conditionalFormatting sqref="H328:I328">
    <cfRule type="expression" dxfId="543" priority="655">
      <formula>Z328=1</formula>
    </cfRule>
  </conditionalFormatting>
  <conditionalFormatting sqref="F328:G328">
    <cfRule type="expression" dxfId="542" priority="654">
      <formula>Y328=1</formula>
    </cfRule>
  </conditionalFormatting>
  <conditionalFormatting sqref="J328:K328">
    <cfRule type="expression" dxfId="541" priority="653">
      <formula>AA328=1</formula>
    </cfRule>
  </conditionalFormatting>
  <conditionalFormatting sqref="L328:M328">
    <cfRule type="expression" dxfId="540" priority="652">
      <formula>AB328=1</formula>
    </cfRule>
  </conditionalFormatting>
  <conditionalFormatting sqref="F331:M331">
    <cfRule type="containsBlanks" dxfId="539" priority="651">
      <formula>LEN(TRIM(F331))=0</formula>
    </cfRule>
  </conditionalFormatting>
  <conditionalFormatting sqref="F330:M330">
    <cfRule type="colorScale" priority="649">
      <colorScale>
        <cfvo type="min"/>
        <cfvo type="max"/>
        <color rgb="FFFFEF9C"/>
        <color rgb="FFFF7128"/>
      </colorScale>
    </cfRule>
    <cfRule type="containsBlanks" dxfId="538" priority="650">
      <formula>LEN(TRIM(F330))=0</formula>
    </cfRule>
  </conditionalFormatting>
  <conditionalFormatting sqref="H330:I330">
    <cfRule type="expression" dxfId="537" priority="648">
      <formula>Z330=1</formula>
    </cfRule>
  </conditionalFormatting>
  <conditionalFormatting sqref="F330:G330">
    <cfRule type="expression" dxfId="536" priority="647">
      <formula>Y330=1</formula>
    </cfRule>
  </conditionalFormatting>
  <conditionalFormatting sqref="J330:K330">
    <cfRule type="expression" dxfId="535" priority="646">
      <formula>AA330=1</formula>
    </cfRule>
  </conditionalFormatting>
  <conditionalFormatting sqref="L330:M330">
    <cfRule type="expression" dxfId="534" priority="645">
      <formula>AB330=1</formula>
    </cfRule>
  </conditionalFormatting>
  <conditionalFormatting sqref="F333:M333">
    <cfRule type="containsBlanks" dxfId="533" priority="644">
      <formula>LEN(TRIM(F333))=0</formula>
    </cfRule>
  </conditionalFormatting>
  <conditionalFormatting sqref="F332:M332">
    <cfRule type="colorScale" priority="642">
      <colorScale>
        <cfvo type="min"/>
        <cfvo type="max"/>
        <color rgb="FFFFEF9C"/>
        <color rgb="FFFF7128"/>
      </colorScale>
    </cfRule>
    <cfRule type="containsBlanks" dxfId="532" priority="643">
      <formula>LEN(TRIM(F332))=0</formula>
    </cfRule>
  </conditionalFormatting>
  <conditionalFormatting sqref="H332:I332">
    <cfRule type="expression" dxfId="531" priority="641">
      <formula>Z332=1</formula>
    </cfRule>
  </conditionalFormatting>
  <conditionalFormatting sqref="F332:G332">
    <cfRule type="expression" dxfId="530" priority="640">
      <formula>Y332=1</formula>
    </cfRule>
  </conditionalFormatting>
  <conditionalFormatting sqref="J332:K332">
    <cfRule type="expression" dxfId="529" priority="639">
      <formula>AA332=1</formula>
    </cfRule>
  </conditionalFormatting>
  <conditionalFormatting sqref="L332:M332">
    <cfRule type="expression" dxfId="528" priority="638">
      <formula>AB332=1</formula>
    </cfRule>
  </conditionalFormatting>
  <conditionalFormatting sqref="F335:M335">
    <cfRule type="containsBlanks" dxfId="527" priority="637">
      <formula>LEN(TRIM(F335))=0</formula>
    </cfRule>
  </conditionalFormatting>
  <conditionalFormatting sqref="F334:M334">
    <cfRule type="colorScale" priority="635">
      <colorScale>
        <cfvo type="min"/>
        <cfvo type="max"/>
        <color rgb="FFFFEF9C"/>
        <color rgb="FFFF7128"/>
      </colorScale>
    </cfRule>
    <cfRule type="containsBlanks" dxfId="526" priority="636">
      <formula>LEN(TRIM(F334))=0</formula>
    </cfRule>
  </conditionalFormatting>
  <conditionalFormatting sqref="H334:I334">
    <cfRule type="expression" dxfId="525" priority="634">
      <formula>Z334=1</formula>
    </cfRule>
  </conditionalFormatting>
  <conditionalFormatting sqref="F334:G334">
    <cfRule type="expression" dxfId="524" priority="633">
      <formula>Y334=1</formula>
    </cfRule>
  </conditionalFormatting>
  <conditionalFormatting sqref="J334:K334">
    <cfRule type="expression" dxfId="523" priority="632">
      <formula>AA334=1</formula>
    </cfRule>
  </conditionalFormatting>
  <conditionalFormatting sqref="L334:M334">
    <cfRule type="expression" dxfId="522" priority="631">
      <formula>AB334=1</formula>
    </cfRule>
  </conditionalFormatting>
  <conditionalFormatting sqref="F337:M337">
    <cfRule type="containsBlanks" dxfId="521" priority="630">
      <formula>LEN(TRIM(F337))=0</formula>
    </cfRule>
  </conditionalFormatting>
  <conditionalFormatting sqref="F336:M336">
    <cfRule type="colorScale" priority="628">
      <colorScale>
        <cfvo type="min"/>
        <cfvo type="max"/>
        <color rgb="FFFFEF9C"/>
        <color rgb="FFFF7128"/>
      </colorScale>
    </cfRule>
    <cfRule type="containsBlanks" dxfId="520" priority="629">
      <formula>LEN(TRIM(F336))=0</formula>
    </cfRule>
  </conditionalFormatting>
  <conditionalFormatting sqref="H336:I336">
    <cfRule type="expression" dxfId="519" priority="627">
      <formula>Z336=1</formula>
    </cfRule>
  </conditionalFormatting>
  <conditionalFormatting sqref="F336:G336">
    <cfRule type="expression" dxfId="518" priority="626">
      <formula>Y336=1</formula>
    </cfRule>
  </conditionalFormatting>
  <conditionalFormatting sqref="J336:K336">
    <cfRule type="expression" dxfId="517" priority="625">
      <formula>AA336=1</formula>
    </cfRule>
  </conditionalFormatting>
  <conditionalFormatting sqref="L336:M336">
    <cfRule type="expression" dxfId="516" priority="624">
      <formula>AB336=1</formula>
    </cfRule>
  </conditionalFormatting>
  <conditionalFormatting sqref="F339:M339">
    <cfRule type="containsBlanks" dxfId="515" priority="623">
      <formula>LEN(TRIM(F339))=0</formula>
    </cfRule>
  </conditionalFormatting>
  <conditionalFormatting sqref="F338:M338">
    <cfRule type="colorScale" priority="621">
      <colorScale>
        <cfvo type="min"/>
        <cfvo type="max"/>
        <color rgb="FFFFEF9C"/>
        <color rgb="FFFF7128"/>
      </colorScale>
    </cfRule>
    <cfRule type="containsBlanks" dxfId="514" priority="622">
      <formula>LEN(TRIM(F338))=0</formula>
    </cfRule>
  </conditionalFormatting>
  <conditionalFormatting sqref="H338:I338">
    <cfRule type="expression" dxfId="513" priority="620">
      <formula>Z338=1</formula>
    </cfRule>
  </conditionalFormatting>
  <conditionalFormatting sqref="F338:G338">
    <cfRule type="expression" dxfId="512" priority="619">
      <formula>Y338=1</formula>
    </cfRule>
  </conditionalFormatting>
  <conditionalFormatting sqref="J338:K338">
    <cfRule type="expression" dxfId="511" priority="618">
      <formula>AA338=1</formula>
    </cfRule>
  </conditionalFormatting>
  <conditionalFormatting sqref="L338:M338">
    <cfRule type="expression" dxfId="510" priority="617">
      <formula>AB338=1</formula>
    </cfRule>
  </conditionalFormatting>
  <conditionalFormatting sqref="F341:M341">
    <cfRule type="containsBlanks" dxfId="509" priority="616">
      <formula>LEN(TRIM(F341))=0</formula>
    </cfRule>
  </conditionalFormatting>
  <conditionalFormatting sqref="F340:M340">
    <cfRule type="colorScale" priority="614">
      <colorScale>
        <cfvo type="min"/>
        <cfvo type="max"/>
        <color rgb="FFFFEF9C"/>
        <color rgb="FFFF7128"/>
      </colorScale>
    </cfRule>
    <cfRule type="containsBlanks" dxfId="508" priority="615">
      <formula>LEN(TRIM(F340))=0</formula>
    </cfRule>
  </conditionalFormatting>
  <conditionalFormatting sqref="H340:I340">
    <cfRule type="expression" dxfId="507" priority="613">
      <formula>Z340=1</formula>
    </cfRule>
  </conditionalFormatting>
  <conditionalFormatting sqref="F340:G340">
    <cfRule type="expression" dxfId="506" priority="612">
      <formula>Y340=1</formula>
    </cfRule>
  </conditionalFormatting>
  <conditionalFormatting sqref="J340:K340">
    <cfRule type="expression" dxfId="505" priority="611">
      <formula>AA340=1</formula>
    </cfRule>
  </conditionalFormatting>
  <conditionalFormatting sqref="L340:M340">
    <cfRule type="expression" dxfId="504" priority="610">
      <formula>AB340=1</formula>
    </cfRule>
  </conditionalFormatting>
  <conditionalFormatting sqref="F343:M343">
    <cfRule type="containsBlanks" dxfId="503" priority="609">
      <formula>LEN(TRIM(F343))=0</formula>
    </cfRule>
  </conditionalFormatting>
  <conditionalFormatting sqref="F342:M342">
    <cfRule type="colorScale" priority="607">
      <colorScale>
        <cfvo type="min"/>
        <cfvo type="max"/>
        <color rgb="FFFFEF9C"/>
        <color rgb="FFFF7128"/>
      </colorScale>
    </cfRule>
    <cfRule type="containsBlanks" dxfId="502" priority="608">
      <formula>LEN(TRIM(F342))=0</formula>
    </cfRule>
  </conditionalFormatting>
  <conditionalFormatting sqref="H342:I342">
    <cfRule type="expression" dxfId="501" priority="606">
      <formula>Z342=1</formula>
    </cfRule>
  </conditionalFormatting>
  <conditionalFormatting sqref="F342:G342">
    <cfRule type="expression" dxfId="500" priority="605">
      <formula>Y342=1</formula>
    </cfRule>
  </conditionalFormatting>
  <conditionalFormatting sqref="J342:K342">
    <cfRule type="expression" dxfId="499" priority="604">
      <formula>AA342=1</formula>
    </cfRule>
  </conditionalFormatting>
  <conditionalFormatting sqref="L342:M342">
    <cfRule type="expression" dxfId="498" priority="603">
      <formula>AB342=1</formula>
    </cfRule>
  </conditionalFormatting>
  <conditionalFormatting sqref="F345:M345">
    <cfRule type="containsBlanks" dxfId="497" priority="602">
      <formula>LEN(TRIM(F345))=0</formula>
    </cfRule>
  </conditionalFormatting>
  <conditionalFormatting sqref="F344:M344">
    <cfRule type="colorScale" priority="600">
      <colorScale>
        <cfvo type="min"/>
        <cfvo type="max"/>
        <color rgb="FFFFEF9C"/>
        <color rgb="FFFF7128"/>
      </colorScale>
    </cfRule>
    <cfRule type="containsBlanks" dxfId="496" priority="601">
      <formula>LEN(TRIM(F344))=0</formula>
    </cfRule>
  </conditionalFormatting>
  <conditionalFormatting sqref="H344:I344">
    <cfRule type="expression" dxfId="495" priority="599">
      <formula>Z344=1</formula>
    </cfRule>
  </conditionalFormatting>
  <conditionalFormatting sqref="F344:G344">
    <cfRule type="expression" dxfId="494" priority="598">
      <formula>Y344=1</formula>
    </cfRule>
  </conditionalFormatting>
  <conditionalFormatting sqref="J344:K344">
    <cfRule type="expression" dxfId="493" priority="597">
      <formula>AA344=1</formula>
    </cfRule>
  </conditionalFormatting>
  <conditionalFormatting sqref="L344:M344">
    <cfRule type="expression" dxfId="492" priority="596">
      <formula>AB344=1</formula>
    </cfRule>
  </conditionalFormatting>
  <conditionalFormatting sqref="F347:M347">
    <cfRule type="containsBlanks" dxfId="491" priority="595">
      <formula>LEN(TRIM(F347))=0</formula>
    </cfRule>
  </conditionalFormatting>
  <conditionalFormatting sqref="F346:M346">
    <cfRule type="colorScale" priority="593">
      <colorScale>
        <cfvo type="min"/>
        <cfvo type="max"/>
        <color rgb="FFFFEF9C"/>
        <color rgb="FFFF7128"/>
      </colorScale>
    </cfRule>
    <cfRule type="containsBlanks" dxfId="490" priority="594">
      <formula>LEN(TRIM(F346))=0</formula>
    </cfRule>
  </conditionalFormatting>
  <conditionalFormatting sqref="H346:I346">
    <cfRule type="expression" dxfId="489" priority="592">
      <formula>Z346=1</formula>
    </cfRule>
  </conditionalFormatting>
  <conditionalFormatting sqref="F346:G346">
    <cfRule type="expression" dxfId="488" priority="591">
      <formula>Y346=1</formula>
    </cfRule>
  </conditionalFormatting>
  <conditionalFormatting sqref="J346:K346">
    <cfRule type="expression" dxfId="487" priority="590">
      <formula>AA346=1</formula>
    </cfRule>
  </conditionalFormatting>
  <conditionalFormatting sqref="L346:M346">
    <cfRule type="expression" dxfId="486" priority="589">
      <formula>AB346=1</formula>
    </cfRule>
  </conditionalFormatting>
  <conditionalFormatting sqref="F349:M349">
    <cfRule type="containsBlanks" dxfId="485" priority="588">
      <formula>LEN(TRIM(F349))=0</formula>
    </cfRule>
  </conditionalFormatting>
  <conditionalFormatting sqref="F348:M348">
    <cfRule type="colorScale" priority="586">
      <colorScale>
        <cfvo type="min"/>
        <cfvo type="max"/>
        <color rgb="FFFFEF9C"/>
        <color rgb="FFFF7128"/>
      </colorScale>
    </cfRule>
    <cfRule type="containsBlanks" dxfId="484" priority="587">
      <formula>LEN(TRIM(F348))=0</formula>
    </cfRule>
  </conditionalFormatting>
  <conditionalFormatting sqref="H348:I348">
    <cfRule type="expression" dxfId="483" priority="585">
      <formula>Z348=1</formula>
    </cfRule>
  </conditionalFormatting>
  <conditionalFormatting sqref="F348:G348">
    <cfRule type="expression" dxfId="482" priority="584">
      <formula>Y348=1</formula>
    </cfRule>
  </conditionalFormatting>
  <conditionalFormatting sqref="J348:K348">
    <cfRule type="expression" dxfId="481" priority="583">
      <formula>AA348=1</formula>
    </cfRule>
  </conditionalFormatting>
  <conditionalFormatting sqref="L348:M348">
    <cfRule type="expression" dxfId="480" priority="582">
      <formula>AB348=1</formula>
    </cfRule>
  </conditionalFormatting>
  <conditionalFormatting sqref="F351:M351">
    <cfRule type="containsBlanks" dxfId="479" priority="581">
      <formula>LEN(TRIM(F351))=0</formula>
    </cfRule>
  </conditionalFormatting>
  <conditionalFormatting sqref="F350:M350">
    <cfRule type="colorScale" priority="579">
      <colorScale>
        <cfvo type="min"/>
        <cfvo type="max"/>
        <color rgb="FFFFEF9C"/>
        <color rgb="FFFF7128"/>
      </colorScale>
    </cfRule>
    <cfRule type="containsBlanks" dxfId="478" priority="580">
      <formula>LEN(TRIM(F350))=0</formula>
    </cfRule>
  </conditionalFormatting>
  <conditionalFormatting sqref="H350:I350">
    <cfRule type="expression" dxfId="477" priority="578">
      <formula>Z350=1</formula>
    </cfRule>
  </conditionalFormatting>
  <conditionalFormatting sqref="F350:G350">
    <cfRule type="expression" dxfId="476" priority="577">
      <formula>Y350=1</formula>
    </cfRule>
  </conditionalFormatting>
  <conditionalFormatting sqref="J350:K350">
    <cfRule type="expression" dxfId="475" priority="576">
      <formula>AA350=1</formula>
    </cfRule>
  </conditionalFormatting>
  <conditionalFormatting sqref="L350:M350">
    <cfRule type="expression" dxfId="474" priority="575">
      <formula>AB350=1</formula>
    </cfRule>
  </conditionalFormatting>
  <conditionalFormatting sqref="F353:M353">
    <cfRule type="containsBlanks" dxfId="473" priority="574">
      <formula>LEN(TRIM(F353))=0</formula>
    </cfRule>
  </conditionalFormatting>
  <conditionalFormatting sqref="F352:M352">
    <cfRule type="colorScale" priority="572">
      <colorScale>
        <cfvo type="min"/>
        <cfvo type="max"/>
        <color rgb="FFFFEF9C"/>
        <color rgb="FFFF7128"/>
      </colorScale>
    </cfRule>
    <cfRule type="containsBlanks" dxfId="472" priority="573">
      <formula>LEN(TRIM(F352))=0</formula>
    </cfRule>
  </conditionalFormatting>
  <conditionalFormatting sqref="H352:I352">
    <cfRule type="expression" dxfId="471" priority="571">
      <formula>Z352=1</formula>
    </cfRule>
  </conditionalFormatting>
  <conditionalFormatting sqref="F352:G352">
    <cfRule type="expression" dxfId="470" priority="570">
      <formula>Y352=1</formula>
    </cfRule>
  </conditionalFormatting>
  <conditionalFormatting sqref="J352:K352">
    <cfRule type="expression" dxfId="469" priority="569">
      <formula>AA352=1</formula>
    </cfRule>
  </conditionalFormatting>
  <conditionalFormatting sqref="L352:M352">
    <cfRule type="expression" dxfId="468" priority="568">
      <formula>AB352=1</formula>
    </cfRule>
  </conditionalFormatting>
  <conditionalFormatting sqref="F355:M355">
    <cfRule type="containsBlanks" dxfId="467" priority="567">
      <formula>LEN(TRIM(F355))=0</formula>
    </cfRule>
  </conditionalFormatting>
  <conditionalFormatting sqref="F354:M354">
    <cfRule type="colorScale" priority="565">
      <colorScale>
        <cfvo type="min"/>
        <cfvo type="max"/>
        <color rgb="FFFFEF9C"/>
        <color rgb="FFFF7128"/>
      </colorScale>
    </cfRule>
    <cfRule type="containsBlanks" dxfId="466" priority="566">
      <formula>LEN(TRIM(F354))=0</formula>
    </cfRule>
  </conditionalFormatting>
  <conditionalFormatting sqref="H354:I354">
    <cfRule type="expression" dxfId="465" priority="564">
      <formula>Z354=1</formula>
    </cfRule>
  </conditionalFormatting>
  <conditionalFormatting sqref="F354:G354">
    <cfRule type="expression" dxfId="464" priority="563">
      <formula>Y354=1</formula>
    </cfRule>
  </conditionalFormatting>
  <conditionalFormatting sqref="J354:K354">
    <cfRule type="expression" dxfId="463" priority="562">
      <formula>AA354=1</formula>
    </cfRule>
  </conditionalFormatting>
  <conditionalFormatting sqref="L354:M354">
    <cfRule type="expression" dxfId="462" priority="561">
      <formula>AB354=1</formula>
    </cfRule>
  </conditionalFormatting>
  <conditionalFormatting sqref="F357:M357">
    <cfRule type="containsBlanks" dxfId="461" priority="560">
      <formula>LEN(TRIM(F357))=0</formula>
    </cfRule>
  </conditionalFormatting>
  <conditionalFormatting sqref="F356:M356">
    <cfRule type="colorScale" priority="558">
      <colorScale>
        <cfvo type="min"/>
        <cfvo type="max"/>
        <color rgb="FFFFEF9C"/>
        <color rgb="FFFF7128"/>
      </colorScale>
    </cfRule>
    <cfRule type="containsBlanks" dxfId="460" priority="559">
      <formula>LEN(TRIM(F356))=0</formula>
    </cfRule>
  </conditionalFormatting>
  <conditionalFormatting sqref="H356:I356">
    <cfRule type="expression" dxfId="459" priority="557">
      <formula>Z356=1</formula>
    </cfRule>
  </conditionalFormatting>
  <conditionalFormatting sqref="F356:G356">
    <cfRule type="expression" dxfId="458" priority="556">
      <formula>Y356=1</formula>
    </cfRule>
  </conditionalFormatting>
  <conditionalFormatting sqref="J356:K356">
    <cfRule type="expression" dxfId="457" priority="555">
      <formula>AA356=1</formula>
    </cfRule>
  </conditionalFormatting>
  <conditionalFormatting sqref="L356:M356">
    <cfRule type="expression" dxfId="456" priority="554">
      <formula>AB356=1</formula>
    </cfRule>
  </conditionalFormatting>
  <conditionalFormatting sqref="F359:M359">
    <cfRule type="containsBlanks" dxfId="455" priority="553">
      <formula>LEN(TRIM(F359))=0</formula>
    </cfRule>
  </conditionalFormatting>
  <conditionalFormatting sqref="F358:M358">
    <cfRule type="colorScale" priority="551">
      <colorScale>
        <cfvo type="min"/>
        <cfvo type="max"/>
        <color rgb="FFFFEF9C"/>
        <color rgb="FFFF7128"/>
      </colorScale>
    </cfRule>
    <cfRule type="containsBlanks" dxfId="454" priority="552">
      <formula>LEN(TRIM(F358))=0</formula>
    </cfRule>
  </conditionalFormatting>
  <conditionalFormatting sqref="H358:I358">
    <cfRule type="expression" dxfId="453" priority="550">
      <formula>Z358=1</formula>
    </cfRule>
  </conditionalFormatting>
  <conditionalFormatting sqref="F358:G358">
    <cfRule type="expression" dxfId="452" priority="549">
      <formula>Y358=1</formula>
    </cfRule>
  </conditionalFormatting>
  <conditionalFormatting sqref="J358:K358">
    <cfRule type="expression" dxfId="451" priority="548">
      <formula>AA358=1</formula>
    </cfRule>
  </conditionalFormatting>
  <conditionalFormatting sqref="L358:M358">
    <cfRule type="expression" dxfId="450" priority="547">
      <formula>AB358=1</formula>
    </cfRule>
  </conditionalFormatting>
  <conditionalFormatting sqref="F361:M361">
    <cfRule type="containsBlanks" dxfId="449" priority="546">
      <formula>LEN(TRIM(F361))=0</formula>
    </cfRule>
  </conditionalFormatting>
  <conditionalFormatting sqref="F360:M360">
    <cfRule type="colorScale" priority="544">
      <colorScale>
        <cfvo type="min"/>
        <cfvo type="max"/>
        <color rgb="FFFFEF9C"/>
        <color rgb="FFFF7128"/>
      </colorScale>
    </cfRule>
    <cfRule type="containsBlanks" dxfId="448" priority="545">
      <formula>LEN(TRIM(F360))=0</formula>
    </cfRule>
  </conditionalFormatting>
  <conditionalFormatting sqref="H360:I360">
    <cfRule type="expression" dxfId="447" priority="543">
      <formula>Z360=1</formula>
    </cfRule>
  </conditionalFormatting>
  <conditionalFormatting sqref="F360:G360">
    <cfRule type="expression" dxfId="446" priority="542">
      <formula>Y360=1</formula>
    </cfRule>
  </conditionalFormatting>
  <conditionalFormatting sqref="J360:K360">
    <cfRule type="expression" dxfId="445" priority="541">
      <formula>AA360=1</formula>
    </cfRule>
  </conditionalFormatting>
  <conditionalFormatting sqref="L360:M360">
    <cfRule type="expression" dxfId="444" priority="540">
      <formula>AB360=1</formula>
    </cfRule>
  </conditionalFormatting>
  <conditionalFormatting sqref="F363:M363">
    <cfRule type="containsBlanks" dxfId="443" priority="539">
      <formula>LEN(TRIM(F363))=0</formula>
    </cfRule>
  </conditionalFormatting>
  <conditionalFormatting sqref="F362:M362">
    <cfRule type="colorScale" priority="537">
      <colorScale>
        <cfvo type="min"/>
        <cfvo type="max"/>
        <color rgb="FFFFEF9C"/>
        <color rgb="FFFF7128"/>
      </colorScale>
    </cfRule>
    <cfRule type="containsBlanks" dxfId="442" priority="538">
      <formula>LEN(TRIM(F362))=0</formula>
    </cfRule>
  </conditionalFormatting>
  <conditionalFormatting sqref="H362:I362">
    <cfRule type="expression" dxfId="441" priority="536">
      <formula>Z362=1</formula>
    </cfRule>
  </conditionalFormatting>
  <conditionalFormatting sqref="F362:G362">
    <cfRule type="expression" dxfId="440" priority="535">
      <formula>Y362=1</formula>
    </cfRule>
  </conditionalFormatting>
  <conditionalFormatting sqref="J362:K362">
    <cfRule type="expression" dxfId="439" priority="534">
      <formula>AA362=1</formula>
    </cfRule>
  </conditionalFormatting>
  <conditionalFormatting sqref="L362:M362">
    <cfRule type="expression" dxfId="438" priority="533">
      <formula>AB362=1</formula>
    </cfRule>
  </conditionalFormatting>
  <conditionalFormatting sqref="F365:M365">
    <cfRule type="containsBlanks" dxfId="437" priority="532">
      <formula>LEN(TRIM(F365))=0</formula>
    </cfRule>
  </conditionalFormatting>
  <conditionalFormatting sqref="F364:M364">
    <cfRule type="colorScale" priority="530">
      <colorScale>
        <cfvo type="min"/>
        <cfvo type="max"/>
        <color rgb="FFFFEF9C"/>
        <color rgb="FFFF7128"/>
      </colorScale>
    </cfRule>
    <cfRule type="containsBlanks" dxfId="436" priority="531">
      <formula>LEN(TRIM(F364))=0</formula>
    </cfRule>
  </conditionalFormatting>
  <conditionalFormatting sqref="H364:I364">
    <cfRule type="expression" dxfId="435" priority="529">
      <formula>Z364=1</formula>
    </cfRule>
  </conditionalFormatting>
  <conditionalFormatting sqref="F364:G364">
    <cfRule type="expression" dxfId="434" priority="528">
      <formula>Y364=1</formula>
    </cfRule>
  </conditionalFormatting>
  <conditionalFormatting sqref="J364:K364">
    <cfRule type="expression" dxfId="433" priority="527">
      <formula>AA364=1</formula>
    </cfRule>
  </conditionalFormatting>
  <conditionalFormatting sqref="L364:M364">
    <cfRule type="expression" dxfId="432" priority="526">
      <formula>AB364=1</formula>
    </cfRule>
  </conditionalFormatting>
  <conditionalFormatting sqref="F367:M367">
    <cfRule type="containsBlanks" dxfId="431" priority="525">
      <formula>LEN(TRIM(F367))=0</formula>
    </cfRule>
  </conditionalFormatting>
  <conditionalFormatting sqref="F366:M366">
    <cfRule type="colorScale" priority="523">
      <colorScale>
        <cfvo type="min"/>
        <cfvo type="max"/>
        <color rgb="FFFFEF9C"/>
        <color rgb="FFFF7128"/>
      </colorScale>
    </cfRule>
    <cfRule type="containsBlanks" dxfId="430" priority="524">
      <formula>LEN(TRIM(F366))=0</formula>
    </cfRule>
  </conditionalFormatting>
  <conditionalFormatting sqref="H366:I366">
    <cfRule type="expression" dxfId="429" priority="522">
      <formula>Z366=1</formula>
    </cfRule>
  </conditionalFormatting>
  <conditionalFormatting sqref="F366:G366">
    <cfRule type="expression" dxfId="428" priority="521">
      <formula>Y366=1</formula>
    </cfRule>
  </conditionalFormatting>
  <conditionalFormatting sqref="J366:K366">
    <cfRule type="expression" dxfId="427" priority="520">
      <formula>AA366=1</formula>
    </cfRule>
  </conditionalFormatting>
  <conditionalFormatting sqref="L366:M366">
    <cfRule type="expression" dxfId="426" priority="519">
      <formula>AB366=1</formula>
    </cfRule>
  </conditionalFormatting>
  <conditionalFormatting sqref="F369:M369">
    <cfRule type="containsBlanks" dxfId="425" priority="518">
      <formula>LEN(TRIM(F369))=0</formula>
    </cfRule>
  </conditionalFormatting>
  <conditionalFormatting sqref="F368:M368">
    <cfRule type="colorScale" priority="516">
      <colorScale>
        <cfvo type="min"/>
        <cfvo type="max"/>
        <color rgb="FFFFEF9C"/>
        <color rgb="FFFF7128"/>
      </colorScale>
    </cfRule>
    <cfRule type="containsBlanks" dxfId="424" priority="517">
      <formula>LEN(TRIM(F368))=0</formula>
    </cfRule>
  </conditionalFormatting>
  <conditionalFormatting sqref="H368:I368">
    <cfRule type="expression" dxfId="423" priority="515">
      <formula>Z368=1</formula>
    </cfRule>
  </conditionalFormatting>
  <conditionalFormatting sqref="F368:G368">
    <cfRule type="expression" dxfId="422" priority="514">
      <formula>Y368=1</formula>
    </cfRule>
  </conditionalFormatting>
  <conditionalFormatting sqref="J368:K368">
    <cfRule type="expression" dxfId="421" priority="513">
      <formula>AA368=1</formula>
    </cfRule>
  </conditionalFormatting>
  <conditionalFormatting sqref="L368:M368">
    <cfRule type="expression" dxfId="420" priority="512">
      <formula>AB368=1</formula>
    </cfRule>
  </conditionalFormatting>
  <conditionalFormatting sqref="F371:M371">
    <cfRule type="containsBlanks" dxfId="419" priority="511">
      <formula>LEN(TRIM(F371))=0</formula>
    </cfRule>
  </conditionalFormatting>
  <conditionalFormatting sqref="F370:M370">
    <cfRule type="colorScale" priority="509">
      <colorScale>
        <cfvo type="min"/>
        <cfvo type="max"/>
        <color rgb="FFFFEF9C"/>
        <color rgb="FFFF7128"/>
      </colorScale>
    </cfRule>
    <cfRule type="containsBlanks" dxfId="418" priority="510">
      <formula>LEN(TRIM(F370))=0</formula>
    </cfRule>
  </conditionalFormatting>
  <conditionalFormatting sqref="H370:I370">
    <cfRule type="expression" dxfId="417" priority="508">
      <formula>Z370=1</formula>
    </cfRule>
  </conditionalFormatting>
  <conditionalFormatting sqref="F370:G370">
    <cfRule type="expression" dxfId="416" priority="507">
      <formula>Y370=1</formula>
    </cfRule>
  </conditionalFormatting>
  <conditionalFormatting sqref="J370:K370">
    <cfRule type="expression" dxfId="415" priority="506">
      <formula>AA370=1</formula>
    </cfRule>
  </conditionalFormatting>
  <conditionalFormatting sqref="L370:M370">
    <cfRule type="expression" dxfId="414" priority="505">
      <formula>AB370=1</formula>
    </cfRule>
  </conditionalFormatting>
  <conditionalFormatting sqref="F373:M373">
    <cfRule type="containsBlanks" dxfId="413" priority="504">
      <formula>LEN(TRIM(F373))=0</formula>
    </cfRule>
  </conditionalFormatting>
  <conditionalFormatting sqref="F372:M372">
    <cfRule type="colorScale" priority="502">
      <colorScale>
        <cfvo type="min"/>
        <cfvo type="max"/>
        <color rgb="FFFFEF9C"/>
        <color rgb="FFFF7128"/>
      </colorScale>
    </cfRule>
    <cfRule type="containsBlanks" dxfId="412" priority="503">
      <formula>LEN(TRIM(F372))=0</formula>
    </cfRule>
  </conditionalFormatting>
  <conditionalFormatting sqref="H372:I372">
    <cfRule type="expression" dxfId="411" priority="501">
      <formula>Z372=1</formula>
    </cfRule>
  </conditionalFormatting>
  <conditionalFormatting sqref="F372:G372">
    <cfRule type="expression" dxfId="410" priority="500">
      <formula>Y372=1</formula>
    </cfRule>
  </conditionalFormatting>
  <conditionalFormatting sqref="J372:K372">
    <cfRule type="expression" dxfId="409" priority="499">
      <formula>AA372=1</formula>
    </cfRule>
  </conditionalFormatting>
  <conditionalFormatting sqref="L372:M372">
    <cfRule type="expression" dxfId="408" priority="498">
      <formula>AB372=1</formula>
    </cfRule>
  </conditionalFormatting>
  <conditionalFormatting sqref="F375:M375">
    <cfRule type="containsBlanks" dxfId="407" priority="497">
      <formula>LEN(TRIM(F375))=0</formula>
    </cfRule>
  </conditionalFormatting>
  <conditionalFormatting sqref="F374:M374">
    <cfRule type="colorScale" priority="495">
      <colorScale>
        <cfvo type="min"/>
        <cfvo type="max"/>
        <color rgb="FFFFEF9C"/>
        <color rgb="FFFF7128"/>
      </colorScale>
    </cfRule>
    <cfRule type="containsBlanks" dxfId="406" priority="496">
      <formula>LEN(TRIM(F374))=0</formula>
    </cfRule>
  </conditionalFormatting>
  <conditionalFormatting sqref="H374:I374">
    <cfRule type="expression" dxfId="405" priority="494">
      <formula>Z374=1</formula>
    </cfRule>
  </conditionalFormatting>
  <conditionalFormatting sqref="F374:G374">
    <cfRule type="expression" dxfId="404" priority="493">
      <formula>Y374=1</formula>
    </cfRule>
  </conditionalFormatting>
  <conditionalFormatting sqref="J374:K374">
    <cfRule type="expression" dxfId="403" priority="492">
      <formula>AA374=1</formula>
    </cfRule>
  </conditionalFormatting>
  <conditionalFormatting sqref="L374:M374">
    <cfRule type="expression" dxfId="402" priority="491">
      <formula>AB374=1</formula>
    </cfRule>
  </conditionalFormatting>
  <conditionalFormatting sqref="F377:M377">
    <cfRule type="containsBlanks" dxfId="401" priority="490">
      <formula>LEN(TRIM(F377))=0</formula>
    </cfRule>
  </conditionalFormatting>
  <conditionalFormatting sqref="F376:M376">
    <cfRule type="colorScale" priority="488">
      <colorScale>
        <cfvo type="min"/>
        <cfvo type="max"/>
        <color rgb="FFFFEF9C"/>
        <color rgb="FFFF7128"/>
      </colorScale>
    </cfRule>
    <cfRule type="containsBlanks" dxfId="400" priority="489">
      <formula>LEN(TRIM(F376))=0</formula>
    </cfRule>
  </conditionalFormatting>
  <conditionalFormatting sqref="H376:I376">
    <cfRule type="expression" dxfId="399" priority="487">
      <formula>Z376=1</formula>
    </cfRule>
  </conditionalFormatting>
  <conditionalFormatting sqref="F376:G376">
    <cfRule type="expression" dxfId="398" priority="486">
      <formula>Y376=1</formula>
    </cfRule>
  </conditionalFormatting>
  <conditionalFormatting sqref="J376:K376">
    <cfRule type="expression" dxfId="397" priority="485">
      <formula>AA376=1</formula>
    </cfRule>
  </conditionalFormatting>
  <conditionalFormatting sqref="L376:M376">
    <cfRule type="expression" dxfId="396" priority="484">
      <formula>AB376=1</formula>
    </cfRule>
  </conditionalFormatting>
  <conditionalFormatting sqref="F379:M379">
    <cfRule type="containsBlanks" dxfId="395" priority="483">
      <formula>LEN(TRIM(F379))=0</formula>
    </cfRule>
  </conditionalFormatting>
  <conditionalFormatting sqref="F378:M378">
    <cfRule type="colorScale" priority="481">
      <colorScale>
        <cfvo type="min"/>
        <cfvo type="max"/>
        <color rgb="FFFFEF9C"/>
        <color rgb="FFFF7128"/>
      </colorScale>
    </cfRule>
    <cfRule type="containsBlanks" dxfId="394" priority="482">
      <formula>LEN(TRIM(F378))=0</formula>
    </cfRule>
  </conditionalFormatting>
  <conditionalFormatting sqref="H378:I378">
    <cfRule type="expression" dxfId="393" priority="480">
      <formula>Z378=1</formula>
    </cfRule>
  </conditionalFormatting>
  <conditionalFormatting sqref="F378:G378">
    <cfRule type="expression" dxfId="392" priority="479">
      <formula>Y378=1</formula>
    </cfRule>
  </conditionalFormatting>
  <conditionalFormatting sqref="J378:K378">
    <cfRule type="expression" dxfId="391" priority="478">
      <formula>AA378=1</formula>
    </cfRule>
  </conditionalFormatting>
  <conditionalFormatting sqref="L378:M378">
    <cfRule type="expression" dxfId="390" priority="477">
      <formula>AB378=1</formula>
    </cfRule>
  </conditionalFormatting>
  <conditionalFormatting sqref="F381:M381">
    <cfRule type="containsBlanks" dxfId="389" priority="476">
      <formula>LEN(TRIM(F381))=0</formula>
    </cfRule>
  </conditionalFormatting>
  <conditionalFormatting sqref="F380:M380">
    <cfRule type="colorScale" priority="474">
      <colorScale>
        <cfvo type="min"/>
        <cfvo type="max"/>
        <color rgb="FFFFEF9C"/>
        <color rgb="FFFF7128"/>
      </colorScale>
    </cfRule>
    <cfRule type="containsBlanks" dxfId="388" priority="475">
      <formula>LEN(TRIM(F380))=0</formula>
    </cfRule>
  </conditionalFormatting>
  <conditionalFormatting sqref="H380:I380">
    <cfRule type="expression" dxfId="387" priority="473">
      <formula>Z380=1</formula>
    </cfRule>
  </conditionalFormatting>
  <conditionalFormatting sqref="F380:G380">
    <cfRule type="expression" dxfId="386" priority="472">
      <formula>Y380=1</formula>
    </cfRule>
  </conditionalFormatting>
  <conditionalFormatting sqref="J380:K380">
    <cfRule type="expression" dxfId="385" priority="471">
      <formula>AA380=1</formula>
    </cfRule>
  </conditionalFormatting>
  <conditionalFormatting sqref="L380:M380">
    <cfRule type="expression" dxfId="384" priority="470">
      <formula>AB380=1</formula>
    </cfRule>
  </conditionalFormatting>
  <conditionalFormatting sqref="F383:M383">
    <cfRule type="containsBlanks" dxfId="383" priority="469">
      <formula>LEN(TRIM(F383))=0</formula>
    </cfRule>
  </conditionalFormatting>
  <conditionalFormatting sqref="F382:M382">
    <cfRule type="colorScale" priority="467">
      <colorScale>
        <cfvo type="min"/>
        <cfvo type="max"/>
        <color rgb="FFFFEF9C"/>
        <color rgb="FFFF7128"/>
      </colorScale>
    </cfRule>
    <cfRule type="containsBlanks" dxfId="382" priority="468">
      <formula>LEN(TRIM(F382))=0</formula>
    </cfRule>
  </conditionalFormatting>
  <conditionalFormatting sqref="H382:I382">
    <cfRule type="expression" dxfId="381" priority="466">
      <formula>Z382=1</formula>
    </cfRule>
  </conditionalFormatting>
  <conditionalFormatting sqref="F382:G382">
    <cfRule type="expression" dxfId="380" priority="465">
      <formula>Y382=1</formula>
    </cfRule>
  </conditionalFormatting>
  <conditionalFormatting sqref="J382:K382">
    <cfRule type="expression" dxfId="379" priority="464">
      <formula>AA382=1</formula>
    </cfRule>
  </conditionalFormatting>
  <conditionalFormatting sqref="L382:M382">
    <cfRule type="expression" dxfId="378" priority="463">
      <formula>AB382=1</formula>
    </cfRule>
  </conditionalFormatting>
  <conditionalFormatting sqref="F385:M385">
    <cfRule type="containsBlanks" dxfId="377" priority="462">
      <formula>LEN(TRIM(F385))=0</formula>
    </cfRule>
  </conditionalFormatting>
  <conditionalFormatting sqref="F384:M384">
    <cfRule type="colorScale" priority="460">
      <colorScale>
        <cfvo type="min"/>
        <cfvo type="max"/>
        <color rgb="FFFFEF9C"/>
        <color rgb="FFFF7128"/>
      </colorScale>
    </cfRule>
    <cfRule type="containsBlanks" dxfId="376" priority="461">
      <formula>LEN(TRIM(F384))=0</formula>
    </cfRule>
  </conditionalFormatting>
  <conditionalFormatting sqref="H384:I384">
    <cfRule type="expression" dxfId="375" priority="459">
      <formula>Z384=1</formula>
    </cfRule>
  </conditionalFormatting>
  <conditionalFormatting sqref="F384:G384">
    <cfRule type="expression" dxfId="374" priority="458">
      <formula>Y384=1</formula>
    </cfRule>
  </conditionalFormatting>
  <conditionalFormatting sqref="J384:K384">
    <cfRule type="expression" dxfId="373" priority="457">
      <formula>AA384=1</formula>
    </cfRule>
  </conditionalFormatting>
  <conditionalFormatting sqref="L384:M384">
    <cfRule type="expression" dxfId="372" priority="456">
      <formula>AB384=1</formula>
    </cfRule>
  </conditionalFormatting>
  <conditionalFormatting sqref="F387:M387">
    <cfRule type="containsBlanks" dxfId="371" priority="455">
      <formula>LEN(TRIM(F387))=0</formula>
    </cfRule>
  </conditionalFormatting>
  <conditionalFormatting sqref="F386:M386">
    <cfRule type="colorScale" priority="453">
      <colorScale>
        <cfvo type="min"/>
        <cfvo type="max"/>
        <color rgb="FFFFEF9C"/>
        <color rgb="FFFF7128"/>
      </colorScale>
    </cfRule>
    <cfRule type="containsBlanks" dxfId="370" priority="454">
      <formula>LEN(TRIM(F386))=0</formula>
    </cfRule>
  </conditionalFormatting>
  <conditionalFormatting sqref="H386:I386">
    <cfRule type="expression" dxfId="369" priority="452">
      <formula>Z386=1</formula>
    </cfRule>
  </conditionalFormatting>
  <conditionalFormatting sqref="F386:G386">
    <cfRule type="expression" dxfId="368" priority="451">
      <formula>Y386=1</formula>
    </cfRule>
  </conditionalFormatting>
  <conditionalFormatting sqref="J386:K386">
    <cfRule type="expression" dxfId="367" priority="450">
      <formula>AA386=1</formula>
    </cfRule>
  </conditionalFormatting>
  <conditionalFormatting sqref="L386:M386">
    <cfRule type="expression" dxfId="366" priority="449">
      <formula>AB386=1</formula>
    </cfRule>
  </conditionalFormatting>
  <conditionalFormatting sqref="F389:M389">
    <cfRule type="containsBlanks" dxfId="365" priority="448">
      <formula>LEN(TRIM(F389))=0</formula>
    </cfRule>
  </conditionalFormatting>
  <conditionalFormatting sqref="F388:M388">
    <cfRule type="colorScale" priority="446">
      <colorScale>
        <cfvo type="min"/>
        <cfvo type="max"/>
        <color rgb="FFFFEF9C"/>
        <color rgb="FFFF7128"/>
      </colorScale>
    </cfRule>
    <cfRule type="containsBlanks" dxfId="364" priority="447">
      <formula>LEN(TRIM(F388))=0</formula>
    </cfRule>
  </conditionalFormatting>
  <conditionalFormatting sqref="H388:I388">
    <cfRule type="expression" dxfId="363" priority="445">
      <formula>Z388=1</formula>
    </cfRule>
  </conditionalFormatting>
  <conditionalFormatting sqref="F388:G388">
    <cfRule type="expression" dxfId="362" priority="444">
      <formula>Y388=1</formula>
    </cfRule>
  </conditionalFormatting>
  <conditionalFormatting sqref="J388:K388">
    <cfRule type="expression" dxfId="361" priority="443">
      <formula>AA388=1</formula>
    </cfRule>
  </conditionalFormatting>
  <conditionalFormatting sqref="L388:M388">
    <cfRule type="expression" dxfId="360" priority="442">
      <formula>AB388=1</formula>
    </cfRule>
  </conditionalFormatting>
  <conditionalFormatting sqref="F391:M391">
    <cfRule type="containsBlanks" dxfId="359" priority="441">
      <formula>LEN(TRIM(F391))=0</formula>
    </cfRule>
  </conditionalFormatting>
  <conditionalFormatting sqref="F390:M390">
    <cfRule type="colorScale" priority="439">
      <colorScale>
        <cfvo type="min"/>
        <cfvo type="max"/>
        <color rgb="FFFFEF9C"/>
        <color rgb="FFFF7128"/>
      </colorScale>
    </cfRule>
    <cfRule type="containsBlanks" dxfId="358" priority="440">
      <formula>LEN(TRIM(F390))=0</formula>
    </cfRule>
  </conditionalFormatting>
  <conditionalFormatting sqref="H390:I390">
    <cfRule type="expression" dxfId="357" priority="438">
      <formula>Z390=1</formula>
    </cfRule>
  </conditionalFormatting>
  <conditionalFormatting sqref="F390:G390">
    <cfRule type="expression" dxfId="356" priority="437">
      <formula>Y390=1</formula>
    </cfRule>
  </conditionalFormatting>
  <conditionalFormatting sqref="J390:K390">
    <cfRule type="expression" dxfId="355" priority="436">
      <formula>AA390=1</formula>
    </cfRule>
  </conditionalFormatting>
  <conditionalFormatting sqref="L390:M390">
    <cfRule type="expression" dxfId="354" priority="435">
      <formula>AB390=1</formula>
    </cfRule>
  </conditionalFormatting>
  <conditionalFormatting sqref="F393:M393">
    <cfRule type="containsBlanks" dxfId="353" priority="434">
      <formula>LEN(TRIM(F393))=0</formula>
    </cfRule>
  </conditionalFormatting>
  <conditionalFormatting sqref="F392:M392">
    <cfRule type="colorScale" priority="432">
      <colorScale>
        <cfvo type="min"/>
        <cfvo type="max"/>
        <color rgb="FFFFEF9C"/>
        <color rgb="FFFF7128"/>
      </colorScale>
    </cfRule>
    <cfRule type="containsBlanks" dxfId="352" priority="433">
      <formula>LEN(TRIM(F392))=0</formula>
    </cfRule>
  </conditionalFormatting>
  <conditionalFormatting sqref="H392:I392">
    <cfRule type="expression" dxfId="351" priority="431">
      <formula>Z392=1</formula>
    </cfRule>
  </conditionalFormatting>
  <conditionalFormatting sqref="F392:G392">
    <cfRule type="expression" dxfId="350" priority="430">
      <formula>Y392=1</formula>
    </cfRule>
  </conditionalFormatting>
  <conditionalFormatting sqref="J392:K392">
    <cfRule type="expression" dxfId="349" priority="429">
      <formula>AA392=1</formula>
    </cfRule>
  </conditionalFormatting>
  <conditionalFormatting sqref="L392:M392">
    <cfRule type="expression" dxfId="348" priority="428">
      <formula>AB392=1</formula>
    </cfRule>
  </conditionalFormatting>
  <conditionalFormatting sqref="F395:M395">
    <cfRule type="containsBlanks" dxfId="347" priority="427">
      <formula>LEN(TRIM(F395))=0</formula>
    </cfRule>
  </conditionalFormatting>
  <conditionalFormatting sqref="F394:M394">
    <cfRule type="colorScale" priority="425">
      <colorScale>
        <cfvo type="min"/>
        <cfvo type="max"/>
        <color rgb="FFFFEF9C"/>
        <color rgb="FFFF7128"/>
      </colorScale>
    </cfRule>
    <cfRule type="containsBlanks" dxfId="346" priority="426">
      <formula>LEN(TRIM(F394))=0</formula>
    </cfRule>
  </conditionalFormatting>
  <conditionalFormatting sqref="H394:I394">
    <cfRule type="expression" dxfId="345" priority="424">
      <formula>Z394=1</formula>
    </cfRule>
  </conditionalFormatting>
  <conditionalFormatting sqref="F394:G394">
    <cfRule type="expression" dxfId="344" priority="423">
      <formula>Y394=1</formula>
    </cfRule>
  </conditionalFormatting>
  <conditionalFormatting sqref="J394:K394">
    <cfRule type="expression" dxfId="343" priority="422">
      <formula>AA394=1</formula>
    </cfRule>
  </conditionalFormatting>
  <conditionalFormatting sqref="L394:M394">
    <cfRule type="expression" dxfId="342" priority="421">
      <formula>AB394=1</formula>
    </cfRule>
  </conditionalFormatting>
  <conditionalFormatting sqref="F397:M397">
    <cfRule type="containsBlanks" dxfId="341" priority="420">
      <formula>LEN(TRIM(F397))=0</formula>
    </cfRule>
  </conditionalFormatting>
  <conditionalFormatting sqref="F396:M396">
    <cfRule type="colorScale" priority="418">
      <colorScale>
        <cfvo type="min"/>
        <cfvo type="max"/>
        <color rgb="FFFFEF9C"/>
        <color rgb="FFFF7128"/>
      </colorScale>
    </cfRule>
    <cfRule type="containsBlanks" dxfId="340" priority="419">
      <formula>LEN(TRIM(F396))=0</formula>
    </cfRule>
  </conditionalFormatting>
  <conditionalFormatting sqref="H396:I396">
    <cfRule type="expression" dxfId="339" priority="417">
      <formula>Z396=1</formula>
    </cfRule>
  </conditionalFormatting>
  <conditionalFormatting sqref="F396:G396">
    <cfRule type="expression" dxfId="338" priority="416">
      <formula>Y396=1</formula>
    </cfRule>
  </conditionalFormatting>
  <conditionalFormatting sqref="J396:K396">
    <cfRule type="expression" dxfId="337" priority="415">
      <formula>AA396=1</formula>
    </cfRule>
  </conditionalFormatting>
  <conditionalFormatting sqref="L396:M396">
    <cfRule type="expression" dxfId="336" priority="414">
      <formula>AB396=1</formula>
    </cfRule>
  </conditionalFormatting>
  <conditionalFormatting sqref="F399:M399">
    <cfRule type="containsBlanks" dxfId="335" priority="413">
      <formula>LEN(TRIM(F399))=0</formula>
    </cfRule>
  </conditionalFormatting>
  <conditionalFormatting sqref="F398:M398">
    <cfRule type="colorScale" priority="411">
      <colorScale>
        <cfvo type="min"/>
        <cfvo type="max"/>
        <color rgb="FFFFEF9C"/>
        <color rgb="FFFF7128"/>
      </colorScale>
    </cfRule>
    <cfRule type="containsBlanks" dxfId="334" priority="412">
      <formula>LEN(TRIM(F398))=0</formula>
    </cfRule>
  </conditionalFormatting>
  <conditionalFormatting sqref="H398:I398">
    <cfRule type="expression" dxfId="333" priority="410">
      <formula>Z398=1</formula>
    </cfRule>
  </conditionalFormatting>
  <conditionalFormatting sqref="F398:G398">
    <cfRule type="expression" dxfId="332" priority="409">
      <formula>Y398=1</formula>
    </cfRule>
  </conditionalFormatting>
  <conditionalFormatting sqref="J398:K398">
    <cfRule type="expression" dxfId="331" priority="408">
      <formula>AA398=1</formula>
    </cfRule>
  </conditionalFormatting>
  <conditionalFormatting sqref="L398:M398">
    <cfRule type="expression" dxfId="330" priority="407">
      <formula>AB398=1</formula>
    </cfRule>
  </conditionalFormatting>
  <conditionalFormatting sqref="F401:M401">
    <cfRule type="containsBlanks" dxfId="329" priority="406">
      <formula>LEN(TRIM(F401))=0</formula>
    </cfRule>
  </conditionalFormatting>
  <conditionalFormatting sqref="F400:M400">
    <cfRule type="colorScale" priority="404">
      <colorScale>
        <cfvo type="min"/>
        <cfvo type="max"/>
        <color rgb="FFFFEF9C"/>
        <color rgb="FFFF7128"/>
      </colorScale>
    </cfRule>
    <cfRule type="containsBlanks" dxfId="328" priority="405">
      <formula>LEN(TRIM(F400))=0</formula>
    </cfRule>
  </conditionalFormatting>
  <conditionalFormatting sqref="H400:I400">
    <cfRule type="expression" dxfId="327" priority="403">
      <formula>Z400=1</formula>
    </cfRule>
  </conditionalFormatting>
  <conditionalFormatting sqref="F400:G400">
    <cfRule type="expression" dxfId="326" priority="402">
      <formula>Y400=1</formula>
    </cfRule>
  </conditionalFormatting>
  <conditionalFormatting sqref="J400:K400">
    <cfRule type="expression" dxfId="325" priority="401">
      <formula>AA400=1</formula>
    </cfRule>
  </conditionalFormatting>
  <conditionalFormatting sqref="L400:M400">
    <cfRule type="expression" dxfId="324" priority="400">
      <formula>AB400=1</formula>
    </cfRule>
  </conditionalFormatting>
  <conditionalFormatting sqref="F403:M403">
    <cfRule type="containsBlanks" dxfId="323" priority="399">
      <formula>LEN(TRIM(F403))=0</formula>
    </cfRule>
  </conditionalFormatting>
  <conditionalFormatting sqref="F402:M402">
    <cfRule type="colorScale" priority="397">
      <colorScale>
        <cfvo type="min"/>
        <cfvo type="max"/>
        <color rgb="FFFFEF9C"/>
        <color rgb="FFFF7128"/>
      </colorScale>
    </cfRule>
    <cfRule type="containsBlanks" dxfId="322" priority="398">
      <formula>LEN(TRIM(F402))=0</formula>
    </cfRule>
  </conditionalFormatting>
  <conditionalFormatting sqref="H402:I402">
    <cfRule type="expression" dxfId="321" priority="396">
      <formula>Z402=1</formula>
    </cfRule>
  </conditionalFormatting>
  <conditionalFormatting sqref="F402:G402">
    <cfRule type="expression" dxfId="320" priority="395">
      <formula>Y402=1</formula>
    </cfRule>
  </conditionalFormatting>
  <conditionalFormatting sqref="J402:K402">
    <cfRule type="expression" dxfId="319" priority="394">
      <formula>AA402=1</formula>
    </cfRule>
  </conditionalFormatting>
  <conditionalFormatting sqref="L402:M402">
    <cfRule type="expression" dxfId="318" priority="393">
      <formula>AB402=1</formula>
    </cfRule>
  </conditionalFormatting>
  <conditionalFormatting sqref="F405:M405">
    <cfRule type="containsBlanks" dxfId="317" priority="392">
      <formula>LEN(TRIM(F405))=0</formula>
    </cfRule>
  </conditionalFormatting>
  <conditionalFormatting sqref="F404:M404">
    <cfRule type="colorScale" priority="390">
      <colorScale>
        <cfvo type="min"/>
        <cfvo type="max"/>
        <color rgb="FFFFEF9C"/>
        <color rgb="FFFF7128"/>
      </colorScale>
    </cfRule>
    <cfRule type="containsBlanks" dxfId="316" priority="391">
      <formula>LEN(TRIM(F404))=0</formula>
    </cfRule>
  </conditionalFormatting>
  <conditionalFormatting sqref="H404:I404">
    <cfRule type="expression" dxfId="315" priority="389">
      <formula>Z404=1</formula>
    </cfRule>
  </conditionalFormatting>
  <conditionalFormatting sqref="F404:G404">
    <cfRule type="expression" dxfId="314" priority="388">
      <formula>Y404=1</formula>
    </cfRule>
  </conditionalFormatting>
  <conditionalFormatting sqref="J404:K404">
    <cfRule type="expression" dxfId="313" priority="387">
      <formula>AA404=1</formula>
    </cfRule>
  </conditionalFormatting>
  <conditionalFormatting sqref="L404:M404">
    <cfRule type="expression" dxfId="312" priority="386">
      <formula>AB404=1</formula>
    </cfRule>
  </conditionalFormatting>
  <conditionalFormatting sqref="F407:M407">
    <cfRule type="containsBlanks" dxfId="311" priority="385">
      <formula>LEN(TRIM(F407))=0</formula>
    </cfRule>
  </conditionalFormatting>
  <conditionalFormatting sqref="F406:M406">
    <cfRule type="colorScale" priority="383">
      <colorScale>
        <cfvo type="min"/>
        <cfvo type="max"/>
        <color rgb="FFFFEF9C"/>
        <color rgb="FFFF7128"/>
      </colorScale>
    </cfRule>
    <cfRule type="containsBlanks" dxfId="310" priority="384">
      <formula>LEN(TRIM(F406))=0</formula>
    </cfRule>
  </conditionalFormatting>
  <conditionalFormatting sqref="H406:I406">
    <cfRule type="expression" dxfId="309" priority="382">
      <formula>Z406=1</formula>
    </cfRule>
  </conditionalFormatting>
  <conditionalFormatting sqref="F406:G406">
    <cfRule type="expression" dxfId="308" priority="381">
      <formula>Y406=1</formula>
    </cfRule>
  </conditionalFormatting>
  <conditionalFormatting sqref="J406:K406">
    <cfRule type="expression" dxfId="307" priority="380">
      <formula>AA406=1</formula>
    </cfRule>
  </conditionalFormatting>
  <conditionalFormatting sqref="L406:M406">
    <cfRule type="expression" dxfId="306" priority="379">
      <formula>AB406=1</formula>
    </cfRule>
  </conditionalFormatting>
  <conditionalFormatting sqref="F409:M409">
    <cfRule type="containsBlanks" dxfId="305" priority="378">
      <formula>LEN(TRIM(F409))=0</formula>
    </cfRule>
  </conditionalFormatting>
  <conditionalFormatting sqref="F408:M408">
    <cfRule type="colorScale" priority="376">
      <colorScale>
        <cfvo type="min"/>
        <cfvo type="max"/>
        <color rgb="FFFFEF9C"/>
        <color rgb="FFFF7128"/>
      </colorScale>
    </cfRule>
    <cfRule type="containsBlanks" dxfId="304" priority="377">
      <formula>LEN(TRIM(F408))=0</formula>
    </cfRule>
  </conditionalFormatting>
  <conditionalFormatting sqref="H408:I408">
    <cfRule type="expression" dxfId="303" priority="375">
      <formula>Z408=1</formula>
    </cfRule>
  </conditionalFormatting>
  <conditionalFormatting sqref="F408:G408">
    <cfRule type="expression" dxfId="302" priority="374">
      <formula>Y408=1</formula>
    </cfRule>
  </conditionalFormatting>
  <conditionalFormatting sqref="J408:K408">
    <cfRule type="expression" dxfId="301" priority="373">
      <formula>AA408=1</formula>
    </cfRule>
  </conditionalFormatting>
  <conditionalFormatting sqref="L408:M408">
    <cfRule type="expression" dxfId="300" priority="372">
      <formula>AB408=1</formula>
    </cfRule>
  </conditionalFormatting>
  <conditionalFormatting sqref="F411:M411">
    <cfRule type="containsBlanks" dxfId="299" priority="371">
      <formula>LEN(TRIM(F411))=0</formula>
    </cfRule>
  </conditionalFormatting>
  <conditionalFormatting sqref="F410:M410">
    <cfRule type="colorScale" priority="369">
      <colorScale>
        <cfvo type="min"/>
        <cfvo type="max"/>
        <color rgb="FFFFEF9C"/>
        <color rgb="FFFF7128"/>
      </colorScale>
    </cfRule>
    <cfRule type="containsBlanks" dxfId="298" priority="370">
      <formula>LEN(TRIM(F410))=0</formula>
    </cfRule>
  </conditionalFormatting>
  <conditionalFormatting sqref="H410:I410">
    <cfRule type="expression" dxfId="297" priority="368">
      <formula>Z410=1</formula>
    </cfRule>
  </conditionalFormatting>
  <conditionalFormatting sqref="F410:G410">
    <cfRule type="expression" dxfId="296" priority="367">
      <formula>Y410=1</formula>
    </cfRule>
  </conditionalFormatting>
  <conditionalFormatting sqref="J410:K410">
    <cfRule type="expression" dxfId="295" priority="366">
      <formula>AA410=1</formula>
    </cfRule>
  </conditionalFormatting>
  <conditionalFormatting sqref="L410:M410">
    <cfRule type="expression" dxfId="294" priority="365">
      <formula>AB410=1</formula>
    </cfRule>
  </conditionalFormatting>
  <conditionalFormatting sqref="F413:M413">
    <cfRule type="containsBlanks" dxfId="293" priority="364">
      <formula>LEN(TRIM(F413))=0</formula>
    </cfRule>
  </conditionalFormatting>
  <conditionalFormatting sqref="F412:M412">
    <cfRule type="colorScale" priority="362">
      <colorScale>
        <cfvo type="min"/>
        <cfvo type="max"/>
        <color rgb="FFFFEF9C"/>
        <color rgb="FFFF7128"/>
      </colorScale>
    </cfRule>
    <cfRule type="containsBlanks" dxfId="292" priority="363">
      <formula>LEN(TRIM(F412))=0</formula>
    </cfRule>
  </conditionalFormatting>
  <conditionalFormatting sqref="H412:I412">
    <cfRule type="expression" dxfId="291" priority="361">
      <formula>Z412=1</formula>
    </cfRule>
  </conditionalFormatting>
  <conditionalFormatting sqref="F412:G412">
    <cfRule type="expression" dxfId="290" priority="360">
      <formula>Y412=1</formula>
    </cfRule>
  </conditionalFormatting>
  <conditionalFormatting sqref="J412:K412">
    <cfRule type="expression" dxfId="289" priority="359">
      <formula>AA412=1</formula>
    </cfRule>
  </conditionalFormatting>
  <conditionalFormatting sqref="L412:M412">
    <cfRule type="expression" dxfId="288" priority="358">
      <formula>AB412=1</formula>
    </cfRule>
  </conditionalFormatting>
  <conditionalFormatting sqref="F415:M415">
    <cfRule type="containsBlanks" dxfId="287" priority="357">
      <formula>LEN(TRIM(F415))=0</formula>
    </cfRule>
  </conditionalFormatting>
  <conditionalFormatting sqref="F414:M414">
    <cfRule type="colorScale" priority="355">
      <colorScale>
        <cfvo type="min"/>
        <cfvo type="max"/>
        <color rgb="FFFFEF9C"/>
        <color rgb="FFFF7128"/>
      </colorScale>
    </cfRule>
    <cfRule type="containsBlanks" dxfId="286" priority="356">
      <formula>LEN(TRIM(F414))=0</formula>
    </cfRule>
  </conditionalFormatting>
  <conditionalFormatting sqref="H414:I414">
    <cfRule type="expression" dxfId="285" priority="354">
      <formula>Z414=1</formula>
    </cfRule>
  </conditionalFormatting>
  <conditionalFormatting sqref="F414:G414">
    <cfRule type="expression" dxfId="284" priority="353">
      <formula>Y414=1</formula>
    </cfRule>
  </conditionalFormatting>
  <conditionalFormatting sqref="J414:K414">
    <cfRule type="expression" dxfId="283" priority="352">
      <formula>AA414=1</formula>
    </cfRule>
  </conditionalFormatting>
  <conditionalFormatting sqref="L414:M414">
    <cfRule type="expression" dxfId="282" priority="351">
      <formula>AB414=1</formula>
    </cfRule>
  </conditionalFormatting>
  <conditionalFormatting sqref="F417:M417">
    <cfRule type="containsBlanks" dxfId="281" priority="350">
      <formula>LEN(TRIM(F417))=0</formula>
    </cfRule>
  </conditionalFormatting>
  <conditionalFormatting sqref="F416:M416">
    <cfRule type="colorScale" priority="348">
      <colorScale>
        <cfvo type="min"/>
        <cfvo type="max"/>
        <color rgb="FFFFEF9C"/>
        <color rgb="FFFF7128"/>
      </colorScale>
    </cfRule>
    <cfRule type="containsBlanks" dxfId="280" priority="349">
      <formula>LEN(TRIM(F416))=0</formula>
    </cfRule>
  </conditionalFormatting>
  <conditionalFormatting sqref="H416:I416">
    <cfRule type="expression" dxfId="279" priority="347">
      <formula>Z416=1</formula>
    </cfRule>
  </conditionalFormatting>
  <conditionalFormatting sqref="F416:G416">
    <cfRule type="expression" dxfId="278" priority="346">
      <formula>Y416=1</formula>
    </cfRule>
  </conditionalFormatting>
  <conditionalFormatting sqref="J416:K416">
    <cfRule type="expression" dxfId="277" priority="345">
      <formula>AA416=1</formula>
    </cfRule>
  </conditionalFormatting>
  <conditionalFormatting sqref="L416:M416">
    <cfRule type="expression" dxfId="276" priority="344">
      <formula>AB416=1</formula>
    </cfRule>
  </conditionalFormatting>
  <conditionalFormatting sqref="F419:M419">
    <cfRule type="containsBlanks" dxfId="275" priority="343">
      <formula>LEN(TRIM(F419))=0</formula>
    </cfRule>
  </conditionalFormatting>
  <conditionalFormatting sqref="F418:M418">
    <cfRule type="colorScale" priority="341">
      <colorScale>
        <cfvo type="min"/>
        <cfvo type="max"/>
        <color rgb="FFFFEF9C"/>
        <color rgb="FFFF7128"/>
      </colorScale>
    </cfRule>
    <cfRule type="containsBlanks" dxfId="274" priority="342">
      <formula>LEN(TRIM(F418))=0</formula>
    </cfRule>
  </conditionalFormatting>
  <conditionalFormatting sqref="H418:I418">
    <cfRule type="expression" dxfId="273" priority="340">
      <formula>Z418=1</formula>
    </cfRule>
  </conditionalFormatting>
  <conditionalFormatting sqref="F418:G418">
    <cfRule type="expression" dxfId="272" priority="339">
      <formula>Y418=1</formula>
    </cfRule>
  </conditionalFormatting>
  <conditionalFormatting sqref="J418:K418">
    <cfRule type="expression" dxfId="271" priority="338">
      <formula>AA418=1</formula>
    </cfRule>
  </conditionalFormatting>
  <conditionalFormatting sqref="L418:M418">
    <cfRule type="expression" dxfId="270" priority="337">
      <formula>AB418=1</formula>
    </cfRule>
  </conditionalFormatting>
  <conditionalFormatting sqref="F421:M421">
    <cfRule type="containsBlanks" dxfId="269" priority="336">
      <formula>LEN(TRIM(F421))=0</formula>
    </cfRule>
  </conditionalFormatting>
  <conditionalFormatting sqref="F420:M420">
    <cfRule type="colorScale" priority="334">
      <colorScale>
        <cfvo type="min"/>
        <cfvo type="max"/>
        <color rgb="FFFFEF9C"/>
        <color rgb="FFFF7128"/>
      </colorScale>
    </cfRule>
    <cfRule type="containsBlanks" dxfId="268" priority="335">
      <formula>LEN(TRIM(F420))=0</formula>
    </cfRule>
  </conditionalFormatting>
  <conditionalFormatting sqref="H420:I420">
    <cfRule type="expression" dxfId="267" priority="333">
      <formula>Z420=1</formula>
    </cfRule>
  </conditionalFormatting>
  <conditionalFormatting sqref="F420:G420">
    <cfRule type="expression" dxfId="266" priority="332">
      <formula>Y420=1</formula>
    </cfRule>
  </conditionalFormatting>
  <conditionalFormatting sqref="J420:K420">
    <cfRule type="expression" dxfId="265" priority="331">
      <formula>AA420=1</formula>
    </cfRule>
  </conditionalFormatting>
  <conditionalFormatting sqref="L420:M420">
    <cfRule type="expression" dxfId="264" priority="330">
      <formula>AB420=1</formula>
    </cfRule>
  </conditionalFormatting>
  <conditionalFormatting sqref="F423:M423">
    <cfRule type="containsBlanks" dxfId="263" priority="329">
      <formula>LEN(TRIM(F423))=0</formula>
    </cfRule>
  </conditionalFormatting>
  <conditionalFormatting sqref="F422:M422">
    <cfRule type="colorScale" priority="327">
      <colorScale>
        <cfvo type="min"/>
        <cfvo type="max"/>
        <color rgb="FFFFEF9C"/>
        <color rgb="FFFF7128"/>
      </colorScale>
    </cfRule>
    <cfRule type="containsBlanks" dxfId="262" priority="328">
      <formula>LEN(TRIM(F422))=0</formula>
    </cfRule>
  </conditionalFormatting>
  <conditionalFormatting sqref="H422:I422">
    <cfRule type="expression" dxfId="261" priority="326">
      <formula>Z422=1</formula>
    </cfRule>
  </conditionalFormatting>
  <conditionalFormatting sqref="F422:G422">
    <cfRule type="expression" dxfId="260" priority="325">
      <formula>Y422=1</formula>
    </cfRule>
  </conditionalFormatting>
  <conditionalFormatting sqref="J422:K422">
    <cfRule type="expression" dxfId="259" priority="324">
      <formula>AA422=1</formula>
    </cfRule>
  </conditionalFormatting>
  <conditionalFormatting sqref="L422:M422">
    <cfRule type="expression" dxfId="258" priority="323">
      <formula>AB422=1</formula>
    </cfRule>
  </conditionalFormatting>
  <conditionalFormatting sqref="F425:M425">
    <cfRule type="containsBlanks" dxfId="257" priority="322">
      <formula>LEN(TRIM(F425))=0</formula>
    </cfRule>
  </conditionalFormatting>
  <conditionalFormatting sqref="F424:M424">
    <cfRule type="colorScale" priority="320">
      <colorScale>
        <cfvo type="min"/>
        <cfvo type="max"/>
        <color rgb="FFFFEF9C"/>
        <color rgb="FFFF7128"/>
      </colorScale>
    </cfRule>
    <cfRule type="containsBlanks" dxfId="256" priority="321">
      <formula>LEN(TRIM(F424))=0</formula>
    </cfRule>
  </conditionalFormatting>
  <conditionalFormatting sqref="H424:I424">
    <cfRule type="expression" dxfId="255" priority="319">
      <formula>Z424=1</formula>
    </cfRule>
  </conditionalFormatting>
  <conditionalFormatting sqref="F424:G424">
    <cfRule type="expression" dxfId="254" priority="318">
      <formula>Y424=1</formula>
    </cfRule>
  </conditionalFormatting>
  <conditionalFormatting sqref="J424:K424">
    <cfRule type="expression" dxfId="253" priority="317">
      <formula>AA424=1</formula>
    </cfRule>
  </conditionalFormatting>
  <conditionalFormatting sqref="L424:M424">
    <cfRule type="expression" dxfId="252" priority="316">
      <formula>AB424=1</formula>
    </cfRule>
  </conditionalFormatting>
  <conditionalFormatting sqref="F427:M427">
    <cfRule type="containsBlanks" dxfId="251" priority="315">
      <formula>LEN(TRIM(F427))=0</formula>
    </cfRule>
  </conditionalFormatting>
  <conditionalFormatting sqref="F426:M426">
    <cfRule type="colorScale" priority="313">
      <colorScale>
        <cfvo type="min"/>
        <cfvo type="max"/>
        <color rgb="FFFFEF9C"/>
        <color rgb="FFFF7128"/>
      </colorScale>
    </cfRule>
    <cfRule type="containsBlanks" dxfId="250" priority="314">
      <formula>LEN(TRIM(F426))=0</formula>
    </cfRule>
  </conditionalFormatting>
  <conditionalFormatting sqref="H426:I426">
    <cfRule type="expression" dxfId="249" priority="312">
      <formula>Z426=1</formula>
    </cfRule>
  </conditionalFormatting>
  <conditionalFormatting sqref="F426:G426">
    <cfRule type="expression" dxfId="248" priority="311">
      <formula>Y426=1</formula>
    </cfRule>
  </conditionalFormatting>
  <conditionalFormatting sqref="J426:K426">
    <cfRule type="expression" dxfId="247" priority="310">
      <formula>AA426=1</formula>
    </cfRule>
  </conditionalFormatting>
  <conditionalFormatting sqref="L426:M426">
    <cfRule type="expression" dxfId="246" priority="309">
      <formula>AB426=1</formula>
    </cfRule>
  </conditionalFormatting>
  <conditionalFormatting sqref="F429:M429">
    <cfRule type="containsBlanks" dxfId="245" priority="308">
      <formula>LEN(TRIM(F429))=0</formula>
    </cfRule>
  </conditionalFormatting>
  <conditionalFormatting sqref="F428:M428">
    <cfRule type="colorScale" priority="306">
      <colorScale>
        <cfvo type="min"/>
        <cfvo type="max"/>
        <color rgb="FFFFEF9C"/>
        <color rgb="FFFF7128"/>
      </colorScale>
    </cfRule>
    <cfRule type="containsBlanks" dxfId="244" priority="307">
      <formula>LEN(TRIM(F428))=0</formula>
    </cfRule>
  </conditionalFormatting>
  <conditionalFormatting sqref="H428:I428">
    <cfRule type="expression" dxfId="243" priority="305">
      <formula>Z428=1</formula>
    </cfRule>
  </conditionalFormatting>
  <conditionalFormatting sqref="F428:G428">
    <cfRule type="expression" dxfId="242" priority="304">
      <formula>Y428=1</formula>
    </cfRule>
  </conditionalFormatting>
  <conditionalFormatting sqref="J428:K428">
    <cfRule type="expression" dxfId="241" priority="303">
      <formula>AA428=1</formula>
    </cfRule>
  </conditionalFormatting>
  <conditionalFormatting sqref="L428:M428">
    <cfRule type="expression" dxfId="240" priority="302">
      <formula>AB428=1</formula>
    </cfRule>
  </conditionalFormatting>
  <conditionalFormatting sqref="F431:M431">
    <cfRule type="containsBlanks" dxfId="239" priority="301">
      <formula>LEN(TRIM(F431))=0</formula>
    </cfRule>
  </conditionalFormatting>
  <conditionalFormatting sqref="F430:M430">
    <cfRule type="colorScale" priority="299">
      <colorScale>
        <cfvo type="min"/>
        <cfvo type="max"/>
        <color rgb="FFFFEF9C"/>
        <color rgb="FFFF7128"/>
      </colorScale>
    </cfRule>
    <cfRule type="containsBlanks" dxfId="238" priority="300">
      <formula>LEN(TRIM(F430))=0</formula>
    </cfRule>
  </conditionalFormatting>
  <conditionalFormatting sqref="H430:I430">
    <cfRule type="expression" dxfId="237" priority="298">
      <formula>Z430=1</formula>
    </cfRule>
  </conditionalFormatting>
  <conditionalFormatting sqref="F430:G430">
    <cfRule type="expression" dxfId="236" priority="297">
      <formula>Y430=1</formula>
    </cfRule>
  </conditionalFormatting>
  <conditionalFormatting sqref="J430:K430">
    <cfRule type="expression" dxfId="235" priority="296">
      <formula>AA430=1</formula>
    </cfRule>
  </conditionalFormatting>
  <conditionalFormatting sqref="L430:M430">
    <cfRule type="expression" dxfId="234" priority="295">
      <formula>AB430=1</formula>
    </cfRule>
  </conditionalFormatting>
  <conditionalFormatting sqref="F433:M433">
    <cfRule type="containsBlanks" dxfId="233" priority="294">
      <formula>LEN(TRIM(F433))=0</formula>
    </cfRule>
  </conditionalFormatting>
  <conditionalFormatting sqref="F432:M432">
    <cfRule type="colorScale" priority="292">
      <colorScale>
        <cfvo type="min"/>
        <cfvo type="max"/>
        <color rgb="FFFFEF9C"/>
        <color rgb="FFFF7128"/>
      </colorScale>
    </cfRule>
    <cfRule type="containsBlanks" dxfId="232" priority="293">
      <formula>LEN(TRIM(F432))=0</formula>
    </cfRule>
  </conditionalFormatting>
  <conditionalFormatting sqref="H432:I432">
    <cfRule type="expression" dxfId="231" priority="291">
      <formula>Z432=1</formula>
    </cfRule>
  </conditionalFormatting>
  <conditionalFormatting sqref="F432:G432">
    <cfRule type="expression" dxfId="230" priority="290">
      <formula>Y432=1</formula>
    </cfRule>
  </conditionalFormatting>
  <conditionalFormatting sqref="J432:K432">
    <cfRule type="expression" dxfId="229" priority="289">
      <formula>AA432=1</formula>
    </cfRule>
  </conditionalFormatting>
  <conditionalFormatting sqref="L432:M432">
    <cfRule type="expression" dxfId="228" priority="288">
      <formula>AB432=1</formula>
    </cfRule>
  </conditionalFormatting>
  <conditionalFormatting sqref="F435:M435">
    <cfRule type="containsBlanks" dxfId="227" priority="287">
      <formula>LEN(TRIM(F435))=0</formula>
    </cfRule>
  </conditionalFormatting>
  <conditionalFormatting sqref="F434:M434">
    <cfRule type="colorScale" priority="285">
      <colorScale>
        <cfvo type="min"/>
        <cfvo type="max"/>
        <color rgb="FFFFEF9C"/>
        <color rgb="FFFF7128"/>
      </colorScale>
    </cfRule>
    <cfRule type="containsBlanks" dxfId="226" priority="286">
      <formula>LEN(TRIM(F434))=0</formula>
    </cfRule>
  </conditionalFormatting>
  <conditionalFormatting sqref="H434:I434">
    <cfRule type="expression" dxfId="225" priority="284">
      <formula>Z434=1</formula>
    </cfRule>
  </conditionalFormatting>
  <conditionalFormatting sqref="F434:G434">
    <cfRule type="expression" dxfId="224" priority="283">
      <formula>Y434=1</formula>
    </cfRule>
  </conditionalFormatting>
  <conditionalFormatting sqref="J434:K434">
    <cfRule type="expression" dxfId="223" priority="282">
      <formula>AA434=1</formula>
    </cfRule>
  </conditionalFormatting>
  <conditionalFormatting sqref="L434:M434">
    <cfRule type="expression" dxfId="222" priority="281">
      <formula>AB434=1</formula>
    </cfRule>
  </conditionalFormatting>
  <conditionalFormatting sqref="F437:M437">
    <cfRule type="containsBlanks" dxfId="221" priority="280">
      <formula>LEN(TRIM(F437))=0</formula>
    </cfRule>
  </conditionalFormatting>
  <conditionalFormatting sqref="F436:M436">
    <cfRule type="colorScale" priority="278">
      <colorScale>
        <cfvo type="min"/>
        <cfvo type="max"/>
        <color rgb="FFFFEF9C"/>
        <color rgb="FFFF7128"/>
      </colorScale>
    </cfRule>
    <cfRule type="containsBlanks" dxfId="220" priority="279">
      <formula>LEN(TRIM(F436))=0</formula>
    </cfRule>
  </conditionalFormatting>
  <conditionalFormatting sqref="H436:I436">
    <cfRule type="expression" dxfId="219" priority="277">
      <formula>Z436=1</formula>
    </cfRule>
  </conditionalFormatting>
  <conditionalFormatting sqref="F436:G436">
    <cfRule type="expression" dxfId="218" priority="276">
      <formula>Y436=1</formula>
    </cfRule>
  </conditionalFormatting>
  <conditionalFormatting sqref="J436:K436">
    <cfRule type="expression" dxfId="217" priority="275">
      <formula>AA436=1</formula>
    </cfRule>
  </conditionalFormatting>
  <conditionalFormatting sqref="L436:M436">
    <cfRule type="expression" dxfId="216" priority="274">
      <formula>AB436=1</formula>
    </cfRule>
  </conditionalFormatting>
  <conditionalFormatting sqref="F439:M439">
    <cfRule type="containsBlanks" dxfId="215" priority="273">
      <formula>LEN(TRIM(F439))=0</formula>
    </cfRule>
  </conditionalFormatting>
  <conditionalFormatting sqref="F438:M438">
    <cfRule type="colorScale" priority="271">
      <colorScale>
        <cfvo type="min"/>
        <cfvo type="max"/>
        <color rgb="FFFFEF9C"/>
        <color rgb="FFFF7128"/>
      </colorScale>
    </cfRule>
    <cfRule type="containsBlanks" dxfId="214" priority="272">
      <formula>LEN(TRIM(F438))=0</formula>
    </cfRule>
  </conditionalFormatting>
  <conditionalFormatting sqref="H438:I438">
    <cfRule type="expression" dxfId="213" priority="270">
      <formula>Z438=1</formula>
    </cfRule>
  </conditionalFormatting>
  <conditionalFormatting sqref="F438:G438">
    <cfRule type="expression" dxfId="212" priority="269">
      <formula>Y438=1</formula>
    </cfRule>
  </conditionalFormatting>
  <conditionalFormatting sqref="J438:K438">
    <cfRule type="expression" dxfId="211" priority="268">
      <formula>AA438=1</formula>
    </cfRule>
  </conditionalFormatting>
  <conditionalFormatting sqref="L438:M438">
    <cfRule type="expression" dxfId="210" priority="267">
      <formula>AB438=1</formula>
    </cfRule>
  </conditionalFormatting>
  <conditionalFormatting sqref="F441:M441">
    <cfRule type="containsBlanks" dxfId="209" priority="266">
      <formula>LEN(TRIM(F441))=0</formula>
    </cfRule>
  </conditionalFormatting>
  <conditionalFormatting sqref="F440:M440">
    <cfRule type="colorScale" priority="264">
      <colorScale>
        <cfvo type="min"/>
        <cfvo type="max"/>
        <color rgb="FFFFEF9C"/>
        <color rgb="FFFF7128"/>
      </colorScale>
    </cfRule>
    <cfRule type="containsBlanks" dxfId="208" priority="265">
      <formula>LEN(TRIM(F440))=0</formula>
    </cfRule>
  </conditionalFormatting>
  <conditionalFormatting sqref="H440:I440">
    <cfRule type="expression" dxfId="207" priority="263">
      <formula>Z440=1</formula>
    </cfRule>
  </conditionalFormatting>
  <conditionalFormatting sqref="F440:G440">
    <cfRule type="expression" dxfId="206" priority="262">
      <formula>Y440=1</formula>
    </cfRule>
  </conditionalFormatting>
  <conditionalFormatting sqref="J440:K440">
    <cfRule type="expression" dxfId="205" priority="261">
      <formula>AA440=1</formula>
    </cfRule>
  </conditionalFormatting>
  <conditionalFormatting sqref="L440:M440">
    <cfRule type="expression" dxfId="204" priority="260">
      <formula>AB440=1</formula>
    </cfRule>
  </conditionalFormatting>
  <conditionalFormatting sqref="F443:M443">
    <cfRule type="containsBlanks" dxfId="203" priority="259">
      <formula>LEN(TRIM(F443))=0</formula>
    </cfRule>
  </conditionalFormatting>
  <conditionalFormatting sqref="F442:M442">
    <cfRule type="colorScale" priority="257">
      <colorScale>
        <cfvo type="min"/>
        <cfvo type="max"/>
        <color rgb="FFFFEF9C"/>
        <color rgb="FFFF7128"/>
      </colorScale>
    </cfRule>
    <cfRule type="containsBlanks" dxfId="202" priority="258">
      <formula>LEN(TRIM(F442))=0</formula>
    </cfRule>
  </conditionalFormatting>
  <conditionalFormatting sqref="H442:I442">
    <cfRule type="expression" dxfId="201" priority="256">
      <formula>Z442=1</formula>
    </cfRule>
  </conditionalFormatting>
  <conditionalFormatting sqref="F442:G442">
    <cfRule type="expression" dxfId="200" priority="255">
      <formula>Y442=1</formula>
    </cfRule>
  </conditionalFormatting>
  <conditionalFormatting sqref="J442:K442">
    <cfRule type="expression" dxfId="199" priority="254">
      <formula>AA442=1</formula>
    </cfRule>
  </conditionalFormatting>
  <conditionalFormatting sqref="L442:M442">
    <cfRule type="expression" dxfId="198" priority="253">
      <formula>AB442=1</formula>
    </cfRule>
  </conditionalFormatting>
  <conditionalFormatting sqref="F445:M445">
    <cfRule type="containsBlanks" dxfId="197" priority="252">
      <formula>LEN(TRIM(F445))=0</formula>
    </cfRule>
  </conditionalFormatting>
  <conditionalFormatting sqref="F444:M444">
    <cfRule type="colorScale" priority="250">
      <colorScale>
        <cfvo type="min"/>
        <cfvo type="max"/>
        <color rgb="FFFFEF9C"/>
        <color rgb="FFFF7128"/>
      </colorScale>
    </cfRule>
    <cfRule type="containsBlanks" dxfId="196" priority="251">
      <formula>LEN(TRIM(F444))=0</formula>
    </cfRule>
  </conditionalFormatting>
  <conditionalFormatting sqref="H444:I444">
    <cfRule type="expression" dxfId="195" priority="249">
      <formula>Z444=1</formula>
    </cfRule>
  </conditionalFormatting>
  <conditionalFormatting sqref="F444:G444">
    <cfRule type="expression" dxfId="194" priority="248">
      <formula>Y444=1</formula>
    </cfRule>
  </conditionalFormatting>
  <conditionalFormatting sqref="J444:K444">
    <cfRule type="expression" dxfId="193" priority="247">
      <formula>AA444=1</formula>
    </cfRule>
  </conditionalFormatting>
  <conditionalFormatting sqref="L444:M444">
    <cfRule type="expression" dxfId="192" priority="246">
      <formula>AB444=1</formula>
    </cfRule>
  </conditionalFormatting>
  <conditionalFormatting sqref="F447:M447">
    <cfRule type="containsBlanks" dxfId="191" priority="245">
      <formula>LEN(TRIM(F447))=0</formula>
    </cfRule>
  </conditionalFormatting>
  <conditionalFormatting sqref="F446:M446">
    <cfRule type="colorScale" priority="243">
      <colorScale>
        <cfvo type="min"/>
        <cfvo type="max"/>
        <color rgb="FFFFEF9C"/>
        <color rgb="FFFF7128"/>
      </colorScale>
    </cfRule>
    <cfRule type="containsBlanks" dxfId="190" priority="244">
      <formula>LEN(TRIM(F446))=0</formula>
    </cfRule>
  </conditionalFormatting>
  <conditionalFormatting sqref="H446:I446">
    <cfRule type="expression" dxfId="189" priority="242">
      <formula>Z446=1</formula>
    </cfRule>
  </conditionalFormatting>
  <conditionalFormatting sqref="F446:G446">
    <cfRule type="expression" dxfId="188" priority="241">
      <formula>Y446=1</formula>
    </cfRule>
  </conditionalFormatting>
  <conditionalFormatting sqref="J446:K446">
    <cfRule type="expression" dxfId="187" priority="240">
      <formula>AA446=1</formula>
    </cfRule>
  </conditionalFormatting>
  <conditionalFormatting sqref="L446:M446">
    <cfRule type="expression" dxfId="186" priority="239">
      <formula>AB446=1</formula>
    </cfRule>
  </conditionalFormatting>
  <conditionalFormatting sqref="F449:M449">
    <cfRule type="containsBlanks" dxfId="185" priority="238">
      <formula>LEN(TRIM(F449))=0</formula>
    </cfRule>
  </conditionalFormatting>
  <conditionalFormatting sqref="F448:M448">
    <cfRule type="colorScale" priority="236">
      <colorScale>
        <cfvo type="min"/>
        <cfvo type="max"/>
        <color rgb="FFFFEF9C"/>
        <color rgb="FFFF7128"/>
      </colorScale>
    </cfRule>
    <cfRule type="containsBlanks" dxfId="184" priority="237">
      <formula>LEN(TRIM(F448))=0</formula>
    </cfRule>
  </conditionalFormatting>
  <conditionalFormatting sqref="H448:I448">
    <cfRule type="expression" dxfId="183" priority="235">
      <formula>Z448=1</formula>
    </cfRule>
  </conditionalFormatting>
  <conditionalFormatting sqref="F448:G448">
    <cfRule type="expression" dxfId="182" priority="234">
      <formula>Y448=1</formula>
    </cfRule>
  </conditionalFormatting>
  <conditionalFormatting sqref="J448:K448">
    <cfRule type="expression" dxfId="181" priority="233">
      <formula>AA448=1</formula>
    </cfRule>
  </conditionalFormatting>
  <conditionalFormatting sqref="L448:M448">
    <cfRule type="expression" dxfId="180" priority="232">
      <formula>AB448=1</formula>
    </cfRule>
  </conditionalFormatting>
  <conditionalFormatting sqref="F451:M451">
    <cfRule type="containsBlanks" dxfId="179" priority="231">
      <formula>LEN(TRIM(F451))=0</formula>
    </cfRule>
  </conditionalFormatting>
  <conditionalFormatting sqref="F450:M450">
    <cfRule type="colorScale" priority="229">
      <colorScale>
        <cfvo type="min"/>
        <cfvo type="max"/>
        <color rgb="FFFFEF9C"/>
        <color rgb="FFFF7128"/>
      </colorScale>
    </cfRule>
    <cfRule type="containsBlanks" dxfId="178" priority="230">
      <formula>LEN(TRIM(F450))=0</formula>
    </cfRule>
  </conditionalFormatting>
  <conditionalFormatting sqref="H450:I450">
    <cfRule type="expression" dxfId="177" priority="228">
      <formula>Z450=1</formula>
    </cfRule>
  </conditionalFormatting>
  <conditionalFormatting sqref="F450:G450">
    <cfRule type="expression" dxfId="176" priority="227">
      <formula>Y450=1</formula>
    </cfRule>
  </conditionalFormatting>
  <conditionalFormatting sqref="J450:K450">
    <cfRule type="expression" dxfId="175" priority="226">
      <formula>AA450=1</formula>
    </cfRule>
  </conditionalFormatting>
  <conditionalFormatting sqref="L450:M450">
    <cfRule type="expression" dxfId="174" priority="225">
      <formula>AB450=1</formula>
    </cfRule>
  </conditionalFormatting>
  <conditionalFormatting sqref="F453:M453">
    <cfRule type="containsBlanks" dxfId="173" priority="224">
      <formula>LEN(TRIM(F453))=0</formula>
    </cfRule>
  </conditionalFormatting>
  <conditionalFormatting sqref="F452:M452">
    <cfRule type="colorScale" priority="222">
      <colorScale>
        <cfvo type="min"/>
        <cfvo type="max"/>
        <color rgb="FFFFEF9C"/>
        <color rgb="FFFF7128"/>
      </colorScale>
    </cfRule>
    <cfRule type="containsBlanks" dxfId="172" priority="223">
      <formula>LEN(TRIM(F452))=0</formula>
    </cfRule>
  </conditionalFormatting>
  <conditionalFormatting sqref="H452:I452">
    <cfRule type="expression" dxfId="171" priority="221">
      <formula>Z452=1</formula>
    </cfRule>
  </conditionalFormatting>
  <conditionalFormatting sqref="F452:G452">
    <cfRule type="expression" dxfId="170" priority="220">
      <formula>Y452=1</formula>
    </cfRule>
  </conditionalFormatting>
  <conditionalFormatting sqref="J452:K452">
    <cfRule type="expression" dxfId="169" priority="219">
      <formula>AA452=1</formula>
    </cfRule>
  </conditionalFormatting>
  <conditionalFormatting sqref="L452:M452">
    <cfRule type="expression" dxfId="168" priority="218">
      <formula>AB452=1</formula>
    </cfRule>
  </conditionalFormatting>
  <conditionalFormatting sqref="F455:M455">
    <cfRule type="containsBlanks" dxfId="167" priority="217">
      <formula>LEN(TRIM(F455))=0</formula>
    </cfRule>
  </conditionalFormatting>
  <conditionalFormatting sqref="F454:M454">
    <cfRule type="colorScale" priority="215">
      <colorScale>
        <cfvo type="min"/>
        <cfvo type="max"/>
        <color rgb="FFFFEF9C"/>
        <color rgb="FFFF7128"/>
      </colorScale>
    </cfRule>
    <cfRule type="containsBlanks" dxfId="166" priority="216">
      <formula>LEN(TRIM(F454))=0</formula>
    </cfRule>
  </conditionalFormatting>
  <conditionalFormatting sqref="H454:I454">
    <cfRule type="expression" dxfId="165" priority="214">
      <formula>Z454=1</formula>
    </cfRule>
  </conditionalFormatting>
  <conditionalFormatting sqref="F454:G454">
    <cfRule type="expression" dxfId="164" priority="213">
      <formula>Y454=1</formula>
    </cfRule>
  </conditionalFormatting>
  <conditionalFormatting sqref="J454:K454">
    <cfRule type="expression" dxfId="163" priority="212">
      <formula>AA454=1</formula>
    </cfRule>
  </conditionalFormatting>
  <conditionalFormatting sqref="L454:M454">
    <cfRule type="expression" dxfId="162" priority="211">
      <formula>AB454=1</formula>
    </cfRule>
  </conditionalFormatting>
  <conditionalFormatting sqref="F457:M457">
    <cfRule type="containsBlanks" dxfId="161" priority="210">
      <formula>LEN(TRIM(F457))=0</formula>
    </cfRule>
  </conditionalFormatting>
  <conditionalFormatting sqref="F456:M456">
    <cfRule type="colorScale" priority="208">
      <colorScale>
        <cfvo type="min"/>
        <cfvo type="max"/>
        <color rgb="FFFFEF9C"/>
        <color rgb="FFFF7128"/>
      </colorScale>
    </cfRule>
    <cfRule type="containsBlanks" dxfId="160" priority="209">
      <formula>LEN(TRIM(F456))=0</formula>
    </cfRule>
  </conditionalFormatting>
  <conditionalFormatting sqref="H456:I456">
    <cfRule type="expression" dxfId="159" priority="207">
      <formula>Z456=1</formula>
    </cfRule>
  </conditionalFormatting>
  <conditionalFormatting sqref="F456:G456">
    <cfRule type="expression" dxfId="158" priority="206">
      <formula>Y456=1</formula>
    </cfRule>
  </conditionalFormatting>
  <conditionalFormatting sqref="J456:K456">
    <cfRule type="expression" dxfId="157" priority="205">
      <formula>AA456=1</formula>
    </cfRule>
  </conditionalFormatting>
  <conditionalFormatting sqref="L456:M456">
    <cfRule type="expression" dxfId="156" priority="204">
      <formula>AB456=1</formula>
    </cfRule>
  </conditionalFormatting>
  <conditionalFormatting sqref="F459:M459">
    <cfRule type="containsBlanks" dxfId="155" priority="203">
      <formula>LEN(TRIM(F459))=0</formula>
    </cfRule>
  </conditionalFormatting>
  <conditionalFormatting sqref="F458:M458">
    <cfRule type="colorScale" priority="201">
      <colorScale>
        <cfvo type="min"/>
        <cfvo type="max"/>
        <color rgb="FFFFEF9C"/>
        <color rgb="FFFF7128"/>
      </colorScale>
    </cfRule>
    <cfRule type="containsBlanks" dxfId="154" priority="202">
      <formula>LEN(TRIM(F458))=0</formula>
    </cfRule>
  </conditionalFormatting>
  <conditionalFormatting sqref="H458:I458">
    <cfRule type="expression" dxfId="153" priority="200">
      <formula>Z458=1</formula>
    </cfRule>
  </conditionalFormatting>
  <conditionalFormatting sqref="F458:G458">
    <cfRule type="expression" dxfId="152" priority="199">
      <formula>Y458=1</formula>
    </cfRule>
  </conditionalFormatting>
  <conditionalFormatting sqref="J458:K458">
    <cfRule type="expression" dxfId="151" priority="198">
      <formula>AA458=1</formula>
    </cfRule>
  </conditionalFormatting>
  <conditionalFormatting sqref="L458:M458">
    <cfRule type="expression" dxfId="150" priority="197">
      <formula>AB458=1</formula>
    </cfRule>
  </conditionalFormatting>
  <conditionalFormatting sqref="F461:M461">
    <cfRule type="containsBlanks" dxfId="149" priority="196">
      <formula>LEN(TRIM(F461))=0</formula>
    </cfRule>
  </conditionalFormatting>
  <conditionalFormatting sqref="F460:M460">
    <cfRule type="colorScale" priority="194">
      <colorScale>
        <cfvo type="min"/>
        <cfvo type="max"/>
        <color rgb="FFFFEF9C"/>
        <color rgb="FFFF7128"/>
      </colorScale>
    </cfRule>
    <cfRule type="containsBlanks" dxfId="148" priority="195">
      <formula>LEN(TRIM(F460))=0</formula>
    </cfRule>
  </conditionalFormatting>
  <conditionalFormatting sqref="H460:I460">
    <cfRule type="expression" dxfId="147" priority="193">
      <formula>Z460=1</formula>
    </cfRule>
  </conditionalFormatting>
  <conditionalFormatting sqref="F460:G460">
    <cfRule type="expression" dxfId="146" priority="192">
      <formula>Y460=1</formula>
    </cfRule>
  </conditionalFormatting>
  <conditionalFormatting sqref="J460:K460">
    <cfRule type="expression" dxfId="145" priority="191">
      <formula>AA460=1</formula>
    </cfRule>
  </conditionalFormatting>
  <conditionalFormatting sqref="L460:M460">
    <cfRule type="expression" dxfId="144" priority="190">
      <formula>AB460=1</formula>
    </cfRule>
  </conditionalFormatting>
  <conditionalFormatting sqref="F463:M463">
    <cfRule type="containsBlanks" dxfId="143" priority="189">
      <formula>LEN(TRIM(F463))=0</formula>
    </cfRule>
  </conditionalFormatting>
  <conditionalFormatting sqref="F462:M462">
    <cfRule type="colorScale" priority="187">
      <colorScale>
        <cfvo type="min"/>
        <cfvo type="max"/>
        <color rgb="FFFFEF9C"/>
        <color rgb="FFFF7128"/>
      </colorScale>
    </cfRule>
    <cfRule type="containsBlanks" dxfId="142" priority="188">
      <formula>LEN(TRIM(F462))=0</formula>
    </cfRule>
  </conditionalFormatting>
  <conditionalFormatting sqref="H462:I462">
    <cfRule type="expression" dxfId="141" priority="186">
      <formula>Z462=1</formula>
    </cfRule>
  </conditionalFormatting>
  <conditionalFormatting sqref="F462:G462">
    <cfRule type="expression" dxfId="140" priority="185">
      <formula>Y462=1</formula>
    </cfRule>
  </conditionalFormatting>
  <conditionalFormatting sqref="J462:K462">
    <cfRule type="expression" dxfId="139" priority="184">
      <formula>AA462=1</formula>
    </cfRule>
  </conditionalFormatting>
  <conditionalFormatting sqref="L462:M462">
    <cfRule type="expression" dxfId="138" priority="183">
      <formula>AB462=1</formula>
    </cfRule>
  </conditionalFormatting>
  <conditionalFormatting sqref="F465:M465">
    <cfRule type="containsBlanks" dxfId="137" priority="182">
      <formula>LEN(TRIM(F465))=0</formula>
    </cfRule>
  </conditionalFormatting>
  <conditionalFormatting sqref="F464:M464">
    <cfRule type="colorScale" priority="180">
      <colorScale>
        <cfvo type="min"/>
        <cfvo type="max"/>
        <color rgb="FFFFEF9C"/>
        <color rgb="FFFF7128"/>
      </colorScale>
    </cfRule>
    <cfRule type="containsBlanks" dxfId="136" priority="181">
      <formula>LEN(TRIM(F464))=0</formula>
    </cfRule>
  </conditionalFormatting>
  <conditionalFormatting sqref="H464:I464">
    <cfRule type="expression" dxfId="135" priority="179">
      <formula>Z464=1</formula>
    </cfRule>
  </conditionalFormatting>
  <conditionalFormatting sqref="F464:G464">
    <cfRule type="expression" dxfId="134" priority="178">
      <formula>Y464=1</formula>
    </cfRule>
  </conditionalFormatting>
  <conditionalFormatting sqref="J464:K464">
    <cfRule type="expression" dxfId="133" priority="177">
      <formula>AA464=1</formula>
    </cfRule>
  </conditionalFormatting>
  <conditionalFormatting sqref="L464:M464">
    <cfRule type="expression" dxfId="132" priority="176">
      <formula>AB464=1</formula>
    </cfRule>
  </conditionalFormatting>
  <conditionalFormatting sqref="F467:M467">
    <cfRule type="containsBlanks" dxfId="131" priority="175">
      <formula>LEN(TRIM(F467))=0</formula>
    </cfRule>
  </conditionalFormatting>
  <conditionalFormatting sqref="F466:M466">
    <cfRule type="colorScale" priority="173">
      <colorScale>
        <cfvo type="min"/>
        <cfvo type="max"/>
        <color rgb="FFFFEF9C"/>
        <color rgb="FFFF7128"/>
      </colorScale>
    </cfRule>
    <cfRule type="containsBlanks" dxfId="130" priority="174">
      <formula>LEN(TRIM(F466))=0</formula>
    </cfRule>
  </conditionalFormatting>
  <conditionalFormatting sqref="H466:I466">
    <cfRule type="expression" dxfId="129" priority="172">
      <formula>Z466=1</formula>
    </cfRule>
  </conditionalFormatting>
  <conditionalFormatting sqref="F466:G466">
    <cfRule type="expression" dxfId="128" priority="171">
      <formula>Y466=1</formula>
    </cfRule>
  </conditionalFormatting>
  <conditionalFormatting sqref="J466:K466">
    <cfRule type="expression" dxfId="127" priority="170">
      <formula>AA466=1</formula>
    </cfRule>
  </conditionalFormatting>
  <conditionalFormatting sqref="L466:M466">
    <cfRule type="expression" dxfId="126" priority="169">
      <formula>AB466=1</formula>
    </cfRule>
  </conditionalFormatting>
  <conditionalFormatting sqref="F469:M469">
    <cfRule type="containsBlanks" dxfId="125" priority="168">
      <formula>LEN(TRIM(F469))=0</formula>
    </cfRule>
  </conditionalFormatting>
  <conditionalFormatting sqref="F468:M468">
    <cfRule type="colorScale" priority="166">
      <colorScale>
        <cfvo type="min"/>
        <cfvo type="max"/>
        <color rgb="FFFFEF9C"/>
        <color rgb="FFFF7128"/>
      </colorScale>
    </cfRule>
    <cfRule type="containsBlanks" dxfId="124" priority="167">
      <formula>LEN(TRIM(F468))=0</formula>
    </cfRule>
  </conditionalFormatting>
  <conditionalFormatting sqref="H468:I468">
    <cfRule type="expression" dxfId="123" priority="165">
      <formula>Z468=1</formula>
    </cfRule>
  </conditionalFormatting>
  <conditionalFormatting sqref="F468:G468">
    <cfRule type="expression" dxfId="122" priority="164">
      <formula>Y468=1</formula>
    </cfRule>
  </conditionalFormatting>
  <conditionalFormatting sqref="J468:K468">
    <cfRule type="expression" dxfId="121" priority="163">
      <formula>AA468=1</formula>
    </cfRule>
  </conditionalFormatting>
  <conditionalFormatting sqref="L468:M468">
    <cfRule type="expression" dxfId="120" priority="162">
      <formula>AB468=1</formula>
    </cfRule>
  </conditionalFormatting>
  <conditionalFormatting sqref="F471:M471">
    <cfRule type="containsBlanks" dxfId="119" priority="161">
      <formula>LEN(TRIM(F471))=0</formula>
    </cfRule>
  </conditionalFormatting>
  <conditionalFormatting sqref="F470:M470">
    <cfRule type="colorScale" priority="159">
      <colorScale>
        <cfvo type="min"/>
        <cfvo type="max"/>
        <color rgb="FFFFEF9C"/>
        <color rgb="FFFF7128"/>
      </colorScale>
    </cfRule>
    <cfRule type="containsBlanks" dxfId="118" priority="160">
      <formula>LEN(TRIM(F470))=0</formula>
    </cfRule>
  </conditionalFormatting>
  <conditionalFormatting sqref="H470:I470">
    <cfRule type="expression" dxfId="117" priority="158">
      <formula>Z470=1</formula>
    </cfRule>
  </conditionalFormatting>
  <conditionalFormatting sqref="F470:G470">
    <cfRule type="expression" dxfId="116" priority="157">
      <formula>Y470=1</formula>
    </cfRule>
  </conditionalFormatting>
  <conditionalFormatting sqref="J470:K470">
    <cfRule type="expression" dxfId="115" priority="156">
      <formula>AA470=1</formula>
    </cfRule>
  </conditionalFormatting>
  <conditionalFormatting sqref="L470:M470">
    <cfRule type="expression" dxfId="114" priority="155">
      <formula>AB470=1</formula>
    </cfRule>
  </conditionalFormatting>
  <conditionalFormatting sqref="F473:M473">
    <cfRule type="containsBlanks" dxfId="113" priority="154">
      <formula>LEN(TRIM(F473))=0</formula>
    </cfRule>
  </conditionalFormatting>
  <conditionalFormatting sqref="F472:M472">
    <cfRule type="colorScale" priority="152">
      <colorScale>
        <cfvo type="min"/>
        <cfvo type="max"/>
        <color rgb="FFFFEF9C"/>
        <color rgb="FFFF7128"/>
      </colorScale>
    </cfRule>
    <cfRule type="containsBlanks" dxfId="112" priority="153">
      <formula>LEN(TRIM(F472))=0</formula>
    </cfRule>
  </conditionalFormatting>
  <conditionalFormatting sqref="H472:I472">
    <cfRule type="expression" dxfId="111" priority="151">
      <formula>Z472=1</formula>
    </cfRule>
  </conditionalFormatting>
  <conditionalFormatting sqref="F472:G472">
    <cfRule type="expression" dxfId="110" priority="150">
      <formula>Y472=1</formula>
    </cfRule>
  </conditionalFormatting>
  <conditionalFormatting sqref="J472:K472">
    <cfRule type="expression" dxfId="109" priority="149">
      <formula>AA472=1</formula>
    </cfRule>
  </conditionalFormatting>
  <conditionalFormatting sqref="L472:M472">
    <cfRule type="expression" dxfId="108" priority="148">
      <formula>AB472=1</formula>
    </cfRule>
  </conditionalFormatting>
  <conditionalFormatting sqref="F475:M475">
    <cfRule type="containsBlanks" dxfId="107" priority="147">
      <formula>LEN(TRIM(F475))=0</formula>
    </cfRule>
  </conditionalFormatting>
  <conditionalFormatting sqref="F474:M474">
    <cfRule type="colorScale" priority="145">
      <colorScale>
        <cfvo type="min"/>
        <cfvo type="max"/>
        <color rgb="FFFFEF9C"/>
        <color rgb="FFFF7128"/>
      </colorScale>
    </cfRule>
    <cfRule type="containsBlanks" dxfId="106" priority="146">
      <formula>LEN(TRIM(F474))=0</formula>
    </cfRule>
  </conditionalFormatting>
  <conditionalFormatting sqref="H474:I474">
    <cfRule type="expression" dxfId="105" priority="144">
      <formula>Z474=1</formula>
    </cfRule>
  </conditionalFormatting>
  <conditionalFormatting sqref="F474:G474">
    <cfRule type="expression" dxfId="104" priority="143">
      <formula>Y474=1</formula>
    </cfRule>
  </conditionalFormatting>
  <conditionalFormatting sqref="J474:K474">
    <cfRule type="expression" dxfId="103" priority="142">
      <formula>AA474=1</formula>
    </cfRule>
  </conditionalFormatting>
  <conditionalFormatting sqref="L474:M474">
    <cfRule type="expression" dxfId="102" priority="141">
      <formula>AB474=1</formula>
    </cfRule>
  </conditionalFormatting>
  <conditionalFormatting sqref="F477:M477">
    <cfRule type="containsBlanks" dxfId="101" priority="140">
      <formula>LEN(TRIM(F477))=0</formula>
    </cfRule>
  </conditionalFormatting>
  <conditionalFormatting sqref="F476:M476">
    <cfRule type="colorScale" priority="138">
      <colorScale>
        <cfvo type="min"/>
        <cfvo type="max"/>
        <color rgb="FFFFEF9C"/>
        <color rgb="FFFF7128"/>
      </colorScale>
    </cfRule>
    <cfRule type="containsBlanks" dxfId="100" priority="139">
      <formula>LEN(TRIM(F476))=0</formula>
    </cfRule>
  </conditionalFormatting>
  <conditionalFormatting sqref="H476:I476">
    <cfRule type="expression" dxfId="99" priority="137">
      <formula>Z476=1</formula>
    </cfRule>
  </conditionalFormatting>
  <conditionalFormatting sqref="F476:G476">
    <cfRule type="expression" dxfId="98" priority="136">
      <formula>Y476=1</formula>
    </cfRule>
  </conditionalFormatting>
  <conditionalFormatting sqref="J476:K476">
    <cfRule type="expression" dxfId="97" priority="135">
      <formula>AA476=1</formula>
    </cfRule>
  </conditionalFormatting>
  <conditionalFormatting sqref="L476:M476">
    <cfRule type="expression" dxfId="96" priority="134">
      <formula>AB476=1</formula>
    </cfRule>
  </conditionalFormatting>
  <conditionalFormatting sqref="F479:M479">
    <cfRule type="containsBlanks" dxfId="95" priority="133">
      <formula>LEN(TRIM(F479))=0</formula>
    </cfRule>
  </conditionalFormatting>
  <conditionalFormatting sqref="F478:M478">
    <cfRule type="colorScale" priority="131">
      <colorScale>
        <cfvo type="min"/>
        <cfvo type="max"/>
        <color rgb="FFFFEF9C"/>
        <color rgb="FFFF7128"/>
      </colorScale>
    </cfRule>
    <cfRule type="containsBlanks" dxfId="94" priority="132">
      <formula>LEN(TRIM(F478))=0</formula>
    </cfRule>
  </conditionalFormatting>
  <conditionalFormatting sqref="H478:I478">
    <cfRule type="expression" dxfId="93" priority="130">
      <formula>Z478=1</formula>
    </cfRule>
  </conditionalFormatting>
  <conditionalFormatting sqref="F478:G478">
    <cfRule type="expression" dxfId="92" priority="129">
      <formula>Y478=1</formula>
    </cfRule>
  </conditionalFormatting>
  <conditionalFormatting sqref="J478:K478">
    <cfRule type="expression" dxfId="91" priority="128">
      <formula>AA478=1</formula>
    </cfRule>
  </conditionalFormatting>
  <conditionalFormatting sqref="L478:M478">
    <cfRule type="expression" dxfId="90" priority="127">
      <formula>AB478=1</formula>
    </cfRule>
  </conditionalFormatting>
  <conditionalFormatting sqref="F481:M481">
    <cfRule type="containsBlanks" dxfId="89" priority="126">
      <formula>LEN(TRIM(F481))=0</formula>
    </cfRule>
  </conditionalFormatting>
  <conditionalFormatting sqref="F480:M480">
    <cfRule type="colorScale" priority="124">
      <colorScale>
        <cfvo type="min"/>
        <cfvo type="max"/>
        <color rgb="FFFFEF9C"/>
        <color rgb="FFFF7128"/>
      </colorScale>
    </cfRule>
    <cfRule type="containsBlanks" dxfId="88" priority="125">
      <formula>LEN(TRIM(F480))=0</formula>
    </cfRule>
  </conditionalFormatting>
  <conditionalFormatting sqref="H480:I480">
    <cfRule type="expression" dxfId="87" priority="123">
      <formula>Z480=1</formula>
    </cfRule>
  </conditionalFormatting>
  <conditionalFormatting sqref="F480:G480">
    <cfRule type="expression" dxfId="86" priority="122">
      <formula>Y480=1</formula>
    </cfRule>
  </conditionalFormatting>
  <conditionalFormatting sqref="J480:K480">
    <cfRule type="expression" dxfId="85" priority="121">
      <formula>AA480=1</formula>
    </cfRule>
  </conditionalFormatting>
  <conditionalFormatting sqref="L480:M480">
    <cfRule type="expression" dxfId="84" priority="120">
      <formula>AB480=1</formula>
    </cfRule>
  </conditionalFormatting>
  <conditionalFormatting sqref="F483:M483">
    <cfRule type="containsBlanks" dxfId="83" priority="119">
      <formula>LEN(TRIM(F483))=0</formula>
    </cfRule>
  </conditionalFormatting>
  <conditionalFormatting sqref="F482:M482">
    <cfRule type="colorScale" priority="117">
      <colorScale>
        <cfvo type="min"/>
        <cfvo type="max"/>
        <color rgb="FFFFEF9C"/>
        <color rgb="FFFF7128"/>
      </colorScale>
    </cfRule>
    <cfRule type="containsBlanks" dxfId="82" priority="118">
      <formula>LEN(TRIM(F482))=0</formula>
    </cfRule>
  </conditionalFormatting>
  <conditionalFormatting sqref="H482:I482">
    <cfRule type="expression" dxfId="81" priority="116">
      <formula>Z482=1</formula>
    </cfRule>
  </conditionalFormatting>
  <conditionalFormatting sqref="F482:G482">
    <cfRule type="expression" dxfId="80" priority="115">
      <formula>Y482=1</formula>
    </cfRule>
  </conditionalFormatting>
  <conditionalFormatting sqref="J482:K482">
    <cfRule type="expression" dxfId="79" priority="114">
      <formula>AA482=1</formula>
    </cfRule>
  </conditionalFormatting>
  <conditionalFormatting sqref="L482:M482">
    <cfRule type="expression" dxfId="78" priority="113">
      <formula>AB482=1</formula>
    </cfRule>
  </conditionalFormatting>
  <conditionalFormatting sqref="F485:M485">
    <cfRule type="containsBlanks" dxfId="77" priority="112">
      <formula>LEN(TRIM(F485))=0</formula>
    </cfRule>
  </conditionalFormatting>
  <conditionalFormatting sqref="F484:M484">
    <cfRule type="colorScale" priority="110">
      <colorScale>
        <cfvo type="min"/>
        <cfvo type="max"/>
        <color rgb="FFFFEF9C"/>
        <color rgb="FFFF7128"/>
      </colorScale>
    </cfRule>
    <cfRule type="containsBlanks" dxfId="76" priority="111">
      <formula>LEN(TRIM(F484))=0</formula>
    </cfRule>
  </conditionalFormatting>
  <conditionalFormatting sqref="H484:I484">
    <cfRule type="expression" dxfId="75" priority="109">
      <formula>Z484=1</formula>
    </cfRule>
  </conditionalFormatting>
  <conditionalFormatting sqref="F484:G484">
    <cfRule type="expression" dxfId="74" priority="108">
      <formula>Y484=1</formula>
    </cfRule>
  </conditionalFormatting>
  <conditionalFormatting sqref="J484:K484">
    <cfRule type="expression" dxfId="73" priority="107">
      <formula>AA484=1</formula>
    </cfRule>
  </conditionalFormatting>
  <conditionalFormatting sqref="L484:M484">
    <cfRule type="expression" dxfId="72" priority="106">
      <formula>AB484=1</formula>
    </cfRule>
  </conditionalFormatting>
  <conditionalFormatting sqref="F487:M487">
    <cfRule type="containsBlanks" dxfId="71" priority="105">
      <formula>LEN(TRIM(F487))=0</formula>
    </cfRule>
  </conditionalFormatting>
  <conditionalFormatting sqref="F486:M486">
    <cfRule type="colorScale" priority="103">
      <colorScale>
        <cfvo type="min"/>
        <cfvo type="max"/>
        <color rgb="FFFFEF9C"/>
        <color rgb="FFFF7128"/>
      </colorScale>
    </cfRule>
    <cfRule type="containsBlanks" dxfId="70" priority="104">
      <formula>LEN(TRIM(F486))=0</formula>
    </cfRule>
  </conditionalFormatting>
  <conditionalFormatting sqref="H486:I486">
    <cfRule type="expression" dxfId="69" priority="102">
      <formula>Z486=1</formula>
    </cfRule>
  </conditionalFormatting>
  <conditionalFormatting sqref="F486:G486">
    <cfRule type="expression" dxfId="68" priority="101">
      <formula>Y486=1</formula>
    </cfRule>
  </conditionalFormatting>
  <conditionalFormatting sqref="J486:K486">
    <cfRule type="expression" dxfId="67" priority="100">
      <formula>AA486=1</formula>
    </cfRule>
  </conditionalFormatting>
  <conditionalFormatting sqref="L486:M486">
    <cfRule type="expression" dxfId="66" priority="99">
      <formula>AB486=1</formula>
    </cfRule>
  </conditionalFormatting>
  <conditionalFormatting sqref="F489:M489">
    <cfRule type="containsBlanks" dxfId="65" priority="98">
      <formula>LEN(TRIM(F489))=0</formula>
    </cfRule>
  </conditionalFormatting>
  <conditionalFormatting sqref="F488:M488">
    <cfRule type="colorScale" priority="96">
      <colorScale>
        <cfvo type="min"/>
        <cfvo type="max"/>
        <color rgb="FFFFEF9C"/>
        <color rgb="FFFF7128"/>
      </colorScale>
    </cfRule>
    <cfRule type="containsBlanks" dxfId="64" priority="97">
      <formula>LEN(TRIM(F488))=0</formula>
    </cfRule>
  </conditionalFormatting>
  <conditionalFormatting sqref="H488:I488">
    <cfRule type="expression" dxfId="63" priority="95">
      <formula>Z488=1</formula>
    </cfRule>
  </conditionalFormatting>
  <conditionalFormatting sqref="F488:G488">
    <cfRule type="expression" dxfId="62" priority="94">
      <formula>Y488=1</formula>
    </cfRule>
  </conditionalFormatting>
  <conditionalFormatting sqref="J488:K488">
    <cfRule type="expression" dxfId="61" priority="93">
      <formula>AA488=1</formula>
    </cfRule>
  </conditionalFormatting>
  <conditionalFormatting sqref="L488:M488">
    <cfRule type="expression" dxfId="60" priority="92">
      <formula>AB488=1</formula>
    </cfRule>
  </conditionalFormatting>
  <conditionalFormatting sqref="F491:M491">
    <cfRule type="containsBlanks" dxfId="59" priority="91">
      <formula>LEN(TRIM(F491))=0</formula>
    </cfRule>
  </conditionalFormatting>
  <conditionalFormatting sqref="F490:M490">
    <cfRule type="colorScale" priority="89">
      <colorScale>
        <cfvo type="min"/>
        <cfvo type="max"/>
        <color rgb="FFFFEF9C"/>
        <color rgb="FFFF7128"/>
      </colorScale>
    </cfRule>
    <cfRule type="containsBlanks" dxfId="58" priority="90">
      <formula>LEN(TRIM(F490))=0</formula>
    </cfRule>
  </conditionalFormatting>
  <conditionalFormatting sqref="H490:I490">
    <cfRule type="expression" dxfId="57" priority="88">
      <formula>Z490=1</formula>
    </cfRule>
  </conditionalFormatting>
  <conditionalFormatting sqref="F490:G490">
    <cfRule type="expression" dxfId="56" priority="87">
      <formula>Y490=1</formula>
    </cfRule>
  </conditionalFormatting>
  <conditionalFormatting sqref="J490:K490">
    <cfRule type="expression" dxfId="55" priority="86">
      <formula>AA490=1</formula>
    </cfRule>
  </conditionalFormatting>
  <conditionalFormatting sqref="L490:M490">
    <cfRule type="expression" dxfId="54" priority="85">
      <formula>AB490=1</formula>
    </cfRule>
  </conditionalFormatting>
  <conditionalFormatting sqref="F493:M493">
    <cfRule type="containsBlanks" dxfId="53" priority="84">
      <formula>LEN(TRIM(F493))=0</formula>
    </cfRule>
  </conditionalFormatting>
  <conditionalFormatting sqref="F492:M492">
    <cfRule type="colorScale" priority="82">
      <colorScale>
        <cfvo type="min"/>
        <cfvo type="max"/>
        <color rgb="FFFFEF9C"/>
        <color rgb="FFFF7128"/>
      </colorScale>
    </cfRule>
    <cfRule type="containsBlanks" dxfId="52" priority="83">
      <formula>LEN(TRIM(F492))=0</formula>
    </cfRule>
  </conditionalFormatting>
  <conditionalFormatting sqref="H492:I492">
    <cfRule type="expression" dxfId="51" priority="81">
      <formula>Z492=1</formula>
    </cfRule>
  </conditionalFormatting>
  <conditionalFormatting sqref="F492:G492">
    <cfRule type="expression" dxfId="50" priority="80">
      <formula>Y492=1</formula>
    </cfRule>
  </conditionalFormatting>
  <conditionalFormatting sqref="J492:K492">
    <cfRule type="expression" dxfId="49" priority="79">
      <formula>AA492=1</formula>
    </cfRule>
  </conditionalFormatting>
  <conditionalFormatting sqref="L492:M492">
    <cfRule type="expression" dxfId="48" priority="78">
      <formula>AB492=1</formula>
    </cfRule>
  </conditionalFormatting>
  <conditionalFormatting sqref="F495:M495">
    <cfRule type="containsBlanks" dxfId="47" priority="77">
      <formula>LEN(TRIM(F495))=0</formula>
    </cfRule>
  </conditionalFormatting>
  <conditionalFormatting sqref="F494:M494">
    <cfRule type="colorScale" priority="75">
      <colorScale>
        <cfvo type="min"/>
        <cfvo type="max"/>
        <color rgb="FFFFEF9C"/>
        <color rgb="FFFF7128"/>
      </colorScale>
    </cfRule>
    <cfRule type="containsBlanks" dxfId="46" priority="76">
      <formula>LEN(TRIM(F494))=0</formula>
    </cfRule>
  </conditionalFormatting>
  <conditionalFormatting sqref="H494:I494">
    <cfRule type="expression" dxfId="45" priority="74">
      <formula>Z494=1</formula>
    </cfRule>
  </conditionalFormatting>
  <conditionalFormatting sqref="F494:G494">
    <cfRule type="expression" dxfId="44" priority="73">
      <formula>Y494=1</formula>
    </cfRule>
  </conditionalFormatting>
  <conditionalFormatting sqref="J494:K494">
    <cfRule type="expression" dxfId="43" priority="72">
      <formula>AA494=1</formula>
    </cfRule>
  </conditionalFormatting>
  <conditionalFormatting sqref="L494:M494">
    <cfRule type="expression" dxfId="42" priority="71">
      <formula>AB494=1</formula>
    </cfRule>
  </conditionalFormatting>
  <conditionalFormatting sqref="F497:M497">
    <cfRule type="containsBlanks" dxfId="41" priority="70">
      <formula>LEN(TRIM(F497))=0</formula>
    </cfRule>
  </conditionalFormatting>
  <conditionalFormatting sqref="F496:M496">
    <cfRule type="colorScale" priority="68">
      <colorScale>
        <cfvo type="min"/>
        <cfvo type="max"/>
        <color rgb="FFFFEF9C"/>
        <color rgb="FFFF7128"/>
      </colorScale>
    </cfRule>
    <cfRule type="containsBlanks" dxfId="40" priority="69">
      <formula>LEN(TRIM(F496))=0</formula>
    </cfRule>
  </conditionalFormatting>
  <conditionalFormatting sqref="H496:I496">
    <cfRule type="expression" dxfId="39" priority="67">
      <formula>Z496=1</formula>
    </cfRule>
  </conditionalFormatting>
  <conditionalFormatting sqref="F496:G496">
    <cfRule type="expression" dxfId="38" priority="66">
      <formula>Y496=1</formula>
    </cfRule>
  </conditionalFormatting>
  <conditionalFormatting sqref="J496:K496">
    <cfRule type="expression" dxfId="37" priority="65">
      <formula>AA496=1</formula>
    </cfRule>
  </conditionalFormatting>
  <conditionalFormatting sqref="L496:M496">
    <cfRule type="expression" dxfId="36" priority="64">
      <formula>AB496=1</formula>
    </cfRule>
  </conditionalFormatting>
  <conditionalFormatting sqref="F499:M499">
    <cfRule type="containsBlanks" dxfId="35" priority="63">
      <formula>LEN(TRIM(F499))=0</formula>
    </cfRule>
  </conditionalFormatting>
  <conditionalFormatting sqref="F498:M498">
    <cfRule type="colorScale" priority="61">
      <colorScale>
        <cfvo type="min"/>
        <cfvo type="max"/>
        <color rgb="FFFFEF9C"/>
        <color rgb="FFFF7128"/>
      </colorScale>
    </cfRule>
    <cfRule type="containsBlanks" dxfId="34" priority="62">
      <formula>LEN(TRIM(F498))=0</formula>
    </cfRule>
  </conditionalFormatting>
  <conditionalFormatting sqref="H498:I498">
    <cfRule type="expression" dxfId="33" priority="60">
      <formula>Z498=1</formula>
    </cfRule>
  </conditionalFormatting>
  <conditionalFormatting sqref="F498:G498">
    <cfRule type="expression" dxfId="32" priority="59">
      <formula>Y498=1</formula>
    </cfRule>
  </conditionalFormatting>
  <conditionalFormatting sqref="J498:K498">
    <cfRule type="expression" dxfId="31" priority="58">
      <formula>AA498=1</formula>
    </cfRule>
  </conditionalFormatting>
  <conditionalFormatting sqref="L498:M498">
    <cfRule type="expression" dxfId="30" priority="57">
      <formula>AB498=1</formula>
    </cfRule>
  </conditionalFormatting>
  <conditionalFormatting sqref="F501:M501">
    <cfRule type="containsBlanks" dxfId="29" priority="56">
      <formula>LEN(TRIM(F501))=0</formula>
    </cfRule>
  </conditionalFormatting>
  <conditionalFormatting sqref="F500:M500">
    <cfRule type="colorScale" priority="54">
      <colorScale>
        <cfvo type="min"/>
        <cfvo type="max"/>
        <color rgb="FFFFEF9C"/>
        <color rgb="FFFF7128"/>
      </colorScale>
    </cfRule>
    <cfRule type="containsBlanks" dxfId="28" priority="55">
      <formula>LEN(TRIM(F500))=0</formula>
    </cfRule>
  </conditionalFormatting>
  <conditionalFormatting sqref="H500:I500">
    <cfRule type="expression" dxfId="27" priority="53">
      <formula>Z500=1</formula>
    </cfRule>
  </conditionalFormatting>
  <conditionalFormatting sqref="F500:G500">
    <cfRule type="expression" dxfId="26" priority="52">
      <formula>Y500=1</formula>
    </cfRule>
  </conditionalFormatting>
  <conditionalFormatting sqref="J500:K500">
    <cfRule type="expression" dxfId="25" priority="51">
      <formula>AA500=1</formula>
    </cfRule>
  </conditionalFormatting>
  <conditionalFormatting sqref="L500:M500">
    <cfRule type="expression" dxfId="24" priority="50">
      <formula>AB500=1</formula>
    </cfRule>
  </conditionalFormatting>
  <conditionalFormatting sqref="F503:M503">
    <cfRule type="containsBlanks" dxfId="23" priority="49">
      <formula>LEN(TRIM(F503))=0</formula>
    </cfRule>
  </conditionalFormatting>
  <conditionalFormatting sqref="F502:M502">
    <cfRule type="colorScale" priority="47">
      <colorScale>
        <cfvo type="min"/>
        <cfvo type="max"/>
        <color rgb="FFFFEF9C"/>
        <color rgb="FFFF7128"/>
      </colorScale>
    </cfRule>
    <cfRule type="containsBlanks" dxfId="22" priority="48">
      <formula>LEN(TRIM(F502))=0</formula>
    </cfRule>
  </conditionalFormatting>
  <conditionalFormatting sqref="H502:I502">
    <cfRule type="expression" dxfId="21" priority="46">
      <formula>Z502=1</formula>
    </cfRule>
  </conditionalFormatting>
  <conditionalFormatting sqref="F502:G502">
    <cfRule type="expression" dxfId="20" priority="45">
      <formula>Y502=1</formula>
    </cfRule>
  </conditionalFormatting>
  <conditionalFormatting sqref="J502:K502">
    <cfRule type="expression" dxfId="19" priority="44">
      <formula>AA502=1</formula>
    </cfRule>
  </conditionalFormatting>
  <conditionalFormatting sqref="L502:M502">
    <cfRule type="expression" dxfId="18" priority="43">
      <formula>AB502=1</formula>
    </cfRule>
  </conditionalFormatting>
  <conditionalFormatting sqref="F505:M505">
    <cfRule type="containsBlanks" dxfId="17" priority="42">
      <formula>LEN(TRIM(F505))=0</formula>
    </cfRule>
  </conditionalFormatting>
  <conditionalFormatting sqref="F504:M504">
    <cfRule type="colorScale" priority="40">
      <colorScale>
        <cfvo type="min"/>
        <cfvo type="max"/>
        <color rgb="FFFFEF9C"/>
        <color rgb="FFFF7128"/>
      </colorScale>
    </cfRule>
    <cfRule type="containsBlanks" dxfId="16" priority="41">
      <formula>LEN(TRIM(F504))=0</formula>
    </cfRule>
  </conditionalFormatting>
  <conditionalFormatting sqref="H504:I504">
    <cfRule type="expression" dxfId="15" priority="39">
      <formula>Z504=1</formula>
    </cfRule>
  </conditionalFormatting>
  <conditionalFormatting sqref="F504:G504">
    <cfRule type="expression" dxfId="14" priority="38">
      <formula>Y504=1</formula>
    </cfRule>
  </conditionalFormatting>
  <conditionalFormatting sqref="J504:K504">
    <cfRule type="expression" dxfId="13" priority="37">
      <formula>AA504=1</formula>
    </cfRule>
  </conditionalFormatting>
  <conditionalFormatting sqref="L504:M504">
    <cfRule type="expression" dxfId="12" priority="36">
      <formula>AB504=1</formula>
    </cfRule>
  </conditionalFormatting>
  <conditionalFormatting sqref="F507:M507">
    <cfRule type="containsBlanks" dxfId="11" priority="35">
      <formula>LEN(TRIM(F507))=0</formula>
    </cfRule>
  </conditionalFormatting>
  <conditionalFormatting sqref="F506:M506">
    <cfRule type="colorScale" priority="33">
      <colorScale>
        <cfvo type="min"/>
        <cfvo type="max"/>
        <color rgb="FFFFEF9C"/>
        <color rgb="FFFF7128"/>
      </colorScale>
    </cfRule>
    <cfRule type="containsBlanks" dxfId="10" priority="34">
      <formula>LEN(TRIM(F506))=0</formula>
    </cfRule>
  </conditionalFormatting>
  <conditionalFormatting sqref="H506:I506">
    <cfRule type="expression" dxfId="9" priority="32">
      <formula>Z506=1</formula>
    </cfRule>
  </conditionalFormatting>
  <conditionalFormatting sqref="F506:G506">
    <cfRule type="expression" dxfId="8" priority="31">
      <formula>Y506=1</formula>
    </cfRule>
  </conditionalFormatting>
  <conditionalFormatting sqref="J506:K506">
    <cfRule type="expression" dxfId="7" priority="30">
      <formula>AA506=1</formula>
    </cfRule>
  </conditionalFormatting>
  <conditionalFormatting sqref="L506:M506">
    <cfRule type="expression" dxfId="6" priority="29">
      <formula>AB506=1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93:W507 F92:N507" formula="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2:AD838"/>
  <sheetViews>
    <sheetView topLeftCell="G1" workbookViewId="0">
      <selection activeCell="R5" sqref="R5"/>
    </sheetView>
  </sheetViews>
  <sheetFormatPr defaultRowHeight="15" x14ac:dyDescent="0.25"/>
  <cols>
    <col min="1" max="1" width="80.42578125" bestFit="1" customWidth="1"/>
    <col min="2" max="2" width="9.7109375" bestFit="1" customWidth="1"/>
    <col min="4" max="4" width="23" bestFit="1" customWidth="1"/>
    <col min="5" max="5" width="6.140625" bestFit="1" customWidth="1"/>
    <col min="6" max="6" width="6.7109375" bestFit="1" customWidth="1"/>
    <col min="7" max="7" width="13.42578125" bestFit="1" customWidth="1"/>
    <col min="8" max="8" width="10.140625" customWidth="1"/>
    <col min="9" max="10" width="9.7109375" bestFit="1" customWidth="1"/>
    <col min="13" max="14" width="23" bestFit="1" customWidth="1"/>
    <col min="15" max="16" width="6.140625" bestFit="1" customWidth="1"/>
    <col min="18" max="18" width="9.85546875" bestFit="1" customWidth="1"/>
    <col min="19" max="19" width="10.5703125" bestFit="1" customWidth="1"/>
    <col min="20" max="20" width="10.85546875" bestFit="1" customWidth="1"/>
    <col min="21" max="21" width="9.5703125" bestFit="1" customWidth="1"/>
    <col min="22" max="22" width="10.7109375" customWidth="1"/>
    <col min="23" max="24" width="9.85546875" bestFit="1" customWidth="1"/>
    <col min="25" max="26" width="10.5703125" bestFit="1" customWidth="1"/>
    <col min="27" max="28" width="10.85546875" bestFit="1" customWidth="1"/>
    <col min="29" max="30" width="9.5703125" bestFit="1" customWidth="1"/>
  </cols>
  <sheetData>
    <row r="2" spans="1:30" x14ac:dyDescent="0.25">
      <c r="F2" s="93"/>
      <c r="G2" s="93"/>
      <c r="H2" s="93"/>
      <c r="I2" s="93"/>
      <c r="J2" s="93"/>
      <c r="K2" s="93"/>
      <c r="L2" s="93"/>
      <c r="M2" s="93"/>
      <c r="N2" s="93"/>
      <c r="O2" s="93"/>
      <c r="P2" s="93"/>
      <c r="Q2" s="93"/>
      <c r="R2" s="93"/>
      <c r="S2" s="93"/>
      <c r="T2" s="93"/>
      <c r="U2" s="93"/>
      <c r="V2" s="93"/>
      <c r="W2" s="93"/>
      <c r="X2" s="93"/>
      <c r="Y2" s="93"/>
      <c r="Z2" s="93"/>
      <c r="AA2" s="93"/>
      <c r="AB2" s="93"/>
      <c r="AC2" s="93"/>
      <c r="AD2" s="93"/>
    </row>
    <row r="3" spans="1:30" x14ac:dyDescent="0.25">
      <c r="A3">
        <v>1</v>
      </c>
      <c r="B3">
        <v>2</v>
      </c>
      <c r="C3">
        <v>3</v>
      </c>
      <c r="D3">
        <v>4</v>
      </c>
      <c r="E3">
        <v>5</v>
      </c>
      <c r="F3">
        <v>6</v>
      </c>
      <c r="G3">
        <v>7</v>
      </c>
      <c r="H3">
        <v>8</v>
      </c>
      <c r="I3">
        <v>9</v>
      </c>
      <c r="J3">
        <v>10</v>
      </c>
      <c r="K3">
        <v>11</v>
      </c>
      <c r="L3">
        <v>12</v>
      </c>
      <c r="M3">
        <v>13</v>
      </c>
      <c r="N3">
        <v>14</v>
      </c>
      <c r="O3">
        <v>15</v>
      </c>
      <c r="P3">
        <v>16</v>
      </c>
      <c r="Q3">
        <v>17</v>
      </c>
      <c r="R3">
        <v>18</v>
      </c>
      <c r="S3" s="93">
        <v>19</v>
      </c>
      <c r="T3" s="93">
        <v>20</v>
      </c>
      <c r="U3" s="93">
        <v>21</v>
      </c>
      <c r="V3" s="93">
        <v>22</v>
      </c>
      <c r="W3" s="93">
        <v>23</v>
      </c>
      <c r="X3" s="93">
        <v>24</v>
      </c>
      <c r="Y3" s="93">
        <v>25</v>
      </c>
      <c r="Z3" s="93">
        <v>26</v>
      </c>
      <c r="AA3" s="93">
        <v>27</v>
      </c>
      <c r="AB3" s="93">
        <v>28</v>
      </c>
      <c r="AC3" s="93">
        <v>29</v>
      </c>
      <c r="AD3" s="93">
        <v>30</v>
      </c>
    </row>
    <row r="4" spans="1:30" x14ac:dyDescent="0.25">
      <c r="A4" t="s">
        <v>387</v>
      </c>
      <c r="B4" t="s">
        <v>383</v>
      </c>
      <c r="C4" t="s">
        <v>149</v>
      </c>
      <c r="D4" t="s">
        <v>9</v>
      </c>
      <c r="E4" t="s">
        <v>150</v>
      </c>
      <c r="F4" t="s">
        <v>32</v>
      </c>
      <c r="G4" t="s">
        <v>384</v>
      </c>
      <c r="I4" t="s">
        <v>383</v>
      </c>
      <c r="J4" t="s">
        <v>383</v>
      </c>
      <c r="K4" t="s">
        <v>149</v>
      </c>
      <c r="L4" t="s">
        <v>149</v>
      </c>
      <c r="M4" t="s">
        <v>9</v>
      </c>
      <c r="N4" t="s">
        <v>9</v>
      </c>
      <c r="O4" t="s">
        <v>150</v>
      </c>
      <c r="P4" t="s">
        <v>150</v>
      </c>
      <c r="Q4" s="228" t="s">
        <v>385</v>
      </c>
      <c r="R4" s="93" t="s">
        <v>383</v>
      </c>
      <c r="S4" s="93" t="s">
        <v>149</v>
      </c>
      <c r="T4" s="137" t="s">
        <v>386</v>
      </c>
      <c r="U4" s="137" t="s">
        <v>150</v>
      </c>
      <c r="V4" s="137"/>
      <c r="W4" s="93" t="s">
        <v>383</v>
      </c>
      <c r="X4" s="93" t="s">
        <v>383</v>
      </c>
      <c r="Y4" s="93" t="s">
        <v>149</v>
      </c>
      <c r="Z4" s="93" t="s">
        <v>149</v>
      </c>
      <c r="AA4" s="137" t="s">
        <v>386</v>
      </c>
      <c r="AB4" s="137" t="s">
        <v>386</v>
      </c>
      <c r="AC4" s="137" t="s">
        <v>150</v>
      </c>
      <c r="AD4" s="137" t="s">
        <v>150</v>
      </c>
    </row>
    <row r="5" spans="1:30" x14ac:dyDescent="0.25">
      <c r="A5" t="s">
        <v>2339</v>
      </c>
      <c r="B5" s="184">
        <v>7.2717405241640901E-2</v>
      </c>
      <c r="C5" s="184">
        <v>0.53016970177693357</v>
      </c>
      <c r="D5" s="184">
        <v>0.24355828037918253</v>
      </c>
      <c r="E5" s="184">
        <v>0.15355461260224301</v>
      </c>
      <c r="F5" s="183">
        <v>1</v>
      </c>
      <c r="G5" s="187">
        <v>335353</v>
      </c>
      <c r="H5" s="93"/>
      <c r="I5" s="184">
        <v>7.1999999999999995E-2</v>
      </c>
      <c r="J5" s="184">
        <v>7.3999999999999996E-2</v>
      </c>
      <c r="K5" s="184">
        <v>0.52800000000000002</v>
      </c>
      <c r="L5" s="184">
        <v>0.53200000000000003</v>
      </c>
      <c r="M5" s="184">
        <v>0.24199999999999999</v>
      </c>
      <c r="N5" s="184">
        <v>0.245</v>
      </c>
      <c r="O5" s="184">
        <v>0.152</v>
      </c>
      <c r="P5" s="184">
        <v>0.155</v>
      </c>
      <c r="Q5" s="93"/>
      <c r="R5" s="225">
        <v>5.2832437902312419</v>
      </c>
      <c r="S5" s="225">
        <v>38.439940743023307</v>
      </c>
      <c r="T5" s="225">
        <v>17.472179874085974</v>
      </c>
      <c r="U5" s="225">
        <v>11.047585512645039</v>
      </c>
      <c r="V5" s="225"/>
      <c r="W5" s="225">
        <v>5.2169326588354616</v>
      </c>
      <c r="X5" s="225">
        <v>5.3495549216270222</v>
      </c>
      <c r="Y5" s="225">
        <v>38.261258979364115</v>
      </c>
      <c r="Z5" s="225">
        <v>38.618622506682499</v>
      </c>
      <c r="AA5" s="225">
        <v>17.352353997166354</v>
      </c>
      <c r="AB5" s="225">
        <v>17.592005751005594</v>
      </c>
      <c r="AC5" s="225">
        <v>10.952165183130433</v>
      </c>
      <c r="AD5" s="225">
        <v>11.143005842159646</v>
      </c>
    </row>
    <row r="6" spans="1:30" x14ac:dyDescent="0.25">
      <c r="A6" s="93" t="s">
        <v>2341</v>
      </c>
      <c r="B6" s="184">
        <v>0.28456956073759132</v>
      </c>
      <c r="C6" s="184">
        <v>0.596492059168374</v>
      </c>
      <c r="D6" s="184">
        <v>4.2725345523881714E-2</v>
      </c>
      <c r="E6" s="184">
        <v>7.6213034570152896E-2</v>
      </c>
      <c r="F6" s="183">
        <v>1</v>
      </c>
      <c r="G6" s="187">
        <v>422185</v>
      </c>
      <c r="H6" s="93"/>
      <c r="I6" s="184">
        <v>0.28299999999999997</v>
      </c>
      <c r="J6" s="184">
        <v>0.28599999999999998</v>
      </c>
      <c r="K6" s="184">
        <v>0.59499999999999997</v>
      </c>
      <c r="L6" s="184">
        <v>0.59799999999999998</v>
      </c>
      <c r="M6" s="184">
        <v>4.2000000000000003E-2</v>
      </c>
      <c r="N6" s="184">
        <v>4.2999999999999997E-2</v>
      </c>
      <c r="O6" s="184">
        <v>7.4999999999999997E-2</v>
      </c>
      <c r="P6" s="184">
        <v>7.6999999999999999E-2</v>
      </c>
      <c r="Q6" s="93"/>
      <c r="R6" s="225">
        <v>49.285640215283685</v>
      </c>
      <c r="S6" s="225">
        <v>97.388443565462779</v>
      </c>
      <c r="T6" s="225">
        <v>6.6567708312496698</v>
      </c>
      <c r="U6" s="225">
        <v>12.528349396428222</v>
      </c>
      <c r="V6" s="225"/>
      <c r="W6" s="225">
        <v>49.006944140233493</v>
      </c>
      <c r="X6" s="225">
        <v>49.564336290333877</v>
      </c>
      <c r="Y6" s="225">
        <v>97.00807049374788</v>
      </c>
      <c r="Z6" s="225">
        <v>97.768816637177679</v>
      </c>
      <c r="AA6" s="225">
        <v>6.5596247053361374</v>
      </c>
      <c r="AB6" s="225">
        <v>6.7539169571632023</v>
      </c>
      <c r="AC6" s="225">
        <v>12.391455557881226</v>
      </c>
      <c r="AD6" s="225">
        <v>12.665243234975218</v>
      </c>
    </row>
    <row r="7" spans="1:30" x14ac:dyDescent="0.25">
      <c r="A7" s="93" t="s">
        <v>2354</v>
      </c>
      <c r="B7" s="184" t="s">
        <v>143</v>
      </c>
      <c r="C7" s="184">
        <v>0.47910336702424505</v>
      </c>
      <c r="D7" s="184">
        <v>0.36356308167556384</v>
      </c>
      <c r="E7" s="184">
        <v>0.15733355130019111</v>
      </c>
      <c r="F7" s="183">
        <v>1</v>
      </c>
      <c r="G7" s="187">
        <v>354794</v>
      </c>
      <c r="H7" s="93"/>
      <c r="I7" s="184" t="s">
        <v>143</v>
      </c>
      <c r="J7" s="184" t="s">
        <v>143</v>
      </c>
      <c r="K7" s="184">
        <v>0.47699999999999998</v>
      </c>
      <c r="L7" s="184">
        <v>0.48099999999999998</v>
      </c>
      <c r="M7" s="184">
        <v>0.36199999999999999</v>
      </c>
      <c r="N7" s="184">
        <v>0.36499999999999999</v>
      </c>
      <c r="O7" s="184">
        <v>0.156</v>
      </c>
      <c r="P7" s="184">
        <v>0.159</v>
      </c>
      <c r="Q7" s="93"/>
      <c r="R7" s="225" t="s">
        <v>143</v>
      </c>
      <c r="S7" s="225">
        <v>36.999795436288792</v>
      </c>
      <c r="T7" s="225">
        <v>27.943815147107998</v>
      </c>
      <c r="U7" s="225">
        <v>12.107254613190825</v>
      </c>
      <c r="V7" s="225"/>
      <c r="W7" s="225" t="s">
        <v>143</v>
      </c>
      <c r="X7" s="225" t="s">
        <v>143</v>
      </c>
      <c r="Y7" s="225">
        <v>36.823900778493829</v>
      </c>
      <c r="Z7" s="225">
        <v>37.175690094083755</v>
      </c>
      <c r="AA7" s="225">
        <v>27.791317286963693</v>
      </c>
      <c r="AB7" s="225">
        <v>28.096313007252302</v>
      </c>
      <c r="AC7" s="225">
        <v>12.006815483513918</v>
      </c>
      <c r="AD7" s="225">
        <v>12.207693742867733</v>
      </c>
    </row>
    <row r="8" spans="1:30" x14ac:dyDescent="0.25">
      <c r="A8" s="93" t="s">
        <v>2368</v>
      </c>
      <c r="B8" s="184" t="s">
        <v>143</v>
      </c>
      <c r="C8" s="184">
        <v>0.75445352034978197</v>
      </c>
      <c r="D8" s="184">
        <v>8.6006264832550916E-2</v>
      </c>
      <c r="E8" s="184">
        <v>0.15954021481766714</v>
      </c>
      <c r="F8" s="183">
        <v>1</v>
      </c>
      <c r="G8" s="187">
        <v>366171</v>
      </c>
      <c r="H8" s="93"/>
      <c r="I8" s="184" t="s">
        <v>143</v>
      </c>
      <c r="J8" s="184" t="s">
        <v>143</v>
      </c>
      <c r="K8" s="184">
        <v>0.753</v>
      </c>
      <c r="L8" s="184">
        <v>0.75600000000000001</v>
      </c>
      <c r="M8" s="184">
        <v>8.5000000000000006E-2</v>
      </c>
      <c r="N8" s="184">
        <v>8.6999999999999994E-2</v>
      </c>
      <c r="O8" s="184">
        <v>0.158</v>
      </c>
      <c r="P8" s="184">
        <v>0.161</v>
      </c>
      <c r="Q8" s="93"/>
      <c r="R8" s="225" t="s">
        <v>143</v>
      </c>
      <c r="S8" s="225">
        <v>132.59100359987659</v>
      </c>
      <c r="T8" s="225">
        <v>16.842891740956251</v>
      </c>
      <c r="U8" s="225">
        <v>28.023679435082407</v>
      </c>
      <c r="V8" s="225"/>
      <c r="W8" s="225" t="s">
        <v>143</v>
      </c>
      <c r="X8" s="225" t="s">
        <v>143</v>
      </c>
      <c r="Y8" s="225">
        <v>132.09656551965196</v>
      </c>
      <c r="Z8" s="225">
        <v>133.08544168010121</v>
      </c>
      <c r="AA8" s="225">
        <v>16.656869140170439</v>
      </c>
      <c r="AB8" s="225">
        <v>17.028914341742063</v>
      </c>
      <c r="AC8" s="225">
        <v>27.796429290353736</v>
      </c>
      <c r="AD8" s="225">
        <v>28.250929579811078</v>
      </c>
    </row>
    <row r="9" spans="1:30" x14ac:dyDescent="0.25">
      <c r="A9" s="93" t="s">
        <v>5175</v>
      </c>
      <c r="B9" s="184">
        <v>7.0237050043898158E-2</v>
      </c>
      <c r="C9" s="184">
        <v>0.52721685689201059</v>
      </c>
      <c r="D9" s="184">
        <v>0.28446005267778751</v>
      </c>
      <c r="E9" s="184">
        <v>0.11808604038630377</v>
      </c>
      <c r="F9" s="183">
        <v>1</v>
      </c>
      <c r="G9" s="187">
        <v>2278</v>
      </c>
      <c r="H9" s="93"/>
      <c r="I9" s="184">
        <v>0.06</v>
      </c>
      <c r="J9" s="184">
        <v>8.1000000000000003E-2</v>
      </c>
      <c r="K9" s="184">
        <v>0.50700000000000001</v>
      </c>
      <c r="L9" s="184">
        <v>0.54800000000000004</v>
      </c>
      <c r="M9" s="184">
        <v>0.26600000000000001</v>
      </c>
      <c r="N9" s="184">
        <v>0.30299999999999999</v>
      </c>
      <c r="O9" s="184">
        <v>0.105</v>
      </c>
      <c r="P9" s="184">
        <v>0.13200000000000001</v>
      </c>
      <c r="Q9" s="93"/>
      <c r="R9" s="225">
        <v>4.6431111334336324</v>
      </c>
      <c r="S9" s="225">
        <v>36.223381491503353</v>
      </c>
      <c r="T9" s="225">
        <v>19.646856191166339</v>
      </c>
      <c r="U9" s="225">
        <v>8.0357554211459288</v>
      </c>
      <c r="V9" s="225"/>
      <c r="W9" s="225">
        <v>3.9236536094977557</v>
      </c>
      <c r="X9" s="225">
        <v>5.3625686573695095</v>
      </c>
      <c r="Y9" s="225">
        <v>34.17470418188887</v>
      </c>
      <c r="Z9" s="225">
        <v>38.272058801117836</v>
      </c>
      <c r="AA9" s="225">
        <v>18.134125442617982</v>
      </c>
      <c r="AB9" s="225">
        <v>21.159586939714696</v>
      </c>
      <c r="AC9" s="225">
        <v>7.0754560569874601</v>
      </c>
      <c r="AD9" s="225">
        <v>8.9960547853043984</v>
      </c>
    </row>
    <row r="10" spans="1:30" x14ac:dyDescent="0.25">
      <c r="A10" s="93" t="s">
        <v>5176</v>
      </c>
      <c r="B10" s="184">
        <v>0.29183955739972339</v>
      </c>
      <c r="C10" s="184">
        <v>0.5954356846473029</v>
      </c>
      <c r="D10" s="184">
        <v>4.9792531120331947E-2</v>
      </c>
      <c r="E10" s="184">
        <v>6.2932226832641769E-2</v>
      </c>
      <c r="F10" s="183">
        <v>1</v>
      </c>
      <c r="G10" s="187">
        <v>2892</v>
      </c>
      <c r="H10" s="93"/>
      <c r="I10" s="184">
        <v>0.27600000000000002</v>
      </c>
      <c r="J10" s="184">
        <v>0.309</v>
      </c>
      <c r="K10" s="184">
        <v>0.57699999999999996</v>
      </c>
      <c r="L10" s="184">
        <v>0.61299999999999999</v>
      </c>
      <c r="M10" s="184">
        <v>4.2000000000000003E-2</v>
      </c>
      <c r="N10" s="184">
        <v>5.8000000000000003E-2</v>
      </c>
      <c r="O10" s="184">
        <v>5.5E-2</v>
      </c>
      <c r="P10" s="184">
        <v>7.1999999999999995E-2</v>
      </c>
      <c r="Q10" s="93"/>
      <c r="R10" s="225">
        <v>46.631395197429626</v>
      </c>
      <c r="S10" s="225">
        <v>94.031327732965806</v>
      </c>
      <c r="T10" s="225">
        <v>7.6565001956789462</v>
      </c>
      <c r="U10" s="225">
        <v>9.8989142617094217</v>
      </c>
      <c r="V10" s="225"/>
      <c r="W10" s="225">
        <v>43.485362314391828</v>
      </c>
      <c r="X10" s="225">
        <v>49.777428080467423</v>
      </c>
      <c r="Y10" s="225">
        <v>89.590007725447364</v>
      </c>
      <c r="Z10" s="225">
        <v>98.472647740484248</v>
      </c>
      <c r="AA10" s="225">
        <v>6.4059384970513849</v>
      </c>
      <c r="AB10" s="225">
        <v>8.9070618943065067</v>
      </c>
      <c r="AC10" s="225">
        <v>8.4607518290023496</v>
      </c>
      <c r="AD10" s="225">
        <v>11.337076694416494</v>
      </c>
    </row>
    <row r="11" spans="1:30" x14ac:dyDescent="0.25">
      <c r="A11" s="93" t="s">
        <v>5177</v>
      </c>
      <c r="B11" s="184" t="s">
        <v>143</v>
      </c>
      <c r="C11" s="184">
        <v>0.49983249581239531</v>
      </c>
      <c r="D11" s="184">
        <v>0.36147403685092128</v>
      </c>
      <c r="E11" s="184">
        <v>0.13869346733668342</v>
      </c>
      <c r="F11" s="183">
        <v>1</v>
      </c>
      <c r="G11" s="187">
        <v>2985</v>
      </c>
      <c r="H11" s="93"/>
      <c r="I11" s="184" t="s">
        <v>143</v>
      </c>
      <c r="J11" s="184" t="s">
        <v>143</v>
      </c>
      <c r="K11" s="184">
        <v>0.48199999999999998</v>
      </c>
      <c r="L11" s="184">
        <v>0.51800000000000002</v>
      </c>
      <c r="M11" s="184">
        <v>0.34399999999999997</v>
      </c>
      <c r="N11" s="184">
        <v>0.379</v>
      </c>
      <c r="O11" s="184">
        <v>0.127</v>
      </c>
      <c r="P11" s="184">
        <v>0.152</v>
      </c>
      <c r="Q11" s="93"/>
      <c r="R11" s="225" t="s">
        <v>143</v>
      </c>
      <c r="S11" s="225">
        <v>45.052686991698465</v>
      </c>
      <c r="T11" s="225">
        <v>32.938740874868444</v>
      </c>
      <c r="U11" s="225">
        <v>12.471889517454768</v>
      </c>
      <c r="V11" s="225"/>
      <c r="W11" s="225" t="s">
        <v>143</v>
      </c>
      <c r="X11" s="225" t="s">
        <v>143</v>
      </c>
      <c r="Y11" s="225">
        <v>42.766602077980927</v>
      </c>
      <c r="Z11" s="225">
        <v>47.338771905416003</v>
      </c>
      <c r="AA11" s="225">
        <v>30.973334579919168</v>
      </c>
      <c r="AB11" s="225">
        <v>34.904147169817719</v>
      </c>
      <c r="AC11" s="225">
        <v>11.270488056352594</v>
      </c>
      <c r="AD11" s="225">
        <v>13.673290978556942</v>
      </c>
    </row>
    <row r="12" spans="1:30" x14ac:dyDescent="0.25">
      <c r="A12" s="93" t="s">
        <v>5178</v>
      </c>
      <c r="B12" s="184" t="s">
        <v>143</v>
      </c>
      <c r="C12" s="184">
        <v>0.72694174757281549</v>
      </c>
      <c r="D12" s="184">
        <v>0.10962783171521036</v>
      </c>
      <c r="E12" s="184">
        <v>0.16343042071197411</v>
      </c>
      <c r="F12" s="183">
        <v>1</v>
      </c>
      <c r="G12" s="187">
        <v>2472</v>
      </c>
      <c r="H12" s="93"/>
      <c r="I12" s="184" t="s">
        <v>143</v>
      </c>
      <c r="J12" s="184" t="s">
        <v>143</v>
      </c>
      <c r="K12" s="184">
        <v>0.70899999999999996</v>
      </c>
      <c r="L12" s="184">
        <v>0.74399999999999999</v>
      </c>
      <c r="M12" s="184">
        <v>9.8000000000000004E-2</v>
      </c>
      <c r="N12" s="184">
        <v>0.123</v>
      </c>
      <c r="O12" s="184">
        <v>0.14899999999999999</v>
      </c>
      <c r="P12" s="184">
        <v>0.17899999999999999</v>
      </c>
      <c r="Q12" s="93"/>
      <c r="R12" s="225" t="s">
        <v>143</v>
      </c>
      <c r="S12" s="225">
        <v>117.73545049251591</v>
      </c>
      <c r="T12" s="225">
        <v>20.117495150916689</v>
      </c>
      <c r="U12" s="225">
        <v>26.353000617162351</v>
      </c>
      <c r="V12" s="225"/>
      <c r="W12" s="225" t="s">
        <v>143</v>
      </c>
      <c r="X12" s="225" t="s">
        <v>143</v>
      </c>
      <c r="Y12" s="225">
        <v>112.29181192059526</v>
      </c>
      <c r="Z12" s="225">
        <v>123.17908906443655</v>
      </c>
      <c r="AA12" s="225">
        <v>17.722275581766752</v>
      </c>
      <c r="AB12" s="225">
        <v>22.512714720066626</v>
      </c>
      <c r="AC12" s="225">
        <v>23.783223479767425</v>
      </c>
      <c r="AD12" s="225">
        <v>28.922777754557277</v>
      </c>
    </row>
    <row r="13" spans="1:30" x14ac:dyDescent="0.25">
      <c r="A13" s="93" t="s">
        <v>5179</v>
      </c>
      <c r="B13" s="184">
        <v>4.2156185210780926E-2</v>
      </c>
      <c r="C13" s="184">
        <v>0.53420870767104356</v>
      </c>
      <c r="D13" s="184">
        <v>0.25570145127850724</v>
      </c>
      <c r="E13" s="184">
        <v>0.16793365583966827</v>
      </c>
      <c r="F13" s="183">
        <v>1</v>
      </c>
      <c r="G13" s="187">
        <v>1447</v>
      </c>
      <c r="H13" s="93"/>
      <c r="I13" s="184">
        <v>3.3000000000000002E-2</v>
      </c>
      <c r="J13" s="184">
        <v>5.3999999999999999E-2</v>
      </c>
      <c r="K13" s="184">
        <v>0.50800000000000001</v>
      </c>
      <c r="L13" s="184">
        <v>0.56000000000000005</v>
      </c>
      <c r="M13" s="184">
        <v>0.23400000000000001</v>
      </c>
      <c r="N13" s="184">
        <v>0.27900000000000003</v>
      </c>
      <c r="O13" s="184">
        <v>0.15</v>
      </c>
      <c r="P13" s="184">
        <v>0.188</v>
      </c>
      <c r="Q13" s="93"/>
      <c r="R13" s="225">
        <v>3.2530929899940602</v>
      </c>
      <c r="S13" s="225">
        <v>39.39977415602808</v>
      </c>
      <c r="T13" s="225">
        <v>18.675752174541465</v>
      </c>
      <c r="U13" s="225">
        <v>12.186498260576275</v>
      </c>
      <c r="V13" s="225"/>
      <c r="W13" s="225">
        <v>2.4367218719160464</v>
      </c>
      <c r="X13" s="225">
        <v>4.0694641080720739</v>
      </c>
      <c r="Y13" s="225">
        <v>36.622235852305749</v>
      </c>
      <c r="Z13" s="225">
        <v>42.177312459750411</v>
      </c>
      <c r="AA13" s="225">
        <v>16.772776172360164</v>
      </c>
      <c r="AB13" s="225">
        <v>20.578728176722766</v>
      </c>
      <c r="AC13" s="225">
        <v>10.654240373865571</v>
      </c>
      <c r="AD13" s="225">
        <v>13.71875614728698</v>
      </c>
    </row>
    <row r="14" spans="1:30" x14ac:dyDescent="0.25">
      <c r="A14" s="93" t="s">
        <v>5180</v>
      </c>
      <c r="B14" s="184">
        <v>0.28655913978494624</v>
      </c>
      <c r="C14" s="184">
        <v>0.58118279569892473</v>
      </c>
      <c r="D14" s="184">
        <v>3.870967741935484E-2</v>
      </c>
      <c r="E14" s="184">
        <v>9.3548387096774197E-2</v>
      </c>
      <c r="F14" s="183">
        <v>0.99999999999999989</v>
      </c>
      <c r="G14" s="187">
        <v>1860</v>
      </c>
      <c r="H14" s="93"/>
      <c r="I14" s="184">
        <v>0.26600000000000001</v>
      </c>
      <c r="J14" s="184">
        <v>0.308</v>
      </c>
      <c r="K14" s="184">
        <v>0.55900000000000005</v>
      </c>
      <c r="L14" s="184">
        <v>0.60299999999999998</v>
      </c>
      <c r="M14" s="184">
        <v>3.1E-2</v>
      </c>
      <c r="N14" s="184">
        <v>4.8000000000000001E-2</v>
      </c>
      <c r="O14" s="184">
        <v>8.1000000000000003E-2</v>
      </c>
      <c r="P14" s="184">
        <v>0.108</v>
      </c>
      <c r="Q14" s="93"/>
      <c r="R14" s="225">
        <v>52.500612369203147</v>
      </c>
      <c r="S14" s="225">
        <v>95.813826350577571</v>
      </c>
      <c r="T14" s="225">
        <v>6.1510925669603473</v>
      </c>
      <c r="U14" s="225">
        <v>15.65973688733949</v>
      </c>
      <c r="V14" s="225"/>
      <c r="W14" s="225">
        <v>48.043466618909065</v>
      </c>
      <c r="X14" s="225">
        <v>56.957758119497228</v>
      </c>
      <c r="Y14" s="225">
        <v>90.102047177306346</v>
      </c>
      <c r="Z14" s="225">
        <v>101.5256055238488</v>
      </c>
      <c r="AA14" s="225">
        <v>4.7302626734644297</v>
      </c>
      <c r="AB14" s="225">
        <v>7.5719224604562649</v>
      </c>
      <c r="AC14" s="225">
        <v>13.332900171478009</v>
      </c>
      <c r="AD14" s="225">
        <v>17.98657360320097</v>
      </c>
    </row>
    <row r="15" spans="1:30" x14ac:dyDescent="0.25">
      <c r="A15" s="93" t="s">
        <v>5181</v>
      </c>
      <c r="B15" s="184" t="s">
        <v>143</v>
      </c>
      <c r="C15" s="184">
        <v>0.51335656213704994</v>
      </c>
      <c r="D15" s="184">
        <v>0.31707317073170732</v>
      </c>
      <c r="E15" s="184">
        <v>0.16957026713124274</v>
      </c>
      <c r="F15" s="183">
        <v>1</v>
      </c>
      <c r="G15" s="187">
        <v>1722</v>
      </c>
      <c r="H15" s="93"/>
      <c r="I15" s="184" t="s">
        <v>143</v>
      </c>
      <c r="J15" s="184" t="s">
        <v>143</v>
      </c>
      <c r="K15" s="184">
        <v>0.49</v>
      </c>
      <c r="L15" s="184">
        <v>0.53700000000000003</v>
      </c>
      <c r="M15" s="184">
        <v>0.29599999999999999</v>
      </c>
      <c r="N15" s="184">
        <v>0.33900000000000002</v>
      </c>
      <c r="O15" s="184">
        <v>0.153</v>
      </c>
      <c r="P15" s="184">
        <v>0.188</v>
      </c>
      <c r="Q15" s="93"/>
      <c r="R15" s="225" t="s">
        <v>143</v>
      </c>
      <c r="S15" s="225">
        <v>45.936132004042562</v>
      </c>
      <c r="T15" s="225">
        <v>27.886116670194646</v>
      </c>
      <c r="U15" s="225">
        <v>14.97154665471141</v>
      </c>
      <c r="V15" s="225"/>
      <c r="W15" s="225" t="s">
        <v>143</v>
      </c>
      <c r="X15" s="225" t="s">
        <v>143</v>
      </c>
      <c r="Y15" s="225">
        <v>42.907933350509374</v>
      </c>
      <c r="Z15" s="225">
        <v>48.964330657575751</v>
      </c>
      <c r="AA15" s="225">
        <v>25.547022050213563</v>
      </c>
      <c r="AB15" s="225">
        <v>30.225211290175729</v>
      </c>
      <c r="AC15" s="225">
        <v>13.254305398858952</v>
      </c>
      <c r="AD15" s="225">
        <v>16.688787910563867</v>
      </c>
    </row>
    <row r="16" spans="1:30" x14ac:dyDescent="0.25">
      <c r="A16" s="93" t="s">
        <v>5182</v>
      </c>
      <c r="B16" s="184" t="s">
        <v>143</v>
      </c>
      <c r="C16" s="184">
        <v>0.73533333333333328</v>
      </c>
      <c r="D16" s="184">
        <v>7.3333333333333334E-2</v>
      </c>
      <c r="E16" s="184">
        <v>0.19133333333333333</v>
      </c>
      <c r="F16" s="183">
        <v>1</v>
      </c>
      <c r="G16" s="187">
        <v>1500</v>
      </c>
      <c r="H16" s="93"/>
      <c r="I16" s="184" t="s">
        <v>143</v>
      </c>
      <c r="J16" s="184" t="s">
        <v>143</v>
      </c>
      <c r="K16" s="184">
        <v>0.71199999999999997</v>
      </c>
      <c r="L16" s="184">
        <v>0.75700000000000001</v>
      </c>
      <c r="M16" s="184">
        <v>6.0999999999999999E-2</v>
      </c>
      <c r="N16" s="184">
        <v>8.7999999999999995E-2</v>
      </c>
      <c r="O16" s="184">
        <v>0.17199999999999999</v>
      </c>
      <c r="P16" s="184">
        <v>0.21199999999999999</v>
      </c>
      <c r="Q16" s="93"/>
      <c r="R16" s="225" t="s">
        <v>143</v>
      </c>
      <c r="S16" s="225">
        <v>126.95414803560331</v>
      </c>
      <c r="T16" s="225">
        <v>13.826917111070983</v>
      </c>
      <c r="U16" s="225">
        <v>33.03548862051268</v>
      </c>
      <c r="V16" s="225"/>
      <c r="W16" s="225" t="s">
        <v>143</v>
      </c>
      <c r="X16" s="225" t="s">
        <v>143</v>
      </c>
      <c r="Y16" s="225">
        <v>119.46184714175806</v>
      </c>
      <c r="Z16" s="225">
        <v>134.44644892944856</v>
      </c>
      <c r="AA16" s="225">
        <v>11.242961265829823</v>
      </c>
      <c r="AB16" s="225">
        <v>16.410872956312144</v>
      </c>
      <c r="AC16" s="225">
        <v>29.213443077626511</v>
      </c>
      <c r="AD16" s="225">
        <v>36.857534163398853</v>
      </c>
    </row>
    <row r="17" spans="1:30" x14ac:dyDescent="0.25">
      <c r="A17" s="93" t="s">
        <v>5183</v>
      </c>
      <c r="B17" s="184">
        <v>7.7134986225895319E-2</v>
      </c>
      <c r="C17" s="184">
        <v>0.46280991735537191</v>
      </c>
      <c r="D17" s="184">
        <v>0.2910927456382002</v>
      </c>
      <c r="E17" s="184">
        <v>0.16896235078053259</v>
      </c>
      <c r="F17" s="183">
        <v>1</v>
      </c>
      <c r="G17" s="187">
        <v>1089</v>
      </c>
      <c r="H17" s="93"/>
      <c r="I17" s="184">
        <v>6.3E-2</v>
      </c>
      <c r="J17" s="184">
        <v>9.5000000000000001E-2</v>
      </c>
      <c r="K17" s="184">
        <v>0.433</v>
      </c>
      <c r="L17" s="184">
        <v>0.49299999999999999</v>
      </c>
      <c r="M17" s="184">
        <v>0.26500000000000001</v>
      </c>
      <c r="N17" s="184">
        <v>0.31900000000000001</v>
      </c>
      <c r="O17" s="184">
        <v>0.14799999999999999</v>
      </c>
      <c r="P17" s="184">
        <v>0.192</v>
      </c>
      <c r="Q17" s="93"/>
      <c r="R17" s="225">
        <v>4.6104740508401028</v>
      </c>
      <c r="S17" s="225">
        <v>26.679100947803498</v>
      </c>
      <c r="T17" s="225">
        <v>16.86516526869012</v>
      </c>
      <c r="U17" s="225">
        <v>9.5246009436240904</v>
      </c>
      <c r="V17" s="225"/>
      <c r="W17" s="225">
        <v>3.6245078888852285</v>
      </c>
      <c r="X17" s="225">
        <v>5.5964402127949775</v>
      </c>
      <c r="Y17" s="225">
        <v>24.349872994680645</v>
      </c>
      <c r="Z17" s="225">
        <v>29.008328900926351</v>
      </c>
      <c r="AA17" s="225">
        <v>15.008570845364236</v>
      </c>
      <c r="AB17" s="225">
        <v>18.721759692016004</v>
      </c>
      <c r="AC17" s="225">
        <v>8.1483616647958304</v>
      </c>
      <c r="AD17" s="225">
        <v>10.90084022245235</v>
      </c>
    </row>
    <row r="18" spans="1:30" x14ac:dyDescent="0.25">
      <c r="A18" s="93" t="s">
        <v>5184</v>
      </c>
      <c r="B18" s="184">
        <v>0.25288092189500638</v>
      </c>
      <c r="C18" s="184">
        <v>0.59667093469910371</v>
      </c>
      <c r="D18" s="184">
        <v>4.9935979513444299E-2</v>
      </c>
      <c r="E18" s="184">
        <v>0.10051216389244558</v>
      </c>
      <c r="F18" s="183">
        <v>0.99999999999999989</v>
      </c>
      <c r="G18" s="187">
        <v>1562</v>
      </c>
      <c r="H18" s="93"/>
      <c r="I18" s="184">
        <v>0.23200000000000001</v>
      </c>
      <c r="J18" s="184">
        <v>0.27500000000000002</v>
      </c>
      <c r="K18" s="184">
        <v>0.57199999999999995</v>
      </c>
      <c r="L18" s="184">
        <v>0.621</v>
      </c>
      <c r="M18" s="184">
        <v>0.04</v>
      </c>
      <c r="N18" s="184">
        <v>6.2E-2</v>
      </c>
      <c r="O18" s="184">
        <v>8.6999999999999994E-2</v>
      </c>
      <c r="P18" s="184">
        <v>0.11600000000000001</v>
      </c>
      <c r="Q18" s="93"/>
      <c r="R18" s="225">
        <v>37.083388149640157</v>
      </c>
      <c r="S18" s="225">
        <v>80.074090649151273</v>
      </c>
      <c r="T18" s="225">
        <v>7.1436748398671241</v>
      </c>
      <c r="U18" s="225">
        <v>13.133013154214986</v>
      </c>
      <c r="V18" s="225"/>
      <c r="W18" s="225">
        <v>33.426287353306485</v>
      </c>
      <c r="X18" s="225">
        <v>40.74048894597383</v>
      </c>
      <c r="Y18" s="225">
        <v>74.933179114626256</v>
      </c>
      <c r="Z18" s="225">
        <v>85.21500218367629</v>
      </c>
      <c r="AA18" s="225">
        <v>5.5583055235938135</v>
      </c>
      <c r="AB18" s="225">
        <v>8.7290441561404357</v>
      </c>
      <c r="AC18" s="225">
        <v>11.078681186038718</v>
      </c>
      <c r="AD18" s="225">
        <v>15.187345122391253</v>
      </c>
    </row>
    <row r="19" spans="1:30" x14ac:dyDescent="0.25">
      <c r="A19" s="93" t="s">
        <v>5185</v>
      </c>
      <c r="B19" s="184" t="s">
        <v>143</v>
      </c>
      <c r="C19" s="184">
        <v>0.38277919863597615</v>
      </c>
      <c r="D19" s="184">
        <v>0.39641943734015345</v>
      </c>
      <c r="E19" s="184">
        <v>0.22080136402387041</v>
      </c>
      <c r="F19" s="183">
        <v>1</v>
      </c>
      <c r="G19" s="187">
        <v>1173</v>
      </c>
      <c r="H19" s="93"/>
      <c r="I19" s="184" t="s">
        <v>143</v>
      </c>
      <c r="J19" s="184" t="s">
        <v>143</v>
      </c>
      <c r="K19" s="184">
        <v>0.35499999999999998</v>
      </c>
      <c r="L19" s="184">
        <v>0.41099999999999998</v>
      </c>
      <c r="M19" s="184">
        <v>0.36899999999999999</v>
      </c>
      <c r="N19" s="184">
        <v>0.42499999999999999</v>
      </c>
      <c r="O19" s="184">
        <v>0.19800000000000001</v>
      </c>
      <c r="P19" s="184">
        <v>0.245</v>
      </c>
      <c r="Q19" s="93"/>
      <c r="R19" s="225" t="s">
        <v>143</v>
      </c>
      <c r="S19" s="225">
        <v>24.357690332574286</v>
      </c>
      <c r="T19" s="225">
        <v>26.07813661914777</v>
      </c>
      <c r="U19" s="225">
        <v>13.902311004248354</v>
      </c>
      <c r="V19" s="225"/>
      <c r="W19" s="225" t="s">
        <v>143</v>
      </c>
      <c r="X19" s="225" t="s">
        <v>143</v>
      </c>
      <c r="Y19" s="225">
        <v>22.104649795481038</v>
      </c>
      <c r="Z19" s="225">
        <v>26.610730869667535</v>
      </c>
      <c r="AA19" s="225">
        <v>23.707821148415476</v>
      </c>
      <c r="AB19" s="225">
        <v>28.448452089880064</v>
      </c>
      <c r="AC19" s="225">
        <v>12.209169760073555</v>
      </c>
      <c r="AD19" s="225">
        <v>15.595452248423152</v>
      </c>
    </row>
    <row r="20" spans="1:30" x14ac:dyDescent="0.25">
      <c r="A20" s="93" t="s">
        <v>5186</v>
      </c>
      <c r="B20" s="184" t="s">
        <v>143</v>
      </c>
      <c r="C20" s="184">
        <v>0.73957621326042378</v>
      </c>
      <c r="D20" s="184">
        <v>0.10594668489405332</v>
      </c>
      <c r="E20" s="184">
        <v>0.15447710184552291</v>
      </c>
      <c r="F20" s="183">
        <v>1</v>
      </c>
      <c r="G20" s="187">
        <v>1463</v>
      </c>
      <c r="H20" s="93"/>
      <c r="I20" s="184" t="s">
        <v>143</v>
      </c>
      <c r="J20" s="184" t="s">
        <v>143</v>
      </c>
      <c r="K20" s="184">
        <v>0.71599999999999997</v>
      </c>
      <c r="L20" s="184">
        <v>0.76100000000000001</v>
      </c>
      <c r="M20" s="184">
        <v>9.0999999999999998E-2</v>
      </c>
      <c r="N20" s="184">
        <v>0.123</v>
      </c>
      <c r="O20" s="184">
        <v>0.13700000000000001</v>
      </c>
      <c r="P20" s="184">
        <v>0.17399999999999999</v>
      </c>
      <c r="Q20" s="93"/>
      <c r="R20" s="225" t="s">
        <v>143</v>
      </c>
      <c r="S20" s="225">
        <v>126.02002376458512</v>
      </c>
      <c r="T20" s="225">
        <v>21.951243477744697</v>
      </c>
      <c r="U20" s="225">
        <v>26.769133877542512</v>
      </c>
      <c r="V20" s="225"/>
      <c r="W20" s="225" t="s">
        <v>143</v>
      </c>
      <c r="X20" s="225" t="s">
        <v>143</v>
      </c>
      <c r="Y20" s="225">
        <v>118.51102560043596</v>
      </c>
      <c r="Z20" s="225">
        <v>133.52902192873429</v>
      </c>
      <c r="AA20" s="225">
        <v>18.495437519009883</v>
      </c>
      <c r="AB20" s="225">
        <v>25.407049436479511</v>
      </c>
      <c r="AC20" s="225">
        <v>23.279047533241886</v>
      </c>
      <c r="AD20" s="225">
        <v>30.259220221843137</v>
      </c>
    </row>
    <row r="21" spans="1:30" x14ac:dyDescent="0.25">
      <c r="A21" s="93" t="s">
        <v>5187</v>
      </c>
      <c r="B21" s="184">
        <v>8.5714285714285715E-2</v>
      </c>
      <c r="C21" s="184">
        <v>0.4826254826254826</v>
      </c>
      <c r="D21" s="184">
        <v>0.21776061776061775</v>
      </c>
      <c r="E21" s="184">
        <v>0.2138996138996139</v>
      </c>
      <c r="F21" s="183">
        <v>0.99999999999999989</v>
      </c>
      <c r="G21" s="187">
        <v>1295</v>
      </c>
      <c r="H21" s="93"/>
      <c r="I21" s="184">
        <v>7.1999999999999995E-2</v>
      </c>
      <c r="J21" s="184">
        <v>0.10199999999999999</v>
      </c>
      <c r="K21" s="184">
        <v>0.45600000000000002</v>
      </c>
      <c r="L21" s="184">
        <v>0.51</v>
      </c>
      <c r="M21" s="184">
        <v>0.19600000000000001</v>
      </c>
      <c r="N21" s="184">
        <v>0.24099999999999999</v>
      </c>
      <c r="O21" s="184">
        <v>0.192</v>
      </c>
      <c r="P21" s="184">
        <v>0.23699999999999999</v>
      </c>
      <c r="Q21" s="93"/>
      <c r="R21" s="225">
        <v>6.1602476162217652</v>
      </c>
      <c r="S21" s="225">
        <v>35.621984619359139</v>
      </c>
      <c r="T21" s="225">
        <v>16.253256453344108</v>
      </c>
      <c r="U21" s="225">
        <v>15.609324570570319</v>
      </c>
      <c r="V21" s="225"/>
      <c r="W21" s="225">
        <v>5.0142261531943415</v>
      </c>
      <c r="X21" s="225">
        <v>7.3062690792491889</v>
      </c>
      <c r="Y21" s="225">
        <v>32.829221025201385</v>
      </c>
      <c r="Z21" s="225">
        <v>38.414748213516894</v>
      </c>
      <c r="AA21" s="225">
        <v>14.356236472805088</v>
      </c>
      <c r="AB21" s="225">
        <v>18.150276433883125</v>
      </c>
      <c r="AC21" s="225">
        <v>13.771092672420103</v>
      </c>
      <c r="AD21" s="225">
        <v>17.447556468720535</v>
      </c>
    </row>
    <row r="22" spans="1:30" x14ac:dyDescent="0.25">
      <c r="A22" s="93" t="s">
        <v>5188</v>
      </c>
      <c r="B22" s="184">
        <v>0.28490990990990989</v>
      </c>
      <c r="C22" s="184">
        <v>0.5427927927927928</v>
      </c>
      <c r="D22" s="184">
        <v>3.2094594594594593E-2</v>
      </c>
      <c r="E22" s="184">
        <v>0.14020270270270271</v>
      </c>
      <c r="F22" s="183">
        <v>1</v>
      </c>
      <c r="G22" s="187">
        <v>1776</v>
      </c>
      <c r="H22" s="93"/>
      <c r="I22" s="184">
        <v>0.26400000000000001</v>
      </c>
      <c r="J22" s="184">
        <v>0.30599999999999999</v>
      </c>
      <c r="K22" s="184">
        <v>0.52</v>
      </c>
      <c r="L22" s="184">
        <v>0.56599999999999995</v>
      </c>
      <c r="M22" s="184">
        <v>2.5000000000000001E-2</v>
      </c>
      <c r="N22" s="184">
        <v>4.1000000000000002E-2</v>
      </c>
      <c r="O22" s="184">
        <v>0.125</v>
      </c>
      <c r="P22" s="184">
        <v>0.157</v>
      </c>
      <c r="Q22" s="93"/>
      <c r="R22" s="225">
        <v>50.953421242222653</v>
      </c>
      <c r="S22" s="225">
        <v>94.421551964583614</v>
      </c>
      <c r="T22" s="225">
        <v>5.7111281925700546</v>
      </c>
      <c r="U22" s="225">
        <v>23.884336067648242</v>
      </c>
      <c r="V22" s="225"/>
      <c r="W22" s="225">
        <v>46.513715743950655</v>
      </c>
      <c r="X22" s="225">
        <v>55.393126740494651</v>
      </c>
      <c r="Y22" s="225">
        <v>88.460969664025995</v>
      </c>
      <c r="Z22" s="225">
        <v>100.38213426514123</v>
      </c>
      <c r="AA22" s="225">
        <v>4.2284716716345887</v>
      </c>
      <c r="AB22" s="225">
        <v>7.1937847135055204</v>
      </c>
      <c r="AC22" s="225">
        <v>20.917663804794195</v>
      </c>
      <c r="AD22" s="225">
        <v>26.851008330502289</v>
      </c>
    </row>
    <row r="23" spans="1:30" x14ac:dyDescent="0.25">
      <c r="A23" s="93" t="s">
        <v>5189</v>
      </c>
      <c r="B23" s="184" t="s">
        <v>143</v>
      </c>
      <c r="C23" s="184">
        <v>0.4</v>
      </c>
      <c r="D23" s="184">
        <v>0.3339712918660287</v>
      </c>
      <c r="E23" s="184">
        <v>0.26602870813397128</v>
      </c>
      <c r="F23" s="183">
        <v>1</v>
      </c>
      <c r="G23" s="187">
        <v>1045</v>
      </c>
      <c r="H23" s="93"/>
      <c r="I23" s="184" t="s">
        <v>143</v>
      </c>
      <c r="J23" s="184" t="s">
        <v>143</v>
      </c>
      <c r="K23" s="184">
        <v>0.371</v>
      </c>
      <c r="L23" s="184">
        <v>0.43</v>
      </c>
      <c r="M23" s="184">
        <v>0.30599999999999999</v>
      </c>
      <c r="N23" s="184">
        <v>0.36299999999999999</v>
      </c>
      <c r="O23" s="184">
        <v>0.24</v>
      </c>
      <c r="P23" s="184">
        <v>0.29399999999999998</v>
      </c>
      <c r="Q23" s="93"/>
      <c r="R23" s="225" t="s">
        <v>143</v>
      </c>
      <c r="S23" s="225">
        <v>23.734490155775081</v>
      </c>
      <c r="T23" s="225">
        <v>20.421635697940125</v>
      </c>
      <c r="U23" s="225">
        <v>15.615312249462228</v>
      </c>
      <c r="V23" s="225"/>
      <c r="W23" s="225" t="s">
        <v>143</v>
      </c>
      <c r="X23" s="225" t="s">
        <v>143</v>
      </c>
      <c r="Y23" s="225">
        <v>21.459142109533214</v>
      </c>
      <c r="Z23" s="225">
        <v>26.009838202016947</v>
      </c>
      <c r="AA23" s="225">
        <v>18.279071308592862</v>
      </c>
      <c r="AB23" s="225">
        <v>22.564200087287389</v>
      </c>
      <c r="AC23" s="225">
        <v>13.779685632780724</v>
      </c>
      <c r="AD23" s="225">
        <v>17.450938866143733</v>
      </c>
    </row>
    <row r="24" spans="1:30" x14ac:dyDescent="0.25">
      <c r="A24" s="93" t="s">
        <v>5190</v>
      </c>
      <c r="B24" s="184" t="s">
        <v>143</v>
      </c>
      <c r="C24" s="184">
        <v>0.54066985645933019</v>
      </c>
      <c r="D24" s="184">
        <v>6.9377990430622011E-2</v>
      </c>
      <c r="E24" s="184">
        <v>0.38995215311004783</v>
      </c>
      <c r="F24" s="183">
        <v>1</v>
      </c>
      <c r="G24" s="187">
        <v>1254</v>
      </c>
      <c r="H24" s="93"/>
      <c r="I24" s="184" t="s">
        <v>143</v>
      </c>
      <c r="J24" s="184" t="s">
        <v>143</v>
      </c>
      <c r="K24" s="184">
        <v>0.51300000000000001</v>
      </c>
      <c r="L24" s="184">
        <v>0.56799999999999995</v>
      </c>
      <c r="M24" s="184">
        <v>5.7000000000000002E-2</v>
      </c>
      <c r="N24" s="184">
        <v>8.5000000000000006E-2</v>
      </c>
      <c r="O24" s="184">
        <v>0.36299999999999999</v>
      </c>
      <c r="P24" s="184">
        <v>0.41699999999999998</v>
      </c>
      <c r="Q24" s="93"/>
      <c r="R24" s="225" t="s">
        <v>143</v>
      </c>
      <c r="S24" s="225">
        <v>86.911790450090166</v>
      </c>
      <c r="T24" s="225">
        <v>13.00389306374708</v>
      </c>
      <c r="U24" s="225">
        <v>60.335267718279205</v>
      </c>
      <c r="V24" s="225"/>
      <c r="W24" s="225" t="s">
        <v>143</v>
      </c>
      <c r="X24" s="225" t="s">
        <v>143</v>
      </c>
      <c r="Y24" s="225">
        <v>80.369649130956276</v>
      </c>
      <c r="Z24" s="225">
        <v>93.453931769224056</v>
      </c>
      <c r="AA24" s="225">
        <v>10.271332259701715</v>
      </c>
      <c r="AB24" s="225">
        <v>15.736453867792445</v>
      </c>
      <c r="AC24" s="225">
        <v>54.987495682734192</v>
      </c>
      <c r="AD24" s="225">
        <v>65.683039753824218</v>
      </c>
    </row>
    <row r="25" spans="1:30" x14ac:dyDescent="0.25">
      <c r="A25" s="93" t="s">
        <v>5191</v>
      </c>
      <c r="B25" s="184">
        <v>6.6721581548599668E-2</v>
      </c>
      <c r="C25" s="184">
        <v>0.58113673805601318</v>
      </c>
      <c r="D25" s="184">
        <v>0.25617792421746294</v>
      </c>
      <c r="E25" s="184">
        <v>9.5963756177924214E-2</v>
      </c>
      <c r="F25" s="183">
        <v>0.99999999999999989</v>
      </c>
      <c r="G25" s="187">
        <v>2428</v>
      </c>
      <c r="H25" s="93"/>
      <c r="I25" s="184">
        <v>5.7000000000000002E-2</v>
      </c>
      <c r="J25" s="184">
        <v>7.6999999999999999E-2</v>
      </c>
      <c r="K25" s="184">
        <v>0.56100000000000005</v>
      </c>
      <c r="L25" s="184">
        <v>0.60099999999999998</v>
      </c>
      <c r="M25" s="184">
        <v>0.23899999999999999</v>
      </c>
      <c r="N25" s="184">
        <v>0.27400000000000002</v>
      </c>
      <c r="O25" s="184">
        <v>8.5000000000000006E-2</v>
      </c>
      <c r="P25" s="184">
        <v>0.108</v>
      </c>
      <c r="Q25" s="93"/>
      <c r="R25" s="225">
        <v>5.1227075198856085</v>
      </c>
      <c r="S25" s="225">
        <v>43.771113594621156</v>
      </c>
      <c r="T25" s="225">
        <v>19.215050413803414</v>
      </c>
      <c r="U25" s="225">
        <v>7.2100827735629958</v>
      </c>
      <c r="V25" s="225"/>
      <c r="W25" s="225">
        <v>4.3338508085879406</v>
      </c>
      <c r="X25" s="225">
        <v>5.9115642311832763</v>
      </c>
      <c r="Y25" s="225">
        <v>41.48719741962374</v>
      </c>
      <c r="Z25" s="225">
        <v>46.055029769618571</v>
      </c>
      <c r="AA25" s="225">
        <v>17.704961889378506</v>
      </c>
      <c r="AB25" s="225">
        <v>20.725138938228323</v>
      </c>
      <c r="AC25" s="225">
        <v>6.2842802475524682</v>
      </c>
      <c r="AD25" s="225">
        <v>8.1358852995735234</v>
      </c>
    </row>
    <row r="26" spans="1:30" x14ac:dyDescent="0.25">
      <c r="A26" s="93" t="s">
        <v>5192</v>
      </c>
      <c r="B26" s="184">
        <v>0.28702757916241062</v>
      </c>
      <c r="C26" s="184">
        <v>0.61729656111678588</v>
      </c>
      <c r="D26" s="184">
        <v>4.5284303711270006E-2</v>
      </c>
      <c r="E26" s="184">
        <v>5.0391556009533538E-2</v>
      </c>
      <c r="F26" s="183">
        <v>1</v>
      </c>
      <c r="G26" s="187">
        <v>2937</v>
      </c>
      <c r="H26" s="93"/>
      <c r="I26" s="184">
        <v>0.27100000000000002</v>
      </c>
      <c r="J26" s="184">
        <v>0.30399999999999999</v>
      </c>
      <c r="K26" s="184">
        <v>0.6</v>
      </c>
      <c r="L26" s="184">
        <v>0.63500000000000001</v>
      </c>
      <c r="M26" s="184">
        <v>3.7999999999999999E-2</v>
      </c>
      <c r="N26" s="184">
        <v>5.2999999999999999E-2</v>
      </c>
      <c r="O26" s="184">
        <v>4.2999999999999997E-2</v>
      </c>
      <c r="P26" s="184">
        <v>5.8999999999999997E-2</v>
      </c>
      <c r="Q26" s="93"/>
      <c r="R26" s="225">
        <v>50.534836152060478</v>
      </c>
      <c r="S26" s="225">
        <v>102.35919937580181</v>
      </c>
      <c r="T26" s="225">
        <v>6.7137209490207983</v>
      </c>
      <c r="U26" s="225">
        <v>8.3802760168413304</v>
      </c>
      <c r="V26" s="225"/>
      <c r="W26" s="225">
        <v>47.123432217787155</v>
      </c>
      <c r="X26" s="225">
        <v>53.946240086333802</v>
      </c>
      <c r="Y26" s="225">
        <v>97.647429734546492</v>
      </c>
      <c r="Z26" s="225">
        <v>107.07096901705712</v>
      </c>
      <c r="AA26" s="225">
        <v>5.5727002129910197</v>
      </c>
      <c r="AB26" s="225">
        <v>7.8547416850505769</v>
      </c>
      <c r="AC26" s="225">
        <v>7.0301213041434041</v>
      </c>
      <c r="AD26" s="225">
        <v>9.7304307295392576</v>
      </c>
    </row>
    <row r="27" spans="1:30" x14ac:dyDescent="0.25">
      <c r="A27" s="93" t="s">
        <v>5193</v>
      </c>
      <c r="B27" s="184" t="s">
        <v>143</v>
      </c>
      <c r="C27" s="184">
        <v>0.50411048997040442</v>
      </c>
      <c r="D27" s="184">
        <v>0.37652088128904965</v>
      </c>
      <c r="E27" s="184">
        <v>0.11936862874054588</v>
      </c>
      <c r="F27" s="183">
        <v>0.99999999999999989</v>
      </c>
      <c r="G27" s="187">
        <v>3041</v>
      </c>
      <c r="H27" s="93"/>
      <c r="I27" s="184" t="s">
        <v>143</v>
      </c>
      <c r="J27" s="184" t="s">
        <v>143</v>
      </c>
      <c r="K27" s="184">
        <v>0.48599999999999999</v>
      </c>
      <c r="L27" s="184">
        <v>0.52200000000000002</v>
      </c>
      <c r="M27" s="184">
        <v>0.35899999999999999</v>
      </c>
      <c r="N27" s="184">
        <v>0.39400000000000002</v>
      </c>
      <c r="O27" s="184">
        <v>0.108</v>
      </c>
      <c r="P27" s="184">
        <v>0.13100000000000001</v>
      </c>
      <c r="Q27" s="93"/>
      <c r="R27" s="225" t="s">
        <v>143</v>
      </c>
      <c r="S27" s="225">
        <v>47.90902888866551</v>
      </c>
      <c r="T27" s="225">
        <v>35.445311901801219</v>
      </c>
      <c r="U27" s="225">
        <v>11.356954867217851</v>
      </c>
      <c r="V27" s="225"/>
      <c r="W27" s="225" t="s">
        <v>143</v>
      </c>
      <c r="X27" s="225" t="s">
        <v>143</v>
      </c>
      <c r="Y27" s="225">
        <v>45.510735215442821</v>
      </c>
      <c r="Z27" s="225">
        <v>50.307322561888199</v>
      </c>
      <c r="AA27" s="225">
        <v>33.392202317786193</v>
      </c>
      <c r="AB27" s="225">
        <v>37.498421485816245</v>
      </c>
      <c r="AC27" s="225">
        <v>10.188627207078323</v>
      </c>
      <c r="AD27" s="225">
        <v>12.52528252735738</v>
      </c>
    </row>
    <row r="28" spans="1:30" x14ac:dyDescent="0.25">
      <c r="A28" s="93" t="s">
        <v>5194</v>
      </c>
      <c r="B28" s="184" t="s">
        <v>143</v>
      </c>
      <c r="C28" s="184">
        <v>0.76515151515151514</v>
      </c>
      <c r="D28" s="184">
        <v>0.11961722488038277</v>
      </c>
      <c r="E28" s="184">
        <v>0.11523125996810207</v>
      </c>
      <c r="F28" s="183">
        <v>1</v>
      </c>
      <c r="G28" s="187">
        <v>2508</v>
      </c>
      <c r="H28" s="93"/>
      <c r="I28" s="184" t="s">
        <v>143</v>
      </c>
      <c r="J28" s="184" t="s">
        <v>143</v>
      </c>
      <c r="K28" s="184">
        <v>0.748</v>
      </c>
      <c r="L28" s="184">
        <v>0.78100000000000003</v>
      </c>
      <c r="M28" s="184">
        <v>0.107</v>
      </c>
      <c r="N28" s="184">
        <v>0.13300000000000001</v>
      </c>
      <c r="O28" s="184">
        <v>0.10299999999999999</v>
      </c>
      <c r="P28" s="184">
        <v>0.128</v>
      </c>
      <c r="Q28" s="93"/>
      <c r="R28" s="225" t="s">
        <v>143</v>
      </c>
      <c r="S28" s="225">
        <v>135.56037405358623</v>
      </c>
      <c r="T28" s="225">
        <v>23.24330862732883</v>
      </c>
      <c r="U28" s="225">
        <v>20.918617387577431</v>
      </c>
      <c r="V28" s="225"/>
      <c r="W28" s="225" t="s">
        <v>143</v>
      </c>
      <c r="X28" s="225" t="s">
        <v>143</v>
      </c>
      <c r="Y28" s="225">
        <v>129.49508723963328</v>
      </c>
      <c r="Z28" s="225">
        <v>141.62566086753918</v>
      </c>
      <c r="AA28" s="225">
        <v>20.613080650731042</v>
      </c>
      <c r="AB28" s="225">
        <v>25.873536603926617</v>
      </c>
      <c r="AC28" s="225">
        <v>18.50682385348027</v>
      </c>
      <c r="AD28" s="225">
        <v>23.330410921674591</v>
      </c>
    </row>
    <row r="29" spans="1:30" x14ac:dyDescent="0.25">
      <c r="A29" s="93" t="s">
        <v>5195</v>
      </c>
      <c r="B29" s="184">
        <v>6.4352243861134625E-2</v>
      </c>
      <c r="C29" s="184">
        <v>0.49618966977138018</v>
      </c>
      <c r="D29" s="184">
        <v>0.24555461473327689</v>
      </c>
      <c r="E29" s="184">
        <v>0.19390347163420829</v>
      </c>
      <c r="F29" s="183">
        <v>1</v>
      </c>
      <c r="G29" s="187">
        <v>1181</v>
      </c>
      <c r="H29" s="93"/>
      <c r="I29" s="184">
        <v>5.1999999999999998E-2</v>
      </c>
      <c r="J29" s="184">
        <v>0.08</v>
      </c>
      <c r="K29" s="184">
        <v>0.46800000000000003</v>
      </c>
      <c r="L29" s="184">
        <v>0.52500000000000002</v>
      </c>
      <c r="M29" s="184">
        <v>0.222</v>
      </c>
      <c r="N29" s="184">
        <v>0.27100000000000002</v>
      </c>
      <c r="O29" s="184">
        <v>0.17199999999999999</v>
      </c>
      <c r="P29" s="184">
        <v>0.217</v>
      </c>
      <c r="Q29" s="93"/>
      <c r="R29" s="225">
        <v>4.26000582632979</v>
      </c>
      <c r="S29" s="225">
        <v>33.126098255354691</v>
      </c>
      <c r="T29" s="225">
        <v>16.053524868817181</v>
      </c>
      <c r="U29" s="225">
        <v>12.989947428247435</v>
      </c>
      <c r="V29" s="225"/>
      <c r="W29" s="225">
        <v>3.302239710648279</v>
      </c>
      <c r="X29" s="225">
        <v>5.2177719420113009</v>
      </c>
      <c r="Y29" s="225">
        <v>30.443982304007861</v>
      </c>
      <c r="Z29" s="225">
        <v>35.808214206701521</v>
      </c>
      <c r="AA29" s="225">
        <v>14.205841806916672</v>
      </c>
      <c r="AB29" s="225">
        <v>17.901207930717689</v>
      </c>
      <c r="AC29" s="225">
        <v>11.307483647861581</v>
      </c>
      <c r="AD29" s="225">
        <v>14.672411208633289</v>
      </c>
    </row>
    <row r="30" spans="1:30" x14ac:dyDescent="0.25">
      <c r="A30" s="93" t="s">
        <v>5196</v>
      </c>
      <c r="B30" s="184">
        <v>0.29246411483253587</v>
      </c>
      <c r="C30" s="184">
        <v>0.56997607655502391</v>
      </c>
      <c r="D30" s="184">
        <v>4.3062200956937802E-2</v>
      </c>
      <c r="E30" s="184">
        <v>9.4497607655502386E-2</v>
      </c>
      <c r="F30" s="183">
        <v>1</v>
      </c>
      <c r="G30" s="187">
        <v>1672</v>
      </c>
      <c r="H30" s="93"/>
      <c r="I30" s="184">
        <v>0.27100000000000002</v>
      </c>
      <c r="J30" s="184">
        <v>0.315</v>
      </c>
      <c r="K30" s="184">
        <v>0.54600000000000004</v>
      </c>
      <c r="L30" s="184">
        <v>0.59399999999999997</v>
      </c>
      <c r="M30" s="184">
        <v>3.4000000000000002E-2</v>
      </c>
      <c r="N30" s="184">
        <v>5.3999999999999999E-2</v>
      </c>
      <c r="O30" s="184">
        <v>8.1000000000000003E-2</v>
      </c>
      <c r="P30" s="184">
        <v>0.109</v>
      </c>
      <c r="Q30" s="93"/>
      <c r="R30" s="225">
        <v>52.581050938948295</v>
      </c>
      <c r="S30" s="225">
        <v>100.12227838009453</v>
      </c>
      <c r="T30" s="225">
        <v>7.0310819346021054</v>
      </c>
      <c r="U30" s="225">
        <v>16.650092618433977</v>
      </c>
      <c r="V30" s="225"/>
      <c r="W30" s="225">
        <v>47.920568199005373</v>
      </c>
      <c r="X30" s="225">
        <v>57.241533678891216</v>
      </c>
      <c r="Y30" s="225">
        <v>93.765452074743976</v>
      </c>
      <c r="Z30" s="225">
        <v>106.47910468544508</v>
      </c>
      <c r="AA30" s="225">
        <v>5.4069848676905483</v>
      </c>
      <c r="AB30" s="225">
        <v>8.6551790015136625</v>
      </c>
      <c r="AC30" s="225">
        <v>14.053856535334019</v>
      </c>
      <c r="AD30" s="225">
        <v>19.246328701533933</v>
      </c>
    </row>
    <row r="31" spans="1:30" x14ac:dyDescent="0.25">
      <c r="A31" s="93" t="s">
        <v>5197</v>
      </c>
      <c r="B31" s="184" t="s">
        <v>143</v>
      </c>
      <c r="C31" s="184">
        <v>0.50437636761487969</v>
      </c>
      <c r="D31" s="184">
        <v>0.33698030634573306</v>
      </c>
      <c r="E31" s="184">
        <v>0.1586433260393873</v>
      </c>
      <c r="F31" s="183">
        <v>1</v>
      </c>
      <c r="G31" s="187">
        <v>914</v>
      </c>
      <c r="H31" s="93"/>
      <c r="I31" s="184" t="s">
        <v>143</v>
      </c>
      <c r="J31" s="184" t="s">
        <v>143</v>
      </c>
      <c r="K31" s="184">
        <v>0.47199999999999998</v>
      </c>
      <c r="L31" s="184">
        <v>0.53700000000000003</v>
      </c>
      <c r="M31" s="184">
        <v>0.307</v>
      </c>
      <c r="N31" s="184">
        <v>0.36799999999999999</v>
      </c>
      <c r="O31" s="184">
        <v>0.13600000000000001</v>
      </c>
      <c r="P31" s="184">
        <v>0.184</v>
      </c>
      <c r="Q31" s="93"/>
      <c r="R31" s="225" t="s">
        <v>143</v>
      </c>
      <c r="S31" s="225">
        <v>26.032449536431706</v>
      </c>
      <c r="T31" s="225">
        <v>17.170213366957473</v>
      </c>
      <c r="U31" s="225">
        <v>8.1354371831870118</v>
      </c>
      <c r="V31" s="225"/>
      <c r="W31" s="225" t="s">
        <v>143</v>
      </c>
      <c r="X31" s="225" t="s">
        <v>143</v>
      </c>
      <c r="Y31" s="225">
        <v>23.656043516571994</v>
      </c>
      <c r="Z31" s="225">
        <v>28.408855556291417</v>
      </c>
      <c r="AA31" s="225">
        <v>15.252620501988687</v>
      </c>
      <c r="AB31" s="225">
        <v>19.087806231926258</v>
      </c>
      <c r="AC31" s="225">
        <v>6.811239065179473</v>
      </c>
      <c r="AD31" s="225">
        <v>9.4596353011945506</v>
      </c>
    </row>
    <row r="32" spans="1:30" x14ac:dyDescent="0.25">
      <c r="A32" s="93" t="s">
        <v>5198</v>
      </c>
      <c r="B32" s="184" t="s">
        <v>143</v>
      </c>
      <c r="C32" s="184">
        <v>0.77215189873417722</v>
      </c>
      <c r="D32" s="184">
        <v>9.3271152564956689E-2</v>
      </c>
      <c r="E32" s="184">
        <v>0.13457694870086609</v>
      </c>
      <c r="F32" s="183">
        <v>1</v>
      </c>
      <c r="G32" s="187">
        <v>1501</v>
      </c>
      <c r="H32" s="93"/>
      <c r="I32" s="184" t="s">
        <v>143</v>
      </c>
      <c r="J32" s="184" t="s">
        <v>143</v>
      </c>
      <c r="K32" s="184">
        <v>0.75</v>
      </c>
      <c r="L32" s="184">
        <v>0.79300000000000004</v>
      </c>
      <c r="M32" s="184">
        <v>0.08</v>
      </c>
      <c r="N32" s="184">
        <v>0.109</v>
      </c>
      <c r="O32" s="184">
        <v>0.11799999999999999</v>
      </c>
      <c r="P32" s="184">
        <v>0.153</v>
      </c>
      <c r="Q32" s="93"/>
      <c r="R32" s="225" t="s">
        <v>143</v>
      </c>
      <c r="S32" s="225">
        <v>143.24168840043461</v>
      </c>
      <c r="T32" s="225">
        <v>19.376157360215657</v>
      </c>
      <c r="U32" s="225">
        <v>25.336957002629667</v>
      </c>
      <c r="V32" s="225"/>
      <c r="W32" s="225" t="s">
        <v>143</v>
      </c>
      <c r="X32" s="225" t="s">
        <v>143</v>
      </c>
      <c r="Y32" s="225">
        <v>134.99492025337133</v>
      </c>
      <c r="Z32" s="225">
        <v>151.48845654749789</v>
      </c>
      <c r="AA32" s="225">
        <v>16.166492360893656</v>
      </c>
      <c r="AB32" s="225">
        <v>22.585822359537659</v>
      </c>
      <c r="AC32" s="225">
        <v>21.842860937984174</v>
      </c>
      <c r="AD32" s="225">
        <v>28.83105306727516</v>
      </c>
    </row>
    <row r="33" spans="1:30" x14ac:dyDescent="0.25">
      <c r="A33" s="93" t="s">
        <v>5199</v>
      </c>
      <c r="B33" s="184">
        <v>9.6625766871165641E-2</v>
      </c>
      <c r="C33" s="184">
        <v>0.5260736196319018</v>
      </c>
      <c r="D33" s="184">
        <v>0.25</v>
      </c>
      <c r="E33" s="184">
        <v>0.1273006134969325</v>
      </c>
      <c r="F33" s="183">
        <v>1</v>
      </c>
      <c r="G33" s="187">
        <v>652</v>
      </c>
      <c r="H33" s="93"/>
      <c r="I33" s="184">
        <v>7.5999999999999998E-2</v>
      </c>
      <c r="J33" s="184">
        <v>0.122</v>
      </c>
      <c r="K33" s="184">
        <v>0.48799999999999999</v>
      </c>
      <c r="L33" s="184">
        <v>0.56399999999999995</v>
      </c>
      <c r="M33" s="184">
        <v>0.218</v>
      </c>
      <c r="N33" s="184">
        <v>0.28499999999999998</v>
      </c>
      <c r="O33" s="184">
        <v>0.104</v>
      </c>
      <c r="P33" s="184">
        <v>0.155</v>
      </c>
      <c r="Q33" s="93"/>
      <c r="R33" s="225">
        <v>6.3393729680767006</v>
      </c>
      <c r="S33" s="225">
        <v>37.532054815384392</v>
      </c>
      <c r="T33" s="225">
        <v>18.233641629405192</v>
      </c>
      <c r="U33" s="225">
        <v>8.9706821094369449</v>
      </c>
      <c r="V33" s="225"/>
      <c r="W33" s="225">
        <v>4.7739485628591742</v>
      </c>
      <c r="X33" s="225">
        <v>7.9047973732942269</v>
      </c>
      <c r="Y33" s="225">
        <v>33.560035485994341</v>
      </c>
      <c r="Z33" s="225">
        <v>41.504074144774442</v>
      </c>
      <c r="AA33" s="225">
        <v>15.434430321282047</v>
      </c>
      <c r="AB33" s="225">
        <v>21.032852937528336</v>
      </c>
      <c r="AC33" s="225">
        <v>7.0407479540805475</v>
      </c>
      <c r="AD33" s="225">
        <v>10.900616264793342</v>
      </c>
    </row>
    <row r="34" spans="1:30" x14ac:dyDescent="0.25">
      <c r="A34" s="93" t="s">
        <v>5200</v>
      </c>
      <c r="B34" s="184">
        <v>0.28907330567081607</v>
      </c>
      <c r="C34" s="184">
        <v>0.60719225449515901</v>
      </c>
      <c r="D34" s="184">
        <v>4.0110650069156296E-2</v>
      </c>
      <c r="E34" s="184">
        <v>6.3623789764868599E-2</v>
      </c>
      <c r="F34" s="183">
        <v>0.99999999999999989</v>
      </c>
      <c r="G34" s="187">
        <v>723</v>
      </c>
      <c r="H34" s="93"/>
      <c r="I34" s="184">
        <v>0.25700000000000001</v>
      </c>
      <c r="J34" s="184">
        <v>0.32300000000000001</v>
      </c>
      <c r="K34" s="184">
        <v>0.57099999999999995</v>
      </c>
      <c r="L34" s="184">
        <v>0.64200000000000002</v>
      </c>
      <c r="M34" s="184">
        <v>2.8000000000000001E-2</v>
      </c>
      <c r="N34" s="184">
        <v>5.7000000000000002E-2</v>
      </c>
      <c r="O34" s="184">
        <v>4.8000000000000001E-2</v>
      </c>
      <c r="P34" s="184">
        <v>8.4000000000000005E-2</v>
      </c>
      <c r="Q34" s="93"/>
      <c r="R34" s="225">
        <v>41.003446808582325</v>
      </c>
      <c r="S34" s="225">
        <v>87.334633929652441</v>
      </c>
      <c r="T34" s="225">
        <v>5.6322235361068733</v>
      </c>
      <c r="U34" s="225">
        <v>9.0954481586089972</v>
      </c>
      <c r="V34" s="225"/>
      <c r="W34" s="225">
        <v>35.444362072313837</v>
      </c>
      <c r="X34" s="225">
        <v>46.562531544850813</v>
      </c>
      <c r="Y34" s="225">
        <v>79.16485480147881</v>
      </c>
      <c r="Z34" s="225">
        <v>95.504413057826071</v>
      </c>
      <c r="AA34" s="225">
        <v>3.5823033338236843</v>
      </c>
      <c r="AB34" s="225">
        <v>7.6821437383900619</v>
      </c>
      <c r="AC34" s="225">
        <v>6.4669888481318925</v>
      </c>
      <c r="AD34" s="225">
        <v>11.723907469086102</v>
      </c>
    </row>
    <row r="35" spans="1:30" x14ac:dyDescent="0.25">
      <c r="A35" s="93" t="s">
        <v>5201</v>
      </c>
      <c r="B35" s="184" t="s">
        <v>143</v>
      </c>
      <c r="C35" s="184">
        <v>0.43699731903485256</v>
      </c>
      <c r="D35" s="184">
        <v>0.403485254691689</v>
      </c>
      <c r="E35" s="184">
        <v>0.15951742627345844</v>
      </c>
      <c r="F35" s="183">
        <v>1</v>
      </c>
      <c r="G35" s="187">
        <v>746</v>
      </c>
      <c r="H35" s="93"/>
      <c r="I35" s="184" t="s">
        <v>143</v>
      </c>
      <c r="J35" s="184" t="s">
        <v>143</v>
      </c>
      <c r="K35" s="184">
        <v>0.40200000000000002</v>
      </c>
      <c r="L35" s="184">
        <v>0.47299999999999998</v>
      </c>
      <c r="M35" s="184">
        <v>0.36899999999999999</v>
      </c>
      <c r="N35" s="184">
        <v>0.439</v>
      </c>
      <c r="O35" s="184">
        <v>0.13500000000000001</v>
      </c>
      <c r="P35" s="184">
        <v>0.188</v>
      </c>
      <c r="Q35" s="93"/>
      <c r="R35" s="225" t="s">
        <v>143</v>
      </c>
      <c r="S35" s="225">
        <v>35.153333583091509</v>
      </c>
      <c r="T35" s="225">
        <v>33.669107609450364</v>
      </c>
      <c r="U35" s="225">
        <v>12.869407700160282</v>
      </c>
      <c r="V35" s="225"/>
      <c r="W35" s="225" t="s">
        <v>143</v>
      </c>
      <c r="X35" s="225" t="s">
        <v>143</v>
      </c>
      <c r="Y35" s="225">
        <v>31.337285953344214</v>
      </c>
      <c r="Z35" s="225">
        <v>38.969381212838805</v>
      </c>
      <c r="AA35" s="225">
        <v>29.865423613697338</v>
      </c>
      <c r="AB35" s="225">
        <v>37.47279160520339</v>
      </c>
      <c r="AC35" s="225">
        <v>10.557123827669759</v>
      </c>
      <c r="AD35" s="225">
        <v>15.181691572650806</v>
      </c>
    </row>
    <row r="36" spans="1:30" x14ac:dyDescent="0.25">
      <c r="A36" s="93" t="s">
        <v>5202</v>
      </c>
      <c r="B36" s="184" t="s">
        <v>143</v>
      </c>
      <c r="C36" s="184">
        <v>0.67944250871080136</v>
      </c>
      <c r="D36" s="184">
        <v>7.6655052264808357E-2</v>
      </c>
      <c r="E36" s="184">
        <v>0.24390243902439024</v>
      </c>
      <c r="F36" s="183">
        <v>1</v>
      </c>
      <c r="G36" s="187">
        <v>861</v>
      </c>
      <c r="H36" s="93"/>
      <c r="I36" s="184" t="s">
        <v>143</v>
      </c>
      <c r="J36" s="184" t="s">
        <v>143</v>
      </c>
      <c r="K36" s="184">
        <v>0.64800000000000002</v>
      </c>
      <c r="L36" s="184">
        <v>0.71</v>
      </c>
      <c r="M36" s="184">
        <v>6.0999999999999999E-2</v>
      </c>
      <c r="N36" s="184">
        <v>9.6000000000000002E-2</v>
      </c>
      <c r="O36" s="184">
        <v>0.216</v>
      </c>
      <c r="P36" s="184">
        <v>0.27400000000000002</v>
      </c>
      <c r="Q36" s="93"/>
      <c r="R36" s="225" t="s">
        <v>143</v>
      </c>
      <c r="S36" s="225">
        <v>132.56137401080329</v>
      </c>
      <c r="T36" s="225">
        <v>17.927771694375167</v>
      </c>
      <c r="U36" s="225">
        <v>48.977187639456716</v>
      </c>
      <c r="V36" s="225"/>
      <c r="W36" s="225" t="s">
        <v>143</v>
      </c>
      <c r="X36" s="225" t="s">
        <v>143</v>
      </c>
      <c r="Y36" s="225">
        <v>121.81912698055891</v>
      </c>
      <c r="Z36" s="225">
        <v>143.30362104104768</v>
      </c>
      <c r="AA36" s="225">
        <v>13.602529644691641</v>
      </c>
      <c r="AB36" s="225">
        <v>22.253013744058691</v>
      </c>
      <c r="AC36" s="225">
        <v>42.352883444303039</v>
      </c>
      <c r="AD36" s="225">
        <v>55.601491834610393</v>
      </c>
    </row>
    <row r="37" spans="1:30" x14ac:dyDescent="0.25">
      <c r="A37" s="93" t="s">
        <v>5203</v>
      </c>
      <c r="B37" s="184">
        <v>7.3029645697758494E-2</v>
      </c>
      <c r="C37" s="184">
        <v>0.48083875632682577</v>
      </c>
      <c r="D37" s="184">
        <v>0.22342733188720174</v>
      </c>
      <c r="E37" s="184">
        <v>0.22270426608821403</v>
      </c>
      <c r="F37" s="183">
        <v>1</v>
      </c>
      <c r="G37" s="187">
        <v>1383</v>
      </c>
      <c r="H37" s="93"/>
      <c r="I37" s="184">
        <v>0.06</v>
      </c>
      <c r="J37" s="184">
        <v>8.7999999999999995E-2</v>
      </c>
      <c r="K37" s="184">
        <v>0.45500000000000002</v>
      </c>
      <c r="L37" s="184">
        <v>0.50700000000000001</v>
      </c>
      <c r="M37" s="184">
        <v>0.20200000000000001</v>
      </c>
      <c r="N37" s="184">
        <v>0.246</v>
      </c>
      <c r="O37" s="184">
        <v>0.20200000000000001</v>
      </c>
      <c r="P37" s="184">
        <v>0.245</v>
      </c>
      <c r="Q37" s="93"/>
      <c r="R37" s="225">
        <v>4.9013315071424142</v>
      </c>
      <c r="S37" s="225">
        <v>31.893383265466486</v>
      </c>
      <c r="T37" s="225">
        <v>14.385906138329112</v>
      </c>
      <c r="U37" s="225">
        <v>14.647243843591507</v>
      </c>
      <c r="V37" s="225"/>
      <c r="W37" s="225">
        <v>3.9454381094360969</v>
      </c>
      <c r="X37" s="225">
        <v>5.8572249048487315</v>
      </c>
      <c r="Y37" s="225">
        <v>29.469309449086683</v>
      </c>
      <c r="Z37" s="225">
        <v>34.317457081846293</v>
      </c>
      <c r="AA37" s="225">
        <v>12.781870349067624</v>
      </c>
      <c r="AB37" s="225">
        <v>15.9899419275906</v>
      </c>
      <c r="AC37" s="225">
        <v>13.011419658670148</v>
      </c>
      <c r="AD37" s="225">
        <v>16.283068028512869</v>
      </c>
    </row>
    <row r="38" spans="1:30" x14ac:dyDescent="0.25">
      <c r="A38" s="93" t="s">
        <v>5204</v>
      </c>
      <c r="B38" s="184">
        <v>0.258380608561114</v>
      </c>
      <c r="C38" s="184">
        <v>0.5977307890665291</v>
      </c>
      <c r="D38" s="184">
        <v>3.8679731820526045E-2</v>
      </c>
      <c r="E38" s="184">
        <v>0.10520887055183084</v>
      </c>
      <c r="F38" s="183">
        <v>1</v>
      </c>
      <c r="G38" s="187">
        <v>1939</v>
      </c>
      <c r="H38" s="93"/>
      <c r="I38" s="184">
        <v>0.23899999999999999</v>
      </c>
      <c r="J38" s="184">
        <v>0.27800000000000002</v>
      </c>
      <c r="K38" s="184">
        <v>0.57599999999999996</v>
      </c>
      <c r="L38" s="184">
        <v>0.61899999999999999</v>
      </c>
      <c r="M38" s="184">
        <v>3.1E-2</v>
      </c>
      <c r="N38" s="184">
        <v>4.8000000000000001E-2</v>
      </c>
      <c r="O38" s="184">
        <v>9.1999999999999998E-2</v>
      </c>
      <c r="P38" s="184">
        <v>0.12</v>
      </c>
      <c r="Q38" s="93"/>
      <c r="R38" s="225">
        <v>45.74481275396198</v>
      </c>
      <c r="S38" s="225">
        <v>98.648872127440598</v>
      </c>
      <c r="T38" s="225">
        <v>5.8255274061546309</v>
      </c>
      <c r="U38" s="225">
        <v>17.599789245314817</v>
      </c>
      <c r="V38" s="225"/>
      <c r="W38" s="225">
        <v>41.739106830347339</v>
      </c>
      <c r="X38" s="225">
        <v>49.750518677576622</v>
      </c>
      <c r="Y38" s="225">
        <v>92.969419549849874</v>
      </c>
      <c r="Z38" s="225">
        <v>104.32832470503132</v>
      </c>
      <c r="AA38" s="225">
        <v>4.5070864382375833</v>
      </c>
      <c r="AB38" s="225">
        <v>7.1439683740716786</v>
      </c>
      <c r="AC38" s="225">
        <v>15.184615077710957</v>
      </c>
      <c r="AD38" s="225">
        <v>20.014963412918675</v>
      </c>
    </row>
    <row r="39" spans="1:30" x14ac:dyDescent="0.25">
      <c r="A39" s="93" t="s">
        <v>5205</v>
      </c>
      <c r="B39" s="184" t="s">
        <v>143</v>
      </c>
      <c r="C39" s="184">
        <v>0.45254745254745254</v>
      </c>
      <c r="D39" s="184">
        <v>0.37562437562437562</v>
      </c>
      <c r="E39" s="184">
        <v>0.17182817182817184</v>
      </c>
      <c r="F39" s="183">
        <v>1</v>
      </c>
      <c r="G39" s="187">
        <v>1001</v>
      </c>
      <c r="H39" s="93"/>
      <c r="I39" s="184" t="s">
        <v>143</v>
      </c>
      <c r="J39" s="184" t="s">
        <v>143</v>
      </c>
      <c r="K39" s="184">
        <v>0.42199999999999999</v>
      </c>
      <c r="L39" s="184">
        <v>0.48399999999999999</v>
      </c>
      <c r="M39" s="184">
        <v>0.34599999999999997</v>
      </c>
      <c r="N39" s="184">
        <v>0.40600000000000003</v>
      </c>
      <c r="O39" s="184">
        <v>0.15</v>
      </c>
      <c r="P39" s="184">
        <v>0.19600000000000001</v>
      </c>
      <c r="Q39" s="93"/>
      <c r="R39" s="225" t="s">
        <v>143</v>
      </c>
      <c r="S39" s="225">
        <v>22.10934803644172</v>
      </c>
      <c r="T39" s="225">
        <v>17.856284857558837</v>
      </c>
      <c r="U39" s="225">
        <v>8.2703081317197125</v>
      </c>
      <c r="V39" s="225"/>
      <c r="W39" s="225" t="s">
        <v>143</v>
      </c>
      <c r="X39" s="225" t="s">
        <v>143</v>
      </c>
      <c r="Y39" s="225">
        <v>20.073323972863587</v>
      </c>
      <c r="Z39" s="225">
        <v>24.145372100019852</v>
      </c>
      <c r="AA39" s="225">
        <v>16.051384402587971</v>
      </c>
      <c r="AB39" s="225">
        <v>19.661185312529703</v>
      </c>
      <c r="AC39" s="225">
        <v>7.0343221687482895</v>
      </c>
      <c r="AD39" s="225">
        <v>9.5062940946911354</v>
      </c>
    </row>
    <row r="40" spans="1:30" x14ac:dyDescent="0.25">
      <c r="A40" s="93" t="s">
        <v>5206</v>
      </c>
      <c r="B40" s="184" t="s">
        <v>143</v>
      </c>
      <c r="C40" s="184">
        <v>0.76171428571428568</v>
      </c>
      <c r="D40" s="184">
        <v>7.5999999999999998E-2</v>
      </c>
      <c r="E40" s="184">
        <v>0.16228571428571428</v>
      </c>
      <c r="F40" s="183">
        <v>0.99999999999999989</v>
      </c>
      <c r="G40" s="187">
        <v>1750</v>
      </c>
      <c r="H40" s="93"/>
      <c r="I40" s="184" t="s">
        <v>143</v>
      </c>
      <c r="J40" s="184" t="s">
        <v>143</v>
      </c>
      <c r="K40" s="184">
        <v>0.74099999999999999</v>
      </c>
      <c r="L40" s="184">
        <v>0.78100000000000003</v>
      </c>
      <c r="M40" s="184">
        <v>6.4000000000000001E-2</v>
      </c>
      <c r="N40" s="184">
        <v>8.8999999999999996E-2</v>
      </c>
      <c r="O40" s="184">
        <v>0.14599999999999999</v>
      </c>
      <c r="P40" s="184">
        <v>0.18</v>
      </c>
      <c r="Q40" s="93"/>
      <c r="R40" s="225" t="s">
        <v>143</v>
      </c>
      <c r="S40" s="225">
        <v>145.21071515356064</v>
      </c>
      <c r="T40" s="225">
        <v>15.317530550130169</v>
      </c>
      <c r="U40" s="225">
        <v>30.466048340174389</v>
      </c>
      <c r="V40" s="225"/>
      <c r="W40" s="225" t="s">
        <v>143</v>
      </c>
      <c r="X40" s="225" t="s">
        <v>143</v>
      </c>
      <c r="Y40" s="225">
        <v>137.41529260528864</v>
      </c>
      <c r="Z40" s="225">
        <v>153.00613770183264</v>
      </c>
      <c r="AA40" s="225">
        <v>12.714261794222573</v>
      </c>
      <c r="AB40" s="225">
        <v>17.920799306037765</v>
      </c>
      <c r="AC40" s="225">
        <v>26.922706698133297</v>
      </c>
      <c r="AD40" s="225">
        <v>34.009389982215481</v>
      </c>
    </row>
    <row r="41" spans="1:30" x14ac:dyDescent="0.25">
      <c r="A41" s="93" t="s">
        <v>5207</v>
      </c>
      <c r="B41" s="184">
        <v>7.2398190045248875E-2</v>
      </c>
      <c r="C41" s="184">
        <v>0.54952237305178486</v>
      </c>
      <c r="D41" s="184">
        <v>0.24534942182001004</v>
      </c>
      <c r="E41" s="184">
        <v>0.13273001508295626</v>
      </c>
      <c r="F41" s="183">
        <v>1</v>
      </c>
      <c r="G41" s="187">
        <v>1989</v>
      </c>
      <c r="H41" s="93"/>
      <c r="I41" s="184">
        <v>6.2E-2</v>
      </c>
      <c r="J41" s="184">
        <v>8.5000000000000006E-2</v>
      </c>
      <c r="K41" s="184">
        <v>0.52800000000000002</v>
      </c>
      <c r="L41" s="184">
        <v>0.57099999999999995</v>
      </c>
      <c r="M41" s="184">
        <v>0.22700000000000001</v>
      </c>
      <c r="N41" s="184">
        <v>0.26500000000000001</v>
      </c>
      <c r="O41" s="184">
        <v>0.11899999999999999</v>
      </c>
      <c r="P41" s="184">
        <v>0.14799999999999999</v>
      </c>
      <c r="Q41" s="93"/>
      <c r="R41" s="225">
        <v>5.7058042397153139</v>
      </c>
      <c r="S41" s="225">
        <v>43.745498737989962</v>
      </c>
      <c r="T41" s="225">
        <v>19.702879618829922</v>
      </c>
      <c r="U41" s="225">
        <v>10.490878056331713</v>
      </c>
      <c r="V41" s="225"/>
      <c r="W41" s="225">
        <v>4.7738562138951464</v>
      </c>
      <c r="X41" s="225">
        <v>6.6377522655354815</v>
      </c>
      <c r="Y41" s="225">
        <v>41.152039881293753</v>
      </c>
      <c r="Z41" s="225">
        <v>46.338957594686171</v>
      </c>
      <c r="AA41" s="225">
        <v>17.954741011462755</v>
      </c>
      <c r="AB41" s="225">
        <v>21.451018226197089</v>
      </c>
      <c r="AC41" s="225">
        <v>9.2253669911282028</v>
      </c>
      <c r="AD41" s="225">
        <v>11.756389121535223</v>
      </c>
    </row>
    <row r="42" spans="1:30" x14ac:dyDescent="0.25">
      <c r="A42" s="93" t="s">
        <v>5208</v>
      </c>
      <c r="B42" s="184">
        <v>0.27800089245872378</v>
      </c>
      <c r="C42" s="184">
        <v>0.63810798750557784</v>
      </c>
      <c r="D42" s="184">
        <v>5.2655064703257475E-2</v>
      </c>
      <c r="E42" s="184">
        <v>3.1236055332440876E-2</v>
      </c>
      <c r="F42" s="183">
        <v>0.99999999999999989</v>
      </c>
      <c r="G42" s="187">
        <v>2241</v>
      </c>
      <c r="H42" s="93"/>
      <c r="I42" s="184">
        <v>0.26</v>
      </c>
      <c r="J42" s="184">
        <v>0.29699999999999999</v>
      </c>
      <c r="K42" s="184">
        <v>0.61799999999999999</v>
      </c>
      <c r="L42" s="184">
        <v>0.65800000000000003</v>
      </c>
      <c r="M42" s="184">
        <v>4.3999999999999997E-2</v>
      </c>
      <c r="N42" s="184">
        <v>6.3E-2</v>
      </c>
      <c r="O42" s="184">
        <v>2.5000000000000001E-2</v>
      </c>
      <c r="P42" s="184">
        <v>3.9E-2</v>
      </c>
      <c r="Q42" s="93"/>
      <c r="R42" s="225">
        <v>46.675872897565014</v>
      </c>
      <c r="S42" s="225">
        <v>104.36656114134468</v>
      </c>
      <c r="T42" s="225">
        <v>8.3309203652783168</v>
      </c>
      <c r="U42" s="225">
        <v>5.095257016984144</v>
      </c>
      <c r="V42" s="225"/>
      <c r="W42" s="225">
        <v>43.010615351270694</v>
      </c>
      <c r="X42" s="225">
        <v>50.341130443859335</v>
      </c>
      <c r="Y42" s="225">
        <v>98.957157034528549</v>
      </c>
      <c r="Z42" s="225">
        <v>109.7759652481608</v>
      </c>
      <c r="AA42" s="225">
        <v>6.8277505342048572</v>
      </c>
      <c r="AB42" s="225">
        <v>9.8340901963517773</v>
      </c>
      <c r="AC42" s="225">
        <v>3.9016176130963354</v>
      </c>
      <c r="AD42" s="225">
        <v>6.2888964208719527</v>
      </c>
    </row>
    <row r="43" spans="1:30" x14ac:dyDescent="0.25">
      <c r="A43" s="93" t="s">
        <v>5209</v>
      </c>
      <c r="B43" s="184" t="s">
        <v>143</v>
      </c>
      <c r="C43" s="184">
        <v>0.53526970954356845</v>
      </c>
      <c r="D43" s="184">
        <v>0.36791147994467499</v>
      </c>
      <c r="E43" s="184">
        <v>9.6818810511756573E-2</v>
      </c>
      <c r="F43" s="183">
        <v>1</v>
      </c>
      <c r="G43" s="187">
        <v>2892</v>
      </c>
      <c r="H43" s="93"/>
      <c r="I43" s="184" t="s">
        <v>143</v>
      </c>
      <c r="J43" s="184" t="s">
        <v>143</v>
      </c>
      <c r="K43" s="184">
        <v>0.51700000000000002</v>
      </c>
      <c r="L43" s="184">
        <v>0.55300000000000005</v>
      </c>
      <c r="M43" s="184">
        <v>0.35099999999999998</v>
      </c>
      <c r="N43" s="184">
        <v>0.38600000000000001</v>
      </c>
      <c r="O43" s="184">
        <v>8.6999999999999994E-2</v>
      </c>
      <c r="P43" s="184">
        <v>0.108</v>
      </c>
      <c r="Q43" s="93"/>
      <c r="R43" s="225" t="s">
        <v>143</v>
      </c>
      <c r="S43" s="225">
        <v>61.921550687017444</v>
      </c>
      <c r="T43" s="225">
        <v>42.789973474868539</v>
      </c>
      <c r="U43" s="225">
        <v>11.171889443553692</v>
      </c>
      <c r="V43" s="225"/>
      <c r="W43" s="225" t="s">
        <v>143</v>
      </c>
      <c r="X43" s="225" t="s">
        <v>143</v>
      </c>
      <c r="Y43" s="225">
        <v>58.836854355851742</v>
      </c>
      <c r="Z43" s="225">
        <v>65.006247018183146</v>
      </c>
      <c r="AA43" s="225">
        <v>40.218824299718449</v>
      </c>
      <c r="AB43" s="225">
        <v>45.361122650018629</v>
      </c>
      <c r="AC43" s="225">
        <v>9.863299178994577</v>
      </c>
      <c r="AD43" s="225">
        <v>12.480479708112806</v>
      </c>
    </row>
    <row r="44" spans="1:30" x14ac:dyDescent="0.25">
      <c r="A44" s="93" t="s">
        <v>5210</v>
      </c>
      <c r="B44" s="184" t="s">
        <v>143</v>
      </c>
      <c r="C44" s="184">
        <v>0.85915492957746475</v>
      </c>
      <c r="D44" s="184">
        <v>7.7725612936880545E-2</v>
      </c>
      <c r="E44" s="184">
        <v>6.3119457485654673E-2</v>
      </c>
      <c r="F44" s="183">
        <v>1</v>
      </c>
      <c r="G44" s="187">
        <v>1917</v>
      </c>
      <c r="H44" s="93"/>
      <c r="I44" s="184" t="s">
        <v>143</v>
      </c>
      <c r="J44" s="184" t="s">
        <v>143</v>
      </c>
      <c r="K44" s="184">
        <v>0.84299999999999997</v>
      </c>
      <c r="L44" s="184">
        <v>0.874</v>
      </c>
      <c r="M44" s="184">
        <v>6.7000000000000004E-2</v>
      </c>
      <c r="N44" s="184">
        <v>9.0999999999999998E-2</v>
      </c>
      <c r="O44" s="184">
        <v>5.2999999999999999E-2</v>
      </c>
      <c r="P44" s="184">
        <v>7.4999999999999997E-2</v>
      </c>
      <c r="Q44" s="93"/>
      <c r="R44" s="225" t="s">
        <v>143</v>
      </c>
      <c r="S44" s="225">
        <v>145.18697696120626</v>
      </c>
      <c r="T44" s="225">
        <v>15.351626114257456</v>
      </c>
      <c r="U44" s="225">
        <v>11.148965104183524</v>
      </c>
      <c r="V44" s="225"/>
      <c r="W44" s="225" t="s">
        <v>143</v>
      </c>
      <c r="X44" s="225" t="s">
        <v>143</v>
      </c>
      <c r="Y44" s="225">
        <v>138.17505725436567</v>
      </c>
      <c r="Z44" s="225">
        <v>152.19889666804684</v>
      </c>
      <c r="AA44" s="225">
        <v>12.886623853901472</v>
      </c>
      <c r="AB44" s="225">
        <v>17.81662837461344</v>
      </c>
      <c r="AC44" s="225">
        <v>9.1624222310744603</v>
      </c>
      <c r="AD44" s="225">
        <v>13.135507977292589</v>
      </c>
    </row>
    <row r="45" spans="1:30" x14ac:dyDescent="0.25">
      <c r="A45" s="93" t="s">
        <v>5211</v>
      </c>
      <c r="B45" s="184">
        <v>8.5085085085085083E-2</v>
      </c>
      <c r="C45" s="184">
        <v>0.49549549549549549</v>
      </c>
      <c r="D45" s="184">
        <v>0.21021021021021022</v>
      </c>
      <c r="E45" s="184">
        <v>0.20920920920920921</v>
      </c>
      <c r="F45" s="183">
        <v>1</v>
      </c>
      <c r="G45" s="187">
        <v>999</v>
      </c>
      <c r="H45" s="93"/>
      <c r="I45" s="184">
        <v>6.9000000000000006E-2</v>
      </c>
      <c r="J45" s="184">
        <v>0.104</v>
      </c>
      <c r="K45" s="184">
        <v>0.46500000000000002</v>
      </c>
      <c r="L45" s="184">
        <v>0.52600000000000002</v>
      </c>
      <c r="M45" s="184">
        <v>0.186</v>
      </c>
      <c r="N45" s="184">
        <v>0.23699999999999999</v>
      </c>
      <c r="O45" s="184">
        <v>0.185</v>
      </c>
      <c r="P45" s="184">
        <v>0.23599999999999999</v>
      </c>
      <c r="Q45" s="93"/>
      <c r="R45" s="225">
        <v>4.8617217451939192</v>
      </c>
      <c r="S45" s="225">
        <v>26.878781267078793</v>
      </c>
      <c r="T45" s="225">
        <v>11.273303289436759</v>
      </c>
      <c r="U45" s="225">
        <v>11.22202571799394</v>
      </c>
      <c r="V45" s="225"/>
      <c r="W45" s="225">
        <v>3.828159331701523</v>
      </c>
      <c r="X45" s="225">
        <v>5.8952841586863158</v>
      </c>
      <c r="Y45" s="225">
        <v>24.51088297097543</v>
      </c>
      <c r="Z45" s="225">
        <v>29.246679563182155</v>
      </c>
      <c r="AA45" s="225">
        <v>9.7485568947847678</v>
      </c>
      <c r="AB45" s="225">
        <v>12.798049684088751</v>
      </c>
      <c r="AC45" s="225">
        <v>9.7005879674032975</v>
      </c>
      <c r="AD45" s="225">
        <v>12.743463468584583</v>
      </c>
    </row>
    <row r="46" spans="1:30" x14ac:dyDescent="0.25">
      <c r="A46" s="93" t="s">
        <v>5212</v>
      </c>
      <c r="B46" s="184">
        <v>0.26654182272159799</v>
      </c>
      <c r="C46" s="184">
        <v>0.56367041198501877</v>
      </c>
      <c r="D46" s="184">
        <v>3.6204744069912607E-2</v>
      </c>
      <c r="E46" s="184">
        <v>0.13358302122347065</v>
      </c>
      <c r="F46" s="183">
        <v>1</v>
      </c>
      <c r="G46" s="187">
        <v>1602</v>
      </c>
      <c r="H46" s="93"/>
      <c r="I46" s="184">
        <v>0.245</v>
      </c>
      <c r="J46" s="184">
        <v>0.28899999999999998</v>
      </c>
      <c r="K46" s="184">
        <v>0.53900000000000003</v>
      </c>
      <c r="L46" s="184">
        <v>0.58799999999999997</v>
      </c>
      <c r="M46" s="184">
        <v>2.8000000000000001E-2</v>
      </c>
      <c r="N46" s="184">
        <v>4.7E-2</v>
      </c>
      <c r="O46" s="184">
        <v>0.11799999999999999</v>
      </c>
      <c r="P46" s="184">
        <v>0.151</v>
      </c>
      <c r="Q46" s="93"/>
      <c r="R46" s="225">
        <v>43.154625319278999</v>
      </c>
      <c r="S46" s="225">
        <v>85.112799448406832</v>
      </c>
      <c r="T46" s="225">
        <v>5.4560971848204645</v>
      </c>
      <c r="U46" s="225">
        <v>20.523205066413301</v>
      </c>
      <c r="V46" s="225"/>
      <c r="W46" s="225">
        <v>39.061363880611324</v>
      </c>
      <c r="X46" s="225">
        <v>47.247886757946674</v>
      </c>
      <c r="Y46" s="225">
        <v>79.56134128385051</v>
      </c>
      <c r="Z46" s="225">
        <v>90.664257612963155</v>
      </c>
      <c r="AA46" s="225">
        <v>4.0519126938179557</v>
      </c>
      <c r="AB46" s="225">
        <v>6.8602816758229732</v>
      </c>
      <c r="AC46" s="225">
        <v>17.773447730888385</v>
      </c>
      <c r="AD46" s="225">
        <v>23.272962401938216</v>
      </c>
    </row>
    <row r="47" spans="1:30" x14ac:dyDescent="0.25">
      <c r="A47" s="93" t="s">
        <v>5213</v>
      </c>
      <c r="B47" s="184" t="s">
        <v>143</v>
      </c>
      <c r="C47" s="184">
        <v>0.43669527896995708</v>
      </c>
      <c r="D47" s="184">
        <v>0.34334763948497854</v>
      </c>
      <c r="E47" s="184">
        <v>0.21995708154506438</v>
      </c>
      <c r="F47" s="183">
        <v>1</v>
      </c>
      <c r="G47" s="187">
        <v>932</v>
      </c>
      <c r="H47" s="93"/>
      <c r="I47" s="184" t="s">
        <v>143</v>
      </c>
      <c r="J47" s="184" t="s">
        <v>143</v>
      </c>
      <c r="K47" s="184">
        <v>0.40500000000000003</v>
      </c>
      <c r="L47" s="184">
        <v>0.46899999999999997</v>
      </c>
      <c r="M47" s="184">
        <v>0.314</v>
      </c>
      <c r="N47" s="184">
        <v>0.374</v>
      </c>
      <c r="O47" s="184">
        <v>0.19500000000000001</v>
      </c>
      <c r="P47" s="184">
        <v>0.248</v>
      </c>
      <c r="Q47" s="93"/>
      <c r="R47" s="225" t="s">
        <v>143</v>
      </c>
      <c r="S47" s="225">
        <v>22.560717746150864</v>
      </c>
      <c r="T47" s="225">
        <v>17.664722898889003</v>
      </c>
      <c r="U47" s="225">
        <v>11.225369475245563</v>
      </c>
      <c r="V47" s="225"/>
      <c r="W47" s="225" t="s">
        <v>143</v>
      </c>
      <c r="X47" s="225" t="s">
        <v>143</v>
      </c>
      <c r="Y47" s="225">
        <v>20.368862955755517</v>
      </c>
      <c r="Z47" s="225">
        <v>24.752572536546211</v>
      </c>
      <c r="AA47" s="225">
        <v>15.729246359813969</v>
      </c>
      <c r="AB47" s="225">
        <v>19.600199437964037</v>
      </c>
      <c r="AC47" s="225">
        <v>9.6887024031927265</v>
      </c>
      <c r="AD47" s="225">
        <v>12.762036547298399</v>
      </c>
    </row>
    <row r="48" spans="1:30" x14ac:dyDescent="0.25">
      <c r="A48" s="93" t="s">
        <v>5214</v>
      </c>
      <c r="B48" s="184" t="s">
        <v>143</v>
      </c>
      <c r="C48" s="184">
        <v>0.72661290322580641</v>
      </c>
      <c r="D48" s="184">
        <v>9.1935483870967741E-2</v>
      </c>
      <c r="E48" s="184">
        <v>0.18145161290322581</v>
      </c>
      <c r="F48" s="183">
        <v>1</v>
      </c>
      <c r="G48" s="187">
        <v>1240</v>
      </c>
      <c r="H48" s="93"/>
      <c r="I48" s="184" t="s">
        <v>143</v>
      </c>
      <c r="J48" s="184" t="s">
        <v>143</v>
      </c>
      <c r="K48" s="184">
        <v>0.70099999999999996</v>
      </c>
      <c r="L48" s="184">
        <v>0.751</v>
      </c>
      <c r="M48" s="184">
        <v>7.6999999999999999E-2</v>
      </c>
      <c r="N48" s="184">
        <v>0.109</v>
      </c>
      <c r="O48" s="184">
        <v>0.161</v>
      </c>
      <c r="P48" s="184">
        <v>0.20399999999999999</v>
      </c>
      <c r="Q48" s="93"/>
      <c r="R48" s="225" t="s">
        <v>143</v>
      </c>
      <c r="S48" s="225">
        <v>110.48172801856779</v>
      </c>
      <c r="T48" s="225">
        <v>15.174612472654271</v>
      </c>
      <c r="U48" s="225">
        <v>27.263586036186968</v>
      </c>
      <c r="V48" s="225"/>
      <c r="W48" s="225" t="s">
        <v>143</v>
      </c>
      <c r="X48" s="225" t="s">
        <v>143</v>
      </c>
      <c r="Y48" s="225">
        <v>103.26759519358343</v>
      </c>
      <c r="Z48" s="225">
        <v>117.69586084355215</v>
      </c>
      <c r="AA48" s="225">
        <v>12.388996431979105</v>
      </c>
      <c r="AB48" s="225">
        <v>17.960228513329437</v>
      </c>
      <c r="AC48" s="225">
        <v>23.701144127458537</v>
      </c>
      <c r="AD48" s="225">
        <v>30.826027944915399</v>
      </c>
    </row>
    <row r="49" spans="1:30" x14ac:dyDescent="0.25">
      <c r="A49" s="93" t="s">
        <v>5215</v>
      </c>
      <c r="B49" s="184">
        <v>7.0606902023006748E-2</v>
      </c>
      <c r="C49" s="184">
        <v>0.57477191590638632</v>
      </c>
      <c r="D49" s="184">
        <v>0.22332407774692584</v>
      </c>
      <c r="E49" s="184">
        <v>0.13129710432368108</v>
      </c>
      <c r="F49" s="183">
        <v>1</v>
      </c>
      <c r="G49" s="187">
        <v>2521</v>
      </c>
      <c r="H49" s="93"/>
      <c r="I49" s="184">
        <v>6.0999999999999999E-2</v>
      </c>
      <c r="J49" s="184">
        <v>8.1000000000000003E-2</v>
      </c>
      <c r="K49" s="184">
        <v>0.55500000000000005</v>
      </c>
      <c r="L49" s="184">
        <v>0.59399999999999997</v>
      </c>
      <c r="M49" s="184">
        <v>0.20699999999999999</v>
      </c>
      <c r="N49" s="184">
        <v>0.24</v>
      </c>
      <c r="O49" s="184">
        <v>0.11899999999999999</v>
      </c>
      <c r="P49" s="184">
        <v>0.14499999999999999</v>
      </c>
      <c r="Q49" s="93"/>
      <c r="R49" s="225">
        <v>5.3481240717039276</v>
      </c>
      <c r="S49" s="225">
        <v>43.548551512795946</v>
      </c>
      <c r="T49" s="225">
        <v>16.418712745348401</v>
      </c>
      <c r="U49" s="225">
        <v>9.9214882174979202</v>
      </c>
      <c r="V49" s="225"/>
      <c r="W49" s="225">
        <v>4.5624407318928881</v>
      </c>
      <c r="X49" s="225">
        <v>6.133807411514967</v>
      </c>
      <c r="Y49" s="225">
        <v>41.306241826702845</v>
      </c>
      <c r="Z49" s="225">
        <v>45.790861198889047</v>
      </c>
      <c r="AA49" s="225">
        <v>15.062458912195098</v>
      </c>
      <c r="AB49" s="225">
        <v>17.774966578501704</v>
      </c>
      <c r="AC49" s="225">
        <v>8.8526329658182146</v>
      </c>
      <c r="AD49" s="225">
        <v>10.990343469177626</v>
      </c>
    </row>
    <row r="50" spans="1:30" x14ac:dyDescent="0.25">
      <c r="A50" s="93" t="s">
        <v>5216</v>
      </c>
      <c r="B50" s="184">
        <v>0.31258741258741257</v>
      </c>
      <c r="C50" s="184">
        <v>0.59930069930069929</v>
      </c>
      <c r="D50" s="184">
        <v>2.7272727272727271E-2</v>
      </c>
      <c r="E50" s="184">
        <v>6.0839160839160841E-2</v>
      </c>
      <c r="F50" s="183">
        <v>1</v>
      </c>
      <c r="G50" s="187">
        <v>2860</v>
      </c>
      <c r="H50" s="93"/>
      <c r="I50" s="184">
        <v>0.29599999999999999</v>
      </c>
      <c r="J50" s="184">
        <v>0.33</v>
      </c>
      <c r="K50" s="184">
        <v>0.58099999999999996</v>
      </c>
      <c r="L50" s="184">
        <v>0.61699999999999999</v>
      </c>
      <c r="M50" s="184">
        <v>2.1999999999999999E-2</v>
      </c>
      <c r="N50" s="184">
        <v>3.4000000000000002E-2</v>
      </c>
      <c r="O50" s="184">
        <v>5.2999999999999999E-2</v>
      </c>
      <c r="P50" s="184">
        <v>7.0000000000000007E-2</v>
      </c>
      <c r="Q50" s="93"/>
      <c r="R50" s="225">
        <v>53.546976386942745</v>
      </c>
      <c r="S50" s="225">
        <v>97.978570967217252</v>
      </c>
      <c r="T50" s="225">
        <v>3.8834131872908051</v>
      </c>
      <c r="U50" s="225">
        <v>10.171552138182809</v>
      </c>
      <c r="V50" s="225"/>
      <c r="W50" s="225">
        <v>50.036853955603469</v>
      </c>
      <c r="X50" s="225">
        <v>57.057098818282022</v>
      </c>
      <c r="Y50" s="225">
        <v>93.340026081567984</v>
      </c>
      <c r="Z50" s="225">
        <v>102.61711585286652</v>
      </c>
      <c r="AA50" s="225">
        <v>3.021581672342331</v>
      </c>
      <c r="AB50" s="225">
        <v>4.7452447022392796</v>
      </c>
      <c r="AC50" s="225">
        <v>8.660189518063838</v>
      </c>
      <c r="AD50" s="225">
        <v>11.682914758301781</v>
      </c>
    </row>
    <row r="51" spans="1:30" x14ac:dyDescent="0.25">
      <c r="A51" s="93" t="s">
        <v>5217</v>
      </c>
      <c r="B51" s="184" t="s">
        <v>143</v>
      </c>
      <c r="C51" s="184">
        <v>0.50234741784037562</v>
      </c>
      <c r="D51" s="184">
        <v>0.38497652582159625</v>
      </c>
      <c r="E51" s="184">
        <v>0.11267605633802817</v>
      </c>
      <c r="F51" s="183">
        <v>1</v>
      </c>
      <c r="G51" s="187">
        <v>2343</v>
      </c>
      <c r="H51" s="93"/>
      <c r="I51" s="184" t="s">
        <v>143</v>
      </c>
      <c r="J51" s="184" t="s">
        <v>143</v>
      </c>
      <c r="K51" s="184">
        <v>0.48199999999999998</v>
      </c>
      <c r="L51" s="184">
        <v>0.52300000000000002</v>
      </c>
      <c r="M51" s="184">
        <v>0.36499999999999999</v>
      </c>
      <c r="N51" s="184">
        <v>0.40500000000000003</v>
      </c>
      <c r="O51" s="184">
        <v>0.10100000000000001</v>
      </c>
      <c r="P51" s="184">
        <v>0.126</v>
      </c>
      <c r="Q51" s="93"/>
      <c r="R51" s="225" t="s">
        <v>143</v>
      </c>
      <c r="S51" s="225">
        <v>35.489400233792992</v>
      </c>
      <c r="T51" s="225">
        <v>26.782666940632474</v>
      </c>
      <c r="U51" s="225">
        <v>7.9285715469784197</v>
      </c>
      <c r="V51" s="225"/>
      <c r="W51" s="225" t="s">
        <v>143</v>
      </c>
      <c r="X51" s="225" t="s">
        <v>143</v>
      </c>
      <c r="Y51" s="225">
        <v>33.461873917610362</v>
      </c>
      <c r="Z51" s="225">
        <v>37.516926549975622</v>
      </c>
      <c r="AA51" s="225">
        <v>25.034807022691243</v>
      </c>
      <c r="AB51" s="225">
        <v>28.530526858573705</v>
      </c>
      <c r="AC51" s="225">
        <v>6.9721506477856092</v>
      </c>
      <c r="AD51" s="225">
        <v>8.8849924461712302</v>
      </c>
    </row>
    <row r="52" spans="1:30" x14ac:dyDescent="0.25">
      <c r="A52" s="93" t="s">
        <v>5218</v>
      </c>
      <c r="B52" s="184" t="s">
        <v>143</v>
      </c>
      <c r="C52" s="184">
        <v>0.72983114446529085</v>
      </c>
      <c r="D52" s="184">
        <v>6.5666041275797379E-2</v>
      </c>
      <c r="E52" s="184">
        <v>0.20450281425891181</v>
      </c>
      <c r="F52" s="183">
        <v>1</v>
      </c>
      <c r="G52" s="187">
        <v>2665</v>
      </c>
      <c r="H52" s="93"/>
      <c r="I52" s="184" t="s">
        <v>143</v>
      </c>
      <c r="J52" s="184" t="s">
        <v>143</v>
      </c>
      <c r="K52" s="184">
        <v>0.71299999999999997</v>
      </c>
      <c r="L52" s="184">
        <v>0.746</v>
      </c>
      <c r="M52" s="184">
        <v>5.7000000000000002E-2</v>
      </c>
      <c r="N52" s="184">
        <v>7.5999999999999998E-2</v>
      </c>
      <c r="O52" s="184">
        <v>0.19</v>
      </c>
      <c r="P52" s="184">
        <v>0.22</v>
      </c>
      <c r="Q52" s="93"/>
      <c r="R52" s="225" t="s">
        <v>143</v>
      </c>
      <c r="S52" s="225">
        <v>129.79872650154306</v>
      </c>
      <c r="T52" s="225">
        <v>12.327218973473514</v>
      </c>
      <c r="U52" s="225">
        <v>36.405203985388702</v>
      </c>
      <c r="V52" s="225"/>
      <c r="W52" s="225" t="s">
        <v>143</v>
      </c>
      <c r="X52" s="225" t="s">
        <v>143</v>
      </c>
      <c r="Y52" s="225">
        <v>124.03017598762523</v>
      </c>
      <c r="Z52" s="225">
        <v>135.56727701546089</v>
      </c>
      <c r="AA52" s="225">
        <v>10.500792650866034</v>
      </c>
      <c r="AB52" s="225">
        <v>14.153645296080994</v>
      </c>
      <c r="AC52" s="225">
        <v>33.348725880610203</v>
      </c>
      <c r="AD52" s="225">
        <v>39.461682090167201</v>
      </c>
    </row>
    <row r="53" spans="1:30" x14ac:dyDescent="0.25">
      <c r="A53" s="93" t="s">
        <v>5219</v>
      </c>
      <c r="B53" s="184">
        <v>4.6995029371893357E-2</v>
      </c>
      <c r="C53" s="184">
        <v>0.50248531405332131</v>
      </c>
      <c r="D53" s="184">
        <v>0.30094893809308632</v>
      </c>
      <c r="E53" s="184">
        <v>0.14957071848169906</v>
      </c>
      <c r="F53" s="183">
        <v>1</v>
      </c>
      <c r="G53" s="187">
        <v>2213</v>
      </c>
      <c r="H53" s="93"/>
      <c r="I53" s="184">
        <v>3.9E-2</v>
      </c>
      <c r="J53" s="184">
        <v>5.7000000000000002E-2</v>
      </c>
      <c r="K53" s="184">
        <v>0.48199999999999998</v>
      </c>
      <c r="L53" s="184">
        <v>0.52300000000000002</v>
      </c>
      <c r="M53" s="184">
        <v>0.28199999999999997</v>
      </c>
      <c r="N53" s="184">
        <v>0.32</v>
      </c>
      <c r="O53" s="184">
        <v>0.13500000000000001</v>
      </c>
      <c r="P53" s="184">
        <v>0.16500000000000001</v>
      </c>
      <c r="Q53" s="93"/>
      <c r="R53" s="225">
        <v>4.0547901215300879</v>
      </c>
      <c r="S53" s="225">
        <v>40.720013892395869</v>
      </c>
      <c r="T53" s="225">
        <v>24.19017528861287</v>
      </c>
      <c r="U53" s="225">
        <v>11.758240676876458</v>
      </c>
      <c r="V53" s="225"/>
      <c r="W53" s="225">
        <v>3.2754845494477389</v>
      </c>
      <c r="X53" s="225">
        <v>4.8340956936124364</v>
      </c>
      <c r="Y53" s="225">
        <v>38.326634235991733</v>
      </c>
      <c r="Z53" s="225">
        <v>43.113393548800005</v>
      </c>
      <c r="AA53" s="225">
        <v>22.352968793320652</v>
      </c>
      <c r="AB53" s="225">
        <v>26.027381783905088</v>
      </c>
      <c r="AC53" s="225">
        <v>10.491509615720917</v>
      </c>
      <c r="AD53" s="225">
        <v>13.024971738031999</v>
      </c>
    </row>
    <row r="54" spans="1:30" x14ac:dyDescent="0.25">
      <c r="A54" s="93" t="s">
        <v>5220</v>
      </c>
      <c r="B54" s="184">
        <v>0.24925816023738873</v>
      </c>
      <c r="C54" s="184">
        <v>0.65096439169139464</v>
      </c>
      <c r="D54" s="184">
        <v>4.9332344213649855E-2</v>
      </c>
      <c r="E54" s="184">
        <v>5.0445103857566766E-2</v>
      </c>
      <c r="F54" s="183">
        <v>1</v>
      </c>
      <c r="G54" s="187">
        <v>2696</v>
      </c>
      <c r="H54" s="93"/>
      <c r="I54" s="184">
        <v>0.23300000000000001</v>
      </c>
      <c r="J54" s="184">
        <v>0.26600000000000001</v>
      </c>
      <c r="K54" s="184">
        <v>0.63300000000000001</v>
      </c>
      <c r="L54" s="184">
        <v>0.66900000000000004</v>
      </c>
      <c r="M54" s="184">
        <v>4.2000000000000003E-2</v>
      </c>
      <c r="N54" s="184">
        <v>5.8000000000000003E-2</v>
      </c>
      <c r="O54" s="184">
        <v>4.2999999999999997E-2</v>
      </c>
      <c r="P54" s="184">
        <v>5.8999999999999997E-2</v>
      </c>
      <c r="Q54" s="93"/>
      <c r="R54" s="225">
        <v>45.920018024725138</v>
      </c>
      <c r="S54" s="225">
        <v>105.68321272867702</v>
      </c>
      <c r="T54" s="225">
        <v>8.3660747490102043</v>
      </c>
      <c r="U54" s="225">
        <v>8.3262245241143589</v>
      </c>
      <c r="V54" s="225"/>
      <c r="W54" s="225">
        <v>42.448067845073119</v>
      </c>
      <c r="X54" s="225">
        <v>49.391968204377157</v>
      </c>
      <c r="Y54" s="225">
        <v>100.73869978468679</v>
      </c>
      <c r="Z54" s="225">
        <v>110.62772567266725</v>
      </c>
      <c r="AA54" s="225">
        <v>6.9442306121626576</v>
      </c>
      <c r="AB54" s="225">
        <v>9.7879188858577511</v>
      </c>
      <c r="AC54" s="225">
        <v>6.9268475131591769</v>
      </c>
      <c r="AD54" s="225">
        <v>9.7256015350695399</v>
      </c>
    </row>
    <row r="55" spans="1:30" x14ac:dyDescent="0.25">
      <c r="A55" s="93" t="s">
        <v>5221</v>
      </c>
      <c r="B55" s="184" t="s">
        <v>143</v>
      </c>
      <c r="C55" s="184">
        <v>0.47010797998419807</v>
      </c>
      <c r="D55" s="184">
        <v>0.39162496707927313</v>
      </c>
      <c r="E55" s="184">
        <v>0.13826705293652883</v>
      </c>
      <c r="F55" s="183">
        <v>1</v>
      </c>
      <c r="G55" s="187">
        <v>3797</v>
      </c>
      <c r="H55" s="93"/>
      <c r="I55" s="184" t="s">
        <v>143</v>
      </c>
      <c r="J55" s="184" t="s">
        <v>143</v>
      </c>
      <c r="K55" s="184">
        <v>0.45400000000000001</v>
      </c>
      <c r="L55" s="184">
        <v>0.48599999999999999</v>
      </c>
      <c r="M55" s="184">
        <v>0.376</v>
      </c>
      <c r="N55" s="184">
        <v>0.40699999999999997</v>
      </c>
      <c r="O55" s="184">
        <v>0.128</v>
      </c>
      <c r="P55" s="184">
        <v>0.15</v>
      </c>
      <c r="Q55" s="93"/>
      <c r="R55" s="225" t="s">
        <v>143</v>
      </c>
      <c r="S55" s="225">
        <v>67.259586824920333</v>
      </c>
      <c r="T55" s="225">
        <v>56.074537573847728</v>
      </c>
      <c r="U55" s="225">
        <v>19.607361556024987</v>
      </c>
      <c r="V55" s="225"/>
      <c r="W55" s="225" t="s">
        <v>143</v>
      </c>
      <c r="X55" s="225" t="s">
        <v>143</v>
      </c>
      <c r="Y55" s="225">
        <v>64.13932414838446</v>
      </c>
      <c r="Z55" s="225">
        <v>70.379849501456206</v>
      </c>
      <c r="AA55" s="225">
        <v>53.224396952693361</v>
      </c>
      <c r="AB55" s="225">
        <v>58.924678195002095</v>
      </c>
      <c r="AC55" s="225">
        <v>17.930120143859757</v>
      </c>
      <c r="AD55" s="225">
        <v>21.284602968190217</v>
      </c>
    </row>
    <row r="56" spans="1:30" x14ac:dyDescent="0.25">
      <c r="A56" s="93" t="s">
        <v>5222</v>
      </c>
      <c r="B56" s="184" t="s">
        <v>143</v>
      </c>
      <c r="C56" s="184">
        <v>0.75171323141802848</v>
      </c>
      <c r="D56" s="184">
        <v>0.12862414338429098</v>
      </c>
      <c r="E56" s="184">
        <v>0.11966262519768055</v>
      </c>
      <c r="F56" s="183">
        <v>1</v>
      </c>
      <c r="G56" s="187">
        <v>1897</v>
      </c>
      <c r="H56" s="93"/>
      <c r="I56" s="184" t="s">
        <v>143</v>
      </c>
      <c r="J56" s="184" t="s">
        <v>143</v>
      </c>
      <c r="K56" s="184">
        <v>0.73199999999999998</v>
      </c>
      <c r="L56" s="184">
        <v>0.77100000000000002</v>
      </c>
      <c r="M56" s="184">
        <v>0.114</v>
      </c>
      <c r="N56" s="184">
        <v>0.14399999999999999</v>
      </c>
      <c r="O56" s="184">
        <v>0.106</v>
      </c>
      <c r="P56" s="184">
        <v>0.13500000000000001</v>
      </c>
      <c r="Q56" s="93"/>
      <c r="R56" s="225" t="s">
        <v>143</v>
      </c>
      <c r="S56" s="225">
        <v>119.86729629085782</v>
      </c>
      <c r="T56" s="225">
        <v>23.228166033051036</v>
      </c>
      <c r="U56" s="225">
        <v>19.638652316141776</v>
      </c>
      <c r="V56" s="225"/>
      <c r="W56" s="225" t="s">
        <v>143</v>
      </c>
      <c r="X56" s="225" t="s">
        <v>143</v>
      </c>
      <c r="Y56" s="225">
        <v>113.64576889042857</v>
      </c>
      <c r="Z56" s="225">
        <v>126.08882369128708</v>
      </c>
      <c r="AA56" s="225">
        <v>20.313585365724609</v>
      </c>
      <c r="AB56" s="225">
        <v>26.142746700377462</v>
      </c>
      <c r="AC56" s="225">
        <v>17.083864571418282</v>
      </c>
      <c r="AD56" s="225">
        <v>22.193440060865271</v>
      </c>
    </row>
    <row r="57" spans="1:30" x14ac:dyDescent="0.25">
      <c r="A57" s="93" t="s">
        <v>5223</v>
      </c>
      <c r="B57" s="184">
        <v>8.8607594936708861E-2</v>
      </c>
      <c r="C57" s="184">
        <v>0.5621742367833209</v>
      </c>
      <c r="D57" s="184">
        <v>0.2479523454951601</v>
      </c>
      <c r="E57" s="184">
        <v>0.10126582278481013</v>
      </c>
      <c r="F57" s="183">
        <v>1</v>
      </c>
      <c r="G57" s="187">
        <v>1343</v>
      </c>
      <c r="H57" s="93"/>
      <c r="I57" s="184">
        <v>7.4999999999999997E-2</v>
      </c>
      <c r="J57" s="184">
        <v>0.105</v>
      </c>
      <c r="K57" s="184">
        <v>0.53600000000000003</v>
      </c>
      <c r="L57" s="184">
        <v>0.58799999999999997</v>
      </c>
      <c r="M57" s="184">
        <v>0.22600000000000001</v>
      </c>
      <c r="N57" s="184">
        <v>0.27200000000000002</v>
      </c>
      <c r="O57" s="184">
        <v>8.5999999999999993E-2</v>
      </c>
      <c r="P57" s="184">
        <v>0.11899999999999999</v>
      </c>
      <c r="Q57" s="93"/>
      <c r="R57" s="225">
        <v>5.7455300179377158</v>
      </c>
      <c r="S57" s="225">
        <v>36.906746531642355</v>
      </c>
      <c r="T57" s="225">
        <v>16.748931989920468</v>
      </c>
      <c r="U57" s="225">
        <v>6.5946767213095709</v>
      </c>
      <c r="V57" s="225"/>
      <c r="W57" s="225">
        <v>4.7132139464512166</v>
      </c>
      <c r="X57" s="225">
        <v>6.777846089424215</v>
      </c>
      <c r="Y57" s="225">
        <v>34.274125431850145</v>
      </c>
      <c r="Z57" s="225">
        <v>39.539367631434565</v>
      </c>
      <c r="AA57" s="225">
        <v>14.949973784295507</v>
      </c>
      <c r="AB57" s="225">
        <v>18.547890195545431</v>
      </c>
      <c r="AC57" s="225">
        <v>5.4863185486762767</v>
      </c>
      <c r="AD57" s="225">
        <v>7.7030348939428652</v>
      </c>
    </row>
    <row r="58" spans="1:30" x14ac:dyDescent="0.25">
      <c r="A58" s="93" t="s">
        <v>5224</v>
      </c>
      <c r="B58" s="184">
        <v>0.27061556329849012</v>
      </c>
      <c r="C58" s="184">
        <v>0.62485481997677117</v>
      </c>
      <c r="D58" s="184">
        <v>4.2973286875725901E-2</v>
      </c>
      <c r="E58" s="184">
        <v>6.1556329849012777E-2</v>
      </c>
      <c r="F58" s="183">
        <v>1</v>
      </c>
      <c r="G58" s="187">
        <v>1722</v>
      </c>
      <c r="H58" s="93"/>
      <c r="I58" s="184">
        <v>0.25</v>
      </c>
      <c r="J58" s="184">
        <v>0.29199999999999998</v>
      </c>
      <c r="K58" s="184">
        <v>0.60199999999999998</v>
      </c>
      <c r="L58" s="184">
        <v>0.64700000000000002</v>
      </c>
      <c r="M58" s="184">
        <v>3.4000000000000002E-2</v>
      </c>
      <c r="N58" s="184">
        <v>5.3999999999999999E-2</v>
      </c>
      <c r="O58" s="184">
        <v>5.0999999999999997E-2</v>
      </c>
      <c r="P58" s="184">
        <v>7.3999999999999996E-2</v>
      </c>
      <c r="Q58" s="93"/>
      <c r="R58" s="225">
        <v>42.179766393499605</v>
      </c>
      <c r="S58" s="225">
        <v>94.533217981380858</v>
      </c>
      <c r="T58" s="225">
        <v>6.4146185578488897</v>
      </c>
      <c r="U58" s="225">
        <v>9.3323620444398472</v>
      </c>
      <c r="V58" s="225"/>
      <c r="W58" s="225">
        <v>38.350044097886091</v>
      </c>
      <c r="X58" s="225">
        <v>46.00948868911312</v>
      </c>
      <c r="Y58" s="225">
        <v>88.884701795803096</v>
      </c>
      <c r="Z58" s="225">
        <v>100.18173416695862</v>
      </c>
      <c r="AA58" s="225">
        <v>4.9530774066961447</v>
      </c>
      <c r="AB58" s="225">
        <v>7.8761597090016346</v>
      </c>
      <c r="AC58" s="225">
        <v>7.5557413464717111</v>
      </c>
      <c r="AD58" s="225">
        <v>11.108982742407983</v>
      </c>
    </row>
    <row r="59" spans="1:30" x14ac:dyDescent="0.25">
      <c r="A59" s="93" t="s">
        <v>5225</v>
      </c>
      <c r="B59" s="184" t="s">
        <v>143</v>
      </c>
      <c r="C59" s="184">
        <v>0.5161904761904762</v>
      </c>
      <c r="D59" s="184">
        <v>0.39174603174603173</v>
      </c>
      <c r="E59" s="184">
        <v>9.2063492063492069E-2</v>
      </c>
      <c r="F59" s="183">
        <v>1</v>
      </c>
      <c r="G59" s="187">
        <v>1575</v>
      </c>
      <c r="H59" s="93"/>
      <c r="I59" s="184" t="s">
        <v>143</v>
      </c>
      <c r="J59" s="184" t="s">
        <v>143</v>
      </c>
      <c r="K59" s="184">
        <v>0.49199999999999999</v>
      </c>
      <c r="L59" s="184">
        <v>0.54100000000000004</v>
      </c>
      <c r="M59" s="184">
        <v>0.36799999999999999</v>
      </c>
      <c r="N59" s="184">
        <v>0.41599999999999998</v>
      </c>
      <c r="O59" s="184">
        <v>7.9000000000000001E-2</v>
      </c>
      <c r="P59" s="184">
        <v>0.107</v>
      </c>
      <c r="Q59" s="93"/>
      <c r="R59" s="225" t="s">
        <v>143</v>
      </c>
      <c r="S59" s="225">
        <v>40.189164749708823</v>
      </c>
      <c r="T59" s="225">
        <v>30.897069358171731</v>
      </c>
      <c r="U59" s="225">
        <v>7.3117781809093785</v>
      </c>
      <c r="V59" s="225"/>
      <c r="W59" s="225" t="s">
        <v>143</v>
      </c>
      <c r="X59" s="225" t="s">
        <v>143</v>
      </c>
      <c r="Y59" s="225">
        <v>37.42655348134506</v>
      </c>
      <c r="Z59" s="225">
        <v>42.951776018072586</v>
      </c>
      <c r="AA59" s="225">
        <v>28.459085773514524</v>
      </c>
      <c r="AB59" s="225">
        <v>33.335052942828938</v>
      </c>
      <c r="AC59" s="225">
        <v>6.1216463307786366</v>
      </c>
      <c r="AD59" s="225">
        <v>8.5019100310401203</v>
      </c>
    </row>
    <row r="60" spans="1:30" x14ac:dyDescent="0.25">
      <c r="A60" s="93" t="s">
        <v>5226</v>
      </c>
      <c r="B60" s="184" t="s">
        <v>143</v>
      </c>
      <c r="C60" s="184">
        <v>0.77601410934744264</v>
      </c>
      <c r="D60" s="184">
        <v>0.10405643738977072</v>
      </c>
      <c r="E60" s="184">
        <v>0.11992945326278659</v>
      </c>
      <c r="F60" s="183">
        <v>1</v>
      </c>
      <c r="G60" s="187">
        <v>1701</v>
      </c>
      <c r="H60" s="93"/>
      <c r="I60" s="184" t="s">
        <v>143</v>
      </c>
      <c r="J60" s="184" t="s">
        <v>143</v>
      </c>
      <c r="K60" s="184">
        <v>0.75600000000000001</v>
      </c>
      <c r="L60" s="184">
        <v>0.79500000000000004</v>
      </c>
      <c r="M60" s="184">
        <v>0.09</v>
      </c>
      <c r="N60" s="184">
        <v>0.11899999999999999</v>
      </c>
      <c r="O60" s="184">
        <v>0.105</v>
      </c>
      <c r="P60" s="184">
        <v>0.13600000000000001</v>
      </c>
      <c r="Q60" s="93"/>
      <c r="R60" s="225" t="s">
        <v>143</v>
      </c>
      <c r="S60" s="225">
        <v>144.38238810674935</v>
      </c>
      <c r="T60" s="225">
        <v>22.696794524835127</v>
      </c>
      <c r="U60" s="225">
        <v>22.215519151566916</v>
      </c>
      <c r="V60" s="225"/>
      <c r="W60" s="225" t="s">
        <v>143</v>
      </c>
      <c r="X60" s="225" t="s">
        <v>143</v>
      </c>
      <c r="Y60" s="225">
        <v>136.59335900298018</v>
      </c>
      <c r="Z60" s="225">
        <v>152.17141721051851</v>
      </c>
      <c r="AA60" s="225">
        <v>19.353043256049347</v>
      </c>
      <c r="AB60" s="225">
        <v>26.040545793620907</v>
      </c>
      <c r="AC60" s="225">
        <v>19.166940147187283</v>
      </c>
      <c r="AD60" s="225">
        <v>25.264098155946549</v>
      </c>
    </row>
    <row r="61" spans="1:30" x14ac:dyDescent="0.25">
      <c r="A61" s="93" t="s">
        <v>5227</v>
      </c>
      <c r="B61" s="184">
        <v>7.5535512965050733E-2</v>
      </c>
      <c r="C61" s="184">
        <v>0.46335963923337092</v>
      </c>
      <c r="D61" s="184">
        <v>0.20067643742953778</v>
      </c>
      <c r="E61" s="184">
        <v>0.26042841037204056</v>
      </c>
      <c r="F61" s="183">
        <v>1</v>
      </c>
      <c r="G61" s="187">
        <v>887</v>
      </c>
      <c r="H61" s="93"/>
      <c r="I61" s="184">
        <v>0.06</v>
      </c>
      <c r="J61" s="184">
        <v>9.5000000000000001E-2</v>
      </c>
      <c r="K61" s="184">
        <v>0.43099999999999999</v>
      </c>
      <c r="L61" s="184">
        <v>0.496</v>
      </c>
      <c r="M61" s="184">
        <v>0.17599999999999999</v>
      </c>
      <c r="N61" s="184">
        <v>0.22800000000000001</v>
      </c>
      <c r="O61" s="184">
        <v>0.23300000000000001</v>
      </c>
      <c r="P61" s="184">
        <v>0.28999999999999998</v>
      </c>
      <c r="Q61" s="93"/>
      <c r="R61" s="225">
        <v>5.8928658546757822</v>
      </c>
      <c r="S61" s="225">
        <v>34.689409229366518</v>
      </c>
      <c r="T61" s="225">
        <v>14.630359164474312</v>
      </c>
      <c r="U61" s="225">
        <v>19.322288456268602</v>
      </c>
      <c r="V61" s="225"/>
      <c r="W61" s="225">
        <v>4.4818066862970936</v>
      </c>
      <c r="X61" s="225">
        <v>7.3039250230544708</v>
      </c>
      <c r="Y61" s="225">
        <v>31.335648584295004</v>
      </c>
      <c r="Z61" s="225">
        <v>38.043169874438036</v>
      </c>
      <c r="AA61" s="225">
        <v>12.481039272702068</v>
      </c>
      <c r="AB61" s="225">
        <v>16.779679056246557</v>
      </c>
      <c r="AC61" s="225">
        <v>16.830514497969116</v>
      </c>
      <c r="AD61" s="225">
        <v>21.814062414568088</v>
      </c>
    </row>
    <row r="62" spans="1:30" x14ac:dyDescent="0.25">
      <c r="A62" s="93" t="s">
        <v>5228</v>
      </c>
      <c r="B62" s="184">
        <v>0.3139240506329114</v>
      </c>
      <c r="C62" s="184">
        <v>0.52742616033755274</v>
      </c>
      <c r="D62" s="184">
        <v>3.1223628691983123E-2</v>
      </c>
      <c r="E62" s="184">
        <v>0.12742616033755275</v>
      </c>
      <c r="F62" s="183">
        <v>1</v>
      </c>
      <c r="G62" s="187">
        <v>1185</v>
      </c>
      <c r="H62" s="93"/>
      <c r="I62" s="184">
        <v>0.28799999999999998</v>
      </c>
      <c r="J62" s="184">
        <v>0.34100000000000003</v>
      </c>
      <c r="K62" s="184">
        <v>0.499</v>
      </c>
      <c r="L62" s="184">
        <v>0.55600000000000005</v>
      </c>
      <c r="M62" s="184">
        <v>2.3E-2</v>
      </c>
      <c r="N62" s="184">
        <v>4.2999999999999997E-2</v>
      </c>
      <c r="O62" s="184">
        <v>0.11</v>
      </c>
      <c r="P62" s="184">
        <v>0.14799999999999999</v>
      </c>
      <c r="Q62" s="93"/>
      <c r="R62" s="225">
        <v>61.006513355514755</v>
      </c>
      <c r="S62" s="225">
        <v>93.824559590290605</v>
      </c>
      <c r="T62" s="225">
        <v>5.1809065971397059</v>
      </c>
      <c r="U62" s="225">
        <v>22.987409519593886</v>
      </c>
      <c r="V62" s="225"/>
      <c r="W62" s="225">
        <v>54.806954228982413</v>
      </c>
      <c r="X62" s="225">
        <v>67.206072482047105</v>
      </c>
      <c r="Y62" s="225">
        <v>86.468714118411825</v>
      </c>
      <c r="Z62" s="225">
        <v>101.18040506216938</v>
      </c>
      <c r="AA62" s="225">
        <v>3.5115044332686178</v>
      </c>
      <c r="AB62" s="225">
        <v>6.850308761010794</v>
      </c>
      <c r="AC62" s="225">
        <v>19.320859361031896</v>
      </c>
      <c r="AD62" s="225">
        <v>26.653959678155875</v>
      </c>
    </row>
    <row r="63" spans="1:30" x14ac:dyDescent="0.25">
      <c r="A63" s="93" t="s">
        <v>5229</v>
      </c>
      <c r="B63" s="184" t="s">
        <v>143</v>
      </c>
      <c r="C63" s="184">
        <v>0.37979539641943733</v>
      </c>
      <c r="D63" s="184">
        <v>0.35549872122762149</v>
      </c>
      <c r="E63" s="184">
        <v>0.26470588235294118</v>
      </c>
      <c r="F63" s="183">
        <v>1</v>
      </c>
      <c r="G63" s="187">
        <v>782</v>
      </c>
      <c r="H63" s="93"/>
      <c r="I63" s="184" t="s">
        <v>143</v>
      </c>
      <c r="J63" s="184" t="s">
        <v>143</v>
      </c>
      <c r="K63" s="184">
        <v>0.34599999999999997</v>
      </c>
      <c r="L63" s="184">
        <v>0.41399999999999998</v>
      </c>
      <c r="M63" s="184">
        <v>0.32300000000000001</v>
      </c>
      <c r="N63" s="184">
        <v>0.39</v>
      </c>
      <c r="O63" s="184">
        <v>0.23499999999999999</v>
      </c>
      <c r="P63" s="184">
        <v>0.29699999999999999</v>
      </c>
      <c r="Q63" s="93"/>
      <c r="R63" s="225" t="s">
        <v>143</v>
      </c>
      <c r="S63" s="225">
        <v>25.178518017658622</v>
      </c>
      <c r="T63" s="225">
        <v>23.555993902094738</v>
      </c>
      <c r="U63" s="225">
        <v>17.721250251091803</v>
      </c>
      <c r="V63" s="225"/>
      <c r="W63" s="225" t="s">
        <v>143</v>
      </c>
      <c r="X63" s="225" t="s">
        <v>143</v>
      </c>
      <c r="Y63" s="225">
        <v>22.314946651649773</v>
      </c>
      <c r="Z63" s="225">
        <v>28.04208938366747</v>
      </c>
      <c r="AA63" s="225">
        <v>20.786916428760097</v>
      </c>
      <c r="AB63" s="225">
        <v>26.325071375429378</v>
      </c>
      <c r="AC63" s="225">
        <v>15.307094657614542</v>
      </c>
      <c r="AD63" s="225">
        <v>20.135405844569064</v>
      </c>
    </row>
    <row r="64" spans="1:30" x14ac:dyDescent="0.25">
      <c r="A64" s="93" t="s">
        <v>5230</v>
      </c>
      <c r="B64" s="184" t="s">
        <v>143</v>
      </c>
      <c r="C64" s="184">
        <v>0.70991561181434604</v>
      </c>
      <c r="D64" s="184">
        <v>0.10548523206751055</v>
      </c>
      <c r="E64" s="184">
        <v>0.18459915611814345</v>
      </c>
      <c r="F64" s="183">
        <v>1</v>
      </c>
      <c r="G64" s="187">
        <v>948</v>
      </c>
      <c r="H64" s="93"/>
      <c r="I64" s="184" t="s">
        <v>143</v>
      </c>
      <c r="J64" s="184" t="s">
        <v>143</v>
      </c>
      <c r="K64" s="184">
        <v>0.68</v>
      </c>
      <c r="L64" s="184">
        <v>0.73799999999999999</v>
      </c>
      <c r="M64" s="184">
        <v>8.6999999999999994E-2</v>
      </c>
      <c r="N64" s="184">
        <v>0.127</v>
      </c>
      <c r="O64" s="184">
        <v>0.161</v>
      </c>
      <c r="P64" s="184">
        <v>0.21099999999999999</v>
      </c>
      <c r="Q64" s="93"/>
      <c r="R64" s="225" t="s">
        <v>143</v>
      </c>
      <c r="S64" s="225">
        <v>127.04737124388981</v>
      </c>
      <c r="T64" s="225">
        <v>19.914997046611248</v>
      </c>
      <c r="U64" s="225">
        <v>32.622803906756673</v>
      </c>
      <c r="V64" s="225"/>
      <c r="W64" s="225" t="s">
        <v>143</v>
      </c>
      <c r="X64" s="225" t="s">
        <v>143</v>
      </c>
      <c r="Y64" s="225">
        <v>117.44863136491679</v>
      </c>
      <c r="Z64" s="225">
        <v>136.64611112286283</v>
      </c>
      <c r="AA64" s="225">
        <v>16.011657625475443</v>
      </c>
      <c r="AB64" s="225">
        <v>23.818336467747052</v>
      </c>
      <c r="AC64" s="225">
        <v>27.789341639170019</v>
      </c>
      <c r="AD64" s="225">
        <v>37.456266174343327</v>
      </c>
    </row>
    <row r="65" spans="1:30" x14ac:dyDescent="0.25">
      <c r="A65" s="93" t="s">
        <v>5231</v>
      </c>
      <c r="B65" s="184">
        <v>5.1356589147286823E-2</v>
      </c>
      <c r="C65" s="184">
        <v>0.53536821705426352</v>
      </c>
      <c r="D65" s="184">
        <v>0.25290697674418605</v>
      </c>
      <c r="E65" s="184">
        <v>0.16036821705426357</v>
      </c>
      <c r="F65" s="183">
        <v>1</v>
      </c>
      <c r="G65" s="187">
        <v>2064</v>
      </c>
      <c r="H65" s="93"/>
      <c r="I65" s="184">
        <v>4.2999999999999997E-2</v>
      </c>
      <c r="J65" s="184">
        <v>6.2E-2</v>
      </c>
      <c r="K65" s="184">
        <v>0.51400000000000001</v>
      </c>
      <c r="L65" s="184">
        <v>0.55700000000000005</v>
      </c>
      <c r="M65" s="184">
        <v>0.23499999999999999</v>
      </c>
      <c r="N65" s="184">
        <v>0.27200000000000002</v>
      </c>
      <c r="O65" s="184">
        <v>0.14499999999999999</v>
      </c>
      <c r="P65" s="184">
        <v>0.17699999999999999</v>
      </c>
      <c r="Q65" s="93"/>
      <c r="R65" s="225">
        <v>3.9495263152699938</v>
      </c>
      <c r="S65" s="225">
        <v>40.816724669400827</v>
      </c>
      <c r="T65" s="225">
        <v>19.217651740397493</v>
      </c>
      <c r="U65" s="225">
        <v>12.212574409353477</v>
      </c>
      <c r="V65" s="225"/>
      <c r="W65" s="225">
        <v>3.1976469769561677</v>
      </c>
      <c r="X65" s="225">
        <v>4.7014056535838193</v>
      </c>
      <c r="Y65" s="225">
        <v>38.410073843809485</v>
      </c>
      <c r="Z65" s="225">
        <v>43.223375494992169</v>
      </c>
      <c r="AA65" s="225">
        <v>17.569029559055764</v>
      </c>
      <c r="AB65" s="225">
        <v>20.866273921739221</v>
      </c>
      <c r="AC65" s="225">
        <v>10.896897364961585</v>
      </c>
      <c r="AD65" s="225">
        <v>13.528251453745369</v>
      </c>
    </row>
    <row r="66" spans="1:30" x14ac:dyDescent="0.25">
      <c r="A66" s="93" t="s">
        <v>5232</v>
      </c>
      <c r="B66" s="184">
        <v>0.22732919254658385</v>
      </c>
      <c r="C66" s="184">
        <v>0.62070393374741206</v>
      </c>
      <c r="D66" s="184">
        <v>5.2587991718426499E-2</v>
      </c>
      <c r="E66" s="184">
        <v>9.9378881987577633E-2</v>
      </c>
      <c r="F66" s="183">
        <v>1.0000000000000002</v>
      </c>
      <c r="G66" s="187">
        <v>2415</v>
      </c>
      <c r="H66" s="93"/>
      <c r="I66" s="184">
        <v>0.21099999999999999</v>
      </c>
      <c r="J66" s="184">
        <v>0.24399999999999999</v>
      </c>
      <c r="K66" s="184">
        <v>0.60099999999999998</v>
      </c>
      <c r="L66" s="184">
        <v>0.64</v>
      </c>
      <c r="M66" s="184">
        <v>4.3999999999999997E-2</v>
      </c>
      <c r="N66" s="184">
        <v>6.2E-2</v>
      </c>
      <c r="O66" s="184">
        <v>8.7999999999999995E-2</v>
      </c>
      <c r="P66" s="184">
        <v>0.112</v>
      </c>
      <c r="Q66" s="93"/>
      <c r="R66" s="225">
        <v>39.225176985087209</v>
      </c>
      <c r="S66" s="225">
        <v>100.14065324445043</v>
      </c>
      <c r="T66" s="225">
        <v>7.6474957834383872</v>
      </c>
      <c r="U66" s="225">
        <v>16.16450633817033</v>
      </c>
      <c r="V66" s="225"/>
      <c r="W66" s="225">
        <v>35.943961058109558</v>
      </c>
      <c r="X66" s="225">
        <v>42.506392912064861</v>
      </c>
      <c r="Y66" s="225">
        <v>95.071146851943681</v>
      </c>
      <c r="Z66" s="225">
        <v>105.21015963695719</v>
      </c>
      <c r="AA66" s="225">
        <v>6.3174289712617853</v>
      </c>
      <c r="AB66" s="225">
        <v>8.9775625956149891</v>
      </c>
      <c r="AC66" s="225">
        <v>14.119414119155332</v>
      </c>
      <c r="AD66" s="225">
        <v>18.20959855718533</v>
      </c>
    </row>
    <row r="67" spans="1:30" x14ac:dyDescent="0.25">
      <c r="A67" s="93" t="s">
        <v>5233</v>
      </c>
      <c r="B67" s="184" t="s">
        <v>143</v>
      </c>
      <c r="C67" s="184">
        <v>0.3415069103878734</v>
      </c>
      <c r="D67" s="184">
        <v>0.37004012483281318</v>
      </c>
      <c r="E67" s="184">
        <v>0.28845296477931343</v>
      </c>
      <c r="F67" s="183">
        <v>1</v>
      </c>
      <c r="G67" s="187">
        <v>2243</v>
      </c>
      <c r="H67" s="93"/>
      <c r="I67" s="184" t="s">
        <v>143</v>
      </c>
      <c r="J67" s="184" t="s">
        <v>143</v>
      </c>
      <c r="K67" s="184">
        <v>0.32200000000000001</v>
      </c>
      <c r="L67" s="184">
        <v>0.36099999999999999</v>
      </c>
      <c r="M67" s="184">
        <v>0.35</v>
      </c>
      <c r="N67" s="184">
        <v>0.39</v>
      </c>
      <c r="O67" s="184">
        <v>0.27</v>
      </c>
      <c r="P67" s="184">
        <v>0.308</v>
      </c>
      <c r="Q67" s="93"/>
      <c r="R67" s="225" t="s">
        <v>143</v>
      </c>
      <c r="S67" s="225">
        <v>28.355898276529668</v>
      </c>
      <c r="T67" s="225">
        <v>30.534789960985712</v>
      </c>
      <c r="U67" s="225">
        <v>24.02525053605088</v>
      </c>
      <c r="V67" s="225"/>
      <c r="W67" s="225" t="s">
        <v>143</v>
      </c>
      <c r="X67" s="225" t="s">
        <v>143</v>
      </c>
      <c r="Y67" s="225">
        <v>26.347799385799874</v>
      </c>
      <c r="Z67" s="225">
        <v>30.363997167259463</v>
      </c>
      <c r="AA67" s="225">
        <v>28.457429017700825</v>
      </c>
      <c r="AB67" s="225">
        <v>32.612150904270599</v>
      </c>
      <c r="AC67" s="225">
        <v>22.173971614979965</v>
      </c>
      <c r="AD67" s="225">
        <v>25.876529457121794</v>
      </c>
    </row>
    <row r="68" spans="1:30" x14ac:dyDescent="0.25">
      <c r="A68" s="93" t="s">
        <v>5234</v>
      </c>
      <c r="B68" s="184" t="s">
        <v>143</v>
      </c>
      <c r="C68" s="184">
        <v>0.7378296146044625</v>
      </c>
      <c r="D68" s="184">
        <v>0.10750507099391481</v>
      </c>
      <c r="E68" s="184">
        <v>0.15466531440162271</v>
      </c>
      <c r="F68" s="183">
        <v>1</v>
      </c>
      <c r="G68" s="187">
        <v>1972</v>
      </c>
      <c r="H68" s="93"/>
      <c r="I68" s="184" t="s">
        <v>143</v>
      </c>
      <c r="J68" s="184" t="s">
        <v>143</v>
      </c>
      <c r="K68" s="184">
        <v>0.71799999999999997</v>
      </c>
      <c r="L68" s="184">
        <v>0.75700000000000001</v>
      </c>
      <c r="M68" s="184">
        <v>9.5000000000000001E-2</v>
      </c>
      <c r="N68" s="184">
        <v>0.122</v>
      </c>
      <c r="O68" s="184">
        <v>0.13900000000000001</v>
      </c>
      <c r="P68" s="184">
        <v>0.17100000000000001</v>
      </c>
      <c r="Q68" s="93"/>
      <c r="R68" s="225" t="s">
        <v>143</v>
      </c>
      <c r="S68" s="225">
        <v>120.01793220039471</v>
      </c>
      <c r="T68" s="225">
        <v>19.990836123084879</v>
      </c>
      <c r="U68" s="225">
        <v>24.61393734068028</v>
      </c>
      <c r="V68" s="225"/>
      <c r="W68" s="225" t="s">
        <v>143</v>
      </c>
      <c r="X68" s="225" t="s">
        <v>143</v>
      </c>
      <c r="Y68" s="225">
        <v>113.85097811938932</v>
      </c>
      <c r="Z68" s="225">
        <v>126.1848862814001</v>
      </c>
      <c r="AA68" s="225">
        <v>17.299802649885571</v>
      </c>
      <c r="AB68" s="225">
        <v>22.681869596284187</v>
      </c>
      <c r="AC68" s="225">
        <v>21.851533034333109</v>
      </c>
      <c r="AD68" s="225">
        <v>27.376341647027452</v>
      </c>
    </row>
    <row r="69" spans="1:30" x14ac:dyDescent="0.25">
      <c r="A69" s="93" t="s">
        <v>5235</v>
      </c>
      <c r="B69" s="184">
        <v>6.7026683608640406E-2</v>
      </c>
      <c r="C69" s="184">
        <v>0.5412960609911055</v>
      </c>
      <c r="D69" s="184">
        <v>0.25127064803049554</v>
      </c>
      <c r="E69" s="184">
        <v>0.14040660736975857</v>
      </c>
      <c r="F69" s="183">
        <v>1</v>
      </c>
      <c r="G69" s="187">
        <v>3148</v>
      </c>
      <c r="H69" s="93"/>
      <c r="I69" s="184">
        <v>5.8999999999999997E-2</v>
      </c>
      <c r="J69" s="184">
        <v>7.5999999999999998E-2</v>
      </c>
      <c r="K69" s="184">
        <v>0.52400000000000002</v>
      </c>
      <c r="L69" s="184">
        <v>0.55900000000000005</v>
      </c>
      <c r="M69" s="184">
        <v>0.23599999999999999</v>
      </c>
      <c r="N69" s="184">
        <v>0.26700000000000002</v>
      </c>
      <c r="O69" s="184">
        <v>0.129</v>
      </c>
      <c r="P69" s="184">
        <v>0.153</v>
      </c>
      <c r="Q69" s="93"/>
      <c r="R69" s="225">
        <v>5.4332331829852683</v>
      </c>
      <c r="S69" s="225">
        <v>42.439608948851387</v>
      </c>
      <c r="T69" s="225">
        <v>19.558935126543588</v>
      </c>
      <c r="U69" s="225">
        <v>10.997084519830175</v>
      </c>
      <c r="V69" s="225"/>
      <c r="W69" s="225">
        <v>4.7001163554696301</v>
      </c>
      <c r="X69" s="225">
        <v>6.1663500105009064</v>
      </c>
      <c r="Y69" s="225">
        <v>40.424527292060901</v>
      </c>
      <c r="Z69" s="225">
        <v>44.454690605641872</v>
      </c>
      <c r="AA69" s="225">
        <v>18.195881207397495</v>
      </c>
      <c r="AB69" s="225">
        <v>20.921989045689681</v>
      </c>
      <c r="AC69" s="225">
        <v>9.9718517019228798</v>
      </c>
      <c r="AD69" s="225">
        <v>12.022317337737469</v>
      </c>
    </row>
    <row r="70" spans="1:30" x14ac:dyDescent="0.25">
      <c r="A70" s="93" t="s">
        <v>5236</v>
      </c>
      <c r="B70" s="184">
        <v>0.28386540120793785</v>
      </c>
      <c r="C70" s="184">
        <v>0.61576071325855619</v>
      </c>
      <c r="D70" s="184">
        <v>4.5729076790336498E-2</v>
      </c>
      <c r="E70" s="184">
        <v>5.4644808743169397E-2</v>
      </c>
      <c r="F70" s="183">
        <v>0.99999999999999989</v>
      </c>
      <c r="G70" s="187">
        <v>3477</v>
      </c>
      <c r="H70" s="93"/>
      <c r="I70" s="184">
        <v>0.26900000000000002</v>
      </c>
      <c r="J70" s="184">
        <v>0.29899999999999999</v>
      </c>
      <c r="K70" s="184">
        <v>0.59899999999999998</v>
      </c>
      <c r="L70" s="184">
        <v>0.63200000000000001</v>
      </c>
      <c r="M70" s="184">
        <v>3.9E-2</v>
      </c>
      <c r="N70" s="184">
        <v>5.2999999999999999E-2</v>
      </c>
      <c r="O70" s="184">
        <v>4.8000000000000001E-2</v>
      </c>
      <c r="P70" s="184">
        <v>6.3E-2</v>
      </c>
      <c r="Q70" s="93"/>
      <c r="R70" s="225">
        <v>47.694328003286735</v>
      </c>
      <c r="S70" s="225">
        <v>96.08605624309557</v>
      </c>
      <c r="T70" s="225">
        <v>6.7675081517367595</v>
      </c>
      <c r="U70" s="225">
        <v>8.5986416193479815</v>
      </c>
      <c r="V70" s="225"/>
      <c r="W70" s="225">
        <v>44.718798716895336</v>
      </c>
      <c r="X70" s="225">
        <v>50.669857289678134</v>
      </c>
      <c r="Y70" s="225">
        <v>92.015927878903881</v>
      </c>
      <c r="Z70" s="225">
        <v>100.15618460728726</v>
      </c>
      <c r="AA70" s="225">
        <v>5.7155794698020799</v>
      </c>
      <c r="AB70" s="225">
        <v>7.819436833671439</v>
      </c>
      <c r="AC70" s="225">
        <v>7.3759720048512687</v>
      </c>
      <c r="AD70" s="225">
        <v>9.8213112338446944</v>
      </c>
    </row>
    <row r="71" spans="1:30" x14ac:dyDescent="0.25">
      <c r="A71" s="93" t="s">
        <v>5237</v>
      </c>
      <c r="B71" s="184" t="s">
        <v>143</v>
      </c>
      <c r="C71" s="184">
        <v>0.50697583022204751</v>
      </c>
      <c r="D71" s="184">
        <v>0.36863823933975243</v>
      </c>
      <c r="E71" s="184">
        <v>0.12438593043820004</v>
      </c>
      <c r="F71" s="183">
        <v>1</v>
      </c>
      <c r="G71" s="187">
        <v>5089</v>
      </c>
      <c r="H71" s="93"/>
      <c r="I71" s="184" t="s">
        <v>143</v>
      </c>
      <c r="J71" s="184" t="s">
        <v>143</v>
      </c>
      <c r="K71" s="184">
        <v>0.49299999999999999</v>
      </c>
      <c r="L71" s="184">
        <v>0.52100000000000002</v>
      </c>
      <c r="M71" s="184">
        <v>0.35499999999999998</v>
      </c>
      <c r="N71" s="184">
        <v>0.38200000000000001</v>
      </c>
      <c r="O71" s="184">
        <v>0.11600000000000001</v>
      </c>
      <c r="P71" s="184">
        <v>0.13400000000000001</v>
      </c>
      <c r="Q71" s="93"/>
      <c r="R71" s="225" t="s">
        <v>143</v>
      </c>
      <c r="S71" s="225">
        <v>64.991230856023961</v>
      </c>
      <c r="T71" s="225">
        <v>47.008216199783078</v>
      </c>
      <c r="U71" s="225">
        <v>16.007114617245627</v>
      </c>
      <c r="V71" s="225"/>
      <c r="W71" s="225" t="s">
        <v>143</v>
      </c>
      <c r="X71" s="225" t="s">
        <v>143</v>
      </c>
      <c r="Y71" s="225">
        <v>62.483384184434954</v>
      </c>
      <c r="Z71" s="225">
        <v>67.499077527612968</v>
      </c>
      <c r="AA71" s="225">
        <v>44.880991212043106</v>
      </c>
      <c r="AB71" s="225">
        <v>49.13544118752305</v>
      </c>
      <c r="AC71" s="225">
        <v>14.760112269820137</v>
      </c>
      <c r="AD71" s="225">
        <v>17.254116964671116</v>
      </c>
    </row>
    <row r="72" spans="1:30" x14ac:dyDescent="0.25">
      <c r="A72" s="93" t="s">
        <v>5238</v>
      </c>
      <c r="B72" s="184" t="s">
        <v>143</v>
      </c>
      <c r="C72" s="184">
        <v>0.74879406307977736</v>
      </c>
      <c r="D72" s="184">
        <v>7.9035250463821899E-2</v>
      </c>
      <c r="E72" s="184">
        <v>0.17217068645640074</v>
      </c>
      <c r="F72" s="183">
        <v>1</v>
      </c>
      <c r="G72" s="187">
        <v>2695</v>
      </c>
      <c r="H72" s="93"/>
      <c r="I72" s="184" t="s">
        <v>143</v>
      </c>
      <c r="J72" s="184" t="s">
        <v>143</v>
      </c>
      <c r="K72" s="184">
        <v>0.73199999999999998</v>
      </c>
      <c r="L72" s="184">
        <v>0.76500000000000001</v>
      </c>
      <c r="M72" s="184">
        <v>6.9000000000000006E-2</v>
      </c>
      <c r="N72" s="184">
        <v>0.09</v>
      </c>
      <c r="O72" s="184">
        <v>0.158</v>
      </c>
      <c r="P72" s="184">
        <v>0.187</v>
      </c>
      <c r="Q72" s="93"/>
      <c r="R72" s="225" t="s">
        <v>143</v>
      </c>
      <c r="S72" s="225">
        <v>113.1479013334333</v>
      </c>
      <c r="T72" s="225">
        <v>13.238681833468071</v>
      </c>
      <c r="U72" s="225">
        <v>25.990354763737731</v>
      </c>
      <c r="V72" s="225"/>
      <c r="W72" s="225" t="s">
        <v>143</v>
      </c>
      <c r="X72" s="225" t="s">
        <v>143</v>
      </c>
      <c r="Y72" s="225">
        <v>108.2111415730336</v>
      </c>
      <c r="Z72" s="225">
        <v>118.08466109383299</v>
      </c>
      <c r="AA72" s="225">
        <v>11.460766749711002</v>
      </c>
      <c r="AB72" s="225">
        <v>15.01659691722514</v>
      </c>
      <c r="AC72" s="225">
        <v>23.625473782312753</v>
      </c>
      <c r="AD72" s="225">
        <v>28.355235745162709</v>
      </c>
    </row>
    <row r="73" spans="1:30" x14ac:dyDescent="0.25">
      <c r="A73" s="93" t="s">
        <v>5239</v>
      </c>
      <c r="B73" s="184">
        <v>6.851851851851852E-2</v>
      </c>
      <c r="C73" s="184">
        <v>0.58148148148148149</v>
      </c>
      <c r="D73" s="184">
        <v>0.21234567901234569</v>
      </c>
      <c r="E73" s="184">
        <v>0.13765432098765432</v>
      </c>
      <c r="F73" s="183">
        <v>1</v>
      </c>
      <c r="G73" s="187">
        <v>1620</v>
      </c>
      <c r="H73" s="93"/>
      <c r="I73" s="184">
        <v>5.7000000000000002E-2</v>
      </c>
      <c r="J73" s="184">
        <v>8.2000000000000003E-2</v>
      </c>
      <c r="K73" s="184">
        <v>0.55700000000000005</v>
      </c>
      <c r="L73" s="184">
        <v>0.60499999999999998</v>
      </c>
      <c r="M73" s="184">
        <v>0.193</v>
      </c>
      <c r="N73" s="184">
        <v>0.23300000000000001</v>
      </c>
      <c r="O73" s="184">
        <v>0.122</v>
      </c>
      <c r="P73" s="184">
        <v>0.155</v>
      </c>
      <c r="Q73" s="93"/>
      <c r="R73" s="225">
        <v>4.9760400887952665</v>
      </c>
      <c r="S73" s="225">
        <v>42.78517493032934</v>
      </c>
      <c r="T73" s="225">
        <v>15.243092541681253</v>
      </c>
      <c r="U73" s="225">
        <v>10.163343326788505</v>
      </c>
      <c r="V73" s="225"/>
      <c r="W73" s="225">
        <v>4.0503226342521259</v>
      </c>
      <c r="X73" s="225">
        <v>5.9017575433384071</v>
      </c>
      <c r="Y73" s="225">
        <v>40.052902927892148</v>
      </c>
      <c r="Z73" s="225">
        <v>45.517446932766532</v>
      </c>
      <c r="AA73" s="225">
        <v>13.632261699534439</v>
      </c>
      <c r="AB73" s="225">
        <v>16.853923383828068</v>
      </c>
      <c r="AC73" s="225">
        <v>8.8293912223506492</v>
      </c>
      <c r="AD73" s="225">
        <v>11.497295431226361</v>
      </c>
    </row>
    <row r="74" spans="1:30" x14ac:dyDescent="0.25">
      <c r="A74" s="93" t="s">
        <v>5240</v>
      </c>
      <c r="B74" s="184">
        <v>0.29694541812719077</v>
      </c>
      <c r="C74" s="184">
        <v>0.58888332498748119</v>
      </c>
      <c r="D74" s="184">
        <v>3.8557836755132698E-2</v>
      </c>
      <c r="E74" s="184">
        <v>7.56134201301953E-2</v>
      </c>
      <c r="F74" s="183">
        <v>1</v>
      </c>
      <c r="G74" s="187">
        <v>1997</v>
      </c>
      <c r="H74" s="93"/>
      <c r="I74" s="184">
        <v>0.27700000000000002</v>
      </c>
      <c r="J74" s="184">
        <v>0.317</v>
      </c>
      <c r="K74" s="184">
        <v>0.56699999999999995</v>
      </c>
      <c r="L74" s="184">
        <v>0.61</v>
      </c>
      <c r="M74" s="184">
        <v>3.1E-2</v>
      </c>
      <c r="N74" s="184">
        <v>4.8000000000000001E-2</v>
      </c>
      <c r="O74" s="184">
        <v>6.5000000000000002E-2</v>
      </c>
      <c r="P74" s="184">
        <v>8.7999999999999995E-2</v>
      </c>
      <c r="Q74" s="93"/>
      <c r="R74" s="225">
        <v>53.636867596887974</v>
      </c>
      <c r="S74" s="225">
        <v>101.59773441192132</v>
      </c>
      <c r="T74" s="225">
        <v>5.6547486301767327</v>
      </c>
      <c r="U74" s="225">
        <v>13.10224830435434</v>
      </c>
      <c r="V74" s="225"/>
      <c r="W74" s="225">
        <v>49.319767367496603</v>
      </c>
      <c r="X74" s="225">
        <v>57.953967826279346</v>
      </c>
      <c r="Y74" s="225">
        <v>95.790940217507739</v>
      </c>
      <c r="Z74" s="225">
        <v>107.40452860633491</v>
      </c>
      <c r="AA74" s="225">
        <v>4.3916885394633276</v>
      </c>
      <c r="AB74" s="225">
        <v>6.9178087208901378</v>
      </c>
      <c r="AC74" s="225">
        <v>11.012406447362979</v>
      </c>
      <c r="AD74" s="225">
        <v>15.192090161345702</v>
      </c>
    </row>
    <row r="75" spans="1:30" x14ac:dyDescent="0.25">
      <c r="A75" s="93" t="s">
        <v>5241</v>
      </c>
      <c r="B75" s="184" t="s">
        <v>143</v>
      </c>
      <c r="C75" s="184">
        <v>0.52963818321785994</v>
      </c>
      <c r="D75" s="184">
        <v>0.33179368745188609</v>
      </c>
      <c r="E75" s="184">
        <v>0.13856812933025403</v>
      </c>
      <c r="F75" s="183">
        <v>1</v>
      </c>
      <c r="G75" s="187">
        <v>1299</v>
      </c>
      <c r="H75" s="93"/>
      <c r="I75" s="184" t="s">
        <v>143</v>
      </c>
      <c r="J75" s="184" t="s">
        <v>143</v>
      </c>
      <c r="K75" s="184">
        <v>0.502</v>
      </c>
      <c r="L75" s="184">
        <v>0.55700000000000005</v>
      </c>
      <c r="M75" s="184">
        <v>0.307</v>
      </c>
      <c r="N75" s="184">
        <v>0.35799999999999998</v>
      </c>
      <c r="O75" s="184">
        <v>0.121</v>
      </c>
      <c r="P75" s="184">
        <v>0.158</v>
      </c>
      <c r="Q75" s="93"/>
      <c r="R75" s="225" t="s">
        <v>143</v>
      </c>
      <c r="S75" s="225">
        <v>31.401093362091643</v>
      </c>
      <c r="T75" s="225">
        <v>19.227173700423794</v>
      </c>
      <c r="U75" s="225">
        <v>8.1976922736298157</v>
      </c>
      <c r="V75" s="225"/>
      <c r="W75" s="225" t="s">
        <v>143</v>
      </c>
      <c r="X75" s="225" t="s">
        <v>143</v>
      </c>
      <c r="Y75" s="225">
        <v>29.05466865823783</v>
      </c>
      <c r="Z75" s="225">
        <v>33.747518065945457</v>
      </c>
      <c r="AA75" s="225">
        <v>17.411938577689913</v>
      </c>
      <c r="AB75" s="225">
        <v>21.042408823157675</v>
      </c>
      <c r="AC75" s="225">
        <v>7.0000932577090254</v>
      </c>
      <c r="AD75" s="225">
        <v>9.395291289550606</v>
      </c>
    </row>
    <row r="76" spans="1:30" x14ac:dyDescent="0.25">
      <c r="A76" s="93" t="s">
        <v>5242</v>
      </c>
      <c r="B76" s="184" t="s">
        <v>143</v>
      </c>
      <c r="C76" s="184">
        <v>0.73622881355932202</v>
      </c>
      <c r="D76" s="184">
        <v>8.1038135593220345E-2</v>
      </c>
      <c r="E76" s="184">
        <v>0.18273305084745764</v>
      </c>
      <c r="F76" s="183">
        <v>1</v>
      </c>
      <c r="G76" s="187">
        <v>1888</v>
      </c>
      <c r="H76" s="93"/>
      <c r="I76" s="184" t="s">
        <v>143</v>
      </c>
      <c r="J76" s="184" t="s">
        <v>143</v>
      </c>
      <c r="K76" s="184">
        <v>0.71599999999999997</v>
      </c>
      <c r="L76" s="184">
        <v>0.75600000000000001</v>
      </c>
      <c r="M76" s="184">
        <v>7.0000000000000007E-2</v>
      </c>
      <c r="N76" s="184">
        <v>9.4E-2</v>
      </c>
      <c r="O76" s="184">
        <v>0.16600000000000001</v>
      </c>
      <c r="P76" s="184">
        <v>0.20100000000000001</v>
      </c>
      <c r="Q76" s="93"/>
      <c r="R76" s="225" t="s">
        <v>143</v>
      </c>
      <c r="S76" s="225">
        <v>140.34574957268623</v>
      </c>
      <c r="T76" s="225">
        <v>16.659359413636164</v>
      </c>
      <c r="U76" s="225">
        <v>34.750021411914076</v>
      </c>
      <c r="V76" s="225"/>
      <c r="W76" s="225" t="s">
        <v>143</v>
      </c>
      <c r="X76" s="225" t="s">
        <v>143</v>
      </c>
      <c r="Y76" s="225">
        <v>132.96759183768995</v>
      </c>
      <c r="Z76" s="225">
        <v>147.72390730768251</v>
      </c>
      <c r="AA76" s="225">
        <v>14.019573823549937</v>
      </c>
      <c r="AB76" s="225">
        <v>19.299145003722391</v>
      </c>
      <c r="AC76" s="225">
        <v>31.083100017549654</v>
      </c>
      <c r="AD76" s="225">
        <v>38.416942806278499</v>
      </c>
    </row>
    <row r="77" spans="1:30" x14ac:dyDescent="0.25">
      <c r="A77" s="93" t="s">
        <v>5243</v>
      </c>
      <c r="B77" s="184">
        <v>6.4039408866995079E-2</v>
      </c>
      <c r="C77" s="184">
        <v>0.50246305418719217</v>
      </c>
      <c r="D77" s="184">
        <v>0.25615763546798032</v>
      </c>
      <c r="E77" s="184">
        <v>0.17733990147783252</v>
      </c>
      <c r="F77" s="183">
        <v>1</v>
      </c>
      <c r="G77" s="187">
        <v>203</v>
      </c>
      <c r="H77" s="93"/>
      <c r="I77" s="184">
        <v>3.7999999999999999E-2</v>
      </c>
      <c r="J77" s="184">
        <v>0.106</v>
      </c>
      <c r="K77" s="184">
        <v>0.434</v>
      </c>
      <c r="L77" s="184">
        <v>0.57099999999999995</v>
      </c>
      <c r="M77" s="184">
        <v>0.20100000000000001</v>
      </c>
      <c r="N77" s="184">
        <v>0.32</v>
      </c>
      <c r="O77" s="184">
        <v>0.13100000000000001</v>
      </c>
      <c r="P77" s="184">
        <v>0.23599999999999999</v>
      </c>
      <c r="Q77" s="93"/>
      <c r="R77" s="225">
        <v>4.0311760637956455</v>
      </c>
      <c r="S77" s="225">
        <v>29.883445292961621</v>
      </c>
      <c r="T77" s="225">
        <v>15.161012043207798</v>
      </c>
      <c r="U77" s="225">
        <v>10.174577166686369</v>
      </c>
      <c r="V77" s="225"/>
      <c r="W77" s="225">
        <v>1.8398037932618716</v>
      </c>
      <c r="X77" s="225">
        <v>6.222548334329419</v>
      </c>
      <c r="Y77" s="225">
        <v>24.083997386190873</v>
      </c>
      <c r="Z77" s="225">
        <v>35.682893199732369</v>
      </c>
      <c r="AA77" s="225">
        <v>11.040202029090988</v>
      </c>
      <c r="AB77" s="225">
        <v>19.281822057324607</v>
      </c>
      <c r="AC77" s="225">
        <v>6.8508819589021552</v>
      </c>
      <c r="AD77" s="225">
        <v>13.498272374470583</v>
      </c>
    </row>
    <row r="78" spans="1:30" x14ac:dyDescent="0.25">
      <c r="A78" s="93" t="s">
        <v>5244</v>
      </c>
      <c r="B78" s="184">
        <v>0.21031746031746032</v>
      </c>
      <c r="C78" s="184">
        <v>0.69841269841269837</v>
      </c>
      <c r="D78" s="184">
        <v>5.9523809523809521E-2</v>
      </c>
      <c r="E78" s="184">
        <v>3.1746031746031744E-2</v>
      </c>
      <c r="F78" s="183">
        <v>1</v>
      </c>
      <c r="G78" s="187">
        <v>252</v>
      </c>
      <c r="H78" s="93"/>
      <c r="I78" s="184">
        <v>0.16500000000000001</v>
      </c>
      <c r="J78" s="184">
        <v>0.26500000000000001</v>
      </c>
      <c r="K78" s="184">
        <v>0.63900000000000001</v>
      </c>
      <c r="L78" s="184">
        <v>0.752</v>
      </c>
      <c r="M78" s="184">
        <v>3.5999999999999997E-2</v>
      </c>
      <c r="N78" s="184">
        <v>9.6000000000000002E-2</v>
      </c>
      <c r="O78" s="184">
        <v>1.6E-2</v>
      </c>
      <c r="P78" s="184">
        <v>6.0999999999999999E-2</v>
      </c>
      <c r="Q78" s="93"/>
      <c r="R78" s="225">
        <v>30.167467162214031</v>
      </c>
      <c r="S78" s="225">
        <v>83.23497986992642</v>
      </c>
      <c r="T78" s="225">
        <v>7.6696027666284188</v>
      </c>
      <c r="U78" s="225">
        <v>3.8735000209941508</v>
      </c>
      <c r="V78" s="225"/>
      <c r="W78" s="225">
        <v>22.045579369695687</v>
      </c>
      <c r="X78" s="225">
        <v>38.289354954732374</v>
      </c>
      <c r="Y78" s="225">
        <v>70.937797428648963</v>
      </c>
      <c r="Z78" s="225">
        <v>95.532162311203876</v>
      </c>
      <c r="AA78" s="225">
        <v>3.7882482451038015</v>
      </c>
      <c r="AB78" s="225">
        <v>11.550957288153036</v>
      </c>
      <c r="AC78" s="225">
        <v>1.1893014518583769</v>
      </c>
      <c r="AD78" s="225">
        <v>6.5576985901299247</v>
      </c>
    </row>
    <row r="79" spans="1:30" x14ac:dyDescent="0.25">
      <c r="A79" s="93" t="s">
        <v>5245</v>
      </c>
      <c r="B79" s="184" t="s">
        <v>143</v>
      </c>
      <c r="C79" s="184">
        <v>0.44474393530997303</v>
      </c>
      <c r="D79" s="184">
        <v>0.36118598382749328</v>
      </c>
      <c r="E79" s="184">
        <v>0.19407008086253369</v>
      </c>
      <c r="F79" s="183">
        <v>1</v>
      </c>
      <c r="G79" s="187">
        <v>371</v>
      </c>
      <c r="H79" s="93"/>
      <c r="I79" s="184" t="s">
        <v>143</v>
      </c>
      <c r="J79" s="184" t="s">
        <v>143</v>
      </c>
      <c r="K79" s="184">
        <v>0.39500000000000002</v>
      </c>
      <c r="L79" s="184">
        <v>0.496</v>
      </c>
      <c r="M79" s="184">
        <v>0.314</v>
      </c>
      <c r="N79" s="184">
        <v>0.41099999999999998</v>
      </c>
      <c r="O79" s="184">
        <v>0.157</v>
      </c>
      <c r="P79" s="184">
        <v>0.23699999999999999</v>
      </c>
      <c r="Q79" s="93"/>
      <c r="R79" s="225" t="s">
        <v>143</v>
      </c>
      <c r="S79" s="225">
        <v>50.980839113900899</v>
      </c>
      <c r="T79" s="225">
        <v>42.20571403358575</v>
      </c>
      <c r="U79" s="225">
        <v>21.5153900536707</v>
      </c>
      <c r="V79" s="225"/>
      <c r="W79" s="225" t="s">
        <v>143</v>
      </c>
      <c r="X79" s="225" t="s">
        <v>143</v>
      </c>
      <c r="Y79" s="225">
        <v>43.201887347063398</v>
      </c>
      <c r="Z79" s="225">
        <v>58.7597908807384</v>
      </c>
      <c r="AA79" s="225">
        <v>35.059518021970504</v>
      </c>
      <c r="AB79" s="225">
        <v>49.351910045200995</v>
      </c>
      <c r="AC79" s="225">
        <v>16.545588506108146</v>
      </c>
      <c r="AD79" s="225">
        <v>26.485191601233254</v>
      </c>
    </row>
    <row r="80" spans="1:30" x14ac:dyDescent="0.25">
      <c r="A80" s="93" t="s">
        <v>5246</v>
      </c>
      <c r="B80" s="184" t="s">
        <v>143</v>
      </c>
      <c r="C80" s="184">
        <v>0.70987654320987659</v>
      </c>
      <c r="D80" s="184">
        <v>8.6419753086419748E-2</v>
      </c>
      <c r="E80" s="184">
        <v>0.20370370370370369</v>
      </c>
      <c r="F80" s="183">
        <v>1</v>
      </c>
      <c r="G80" s="187">
        <v>162</v>
      </c>
      <c r="H80" s="93"/>
      <c r="I80" s="184" t="s">
        <v>143</v>
      </c>
      <c r="J80" s="184" t="s">
        <v>143</v>
      </c>
      <c r="K80" s="184">
        <v>0.63600000000000001</v>
      </c>
      <c r="L80" s="184">
        <v>0.77400000000000002</v>
      </c>
      <c r="M80" s="184">
        <v>5.1999999999999998E-2</v>
      </c>
      <c r="N80" s="184">
        <v>0.14000000000000001</v>
      </c>
      <c r="O80" s="184">
        <v>0.14899999999999999</v>
      </c>
      <c r="P80" s="184">
        <v>0.27200000000000002</v>
      </c>
      <c r="Q80" s="93"/>
      <c r="R80" s="225" t="s">
        <v>143</v>
      </c>
      <c r="S80" s="225">
        <v>76.913639546793362</v>
      </c>
      <c r="T80" s="225">
        <v>10.707978448715622</v>
      </c>
      <c r="U80" s="225">
        <v>21.132300195223671</v>
      </c>
      <c r="V80" s="225"/>
      <c r="W80" s="225" t="s">
        <v>143</v>
      </c>
      <c r="X80" s="225" t="s">
        <v>143</v>
      </c>
      <c r="Y80" s="225">
        <v>62.856061162250519</v>
      </c>
      <c r="Z80" s="225">
        <v>90.971217931336213</v>
      </c>
      <c r="AA80" s="225">
        <v>5.0987963163082046</v>
      </c>
      <c r="AB80" s="225">
        <v>16.317160581123041</v>
      </c>
      <c r="AC80" s="225">
        <v>13.922124080667793</v>
      </c>
      <c r="AD80" s="225">
        <v>28.342476309779549</v>
      </c>
    </row>
    <row r="81" spans="1:30" x14ac:dyDescent="0.25">
      <c r="A81" s="93" t="s">
        <v>5247</v>
      </c>
      <c r="B81" s="184">
        <v>8.2508250825082508E-2</v>
      </c>
      <c r="C81" s="184">
        <v>0.45709570957095708</v>
      </c>
      <c r="D81" s="184">
        <v>0.19306930693069307</v>
      </c>
      <c r="E81" s="184">
        <v>0.26732673267326734</v>
      </c>
      <c r="F81" s="183">
        <v>1</v>
      </c>
      <c r="G81" s="187">
        <v>606</v>
      </c>
      <c r="H81" s="93"/>
      <c r="I81" s="184">
        <v>6.3E-2</v>
      </c>
      <c r="J81" s="184">
        <v>0.107</v>
      </c>
      <c r="K81" s="184">
        <v>0.41799999999999998</v>
      </c>
      <c r="L81" s="184">
        <v>0.497</v>
      </c>
      <c r="M81" s="184">
        <v>0.16400000000000001</v>
      </c>
      <c r="N81" s="184">
        <v>0.22600000000000001</v>
      </c>
      <c r="O81" s="184">
        <v>0.23400000000000001</v>
      </c>
      <c r="P81" s="184">
        <v>0.30399999999999999</v>
      </c>
      <c r="Q81" s="93"/>
      <c r="R81" s="225">
        <v>5.6798319578055247</v>
      </c>
      <c r="S81" s="225">
        <v>32.726923282110235</v>
      </c>
      <c r="T81" s="225">
        <v>13.760702869829053</v>
      </c>
      <c r="U81" s="225">
        <v>18.665613625190939</v>
      </c>
      <c r="V81" s="225"/>
      <c r="W81" s="225">
        <v>4.1054628620066991</v>
      </c>
      <c r="X81" s="225">
        <v>7.2542010536043504</v>
      </c>
      <c r="Y81" s="225">
        <v>28.872837601880708</v>
      </c>
      <c r="Z81" s="225">
        <v>36.581008962339766</v>
      </c>
      <c r="AA81" s="225">
        <v>11.267235106345911</v>
      </c>
      <c r="AB81" s="225">
        <v>16.254170633312196</v>
      </c>
      <c r="AC81" s="225">
        <v>15.791255774081401</v>
      </c>
      <c r="AD81" s="225">
        <v>21.539971476300476</v>
      </c>
    </row>
    <row r="82" spans="1:30" x14ac:dyDescent="0.25">
      <c r="A82" s="93" t="s">
        <v>5248</v>
      </c>
      <c r="B82" s="184">
        <v>0.27737226277372262</v>
      </c>
      <c r="C82" s="184">
        <v>0.56934306569343063</v>
      </c>
      <c r="D82" s="184">
        <v>2.9197080291970802E-2</v>
      </c>
      <c r="E82" s="184">
        <v>0.12408759124087591</v>
      </c>
      <c r="F82" s="183">
        <v>0.99999999999999989</v>
      </c>
      <c r="G82" s="187">
        <v>822</v>
      </c>
      <c r="H82" s="93"/>
      <c r="I82" s="184">
        <v>0.248</v>
      </c>
      <c r="J82" s="184">
        <v>0.309</v>
      </c>
      <c r="K82" s="184">
        <v>0.53500000000000003</v>
      </c>
      <c r="L82" s="184">
        <v>0.60299999999999998</v>
      </c>
      <c r="M82" s="184">
        <v>0.02</v>
      </c>
      <c r="N82" s="184">
        <v>4.2999999999999997E-2</v>
      </c>
      <c r="O82" s="184">
        <v>0.10299999999999999</v>
      </c>
      <c r="P82" s="184">
        <v>0.14799999999999999</v>
      </c>
      <c r="Q82" s="93"/>
      <c r="R82" s="225">
        <v>49.390482466408415</v>
      </c>
      <c r="S82" s="225">
        <v>96.010114453970374</v>
      </c>
      <c r="T82" s="225">
        <v>5.0604139337776113</v>
      </c>
      <c r="U82" s="225">
        <v>20.865298946676283</v>
      </c>
      <c r="V82" s="225"/>
      <c r="W82" s="225">
        <v>42.979391834942874</v>
      </c>
      <c r="X82" s="225">
        <v>55.801573097873955</v>
      </c>
      <c r="Y82" s="225">
        <v>87.311498997190441</v>
      </c>
      <c r="Z82" s="225">
        <v>104.70872991075031</v>
      </c>
      <c r="AA82" s="225">
        <v>3.0358267030234733</v>
      </c>
      <c r="AB82" s="225">
        <v>7.0850011645317492</v>
      </c>
      <c r="AC82" s="225">
        <v>16.815992947513323</v>
      </c>
      <c r="AD82" s="225">
        <v>24.914604945839244</v>
      </c>
    </row>
    <row r="83" spans="1:30" x14ac:dyDescent="0.25">
      <c r="A83" s="93" t="s">
        <v>5249</v>
      </c>
      <c r="B83" s="184" t="s">
        <v>143</v>
      </c>
      <c r="C83" s="184">
        <v>0.55748373101952275</v>
      </c>
      <c r="D83" s="184">
        <v>0.30802603036876358</v>
      </c>
      <c r="E83" s="184">
        <v>0.13449023861171366</v>
      </c>
      <c r="F83" s="183">
        <v>1</v>
      </c>
      <c r="G83" s="187">
        <v>461</v>
      </c>
      <c r="H83" s="93"/>
      <c r="I83" s="184" t="s">
        <v>143</v>
      </c>
      <c r="J83" s="184" t="s">
        <v>143</v>
      </c>
      <c r="K83" s="184">
        <v>0.51200000000000001</v>
      </c>
      <c r="L83" s="184">
        <v>0.60199999999999998</v>
      </c>
      <c r="M83" s="184">
        <v>0.26800000000000002</v>
      </c>
      <c r="N83" s="184">
        <v>0.35199999999999998</v>
      </c>
      <c r="O83" s="184">
        <v>0.106</v>
      </c>
      <c r="P83" s="184">
        <v>0.16900000000000001</v>
      </c>
      <c r="Q83" s="93"/>
      <c r="R83" s="225" t="s">
        <v>143</v>
      </c>
      <c r="S83" s="225">
        <v>30.213665597615769</v>
      </c>
      <c r="T83" s="225">
        <v>16.915548841229086</v>
      </c>
      <c r="U83" s="225">
        <v>7.3016275883272019</v>
      </c>
      <c r="V83" s="225"/>
      <c r="W83" s="225" t="s">
        <v>143</v>
      </c>
      <c r="X83" s="225" t="s">
        <v>143</v>
      </c>
      <c r="Y83" s="225">
        <v>26.519699307863551</v>
      </c>
      <c r="Z83" s="225">
        <v>33.907631887367991</v>
      </c>
      <c r="AA83" s="225">
        <v>14.133287043657431</v>
      </c>
      <c r="AB83" s="225">
        <v>19.697810638800743</v>
      </c>
      <c r="AC83" s="225">
        <v>5.4841046315169297</v>
      </c>
      <c r="AD83" s="225">
        <v>9.1191505451374741</v>
      </c>
    </row>
    <row r="84" spans="1:30" x14ac:dyDescent="0.25">
      <c r="A84" s="93" t="s">
        <v>5250</v>
      </c>
      <c r="B84" s="184" t="s">
        <v>143</v>
      </c>
      <c r="C84" s="184">
        <v>0.73184357541899436</v>
      </c>
      <c r="D84" s="184">
        <v>6.7039106145251395E-2</v>
      </c>
      <c r="E84" s="184">
        <v>0.2011173184357542</v>
      </c>
      <c r="F84" s="183">
        <v>1</v>
      </c>
      <c r="G84" s="187">
        <v>716</v>
      </c>
      <c r="H84" s="93"/>
      <c r="I84" s="184" t="s">
        <v>143</v>
      </c>
      <c r="J84" s="184" t="s">
        <v>143</v>
      </c>
      <c r="K84" s="184">
        <v>0.69799999999999995</v>
      </c>
      <c r="L84" s="184">
        <v>0.76300000000000001</v>
      </c>
      <c r="M84" s="184">
        <v>5.0999999999999997E-2</v>
      </c>
      <c r="N84" s="184">
        <v>8.7999999999999995E-2</v>
      </c>
      <c r="O84" s="184">
        <v>0.17299999999999999</v>
      </c>
      <c r="P84" s="184">
        <v>0.23200000000000001</v>
      </c>
      <c r="Q84" s="93"/>
      <c r="R84" s="225" t="s">
        <v>143</v>
      </c>
      <c r="S84" s="225">
        <v>134.54493587462952</v>
      </c>
      <c r="T84" s="225">
        <v>13.832113153883615</v>
      </c>
      <c r="U84" s="225">
        <v>36.517404863453933</v>
      </c>
      <c r="V84" s="225"/>
      <c r="W84" s="225" t="s">
        <v>143</v>
      </c>
      <c r="X84" s="225" t="s">
        <v>143</v>
      </c>
      <c r="Y84" s="225">
        <v>123.02479515949695</v>
      </c>
      <c r="Z84" s="225">
        <v>146.0650765897621</v>
      </c>
      <c r="AA84" s="225">
        <v>9.9189857699841415</v>
      </c>
      <c r="AB84" s="225">
        <v>17.74524053778309</v>
      </c>
      <c r="AC84" s="225">
        <v>30.552895402423125</v>
      </c>
      <c r="AD84" s="225">
        <v>42.481914324484741</v>
      </c>
    </row>
    <row r="85" spans="1:30" x14ac:dyDescent="0.25">
      <c r="A85" s="93" t="s">
        <v>5251</v>
      </c>
      <c r="B85" s="184">
        <v>6.2548262548262554E-2</v>
      </c>
      <c r="C85" s="184">
        <v>0.54903474903474903</v>
      </c>
      <c r="D85" s="184">
        <v>0.22007722007722008</v>
      </c>
      <c r="E85" s="184">
        <v>0.16833976833976835</v>
      </c>
      <c r="F85" s="183">
        <v>1</v>
      </c>
      <c r="G85" s="187">
        <v>1295</v>
      </c>
      <c r="H85" s="93"/>
      <c r="I85" s="184">
        <v>5.0999999999999997E-2</v>
      </c>
      <c r="J85" s="184">
        <v>7.6999999999999999E-2</v>
      </c>
      <c r="K85" s="184">
        <v>0.52200000000000002</v>
      </c>
      <c r="L85" s="184">
        <v>0.57599999999999996</v>
      </c>
      <c r="M85" s="184">
        <v>0.19800000000000001</v>
      </c>
      <c r="N85" s="184">
        <v>0.24299999999999999</v>
      </c>
      <c r="O85" s="184">
        <v>0.14899999999999999</v>
      </c>
      <c r="P85" s="184">
        <v>0.19</v>
      </c>
      <c r="Q85" s="93"/>
      <c r="R85" s="225">
        <v>4.9978384167811187</v>
      </c>
      <c r="S85" s="225">
        <v>42.617271239865268</v>
      </c>
      <c r="T85" s="225">
        <v>16.15284681090932</v>
      </c>
      <c r="U85" s="225">
        <v>12.932494072294151</v>
      </c>
      <c r="V85" s="225"/>
      <c r="W85" s="225">
        <v>3.9094202726821194</v>
      </c>
      <c r="X85" s="225">
        <v>6.086256560880118</v>
      </c>
      <c r="Y85" s="225">
        <v>39.484657058691539</v>
      </c>
      <c r="Z85" s="225">
        <v>45.749885421038996</v>
      </c>
      <c r="AA85" s="225">
        <v>14.277495157422214</v>
      </c>
      <c r="AB85" s="225">
        <v>18.028198464396429</v>
      </c>
      <c r="AC85" s="225">
        <v>11.215731989992852</v>
      </c>
      <c r="AD85" s="225">
        <v>14.64925615459545</v>
      </c>
    </row>
    <row r="86" spans="1:30" x14ac:dyDescent="0.25">
      <c r="A86" s="93" t="s">
        <v>5252</v>
      </c>
      <c r="B86" s="184">
        <v>0.27335423197492165</v>
      </c>
      <c r="C86" s="184">
        <v>0.60062695924764886</v>
      </c>
      <c r="D86" s="184">
        <v>5.0156739811912224E-2</v>
      </c>
      <c r="E86" s="184">
        <v>7.586206896551724E-2</v>
      </c>
      <c r="F86" s="183">
        <v>1</v>
      </c>
      <c r="G86" s="187">
        <v>1595</v>
      </c>
      <c r="H86" s="93"/>
      <c r="I86" s="184">
        <v>0.252</v>
      </c>
      <c r="J86" s="184">
        <v>0.29599999999999999</v>
      </c>
      <c r="K86" s="184">
        <v>0.57599999999999996</v>
      </c>
      <c r="L86" s="184">
        <v>0.624</v>
      </c>
      <c r="M86" s="184">
        <v>0.04</v>
      </c>
      <c r="N86" s="184">
        <v>6.2E-2</v>
      </c>
      <c r="O86" s="184">
        <v>6.4000000000000001E-2</v>
      </c>
      <c r="P86" s="184">
        <v>0.09</v>
      </c>
      <c r="Q86" s="93"/>
      <c r="R86" s="225">
        <v>51.55619654077227</v>
      </c>
      <c r="S86" s="225">
        <v>106.9131237738865</v>
      </c>
      <c r="T86" s="225">
        <v>7.7109507175821292</v>
      </c>
      <c r="U86" s="225">
        <v>13.182274083376928</v>
      </c>
      <c r="V86" s="225"/>
      <c r="W86" s="225">
        <v>46.71677227991988</v>
      </c>
      <c r="X86" s="225">
        <v>56.395620801624659</v>
      </c>
      <c r="Y86" s="225">
        <v>100.14287954405791</v>
      </c>
      <c r="Z86" s="225">
        <v>113.68336800371509</v>
      </c>
      <c r="AA86" s="225">
        <v>6.0212141399670163</v>
      </c>
      <c r="AB86" s="225">
        <v>9.4006872951972422</v>
      </c>
      <c r="AC86" s="225">
        <v>10.833432519429767</v>
      </c>
      <c r="AD86" s="225">
        <v>15.531115647324089</v>
      </c>
    </row>
    <row r="87" spans="1:30" x14ac:dyDescent="0.25">
      <c r="A87" s="93" t="s">
        <v>5253</v>
      </c>
      <c r="B87" s="184" t="s">
        <v>143</v>
      </c>
      <c r="C87" s="184">
        <v>0.5177610333692142</v>
      </c>
      <c r="D87" s="184">
        <v>0.36060279870828849</v>
      </c>
      <c r="E87" s="184">
        <v>0.1216361679224973</v>
      </c>
      <c r="F87" s="183">
        <v>1</v>
      </c>
      <c r="G87" s="187">
        <v>929</v>
      </c>
      <c r="H87" s="93"/>
      <c r="I87" s="184" t="s">
        <v>143</v>
      </c>
      <c r="J87" s="184" t="s">
        <v>143</v>
      </c>
      <c r="K87" s="184">
        <v>0.48599999999999999</v>
      </c>
      <c r="L87" s="184">
        <v>0.55000000000000004</v>
      </c>
      <c r="M87" s="184">
        <v>0.33</v>
      </c>
      <c r="N87" s="184">
        <v>0.39200000000000002</v>
      </c>
      <c r="O87" s="184">
        <v>0.10199999999999999</v>
      </c>
      <c r="P87" s="184">
        <v>0.14399999999999999</v>
      </c>
      <c r="Q87" s="93"/>
      <c r="R87" s="225" t="s">
        <v>143</v>
      </c>
      <c r="S87" s="225">
        <v>29.150361091076025</v>
      </c>
      <c r="T87" s="225">
        <v>19.48149916395036</v>
      </c>
      <c r="U87" s="225">
        <v>6.8859414678800892</v>
      </c>
      <c r="V87" s="225"/>
      <c r="W87" s="225" t="s">
        <v>143</v>
      </c>
      <c r="X87" s="225" t="s">
        <v>143</v>
      </c>
      <c r="Y87" s="225">
        <v>26.54524265714398</v>
      </c>
      <c r="Z87" s="225">
        <v>31.75547952500807</v>
      </c>
      <c r="AA87" s="225">
        <v>17.395298678995644</v>
      </c>
      <c r="AB87" s="225">
        <v>21.567699648905077</v>
      </c>
      <c r="AC87" s="225">
        <v>5.6163026957687441</v>
      </c>
      <c r="AD87" s="225">
        <v>8.1555802399914334</v>
      </c>
    </row>
    <row r="88" spans="1:30" x14ac:dyDescent="0.25">
      <c r="A88" s="93" t="s">
        <v>5254</v>
      </c>
      <c r="B88" s="184" t="s">
        <v>143</v>
      </c>
      <c r="C88" s="184">
        <v>0.74716713881019825</v>
      </c>
      <c r="D88" s="184">
        <v>0.11331444759206799</v>
      </c>
      <c r="E88" s="184">
        <v>0.1395184135977337</v>
      </c>
      <c r="F88" s="183">
        <v>1</v>
      </c>
      <c r="G88" s="187">
        <v>1412</v>
      </c>
      <c r="H88" s="93"/>
      <c r="I88" s="184" t="s">
        <v>143</v>
      </c>
      <c r="J88" s="184" t="s">
        <v>143</v>
      </c>
      <c r="K88" s="184">
        <v>0.72399999999999998</v>
      </c>
      <c r="L88" s="184">
        <v>0.76900000000000002</v>
      </c>
      <c r="M88" s="184">
        <v>9.8000000000000004E-2</v>
      </c>
      <c r="N88" s="184">
        <v>0.13100000000000001</v>
      </c>
      <c r="O88" s="184">
        <v>0.122</v>
      </c>
      <c r="P88" s="184">
        <v>0.159</v>
      </c>
      <c r="Q88" s="93"/>
      <c r="R88" s="225" t="s">
        <v>143</v>
      </c>
      <c r="S88" s="225">
        <v>141.25352136812774</v>
      </c>
      <c r="T88" s="225">
        <v>22.46865738083752</v>
      </c>
      <c r="U88" s="225">
        <v>26.553166343519994</v>
      </c>
      <c r="V88" s="225"/>
      <c r="W88" s="225" t="s">
        <v>143</v>
      </c>
      <c r="X88" s="225" t="s">
        <v>143</v>
      </c>
      <c r="Y88" s="225">
        <v>132.72980235028095</v>
      </c>
      <c r="Z88" s="225">
        <v>149.77724038597452</v>
      </c>
      <c r="AA88" s="225">
        <v>18.987102849656928</v>
      </c>
      <c r="AB88" s="225">
        <v>25.950211912018112</v>
      </c>
      <c r="AC88" s="225">
        <v>22.845170194684457</v>
      </c>
      <c r="AD88" s="225">
        <v>30.261162492355531</v>
      </c>
    </row>
    <row r="89" spans="1:30" x14ac:dyDescent="0.25">
      <c r="A89" s="93" t="s">
        <v>5255</v>
      </c>
      <c r="B89" s="184">
        <v>5.1610057344508159E-2</v>
      </c>
      <c r="C89" s="184">
        <v>0.49625055138950153</v>
      </c>
      <c r="D89" s="184">
        <v>0.26643140714600794</v>
      </c>
      <c r="E89" s="184">
        <v>0.18570798411998235</v>
      </c>
      <c r="F89" s="183">
        <v>0.99999999999999989</v>
      </c>
      <c r="G89" s="187">
        <v>2267</v>
      </c>
      <c r="H89" s="93"/>
      <c r="I89" s="184">
        <v>4.2999999999999997E-2</v>
      </c>
      <c r="J89" s="184">
        <v>6.0999999999999999E-2</v>
      </c>
      <c r="K89" s="184">
        <v>0.47599999999999998</v>
      </c>
      <c r="L89" s="184">
        <v>0.51700000000000002</v>
      </c>
      <c r="M89" s="184">
        <v>0.249</v>
      </c>
      <c r="N89" s="184">
        <v>0.28499999999999998</v>
      </c>
      <c r="O89" s="184">
        <v>0.17</v>
      </c>
      <c r="P89" s="184">
        <v>0.20200000000000001</v>
      </c>
      <c r="Q89" s="93"/>
      <c r="R89" s="225">
        <v>4.0371062613575193</v>
      </c>
      <c r="S89" s="225">
        <v>36.719907861488565</v>
      </c>
      <c r="T89" s="225">
        <v>18.859892643088028</v>
      </c>
      <c r="U89" s="225">
        <v>13.396584170842148</v>
      </c>
      <c r="V89" s="225"/>
      <c r="W89" s="225">
        <v>3.3055742738075278</v>
      </c>
      <c r="X89" s="225">
        <v>4.7686382489075108</v>
      </c>
      <c r="Y89" s="225">
        <v>34.574146637389873</v>
      </c>
      <c r="Z89" s="225">
        <v>38.865669085587257</v>
      </c>
      <c r="AA89" s="225">
        <v>17.355792272360432</v>
      </c>
      <c r="AB89" s="225">
        <v>20.363993013815623</v>
      </c>
      <c r="AC89" s="225">
        <v>12.116881428727199</v>
      </c>
      <c r="AD89" s="225">
        <v>14.676286912957098</v>
      </c>
    </row>
    <row r="90" spans="1:30" x14ac:dyDescent="0.25">
      <c r="A90" s="93" t="s">
        <v>5256</v>
      </c>
      <c r="B90" s="184">
        <v>0.28603387663790347</v>
      </c>
      <c r="C90" s="184">
        <v>0.5931607542345797</v>
      </c>
      <c r="D90" s="184">
        <v>5.2412911473314158E-2</v>
      </c>
      <c r="E90" s="184">
        <v>6.8392457654202626E-2</v>
      </c>
      <c r="F90" s="183">
        <v>1</v>
      </c>
      <c r="G90" s="187">
        <v>3129</v>
      </c>
      <c r="H90" s="93"/>
      <c r="I90" s="184">
        <v>0.27</v>
      </c>
      <c r="J90" s="184">
        <v>0.30199999999999999</v>
      </c>
      <c r="K90" s="184">
        <v>0.57599999999999996</v>
      </c>
      <c r="L90" s="184">
        <v>0.61</v>
      </c>
      <c r="M90" s="184">
        <v>4.4999999999999998E-2</v>
      </c>
      <c r="N90" s="184">
        <v>6.0999999999999999E-2</v>
      </c>
      <c r="O90" s="184">
        <v>0.06</v>
      </c>
      <c r="P90" s="184">
        <v>7.8E-2</v>
      </c>
      <c r="Q90" s="93"/>
      <c r="R90" s="225">
        <v>57.712437760928267</v>
      </c>
      <c r="S90" s="225">
        <v>105.14991701350995</v>
      </c>
      <c r="T90" s="225">
        <v>8.6873288787274241</v>
      </c>
      <c r="U90" s="225">
        <v>12.311881021404428</v>
      </c>
      <c r="V90" s="225"/>
      <c r="W90" s="225">
        <v>53.931374244904802</v>
      </c>
      <c r="X90" s="225">
        <v>61.493501276951733</v>
      </c>
      <c r="Y90" s="225">
        <v>100.36608391072734</v>
      </c>
      <c r="Z90" s="225">
        <v>109.93375011629256</v>
      </c>
      <c r="AA90" s="225">
        <v>7.3577307036081239</v>
      </c>
      <c r="AB90" s="225">
        <v>10.016927053846723</v>
      </c>
      <c r="AC90" s="225">
        <v>10.662300215523343</v>
      </c>
      <c r="AD90" s="225">
        <v>13.961461827285513</v>
      </c>
    </row>
    <row r="91" spans="1:30" x14ac:dyDescent="0.25">
      <c r="A91" s="93" t="s">
        <v>5257</v>
      </c>
      <c r="B91" s="184" t="s">
        <v>143</v>
      </c>
      <c r="C91" s="184">
        <v>0.49961389961389963</v>
      </c>
      <c r="D91" s="184">
        <v>0.36061776061776063</v>
      </c>
      <c r="E91" s="184">
        <v>0.13976833976833977</v>
      </c>
      <c r="F91" s="183">
        <v>1</v>
      </c>
      <c r="G91" s="187">
        <v>2590</v>
      </c>
      <c r="H91" s="93"/>
      <c r="I91" s="184" t="s">
        <v>143</v>
      </c>
      <c r="J91" s="184" t="s">
        <v>143</v>
      </c>
      <c r="K91" s="184">
        <v>0.48</v>
      </c>
      <c r="L91" s="184">
        <v>0.51900000000000002</v>
      </c>
      <c r="M91" s="184">
        <v>0.34200000000000003</v>
      </c>
      <c r="N91" s="184">
        <v>0.379</v>
      </c>
      <c r="O91" s="184">
        <v>0.127</v>
      </c>
      <c r="P91" s="184">
        <v>0.154</v>
      </c>
      <c r="Q91" s="93"/>
      <c r="R91" s="225" t="s">
        <v>143</v>
      </c>
      <c r="S91" s="225">
        <v>43.541121740637713</v>
      </c>
      <c r="T91" s="225">
        <v>30.431277506500823</v>
      </c>
      <c r="U91" s="225">
        <v>12.064682215569727</v>
      </c>
      <c r="V91" s="225"/>
      <c r="W91" s="225" t="s">
        <v>143</v>
      </c>
      <c r="X91" s="225" t="s">
        <v>143</v>
      </c>
      <c r="Y91" s="225">
        <v>41.168718291984881</v>
      </c>
      <c r="Z91" s="225">
        <v>45.913525189290546</v>
      </c>
      <c r="AA91" s="225">
        <v>28.479623544001392</v>
      </c>
      <c r="AB91" s="225">
        <v>32.382931469000255</v>
      </c>
      <c r="AC91" s="225">
        <v>10.821835201845012</v>
      </c>
      <c r="AD91" s="225">
        <v>13.307529229294442</v>
      </c>
    </row>
    <row r="92" spans="1:30" x14ac:dyDescent="0.25">
      <c r="A92" s="93" t="s">
        <v>5258</v>
      </c>
      <c r="B92" s="184" t="s">
        <v>143</v>
      </c>
      <c r="C92" s="184">
        <v>0.63376835236541595</v>
      </c>
      <c r="D92" s="184">
        <v>0.1068515497553018</v>
      </c>
      <c r="E92" s="184">
        <v>0.25938009787928223</v>
      </c>
      <c r="F92" s="183">
        <v>1</v>
      </c>
      <c r="G92" s="187">
        <v>2452</v>
      </c>
      <c r="H92" s="93"/>
      <c r="I92" s="184" t="s">
        <v>143</v>
      </c>
      <c r="J92" s="184" t="s">
        <v>143</v>
      </c>
      <c r="K92" s="184">
        <v>0.61499999999999999</v>
      </c>
      <c r="L92" s="184">
        <v>0.65300000000000002</v>
      </c>
      <c r="M92" s="184">
        <v>9.5000000000000001E-2</v>
      </c>
      <c r="N92" s="184">
        <v>0.12</v>
      </c>
      <c r="O92" s="184">
        <v>0.24199999999999999</v>
      </c>
      <c r="P92" s="184">
        <v>0.27700000000000002</v>
      </c>
      <c r="Q92" s="93"/>
      <c r="R92" s="225" t="s">
        <v>143</v>
      </c>
      <c r="S92" s="225">
        <v>115.39403897168393</v>
      </c>
      <c r="T92" s="225">
        <v>21.166968266790089</v>
      </c>
      <c r="U92" s="225">
        <v>46.165490151746532</v>
      </c>
      <c r="V92" s="225"/>
      <c r="W92" s="225" t="s">
        <v>143</v>
      </c>
      <c r="X92" s="225" t="s">
        <v>143</v>
      </c>
      <c r="Y92" s="225">
        <v>109.65665469718989</v>
      </c>
      <c r="Z92" s="225">
        <v>121.13142324617796</v>
      </c>
      <c r="AA92" s="225">
        <v>18.603876920012244</v>
      </c>
      <c r="AB92" s="225">
        <v>23.730059613567935</v>
      </c>
      <c r="AC92" s="225">
        <v>42.57755186505733</v>
      </c>
      <c r="AD92" s="225">
        <v>49.753428438435733</v>
      </c>
    </row>
    <row r="93" spans="1:30" x14ac:dyDescent="0.25">
      <c r="A93" s="93" t="s">
        <v>5259</v>
      </c>
      <c r="B93" s="184">
        <v>8.2631812140008865E-2</v>
      </c>
      <c r="C93" s="184">
        <v>0.51395657953035001</v>
      </c>
      <c r="D93" s="184">
        <v>0.24856003544528135</v>
      </c>
      <c r="E93" s="184">
        <v>0.15485157288435977</v>
      </c>
      <c r="F93" s="183">
        <v>1</v>
      </c>
      <c r="G93" s="187">
        <v>4514</v>
      </c>
      <c r="H93" s="93"/>
      <c r="I93" s="184">
        <v>7.4999999999999997E-2</v>
      </c>
      <c r="J93" s="184">
        <v>9.0999999999999998E-2</v>
      </c>
      <c r="K93" s="184">
        <v>0.499</v>
      </c>
      <c r="L93" s="184">
        <v>0.52900000000000003</v>
      </c>
      <c r="M93" s="184">
        <v>0.23599999999999999</v>
      </c>
      <c r="N93" s="184">
        <v>0.26100000000000001</v>
      </c>
      <c r="O93" s="184">
        <v>0.14499999999999999</v>
      </c>
      <c r="P93" s="184">
        <v>0.16600000000000001</v>
      </c>
      <c r="Q93" s="93"/>
      <c r="R93" s="225">
        <v>6.3972030110949669</v>
      </c>
      <c r="S93" s="225">
        <v>39.393738983800858</v>
      </c>
      <c r="T93" s="225">
        <v>18.66237670576691</v>
      </c>
      <c r="U93" s="225">
        <v>11.830590563337916</v>
      </c>
      <c r="V93" s="225"/>
      <c r="W93" s="225">
        <v>5.7479831633932132</v>
      </c>
      <c r="X93" s="225">
        <v>7.0464228587967206</v>
      </c>
      <c r="Y93" s="225">
        <v>37.790717724800921</v>
      </c>
      <c r="Z93" s="225">
        <v>40.996760242800796</v>
      </c>
      <c r="AA93" s="225">
        <v>17.57036675847629</v>
      </c>
      <c r="AB93" s="225">
        <v>19.75438665305753</v>
      </c>
      <c r="AC93" s="225">
        <v>10.953541461975764</v>
      </c>
      <c r="AD93" s="225">
        <v>12.707639664700068</v>
      </c>
    </row>
    <row r="94" spans="1:30" x14ac:dyDescent="0.25">
      <c r="A94" s="93" t="s">
        <v>5260</v>
      </c>
      <c r="B94" s="184">
        <v>0.32066205893052019</v>
      </c>
      <c r="C94" s="184">
        <v>0.54292469989086944</v>
      </c>
      <c r="D94" s="184">
        <v>3.492178974172426E-2</v>
      </c>
      <c r="E94" s="184">
        <v>0.10149145143688613</v>
      </c>
      <c r="F94" s="183">
        <v>1</v>
      </c>
      <c r="G94" s="187">
        <v>5498</v>
      </c>
      <c r="H94" s="93"/>
      <c r="I94" s="184">
        <v>0.308</v>
      </c>
      <c r="J94" s="184">
        <v>0.33300000000000002</v>
      </c>
      <c r="K94" s="184">
        <v>0.53</v>
      </c>
      <c r="L94" s="184">
        <v>0.55600000000000005</v>
      </c>
      <c r="M94" s="184">
        <v>0.03</v>
      </c>
      <c r="N94" s="184">
        <v>0.04</v>
      </c>
      <c r="O94" s="184">
        <v>9.4E-2</v>
      </c>
      <c r="P94" s="184">
        <v>0.11</v>
      </c>
      <c r="Q94" s="93"/>
      <c r="R94" s="225">
        <v>57.689964126510198</v>
      </c>
      <c r="S94" s="225">
        <v>92.931705528318219</v>
      </c>
      <c r="T94" s="225">
        <v>5.4960237151017965</v>
      </c>
      <c r="U94" s="225">
        <v>17.568238397365409</v>
      </c>
      <c r="V94" s="225"/>
      <c r="W94" s="225">
        <v>54.997002381244407</v>
      </c>
      <c r="X94" s="225">
        <v>60.382925871775988</v>
      </c>
      <c r="Y94" s="225">
        <v>89.597842052057942</v>
      </c>
      <c r="Z94" s="225">
        <v>96.265569004578495</v>
      </c>
      <c r="AA94" s="225">
        <v>4.7186066761120822</v>
      </c>
      <c r="AB94" s="225">
        <v>6.2734407540915109</v>
      </c>
      <c r="AC94" s="225">
        <v>16.110541639043856</v>
      </c>
      <c r="AD94" s="225">
        <v>19.025935155686962</v>
      </c>
    </row>
    <row r="95" spans="1:30" x14ac:dyDescent="0.25">
      <c r="A95" s="93" t="s">
        <v>5261</v>
      </c>
      <c r="B95" s="184" t="s">
        <v>143</v>
      </c>
      <c r="C95" s="184">
        <v>0.47736165455561769</v>
      </c>
      <c r="D95" s="184">
        <v>0.37758524315259923</v>
      </c>
      <c r="E95" s="184">
        <v>0.14505310229178311</v>
      </c>
      <c r="F95" s="183">
        <v>1</v>
      </c>
      <c r="G95" s="187">
        <v>3578</v>
      </c>
      <c r="H95" s="93"/>
      <c r="I95" s="184" t="s">
        <v>143</v>
      </c>
      <c r="J95" s="184" t="s">
        <v>143</v>
      </c>
      <c r="K95" s="184">
        <v>0.46100000000000002</v>
      </c>
      <c r="L95" s="184">
        <v>0.49399999999999999</v>
      </c>
      <c r="M95" s="184">
        <v>0.36199999999999999</v>
      </c>
      <c r="N95" s="184">
        <v>0.39400000000000002</v>
      </c>
      <c r="O95" s="184">
        <v>0.13400000000000001</v>
      </c>
      <c r="P95" s="184">
        <v>0.157</v>
      </c>
      <c r="Q95" s="93"/>
      <c r="R95" s="225" t="s">
        <v>143</v>
      </c>
      <c r="S95" s="225">
        <v>29.120848452539569</v>
      </c>
      <c r="T95" s="225">
        <v>22.872109626683088</v>
      </c>
      <c r="U95" s="225">
        <v>8.9389950610021582</v>
      </c>
      <c r="V95" s="225"/>
      <c r="W95" s="225" t="s">
        <v>143</v>
      </c>
      <c r="X95" s="225" t="s">
        <v>143</v>
      </c>
      <c r="Y95" s="225">
        <v>27.739776954986628</v>
      </c>
      <c r="Z95" s="225">
        <v>30.50191995009251</v>
      </c>
      <c r="AA95" s="225">
        <v>21.652461309819742</v>
      </c>
      <c r="AB95" s="225">
        <v>24.091757943546433</v>
      </c>
      <c r="AC95" s="225">
        <v>8.1699335272213798</v>
      </c>
      <c r="AD95" s="225">
        <v>9.7080565947829367</v>
      </c>
    </row>
    <row r="96" spans="1:30" x14ac:dyDescent="0.25">
      <c r="A96" s="93" t="s">
        <v>5262</v>
      </c>
      <c r="B96" s="184" t="s">
        <v>143</v>
      </c>
      <c r="C96" s="184">
        <v>0.70282588878760255</v>
      </c>
      <c r="D96" s="184">
        <v>9.776663628076572E-2</v>
      </c>
      <c r="E96" s="184">
        <v>0.19940747493163172</v>
      </c>
      <c r="F96" s="183">
        <v>1</v>
      </c>
      <c r="G96" s="187">
        <v>4388</v>
      </c>
      <c r="H96" s="93"/>
      <c r="I96" s="184" t="s">
        <v>143</v>
      </c>
      <c r="J96" s="184" t="s">
        <v>143</v>
      </c>
      <c r="K96" s="184">
        <v>0.68899999999999995</v>
      </c>
      <c r="L96" s="184">
        <v>0.71599999999999997</v>
      </c>
      <c r="M96" s="184">
        <v>8.8999999999999996E-2</v>
      </c>
      <c r="N96" s="184">
        <v>0.107</v>
      </c>
      <c r="O96" s="184">
        <v>0.188</v>
      </c>
      <c r="P96" s="184">
        <v>0.21099999999999999</v>
      </c>
      <c r="Q96" s="93"/>
      <c r="R96" s="225" t="s">
        <v>143</v>
      </c>
      <c r="S96" s="225">
        <v>116.39928494381954</v>
      </c>
      <c r="T96" s="225">
        <v>17.688229970915263</v>
      </c>
      <c r="U96" s="225">
        <v>33.425724709574517</v>
      </c>
      <c r="V96" s="225"/>
      <c r="W96" s="225" t="s">
        <v>143</v>
      </c>
      <c r="X96" s="225" t="s">
        <v>143</v>
      </c>
      <c r="Y96" s="225">
        <v>112.29110744966059</v>
      </c>
      <c r="Z96" s="225">
        <v>120.50746243797849</v>
      </c>
      <c r="AA96" s="225">
        <v>16.014398221717862</v>
      </c>
      <c r="AB96" s="225">
        <v>19.362061720112663</v>
      </c>
      <c r="AC96" s="225">
        <v>31.210933062649126</v>
      </c>
      <c r="AD96" s="225">
        <v>35.640516356499909</v>
      </c>
    </row>
    <row r="97" spans="1:30" x14ac:dyDescent="0.25">
      <c r="A97" s="93" t="s">
        <v>5263</v>
      </c>
      <c r="B97" s="184">
        <v>4.5252225519287835E-2</v>
      </c>
      <c r="C97" s="184">
        <v>0.53338278931750738</v>
      </c>
      <c r="D97" s="184">
        <v>0.25074183976261127</v>
      </c>
      <c r="E97" s="184">
        <v>0.17062314540059348</v>
      </c>
      <c r="F97" s="183">
        <v>1</v>
      </c>
      <c r="G97" s="187">
        <v>1348</v>
      </c>
      <c r="H97" s="93"/>
      <c r="I97" s="184">
        <v>3.5000000000000003E-2</v>
      </c>
      <c r="J97" s="184">
        <v>5.8000000000000003E-2</v>
      </c>
      <c r="K97" s="184">
        <v>0.50700000000000001</v>
      </c>
      <c r="L97" s="184">
        <v>0.56000000000000005</v>
      </c>
      <c r="M97" s="184">
        <v>0.22800000000000001</v>
      </c>
      <c r="N97" s="184">
        <v>0.27500000000000002</v>
      </c>
      <c r="O97" s="184">
        <v>0.151</v>
      </c>
      <c r="P97" s="184">
        <v>0.192</v>
      </c>
      <c r="Q97" s="93"/>
      <c r="R97" s="225">
        <v>3.165015247326493</v>
      </c>
      <c r="S97" s="225">
        <v>36.227287861370613</v>
      </c>
      <c r="T97" s="225">
        <v>16.714009973088956</v>
      </c>
      <c r="U97" s="225">
        <v>11.489224761554379</v>
      </c>
      <c r="V97" s="225"/>
      <c r="W97" s="225">
        <v>2.3707474399993478</v>
      </c>
      <c r="X97" s="225">
        <v>3.9592830546536382</v>
      </c>
      <c r="Y97" s="225">
        <v>33.579230135683368</v>
      </c>
      <c r="Z97" s="225">
        <v>38.875345587057858</v>
      </c>
      <c r="AA97" s="225">
        <v>14.932130281252807</v>
      </c>
      <c r="AB97" s="225">
        <v>18.495889664925105</v>
      </c>
      <c r="AC97" s="225">
        <v>10.004373750958411</v>
      </c>
      <c r="AD97" s="225">
        <v>12.974075772150346</v>
      </c>
    </row>
    <row r="98" spans="1:30" x14ac:dyDescent="0.25">
      <c r="A98" s="93" t="s">
        <v>5264</v>
      </c>
      <c r="B98" s="184">
        <v>0.27393469839513007</v>
      </c>
      <c r="C98" s="184">
        <v>0.58550083010514664</v>
      </c>
      <c r="D98" s="184">
        <v>4.3165467625899283E-2</v>
      </c>
      <c r="E98" s="184">
        <v>9.7399003873824011E-2</v>
      </c>
      <c r="F98" s="183">
        <v>1</v>
      </c>
      <c r="G98" s="187">
        <v>1807</v>
      </c>
      <c r="H98" s="93"/>
      <c r="I98" s="184">
        <v>0.254</v>
      </c>
      <c r="J98" s="184">
        <v>0.29499999999999998</v>
      </c>
      <c r="K98" s="184">
        <v>0.56299999999999994</v>
      </c>
      <c r="L98" s="184">
        <v>0.60799999999999998</v>
      </c>
      <c r="M98" s="184">
        <v>3.5000000000000003E-2</v>
      </c>
      <c r="N98" s="184">
        <v>5.3999999999999999E-2</v>
      </c>
      <c r="O98" s="184">
        <v>8.5000000000000006E-2</v>
      </c>
      <c r="P98" s="184">
        <v>0.112</v>
      </c>
      <c r="Q98" s="93"/>
      <c r="R98" s="225">
        <v>47.98693014241924</v>
      </c>
      <c r="S98" s="225">
        <v>92.178211764524121</v>
      </c>
      <c r="T98" s="225">
        <v>6.4010656294828596</v>
      </c>
      <c r="U98" s="225">
        <v>15.466613828327528</v>
      </c>
      <c r="V98" s="225"/>
      <c r="W98" s="225">
        <v>43.759500000017745</v>
      </c>
      <c r="X98" s="225">
        <v>52.214360284820735</v>
      </c>
      <c r="Y98" s="225">
        <v>86.623755952000849</v>
      </c>
      <c r="Z98" s="225">
        <v>97.732667577047394</v>
      </c>
      <c r="AA98" s="225">
        <v>4.9805008266449704</v>
      </c>
      <c r="AB98" s="225">
        <v>7.8216304323207488</v>
      </c>
      <c r="AC98" s="225">
        <v>13.181567657919937</v>
      </c>
      <c r="AD98" s="225">
        <v>17.751659998735121</v>
      </c>
    </row>
    <row r="99" spans="1:30" x14ac:dyDescent="0.25">
      <c r="A99" s="93" t="s">
        <v>5265</v>
      </c>
      <c r="B99" s="184" t="s">
        <v>143</v>
      </c>
      <c r="C99" s="184">
        <v>0.46239900559353636</v>
      </c>
      <c r="D99" s="184">
        <v>0.346177750155376</v>
      </c>
      <c r="E99" s="184">
        <v>0.19142324425108764</v>
      </c>
      <c r="F99" s="183">
        <v>1</v>
      </c>
      <c r="G99" s="187">
        <v>1609</v>
      </c>
      <c r="H99" s="93"/>
      <c r="I99" s="184" t="s">
        <v>143</v>
      </c>
      <c r="J99" s="184" t="s">
        <v>143</v>
      </c>
      <c r="K99" s="184">
        <v>0.438</v>
      </c>
      <c r="L99" s="184">
        <v>0.48699999999999999</v>
      </c>
      <c r="M99" s="184">
        <v>0.32300000000000001</v>
      </c>
      <c r="N99" s="184">
        <v>0.37</v>
      </c>
      <c r="O99" s="184">
        <v>0.17299999999999999</v>
      </c>
      <c r="P99" s="184">
        <v>0.21099999999999999</v>
      </c>
      <c r="Q99" s="93"/>
      <c r="R99" s="225" t="s">
        <v>143</v>
      </c>
      <c r="S99" s="225">
        <v>37.917487486026801</v>
      </c>
      <c r="T99" s="225">
        <v>27.866421948226034</v>
      </c>
      <c r="U99" s="225">
        <v>15.575629381890744</v>
      </c>
      <c r="V99" s="225"/>
      <c r="W99" s="225" t="s">
        <v>143</v>
      </c>
      <c r="X99" s="225" t="s">
        <v>143</v>
      </c>
      <c r="Y99" s="225">
        <v>35.19284731317159</v>
      </c>
      <c r="Z99" s="225">
        <v>40.642127658882011</v>
      </c>
      <c r="AA99" s="225">
        <v>25.552175091124987</v>
      </c>
      <c r="AB99" s="225">
        <v>30.18066880532708</v>
      </c>
      <c r="AC99" s="225">
        <v>13.83612183287044</v>
      </c>
      <c r="AD99" s="225">
        <v>17.315136930911049</v>
      </c>
    </row>
    <row r="100" spans="1:30" x14ac:dyDescent="0.25">
      <c r="A100" s="93" t="s">
        <v>5266</v>
      </c>
      <c r="B100" s="184" t="s">
        <v>143</v>
      </c>
      <c r="C100" s="184">
        <v>0.69745042492917853</v>
      </c>
      <c r="D100" s="184">
        <v>7.705382436260623E-2</v>
      </c>
      <c r="E100" s="184">
        <v>0.22549575070821529</v>
      </c>
      <c r="F100" s="183">
        <v>1</v>
      </c>
      <c r="G100" s="187">
        <v>1765</v>
      </c>
      <c r="H100" s="93"/>
      <c r="I100" s="184" t="s">
        <v>143</v>
      </c>
      <c r="J100" s="184" t="s">
        <v>143</v>
      </c>
      <c r="K100" s="184">
        <v>0.67600000000000005</v>
      </c>
      <c r="L100" s="184">
        <v>0.71799999999999997</v>
      </c>
      <c r="M100" s="184">
        <v>6.6000000000000003E-2</v>
      </c>
      <c r="N100" s="184">
        <v>0.09</v>
      </c>
      <c r="O100" s="184">
        <v>0.20699999999999999</v>
      </c>
      <c r="P100" s="184">
        <v>0.246</v>
      </c>
      <c r="Q100" s="93"/>
      <c r="R100" s="225" t="s">
        <v>143</v>
      </c>
      <c r="S100" s="225">
        <v>141.40797690032656</v>
      </c>
      <c r="T100" s="225">
        <v>17.294388489572782</v>
      </c>
      <c r="U100" s="225">
        <v>45.92742678796867</v>
      </c>
      <c r="V100" s="225"/>
      <c r="W100" s="225" t="s">
        <v>143</v>
      </c>
      <c r="X100" s="225" t="s">
        <v>143</v>
      </c>
      <c r="Y100" s="225">
        <v>133.50845233748066</v>
      </c>
      <c r="Z100" s="225">
        <v>149.30750146317246</v>
      </c>
      <c r="AA100" s="225">
        <v>14.387744595843493</v>
      </c>
      <c r="AB100" s="225">
        <v>20.201032383302071</v>
      </c>
      <c r="AC100" s="225">
        <v>41.415244370772726</v>
      </c>
      <c r="AD100" s="225">
        <v>50.439609205164615</v>
      </c>
    </row>
    <row r="101" spans="1:30" x14ac:dyDescent="0.25">
      <c r="A101" s="93" t="s">
        <v>5267</v>
      </c>
      <c r="B101" s="184">
        <v>7.4468085106382975E-2</v>
      </c>
      <c r="C101" s="184">
        <v>0.4942375886524823</v>
      </c>
      <c r="D101" s="184">
        <v>0.25620567375886527</v>
      </c>
      <c r="E101" s="184">
        <v>0.17508865248226951</v>
      </c>
      <c r="F101" s="183">
        <v>1</v>
      </c>
      <c r="G101" s="187">
        <v>2256</v>
      </c>
      <c r="H101" s="93"/>
      <c r="I101" s="184">
        <v>6.4000000000000001E-2</v>
      </c>
      <c r="J101" s="184">
        <v>8.5999999999999993E-2</v>
      </c>
      <c r="K101" s="184">
        <v>0.47399999999999998</v>
      </c>
      <c r="L101" s="184">
        <v>0.51500000000000001</v>
      </c>
      <c r="M101" s="184">
        <v>0.23899999999999999</v>
      </c>
      <c r="N101" s="184">
        <v>0.27500000000000002</v>
      </c>
      <c r="O101" s="184">
        <v>0.16</v>
      </c>
      <c r="P101" s="184">
        <v>0.191</v>
      </c>
      <c r="Q101" s="93"/>
      <c r="R101" s="225">
        <v>6.0494857400996924</v>
      </c>
      <c r="S101" s="225">
        <v>37.429048439410806</v>
      </c>
      <c r="T101" s="225">
        <v>18.946062509712995</v>
      </c>
      <c r="U101" s="225">
        <v>13.092448665678756</v>
      </c>
      <c r="V101" s="225"/>
      <c r="W101" s="225">
        <v>5.1346989431593109</v>
      </c>
      <c r="X101" s="225">
        <v>6.964272537040074</v>
      </c>
      <c r="Y101" s="225">
        <v>35.232061759601656</v>
      </c>
      <c r="Z101" s="225">
        <v>39.626035119219956</v>
      </c>
      <c r="AA101" s="225">
        <v>17.401479981259556</v>
      </c>
      <c r="AB101" s="225">
        <v>20.490645038166434</v>
      </c>
      <c r="AC101" s="225">
        <v>11.801293600558953</v>
      </c>
      <c r="AD101" s="225">
        <v>14.383603730798558</v>
      </c>
    </row>
    <row r="102" spans="1:30" x14ac:dyDescent="0.25">
      <c r="A102" s="93" t="s">
        <v>5268</v>
      </c>
      <c r="B102" s="184">
        <v>0.27767825152275172</v>
      </c>
      <c r="C102" s="184">
        <v>0.55571479756359732</v>
      </c>
      <c r="D102" s="184">
        <v>4.084557506270154E-2</v>
      </c>
      <c r="E102" s="184">
        <v>0.12576137585094949</v>
      </c>
      <c r="F102" s="183">
        <v>1</v>
      </c>
      <c r="G102" s="187">
        <v>2791</v>
      </c>
      <c r="H102" s="93"/>
      <c r="I102" s="184">
        <v>0.26100000000000001</v>
      </c>
      <c r="J102" s="184">
        <v>0.29499999999999998</v>
      </c>
      <c r="K102" s="184">
        <v>0.53700000000000003</v>
      </c>
      <c r="L102" s="184">
        <v>0.57399999999999995</v>
      </c>
      <c r="M102" s="184">
        <v>3.4000000000000002E-2</v>
      </c>
      <c r="N102" s="184">
        <v>4.9000000000000002E-2</v>
      </c>
      <c r="O102" s="184">
        <v>0.114</v>
      </c>
      <c r="P102" s="184">
        <v>0.13900000000000001</v>
      </c>
      <c r="Q102" s="93"/>
      <c r="R102" s="225">
        <v>51.374644265358896</v>
      </c>
      <c r="S102" s="225">
        <v>92.768910423467347</v>
      </c>
      <c r="T102" s="225">
        <v>6.3723578725629224</v>
      </c>
      <c r="U102" s="225">
        <v>21.210409570867633</v>
      </c>
      <c r="V102" s="225"/>
      <c r="W102" s="225">
        <v>47.757598133438115</v>
      </c>
      <c r="X102" s="225">
        <v>54.991690397279676</v>
      </c>
      <c r="Y102" s="225">
        <v>88.151987458382763</v>
      </c>
      <c r="Z102" s="225">
        <v>97.38583338855193</v>
      </c>
      <c r="AA102" s="225">
        <v>5.2025789184893076</v>
      </c>
      <c r="AB102" s="225">
        <v>7.5421368266365372</v>
      </c>
      <c r="AC102" s="225">
        <v>18.991438869859547</v>
      </c>
      <c r="AD102" s="225">
        <v>23.429380271875718</v>
      </c>
    </row>
    <row r="103" spans="1:30" x14ac:dyDescent="0.25">
      <c r="A103" s="93" t="s">
        <v>5269</v>
      </c>
      <c r="B103" s="184" t="s">
        <v>143</v>
      </c>
      <c r="C103" s="184">
        <v>0.47757255936675463</v>
      </c>
      <c r="D103" s="184">
        <v>0.33931398416886543</v>
      </c>
      <c r="E103" s="184">
        <v>0.18311345646437996</v>
      </c>
      <c r="F103" s="183">
        <v>1</v>
      </c>
      <c r="G103" s="187">
        <v>1895</v>
      </c>
      <c r="H103" s="93"/>
      <c r="I103" s="184" t="s">
        <v>143</v>
      </c>
      <c r="J103" s="184" t="s">
        <v>143</v>
      </c>
      <c r="K103" s="184">
        <v>0.45500000000000002</v>
      </c>
      <c r="L103" s="184">
        <v>0.5</v>
      </c>
      <c r="M103" s="184">
        <v>0.318</v>
      </c>
      <c r="N103" s="184">
        <v>0.36099999999999999</v>
      </c>
      <c r="O103" s="184">
        <v>0.16600000000000001</v>
      </c>
      <c r="P103" s="184">
        <v>0.20100000000000001</v>
      </c>
      <c r="Q103" s="93"/>
      <c r="R103" s="225" t="s">
        <v>143</v>
      </c>
      <c r="S103" s="225">
        <v>31.14390334289067</v>
      </c>
      <c r="T103" s="225">
        <v>21.532813779201931</v>
      </c>
      <c r="U103" s="225">
        <v>11.69418458416631</v>
      </c>
      <c r="V103" s="225"/>
      <c r="W103" s="225" t="s">
        <v>143</v>
      </c>
      <c r="X103" s="225" t="s">
        <v>143</v>
      </c>
      <c r="Y103" s="225">
        <v>29.11479692453366</v>
      </c>
      <c r="Z103" s="225">
        <v>33.173009761247684</v>
      </c>
      <c r="AA103" s="225">
        <v>19.86843806773792</v>
      </c>
      <c r="AB103" s="225">
        <v>23.197189490665941</v>
      </c>
      <c r="AC103" s="225">
        <v>10.463742211354907</v>
      </c>
      <c r="AD103" s="225">
        <v>12.924626956977713</v>
      </c>
    </row>
    <row r="104" spans="1:30" x14ac:dyDescent="0.25">
      <c r="A104" s="93" t="s">
        <v>5270</v>
      </c>
      <c r="B104" s="184" t="s">
        <v>143</v>
      </c>
      <c r="C104" s="184">
        <v>0.69978021978021976</v>
      </c>
      <c r="D104" s="184">
        <v>0.12043956043956044</v>
      </c>
      <c r="E104" s="184">
        <v>0.17978021978021977</v>
      </c>
      <c r="F104" s="183">
        <v>0.99999999999999989</v>
      </c>
      <c r="G104" s="187">
        <v>2275</v>
      </c>
      <c r="H104" s="93"/>
      <c r="I104" s="184" t="s">
        <v>143</v>
      </c>
      <c r="J104" s="184" t="s">
        <v>143</v>
      </c>
      <c r="K104" s="184">
        <v>0.68100000000000005</v>
      </c>
      <c r="L104" s="184">
        <v>0.71799999999999997</v>
      </c>
      <c r="M104" s="184">
        <v>0.108</v>
      </c>
      <c r="N104" s="184">
        <v>0.13400000000000001</v>
      </c>
      <c r="O104" s="184">
        <v>0.16500000000000001</v>
      </c>
      <c r="P104" s="184">
        <v>0.19600000000000001</v>
      </c>
      <c r="Q104" s="93"/>
      <c r="R104" s="225" t="s">
        <v>143</v>
      </c>
      <c r="S104" s="225">
        <v>120.68002506782813</v>
      </c>
      <c r="T104" s="225">
        <v>22.310163339349188</v>
      </c>
      <c r="U104" s="225">
        <v>31.035257696637924</v>
      </c>
      <c r="V104" s="225"/>
      <c r="W104" s="225" t="s">
        <v>143</v>
      </c>
      <c r="X104" s="225" t="s">
        <v>143</v>
      </c>
      <c r="Y104" s="225">
        <v>114.75186486704297</v>
      </c>
      <c r="Z104" s="225">
        <v>126.60818526861328</v>
      </c>
      <c r="AA104" s="225">
        <v>19.66846307384445</v>
      </c>
      <c r="AB104" s="225">
        <v>24.951863604853926</v>
      </c>
      <c r="AC104" s="225">
        <v>28.027452030067519</v>
      </c>
      <c r="AD104" s="225">
        <v>34.043063363208326</v>
      </c>
    </row>
    <row r="105" spans="1:30" x14ac:dyDescent="0.25">
      <c r="A105" s="93" t="s">
        <v>5271</v>
      </c>
      <c r="B105" s="184">
        <v>8.2061068702290074E-2</v>
      </c>
      <c r="C105" s="184">
        <v>0.54580152671755722</v>
      </c>
      <c r="D105" s="184">
        <v>0.27480916030534353</v>
      </c>
      <c r="E105" s="184">
        <v>9.7328244274809156E-2</v>
      </c>
      <c r="F105" s="183">
        <v>1</v>
      </c>
      <c r="G105" s="187">
        <v>1048</v>
      </c>
      <c r="H105" s="93"/>
      <c r="I105" s="184">
        <v>6.7000000000000004E-2</v>
      </c>
      <c r="J105" s="184">
        <v>0.1</v>
      </c>
      <c r="K105" s="184">
        <v>0.51600000000000001</v>
      </c>
      <c r="L105" s="184">
        <v>0.57599999999999996</v>
      </c>
      <c r="M105" s="184">
        <v>0.249</v>
      </c>
      <c r="N105" s="184">
        <v>0.30299999999999999</v>
      </c>
      <c r="O105" s="184">
        <v>8.1000000000000003E-2</v>
      </c>
      <c r="P105" s="184">
        <v>0.11700000000000001</v>
      </c>
      <c r="Q105" s="93"/>
      <c r="R105" s="225">
        <v>6.1600918911838107</v>
      </c>
      <c r="S105" s="225">
        <v>40.284434864364933</v>
      </c>
      <c r="T105" s="225">
        <v>20.233300561091784</v>
      </c>
      <c r="U105" s="225">
        <v>7.1482480492076554</v>
      </c>
      <c r="V105" s="225"/>
      <c r="W105" s="225">
        <v>4.858142699227658</v>
      </c>
      <c r="X105" s="225">
        <v>7.4620410831399635</v>
      </c>
      <c r="Y105" s="225">
        <v>36.983056259633258</v>
      </c>
      <c r="Z105" s="225">
        <v>43.585813469096607</v>
      </c>
      <c r="AA105" s="225">
        <v>17.896473569111301</v>
      </c>
      <c r="AB105" s="225">
        <v>22.570127553072268</v>
      </c>
      <c r="AC105" s="225">
        <v>5.7609952816755454</v>
      </c>
      <c r="AD105" s="225">
        <v>8.5355008167397663</v>
      </c>
    </row>
    <row r="106" spans="1:30" x14ac:dyDescent="0.25">
      <c r="A106" s="93" t="s">
        <v>5272</v>
      </c>
      <c r="B106" s="184">
        <v>0.27812995245641836</v>
      </c>
      <c r="C106" s="184">
        <v>0.62123613312202852</v>
      </c>
      <c r="D106" s="184">
        <v>6.418383518225039E-2</v>
      </c>
      <c r="E106" s="184">
        <v>3.6450079239302692E-2</v>
      </c>
      <c r="F106" s="183">
        <v>0.99999999999999989</v>
      </c>
      <c r="G106" s="187">
        <v>1262</v>
      </c>
      <c r="H106" s="93"/>
      <c r="I106" s="184">
        <v>0.254</v>
      </c>
      <c r="J106" s="184">
        <v>0.30299999999999999</v>
      </c>
      <c r="K106" s="184">
        <v>0.59399999999999997</v>
      </c>
      <c r="L106" s="184">
        <v>0.64800000000000002</v>
      </c>
      <c r="M106" s="184">
        <v>5.1999999999999998E-2</v>
      </c>
      <c r="N106" s="184">
        <v>7.9000000000000001E-2</v>
      </c>
      <c r="O106" s="184">
        <v>2.7E-2</v>
      </c>
      <c r="P106" s="184">
        <v>4.8000000000000001E-2</v>
      </c>
      <c r="Q106" s="93"/>
      <c r="R106" s="225">
        <v>49.456283839806368</v>
      </c>
      <c r="S106" s="225">
        <v>103.53914555145377</v>
      </c>
      <c r="T106" s="225">
        <v>9.7257617127917939</v>
      </c>
      <c r="U106" s="225">
        <v>5.6488830753015762</v>
      </c>
      <c r="V106" s="225"/>
      <c r="W106" s="225">
        <v>44.282312801925045</v>
      </c>
      <c r="X106" s="225">
        <v>54.63025487768769</v>
      </c>
      <c r="Y106" s="225">
        <v>96.291405362852004</v>
      </c>
      <c r="Z106" s="225">
        <v>110.78688574005554</v>
      </c>
      <c r="AA106" s="225">
        <v>7.6077069397838031</v>
      </c>
      <c r="AB106" s="225">
        <v>11.843816485799785</v>
      </c>
      <c r="AC106" s="225">
        <v>4.0164336287045757</v>
      </c>
      <c r="AD106" s="225">
        <v>7.2813325218985767</v>
      </c>
    </row>
    <row r="107" spans="1:30" x14ac:dyDescent="0.25">
      <c r="A107" s="93" t="s">
        <v>5273</v>
      </c>
      <c r="B107" s="184" t="s">
        <v>143</v>
      </c>
      <c r="C107" s="184">
        <v>0.46324007807417045</v>
      </c>
      <c r="D107" s="184">
        <v>0.42094990240728691</v>
      </c>
      <c r="E107" s="184">
        <v>0.11581001951854261</v>
      </c>
      <c r="F107" s="183">
        <v>1</v>
      </c>
      <c r="G107" s="187">
        <v>1537</v>
      </c>
      <c r="H107" s="93"/>
      <c r="I107" s="184" t="s">
        <v>143</v>
      </c>
      <c r="J107" s="184" t="s">
        <v>143</v>
      </c>
      <c r="K107" s="184">
        <v>0.438</v>
      </c>
      <c r="L107" s="184">
        <v>0.48799999999999999</v>
      </c>
      <c r="M107" s="184">
        <v>0.39600000000000002</v>
      </c>
      <c r="N107" s="184">
        <v>0.44600000000000001</v>
      </c>
      <c r="O107" s="184">
        <v>0.10100000000000001</v>
      </c>
      <c r="P107" s="184">
        <v>0.13300000000000001</v>
      </c>
      <c r="Q107" s="93"/>
      <c r="R107" s="225" t="s">
        <v>143</v>
      </c>
      <c r="S107" s="225">
        <v>50.52640318682846</v>
      </c>
      <c r="T107" s="225">
        <v>45.555942562565946</v>
      </c>
      <c r="U107" s="225">
        <v>12.527330718992992</v>
      </c>
      <c r="V107" s="225"/>
      <c r="W107" s="225" t="s">
        <v>143</v>
      </c>
      <c r="X107" s="225" t="s">
        <v>143</v>
      </c>
      <c r="Y107" s="225">
        <v>46.815031435516538</v>
      </c>
      <c r="Z107" s="225">
        <v>54.237774938140383</v>
      </c>
      <c r="AA107" s="225">
        <v>42.045604301200271</v>
      </c>
      <c r="AB107" s="225">
        <v>49.066280823931621</v>
      </c>
      <c r="AC107" s="225">
        <v>10.686962973919346</v>
      </c>
      <c r="AD107" s="225">
        <v>14.367698464066638</v>
      </c>
    </row>
    <row r="108" spans="1:30" x14ac:dyDescent="0.25">
      <c r="A108" s="93" t="s">
        <v>5274</v>
      </c>
      <c r="B108" s="184" t="s">
        <v>143</v>
      </c>
      <c r="C108" s="184">
        <v>0.74212034383954151</v>
      </c>
      <c r="D108" s="184">
        <v>0.16427889207258833</v>
      </c>
      <c r="E108" s="184">
        <v>9.3600764087870103E-2</v>
      </c>
      <c r="F108" s="183">
        <v>0.99999999999999989</v>
      </c>
      <c r="G108" s="187">
        <v>1047</v>
      </c>
      <c r="H108" s="93"/>
      <c r="I108" s="184" t="s">
        <v>143</v>
      </c>
      <c r="J108" s="184" t="s">
        <v>143</v>
      </c>
      <c r="K108" s="184">
        <v>0.71499999999999997</v>
      </c>
      <c r="L108" s="184">
        <v>0.76800000000000002</v>
      </c>
      <c r="M108" s="184">
        <v>0.14299999999999999</v>
      </c>
      <c r="N108" s="184">
        <v>0.188</v>
      </c>
      <c r="O108" s="184">
        <v>7.6999999999999999E-2</v>
      </c>
      <c r="P108" s="184">
        <v>0.113</v>
      </c>
      <c r="Q108" s="93"/>
      <c r="R108" s="225" t="s">
        <v>143</v>
      </c>
      <c r="S108" s="225">
        <v>122.04640376097335</v>
      </c>
      <c r="T108" s="225">
        <v>28.21651124887773</v>
      </c>
      <c r="U108" s="225">
        <v>15.899479011253938</v>
      </c>
      <c r="V108" s="225"/>
      <c r="W108" s="225" t="s">
        <v>143</v>
      </c>
      <c r="X108" s="225" t="s">
        <v>143</v>
      </c>
      <c r="Y108" s="225">
        <v>113.46475868283221</v>
      </c>
      <c r="Z108" s="225">
        <v>130.62804883911448</v>
      </c>
      <c r="AA108" s="225">
        <v>23.999593176154573</v>
      </c>
      <c r="AB108" s="225">
        <v>32.433429321600883</v>
      </c>
      <c r="AC108" s="225">
        <v>12.751542771920501</v>
      </c>
      <c r="AD108" s="225">
        <v>19.047415250587374</v>
      </c>
    </row>
    <row r="109" spans="1:30" x14ac:dyDescent="0.25">
      <c r="A109" s="93" t="s">
        <v>5275</v>
      </c>
      <c r="B109" s="184">
        <v>7.4626865671641784E-2</v>
      </c>
      <c r="C109" s="184">
        <v>0.49410840534171246</v>
      </c>
      <c r="D109" s="184">
        <v>0.28043990573448546</v>
      </c>
      <c r="E109" s="184">
        <v>0.15082482325216026</v>
      </c>
      <c r="F109" s="183">
        <v>1</v>
      </c>
      <c r="G109" s="187">
        <v>1273</v>
      </c>
      <c r="H109" s="93"/>
      <c r="I109" s="184">
        <v>6.0999999999999999E-2</v>
      </c>
      <c r="J109" s="184">
        <v>0.09</v>
      </c>
      <c r="K109" s="184">
        <v>0.46700000000000003</v>
      </c>
      <c r="L109" s="184">
        <v>0.52200000000000002</v>
      </c>
      <c r="M109" s="184">
        <v>0.25600000000000001</v>
      </c>
      <c r="N109" s="184">
        <v>0.30599999999999999</v>
      </c>
      <c r="O109" s="184">
        <v>0.13200000000000001</v>
      </c>
      <c r="P109" s="184">
        <v>0.17199999999999999</v>
      </c>
      <c r="Q109" s="93"/>
      <c r="R109" s="225">
        <v>6.1734648183226986</v>
      </c>
      <c r="S109" s="225">
        <v>39.651647999008908</v>
      </c>
      <c r="T109" s="225">
        <v>22.736750899730048</v>
      </c>
      <c r="U109" s="225">
        <v>12.214640225501665</v>
      </c>
      <c r="V109" s="225"/>
      <c r="W109" s="225">
        <v>4.9320319311748531</v>
      </c>
      <c r="X109" s="225">
        <v>7.4148977054705441</v>
      </c>
      <c r="Y109" s="225">
        <v>36.552859105116312</v>
      </c>
      <c r="Z109" s="225">
        <v>42.750436892901504</v>
      </c>
      <c r="AA109" s="225">
        <v>20.378172227524054</v>
      </c>
      <c r="AB109" s="225">
        <v>25.095329571936041</v>
      </c>
      <c r="AC109" s="225">
        <v>10.486869399050949</v>
      </c>
      <c r="AD109" s="225">
        <v>13.94241105195238</v>
      </c>
    </row>
    <row r="110" spans="1:30" x14ac:dyDescent="0.25">
      <c r="A110" s="93" t="s">
        <v>5276</v>
      </c>
      <c r="B110" s="184">
        <v>0.27232142857142855</v>
      </c>
      <c r="C110" s="184">
        <v>0.63467261904761907</v>
      </c>
      <c r="D110" s="184">
        <v>5.1339285714285712E-2</v>
      </c>
      <c r="E110" s="184">
        <v>4.1666666666666664E-2</v>
      </c>
      <c r="F110" s="183">
        <v>1</v>
      </c>
      <c r="G110" s="187">
        <v>1344</v>
      </c>
      <c r="H110" s="93"/>
      <c r="I110" s="184">
        <v>0.249</v>
      </c>
      <c r="J110" s="184">
        <v>0.29699999999999999</v>
      </c>
      <c r="K110" s="184">
        <v>0.60899999999999999</v>
      </c>
      <c r="L110" s="184">
        <v>0.66</v>
      </c>
      <c r="M110" s="184">
        <v>4.1000000000000002E-2</v>
      </c>
      <c r="N110" s="184">
        <v>6.4000000000000001E-2</v>
      </c>
      <c r="O110" s="184">
        <v>3.2000000000000001E-2</v>
      </c>
      <c r="P110" s="184">
        <v>5.3999999999999999E-2</v>
      </c>
      <c r="Q110" s="93"/>
      <c r="R110" s="225">
        <v>43.613174365819106</v>
      </c>
      <c r="S110" s="225">
        <v>97.922818848261429</v>
      </c>
      <c r="T110" s="225">
        <v>7.5578698686706289</v>
      </c>
      <c r="U110" s="225">
        <v>6.3217408914735103</v>
      </c>
      <c r="V110" s="225"/>
      <c r="W110" s="225">
        <v>39.144967964468307</v>
      </c>
      <c r="X110" s="225">
        <v>48.081380767169904</v>
      </c>
      <c r="Y110" s="225">
        <v>91.35130446872661</v>
      </c>
      <c r="Z110" s="225">
        <v>104.49433322779625</v>
      </c>
      <c r="AA110" s="225">
        <v>5.7745430698343867</v>
      </c>
      <c r="AB110" s="225">
        <v>9.3411966675068712</v>
      </c>
      <c r="AC110" s="225">
        <v>4.6659756962038186</v>
      </c>
      <c r="AD110" s="225">
        <v>7.9775060867432019</v>
      </c>
    </row>
    <row r="111" spans="1:30" x14ac:dyDescent="0.25">
      <c r="A111" s="93" t="s">
        <v>5277</v>
      </c>
      <c r="B111" s="184" t="s">
        <v>143</v>
      </c>
      <c r="C111" s="184">
        <v>0.44650655021834063</v>
      </c>
      <c r="D111" s="184">
        <v>0.37172489082969434</v>
      </c>
      <c r="E111" s="184">
        <v>0.18176855895196506</v>
      </c>
      <c r="F111" s="183">
        <v>1</v>
      </c>
      <c r="G111" s="187">
        <v>1832</v>
      </c>
      <c r="H111" s="93"/>
      <c r="I111" s="184" t="s">
        <v>143</v>
      </c>
      <c r="J111" s="184" t="s">
        <v>143</v>
      </c>
      <c r="K111" s="184">
        <v>0.42399999999999999</v>
      </c>
      <c r="L111" s="184">
        <v>0.46899999999999997</v>
      </c>
      <c r="M111" s="184">
        <v>0.35</v>
      </c>
      <c r="N111" s="184">
        <v>0.39400000000000002</v>
      </c>
      <c r="O111" s="184">
        <v>0.16500000000000001</v>
      </c>
      <c r="P111" s="184">
        <v>0.2</v>
      </c>
      <c r="Q111" s="93"/>
      <c r="R111" s="225" t="s">
        <v>143</v>
      </c>
      <c r="S111" s="225">
        <v>52.277237351448719</v>
      </c>
      <c r="T111" s="225">
        <v>43.879428625319633</v>
      </c>
      <c r="U111" s="225">
        <v>21.184782401065444</v>
      </c>
      <c r="V111" s="225"/>
      <c r="W111" s="225" t="s">
        <v>143</v>
      </c>
      <c r="X111" s="225" t="s">
        <v>143</v>
      </c>
      <c r="Y111" s="225">
        <v>48.694689101065137</v>
      </c>
      <c r="Z111" s="225">
        <v>55.8597856018323</v>
      </c>
      <c r="AA111" s="225">
        <v>40.583760442836422</v>
      </c>
      <c r="AB111" s="225">
        <v>47.175096807802845</v>
      </c>
      <c r="AC111" s="225">
        <v>18.909381309359361</v>
      </c>
      <c r="AD111" s="225">
        <v>23.460183492771527</v>
      </c>
    </row>
    <row r="112" spans="1:30" x14ac:dyDescent="0.25">
      <c r="A112" s="93" t="s">
        <v>5278</v>
      </c>
      <c r="B112" s="184" t="s">
        <v>143</v>
      </c>
      <c r="C112" s="184">
        <v>0.73756432246998282</v>
      </c>
      <c r="D112" s="184">
        <v>0.120926243567753</v>
      </c>
      <c r="E112" s="184">
        <v>0.14150943396226415</v>
      </c>
      <c r="F112" s="183">
        <v>0.99999999999999989</v>
      </c>
      <c r="G112" s="187">
        <v>1166</v>
      </c>
      <c r="H112" s="93"/>
      <c r="I112" s="184" t="s">
        <v>143</v>
      </c>
      <c r="J112" s="184" t="s">
        <v>143</v>
      </c>
      <c r="K112" s="184">
        <v>0.71199999999999997</v>
      </c>
      <c r="L112" s="184">
        <v>0.76200000000000001</v>
      </c>
      <c r="M112" s="184">
        <v>0.10299999999999999</v>
      </c>
      <c r="N112" s="184">
        <v>0.14099999999999999</v>
      </c>
      <c r="O112" s="184">
        <v>0.123</v>
      </c>
      <c r="P112" s="184">
        <v>0.16300000000000001</v>
      </c>
      <c r="Q112" s="93"/>
      <c r="R112" s="225" t="s">
        <v>143</v>
      </c>
      <c r="S112" s="225">
        <v>128.09529991654458</v>
      </c>
      <c r="T112" s="225">
        <v>24.661209891656959</v>
      </c>
      <c r="U112" s="225">
        <v>23.964658761531108</v>
      </c>
      <c r="V112" s="225"/>
      <c r="W112" s="225" t="s">
        <v>143</v>
      </c>
      <c r="X112" s="225" t="s">
        <v>143</v>
      </c>
      <c r="Y112" s="225">
        <v>119.53399350987068</v>
      </c>
      <c r="Z112" s="225">
        <v>136.65660632321845</v>
      </c>
      <c r="AA112" s="225">
        <v>20.590586775584583</v>
      </c>
      <c r="AB112" s="225">
        <v>28.731833007729335</v>
      </c>
      <c r="AC112" s="225">
        <v>20.30799229909465</v>
      </c>
      <c r="AD112" s="225">
        <v>27.621325223967567</v>
      </c>
    </row>
    <row r="113" spans="1:30" x14ac:dyDescent="0.25">
      <c r="A113" s="93" t="s">
        <v>5279</v>
      </c>
      <c r="B113" s="184">
        <v>7.9183673469387761E-2</v>
      </c>
      <c r="C113" s="184">
        <v>0.51918367346938776</v>
      </c>
      <c r="D113" s="184">
        <v>0.20326530612244897</v>
      </c>
      <c r="E113" s="184">
        <v>0.1983673469387755</v>
      </c>
      <c r="F113" s="183">
        <v>1</v>
      </c>
      <c r="G113" s="187">
        <v>1225</v>
      </c>
      <c r="H113" s="93"/>
      <c r="I113" s="184">
        <v>6.5000000000000002E-2</v>
      </c>
      <c r="J113" s="184">
        <v>9.6000000000000002E-2</v>
      </c>
      <c r="K113" s="184">
        <v>0.49099999999999999</v>
      </c>
      <c r="L113" s="184">
        <v>0.54700000000000004</v>
      </c>
      <c r="M113" s="184">
        <v>0.182</v>
      </c>
      <c r="N113" s="184">
        <v>0.22700000000000001</v>
      </c>
      <c r="O113" s="184">
        <v>0.17699999999999999</v>
      </c>
      <c r="P113" s="184">
        <v>0.222</v>
      </c>
      <c r="Q113" s="93"/>
      <c r="R113" s="225">
        <v>5.8115638565163046</v>
      </c>
      <c r="S113" s="225">
        <v>38.286389407112175</v>
      </c>
      <c r="T113" s="225">
        <v>14.845744062186711</v>
      </c>
      <c r="U113" s="225">
        <v>14.218500075654831</v>
      </c>
      <c r="V113" s="225"/>
      <c r="W113" s="225">
        <v>4.6550170377882818</v>
      </c>
      <c r="X113" s="225">
        <v>6.9681106752443274</v>
      </c>
      <c r="Y113" s="225">
        <v>35.310807387700372</v>
      </c>
      <c r="Z113" s="225">
        <v>41.261971426523978</v>
      </c>
      <c r="AA113" s="225">
        <v>13.001754888446362</v>
      </c>
      <c r="AB113" s="225">
        <v>16.689733235927058</v>
      </c>
      <c r="AC113" s="225">
        <v>12.430750353603944</v>
      </c>
      <c r="AD113" s="225">
        <v>16.006249797705717</v>
      </c>
    </row>
    <row r="114" spans="1:30" x14ac:dyDescent="0.25">
      <c r="A114" s="93" t="s">
        <v>5280</v>
      </c>
      <c r="B114" s="184">
        <v>0.23897763578274761</v>
      </c>
      <c r="C114" s="184">
        <v>0.53546325878594248</v>
      </c>
      <c r="D114" s="184">
        <v>3.769968051118211E-2</v>
      </c>
      <c r="E114" s="184">
        <v>0.1878594249201278</v>
      </c>
      <c r="F114" s="183">
        <v>1</v>
      </c>
      <c r="G114" s="187">
        <v>1565</v>
      </c>
      <c r="H114" s="93"/>
      <c r="I114" s="184">
        <v>0.219</v>
      </c>
      <c r="J114" s="184">
        <v>0.26100000000000001</v>
      </c>
      <c r="K114" s="184">
        <v>0.51100000000000001</v>
      </c>
      <c r="L114" s="184">
        <v>0.56000000000000005</v>
      </c>
      <c r="M114" s="184">
        <v>2.9000000000000001E-2</v>
      </c>
      <c r="N114" s="184">
        <v>4.8000000000000001E-2</v>
      </c>
      <c r="O114" s="184">
        <v>0.16900000000000001</v>
      </c>
      <c r="P114" s="184">
        <v>0.20799999999999999</v>
      </c>
      <c r="Q114" s="93"/>
      <c r="R114" s="225">
        <v>41.392886107696327</v>
      </c>
      <c r="S114" s="225">
        <v>86.707280850421469</v>
      </c>
      <c r="T114" s="225">
        <v>6.0663947147795954</v>
      </c>
      <c r="U114" s="225">
        <v>30.419150216436126</v>
      </c>
      <c r="V114" s="225"/>
      <c r="W114" s="225">
        <v>37.197750743203827</v>
      </c>
      <c r="X114" s="225">
        <v>45.588021472188828</v>
      </c>
      <c r="Y114" s="225">
        <v>80.836584351592336</v>
      </c>
      <c r="Z114" s="225">
        <v>92.577977349250602</v>
      </c>
      <c r="AA114" s="225">
        <v>4.518431164645512</v>
      </c>
      <c r="AB114" s="225">
        <v>7.6143582649136787</v>
      </c>
      <c r="AC114" s="225">
        <v>26.941951715933548</v>
      </c>
      <c r="AD114" s="225">
        <v>33.896348716938704</v>
      </c>
    </row>
    <row r="115" spans="1:30" x14ac:dyDescent="0.25">
      <c r="A115" s="93" t="s">
        <v>5281</v>
      </c>
      <c r="B115" s="184" t="s">
        <v>143</v>
      </c>
      <c r="C115" s="184">
        <v>0.28855250709555347</v>
      </c>
      <c r="D115" s="184">
        <v>0.32639545884578997</v>
      </c>
      <c r="E115" s="184">
        <v>0.38505203405865657</v>
      </c>
      <c r="F115" s="183">
        <v>1</v>
      </c>
      <c r="G115" s="187">
        <v>1057</v>
      </c>
      <c r="H115" s="93"/>
      <c r="I115" s="184" t="s">
        <v>143</v>
      </c>
      <c r="J115" s="184" t="s">
        <v>143</v>
      </c>
      <c r="K115" s="184">
        <v>0.26200000000000001</v>
      </c>
      <c r="L115" s="184">
        <v>0.317</v>
      </c>
      <c r="M115" s="184">
        <v>0.29899999999999999</v>
      </c>
      <c r="N115" s="184">
        <v>0.35499999999999998</v>
      </c>
      <c r="O115" s="184">
        <v>0.35599999999999998</v>
      </c>
      <c r="P115" s="184">
        <v>0.41499999999999998</v>
      </c>
      <c r="Q115" s="93"/>
      <c r="R115" s="225" t="s">
        <v>143</v>
      </c>
      <c r="S115" s="225">
        <v>18.495947142653208</v>
      </c>
      <c r="T115" s="225">
        <v>20.957411081309807</v>
      </c>
      <c r="U115" s="225">
        <v>24.836519729207058</v>
      </c>
      <c r="V115" s="225"/>
      <c r="W115" s="225" t="s">
        <v>143</v>
      </c>
      <c r="X115" s="225" t="s">
        <v>143</v>
      </c>
      <c r="Y115" s="225">
        <v>16.420160431666854</v>
      </c>
      <c r="Z115" s="225">
        <v>20.571733853639561</v>
      </c>
      <c r="AA115" s="225">
        <v>18.745925276636399</v>
      </c>
      <c r="AB115" s="225">
        <v>23.168896885983216</v>
      </c>
      <c r="AC115" s="225">
        <v>22.423562599130875</v>
      </c>
      <c r="AD115" s="225">
        <v>27.249476859283241</v>
      </c>
    </row>
    <row r="116" spans="1:30" x14ac:dyDescent="0.25">
      <c r="A116" s="93" t="s">
        <v>5282</v>
      </c>
      <c r="B116" s="184" t="s">
        <v>143</v>
      </c>
      <c r="C116" s="184">
        <v>0.6926100628930818</v>
      </c>
      <c r="D116" s="184">
        <v>6.2893081761006289E-2</v>
      </c>
      <c r="E116" s="184">
        <v>0.24449685534591195</v>
      </c>
      <c r="F116" s="183">
        <v>1</v>
      </c>
      <c r="G116" s="187">
        <v>1272</v>
      </c>
      <c r="H116" s="93"/>
      <c r="I116" s="184" t="s">
        <v>143</v>
      </c>
      <c r="J116" s="184" t="s">
        <v>143</v>
      </c>
      <c r="K116" s="184">
        <v>0.66700000000000004</v>
      </c>
      <c r="L116" s="184">
        <v>0.71699999999999997</v>
      </c>
      <c r="M116" s="184">
        <v>5.0999999999999997E-2</v>
      </c>
      <c r="N116" s="184">
        <v>7.8E-2</v>
      </c>
      <c r="O116" s="184">
        <v>0.222</v>
      </c>
      <c r="P116" s="184">
        <v>0.26900000000000002</v>
      </c>
      <c r="Q116" s="93"/>
      <c r="R116" s="225" t="s">
        <v>143</v>
      </c>
      <c r="S116" s="225">
        <v>115.87459667951674</v>
      </c>
      <c r="T116" s="225">
        <v>12.188757444329193</v>
      </c>
      <c r="U116" s="225">
        <v>39.915650764511419</v>
      </c>
      <c r="V116" s="225"/>
      <c r="W116" s="225" t="s">
        <v>143</v>
      </c>
      <c r="X116" s="225" t="s">
        <v>143</v>
      </c>
      <c r="Y116" s="225">
        <v>108.22292454596335</v>
      </c>
      <c r="Z116" s="225">
        <v>123.52626881307013</v>
      </c>
      <c r="AA116" s="225">
        <v>9.5177782040650776</v>
      </c>
      <c r="AB116" s="225">
        <v>14.859736684593308</v>
      </c>
      <c r="AC116" s="225">
        <v>35.479369316278998</v>
      </c>
      <c r="AD116" s="225">
        <v>44.35193221274384</v>
      </c>
    </row>
    <row r="117" spans="1:30" x14ac:dyDescent="0.25">
      <c r="A117" s="93" t="s">
        <v>5283</v>
      </c>
      <c r="B117" s="184">
        <v>5.8484349258649093E-2</v>
      </c>
      <c r="C117" s="184">
        <v>0.57372322899505768</v>
      </c>
      <c r="D117" s="184">
        <v>0.22734761120263591</v>
      </c>
      <c r="E117" s="184">
        <v>0.14044481054365734</v>
      </c>
      <c r="F117" s="183">
        <v>1</v>
      </c>
      <c r="G117" s="187">
        <v>2428</v>
      </c>
      <c r="H117" s="93"/>
      <c r="I117" s="184">
        <v>0.05</v>
      </c>
      <c r="J117" s="184">
        <v>6.9000000000000006E-2</v>
      </c>
      <c r="K117" s="184">
        <v>0.55400000000000005</v>
      </c>
      <c r="L117" s="184">
        <v>0.59299999999999997</v>
      </c>
      <c r="M117" s="184">
        <v>0.21099999999999999</v>
      </c>
      <c r="N117" s="184">
        <v>0.24399999999999999</v>
      </c>
      <c r="O117" s="184">
        <v>0.127</v>
      </c>
      <c r="P117" s="184">
        <v>0.155</v>
      </c>
      <c r="Q117" s="93"/>
      <c r="R117" s="225">
        <v>4.2526991339481652</v>
      </c>
      <c r="S117" s="225">
        <v>43.260709743593367</v>
      </c>
      <c r="T117" s="225">
        <v>16.917965959243475</v>
      </c>
      <c r="U117" s="225">
        <v>10.515352387168633</v>
      </c>
      <c r="V117" s="225"/>
      <c r="W117" s="225">
        <v>3.5532171101600252</v>
      </c>
      <c r="X117" s="225">
        <v>4.9521811577363053</v>
      </c>
      <c r="Y117" s="225">
        <v>40.988888514907259</v>
      </c>
      <c r="Z117" s="225">
        <v>45.532530972279474</v>
      </c>
      <c r="AA117" s="225">
        <v>15.506616116267374</v>
      </c>
      <c r="AB117" s="225">
        <v>18.329315802219575</v>
      </c>
      <c r="AC117" s="225">
        <v>9.3992534024602961</v>
      </c>
      <c r="AD117" s="225">
        <v>11.63145137187697</v>
      </c>
    </row>
    <row r="118" spans="1:30" x14ac:dyDescent="0.25">
      <c r="A118" s="93" t="s">
        <v>5284</v>
      </c>
      <c r="B118" s="184">
        <v>0.31623036649214659</v>
      </c>
      <c r="C118" s="184">
        <v>0.60174520069808024</v>
      </c>
      <c r="D118" s="184">
        <v>3.8045375218150088E-2</v>
      </c>
      <c r="E118" s="184">
        <v>4.3979057591623037E-2</v>
      </c>
      <c r="F118" s="183">
        <v>0.99999999999999989</v>
      </c>
      <c r="G118" s="187">
        <v>2865</v>
      </c>
      <c r="H118" s="93"/>
      <c r="I118" s="184">
        <v>0.29899999999999999</v>
      </c>
      <c r="J118" s="184">
        <v>0.33300000000000002</v>
      </c>
      <c r="K118" s="184">
        <v>0.58399999999999996</v>
      </c>
      <c r="L118" s="184">
        <v>0.62</v>
      </c>
      <c r="M118" s="184">
        <v>3.2000000000000001E-2</v>
      </c>
      <c r="N118" s="184">
        <v>4.5999999999999999E-2</v>
      </c>
      <c r="O118" s="184">
        <v>3.6999999999999998E-2</v>
      </c>
      <c r="P118" s="184">
        <v>5.1999999999999998E-2</v>
      </c>
      <c r="Q118" s="93"/>
      <c r="R118" s="225">
        <v>53.180685344539157</v>
      </c>
      <c r="S118" s="225">
        <v>96.915476749972896</v>
      </c>
      <c r="T118" s="225">
        <v>5.7466910338208166</v>
      </c>
      <c r="U118" s="225">
        <v>7.1067469073161709</v>
      </c>
      <c r="V118" s="225"/>
      <c r="W118" s="225">
        <v>49.717737885491786</v>
      </c>
      <c r="X118" s="225">
        <v>56.643632803586527</v>
      </c>
      <c r="Y118" s="225">
        <v>92.340587583366684</v>
      </c>
      <c r="Z118" s="225">
        <v>101.49036591657911</v>
      </c>
      <c r="AA118" s="225">
        <v>4.6678420156741112</v>
      </c>
      <c r="AB118" s="225">
        <v>6.825540051967522</v>
      </c>
      <c r="AC118" s="225">
        <v>5.8658330111038586</v>
      </c>
      <c r="AD118" s="225">
        <v>8.3476608035284841</v>
      </c>
    </row>
    <row r="119" spans="1:30" x14ac:dyDescent="0.25">
      <c r="A119" s="93" t="s">
        <v>5285</v>
      </c>
      <c r="B119" s="184" t="s">
        <v>143</v>
      </c>
      <c r="C119" s="184">
        <v>0.52184466019417475</v>
      </c>
      <c r="D119" s="184">
        <v>0.3674757281553398</v>
      </c>
      <c r="E119" s="184">
        <v>0.11067961165048544</v>
      </c>
      <c r="F119" s="183">
        <v>1</v>
      </c>
      <c r="G119" s="187">
        <v>2060</v>
      </c>
      <c r="H119" s="93"/>
      <c r="I119" s="184" t="s">
        <v>143</v>
      </c>
      <c r="J119" s="184" t="s">
        <v>143</v>
      </c>
      <c r="K119" s="184">
        <v>0.5</v>
      </c>
      <c r="L119" s="184">
        <v>0.54300000000000004</v>
      </c>
      <c r="M119" s="184">
        <v>0.34699999999999998</v>
      </c>
      <c r="N119" s="184">
        <v>0.38900000000000001</v>
      </c>
      <c r="O119" s="184">
        <v>9.8000000000000004E-2</v>
      </c>
      <c r="P119" s="184">
        <v>0.125</v>
      </c>
      <c r="Q119" s="93"/>
      <c r="R119" s="225" t="s">
        <v>143</v>
      </c>
      <c r="S119" s="225">
        <v>33.053304453238233</v>
      </c>
      <c r="T119" s="225">
        <v>23.317317052447471</v>
      </c>
      <c r="U119" s="225">
        <v>7.1009988877848249</v>
      </c>
      <c r="V119" s="225"/>
      <c r="W119" s="225" t="s">
        <v>143</v>
      </c>
      <c r="X119" s="225" t="s">
        <v>143</v>
      </c>
      <c r="Y119" s="225">
        <v>31.077396437074473</v>
      </c>
      <c r="Z119" s="225">
        <v>35.029212469401998</v>
      </c>
      <c r="AA119" s="225">
        <v>21.656251738073408</v>
      </c>
      <c r="AB119" s="225">
        <v>24.978382366821535</v>
      </c>
      <c r="AC119" s="225">
        <v>6.1792596139381439</v>
      </c>
      <c r="AD119" s="225">
        <v>8.0227381616315068</v>
      </c>
    </row>
    <row r="120" spans="1:30" x14ac:dyDescent="0.25">
      <c r="A120" s="93" t="s">
        <v>5286</v>
      </c>
      <c r="B120" s="184" t="s">
        <v>143</v>
      </c>
      <c r="C120" s="184">
        <v>0.78988764044943816</v>
      </c>
      <c r="D120" s="184">
        <v>6.2921348314606745E-2</v>
      </c>
      <c r="E120" s="184">
        <v>0.14719101123595504</v>
      </c>
      <c r="F120" s="183">
        <v>0.99999999999999989</v>
      </c>
      <c r="G120" s="187">
        <v>2670</v>
      </c>
      <c r="H120" s="93"/>
      <c r="I120" s="184" t="s">
        <v>143</v>
      </c>
      <c r="J120" s="184" t="s">
        <v>143</v>
      </c>
      <c r="K120" s="184">
        <v>0.77400000000000002</v>
      </c>
      <c r="L120" s="184">
        <v>0.80500000000000005</v>
      </c>
      <c r="M120" s="184">
        <v>5.3999999999999999E-2</v>
      </c>
      <c r="N120" s="184">
        <v>7.2999999999999995E-2</v>
      </c>
      <c r="O120" s="184">
        <v>0.13400000000000001</v>
      </c>
      <c r="P120" s="184">
        <v>0.161</v>
      </c>
      <c r="Q120" s="93"/>
      <c r="R120" s="225" t="s">
        <v>143</v>
      </c>
      <c r="S120" s="225">
        <v>144.71276322403921</v>
      </c>
      <c r="T120" s="225">
        <v>12.458795115637397</v>
      </c>
      <c r="U120" s="225">
        <v>27.004764656684802</v>
      </c>
      <c r="V120" s="225"/>
      <c r="W120" s="225" t="s">
        <v>143</v>
      </c>
      <c r="X120" s="225" t="s">
        <v>143</v>
      </c>
      <c r="Y120" s="225">
        <v>138.53651676735197</v>
      </c>
      <c r="Z120" s="225">
        <v>150.88900968072645</v>
      </c>
      <c r="AA120" s="225">
        <v>10.574809969259881</v>
      </c>
      <c r="AB120" s="225">
        <v>14.342780262014912</v>
      </c>
      <c r="AC120" s="225">
        <v>24.334832703177923</v>
      </c>
      <c r="AD120" s="225">
        <v>29.674696610191681</v>
      </c>
    </row>
    <row r="121" spans="1:30" x14ac:dyDescent="0.25">
      <c r="A121" s="93" t="s">
        <v>5287</v>
      </c>
      <c r="B121" s="184">
        <v>5.5893074119076548E-2</v>
      </c>
      <c r="C121" s="184">
        <v>0.60874848116646418</v>
      </c>
      <c r="D121" s="184">
        <v>0.21506682867557717</v>
      </c>
      <c r="E121" s="184">
        <v>0.12029161603888214</v>
      </c>
      <c r="F121" s="183">
        <v>1</v>
      </c>
      <c r="G121" s="187">
        <v>1646</v>
      </c>
      <c r="H121" s="93"/>
      <c r="I121" s="184">
        <v>4.5999999999999999E-2</v>
      </c>
      <c r="J121" s="184">
        <v>6.8000000000000005E-2</v>
      </c>
      <c r="K121" s="184">
        <v>0.58499999999999996</v>
      </c>
      <c r="L121" s="184">
        <v>0.63200000000000001</v>
      </c>
      <c r="M121" s="184">
        <v>0.19600000000000001</v>
      </c>
      <c r="N121" s="184">
        <v>0.23599999999999999</v>
      </c>
      <c r="O121" s="184">
        <v>0.105</v>
      </c>
      <c r="P121" s="184">
        <v>0.13700000000000001</v>
      </c>
      <c r="Q121" s="93"/>
      <c r="R121" s="225">
        <v>4.422093319906212</v>
      </c>
      <c r="S121" s="225">
        <v>43.592580058752091</v>
      </c>
      <c r="T121" s="225">
        <v>14.476039789476751</v>
      </c>
      <c r="U121" s="225">
        <v>8.6857717603819999</v>
      </c>
      <c r="V121" s="225"/>
      <c r="W121" s="225">
        <v>3.5184645263503826</v>
      </c>
      <c r="X121" s="225">
        <v>5.3257221134620414</v>
      </c>
      <c r="Y121" s="225">
        <v>40.893381804205113</v>
      </c>
      <c r="Z121" s="225">
        <v>46.291778313299069</v>
      </c>
      <c r="AA121" s="225">
        <v>12.968029834474137</v>
      </c>
      <c r="AB121" s="225">
        <v>15.984049744479364</v>
      </c>
      <c r="AC121" s="225">
        <v>7.4759207562576808</v>
      </c>
      <c r="AD121" s="225">
        <v>9.8956227645063191</v>
      </c>
    </row>
    <row r="122" spans="1:30" x14ac:dyDescent="0.25">
      <c r="A122" s="93" t="s">
        <v>5288</v>
      </c>
      <c r="B122" s="184">
        <v>0.27506849315068493</v>
      </c>
      <c r="C122" s="184">
        <v>0.6010958904109589</v>
      </c>
      <c r="D122" s="184">
        <v>5.4246575342465755E-2</v>
      </c>
      <c r="E122" s="184">
        <v>6.9589041095890411E-2</v>
      </c>
      <c r="F122" s="183">
        <v>1</v>
      </c>
      <c r="G122" s="187">
        <v>1825</v>
      </c>
      <c r="H122" s="93"/>
      <c r="I122" s="184">
        <v>0.255</v>
      </c>
      <c r="J122" s="184">
        <v>0.29599999999999999</v>
      </c>
      <c r="K122" s="184">
        <v>0.57799999999999996</v>
      </c>
      <c r="L122" s="184">
        <v>0.623</v>
      </c>
      <c r="M122" s="184">
        <v>4.4999999999999998E-2</v>
      </c>
      <c r="N122" s="184">
        <v>6.6000000000000003E-2</v>
      </c>
      <c r="O122" s="184">
        <v>5.8999999999999997E-2</v>
      </c>
      <c r="P122" s="184">
        <v>8.2000000000000003E-2</v>
      </c>
      <c r="Q122" s="93"/>
      <c r="R122" s="225">
        <v>49.567021515051437</v>
      </c>
      <c r="S122" s="225">
        <v>94.745742080281403</v>
      </c>
      <c r="T122" s="225">
        <v>6.8014204374774412</v>
      </c>
      <c r="U122" s="225">
        <v>11.230075929334173</v>
      </c>
      <c r="V122" s="225"/>
      <c r="W122" s="225">
        <v>45.230944016839828</v>
      </c>
      <c r="X122" s="225">
        <v>53.903099013263045</v>
      </c>
      <c r="Y122" s="225">
        <v>89.138975716584042</v>
      </c>
      <c r="Z122" s="225">
        <v>100.35250844397876</v>
      </c>
      <c r="AA122" s="225">
        <v>5.4616262289976714</v>
      </c>
      <c r="AB122" s="225">
        <v>8.141214645957211</v>
      </c>
      <c r="AC122" s="225">
        <v>9.2769200578163229</v>
      </c>
      <c r="AD122" s="225">
        <v>13.183231800852024</v>
      </c>
    </row>
    <row r="123" spans="1:30" x14ac:dyDescent="0.25">
      <c r="A123" s="93" t="s">
        <v>5289</v>
      </c>
      <c r="B123" s="184" t="s">
        <v>143</v>
      </c>
      <c r="C123" s="184">
        <v>0.53801169590643272</v>
      </c>
      <c r="D123" s="184">
        <v>0.33698830409356723</v>
      </c>
      <c r="E123" s="184">
        <v>0.125</v>
      </c>
      <c r="F123" s="183">
        <v>1</v>
      </c>
      <c r="G123" s="187">
        <v>1368</v>
      </c>
      <c r="H123" s="93"/>
      <c r="I123" s="184" t="s">
        <v>143</v>
      </c>
      <c r="J123" s="184" t="s">
        <v>143</v>
      </c>
      <c r="K123" s="184">
        <v>0.51200000000000001</v>
      </c>
      <c r="L123" s="184">
        <v>0.56399999999999995</v>
      </c>
      <c r="M123" s="184">
        <v>0.312</v>
      </c>
      <c r="N123" s="184">
        <v>0.36199999999999999</v>
      </c>
      <c r="O123" s="184">
        <v>0.109</v>
      </c>
      <c r="P123" s="184">
        <v>0.14399999999999999</v>
      </c>
      <c r="Q123" s="93"/>
      <c r="R123" s="225" t="s">
        <v>143</v>
      </c>
      <c r="S123" s="225">
        <v>32.850845828549573</v>
      </c>
      <c r="T123" s="225">
        <v>19.346743426905764</v>
      </c>
      <c r="U123" s="225">
        <v>7.7871375075713765</v>
      </c>
      <c r="V123" s="225"/>
      <c r="W123" s="225" t="s">
        <v>143</v>
      </c>
      <c r="X123" s="225" t="s">
        <v>143</v>
      </c>
      <c r="Y123" s="225">
        <v>30.47748527310047</v>
      </c>
      <c r="Z123" s="225">
        <v>35.224206383998677</v>
      </c>
      <c r="AA123" s="225">
        <v>17.580650786255934</v>
      </c>
      <c r="AB123" s="225">
        <v>21.112836067555595</v>
      </c>
      <c r="AC123" s="225">
        <v>6.6199628217517397</v>
      </c>
      <c r="AD123" s="225">
        <v>8.9543121933910133</v>
      </c>
    </row>
    <row r="124" spans="1:30" x14ac:dyDescent="0.25">
      <c r="A124" s="93" t="s">
        <v>5290</v>
      </c>
      <c r="B124" s="184" t="s">
        <v>143</v>
      </c>
      <c r="C124" s="184">
        <v>0.76903870162297128</v>
      </c>
      <c r="D124" s="184">
        <v>0.10112359550561797</v>
      </c>
      <c r="E124" s="184">
        <v>0.12983770287141075</v>
      </c>
      <c r="F124" s="183">
        <v>1</v>
      </c>
      <c r="G124" s="187">
        <v>1602</v>
      </c>
      <c r="H124" s="93"/>
      <c r="I124" s="184" t="s">
        <v>143</v>
      </c>
      <c r="J124" s="184" t="s">
        <v>143</v>
      </c>
      <c r="K124" s="184">
        <v>0.748</v>
      </c>
      <c r="L124" s="184">
        <v>0.78900000000000003</v>
      </c>
      <c r="M124" s="184">
        <v>8.6999999999999994E-2</v>
      </c>
      <c r="N124" s="184">
        <v>0.11700000000000001</v>
      </c>
      <c r="O124" s="184">
        <v>0.114</v>
      </c>
      <c r="P124" s="184">
        <v>0.14699999999999999</v>
      </c>
      <c r="Q124" s="93"/>
      <c r="R124" s="225" t="s">
        <v>143</v>
      </c>
      <c r="S124" s="225">
        <v>125.81380495693602</v>
      </c>
      <c r="T124" s="225">
        <v>15.459955473286772</v>
      </c>
      <c r="U124" s="225">
        <v>21.06885001091954</v>
      </c>
      <c r="V124" s="225"/>
      <c r="W124" s="225" t="s">
        <v>143</v>
      </c>
      <c r="X124" s="225" t="s">
        <v>143</v>
      </c>
      <c r="Y124" s="225">
        <v>118.78827622459431</v>
      </c>
      <c r="Z124" s="225">
        <v>132.83933368927774</v>
      </c>
      <c r="AA124" s="225">
        <v>13.079243792183863</v>
      </c>
      <c r="AB124" s="225">
        <v>17.840667154389681</v>
      </c>
      <c r="AC124" s="225">
        <v>18.205560678271777</v>
      </c>
      <c r="AD124" s="225">
        <v>23.932139343567304</v>
      </c>
    </row>
    <row r="125" spans="1:30" x14ac:dyDescent="0.25">
      <c r="A125" s="93" t="s">
        <v>5291</v>
      </c>
      <c r="B125" s="184">
        <v>6.567366283006093E-2</v>
      </c>
      <c r="C125" s="184">
        <v>0.59986459038591744</v>
      </c>
      <c r="D125" s="184">
        <v>0.22004062288422477</v>
      </c>
      <c r="E125" s="184">
        <v>0.11442112389979689</v>
      </c>
      <c r="F125" s="183">
        <v>1</v>
      </c>
      <c r="G125" s="187">
        <v>1477</v>
      </c>
      <c r="H125" s="93"/>
      <c r="I125" s="184">
        <v>5.3999999999999999E-2</v>
      </c>
      <c r="J125" s="184">
        <v>7.9000000000000001E-2</v>
      </c>
      <c r="K125" s="184">
        <v>0.57499999999999996</v>
      </c>
      <c r="L125" s="184">
        <v>0.625</v>
      </c>
      <c r="M125" s="184">
        <v>0.2</v>
      </c>
      <c r="N125" s="184">
        <v>0.24199999999999999</v>
      </c>
      <c r="O125" s="184">
        <v>9.9000000000000005E-2</v>
      </c>
      <c r="P125" s="184">
        <v>0.13200000000000001</v>
      </c>
      <c r="Q125" s="93"/>
      <c r="R125" s="225">
        <v>5.2085212187505983</v>
      </c>
      <c r="S125" s="225">
        <v>44.902004863398972</v>
      </c>
      <c r="T125" s="225">
        <v>16.272807930373162</v>
      </c>
      <c r="U125" s="225">
        <v>8.780133787587058</v>
      </c>
      <c r="V125" s="225"/>
      <c r="W125" s="225">
        <v>4.1719846178373992</v>
      </c>
      <c r="X125" s="225">
        <v>6.2450578196637974</v>
      </c>
      <c r="Y125" s="225">
        <v>41.945320646545717</v>
      </c>
      <c r="Z125" s="225">
        <v>47.858689080252226</v>
      </c>
      <c r="AA125" s="225">
        <v>14.503608098958924</v>
      </c>
      <c r="AB125" s="225">
        <v>18.042007761787399</v>
      </c>
      <c r="AC125" s="225">
        <v>7.4563597703816242</v>
      </c>
      <c r="AD125" s="225">
        <v>10.103907804792492</v>
      </c>
    </row>
    <row r="126" spans="1:30" x14ac:dyDescent="0.25">
      <c r="A126" s="93" t="s">
        <v>5292</v>
      </c>
      <c r="B126" s="184">
        <v>0.28246942341292952</v>
      </c>
      <c r="C126" s="184">
        <v>0.62609202096680261</v>
      </c>
      <c r="D126" s="184">
        <v>4.0186371578334303E-2</v>
      </c>
      <c r="E126" s="184">
        <v>5.1252184041933602E-2</v>
      </c>
      <c r="F126" s="183">
        <v>1</v>
      </c>
      <c r="G126" s="187">
        <v>1717</v>
      </c>
      <c r="H126" s="93"/>
      <c r="I126" s="184">
        <v>0.26200000000000001</v>
      </c>
      <c r="J126" s="184">
        <v>0.30399999999999999</v>
      </c>
      <c r="K126" s="184">
        <v>0.60299999999999998</v>
      </c>
      <c r="L126" s="184">
        <v>0.64900000000000002</v>
      </c>
      <c r="M126" s="184">
        <v>3.2000000000000001E-2</v>
      </c>
      <c r="N126" s="184">
        <v>5.0999999999999997E-2</v>
      </c>
      <c r="O126" s="184">
        <v>4.2000000000000003E-2</v>
      </c>
      <c r="P126" s="184">
        <v>6.3E-2</v>
      </c>
      <c r="Q126" s="93"/>
      <c r="R126" s="225">
        <v>49.367462531654574</v>
      </c>
      <c r="S126" s="225">
        <v>93.687229935302739</v>
      </c>
      <c r="T126" s="225">
        <v>6.0918981694616035</v>
      </c>
      <c r="U126" s="225">
        <v>7.7553017305050327</v>
      </c>
      <c r="V126" s="225"/>
      <c r="W126" s="225">
        <v>44.973806973513575</v>
      </c>
      <c r="X126" s="225">
        <v>53.761118089795573</v>
      </c>
      <c r="Y126" s="225">
        <v>88.086659834868911</v>
      </c>
      <c r="Z126" s="225">
        <v>99.287800035736566</v>
      </c>
      <c r="AA126" s="225">
        <v>4.6544765876987526</v>
      </c>
      <c r="AB126" s="225">
        <v>7.5293197512244543</v>
      </c>
      <c r="AC126" s="225">
        <v>6.1349345636974064</v>
      </c>
      <c r="AD126" s="225">
        <v>9.375668897312659</v>
      </c>
    </row>
    <row r="127" spans="1:30" x14ac:dyDescent="0.25">
      <c r="A127" s="93" t="s">
        <v>5293</v>
      </c>
      <c r="B127" s="184" t="s">
        <v>143</v>
      </c>
      <c r="C127" s="184">
        <v>0.55891089108910896</v>
      </c>
      <c r="D127" s="184">
        <v>0.35940594059405939</v>
      </c>
      <c r="E127" s="184">
        <v>8.1683168316831686E-2</v>
      </c>
      <c r="F127" s="183">
        <v>1</v>
      </c>
      <c r="G127" s="187">
        <v>2020</v>
      </c>
      <c r="H127" s="93"/>
      <c r="I127" s="184" t="s">
        <v>143</v>
      </c>
      <c r="J127" s="184" t="s">
        <v>143</v>
      </c>
      <c r="K127" s="184">
        <v>0.53700000000000003</v>
      </c>
      <c r="L127" s="184">
        <v>0.57999999999999996</v>
      </c>
      <c r="M127" s="184">
        <v>0.33900000000000002</v>
      </c>
      <c r="N127" s="184">
        <v>0.38100000000000001</v>
      </c>
      <c r="O127" s="184">
        <v>7.0999999999999994E-2</v>
      </c>
      <c r="P127" s="184">
        <v>9.4E-2</v>
      </c>
      <c r="Q127" s="93"/>
      <c r="R127" s="225" t="s">
        <v>143</v>
      </c>
      <c r="S127" s="225">
        <v>58.942902442573285</v>
      </c>
      <c r="T127" s="225">
        <v>37.188176915871232</v>
      </c>
      <c r="U127" s="225">
        <v>8.6975509635237938</v>
      </c>
      <c r="V127" s="225"/>
      <c r="W127" s="225" t="s">
        <v>143</v>
      </c>
      <c r="X127" s="225" t="s">
        <v>143</v>
      </c>
      <c r="Y127" s="225">
        <v>55.504627376702146</v>
      </c>
      <c r="Z127" s="225">
        <v>62.381177508444424</v>
      </c>
      <c r="AA127" s="225">
        <v>34.483018832535834</v>
      </c>
      <c r="AB127" s="225">
        <v>39.89333499920663</v>
      </c>
      <c r="AC127" s="225">
        <v>7.3704282521125091</v>
      </c>
      <c r="AD127" s="225">
        <v>10.024673674935078</v>
      </c>
    </row>
    <row r="128" spans="1:30" x14ac:dyDescent="0.25">
      <c r="A128" s="93" t="s">
        <v>5294</v>
      </c>
      <c r="B128" s="184" t="s">
        <v>143</v>
      </c>
      <c r="C128" s="184">
        <v>0.79245283018867929</v>
      </c>
      <c r="D128" s="184">
        <v>8.2459818308874916E-2</v>
      </c>
      <c r="E128" s="184">
        <v>0.12508735150244585</v>
      </c>
      <c r="F128" s="183">
        <v>1</v>
      </c>
      <c r="G128" s="187">
        <v>1431</v>
      </c>
      <c r="H128" s="93"/>
      <c r="I128" s="184" t="s">
        <v>143</v>
      </c>
      <c r="J128" s="184" t="s">
        <v>143</v>
      </c>
      <c r="K128" s="184">
        <v>0.77100000000000002</v>
      </c>
      <c r="L128" s="184">
        <v>0.81299999999999994</v>
      </c>
      <c r="M128" s="184">
        <v>6.9000000000000006E-2</v>
      </c>
      <c r="N128" s="184">
        <v>9.8000000000000004E-2</v>
      </c>
      <c r="O128" s="184">
        <v>0.109</v>
      </c>
      <c r="P128" s="184">
        <v>0.14299999999999999</v>
      </c>
      <c r="Q128" s="93"/>
      <c r="R128" s="225" t="s">
        <v>143</v>
      </c>
      <c r="S128" s="225">
        <v>131.21390426956972</v>
      </c>
      <c r="T128" s="225">
        <v>14.490922625300804</v>
      </c>
      <c r="U128" s="225">
        <v>21.140188862596617</v>
      </c>
      <c r="V128" s="225"/>
      <c r="W128" s="225" t="s">
        <v>143</v>
      </c>
      <c r="X128" s="225" t="s">
        <v>143</v>
      </c>
      <c r="Y128" s="225">
        <v>123.57678800489464</v>
      </c>
      <c r="Z128" s="225">
        <v>138.85102053424481</v>
      </c>
      <c r="AA128" s="225">
        <v>11.876287415779835</v>
      </c>
      <c r="AB128" s="225">
        <v>17.105557834821774</v>
      </c>
      <c r="AC128" s="225">
        <v>18.04320873402818</v>
      </c>
      <c r="AD128" s="225">
        <v>24.237168991165053</v>
      </c>
    </row>
    <row r="129" spans="1:30" x14ac:dyDescent="0.25">
      <c r="A129" s="93" t="s">
        <v>5295</v>
      </c>
      <c r="B129" s="184">
        <v>8.5862966175195149E-2</v>
      </c>
      <c r="C129" s="184">
        <v>0.49913269731136167</v>
      </c>
      <c r="D129" s="184">
        <v>0.23764093668690373</v>
      </c>
      <c r="E129" s="184">
        <v>0.17736339982653945</v>
      </c>
      <c r="F129" s="183">
        <v>1</v>
      </c>
      <c r="G129" s="187">
        <v>2306</v>
      </c>
      <c r="H129" s="93"/>
      <c r="I129" s="184">
        <v>7.4999999999999997E-2</v>
      </c>
      <c r="J129" s="184">
        <v>9.8000000000000004E-2</v>
      </c>
      <c r="K129" s="184">
        <v>0.47899999999999998</v>
      </c>
      <c r="L129" s="184">
        <v>0.52</v>
      </c>
      <c r="M129" s="184">
        <v>0.221</v>
      </c>
      <c r="N129" s="184">
        <v>0.255</v>
      </c>
      <c r="O129" s="184">
        <v>0.16200000000000001</v>
      </c>
      <c r="P129" s="184">
        <v>0.193</v>
      </c>
      <c r="Q129" s="93"/>
      <c r="R129" s="225">
        <v>5.5425673680366287</v>
      </c>
      <c r="S129" s="225">
        <v>33.891917452910597</v>
      </c>
      <c r="T129" s="225">
        <v>16.170380587910927</v>
      </c>
      <c r="U129" s="225">
        <v>12.008649313329659</v>
      </c>
      <c r="V129" s="225"/>
      <c r="W129" s="225">
        <v>4.770536870271064</v>
      </c>
      <c r="X129" s="225">
        <v>6.3145978658021935</v>
      </c>
      <c r="Y129" s="225">
        <v>31.93390905793968</v>
      </c>
      <c r="Z129" s="225">
        <v>35.849925847881515</v>
      </c>
      <c r="AA129" s="225">
        <v>14.816482316530264</v>
      </c>
      <c r="AB129" s="225">
        <v>17.524278859291591</v>
      </c>
      <c r="AC129" s="225">
        <v>10.844821907559394</v>
      </c>
      <c r="AD129" s="225">
        <v>13.172476719099924</v>
      </c>
    </row>
    <row r="130" spans="1:30" x14ac:dyDescent="0.25">
      <c r="A130" s="93" t="s">
        <v>5296</v>
      </c>
      <c r="B130" s="184">
        <v>0.342039018250472</v>
      </c>
      <c r="C130" s="184">
        <v>0.57079924480805533</v>
      </c>
      <c r="D130" s="184">
        <v>3.3983637507866586E-2</v>
      </c>
      <c r="E130" s="184">
        <v>5.3178099433606039E-2</v>
      </c>
      <c r="F130" s="183">
        <v>1</v>
      </c>
      <c r="G130" s="187">
        <v>3178</v>
      </c>
      <c r="H130" s="93"/>
      <c r="I130" s="184">
        <v>0.32600000000000001</v>
      </c>
      <c r="J130" s="184">
        <v>0.35899999999999999</v>
      </c>
      <c r="K130" s="184">
        <v>0.55400000000000005</v>
      </c>
      <c r="L130" s="184">
        <v>0.58799999999999997</v>
      </c>
      <c r="M130" s="184">
        <v>2.8000000000000001E-2</v>
      </c>
      <c r="N130" s="184">
        <v>4.1000000000000002E-2</v>
      </c>
      <c r="O130" s="184">
        <v>4.5999999999999999E-2</v>
      </c>
      <c r="P130" s="184">
        <v>6.2E-2</v>
      </c>
      <c r="Q130" s="93"/>
      <c r="R130" s="225">
        <v>59.510428478976905</v>
      </c>
      <c r="S130" s="225">
        <v>97.264425552018253</v>
      </c>
      <c r="T130" s="225">
        <v>5.6883837288144665</v>
      </c>
      <c r="U130" s="225">
        <v>8.9469918127776715</v>
      </c>
      <c r="V130" s="225"/>
      <c r="W130" s="225">
        <v>55.972619526907152</v>
      </c>
      <c r="X130" s="225">
        <v>63.048237431046658</v>
      </c>
      <c r="Y130" s="225">
        <v>92.788411346611298</v>
      </c>
      <c r="Z130" s="225">
        <v>101.74043975742521</v>
      </c>
      <c r="AA130" s="225">
        <v>4.615548368966726</v>
      </c>
      <c r="AB130" s="225">
        <v>6.761219088662207</v>
      </c>
      <c r="AC130" s="225">
        <v>7.5980607394665762</v>
      </c>
      <c r="AD130" s="225">
        <v>10.295922886088766</v>
      </c>
    </row>
    <row r="131" spans="1:30" x14ac:dyDescent="0.25">
      <c r="A131" s="93" t="s">
        <v>5297</v>
      </c>
      <c r="B131" s="184" t="s">
        <v>143</v>
      </c>
      <c r="C131" s="184">
        <v>0.49511545293072823</v>
      </c>
      <c r="D131" s="184">
        <v>0.35568383658969804</v>
      </c>
      <c r="E131" s="184">
        <v>0.1492007104795737</v>
      </c>
      <c r="F131" s="183">
        <v>1</v>
      </c>
      <c r="G131" s="187">
        <v>2252</v>
      </c>
      <c r="H131" s="93"/>
      <c r="I131" s="184" t="s">
        <v>143</v>
      </c>
      <c r="J131" s="184" t="s">
        <v>143</v>
      </c>
      <c r="K131" s="184">
        <v>0.47399999999999998</v>
      </c>
      <c r="L131" s="184">
        <v>0.51600000000000001</v>
      </c>
      <c r="M131" s="184">
        <v>0.33600000000000002</v>
      </c>
      <c r="N131" s="184">
        <v>0.376</v>
      </c>
      <c r="O131" s="184">
        <v>0.13500000000000001</v>
      </c>
      <c r="P131" s="184">
        <v>0.16500000000000001</v>
      </c>
      <c r="Q131" s="93"/>
      <c r="R131" s="225" t="s">
        <v>143</v>
      </c>
      <c r="S131" s="225">
        <v>33.039909389826526</v>
      </c>
      <c r="T131" s="225">
        <v>24.061001416355005</v>
      </c>
      <c r="U131" s="225">
        <v>9.9728985412447386</v>
      </c>
      <c r="V131" s="225"/>
      <c r="W131" s="225" t="s">
        <v>143</v>
      </c>
      <c r="X131" s="225" t="s">
        <v>143</v>
      </c>
      <c r="Y131" s="225">
        <v>31.100553625838717</v>
      </c>
      <c r="Z131" s="225">
        <v>34.979265153814332</v>
      </c>
      <c r="AA131" s="225">
        <v>22.394700197533471</v>
      </c>
      <c r="AB131" s="225">
        <v>25.727302635176539</v>
      </c>
      <c r="AC131" s="225">
        <v>8.9065287504328019</v>
      </c>
      <c r="AD131" s="225">
        <v>11.039268332056675</v>
      </c>
    </row>
    <row r="132" spans="1:30" x14ac:dyDescent="0.25">
      <c r="A132" s="93" t="s">
        <v>5298</v>
      </c>
      <c r="B132" s="184" t="s">
        <v>143</v>
      </c>
      <c r="C132" s="184">
        <v>0.717439293598234</v>
      </c>
      <c r="D132" s="184">
        <v>8.5209713024282555E-2</v>
      </c>
      <c r="E132" s="184">
        <v>0.19735099337748344</v>
      </c>
      <c r="F132" s="183">
        <v>1</v>
      </c>
      <c r="G132" s="187">
        <v>2265</v>
      </c>
      <c r="H132" s="93"/>
      <c r="I132" s="184" t="s">
        <v>143</v>
      </c>
      <c r="J132" s="184" t="s">
        <v>143</v>
      </c>
      <c r="K132" s="184">
        <v>0.69899999999999995</v>
      </c>
      <c r="L132" s="184">
        <v>0.73599999999999999</v>
      </c>
      <c r="M132" s="184">
        <v>7.3999999999999996E-2</v>
      </c>
      <c r="N132" s="184">
        <v>9.7000000000000003E-2</v>
      </c>
      <c r="O132" s="184">
        <v>0.18099999999999999</v>
      </c>
      <c r="P132" s="184">
        <v>0.214</v>
      </c>
      <c r="Q132" s="93"/>
      <c r="R132" s="225" t="s">
        <v>143</v>
      </c>
      <c r="S132" s="225">
        <v>103.64388528836724</v>
      </c>
      <c r="T132" s="225">
        <v>14.557206133667698</v>
      </c>
      <c r="U132" s="225">
        <v>28.526983256158761</v>
      </c>
      <c r="V132" s="225"/>
      <c r="W132" s="225" t="s">
        <v>143</v>
      </c>
      <c r="X132" s="225" t="s">
        <v>143</v>
      </c>
      <c r="Y132" s="225">
        <v>98.604552101380733</v>
      </c>
      <c r="Z132" s="225">
        <v>108.68321847535375</v>
      </c>
      <c r="AA132" s="225">
        <v>12.503418906333433</v>
      </c>
      <c r="AB132" s="225">
        <v>16.610993361001963</v>
      </c>
      <c r="AC132" s="225">
        <v>25.88239443995505</v>
      </c>
      <c r="AD132" s="225">
        <v>31.171572072362473</v>
      </c>
    </row>
    <row r="133" spans="1:30" x14ac:dyDescent="0.25">
      <c r="A133" s="93" t="s">
        <v>5299</v>
      </c>
      <c r="B133" s="184">
        <v>8.6439333862014273E-2</v>
      </c>
      <c r="C133" s="184">
        <v>0.4661379857256146</v>
      </c>
      <c r="D133" s="184">
        <v>0.22347343378271214</v>
      </c>
      <c r="E133" s="184">
        <v>0.22394924662965901</v>
      </c>
      <c r="F133" s="183">
        <v>1</v>
      </c>
      <c r="G133" s="187">
        <v>6305</v>
      </c>
      <c r="H133" s="93"/>
      <c r="I133" s="184">
        <v>0.08</v>
      </c>
      <c r="J133" s="184">
        <v>9.4E-2</v>
      </c>
      <c r="K133" s="184">
        <v>0.45400000000000001</v>
      </c>
      <c r="L133" s="184">
        <v>0.47799999999999998</v>
      </c>
      <c r="M133" s="184">
        <v>0.21299999999999999</v>
      </c>
      <c r="N133" s="184">
        <v>0.23400000000000001</v>
      </c>
      <c r="O133" s="184">
        <v>0.214</v>
      </c>
      <c r="P133" s="184">
        <v>0.23400000000000001</v>
      </c>
      <c r="Q133" s="93"/>
      <c r="R133" s="225">
        <v>6.7693959938733652</v>
      </c>
      <c r="S133" s="225">
        <v>34.235439757545677</v>
      </c>
      <c r="T133" s="225">
        <v>15.764864882442193</v>
      </c>
      <c r="U133" s="225">
        <v>16.686537390538085</v>
      </c>
      <c r="V133" s="225"/>
      <c r="W133" s="225">
        <v>6.2010566255195059</v>
      </c>
      <c r="X133" s="225">
        <v>7.3377353622272246</v>
      </c>
      <c r="Y133" s="225">
        <v>32.99769188334713</v>
      </c>
      <c r="Z133" s="225">
        <v>35.473187631744224</v>
      </c>
      <c r="AA133" s="225">
        <v>14.941692431204173</v>
      </c>
      <c r="AB133" s="225">
        <v>16.588037333680212</v>
      </c>
      <c r="AC133" s="225">
        <v>15.816165315019477</v>
      </c>
      <c r="AD133" s="225">
        <v>17.556909466056691</v>
      </c>
    </row>
    <row r="134" spans="1:30" x14ac:dyDescent="0.25">
      <c r="A134" s="93" t="s">
        <v>5300</v>
      </c>
      <c r="B134" s="184">
        <v>0.30178594707339329</v>
      </c>
      <c r="C134" s="184">
        <v>0.59040542302177035</v>
      </c>
      <c r="D134" s="184">
        <v>4.6799634988919307E-2</v>
      </c>
      <c r="E134" s="184">
        <v>6.1008994915917089E-2</v>
      </c>
      <c r="F134" s="183">
        <v>0.99999999999999989</v>
      </c>
      <c r="G134" s="187">
        <v>7671</v>
      </c>
      <c r="H134" s="93"/>
      <c r="I134" s="184">
        <v>0.29199999999999998</v>
      </c>
      <c r="J134" s="184">
        <v>0.312</v>
      </c>
      <c r="K134" s="184">
        <v>0.57899999999999996</v>
      </c>
      <c r="L134" s="184">
        <v>0.60099999999999998</v>
      </c>
      <c r="M134" s="184">
        <v>4.2000000000000003E-2</v>
      </c>
      <c r="N134" s="184">
        <v>5.1999999999999998E-2</v>
      </c>
      <c r="O134" s="184">
        <v>5.6000000000000001E-2</v>
      </c>
      <c r="P134" s="184">
        <v>6.7000000000000004E-2</v>
      </c>
      <c r="Q134" s="93"/>
      <c r="R134" s="225">
        <v>57.56776216049299</v>
      </c>
      <c r="S134" s="225">
        <v>104.49646721614769</v>
      </c>
      <c r="T134" s="225">
        <v>6.785718742369049</v>
      </c>
      <c r="U134" s="225">
        <v>11.015398615361482</v>
      </c>
      <c r="V134" s="225"/>
      <c r="W134" s="225">
        <v>55.222669966435603</v>
      </c>
      <c r="X134" s="225">
        <v>59.912854354550376</v>
      </c>
      <c r="Y134" s="225">
        <v>101.4530848548827</v>
      </c>
      <c r="Z134" s="225">
        <v>107.53984957741268</v>
      </c>
      <c r="AA134" s="225">
        <v>6.0837711287719793</v>
      </c>
      <c r="AB134" s="225">
        <v>7.4876663559661187</v>
      </c>
      <c r="AC134" s="225">
        <v>10.017392132366261</v>
      </c>
      <c r="AD134" s="225">
        <v>12.013405098356703</v>
      </c>
    </row>
    <row r="135" spans="1:30" x14ac:dyDescent="0.25">
      <c r="A135" s="93" t="s">
        <v>5301</v>
      </c>
      <c r="B135" s="184" t="s">
        <v>143</v>
      </c>
      <c r="C135" s="184">
        <v>0.49942506707550788</v>
      </c>
      <c r="D135" s="184">
        <v>0.36067458796473745</v>
      </c>
      <c r="E135" s="184">
        <v>0.1399003449597547</v>
      </c>
      <c r="F135" s="183">
        <v>1</v>
      </c>
      <c r="G135" s="187">
        <v>5218</v>
      </c>
      <c r="H135" s="93"/>
      <c r="I135" s="184" t="s">
        <v>143</v>
      </c>
      <c r="J135" s="184" t="s">
        <v>143</v>
      </c>
      <c r="K135" s="184">
        <v>0.48599999999999999</v>
      </c>
      <c r="L135" s="184">
        <v>0.51300000000000001</v>
      </c>
      <c r="M135" s="184">
        <v>0.34799999999999998</v>
      </c>
      <c r="N135" s="184">
        <v>0.374</v>
      </c>
      <c r="O135" s="184">
        <v>0.13100000000000001</v>
      </c>
      <c r="P135" s="184">
        <v>0.15</v>
      </c>
      <c r="Q135" s="93"/>
      <c r="R135" s="225" t="s">
        <v>143</v>
      </c>
      <c r="S135" s="225">
        <v>30.966765472594332</v>
      </c>
      <c r="T135" s="225">
        <v>21.325973633670149</v>
      </c>
      <c r="U135" s="225">
        <v>8.6812216055305313</v>
      </c>
      <c r="V135" s="225"/>
      <c r="W135" s="225" t="s">
        <v>143</v>
      </c>
      <c r="X135" s="225" t="s">
        <v>143</v>
      </c>
      <c r="Y135" s="225">
        <v>29.777812407969837</v>
      </c>
      <c r="Z135" s="225">
        <v>32.155718537218831</v>
      </c>
      <c r="AA135" s="225">
        <v>20.362466066748866</v>
      </c>
      <c r="AB135" s="225">
        <v>22.289481200591432</v>
      </c>
      <c r="AC135" s="225">
        <v>8.0514610088556609</v>
      </c>
      <c r="AD135" s="225">
        <v>9.3109822022054018</v>
      </c>
    </row>
    <row r="136" spans="1:30" x14ac:dyDescent="0.25">
      <c r="A136" s="93" t="s">
        <v>5302</v>
      </c>
      <c r="B136" s="184" t="s">
        <v>143</v>
      </c>
      <c r="C136" s="184">
        <v>0.76102198455139636</v>
      </c>
      <c r="D136" s="184">
        <v>8.9245395127748067E-2</v>
      </c>
      <c r="E136" s="184">
        <v>0.1497326203208556</v>
      </c>
      <c r="F136" s="183">
        <v>1</v>
      </c>
      <c r="G136" s="187">
        <v>8415</v>
      </c>
      <c r="H136" s="93"/>
      <c r="I136" s="184" t="s">
        <v>143</v>
      </c>
      <c r="J136" s="184" t="s">
        <v>143</v>
      </c>
      <c r="K136" s="184">
        <v>0.752</v>
      </c>
      <c r="L136" s="184">
        <v>0.77</v>
      </c>
      <c r="M136" s="184">
        <v>8.3000000000000004E-2</v>
      </c>
      <c r="N136" s="184">
        <v>9.6000000000000002E-2</v>
      </c>
      <c r="O136" s="184">
        <v>0.14199999999999999</v>
      </c>
      <c r="P136" s="184">
        <v>0.158</v>
      </c>
      <c r="Q136" s="93"/>
      <c r="R136" s="225" t="s">
        <v>143</v>
      </c>
      <c r="S136" s="225">
        <v>167.50148926700638</v>
      </c>
      <c r="T136" s="225">
        <v>19.69786219692471</v>
      </c>
      <c r="U136" s="225">
        <v>32.999185357714822</v>
      </c>
      <c r="V136" s="225"/>
      <c r="W136" s="225" t="s">
        <v>143</v>
      </c>
      <c r="X136" s="225" t="s">
        <v>143</v>
      </c>
      <c r="Y136" s="225">
        <v>163.39898461241424</v>
      </c>
      <c r="Z136" s="225">
        <v>171.60399392159852</v>
      </c>
      <c r="AA136" s="225">
        <v>18.289043204632392</v>
      </c>
      <c r="AB136" s="225">
        <v>21.106681189217028</v>
      </c>
      <c r="AC136" s="225">
        <v>31.177077766415177</v>
      </c>
      <c r="AD136" s="225">
        <v>34.82129294901447</v>
      </c>
    </row>
    <row r="137" spans="1:30" x14ac:dyDescent="0.25">
      <c r="A137" s="93" t="s">
        <v>5303</v>
      </c>
      <c r="B137" s="184">
        <v>6.7961165048543687E-2</v>
      </c>
      <c r="C137" s="184">
        <v>0.56033287101248264</v>
      </c>
      <c r="D137" s="184">
        <v>0.24029126213592233</v>
      </c>
      <c r="E137" s="184">
        <v>0.13141470180305131</v>
      </c>
      <c r="F137" s="183">
        <v>1</v>
      </c>
      <c r="G137" s="187">
        <v>2884</v>
      </c>
      <c r="H137" s="93"/>
      <c r="I137" s="184">
        <v>5.8999999999999997E-2</v>
      </c>
      <c r="J137" s="184">
        <v>7.8E-2</v>
      </c>
      <c r="K137" s="184">
        <v>0.54200000000000004</v>
      </c>
      <c r="L137" s="184">
        <v>0.57799999999999996</v>
      </c>
      <c r="M137" s="184">
        <v>0.22500000000000001</v>
      </c>
      <c r="N137" s="184">
        <v>0.25600000000000001</v>
      </c>
      <c r="O137" s="184">
        <v>0.12</v>
      </c>
      <c r="P137" s="184">
        <v>0.14399999999999999</v>
      </c>
      <c r="Q137" s="93"/>
      <c r="R137" s="225">
        <v>4.7661452975338436</v>
      </c>
      <c r="S137" s="225">
        <v>38.734184725793348</v>
      </c>
      <c r="T137" s="225">
        <v>16.406619200555671</v>
      </c>
      <c r="U137" s="225">
        <v>8.9473845733558814</v>
      </c>
      <c r="V137" s="225"/>
      <c r="W137" s="225">
        <v>4.0988849558791056</v>
      </c>
      <c r="X137" s="225">
        <v>5.4334056391885817</v>
      </c>
      <c r="Y137" s="225">
        <v>36.845628963396571</v>
      </c>
      <c r="Z137" s="225">
        <v>40.622740488190125</v>
      </c>
      <c r="AA137" s="225">
        <v>15.185076783080932</v>
      </c>
      <c r="AB137" s="225">
        <v>17.628161618030408</v>
      </c>
      <c r="AC137" s="225">
        <v>8.0465758756957584</v>
      </c>
      <c r="AD137" s="225">
        <v>9.8481932710160045</v>
      </c>
    </row>
    <row r="138" spans="1:30" x14ac:dyDescent="0.25">
      <c r="A138" s="93" t="s">
        <v>5304</v>
      </c>
      <c r="B138" s="184">
        <v>0.27749360613810742</v>
      </c>
      <c r="C138" s="184">
        <v>0.57365728900255752</v>
      </c>
      <c r="D138" s="184">
        <v>3.6828644501278769E-2</v>
      </c>
      <c r="E138" s="184">
        <v>0.11202046035805627</v>
      </c>
      <c r="F138" s="183">
        <v>1</v>
      </c>
      <c r="G138" s="187">
        <v>3910</v>
      </c>
      <c r="H138" s="93"/>
      <c r="I138" s="184">
        <v>0.26400000000000001</v>
      </c>
      <c r="J138" s="184">
        <v>0.29199999999999998</v>
      </c>
      <c r="K138" s="184">
        <v>0.55800000000000005</v>
      </c>
      <c r="L138" s="184">
        <v>0.58899999999999997</v>
      </c>
      <c r="M138" s="184">
        <v>3.1E-2</v>
      </c>
      <c r="N138" s="184">
        <v>4.2999999999999997E-2</v>
      </c>
      <c r="O138" s="184">
        <v>0.10299999999999999</v>
      </c>
      <c r="P138" s="184">
        <v>0.122</v>
      </c>
      <c r="Q138" s="93"/>
      <c r="R138" s="225">
        <v>49.088551626480026</v>
      </c>
      <c r="S138" s="225">
        <v>95.363428278632256</v>
      </c>
      <c r="T138" s="225">
        <v>5.7799074741482706</v>
      </c>
      <c r="U138" s="225">
        <v>18.905271032257982</v>
      </c>
      <c r="V138" s="225"/>
      <c r="W138" s="225">
        <v>46.167619801728542</v>
      </c>
      <c r="X138" s="225">
        <v>52.00948345123151</v>
      </c>
      <c r="Y138" s="225">
        <v>91.416826657335378</v>
      </c>
      <c r="Z138" s="225">
        <v>99.310029899929134</v>
      </c>
      <c r="AA138" s="225">
        <v>4.8358559200373863</v>
      </c>
      <c r="AB138" s="225">
        <v>6.7239590282591548</v>
      </c>
      <c r="AC138" s="225">
        <v>17.134746600494474</v>
      </c>
      <c r="AD138" s="225">
        <v>20.67579546402149</v>
      </c>
    </row>
    <row r="139" spans="1:30" x14ac:dyDescent="0.25">
      <c r="A139" s="93" t="s">
        <v>5305</v>
      </c>
      <c r="B139" s="184" t="s">
        <v>143</v>
      </c>
      <c r="C139" s="184">
        <v>0.50684380032206122</v>
      </c>
      <c r="D139" s="184">
        <v>0.35225442834138487</v>
      </c>
      <c r="E139" s="184">
        <v>0.14090177133655393</v>
      </c>
      <c r="F139" s="183">
        <v>1</v>
      </c>
      <c r="G139" s="187">
        <v>2484</v>
      </c>
      <c r="H139" s="93"/>
      <c r="I139" s="184" t="s">
        <v>143</v>
      </c>
      <c r="J139" s="184" t="s">
        <v>143</v>
      </c>
      <c r="K139" s="184">
        <v>0.48699999999999999</v>
      </c>
      <c r="L139" s="184">
        <v>0.52600000000000002</v>
      </c>
      <c r="M139" s="184">
        <v>0.33400000000000002</v>
      </c>
      <c r="N139" s="184">
        <v>0.371</v>
      </c>
      <c r="O139" s="184">
        <v>0.128</v>
      </c>
      <c r="P139" s="184">
        <v>0.155</v>
      </c>
      <c r="Q139" s="93"/>
      <c r="R139" s="225" t="s">
        <v>143</v>
      </c>
      <c r="S139" s="225">
        <v>30.435333141660486</v>
      </c>
      <c r="T139" s="225">
        <v>20.986312099364568</v>
      </c>
      <c r="U139" s="225">
        <v>8.3935375259358356</v>
      </c>
      <c r="V139" s="225"/>
      <c r="W139" s="225" t="s">
        <v>143</v>
      </c>
      <c r="X139" s="225" t="s">
        <v>143</v>
      </c>
      <c r="Y139" s="225">
        <v>28.754125845299946</v>
      </c>
      <c r="Z139" s="225">
        <v>32.116540438021026</v>
      </c>
      <c r="AA139" s="225">
        <v>19.595757095956429</v>
      </c>
      <c r="AB139" s="225">
        <v>22.376867102772707</v>
      </c>
      <c r="AC139" s="225">
        <v>7.5141767587535373</v>
      </c>
      <c r="AD139" s="225">
        <v>9.2728982931181339</v>
      </c>
    </row>
    <row r="140" spans="1:30" x14ac:dyDescent="0.25">
      <c r="A140" s="93" t="s">
        <v>5306</v>
      </c>
      <c r="B140" s="184" t="s">
        <v>143</v>
      </c>
      <c r="C140" s="184">
        <v>0.7860903297312275</v>
      </c>
      <c r="D140" s="184">
        <v>7.6752563036852309E-2</v>
      </c>
      <c r="E140" s="184">
        <v>0.13715710723192021</v>
      </c>
      <c r="F140" s="183">
        <v>1</v>
      </c>
      <c r="G140" s="187">
        <v>3609</v>
      </c>
      <c r="H140" s="93"/>
      <c r="I140" s="184" t="s">
        <v>143</v>
      </c>
      <c r="J140" s="184" t="s">
        <v>143</v>
      </c>
      <c r="K140" s="184">
        <v>0.77200000000000002</v>
      </c>
      <c r="L140" s="184">
        <v>0.79900000000000004</v>
      </c>
      <c r="M140" s="184">
        <v>6.9000000000000006E-2</v>
      </c>
      <c r="N140" s="184">
        <v>8.5999999999999993E-2</v>
      </c>
      <c r="O140" s="184">
        <v>0.126</v>
      </c>
      <c r="P140" s="184">
        <v>0.14899999999999999</v>
      </c>
      <c r="Q140" s="93"/>
      <c r="R140" s="225" t="s">
        <v>143</v>
      </c>
      <c r="S140" s="225">
        <v>148.19714428755455</v>
      </c>
      <c r="T140" s="225">
        <v>16.282407894467049</v>
      </c>
      <c r="U140" s="225">
        <v>25.694217827327332</v>
      </c>
      <c r="V140" s="225"/>
      <c r="W140" s="225" t="s">
        <v>143</v>
      </c>
      <c r="X140" s="225" t="s">
        <v>143</v>
      </c>
      <c r="Y140" s="225">
        <v>142.74375829280061</v>
      </c>
      <c r="Z140" s="225">
        <v>153.65053028230849</v>
      </c>
      <c r="AA140" s="225">
        <v>14.364910347729275</v>
      </c>
      <c r="AB140" s="225">
        <v>18.199905441204823</v>
      </c>
      <c r="AC140" s="225">
        <v>23.430674178956803</v>
      </c>
      <c r="AD140" s="225">
        <v>27.957761475697861</v>
      </c>
    </row>
    <row r="141" spans="1:30" x14ac:dyDescent="0.25">
      <c r="A141" s="93" t="s">
        <v>5307</v>
      </c>
      <c r="B141" s="184">
        <v>4.2602633617350893E-2</v>
      </c>
      <c r="C141" s="184">
        <v>0.54841208365608052</v>
      </c>
      <c r="D141" s="184">
        <v>0.29976762199845081</v>
      </c>
      <c r="E141" s="184">
        <v>0.10921766072811774</v>
      </c>
      <c r="F141" s="183">
        <v>1</v>
      </c>
      <c r="G141" s="187">
        <v>1291</v>
      </c>
      <c r="H141" s="93"/>
      <c r="I141" s="184">
        <v>3.3000000000000002E-2</v>
      </c>
      <c r="J141" s="184">
        <v>5.5E-2</v>
      </c>
      <c r="K141" s="184">
        <v>0.52100000000000002</v>
      </c>
      <c r="L141" s="184">
        <v>0.57499999999999996</v>
      </c>
      <c r="M141" s="184">
        <v>0.27500000000000002</v>
      </c>
      <c r="N141" s="184">
        <v>0.32500000000000001</v>
      </c>
      <c r="O141" s="184">
        <v>9.2999999999999999E-2</v>
      </c>
      <c r="P141" s="184">
        <v>0.127</v>
      </c>
      <c r="Q141" s="93"/>
      <c r="R141" s="225">
        <v>3.0280538443528933</v>
      </c>
      <c r="S141" s="225">
        <v>40.025037907703982</v>
      </c>
      <c r="T141" s="225">
        <v>21.87594321503321</v>
      </c>
      <c r="U141" s="225">
        <v>7.9317067160057029</v>
      </c>
      <c r="V141" s="225"/>
      <c r="W141" s="225">
        <v>2.2277805580784404</v>
      </c>
      <c r="X141" s="225">
        <v>3.8283271306273461</v>
      </c>
      <c r="Y141" s="225">
        <v>37.076741152833122</v>
      </c>
      <c r="Z141" s="225">
        <v>42.973334662574842</v>
      </c>
      <c r="AA141" s="225">
        <v>19.696390505919602</v>
      </c>
      <c r="AB141" s="225">
        <v>24.055495924146818</v>
      </c>
      <c r="AC141" s="225">
        <v>6.6224851145545021</v>
      </c>
      <c r="AD141" s="225">
        <v>9.2409283174569037</v>
      </c>
    </row>
    <row r="142" spans="1:30" x14ac:dyDescent="0.25">
      <c r="A142" s="93" t="s">
        <v>5308</v>
      </c>
      <c r="B142" s="184">
        <v>0.27753023551877787</v>
      </c>
      <c r="C142" s="184">
        <v>0.61616804583068108</v>
      </c>
      <c r="D142" s="184">
        <v>4.5830681094844047E-2</v>
      </c>
      <c r="E142" s="184">
        <v>6.0471037555697008E-2</v>
      </c>
      <c r="F142" s="183">
        <v>1</v>
      </c>
      <c r="G142" s="187">
        <v>1571</v>
      </c>
      <c r="H142" s="93"/>
      <c r="I142" s="184">
        <v>0.25600000000000001</v>
      </c>
      <c r="J142" s="184">
        <v>0.3</v>
      </c>
      <c r="K142" s="184">
        <v>0.59199999999999997</v>
      </c>
      <c r="L142" s="184">
        <v>0.64</v>
      </c>
      <c r="M142" s="184">
        <v>3.6999999999999998E-2</v>
      </c>
      <c r="N142" s="184">
        <v>5.7000000000000002E-2</v>
      </c>
      <c r="O142" s="184">
        <v>0.05</v>
      </c>
      <c r="P142" s="184">
        <v>7.2999999999999995E-2</v>
      </c>
      <c r="Q142" s="93"/>
      <c r="R142" s="225">
        <v>46.45054457607727</v>
      </c>
      <c r="S142" s="225">
        <v>95.097362291838294</v>
      </c>
      <c r="T142" s="225">
        <v>7.1568677269895247</v>
      </c>
      <c r="U142" s="225">
        <v>9.605260727413242</v>
      </c>
      <c r="V142" s="225"/>
      <c r="W142" s="225">
        <v>42.090372425412518</v>
      </c>
      <c r="X142" s="225">
        <v>50.810716726742022</v>
      </c>
      <c r="Y142" s="225">
        <v>89.106534114154428</v>
      </c>
      <c r="Z142" s="225">
        <v>101.08819046952216</v>
      </c>
      <c r="AA142" s="225">
        <v>5.5037156243984393</v>
      </c>
      <c r="AB142" s="225">
        <v>8.8100198295806109</v>
      </c>
      <c r="AC142" s="225">
        <v>7.673721971211144</v>
      </c>
      <c r="AD142" s="225">
        <v>11.53679948361534</v>
      </c>
    </row>
    <row r="143" spans="1:30" x14ac:dyDescent="0.25">
      <c r="A143" s="93" t="s">
        <v>5309</v>
      </c>
      <c r="B143" s="184" t="s">
        <v>143</v>
      </c>
      <c r="C143" s="184">
        <v>0.42501056189269115</v>
      </c>
      <c r="D143" s="184">
        <v>0.39966201943388258</v>
      </c>
      <c r="E143" s="184">
        <v>0.17532741867342627</v>
      </c>
      <c r="F143" s="183">
        <v>1</v>
      </c>
      <c r="G143" s="187">
        <v>2367</v>
      </c>
      <c r="H143" s="93"/>
      <c r="I143" s="184" t="s">
        <v>143</v>
      </c>
      <c r="J143" s="184" t="s">
        <v>143</v>
      </c>
      <c r="K143" s="184">
        <v>0.40500000000000003</v>
      </c>
      <c r="L143" s="184">
        <v>0.44500000000000001</v>
      </c>
      <c r="M143" s="184">
        <v>0.38</v>
      </c>
      <c r="N143" s="184">
        <v>0.42</v>
      </c>
      <c r="O143" s="184">
        <v>0.161</v>
      </c>
      <c r="P143" s="184">
        <v>0.191</v>
      </c>
      <c r="Q143" s="93"/>
      <c r="R143" s="225" t="s">
        <v>143</v>
      </c>
      <c r="S143" s="225">
        <v>57.036578655258495</v>
      </c>
      <c r="T143" s="225">
        <v>54.2921762412738</v>
      </c>
      <c r="U143" s="225">
        <v>23.475502096870812</v>
      </c>
      <c r="V143" s="225"/>
      <c r="W143" s="225" t="s">
        <v>143</v>
      </c>
      <c r="X143" s="225" t="s">
        <v>143</v>
      </c>
      <c r="Y143" s="225">
        <v>53.511972888754919</v>
      </c>
      <c r="Z143" s="225">
        <v>60.561184421762071</v>
      </c>
      <c r="AA143" s="225">
        <v>50.832402060315175</v>
      </c>
      <c r="AB143" s="225">
        <v>57.751950422232426</v>
      </c>
      <c r="AC143" s="225">
        <v>21.216862629154811</v>
      </c>
      <c r="AD143" s="225">
        <v>25.734141564586814</v>
      </c>
    </row>
    <row r="144" spans="1:30" x14ac:dyDescent="0.25">
      <c r="A144" s="93" t="s">
        <v>5310</v>
      </c>
      <c r="B144" s="184" t="s">
        <v>143</v>
      </c>
      <c r="C144" s="184">
        <v>0.72340425531914898</v>
      </c>
      <c r="D144" s="184">
        <v>0.12537993920972645</v>
      </c>
      <c r="E144" s="184">
        <v>0.15121580547112462</v>
      </c>
      <c r="F144" s="183">
        <v>1</v>
      </c>
      <c r="G144" s="187">
        <v>1316</v>
      </c>
      <c r="H144" s="93"/>
      <c r="I144" s="184" t="s">
        <v>143</v>
      </c>
      <c r="J144" s="184" t="s">
        <v>143</v>
      </c>
      <c r="K144" s="184">
        <v>0.69899999999999995</v>
      </c>
      <c r="L144" s="184">
        <v>0.747</v>
      </c>
      <c r="M144" s="184">
        <v>0.109</v>
      </c>
      <c r="N144" s="184">
        <v>0.14399999999999999</v>
      </c>
      <c r="O144" s="184">
        <v>0.13300000000000001</v>
      </c>
      <c r="P144" s="184">
        <v>0.17199999999999999</v>
      </c>
      <c r="Q144" s="93"/>
      <c r="R144" s="225" t="s">
        <v>143</v>
      </c>
      <c r="S144" s="225">
        <v>119.46249253556695</v>
      </c>
      <c r="T144" s="225">
        <v>22.778122179027598</v>
      </c>
      <c r="U144" s="225">
        <v>24.25326888972279</v>
      </c>
      <c r="V144" s="225"/>
      <c r="W144" s="225" t="s">
        <v>143</v>
      </c>
      <c r="X144" s="225" t="s">
        <v>143</v>
      </c>
      <c r="Y144" s="225">
        <v>111.87376135190199</v>
      </c>
      <c r="Z144" s="225">
        <v>127.05122371923191</v>
      </c>
      <c r="AA144" s="225">
        <v>19.302504342021987</v>
      </c>
      <c r="AB144" s="225">
        <v>26.253740016033209</v>
      </c>
      <c r="AC144" s="225">
        <v>20.883502340438966</v>
      </c>
      <c r="AD144" s="225">
        <v>27.623035439006614</v>
      </c>
    </row>
    <row r="145" spans="1:30" x14ac:dyDescent="0.25">
      <c r="A145" s="93" t="s">
        <v>5311</v>
      </c>
      <c r="B145" s="184">
        <v>7.3664825046040522E-2</v>
      </c>
      <c r="C145" s="184">
        <v>0.53038674033149169</v>
      </c>
      <c r="D145" s="184">
        <v>0.27808471454880296</v>
      </c>
      <c r="E145" s="184">
        <v>0.11786372007366483</v>
      </c>
      <c r="F145" s="183">
        <v>1</v>
      </c>
      <c r="G145" s="187">
        <v>1086</v>
      </c>
      <c r="H145" s="93"/>
      <c r="I145" s="184">
        <v>0.06</v>
      </c>
      <c r="J145" s="184">
        <v>9.0999999999999998E-2</v>
      </c>
      <c r="K145" s="184">
        <v>0.501</v>
      </c>
      <c r="L145" s="184">
        <v>0.56000000000000005</v>
      </c>
      <c r="M145" s="184">
        <v>0.252</v>
      </c>
      <c r="N145" s="184">
        <v>0.30499999999999999</v>
      </c>
      <c r="O145" s="184">
        <v>0.1</v>
      </c>
      <c r="P145" s="184">
        <v>0.13800000000000001</v>
      </c>
      <c r="Q145" s="93"/>
      <c r="R145" s="225">
        <v>5.691400793507233</v>
      </c>
      <c r="S145" s="225">
        <v>38.675530873055926</v>
      </c>
      <c r="T145" s="225">
        <v>19.863026282364132</v>
      </c>
      <c r="U145" s="225">
        <v>8.3362914327881477</v>
      </c>
      <c r="V145" s="225"/>
      <c r="W145" s="225">
        <v>4.4442176054823488</v>
      </c>
      <c r="X145" s="225">
        <v>6.9385839815321173</v>
      </c>
      <c r="Y145" s="225">
        <v>35.51702918508969</v>
      </c>
      <c r="Z145" s="225">
        <v>41.834032561022163</v>
      </c>
      <c r="AA145" s="225">
        <v>17.622768384203788</v>
      </c>
      <c r="AB145" s="225">
        <v>22.103284180524476</v>
      </c>
      <c r="AC145" s="225">
        <v>6.892102623280552</v>
      </c>
      <c r="AD145" s="225">
        <v>9.7804802422957433</v>
      </c>
    </row>
    <row r="146" spans="1:30" x14ac:dyDescent="0.25">
      <c r="A146" s="93" t="s">
        <v>5312</v>
      </c>
      <c r="B146" s="184">
        <v>0.28071334214002641</v>
      </c>
      <c r="C146" s="184">
        <v>0.61294583883751652</v>
      </c>
      <c r="D146" s="184">
        <v>3.8309114927344783E-2</v>
      </c>
      <c r="E146" s="184">
        <v>6.8031704095112291E-2</v>
      </c>
      <c r="F146" s="183">
        <v>1</v>
      </c>
      <c r="G146" s="187">
        <v>1514</v>
      </c>
      <c r="H146" s="93"/>
      <c r="I146" s="184">
        <v>0.25900000000000001</v>
      </c>
      <c r="J146" s="184">
        <v>0.30399999999999999</v>
      </c>
      <c r="K146" s="184">
        <v>0.58799999999999997</v>
      </c>
      <c r="L146" s="184">
        <v>0.63700000000000001</v>
      </c>
      <c r="M146" s="184">
        <v>0.03</v>
      </c>
      <c r="N146" s="184">
        <v>4.9000000000000002E-2</v>
      </c>
      <c r="O146" s="184">
        <v>5.6000000000000001E-2</v>
      </c>
      <c r="P146" s="184">
        <v>8.2000000000000003E-2</v>
      </c>
      <c r="Q146" s="93"/>
      <c r="R146" s="225">
        <v>52.821023735227413</v>
      </c>
      <c r="S146" s="225">
        <v>102.81753925014709</v>
      </c>
      <c r="T146" s="225">
        <v>6.2991874056510344</v>
      </c>
      <c r="U146" s="225">
        <v>11.977229948621632</v>
      </c>
      <c r="V146" s="225"/>
      <c r="W146" s="225">
        <v>47.799119572607928</v>
      </c>
      <c r="X146" s="225">
        <v>57.842927897846899</v>
      </c>
      <c r="Y146" s="225">
        <v>96.202243136114944</v>
      </c>
      <c r="Z146" s="225">
        <v>109.43283536417924</v>
      </c>
      <c r="AA146" s="225">
        <v>4.6780247024752164</v>
      </c>
      <c r="AB146" s="225">
        <v>7.9203501088268524</v>
      </c>
      <c r="AC146" s="225">
        <v>9.664132942043743</v>
      </c>
      <c r="AD146" s="225">
        <v>14.290326955199522</v>
      </c>
    </row>
    <row r="147" spans="1:30" x14ac:dyDescent="0.25">
      <c r="A147" s="93" t="s">
        <v>5313</v>
      </c>
      <c r="B147" s="184" t="s">
        <v>143</v>
      </c>
      <c r="C147" s="184">
        <v>0.49277978339350181</v>
      </c>
      <c r="D147" s="184">
        <v>0.40703971119133575</v>
      </c>
      <c r="E147" s="184">
        <v>0.10018050541516245</v>
      </c>
      <c r="F147" s="183">
        <v>1</v>
      </c>
      <c r="G147" s="187">
        <v>1108</v>
      </c>
      <c r="H147" s="93"/>
      <c r="I147" s="184" t="s">
        <v>143</v>
      </c>
      <c r="J147" s="184" t="s">
        <v>143</v>
      </c>
      <c r="K147" s="184">
        <v>0.46300000000000002</v>
      </c>
      <c r="L147" s="184">
        <v>0.52200000000000002</v>
      </c>
      <c r="M147" s="184">
        <v>0.378</v>
      </c>
      <c r="N147" s="184">
        <v>0.436</v>
      </c>
      <c r="O147" s="184">
        <v>8.4000000000000005E-2</v>
      </c>
      <c r="P147" s="184">
        <v>0.11899999999999999</v>
      </c>
      <c r="Q147" s="93"/>
      <c r="R147" s="225" t="s">
        <v>143</v>
      </c>
      <c r="S147" s="225">
        <v>36.808952914433803</v>
      </c>
      <c r="T147" s="225">
        <v>30.018375614633932</v>
      </c>
      <c r="U147" s="225">
        <v>7.514544738964843</v>
      </c>
      <c r="V147" s="225"/>
      <c r="W147" s="225" t="s">
        <v>143</v>
      </c>
      <c r="X147" s="225" t="s">
        <v>143</v>
      </c>
      <c r="Y147" s="225">
        <v>33.72140850129167</v>
      </c>
      <c r="Z147" s="225">
        <v>39.896497327575936</v>
      </c>
      <c r="AA147" s="225">
        <v>27.247895814825277</v>
      </c>
      <c r="AB147" s="225">
        <v>32.788855414442587</v>
      </c>
      <c r="AC147" s="225">
        <v>6.1165766551728851</v>
      </c>
      <c r="AD147" s="225">
        <v>8.9125128227568009</v>
      </c>
    </row>
    <row r="148" spans="1:30" x14ac:dyDescent="0.25">
      <c r="A148" s="93" t="s">
        <v>5314</v>
      </c>
      <c r="B148" s="184" t="s">
        <v>143</v>
      </c>
      <c r="C148" s="184">
        <v>0.73633748801534038</v>
      </c>
      <c r="D148" s="184">
        <v>0.12655800575263662</v>
      </c>
      <c r="E148" s="184">
        <v>0.137104506232023</v>
      </c>
      <c r="F148" s="183">
        <v>1</v>
      </c>
      <c r="G148" s="187">
        <v>1043</v>
      </c>
      <c r="H148" s="93"/>
      <c r="I148" s="184" t="s">
        <v>143</v>
      </c>
      <c r="J148" s="184" t="s">
        <v>143</v>
      </c>
      <c r="K148" s="184">
        <v>0.70899999999999996</v>
      </c>
      <c r="L148" s="184">
        <v>0.76200000000000001</v>
      </c>
      <c r="M148" s="184">
        <v>0.108</v>
      </c>
      <c r="N148" s="184">
        <v>0.14799999999999999</v>
      </c>
      <c r="O148" s="184">
        <v>0.11799999999999999</v>
      </c>
      <c r="P148" s="184">
        <v>0.159</v>
      </c>
      <c r="Q148" s="93"/>
      <c r="R148" s="225" t="s">
        <v>143</v>
      </c>
      <c r="S148" s="225">
        <v>117.29417044541957</v>
      </c>
      <c r="T148" s="225">
        <v>21.909205136295121</v>
      </c>
      <c r="U148" s="225">
        <v>21.615673102084479</v>
      </c>
      <c r="V148" s="225"/>
      <c r="W148" s="225" t="s">
        <v>143</v>
      </c>
      <c r="X148" s="225" t="s">
        <v>143</v>
      </c>
      <c r="Y148" s="225">
        <v>108.99849238749255</v>
      </c>
      <c r="Z148" s="225">
        <v>125.58984850334659</v>
      </c>
      <c r="AA148" s="225">
        <v>18.171580123795906</v>
      </c>
      <c r="AB148" s="225">
        <v>25.646830148794336</v>
      </c>
      <c r="AC148" s="225">
        <v>18.072790053265987</v>
      </c>
      <c r="AD148" s="225">
        <v>25.158556150902971</v>
      </c>
    </row>
    <row r="149" spans="1:30" x14ac:dyDescent="0.25">
      <c r="A149" s="93" t="s">
        <v>5315</v>
      </c>
      <c r="B149" s="184">
        <v>4.6486486486486484E-2</v>
      </c>
      <c r="C149" s="184">
        <v>0.46594594594594596</v>
      </c>
      <c r="D149" s="184">
        <v>0.27459459459459462</v>
      </c>
      <c r="E149" s="184">
        <v>0.21297297297297296</v>
      </c>
      <c r="F149" s="183">
        <v>1</v>
      </c>
      <c r="G149" s="187">
        <v>925</v>
      </c>
      <c r="H149" s="93"/>
      <c r="I149" s="184">
        <v>3.5000000000000003E-2</v>
      </c>
      <c r="J149" s="184">
        <v>6.2E-2</v>
      </c>
      <c r="K149" s="184">
        <v>0.434</v>
      </c>
      <c r="L149" s="184">
        <v>0.498</v>
      </c>
      <c r="M149" s="184">
        <v>0.247</v>
      </c>
      <c r="N149" s="184">
        <v>0.30399999999999999</v>
      </c>
      <c r="O149" s="184">
        <v>0.188</v>
      </c>
      <c r="P149" s="184">
        <v>0.24099999999999999</v>
      </c>
      <c r="Q149" s="93"/>
      <c r="R149" s="225">
        <v>3.0117820207777557</v>
      </c>
      <c r="S149" s="225">
        <v>29.202305979710509</v>
      </c>
      <c r="T149" s="225">
        <v>17.274583483494798</v>
      </c>
      <c r="U149" s="225">
        <v>12.763819209714079</v>
      </c>
      <c r="V149" s="225"/>
      <c r="W149" s="225">
        <v>2.1115688142265361</v>
      </c>
      <c r="X149" s="225">
        <v>3.9119952273289753</v>
      </c>
      <c r="Y149" s="225">
        <v>26.445319835770711</v>
      </c>
      <c r="Z149" s="225">
        <v>31.959292123650307</v>
      </c>
      <c r="AA149" s="225">
        <v>15.150132096634536</v>
      </c>
      <c r="AB149" s="225">
        <v>19.399034870355059</v>
      </c>
      <c r="AC149" s="225">
        <v>10.981425657782644</v>
      </c>
      <c r="AD149" s="225">
        <v>14.546212761645513</v>
      </c>
    </row>
    <row r="150" spans="1:30" x14ac:dyDescent="0.25">
      <c r="A150" s="93" t="s">
        <v>5316</v>
      </c>
      <c r="B150" s="184">
        <v>0.23676880222841226</v>
      </c>
      <c r="C150" s="184">
        <v>0.61211699164345401</v>
      </c>
      <c r="D150" s="184">
        <v>7.0334261838440118E-2</v>
      </c>
      <c r="E150" s="184">
        <v>8.0779944289693595E-2</v>
      </c>
      <c r="F150" s="183">
        <v>1</v>
      </c>
      <c r="G150" s="187">
        <v>1436</v>
      </c>
      <c r="H150" s="93"/>
      <c r="I150" s="184">
        <v>0.216</v>
      </c>
      <c r="J150" s="184">
        <v>0.25900000000000001</v>
      </c>
      <c r="K150" s="184">
        <v>0.58699999999999997</v>
      </c>
      <c r="L150" s="184">
        <v>0.63700000000000001</v>
      </c>
      <c r="M150" s="184">
        <v>5.8000000000000003E-2</v>
      </c>
      <c r="N150" s="184">
        <v>8.5000000000000006E-2</v>
      </c>
      <c r="O150" s="184">
        <v>6.8000000000000005E-2</v>
      </c>
      <c r="P150" s="184">
        <v>9.6000000000000002E-2</v>
      </c>
      <c r="Q150" s="93"/>
      <c r="R150" s="225">
        <v>39.815043294654515</v>
      </c>
      <c r="S150" s="225">
        <v>91.210483250445535</v>
      </c>
      <c r="T150" s="225">
        <v>11.406056943853184</v>
      </c>
      <c r="U150" s="225">
        <v>12.300816811052909</v>
      </c>
      <c r="V150" s="225"/>
      <c r="W150" s="225">
        <v>35.582866465364795</v>
      </c>
      <c r="X150" s="225">
        <v>44.047220123944236</v>
      </c>
      <c r="Y150" s="225">
        <v>85.180634890637663</v>
      </c>
      <c r="Z150" s="225">
        <v>97.240331610253406</v>
      </c>
      <c r="AA150" s="225">
        <v>9.1815645767069682</v>
      </c>
      <c r="AB150" s="225">
        <v>13.630549310999399</v>
      </c>
      <c r="AC150" s="225">
        <v>10.062296560222123</v>
      </c>
      <c r="AD150" s="225">
        <v>14.539337061883696</v>
      </c>
    </row>
    <row r="151" spans="1:30" x14ac:dyDescent="0.25">
      <c r="A151" s="93" t="s">
        <v>5317</v>
      </c>
      <c r="B151" s="184" t="s">
        <v>143</v>
      </c>
      <c r="C151" s="184">
        <v>0.3946360153256705</v>
      </c>
      <c r="D151" s="184">
        <v>0.43295019157088122</v>
      </c>
      <c r="E151" s="184">
        <v>0.17241379310344829</v>
      </c>
      <c r="F151" s="183">
        <v>1</v>
      </c>
      <c r="G151" s="187">
        <v>1044</v>
      </c>
      <c r="H151" s="93"/>
      <c r="I151" s="184" t="s">
        <v>143</v>
      </c>
      <c r="J151" s="184" t="s">
        <v>143</v>
      </c>
      <c r="K151" s="184">
        <v>0.36499999999999999</v>
      </c>
      <c r="L151" s="184">
        <v>0.42499999999999999</v>
      </c>
      <c r="M151" s="184">
        <v>0.40300000000000002</v>
      </c>
      <c r="N151" s="184">
        <v>0.46300000000000002</v>
      </c>
      <c r="O151" s="184">
        <v>0.151</v>
      </c>
      <c r="P151" s="184">
        <v>0.19700000000000001</v>
      </c>
      <c r="Q151" s="93"/>
      <c r="R151" s="225" t="s">
        <v>143</v>
      </c>
      <c r="S151" s="225">
        <v>28.595848443660195</v>
      </c>
      <c r="T151" s="225">
        <v>31.87431940244014</v>
      </c>
      <c r="U151" s="225">
        <v>12.37981457827037</v>
      </c>
      <c r="V151" s="225"/>
      <c r="W151" s="225" t="s">
        <v>143</v>
      </c>
      <c r="X151" s="225" t="s">
        <v>143</v>
      </c>
      <c r="Y151" s="225">
        <v>25.834568426522448</v>
      </c>
      <c r="Z151" s="225">
        <v>31.357128460797941</v>
      </c>
      <c r="AA151" s="225">
        <v>28.935805334554978</v>
      </c>
      <c r="AB151" s="225">
        <v>34.812833470325302</v>
      </c>
      <c r="AC151" s="225">
        <v>10.571250257807815</v>
      </c>
      <c r="AD151" s="225">
        <v>14.188378898732925</v>
      </c>
    </row>
    <row r="152" spans="1:30" x14ac:dyDescent="0.25">
      <c r="A152" s="93" t="s">
        <v>5318</v>
      </c>
      <c r="B152" s="184" t="s">
        <v>143</v>
      </c>
      <c r="C152" s="184">
        <v>0.66230936819172115</v>
      </c>
      <c r="D152" s="184">
        <v>0.11328976034858387</v>
      </c>
      <c r="E152" s="184">
        <v>0.22440087145969498</v>
      </c>
      <c r="F152" s="183">
        <v>1</v>
      </c>
      <c r="G152" s="187">
        <v>1377</v>
      </c>
      <c r="H152" s="93"/>
      <c r="I152" s="184" t="s">
        <v>143</v>
      </c>
      <c r="J152" s="184" t="s">
        <v>143</v>
      </c>
      <c r="K152" s="184">
        <v>0.63700000000000001</v>
      </c>
      <c r="L152" s="184">
        <v>0.68700000000000006</v>
      </c>
      <c r="M152" s="184">
        <v>9.8000000000000004E-2</v>
      </c>
      <c r="N152" s="184">
        <v>0.13100000000000001</v>
      </c>
      <c r="O152" s="184">
        <v>0.20300000000000001</v>
      </c>
      <c r="P152" s="184">
        <v>0.247</v>
      </c>
      <c r="Q152" s="93"/>
      <c r="R152" s="225" t="s">
        <v>143</v>
      </c>
      <c r="S152" s="225">
        <v>141.27167471532329</v>
      </c>
      <c r="T152" s="225">
        <v>28.189544842915037</v>
      </c>
      <c r="U152" s="225">
        <v>48.223605802095534</v>
      </c>
      <c r="V152" s="225"/>
      <c r="W152" s="225" t="s">
        <v>143</v>
      </c>
      <c r="X152" s="225" t="s">
        <v>143</v>
      </c>
      <c r="Y152" s="225">
        <v>132.10284840475984</v>
      </c>
      <c r="Z152" s="225">
        <v>150.44050102588673</v>
      </c>
      <c r="AA152" s="225">
        <v>23.765883866059372</v>
      </c>
      <c r="AB152" s="225">
        <v>32.613205819770705</v>
      </c>
      <c r="AC152" s="225">
        <v>42.846649435912575</v>
      </c>
      <c r="AD152" s="225">
        <v>53.600562168278493</v>
      </c>
    </row>
    <row r="153" spans="1:30" x14ac:dyDescent="0.25">
      <c r="A153" s="93" t="s">
        <v>5319</v>
      </c>
      <c r="B153" s="184">
        <v>7.032967032967033E-2</v>
      </c>
      <c r="C153" s="184">
        <v>0.55109890109890114</v>
      </c>
      <c r="D153" s="184">
        <v>0.23626373626373626</v>
      </c>
      <c r="E153" s="184">
        <v>0.1423076923076923</v>
      </c>
      <c r="F153" s="183">
        <v>1</v>
      </c>
      <c r="G153" s="187">
        <v>1820</v>
      </c>
      <c r="H153" s="93"/>
      <c r="I153" s="184">
        <v>5.8999999999999997E-2</v>
      </c>
      <c r="J153" s="184">
        <v>8.3000000000000004E-2</v>
      </c>
      <c r="K153" s="184">
        <v>0.52800000000000002</v>
      </c>
      <c r="L153" s="184">
        <v>0.57399999999999995</v>
      </c>
      <c r="M153" s="184">
        <v>0.217</v>
      </c>
      <c r="N153" s="184">
        <v>0.25600000000000001</v>
      </c>
      <c r="O153" s="184">
        <v>0.127</v>
      </c>
      <c r="P153" s="184">
        <v>0.159</v>
      </c>
      <c r="Q153" s="93"/>
      <c r="R153" s="225">
        <v>5.4729431236779211</v>
      </c>
      <c r="S153" s="225">
        <v>44.012002729393956</v>
      </c>
      <c r="T153" s="225">
        <v>18.726518603325847</v>
      </c>
      <c r="U153" s="225">
        <v>11.301569461675331</v>
      </c>
      <c r="V153" s="225"/>
      <c r="W153" s="225">
        <v>4.5248041007066897</v>
      </c>
      <c r="X153" s="225">
        <v>6.4210821466491526</v>
      </c>
      <c r="Y153" s="225">
        <v>41.288193192996182</v>
      </c>
      <c r="Z153" s="225">
        <v>46.735812265791729</v>
      </c>
      <c r="AA153" s="225">
        <v>16.956495683909708</v>
      </c>
      <c r="AB153" s="225">
        <v>20.496541522741985</v>
      </c>
      <c r="AC153" s="225">
        <v>9.9251685615932193</v>
      </c>
      <c r="AD153" s="225">
        <v>12.677970361757444</v>
      </c>
    </row>
    <row r="154" spans="1:30" x14ac:dyDescent="0.25">
      <c r="A154" s="93" t="s">
        <v>5320</v>
      </c>
      <c r="B154" s="184">
        <v>0.29234972677595628</v>
      </c>
      <c r="C154" s="184">
        <v>0.59881602914389798</v>
      </c>
      <c r="D154" s="184">
        <v>4.5992714025500911E-2</v>
      </c>
      <c r="E154" s="184">
        <v>6.2841530054644809E-2</v>
      </c>
      <c r="F154" s="183">
        <v>0.99999999999999989</v>
      </c>
      <c r="G154" s="187">
        <v>2196</v>
      </c>
      <c r="H154" s="93"/>
      <c r="I154" s="184">
        <v>0.27400000000000002</v>
      </c>
      <c r="J154" s="184">
        <v>0.312</v>
      </c>
      <c r="K154" s="184">
        <v>0.57799999999999996</v>
      </c>
      <c r="L154" s="184">
        <v>0.61899999999999999</v>
      </c>
      <c r="M154" s="184">
        <v>3.7999999999999999E-2</v>
      </c>
      <c r="N154" s="184">
        <v>5.6000000000000001E-2</v>
      </c>
      <c r="O154" s="184">
        <v>5.2999999999999999E-2</v>
      </c>
      <c r="P154" s="184">
        <v>7.3999999999999996E-2</v>
      </c>
      <c r="Q154" s="93"/>
      <c r="R154" s="225">
        <v>54.054389417228364</v>
      </c>
      <c r="S154" s="225">
        <v>106.56704299076094</v>
      </c>
      <c r="T154" s="225">
        <v>7.4214556023193055</v>
      </c>
      <c r="U154" s="225">
        <v>11.197305261865829</v>
      </c>
      <c r="V154" s="225"/>
      <c r="W154" s="225">
        <v>49.873010517337448</v>
      </c>
      <c r="X154" s="225">
        <v>58.23576831711928</v>
      </c>
      <c r="Y154" s="225">
        <v>100.80712751831831</v>
      </c>
      <c r="Z154" s="225">
        <v>112.32695846320357</v>
      </c>
      <c r="AA154" s="225">
        <v>5.9740692336785086</v>
      </c>
      <c r="AB154" s="225">
        <v>8.8688419709601032</v>
      </c>
      <c r="AC154" s="225">
        <v>9.3290765325775613</v>
      </c>
      <c r="AD154" s="225">
        <v>13.065533991154096</v>
      </c>
    </row>
    <row r="155" spans="1:30" x14ac:dyDescent="0.25">
      <c r="A155" s="93" t="s">
        <v>5321</v>
      </c>
      <c r="B155" s="184" t="s">
        <v>143</v>
      </c>
      <c r="C155" s="184">
        <v>0.50823271130625691</v>
      </c>
      <c r="D155" s="184">
        <v>0.36059275521405049</v>
      </c>
      <c r="E155" s="184">
        <v>0.13117453347969266</v>
      </c>
      <c r="F155" s="183">
        <v>1</v>
      </c>
      <c r="G155" s="187">
        <v>1822</v>
      </c>
      <c r="H155" s="93"/>
      <c r="I155" s="184" t="s">
        <v>143</v>
      </c>
      <c r="J155" s="184" t="s">
        <v>143</v>
      </c>
      <c r="K155" s="184">
        <v>0.48499999999999999</v>
      </c>
      <c r="L155" s="184">
        <v>0.53100000000000003</v>
      </c>
      <c r="M155" s="184">
        <v>0.33900000000000002</v>
      </c>
      <c r="N155" s="184">
        <v>0.38300000000000001</v>
      </c>
      <c r="O155" s="184">
        <v>0.11600000000000001</v>
      </c>
      <c r="P155" s="184">
        <v>0.14699999999999999</v>
      </c>
      <c r="Q155" s="93"/>
      <c r="R155" s="225" t="s">
        <v>143</v>
      </c>
      <c r="S155" s="225">
        <v>40.712680525203979</v>
      </c>
      <c r="T155" s="225">
        <v>28.723518340730692</v>
      </c>
      <c r="U155" s="225">
        <v>10.417974665922658</v>
      </c>
      <c r="V155" s="225"/>
      <c r="W155" s="225" t="s">
        <v>143</v>
      </c>
      <c r="X155" s="225" t="s">
        <v>143</v>
      </c>
      <c r="Y155" s="225">
        <v>38.090393202980835</v>
      </c>
      <c r="Z155" s="225">
        <v>43.334967847427123</v>
      </c>
      <c r="AA155" s="225">
        <v>26.527120429166658</v>
      </c>
      <c r="AB155" s="225">
        <v>30.919916252294726</v>
      </c>
      <c r="AC155" s="225">
        <v>9.0971644544973547</v>
      </c>
      <c r="AD155" s="225">
        <v>11.738784877347962</v>
      </c>
    </row>
    <row r="156" spans="1:30" x14ac:dyDescent="0.25">
      <c r="A156" s="93" t="s">
        <v>5322</v>
      </c>
      <c r="B156" s="184" t="s">
        <v>143</v>
      </c>
      <c r="C156" s="184">
        <v>0.76426047450782431</v>
      </c>
      <c r="D156" s="184">
        <v>8.8339222614840993E-2</v>
      </c>
      <c r="E156" s="184">
        <v>0.14740030287733469</v>
      </c>
      <c r="F156" s="183">
        <v>1</v>
      </c>
      <c r="G156" s="187">
        <v>1981</v>
      </c>
      <c r="H156" s="93"/>
      <c r="I156" s="184" t="s">
        <v>143</v>
      </c>
      <c r="J156" s="184" t="s">
        <v>143</v>
      </c>
      <c r="K156" s="184">
        <v>0.745</v>
      </c>
      <c r="L156" s="184">
        <v>0.78200000000000003</v>
      </c>
      <c r="M156" s="184">
        <v>7.6999999999999999E-2</v>
      </c>
      <c r="N156" s="184">
        <v>0.10199999999999999</v>
      </c>
      <c r="O156" s="184">
        <v>0.13200000000000001</v>
      </c>
      <c r="P156" s="184">
        <v>0.16400000000000001</v>
      </c>
      <c r="Q156" s="93"/>
      <c r="R156" s="225" t="s">
        <v>143</v>
      </c>
      <c r="S156" s="225">
        <v>146.44935629321063</v>
      </c>
      <c r="T156" s="225">
        <v>18.630531820155959</v>
      </c>
      <c r="U156" s="225">
        <v>28.046368739929761</v>
      </c>
      <c r="V156" s="225"/>
      <c r="W156" s="225" t="s">
        <v>143</v>
      </c>
      <c r="X156" s="225" t="s">
        <v>143</v>
      </c>
      <c r="Y156" s="225">
        <v>139.07234240818966</v>
      </c>
      <c r="Z156" s="225">
        <v>153.8263701782316</v>
      </c>
      <c r="AA156" s="225">
        <v>15.8701935967715</v>
      </c>
      <c r="AB156" s="225">
        <v>21.390870043540417</v>
      </c>
      <c r="AC156" s="225">
        <v>24.829441151362829</v>
      </c>
      <c r="AD156" s="225">
        <v>31.263296328496693</v>
      </c>
    </row>
    <row r="157" spans="1:30" x14ac:dyDescent="0.25">
      <c r="A157" s="93" t="s">
        <v>5323</v>
      </c>
      <c r="B157" s="184">
        <v>8.7941372418387745E-2</v>
      </c>
      <c r="C157" s="184">
        <v>0.53097934710193206</v>
      </c>
      <c r="D157" s="184">
        <v>0.30779480346435711</v>
      </c>
      <c r="E157" s="184">
        <v>7.3284477015323118E-2</v>
      </c>
      <c r="F157" s="183">
        <v>1</v>
      </c>
      <c r="G157" s="187">
        <v>1501</v>
      </c>
      <c r="H157" s="93"/>
      <c r="I157" s="184">
        <v>7.4999999999999997E-2</v>
      </c>
      <c r="J157" s="184">
        <v>0.10299999999999999</v>
      </c>
      <c r="K157" s="184">
        <v>0.50600000000000001</v>
      </c>
      <c r="L157" s="184">
        <v>0.55600000000000005</v>
      </c>
      <c r="M157" s="184">
        <v>0.28499999999999998</v>
      </c>
      <c r="N157" s="184">
        <v>0.33200000000000002</v>
      </c>
      <c r="O157" s="184">
        <v>6.0999999999999999E-2</v>
      </c>
      <c r="P157" s="184">
        <v>8.7999999999999995E-2</v>
      </c>
      <c r="Q157" s="93"/>
      <c r="R157" s="225">
        <v>6.8543954236999118</v>
      </c>
      <c r="S157" s="225">
        <v>40.269505710052911</v>
      </c>
      <c r="T157" s="225">
        <v>23.336394889324993</v>
      </c>
      <c r="U157" s="225">
        <v>5.54958837319022</v>
      </c>
      <c r="V157" s="225"/>
      <c r="W157" s="225">
        <v>5.6850622771157919</v>
      </c>
      <c r="X157" s="225">
        <v>8.0237285702840317</v>
      </c>
      <c r="Y157" s="225">
        <v>37.473724321117253</v>
      </c>
      <c r="Z157" s="225">
        <v>43.06528709898857</v>
      </c>
      <c r="AA157" s="225">
        <v>21.208408486055227</v>
      </c>
      <c r="AB157" s="225">
        <v>25.464381292594759</v>
      </c>
      <c r="AC157" s="225">
        <v>4.5124886928785806</v>
      </c>
      <c r="AD157" s="225">
        <v>6.5866880535018595</v>
      </c>
    </row>
    <row r="158" spans="1:30" x14ac:dyDescent="0.25">
      <c r="A158" s="93" t="s">
        <v>5324</v>
      </c>
      <c r="B158" s="184">
        <v>0.28149487643158527</v>
      </c>
      <c r="C158" s="184">
        <v>0.62929475587703432</v>
      </c>
      <c r="D158" s="184">
        <v>5.3044002411091022E-2</v>
      </c>
      <c r="E158" s="184">
        <v>3.6166365280289332E-2</v>
      </c>
      <c r="F158" s="183">
        <v>0.99999999999999989</v>
      </c>
      <c r="G158" s="187">
        <v>1659</v>
      </c>
      <c r="H158" s="93"/>
      <c r="I158" s="184">
        <v>0.26</v>
      </c>
      <c r="J158" s="184">
        <v>0.30399999999999999</v>
      </c>
      <c r="K158" s="184">
        <v>0.60599999999999998</v>
      </c>
      <c r="L158" s="184">
        <v>0.65200000000000002</v>
      </c>
      <c r="M158" s="184">
        <v>4.2999999999999997E-2</v>
      </c>
      <c r="N158" s="184">
        <v>6.5000000000000002E-2</v>
      </c>
      <c r="O158" s="184">
        <v>2.8000000000000001E-2</v>
      </c>
      <c r="P158" s="184">
        <v>4.5999999999999999E-2</v>
      </c>
      <c r="Q158" s="93"/>
      <c r="R158" s="225">
        <v>44.426778974026085</v>
      </c>
      <c r="S158" s="225">
        <v>93.268696423981069</v>
      </c>
      <c r="T158" s="225">
        <v>7.8493900591393739</v>
      </c>
      <c r="U158" s="225">
        <v>5.3457493545574444</v>
      </c>
      <c r="V158" s="225"/>
      <c r="W158" s="225">
        <v>40.397359711101757</v>
      </c>
      <c r="X158" s="225">
        <v>48.456198236950414</v>
      </c>
      <c r="Y158" s="225">
        <v>87.610972796878315</v>
      </c>
      <c r="Z158" s="225">
        <v>98.926420051083824</v>
      </c>
      <c r="AA158" s="225">
        <v>6.2093643872475148</v>
      </c>
      <c r="AB158" s="225">
        <v>9.489415731031233</v>
      </c>
      <c r="AC158" s="225">
        <v>3.9930881373083755</v>
      </c>
      <c r="AD158" s="225">
        <v>6.6984105718065132</v>
      </c>
    </row>
    <row r="159" spans="1:30" x14ac:dyDescent="0.25">
      <c r="A159" s="93" t="s">
        <v>5325</v>
      </c>
      <c r="B159" s="184" t="s">
        <v>143</v>
      </c>
      <c r="C159" s="184">
        <v>0.52900232018561488</v>
      </c>
      <c r="D159" s="184">
        <v>0.397138437741686</v>
      </c>
      <c r="E159" s="184">
        <v>7.3859242072699144E-2</v>
      </c>
      <c r="F159" s="183">
        <v>1</v>
      </c>
      <c r="G159" s="187">
        <v>2586</v>
      </c>
      <c r="H159" s="93"/>
      <c r="I159" s="184" t="s">
        <v>143</v>
      </c>
      <c r="J159" s="184" t="s">
        <v>143</v>
      </c>
      <c r="K159" s="184">
        <v>0.51</v>
      </c>
      <c r="L159" s="184">
        <v>0.54800000000000004</v>
      </c>
      <c r="M159" s="184">
        <v>0.378</v>
      </c>
      <c r="N159" s="184">
        <v>0.41599999999999998</v>
      </c>
      <c r="O159" s="184">
        <v>6.4000000000000001E-2</v>
      </c>
      <c r="P159" s="184">
        <v>8.5000000000000006E-2</v>
      </c>
      <c r="Q159" s="93"/>
      <c r="R159" s="225" t="s">
        <v>143</v>
      </c>
      <c r="S159" s="225">
        <v>69.775284108873095</v>
      </c>
      <c r="T159" s="225">
        <v>52.99091001310093</v>
      </c>
      <c r="U159" s="225">
        <v>9.74141329741229</v>
      </c>
      <c r="V159" s="225"/>
      <c r="W159" s="225" t="s">
        <v>143</v>
      </c>
      <c r="X159" s="225" t="s">
        <v>143</v>
      </c>
      <c r="Y159" s="225">
        <v>66.077729164544692</v>
      </c>
      <c r="Z159" s="225">
        <v>73.472839053201497</v>
      </c>
      <c r="AA159" s="225">
        <v>49.749960786939404</v>
      </c>
      <c r="AB159" s="225">
        <v>56.231859239262455</v>
      </c>
      <c r="AC159" s="225">
        <v>8.3598799982058623</v>
      </c>
      <c r="AD159" s="225">
        <v>11.122946596618718</v>
      </c>
    </row>
    <row r="160" spans="1:30" x14ac:dyDescent="0.25">
      <c r="A160" s="93" t="s">
        <v>5326</v>
      </c>
      <c r="B160" s="184" t="s">
        <v>143</v>
      </c>
      <c r="C160" s="184">
        <v>0.84749034749034746</v>
      </c>
      <c r="D160" s="184">
        <v>8.6229086229086233E-2</v>
      </c>
      <c r="E160" s="184">
        <v>6.6280566280566278E-2</v>
      </c>
      <c r="F160" s="183">
        <v>1</v>
      </c>
      <c r="G160" s="187">
        <v>1554</v>
      </c>
      <c r="H160" s="93"/>
      <c r="I160" s="184" t="s">
        <v>143</v>
      </c>
      <c r="J160" s="184" t="s">
        <v>143</v>
      </c>
      <c r="K160" s="184">
        <v>0.82899999999999996</v>
      </c>
      <c r="L160" s="184">
        <v>0.86499999999999999</v>
      </c>
      <c r="M160" s="184">
        <v>7.2999999999999995E-2</v>
      </c>
      <c r="N160" s="184">
        <v>0.10100000000000001</v>
      </c>
      <c r="O160" s="184">
        <v>5.5E-2</v>
      </c>
      <c r="P160" s="184">
        <v>0.08</v>
      </c>
      <c r="Q160" s="93"/>
      <c r="R160" s="225" t="s">
        <v>143</v>
      </c>
      <c r="S160" s="225">
        <v>146.58892563226362</v>
      </c>
      <c r="T160" s="225">
        <v>16.522702544548803</v>
      </c>
      <c r="U160" s="225">
        <v>11.645242917808412</v>
      </c>
      <c r="V160" s="225"/>
      <c r="W160" s="225" t="s">
        <v>143</v>
      </c>
      <c r="X160" s="225" t="s">
        <v>143</v>
      </c>
      <c r="Y160" s="225">
        <v>138.6718581681244</v>
      </c>
      <c r="Z160" s="225">
        <v>154.50599309640285</v>
      </c>
      <c r="AA160" s="225">
        <v>13.725108101981135</v>
      </c>
      <c r="AB160" s="225">
        <v>19.320296987116471</v>
      </c>
      <c r="AC160" s="225">
        <v>9.3962607533510187</v>
      </c>
      <c r="AD160" s="225">
        <v>13.894225082265805</v>
      </c>
    </row>
    <row r="161" spans="1:30" x14ac:dyDescent="0.25">
      <c r="A161" s="93" t="s">
        <v>5327</v>
      </c>
      <c r="B161" s="184">
        <v>7.2320841551610782E-2</v>
      </c>
      <c r="C161" s="184">
        <v>0.50756081525312291</v>
      </c>
      <c r="D161" s="184">
        <v>0.24852071005917159</v>
      </c>
      <c r="E161" s="184">
        <v>0.17159763313609466</v>
      </c>
      <c r="F161" s="183">
        <v>1</v>
      </c>
      <c r="G161" s="187">
        <v>1521</v>
      </c>
      <c r="H161" s="93"/>
      <c r="I161" s="184">
        <v>0.06</v>
      </c>
      <c r="J161" s="184">
        <v>8.5999999999999993E-2</v>
      </c>
      <c r="K161" s="184">
        <v>0.48199999999999998</v>
      </c>
      <c r="L161" s="184">
        <v>0.53300000000000003</v>
      </c>
      <c r="M161" s="184">
        <v>0.22700000000000001</v>
      </c>
      <c r="N161" s="184">
        <v>0.27100000000000002</v>
      </c>
      <c r="O161" s="184">
        <v>0.153</v>
      </c>
      <c r="P161" s="184">
        <v>0.191</v>
      </c>
      <c r="Q161" s="93"/>
      <c r="R161" s="225">
        <v>5.1033446979030321</v>
      </c>
      <c r="S161" s="225">
        <v>36.268026573771792</v>
      </c>
      <c r="T161" s="225">
        <v>17.406919262755455</v>
      </c>
      <c r="U161" s="225">
        <v>12.354905293155911</v>
      </c>
      <c r="V161" s="225"/>
      <c r="W161" s="225">
        <v>4.1496384410058553</v>
      </c>
      <c r="X161" s="225">
        <v>6.0570509548002089</v>
      </c>
      <c r="Y161" s="225">
        <v>33.709609489687224</v>
      </c>
      <c r="Z161" s="225">
        <v>38.826443657856359</v>
      </c>
      <c r="AA161" s="225">
        <v>15.652101238977071</v>
      </c>
      <c r="AB161" s="225">
        <v>19.161737286533839</v>
      </c>
      <c r="AC161" s="225">
        <v>10.855996393004661</v>
      </c>
      <c r="AD161" s="225">
        <v>13.85381419330716</v>
      </c>
    </row>
    <row r="162" spans="1:30" x14ac:dyDescent="0.25">
      <c r="A162" s="93" t="s">
        <v>5328</v>
      </c>
      <c r="B162" s="184">
        <v>0.284985835694051</v>
      </c>
      <c r="C162" s="184">
        <v>0.60566572237960337</v>
      </c>
      <c r="D162" s="184">
        <v>4.7592067988668559E-2</v>
      </c>
      <c r="E162" s="184">
        <v>6.175637393767705E-2</v>
      </c>
      <c r="F162" s="183">
        <v>1</v>
      </c>
      <c r="G162" s="187">
        <v>1765</v>
      </c>
      <c r="H162" s="93"/>
      <c r="I162" s="184">
        <v>0.26400000000000001</v>
      </c>
      <c r="J162" s="184">
        <v>0.30599999999999999</v>
      </c>
      <c r="K162" s="184">
        <v>0.58299999999999996</v>
      </c>
      <c r="L162" s="184">
        <v>0.628</v>
      </c>
      <c r="M162" s="184">
        <v>3.9E-2</v>
      </c>
      <c r="N162" s="184">
        <v>5.8999999999999997E-2</v>
      </c>
      <c r="O162" s="184">
        <v>5.0999999999999997E-2</v>
      </c>
      <c r="P162" s="184">
        <v>7.3999999999999996E-2</v>
      </c>
      <c r="Q162" s="93"/>
      <c r="R162" s="225">
        <v>46.586221204108369</v>
      </c>
      <c r="S162" s="225">
        <v>97.020579112427512</v>
      </c>
      <c r="T162" s="225">
        <v>6.6025676832073534</v>
      </c>
      <c r="U162" s="225">
        <v>9.685548144549859</v>
      </c>
      <c r="V162" s="225"/>
      <c r="W162" s="225">
        <v>42.514954407407387</v>
      </c>
      <c r="X162" s="225">
        <v>50.657488000809352</v>
      </c>
      <c r="Y162" s="225">
        <v>91.204489607579134</v>
      </c>
      <c r="Z162" s="225">
        <v>102.83666861727589</v>
      </c>
      <c r="AA162" s="225">
        <v>5.1905852610368974</v>
      </c>
      <c r="AB162" s="225">
        <v>8.0145501053778094</v>
      </c>
      <c r="AC162" s="225">
        <v>7.8672419150233974</v>
      </c>
      <c r="AD162" s="225">
        <v>11.503854374076321</v>
      </c>
    </row>
    <row r="163" spans="1:30" x14ac:dyDescent="0.25">
      <c r="A163" s="93" t="s">
        <v>5329</v>
      </c>
      <c r="B163" s="184" t="s">
        <v>143</v>
      </c>
      <c r="C163" s="184">
        <v>0.47036569987389659</v>
      </c>
      <c r="D163" s="184">
        <v>0.36885245901639346</v>
      </c>
      <c r="E163" s="184">
        <v>0.16078184110970997</v>
      </c>
      <c r="F163" s="183">
        <v>1</v>
      </c>
      <c r="G163" s="187">
        <v>1586</v>
      </c>
      <c r="H163" s="93"/>
      <c r="I163" s="184" t="s">
        <v>143</v>
      </c>
      <c r="J163" s="184" t="s">
        <v>143</v>
      </c>
      <c r="K163" s="184">
        <v>0.44600000000000001</v>
      </c>
      <c r="L163" s="184">
        <v>0.495</v>
      </c>
      <c r="M163" s="184">
        <v>0.34499999999999997</v>
      </c>
      <c r="N163" s="184">
        <v>0.39300000000000002</v>
      </c>
      <c r="O163" s="184">
        <v>0.14399999999999999</v>
      </c>
      <c r="P163" s="184">
        <v>0.18</v>
      </c>
      <c r="Q163" s="93"/>
      <c r="R163" s="225" t="s">
        <v>143</v>
      </c>
      <c r="S163" s="225">
        <v>35.168328690342086</v>
      </c>
      <c r="T163" s="225">
        <v>27.21190530867354</v>
      </c>
      <c r="U163" s="225">
        <v>12.0342528382065</v>
      </c>
      <c r="V163" s="225"/>
      <c r="W163" s="225" t="s">
        <v>143</v>
      </c>
      <c r="X163" s="225" t="s">
        <v>143</v>
      </c>
      <c r="Y163" s="225">
        <v>32.644624856970417</v>
      </c>
      <c r="Z163" s="225">
        <v>37.692032523713756</v>
      </c>
      <c r="AA163" s="225">
        <v>25.006760626289918</v>
      </c>
      <c r="AB163" s="225">
        <v>29.417049991057162</v>
      </c>
      <c r="AC163" s="225">
        <v>10.557169113546818</v>
      </c>
      <c r="AD163" s="225">
        <v>13.511336562866182</v>
      </c>
    </row>
    <row r="164" spans="1:30" x14ac:dyDescent="0.25">
      <c r="A164" s="93" t="s">
        <v>5330</v>
      </c>
      <c r="B164" s="184" t="s">
        <v>143</v>
      </c>
      <c r="C164" s="184">
        <v>0.77027027027027029</v>
      </c>
      <c r="D164" s="184">
        <v>8.8803088803088806E-2</v>
      </c>
      <c r="E164" s="184">
        <v>0.14092664092664092</v>
      </c>
      <c r="F164" s="183">
        <v>1</v>
      </c>
      <c r="G164" s="187">
        <v>2072</v>
      </c>
      <c r="H164" s="93"/>
      <c r="I164" s="184" t="s">
        <v>143</v>
      </c>
      <c r="J164" s="184" t="s">
        <v>143</v>
      </c>
      <c r="K164" s="184">
        <v>0.752</v>
      </c>
      <c r="L164" s="184">
        <v>0.78800000000000003</v>
      </c>
      <c r="M164" s="184">
        <v>7.6999999999999999E-2</v>
      </c>
      <c r="N164" s="184">
        <v>0.10199999999999999</v>
      </c>
      <c r="O164" s="184">
        <v>0.127</v>
      </c>
      <c r="P164" s="184">
        <v>0.157</v>
      </c>
      <c r="Q164" s="93"/>
      <c r="R164" s="225" t="s">
        <v>143</v>
      </c>
      <c r="S164" s="225">
        <v>163.06137729495646</v>
      </c>
      <c r="T164" s="225">
        <v>21.467690161524608</v>
      </c>
      <c r="U164" s="225">
        <v>30.417168218660578</v>
      </c>
      <c r="V164" s="225"/>
      <c r="W164" s="225" t="s">
        <v>143</v>
      </c>
      <c r="X164" s="225" t="s">
        <v>143</v>
      </c>
      <c r="Y164" s="225">
        <v>155.06136353246498</v>
      </c>
      <c r="Z164" s="225">
        <v>171.06139105744793</v>
      </c>
      <c r="AA164" s="225">
        <v>18.36575669461303</v>
      </c>
      <c r="AB164" s="225">
        <v>24.569623628436187</v>
      </c>
      <c r="AC164" s="225">
        <v>26.928309161146256</v>
      </c>
      <c r="AD164" s="225">
        <v>33.906027276174903</v>
      </c>
    </row>
    <row r="165" spans="1:30" x14ac:dyDescent="0.25">
      <c r="A165" s="93" t="s">
        <v>5331</v>
      </c>
      <c r="B165" s="184">
        <v>4.1103017689906346E-2</v>
      </c>
      <c r="C165" s="184">
        <v>0.58324661810613943</v>
      </c>
      <c r="D165" s="184">
        <v>0.2513007284079084</v>
      </c>
      <c r="E165" s="184">
        <v>0.12434963579604578</v>
      </c>
      <c r="F165" s="183">
        <v>0.99999999999999989</v>
      </c>
      <c r="G165" s="187">
        <v>1922</v>
      </c>
      <c r="H165" s="93"/>
      <c r="I165" s="184">
        <v>3.3000000000000002E-2</v>
      </c>
      <c r="J165" s="184">
        <v>5.0999999999999997E-2</v>
      </c>
      <c r="K165" s="184">
        <v>0.56100000000000005</v>
      </c>
      <c r="L165" s="184">
        <v>0.60499999999999998</v>
      </c>
      <c r="M165" s="184">
        <v>0.23200000000000001</v>
      </c>
      <c r="N165" s="184">
        <v>0.27100000000000002</v>
      </c>
      <c r="O165" s="184">
        <v>0.11</v>
      </c>
      <c r="P165" s="184">
        <v>0.14000000000000001</v>
      </c>
      <c r="Q165" s="93"/>
      <c r="R165" s="225">
        <v>2.9657671113567732</v>
      </c>
      <c r="S165" s="225">
        <v>40.007766765804831</v>
      </c>
      <c r="T165" s="225">
        <v>16.612514053105208</v>
      </c>
      <c r="U165" s="225">
        <v>8.5130460226695845</v>
      </c>
      <c r="V165" s="225"/>
      <c r="W165" s="225">
        <v>2.3117643673422146</v>
      </c>
      <c r="X165" s="225">
        <v>3.6197698553713318</v>
      </c>
      <c r="Y165" s="225">
        <v>37.66570914969116</v>
      </c>
      <c r="Z165" s="225">
        <v>42.349824381918502</v>
      </c>
      <c r="AA165" s="225">
        <v>15.130958750108778</v>
      </c>
      <c r="AB165" s="225">
        <v>18.094069356101638</v>
      </c>
      <c r="AC165" s="225">
        <v>7.433746208872261</v>
      </c>
      <c r="AD165" s="225">
        <v>9.5923458364669081</v>
      </c>
    </row>
    <row r="166" spans="1:30" x14ac:dyDescent="0.25">
      <c r="A166" s="93" t="s">
        <v>5332</v>
      </c>
      <c r="B166" s="184">
        <v>0.28385116992711928</v>
      </c>
      <c r="C166" s="184">
        <v>0.58381281166091292</v>
      </c>
      <c r="D166" s="184">
        <v>4.0659762178749517E-2</v>
      </c>
      <c r="E166" s="184">
        <v>9.1676256233218262E-2</v>
      </c>
      <c r="F166" s="183">
        <v>1</v>
      </c>
      <c r="G166" s="187">
        <v>2607</v>
      </c>
      <c r="H166" s="93"/>
      <c r="I166" s="184">
        <v>0.26700000000000002</v>
      </c>
      <c r="J166" s="184">
        <v>0.30099999999999999</v>
      </c>
      <c r="K166" s="184">
        <v>0.56499999999999995</v>
      </c>
      <c r="L166" s="184">
        <v>0.60299999999999998</v>
      </c>
      <c r="M166" s="184">
        <v>3.4000000000000002E-2</v>
      </c>
      <c r="N166" s="184">
        <v>4.9000000000000002E-2</v>
      </c>
      <c r="O166" s="184">
        <v>8.1000000000000003E-2</v>
      </c>
      <c r="P166" s="184">
        <v>0.10299999999999999</v>
      </c>
      <c r="Q166" s="93"/>
      <c r="R166" s="225">
        <v>51.003184233688998</v>
      </c>
      <c r="S166" s="225">
        <v>93.404150336795652</v>
      </c>
      <c r="T166" s="225">
        <v>5.918157794898093</v>
      </c>
      <c r="U166" s="225">
        <v>14.864991148559936</v>
      </c>
      <c r="V166" s="225"/>
      <c r="W166" s="225">
        <v>47.328352125137656</v>
      </c>
      <c r="X166" s="225">
        <v>54.67801634224034</v>
      </c>
      <c r="Y166" s="225">
        <v>88.711535392812706</v>
      </c>
      <c r="Z166" s="225">
        <v>98.096765280778598</v>
      </c>
      <c r="AA166" s="225">
        <v>4.7915060874108368</v>
      </c>
      <c r="AB166" s="225">
        <v>7.0448095023853492</v>
      </c>
      <c r="AC166" s="225">
        <v>12.980379913519476</v>
      </c>
      <c r="AD166" s="225">
        <v>16.749602383600394</v>
      </c>
    </row>
    <row r="167" spans="1:30" x14ac:dyDescent="0.25">
      <c r="A167" s="93" t="s">
        <v>5333</v>
      </c>
      <c r="B167" s="184" t="s">
        <v>143</v>
      </c>
      <c r="C167" s="184">
        <v>0.50664355863662625</v>
      </c>
      <c r="D167" s="184">
        <v>0.37319468515309068</v>
      </c>
      <c r="E167" s="184">
        <v>0.12016175621028308</v>
      </c>
      <c r="F167" s="183">
        <v>1</v>
      </c>
      <c r="G167" s="187">
        <v>1731</v>
      </c>
      <c r="H167" s="93"/>
      <c r="I167" s="184" t="s">
        <v>143</v>
      </c>
      <c r="J167" s="184" t="s">
        <v>143</v>
      </c>
      <c r="K167" s="184">
        <v>0.48299999999999998</v>
      </c>
      <c r="L167" s="184">
        <v>0.53</v>
      </c>
      <c r="M167" s="184">
        <v>0.35099999999999998</v>
      </c>
      <c r="N167" s="184">
        <v>0.39600000000000002</v>
      </c>
      <c r="O167" s="184">
        <v>0.106</v>
      </c>
      <c r="P167" s="184">
        <v>0.13600000000000001</v>
      </c>
      <c r="Q167" s="93"/>
      <c r="R167" s="225" t="s">
        <v>143</v>
      </c>
      <c r="S167" s="225">
        <v>31.673878759472981</v>
      </c>
      <c r="T167" s="225">
        <v>22.594713012713346</v>
      </c>
      <c r="U167" s="225">
        <v>7.490983799175102</v>
      </c>
      <c r="V167" s="225"/>
      <c r="W167" s="225" t="s">
        <v>143</v>
      </c>
      <c r="X167" s="225" t="s">
        <v>143</v>
      </c>
      <c r="Y167" s="225">
        <v>29.577559015652962</v>
      </c>
      <c r="Z167" s="225">
        <v>33.770198503292995</v>
      </c>
      <c r="AA167" s="225">
        <v>20.852317909591676</v>
      </c>
      <c r="AB167" s="225">
        <v>24.337108115835015</v>
      </c>
      <c r="AC167" s="225">
        <v>6.4729475042611035</v>
      </c>
      <c r="AD167" s="225">
        <v>8.5090200940891005</v>
      </c>
    </row>
    <row r="168" spans="1:30" x14ac:dyDescent="0.25">
      <c r="A168" s="93" t="s">
        <v>5334</v>
      </c>
      <c r="B168" s="184" t="s">
        <v>143</v>
      </c>
      <c r="C168" s="184">
        <v>0.74392935982339958</v>
      </c>
      <c r="D168" s="184">
        <v>0.11611479028697572</v>
      </c>
      <c r="E168" s="184">
        <v>0.13995584988962473</v>
      </c>
      <c r="F168" s="183">
        <v>1</v>
      </c>
      <c r="G168" s="187">
        <v>2265</v>
      </c>
      <c r="H168" s="93"/>
      <c r="I168" s="184" t="s">
        <v>143</v>
      </c>
      <c r="J168" s="184" t="s">
        <v>143</v>
      </c>
      <c r="K168" s="184">
        <v>0.72599999999999998</v>
      </c>
      <c r="L168" s="184">
        <v>0.76100000000000001</v>
      </c>
      <c r="M168" s="184">
        <v>0.104</v>
      </c>
      <c r="N168" s="184">
        <v>0.13</v>
      </c>
      <c r="O168" s="184">
        <v>0.126</v>
      </c>
      <c r="P168" s="184">
        <v>0.155</v>
      </c>
      <c r="Q168" s="93"/>
      <c r="R168" s="225" t="s">
        <v>143</v>
      </c>
      <c r="S168" s="225">
        <v>140.37662045545792</v>
      </c>
      <c r="T168" s="225">
        <v>23.238389572274478</v>
      </c>
      <c r="U168" s="225">
        <v>25.948908071945251</v>
      </c>
      <c r="V168" s="225"/>
      <c r="W168" s="225" t="s">
        <v>143</v>
      </c>
      <c r="X168" s="225" t="s">
        <v>143</v>
      </c>
      <c r="Y168" s="225">
        <v>133.67390317381492</v>
      </c>
      <c r="Z168" s="225">
        <v>147.07933773710093</v>
      </c>
      <c r="AA168" s="225">
        <v>20.429826216763313</v>
      </c>
      <c r="AB168" s="225">
        <v>26.046952927785643</v>
      </c>
      <c r="AC168" s="225">
        <v>23.092333751430967</v>
      </c>
      <c r="AD168" s="225">
        <v>28.805482392459535</v>
      </c>
    </row>
    <row r="169" spans="1:30" x14ac:dyDescent="0.25">
      <c r="A169" s="93" t="s">
        <v>5335</v>
      </c>
      <c r="B169" s="184">
        <v>4.0641711229946524E-2</v>
      </c>
      <c r="C169" s="184">
        <v>0.54866310160427811</v>
      </c>
      <c r="D169" s="184">
        <v>0.30374331550802142</v>
      </c>
      <c r="E169" s="184">
        <v>0.10695187165775401</v>
      </c>
      <c r="F169" s="183">
        <v>1</v>
      </c>
      <c r="G169" s="187">
        <v>935</v>
      </c>
      <c r="H169" s="93"/>
      <c r="I169" s="184">
        <v>0.03</v>
      </c>
      <c r="J169" s="184">
        <v>5.5E-2</v>
      </c>
      <c r="K169" s="184">
        <v>0.51700000000000002</v>
      </c>
      <c r="L169" s="184">
        <v>0.57999999999999996</v>
      </c>
      <c r="M169" s="184">
        <v>0.27500000000000002</v>
      </c>
      <c r="N169" s="184">
        <v>0.33400000000000002</v>
      </c>
      <c r="O169" s="184">
        <v>8.8999999999999996E-2</v>
      </c>
      <c r="P169" s="184">
        <v>0.128</v>
      </c>
      <c r="Q169" s="93"/>
      <c r="R169" s="225">
        <v>2.9567329029232434</v>
      </c>
      <c r="S169" s="225">
        <v>36.341560520055744</v>
      </c>
      <c r="T169" s="225">
        <v>20.043672267672452</v>
      </c>
      <c r="U169" s="225">
        <v>6.8262638385759988</v>
      </c>
      <c r="V169" s="225"/>
      <c r="W169" s="225">
        <v>2.0166278926273082</v>
      </c>
      <c r="X169" s="225">
        <v>3.8968379132191786</v>
      </c>
      <c r="Y169" s="225">
        <v>33.196703096139053</v>
      </c>
      <c r="Z169" s="225">
        <v>39.486417943972434</v>
      </c>
      <c r="AA169" s="225">
        <v>17.712500931880449</v>
      </c>
      <c r="AB169" s="225">
        <v>22.374843603464456</v>
      </c>
      <c r="AC169" s="225">
        <v>5.4883161262151035</v>
      </c>
      <c r="AD169" s="225">
        <v>8.1642115509368942</v>
      </c>
    </row>
    <row r="170" spans="1:30" x14ac:dyDescent="0.25">
      <c r="A170" s="93" t="s">
        <v>5336</v>
      </c>
      <c r="B170" s="184">
        <v>0.22631959508315258</v>
      </c>
      <c r="C170" s="184">
        <v>0.63991323210412143</v>
      </c>
      <c r="D170" s="184">
        <v>4.9891540130151846E-2</v>
      </c>
      <c r="E170" s="184">
        <v>8.3875632682574114E-2</v>
      </c>
      <c r="F170" s="183">
        <v>1</v>
      </c>
      <c r="G170" s="187">
        <v>1383</v>
      </c>
      <c r="H170" s="93"/>
      <c r="I170" s="184">
        <v>0.20499999999999999</v>
      </c>
      <c r="J170" s="184">
        <v>0.249</v>
      </c>
      <c r="K170" s="184">
        <v>0.61399999999999999</v>
      </c>
      <c r="L170" s="184">
        <v>0.66500000000000004</v>
      </c>
      <c r="M170" s="184">
        <v>0.04</v>
      </c>
      <c r="N170" s="184">
        <v>6.3E-2</v>
      </c>
      <c r="O170" s="184">
        <v>7.0000000000000007E-2</v>
      </c>
      <c r="P170" s="184">
        <v>0.1</v>
      </c>
      <c r="Q170" s="93"/>
      <c r="R170" s="225">
        <v>37.715850957484221</v>
      </c>
      <c r="S170" s="225">
        <v>89.649819751485339</v>
      </c>
      <c r="T170" s="225">
        <v>8.5172920841150948</v>
      </c>
      <c r="U170" s="225">
        <v>10.922988784359296</v>
      </c>
      <c r="V170" s="225"/>
      <c r="W170" s="225">
        <v>33.537472118006683</v>
      </c>
      <c r="X170" s="225">
        <v>41.89422979696176</v>
      </c>
      <c r="Y170" s="225">
        <v>83.743270131946119</v>
      </c>
      <c r="Z170" s="225">
        <v>95.556369371024559</v>
      </c>
      <c r="AA170" s="225">
        <v>6.5075835960024397</v>
      </c>
      <c r="AB170" s="225">
        <v>10.527000572227749</v>
      </c>
      <c r="AC170" s="225">
        <v>8.9352076500678663</v>
      </c>
      <c r="AD170" s="225">
        <v>12.910769918650725</v>
      </c>
    </row>
    <row r="171" spans="1:30" x14ac:dyDescent="0.25">
      <c r="A171" s="93" t="s">
        <v>5337</v>
      </c>
      <c r="B171" s="184" t="s">
        <v>143</v>
      </c>
      <c r="C171" s="184">
        <v>0.45615327929255711</v>
      </c>
      <c r="D171" s="184">
        <v>0.42815033161385407</v>
      </c>
      <c r="E171" s="184">
        <v>0.1156963890935888</v>
      </c>
      <c r="F171" s="183">
        <v>1</v>
      </c>
      <c r="G171" s="187">
        <v>1357</v>
      </c>
      <c r="H171" s="93"/>
      <c r="I171" s="184" t="s">
        <v>143</v>
      </c>
      <c r="J171" s="184" t="s">
        <v>143</v>
      </c>
      <c r="K171" s="184">
        <v>0.43</v>
      </c>
      <c r="L171" s="184">
        <v>0.48299999999999998</v>
      </c>
      <c r="M171" s="184">
        <v>0.40200000000000002</v>
      </c>
      <c r="N171" s="184">
        <v>0.45500000000000002</v>
      </c>
      <c r="O171" s="184">
        <v>0.1</v>
      </c>
      <c r="P171" s="184">
        <v>0.13400000000000001</v>
      </c>
      <c r="Q171" s="93"/>
      <c r="R171" s="225" t="s">
        <v>143</v>
      </c>
      <c r="S171" s="225">
        <v>46.281555588449315</v>
      </c>
      <c r="T171" s="225">
        <v>43.925960312560541</v>
      </c>
      <c r="U171" s="225">
        <v>11.525777091829564</v>
      </c>
      <c r="V171" s="225"/>
      <c r="W171" s="225" t="s">
        <v>143</v>
      </c>
      <c r="X171" s="225" t="s">
        <v>143</v>
      </c>
      <c r="Y171" s="225">
        <v>42.635538543555029</v>
      </c>
      <c r="Z171" s="225">
        <v>49.927572633343601</v>
      </c>
      <c r="AA171" s="225">
        <v>40.354142736416122</v>
      </c>
      <c r="AB171" s="225">
        <v>47.49777788870496</v>
      </c>
      <c r="AC171" s="225">
        <v>9.7228570718934009</v>
      </c>
      <c r="AD171" s="225">
        <v>13.328697111765727</v>
      </c>
    </row>
    <row r="172" spans="1:30" x14ac:dyDescent="0.25">
      <c r="A172" s="93" t="s">
        <v>5338</v>
      </c>
      <c r="B172" s="184" t="s">
        <v>143</v>
      </c>
      <c r="C172" s="184">
        <v>0.80772325020112634</v>
      </c>
      <c r="D172" s="184">
        <v>0.11182622687047465</v>
      </c>
      <c r="E172" s="184">
        <v>8.0450522928399035E-2</v>
      </c>
      <c r="F172" s="183">
        <v>1</v>
      </c>
      <c r="G172" s="187">
        <v>1243</v>
      </c>
      <c r="H172" s="93"/>
      <c r="I172" s="184" t="s">
        <v>143</v>
      </c>
      <c r="J172" s="184" t="s">
        <v>143</v>
      </c>
      <c r="K172" s="184">
        <v>0.78500000000000003</v>
      </c>
      <c r="L172" s="184">
        <v>0.82899999999999996</v>
      </c>
      <c r="M172" s="184">
        <v>9.5000000000000001E-2</v>
      </c>
      <c r="N172" s="184">
        <v>0.13100000000000001</v>
      </c>
      <c r="O172" s="184">
        <v>6.7000000000000004E-2</v>
      </c>
      <c r="P172" s="184">
        <v>9.7000000000000003E-2</v>
      </c>
      <c r="Q172" s="93"/>
      <c r="R172" s="225" t="s">
        <v>143</v>
      </c>
      <c r="S172" s="225">
        <v>160.9763056483205</v>
      </c>
      <c r="T172" s="225">
        <v>26.987983173171742</v>
      </c>
      <c r="U172" s="225">
        <v>16.53337385237117</v>
      </c>
      <c r="V172" s="225"/>
      <c r="W172" s="225" t="s">
        <v>143</v>
      </c>
      <c r="X172" s="225" t="s">
        <v>143</v>
      </c>
      <c r="Y172" s="225">
        <v>151.01878601897556</v>
      </c>
      <c r="Z172" s="225">
        <v>170.93382527766545</v>
      </c>
      <c r="AA172" s="225">
        <v>22.501365095044513</v>
      </c>
      <c r="AB172" s="225">
        <v>31.474601251298971</v>
      </c>
      <c r="AC172" s="225">
        <v>13.29283257730642</v>
      </c>
      <c r="AD172" s="225">
        <v>19.77391512743592</v>
      </c>
    </row>
    <row r="173" spans="1:30" x14ac:dyDescent="0.25">
      <c r="A173" s="93" t="s">
        <v>5339</v>
      </c>
      <c r="B173" s="184">
        <v>6.3013698630136991E-2</v>
      </c>
      <c r="C173" s="184">
        <v>0.45662100456621002</v>
      </c>
      <c r="D173" s="184">
        <v>0.26210045662100456</v>
      </c>
      <c r="E173" s="184">
        <v>0.21826484018264841</v>
      </c>
      <c r="F173" s="183">
        <v>1</v>
      </c>
      <c r="G173" s="187">
        <v>1095</v>
      </c>
      <c r="H173" s="93"/>
      <c r="I173" s="184">
        <v>0.05</v>
      </c>
      <c r="J173" s="184">
        <v>7.9000000000000001E-2</v>
      </c>
      <c r="K173" s="184">
        <v>0.42699999999999999</v>
      </c>
      <c r="L173" s="184">
        <v>0.48599999999999999</v>
      </c>
      <c r="M173" s="184">
        <v>0.23699999999999999</v>
      </c>
      <c r="N173" s="184">
        <v>0.28899999999999998</v>
      </c>
      <c r="O173" s="184">
        <v>0.19500000000000001</v>
      </c>
      <c r="P173" s="184">
        <v>0.24399999999999999</v>
      </c>
      <c r="Q173" s="93"/>
      <c r="R173" s="225">
        <v>4.4829160761788129</v>
      </c>
      <c r="S173" s="225">
        <v>30.48600845166311</v>
      </c>
      <c r="T173" s="225">
        <v>16.800548837052883</v>
      </c>
      <c r="U173" s="225">
        <v>14.874052811143407</v>
      </c>
      <c r="V173" s="225"/>
      <c r="W173" s="225">
        <v>3.4251439109391297</v>
      </c>
      <c r="X173" s="225">
        <v>5.5406882414184961</v>
      </c>
      <c r="Y173" s="225">
        <v>27.813791991049477</v>
      </c>
      <c r="Z173" s="225">
        <v>33.158224912276744</v>
      </c>
      <c r="AA173" s="225">
        <v>14.856806955758957</v>
      </c>
      <c r="AB173" s="225">
        <v>18.744290718346807</v>
      </c>
      <c r="AC173" s="225">
        <v>12.988292721660837</v>
      </c>
      <c r="AD173" s="225">
        <v>16.759812900625978</v>
      </c>
    </row>
    <row r="174" spans="1:30" x14ac:dyDescent="0.25">
      <c r="A174" s="93" t="s">
        <v>5340</v>
      </c>
      <c r="B174" s="184">
        <v>0.20682451253481896</v>
      </c>
      <c r="C174" s="184">
        <v>0.64066852367688021</v>
      </c>
      <c r="D174" s="184">
        <v>5.3621169916434543E-2</v>
      </c>
      <c r="E174" s="184">
        <v>9.8885793871866301E-2</v>
      </c>
      <c r="F174" s="183">
        <v>1</v>
      </c>
      <c r="G174" s="187">
        <v>1436</v>
      </c>
      <c r="H174" s="93"/>
      <c r="I174" s="184">
        <v>0.187</v>
      </c>
      <c r="J174" s="184">
        <v>0.22900000000000001</v>
      </c>
      <c r="K174" s="184">
        <v>0.61599999999999999</v>
      </c>
      <c r="L174" s="184">
        <v>0.66500000000000004</v>
      </c>
      <c r="M174" s="184">
        <v>4.2999999999999997E-2</v>
      </c>
      <c r="N174" s="184">
        <v>6.7000000000000004E-2</v>
      </c>
      <c r="O174" s="184">
        <v>8.4000000000000005E-2</v>
      </c>
      <c r="P174" s="184">
        <v>0.115</v>
      </c>
      <c r="Q174" s="93"/>
      <c r="R174" s="225">
        <v>37.182800670734778</v>
      </c>
      <c r="S174" s="225">
        <v>101.5193455515606</v>
      </c>
      <c r="T174" s="225">
        <v>7.2803078980291289</v>
      </c>
      <c r="U174" s="225">
        <v>16.556221972047975</v>
      </c>
      <c r="V174" s="225"/>
      <c r="W174" s="225">
        <v>32.953973412750202</v>
      </c>
      <c r="X174" s="225">
        <v>41.411627928719355</v>
      </c>
      <c r="Y174" s="225">
        <v>94.959237886955989</v>
      </c>
      <c r="Z174" s="225">
        <v>108.07945321616522</v>
      </c>
      <c r="AA174" s="225">
        <v>5.6541584516975423</v>
      </c>
      <c r="AB174" s="225">
        <v>8.9064573443607156</v>
      </c>
      <c r="AC174" s="225">
        <v>13.833062094866094</v>
      </c>
      <c r="AD174" s="225">
        <v>19.279381849229857</v>
      </c>
    </row>
    <row r="175" spans="1:30" x14ac:dyDescent="0.25">
      <c r="A175" s="93" t="s">
        <v>5341</v>
      </c>
      <c r="B175" s="184" t="s">
        <v>143</v>
      </c>
      <c r="C175" s="184">
        <v>0.49172185430463577</v>
      </c>
      <c r="D175" s="184">
        <v>0.38079470198675497</v>
      </c>
      <c r="E175" s="184">
        <v>0.12748344370860928</v>
      </c>
      <c r="F175" s="183">
        <v>1</v>
      </c>
      <c r="G175" s="187">
        <v>1208</v>
      </c>
      <c r="H175" s="93"/>
      <c r="I175" s="184" t="s">
        <v>143</v>
      </c>
      <c r="J175" s="184" t="s">
        <v>143</v>
      </c>
      <c r="K175" s="184">
        <v>0.46400000000000002</v>
      </c>
      <c r="L175" s="184">
        <v>0.52</v>
      </c>
      <c r="M175" s="184">
        <v>0.35399999999999998</v>
      </c>
      <c r="N175" s="184">
        <v>0.40899999999999997</v>
      </c>
      <c r="O175" s="184">
        <v>0.11</v>
      </c>
      <c r="P175" s="184">
        <v>0.14699999999999999</v>
      </c>
      <c r="Q175" s="93"/>
      <c r="R175" s="225" t="s">
        <v>143</v>
      </c>
      <c r="S175" s="225">
        <v>37.018948250058472</v>
      </c>
      <c r="T175" s="225">
        <v>27.782075864500079</v>
      </c>
      <c r="U175" s="225">
        <v>9.5785744348135466</v>
      </c>
      <c r="V175" s="225"/>
      <c r="W175" s="225" t="s">
        <v>143</v>
      </c>
      <c r="X175" s="225" t="s">
        <v>143</v>
      </c>
      <c r="Y175" s="225">
        <v>34.04189279412865</v>
      </c>
      <c r="Z175" s="225">
        <v>39.996003705988294</v>
      </c>
      <c r="AA175" s="225">
        <v>25.243197770498817</v>
      </c>
      <c r="AB175" s="225">
        <v>30.320953958501342</v>
      </c>
      <c r="AC175" s="225">
        <v>8.0657219273425067</v>
      </c>
      <c r="AD175" s="225">
        <v>11.091426942284587</v>
      </c>
    </row>
    <row r="176" spans="1:30" x14ac:dyDescent="0.25">
      <c r="A176" s="93" t="s">
        <v>5342</v>
      </c>
      <c r="B176" s="184" t="s">
        <v>143</v>
      </c>
      <c r="C176" s="184">
        <v>0.72577854671280273</v>
      </c>
      <c r="D176" s="184">
        <v>9.3425605536332182E-2</v>
      </c>
      <c r="E176" s="184">
        <v>0.18079584775086505</v>
      </c>
      <c r="F176" s="183">
        <v>1</v>
      </c>
      <c r="G176" s="187">
        <v>1156</v>
      </c>
      <c r="H176" s="93"/>
      <c r="I176" s="184" t="s">
        <v>143</v>
      </c>
      <c r="J176" s="184" t="s">
        <v>143</v>
      </c>
      <c r="K176" s="184">
        <v>0.69899999999999995</v>
      </c>
      <c r="L176" s="184">
        <v>0.751</v>
      </c>
      <c r="M176" s="184">
        <v>7.8E-2</v>
      </c>
      <c r="N176" s="184">
        <v>0.112</v>
      </c>
      <c r="O176" s="184">
        <v>0.16</v>
      </c>
      <c r="P176" s="184">
        <v>0.20399999999999999</v>
      </c>
      <c r="Q176" s="93"/>
      <c r="R176" s="225" t="s">
        <v>143</v>
      </c>
      <c r="S176" s="225">
        <v>119.34694425056095</v>
      </c>
      <c r="T176" s="225">
        <v>15.92817771666865</v>
      </c>
      <c r="U176" s="225">
        <v>29.57542760227977</v>
      </c>
      <c r="V176" s="225"/>
      <c r="W176" s="225" t="s">
        <v>143</v>
      </c>
      <c r="X176" s="225" t="s">
        <v>143</v>
      </c>
      <c r="Y176" s="225">
        <v>111.27112863361251</v>
      </c>
      <c r="Z176" s="225">
        <v>127.4227598675094</v>
      </c>
      <c r="AA176" s="225">
        <v>12.924106070478494</v>
      </c>
      <c r="AB176" s="225">
        <v>18.932249362858805</v>
      </c>
      <c r="AC176" s="225">
        <v>25.565708396965682</v>
      </c>
      <c r="AD176" s="225">
        <v>33.585146807593858</v>
      </c>
    </row>
    <row r="177" spans="1:30" x14ac:dyDescent="0.25">
      <c r="A177" s="93" t="s">
        <v>5343</v>
      </c>
      <c r="B177" s="184">
        <v>6.720977596741344E-2</v>
      </c>
      <c r="C177" s="184">
        <v>0.55071283095723012</v>
      </c>
      <c r="D177" s="184">
        <v>0.20814663951120163</v>
      </c>
      <c r="E177" s="184">
        <v>0.1739307535641548</v>
      </c>
      <c r="F177" s="183">
        <v>0.99999999999999989</v>
      </c>
      <c r="G177" s="187">
        <v>2455</v>
      </c>
      <c r="H177" s="93"/>
      <c r="I177" s="184">
        <v>5.8000000000000003E-2</v>
      </c>
      <c r="J177" s="184">
        <v>7.8E-2</v>
      </c>
      <c r="K177" s="184">
        <v>0.53100000000000003</v>
      </c>
      <c r="L177" s="184">
        <v>0.56999999999999995</v>
      </c>
      <c r="M177" s="184">
        <v>0.193</v>
      </c>
      <c r="N177" s="184">
        <v>0.22500000000000001</v>
      </c>
      <c r="O177" s="184">
        <v>0.159</v>
      </c>
      <c r="P177" s="184">
        <v>0.189</v>
      </c>
      <c r="Q177" s="93"/>
      <c r="R177" s="225">
        <v>5.4294168852971163</v>
      </c>
      <c r="S177" s="225">
        <v>44.969529753113889</v>
      </c>
      <c r="T177" s="225">
        <v>16.772535747384573</v>
      </c>
      <c r="U177" s="225">
        <v>14.163517692743916</v>
      </c>
      <c r="V177" s="225"/>
      <c r="W177" s="225">
        <v>4.6009650040242729</v>
      </c>
      <c r="X177" s="225">
        <v>6.2578687665699597</v>
      </c>
      <c r="Y177" s="225">
        <v>42.572430195691339</v>
      </c>
      <c r="Z177" s="225">
        <v>47.366629310536439</v>
      </c>
      <c r="AA177" s="225">
        <v>15.318268083820488</v>
      </c>
      <c r="AB177" s="225">
        <v>18.226803410948659</v>
      </c>
      <c r="AC177" s="225">
        <v>12.820093195863945</v>
      </c>
      <c r="AD177" s="225">
        <v>15.506942189623887</v>
      </c>
    </row>
    <row r="178" spans="1:30" x14ac:dyDescent="0.25">
      <c r="A178" s="93" t="s">
        <v>5344</v>
      </c>
      <c r="B178" s="184">
        <v>0.29474894595630508</v>
      </c>
      <c r="C178" s="184">
        <v>0.60559601379839023</v>
      </c>
      <c r="D178" s="184">
        <v>3.2579532387888077E-2</v>
      </c>
      <c r="E178" s="184">
        <v>6.707550785741663E-2</v>
      </c>
      <c r="F178" s="183">
        <v>1</v>
      </c>
      <c r="G178" s="187">
        <v>2609</v>
      </c>
      <c r="H178" s="93"/>
      <c r="I178" s="184">
        <v>0.27800000000000002</v>
      </c>
      <c r="J178" s="184">
        <v>0.313</v>
      </c>
      <c r="K178" s="184">
        <v>0.58699999999999997</v>
      </c>
      <c r="L178" s="184">
        <v>0.624</v>
      </c>
      <c r="M178" s="184">
        <v>2.5999999999999999E-2</v>
      </c>
      <c r="N178" s="184">
        <v>0.04</v>
      </c>
      <c r="O178" s="184">
        <v>5.8000000000000003E-2</v>
      </c>
      <c r="P178" s="184">
        <v>7.6999999999999999E-2</v>
      </c>
      <c r="Q178" s="93"/>
      <c r="R178" s="225">
        <v>50.048351464040771</v>
      </c>
      <c r="S178" s="225">
        <v>99.351449605957924</v>
      </c>
      <c r="T178" s="225">
        <v>4.9145337029437979</v>
      </c>
      <c r="U178" s="225">
        <v>11.190904862665429</v>
      </c>
      <c r="V178" s="225"/>
      <c r="W178" s="225">
        <v>46.510963625925044</v>
      </c>
      <c r="X178" s="225">
        <v>53.585739302156497</v>
      </c>
      <c r="Y178" s="225">
        <v>94.452513942303099</v>
      </c>
      <c r="Z178" s="225">
        <v>104.25038526961275</v>
      </c>
      <c r="AA178" s="225">
        <v>3.8697438977218805</v>
      </c>
      <c r="AB178" s="225">
        <v>5.9593235081657152</v>
      </c>
      <c r="AC178" s="225">
        <v>9.5328371947712434</v>
      </c>
      <c r="AD178" s="225">
        <v>12.848972530559614</v>
      </c>
    </row>
    <row r="179" spans="1:30" x14ac:dyDescent="0.25">
      <c r="A179" s="93" t="s">
        <v>5345</v>
      </c>
      <c r="B179" s="184" t="s">
        <v>143</v>
      </c>
      <c r="C179" s="184">
        <v>0.53349140486069946</v>
      </c>
      <c r="D179" s="184">
        <v>0.32424422050978069</v>
      </c>
      <c r="E179" s="184">
        <v>0.14226437462951985</v>
      </c>
      <c r="F179" s="183">
        <v>1</v>
      </c>
      <c r="G179" s="187">
        <v>1687</v>
      </c>
      <c r="H179" s="93"/>
      <c r="I179" s="184" t="s">
        <v>143</v>
      </c>
      <c r="J179" s="184" t="s">
        <v>143</v>
      </c>
      <c r="K179" s="184">
        <v>0.51</v>
      </c>
      <c r="L179" s="184">
        <v>0.55700000000000005</v>
      </c>
      <c r="M179" s="184">
        <v>0.30199999999999999</v>
      </c>
      <c r="N179" s="184">
        <v>0.34699999999999998</v>
      </c>
      <c r="O179" s="184">
        <v>0.126</v>
      </c>
      <c r="P179" s="184">
        <v>0.16</v>
      </c>
      <c r="Q179" s="93"/>
      <c r="R179" s="225" t="s">
        <v>143</v>
      </c>
      <c r="S179" s="225">
        <v>29.950528056810597</v>
      </c>
      <c r="T179" s="225">
        <v>18.078106517795835</v>
      </c>
      <c r="U179" s="225">
        <v>8.0477553916461453</v>
      </c>
      <c r="V179" s="225"/>
      <c r="W179" s="225" t="s">
        <v>143</v>
      </c>
      <c r="X179" s="225" t="s">
        <v>143</v>
      </c>
      <c r="Y179" s="225">
        <v>27.993760223765637</v>
      </c>
      <c r="Z179" s="225">
        <v>31.907295889855558</v>
      </c>
      <c r="AA179" s="225">
        <v>16.56309704212029</v>
      </c>
      <c r="AB179" s="225">
        <v>19.593115993471379</v>
      </c>
      <c r="AC179" s="225">
        <v>7.0295738531770606</v>
      </c>
      <c r="AD179" s="225">
        <v>9.0659369301152299</v>
      </c>
    </row>
    <row r="180" spans="1:30" x14ac:dyDescent="0.25">
      <c r="A180" s="93" t="s">
        <v>5346</v>
      </c>
      <c r="B180" s="184" t="s">
        <v>143</v>
      </c>
      <c r="C180" s="184">
        <v>0.76507352941176465</v>
      </c>
      <c r="D180" s="184">
        <v>5.0367647058823531E-2</v>
      </c>
      <c r="E180" s="184">
        <v>0.18455882352941178</v>
      </c>
      <c r="F180" s="183">
        <v>1</v>
      </c>
      <c r="G180" s="187">
        <v>2720</v>
      </c>
      <c r="H180" s="93"/>
      <c r="I180" s="184" t="s">
        <v>143</v>
      </c>
      <c r="J180" s="184" t="s">
        <v>143</v>
      </c>
      <c r="K180" s="184">
        <v>0.749</v>
      </c>
      <c r="L180" s="184">
        <v>0.78100000000000003</v>
      </c>
      <c r="M180" s="184">
        <v>4.2999999999999997E-2</v>
      </c>
      <c r="N180" s="184">
        <v>5.8999999999999997E-2</v>
      </c>
      <c r="O180" s="184">
        <v>0.17</v>
      </c>
      <c r="P180" s="184">
        <v>0.2</v>
      </c>
      <c r="Q180" s="93"/>
      <c r="R180" s="225" t="s">
        <v>143</v>
      </c>
      <c r="S180" s="225">
        <v>149.49459122570246</v>
      </c>
      <c r="T180" s="225">
        <v>11.138575786781921</v>
      </c>
      <c r="U180" s="225">
        <v>35.381209387969975</v>
      </c>
      <c r="V180" s="225"/>
      <c r="W180" s="225" t="s">
        <v>143</v>
      </c>
      <c r="X180" s="225" t="s">
        <v>143</v>
      </c>
      <c r="Y180" s="225">
        <v>143.07147898373501</v>
      </c>
      <c r="Z180" s="225">
        <v>155.91770346766992</v>
      </c>
      <c r="AA180" s="225">
        <v>9.2733755929607771</v>
      </c>
      <c r="AB180" s="225">
        <v>13.003775980603065</v>
      </c>
      <c r="AC180" s="225">
        <v>32.286093700211651</v>
      </c>
      <c r="AD180" s="225">
        <v>38.476325075728298</v>
      </c>
    </row>
    <row r="181" spans="1:30" x14ac:dyDescent="0.25">
      <c r="A181" s="93" t="s">
        <v>5347</v>
      </c>
      <c r="B181" s="184">
        <v>5.8937823834196892E-2</v>
      </c>
      <c r="C181" s="184">
        <v>0.54663212435233166</v>
      </c>
      <c r="D181" s="184">
        <v>0.2856217616580311</v>
      </c>
      <c r="E181" s="184">
        <v>0.10880829015544041</v>
      </c>
      <c r="F181" s="183">
        <v>1</v>
      </c>
      <c r="G181" s="187">
        <v>1544</v>
      </c>
      <c r="H181" s="93"/>
      <c r="I181" s="184">
        <v>4.8000000000000001E-2</v>
      </c>
      <c r="J181" s="184">
        <v>7.1999999999999995E-2</v>
      </c>
      <c r="K181" s="184">
        <v>0.52200000000000002</v>
      </c>
      <c r="L181" s="184">
        <v>0.57099999999999995</v>
      </c>
      <c r="M181" s="184">
        <v>0.26400000000000001</v>
      </c>
      <c r="N181" s="184">
        <v>0.309</v>
      </c>
      <c r="O181" s="184">
        <v>9.4E-2</v>
      </c>
      <c r="P181" s="184">
        <v>0.125</v>
      </c>
      <c r="Q181" s="93"/>
      <c r="R181" s="225">
        <v>4.3659481388338621</v>
      </c>
      <c r="S181" s="225">
        <v>39.70284058363719</v>
      </c>
      <c r="T181" s="225">
        <v>19.962227828553168</v>
      </c>
      <c r="U181" s="225">
        <v>7.7641008526500661</v>
      </c>
      <c r="V181" s="225"/>
      <c r="W181" s="225">
        <v>3.4689037213905136</v>
      </c>
      <c r="X181" s="225">
        <v>5.2629925562772106</v>
      </c>
      <c r="Y181" s="225">
        <v>37.024249443541621</v>
      </c>
      <c r="Z181" s="225">
        <v>42.38143172373276</v>
      </c>
      <c r="AA181" s="225">
        <v>18.099086564554874</v>
      </c>
      <c r="AB181" s="225">
        <v>21.825369092551462</v>
      </c>
      <c r="AC181" s="225">
        <v>6.5900346170627753</v>
      </c>
      <c r="AD181" s="225">
        <v>8.9381670882373569</v>
      </c>
    </row>
    <row r="182" spans="1:30" x14ac:dyDescent="0.25">
      <c r="A182" s="93" t="s">
        <v>5348</v>
      </c>
      <c r="B182" s="184">
        <v>0.26677759290072101</v>
      </c>
      <c r="C182" s="184">
        <v>0.6333887964503605</v>
      </c>
      <c r="D182" s="184">
        <v>4.7698280643372157E-2</v>
      </c>
      <c r="E182" s="184">
        <v>5.2135330005546314E-2</v>
      </c>
      <c r="F182" s="183">
        <v>0.99999999999999989</v>
      </c>
      <c r="G182" s="187">
        <v>1803</v>
      </c>
      <c r="H182" s="93"/>
      <c r="I182" s="184">
        <v>0.247</v>
      </c>
      <c r="J182" s="184">
        <v>0.28799999999999998</v>
      </c>
      <c r="K182" s="184">
        <v>0.61099999999999999</v>
      </c>
      <c r="L182" s="184">
        <v>0.65500000000000003</v>
      </c>
      <c r="M182" s="184">
        <v>3.9E-2</v>
      </c>
      <c r="N182" s="184">
        <v>5.8999999999999997E-2</v>
      </c>
      <c r="O182" s="184">
        <v>4.2999999999999997E-2</v>
      </c>
      <c r="P182" s="184">
        <v>6.3E-2</v>
      </c>
      <c r="Q182" s="93"/>
      <c r="R182" s="225">
        <v>46.744899267011341</v>
      </c>
      <c r="S182" s="225">
        <v>103.77136301057419</v>
      </c>
      <c r="T182" s="225">
        <v>6.430710549765644</v>
      </c>
      <c r="U182" s="225">
        <v>8.7347730865642355</v>
      </c>
      <c r="V182" s="225"/>
      <c r="W182" s="225">
        <v>42.567386734925833</v>
      </c>
      <c r="X182" s="225">
        <v>50.922411799096849</v>
      </c>
      <c r="Y182" s="225">
        <v>97.75269289077157</v>
      </c>
      <c r="Z182" s="225">
        <v>109.79003313037681</v>
      </c>
      <c r="AA182" s="225">
        <v>5.0715654993559625</v>
      </c>
      <c r="AB182" s="225">
        <v>7.7898556001753256</v>
      </c>
      <c r="AC182" s="225">
        <v>6.9689639001887924</v>
      </c>
      <c r="AD182" s="225">
        <v>10.500582272939678</v>
      </c>
    </row>
    <row r="183" spans="1:30" x14ac:dyDescent="0.25">
      <c r="A183" s="93" t="s">
        <v>5349</v>
      </c>
      <c r="B183" s="184" t="s">
        <v>143</v>
      </c>
      <c r="C183" s="184">
        <v>0.49316939890710382</v>
      </c>
      <c r="D183" s="184">
        <v>0.38934426229508196</v>
      </c>
      <c r="E183" s="184">
        <v>0.11748633879781421</v>
      </c>
      <c r="F183" s="183">
        <v>1</v>
      </c>
      <c r="G183" s="187">
        <v>1464</v>
      </c>
      <c r="H183" s="93"/>
      <c r="I183" s="184" t="s">
        <v>143</v>
      </c>
      <c r="J183" s="184" t="s">
        <v>143</v>
      </c>
      <c r="K183" s="184">
        <v>0.46800000000000003</v>
      </c>
      <c r="L183" s="184">
        <v>0.51900000000000002</v>
      </c>
      <c r="M183" s="184">
        <v>0.36499999999999999</v>
      </c>
      <c r="N183" s="184">
        <v>0.41499999999999998</v>
      </c>
      <c r="O183" s="184">
        <v>0.10199999999999999</v>
      </c>
      <c r="P183" s="184">
        <v>0.13500000000000001</v>
      </c>
      <c r="Q183" s="93"/>
      <c r="R183" s="225" t="s">
        <v>143</v>
      </c>
      <c r="S183" s="225">
        <v>34.345017652182477</v>
      </c>
      <c r="T183" s="225">
        <v>26.31562882004971</v>
      </c>
      <c r="U183" s="225">
        <v>8.2441776940555869</v>
      </c>
      <c r="V183" s="225"/>
      <c r="W183" s="225" t="s">
        <v>143</v>
      </c>
      <c r="X183" s="225" t="s">
        <v>143</v>
      </c>
      <c r="Y183" s="225">
        <v>31.839766811741075</v>
      </c>
      <c r="Z183" s="225">
        <v>36.850268492623876</v>
      </c>
      <c r="AA183" s="225">
        <v>24.155237639885158</v>
      </c>
      <c r="AB183" s="225">
        <v>28.476020000214262</v>
      </c>
      <c r="AC183" s="225">
        <v>7.0120968883823886</v>
      </c>
      <c r="AD183" s="225">
        <v>9.4762584997287842</v>
      </c>
    </row>
    <row r="184" spans="1:30" x14ac:dyDescent="0.25">
      <c r="A184" s="93" t="s">
        <v>5350</v>
      </c>
      <c r="B184" s="184" t="s">
        <v>143</v>
      </c>
      <c r="C184" s="184">
        <v>0.79897238278741167</v>
      </c>
      <c r="D184" s="184">
        <v>9.7623635195889527E-2</v>
      </c>
      <c r="E184" s="184">
        <v>0.10340398201669879</v>
      </c>
      <c r="F184" s="183">
        <v>1</v>
      </c>
      <c r="G184" s="187">
        <v>1557</v>
      </c>
      <c r="H184" s="93"/>
      <c r="I184" s="184" t="s">
        <v>143</v>
      </c>
      <c r="J184" s="184" t="s">
        <v>143</v>
      </c>
      <c r="K184" s="184">
        <v>0.77800000000000002</v>
      </c>
      <c r="L184" s="184">
        <v>0.81799999999999995</v>
      </c>
      <c r="M184" s="184">
        <v>8.4000000000000005E-2</v>
      </c>
      <c r="N184" s="184">
        <v>0.113</v>
      </c>
      <c r="O184" s="184">
        <v>8.8999999999999996E-2</v>
      </c>
      <c r="P184" s="184">
        <v>0.12</v>
      </c>
      <c r="Q184" s="93"/>
      <c r="R184" s="225" t="s">
        <v>143</v>
      </c>
      <c r="S184" s="225">
        <v>132.48706098029214</v>
      </c>
      <c r="T184" s="225">
        <v>16.480543791069785</v>
      </c>
      <c r="U184" s="225">
        <v>17.170587495338452</v>
      </c>
      <c r="V184" s="225"/>
      <c r="W184" s="225" t="s">
        <v>143</v>
      </c>
      <c r="X184" s="225" t="s">
        <v>143</v>
      </c>
      <c r="Y184" s="225">
        <v>125.12466202774557</v>
      </c>
      <c r="Z184" s="225">
        <v>139.84945993283873</v>
      </c>
      <c r="AA184" s="225">
        <v>13.860516500970581</v>
      </c>
      <c r="AB184" s="225">
        <v>19.100571081168987</v>
      </c>
      <c r="AC184" s="225">
        <v>14.51825303282067</v>
      </c>
      <c r="AD184" s="225">
        <v>19.822921957856234</v>
      </c>
    </row>
    <row r="185" spans="1:30" x14ac:dyDescent="0.25">
      <c r="A185" s="93" t="s">
        <v>5351</v>
      </c>
      <c r="B185" s="184">
        <v>9.8023064250411865E-2</v>
      </c>
      <c r="C185" s="184">
        <v>0.51317957166392092</v>
      </c>
      <c r="D185" s="184">
        <v>0.23187808896210874</v>
      </c>
      <c r="E185" s="184">
        <v>0.15691927512355849</v>
      </c>
      <c r="F185" s="183">
        <v>1</v>
      </c>
      <c r="G185" s="187">
        <v>2428</v>
      </c>
      <c r="H185" s="93"/>
      <c r="I185" s="184">
        <v>8.6999999999999994E-2</v>
      </c>
      <c r="J185" s="184">
        <v>0.11</v>
      </c>
      <c r="K185" s="184">
        <v>0.49299999999999999</v>
      </c>
      <c r="L185" s="184">
        <v>0.53300000000000003</v>
      </c>
      <c r="M185" s="184">
        <v>0.216</v>
      </c>
      <c r="N185" s="184">
        <v>0.249</v>
      </c>
      <c r="O185" s="184">
        <v>0.14299999999999999</v>
      </c>
      <c r="P185" s="184">
        <v>0.17199999999999999</v>
      </c>
      <c r="Q185" s="93"/>
      <c r="R185" s="225">
        <v>7.2675428826782174</v>
      </c>
      <c r="S185" s="225">
        <v>37.867023442881781</v>
      </c>
      <c r="T185" s="225">
        <v>16.546607835170875</v>
      </c>
      <c r="U185" s="225">
        <v>11.386977639079166</v>
      </c>
      <c r="V185" s="225"/>
      <c r="W185" s="225">
        <v>6.3442166045833153</v>
      </c>
      <c r="X185" s="225">
        <v>8.1908691607731186</v>
      </c>
      <c r="Y185" s="225">
        <v>35.764415896866488</v>
      </c>
      <c r="Z185" s="225">
        <v>39.969630988897073</v>
      </c>
      <c r="AA185" s="225">
        <v>15.179789336656558</v>
      </c>
      <c r="AB185" s="225">
        <v>17.913426333685191</v>
      </c>
      <c r="AC185" s="225">
        <v>10.243567467422686</v>
      </c>
      <c r="AD185" s="225">
        <v>12.530387810735647</v>
      </c>
    </row>
    <row r="186" spans="1:30" x14ac:dyDescent="0.25">
      <c r="A186" s="93" t="s">
        <v>5352</v>
      </c>
      <c r="B186" s="184">
        <v>0.25760223698007689</v>
      </c>
      <c r="C186" s="184">
        <v>0.63509262495630903</v>
      </c>
      <c r="D186" s="184">
        <v>4.47396015379238E-2</v>
      </c>
      <c r="E186" s="184">
        <v>6.2565536525690316E-2</v>
      </c>
      <c r="F186" s="183">
        <v>1</v>
      </c>
      <c r="G186" s="187">
        <v>2861</v>
      </c>
      <c r="H186" s="93"/>
      <c r="I186" s="184">
        <v>0.24199999999999999</v>
      </c>
      <c r="J186" s="184">
        <v>0.27400000000000002</v>
      </c>
      <c r="K186" s="184">
        <v>0.61699999999999999</v>
      </c>
      <c r="L186" s="184">
        <v>0.65300000000000002</v>
      </c>
      <c r="M186" s="184">
        <v>3.7999999999999999E-2</v>
      </c>
      <c r="N186" s="184">
        <v>5.2999999999999999E-2</v>
      </c>
      <c r="O186" s="184">
        <v>5.3999999999999999E-2</v>
      </c>
      <c r="P186" s="184">
        <v>7.1999999999999995E-2</v>
      </c>
      <c r="Q186" s="93"/>
      <c r="R186" s="225">
        <v>45.261281240933243</v>
      </c>
      <c r="S186" s="225">
        <v>106.77473913432816</v>
      </c>
      <c r="T186" s="225">
        <v>6.1456354228353502</v>
      </c>
      <c r="U186" s="225">
        <v>10.287470934708887</v>
      </c>
      <c r="V186" s="225"/>
      <c r="W186" s="225">
        <v>41.993528624347746</v>
      </c>
      <c r="X186" s="225">
        <v>48.529033857518741</v>
      </c>
      <c r="Y186" s="225">
        <v>101.86512764319083</v>
      </c>
      <c r="Z186" s="225">
        <v>111.68435062546548</v>
      </c>
      <c r="AA186" s="225">
        <v>5.0809584046995031</v>
      </c>
      <c r="AB186" s="225">
        <v>7.2103124409711974</v>
      </c>
      <c r="AC186" s="225">
        <v>8.780384443424559</v>
      </c>
      <c r="AD186" s="225">
        <v>11.794557425993215</v>
      </c>
    </row>
    <row r="187" spans="1:30" x14ac:dyDescent="0.25">
      <c r="A187" s="93" t="s">
        <v>5353</v>
      </c>
      <c r="B187" s="184" t="s">
        <v>143</v>
      </c>
      <c r="C187" s="184">
        <v>0.47803738317757011</v>
      </c>
      <c r="D187" s="184">
        <v>0.36962616822429906</v>
      </c>
      <c r="E187" s="184">
        <v>0.15233644859813084</v>
      </c>
      <c r="F187" s="183">
        <v>1</v>
      </c>
      <c r="G187" s="187">
        <v>2140</v>
      </c>
      <c r="H187" s="93"/>
      <c r="I187" s="184" t="s">
        <v>143</v>
      </c>
      <c r="J187" s="184" t="s">
        <v>143</v>
      </c>
      <c r="K187" s="184">
        <v>0.45700000000000002</v>
      </c>
      <c r="L187" s="184">
        <v>0.499</v>
      </c>
      <c r="M187" s="184">
        <v>0.34899999999999998</v>
      </c>
      <c r="N187" s="184">
        <v>0.39</v>
      </c>
      <c r="O187" s="184">
        <v>0.13800000000000001</v>
      </c>
      <c r="P187" s="184">
        <v>0.16800000000000001</v>
      </c>
      <c r="Q187" s="93"/>
      <c r="R187" s="225" t="s">
        <v>143</v>
      </c>
      <c r="S187" s="225">
        <v>30.837795178803177</v>
      </c>
      <c r="T187" s="225">
        <v>23.185298403003621</v>
      </c>
      <c r="U187" s="225">
        <v>10.041177355706365</v>
      </c>
      <c r="V187" s="225"/>
      <c r="W187" s="225" t="s">
        <v>143</v>
      </c>
      <c r="X187" s="225" t="s">
        <v>143</v>
      </c>
      <c r="Y187" s="225">
        <v>28.948057275131326</v>
      </c>
      <c r="Z187" s="225">
        <v>32.727533082475027</v>
      </c>
      <c r="AA187" s="225">
        <v>21.569524760403965</v>
      </c>
      <c r="AB187" s="225">
        <v>24.801072045603277</v>
      </c>
      <c r="AC187" s="225">
        <v>8.9511637739917145</v>
      </c>
      <c r="AD187" s="225">
        <v>11.131190937421016</v>
      </c>
    </row>
    <row r="188" spans="1:30" x14ac:dyDescent="0.25">
      <c r="A188" s="93" t="s">
        <v>5354</v>
      </c>
      <c r="B188" s="184" t="s">
        <v>143</v>
      </c>
      <c r="C188" s="184">
        <v>0.7254273504273504</v>
      </c>
      <c r="D188" s="184">
        <v>0.1014957264957265</v>
      </c>
      <c r="E188" s="184">
        <v>0.17307692307692307</v>
      </c>
      <c r="F188" s="183">
        <v>1</v>
      </c>
      <c r="G188" s="187">
        <v>2808</v>
      </c>
      <c r="H188" s="93"/>
      <c r="I188" s="184" t="s">
        <v>143</v>
      </c>
      <c r="J188" s="184" t="s">
        <v>143</v>
      </c>
      <c r="K188" s="184">
        <v>0.70899999999999996</v>
      </c>
      <c r="L188" s="184">
        <v>0.74199999999999999</v>
      </c>
      <c r="M188" s="184">
        <v>9.0999999999999998E-2</v>
      </c>
      <c r="N188" s="184">
        <v>0.113</v>
      </c>
      <c r="O188" s="184">
        <v>0.16</v>
      </c>
      <c r="P188" s="184">
        <v>0.188</v>
      </c>
      <c r="Q188" s="93"/>
      <c r="R188" s="225" t="s">
        <v>143</v>
      </c>
      <c r="S188" s="225">
        <v>136.91934260801591</v>
      </c>
      <c r="T188" s="225">
        <v>19.991372443490867</v>
      </c>
      <c r="U188" s="225">
        <v>32.825641153082827</v>
      </c>
      <c r="V188" s="225"/>
      <c r="W188" s="225" t="s">
        <v>143</v>
      </c>
      <c r="X188" s="225" t="s">
        <v>143</v>
      </c>
      <c r="Y188" s="225">
        <v>130.97333634736057</v>
      </c>
      <c r="Z188" s="225">
        <v>142.86534886867125</v>
      </c>
      <c r="AA188" s="225">
        <v>17.670366505264759</v>
      </c>
      <c r="AB188" s="225">
        <v>22.312378381716975</v>
      </c>
      <c r="AC188" s="225">
        <v>29.907198564984213</v>
      </c>
      <c r="AD188" s="225">
        <v>35.744083741181441</v>
      </c>
    </row>
    <row r="189" spans="1:30" x14ac:dyDescent="0.25">
      <c r="A189" s="93" t="s">
        <v>5355</v>
      </c>
      <c r="B189" s="184">
        <v>8.4440227703984821E-2</v>
      </c>
      <c r="C189" s="184">
        <v>0.54743833017077803</v>
      </c>
      <c r="D189" s="184">
        <v>0.19734345351043645</v>
      </c>
      <c r="E189" s="184">
        <v>0.17077798861480076</v>
      </c>
      <c r="F189" s="183">
        <v>1</v>
      </c>
      <c r="G189" s="187">
        <v>1054</v>
      </c>
      <c r="H189" s="93"/>
      <c r="I189" s="184">
        <v>6.9000000000000006E-2</v>
      </c>
      <c r="J189" s="184">
        <v>0.10299999999999999</v>
      </c>
      <c r="K189" s="184">
        <v>0.51700000000000002</v>
      </c>
      <c r="L189" s="184">
        <v>0.57699999999999996</v>
      </c>
      <c r="M189" s="184">
        <v>0.17399999999999999</v>
      </c>
      <c r="N189" s="184">
        <v>0.222</v>
      </c>
      <c r="O189" s="184">
        <v>0.14899999999999999</v>
      </c>
      <c r="P189" s="184">
        <v>0.19500000000000001</v>
      </c>
      <c r="Q189" s="93"/>
      <c r="R189" s="225">
        <v>5.6235262555554453</v>
      </c>
      <c r="S189" s="225">
        <v>38.915722949358802</v>
      </c>
      <c r="T189" s="225">
        <v>14.564456484396406</v>
      </c>
      <c r="U189" s="225">
        <v>11.994391597934849</v>
      </c>
      <c r="V189" s="225"/>
      <c r="W189" s="225">
        <v>4.4551847773818656</v>
      </c>
      <c r="X189" s="225">
        <v>6.791867733729025</v>
      </c>
      <c r="Y189" s="225">
        <v>35.74036077062852</v>
      </c>
      <c r="Z189" s="225">
        <v>42.091085128089084</v>
      </c>
      <c r="AA189" s="225">
        <v>12.585124301293323</v>
      </c>
      <c r="AB189" s="225">
        <v>16.543788667499488</v>
      </c>
      <c r="AC189" s="225">
        <v>10.242133633768185</v>
      </c>
      <c r="AD189" s="225">
        <v>13.746649562101512</v>
      </c>
    </row>
    <row r="190" spans="1:30" x14ac:dyDescent="0.25">
      <c r="A190" s="93" t="s">
        <v>5356</v>
      </c>
      <c r="B190" s="184">
        <v>0.26893939393939392</v>
      </c>
      <c r="C190" s="184">
        <v>0.62045454545454548</v>
      </c>
      <c r="D190" s="184">
        <v>4.0909090909090909E-2</v>
      </c>
      <c r="E190" s="184">
        <v>6.9696969696969702E-2</v>
      </c>
      <c r="F190" s="183">
        <v>1</v>
      </c>
      <c r="G190" s="187">
        <v>1320</v>
      </c>
      <c r="H190" s="93"/>
      <c r="I190" s="184">
        <v>0.246</v>
      </c>
      <c r="J190" s="184">
        <v>0.29399999999999998</v>
      </c>
      <c r="K190" s="184">
        <v>0.59399999999999997</v>
      </c>
      <c r="L190" s="184">
        <v>0.64600000000000002</v>
      </c>
      <c r="M190" s="184">
        <v>3.1E-2</v>
      </c>
      <c r="N190" s="184">
        <v>5.2999999999999999E-2</v>
      </c>
      <c r="O190" s="184">
        <v>5.7000000000000002E-2</v>
      </c>
      <c r="P190" s="184">
        <v>8.5000000000000006E-2</v>
      </c>
      <c r="Q190" s="93"/>
      <c r="R190" s="225">
        <v>42.859818251759542</v>
      </c>
      <c r="S190" s="225">
        <v>99.601026544522796</v>
      </c>
      <c r="T190" s="225">
        <v>6.7056942721385049</v>
      </c>
      <c r="U190" s="225">
        <v>11.021853653202383</v>
      </c>
      <c r="V190" s="225"/>
      <c r="W190" s="225">
        <v>38.401282844714132</v>
      </c>
      <c r="X190" s="225">
        <v>47.318353658804952</v>
      </c>
      <c r="Y190" s="225">
        <v>92.779557149083502</v>
      </c>
      <c r="Z190" s="225">
        <v>106.42249593996209</v>
      </c>
      <c r="AA190" s="225">
        <v>4.9171366331289148</v>
      </c>
      <c r="AB190" s="225">
        <v>8.4942519111480959</v>
      </c>
      <c r="AC190" s="225">
        <v>8.7696026040084654</v>
      </c>
      <c r="AD190" s="225">
        <v>13.274104702396301</v>
      </c>
    </row>
    <row r="191" spans="1:30" x14ac:dyDescent="0.25">
      <c r="A191" s="93" t="s">
        <v>5357</v>
      </c>
      <c r="B191" s="184" t="s">
        <v>143</v>
      </c>
      <c r="C191" s="184">
        <v>0.47592738752959746</v>
      </c>
      <c r="D191" s="184">
        <v>0.32359905288082086</v>
      </c>
      <c r="E191" s="184">
        <v>0.20047355958958168</v>
      </c>
      <c r="F191" s="183">
        <v>1</v>
      </c>
      <c r="G191" s="187">
        <v>1267</v>
      </c>
      <c r="H191" s="93"/>
      <c r="I191" s="184" t="s">
        <v>143</v>
      </c>
      <c r="J191" s="184" t="s">
        <v>143</v>
      </c>
      <c r="K191" s="184">
        <v>0.44900000000000001</v>
      </c>
      <c r="L191" s="184">
        <v>0.503</v>
      </c>
      <c r="M191" s="184">
        <v>0.29799999999999999</v>
      </c>
      <c r="N191" s="184">
        <v>0.35</v>
      </c>
      <c r="O191" s="184">
        <v>0.17899999999999999</v>
      </c>
      <c r="P191" s="184">
        <v>0.223</v>
      </c>
      <c r="Q191" s="93"/>
      <c r="R191" s="225" t="s">
        <v>143</v>
      </c>
      <c r="S191" s="225">
        <v>40.997169306176986</v>
      </c>
      <c r="T191" s="225">
        <v>28.473062728583791</v>
      </c>
      <c r="U191" s="225">
        <v>17.070385349202194</v>
      </c>
      <c r="V191" s="225"/>
      <c r="W191" s="225" t="s">
        <v>143</v>
      </c>
      <c r="X191" s="225" t="s">
        <v>143</v>
      </c>
      <c r="Y191" s="225">
        <v>37.724883061889869</v>
      </c>
      <c r="Z191" s="225">
        <v>44.269455550464102</v>
      </c>
      <c r="AA191" s="225">
        <v>25.716941425684102</v>
      </c>
      <c r="AB191" s="225">
        <v>31.229184031483481</v>
      </c>
      <c r="AC191" s="225">
        <v>14.971046522074946</v>
      </c>
      <c r="AD191" s="225">
        <v>19.169724176329442</v>
      </c>
    </row>
    <row r="192" spans="1:30" x14ac:dyDescent="0.25">
      <c r="A192" s="93" t="s">
        <v>5358</v>
      </c>
      <c r="B192" s="184" t="s">
        <v>143</v>
      </c>
      <c r="C192" s="184">
        <v>0.78257261410788381</v>
      </c>
      <c r="D192" s="184">
        <v>5.9751037344398343E-2</v>
      </c>
      <c r="E192" s="184">
        <v>0.15767634854771784</v>
      </c>
      <c r="F192" s="183">
        <v>1</v>
      </c>
      <c r="G192" s="187">
        <v>1205</v>
      </c>
      <c r="H192" s="93"/>
      <c r="I192" s="184" t="s">
        <v>143</v>
      </c>
      <c r="J192" s="184" t="s">
        <v>143</v>
      </c>
      <c r="K192" s="184">
        <v>0.75800000000000001</v>
      </c>
      <c r="L192" s="184">
        <v>0.80500000000000005</v>
      </c>
      <c r="M192" s="184">
        <v>4.8000000000000001E-2</v>
      </c>
      <c r="N192" s="184">
        <v>7.4999999999999997E-2</v>
      </c>
      <c r="O192" s="184">
        <v>0.13800000000000001</v>
      </c>
      <c r="P192" s="184">
        <v>0.17899999999999999</v>
      </c>
      <c r="Q192" s="93"/>
      <c r="R192" s="225" t="s">
        <v>143</v>
      </c>
      <c r="S192" s="225">
        <v>134.94957117838842</v>
      </c>
      <c r="T192" s="225">
        <v>12.739670798165415</v>
      </c>
      <c r="U192" s="225">
        <v>27.344487970099522</v>
      </c>
      <c r="V192" s="225"/>
      <c r="W192" s="225" t="s">
        <v>143</v>
      </c>
      <c r="X192" s="225" t="s">
        <v>143</v>
      </c>
      <c r="Y192" s="225">
        <v>126.33622834019269</v>
      </c>
      <c r="Z192" s="225">
        <v>143.56291401658416</v>
      </c>
      <c r="AA192" s="225">
        <v>9.7969569784195283</v>
      </c>
      <c r="AB192" s="225">
        <v>15.682384617911302</v>
      </c>
      <c r="AC192" s="225">
        <v>23.456283757729199</v>
      </c>
      <c r="AD192" s="225">
        <v>31.232692182469844</v>
      </c>
    </row>
    <row r="193" spans="1:30" x14ac:dyDescent="0.25">
      <c r="A193" s="93" t="s">
        <v>5359</v>
      </c>
      <c r="B193" s="184">
        <v>6.9298952457695406E-2</v>
      </c>
      <c r="C193" s="184">
        <v>0.54875100725221593</v>
      </c>
      <c r="D193" s="184">
        <v>0.22401289282836423</v>
      </c>
      <c r="E193" s="184">
        <v>0.15793714746172441</v>
      </c>
      <c r="F193" s="183">
        <v>1</v>
      </c>
      <c r="G193" s="187">
        <v>1241</v>
      </c>
      <c r="H193" s="93"/>
      <c r="I193" s="184">
        <v>5.6000000000000001E-2</v>
      </c>
      <c r="J193" s="184">
        <v>8.5000000000000006E-2</v>
      </c>
      <c r="K193" s="184">
        <v>0.52100000000000002</v>
      </c>
      <c r="L193" s="184">
        <v>0.57599999999999996</v>
      </c>
      <c r="M193" s="184">
        <v>0.20200000000000001</v>
      </c>
      <c r="N193" s="184">
        <v>0.248</v>
      </c>
      <c r="O193" s="184">
        <v>0.13900000000000001</v>
      </c>
      <c r="P193" s="184">
        <v>0.17899999999999999</v>
      </c>
      <c r="Q193" s="93"/>
      <c r="R193" s="225">
        <v>5.2182996971226396</v>
      </c>
      <c r="S193" s="225">
        <v>42.76547800581946</v>
      </c>
      <c r="T193" s="225">
        <v>17.646673096893473</v>
      </c>
      <c r="U193" s="225">
        <v>12.064102609369934</v>
      </c>
      <c r="V193" s="225"/>
      <c r="W193" s="225">
        <v>4.1154003907377419</v>
      </c>
      <c r="X193" s="225">
        <v>6.3211990035075374</v>
      </c>
      <c r="Y193" s="225">
        <v>39.553475717094621</v>
      </c>
      <c r="Z193" s="225">
        <v>45.9774802945443</v>
      </c>
      <c r="AA193" s="225">
        <v>15.572253942473385</v>
      </c>
      <c r="AB193" s="225">
        <v>19.721092251313561</v>
      </c>
      <c r="AC193" s="225">
        <v>10.375128244058143</v>
      </c>
      <c r="AD193" s="225">
        <v>13.753076974681726</v>
      </c>
    </row>
    <row r="194" spans="1:30" x14ac:dyDescent="0.25">
      <c r="A194" s="93" t="s">
        <v>5360</v>
      </c>
      <c r="B194" s="184">
        <v>0.3037350246652572</v>
      </c>
      <c r="C194" s="184">
        <v>0.5736434108527132</v>
      </c>
      <c r="D194" s="184">
        <v>5.5673009161381251E-2</v>
      </c>
      <c r="E194" s="184">
        <v>6.6948555320648348E-2</v>
      </c>
      <c r="F194" s="183">
        <v>1</v>
      </c>
      <c r="G194" s="187">
        <v>1419</v>
      </c>
      <c r="H194" s="93"/>
      <c r="I194" s="184">
        <v>0.28000000000000003</v>
      </c>
      <c r="J194" s="184">
        <v>0.32800000000000001</v>
      </c>
      <c r="K194" s="184">
        <v>0.54800000000000004</v>
      </c>
      <c r="L194" s="184">
        <v>0.59899999999999998</v>
      </c>
      <c r="M194" s="184">
        <v>4.4999999999999998E-2</v>
      </c>
      <c r="N194" s="184">
        <v>6.9000000000000006E-2</v>
      </c>
      <c r="O194" s="184">
        <v>5.5E-2</v>
      </c>
      <c r="P194" s="184">
        <v>8.1000000000000003E-2</v>
      </c>
      <c r="Q194" s="93"/>
      <c r="R194" s="225">
        <v>48.949560081224213</v>
      </c>
      <c r="S194" s="225">
        <v>89.445510068346167</v>
      </c>
      <c r="T194" s="225">
        <v>8.7370232147877118</v>
      </c>
      <c r="U194" s="225">
        <v>10.468455061070063</v>
      </c>
      <c r="V194" s="225"/>
      <c r="W194" s="225">
        <v>44.328238087349888</v>
      </c>
      <c r="X194" s="225">
        <v>53.570882075098538</v>
      </c>
      <c r="Y194" s="225">
        <v>83.30078559756501</v>
      </c>
      <c r="Z194" s="225">
        <v>95.590234539127323</v>
      </c>
      <c r="AA194" s="225">
        <v>6.8103590694104916</v>
      </c>
      <c r="AB194" s="225">
        <v>10.663687360164932</v>
      </c>
      <c r="AC194" s="225">
        <v>8.3633350396729682</v>
      </c>
      <c r="AD194" s="225">
        <v>12.573575082467158</v>
      </c>
    </row>
    <row r="195" spans="1:30" x14ac:dyDescent="0.25">
      <c r="A195" s="93" t="s">
        <v>5361</v>
      </c>
      <c r="B195" s="184" t="s">
        <v>143</v>
      </c>
      <c r="C195" s="184">
        <v>0.51759436980166351</v>
      </c>
      <c r="D195" s="184">
        <v>0.33717210492642352</v>
      </c>
      <c r="E195" s="184">
        <v>0.14523352527191299</v>
      </c>
      <c r="F195" s="183">
        <v>1</v>
      </c>
      <c r="G195" s="187">
        <v>1563</v>
      </c>
      <c r="H195" s="93"/>
      <c r="I195" s="184" t="s">
        <v>143</v>
      </c>
      <c r="J195" s="184" t="s">
        <v>143</v>
      </c>
      <c r="K195" s="184">
        <v>0.49299999999999999</v>
      </c>
      <c r="L195" s="184">
        <v>0.54200000000000004</v>
      </c>
      <c r="M195" s="184">
        <v>0.314</v>
      </c>
      <c r="N195" s="184">
        <v>0.36099999999999999</v>
      </c>
      <c r="O195" s="184">
        <v>0.129</v>
      </c>
      <c r="P195" s="184">
        <v>0.16400000000000001</v>
      </c>
      <c r="Q195" s="93"/>
      <c r="R195" s="225" t="s">
        <v>143</v>
      </c>
      <c r="S195" s="225">
        <v>50.677983550169557</v>
      </c>
      <c r="T195" s="225">
        <v>33.729156103292809</v>
      </c>
      <c r="U195" s="225">
        <v>14.195566311330104</v>
      </c>
      <c r="V195" s="225"/>
      <c r="W195" s="225" t="s">
        <v>143</v>
      </c>
      <c r="X195" s="225" t="s">
        <v>143</v>
      </c>
      <c r="Y195" s="225">
        <v>47.185767236712906</v>
      </c>
      <c r="Z195" s="225">
        <v>54.170199863626209</v>
      </c>
      <c r="AA195" s="225">
        <v>30.849396474156467</v>
      </c>
      <c r="AB195" s="225">
        <v>36.608915732429153</v>
      </c>
      <c r="AC195" s="225">
        <v>12.348868368020273</v>
      </c>
      <c r="AD195" s="225">
        <v>16.042264254639935</v>
      </c>
    </row>
    <row r="196" spans="1:30" x14ac:dyDescent="0.25">
      <c r="A196" s="93" t="s">
        <v>5362</v>
      </c>
      <c r="B196" s="184" t="s">
        <v>143</v>
      </c>
      <c r="C196" s="184">
        <v>0.76101083032490979</v>
      </c>
      <c r="D196" s="184">
        <v>9.0252707581227443E-2</v>
      </c>
      <c r="E196" s="184">
        <v>0.14873646209386282</v>
      </c>
      <c r="F196" s="183">
        <v>1</v>
      </c>
      <c r="G196" s="187">
        <v>1385</v>
      </c>
      <c r="H196" s="93"/>
      <c r="I196" s="184" t="s">
        <v>143</v>
      </c>
      <c r="J196" s="184" t="s">
        <v>143</v>
      </c>
      <c r="K196" s="184">
        <v>0.73799999999999999</v>
      </c>
      <c r="L196" s="184">
        <v>0.78300000000000003</v>
      </c>
      <c r="M196" s="184">
        <v>7.5999999999999998E-2</v>
      </c>
      <c r="N196" s="184">
        <v>0.106</v>
      </c>
      <c r="O196" s="184">
        <v>0.13100000000000001</v>
      </c>
      <c r="P196" s="184">
        <v>0.16800000000000001</v>
      </c>
      <c r="Q196" s="93"/>
      <c r="R196" s="225" t="s">
        <v>143</v>
      </c>
      <c r="S196" s="225">
        <v>148.17927726563383</v>
      </c>
      <c r="T196" s="225">
        <v>20.184436101830372</v>
      </c>
      <c r="U196" s="225">
        <v>28.198664082982635</v>
      </c>
      <c r="V196" s="225"/>
      <c r="W196" s="225" t="s">
        <v>143</v>
      </c>
      <c r="X196" s="225" t="s">
        <v>143</v>
      </c>
      <c r="Y196" s="225">
        <v>139.23339376640209</v>
      </c>
      <c r="Z196" s="225">
        <v>157.12516076486557</v>
      </c>
      <c r="AA196" s="225">
        <v>16.645948438872797</v>
      </c>
      <c r="AB196" s="225">
        <v>23.722923764787947</v>
      </c>
      <c r="AC196" s="225">
        <v>24.347863798778114</v>
      </c>
      <c r="AD196" s="225">
        <v>32.049464367187156</v>
      </c>
    </row>
    <row r="197" spans="1:30" x14ac:dyDescent="0.25">
      <c r="A197" s="93" t="s">
        <v>5363</v>
      </c>
      <c r="B197" s="184">
        <v>9.9315068493150679E-2</v>
      </c>
      <c r="C197" s="184">
        <v>0.53150684931506853</v>
      </c>
      <c r="D197" s="184">
        <v>0.2458904109589041</v>
      </c>
      <c r="E197" s="184">
        <v>0.12328767123287671</v>
      </c>
      <c r="F197" s="183">
        <v>1</v>
      </c>
      <c r="G197" s="187">
        <v>1460</v>
      </c>
      <c r="H197" s="93"/>
      <c r="I197" s="184">
        <v>8.5000000000000006E-2</v>
      </c>
      <c r="J197" s="184">
        <v>0.11600000000000001</v>
      </c>
      <c r="K197" s="184">
        <v>0.50600000000000001</v>
      </c>
      <c r="L197" s="184">
        <v>0.55700000000000005</v>
      </c>
      <c r="M197" s="184">
        <v>0.224</v>
      </c>
      <c r="N197" s="184">
        <v>0.26900000000000002</v>
      </c>
      <c r="O197" s="184">
        <v>0.107</v>
      </c>
      <c r="P197" s="184">
        <v>0.14099999999999999</v>
      </c>
      <c r="Q197" s="93"/>
      <c r="R197" s="225">
        <v>7.3242080466656878</v>
      </c>
      <c r="S197" s="225">
        <v>38.118038879907509</v>
      </c>
      <c r="T197" s="225">
        <v>17.258792637035512</v>
      </c>
      <c r="U197" s="225">
        <v>9.0725215884685397</v>
      </c>
      <c r="V197" s="225"/>
      <c r="W197" s="225">
        <v>6.1320529979690956</v>
      </c>
      <c r="X197" s="225">
        <v>8.51636309536228</v>
      </c>
      <c r="Y197" s="225">
        <v>35.436057493482409</v>
      </c>
      <c r="Z197" s="225">
        <v>40.800020266332609</v>
      </c>
      <c r="AA197" s="225">
        <v>15.473459533043021</v>
      </c>
      <c r="AB197" s="225">
        <v>19.044125741028004</v>
      </c>
      <c r="AC197" s="225">
        <v>7.7471189551907376</v>
      </c>
      <c r="AD197" s="225">
        <v>10.397924221746342</v>
      </c>
    </row>
    <row r="198" spans="1:30" x14ac:dyDescent="0.25">
      <c r="A198" s="93" t="s">
        <v>5364</v>
      </c>
      <c r="B198" s="184">
        <v>0.28380731282646549</v>
      </c>
      <c r="C198" s="184">
        <v>0.61984910040626817</v>
      </c>
      <c r="D198" s="184">
        <v>4.7591410330818339E-2</v>
      </c>
      <c r="E198" s="184">
        <v>4.8752176436448053E-2</v>
      </c>
      <c r="F198" s="183">
        <v>1</v>
      </c>
      <c r="G198" s="187">
        <v>1723</v>
      </c>
      <c r="H198" s="93"/>
      <c r="I198" s="184">
        <v>0.26300000000000001</v>
      </c>
      <c r="J198" s="184">
        <v>0.30599999999999999</v>
      </c>
      <c r="K198" s="184">
        <v>0.59699999999999998</v>
      </c>
      <c r="L198" s="184">
        <v>0.64200000000000002</v>
      </c>
      <c r="M198" s="184">
        <v>3.9E-2</v>
      </c>
      <c r="N198" s="184">
        <v>5.8999999999999997E-2</v>
      </c>
      <c r="O198" s="184">
        <v>0.04</v>
      </c>
      <c r="P198" s="184">
        <v>0.06</v>
      </c>
      <c r="Q198" s="93"/>
      <c r="R198" s="225">
        <v>50.438374079385042</v>
      </c>
      <c r="S198" s="225">
        <v>102.73896820161895</v>
      </c>
      <c r="T198" s="225">
        <v>7.0148468872674377</v>
      </c>
      <c r="U198" s="225">
        <v>8.2483272247102821</v>
      </c>
      <c r="V198" s="225"/>
      <c r="W198" s="225">
        <v>45.967805925456467</v>
      </c>
      <c r="X198" s="225">
        <v>54.908942233313617</v>
      </c>
      <c r="Y198" s="225">
        <v>96.577195911128115</v>
      </c>
      <c r="Z198" s="225">
        <v>108.90074049210978</v>
      </c>
      <c r="AA198" s="225">
        <v>5.4965128032604706</v>
      </c>
      <c r="AB198" s="225">
        <v>8.5331809712744047</v>
      </c>
      <c r="AC198" s="225">
        <v>6.4843933110569534</v>
      </c>
      <c r="AD198" s="225">
        <v>10.012261138363611</v>
      </c>
    </row>
    <row r="199" spans="1:30" x14ac:dyDescent="0.25">
      <c r="A199" s="93" t="s">
        <v>5365</v>
      </c>
      <c r="B199" s="184" t="s">
        <v>143</v>
      </c>
      <c r="C199" s="184">
        <v>0.51789077212806023</v>
      </c>
      <c r="D199" s="184">
        <v>0.37853107344632769</v>
      </c>
      <c r="E199" s="184">
        <v>0.10357815442561205</v>
      </c>
      <c r="F199" s="183">
        <v>1</v>
      </c>
      <c r="G199" s="187">
        <v>1593</v>
      </c>
      <c r="H199" s="93"/>
      <c r="I199" s="184" t="s">
        <v>143</v>
      </c>
      <c r="J199" s="184" t="s">
        <v>143</v>
      </c>
      <c r="K199" s="184">
        <v>0.49299999999999999</v>
      </c>
      <c r="L199" s="184">
        <v>0.54200000000000004</v>
      </c>
      <c r="M199" s="184">
        <v>0.35499999999999998</v>
      </c>
      <c r="N199" s="184">
        <v>0.40300000000000002</v>
      </c>
      <c r="O199" s="184">
        <v>0.09</v>
      </c>
      <c r="P199" s="184">
        <v>0.12</v>
      </c>
      <c r="Q199" s="93"/>
      <c r="R199" s="225" t="s">
        <v>143</v>
      </c>
      <c r="S199" s="225">
        <v>40.709771890920237</v>
      </c>
      <c r="T199" s="225">
        <v>28.976703741757174</v>
      </c>
      <c r="U199" s="225">
        <v>8.110753366647387</v>
      </c>
      <c r="V199" s="225"/>
      <c r="W199" s="225" t="s">
        <v>143</v>
      </c>
      <c r="X199" s="225" t="s">
        <v>143</v>
      </c>
      <c r="Y199" s="225">
        <v>37.931800518137315</v>
      </c>
      <c r="Z199" s="225">
        <v>43.487743263703159</v>
      </c>
      <c r="AA199" s="225">
        <v>26.663859448757446</v>
      </c>
      <c r="AB199" s="225">
        <v>31.289548034756901</v>
      </c>
      <c r="AC199" s="225">
        <v>6.8731676319186432</v>
      </c>
      <c r="AD199" s="225">
        <v>9.3483391013761299</v>
      </c>
    </row>
    <row r="200" spans="1:30" x14ac:dyDescent="0.25">
      <c r="A200" s="93" t="s">
        <v>5366</v>
      </c>
      <c r="B200" s="184" t="s">
        <v>143</v>
      </c>
      <c r="C200" s="184">
        <v>0.745</v>
      </c>
      <c r="D200" s="184">
        <v>0.143125</v>
      </c>
      <c r="E200" s="184">
        <v>0.111875</v>
      </c>
      <c r="F200" s="183">
        <v>1</v>
      </c>
      <c r="G200" s="187">
        <v>1600</v>
      </c>
      <c r="H200" s="93"/>
      <c r="I200" s="184" t="s">
        <v>143</v>
      </c>
      <c r="J200" s="184" t="s">
        <v>143</v>
      </c>
      <c r="K200" s="184">
        <v>0.72299999999999998</v>
      </c>
      <c r="L200" s="184">
        <v>0.76600000000000001</v>
      </c>
      <c r="M200" s="184">
        <v>0.127</v>
      </c>
      <c r="N200" s="184">
        <v>0.161</v>
      </c>
      <c r="O200" s="184">
        <v>9.7000000000000003E-2</v>
      </c>
      <c r="P200" s="184">
        <v>0.128</v>
      </c>
      <c r="Q200" s="93"/>
      <c r="R200" s="225" t="s">
        <v>143</v>
      </c>
      <c r="S200" s="225">
        <v>131.4948561960627</v>
      </c>
      <c r="T200" s="225">
        <v>26.033053375900955</v>
      </c>
      <c r="U200" s="225">
        <v>19.921789162948009</v>
      </c>
      <c r="V200" s="225"/>
      <c r="W200" s="225" t="s">
        <v>143</v>
      </c>
      <c r="X200" s="225" t="s">
        <v>143</v>
      </c>
      <c r="Y200" s="225">
        <v>124.02990954888675</v>
      </c>
      <c r="Z200" s="225">
        <v>138.95980284323866</v>
      </c>
      <c r="AA200" s="225">
        <v>22.661240700003596</v>
      </c>
      <c r="AB200" s="225">
        <v>29.404866051798315</v>
      </c>
      <c r="AC200" s="225">
        <v>17.003301274112669</v>
      </c>
      <c r="AD200" s="225">
        <v>22.84027705178335</v>
      </c>
    </row>
    <row r="201" spans="1:30" x14ac:dyDescent="0.25">
      <c r="A201" s="93" t="s">
        <v>5367</v>
      </c>
      <c r="B201" s="184">
        <v>8.6053412462908013E-2</v>
      </c>
      <c r="C201" s="184">
        <v>0.48269040553907022</v>
      </c>
      <c r="D201" s="184">
        <v>0.2324431256181998</v>
      </c>
      <c r="E201" s="184">
        <v>0.19881305637982197</v>
      </c>
      <c r="F201" s="183">
        <v>1</v>
      </c>
      <c r="G201" s="187">
        <v>1011</v>
      </c>
      <c r="H201" s="93"/>
      <c r="I201" s="184">
        <v>7.0000000000000007E-2</v>
      </c>
      <c r="J201" s="184">
        <v>0.105</v>
      </c>
      <c r="K201" s="184">
        <v>0.45200000000000001</v>
      </c>
      <c r="L201" s="184">
        <v>0.51400000000000001</v>
      </c>
      <c r="M201" s="184">
        <v>0.20699999999999999</v>
      </c>
      <c r="N201" s="184">
        <v>0.25900000000000001</v>
      </c>
      <c r="O201" s="184">
        <v>0.17499999999999999</v>
      </c>
      <c r="P201" s="184">
        <v>0.22500000000000001</v>
      </c>
      <c r="Q201" s="93"/>
      <c r="R201" s="225">
        <v>6.6119313150370091</v>
      </c>
      <c r="S201" s="225">
        <v>35.374936732620881</v>
      </c>
      <c r="T201" s="225">
        <v>16.330503316643792</v>
      </c>
      <c r="U201" s="225">
        <v>14.780903545515399</v>
      </c>
      <c r="V201" s="225"/>
      <c r="W201" s="225">
        <v>5.2225393643388154</v>
      </c>
      <c r="X201" s="225">
        <v>8.001323265735202</v>
      </c>
      <c r="Y201" s="225">
        <v>32.236294370092054</v>
      </c>
      <c r="Z201" s="225">
        <v>38.513579095149709</v>
      </c>
      <c r="AA201" s="225">
        <v>14.24254554757813</v>
      </c>
      <c r="AB201" s="225">
        <v>18.418461085709453</v>
      </c>
      <c r="AC201" s="225">
        <v>12.73747702472081</v>
      </c>
      <c r="AD201" s="225">
        <v>16.824330066309987</v>
      </c>
    </row>
    <row r="202" spans="1:30" x14ac:dyDescent="0.25">
      <c r="A202" s="93" t="s">
        <v>5368</v>
      </c>
      <c r="B202" s="184">
        <v>0.30252100840336132</v>
      </c>
      <c r="C202" s="184">
        <v>0.59579831932773109</v>
      </c>
      <c r="D202" s="184">
        <v>3.949579831932773E-2</v>
      </c>
      <c r="E202" s="184">
        <v>6.2184873949579833E-2</v>
      </c>
      <c r="F202" s="183">
        <v>0.99999999999999989</v>
      </c>
      <c r="G202" s="187">
        <v>1190</v>
      </c>
      <c r="H202" s="93"/>
      <c r="I202" s="184">
        <v>0.27700000000000002</v>
      </c>
      <c r="J202" s="184">
        <v>0.32900000000000001</v>
      </c>
      <c r="K202" s="184">
        <v>0.56799999999999995</v>
      </c>
      <c r="L202" s="184">
        <v>0.623</v>
      </c>
      <c r="M202" s="184">
        <v>0.03</v>
      </c>
      <c r="N202" s="184">
        <v>5.1999999999999998E-2</v>
      </c>
      <c r="O202" s="184">
        <v>0.05</v>
      </c>
      <c r="P202" s="184">
        <v>7.6999999999999999E-2</v>
      </c>
      <c r="Q202" s="93"/>
      <c r="R202" s="225">
        <v>54.160709363658363</v>
      </c>
      <c r="S202" s="225">
        <v>97.917934549140227</v>
      </c>
      <c r="T202" s="225">
        <v>5.6293012882752889</v>
      </c>
      <c r="U202" s="225">
        <v>10.780564930736626</v>
      </c>
      <c r="V202" s="225"/>
      <c r="W202" s="225">
        <v>48.5658501218591</v>
      </c>
      <c r="X202" s="225">
        <v>59.755568605457626</v>
      </c>
      <c r="Y202" s="225">
        <v>90.71025951475616</v>
      </c>
      <c r="Z202" s="225">
        <v>105.12560958352429</v>
      </c>
      <c r="AA202" s="225">
        <v>4.0199100385506998</v>
      </c>
      <c r="AB202" s="225">
        <v>7.2386925379998779</v>
      </c>
      <c r="AC202" s="225">
        <v>8.3242631043924113</v>
      </c>
      <c r="AD202" s="225">
        <v>13.23686675708084</v>
      </c>
    </row>
    <row r="203" spans="1:30" x14ac:dyDescent="0.25">
      <c r="A203" s="93" t="s">
        <v>5369</v>
      </c>
      <c r="B203" s="184" t="s">
        <v>143</v>
      </c>
      <c r="C203" s="184">
        <v>0.48003894839337879</v>
      </c>
      <c r="D203" s="184">
        <v>0.36222005842259009</v>
      </c>
      <c r="E203" s="184">
        <v>0.15774099318403115</v>
      </c>
      <c r="F203" s="183">
        <v>1</v>
      </c>
      <c r="G203" s="187">
        <v>1027</v>
      </c>
      <c r="H203" s="93"/>
      <c r="I203" s="184" t="s">
        <v>143</v>
      </c>
      <c r="J203" s="184" t="s">
        <v>143</v>
      </c>
      <c r="K203" s="184">
        <v>0.45</v>
      </c>
      <c r="L203" s="184">
        <v>0.51100000000000001</v>
      </c>
      <c r="M203" s="184">
        <v>0.33300000000000002</v>
      </c>
      <c r="N203" s="184">
        <v>0.39200000000000002</v>
      </c>
      <c r="O203" s="184">
        <v>0.13700000000000001</v>
      </c>
      <c r="P203" s="184">
        <v>0.18099999999999999</v>
      </c>
      <c r="Q203" s="93"/>
      <c r="R203" s="225" t="s">
        <v>143</v>
      </c>
      <c r="S203" s="225">
        <v>35.548775404031716</v>
      </c>
      <c r="T203" s="225">
        <v>25.790132355296109</v>
      </c>
      <c r="U203" s="225">
        <v>11.844409982461723</v>
      </c>
      <c r="V203" s="225"/>
      <c r="W203" s="225" t="s">
        <v>143</v>
      </c>
      <c r="X203" s="225" t="s">
        <v>143</v>
      </c>
      <c r="Y203" s="225">
        <v>32.410744210831815</v>
      </c>
      <c r="Z203" s="225">
        <v>38.686806597231616</v>
      </c>
      <c r="AA203" s="225">
        <v>23.169306452887774</v>
      </c>
      <c r="AB203" s="225">
        <v>28.410958257704443</v>
      </c>
      <c r="AC203" s="225">
        <v>10.020463901262328</v>
      </c>
      <c r="AD203" s="225">
        <v>13.668356063661118</v>
      </c>
    </row>
    <row r="204" spans="1:30" x14ac:dyDescent="0.25">
      <c r="A204" s="93" t="s">
        <v>5370</v>
      </c>
      <c r="B204" s="184" t="s">
        <v>143</v>
      </c>
      <c r="C204" s="184">
        <v>0.73053278688524592</v>
      </c>
      <c r="D204" s="184">
        <v>8.4016393442622947E-2</v>
      </c>
      <c r="E204" s="184">
        <v>0.18545081967213115</v>
      </c>
      <c r="F204" s="183">
        <v>1</v>
      </c>
      <c r="G204" s="187">
        <v>976</v>
      </c>
      <c r="H204" s="93"/>
      <c r="I204" s="184" t="s">
        <v>143</v>
      </c>
      <c r="J204" s="184" t="s">
        <v>143</v>
      </c>
      <c r="K204" s="184">
        <v>0.70199999999999996</v>
      </c>
      <c r="L204" s="184">
        <v>0.75700000000000001</v>
      </c>
      <c r="M204" s="184">
        <v>6.8000000000000005E-2</v>
      </c>
      <c r="N204" s="184">
        <v>0.10299999999999999</v>
      </c>
      <c r="O204" s="184">
        <v>0.16200000000000001</v>
      </c>
      <c r="P204" s="184">
        <v>0.21099999999999999</v>
      </c>
      <c r="Q204" s="93"/>
      <c r="R204" s="225" t="s">
        <v>143</v>
      </c>
      <c r="S204" s="225">
        <v>118.67579551460358</v>
      </c>
      <c r="T204" s="225">
        <v>14.24201428560896</v>
      </c>
      <c r="U204" s="225">
        <v>30.158385270819679</v>
      </c>
      <c r="V204" s="225"/>
      <c r="W204" s="225" t="s">
        <v>143</v>
      </c>
      <c r="X204" s="225" t="s">
        <v>143</v>
      </c>
      <c r="Y204" s="225">
        <v>109.96468631354222</v>
      </c>
      <c r="Z204" s="225">
        <v>127.38690471566494</v>
      </c>
      <c r="AA204" s="225">
        <v>11.159390236607416</v>
      </c>
      <c r="AB204" s="225">
        <v>17.324638334610501</v>
      </c>
      <c r="AC204" s="225">
        <v>25.76474122933454</v>
      </c>
      <c r="AD204" s="225">
        <v>34.552029312304818</v>
      </c>
    </row>
    <row r="205" spans="1:30" x14ac:dyDescent="0.25">
      <c r="A205" s="93" t="s">
        <v>5371</v>
      </c>
      <c r="B205" s="184">
        <v>8.15450643776824E-2</v>
      </c>
      <c r="C205" s="184">
        <v>0.49662783568362967</v>
      </c>
      <c r="D205" s="184">
        <v>0.28694052728387492</v>
      </c>
      <c r="E205" s="184">
        <v>0.13488657265481299</v>
      </c>
      <c r="F205" s="183">
        <v>1</v>
      </c>
      <c r="G205" s="187">
        <v>1631</v>
      </c>
      <c r="H205" s="93"/>
      <c r="I205" s="184">
        <v>6.9000000000000006E-2</v>
      </c>
      <c r="J205" s="184">
        <v>9.6000000000000002E-2</v>
      </c>
      <c r="K205" s="184">
        <v>0.47199999999999998</v>
      </c>
      <c r="L205" s="184">
        <v>0.52100000000000002</v>
      </c>
      <c r="M205" s="184">
        <v>0.26600000000000001</v>
      </c>
      <c r="N205" s="184">
        <v>0.309</v>
      </c>
      <c r="O205" s="184">
        <v>0.11899999999999999</v>
      </c>
      <c r="P205" s="184">
        <v>0.152</v>
      </c>
      <c r="Q205" s="93"/>
      <c r="R205" s="225">
        <v>6.5988493358716402</v>
      </c>
      <c r="S205" s="225">
        <v>37.890877567615476</v>
      </c>
      <c r="T205" s="225">
        <v>21.581592907177225</v>
      </c>
      <c r="U205" s="225">
        <v>10.2737125021617</v>
      </c>
      <c r="V205" s="225"/>
      <c r="W205" s="225">
        <v>5.4773514387533444</v>
      </c>
      <c r="X205" s="225">
        <v>7.7203472329899361</v>
      </c>
      <c r="Y205" s="225">
        <v>35.281432097768352</v>
      </c>
      <c r="Z205" s="225">
        <v>40.5003230374626</v>
      </c>
      <c r="AA205" s="225">
        <v>19.626278316501402</v>
      </c>
      <c r="AB205" s="225">
        <v>23.536907497853047</v>
      </c>
      <c r="AC205" s="225">
        <v>8.9161115331966165</v>
      </c>
      <c r="AD205" s="225">
        <v>11.631313471126784</v>
      </c>
    </row>
    <row r="206" spans="1:30" x14ac:dyDescent="0.25">
      <c r="A206" s="93" t="s">
        <v>5372</v>
      </c>
      <c r="B206" s="184">
        <v>0.24618621778011573</v>
      </c>
      <c r="C206" s="184">
        <v>0.64018937401367704</v>
      </c>
      <c r="D206" s="184">
        <v>6.2072593371909519E-2</v>
      </c>
      <c r="E206" s="184">
        <v>5.1551814834297736E-2</v>
      </c>
      <c r="F206" s="183">
        <v>1</v>
      </c>
      <c r="G206" s="187">
        <v>1901</v>
      </c>
      <c r="H206" s="93"/>
      <c r="I206" s="184">
        <v>0.22700000000000001</v>
      </c>
      <c r="J206" s="184">
        <v>0.26600000000000001</v>
      </c>
      <c r="K206" s="184">
        <v>0.61799999999999999</v>
      </c>
      <c r="L206" s="184">
        <v>0.66100000000000003</v>
      </c>
      <c r="M206" s="184">
        <v>5.1999999999999998E-2</v>
      </c>
      <c r="N206" s="184">
        <v>7.3999999999999996E-2</v>
      </c>
      <c r="O206" s="184">
        <v>4.2000000000000003E-2</v>
      </c>
      <c r="P206" s="184">
        <v>6.2E-2</v>
      </c>
      <c r="Q206" s="93"/>
      <c r="R206" s="225">
        <v>44.008768483786177</v>
      </c>
      <c r="S206" s="225">
        <v>102.431462549041</v>
      </c>
      <c r="T206" s="225">
        <v>9.3433613870628491</v>
      </c>
      <c r="U206" s="225">
        <v>8.186680869953344</v>
      </c>
      <c r="V206" s="225"/>
      <c r="W206" s="225">
        <v>40.021528639900325</v>
      </c>
      <c r="X206" s="225">
        <v>47.99600832767203</v>
      </c>
      <c r="Y206" s="225">
        <v>96.676478079211904</v>
      </c>
      <c r="Z206" s="225">
        <v>108.1864470188701</v>
      </c>
      <c r="AA206" s="225">
        <v>7.6575141646617082</v>
      </c>
      <c r="AB206" s="225">
        <v>11.029208609463989</v>
      </c>
      <c r="AC206" s="225">
        <v>6.5658007535581699</v>
      </c>
      <c r="AD206" s="225">
        <v>9.807560986348518</v>
      </c>
    </row>
    <row r="207" spans="1:30" x14ac:dyDescent="0.25">
      <c r="A207" s="93" t="s">
        <v>5373</v>
      </c>
      <c r="B207" s="184" t="s">
        <v>143</v>
      </c>
      <c r="C207" s="184">
        <v>0.46678121420389462</v>
      </c>
      <c r="D207" s="184">
        <v>0.36368843069873996</v>
      </c>
      <c r="E207" s="184">
        <v>0.16953035509736541</v>
      </c>
      <c r="F207" s="183">
        <v>1</v>
      </c>
      <c r="G207" s="187">
        <v>1746</v>
      </c>
      <c r="H207" s="93"/>
      <c r="I207" s="184" t="s">
        <v>143</v>
      </c>
      <c r="J207" s="184" t="s">
        <v>143</v>
      </c>
      <c r="K207" s="184">
        <v>0.443</v>
      </c>
      <c r="L207" s="184">
        <v>0.49</v>
      </c>
      <c r="M207" s="184">
        <v>0.34100000000000003</v>
      </c>
      <c r="N207" s="184">
        <v>0.38700000000000001</v>
      </c>
      <c r="O207" s="184">
        <v>0.153</v>
      </c>
      <c r="P207" s="184">
        <v>0.188</v>
      </c>
      <c r="Q207" s="93"/>
      <c r="R207" s="225" t="s">
        <v>143</v>
      </c>
      <c r="S207" s="225">
        <v>38.264335095043542</v>
      </c>
      <c r="T207" s="225">
        <v>29.539112074382171</v>
      </c>
      <c r="U207" s="225">
        <v>13.893609016838917</v>
      </c>
      <c r="V207" s="225"/>
      <c r="W207" s="225" t="s">
        <v>143</v>
      </c>
      <c r="X207" s="225" t="s">
        <v>143</v>
      </c>
      <c r="Y207" s="225">
        <v>35.637266346322029</v>
      </c>
      <c r="Z207" s="225">
        <v>40.891403843765055</v>
      </c>
      <c r="AA207" s="225">
        <v>27.241553219068162</v>
      </c>
      <c r="AB207" s="225">
        <v>31.836670929696179</v>
      </c>
      <c r="AC207" s="225">
        <v>12.310811759838304</v>
      </c>
      <c r="AD207" s="225">
        <v>15.476406273839531</v>
      </c>
    </row>
    <row r="208" spans="1:30" x14ac:dyDescent="0.25">
      <c r="A208" s="93" t="s">
        <v>5374</v>
      </c>
      <c r="B208" s="184" t="s">
        <v>143</v>
      </c>
      <c r="C208" s="184">
        <v>0.78297872340425534</v>
      </c>
      <c r="D208" s="184">
        <v>8.8753799392097266E-2</v>
      </c>
      <c r="E208" s="184">
        <v>0.12826747720364742</v>
      </c>
      <c r="F208" s="183">
        <v>1</v>
      </c>
      <c r="G208" s="187">
        <v>1645</v>
      </c>
      <c r="H208" s="93"/>
      <c r="I208" s="184" t="s">
        <v>143</v>
      </c>
      <c r="J208" s="184" t="s">
        <v>143</v>
      </c>
      <c r="K208" s="184">
        <v>0.76200000000000001</v>
      </c>
      <c r="L208" s="184">
        <v>0.80200000000000005</v>
      </c>
      <c r="M208" s="184">
        <v>7.5999999999999998E-2</v>
      </c>
      <c r="N208" s="184">
        <v>0.10299999999999999</v>
      </c>
      <c r="O208" s="184">
        <v>0.113</v>
      </c>
      <c r="P208" s="184">
        <v>0.14499999999999999</v>
      </c>
      <c r="Q208" s="93"/>
      <c r="R208" s="225" t="s">
        <v>143</v>
      </c>
      <c r="S208" s="225">
        <v>134.2074720648005</v>
      </c>
      <c r="T208" s="225">
        <v>16.101324430657101</v>
      </c>
      <c r="U208" s="225">
        <v>22.740171107862444</v>
      </c>
      <c r="V208" s="225"/>
      <c r="W208" s="225" t="s">
        <v>143</v>
      </c>
      <c r="X208" s="225" t="s">
        <v>143</v>
      </c>
      <c r="Y208" s="225">
        <v>126.87796385044069</v>
      </c>
      <c r="Z208" s="225">
        <v>141.5369802791603</v>
      </c>
      <c r="AA208" s="225">
        <v>13.48951645168774</v>
      </c>
      <c r="AB208" s="225">
        <v>18.713132409626461</v>
      </c>
      <c r="AC208" s="225">
        <v>19.671795144915286</v>
      </c>
      <c r="AD208" s="225">
        <v>25.808547070809603</v>
      </c>
    </row>
    <row r="209" spans="1:30" x14ac:dyDescent="0.25">
      <c r="A209" s="93" t="s">
        <v>5375</v>
      </c>
      <c r="B209" s="184">
        <v>8.6644951140065152E-2</v>
      </c>
      <c r="C209" s="184">
        <v>0.52964169381107495</v>
      </c>
      <c r="D209" s="184">
        <v>0.22671009771986972</v>
      </c>
      <c r="E209" s="184">
        <v>0.15700325732899023</v>
      </c>
      <c r="F209" s="183">
        <v>1</v>
      </c>
      <c r="G209" s="187">
        <v>1535</v>
      </c>
      <c r="H209" s="93"/>
      <c r="I209" s="184">
        <v>7.3999999999999996E-2</v>
      </c>
      <c r="J209" s="184">
        <v>0.10199999999999999</v>
      </c>
      <c r="K209" s="184">
        <v>0.505</v>
      </c>
      <c r="L209" s="184">
        <v>0.55500000000000005</v>
      </c>
      <c r="M209" s="184">
        <v>0.20599999999999999</v>
      </c>
      <c r="N209" s="184">
        <v>0.248</v>
      </c>
      <c r="O209" s="184">
        <v>0.14000000000000001</v>
      </c>
      <c r="P209" s="184">
        <v>0.17599999999999999</v>
      </c>
      <c r="Q209" s="93"/>
      <c r="R209" s="225">
        <v>6.1219382349088383</v>
      </c>
      <c r="S209" s="225">
        <v>36.185355516133228</v>
      </c>
      <c r="T209" s="225">
        <v>15.409333783905328</v>
      </c>
      <c r="U209" s="225">
        <v>10.607288159929453</v>
      </c>
      <c r="V209" s="225"/>
      <c r="W209" s="225">
        <v>5.0814930743539701</v>
      </c>
      <c r="X209" s="225">
        <v>7.1623833954637064</v>
      </c>
      <c r="Y209" s="225">
        <v>33.697966899793727</v>
      </c>
      <c r="Z209" s="225">
        <v>38.672744132472729</v>
      </c>
      <c r="AA209" s="225">
        <v>13.790320873389337</v>
      </c>
      <c r="AB209" s="225">
        <v>17.02834669442132</v>
      </c>
      <c r="AC209" s="225">
        <v>9.2680681884825731</v>
      </c>
      <c r="AD209" s="225">
        <v>11.946508131376333</v>
      </c>
    </row>
    <row r="210" spans="1:30" x14ac:dyDescent="0.25">
      <c r="A210" s="93" t="s">
        <v>5376</v>
      </c>
      <c r="B210" s="184">
        <v>0.25149402390438247</v>
      </c>
      <c r="C210" s="184">
        <v>0.60707171314741037</v>
      </c>
      <c r="D210" s="184">
        <v>3.8346613545816734E-2</v>
      </c>
      <c r="E210" s="184">
        <v>0.10308764940239044</v>
      </c>
      <c r="F210" s="183">
        <v>1</v>
      </c>
      <c r="G210" s="187">
        <v>2008</v>
      </c>
      <c r="H210" s="93"/>
      <c r="I210" s="184">
        <v>0.23300000000000001</v>
      </c>
      <c r="J210" s="184">
        <v>0.27100000000000002</v>
      </c>
      <c r="K210" s="184">
        <v>0.58599999999999997</v>
      </c>
      <c r="L210" s="184">
        <v>0.628</v>
      </c>
      <c r="M210" s="184">
        <v>3.1E-2</v>
      </c>
      <c r="N210" s="184">
        <v>4.8000000000000001E-2</v>
      </c>
      <c r="O210" s="184">
        <v>9.0999999999999998E-2</v>
      </c>
      <c r="P210" s="184">
        <v>0.11700000000000001</v>
      </c>
      <c r="Q210" s="93"/>
      <c r="R210" s="225">
        <v>42.744386436380935</v>
      </c>
      <c r="S210" s="225">
        <v>96.171456748584859</v>
      </c>
      <c r="T210" s="225">
        <v>5.7707053086917766</v>
      </c>
      <c r="U210" s="225">
        <v>16.792436750968346</v>
      </c>
      <c r="V210" s="225"/>
      <c r="W210" s="225">
        <v>39.016269982607135</v>
      </c>
      <c r="X210" s="225">
        <v>46.472502890154736</v>
      </c>
      <c r="Y210" s="225">
        <v>90.772617293476102</v>
      </c>
      <c r="Z210" s="225">
        <v>101.57029620369362</v>
      </c>
      <c r="AA210" s="225">
        <v>4.4817448177196493</v>
      </c>
      <c r="AB210" s="225">
        <v>7.0596657996639038</v>
      </c>
      <c r="AC210" s="225">
        <v>14.504812879285492</v>
      </c>
      <c r="AD210" s="225">
        <v>19.0800606226512</v>
      </c>
    </row>
    <row r="211" spans="1:30" x14ac:dyDescent="0.25">
      <c r="A211" s="93" t="s">
        <v>5377</v>
      </c>
      <c r="B211" s="184" t="s">
        <v>143</v>
      </c>
      <c r="C211" s="184">
        <v>0.47465145754119137</v>
      </c>
      <c r="D211" s="184">
        <v>0.39733840304182511</v>
      </c>
      <c r="E211" s="184">
        <v>0.12801013941698353</v>
      </c>
      <c r="F211" s="183">
        <v>1</v>
      </c>
      <c r="G211" s="187">
        <v>1578</v>
      </c>
      <c r="H211" s="93"/>
      <c r="I211" s="184" t="s">
        <v>143</v>
      </c>
      <c r="J211" s="184" t="s">
        <v>143</v>
      </c>
      <c r="K211" s="184">
        <v>0.45</v>
      </c>
      <c r="L211" s="184">
        <v>0.499</v>
      </c>
      <c r="M211" s="184">
        <v>0.373</v>
      </c>
      <c r="N211" s="184">
        <v>0.42199999999999999</v>
      </c>
      <c r="O211" s="184">
        <v>0.112</v>
      </c>
      <c r="P211" s="184">
        <v>0.14499999999999999</v>
      </c>
      <c r="Q211" s="93"/>
      <c r="R211" s="225" t="s">
        <v>143</v>
      </c>
      <c r="S211" s="225">
        <v>33.674423936227988</v>
      </c>
      <c r="T211" s="225">
        <v>27.914806849189645</v>
      </c>
      <c r="U211" s="225">
        <v>8.9980433873045111</v>
      </c>
      <c r="V211" s="225"/>
      <c r="W211" s="225" t="s">
        <v>143</v>
      </c>
      <c r="X211" s="225" t="s">
        <v>143</v>
      </c>
      <c r="Y211" s="225">
        <v>31.262768060183291</v>
      </c>
      <c r="Z211" s="225">
        <v>36.086079812272686</v>
      </c>
      <c r="AA211" s="225">
        <v>25.729779244012132</v>
      </c>
      <c r="AB211" s="225">
        <v>30.099834454367159</v>
      </c>
      <c r="AC211" s="225">
        <v>7.757167145306429</v>
      </c>
      <c r="AD211" s="225">
        <v>10.238919629302593</v>
      </c>
    </row>
    <row r="212" spans="1:30" x14ac:dyDescent="0.25">
      <c r="A212" s="93" t="s">
        <v>5378</v>
      </c>
      <c r="B212" s="184" t="s">
        <v>143</v>
      </c>
      <c r="C212" s="184">
        <v>0.74522712310730743</v>
      </c>
      <c r="D212" s="184">
        <v>8.3607636603028307E-2</v>
      </c>
      <c r="E212" s="184">
        <v>0.17116524028966426</v>
      </c>
      <c r="F212" s="183">
        <v>1</v>
      </c>
      <c r="G212" s="187">
        <v>1519</v>
      </c>
      <c r="H212" s="93"/>
      <c r="I212" s="184" t="s">
        <v>143</v>
      </c>
      <c r="J212" s="184" t="s">
        <v>143</v>
      </c>
      <c r="K212" s="184">
        <v>0.72299999999999998</v>
      </c>
      <c r="L212" s="184">
        <v>0.76700000000000002</v>
      </c>
      <c r="M212" s="184">
        <v>7.0999999999999994E-2</v>
      </c>
      <c r="N212" s="184">
        <v>9.9000000000000005E-2</v>
      </c>
      <c r="O212" s="184">
        <v>0.153</v>
      </c>
      <c r="P212" s="184">
        <v>0.191</v>
      </c>
      <c r="Q212" s="93"/>
      <c r="R212" s="225" t="s">
        <v>143</v>
      </c>
      <c r="S212" s="225">
        <v>114.13086897578764</v>
      </c>
      <c r="T212" s="225">
        <v>14.210455440776169</v>
      </c>
      <c r="U212" s="225">
        <v>26.060157485454919</v>
      </c>
      <c r="V212" s="225"/>
      <c r="W212" s="225" t="s">
        <v>143</v>
      </c>
      <c r="X212" s="225" t="s">
        <v>143</v>
      </c>
      <c r="Y212" s="225">
        <v>107.48218054136453</v>
      </c>
      <c r="Z212" s="225">
        <v>120.77955741021074</v>
      </c>
      <c r="AA212" s="225">
        <v>11.738946373896658</v>
      </c>
      <c r="AB212" s="225">
        <v>16.681964507655682</v>
      </c>
      <c r="AC212" s="225">
        <v>22.892440062734771</v>
      </c>
      <c r="AD212" s="225">
        <v>29.227874908175068</v>
      </c>
    </row>
    <row r="213" spans="1:30" x14ac:dyDescent="0.25">
      <c r="A213" s="93" t="s">
        <v>5379</v>
      </c>
      <c r="B213" s="184">
        <v>7.2199730094466938E-2</v>
      </c>
      <c r="C213" s="184">
        <v>0.61605937921727394</v>
      </c>
      <c r="D213" s="184">
        <v>0.19905533063427799</v>
      </c>
      <c r="E213" s="184">
        <v>0.1126855600539811</v>
      </c>
      <c r="F213" s="183">
        <v>1</v>
      </c>
      <c r="G213" s="187">
        <v>1482</v>
      </c>
      <c r="H213" s="93"/>
      <c r="I213" s="184">
        <v>0.06</v>
      </c>
      <c r="J213" s="184">
        <v>8.6999999999999994E-2</v>
      </c>
      <c r="K213" s="184">
        <v>0.59099999999999997</v>
      </c>
      <c r="L213" s="184">
        <v>0.64</v>
      </c>
      <c r="M213" s="184">
        <v>0.18</v>
      </c>
      <c r="N213" s="184">
        <v>0.22</v>
      </c>
      <c r="O213" s="184">
        <v>9.8000000000000004E-2</v>
      </c>
      <c r="P213" s="184">
        <v>0.13</v>
      </c>
      <c r="Q213" s="93"/>
      <c r="R213" s="225">
        <v>5.2209955711607829</v>
      </c>
      <c r="S213" s="225">
        <v>45.332422609472552</v>
      </c>
      <c r="T213" s="225">
        <v>14.41810531383574</v>
      </c>
      <c r="U213" s="225">
        <v>8.2381501138883539</v>
      </c>
      <c r="V213" s="225"/>
      <c r="W213" s="225">
        <v>4.2317194933145439</v>
      </c>
      <c r="X213" s="225">
        <v>6.210271649007022</v>
      </c>
      <c r="Y213" s="225">
        <v>42.391865547351124</v>
      </c>
      <c r="Z213" s="225">
        <v>48.27297967159398</v>
      </c>
      <c r="AA213" s="225">
        <v>12.772774403379575</v>
      </c>
      <c r="AB213" s="225">
        <v>16.063436224291905</v>
      </c>
      <c r="AC213" s="225">
        <v>6.9886752114471653</v>
      </c>
      <c r="AD213" s="225">
        <v>9.4876250163295417</v>
      </c>
    </row>
    <row r="214" spans="1:30" x14ac:dyDescent="0.25">
      <c r="A214" s="93" t="s">
        <v>5380</v>
      </c>
      <c r="B214" s="184">
        <v>0.3061339335959482</v>
      </c>
      <c r="C214" s="184">
        <v>0.60101294316263365</v>
      </c>
      <c r="D214" s="184">
        <v>2.9825548677546426E-2</v>
      </c>
      <c r="E214" s="184">
        <v>6.3027574563871688E-2</v>
      </c>
      <c r="F214" s="183">
        <v>0.99999999999999989</v>
      </c>
      <c r="G214" s="187">
        <v>1777</v>
      </c>
      <c r="H214" s="93"/>
      <c r="I214" s="184">
        <v>0.28499999999999998</v>
      </c>
      <c r="J214" s="184">
        <v>0.32800000000000001</v>
      </c>
      <c r="K214" s="184">
        <v>0.57799999999999996</v>
      </c>
      <c r="L214" s="184">
        <v>0.624</v>
      </c>
      <c r="M214" s="184">
        <v>2.3E-2</v>
      </c>
      <c r="N214" s="184">
        <v>3.9E-2</v>
      </c>
      <c r="O214" s="184">
        <v>5.2999999999999999E-2</v>
      </c>
      <c r="P214" s="184">
        <v>7.4999999999999997E-2</v>
      </c>
      <c r="Q214" s="93"/>
      <c r="R214" s="225">
        <v>52.852520019637076</v>
      </c>
      <c r="S214" s="225">
        <v>101.76439676075474</v>
      </c>
      <c r="T214" s="225">
        <v>4.453092887259622</v>
      </c>
      <c r="U214" s="225">
        <v>10.647710614874507</v>
      </c>
      <c r="V214" s="225"/>
      <c r="W214" s="225">
        <v>48.411095141390973</v>
      </c>
      <c r="X214" s="225">
        <v>57.293944897883179</v>
      </c>
      <c r="Y214" s="225">
        <v>95.661074417781734</v>
      </c>
      <c r="Z214" s="225">
        <v>107.86771910372774</v>
      </c>
      <c r="AA214" s="225">
        <v>3.254201360652262</v>
      </c>
      <c r="AB214" s="225">
        <v>5.6519844138669821</v>
      </c>
      <c r="AC214" s="225">
        <v>8.6757270125346651</v>
      </c>
      <c r="AD214" s="225">
        <v>12.619694217214349</v>
      </c>
    </row>
    <row r="215" spans="1:30" x14ac:dyDescent="0.25">
      <c r="A215" s="93" t="s">
        <v>5381</v>
      </c>
      <c r="B215" s="184" t="s">
        <v>143</v>
      </c>
      <c r="C215" s="184">
        <v>0.50793650793650791</v>
      </c>
      <c r="D215" s="184">
        <v>0.29100529100529099</v>
      </c>
      <c r="E215" s="184">
        <v>0.20105820105820105</v>
      </c>
      <c r="F215" s="183">
        <v>0.99999999999999989</v>
      </c>
      <c r="G215" s="187">
        <v>1134</v>
      </c>
      <c r="H215" s="93"/>
      <c r="I215" s="184" t="s">
        <v>143</v>
      </c>
      <c r="J215" s="184" t="s">
        <v>143</v>
      </c>
      <c r="K215" s="184">
        <v>0.47899999999999998</v>
      </c>
      <c r="L215" s="184">
        <v>0.53700000000000003</v>
      </c>
      <c r="M215" s="184">
        <v>0.26500000000000001</v>
      </c>
      <c r="N215" s="184">
        <v>0.318</v>
      </c>
      <c r="O215" s="184">
        <v>0.17899999999999999</v>
      </c>
      <c r="P215" s="184">
        <v>0.22500000000000001</v>
      </c>
      <c r="Q215" s="93"/>
      <c r="R215" s="225" t="s">
        <v>143</v>
      </c>
      <c r="S215" s="225">
        <v>28.521815881349056</v>
      </c>
      <c r="T215" s="225">
        <v>16.133731363002049</v>
      </c>
      <c r="U215" s="225">
        <v>11.299655613402583</v>
      </c>
      <c r="V215" s="225"/>
      <c r="W215" s="225" t="s">
        <v>143</v>
      </c>
      <c r="X215" s="225" t="s">
        <v>143</v>
      </c>
      <c r="Y215" s="225">
        <v>26.192534251038882</v>
      </c>
      <c r="Z215" s="225">
        <v>30.85109751165923</v>
      </c>
      <c r="AA215" s="225">
        <v>14.392991307561147</v>
      </c>
      <c r="AB215" s="225">
        <v>17.874471418442951</v>
      </c>
      <c r="AC215" s="225">
        <v>9.8329131840055322</v>
      </c>
      <c r="AD215" s="225">
        <v>12.766398042799635</v>
      </c>
    </row>
    <row r="216" spans="1:30" x14ac:dyDescent="0.25">
      <c r="A216" s="93" t="s">
        <v>5382</v>
      </c>
      <c r="B216" s="184" t="s">
        <v>143</v>
      </c>
      <c r="C216" s="184">
        <v>0.82282282282282282</v>
      </c>
      <c r="D216" s="184">
        <v>4.8048048048048048E-2</v>
      </c>
      <c r="E216" s="184">
        <v>0.12912912912912913</v>
      </c>
      <c r="F216" s="183">
        <v>1</v>
      </c>
      <c r="G216" s="187">
        <v>1665</v>
      </c>
      <c r="H216" s="93"/>
      <c r="I216" s="184" t="s">
        <v>143</v>
      </c>
      <c r="J216" s="184" t="s">
        <v>143</v>
      </c>
      <c r="K216" s="184">
        <v>0.80400000000000005</v>
      </c>
      <c r="L216" s="184">
        <v>0.84</v>
      </c>
      <c r="M216" s="184">
        <v>3.9E-2</v>
      </c>
      <c r="N216" s="184">
        <v>5.8999999999999997E-2</v>
      </c>
      <c r="O216" s="184">
        <v>0.114</v>
      </c>
      <c r="P216" s="184">
        <v>0.14599999999999999</v>
      </c>
      <c r="Q216" s="93"/>
      <c r="R216" s="225" t="s">
        <v>143</v>
      </c>
      <c r="S216" s="225">
        <v>147.75178288521082</v>
      </c>
      <c r="T216" s="225">
        <v>9.7133132928191657</v>
      </c>
      <c r="U216" s="225">
        <v>23.295972883105069</v>
      </c>
      <c r="V216" s="225"/>
      <c r="W216" s="225" t="s">
        <v>143</v>
      </c>
      <c r="X216" s="225" t="s">
        <v>143</v>
      </c>
      <c r="Y216" s="225">
        <v>139.92778872021321</v>
      </c>
      <c r="Z216" s="225">
        <v>155.57577705020842</v>
      </c>
      <c r="AA216" s="225">
        <v>7.5847896694885604</v>
      </c>
      <c r="AB216" s="225">
        <v>11.84183691614977</v>
      </c>
      <c r="AC216" s="225">
        <v>20.181979441912951</v>
      </c>
      <c r="AD216" s="225">
        <v>26.409966324297187</v>
      </c>
    </row>
    <row r="217" spans="1:30" x14ac:dyDescent="0.25">
      <c r="A217" s="93" t="s">
        <v>5383</v>
      </c>
      <c r="B217" s="184">
        <v>7.6162215628091001E-2</v>
      </c>
      <c r="C217" s="184">
        <v>0.58456973293768544</v>
      </c>
      <c r="D217" s="184">
        <v>0.23738872403560832</v>
      </c>
      <c r="E217" s="184">
        <v>0.10187932739861523</v>
      </c>
      <c r="F217" s="183">
        <v>1</v>
      </c>
      <c r="G217" s="187">
        <v>1011</v>
      </c>
      <c r="H217" s="93"/>
      <c r="I217" s="184">
        <v>6.0999999999999999E-2</v>
      </c>
      <c r="J217" s="184">
        <v>9.4E-2</v>
      </c>
      <c r="K217" s="184">
        <v>0.55400000000000005</v>
      </c>
      <c r="L217" s="184">
        <v>0.61499999999999999</v>
      </c>
      <c r="M217" s="184">
        <v>0.21199999999999999</v>
      </c>
      <c r="N217" s="184">
        <v>0.26500000000000001</v>
      </c>
      <c r="O217" s="184">
        <v>8.5000000000000006E-2</v>
      </c>
      <c r="P217" s="184">
        <v>0.122</v>
      </c>
      <c r="Q217" s="93"/>
      <c r="R217" s="225">
        <v>5.1638305737495127</v>
      </c>
      <c r="S217" s="225">
        <v>39.391176376716494</v>
      </c>
      <c r="T217" s="225">
        <v>15.998142889114366</v>
      </c>
      <c r="U217" s="225">
        <v>6.9063779489350674</v>
      </c>
      <c r="V217" s="225"/>
      <c r="W217" s="225">
        <v>4.0104232802576938</v>
      </c>
      <c r="X217" s="225">
        <v>6.3172378672413316</v>
      </c>
      <c r="Y217" s="225">
        <v>36.215316871755384</v>
      </c>
      <c r="Z217" s="225">
        <v>42.567035881677604</v>
      </c>
      <c r="AA217" s="225">
        <v>13.974098550441338</v>
      </c>
      <c r="AB217" s="225">
        <v>18.022187227787391</v>
      </c>
      <c r="AC217" s="225">
        <v>5.572586894700887</v>
      </c>
      <c r="AD217" s="225">
        <v>8.2401690031692478</v>
      </c>
    </row>
    <row r="218" spans="1:30" x14ac:dyDescent="0.25">
      <c r="A218" s="93" t="s">
        <v>5384</v>
      </c>
      <c r="B218" s="184">
        <v>0.28903122497998401</v>
      </c>
      <c r="C218" s="184">
        <v>0.62049639711769411</v>
      </c>
      <c r="D218" s="184">
        <v>4.5636509207365894E-2</v>
      </c>
      <c r="E218" s="184">
        <v>4.4835868694955962E-2</v>
      </c>
      <c r="F218" s="183">
        <v>1</v>
      </c>
      <c r="G218" s="187">
        <v>1249</v>
      </c>
      <c r="H218" s="93"/>
      <c r="I218" s="184">
        <v>0.26500000000000001</v>
      </c>
      <c r="J218" s="184">
        <v>0.315</v>
      </c>
      <c r="K218" s="184">
        <v>0.59299999999999997</v>
      </c>
      <c r="L218" s="184">
        <v>0.64700000000000002</v>
      </c>
      <c r="M218" s="184">
        <v>3.5000000000000003E-2</v>
      </c>
      <c r="N218" s="184">
        <v>5.8999999999999997E-2</v>
      </c>
      <c r="O218" s="184">
        <v>3.5000000000000003E-2</v>
      </c>
      <c r="P218" s="184">
        <v>5.8000000000000003E-2</v>
      </c>
      <c r="Q218" s="93"/>
      <c r="R218" s="225">
        <v>46.59594301701474</v>
      </c>
      <c r="S218" s="225">
        <v>94.966985236031235</v>
      </c>
      <c r="T218" s="225">
        <v>6.4545883854310073</v>
      </c>
      <c r="U218" s="225">
        <v>6.9406333881549962</v>
      </c>
      <c r="V218" s="225"/>
      <c r="W218" s="225">
        <v>41.789203632101639</v>
      </c>
      <c r="X218" s="225">
        <v>51.402682401927841</v>
      </c>
      <c r="Y218" s="225">
        <v>88.280808202202493</v>
      </c>
      <c r="Z218" s="225">
        <v>101.65316226985998</v>
      </c>
      <c r="AA218" s="225">
        <v>4.778923396495248</v>
      </c>
      <c r="AB218" s="225">
        <v>8.1302533743667666</v>
      </c>
      <c r="AC218" s="225">
        <v>5.122770335157397</v>
      </c>
      <c r="AD218" s="225">
        <v>8.7584964411525945</v>
      </c>
    </row>
    <row r="219" spans="1:30" x14ac:dyDescent="0.25">
      <c r="A219" s="93" t="s">
        <v>5385</v>
      </c>
      <c r="B219" s="184" t="s">
        <v>143</v>
      </c>
      <c r="C219" s="184">
        <v>0.51164483260553129</v>
      </c>
      <c r="D219" s="184">
        <v>0.38355167394468703</v>
      </c>
      <c r="E219" s="184">
        <v>0.10480349344978165</v>
      </c>
      <c r="F219" s="183">
        <v>1</v>
      </c>
      <c r="G219" s="187">
        <v>1374</v>
      </c>
      <c r="H219" s="93"/>
      <c r="I219" s="184" t="s">
        <v>143</v>
      </c>
      <c r="J219" s="184" t="s">
        <v>143</v>
      </c>
      <c r="K219" s="184">
        <v>0.48499999999999999</v>
      </c>
      <c r="L219" s="184">
        <v>0.53800000000000003</v>
      </c>
      <c r="M219" s="184">
        <v>0.35799999999999998</v>
      </c>
      <c r="N219" s="184">
        <v>0.41</v>
      </c>
      <c r="O219" s="184">
        <v>0.09</v>
      </c>
      <c r="P219" s="184">
        <v>0.122</v>
      </c>
      <c r="Q219" s="93"/>
      <c r="R219" s="225" t="s">
        <v>143</v>
      </c>
      <c r="S219" s="225">
        <v>46.957897053657618</v>
      </c>
      <c r="T219" s="225">
        <v>35.263428217181009</v>
      </c>
      <c r="U219" s="225">
        <v>9.6249668064036857</v>
      </c>
      <c r="V219" s="225"/>
      <c r="W219" s="225" t="s">
        <v>143</v>
      </c>
      <c r="X219" s="225" t="s">
        <v>143</v>
      </c>
      <c r="Y219" s="225">
        <v>43.48663781816223</v>
      </c>
      <c r="Z219" s="225">
        <v>50.429156289153006</v>
      </c>
      <c r="AA219" s="225">
        <v>32.252674059745345</v>
      </c>
      <c r="AB219" s="225">
        <v>38.274182374616672</v>
      </c>
      <c r="AC219" s="225">
        <v>8.0528888946910833</v>
      </c>
      <c r="AD219" s="225">
        <v>11.197044718116288</v>
      </c>
    </row>
    <row r="220" spans="1:30" x14ac:dyDescent="0.25">
      <c r="A220" s="93" t="s">
        <v>5386</v>
      </c>
      <c r="B220" s="184" t="s">
        <v>143</v>
      </c>
      <c r="C220" s="184">
        <v>0.81321839080459768</v>
      </c>
      <c r="D220" s="184">
        <v>0.10632183908045977</v>
      </c>
      <c r="E220" s="184">
        <v>8.0459770114942528E-2</v>
      </c>
      <c r="F220" s="183">
        <v>1</v>
      </c>
      <c r="G220" s="187">
        <v>1044</v>
      </c>
      <c r="H220" s="93"/>
      <c r="I220" s="184" t="s">
        <v>143</v>
      </c>
      <c r="J220" s="184" t="s">
        <v>143</v>
      </c>
      <c r="K220" s="184">
        <v>0.78800000000000003</v>
      </c>
      <c r="L220" s="184">
        <v>0.83599999999999997</v>
      </c>
      <c r="M220" s="184">
        <v>8.8999999999999996E-2</v>
      </c>
      <c r="N220" s="184">
        <v>0.126</v>
      </c>
      <c r="O220" s="184">
        <v>6.5000000000000002E-2</v>
      </c>
      <c r="P220" s="184">
        <v>9.9000000000000005E-2</v>
      </c>
      <c r="Q220" s="93"/>
      <c r="R220" s="225" t="s">
        <v>143</v>
      </c>
      <c r="S220" s="225">
        <v>126.17885718237707</v>
      </c>
      <c r="T220" s="225">
        <v>18.887543319996141</v>
      </c>
      <c r="U220" s="225">
        <v>12.249917064222918</v>
      </c>
      <c r="V220" s="225"/>
      <c r="W220" s="225" t="s">
        <v>143</v>
      </c>
      <c r="X220" s="225" t="s">
        <v>143</v>
      </c>
      <c r="Y220" s="225">
        <v>117.69118073338703</v>
      </c>
      <c r="Z220" s="225">
        <v>134.66653363136712</v>
      </c>
      <c r="AA220" s="225">
        <v>15.373799818586118</v>
      </c>
      <c r="AB220" s="225">
        <v>22.401286821406163</v>
      </c>
      <c r="AC220" s="225">
        <v>9.6302290280487242</v>
      </c>
      <c r="AD220" s="225">
        <v>14.869605100397113</v>
      </c>
    </row>
    <row r="221" spans="1:30" x14ac:dyDescent="0.25">
      <c r="A221" s="93" t="s">
        <v>5387</v>
      </c>
      <c r="B221" s="184">
        <v>5.8673469387755105E-2</v>
      </c>
      <c r="C221" s="184">
        <v>0.57525510204081631</v>
      </c>
      <c r="D221" s="184">
        <v>0.24936224489795919</v>
      </c>
      <c r="E221" s="184">
        <v>0.11670918367346939</v>
      </c>
      <c r="F221" s="183">
        <v>1</v>
      </c>
      <c r="G221" s="187">
        <v>1568</v>
      </c>
      <c r="H221" s="93"/>
      <c r="I221" s="184">
        <v>4.8000000000000001E-2</v>
      </c>
      <c r="J221" s="184">
        <v>7.0999999999999994E-2</v>
      </c>
      <c r="K221" s="184">
        <v>0.55100000000000005</v>
      </c>
      <c r="L221" s="184">
        <v>0.6</v>
      </c>
      <c r="M221" s="184">
        <v>0.22900000000000001</v>
      </c>
      <c r="N221" s="184">
        <v>0.27100000000000002</v>
      </c>
      <c r="O221" s="184">
        <v>0.10199999999999999</v>
      </c>
      <c r="P221" s="184">
        <v>0.13400000000000001</v>
      </c>
      <c r="Q221" s="93"/>
      <c r="R221" s="225">
        <v>4.1227152379429262</v>
      </c>
      <c r="S221" s="225">
        <v>42.473531922111668</v>
      </c>
      <c r="T221" s="225">
        <v>18.263795762246566</v>
      </c>
      <c r="U221" s="225">
        <v>8.6385921503819247</v>
      </c>
      <c r="V221" s="225"/>
      <c r="W221" s="225">
        <v>3.28026259682236</v>
      </c>
      <c r="X221" s="225">
        <v>4.9651678790634923</v>
      </c>
      <c r="Y221" s="225">
        <v>39.701672637723945</v>
      </c>
      <c r="Z221" s="225">
        <v>45.245391206499392</v>
      </c>
      <c r="AA221" s="225">
        <v>16.453461651377221</v>
      </c>
      <c r="AB221" s="225">
        <v>20.074129873115911</v>
      </c>
      <c r="AC221" s="225">
        <v>7.3869692609238742</v>
      </c>
      <c r="AD221" s="225">
        <v>9.8902150398399744</v>
      </c>
    </row>
    <row r="222" spans="1:30" x14ac:dyDescent="0.25">
      <c r="A222" s="93" t="s">
        <v>5388</v>
      </c>
      <c r="B222" s="184">
        <v>0.31656504065040653</v>
      </c>
      <c r="C222" s="184">
        <v>0.59095528455284552</v>
      </c>
      <c r="D222" s="184">
        <v>3.6585365853658534E-2</v>
      </c>
      <c r="E222" s="184">
        <v>5.589430894308943E-2</v>
      </c>
      <c r="F222" s="183">
        <v>1</v>
      </c>
      <c r="G222" s="187">
        <v>1968</v>
      </c>
      <c r="H222" s="93"/>
      <c r="I222" s="184">
        <v>0.29599999999999999</v>
      </c>
      <c r="J222" s="184">
        <v>0.33700000000000002</v>
      </c>
      <c r="K222" s="184">
        <v>0.56899999999999995</v>
      </c>
      <c r="L222" s="184">
        <v>0.61199999999999999</v>
      </c>
      <c r="M222" s="184">
        <v>2.9000000000000001E-2</v>
      </c>
      <c r="N222" s="184">
        <v>4.5999999999999999E-2</v>
      </c>
      <c r="O222" s="184">
        <v>4.7E-2</v>
      </c>
      <c r="P222" s="184">
        <v>6.7000000000000004E-2</v>
      </c>
      <c r="Q222" s="93"/>
      <c r="R222" s="225">
        <v>55.742171394958774</v>
      </c>
      <c r="S222" s="225">
        <v>101.0690568567574</v>
      </c>
      <c r="T222" s="225">
        <v>5.9761046491618011</v>
      </c>
      <c r="U222" s="225">
        <v>9.531645097703489</v>
      </c>
      <c r="V222" s="225"/>
      <c r="W222" s="225">
        <v>51.364976033222703</v>
      </c>
      <c r="X222" s="225">
        <v>60.119366756694845</v>
      </c>
      <c r="Y222" s="225">
        <v>95.260283563480286</v>
      </c>
      <c r="Z222" s="225">
        <v>106.87783015003451</v>
      </c>
      <c r="AA222" s="225">
        <v>4.5956949024775646</v>
      </c>
      <c r="AB222" s="225">
        <v>7.3565143958460375</v>
      </c>
      <c r="AC222" s="225">
        <v>7.7503839628367093</v>
      </c>
      <c r="AD222" s="225">
        <v>11.312906232570269</v>
      </c>
    </row>
    <row r="223" spans="1:30" x14ac:dyDescent="0.25">
      <c r="A223" s="93" t="s">
        <v>5389</v>
      </c>
      <c r="B223" s="184" t="s">
        <v>143</v>
      </c>
      <c r="C223" s="184">
        <v>0.49802371541501977</v>
      </c>
      <c r="D223" s="184">
        <v>0.3932806324110672</v>
      </c>
      <c r="E223" s="184">
        <v>0.10869565217391304</v>
      </c>
      <c r="F223" s="183">
        <v>1</v>
      </c>
      <c r="G223" s="187">
        <v>1518</v>
      </c>
      <c r="H223" s="93"/>
      <c r="I223" s="184" t="s">
        <v>143</v>
      </c>
      <c r="J223" s="184" t="s">
        <v>143</v>
      </c>
      <c r="K223" s="184">
        <v>0.47299999999999998</v>
      </c>
      <c r="L223" s="184">
        <v>0.52300000000000002</v>
      </c>
      <c r="M223" s="184">
        <v>0.36899999999999999</v>
      </c>
      <c r="N223" s="184">
        <v>0.41799999999999998</v>
      </c>
      <c r="O223" s="184">
        <v>9.4E-2</v>
      </c>
      <c r="P223" s="184">
        <v>0.125</v>
      </c>
      <c r="Q223" s="93"/>
      <c r="R223" s="225" t="s">
        <v>143</v>
      </c>
      <c r="S223" s="225">
        <v>35.492239840519261</v>
      </c>
      <c r="T223" s="225">
        <v>27.903246055048609</v>
      </c>
      <c r="U223" s="225">
        <v>7.7082630862138739</v>
      </c>
      <c r="V223" s="225"/>
      <c r="W223" s="225" t="s">
        <v>143</v>
      </c>
      <c r="X223" s="225" t="s">
        <v>143</v>
      </c>
      <c r="Y223" s="225">
        <v>32.962192885921596</v>
      </c>
      <c r="Z223" s="225">
        <v>38.022286795116926</v>
      </c>
      <c r="AA223" s="225">
        <v>25.664918533858597</v>
      </c>
      <c r="AB223" s="225">
        <v>30.141573576238621</v>
      </c>
      <c r="AC223" s="225">
        <v>6.5320916501222719</v>
      </c>
      <c r="AD223" s="225">
        <v>8.8844345223054759</v>
      </c>
    </row>
    <row r="224" spans="1:30" x14ac:dyDescent="0.25">
      <c r="A224" s="93" t="s">
        <v>5390</v>
      </c>
      <c r="B224" s="184" t="s">
        <v>143</v>
      </c>
      <c r="C224" s="184">
        <v>0.76519337016574585</v>
      </c>
      <c r="D224" s="184">
        <v>6.7403314917127075E-2</v>
      </c>
      <c r="E224" s="184">
        <v>0.16740331491712707</v>
      </c>
      <c r="F224" s="183">
        <v>1</v>
      </c>
      <c r="G224" s="187">
        <v>1810</v>
      </c>
      <c r="H224" s="93"/>
      <c r="I224" s="184" t="s">
        <v>143</v>
      </c>
      <c r="J224" s="184" t="s">
        <v>143</v>
      </c>
      <c r="K224" s="184">
        <v>0.745</v>
      </c>
      <c r="L224" s="184">
        <v>0.78400000000000003</v>
      </c>
      <c r="M224" s="184">
        <v>5.7000000000000002E-2</v>
      </c>
      <c r="N224" s="184">
        <v>0.08</v>
      </c>
      <c r="O224" s="184">
        <v>0.151</v>
      </c>
      <c r="P224" s="184">
        <v>0.185</v>
      </c>
      <c r="Q224" s="93"/>
      <c r="R224" s="225" t="s">
        <v>143</v>
      </c>
      <c r="S224" s="225">
        <v>140.20634149231245</v>
      </c>
      <c r="T224" s="225">
        <v>13.870904925122355</v>
      </c>
      <c r="U224" s="225">
        <v>30.833509433165872</v>
      </c>
      <c r="V224" s="225"/>
      <c r="W224" s="225" t="s">
        <v>143</v>
      </c>
      <c r="X224" s="225" t="s">
        <v>143</v>
      </c>
      <c r="Y224" s="225">
        <v>132.82221986157842</v>
      </c>
      <c r="Z224" s="225">
        <v>147.59046312304648</v>
      </c>
      <c r="AA224" s="225">
        <v>11.409511982787993</v>
      </c>
      <c r="AB224" s="225">
        <v>16.332297867456717</v>
      </c>
      <c r="AC224" s="225">
        <v>27.361685317211801</v>
      </c>
      <c r="AD224" s="225">
        <v>34.305333549119943</v>
      </c>
    </row>
    <row r="225" spans="1:30" x14ac:dyDescent="0.25">
      <c r="A225" s="93" t="s">
        <v>5391</v>
      </c>
      <c r="B225" s="184">
        <v>9.93485342019544E-2</v>
      </c>
      <c r="C225" s="184">
        <v>0.46091205211726383</v>
      </c>
      <c r="D225" s="184">
        <v>0.21986970684039087</v>
      </c>
      <c r="E225" s="184">
        <v>0.21986970684039087</v>
      </c>
      <c r="F225" s="183">
        <v>1</v>
      </c>
      <c r="G225" s="187">
        <v>614</v>
      </c>
      <c r="H225" s="93"/>
      <c r="I225" s="184">
        <v>7.8E-2</v>
      </c>
      <c r="J225" s="184">
        <v>0.126</v>
      </c>
      <c r="K225" s="184">
        <v>0.42199999999999999</v>
      </c>
      <c r="L225" s="184">
        <v>0.5</v>
      </c>
      <c r="M225" s="184">
        <v>0.189</v>
      </c>
      <c r="N225" s="184">
        <v>0.254</v>
      </c>
      <c r="O225" s="184">
        <v>0.189</v>
      </c>
      <c r="P225" s="184">
        <v>0.254</v>
      </c>
      <c r="Q225" s="93"/>
      <c r="R225" s="225">
        <v>6.9754801715094654</v>
      </c>
      <c r="S225" s="225">
        <v>32.738517870510826</v>
      </c>
      <c r="T225" s="225">
        <v>15.515372155538383</v>
      </c>
      <c r="U225" s="225">
        <v>15.449657941048324</v>
      </c>
      <c r="V225" s="225"/>
      <c r="W225" s="225">
        <v>5.2249674858095112</v>
      </c>
      <c r="X225" s="225">
        <v>8.7259928572094196</v>
      </c>
      <c r="Y225" s="225">
        <v>28.92415621569863</v>
      </c>
      <c r="Z225" s="225">
        <v>36.552879525323021</v>
      </c>
      <c r="AA225" s="225">
        <v>12.898084937350017</v>
      </c>
      <c r="AB225" s="225">
        <v>18.132659373726749</v>
      </c>
      <c r="AC225" s="225">
        <v>12.84345604984496</v>
      </c>
      <c r="AD225" s="225">
        <v>18.055859832251688</v>
      </c>
    </row>
    <row r="226" spans="1:30" x14ac:dyDescent="0.25">
      <c r="A226" s="93" t="s">
        <v>5392</v>
      </c>
      <c r="B226" s="184">
        <v>0.30975348338692388</v>
      </c>
      <c r="C226" s="184">
        <v>0.53269024651661312</v>
      </c>
      <c r="D226" s="184">
        <v>3.3226152197213289E-2</v>
      </c>
      <c r="E226" s="184">
        <v>0.12433011789924973</v>
      </c>
      <c r="F226" s="183">
        <v>1</v>
      </c>
      <c r="G226" s="187">
        <v>933</v>
      </c>
      <c r="H226" s="93"/>
      <c r="I226" s="184">
        <v>0.28100000000000003</v>
      </c>
      <c r="J226" s="184">
        <v>0.34</v>
      </c>
      <c r="K226" s="184">
        <v>0.501</v>
      </c>
      <c r="L226" s="184">
        <v>0.56499999999999995</v>
      </c>
      <c r="M226" s="184">
        <v>2.4E-2</v>
      </c>
      <c r="N226" s="184">
        <v>4.7E-2</v>
      </c>
      <c r="O226" s="184">
        <v>0.105</v>
      </c>
      <c r="P226" s="184">
        <v>0.14699999999999999</v>
      </c>
      <c r="Q226" s="93"/>
      <c r="R226" s="225">
        <v>61.327211250272605</v>
      </c>
      <c r="S226" s="225">
        <v>99.857957208165018</v>
      </c>
      <c r="T226" s="225">
        <v>6.2010735010276932</v>
      </c>
      <c r="U226" s="225">
        <v>23.119603937131224</v>
      </c>
      <c r="V226" s="225"/>
      <c r="W226" s="225">
        <v>54.256544541417647</v>
      </c>
      <c r="X226" s="225">
        <v>68.39787795912757</v>
      </c>
      <c r="Y226" s="225">
        <v>91.078643769832979</v>
      </c>
      <c r="Z226" s="225">
        <v>108.63727064649706</v>
      </c>
      <c r="AA226" s="225">
        <v>4.0181319701047666</v>
      </c>
      <c r="AB226" s="225">
        <v>8.3840150319506197</v>
      </c>
      <c r="AC226" s="225">
        <v>18.912265318938644</v>
      </c>
      <c r="AD226" s="225">
        <v>27.326942555323804</v>
      </c>
    </row>
    <row r="227" spans="1:30" x14ac:dyDescent="0.25">
      <c r="A227" s="93" t="s">
        <v>5393</v>
      </c>
      <c r="B227" s="184" t="s">
        <v>143</v>
      </c>
      <c r="C227" s="184">
        <v>0.53321033210332103</v>
      </c>
      <c r="D227" s="184">
        <v>0.29335793357933582</v>
      </c>
      <c r="E227" s="184">
        <v>0.17343173431734318</v>
      </c>
      <c r="F227" s="183">
        <v>1</v>
      </c>
      <c r="G227" s="187">
        <v>542</v>
      </c>
      <c r="H227" s="93"/>
      <c r="I227" s="184" t="s">
        <v>143</v>
      </c>
      <c r="J227" s="184" t="s">
        <v>143</v>
      </c>
      <c r="K227" s="184">
        <v>0.49099999999999999</v>
      </c>
      <c r="L227" s="184">
        <v>0.57499999999999996</v>
      </c>
      <c r="M227" s="184">
        <v>0.25700000000000001</v>
      </c>
      <c r="N227" s="184">
        <v>0.33300000000000002</v>
      </c>
      <c r="O227" s="184">
        <v>0.14399999999999999</v>
      </c>
      <c r="P227" s="184">
        <v>0.20799999999999999</v>
      </c>
      <c r="Q227" s="93"/>
      <c r="R227" s="225" t="s">
        <v>143</v>
      </c>
      <c r="S227" s="225">
        <v>33.092425844983055</v>
      </c>
      <c r="T227" s="225">
        <v>18.666806123732481</v>
      </c>
      <c r="U227" s="225">
        <v>10.96350798820851</v>
      </c>
      <c r="V227" s="225"/>
      <c r="W227" s="225" t="s">
        <v>143</v>
      </c>
      <c r="X227" s="225" t="s">
        <v>143</v>
      </c>
      <c r="Y227" s="225">
        <v>29.277063806385009</v>
      </c>
      <c r="Z227" s="225">
        <v>36.907787883581101</v>
      </c>
      <c r="AA227" s="225">
        <v>15.765273045175517</v>
      </c>
      <c r="AB227" s="225">
        <v>21.568339202289447</v>
      </c>
      <c r="AC227" s="225">
        <v>8.7471409539855252</v>
      </c>
      <c r="AD227" s="225">
        <v>13.179875022431496</v>
      </c>
    </row>
    <row r="228" spans="1:30" x14ac:dyDescent="0.25">
      <c r="A228" s="93" t="s">
        <v>5394</v>
      </c>
      <c r="B228" s="184" t="s">
        <v>143</v>
      </c>
      <c r="C228" s="184">
        <v>0.67458100558659218</v>
      </c>
      <c r="D228" s="184">
        <v>7.5418994413407825E-2</v>
      </c>
      <c r="E228" s="184">
        <v>0.25</v>
      </c>
      <c r="F228" s="183">
        <v>1</v>
      </c>
      <c r="G228" s="187">
        <v>716</v>
      </c>
      <c r="H228" s="93"/>
      <c r="I228" s="184" t="s">
        <v>143</v>
      </c>
      <c r="J228" s="184" t="s">
        <v>143</v>
      </c>
      <c r="K228" s="184">
        <v>0.63900000000000001</v>
      </c>
      <c r="L228" s="184">
        <v>0.70799999999999996</v>
      </c>
      <c r="M228" s="184">
        <v>5.8000000000000003E-2</v>
      </c>
      <c r="N228" s="184">
        <v>9.7000000000000003E-2</v>
      </c>
      <c r="O228" s="184">
        <v>0.22</v>
      </c>
      <c r="P228" s="184">
        <v>0.28299999999999997</v>
      </c>
      <c r="Q228" s="93"/>
      <c r="R228" s="225" t="s">
        <v>143</v>
      </c>
      <c r="S228" s="225">
        <v>121.99249645776234</v>
      </c>
      <c r="T228" s="225">
        <v>15.351050774680701</v>
      </c>
      <c r="U228" s="225">
        <v>44.884967039050238</v>
      </c>
      <c r="V228" s="225"/>
      <c r="W228" s="225" t="s">
        <v>143</v>
      </c>
      <c r="X228" s="225" t="s">
        <v>143</v>
      </c>
      <c r="Y228" s="225">
        <v>111.11282890864823</v>
      </c>
      <c r="Z228" s="225">
        <v>132.87216400687646</v>
      </c>
      <c r="AA228" s="225">
        <v>11.256584487430295</v>
      </c>
      <c r="AB228" s="225">
        <v>19.445517061931106</v>
      </c>
      <c r="AC228" s="225">
        <v>38.30944153665822</v>
      </c>
      <c r="AD228" s="225">
        <v>51.460492541442257</v>
      </c>
    </row>
    <row r="229" spans="1:30" x14ac:dyDescent="0.25">
      <c r="A229" s="93" t="s">
        <v>5395</v>
      </c>
      <c r="B229" s="184">
        <v>3.9053254437869819E-2</v>
      </c>
      <c r="C229" s="184">
        <v>0.43313609467455622</v>
      </c>
      <c r="D229" s="184">
        <v>0.24378698224852072</v>
      </c>
      <c r="E229" s="184">
        <v>0.28402366863905326</v>
      </c>
      <c r="F229" s="183">
        <v>1</v>
      </c>
      <c r="G229" s="187">
        <v>845</v>
      </c>
      <c r="H229" s="93"/>
      <c r="I229" s="184">
        <v>2.8000000000000001E-2</v>
      </c>
      <c r="J229" s="184">
        <v>5.3999999999999999E-2</v>
      </c>
      <c r="K229" s="184">
        <v>0.4</v>
      </c>
      <c r="L229" s="184">
        <v>0.46700000000000003</v>
      </c>
      <c r="M229" s="184">
        <v>0.216</v>
      </c>
      <c r="N229" s="184">
        <v>0.27400000000000002</v>
      </c>
      <c r="O229" s="184">
        <v>0.255</v>
      </c>
      <c r="P229" s="184">
        <v>0.315</v>
      </c>
      <c r="Q229" s="93"/>
      <c r="R229" s="225">
        <v>2.2871231603593265</v>
      </c>
      <c r="S229" s="225">
        <v>25.752886758474013</v>
      </c>
      <c r="T229" s="225">
        <v>14.450186950817411</v>
      </c>
      <c r="U229" s="225">
        <v>16.141072615494444</v>
      </c>
      <c r="V229" s="225"/>
      <c r="W229" s="225">
        <v>1.5067745646301418</v>
      </c>
      <c r="X229" s="225">
        <v>3.0674717560885112</v>
      </c>
      <c r="Y229" s="225">
        <v>23.114481846639418</v>
      </c>
      <c r="Z229" s="225">
        <v>28.391291670308608</v>
      </c>
      <c r="AA229" s="225">
        <v>12.47687417779861</v>
      </c>
      <c r="AB229" s="225">
        <v>16.423499723836212</v>
      </c>
      <c r="AC229" s="225">
        <v>14.098945171456448</v>
      </c>
      <c r="AD229" s="225">
        <v>18.183200059532439</v>
      </c>
    </row>
    <row r="230" spans="1:30" x14ac:dyDescent="0.25">
      <c r="A230" s="93" t="s">
        <v>5396</v>
      </c>
      <c r="B230" s="184">
        <v>0.18043478260869567</v>
      </c>
      <c r="C230" s="184">
        <v>0.48623188405797102</v>
      </c>
      <c r="D230" s="184">
        <v>4.710144927536232E-2</v>
      </c>
      <c r="E230" s="184">
        <v>0.28623188405797101</v>
      </c>
      <c r="F230" s="183">
        <v>1</v>
      </c>
      <c r="G230" s="187">
        <v>1380</v>
      </c>
      <c r="H230" s="93"/>
      <c r="I230" s="184">
        <v>0.161</v>
      </c>
      <c r="J230" s="184">
        <v>0.20200000000000001</v>
      </c>
      <c r="K230" s="184">
        <v>0.46</v>
      </c>
      <c r="L230" s="184">
        <v>0.51300000000000001</v>
      </c>
      <c r="M230" s="184">
        <v>3.6999999999999998E-2</v>
      </c>
      <c r="N230" s="184">
        <v>0.06</v>
      </c>
      <c r="O230" s="184">
        <v>0.26300000000000001</v>
      </c>
      <c r="P230" s="184">
        <v>0.311</v>
      </c>
      <c r="Q230" s="93"/>
      <c r="R230" s="225">
        <v>28.991275435497901</v>
      </c>
      <c r="S230" s="225">
        <v>75.50381715413809</v>
      </c>
      <c r="T230" s="225">
        <v>8.0084546153009306</v>
      </c>
      <c r="U230" s="225">
        <v>42.979500191471004</v>
      </c>
      <c r="V230" s="225"/>
      <c r="W230" s="225">
        <v>25.390270473264415</v>
      </c>
      <c r="X230" s="225">
        <v>32.592280397731386</v>
      </c>
      <c r="Y230" s="225">
        <v>69.790823790788281</v>
      </c>
      <c r="Z230" s="225">
        <v>81.2168105174879</v>
      </c>
      <c r="AA230" s="225">
        <v>6.0615345916509291</v>
      </c>
      <c r="AB230" s="225">
        <v>9.9553746389509321</v>
      </c>
      <c r="AC230" s="225">
        <v>38.740934833257448</v>
      </c>
      <c r="AD230" s="225">
        <v>47.21806554968456</v>
      </c>
    </row>
    <row r="231" spans="1:30" x14ac:dyDescent="0.25">
      <c r="A231" s="93" t="s">
        <v>5397</v>
      </c>
      <c r="B231" s="184" t="s">
        <v>143</v>
      </c>
      <c r="C231" s="184">
        <v>0.3280224929709466</v>
      </c>
      <c r="D231" s="184">
        <v>0.30740393626991563</v>
      </c>
      <c r="E231" s="184">
        <v>0.36457357075913777</v>
      </c>
      <c r="F231" s="183">
        <v>1</v>
      </c>
      <c r="G231" s="187">
        <v>1067</v>
      </c>
      <c r="H231" s="93"/>
      <c r="I231" s="184" t="s">
        <v>143</v>
      </c>
      <c r="J231" s="184" t="s">
        <v>143</v>
      </c>
      <c r="K231" s="184">
        <v>0.30099999999999999</v>
      </c>
      <c r="L231" s="184">
        <v>0.35699999999999998</v>
      </c>
      <c r="M231" s="184">
        <v>0.28000000000000003</v>
      </c>
      <c r="N231" s="184">
        <v>0.33600000000000002</v>
      </c>
      <c r="O231" s="184">
        <v>0.33600000000000002</v>
      </c>
      <c r="P231" s="184">
        <v>0.39400000000000002</v>
      </c>
      <c r="Q231" s="93"/>
      <c r="R231" s="225" t="s">
        <v>143</v>
      </c>
      <c r="S231" s="225">
        <v>25.171206823490806</v>
      </c>
      <c r="T231" s="225">
        <v>23.767793933853945</v>
      </c>
      <c r="U231" s="225">
        <v>27.219282875792455</v>
      </c>
      <c r="V231" s="225"/>
      <c r="W231" s="225" t="s">
        <v>143</v>
      </c>
      <c r="X231" s="225" t="s">
        <v>143</v>
      </c>
      <c r="Y231" s="225">
        <v>22.534109929027196</v>
      </c>
      <c r="Z231" s="225">
        <v>27.808303717954416</v>
      </c>
      <c r="AA231" s="225">
        <v>21.195574453416931</v>
      </c>
      <c r="AB231" s="225">
        <v>26.340013414290958</v>
      </c>
      <c r="AC231" s="225">
        <v>24.51434092305723</v>
      </c>
      <c r="AD231" s="225">
        <v>29.924224828527681</v>
      </c>
    </row>
    <row r="232" spans="1:30" x14ac:dyDescent="0.25">
      <c r="A232" s="93" t="s">
        <v>5398</v>
      </c>
      <c r="B232" s="184" t="s">
        <v>143</v>
      </c>
      <c r="C232" s="184">
        <v>0.51157662624035283</v>
      </c>
      <c r="D232" s="184">
        <v>8.4895259095920619E-2</v>
      </c>
      <c r="E232" s="184">
        <v>0.40352811466372657</v>
      </c>
      <c r="F232" s="183">
        <v>1</v>
      </c>
      <c r="G232" s="187">
        <v>907</v>
      </c>
      <c r="H232" s="93"/>
      <c r="I232" s="184" t="s">
        <v>143</v>
      </c>
      <c r="J232" s="184" t="s">
        <v>143</v>
      </c>
      <c r="K232" s="184">
        <v>0.47899999999999998</v>
      </c>
      <c r="L232" s="184">
        <v>0.54400000000000004</v>
      </c>
      <c r="M232" s="184">
        <v>6.8000000000000005E-2</v>
      </c>
      <c r="N232" s="184">
        <v>0.105</v>
      </c>
      <c r="O232" s="184">
        <v>0.372</v>
      </c>
      <c r="P232" s="184">
        <v>0.436</v>
      </c>
      <c r="Q232" s="93"/>
      <c r="R232" s="225" t="s">
        <v>143</v>
      </c>
      <c r="S232" s="225">
        <v>71.723007751712288</v>
      </c>
      <c r="T232" s="225">
        <v>13.65666296233535</v>
      </c>
      <c r="U232" s="225">
        <v>55.049345417663375</v>
      </c>
      <c r="V232" s="225"/>
      <c r="W232" s="225" t="s">
        <v>143</v>
      </c>
      <c r="X232" s="225" t="s">
        <v>143</v>
      </c>
      <c r="Y232" s="225">
        <v>65.196879943742815</v>
      </c>
      <c r="Z232" s="225">
        <v>78.249135559681761</v>
      </c>
      <c r="AA232" s="225">
        <v>10.606273442278013</v>
      </c>
      <c r="AB232" s="225">
        <v>16.707052482392687</v>
      </c>
      <c r="AC232" s="225">
        <v>49.409493671899369</v>
      </c>
      <c r="AD232" s="225">
        <v>60.68919716342738</v>
      </c>
    </row>
    <row r="233" spans="1:30" x14ac:dyDescent="0.25">
      <c r="A233" s="93" t="s">
        <v>5399</v>
      </c>
      <c r="B233" s="184">
        <v>6.5855404438081605E-2</v>
      </c>
      <c r="C233" s="184">
        <v>0.506084466714388</v>
      </c>
      <c r="D233" s="184">
        <v>0.24337866857551896</v>
      </c>
      <c r="E233" s="184">
        <v>0.18468146027201146</v>
      </c>
      <c r="F233" s="183">
        <v>1</v>
      </c>
      <c r="G233" s="187">
        <v>1397</v>
      </c>
      <c r="H233" s="93"/>
      <c r="I233" s="184">
        <v>5.3999999999999999E-2</v>
      </c>
      <c r="J233" s="184">
        <v>0.08</v>
      </c>
      <c r="K233" s="184">
        <v>0.48</v>
      </c>
      <c r="L233" s="184">
        <v>0.53200000000000003</v>
      </c>
      <c r="M233" s="184">
        <v>0.222</v>
      </c>
      <c r="N233" s="184">
        <v>0.26700000000000002</v>
      </c>
      <c r="O233" s="184">
        <v>0.16500000000000001</v>
      </c>
      <c r="P233" s="184">
        <v>0.20599999999999999</v>
      </c>
      <c r="Q233" s="93"/>
      <c r="R233" s="225">
        <v>4.371930118942787</v>
      </c>
      <c r="S233" s="225">
        <v>33.34764179612398</v>
      </c>
      <c r="T233" s="225">
        <v>16.102973612695141</v>
      </c>
      <c r="U233" s="225">
        <v>12.124075677355556</v>
      </c>
      <c r="V233" s="225"/>
      <c r="W233" s="225">
        <v>3.4785518808339511</v>
      </c>
      <c r="X233" s="225">
        <v>5.265308357051623</v>
      </c>
      <c r="Y233" s="225">
        <v>30.889474183688719</v>
      </c>
      <c r="Z233" s="225">
        <v>35.805809408559242</v>
      </c>
      <c r="AA233" s="225">
        <v>14.39129314805373</v>
      </c>
      <c r="AB233" s="225">
        <v>17.814654077336552</v>
      </c>
      <c r="AC233" s="225">
        <v>10.644644192825846</v>
      </c>
      <c r="AD233" s="225">
        <v>13.603507161885267</v>
      </c>
    </row>
    <row r="234" spans="1:30" x14ac:dyDescent="0.25">
      <c r="A234" s="93" t="s">
        <v>5400</v>
      </c>
      <c r="B234" s="184">
        <v>0.26437941473259335</v>
      </c>
      <c r="C234" s="184">
        <v>0.60595358224016149</v>
      </c>
      <c r="D234" s="184">
        <v>3.7840565085771945E-2</v>
      </c>
      <c r="E234" s="184">
        <v>9.1826437941473257E-2</v>
      </c>
      <c r="F234" s="183">
        <v>1</v>
      </c>
      <c r="G234" s="187">
        <v>1982</v>
      </c>
      <c r="H234" s="93"/>
      <c r="I234" s="184">
        <v>0.245</v>
      </c>
      <c r="J234" s="184">
        <v>0.28399999999999997</v>
      </c>
      <c r="K234" s="184">
        <v>0.58399999999999996</v>
      </c>
      <c r="L234" s="184">
        <v>0.627</v>
      </c>
      <c r="M234" s="184">
        <v>0.03</v>
      </c>
      <c r="N234" s="184">
        <v>4.7E-2</v>
      </c>
      <c r="O234" s="184">
        <v>0.08</v>
      </c>
      <c r="P234" s="184">
        <v>0.105</v>
      </c>
      <c r="Q234" s="93"/>
      <c r="R234" s="225">
        <v>46.086709538052787</v>
      </c>
      <c r="S234" s="225">
        <v>100.88391642970855</v>
      </c>
      <c r="T234" s="225">
        <v>6.1850351784501498</v>
      </c>
      <c r="U234" s="225">
        <v>15.468927308833916</v>
      </c>
      <c r="V234" s="225"/>
      <c r="W234" s="225">
        <v>42.140627320060332</v>
      </c>
      <c r="X234" s="225">
        <v>50.032791756045242</v>
      </c>
      <c r="Y234" s="225">
        <v>95.178248378174857</v>
      </c>
      <c r="Z234" s="225">
        <v>106.58958448124224</v>
      </c>
      <c r="AA234" s="225">
        <v>4.7852299421617541</v>
      </c>
      <c r="AB234" s="225">
        <v>7.5848404147385455</v>
      </c>
      <c r="AC234" s="225">
        <v>13.221526276591852</v>
      </c>
      <c r="AD234" s="225">
        <v>17.716328341075979</v>
      </c>
    </row>
    <row r="235" spans="1:30" x14ac:dyDescent="0.25">
      <c r="A235" s="93" t="s">
        <v>5401</v>
      </c>
      <c r="B235" s="184" t="s">
        <v>143</v>
      </c>
      <c r="C235" s="184">
        <v>0.49112801013941698</v>
      </c>
      <c r="D235" s="184">
        <v>0.34980988593155893</v>
      </c>
      <c r="E235" s="184">
        <v>0.15906210392902409</v>
      </c>
      <c r="F235" s="183">
        <v>1</v>
      </c>
      <c r="G235" s="187">
        <v>1578</v>
      </c>
      <c r="H235" s="93"/>
      <c r="I235" s="184" t="s">
        <v>143</v>
      </c>
      <c r="J235" s="184" t="s">
        <v>143</v>
      </c>
      <c r="K235" s="184">
        <v>0.46700000000000003</v>
      </c>
      <c r="L235" s="184">
        <v>0.51600000000000001</v>
      </c>
      <c r="M235" s="184">
        <v>0.32700000000000001</v>
      </c>
      <c r="N235" s="184">
        <v>0.374</v>
      </c>
      <c r="O235" s="184">
        <v>0.14199999999999999</v>
      </c>
      <c r="P235" s="184">
        <v>0.17799999999999999</v>
      </c>
      <c r="Q235" s="93"/>
      <c r="R235" s="225" t="s">
        <v>143</v>
      </c>
      <c r="S235" s="225">
        <v>36.754740096939194</v>
      </c>
      <c r="T235" s="225">
        <v>26.266233196215644</v>
      </c>
      <c r="U235" s="225">
        <v>11.84111788455305</v>
      </c>
      <c r="V235" s="225"/>
      <c r="W235" s="225" t="s">
        <v>143</v>
      </c>
      <c r="X235" s="225" t="s">
        <v>143</v>
      </c>
      <c r="Y235" s="225">
        <v>34.16701238809685</v>
      </c>
      <c r="Z235" s="225">
        <v>39.342467805781538</v>
      </c>
      <c r="AA235" s="225">
        <v>24.075021546637984</v>
      </c>
      <c r="AB235" s="225">
        <v>28.457444845793304</v>
      </c>
      <c r="AC235" s="225">
        <v>10.376204606863418</v>
      </c>
      <c r="AD235" s="225">
        <v>13.306031162242682</v>
      </c>
    </row>
    <row r="236" spans="1:30" x14ac:dyDescent="0.25">
      <c r="A236" s="93" t="s">
        <v>5402</v>
      </c>
      <c r="B236" s="184" t="s">
        <v>143</v>
      </c>
      <c r="C236" s="184">
        <v>0.74492099322799099</v>
      </c>
      <c r="D236" s="184">
        <v>9.3115124153498874E-2</v>
      </c>
      <c r="E236" s="184">
        <v>0.16196388261851016</v>
      </c>
      <c r="F236" s="183">
        <v>1</v>
      </c>
      <c r="G236" s="187">
        <v>1772</v>
      </c>
      <c r="H236" s="93"/>
      <c r="I236" s="184" t="s">
        <v>143</v>
      </c>
      <c r="J236" s="184" t="s">
        <v>143</v>
      </c>
      <c r="K236" s="184">
        <v>0.72399999999999998</v>
      </c>
      <c r="L236" s="184">
        <v>0.76500000000000001</v>
      </c>
      <c r="M236" s="184">
        <v>0.08</v>
      </c>
      <c r="N236" s="184">
        <v>0.108</v>
      </c>
      <c r="O236" s="184">
        <v>0.14599999999999999</v>
      </c>
      <c r="P236" s="184">
        <v>0.18</v>
      </c>
      <c r="Q236" s="93"/>
      <c r="R236" s="225" t="s">
        <v>143</v>
      </c>
      <c r="S236" s="225">
        <v>136.29830227949083</v>
      </c>
      <c r="T236" s="225">
        <v>20.057829212181424</v>
      </c>
      <c r="U236" s="225">
        <v>30.063214082496206</v>
      </c>
      <c r="V236" s="225"/>
      <c r="W236" s="225" t="s">
        <v>143</v>
      </c>
      <c r="X236" s="225" t="s">
        <v>143</v>
      </c>
      <c r="Y236" s="225">
        <v>128.94538716865083</v>
      </c>
      <c r="Z236" s="225">
        <v>143.65121739033083</v>
      </c>
      <c r="AA236" s="225">
        <v>16.997289434865767</v>
      </c>
      <c r="AB236" s="225">
        <v>23.118368989497082</v>
      </c>
      <c r="AC236" s="225">
        <v>26.585046263979642</v>
      </c>
      <c r="AD236" s="225">
        <v>33.54138190101277</v>
      </c>
    </row>
    <row r="237" spans="1:30" x14ac:dyDescent="0.25">
      <c r="A237" s="93" t="s">
        <v>5403</v>
      </c>
      <c r="B237" s="184">
        <v>6.9255503339104629E-2</v>
      </c>
      <c r="C237" s="184">
        <v>0.56616373979718027</v>
      </c>
      <c r="D237" s="184">
        <v>0.22235963393519664</v>
      </c>
      <c r="E237" s="184">
        <v>0.14222112292851843</v>
      </c>
      <c r="F237" s="183">
        <v>0.99999999999999989</v>
      </c>
      <c r="G237" s="187">
        <v>4043</v>
      </c>
      <c r="H237" s="93"/>
      <c r="I237" s="184">
        <v>6.2E-2</v>
      </c>
      <c r="J237" s="184">
        <v>7.6999999999999999E-2</v>
      </c>
      <c r="K237" s="184">
        <v>0.55100000000000005</v>
      </c>
      <c r="L237" s="184">
        <v>0.58099999999999996</v>
      </c>
      <c r="M237" s="184">
        <v>0.21</v>
      </c>
      <c r="N237" s="184">
        <v>0.23499999999999999</v>
      </c>
      <c r="O237" s="184">
        <v>0.13200000000000001</v>
      </c>
      <c r="P237" s="184">
        <v>0.153</v>
      </c>
      <c r="Q237" s="93"/>
      <c r="R237" s="225">
        <v>5.1149213729094729</v>
      </c>
      <c r="S237" s="225">
        <v>39.266312450136311</v>
      </c>
      <c r="T237" s="225">
        <v>14.875187480043474</v>
      </c>
      <c r="U237" s="225">
        <v>10.011393006603997</v>
      </c>
      <c r="V237" s="225"/>
      <c r="W237" s="225">
        <v>4.5157983376885316</v>
      </c>
      <c r="X237" s="225">
        <v>5.7140444081304143</v>
      </c>
      <c r="Y237" s="225">
        <v>37.657693083292081</v>
      </c>
      <c r="Z237" s="225">
        <v>40.874931816980542</v>
      </c>
      <c r="AA237" s="225">
        <v>13.902801533456213</v>
      </c>
      <c r="AB237" s="225">
        <v>15.847573426630735</v>
      </c>
      <c r="AC237" s="225">
        <v>9.1930852659104829</v>
      </c>
      <c r="AD237" s="225">
        <v>10.829700747297512</v>
      </c>
    </row>
    <row r="238" spans="1:30" x14ac:dyDescent="0.25">
      <c r="A238" s="93" t="s">
        <v>5404</v>
      </c>
      <c r="B238" s="184">
        <v>0.27327502429543243</v>
      </c>
      <c r="C238" s="184">
        <v>0.60505344995140908</v>
      </c>
      <c r="D238" s="184">
        <v>3.5762876579203108E-2</v>
      </c>
      <c r="E238" s="184">
        <v>8.5908649173955298E-2</v>
      </c>
      <c r="F238" s="183">
        <v>1</v>
      </c>
      <c r="G238" s="187">
        <v>5145</v>
      </c>
      <c r="H238" s="93"/>
      <c r="I238" s="184">
        <v>0.26100000000000001</v>
      </c>
      <c r="J238" s="184">
        <v>0.28599999999999998</v>
      </c>
      <c r="K238" s="184">
        <v>0.59199999999999997</v>
      </c>
      <c r="L238" s="184">
        <v>0.61799999999999999</v>
      </c>
      <c r="M238" s="184">
        <v>3.1E-2</v>
      </c>
      <c r="N238" s="184">
        <v>4.1000000000000002E-2</v>
      </c>
      <c r="O238" s="184">
        <v>7.9000000000000001E-2</v>
      </c>
      <c r="P238" s="184">
        <v>9.4E-2</v>
      </c>
      <c r="Q238" s="93"/>
      <c r="R238" s="225">
        <v>51.281294313150738</v>
      </c>
      <c r="S238" s="225">
        <v>104.11929245464358</v>
      </c>
      <c r="T238" s="225">
        <v>5.0560849279178193</v>
      </c>
      <c r="U238" s="225">
        <v>15.191950039464668</v>
      </c>
      <c r="V238" s="225"/>
      <c r="W238" s="225">
        <v>48.600753716184045</v>
      </c>
      <c r="X238" s="225">
        <v>53.961834910117432</v>
      </c>
      <c r="Y238" s="225">
        <v>100.46167973339084</v>
      </c>
      <c r="Z238" s="225">
        <v>107.77690517589633</v>
      </c>
      <c r="AA238" s="225">
        <v>4.3255154567054737</v>
      </c>
      <c r="AB238" s="225">
        <v>5.7866543991301649</v>
      </c>
      <c r="AC238" s="225">
        <v>13.775639587327877</v>
      </c>
      <c r="AD238" s="225">
        <v>16.60826049160146</v>
      </c>
    </row>
    <row r="239" spans="1:30" x14ac:dyDescent="0.25">
      <c r="A239" s="93" t="s">
        <v>5405</v>
      </c>
      <c r="B239" s="184" t="s">
        <v>143</v>
      </c>
      <c r="C239" s="184">
        <v>0.54988726042841041</v>
      </c>
      <c r="D239" s="184">
        <v>0.31961668545659527</v>
      </c>
      <c r="E239" s="184">
        <v>0.13049605411499438</v>
      </c>
      <c r="F239" s="183">
        <v>1</v>
      </c>
      <c r="G239" s="187">
        <v>3548</v>
      </c>
      <c r="H239" s="93"/>
      <c r="I239" s="184" t="s">
        <v>143</v>
      </c>
      <c r="J239" s="184" t="s">
        <v>143</v>
      </c>
      <c r="K239" s="184">
        <v>0.53300000000000003</v>
      </c>
      <c r="L239" s="184">
        <v>0.56599999999999995</v>
      </c>
      <c r="M239" s="184">
        <v>0.30399999999999999</v>
      </c>
      <c r="N239" s="184">
        <v>0.33500000000000002</v>
      </c>
      <c r="O239" s="184">
        <v>0.12</v>
      </c>
      <c r="P239" s="184">
        <v>0.14199999999999999</v>
      </c>
      <c r="Q239" s="93"/>
      <c r="R239" s="225" t="s">
        <v>143</v>
      </c>
      <c r="S239" s="225">
        <v>34.019763253152732</v>
      </c>
      <c r="T239" s="225">
        <v>19.13247239119617</v>
      </c>
      <c r="U239" s="225">
        <v>8.0077277335112989</v>
      </c>
      <c r="V239" s="225"/>
      <c r="W239" s="225" t="s">
        <v>143</v>
      </c>
      <c r="X239" s="225" t="s">
        <v>143</v>
      </c>
      <c r="Y239" s="225">
        <v>32.510174249411712</v>
      </c>
      <c r="Z239" s="225">
        <v>35.529352256893752</v>
      </c>
      <c r="AA239" s="225">
        <v>18.018894398866451</v>
      </c>
      <c r="AB239" s="225">
        <v>20.24605038352589</v>
      </c>
      <c r="AC239" s="225">
        <v>7.2783124240250778</v>
      </c>
      <c r="AD239" s="225">
        <v>8.7371430429975199</v>
      </c>
    </row>
    <row r="240" spans="1:30" x14ac:dyDescent="0.25">
      <c r="A240" s="93" t="s">
        <v>5406</v>
      </c>
      <c r="B240" s="184" t="s">
        <v>143</v>
      </c>
      <c r="C240" s="184">
        <v>0.80979765708200213</v>
      </c>
      <c r="D240" s="184">
        <v>6.1980830670926516E-2</v>
      </c>
      <c r="E240" s="184">
        <v>0.12822151224707135</v>
      </c>
      <c r="F240" s="183">
        <v>1</v>
      </c>
      <c r="G240" s="187">
        <v>4695</v>
      </c>
      <c r="H240" s="93"/>
      <c r="I240" s="184" t="s">
        <v>143</v>
      </c>
      <c r="J240" s="184" t="s">
        <v>143</v>
      </c>
      <c r="K240" s="184">
        <v>0.79800000000000004</v>
      </c>
      <c r="L240" s="184">
        <v>0.82099999999999995</v>
      </c>
      <c r="M240" s="184">
        <v>5.5E-2</v>
      </c>
      <c r="N240" s="184">
        <v>6.9000000000000006E-2</v>
      </c>
      <c r="O240" s="184">
        <v>0.11899999999999999</v>
      </c>
      <c r="P240" s="184">
        <v>0.13800000000000001</v>
      </c>
      <c r="Q240" s="93"/>
      <c r="R240" s="225" t="s">
        <v>143</v>
      </c>
      <c r="S240" s="225">
        <v>150.22234120605091</v>
      </c>
      <c r="T240" s="225">
        <v>11.41779017818439</v>
      </c>
      <c r="U240" s="225">
        <v>23.713252463079996</v>
      </c>
      <c r="V240" s="225"/>
      <c r="W240" s="225" t="s">
        <v>143</v>
      </c>
      <c r="X240" s="225" t="s">
        <v>143</v>
      </c>
      <c r="Y240" s="225">
        <v>145.4472184435011</v>
      </c>
      <c r="Z240" s="225">
        <v>154.99746396860073</v>
      </c>
      <c r="AA240" s="225">
        <v>10.105917658898187</v>
      </c>
      <c r="AB240" s="225">
        <v>12.729662697470593</v>
      </c>
      <c r="AC240" s="225">
        <v>21.81895162778077</v>
      </c>
      <c r="AD240" s="225">
        <v>25.607553298379223</v>
      </c>
    </row>
    <row r="241" spans="1:30" x14ac:dyDescent="0.25">
      <c r="A241" s="93" t="s">
        <v>5407</v>
      </c>
      <c r="B241" s="184">
        <v>4.72972972972973E-2</v>
      </c>
      <c r="C241" s="184">
        <v>0.48745173745173748</v>
      </c>
      <c r="D241" s="184">
        <v>0.27799227799227799</v>
      </c>
      <c r="E241" s="184">
        <v>0.18725868725868725</v>
      </c>
      <c r="F241" s="183">
        <v>1</v>
      </c>
      <c r="G241" s="187">
        <v>1036</v>
      </c>
      <c r="H241" s="93"/>
      <c r="I241" s="184">
        <v>3.5999999999999997E-2</v>
      </c>
      <c r="J241" s="184">
        <v>6.2E-2</v>
      </c>
      <c r="K241" s="184">
        <v>0.45700000000000002</v>
      </c>
      <c r="L241" s="184">
        <v>0.51800000000000002</v>
      </c>
      <c r="M241" s="184">
        <v>0.252</v>
      </c>
      <c r="N241" s="184">
        <v>0.30599999999999999</v>
      </c>
      <c r="O241" s="184">
        <v>0.16500000000000001</v>
      </c>
      <c r="P241" s="184">
        <v>0.21199999999999999</v>
      </c>
      <c r="Q241" s="93"/>
      <c r="R241" s="225">
        <v>3.4637102001921072</v>
      </c>
      <c r="S241" s="225">
        <v>32.666586579648204</v>
      </c>
      <c r="T241" s="225">
        <v>18.76372433850387</v>
      </c>
      <c r="U241" s="225">
        <v>12.433232083117288</v>
      </c>
      <c r="V241" s="225"/>
      <c r="W241" s="225">
        <v>2.4938713441383173</v>
      </c>
      <c r="X241" s="225">
        <v>4.433549056245897</v>
      </c>
      <c r="Y241" s="225">
        <v>29.817444292918399</v>
      </c>
      <c r="Z241" s="225">
        <v>35.515728866378005</v>
      </c>
      <c r="AA241" s="225">
        <v>16.596624740892249</v>
      </c>
      <c r="AB241" s="225">
        <v>20.930823936115491</v>
      </c>
      <c r="AC241" s="225">
        <v>10.683630162353161</v>
      </c>
      <c r="AD241" s="225">
        <v>14.182834003881414</v>
      </c>
    </row>
    <row r="242" spans="1:30" x14ac:dyDescent="0.25">
      <c r="A242" s="93" t="s">
        <v>5408</v>
      </c>
      <c r="B242" s="184">
        <v>0.23512946116165151</v>
      </c>
      <c r="C242" s="184">
        <v>0.57802659202239326</v>
      </c>
      <c r="D242" s="184">
        <v>5.5283414975507345E-2</v>
      </c>
      <c r="E242" s="184">
        <v>0.13156053184044786</v>
      </c>
      <c r="F242" s="183">
        <v>1</v>
      </c>
      <c r="G242" s="187">
        <v>1429</v>
      </c>
      <c r="H242" s="93"/>
      <c r="I242" s="184">
        <v>0.214</v>
      </c>
      <c r="J242" s="184">
        <v>0.25800000000000001</v>
      </c>
      <c r="K242" s="184">
        <v>0.55200000000000005</v>
      </c>
      <c r="L242" s="184">
        <v>0.60299999999999998</v>
      </c>
      <c r="M242" s="184">
        <v>4.4999999999999998E-2</v>
      </c>
      <c r="N242" s="184">
        <v>6.8000000000000005E-2</v>
      </c>
      <c r="O242" s="184">
        <v>0.115</v>
      </c>
      <c r="P242" s="184">
        <v>0.15</v>
      </c>
      <c r="Q242" s="93"/>
      <c r="R242" s="225">
        <v>40.24341160966987</v>
      </c>
      <c r="S242" s="225">
        <v>86.641426992386258</v>
      </c>
      <c r="T242" s="225">
        <v>8.7759277023866353</v>
      </c>
      <c r="U242" s="225">
        <v>19.409858499734995</v>
      </c>
      <c r="V242" s="225"/>
      <c r="W242" s="225">
        <v>35.940313744763074</v>
      </c>
      <c r="X242" s="225">
        <v>44.546509474576666</v>
      </c>
      <c r="Y242" s="225">
        <v>80.732731020104865</v>
      </c>
      <c r="Z242" s="225">
        <v>92.550122964667651</v>
      </c>
      <c r="AA242" s="225">
        <v>6.8406844472247172</v>
      </c>
      <c r="AB242" s="225">
        <v>10.711170957548553</v>
      </c>
      <c r="AC242" s="225">
        <v>16.635264031596598</v>
      </c>
      <c r="AD242" s="225">
        <v>22.184452967873391</v>
      </c>
    </row>
    <row r="243" spans="1:30" x14ac:dyDescent="0.25">
      <c r="A243" s="93" t="s">
        <v>5409</v>
      </c>
      <c r="B243" s="184" t="s">
        <v>143</v>
      </c>
      <c r="C243" s="184">
        <v>0.42877906976744184</v>
      </c>
      <c r="D243" s="184">
        <v>0.34520348837209303</v>
      </c>
      <c r="E243" s="184">
        <v>0.22601744186046513</v>
      </c>
      <c r="F243" s="183">
        <v>1</v>
      </c>
      <c r="G243" s="187">
        <v>1376</v>
      </c>
      <c r="H243" s="93"/>
      <c r="I243" s="184" t="s">
        <v>143</v>
      </c>
      <c r="J243" s="184" t="s">
        <v>143</v>
      </c>
      <c r="K243" s="184">
        <v>0.40300000000000002</v>
      </c>
      <c r="L243" s="184">
        <v>0.45500000000000002</v>
      </c>
      <c r="M243" s="184">
        <v>0.32100000000000001</v>
      </c>
      <c r="N243" s="184">
        <v>0.371</v>
      </c>
      <c r="O243" s="184">
        <v>0.20499999999999999</v>
      </c>
      <c r="P243" s="184">
        <v>0.249</v>
      </c>
      <c r="Q243" s="93"/>
      <c r="R243" s="225" t="s">
        <v>143</v>
      </c>
      <c r="S243" s="225">
        <v>40.204615948520498</v>
      </c>
      <c r="T243" s="225">
        <v>32.266660353105472</v>
      </c>
      <c r="U243" s="225">
        <v>21.030690369934419</v>
      </c>
      <c r="V243" s="225"/>
      <c r="W243" s="225" t="s">
        <v>143</v>
      </c>
      <c r="X243" s="225" t="s">
        <v>143</v>
      </c>
      <c r="Y243" s="225">
        <v>36.960428173350735</v>
      </c>
      <c r="Z243" s="225">
        <v>43.448803723690261</v>
      </c>
      <c r="AA243" s="225">
        <v>29.36488836383721</v>
      </c>
      <c r="AB243" s="225">
        <v>35.168432342373734</v>
      </c>
      <c r="AC243" s="225">
        <v>18.693309925304149</v>
      </c>
      <c r="AD243" s="225">
        <v>23.368070814564689</v>
      </c>
    </row>
    <row r="244" spans="1:30" x14ac:dyDescent="0.25">
      <c r="A244" s="93" t="s">
        <v>5410</v>
      </c>
      <c r="B244" s="184" t="s">
        <v>143</v>
      </c>
      <c r="C244" s="184">
        <v>0.69584569732937684</v>
      </c>
      <c r="D244" s="184">
        <v>8.234421364985163E-2</v>
      </c>
      <c r="E244" s="184">
        <v>0.22181008902077151</v>
      </c>
      <c r="F244" s="183">
        <v>1</v>
      </c>
      <c r="G244" s="187">
        <v>1348</v>
      </c>
      <c r="H244" s="93"/>
      <c r="I244" s="184" t="s">
        <v>143</v>
      </c>
      <c r="J244" s="184" t="s">
        <v>143</v>
      </c>
      <c r="K244" s="184">
        <v>0.67100000000000004</v>
      </c>
      <c r="L244" s="184">
        <v>0.72</v>
      </c>
      <c r="M244" s="184">
        <v>6.9000000000000006E-2</v>
      </c>
      <c r="N244" s="184">
        <v>9.8000000000000004E-2</v>
      </c>
      <c r="O244" s="184">
        <v>0.2</v>
      </c>
      <c r="P244" s="184">
        <v>0.245</v>
      </c>
      <c r="Q244" s="93"/>
      <c r="R244" s="225" t="s">
        <v>143</v>
      </c>
      <c r="S244" s="225">
        <v>141.30962585884853</v>
      </c>
      <c r="T244" s="225">
        <v>19.774273453685051</v>
      </c>
      <c r="U244" s="225">
        <v>44.981879005912333</v>
      </c>
      <c r="V244" s="225"/>
      <c r="W244" s="225" t="s">
        <v>143</v>
      </c>
      <c r="X244" s="225" t="s">
        <v>143</v>
      </c>
      <c r="Y244" s="225">
        <v>132.26633709397714</v>
      </c>
      <c r="Z244" s="225">
        <v>150.35291462371993</v>
      </c>
      <c r="AA244" s="225">
        <v>16.095567140967788</v>
      </c>
      <c r="AB244" s="225">
        <v>23.452979766402315</v>
      </c>
      <c r="AC244" s="225">
        <v>39.883195315696838</v>
      </c>
      <c r="AD244" s="225">
        <v>50.080562696127828</v>
      </c>
    </row>
    <row r="245" spans="1:30" x14ac:dyDescent="0.25">
      <c r="A245" s="93" t="s">
        <v>5411</v>
      </c>
      <c r="B245" s="184">
        <v>3.8894575230296824E-2</v>
      </c>
      <c r="C245" s="184">
        <v>0.5424769703172978</v>
      </c>
      <c r="D245" s="184">
        <v>0.31627430910951893</v>
      </c>
      <c r="E245" s="184">
        <v>0.10235414534288639</v>
      </c>
      <c r="F245" s="183">
        <v>1</v>
      </c>
      <c r="G245" s="187">
        <v>977</v>
      </c>
      <c r="H245" s="93"/>
      <c r="I245" s="184">
        <v>2.8000000000000001E-2</v>
      </c>
      <c r="J245" s="184">
        <v>5.2999999999999999E-2</v>
      </c>
      <c r="K245" s="184">
        <v>0.51100000000000001</v>
      </c>
      <c r="L245" s="184">
        <v>0.57299999999999995</v>
      </c>
      <c r="M245" s="184">
        <v>0.28799999999999998</v>
      </c>
      <c r="N245" s="184">
        <v>0.34599999999999997</v>
      </c>
      <c r="O245" s="184">
        <v>8.5000000000000006E-2</v>
      </c>
      <c r="P245" s="184">
        <v>0.123</v>
      </c>
      <c r="Q245" s="93"/>
      <c r="R245" s="225">
        <v>2.7959057117679125</v>
      </c>
      <c r="S245" s="225">
        <v>37.685365050318772</v>
      </c>
      <c r="T245" s="225">
        <v>21.356655812582034</v>
      </c>
      <c r="U245" s="225">
        <v>6.7292826989084098</v>
      </c>
      <c r="V245" s="225"/>
      <c r="W245" s="225">
        <v>1.9069363478631227</v>
      </c>
      <c r="X245" s="225">
        <v>3.6848750756727022</v>
      </c>
      <c r="Y245" s="225">
        <v>34.476947649213386</v>
      </c>
      <c r="Z245" s="225">
        <v>40.893782451424158</v>
      </c>
      <c r="AA245" s="225">
        <v>18.97537791928001</v>
      </c>
      <c r="AB245" s="225">
        <v>23.737933705884057</v>
      </c>
      <c r="AC245" s="225">
        <v>5.4103432899223618</v>
      </c>
      <c r="AD245" s="225">
        <v>8.0482221078944587</v>
      </c>
    </row>
    <row r="246" spans="1:30" x14ac:dyDescent="0.25">
      <c r="A246" s="93" t="s">
        <v>5412</v>
      </c>
      <c r="B246" s="184">
        <v>0.21840659340659341</v>
      </c>
      <c r="C246" s="184">
        <v>0.65865384615384615</v>
      </c>
      <c r="D246" s="184">
        <v>4.7390109890109888E-2</v>
      </c>
      <c r="E246" s="184">
        <v>7.5549450549450545E-2</v>
      </c>
      <c r="F246" s="183">
        <v>1</v>
      </c>
      <c r="G246" s="187">
        <v>1456</v>
      </c>
      <c r="H246" s="93"/>
      <c r="I246" s="184">
        <v>0.19800000000000001</v>
      </c>
      <c r="J246" s="184">
        <v>0.24</v>
      </c>
      <c r="K246" s="184">
        <v>0.63400000000000001</v>
      </c>
      <c r="L246" s="184">
        <v>0.68300000000000005</v>
      </c>
      <c r="M246" s="184">
        <v>3.7999999999999999E-2</v>
      </c>
      <c r="N246" s="184">
        <v>0.06</v>
      </c>
      <c r="O246" s="184">
        <v>6.3E-2</v>
      </c>
      <c r="P246" s="184">
        <v>0.09</v>
      </c>
      <c r="Q246" s="93"/>
      <c r="R246" s="225">
        <v>38.568101496776492</v>
      </c>
      <c r="S246" s="225">
        <v>95.41684535781269</v>
      </c>
      <c r="T246" s="225">
        <v>8.5079867187803977</v>
      </c>
      <c r="U246" s="225">
        <v>10.826200293563906</v>
      </c>
      <c r="V246" s="225"/>
      <c r="W246" s="225">
        <v>34.329029695081253</v>
      </c>
      <c r="X246" s="225">
        <v>42.807173298471731</v>
      </c>
      <c r="Y246" s="225">
        <v>89.377750910621813</v>
      </c>
      <c r="Z246" s="225">
        <v>101.45593980500357</v>
      </c>
      <c r="AA246" s="225">
        <v>6.5004738899821639</v>
      </c>
      <c r="AB246" s="225">
        <v>10.515499547578631</v>
      </c>
      <c r="AC246" s="225">
        <v>8.8030144086997097</v>
      </c>
      <c r="AD246" s="225">
        <v>12.849386178428102</v>
      </c>
    </row>
    <row r="247" spans="1:30" x14ac:dyDescent="0.25">
      <c r="A247" s="93" t="s">
        <v>5413</v>
      </c>
      <c r="B247" s="184" t="s">
        <v>143</v>
      </c>
      <c r="C247" s="184">
        <v>0.43158717748240816</v>
      </c>
      <c r="D247" s="184">
        <v>0.42220484753713838</v>
      </c>
      <c r="E247" s="184">
        <v>0.14620797498045349</v>
      </c>
      <c r="F247" s="183">
        <v>1</v>
      </c>
      <c r="G247" s="187">
        <v>1279</v>
      </c>
      <c r="H247" s="93"/>
      <c r="I247" s="184" t="s">
        <v>143</v>
      </c>
      <c r="J247" s="184" t="s">
        <v>143</v>
      </c>
      <c r="K247" s="184">
        <v>0.40500000000000003</v>
      </c>
      <c r="L247" s="184">
        <v>0.45900000000000002</v>
      </c>
      <c r="M247" s="184">
        <v>0.39500000000000002</v>
      </c>
      <c r="N247" s="184">
        <v>0.44900000000000001</v>
      </c>
      <c r="O247" s="184">
        <v>0.128</v>
      </c>
      <c r="P247" s="184">
        <v>0.16700000000000001</v>
      </c>
      <c r="Q247" s="93"/>
      <c r="R247" s="225" t="s">
        <v>143</v>
      </c>
      <c r="S247" s="225">
        <v>39.921980678330698</v>
      </c>
      <c r="T247" s="225">
        <v>40.072388789024238</v>
      </c>
      <c r="U247" s="225">
        <v>13.41629115570079</v>
      </c>
      <c r="V247" s="225"/>
      <c r="W247" s="225" t="s">
        <v>143</v>
      </c>
      <c r="X247" s="225" t="s">
        <v>143</v>
      </c>
      <c r="Y247" s="225">
        <v>36.591563694551844</v>
      </c>
      <c r="Z247" s="225">
        <v>43.252397662109551</v>
      </c>
      <c r="AA247" s="225">
        <v>36.692484332708972</v>
      </c>
      <c r="AB247" s="225">
        <v>43.452293245339504</v>
      </c>
      <c r="AC247" s="225">
        <v>11.493342259480748</v>
      </c>
      <c r="AD247" s="225">
        <v>15.339240051920832</v>
      </c>
    </row>
    <row r="248" spans="1:30" x14ac:dyDescent="0.25">
      <c r="A248" s="93" t="s">
        <v>5414</v>
      </c>
      <c r="B248" s="184" t="s">
        <v>143</v>
      </c>
      <c r="C248" s="184">
        <v>0.84390862944162437</v>
      </c>
      <c r="D248" s="184">
        <v>7.9949238578680207E-2</v>
      </c>
      <c r="E248" s="184">
        <v>7.6142131979695438E-2</v>
      </c>
      <c r="F248" s="183">
        <v>1</v>
      </c>
      <c r="G248" s="187">
        <v>1576</v>
      </c>
      <c r="H248" s="93"/>
      <c r="I248" s="184" t="s">
        <v>143</v>
      </c>
      <c r="J248" s="184" t="s">
        <v>143</v>
      </c>
      <c r="K248" s="184">
        <v>0.82499999999999996</v>
      </c>
      <c r="L248" s="184">
        <v>0.86099999999999999</v>
      </c>
      <c r="M248" s="184">
        <v>6.8000000000000005E-2</v>
      </c>
      <c r="N248" s="184">
        <v>9.4E-2</v>
      </c>
      <c r="O248" s="184">
        <v>6.4000000000000001E-2</v>
      </c>
      <c r="P248" s="184">
        <v>0.09</v>
      </c>
      <c r="Q248" s="93"/>
      <c r="R248" s="225" t="s">
        <v>143</v>
      </c>
      <c r="S248" s="225">
        <v>205.60864745941407</v>
      </c>
      <c r="T248" s="225">
        <v>23.232469811881963</v>
      </c>
      <c r="U248" s="225">
        <v>18.659603911664338</v>
      </c>
      <c r="V248" s="225"/>
      <c r="W248" s="225" t="s">
        <v>143</v>
      </c>
      <c r="X248" s="225" t="s">
        <v>143</v>
      </c>
      <c r="Y248" s="225">
        <v>194.55840958356123</v>
      </c>
      <c r="Z248" s="225">
        <v>216.65888533526692</v>
      </c>
      <c r="AA248" s="225">
        <v>19.175832505265863</v>
      </c>
      <c r="AB248" s="225">
        <v>27.289107118498062</v>
      </c>
      <c r="AC248" s="225">
        <v>15.320977159331141</v>
      </c>
      <c r="AD248" s="225">
        <v>21.998230663997532</v>
      </c>
    </row>
    <row r="249" spans="1:30" x14ac:dyDescent="0.25">
      <c r="A249" s="93" t="s">
        <v>5415</v>
      </c>
      <c r="B249" s="184">
        <v>8.485401459854014E-2</v>
      </c>
      <c r="C249" s="184">
        <v>0.61496350364963503</v>
      </c>
      <c r="D249" s="184">
        <v>0.19981751824817517</v>
      </c>
      <c r="E249" s="184">
        <v>0.10036496350364964</v>
      </c>
      <c r="F249" s="183">
        <v>1</v>
      </c>
      <c r="G249" s="187">
        <v>1096</v>
      </c>
      <c r="H249" s="93"/>
      <c r="I249" s="184">
        <v>7.0000000000000007E-2</v>
      </c>
      <c r="J249" s="184">
        <v>0.10299999999999999</v>
      </c>
      <c r="K249" s="184">
        <v>0.58599999999999997</v>
      </c>
      <c r="L249" s="184">
        <v>0.64300000000000002</v>
      </c>
      <c r="M249" s="184">
        <v>0.17699999999999999</v>
      </c>
      <c r="N249" s="184">
        <v>0.22500000000000001</v>
      </c>
      <c r="O249" s="184">
        <v>8.4000000000000005E-2</v>
      </c>
      <c r="P249" s="184">
        <v>0.12</v>
      </c>
      <c r="Q249" s="93"/>
      <c r="R249" s="225">
        <v>6.5098600937694044</v>
      </c>
      <c r="S249" s="225">
        <v>49.355060891717642</v>
      </c>
      <c r="T249" s="225">
        <v>16.004151236790456</v>
      </c>
      <c r="U249" s="225">
        <v>7.8241182046431241</v>
      </c>
      <c r="V249" s="225"/>
      <c r="W249" s="225">
        <v>5.1867796442577436</v>
      </c>
      <c r="X249" s="225">
        <v>7.8329405432810653</v>
      </c>
      <c r="Y249" s="225">
        <v>45.628932501882758</v>
      </c>
      <c r="Z249" s="225">
        <v>53.081189281552525</v>
      </c>
      <c r="AA249" s="225">
        <v>13.884489009539951</v>
      </c>
      <c r="AB249" s="225">
        <v>18.12381346404096</v>
      </c>
      <c r="AC249" s="225">
        <v>6.3619574202584532</v>
      </c>
      <c r="AD249" s="225">
        <v>9.2862789890277959</v>
      </c>
    </row>
    <row r="250" spans="1:30" x14ac:dyDescent="0.25">
      <c r="A250" s="93" t="s">
        <v>5416</v>
      </c>
      <c r="B250" s="184">
        <v>0.30155038759689923</v>
      </c>
      <c r="C250" s="184">
        <v>0.59147286821705425</v>
      </c>
      <c r="D250" s="184">
        <v>4.4961240310077519E-2</v>
      </c>
      <c r="E250" s="184">
        <v>6.2015503875968991E-2</v>
      </c>
      <c r="F250" s="183">
        <v>1</v>
      </c>
      <c r="G250" s="187">
        <v>1290</v>
      </c>
      <c r="H250" s="93"/>
      <c r="I250" s="184">
        <v>0.27700000000000002</v>
      </c>
      <c r="J250" s="184">
        <v>0.32700000000000001</v>
      </c>
      <c r="K250" s="184">
        <v>0.56399999999999995</v>
      </c>
      <c r="L250" s="184">
        <v>0.61799999999999999</v>
      </c>
      <c r="M250" s="184">
        <v>3.5000000000000003E-2</v>
      </c>
      <c r="N250" s="184">
        <v>5.8000000000000003E-2</v>
      </c>
      <c r="O250" s="184">
        <v>0.05</v>
      </c>
      <c r="P250" s="184">
        <v>7.6999999999999999E-2</v>
      </c>
      <c r="Q250" s="93"/>
      <c r="R250" s="225">
        <v>53.140963098605688</v>
      </c>
      <c r="S250" s="225">
        <v>99.693313823628898</v>
      </c>
      <c r="T250" s="225">
        <v>7.2567303646009655</v>
      </c>
      <c r="U250" s="225">
        <v>10.566928704761052</v>
      </c>
      <c r="V250" s="225"/>
      <c r="W250" s="225">
        <v>47.860029682758373</v>
      </c>
      <c r="X250" s="225">
        <v>58.421896514453003</v>
      </c>
      <c r="Y250" s="225">
        <v>92.619398862619406</v>
      </c>
      <c r="Z250" s="225">
        <v>106.76722878463839</v>
      </c>
      <c r="AA250" s="225">
        <v>5.3891338229358157</v>
      </c>
      <c r="AB250" s="225">
        <v>9.1243269062661163</v>
      </c>
      <c r="AC250" s="225">
        <v>8.2513483568315795</v>
      </c>
      <c r="AD250" s="225">
        <v>12.882509052690525</v>
      </c>
    </row>
    <row r="251" spans="1:30" x14ac:dyDescent="0.25">
      <c r="A251" s="93" t="s">
        <v>5417</v>
      </c>
      <c r="B251" s="184" t="s">
        <v>143</v>
      </c>
      <c r="C251" s="184">
        <v>0.56088560885608851</v>
      </c>
      <c r="D251" s="184">
        <v>0.34225092250922512</v>
      </c>
      <c r="E251" s="184">
        <v>9.6863468634686353E-2</v>
      </c>
      <c r="F251" s="183">
        <v>1</v>
      </c>
      <c r="G251" s="187">
        <v>1084</v>
      </c>
      <c r="H251" s="93"/>
      <c r="I251" s="184" t="s">
        <v>143</v>
      </c>
      <c r="J251" s="184" t="s">
        <v>143</v>
      </c>
      <c r="K251" s="184">
        <v>0.53100000000000003</v>
      </c>
      <c r="L251" s="184">
        <v>0.59</v>
      </c>
      <c r="M251" s="184">
        <v>0.315</v>
      </c>
      <c r="N251" s="184">
        <v>0.371</v>
      </c>
      <c r="O251" s="184">
        <v>8.1000000000000003E-2</v>
      </c>
      <c r="P251" s="184">
        <v>0.11600000000000001</v>
      </c>
      <c r="Q251" s="93"/>
      <c r="R251" s="225" t="s">
        <v>143</v>
      </c>
      <c r="S251" s="225">
        <v>44.527158888611183</v>
      </c>
      <c r="T251" s="225">
        <v>27.350506047586034</v>
      </c>
      <c r="U251" s="225">
        <v>7.6415126220291025</v>
      </c>
      <c r="V251" s="225"/>
      <c r="W251" s="225" t="s">
        <v>143</v>
      </c>
      <c r="X251" s="225" t="s">
        <v>143</v>
      </c>
      <c r="Y251" s="225">
        <v>40.987761981636552</v>
      </c>
      <c r="Z251" s="225">
        <v>48.066555795585813</v>
      </c>
      <c r="AA251" s="225">
        <v>24.567369703000853</v>
      </c>
      <c r="AB251" s="225">
        <v>30.133642392171215</v>
      </c>
      <c r="AC251" s="225">
        <v>6.1798714878751362</v>
      </c>
      <c r="AD251" s="225">
        <v>9.1031537561830689</v>
      </c>
    </row>
    <row r="252" spans="1:30" x14ac:dyDescent="0.25">
      <c r="A252" s="93" t="s">
        <v>5418</v>
      </c>
      <c r="B252" s="184" t="s">
        <v>143</v>
      </c>
      <c r="C252" s="184">
        <v>0.78856152512998268</v>
      </c>
      <c r="D252" s="184">
        <v>6.8457538994800698E-2</v>
      </c>
      <c r="E252" s="184">
        <v>0.14298093587521662</v>
      </c>
      <c r="F252" s="183">
        <v>1</v>
      </c>
      <c r="G252" s="187">
        <v>1154</v>
      </c>
      <c r="H252" s="93"/>
      <c r="I252" s="184" t="s">
        <v>143</v>
      </c>
      <c r="J252" s="184" t="s">
        <v>143</v>
      </c>
      <c r="K252" s="184">
        <v>0.76400000000000001</v>
      </c>
      <c r="L252" s="184">
        <v>0.81100000000000005</v>
      </c>
      <c r="M252" s="184">
        <v>5.5E-2</v>
      </c>
      <c r="N252" s="184">
        <v>8.5000000000000006E-2</v>
      </c>
      <c r="O252" s="184">
        <v>0.124</v>
      </c>
      <c r="P252" s="184">
        <v>0.16400000000000001</v>
      </c>
      <c r="Q252" s="93"/>
      <c r="R252" s="225" t="s">
        <v>143</v>
      </c>
      <c r="S252" s="225">
        <v>143.94322306164338</v>
      </c>
      <c r="T252" s="225">
        <v>15.690024678950664</v>
      </c>
      <c r="U252" s="225">
        <v>26.37305823840568</v>
      </c>
      <c r="V252" s="225"/>
      <c r="W252" s="225" t="s">
        <v>143</v>
      </c>
      <c r="X252" s="225" t="s">
        <v>143</v>
      </c>
      <c r="Y252" s="225">
        <v>134.59074715572692</v>
      </c>
      <c r="Z252" s="225">
        <v>153.29569896755984</v>
      </c>
      <c r="AA252" s="225">
        <v>12.230103920373114</v>
      </c>
      <c r="AB252" s="225">
        <v>19.149945437528213</v>
      </c>
      <c r="AC252" s="225">
        <v>22.34890423179548</v>
      </c>
      <c r="AD252" s="225">
        <v>30.397212245015879</v>
      </c>
    </row>
    <row r="253" spans="1:30" x14ac:dyDescent="0.25">
      <c r="A253" s="93" t="s">
        <v>5419</v>
      </c>
      <c r="B253" s="184">
        <v>6.8662301216089808E-2</v>
      </c>
      <c r="C253" s="184">
        <v>0.57249766136576241</v>
      </c>
      <c r="D253" s="184">
        <v>0.23648269410664172</v>
      </c>
      <c r="E253" s="184">
        <v>0.12235734331150608</v>
      </c>
      <c r="F253" s="183">
        <v>1</v>
      </c>
      <c r="G253" s="187">
        <v>5345</v>
      </c>
      <c r="H253" s="93"/>
      <c r="I253" s="184">
        <v>6.2E-2</v>
      </c>
      <c r="J253" s="184">
        <v>7.5999999999999998E-2</v>
      </c>
      <c r="K253" s="184">
        <v>0.55900000000000005</v>
      </c>
      <c r="L253" s="184">
        <v>0.58599999999999997</v>
      </c>
      <c r="M253" s="184">
        <v>0.22500000000000001</v>
      </c>
      <c r="N253" s="184">
        <v>0.248</v>
      </c>
      <c r="O253" s="184">
        <v>0.114</v>
      </c>
      <c r="P253" s="184">
        <v>0.13100000000000001</v>
      </c>
      <c r="Q253" s="93"/>
      <c r="R253" s="225">
        <v>5.1207675613588908</v>
      </c>
      <c r="S253" s="225">
        <v>43.484845656198878</v>
      </c>
      <c r="T253" s="225">
        <v>17.755238816329406</v>
      </c>
      <c r="U253" s="225">
        <v>9.0899516097545003</v>
      </c>
      <c r="V253" s="225"/>
      <c r="W253" s="225">
        <v>4.5968558552450709</v>
      </c>
      <c r="X253" s="225">
        <v>5.6446792674727106</v>
      </c>
      <c r="Y253" s="225">
        <v>41.944091701724652</v>
      </c>
      <c r="Z253" s="225">
        <v>45.025599610673105</v>
      </c>
      <c r="AA253" s="225">
        <v>16.776404802184494</v>
      </c>
      <c r="AB253" s="225">
        <v>18.734072830474318</v>
      </c>
      <c r="AC253" s="225">
        <v>8.3932789483003525</v>
      </c>
      <c r="AD253" s="225">
        <v>9.7866242712086482</v>
      </c>
    </row>
    <row r="254" spans="1:30" x14ac:dyDescent="0.25">
      <c r="A254" s="93" t="s">
        <v>5420</v>
      </c>
      <c r="B254" s="184">
        <v>0.29801526717557253</v>
      </c>
      <c r="C254" s="184">
        <v>0.60351145038167942</v>
      </c>
      <c r="D254" s="184">
        <v>3.5114503816793895E-2</v>
      </c>
      <c r="E254" s="184">
        <v>6.3358778625954196E-2</v>
      </c>
      <c r="F254" s="183">
        <v>1</v>
      </c>
      <c r="G254" s="187">
        <v>6550</v>
      </c>
      <c r="H254" s="93"/>
      <c r="I254" s="184">
        <v>0.28699999999999998</v>
      </c>
      <c r="J254" s="184">
        <v>0.309</v>
      </c>
      <c r="K254" s="184">
        <v>0.59199999999999997</v>
      </c>
      <c r="L254" s="184">
        <v>0.61499999999999999</v>
      </c>
      <c r="M254" s="184">
        <v>3.1E-2</v>
      </c>
      <c r="N254" s="184">
        <v>0.04</v>
      </c>
      <c r="O254" s="184">
        <v>5.8000000000000003E-2</v>
      </c>
      <c r="P254" s="184">
        <v>7.0000000000000007E-2</v>
      </c>
      <c r="Q254" s="93"/>
      <c r="R254" s="225">
        <v>51.781902832683009</v>
      </c>
      <c r="S254" s="225">
        <v>99.835328756604994</v>
      </c>
      <c r="T254" s="225">
        <v>5.5932086713904834</v>
      </c>
      <c r="U254" s="225">
        <v>10.477845108283828</v>
      </c>
      <c r="V254" s="225"/>
      <c r="W254" s="225">
        <v>49.484727362498511</v>
      </c>
      <c r="X254" s="225">
        <v>54.079078302867508</v>
      </c>
      <c r="Y254" s="225">
        <v>96.723061264007612</v>
      </c>
      <c r="Z254" s="225">
        <v>102.94759624920238</v>
      </c>
      <c r="AA254" s="225">
        <v>4.8703503654080791</v>
      </c>
      <c r="AB254" s="225">
        <v>6.3160669773728877</v>
      </c>
      <c r="AC254" s="225">
        <v>9.4697442207914406</v>
      </c>
      <c r="AD254" s="225">
        <v>11.485945995776216</v>
      </c>
    </row>
    <row r="255" spans="1:30" x14ac:dyDescent="0.25">
      <c r="A255" s="93" t="s">
        <v>5421</v>
      </c>
      <c r="B255" s="184" t="s">
        <v>143</v>
      </c>
      <c r="C255" s="184">
        <v>0.55277897457992242</v>
      </c>
      <c r="D255" s="184">
        <v>0.30224041361482118</v>
      </c>
      <c r="E255" s="184">
        <v>0.14498061180525634</v>
      </c>
      <c r="F255" s="183">
        <v>1</v>
      </c>
      <c r="G255" s="187">
        <v>4642</v>
      </c>
      <c r="H255" s="93"/>
      <c r="I255" s="184" t="s">
        <v>143</v>
      </c>
      <c r="J255" s="184" t="s">
        <v>143</v>
      </c>
      <c r="K255" s="184">
        <v>0.53800000000000003</v>
      </c>
      <c r="L255" s="184">
        <v>0.56699999999999995</v>
      </c>
      <c r="M255" s="184">
        <v>0.28899999999999998</v>
      </c>
      <c r="N255" s="184">
        <v>0.316</v>
      </c>
      <c r="O255" s="184">
        <v>0.13500000000000001</v>
      </c>
      <c r="P255" s="184">
        <v>0.155</v>
      </c>
      <c r="Q255" s="93"/>
      <c r="R255" s="225" t="s">
        <v>143</v>
      </c>
      <c r="S255" s="225">
        <v>36.602752336776469</v>
      </c>
      <c r="T255" s="225">
        <v>19.907973007502505</v>
      </c>
      <c r="U255" s="225">
        <v>9.5523235328775833</v>
      </c>
      <c r="V255" s="225"/>
      <c r="W255" s="225" t="s">
        <v>143</v>
      </c>
      <c r="X255" s="225" t="s">
        <v>143</v>
      </c>
      <c r="Y255" s="225">
        <v>35.186497230714636</v>
      </c>
      <c r="Z255" s="225">
        <v>38.019007442838301</v>
      </c>
      <c r="AA255" s="225">
        <v>18.866245147575484</v>
      </c>
      <c r="AB255" s="225">
        <v>20.949700867429527</v>
      </c>
      <c r="AC255" s="225">
        <v>8.8306221081714487</v>
      </c>
      <c r="AD255" s="225">
        <v>10.274024957583718</v>
      </c>
    </row>
    <row r="256" spans="1:30" x14ac:dyDescent="0.25">
      <c r="A256" s="93" t="s">
        <v>5422</v>
      </c>
      <c r="B256" s="184" t="s">
        <v>143</v>
      </c>
      <c r="C256" s="184">
        <v>0.80954700438382854</v>
      </c>
      <c r="D256" s="184">
        <v>5.260594252313687E-2</v>
      </c>
      <c r="E256" s="184">
        <v>0.13784705309303458</v>
      </c>
      <c r="F256" s="183">
        <v>1</v>
      </c>
      <c r="G256" s="187">
        <v>6159</v>
      </c>
      <c r="H256" s="93"/>
      <c r="I256" s="184" t="s">
        <v>143</v>
      </c>
      <c r="J256" s="184" t="s">
        <v>143</v>
      </c>
      <c r="K256" s="184">
        <v>0.8</v>
      </c>
      <c r="L256" s="184">
        <v>0.81899999999999995</v>
      </c>
      <c r="M256" s="184">
        <v>4.7E-2</v>
      </c>
      <c r="N256" s="184">
        <v>5.8000000000000003E-2</v>
      </c>
      <c r="O256" s="184">
        <v>0.129</v>
      </c>
      <c r="P256" s="184">
        <v>0.14699999999999999</v>
      </c>
      <c r="Q256" s="93"/>
      <c r="R256" s="225" t="s">
        <v>143</v>
      </c>
      <c r="S256" s="225">
        <v>154.9562057971286</v>
      </c>
      <c r="T256" s="225">
        <v>11.433371838660001</v>
      </c>
      <c r="U256" s="225">
        <v>25.821566136994079</v>
      </c>
      <c r="V256" s="225"/>
      <c r="W256" s="225" t="s">
        <v>143</v>
      </c>
      <c r="X256" s="225" t="s">
        <v>143</v>
      </c>
      <c r="Y256" s="225">
        <v>150.65501301703733</v>
      </c>
      <c r="Z256" s="225">
        <v>159.25739857721987</v>
      </c>
      <c r="AA256" s="225">
        <v>10.188404682894801</v>
      </c>
      <c r="AB256" s="225">
        <v>12.678338994425202</v>
      </c>
      <c r="AC256" s="225">
        <v>24.084626179928012</v>
      </c>
      <c r="AD256" s="225">
        <v>27.558506094060146</v>
      </c>
    </row>
    <row r="257" spans="1:30" x14ac:dyDescent="0.25">
      <c r="A257" s="93" t="s">
        <v>5423</v>
      </c>
      <c r="B257" s="184">
        <v>6.6229985443959249E-2</v>
      </c>
      <c r="C257" s="184">
        <v>0.50145560407569145</v>
      </c>
      <c r="D257" s="184">
        <v>0.26346433770014555</v>
      </c>
      <c r="E257" s="184">
        <v>0.16885007278020378</v>
      </c>
      <c r="F257" s="183">
        <v>1</v>
      </c>
      <c r="G257" s="187">
        <v>1374</v>
      </c>
      <c r="H257" s="93"/>
      <c r="I257" s="184">
        <v>5.3999999999999999E-2</v>
      </c>
      <c r="J257" s="184">
        <v>8.1000000000000003E-2</v>
      </c>
      <c r="K257" s="184">
        <v>0.47499999999999998</v>
      </c>
      <c r="L257" s="184">
        <v>0.52800000000000002</v>
      </c>
      <c r="M257" s="184">
        <v>0.24099999999999999</v>
      </c>
      <c r="N257" s="184">
        <v>0.28699999999999998</v>
      </c>
      <c r="O257" s="184">
        <v>0.15</v>
      </c>
      <c r="P257" s="184">
        <v>0.19</v>
      </c>
      <c r="Q257" s="93"/>
      <c r="R257" s="225">
        <v>4.3926909435692645</v>
      </c>
      <c r="S257" s="225">
        <v>32.005588523860638</v>
      </c>
      <c r="T257" s="225">
        <v>16.656007792962399</v>
      </c>
      <c r="U257" s="225">
        <v>10.592274533326449</v>
      </c>
      <c r="V257" s="225"/>
      <c r="W257" s="225">
        <v>3.4901518470935908</v>
      </c>
      <c r="X257" s="225">
        <v>5.2952300400449381</v>
      </c>
      <c r="Y257" s="225">
        <v>29.615729527993324</v>
      </c>
      <c r="Z257" s="225">
        <v>34.395447519727952</v>
      </c>
      <c r="AA257" s="225">
        <v>14.940183938162145</v>
      </c>
      <c r="AB257" s="225">
        <v>18.371831647762651</v>
      </c>
      <c r="AC257" s="225">
        <v>9.229257424181311</v>
      </c>
      <c r="AD257" s="225">
        <v>11.955291642471588</v>
      </c>
    </row>
    <row r="258" spans="1:30" x14ac:dyDescent="0.25">
      <c r="A258" s="93" t="s">
        <v>5424</v>
      </c>
      <c r="B258" s="184">
        <v>0.25559423172550971</v>
      </c>
      <c r="C258" s="184">
        <v>0.57633018398806568</v>
      </c>
      <c r="D258" s="184">
        <v>5.5196419691695676E-2</v>
      </c>
      <c r="E258" s="184">
        <v>0.11287916459472899</v>
      </c>
      <c r="F258" s="183">
        <v>1</v>
      </c>
      <c r="G258" s="187">
        <v>2011</v>
      </c>
      <c r="H258" s="93"/>
      <c r="I258" s="184">
        <v>0.23699999999999999</v>
      </c>
      <c r="J258" s="184">
        <v>0.27500000000000002</v>
      </c>
      <c r="K258" s="184">
        <v>0.55500000000000005</v>
      </c>
      <c r="L258" s="184">
        <v>0.59799999999999998</v>
      </c>
      <c r="M258" s="184">
        <v>4.5999999999999999E-2</v>
      </c>
      <c r="N258" s="184">
        <v>6.6000000000000003E-2</v>
      </c>
      <c r="O258" s="184">
        <v>0.1</v>
      </c>
      <c r="P258" s="184">
        <v>0.127</v>
      </c>
      <c r="Q258" s="93"/>
      <c r="R258" s="225">
        <v>43.620564293445334</v>
      </c>
      <c r="S258" s="225">
        <v>87.627037528886277</v>
      </c>
      <c r="T258" s="225">
        <v>8.6806398068638977</v>
      </c>
      <c r="U258" s="225">
        <v>17.352136587665949</v>
      </c>
      <c r="V258" s="225"/>
      <c r="W258" s="225">
        <v>39.849483896737105</v>
      </c>
      <c r="X258" s="225">
        <v>47.391644690153562</v>
      </c>
      <c r="Y258" s="225">
        <v>82.582138449683953</v>
      </c>
      <c r="Z258" s="225">
        <v>92.6719366080886</v>
      </c>
      <c r="AA258" s="225">
        <v>7.0657372654011672</v>
      </c>
      <c r="AB258" s="225">
        <v>10.295542348326627</v>
      </c>
      <c r="AC258" s="225">
        <v>15.094801146043016</v>
      </c>
      <c r="AD258" s="225">
        <v>19.609472029288884</v>
      </c>
    </row>
    <row r="259" spans="1:30" x14ac:dyDescent="0.25">
      <c r="A259" s="93" t="s">
        <v>5425</v>
      </c>
      <c r="B259" s="184" t="s">
        <v>143</v>
      </c>
      <c r="C259" s="184">
        <v>0.40094658553076401</v>
      </c>
      <c r="D259" s="184">
        <v>0.3779580797836376</v>
      </c>
      <c r="E259" s="184">
        <v>0.22109533468559839</v>
      </c>
      <c r="F259" s="183">
        <v>1</v>
      </c>
      <c r="G259" s="187">
        <v>1479</v>
      </c>
      <c r="H259" s="93"/>
      <c r="I259" s="184" t="s">
        <v>143</v>
      </c>
      <c r="J259" s="184" t="s">
        <v>143</v>
      </c>
      <c r="K259" s="184">
        <v>0.376</v>
      </c>
      <c r="L259" s="184">
        <v>0.42599999999999999</v>
      </c>
      <c r="M259" s="184">
        <v>0.35399999999999998</v>
      </c>
      <c r="N259" s="184">
        <v>0.40300000000000002</v>
      </c>
      <c r="O259" s="184">
        <v>0.20100000000000001</v>
      </c>
      <c r="P259" s="184">
        <v>0.24299999999999999</v>
      </c>
      <c r="Q259" s="93"/>
      <c r="R259" s="225" t="s">
        <v>143</v>
      </c>
      <c r="S259" s="225">
        <v>28.084496665303924</v>
      </c>
      <c r="T259" s="225">
        <v>26.609316381906069</v>
      </c>
      <c r="U259" s="225">
        <v>15.451330380648685</v>
      </c>
      <c r="V259" s="225"/>
      <c r="W259" s="225" t="s">
        <v>143</v>
      </c>
      <c r="X259" s="225" t="s">
        <v>143</v>
      </c>
      <c r="Y259" s="225">
        <v>25.824044248370473</v>
      </c>
      <c r="Z259" s="225">
        <v>30.344949082237374</v>
      </c>
      <c r="AA259" s="225">
        <v>24.403426215420222</v>
      </c>
      <c r="AB259" s="225">
        <v>28.815206548391917</v>
      </c>
      <c r="AC259" s="225">
        <v>13.776587756559667</v>
      </c>
      <c r="AD259" s="225">
        <v>17.126073004737702</v>
      </c>
    </row>
    <row r="260" spans="1:30" x14ac:dyDescent="0.25">
      <c r="A260" s="93" t="s">
        <v>5426</v>
      </c>
      <c r="B260" s="184" t="s">
        <v>143</v>
      </c>
      <c r="C260" s="184">
        <v>0.67959527824620569</v>
      </c>
      <c r="D260" s="184">
        <v>7.7571669477234401E-2</v>
      </c>
      <c r="E260" s="184">
        <v>0.24283305227655985</v>
      </c>
      <c r="F260" s="183">
        <v>0.99999999999999989</v>
      </c>
      <c r="G260" s="187">
        <v>1779</v>
      </c>
      <c r="H260" s="93"/>
      <c r="I260" s="184" t="s">
        <v>143</v>
      </c>
      <c r="J260" s="184" t="s">
        <v>143</v>
      </c>
      <c r="K260" s="184">
        <v>0.65800000000000003</v>
      </c>
      <c r="L260" s="184">
        <v>0.70099999999999996</v>
      </c>
      <c r="M260" s="184">
        <v>6.6000000000000003E-2</v>
      </c>
      <c r="N260" s="184">
        <v>9.0999999999999998E-2</v>
      </c>
      <c r="O260" s="184">
        <v>0.223</v>
      </c>
      <c r="P260" s="184">
        <v>0.26300000000000001</v>
      </c>
      <c r="Q260" s="93"/>
      <c r="R260" s="225" t="s">
        <v>143</v>
      </c>
      <c r="S260" s="225">
        <v>127.66019022352572</v>
      </c>
      <c r="T260" s="225">
        <v>16.14083821827537</v>
      </c>
      <c r="U260" s="225">
        <v>45.70119408368658</v>
      </c>
      <c r="V260" s="225"/>
      <c r="W260" s="225" t="s">
        <v>143</v>
      </c>
      <c r="X260" s="225" t="s">
        <v>143</v>
      </c>
      <c r="Y260" s="225">
        <v>120.46407003670846</v>
      </c>
      <c r="Z260" s="225">
        <v>134.85631041034299</v>
      </c>
      <c r="AA260" s="225">
        <v>13.447799405010816</v>
      </c>
      <c r="AB260" s="225">
        <v>18.833877031539924</v>
      </c>
      <c r="AC260" s="225">
        <v>41.391546621624293</v>
      </c>
      <c r="AD260" s="225">
        <v>50.010841545748868</v>
      </c>
    </row>
    <row r="261" spans="1:30" x14ac:dyDescent="0.25">
      <c r="A261" s="93" t="s">
        <v>5427</v>
      </c>
      <c r="B261" s="184">
        <v>9.2783505154639179E-2</v>
      </c>
      <c r="C261" s="184">
        <v>0.44035346097201766</v>
      </c>
      <c r="D261" s="184">
        <v>0.21796759941089838</v>
      </c>
      <c r="E261" s="184">
        <v>0.24889543446244478</v>
      </c>
      <c r="F261" s="183">
        <v>1</v>
      </c>
      <c r="G261" s="187">
        <v>679</v>
      </c>
      <c r="H261" s="93"/>
      <c r="I261" s="184">
        <v>7.2999999999999995E-2</v>
      </c>
      <c r="J261" s="184">
        <v>0.11700000000000001</v>
      </c>
      <c r="K261" s="184">
        <v>0.40300000000000002</v>
      </c>
      <c r="L261" s="184">
        <v>0.47799999999999998</v>
      </c>
      <c r="M261" s="184">
        <v>0.189</v>
      </c>
      <c r="N261" s="184">
        <v>0.251</v>
      </c>
      <c r="O261" s="184">
        <v>0.218</v>
      </c>
      <c r="P261" s="184">
        <v>0.28299999999999997</v>
      </c>
      <c r="Q261" s="93"/>
      <c r="R261" s="225">
        <v>6.7961230272536453</v>
      </c>
      <c r="S261" s="225">
        <v>31.153423787791539</v>
      </c>
      <c r="T261" s="225">
        <v>15.187239511610326</v>
      </c>
      <c r="U261" s="225">
        <v>16.662635857819193</v>
      </c>
      <c r="V261" s="225"/>
      <c r="W261" s="225">
        <v>5.1179102290324705</v>
      </c>
      <c r="X261" s="225">
        <v>8.4743358254748209</v>
      </c>
      <c r="Y261" s="225">
        <v>27.622191716754525</v>
      </c>
      <c r="Z261" s="225">
        <v>34.684655858828556</v>
      </c>
      <c r="AA261" s="225">
        <v>12.740408051851132</v>
      </c>
      <c r="AB261" s="225">
        <v>17.634070971369518</v>
      </c>
      <c r="AC261" s="225">
        <v>14.150423066947992</v>
      </c>
      <c r="AD261" s="225">
        <v>19.174848648690393</v>
      </c>
    </row>
    <row r="262" spans="1:30" x14ac:dyDescent="0.25">
      <c r="A262" s="93" t="s">
        <v>5428</v>
      </c>
      <c r="B262" s="184">
        <v>0.2941747572815534</v>
      </c>
      <c r="C262" s="184">
        <v>0.55533980582524267</v>
      </c>
      <c r="D262" s="184">
        <v>3.3980582524271843E-2</v>
      </c>
      <c r="E262" s="184">
        <v>0.11650485436893204</v>
      </c>
      <c r="F262" s="183">
        <v>1</v>
      </c>
      <c r="G262" s="187">
        <v>1030</v>
      </c>
      <c r="H262" s="93"/>
      <c r="I262" s="184">
        <v>0.26700000000000002</v>
      </c>
      <c r="J262" s="184">
        <v>0.32300000000000001</v>
      </c>
      <c r="K262" s="184">
        <v>0.52500000000000002</v>
      </c>
      <c r="L262" s="184">
        <v>0.58499999999999996</v>
      </c>
      <c r="M262" s="184">
        <v>2.5000000000000001E-2</v>
      </c>
      <c r="N262" s="184">
        <v>4.7E-2</v>
      </c>
      <c r="O262" s="184">
        <v>9.8000000000000004E-2</v>
      </c>
      <c r="P262" s="184">
        <v>0.13800000000000001</v>
      </c>
      <c r="Q262" s="93"/>
      <c r="R262" s="225">
        <v>54.913387488408198</v>
      </c>
      <c r="S262" s="225">
        <v>96.932641647845301</v>
      </c>
      <c r="T262" s="225">
        <v>6.0569757563378408</v>
      </c>
      <c r="U262" s="225">
        <v>19.415003327503342</v>
      </c>
      <c r="V262" s="225"/>
      <c r="W262" s="225">
        <v>48.730191787502513</v>
      </c>
      <c r="X262" s="225">
        <v>61.096583189313883</v>
      </c>
      <c r="Y262" s="225">
        <v>88.988845233329968</v>
      </c>
      <c r="Z262" s="225">
        <v>104.87643806236063</v>
      </c>
      <c r="AA262" s="225">
        <v>4.0502968544853317</v>
      </c>
      <c r="AB262" s="225">
        <v>8.0636546581903499</v>
      </c>
      <c r="AC262" s="225">
        <v>15.941218470509604</v>
      </c>
      <c r="AD262" s="225">
        <v>22.888788184497081</v>
      </c>
    </row>
    <row r="263" spans="1:30" x14ac:dyDescent="0.25">
      <c r="A263" s="93" t="s">
        <v>5429</v>
      </c>
      <c r="B263" s="184" t="s">
        <v>143</v>
      </c>
      <c r="C263" s="184">
        <v>0.3512269938650307</v>
      </c>
      <c r="D263" s="184">
        <v>0.37576687116564417</v>
      </c>
      <c r="E263" s="184">
        <v>0.27300613496932513</v>
      </c>
      <c r="F263" s="183">
        <v>1</v>
      </c>
      <c r="G263" s="187">
        <v>652</v>
      </c>
      <c r="H263" s="93"/>
      <c r="I263" s="184" t="s">
        <v>143</v>
      </c>
      <c r="J263" s="184" t="s">
        <v>143</v>
      </c>
      <c r="K263" s="184">
        <v>0.316</v>
      </c>
      <c r="L263" s="184">
        <v>0.38900000000000001</v>
      </c>
      <c r="M263" s="184">
        <v>0.33900000000000002</v>
      </c>
      <c r="N263" s="184">
        <v>0.41399999999999998</v>
      </c>
      <c r="O263" s="184">
        <v>0.24</v>
      </c>
      <c r="P263" s="184">
        <v>0.308</v>
      </c>
      <c r="Q263" s="93"/>
      <c r="R263" s="225" t="s">
        <v>143</v>
      </c>
      <c r="S263" s="225">
        <v>23.647700524313215</v>
      </c>
      <c r="T263" s="225">
        <v>25.137793432905763</v>
      </c>
      <c r="U263" s="225">
        <v>18.287692785722765</v>
      </c>
      <c r="V263" s="225"/>
      <c r="W263" s="225" t="s">
        <v>143</v>
      </c>
      <c r="X263" s="225" t="s">
        <v>143</v>
      </c>
      <c r="Y263" s="225">
        <v>20.584839812879498</v>
      </c>
      <c r="Z263" s="225">
        <v>26.710561235746933</v>
      </c>
      <c r="AA263" s="225">
        <v>21.990043797367559</v>
      </c>
      <c r="AB263" s="225">
        <v>28.285543068443967</v>
      </c>
      <c r="AC263" s="225">
        <v>15.601080554464803</v>
      </c>
      <c r="AD263" s="225">
        <v>20.974305016980725</v>
      </c>
    </row>
    <row r="264" spans="1:30" x14ac:dyDescent="0.25">
      <c r="A264" s="93" t="s">
        <v>5430</v>
      </c>
      <c r="B264" s="184" t="s">
        <v>143</v>
      </c>
      <c r="C264" s="184">
        <v>0.68533333333333335</v>
      </c>
      <c r="D264" s="184">
        <v>9.3333333333333338E-2</v>
      </c>
      <c r="E264" s="184">
        <v>0.22133333333333333</v>
      </c>
      <c r="F264" s="183">
        <v>1</v>
      </c>
      <c r="G264" s="187">
        <v>750</v>
      </c>
      <c r="H264" s="93"/>
      <c r="I264" s="184" t="s">
        <v>143</v>
      </c>
      <c r="J264" s="184" t="s">
        <v>143</v>
      </c>
      <c r="K264" s="184">
        <v>0.65100000000000002</v>
      </c>
      <c r="L264" s="184">
        <v>0.71799999999999997</v>
      </c>
      <c r="M264" s="184">
        <v>7.4999999999999997E-2</v>
      </c>
      <c r="N264" s="184">
        <v>0.11600000000000001</v>
      </c>
      <c r="O264" s="184">
        <v>0.193</v>
      </c>
      <c r="P264" s="184">
        <v>0.252</v>
      </c>
      <c r="Q264" s="93"/>
      <c r="R264" s="225" t="s">
        <v>143</v>
      </c>
      <c r="S264" s="225">
        <v>116.30141566701205</v>
      </c>
      <c r="T264" s="225">
        <v>17.973933814612089</v>
      </c>
      <c r="U264" s="225">
        <v>36.562760429032878</v>
      </c>
      <c r="V264" s="225"/>
      <c r="W264" s="225" t="s">
        <v>143</v>
      </c>
      <c r="X264" s="225" t="s">
        <v>143</v>
      </c>
      <c r="Y264" s="225">
        <v>106.24693801787288</v>
      </c>
      <c r="Z264" s="225">
        <v>126.35589331615122</v>
      </c>
      <c r="AA264" s="225">
        <v>13.76327367078067</v>
      </c>
      <c r="AB264" s="225">
        <v>22.184593958443507</v>
      </c>
      <c r="AC264" s="225">
        <v>31.000632106292237</v>
      </c>
      <c r="AD264" s="225">
        <v>42.124888751773518</v>
      </c>
    </row>
    <row r="265" spans="1:30" x14ac:dyDescent="0.25">
      <c r="A265" s="93" t="s">
        <v>5431</v>
      </c>
      <c r="B265" s="184">
        <v>8.2919254658385094E-2</v>
      </c>
      <c r="C265" s="184">
        <v>0.4795031055900621</v>
      </c>
      <c r="D265" s="184">
        <v>0.25031055900621119</v>
      </c>
      <c r="E265" s="184">
        <v>0.18726708074534162</v>
      </c>
      <c r="F265" s="183">
        <v>1</v>
      </c>
      <c r="G265" s="187">
        <v>3220</v>
      </c>
      <c r="H265" s="93"/>
      <c r="I265" s="184">
        <v>7.3999999999999996E-2</v>
      </c>
      <c r="J265" s="184">
        <v>9.2999999999999999E-2</v>
      </c>
      <c r="K265" s="184">
        <v>0.46200000000000002</v>
      </c>
      <c r="L265" s="184">
        <v>0.497</v>
      </c>
      <c r="M265" s="184">
        <v>0.23599999999999999</v>
      </c>
      <c r="N265" s="184">
        <v>0.26600000000000001</v>
      </c>
      <c r="O265" s="184">
        <v>0.17399999999999999</v>
      </c>
      <c r="P265" s="184">
        <v>0.20100000000000001</v>
      </c>
      <c r="Q265" s="93"/>
      <c r="R265" s="225">
        <v>5.9657043805075585</v>
      </c>
      <c r="S265" s="225">
        <v>32.595773002389592</v>
      </c>
      <c r="T265" s="225">
        <v>16.625672684401145</v>
      </c>
      <c r="U265" s="225">
        <v>12.544289416912292</v>
      </c>
      <c r="V265" s="225"/>
      <c r="W265" s="225">
        <v>5.250117829688139</v>
      </c>
      <c r="X265" s="225">
        <v>6.6812909313269779</v>
      </c>
      <c r="Y265" s="225">
        <v>30.969873462855691</v>
      </c>
      <c r="Z265" s="225">
        <v>34.221672541923489</v>
      </c>
      <c r="AA265" s="225">
        <v>15.477868571550964</v>
      </c>
      <c r="AB265" s="225">
        <v>17.773476797251327</v>
      </c>
      <c r="AC265" s="225">
        <v>11.54303722321184</v>
      </c>
      <c r="AD265" s="225">
        <v>13.545541610612744</v>
      </c>
    </row>
    <row r="266" spans="1:30" x14ac:dyDescent="0.25">
      <c r="A266" s="93" t="s">
        <v>5432</v>
      </c>
      <c r="B266" s="184">
        <v>0.22348657259899862</v>
      </c>
      <c r="C266" s="184">
        <v>0.62221210741920796</v>
      </c>
      <c r="D266" s="184">
        <v>3.2544378698224852E-2</v>
      </c>
      <c r="E266" s="184">
        <v>0.12175694128356851</v>
      </c>
      <c r="F266" s="183">
        <v>0.99999999999999989</v>
      </c>
      <c r="G266" s="187">
        <v>4394</v>
      </c>
      <c r="H266" s="93"/>
      <c r="I266" s="184">
        <v>0.21099999999999999</v>
      </c>
      <c r="J266" s="184">
        <v>0.23599999999999999</v>
      </c>
      <c r="K266" s="184">
        <v>0.60799999999999998</v>
      </c>
      <c r="L266" s="184">
        <v>0.63600000000000001</v>
      </c>
      <c r="M266" s="184">
        <v>2.8000000000000001E-2</v>
      </c>
      <c r="N266" s="184">
        <v>3.7999999999999999E-2</v>
      </c>
      <c r="O266" s="184">
        <v>0.112</v>
      </c>
      <c r="P266" s="184">
        <v>0.13200000000000001</v>
      </c>
      <c r="Q266" s="93"/>
      <c r="R266" s="225">
        <v>39.700595268774549</v>
      </c>
      <c r="S266" s="225">
        <v>100.22442890022225</v>
      </c>
      <c r="T266" s="225">
        <v>5.0035342371148284</v>
      </c>
      <c r="U266" s="225">
        <v>20.152711972315718</v>
      </c>
      <c r="V266" s="225"/>
      <c r="W266" s="225">
        <v>37.217477337638122</v>
      </c>
      <c r="X266" s="225">
        <v>42.183713199910976</v>
      </c>
      <c r="Y266" s="225">
        <v>96.467522229164231</v>
      </c>
      <c r="Z266" s="225">
        <v>103.98133557128027</v>
      </c>
      <c r="AA266" s="225">
        <v>4.1834377937083254</v>
      </c>
      <c r="AB266" s="225">
        <v>5.8236306805213314</v>
      </c>
      <c r="AC266" s="225">
        <v>18.445007647702493</v>
      </c>
      <c r="AD266" s="225">
        <v>21.860416296928943</v>
      </c>
    </row>
    <row r="267" spans="1:30" x14ac:dyDescent="0.25">
      <c r="A267" s="93" t="s">
        <v>5433</v>
      </c>
      <c r="B267" s="184" t="s">
        <v>143</v>
      </c>
      <c r="C267" s="184">
        <v>0.46968687541638909</v>
      </c>
      <c r="D267" s="184">
        <v>0.37741505662891406</v>
      </c>
      <c r="E267" s="184">
        <v>0.15289806795469688</v>
      </c>
      <c r="F267" s="183">
        <v>1</v>
      </c>
      <c r="G267" s="187">
        <v>3002</v>
      </c>
      <c r="H267" s="93"/>
      <c r="I267" s="184" t="s">
        <v>143</v>
      </c>
      <c r="J267" s="184" t="s">
        <v>143</v>
      </c>
      <c r="K267" s="184">
        <v>0.45200000000000001</v>
      </c>
      <c r="L267" s="184">
        <v>0.48799999999999999</v>
      </c>
      <c r="M267" s="184">
        <v>0.36</v>
      </c>
      <c r="N267" s="184">
        <v>0.39500000000000002</v>
      </c>
      <c r="O267" s="184">
        <v>0.14000000000000001</v>
      </c>
      <c r="P267" s="184">
        <v>0.16600000000000001</v>
      </c>
      <c r="Q267" s="93"/>
      <c r="R267" s="225" t="s">
        <v>143</v>
      </c>
      <c r="S267" s="225">
        <v>30.156149064811675</v>
      </c>
      <c r="T267" s="225">
        <v>23.697275347116054</v>
      </c>
      <c r="U267" s="225">
        <v>9.78902665279095</v>
      </c>
      <c r="V267" s="225"/>
      <c r="W267" s="225" t="s">
        <v>143</v>
      </c>
      <c r="X267" s="225" t="s">
        <v>143</v>
      </c>
      <c r="Y267" s="225">
        <v>28.582085028433777</v>
      </c>
      <c r="Z267" s="225">
        <v>31.730213101189573</v>
      </c>
      <c r="AA267" s="225">
        <v>22.317401030640379</v>
      </c>
      <c r="AB267" s="225">
        <v>25.077149663591729</v>
      </c>
      <c r="AC267" s="225">
        <v>8.8934778872813443</v>
      </c>
      <c r="AD267" s="225">
        <v>10.684575418300556</v>
      </c>
    </row>
    <row r="268" spans="1:30" x14ac:dyDescent="0.25">
      <c r="A268" s="93" t="s">
        <v>5434</v>
      </c>
      <c r="B268" s="184" t="s">
        <v>143</v>
      </c>
      <c r="C268" s="184">
        <v>0.74964234620886983</v>
      </c>
      <c r="D268" s="184">
        <v>7.4964234620886985E-2</v>
      </c>
      <c r="E268" s="184">
        <v>0.1753934191702432</v>
      </c>
      <c r="F268" s="183">
        <v>1</v>
      </c>
      <c r="G268" s="187">
        <v>3495</v>
      </c>
      <c r="H268" s="93"/>
      <c r="I268" s="184" t="s">
        <v>143</v>
      </c>
      <c r="J268" s="184" t="s">
        <v>143</v>
      </c>
      <c r="K268" s="184">
        <v>0.73499999999999999</v>
      </c>
      <c r="L268" s="184">
        <v>0.76400000000000001</v>
      </c>
      <c r="M268" s="184">
        <v>6.7000000000000004E-2</v>
      </c>
      <c r="N268" s="184">
        <v>8.4000000000000005E-2</v>
      </c>
      <c r="O268" s="184">
        <v>0.16300000000000001</v>
      </c>
      <c r="P268" s="184">
        <v>0.188</v>
      </c>
      <c r="Q268" s="93"/>
      <c r="R268" s="225" t="s">
        <v>143</v>
      </c>
      <c r="S268" s="225">
        <v>126.86830983213767</v>
      </c>
      <c r="T268" s="225">
        <v>13.23440352520111</v>
      </c>
      <c r="U268" s="225">
        <v>29.170105610518529</v>
      </c>
      <c r="V268" s="225"/>
      <c r="W268" s="225" t="s">
        <v>143</v>
      </c>
      <c r="X268" s="225" t="s">
        <v>143</v>
      </c>
      <c r="Y268" s="225">
        <v>122.01029787025236</v>
      </c>
      <c r="Z268" s="225">
        <v>131.72632179402299</v>
      </c>
      <c r="AA268" s="225">
        <v>11.631860131755884</v>
      </c>
      <c r="AB268" s="225">
        <v>14.836946918646335</v>
      </c>
      <c r="AC268" s="225">
        <v>26.860893451483872</v>
      </c>
      <c r="AD268" s="225">
        <v>31.479317769553187</v>
      </c>
    </row>
    <row r="269" spans="1:30" x14ac:dyDescent="0.25">
      <c r="A269" s="93" t="s">
        <v>5435</v>
      </c>
      <c r="B269" s="184">
        <v>6.7901234567901231E-2</v>
      </c>
      <c r="C269" s="184">
        <v>0.53086419753086422</v>
      </c>
      <c r="D269" s="184">
        <v>0.28943758573388201</v>
      </c>
      <c r="E269" s="184">
        <v>0.11179698216735254</v>
      </c>
      <c r="F269" s="183">
        <v>1</v>
      </c>
      <c r="G269" s="187">
        <v>1458</v>
      </c>
      <c r="H269" s="93"/>
      <c r="I269" s="184">
        <v>5.6000000000000001E-2</v>
      </c>
      <c r="J269" s="184">
        <v>8.2000000000000003E-2</v>
      </c>
      <c r="K269" s="184">
        <v>0.505</v>
      </c>
      <c r="L269" s="184">
        <v>0.55600000000000005</v>
      </c>
      <c r="M269" s="184">
        <v>0.26700000000000002</v>
      </c>
      <c r="N269" s="184">
        <v>0.313</v>
      </c>
      <c r="O269" s="184">
        <v>9.7000000000000003E-2</v>
      </c>
      <c r="P269" s="184">
        <v>0.129</v>
      </c>
      <c r="Q269" s="93"/>
      <c r="R269" s="225">
        <v>5.5182199833747472</v>
      </c>
      <c r="S269" s="225">
        <v>42.760113850557538</v>
      </c>
      <c r="T269" s="225">
        <v>23.158534008263153</v>
      </c>
      <c r="U269" s="225">
        <v>8.7549064005735477</v>
      </c>
      <c r="V269" s="225"/>
      <c r="W269" s="225">
        <v>4.4312001111574535</v>
      </c>
      <c r="X269" s="225">
        <v>6.6052398555920409</v>
      </c>
      <c r="Y269" s="225">
        <v>39.747631966677289</v>
      </c>
      <c r="Z269" s="225">
        <v>45.772595734437786</v>
      </c>
      <c r="AA269" s="225">
        <v>20.948948006435501</v>
      </c>
      <c r="AB269" s="225">
        <v>25.368120010090806</v>
      </c>
      <c r="AC269" s="225">
        <v>7.410861502898074</v>
      </c>
      <c r="AD269" s="225">
        <v>10.098951298249021</v>
      </c>
    </row>
    <row r="270" spans="1:30" x14ac:dyDescent="0.25">
      <c r="A270" s="93" t="s">
        <v>5436</v>
      </c>
      <c r="B270" s="184">
        <v>0.28892835997631733</v>
      </c>
      <c r="C270" s="184">
        <v>0.6116044997039668</v>
      </c>
      <c r="D270" s="184">
        <v>4.6181172291296625E-2</v>
      </c>
      <c r="E270" s="184">
        <v>5.328596802841918E-2</v>
      </c>
      <c r="F270" s="183">
        <v>1</v>
      </c>
      <c r="G270" s="187">
        <v>1689</v>
      </c>
      <c r="H270" s="93"/>
      <c r="I270" s="184">
        <v>0.26800000000000002</v>
      </c>
      <c r="J270" s="184">
        <v>0.311</v>
      </c>
      <c r="K270" s="184">
        <v>0.58799999999999997</v>
      </c>
      <c r="L270" s="184">
        <v>0.63500000000000001</v>
      </c>
      <c r="M270" s="184">
        <v>3.6999999999999998E-2</v>
      </c>
      <c r="N270" s="184">
        <v>5.7000000000000002E-2</v>
      </c>
      <c r="O270" s="184">
        <v>4.3999999999999997E-2</v>
      </c>
      <c r="P270" s="184">
        <v>6.5000000000000002E-2</v>
      </c>
      <c r="Q270" s="93"/>
      <c r="R270" s="225">
        <v>52.20612617110983</v>
      </c>
      <c r="S270" s="225">
        <v>101.15230862078189</v>
      </c>
      <c r="T270" s="225">
        <v>7.327459332593353</v>
      </c>
      <c r="U270" s="225">
        <v>8.6838507032450956</v>
      </c>
      <c r="V270" s="225"/>
      <c r="W270" s="225">
        <v>47.574136001836379</v>
      </c>
      <c r="X270" s="225">
        <v>56.83811634038328</v>
      </c>
      <c r="Y270" s="225">
        <v>94.98377821468145</v>
      </c>
      <c r="Z270" s="225">
        <v>107.32083902688234</v>
      </c>
      <c r="AA270" s="225">
        <v>5.7013034040922612</v>
      </c>
      <c r="AB270" s="225">
        <v>8.9536152610944448</v>
      </c>
      <c r="AC270" s="225">
        <v>6.8897485604819462</v>
      </c>
      <c r="AD270" s="225">
        <v>10.477952846008245</v>
      </c>
    </row>
    <row r="271" spans="1:30" x14ac:dyDescent="0.25">
      <c r="A271" s="93" t="s">
        <v>5437</v>
      </c>
      <c r="B271" s="184" t="s">
        <v>143</v>
      </c>
      <c r="C271" s="184">
        <v>0.46065934065934067</v>
      </c>
      <c r="D271" s="184">
        <v>0.42241758241758243</v>
      </c>
      <c r="E271" s="184">
        <v>0.11692307692307692</v>
      </c>
      <c r="F271" s="183">
        <v>1</v>
      </c>
      <c r="G271" s="187">
        <v>2275</v>
      </c>
      <c r="H271" s="93"/>
      <c r="I271" s="184" t="s">
        <v>143</v>
      </c>
      <c r="J271" s="184" t="s">
        <v>143</v>
      </c>
      <c r="K271" s="184">
        <v>0.44</v>
      </c>
      <c r="L271" s="184">
        <v>0.48099999999999998</v>
      </c>
      <c r="M271" s="184">
        <v>0.40200000000000002</v>
      </c>
      <c r="N271" s="184">
        <v>0.443</v>
      </c>
      <c r="O271" s="184">
        <v>0.104</v>
      </c>
      <c r="P271" s="184">
        <v>0.13100000000000001</v>
      </c>
      <c r="Q271" s="93"/>
      <c r="R271" s="225" t="s">
        <v>143</v>
      </c>
      <c r="S271" s="225">
        <v>58.829423579013607</v>
      </c>
      <c r="T271" s="225">
        <v>53.633647204466186</v>
      </c>
      <c r="U271" s="225">
        <v>14.871911697277193</v>
      </c>
      <c r="V271" s="225"/>
      <c r="W271" s="225" t="s">
        <v>143</v>
      </c>
      <c r="X271" s="225" t="s">
        <v>143</v>
      </c>
      <c r="Y271" s="225">
        <v>55.267619531055715</v>
      </c>
      <c r="Z271" s="225">
        <v>62.391227626971499</v>
      </c>
      <c r="AA271" s="225">
        <v>50.242616607022519</v>
      </c>
      <c r="AB271" s="225">
        <v>57.024677801909853</v>
      </c>
      <c r="AC271" s="225">
        <v>13.084675090747528</v>
      </c>
      <c r="AD271" s="225">
        <v>16.659148303806859</v>
      </c>
    </row>
    <row r="272" spans="1:30" x14ac:dyDescent="0.25">
      <c r="A272" s="93" t="s">
        <v>5438</v>
      </c>
      <c r="B272" s="184" t="s">
        <v>143</v>
      </c>
      <c r="C272" s="184">
        <v>0.78139534883720929</v>
      </c>
      <c r="D272" s="184">
        <v>0.12248062015503876</v>
      </c>
      <c r="E272" s="184">
        <v>9.6124031007751937E-2</v>
      </c>
      <c r="F272" s="183">
        <v>1</v>
      </c>
      <c r="G272" s="187">
        <v>1290</v>
      </c>
      <c r="H272" s="93"/>
      <c r="I272" s="184" t="s">
        <v>143</v>
      </c>
      <c r="J272" s="184" t="s">
        <v>143</v>
      </c>
      <c r="K272" s="184">
        <v>0.75800000000000001</v>
      </c>
      <c r="L272" s="184">
        <v>0.80300000000000005</v>
      </c>
      <c r="M272" s="184">
        <v>0.106</v>
      </c>
      <c r="N272" s="184">
        <v>0.14199999999999999</v>
      </c>
      <c r="O272" s="184">
        <v>8.1000000000000003E-2</v>
      </c>
      <c r="P272" s="184">
        <v>0.113</v>
      </c>
      <c r="Q272" s="93"/>
      <c r="R272" s="225" t="s">
        <v>143</v>
      </c>
      <c r="S272" s="225">
        <v>123.61954204484267</v>
      </c>
      <c r="T272" s="225">
        <v>22.203884577984915</v>
      </c>
      <c r="U272" s="225">
        <v>14.964735675177158</v>
      </c>
      <c r="V272" s="225"/>
      <c r="W272" s="225" t="s">
        <v>143</v>
      </c>
      <c r="X272" s="225" t="s">
        <v>143</v>
      </c>
      <c r="Y272" s="225">
        <v>115.98798885128124</v>
      </c>
      <c r="Z272" s="225">
        <v>131.2510952384041</v>
      </c>
      <c r="AA272" s="225">
        <v>18.741650003834359</v>
      </c>
      <c r="AB272" s="225">
        <v>25.666119152135472</v>
      </c>
      <c r="AC272" s="225">
        <v>12.330744721899933</v>
      </c>
      <c r="AD272" s="225">
        <v>17.598726628454383</v>
      </c>
    </row>
    <row r="273" spans="1:30" x14ac:dyDescent="0.25">
      <c r="A273" s="93" t="s">
        <v>5439</v>
      </c>
      <c r="B273" s="184">
        <v>9.0459713297083535E-2</v>
      </c>
      <c r="C273" s="184">
        <v>0.53732081067721205</v>
      </c>
      <c r="D273" s="184">
        <v>0.24666337123084528</v>
      </c>
      <c r="E273" s="184">
        <v>0.12555610479485912</v>
      </c>
      <c r="F273" s="183">
        <v>1</v>
      </c>
      <c r="G273" s="187">
        <v>2023</v>
      </c>
      <c r="H273" s="93"/>
      <c r="I273" s="184">
        <v>7.9000000000000001E-2</v>
      </c>
      <c r="J273" s="184">
        <v>0.104</v>
      </c>
      <c r="K273" s="184">
        <v>0.51600000000000001</v>
      </c>
      <c r="L273" s="184">
        <v>0.55900000000000005</v>
      </c>
      <c r="M273" s="184">
        <v>0.22800000000000001</v>
      </c>
      <c r="N273" s="184">
        <v>0.26600000000000001</v>
      </c>
      <c r="O273" s="184">
        <v>0.112</v>
      </c>
      <c r="P273" s="184">
        <v>0.14099999999999999</v>
      </c>
      <c r="Q273" s="93"/>
      <c r="R273" s="225">
        <v>7.0736718473010969</v>
      </c>
      <c r="S273" s="225">
        <v>43.007119768531908</v>
      </c>
      <c r="T273" s="225">
        <v>20.323055272872978</v>
      </c>
      <c r="U273" s="225">
        <v>9.9082921443967251</v>
      </c>
      <c r="V273" s="225"/>
      <c r="W273" s="225">
        <v>6.0487861434187078</v>
      </c>
      <c r="X273" s="225">
        <v>8.098557551183486</v>
      </c>
      <c r="Y273" s="225">
        <v>40.450408664131139</v>
      </c>
      <c r="Z273" s="225">
        <v>45.563830872932677</v>
      </c>
      <c r="AA273" s="225">
        <v>18.539876864437957</v>
      </c>
      <c r="AB273" s="225">
        <v>22.106233681307998</v>
      </c>
      <c r="AC273" s="225">
        <v>8.6897571210954432</v>
      </c>
      <c r="AD273" s="225">
        <v>11.126827167698007</v>
      </c>
    </row>
    <row r="274" spans="1:30" x14ac:dyDescent="0.25">
      <c r="A274" s="93" t="s">
        <v>5440</v>
      </c>
      <c r="B274" s="184">
        <v>0.30912235192390836</v>
      </c>
      <c r="C274" s="184">
        <v>0.57976653696498059</v>
      </c>
      <c r="D274" s="184">
        <v>5.14483354950281E-2</v>
      </c>
      <c r="E274" s="184">
        <v>5.9662775616083012E-2</v>
      </c>
      <c r="F274" s="183">
        <v>1</v>
      </c>
      <c r="G274" s="187">
        <v>2313</v>
      </c>
      <c r="H274" s="93"/>
      <c r="I274" s="184">
        <v>0.29099999999999998</v>
      </c>
      <c r="J274" s="184">
        <v>0.32800000000000001</v>
      </c>
      <c r="K274" s="184">
        <v>0.56000000000000005</v>
      </c>
      <c r="L274" s="184">
        <v>0.6</v>
      </c>
      <c r="M274" s="184">
        <v>4.2999999999999997E-2</v>
      </c>
      <c r="N274" s="184">
        <v>6.0999999999999999E-2</v>
      </c>
      <c r="O274" s="184">
        <v>5.0999999999999997E-2</v>
      </c>
      <c r="P274" s="184">
        <v>7.0000000000000007E-2</v>
      </c>
      <c r="Q274" s="93"/>
      <c r="R274" s="225">
        <v>50.864596168862882</v>
      </c>
      <c r="S274" s="225">
        <v>94.357807418802125</v>
      </c>
      <c r="T274" s="225">
        <v>8.3503358828773564</v>
      </c>
      <c r="U274" s="225">
        <v>9.6763125117438467</v>
      </c>
      <c r="V274" s="225"/>
      <c r="W274" s="225">
        <v>47.136229203714677</v>
      </c>
      <c r="X274" s="225">
        <v>54.592963134011086</v>
      </c>
      <c r="Y274" s="225">
        <v>89.307480136674286</v>
      </c>
      <c r="Z274" s="225">
        <v>99.408134700929963</v>
      </c>
      <c r="AA274" s="225">
        <v>6.8500067735885306</v>
      </c>
      <c r="AB274" s="225">
        <v>9.8506649921661822</v>
      </c>
      <c r="AC274" s="225">
        <v>8.0618557647640774</v>
      </c>
      <c r="AD274" s="225">
        <v>11.290769258723616</v>
      </c>
    </row>
    <row r="275" spans="1:30" x14ac:dyDescent="0.25">
      <c r="A275" s="93" t="s">
        <v>5441</v>
      </c>
      <c r="B275" s="184" t="s">
        <v>143</v>
      </c>
      <c r="C275" s="184">
        <v>0.45116737915159488</v>
      </c>
      <c r="D275" s="184">
        <v>0.4189411377836238</v>
      </c>
      <c r="E275" s="184">
        <v>0.12989148306478132</v>
      </c>
      <c r="F275" s="183">
        <v>1</v>
      </c>
      <c r="G275" s="187">
        <v>3041</v>
      </c>
      <c r="H275" s="93"/>
      <c r="I275" s="184" t="s">
        <v>143</v>
      </c>
      <c r="J275" s="184" t="s">
        <v>143</v>
      </c>
      <c r="K275" s="184">
        <v>0.434</v>
      </c>
      <c r="L275" s="184">
        <v>0.46899999999999997</v>
      </c>
      <c r="M275" s="184">
        <v>0.40200000000000002</v>
      </c>
      <c r="N275" s="184">
        <v>0.437</v>
      </c>
      <c r="O275" s="184">
        <v>0.11799999999999999</v>
      </c>
      <c r="P275" s="184">
        <v>0.14199999999999999</v>
      </c>
      <c r="Q275" s="93"/>
      <c r="R275" s="225" t="s">
        <v>143</v>
      </c>
      <c r="S275" s="225">
        <v>54.139582136890979</v>
      </c>
      <c r="T275" s="225">
        <v>51.19138175735015</v>
      </c>
      <c r="U275" s="225">
        <v>15.705778275377364</v>
      </c>
      <c r="V275" s="225"/>
      <c r="W275" s="225" t="s">
        <v>143</v>
      </c>
      <c r="X275" s="225" t="s">
        <v>143</v>
      </c>
      <c r="Y275" s="225">
        <v>51.274784728507612</v>
      </c>
      <c r="Z275" s="225">
        <v>57.004379545274347</v>
      </c>
      <c r="AA275" s="225">
        <v>48.380334093412394</v>
      </c>
      <c r="AB275" s="225">
        <v>54.002429421287907</v>
      </c>
      <c r="AC275" s="225">
        <v>14.156901079848508</v>
      </c>
      <c r="AD275" s="225">
        <v>17.254655470906222</v>
      </c>
    </row>
    <row r="276" spans="1:30" x14ac:dyDescent="0.25">
      <c r="A276" s="93" t="s">
        <v>5442</v>
      </c>
      <c r="B276" s="184" t="s">
        <v>143</v>
      </c>
      <c r="C276" s="184">
        <v>0.6988847583643123</v>
      </c>
      <c r="D276" s="184">
        <v>0.11338289962825279</v>
      </c>
      <c r="E276" s="184">
        <v>0.18773234200743494</v>
      </c>
      <c r="F276" s="183">
        <v>1</v>
      </c>
      <c r="G276" s="187">
        <v>1614</v>
      </c>
      <c r="H276" s="93"/>
      <c r="I276" s="184" t="s">
        <v>143</v>
      </c>
      <c r="J276" s="184" t="s">
        <v>143</v>
      </c>
      <c r="K276" s="184">
        <v>0.67600000000000005</v>
      </c>
      <c r="L276" s="184">
        <v>0.72099999999999997</v>
      </c>
      <c r="M276" s="184">
        <v>9.9000000000000005E-2</v>
      </c>
      <c r="N276" s="184">
        <v>0.13</v>
      </c>
      <c r="O276" s="184">
        <v>0.16900000000000001</v>
      </c>
      <c r="P276" s="184">
        <v>0.20799999999999999</v>
      </c>
      <c r="Q276" s="93"/>
      <c r="R276" s="225" t="s">
        <v>143</v>
      </c>
      <c r="S276" s="225">
        <v>100.30721420532819</v>
      </c>
      <c r="T276" s="225">
        <v>18.950676935397556</v>
      </c>
      <c r="U276" s="225">
        <v>26.798837945651258</v>
      </c>
      <c r="V276" s="225"/>
      <c r="W276" s="225" t="s">
        <v>143</v>
      </c>
      <c r="X276" s="225" t="s">
        <v>143</v>
      </c>
      <c r="Y276" s="225">
        <v>94.45347067750231</v>
      </c>
      <c r="Z276" s="225">
        <v>106.16095773315408</v>
      </c>
      <c r="AA276" s="225">
        <v>16.204963211429273</v>
      </c>
      <c r="AB276" s="225">
        <v>21.696390659365839</v>
      </c>
      <c r="AC276" s="225">
        <v>23.781314038392804</v>
      </c>
      <c r="AD276" s="225">
        <v>29.816361852909711</v>
      </c>
    </row>
    <row r="277" spans="1:30" x14ac:dyDescent="0.25">
      <c r="A277" s="93" t="s">
        <v>5443</v>
      </c>
      <c r="B277" s="184">
        <v>9.036144578313253E-2</v>
      </c>
      <c r="C277" s="184">
        <v>0.54417670682730923</v>
      </c>
      <c r="D277" s="184">
        <v>0.21218206157965194</v>
      </c>
      <c r="E277" s="184">
        <v>0.15327978580990628</v>
      </c>
      <c r="F277" s="183">
        <v>1</v>
      </c>
      <c r="G277" s="187">
        <v>1494</v>
      </c>
      <c r="H277" s="93"/>
      <c r="I277" s="184">
        <v>7.6999999999999999E-2</v>
      </c>
      <c r="J277" s="184">
        <v>0.106</v>
      </c>
      <c r="K277" s="184">
        <v>0.51900000000000002</v>
      </c>
      <c r="L277" s="184">
        <v>0.56899999999999995</v>
      </c>
      <c r="M277" s="184">
        <v>0.192</v>
      </c>
      <c r="N277" s="184">
        <v>0.23400000000000001</v>
      </c>
      <c r="O277" s="184">
        <v>0.13600000000000001</v>
      </c>
      <c r="P277" s="184">
        <v>0.17199999999999999</v>
      </c>
      <c r="Q277" s="93"/>
      <c r="R277" s="225">
        <v>6.631848857847082</v>
      </c>
      <c r="S277" s="225">
        <v>40.415319928152627</v>
      </c>
      <c r="T277" s="225">
        <v>15.411693448791528</v>
      </c>
      <c r="U277" s="225">
        <v>11.517284140367902</v>
      </c>
      <c r="V277" s="225"/>
      <c r="W277" s="225">
        <v>5.5131226632965795</v>
      </c>
      <c r="X277" s="225">
        <v>7.7505750523975845</v>
      </c>
      <c r="Y277" s="225">
        <v>37.637162707334795</v>
      </c>
      <c r="Z277" s="225">
        <v>43.193477148970459</v>
      </c>
      <c r="AA277" s="225">
        <v>13.715103842038344</v>
      </c>
      <c r="AB277" s="225">
        <v>17.10828305554471</v>
      </c>
      <c r="AC277" s="225">
        <v>10.025560365378325</v>
      </c>
      <c r="AD277" s="225">
        <v>13.009007915357479</v>
      </c>
    </row>
    <row r="278" spans="1:30" x14ac:dyDescent="0.25">
      <c r="A278" s="93" t="s">
        <v>5444</v>
      </c>
      <c r="B278" s="184">
        <v>0.34608695652173915</v>
      </c>
      <c r="C278" s="184">
        <v>0.56579710144927531</v>
      </c>
      <c r="D278" s="184">
        <v>3.5362318840579707E-2</v>
      </c>
      <c r="E278" s="184">
        <v>5.2753623188405797E-2</v>
      </c>
      <c r="F278" s="183">
        <v>1</v>
      </c>
      <c r="G278" s="187">
        <v>1725</v>
      </c>
      <c r="H278" s="93"/>
      <c r="I278" s="184">
        <v>0.32400000000000001</v>
      </c>
      <c r="J278" s="184">
        <v>0.36899999999999999</v>
      </c>
      <c r="K278" s="184">
        <v>0.54200000000000004</v>
      </c>
      <c r="L278" s="184">
        <v>0.58899999999999997</v>
      </c>
      <c r="M278" s="184">
        <v>2.8000000000000001E-2</v>
      </c>
      <c r="N278" s="184">
        <v>4.4999999999999998E-2</v>
      </c>
      <c r="O278" s="184">
        <v>4.2999999999999997E-2</v>
      </c>
      <c r="P278" s="184">
        <v>6.4000000000000001E-2</v>
      </c>
      <c r="Q278" s="93"/>
      <c r="R278" s="225">
        <v>60.268726284157609</v>
      </c>
      <c r="S278" s="225">
        <v>97.444678451511095</v>
      </c>
      <c r="T278" s="225">
        <v>5.3767072132049876</v>
      </c>
      <c r="U278" s="225">
        <v>8.8049030744699941</v>
      </c>
      <c r="V278" s="225"/>
      <c r="W278" s="225">
        <v>55.434122150905168</v>
      </c>
      <c r="X278" s="225">
        <v>65.103330417410049</v>
      </c>
      <c r="Y278" s="225">
        <v>91.33118727996316</v>
      </c>
      <c r="Z278" s="225">
        <v>103.55816962305903</v>
      </c>
      <c r="AA278" s="225">
        <v>4.0274102540577204</v>
      </c>
      <c r="AB278" s="225">
        <v>6.7260041723522548</v>
      </c>
      <c r="AC278" s="225">
        <v>6.9958139836424671</v>
      </c>
      <c r="AD278" s="225">
        <v>10.613992165297521</v>
      </c>
    </row>
    <row r="279" spans="1:30" x14ac:dyDescent="0.25">
      <c r="A279" s="93" t="s">
        <v>5445</v>
      </c>
      <c r="B279" s="184" t="s">
        <v>143</v>
      </c>
      <c r="C279" s="184">
        <v>0.5</v>
      </c>
      <c r="D279" s="184">
        <v>0.32605421686746988</v>
      </c>
      <c r="E279" s="184">
        <v>0.17394578313253012</v>
      </c>
      <c r="F279" s="183">
        <v>1</v>
      </c>
      <c r="G279" s="187">
        <v>1328</v>
      </c>
      <c r="H279" s="93"/>
      <c r="I279" s="184" t="s">
        <v>143</v>
      </c>
      <c r="J279" s="184" t="s">
        <v>143</v>
      </c>
      <c r="K279" s="184">
        <v>0.47299999999999998</v>
      </c>
      <c r="L279" s="184">
        <v>0.52700000000000002</v>
      </c>
      <c r="M279" s="184">
        <v>0.30099999999999999</v>
      </c>
      <c r="N279" s="184">
        <v>0.35199999999999998</v>
      </c>
      <c r="O279" s="184">
        <v>0.155</v>
      </c>
      <c r="P279" s="184">
        <v>0.19500000000000001</v>
      </c>
      <c r="Q279" s="93"/>
      <c r="R279" s="225" t="s">
        <v>143</v>
      </c>
      <c r="S279" s="225">
        <v>32.813823609316202</v>
      </c>
      <c r="T279" s="225">
        <v>21.328364397280989</v>
      </c>
      <c r="U279" s="225">
        <v>11.439209844618389</v>
      </c>
      <c r="V279" s="225"/>
      <c r="W279" s="225" t="s">
        <v>143</v>
      </c>
      <c r="X279" s="225" t="s">
        <v>143</v>
      </c>
      <c r="Y279" s="225">
        <v>30.317913897725248</v>
      </c>
      <c r="Z279" s="225">
        <v>35.309733320907156</v>
      </c>
      <c r="AA279" s="225">
        <v>19.319411865186016</v>
      </c>
      <c r="AB279" s="225">
        <v>23.337316929375962</v>
      </c>
      <c r="AC279" s="225">
        <v>9.9640261333900284</v>
      </c>
      <c r="AD279" s="225">
        <v>12.91439355584675</v>
      </c>
    </row>
    <row r="280" spans="1:30" x14ac:dyDescent="0.25">
      <c r="A280" s="93" t="s">
        <v>5446</v>
      </c>
      <c r="B280" s="184" t="s">
        <v>143</v>
      </c>
      <c r="C280" s="184">
        <v>0.7612513721185511</v>
      </c>
      <c r="D280" s="184">
        <v>5.4884742041712405E-2</v>
      </c>
      <c r="E280" s="184">
        <v>0.18386388583973656</v>
      </c>
      <c r="F280" s="183">
        <v>1</v>
      </c>
      <c r="G280" s="187">
        <v>1822</v>
      </c>
      <c r="H280" s="93"/>
      <c r="I280" s="184" t="s">
        <v>143</v>
      </c>
      <c r="J280" s="184" t="s">
        <v>143</v>
      </c>
      <c r="K280" s="184">
        <v>0.74099999999999999</v>
      </c>
      <c r="L280" s="184">
        <v>0.78</v>
      </c>
      <c r="M280" s="184">
        <v>4.4999999999999998E-2</v>
      </c>
      <c r="N280" s="184">
        <v>6.6000000000000003E-2</v>
      </c>
      <c r="O280" s="184">
        <v>0.16700000000000001</v>
      </c>
      <c r="P280" s="184">
        <v>0.20200000000000001</v>
      </c>
      <c r="Q280" s="93"/>
      <c r="R280" s="225" t="s">
        <v>143</v>
      </c>
      <c r="S280" s="225">
        <v>148.26031286756671</v>
      </c>
      <c r="T280" s="225">
        <v>11.300417638634084</v>
      </c>
      <c r="U280" s="225">
        <v>36.103288560325353</v>
      </c>
      <c r="V280" s="225"/>
      <c r="W280" s="225" t="s">
        <v>143</v>
      </c>
      <c r="X280" s="225" t="s">
        <v>143</v>
      </c>
      <c r="Y280" s="225">
        <v>140.45765160842296</v>
      </c>
      <c r="Z280" s="225">
        <v>156.06297412671046</v>
      </c>
      <c r="AA280" s="225">
        <v>9.0855357814618039</v>
      </c>
      <c r="AB280" s="225">
        <v>13.515299495806364</v>
      </c>
      <c r="AC280" s="225">
        <v>32.237123155437793</v>
      </c>
      <c r="AD280" s="225">
        <v>39.969453965212914</v>
      </c>
    </row>
    <row r="281" spans="1:30" x14ac:dyDescent="0.25">
      <c r="A281" s="93" t="s">
        <v>5447</v>
      </c>
      <c r="B281" s="184">
        <v>5.2677029360967187E-2</v>
      </c>
      <c r="C281" s="184">
        <v>0.54922279792746109</v>
      </c>
      <c r="D281" s="184">
        <v>0.25561312607944731</v>
      </c>
      <c r="E281" s="184">
        <v>0.14248704663212436</v>
      </c>
      <c r="F281" s="183">
        <v>1</v>
      </c>
      <c r="G281" s="187">
        <v>1158</v>
      </c>
      <c r="H281" s="93"/>
      <c r="I281" s="184">
        <v>4.1000000000000002E-2</v>
      </c>
      <c r="J281" s="184">
        <v>6.7000000000000004E-2</v>
      </c>
      <c r="K281" s="184">
        <v>0.52</v>
      </c>
      <c r="L281" s="184">
        <v>0.57799999999999996</v>
      </c>
      <c r="M281" s="184">
        <v>0.23100000000000001</v>
      </c>
      <c r="N281" s="184">
        <v>0.28199999999999997</v>
      </c>
      <c r="O281" s="184">
        <v>0.124</v>
      </c>
      <c r="P281" s="184">
        <v>0.16400000000000001</v>
      </c>
      <c r="Q281" s="93"/>
      <c r="R281" s="225">
        <v>3.3970825044460882</v>
      </c>
      <c r="S281" s="225">
        <v>33.548729314952325</v>
      </c>
      <c r="T281" s="225">
        <v>15.3149592967202</v>
      </c>
      <c r="U281" s="225">
        <v>8.488035986506949</v>
      </c>
      <c r="V281" s="225"/>
      <c r="W281" s="225">
        <v>2.5445768887480336</v>
      </c>
      <c r="X281" s="225">
        <v>4.2495881201441428</v>
      </c>
      <c r="Y281" s="225">
        <v>30.941353762711255</v>
      </c>
      <c r="Z281" s="225">
        <v>36.156104867193392</v>
      </c>
      <c r="AA281" s="225">
        <v>13.570237998132802</v>
      </c>
      <c r="AB281" s="225">
        <v>17.059680595307597</v>
      </c>
      <c r="AC281" s="225">
        <v>7.1928822840208175</v>
      </c>
      <c r="AD281" s="225">
        <v>9.7831896889930796</v>
      </c>
    </row>
    <row r="282" spans="1:30" x14ac:dyDescent="0.25">
      <c r="A282" s="93" t="s">
        <v>5448</v>
      </c>
      <c r="B282" s="184">
        <v>0.25622171945701355</v>
      </c>
      <c r="C282" s="184">
        <v>0.58144796380090502</v>
      </c>
      <c r="D282" s="184">
        <v>5.2036199095022627E-2</v>
      </c>
      <c r="E282" s="184">
        <v>0.11029411764705882</v>
      </c>
      <c r="F282" s="183">
        <v>1</v>
      </c>
      <c r="G282" s="187">
        <v>1768</v>
      </c>
      <c r="H282" s="93"/>
      <c r="I282" s="184">
        <v>0.23599999999999999</v>
      </c>
      <c r="J282" s="184">
        <v>0.27700000000000002</v>
      </c>
      <c r="K282" s="184">
        <v>0.55800000000000005</v>
      </c>
      <c r="L282" s="184">
        <v>0.60399999999999998</v>
      </c>
      <c r="M282" s="184">
        <v>4.2999999999999997E-2</v>
      </c>
      <c r="N282" s="184">
        <v>6.3E-2</v>
      </c>
      <c r="O282" s="184">
        <v>9.7000000000000003E-2</v>
      </c>
      <c r="P282" s="184">
        <v>0.126</v>
      </c>
      <c r="Q282" s="93"/>
      <c r="R282" s="225">
        <v>44.203810341940681</v>
      </c>
      <c r="S282" s="225">
        <v>90.560725151668137</v>
      </c>
      <c r="T282" s="225">
        <v>8.0361262685423345</v>
      </c>
      <c r="U282" s="225">
        <v>16.851357606232689</v>
      </c>
      <c r="V282" s="225"/>
      <c r="W282" s="225">
        <v>40.133133024378324</v>
      </c>
      <c r="X282" s="225">
        <v>48.274487659503038</v>
      </c>
      <c r="Y282" s="225">
        <v>85.02468278029535</v>
      </c>
      <c r="Z282" s="225">
        <v>96.096767523040924</v>
      </c>
      <c r="AA282" s="225">
        <v>6.3939910715720387</v>
      </c>
      <c r="AB282" s="225">
        <v>9.6782614655126302</v>
      </c>
      <c r="AC282" s="225">
        <v>14.48612607163486</v>
      </c>
      <c r="AD282" s="225">
        <v>19.216589140830518</v>
      </c>
    </row>
    <row r="283" spans="1:30" x14ac:dyDescent="0.25">
      <c r="A283" s="93" t="s">
        <v>5449</v>
      </c>
      <c r="B283" s="184" t="s">
        <v>143</v>
      </c>
      <c r="C283" s="184">
        <v>0.40867992766726946</v>
      </c>
      <c r="D283" s="184">
        <v>0.41410488245931282</v>
      </c>
      <c r="E283" s="184">
        <v>0.17721518987341772</v>
      </c>
      <c r="F283" s="183">
        <v>1</v>
      </c>
      <c r="G283" s="187">
        <v>1106</v>
      </c>
      <c r="H283" s="93"/>
      <c r="I283" s="184" t="s">
        <v>143</v>
      </c>
      <c r="J283" s="184" t="s">
        <v>143</v>
      </c>
      <c r="K283" s="184">
        <v>0.38</v>
      </c>
      <c r="L283" s="184">
        <v>0.438</v>
      </c>
      <c r="M283" s="184">
        <v>0.38500000000000001</v>
      </c>
      <c r="N283" s="184">
        <v>0.443</v>
      </c>
      <c r="O283" s="184">
        <v>0.156</v>
      </c>
      <c r="P283" s="184">
        <v>0.20100000000000001</v>
      </c>
      <c r="Q283" s="93"/>
      <c r="R283" s="225" t="s">
        <v>143</v>
      </c>
      <c r="S283" s="225">
        <v>24.771942181568512</v>
      </c>
      <c r="T283" s="225">
        <v>24.413967138024205</v>
      </c>
      <c r="U283" s="225">
        <v>10.490206777199027</v>
      </c>
      <c r="V283" s="225"/>
      <c r="W283" s="225" t="s">
        <v>143</v>
      </c>
      <c r="X283" s="225" t="s">
        <v>143</v>
      </c>
      <c r="Y283" s="225">
        <v>22.48820085143036</v>
      </c>
      <c r="Z283" s="225">
        <v>27.055683511706665</v>
      </c>
      <c r="AA283" s="225">
        <v>22.178019195726012</v>
      </c>
      <c r="AB283" s="225">
        <v>26.649915080322398</v>
      </c>
      <c r="AC283" s="225">
        <v>9.0215778283911643</v>
      </c>
      <c r="AD283" s="225">
        <v>11.958835726006891</v>
      </c>
    </row>
    <row r="284" spans="1:30" x14ac:dyDescent="0.25">
      <c r="A284" s="93" t="s">
        <v>5450</v>
      </c>
      <c r="B284" s="184" t="s">
        <v>143</v>
      </c>
      <c r="C284" s="184">
        <v>0.70896551724137935</v>
      </c>
      <c r="D284" s="184">
        <v>0.1</v>
      </c>
      <c r="E284" s="184">
        <v>0.1910344827586207</v>
      </c>
      <c r="F284" s="183">
        <v>1</v>
      </c>
      <c r="G284" s="187">
        <v>1450</v>
      </c>
      <c r="H284" s="93"/>
      <c r="I284" s="184" t="s">
        <v>143</v>
      </c>
      <c r="J284" s="184" t="s">
        <v>143</v>
      </c>
      <c r="K284" s="184">
        <v>0.68500000000000005</v>
      </c>
      <c r="L284" s="184">
        <v>0.73199999999999998</v>
      </c>
      <c r="M284" s="184">
        <v>8.5999999999999993E-2</v>
      </c>
      <c r="N284" s="184">
        <v>0.11700000000000001</v>
      </c>
      <c r="O284" s="184">
        <v>0.17199999999999999</v>
      </c>
      <c r="P284" s="184">
        <v>0.21199999999999999</v>
      </c>
      <c r="Q284" s="93"/>
      <c r="R284" s="225" t="s">
        <v>143</v>
      </c>
      <c r="S284" s="225">
        <v>124.40237374885504</v>
      </c>
      <c r="T284" s="225">
        <v>19.23483050421061</v>
      </c>
      <c r="U284" s="225">
        <v>33.390133403636924</v>
      </c>
      <c r="V284" s="225"/>
      <c r="W284" s="225" t="s">
        <v>143</v>
      </c>
      <c r="X284" s="225" t="s">
        <v>143</v>
      </c>
      <c r="Y284" s="225">
        <v>116.79756701812704</v>
      </c>
      <c r="Z284" s="225">
        <v>132.00718047958304</v>
      </c>
      <c r="AA284" s="225">
        <v>16.103993675120662</v>
      </c>
      <c r="AB284" s="225">
        <v>22.365667333300557</v>
      </c>
      <c r="AC284" s="225">
        <v>29.457944792364177</v>
      </c>
      <c r="AD284" s="225">
        <v>37.322322014909666</v>
      </c>
    </row>
    <row r="285" spans="1:30" x14ac:dyDescent="0.25">
      <c r="A285" s="93" t="s">
        <v>5451</v>
      </c>
      <c r="B285" s="184">
        <v>6.9363338555761281E-2</v>
      </c>
      <c r="C285" s="184">
        <v>0.54166073208944598</v>
      </c>
      <c r="D285" s="184">
        <v>0.22518159806295399</v>
      </c>
      <c r="E285" s="184">
        <v>0.16379433129183876</v>
      </c>
      <c r="F285" s="183">
        <v>1</v>
      </c>
      <c r="G285" s="187">
        <v>7021</v>
      </c>
      <c r="H285" s="93"/>
      <c r="I285" s="184">
        <v>6.4000000000000001E-2</v>
      </c>
      <c r="J285" s="184">
        <v>7.5999999999999998E-2</v>
      </c>
      <c r="K285" s="184">
        <v>0.53</v>
      </c>
      <c r="L285" s="184">
        <v>0.55300000000000005</v>
      </c>
      <c r="M285" s="184">
        <v>0.216</v>
      </c>
      <c r="N285" s="184">
        <v>0.23499999999999999</v>
      </c>
      <c r="O285" s="184">
        <v>0.155</v>
      </c>
      <c r="P285" s="184">
        <v>0.17299999999999999</v>
      </c>
      <c r="Q285" s="93"/>
      <c r="R285" s="225">
        <v>5.317605417068358</v>
      </c>
      <c r="S285" s="225">
        <v>41.810601760719337</v>
      </c>
      <c r="T285" s="225">
        <v>16.911186945629009</v>
      </c>
      <c r="U285" s="225">
        <v>12.53120353119593</v>
      </c>
      <c r="V285" s="225"/>
      <c r="W285" s="225">
        <v>4.8453165602738064</v>
      </c>
      <c r="X285" s="225">
        <v>5.7898942738629096</v>
      </c>
      <c r="Y285" s="225">
        <v>40.4817414611014</v>
      </c>
      <c r="Z285" s="225">
        <v>43.139462060337273</v>
      </c>
      <c r="AA285" s="225">
        <v>16.077574429028243</v>
      </c>
      <c r="AB285" s="225">
        <v>17.744799462229775</v>
      </c>
      <c r="AC285" s="225">
        <v>11.806934467842973</v>
      </c>
      <c r="AD285" s="225">
        <v>13.255472594548886</v>
      </c>
    </row>
    <row r="286" spans="1:30" x14ac:dyDescent="0.25">
      <c r="A286" s="93" t="s">
        <v>5452</v>
      </c>
      <c r="B286" s="184">
        <v>0.28222222222222221</v>
      </c>
      <c r="C286" s="184">
        <v>0.60518518518518516</v>
      </c>
      <c r="D286" s="184">
        <v>4.6790123456790123E-2</v>
      </c>
      <c r="E286" s="184">
        <v>6.5802469135802469E-2</v>
      </c>
      <c r="F286" s="183">
        <v>1</v>
      </c>
      <c r="G286" s="187">
        <v>8100</v>
      </c>
      <c r="H286" s="93"/>
      <c r="I286" s="184">
        <v>0.27300000000000002</v>
      </c>
      <c r="J286" s="184">
        <v>0.29199999999999998</v>
      </c>
      <c r="K286" s="184">
        <v>0.59399999999999997</v>
      </c>
      <c r="L286" s="184">
        <v>0.61599999999999999</v>
      </c>
      <c r="M286" s="184">
        <v>4.2000000000000003E-2</v>
      </c>
      <c r="N286" s="184">
        <v>5.1999999999999998E-2</v>
      </c>
      <c r="O286" s="184">
        <v>6.0999999999999999E-2</v>
      </c>
      <c r="P286" s="184">
        <v>7.0999999999999994E-2</v>
      </c>
      <c r="Q286" s="93"/>
      <c r="R286" s="225">
        <v>49.782908647864417</v>
      </c>
      <c r="S286" s="225">
        <v>102.32221932896618</v>
      </c>
      <c r="T286" s="225">
        <v>6.8225641750770496</v>
      </c>
      <c r="U286" s="225">
        <v>11.059217596400872</v>
      </c>
      <c r="V286" s="225"/>
      <c r="W286" s="225">
        <v>47.742119079383762</v>
      </c>
      <c r="X286" s="225">
        <v>51.823698216345072</v>
      </c>
      <c r="Y286" s="225">
        <v>99.45778170722285</v>
      </c>
      <c r="Z286" s="225">
        <v>105.18665695070952</v>
      </c>
      <c r="AA286" s="225">
        <v>6.135679074870759</v>
      </c>
      <c r="AB286" s="225">
        <v>7.5094492752833402</v>
      </c>
      <c r="AC286" s="225">
        <v>10.120322934282784</v>
      </c>
      <c r="AD286" s="225">
        <v>11.99811225851896</v>
      </c>
    </row>
    <row r="287" spans="1:30" x14ac:dyDescent="0.25">
      <c r="A287" s="93" t="s">
        <v>5453</v>
      </c>
      <c r="B287" s="184" t="s">
        <v>143</v>
      </c>
      <c r="C287" s="184">
        <v>0.5228146414842052</v>
      </c>
      <c r="D287" s="184">
        <v>0.34614741768343638</v>
      </c>
      <c r="E287" s="184">
        <v>0.13103794083235834</v>
      </c>
      <c r="F287" s="183">
        <v>0.99999999999999989</v>
      </c>
      <c r="G287" s="187">
        <v>5983</v>
      </c>
      <c r="H287" s="93"/>
      <c r="I287" s="184" t="s">
        <v>143</v>
      </c>
      <c r="J287" s="184" t="s">
        <v>143</v>
      </c>
      <c r="K287" s="184">
        <v>0.51</v>
      </c>
      <c r="L287" s="184">
        <v>0.53500000000000003</v>
      </c>
      <c r="M287" s="184">
        <v>0.33400000000000002</v>
      </c>
      <c r="N287" s="184">
        <v>0.35799999999999998</v>
      </c>
      <c r="O287" s="184">
        <v>0.123</v>
      </c>
      <c r="P287" s="184">
        <v>0.14000000000000001</v>
      </c>
      <c r="Q287" s="93"/>
      <c r="R287" s="225" t="s">
        <v>143</v>
      </c>
      <c r="S287" s="225">
        <v>34.641464516495546</v>
      </c>
      <c r="T287" s="225">
        <v>22.289326546862704</v>
      </c>
      <c r="U287" s="225">
        <v>8.5690469527942312</v>
      </c>
      <c r="V287" s="225"/>
      <c r="W287" s="225" t="s">
        <v>143</v>
      </c>
      <c r="X287" s="225" t="s">
        <v>143</v>
      </c>
      <c r="Y287" s="225">
        <v>33.427463799309194</v>
      </c>
      <c r="Z287" s="225">
        <v>35.855465233681898</v>
      </c>
      <c r="AA287" s="225">
        <v>21.329344814754066</v>
      </c>
      <c r="AB287" s="225">
        <v>23.249308278971341</v>
      </c>
      <c r="AC287" s="225">
        <v>7.9692136660986348</v>
      </c>
      <c r="AD287" s="225">
        <v>9.1688802394898268</v>
      </c>
    </row>
    <row r="288" spans="1:30" x14ac:dyDescent="0.25">
      <c r="A288" s="93" t="s">
        <v>5454</v>
      </c>
      <c r="B288" s="184" t="s">
        <v>143</v>
      </c>
      <c r="C288" s="184">
        <v>0.76349681280083259</v>
      </c>
      <c r="D288" s="184">
        <v>8.2737088591127883E-2</v>
      </c>
      <c r="E288" s="184">
        <v>0.15376609860803955</v>
      </c>
      <c r="F288" s="183">
        <v>1</v>
      </c>
      <c r="G288" s="187">
        <v>7687</v>
      </c>
      <c r="H288" s="93"/>
      <c r="I288" s="184" t="s">
        <v>143</v>
      </c>
      <c r="J288" s="184" t="s">
        <v>143</v>
      </c>
      <c r="K288" s="184">
        <v>0.754</v>
      </c>
      <c r="L288" s="184">
        <v>0.77300000000000002</v>
      </c>
      <c r="M288" s="184">
        <v>7.6999999999999999E-2</v>
      </c>
      <c r="N288" s="184">
        <v>8.8999999999999996E-2</v>
      </c>
      <c r="O288" s="184">
        <v>0.14599999999999999</v>
      </c>
      <c r="P288" s="184">
        <v>0.16200000000000001</v>
      </c>
      <c r="Q288" s="93"/>
      <c r="R288" s="225" t="s">
        <v>143</v>
      </c>
      <c r="S288" s="225">
        <v>142.87663013344263</v>
      </c>
      <c r="T288" s="225">
        <v>16.774769738125219</v>
      </c>
      <c r="U288" s="225">
        <v>28.890310736457959</v>
      </c>
      <c r="V288" s="225"/>
      <c r="W288" s="225" t="s">
        <v>143</v>
      </c>
      <c r="X288" s="225" t="s">
        <v>143</v>
      </c>
      <c r="Y288" s="225">
        <v>139.22122754475012</v>
      </c>
      <c r="Z288" s="225">
        <v>146.53203272213514</v>
      </c>
      <c r="AA288" s="225">
        <v>15.471050479519278</v>
      </c>
      <c r="AB288" s="225">
        <v>18.07848899673116</v>
      </c>
      <c r="AC288" s="225">
        <v>27.243288183384884</v>
      </c>
      <c r="AD288" s="225">
        <v>30.537333289531034</v>
      </c>
    </row>
    <row r="289" spans="1:30" x14ac:dyDescent="0.25">
      <c r="A289" s="93" t="s">
        <v>5455</v>
      </c>
      <c r="B289" s="184">
        <v>5.7220708446866483E-2</v>
      </c>
      <c r="C289" s="184">
        <v>0.58719346049046317</v>
      </c>
      <c r="D289" s="184">
        <v>0.21798365122615804</v>
      </c>
      <c r="E289" s="184">
        <v>0.13760217983651227</v>
      </c>
      <c r="F289" s="183">
        <v>0.99999999999999989</v>
      </c>
      <c r="G289" s="187">
        <v>734</v>
      </c>
      <c r="H289" s="93"/>
      <c r="I289" s="184">
        <v>4.2999999999999997E-2</v>
      </c>
      <c r="J289" s="184">
        <v>7.5999999999999998E-2</v>
      </c>
      <c r="K289" s="184">
        <v>0.55100000000000005</v>
      </c>
      <c r="L289" s="184">
        <v>0.622</v>
      </c>
      <c r="M289" s="184">
        <v>0.19</v>
      </c>
      <c r="N289" s="184">
        <v>0.249</v>
      </c>
      <c r="O289" s="184">
        <v>0.115</v>
      </c>
      <c r="P289" s="184">
        <v>0.16400000000000001</v>
      </c>
      <c r="Q289" s="93"/>
      <c r="R289" s="225">
        <v>4.2611422580503575</v>
      </c>
      <c r="S289" s="225">
        <v>44.082084783291442</v>
      </c>
      <c r="T289" s="225">
        <v>16.327464331197415</v>
      </c>
      <c r="U289" s="225">
        <v>10.358490667445684</v>
      </c>
      <c r="V289" s="225"/>
      <c r="W289" s="225">
        <v>2.9724255488892402</v>
      </c>
      <c r="X289" s="225">
        <v>5.5498589672114749</v>
      </c>
      <c r="Y289" s="225">
        <v>39.920300538309064</v>
      </c>
      <c r="Z289" s="225">
        <v>48.243869028273821</v>
      </c>
      <c r="AA289" s="225">
        <v>13.797497521812076</v>
      </c>
      <c r="AB289" s="225">
        <v>18.857431140582754</v>
      </c>
      <c r="AC289" s="225">
        <v>8.3383023115295813</v>
      </c>
      <c r="AD289" s="225">
        <v>12.378679023361787</v>
      </c>
    </row>
    <row r="290" spans="1:30" x14ac:dyDescent="0.25">
      <c r="A290" s="93" t="s">
        <v>5456</v>
      </c>
      <c r="B290" s="184">
        <v>0.26296743063932448</v>
      </c>
      <c r="C290" s="184">
        <v>0.62243667068757536</v>
      </c>
      <c r="D290" s="184">
        <v>4.8250904704463207E-2</v>
      </c>
      <c r="E290" s="184">
        <v>6.6344993968636912E-2</v>
      </c>
      <c r="F290" s="183">
        <v>1</v>
      </c>
      <c r="G290" s="187">
        <v>829</v>
      </c>
      <c r="H290" s="93"/>
      <c r="I290" s="184">
        <v>0.23400000000000001</v>
      </c>
      <c r="J290" s="184">
        <v>0.29399999999999998</v>
      </c>
      <c r="K290" s="184">
        <v>0.58899999999999997</v>
      </c>
      <c r="L290" s="184">
        <v>0.65500000000000003</v>
      </c>
      <c r="M290" s="184">
        <v>3.5999999999999997E-2</v>
      </c>
      <c r="N290" s="184">
        <v>6.5000000000000002E-2</v>
      </c>
      <c r="O290" s="184">
        <v>5.0999999999999997E-2</v>
      </c>
      <c r="P290" s="184">
        <v>8.5000000000000006E-2</v>
      </c>
      <c r="Q290" s="93"/>
      <c r="R290" s="225">
        <v>42.545175344699778</v>
      </c>
      <c r="S290" s="225">
        <v>95.498190192234389</v>
      </c>
      <c r="T290" s="225">
        <v>7.0951236979958363</v>
      </c>
      <c r="U290" s="225">
        <v>10.397396101676232</v>
      </c>
      <c r="V290" s="225"/>
      <c r="W290" s="225">
        <v>36.897390516163313</v>
      </c>
      <c r="X290" s="225">
        <v>48.192960173236244</v>
      </c>
      <c r="Y290" s="225">
        <v>87.258206317727854</v>
      </c>
      <c r="Z290" s="225">
        <v>103.73817406674092</v>
      </c>
      <c r="AA290" s="225">
        <v>4.8963220836980943</v>
      </c>
      <c r="AB290" s="225">
        <v>9.2939253122935774</v>
      </c>
      <c r="AC290" s="225">
        <v>7.649506277159654</v>
      </c>
      <c r="AD290" s="225">
        <v>13.145285926192811</v>
      </c>
    </row>
    <row r="291" spans="1:30" x14ac:dyDescent="0.25">
      <c r="A291" s="93" t="s">
        <v>5457</v>
      </c>
      <c r="B291" s="184" t="s">
        <v>143</v>
      </c>
      <c r="C291" s="184">
        <v>0.52133794694348323</v>
      </c>
      <c r="D291" s="184">
        <v>0.35524798154555942</v>
      </c>
      <c r="E291" s="184">
        <v>0.12341407151095732</v>
      </c>
      <c r="F291" s="183">
        <v>1</v>
      </c>
      <c r="G291" s="187">
        <v>867</v>
      </c>
      <c r="H291" s="93"/>
      <c r="I291" s="184" t="s">
        <v>143</v>
      </c>
      <c r="J291" s="184" t="s">
        <v>143</v>
      </c>
      <c r="K291" s="184">
        <v>0.48799999999999999</v>
      </c>
      <c r="L291" s="184">
        <v>0.55400000000000005</v>
      </c>
      <c r="M291" s="184">
        <v>0.32400000000000001</v>
      </c>
      <c r="N291" s="184">
        <v>0.38800000000000001</v>
      </c>
      <c r="O291" s="184">
        <v>0.10299999999999999</v>
      </c>
      <c r="P291" s="184">
        <v>0.14699999999999999</v>
      </c>
      <c r="Q291" s="93"/>
      <c r="R291" s="225" t="s">
        <v>143</v>
      </c>
      <c r="S291" s="225">
        <v>46.59913315954163</v>
      </c>
      <c r="T291" s="225">
        <v>31.607030544174862</v>
      </c>
      <c r="U291" s="225">
        <v>11.053433457180812</v>
      </c>
      <c r="V291" s="225"/>
      <c r="W291" s="225" t="s">
        <v>143</v>
      </c>
      <c r="X291" s="225" t="s">
        <v>143</v>
      </c>
      <c r="Y291" s="225">
        <v>42.303129012388474</v>
      </c>
      <c r="Z291" s="225">
        <v>50.895137306694785</v>
      </c>
      <c r="AA291" s="225">
        <v>28.07711423160314</v>
      </c>
      <c r="AB291" s="225">
        <v>35.136946856746583</v>
      </c>
      <c r="AC291" s="225">
        <v>8.9590249965310225</v>
      </c>
      <c r="AD291" s="225">
        <v>13.147841917830602</v>
      </c>
    </row>
    <row r="292" spans="1:30" x14ac:dyDescent="0.25">
      <c r="A292" s="93" t="s">
        <v>5458</v>
      </c>
      <c r="B292" s="184" t="s">
        <v>143</v>
      </c>
      <c r="C292" s="184">
        <v>0.77714285714285714</v>
      </c>
      <c r="D292" s="184">
        <v>7.571428571428572E-2</v>
      </c>
      <c r="E292" s="184">
        <v>0.14714285714285713</v>
      </c>
      <c r="F292" s="183">
        <v>1</v>
      </c>
      <c r="G292" s="187">
        <v>700</v>
      </c>
      <c r="H292" s="93"/>
      <c r="I292" s="184" t="s">
        <v>143</v>
      </c>
      <c r="J292" s="184" t="s">
        <v>143</v>
      </c>
      <c r="K292" s="184">
        <v>0.745</v>
      </c>
      <c r="L292" s="184">
        <v>0.80600000000000005</v>
      </c>
      <c r="M292" s="184">
        <v>5.8000000000000003E-2</v>
      </c>
      <c r="N292" s="184">
        <v>9.8000000000000004E-2</v>
      </c>
      <c r="O292" s="184">
        <v>0.123</v>
      </c>
      <c r="P292" s="184">
        <v>0.17499999999999999</v>
      </c>
      <c r="Q292" s="93"/>
      <c r="R292" s="225" t="s">
        <v>143</v>
      </c>
      <c r="S292" s="225">
        <v>125.41127045600102</v>
      </c>
      <c r="T292" s="225">
        <v>13.401121750438914</v>
      </c>
      <c r="U292" s="225">
        <v>23.418507633167103</v>
      </c>
      <c r="V292" s="225"/>
      <c r="W292" s="225" t="s">
        <v>143</v>
      </c>
      <c r="X292" s="225" t="s">
        <v>143</v>
      </c>
      <c r="Y292" s="225">
        <v>114.87242128837796</v>
      </c>
      <c r="Z292" s="225">
        <v>135.95011962362409</v>
      </c>
      <c r="AA292" s="225">
        <v>9.7931818937156638</v>
      </c>
      <c r="AB292" s="225">
        <v>17.009061607162167</v>
      </c>
      <c r="AC292" s="225">
        <v>18.895819153679891</v>
      </c>
      <c r="AD292" s="225">
        <v>27.941196112654314</v>
      </c>
    </row>
    <row r="293" spans="1:30" x14ac:dyDescent="0.25">
      <c r="A293" s="93" t="s">
        <v>5459</v>
      </c>
      <c r="B293" s="184">
        <v>5.0770625566636446E-2</v>
      </c>
      <c r="C293" s="184">
        <v>0.67996373526745235</v>
      </c>
      <c r="D293" s="184">
        <v>0.15956482320942883</v>
      </c>
      <c r="E293" s="184">
        <v>0.10970081595648232</v>
      </c>
      <c r="F293" s="183">
        <v>1</v>
      </c>
      <c r="G293" s="187">
        <v>1103</v>
      </c>
      <c r="H293" s="93"/>
      <c r="I293" s="184">
        <v>3.9E-2</v>
      </c>
      <c r="J293" s="184">
        <v>6.5000000000000002E-2</v>
      </c>
      <c r="K293" s="184">
        <v>0.65200000000000002</v>
      </c>
      <c r="L293" s="184">
        <v>0.70699999999999996</v>
      </c>
      <c r="M293" s="184">
        <v>0.13900000000000001</v>
      </c>
      <c r="N293" s="184">
        <v>0.182</v>
      </c>
      <c r="O293" s="184">
        <v>9.2999999999999999E-2</v>
      </c>
      <c r="P293" s="184">
        <v>0.13</v>
      </c>
      <c r="Q293" s="93"/>
      <c r="R293" s="225">
        <v>3.4225730032206605</v>
      </c>
      <c r="S293" s="225">
        <v>46.377491444540333</v>
      </c>
      <c r="T293" s="225">
        <v>10.475875090827135</v>
      </c>
      <c r="U293" s="225">
        <v>7.509658613687308</v>
      </c>
      <c r="V293" s="225"/>
      <c r="W293" s="225">
        <v>2.5261463140715046</v>
      </c>
      <c r="X293" s="225">
        <v>4.3189996923698164</v>
      </c>
      <c r="Y293" s="225">
        <v>43.058297009849127</v>
      </c>
      <c r="Z293" s="225">
        <v>49.696685879231538</v>
      </c>
      <c r="AA293" s="225">
        <v>8.9281634505377792</v>
      </c>
      <c r="AB293" s="225">
        <v>12.02358673111649</v>
      </c>
      <c r="AC293" s="225">
        <v>6.1715739879757514</v>
      </c>
      <c r="AD293" s="225">
        <v>8.8477432393988646</v>
      </c>
    </row>
    <row r="294" spans="1:30" x14ac:dyDescent="0.25">
      <c r="A294" s="93" t="s">
        <v>5460</v>
      </c>
      <c r="B294" s="184">
        <v>0.27959866220735785</v>
      </c>
      <c r="C294" s="184">
        <v>0.63076923076923075</v>
      </c>
      <c r="D294" s="184">
        <v>3.3444816053511704E-2</v>
      </c>
      <c r="E294" s="184">
        <v>5.6187290969899668E-2</v>
      </c>
      <c r="F294" s="183">
        <v>1</v>
      </c>
      <c r="G294" s="187">
        <v>1495</v>
      </c>
      <c r="H294" s="93"/>
      <c r="I294" s="184">
        <v>0.25700000000000001</v>
      </c>
      <c r="J294" s="184">
        <v>0.30299999999999999</v>
      </c>
      <c r="K294" s="184">
        <v>0.60599999999999998</v>
      </c>
      <c r="L294" s="184">
        <v>0.65500000000000003</v>
      </c>
      <c r="M294" s="184">
        <v>2.5000000000000001E-2</v>
      </c>
      <c r="N294" s="184">
        <v>4.3999999999999997E-2</v>
      </c>
      <c r="O294" s="184">
        <v>4.5999999999999999E-2</v>
      </c>
      <c r="P294" s="184">
        <v>6.9000000000000006E-2</v>
      </c>
      <c r="Q294" s="93"/>
      <c r="R294" s="225">
        <v>50.51130136299092</v>
      </c>
      <c r="S294" s="225">
        <v>105.88629746954177</v>
      </c>
      <c r="T294" s="225">
        <v>5.2119208028501394</v>
      </c>
      <c r="U294" s="225">
        <v>9.4826584377604952</v>
      </c>
      <c r="V294" s="225"/>
      <c r="W294" s="225">
        <v>45.668947888570472</v>
      </c>
      <c r="X294" s="225">
        <v>55.353654837411369</v>
      </c>
      <c r="Y294" s="225">
        <v>99.127958232088915</v>
      </c>
      <c r="Z294" s="225">
        <v>112.64463670699463</v>
      </c>
      <c r="AA294" s="225">
        <v>3.7672500621107323</v>
      </c>
      <c r="AB294" s="225">
        <v>6.6565915435895464</v>
      </c>
      <c r="AC294" s="225">
        <v>7.4547584340062008</v>
      </c>
      <c r="AD294" s="225">
        <v>11.510558441514789</v>
      </c>
    </row>
    <row r="295" spans="1:30" x14ac:dyDescent="0.25">
      <c r="A295" s="93" t="s">
        <v>5461</v>
      </c>
      <c r="B295" s="184" t="s">
        <v>143</v>
      </c>
      <c r="C295" s="184">
        <v>0.6432062561094819</v>
      </c>
      <c r="D295" s="184">
        <v>0.26001955034213098</v>
      </c>
      <c r="E295" s="184">
        <v>9.6774193548387094E-2</v>
      </c>
      <c r="F295" s="183">
        <v>1</v>
      </c>
      <c r="G295" s="187">
        <v>1023</v>
      </c>
      <c r="H295" s="93"/>
      <c r="I295" s="184" t="s">
        <v>143</v>
      </c>
      <c r="J295" s="184" t="s">
        <v>143</v>
      </c>
      <c r="K295" s="184">
        <v>0.61299999999999999</v>
      </c>
      <c r="L295" s="184">
        <v>0.67200000000000004</v>
      </c>
      <c r="M295" s="184">
        <v>0.23400000000000001</v>
      </c>
      <c r="N295" s="184">
        <v>0.28799999999999998</v>
      </c>
      <c r="O295" s="184">
        <v>0.08</v>
      </c>
      <c r="P295" s="184">
        <v>0.11600000000000001</v>
      </c>
      <c r="Q295" s="93"/>
      <c r="R295" s="225" t="s">
        <v>143</v>
      </c>
      <c r="S295" s="225">
        <v>40.633425017696332</v>
      </c>
      <c r="T295" s="225">
        <v>16.041807012279254</v>
      </c>
      <c r="U295" s="225">
        <v>6.0660859523044479</v>
      </c>
      <c r="V295" s="225"/>
      <c r="W295" s="225" t="s">
        <v>143</v>
      </c>
      <c r="X295" s="225" t="s">
        <v>143</v>
      </c>
      <c r="Y295" s="225">
        <v>37.528675592281978</v>
      </c>
      <c r="Z295" s="225">
        <v>43.738174443110687</v>
      </c>
      <c r="AA295" s="225">
        <v>14.113977872971031</v>
      </c>
      <c r="AB295" s="225">
        <v>17.969636151587476</v>
      </c>
      <c r="AC295" s="225">
        <v>4.8711433808594311</v>
      </c>
      <c r="AD295" s="225">
        <v>7.2610285237494647</v>
      </c>
    </row>
    <row r="296" spans="1:30" x14ac:dyDescent="0.25">
      <c r="A296" s="93" t="s">
        <v>5462</v>
      </c>
      <c r="B296" s="184" t="s">
        <v>143</v>
      </c>
      <c r="C296" s="184">
        <v>0.82716981132075473</v>
      </c>
      <c r="D296" s="184">
        <v>8.226415094339623E-2</v>
      </c>
      <c r="E296" s="184">
        <v>9.056603773584905E-2</v>
      </c>
      <c r="F296" s="183">
        <v>1</v>
      </c>
      <c r="G296" s="187">
        <v>1325</v>
      </c>
      <c r="H296" s="93"/>
      <c r="I296" s="184" t="s">
        <v>143</v>
      </c>
      <c r="J296" s="184" t="s">
        <v>143</v>
      </c>
      <c r="K296" s="184">
        <v>0.80600000000000005</v>
      </c>
      <c r="L296" s="184">
        <v>0.84699999999999998</v>
      </c>
      <c r="M296" s="184">
        <v>6.9000000000000006E-2</v>
      </c>
      <c r="N296" s="184">
        <v>9.8000000000000004E-2</v>
      </c>
      <c r="O296" s="184">
        <v>7.5999999999999998E-2</v>
      </c>
      <c r="P296" s="184">
        <v>0.107</v>
      </c>
      <c r="Q296" s="93"/>
      <c r="R296" s="225" t="s">
        <v>143</v>
      </c>
      <c r="S296" s="225">
        <v>152.32210440875045</v>
      </c>
      <c r="T296" s="225">
        <v>15.470291230498884</v>
      </c>
      <c r="U296" s="225">
        <v>16.603938378407673</v>
      </c>
      <c r="V296" s="225"/>
      <c r="W296" s="225" t="s">
        <v>143</v>
      </c>
      <c r="X296" s="225" t="s">
        <v>143</v>
      </c>
      <c r="Y296" s="225">
        <v>143.30403184831499</v>
      </c>
      <c r="Z296" s="225">
        <v>161.3401769691859</v>
      </c>
      <c r="AA296" s="225">
        <v>12.565992320701657</v>
      </c>
      <c r="AB296" s="225">
        <v>18.37459014029611</v>
      </c>
      <c r="AC296" s="225">
        <v>13.633116857936326</v>
      </c>
      <c r="AD296" s="225">
        <v>19.574759898879019</v>
      </c>
    </row>
    <row r="297" spans="1:30" x14ac:dyDescent="0.25">
      <c r="A297" s="93" t="s">
        <v>5463</v>
      </c>
      <c r="B297" s="184">
        <v>6.0543751427918666E-2</v>
      </c>
      <c r="C297" s="184">
        <v>0.58647475439798946</v>
      </c>
      <c r="D297" s="184">
        <v>0.22092757596527302</v>
      </c>
      <c r="E297" s="184">
        <v>0.13205391820881882</v>
      </c>
      <c r="F297" s="183">
        <v>1</v>
      </c>
      <c r="G297" s="187">
        <v>4377</v>
      </c>
      <c r="H297" s="93"/>
      <c r="I297" s="184">
        <v>5.3999999999999999E-2</v>
      </c>
      <c r="J297" s="184">
        <v>6.8000000000000005E-2</v>
      </c>
      <c r="K297" s="184">
        <v>0.57199999999999995</v>
      </c>
      <c r="L297" s="184">
        <v>0.60099999999999998</v>
      </c>
      <c r="M297" s="184">
        <v>0.20899999999999999</v>
      </c>
      <c r="N297" s="184">
        <v>0.23300000000000001</v>
      </c>
      <c r="O297" s="184">
        <v>0.122</v>
      </c>
      <c r="P297" s="184">
        <v>0.14199999999999999</v>
      </c>
      <c r="Q297" s="93"/>
      <c r="R297" s="225">
        <v>4.1759439736012185</v>
      </c>
      <c r="S297" s="225">
        <v>43.090114580514239</v>
      </c>
      <c r="T297" s="225">
        <v>16.107417327300091</v>
      </c>
      <c r="U297" s="225">
        <v>9.7462570769980239</v>
      </c>
      <c r="V297" s="225"/>
      <c r="W297" s="225">
        <v>3.6731526233347611</v>
      </c>
      <c r="X297" s="225">
        <v>4.6787353238676754</v>
      </c>
      <c r="Y297" s="225">
        <v>41.42317144131458</v>
      </c>
      <c r="Z297" s="225">
        <v>44.757057719713899</v>
      </c>
      <c r="AA297" s="225">
        <v>15.092177269199084</v>
      </c>
      <c r="AB297" s="225">
        <v>17.122657385401098</v>
      </c>
      <c r="AC297" s="225">
        <v>8.9516910086537855</v>
      </c>
      <c r="AD297" s="225">
        <v>10.540823145342262</v>
      </c>
    </row>
    <row r="298" spans="1:30" x14ac:dyDescent="0.25">
      <c r="A298" s="93" t="s">
        <v>5464</v>
      </c>
      <c r="B298" s="184">
        <v>0.31372549019607843</v>
      </c>
      <c r="C298" s="184">
        <v>0.57643251475347423</v>
      </c>
      <c r="D298" s="184">
        <v>4.3594136683799731E-2</v>
      </c>
      <c r="E298" s="184">
        <v>6.6247858366647636E-2</v>
      </c>
      <c r="F298" s="183">
        <v>1</v>
      </c>
      <c r="G298" s="187">
        <v>5253</v>
      </c>
      <c r="H298" s="93"/>
      <c r="I298" s="184">
        <v>0.30099999999999999</v>
      </c>
      <c r="J298" s="184">
        <v>0.32600000000000001</v>
      </c>
      <c r="K298" s="184">
        <v>0.56299999999999994</v>
      </c>
      <c r="L298" s="184">
        <v>0.59</v>
      </c>
      <c r="M298" s="184">
        <v>3.7999999999999999E-2</v>
      </c>
      <c r="N298" s="184">
        <v>4.9000000000000002E-2</v>
      </c>
      <c r="O298" s="184">
        <v>0.06</v>
      </c>
      <c r="P298" s="184">
        <v>7.2999999999999995E-2</v>
      </c>
      <c r="Q298" s="93"/>
      <c r="R298" s="225">
        <v>52.883652429840772</v>
      </c>
      <c r="S298" s="225">
        <v>98.057789051933696</v>
      </c>
      <c r="T298" s="225">
        <v>6.4525703989062864</v>
      </c>
      <c r="U298" s="225">
        <v>10.941920339728595</v>
      </c>
      <c r="V298" s="225"/>
      <c r="W298" s="225">
        <v>50.330369687146842</v>
      </c>
      <c r="X298" s="225">
        <v>55.436935172534703</v>
      </c>
      <c r="Y298" s="225">
        <v>94.565097507876331</v>
      </c>
      <c r="Z298" s="225">
        <v>101.55048059599106</v>
      </c>
      <c r="AA298" s="225">
        <v>5.6168306049990209</v>
      </c>
      <c r="AB298" s="225">
        <v>7.2883101928135519</v>
      </c>
      <c r="AC298" s="225">
        <v>9.7922852844894699</v>
      </c>
      <c r="AD298" s="225">
        <v>12.09155539496772</v>
      </c>
    </row>
    <row r="299" spans="1:30" x14ac:dyDescent="0.25">
      <c r="A299" s="93" t="s">
        <v>5465</v>
      </c>
      <c r="B299" s="184" t="s">
        <v>143</v>
      </c>
      <c r="C299" s="184">
        <v>0.51351351351351349</v>
      </c>
      <c r="D299" s="184">
        <v>0.33108108108108109</v>
      </c>
      <c r="E299" s="184">
        <v>0.1554054054054054</v>
      </c>
      <c r="F299" s="183">
        <v>0.99999999999999989</v>
      </c>
      <c r="G299" s="187">
        <v>3996</v>
      </c>
      <c r="H299" s="93"/>
      <c r="I299" s="184" t="s">
        <v>143</v>
      </c>
      <c r="J299" s="184" t="s">
        <v>143</v>
      </c>
      <c r="K299" s="184">
        <v>0.498</v>
      </c>
      <c r="L299" s="184">
        <v>0.52900000000000003</v>
      </c>
      <c r="M299" s="184">
        <v>0.317</v>
      </c>
      <c r="N299" s="184">
        <v>0.34599999999999997</v>
      </c>
      <c r="O299" s="184">
        <v>0.14499999999999999</v>
      </c>
      <c r="P299" s="184">
        <v>0.16700000000000001</v>
      </c>
      <c r="Q299" s="93"/>
      <c r="R299" s="225" t="s">
        <v>143</v>
      </c>
      <c r="S299" s="225">
        <v>34.33659032281335</v>
      </c>
      <c r="T299" s="225">
        <v>21.901179491903058</v>
      </c>
      <c r="U299" s="225">
        <v>10.325432818029093</v>
      </c>
      <c r="V299" s="225"/>
      <c r="W299" s="225" t="s">
        <v>143</v>
      </c>
      <c r="X299" s="225" t="s">
        <v>143</v>
      </c>
      <c r="Y299" s="225">
        <v>32.850912775627492</v>
      </c>
      <c r="Z299" s="225">
        <v>35.822267869999209</v>
      </c>
      <c r="AA299" s="225">
        <v>20.72101198354914</v>
      </c>
      <c r="AB299" s="225">
        <v>23.081347000256976</v>
      </c>
      <c r="AC299" s="225">
        <v>9.513315939687315</v>
      </c>
      <c r="AD299" s="225">
        <v>11.13754969637087</v>
      </c>
    </row>
    <row r="300" spans="1:30" x14ac:dyDescent="0.25">
      <c r="A300" s="93" t="s">
        <v>5466</v>
      </c>
      <c r="B300" s="184" t="s">
        <v>143</v>
      </c>
      <c r="C300" s="184">
        <v>0.74894374027129196</v>
      </c>
      <c r="D300" s="184">
        <v>8.1832332666221932E-2</v>
      </c>
      <c r="E300" s="184">
        <v>0.1692239270624861</v>
      </c>
      <c r="F300" s="183">
        <v>1</v>
      </c>
      <c r="G300" s="187">
        <v>4497</v>
      </c>
      <c r="H300" s="93"/>
      <c r="I300" s="184" t="s">
        <v>143</v>
      </c>
      <c r="J300" s="184" t="s">
        <v>143</v>
      </c>
      <c r="K300" s="184">
        <v>0.73599999999999999</v>
      </c>
      <c r="L300" s="184">
        <v>0.76100000000000001</v>
      </c>
      <c r="M300" s="184">
        <v>7.3999999999999996E-2</v>
      </c>
      <c r="N300" s="184">
        <v>0.09</v>
      </c>
      <c r="O300" s="184">
        <v>0.159</v>
      </c>
      <c r="P300" s="184">
        <v>0.18</v>
      </c>
      <c r="Q300" s="93"/>
      <c r="R300" s="225" t="s">
        <v>143</v>
      </c>
      <c r="S300" s="225">
        <v>122.08421541560257</v>
      </c>
      <c r="T300" s="225">
        <v>15.286700624725539</v>
      </c>
      <c r="U300" s="225">
        <v>28.532259942241449</v>
      </c>
      <c r="V300" s="225"/>
      <c r="W300" s="225" t="s">
        <v>143</v>
      </c>
      <c r="X300" s="225" t="s">
        <v>143</v>
      </c>
      <c r="Y300" s="225">
        <v>117.9610615064138</v>
      </c>
      <c r="Z300" s="225">
        <v>126.20736932479134</v>
      </c>
      <c r="AA300" s="225">
        <v>13.724826887146563</v>
      </c>
      <c r="AB300" s="225">
        <v>16.848574362304515</v>
      </c>
      <c r="AC300" s="225">
        <v>26.505044457106674</v>
      </c>
      <c r="AD300" s="225">
        <v>30.559475427376224</v>
      </c>
    </row>
    <row r="301" spans="1:30" x14ac:dyDescent="0.25">
      <c r="A301" s="93" t="s">
        <v>5467</v>
      </c>
      <c r="B301" s="184">
        <v>9.6361455417832864E-2</v>
      </c>
      <c r="C301" s="184">
        <v>0.52179128348660531</v>
      </c>
      <c r="D301" s="184">
        <v>0.21031587365053978</v>
      </c>
      <c r="E301" s="184">
        <v>0.171531387445022</v>
      </c>
      <c r="F301" s="183">
        <v>0.99999999999999978</v>
      </c>
      <c r="G301" s="187">
        <v>2501</v>
      </c>
      <c r="H301" s="93"/>
      <c r="I301" s="184">
        <v>8.5000000000000006E-2</v>
      </c>
      <c r="J301" s="184">
        <v>0.109</v>
      </c>
      <c r="K301" s="184">
        <v>0.502</v>
      </c>
      <c r="L301" s="184">
        <v>0.54100000000000004</v>
      </c>
      <c r="M301" s="184">
        <v>0.19500000000000001</v>
      </c>
      <c r="N301" s="184">
        <v>0.22700000000000001</v>
      </c>
      <c r="O301" s="184">
        <v>0.157</v>
      </c>
      <c r="P301" s="184">
        <v>0.187</v>
      </c>
      <c r="Q301" s="93"/>
      <c r="R301" s="225">
        <v>7.0901470488856138</v>
      </c>
      <c r="S301" s="225">
        <v>39.563700945185765</v>
      </c>
      <c r="T301" s="225">
        <v>16.037836004689485</v>
      </c>
      <c r="U301" s="225">
        <v>13.081512267957882</v>
      </c>
      <c r="V301" s="225"/>
      <c r="W301" s="225">
        <v>6.1949826689612051</v>
      </c>
      <c r="X301" s="225">
        <v>7.9853114288100224</v>
      </c>
      <c r="Y301" s="225">
        <v>37.417117745727658</v>
      </c>
      <c r="Z301" s="225">
        <v>41.710284144643872</v>
      </c>
      <c r="AA301" s="225">
        <v>14.667241558877098</v>
      </c>
      <c r="AB301" s="225">
        <v>17.408430450501871</v>
      </c>
      <c r="AC301" s="225">
        <v>11.843612794826473</v>
      </c>
      <c r="AD301" s="225">
        <v>14.31941174108929</v>
      </c>
    </row>
    <row r="302" spans="1:30" x14ac:dyDescent="0.25">
      <c r="A302" s="93" t="s">
        <v>5468</v>
      </c>
      <c r="B302" s="184">
        <v>0.295374912403644</v>
      </c>
      <c r="C302" s="184">
        <v>0.62228451296426068</v>
      </c>
      <c r="D302" s="184">
        <v>3.3286615276804488E-2</v>
      </c>
      <c r="E302" s="184">
        <v>4.9053959355290819E-2</v>
      </c>
      <c r="F302" s="183">
        <v>1</v>
      </c>
      <c r="G302" s="187">
        <v>2854</v>
      </c>
      <c r="H302" s="93"/>
      <c r="I302" s="184">
        <v>0.27900000000000003</v>
      </c>
      <c r="J302" s="184">
        <v>0.312</v>
      </c>
      <c r="K302" s="184">
        <v>0.60399999999999998</v>
      </c>
      <c r="L302" s="184">
        <v>0.64</v>
      </c>
      <c r="M302" s="184">
        <v>2.7E-2</v>
      </c>
      <c r="N302" s="184">
        <v>4.1000000000000002E-2</v>
      </c>
      <c r="O302" s="184">
        <v>4.2000000000000003E-2</v>
      </c>
      <c r="P302" s="184">
        <v>5.8000000000000003E-2</v>
      </c>
      <c r="Q302" s="93"/>
      <c r="R302" s="225">
        <v>48.894354582788232</v>
      </c>
      <c r="S302" s="225">
        <v>101.3329865431724</v>
      </c>
      <c r="T302" s="225">
        <v>5.0140055373017551</v>
      </c>
      <c r="U302" s="225">
        <v>7.8821372275322545</v>
      </c>
      <c r="V302" s="225"/>
      <c r="W302" s="225">
        <v>45.593692974119342</v>
      </c>
      <c r="X302" s="225">
        <v>52.195016191457121</v>
      </c>
      <c r="Y302" s="225">
        <v>96.620116837036704</v>
      </c>
      <c r="Z302" s="225">
        <v>106.04585624930809</v>
      </c>
      <c r="AA302" s="225">
        <v>4.0057303541544433</v>
      </c>
      <c r="AB302" s="225">
        <v>6.0222807204490669</v>
      </c>
      <c r="AC302" s="225">
        <v>6.5764593519484826</v>
      </c>
      <c r="AD302" s="225">
        <v>9.1878151031160264</v>
      </c>
    </row>
    <row r="303" spans="1:30" x14ac:dyDescent="0.25">
      <c r="A303" s="93" t="s">
        <v>5469</v>
      </c>
      <c r="B303" s="184" t="s">
        <v>143</v>
      </c>
      <c r="C303" s="184">
        <v>0.57391963608794538</v>
      </c>
      <c r="D303" s="184">
        <v>0.32562547384382107</v>
      </c>
      <c r="E303" s="184">
        <v>0.10045489006823351</v>
      </c>
      <c r="F303" s="183">
        <v>0.99999999999999989</v>
      </c>
      <c r="G303" s="187">
        <v>2638</v>
      </c>
      <c r="H303" s="93"/>
      <c r="I303" s="184" t="s">
        <v>143</v>
      </c>
      <c r="J303" s="184" t="s">
        <v>143</v>
      </c>
      <c r="K303" s="184">
        <v>0.55500000000000005</v>
      </c>
      <c r="L303" s="184">
        <v>0.59299999999999997</v>
      </c>
      <c r="M303" s="184">
        <v>0.308</v>
      </c>
      <c r="N303" s="184">
        <v>0.34399999999999997</v>
      </c>
      <c r="O303" s="184">
        <v>0.09</v>
      </c>
      <c r="P303" s="184">
        <v>0.113</v>
      </c>
      <c r="Q303" s="93"/>
      <c r="R303" s="225" t="s">
        <v>143</v>
      </c>
      <c r="S303" s="225">
        <v>45.674014922333953</v>
      </c>
      <c r="T303" s="225">
        <v>26.06391022448819</v>
      </c>
      <c r="U303" s="225">
        <v>7.9741513170831597</v>
      </c>
      <c r="V303" s="225"/>
      <c r="W303" s="225" t="s">
        <v>143</v>
      </c>
      <c r="X303" s="225" t="s">
        <v>143</v>
      </c>
      <c r="Y303" s="225">
        <v>43.373302575110522</v>
      </c>
      <c r="Z303" s="225">
        <v>47.974727269557384</v>
      </c>
      <c r="AA303" s="225">
        <v>24.320903508451433</v>
      </c>
      <c r="AB303" s="225">
        <v>27.806916940524946</v>
      </c>
      <c r="AC303" s="225">
        <v>7.0140488029472357</v>
      </c>
      <c r="AD303" s="225">
        <v>8.9342538312190847</v>
      </c>
    </row>
    <row r="304" spans="1:30" x14ac:dyDescent="0.25">
      <c r="A304" s="93" t="s">
        <v>5470</v>
      </c>
      <c r="B304" s="184" t="s">
        <v>143</v>
      </c>
      <c r="C304" s="184">
        <v>0.87480000000000002</v>
      </c>
      <c r="D304" s="184">
        <v>5.8799999999999998E-2</v>
      </c>
      <c r="E304" s="184">
        <v>6.6400000000000001E-2</v>
      </c>
      <c r="F304" s="183">
        <v>1</v>
      </c>
      <c r="G304" s="187">
        <v>2500</v>
      </c>
      <c r="H304" s="93"/>
      <c r="I304" s="184" t="s">
        <v>143</v>
      </c>
      <c r="J304" s="184" t="s">
        <v>143</v>
      </c>
      <c r="K304" s="184">
        <v>0.86099999999999999</v>
      </c>
      <c r="L304" s="184">
        <v>0.88700000000000001</v>
      </c>
      <c r="M304" s="184">
        <v>0.05</v>
      </c>
      <c r="N304" s="184">
        <v>6.9000000000000006E-2</v>
      </c>
      <c r="O304" s="184">
        <v>5.7000000000000002E-2</v>
      </c>
      <c r="P304" s="184">
        <v>7.6999999999999999E-2</v>
      </c>
      <c r="Q304" s="93"/>
      <c r="R304" s="225" t="s">
        <v>143</v>
      </c>
      <c r="S304" s="225">
        <v>144.17220662763302</v>
      </c>
      <c r="T304" s="225">
        <v>11.127131752403258</v>
      </c>
      <c r="U304" s="225">
        <v>11.382622825270071</v>
      </c>
      <c r="V304" s="225"/>
      <c r="W304" s="225" t="s">
        <v>143</v>
      </c>
      <c r="X304" s="225" t="s">
        <v>143</v>
      </c>
      <c r="Y304" s="225">
        <v>138.12975440096608</v>
      </c>
      <c r="Z304" s="225">
        <v>150.21465885429996</v>
      </c>
      <c r="AA304" s="225">
        <v>9.328341048886891</v>
      </c>
      <c r="AB304" s="225">
        <v>12.925922455919626</v>
      </c>
      <c r="AC304" s="225">
        <v>9.651035602079018</v>
      </c>
      <c r="AD304" s="225">
        <v>13.114210048461123</v>
      </c>
    </row>
    <row r="305" spans="1:30" x14ac:dyDescent="0.25">
      <c r="A305" s="93" t="s">
        <v>5471</v>
      </c>
      <c r="B305" s="184">
        <v>0.10344827586206896</v>
      </c>
      <c r="C305" s="184">
        <v>0.5729751403368083</v>
      </c>
      <c r="D305" s="184">
        <v>0.22534081796311148</v>
      </c>
      <c r="E305" s="184">
        <v>9.8235765838011233E-2</v>
      </c>
      <c r="F305" s="183">
        <v>0.99999999999999989</v>
      </c>
      <c r="G305" s="187">
        <v>2494</v>
      </c>
      <c r="H305" s="93"/>
      <c r="I305" s="184">
        <v>9.1999999999999998E-2</v>
      </c>
      <c r="J305" s="184">
        <v>0.11600000000000001</v>
      </c>
      <c r="K305" s="184">
        <v>0.55300000000000005</v>
      </c>
      <c r="L305" s="184">
        <v>0.59199999999999997</v>
      </c>
      <c r="M305" s="184">
        <v>0.20899999999999999</v>
      </c>
      <c r="N305" s="184">
        <v>0.24199999999999999</v>
      </c>
      <c r="O305" s="184">
        <v>8.6999999999999994E-2</v>
      </c>
      <c r="P305" s="184">
        <v>0.111</v>
      </c>
      <c r="Q305" s="93"/>
      <c r="R305" s="225">
        <v>7.1466143020357586</v>
      </c>
      <c r="S305" s="225">
        <v>40.995058814984056</v>
      </c>
      <c r="T305" s="225">
        <v>16.354211734232642</v>
      </c>
      <c r="U305" s="225">
        <v>7.0775812929838127</v>
      </c>
      <c r="V305" s="225"/>
      <c r="W305" s="225">
        <v>6.2745539085189694</v>
      </c>
      <c r="X305" s="225">
        <v>8.0186746955525479</v>
      </c>
      <c r="Y305" s="225">
        <v>38.869508103786359</v>
      </c>
      <c r="Z305" s="225">
        <v>43.120609526181752</v>
      </c>
      <c r="AA305" s="225">
        <v>15.002084595274985</v>
      </c>
      <c r="AB305" s="225">
        <v>17.706338873190298</v>
      </c>
      <c r="AC305" s="225">
        <v>6.1913279312898233</v>
      </c>
      <c r="AD305" s="225">
        <v>7.963834654677802</v>
      </c>
    </row>
    <row r="306" spans="1:30" x14ac:dyDescent="0.25">
      <c r="A306" s="93" t="s">
        <v>5472</v>
      </c>
      <c r="B306" s="184">
        <v>0.28756218905472636</v>
      </c>
      <c r="C306" s="184">
        <v>0.6262023217247098</v>
      </c>
      <c r="D306" s="184">
        <v>2.9850746268656716E-2</v>
      </c>
      <c r="E306" s="184">
        <v>5.6384742951907131E-2</v>
      </c>
      <c r="F306" s="183">
        <v>0.99999999999999989</v>
      </c>
      <c r="G306" s="187">
        <v>3015</v>
      </c>
      <c r="H306" s="93"/>
      <c r="I306" s="184">
        <v>0.27200000000000002</v>
      </c>
      <c r="J306" s="184">
        <v>0.30399999999999999</v>
      </c>
      <c r="K306" s="184">
        <v>0.60899999999999999</v>
      </c>
      <c r="L306" s="184">
        <v>0.64300000000000002</v>
      </c>
      <c r="M306" s="184">
        <v>2.4E-2</v>
      </c>
      <c r="N306" s="184">
        <v>3.6999999999999998E-2</v>
      </c>
      <c r="O306" s="184">
        <v>4.9000000000000002E-2</v>
      </c>
      <c r="P306" s="184">
        <v>6.5000000000000002E-2</v>
      </c>
      <c r="Q306" s="93"/>
      <c r="R306" s="225">
        <v>47.605339434500074</v>
      </c>
      <c r="S306" s="225">
        <v>104.8463257895076</v>
      </c>
      <c r="T306" s="225">
        <v>4.6184442622999766</v>
      </c>
      <c r="U306" s="225">
        <v>9.4898203375366954</v>
      </c>
      <c r="V306" s="225"/>
      <c r="W306" s="225">
        <v>44.436485737250109</v>
      </c>
      <c r="X306" s="225">
        <v>50.774193131750039</v>
      </c>
      <c r="Y306" s="225">
        <v>100.11690134072337</v>
      </c>
      <c r="Z306" s="225">
        <v>109.57575023829183</v>
      </c>
      <c r="AA306" s="225">
        <v>3.6642637920935788</v>
      </c>
      <c r="AB306" s="225">
        <v>5.572624732506374</v>
      </c>
      <c r="AC306" s="225">
        <v>8.0632617874655885</v>
      </c>
      <c r="AD306" s="225">
        <v>10.916378887607802</v>
      </c>
    </row>
    <row r="307" spans="1:30" x14ac:dyDescent="0.25">
      <c r="A307" s="93" t="s">
        <v>5473</v>
      </c>
      <c r="B307" s="184" t="s">
        <v>143</v>
      </c>
      <c r="C307" s="184">
        <v>0.57033346109620542</v>
      </c>
      <c r="D307" s="184">
        <v>0.34534304331161364</v>
      </c>
      <c r="E307" s="184">
        <v>8.4323495592180914E-2</v>
      </c>
      <c r="F307" s="183">
        <v>0.99999999999999989</v>
      </c>
      <c r="G307" s="187">
        <v>2609</v>
      </c>
      <c r="H307" s="93"/>
      <c r="I307" s="184" t="s">
        <v>143</v>
      </c>
      <c r="J307" s="184" t="s">
        <v>143</v>
      </c>
      <c r="K307" s="184">
        <v>0.55100000000000005</v>
      </c>
      <c r="L307" s="184">
        <v>0.58899999999999997</v>
      </c>
      <c r="M307" s="184">
        <v>0.32700000000000001</v>
      </c>
      <c r="N307" s="184">
        <v>0.36399999999999999</v>
      </c>
      <c r="O307" s="184">
        <v>7.3999999999999996E-2</v>
      </c>
      <c r="P307" s="184">
        <v>9.6000000000000002E-2</v>
      </c>
      <c r="Q307" s="93"/>
      <c r="R307" s="225" t="s">
        <v>143</v>
      </c>
      <c r="S307" s="225">
        <v>42.482900985300759</v>
      </c>
      <c r="T307" s="225">
        <v>25.825255144215085</v>
      </c>
      <c r="U307" s="225">
        <v>6.2301794924466085</v>
      </c>
      <c r="V307" s="225"/>
      <c r="W307" s="225" t="s">
        <v>143</v>
      </c>
      <c r="X307" s="225" t="s">
        <v>143</v>
      </c>
      <c r="Y307" s="225">
        <v>40.324317892785906</v>
      </c>
      <c r="Z307" s="225">
        <v>44.641484077815612</v>
      </c>
      <c r="AA307" s="225">
        <v>24.138941722160652</v>
      </c>
      <c r="AB307" s="225">
        <v>27.511568566269517</v>
      </c>
      <c r="AC307" s="225">
        <v>5.406903805688561</v>
      </c>
      <c r="AD307" s="225">
        <v>7.053455179204656</v>
      </c>
    </row>
    <row r="308" spans="1:30" x14ac:dyDescent="0.25">
      <c r="A308" s="93" t="s">
        <v>5474</v>
      </c>
      <c r="B308" s="184" t="s">
        <v>143</v>
      </c>
      <c r="C308" s="184">
        <v>0.8314461339372371</v>
      </c>
      <c r="D308" s="184">
        <v>7.1497897120672921E-2</v>
      </c>
      <c r="E308" s="184">
        <v>9.705596894208994E-2</v>
      </c>
      <c r="F308" s="183">
        <v>0.99999999999999989</v>
      </c>
      <c r="G308" s="187">
        <v>3091</v>
      </c>
      <c r="H308" s="93"/>
      <c r="I308" s="184" t="s">
        <v>143</v>
      </c>
      <c r="J308" s="184" t="s">
        <v>143</v>
      </c>
      <c r="K308" s="184">
        <v>0.81799999999999995</v>
      </c>
      <c r="L308" s="184">
        <v>0.84399999999999997</v>
      </c>
      <c r="M308" s="184">
        <v>6.3E-2</v>
      </c>
      <c r="N308" s="184">
        <v>8.1000000000000003E-2</v>
      </c>
      <c r="O308" s="184">
        <v>8.6999999999999994E-2</v>
      </c>
      <c r="P308" s="184">
        <v>0.108</v>
      </c>
      <c r="Q308" s="93"/>
      <c r="R308" s="225" t="s">
        <v>143</v>
      </c>
      <c r="S308" s="225">
        <v>158.20807805919623</v>
      </c>
      <c r="T308" s="225">
        <v>15.596363262768158</v>
      </c>
      <c r="U308" s="225">
        <v>18.500896256804765</v>
      </c>
      <c r="V308" s="225"/>
      <c r="W308" s="225" t="s">
        <v>143</v>
      </c>
      <c r="X308" s="225" t="s">
        <v>143</v>
      </c>
      <c r="Y308" s="225">
        <v>152.09136420338766</v>
      </c>
      <c r="Z308" s="225">
        <v>164.32479191500479</v>
      </c>
      <c r="AA308" s="225">
        <v>13.540078409347208</v>
      </c>
      <c r="AB308" s="225">
        <v>17.652648116189106</v>
      </c>
      <c r="AC308" s="225">
        <v>16.407322759718113</v>
      </c>
      <c r="AD308" s="225">
        <v>20.594469753891417</v>
      </c>
    </row>
    <row r="309" spans="1:30" x14ac:dyDescent="0.25">
      <c r="A309" s="93" t="s">
        <v>5475</v>
      </c>
      <c r="B309" s="184">
        <v>0.10392902408111533</v>
      </c>
      <c r="C309" s="184">
        <v>0.56717363751584282</v>
      </c>
      <c r="D309" s="184">
        <v>0.22370088719898606</v>
      </c>
      <c r="E309" s="184">
        <v>0.10519645120405577</v>
      </c>
      <c r="F309" s="183">
        <v>1</v>
      </c>
      <c r="G309" s="187">
        <v>1578</v>
      </c>
      <c r="H309" s="93"/>
      <c r="I309" s="184">
        <v>0.09</v>
      </c>
      <c r="J309" s="184">
        <v>0.12</v>
      </c>
      <c r="K309" s="184">
        <v>0.54300000000000004</v>
      </c>
      <c r="L309" s="184">
        <v>0.59099999999999997</v>
      </c>
      <c r="M309" s="184">
        <v>0.20399999999999999</v>
      </c>
      <c r="N309" s="184">
        <v>0.245</v>
      </c>
      <c r="O309" s="184">
        <v>9.0999999999999998E-2</v>
      </c>
      <c r="P309" s="184">
        <v>0.121</v>
      </c>
      <c r="Q309" s="93"/>
      <c r="R309" s="225">
        <v>7.4666748556287477</v>
      </c>
      <c r="S309" s="225">
        <v>40.87432091169299</v>
      </c>
      <c r="T309" s="225">
        <v>16.19802959088436</v>
      </c>
      <c r="U309" s="225">
        <v>7.7702019834163032</v>
      </c>
      <c r="V309" s="225"/>
      <c r="W309" s="225">
        <v>6.3238981286461939</v>
      </c>
      <c r="X309" s="225">
        <v>8.6094515826113014</v>
      </c>
      <c r="Y309" s="225">
        <v>38.196416294638887</v>
      </c>
      <c r="Z309" s="225">
        <v>43.552225528747094</v>
      </c>
      <c r="AA309" s="225">
        <v>14.508246707309709</v>
      </c>
      <c r="AB309" s="225">
        <v>17.887812474459011</v>
      </c>
      <c r="AC309" s="225">
        <v>6.5881560979788043</v>
      </c>
      <c r="AD309" s="225">
        <v>8.952247868853803</v>
      </c>
    </row>
    <row r="310" spans="1:30" x14ac:dyDescent="0.25">
      <c r="A310" s="93" t="s">
        <v>5476</v>
      </c>
      <c r="B310" s="184">
        <v>0.29783783783783785</v>
      </c>
      <c r="C310" s="184">
        <v>0.61621621621621625</v>
      </c>
      <c r="D310" s="184">
        <v>0.04</v>
      </c>
      <c r="E310" s="184">
        <v>4.5945945945945948E-2</v>
      </c>
      <c r="F310" s="183">
        <v>1</v>
      </c>
      <c r="G310" s="187">
        <v>1850</v>
      </c>
      <c r="H310" s="93"/>
      <c r="I310" s="184">
        <v>0.27700000000000002</v>
      </c>
      <c r="J310" s="184">
        <v>0.31900000000000001</v>
      </c>
      <c r="K310" s="184">
        <v>0.59399999999999997</v>
      </c>
      <c r="L310" s="184">
        <v>0.63800000000000001</v>
      </c>
      <c r="M310" s="184">
        <v>3.2000000000000001E-2</v>
      </c>
      <c r="N310" s="184">
        <v>0.05</v>
      </c>
      <c r="O310" s="184">
        <v>3.6999999999999998E-2</v>
      </c>
      <c r="P310" s="184">
        <v>5.6000000000000001E-2</v>
      </c>
      <c r="Q310" s="93"/>
      <c r="R310" s="225">
        <v>52.120078207274709</v>
      </c>
      <c r="S310" s="225">
        <v>108.52575255378019</v>
      </c>
      <c r="T310" s="225">
        <v>5.5783651806205548</v>
      </c>
      <c r="U310" s="225">
        <v>7.5633601034919815</v>
      </c>
      <c r="V310" s="225"/>
      <c r="W310" s="225">
        <v>47.768113841778529</v>
      </c>
      <c r="X310" s="225">
        <v>56.472042572770889</v>
      </c>
      <c r="Y310" s="225">
        <v>102.22581199592732</v>
      </c>
      <c r="Z310" s="225">
        <v>114.82569311163307</v>
      </c>
      <c r="AA310" s="225">
        <v>4.3073604912367127</v>
      </c>
      <c r="AB310" s="225">
        <v>6.8493698700043968</v>
      </c>
      <c r="AC310" s="225">
        <v>5.9554513969920642</v>
      </c>
      <c r="AD310" s="225">
        <v>9.1712688099918989</v>
      </c>
    </row>
    <row r="311" spans="1:30" x14ac:dyDescent="0.25">
      <c r="A311" s="93" t="s">
        <v>5477</v>
      </c>
      <c r="B311" s="184" t="s">
        <v>143</v>
      </c>
      <c r="C311" s="184">
        <v>0.3197172034564022</v>
      </c>
      <c r="D311" s="184">
        <v>0.32835820895522388</v>
      </c>
      <c r="E311" s="184">
        <v>0.35192458758837392</v>
      </c>
      <c r="F311" s="183">
        <v>1</v>
      </c>
      <c r="G311" s="187">
        <v>1273</v>
      </c>
      <c r="H311" s="93"/>
      <c r="I311" s="184" t="s">
        <v>143</v>
      </c>
      <c r="J311" s="184" t="s">
        <v>143</v>
      </c>
      <c r="K311" s="184">
        <v>0.29499999999999998</v>
      </c>
      <c r="L311" s="184">
        <v>0.34599999999999997</v>
      </c>
      <c r="M311" s="184">
        <v>0.30299999999999999</v>
      </c>
      <c r="N311" s="184">
        <v>0.35499999999999998</v>
      </c>
      <c r="O311" s="184">
        <v>0.32600000000000001</v>
      </c>
      <c r="P311" s="184">
        <v>0.379</v>
      </c>
      <c r="Q311" s="93"/>
      <c r="R311" s="225" t="s">
        <v>143</v>
      </c>
      <c r="S311" s="225">
        <v>18.689335542694465</v>
      </c>
      <c r="T311" s="225">
        <v>18.675725380864321</v>
      </c>
      <c r="U311" s="225">
        <v>20.479438216424974</v>
      </c>
      <c r="V311" s="225"/>
      <c r="W311" s="225" t="s">
        <v>143</v>
      </c>
      <c r="X311" s="225" t="s">
        <v>143</v>
      </c>
      <c r="Y311" s="225">
        <v>16.873599443360931</v>
      </c>
      <c r="Z311" s="225">
        <v>20.505071642028</v>
      </c>
      <c r="AA311" s="225">
        <v>16.885344589930853</v>
      </c>
      <c r="AB311" s="225">
        <v>20.46610617179779</v>
      </c>
      <c r="AC311" s="225">
        <v>18.58301569854093</v>
      </c>
      <c r="AD311" s="225">
        <v>22.375860734309018</v>
      </c>
    </row>
    <row r="312" spans="1:30" x14ac:dyDescent="0.25">
      <c r="A312" s="93" t="s">
        <v>5478</v>
      </c>
      <c r="B312" s="184" t="s">
        <v>143</v>
      </c>
      <c r="C312" s="184">
        <v>0.85133098945253638</v>
      </c>
      <c r="D312" s="184">
        <v>5.9266700150678052E-2</v>
      </c>
      <c r="E312" s="184">
        <v>8.9402310396785534E-2</v>
      </c>
      <c r="F312" s="183">
        <v>1</v>
      </c>
      <c r="G312" s="187">
        <v>1991</v>
      </c>
      <c r="H312" s="93"/>
      <c r="I312" s="184" t="s">
        <v>143</v>
      </c>
      <c r="J312" s="184" t="s">
        <v>143</v>
      </c>
      <c r="K312" s="184">
        <v>0.83499999999999996</v>
      </c>
      <c r="L312" s="184">
        <v>0.86599999999999999</v>
      </c>
      <c r="M312" s="184">
        <v>0.05</v>
      </c>
      <c r="N312" s="184">
        <v>7.0999999999999994E-2</v>
      </c>
      <c r="O312" s="184">
        <v>7.8E-2</v>
      </c>
      <c r="P312" s="184">
        <v>0.10299999999999999</v>
      </c>
      <c r="Q312" s="93"/>
      <c r="R312" s="225" t="s">
        <v>143</v>
      </c>
      <c r="S312" s="225">
        <v>166.60573778765752</v>
      </c>
      <c r="T312" s="225">
        <v>12.194362201204829</v>
      </c>
      <c r="U312" s="225">
        <v>17.631174559133694</v>
      </c>
      <c r="V312" s="225"/>
      <c r="W312" s="225" t="s">
        <v>143</v>
      </c>
      <c r="X312" s="225" t="s">
        <v>143</v>
      </c>
      <c r="Y312" s="225">
        <v>158.67413102807174</v>
      </c>
      <c r="Z312" s="225">
        <v>174.53734454724329</v>
      </c>
      <c r="AA312" s="225">
        <v>9.9941014177228009</v>
      </c>
      <c r="AB312" s="225">
        <v>14.394622984686857</v>
      </c>
      <c r="AC312" s="225">
        <v>15.041010246061179</v>
      </c>
      <c r="AD312" s="225">
        <v>20.221338872206207</v>
      </c>
    </row>
    <row r="313" spans="1:30" x14ac:dyDescent="0.25">
      <c r="A313" s="93" t="s">
        <v>5479</v>
      </c>
      <c r="B313" s="184">
        <v>9.5025510204081634E-2</v>
      </c>
      <c r="C313" s="184">
        <v>0.5267857142857143</v>
      </c>
      <c r="D313" s="184">
        <v>0.23278061224489796</v>
      </c>
      <c r="E313" s="184">
        <v>0.14540816326530612</v>
      </c>
      <c r="F313" s="183">
        <v>1</v>
      </c>
      <c r="G313" s="187">
        <v>1568</v>
      </c>
      <c r="H313" s="93"/>
      <c r="I313" s="184">
        <v>8.1000000000000003E-2</v>
      </c>
      <c r="J313" s="184">
        <v>0.111</v>
      </c>
      <c r="K313" s="184">
        <v>0.502</v>
      </c>
      <c r="L313" s="184">
        <v>0.55100000000000005</v>
      </c>
      <c r="M313" s="184">
        <v>0.21299999999999999</v>
      </c>
      <c r="N313" s="184">
        <v>0.254</v>
      </c>
      <c r="O313" s="184">
        <v>0.129</v>
      </c>
      <c r="P313" s="184">
        <v>0.16400000000000001</v>
      </c>
      <c r="Q313" s="93"/>
      <c r="R313" s="225">
        <v>6.9069198676447874</v>
      </c>
      <c r="S313" s="225">
        <v>37.758992231015256</v>
      </c>
      <c r="T313" s="225">
        <v>16.47977181699278</v>
      </c>
      <c r="U313" s="225">
        <v>10.462679157922548</v>
      </c>
      <c r="V313" s="225"/>
      <c r="W313" s="225">
        <v>5.7978794989486033</v>
      </c>
      <c r="X313" s="225">
        <v>8.0159602363409714</v>
      </c>
      <c r="Y313" s="225">
        <v>35.183937628874297</v>
      </c>
      <c r="Z313" s="225">
        <v>40.334046833156215</v>
      </c>
      <c r="AA313" s="225">
        <v>14.789094082655746</v>
      </c>
      <c r="AB313" s="225">
        <v>18.170449551329817</v>
      </c>
      <c r="AC313" s="225">
        <v>9.1045797634692178</v>
      </c>
      <c r="AD313" s="225">
        <v>11.820778552375877</v>
      </c>
    </row>
    <row r="314" spans="1:30" x14ac:dyDescent="0.25">
      <c r="A314" s="93" t="s">
        <v>5480</v>
      </c>
      <c r="B314" s="184">
        <v>0.30179282868525897</v>
      </c>
      <c r="C314" s="184">
        <v>0.56822709163346619</v>
      </c>
      <c r="D314" s="184">
        <v>3.6354581673306775E-2</v>
      </c>
      <c r="E314" s="184">
        <v>9.3625498007968128E-2</v>
      </c>
      <c r="F314" s="183">
        <v>1</v>
      </c>
      <c r="G314" s="187">
        <v>2008</v>
      </c>
      <c r="H314" s="93"/>
      <c r="I314" s="184">
        <v>0.28199999999999997</v>
      </c>
      <c r="J314" s="184">
        <v>0.32200000000000001</v>
      </c>
      <c r="K314" s="184">
        <v>0.54600000000000004</v>
      </c>
      <c r="L314" s="184">
        <v>0.59</v>
      </c>
      <c r="M314" s="184">
        <v>2.9000000000000001E-2</v>
      </c>
      <c r="N314" s="184">
        <v>4.4999999999999998E-2</v>
      </c>
      <c r="O314" s="184">
        <v>8.2000000000000003E-2</v>
      </c>
      <c r="P314" s="184">
        <v>0.107</v>
      </c>
      <c r="Q314" s="93"/>
      <c r="R314" s="225">
        <v>54.00633445622092</v>
      </c>
      <c r="S314" s="225">
        <v>98.108712106665777</v>
      </c>
      <c r="T314" s="225">
        <v>5.7381095837126841</v>
      </c>
      <c r="U314" s="225">
        <v>16.366044970179345</v>
      </c>
      <c r="V314" s="225"/>
      <c r="W314" s="225">
        <v>49.706374007706934</v>
      </c>
      <c r="X314" s="225">
        <v>58.306294904734905</v>
      </c>
      <c r="Y314" s="225">
        <v>92.415978991681072</v>
      </c>
      <c r="Z314" s="225">
        <v>103.80144522165048</v>
      </c>
      <c r="AA314" s="225">
        <v>4.42178352401959</v>
      </c>
      <c r="AB314" s="225">
        <v>7.0544356434057782</v>
      </c>
      <c r="AC314" s="225">
        <v>14.026556619958562</v>
      </c>
      <c r="AD314" s="225">
        <v>18.705533320400129</v>
      </c>
    </row>
    <row r="315" spans="1:30" x14ac:dyDescent="0.25">
      <c r="A315" s="93" t="s">
        <v>5481</v>
      </c>
      <c r="B315" s="184" t="s">
        <v>143</v>
      </c>
      <c r="C315" s="184">
        <v>0.30283224400871461</v>
      </c>
      <c r="D315" s="184">
        <v>0.35294117647058826</v>
      </c>
      <c r="E315" s="184">
        <v>0.34422657952069718</v>
      </c>
      <c r="F315" s="183">
        <v>1</v>
      </c>
      <c r="G315" s="187">
        <v>1377</v>
      </c>
      <c r="H315" s="93"/>
      <c r="I315" s="184" t="s">
        <v>143</v>
      </c>
      <c r="J315" s="184" t="s">
        <v>143</v>
      </c>
      <c r="K315" s="184">
        <v>0.27900000000000003</v>
      </c>
      <c r="L315" s="184">
        <v>0.32800000000000001</v>
      </c>
      <c r="M315" s="184">
        <v>0.32800000000000001</v>
      </c>
      <c r="N315" s="184">
        <v>0.379</v>
      </c>
      <c r="O315" s="184">
        <v>0.32</v>
      </c>
      <c r="P315" s="184">
        <v>0.37</v>
      </c>
      <c r="Q315" s="93"/>
      <c r="R315" s="225" t="s">
        <v>143</v>
      </c>
      <c r="S315" s="225">
        <v>19.210186687453632</v>
      </c>
      <c r="T315" s="225">
        <v>21.873732014015232</v>
      </c>
      <c r="U315" s="225">
        <v>21.696405496415693</v>
      </c>
      <c r="V315" s="225"/>
      <c r="W315" s="225" t="s">
        <v>143</v>
      </c>
      <c r="X315" s="225" t="s">
        <v>143</v>
      </c>
      <c r="Y315" s="225">
        <v>17.36636198417153</v>
      </c>
      <c r="Z315" s="225">
        <v>21.054011390735734</v>
      </c>
      <c r="AA315" s="225">
        <v>19.928995252510639</v>
      </c>
      <c r="AB315" s="225">
        <v>23.818468775519825</v>
      </c>
      <c r="AC315" s="225">
        <v>19.743169633989169</v>
      </c>
      <c r="AD315" s="225">
        <v>23.649641358842217</v>
      </c>
    </row>
    <row r="316" spans="1:30" x14ac:dyDescent="0.25">
      <c r="A316" s="93" t="s">
        <v>5482</v>
      </c>
      <c r="B316" s="184" t="s">
        <v>143</v>
      </c>
      <c r="C316" s="184">
        <v>0.74431057563587688</v>
      </c>
      <c r="D316" s="184">
        <v>0.11646586345381527</v>
      </c>
      <c r="E316" s="184">
        <v>0.13922356091030791</v>
      </c>
      <c r="F316" s="183">
        <v>1</v>
      </c>
      <c r="G316" s="187">
        <v>1494</v>
      </c>
      <c r="H316" s="93"/>
      <c r="I316" s="184" t="s">
        <v>143</v>
      </c>
      <c r="J316" s="184" t="s">
        <v>143</v>
      </c>
      <c r="K316" s="184">
        <v>0.72199999999999998</v>
      </c>
      <c r="L316" s="184">
        <v>0.76600000000000001</v>
      </c>
      <c r="M316" s="184">
        <v>0.10100000000000001</v>
      </c>
      <c r="N316" s="184">
        <v>0.13400000000000001</v>
      </c>
      <c r="O316" s="184">
        <v>0.123</v>
      </c>
      <c r="P316" s="184">
        <v>0.158</v>
      </c>
      <c r="Q316" s="93"/>
      <c r="R316" s="225" t="s">
        <v>143</v>
      </c>
      <c r="S316" s="225">
        <v>113.03104279661456</v>
      </c>
      <c r="T316" s="225">
        <v>18.907224761247331</v>
      </c>
      <c r="U316" s="225">
        <v>21.171084547275299</v>
      </c>
      <c r="V316" s="225"/>
      <c r="W316" s="225" t="s">
        <v>143</v>
      </c>
      <c r="X316" s="225" t="s">
        <v>143</v>
      </c>
      <c r="Y316" s="225">
        <v>106.38747437626877</v>
      </c>
      <c r="Z316" s="225">
        <v>119.67461121696034</v>
      </c>
      <c r="AA316" s="225">
        <v>16.097852861449724</v>
      </c>
      <c r="AB316" s="225">
        <v>21.716596661044939</v>
      </c>
      <c r="AC316" s="225">
        <v>18.29390138287004</v>
      </c>
      <c r="AD316" s="225">
        <v>24.048267711680559</v>
      </c>
    </row>
    <row r="317" spans="1:30" x14ac:dyDescent="0.25">
      <c r="A317" s="93" t="s">
        <v>5483</v>
      </c>
      <c r="B317" s="184">
        <v>8.77914951989026E-2</v>
      </c>
      <c r="C317" s="184">
        <v>0.50342935528120714</v>
      </c>
      <c r="D317" s="184">
        <v>0.20164609053497942</v>
      </c>
      <c r="E317" s="184">
        <v>0.20713305898491083</v>
      </c>
      <c r="F317" s="183">
        <v>1</v>
      </c>
      <c r="G317" s="187">
        <v>729</v>
      </c>
      <c r="H317" s="93"/>
      <c r="I317" s="184">
        <v>6.9000000000000006E-2</v>
      </c>
      <c r="J317" s="184">
        <v>0.111</v>
      </c>
      <c r="K317" s="184">
        <v>0.46700000000000003</v>
      </c>
      <c r="L317" s="184">
        <v>0.54</v>
      </c>
      <c r="M317" s="184">
        <v>0.17399999999999999</v>
      </c>
      <c r="N317" s="184">
        <v>0.23200000000000001</v>
      </c>
      <c r="O317" s="184">
        <v>0.17899999999999999</v>
      </c>
      <c r="P317" s="184">
        <v>0.23799999999999999</v>
      </c>
      <c r="Q317" s="93"/>
      <c r="R317" s="225">
        <v>5.4727606534643947</v>
      </c>
      <c r="S317" s="225">
        <v>33.881722286686035</v>
      </c>
      <c r="T317" s="225">
        <v>13.839628744331028</v>
      </c>
      <c r="U317" s="225">
        <v>13.800401098670024</v>
      </c>
      <c r="V317" s="225"/>
      <c r="W317" s="225">
        <v>4.1319342933656182</v>
      </c>
      <c r="X317" s="225">
        <v>6.8135870135631711</v>
      </c>
      <c r="Y317" s="225">
        <v>30.415243733111197</v>
      </c>
      <c r="Z317" s="225">
        <v>37.348200840260873</v>
      </c>
      <c r="AA317" s="225">
        <v>11.602340997644308</v>
      </c>
      <c r="AB317" s="225">
        <v>16.076916491017748</v>
      </c>
      <c r="AC317" s="225">
        <v>11.599202099129968</v>
      </c>
      <c r="AD317" s="225">
        <v>16.00160009821008</v>
      </c>
    </row>
    <row r="318" spans="1:30" x14ac:dyDescent="0.25">
      <c r="A318" s="93" t="s">
        <v>5484</v>
      </c>
      <c r="B318" s="184">
        <v>0.32400932400932403</v>
      </c>
      <c r="C318" s="184">
        <v>0.59673659673659674</v>
      </c>
      <c r="D318" s="184">
        <v>3.2634032634032632E-2</v>
      </c>
      <c r="E318" s="184">
        <v>4.6620046620046623E-2</v>
      </c>
      <c r="F318" s="183">
        <v>1</v>
      </c>
      <c r="G318" s="187">
        <v>858</v>
      </c>
      <c r="H318" s="93"/>
      <c r="I318" s="184">
        <v>0.29399999999999998</v>
      </c>
      <c r="J318" s="184">
        <v>0.35599999999999998</v>
      </c>
      <c r="K318" s="184">
        <v>0.56399999999999995</v>
      </c>
      <c r="L318" s="184">
        <v>0.629</v>
      </c>
      <c r="M318" s="184">
        <v>2.3E-2</v>
      </c>
      <c r="N318" s="184">
        <v>4.7E-2</v>
      </c>
      <c r="O318" s="184">
        <v>3.4000000000000002E-2</v>
      </c>
      <c r="P318" s="184">
        <v>6.3E-2</v>
      </c>
      <c r="Q318" s="93"/>
      <c r="R318" s="225">
        <v>46.405970762402617</v>
      </c>
      <c r="S318" s="225">
        <v>86.862553817584399</v>
      </c>
      <c r="T318" s="225">
        <v>4.6991310851404382</v>
      </c>
      <c r="U318" s="225">
        <v>6.7580981428733837</v>
      </c>
      <c r="V318" s="225"/>
      <c r="W318" s="225">
        <v>40.950810228719178</v>
      </c>
      <c r="X318" s="225">
        <v>51.861131296086057</v>
      </c>
      <c r="Y318" s="225">
        <v>79.338468965223967</v>
      </c>
      <c r="Z318" s="225">
        <v>94.38663866994483</v>
      </c>
      <c r="AA318" s="225">
        <v>2.9585485730279819</v>
      </c>
      <c r="AB318" s="225">
        <v>6.4397135972528945</v>
      </c>
      <c r="AC318" s="225">
        <v>4.6637418301948603</v>
      </c>
      <c r="AD318" s="225">
        <v>8.8524544555519071</v>
      </c>
    </row>
    <row r="319" spans="1:30" x14ac:dyDescent="0.25">
      <c r="A319" s="93" t="s">
        <v>5485</v>
      </c>
      <c r="B319" s="184" t="s">
        <v>143</v>
      </c>
      <c r="C319" s="184">
        <v>0.47402597402597402</v>
      </c>
      <c r="D319" s="184">
        <v>0.37142857142857144</v>
      </c>
      <c r="E319" s="184">
        <v>0.15454545454545454</v>
      </c>
      <c r="F319" s="183">
        <v>1</v>
      </c>
      <c r="G319" s="187">
        <v>770</v>
      </c>
      <c r="H319" s="93"/>
      <c r="I319" s="184" t="s">
        <v>143</v>
      </c>
      <c r="J319" s="184" t="s">
        <v>143</v>
      </c>
      <c r="K319" s="184">
        <v>0.439</v>
      </c>
      <c r="L319" s="184">
        <v>0.50900000000000001</v>
      </c>
      <c r="M319" s="184">
        <v>0.33800000000000002</v>
      </c>
      <c r="N319" s="184">
        <v>0.40600000000000003</v>
      </c>
      <c r="O319" s="184">
        <v>0.13100000000000001</v>
      </c>
      <c r="P319" s="184">
        <v>0.182</v>
      </c>
      <c r="Q319" s="93"/>
      <c r="R319" s="225" t="s">
        <v>143</v>
      </c>
      <c r="S319" s="225">
        <v>33.355772024272177</v>
      </c>
      <c r="T319" s="225">
        <v>26.777064724521622</v>
      </c>
      <c r="U319" s="225">
        <v>10.849807830486478</v>
      </c>
      <c r="V319" s="225"/>
      <c r="W319" s="225" t="s">
        <v>143</v>
      </c>
      <c r="X319" s="225" t="s">
        <v>143</v>
      </c>
      <c r="Y319" s="225">
        <v>29.933767053614165</v>
      </c>
      <c r="Z319" s="225">
        <v>36.777776994930193</v>
      </c>
      <c r="AA319" s="225">
        <v>23.673677105758543</v>
      </c>
      <c r="AB319" s="225">
        <v>29.880452343284702</v>
      </c>
      <c r="AC319" s="225">
        <v>8.9003913343611103</v>
      </c>
      <c r="AD319" s="225">
        <v>12.799224326611846</v>
      </c>
    </row>
    <row r="320" spans="1:30" x14ac:dyDescent="0.25">
      <c r="A320" s="93" t="s">
        <v>5486</v>
      </c>
      <c r="B320" s="184" t="s">
        <v>143</v>
      </c>
      <c r="C320" s="184">
        <v>0.74801061007957559</v>
      </c>
      <c r="D320" s="184">
        <v>8.2228116710875335E-2</v>
      </c>
      <c r="E320" s="184">
        <v>0.16976127320954906</v>
      </c>
      <c r="F320" s="183">
        <v>1</v>
      </c>
      <c r="G320" s="187">
        <v>754</v>
      </c>
      <c r="H320" s="93"/>
      <c r="I320" s="184" t="s">
        <v>143</v>
      </c>
      <c r="J320" s="184" t="s">
        <v>143</v>
      </c>
      <c r="K320" s="184">
        <v>0.71599999999999997</v>
      </c>
      <c r="L320" s="184">
        <v>0.77800000000000002</v>
      </c>
      <c r="M320" s="184">
        <v>6.5000000000000002E-2</v>
      </c>
      <c r="N320" s="184">
        <v>0.104</v>
      </c>
      <c r="O320" s="184">
        <v>0.14499999999999999</v>
      </c>
      <c r="P320" s="184">
        <v>0.19800000000000001</v>
      </c>
      <c r="Q320" s="93"/>
      <c r="R320" s="225" t="s">
        <v>143</v>
      </c>
      <c r="S320" s="225">
        <v>112.96852399547373</v>
      </c>
      <c r="T320" s="225">
        <v>14.787393866443452</v>
      </c>
      <c r="U320" s="225">
        <v>25.468552876789566</v>
      </c>
      <c r="V320" s="225"/>
      <c r="W320" s="225" t="s">
        <v>143</v>
      </c>
      <c r="X320" s="225" t="s">
        <v>143</v>
      </c>
      <c r="Y320" s="225">
        <v>103.64513136419566</v>
      </c>
      <c r="Z320" s="225">
        <v>122.2919166267518</v>
      </c>
      <c r="AA320" s="225">
        <v>11.106512104324745</v>
      </c>
      <c r="AB320" s="225">
        <v>18.468275628562157</v>
      </c>
      <c r="AC320" s="225">
        <v>21.056351197473983</v>
      </c>
      <c r="AD320" s="225">
        <v>29.880754556105149</v>
      </c>
    </row>
    <row r="321" spans="1:30" x14ac:dyDescent="0.25">
      <c r="A321" s="93" t="s">
        <v>5487</v>
      </c>
      <c r="B321" s="184">
        <v>8.7969567284831199E-2</v>
      </c>
      <c r="C321" s="184">
        <v>0.51022349025202096</v>
      </c>
      <c r="D321" s="184">
        <v>0.25915359010936756</v>
      </c>
      <c r="E321" s="184">
        <v>0.14265335235378032</v>
      </c>
      <c r="F321" s="183">
        <v>1</v>
      </c>
      <c r="G321" s="187">
        <v>2103</v>
      </c>
      <c r="H321" s="93"/>
      <c r="I321" s="184">
        <v>7.6999999999999999E-2</v>
      </c>
      <c r="J321" s="184">
        <v>0.10100000000000001</v>
      </c>
      <c r="K321" s="184">
        <v>0.48899999999999999</v>
      </c>
      <c r="L321" s="184">
        <v>0.53200000000000003</v>
      </c>
      <c r="M321" s="184">
        <v>0.24099999999999999</v>
      </c>
      <c r="N321" s="184">
        <v>0.27800000000000002</v>
      </c>
      <c r="O321" s="184">
        <v>0.128</v>
      </c>
      <c r="P321" s="184">
        <v>0.158</v>
      </c>
      <c r="Q321" s="93"/>
      <c r="R321" s="225">
        <v>6.1949755345600925</v>
      </c>
      <c r="S321" s="225">
        <v>39.205445115669299</v>
      </c>
      <c r="T321" s="225">
        <v>20.430426602983765</v>
      </c>
      <c r="U321" s="225">
        <v>10.907045484694846</v>
      </c>
      <c r="V321" s="225"/>
      <c r="W321" s="225">
        <v>5.3022667616417838</v>
      </c>
      <c r="X321" s="225">
        <v>7.0876843074784013</v>
      </c>
      <c r="Y321" s="225">
        <v>36.859582364718364</v>
      </c>
      <c r="Z321" s="225">
        <v>41.551307866620235</v>
      </c>
      <c r="AA321" s="225">
        <v>18.715145688519819</v>
      </c>
      <c r="AB321" s="225">
        <v>22.145707517447711</v>
      </c>
      <c r="AC321" s="225">
        <v>9.672797097951042</v>
      </c>
      <c r="AD321" s="225">
        <v>12.14129387143865</v>
      </c>
    </row>
    <row r="322" spans="1:30" x14ac:dyDescent="0.25">
      <c r="A322" s="93" t="s">
        <v>5488</v>
      </c>
      <c r="B322" s="184">
        <v>0.28980099502487561</v>
      </c>
      <c r="C322" s="184">
        <v>0.61069651741293529</v>
      </c>
      <c r="D322" s="184">
        <v>4.9336650082918737E-2</v>
      </c>
      <c r="E322" s="184">
        <v>5.0165837479270316E-2</v>
      </c>
      <c r="F322" s="183">
        <v>1</v>
      </c>
      <c r="G322" s="187">
        <v>2412</v>
      </c>
      <c r="H322" s="93"/>
      <c r="I322" s="184">
        <v>0.27200000000000002</v>
      </c>
      <c r="J322" s="184">
        <v>0.308</v>
      </c>
      <c r="K322" s="184">
        <v>0.59099999999999997</v>
      </c>
      <c r="L322" s="184">
        <v>0.63</v>
      </c>
      <c r="M322" s="184">
        <v>4.1000000000000002E-2</v>
      </c>
      <c r="N322" s="184">
        <v>5.8999999999999997E-2</v>
      </c>
      <c r="O322" s="184">
        <v>4.2000000000000003E-2</v>
      </c>
      <c r="P322" s="184">
        <v>0.06</v>
      </c>
      <c r="Q322" s="93"/>
      <c r="R322" s="225">
        <v>45.244989678734697</v>
      </c>
      <c r="S322" s="225">
        <v>96.098710312193148</v>
      </c>
      <c r="T322" s="225">
        <v>7.9433176755247512</v>
      </c>
      <c r="U322" s="225">
        <v>7.807973911806906</v>
      </c>
      <c r="V322" s="225"/>
      <c r="W322" s="225">
        <v>41.890797229386834</v>
      </c>
      <c r="X322" s="225">
        <v>48.59918212808256</v>
      </c>
      <c r="Y322" s="225">
        <v>91.191075288029324</v>
      </c>
      <c r="Z322" s="225">
        <v>101.00634533635697</v>
      </c>
      <c r="AA322" s="225">
        <v>6.5161187101088025</v>
      </c>
      <c r="AB322" s="225">
        <v>9.3705166409406999</v>
      </c>
      <c r="AC322" s="225">
        <v>6.416734923884948</v>
      </c>
      <c r="AD322" s="225">
        <v>9.1992128997288631</v>
      </c>
    </row>
    <row r="323" spans="1:30" x14ac:dyDescent="0.25">
      <c r="A323" s="93" t="s">
        <v>5489</v>
      </c>
      <c r="B323" s="184" t="s">
        <v>143</v>
      </c>
      <c r="C323" s="184">
        <v>0.40446559297218154</v>
      </c>
      <c r="D323" s="184">
        <v>0.41910688140556368</v>
      </c>
      <c r="E323" s="184">
        <v>0.17642752562225475</v>
      </c>
      <c r="F323" s="183">
        <v>1</v>
      </c>
      <c r="G323" s="187">
        <v>2732</v>
      </c>
      <c r="H323" s="93"/>
      <c r="I323" s="184" t="s">
        <v>143</v>
      </c>
      <c r="J323" s="184" t="s">
        <v>143</v>
      </c>
      <c r="K323" s="184">
        <v>0.38600000000000001</v>
      </c>
      <c r="L323" s="184">
        <v>0.42299999999999999</v>
      </c>
      <c r="M323" s="184">
        <v>0.40100000000000002</v>
      </c>
      <c r="N323" s="184">
        <v>0.438</v>
      </c>
      <c r="O323" s="184">
        <v>0.16300000000000001</v>
      </c>
      <c r="P323" s="184">
        <v>0.191</v>
      </c>
      <c r="Q323" s="93"/>
      <c r="R323" s="225" t="s">
        <v>143</v>
      </c>
      <c r="S323" s="225">
        <v>40.339411917501579</v>
      </c>
      <c r="T323" s="225">
        <v>43.101072410539679</v>
      </c>
      <c r="U323" s="225">
        <v>17.330129453281394</v>
      </c>
      <c r="V323" s="225"/>
      <c r="W323" s="225" t="s">
        <v>143</v>
      </c>
      <c r="X323" s="225" t="s">
        <v>143</v>
      </c>
      <c r="Y323" s="225">
        <v>37.960904583033731</v>
      </c>
      <c r="Z323" s="225">
        <v>42.717919251969427</v>
      </c>
      <c r="AA323" s="225">
        <v>40.604515881637816</v>
      </c>
      <c r="AB323" s="225">
        <v>45.597628939441542</v>
      </c>
      <c r="AC323" s="225">
        <v>15.782972551337481</v>
      </c>
      <c r="AD323" s="225">
        <v>18.877286355225305</v>
      </c>
    </row>
    <row r="324" spans="1:30" x14ac:dyDescent="0.25">
      <c r="A324" s="93" t="s">
        <v>5490</v>
      </c>
      <c r="B324" s="184" t="s">
        <v>143</v>
      </c>
      <c r="C324" s="184">
        <v>0.75116063138347255</v>
      </c>
      <c r="D324" s="184">
        <v>0.10770659238625813</v>
      </c>
      <c r="E324" s="184">
        <v>0.14113277623026926</v>
      </c>
      <c r="F324" s="183">
        <v>1</v>
      </c>
      <c r="G324" s="187">
        <v>2154</v>
      </c>
      <c r="H324" s="93"/>
      <c r="I324" s="184" t="s">
        <v>143</v>
      </c>
      <c r="J324" s="184" t="s">
        <v>143</v>
      </c>
      <c r="K324" s="184">
        <v>0.73199999999999998</v>
      </c>
      <c r="L324" s="184">
        <v>0.76900000000000002</v>
      </c>
      <c r="M324" s="184">
        <v>9.5000000000000001E-2</v>
      </c>
      <c r="N324" s="184">
        <v>0.122</v>
      </c>
      <c r="O324" s="184">
        <v>0.127</v>
      </c>
      <c r="P324" s="184">
        <v>0.156</v>
      </c>
      <c r="Q324" s="93"/>
      <c r="R324" s="225" t="s">
        <v>143</v>
      </c>
      <c r="S324" s="225">
        <v>123.86134507949367</v>
      </c>
      <c r="T324" s="225">
        <v>22.58759407574302</v>
      </c>
      <c r="U324" s="225">
        <v>23.508016214054553</v>
      </c>
      <c r="V324" s="225"/>
      <c r="W324" s="225" t="s">
        <v>143</v>
      </c>
      <c r="X324" s="225" t="s">
        <v>143</v>
      </c>
      <c r="Y324" s="225">
        <v>117.825993077788</v>
      </c>
      <c r="Z324" s="225">
        <v>129.89669708119936</v>
      </c>
      <c r="AA324" s="225">
        <v>19.681015598873188</v>
      </c>
      <c r="AB324" s="225">
        <v>25.494172552612852</v>
      </c>
      <c r="AC324" s="225">
        <v>20.865392906176243</v>
      </c>
      <c r="AD324" s="225">
        <v>26.150639521932863</v>
      </c>
    </row>
    <row r="325" spans="1:30" x14ac:dyDescent="0.25">
      <c r="A325" s="93" t="s">
        <v>5491</v>
      </c>
      <c r="B325" s="184">
        <v>7.7502691065662002E-2</v>
      </c>
      <c r="C325" s="184">
        <v>0.54000717617509864</v>
      </c>
      <c r="D325" s="184">
        <v>0.23537854323645496</v>
      </c>
      <c r="E325" s="184">
        <v>0.14711158952278436</v>
      </c>
      <c r="F325" s="183">
        <v>1</v>
      </c>
      <c r="G325" s="187">
        <v>2787</v>
      </c>
      <c r="H325" s="93"/>
      <c r="I325" s="184">
        <v>6.8000000000000005E-2</v>
      </c>
      <c r="J325" s="184">
        <v>8.7999999999999995E-2</v>
      </c>
      <c r="K325" s="184">
        <v>0.52100000000000002</v>
      </c>
      <c r="L325" s="184">
        <v>0.55800000000000005</v>
      </c>
      <c r="M325" s="184">
        <v>0.22</v>
      </c>
      <c r="N325" s="184">
        <v>0.251</v>
      </c>
      <c r="O325" s="184">
        <v>0.13400000000000001</v>
      </c>
      <c r="P325" s="184">
        <v>0.161</v>
      </c>
      <c r="Q325" s="93"/>
      <c r="R325" s="225">
        <v>5.751792813202381</v>
      </c>
      <c r="S325" s="225">
        <v>40.946736864642872</v>
      </c>
      <c r="T325" s="225">
        <v>17.704343795110617</v>
      </c>
      <c r="U325" s="225">
        <v>11.207546780287522</v>
      </c>
      <c r="V325" s="225"/>
      <c r="W325" s="225">
        <v>4.9847273493922604</v>
      </c>
      <c r="X325" s="225">
        <v>6.5188582770125016</v>
      </c>
      <c r="Y325" s="225">
        <v>38.877991114292506</v>
      </c>
      <c r="Z325" s="225">
        <v>43.015482614993239</v>
      </c>
      <c r="AA325" s="225">
        <v>16.349516348707322</v>
      </c>
      <c r="AB325" s="225">
        <v>19.059171241513912</v>
      </c>
      <c r="AC325" s="225">
        <v>10.122684265536492</v>
      </c>
      <c r="AD325" s="225">
        <v>12.292409295038553</v>
      </c>
    </row>
    <row r="326" spans="1:30" x14ac:dyDescent="0.25">
      <c r="A326" s="93" t="s">
        <v>5492</v>
      </c>
      <c r="B326" s="184">
        <v>0.30848089468779122</v>
      </c>
      <c r="C326" s="184">
        <v>0.59552656104380242</v>
      </c>
      <c r="D326" s="184">
        <v>3.8831935383659519E-2</v>
      </c>
      <c r="E326" s="184">
        <v>5.7160608884746819E-2</v>
      </c>
      <c r="F326" s="183">
        <v>0.99999999999999989</v>
      </c>
      <c r="G326" s="187">
        <v>3219</v>
      </c>
      <c r="H326" s="93"/>
      <c r="I326" s="184">
        <v>0.29299999999999998</v>
      </c>
      <c r="J326" s="184">
        <v>0.32500000000000001</v>
      </c>
      <c r="K326" s="184">
        <v>0.57799999999999996</v>
      </c>
      <c r="L326" s="184">
        <v>0.61199999999999999</v>
      </c>
      <c r="M326" s="184">
        <v>3.3000000000000002E-2</v>
      </c>
      <c r="N326" s="184">
        <v>4.5999999999999999E-2</v>
      </c>
      <c r="O326" s="184">
        <v>0.05</v>
      </c>
      <c r="P326" s="184">
        <v>6.6000000000000003E-2</v>
      </c>
      <c r="Q326" s="93"/>
      <c r="R326" s="225">
        <v>53.083507010423176</v>
      </c>
      <c r="S326" s="225">
        <v>99.744047942941407</v>
      </c>
      <c r="T326" s="225">
        <v>5.9164373274588806</v>
      </c>
      <c r="U326" s="225">
        <v>9.5946098024722151</v>
      </c>
      <c r="V326" s="225"/>
      <c r="W326" s="225">
        <v>49.781780823090592</v>
      </c>
      <c r="X326" s="225">
        <v>56.38523319775576</v>
      </c>
      <c r="Y326" s="225">
        <v>95.278939568772103</v>
      </c>
      <c r="Z326" s="225">
        <v>104.20915631711071</v>
      </c>
      <c r="AA326" s="225">
        <v>4.8792401332317663</v>
      </c>
      <c r="AB326" s="225">
        <v>6.9536345216859949</v>
      </c>
      <c r="AC326" s="225">
        <v>8.2082547254091498</v>
      </c>
      <c r="AD326" s="225">
        <v>10.98096487953528</v>
      </c>
    </row>
    <row r="327" spans="1:30" x14ac:dyDescent="0.25">
      <c r="A327" s="93" t="s">
        <v>5493</v>
      </c>
      <c r="B327" s="184" t="s">
        <v>143</v>
      </c>
      <c r="C327" s="184">
        <v>0.50527108433734935</v>
      </c>
      <c r="D327" s="184">
        <v>0.36106927710843373</v>
      </c>
      <c r="E327" s="184">
        <v>0.13365963855421686</v>
      </c>
      <c r="F327" s="183">
        <v>1</v>
      </c>
      <c r="G327" s="187">
        <v>2656</v>
      </c>
      <c r="H327" s="93"/>
      <c r="I327" s="184" t="s">
        <v>143</v>
      </c>
      <c r="J327" s="184" t="s">
        <v>143</v>
      </c>
      <c r="K327" s="184">
        <v>0.48599999999999999</v>
      </c>
      <c r="L327" s="184">
        <v>0.52400000000000002</v>
      </c>
      <c r="M327" s="184">
        <v>0.34300000000000003</v>
      </c>
      <c r="N327" s="184">
        <v>0.38</v>
      </c>
      <c r="O327" s="184">
        <v>0.121</v>
      </c>
      <c r="P327" s="184">
        <v>0.14699999999999999</v>
      </c>
      <c r="Q327" s="93"/>
      <c r="R327" s="225" t="s">
        <v>143</v>
      </c>
      <c r="S327" s="225">
        <v>36.506180733701441</v>
      </c>
      <c r="T327" s="225">
        <v>25.844115215299375</v>
      </c>
      <c r="U327" s="225">
        <v>9.6292225731540633</v>
      </c>
      <c r="V327" s="225"/>
      <c r="W327" s="225" t="s">
        <v>143</v>
      </c>
      <c r="X327" s="225" t="s">
        <v>143</v>
      </c>
      <c r="Y327" s="225">
        <v>34.552982994150192</v>
      </c>
      <c r="Z327" s="225">
        <v>38.459378473252691</v>
      </c>
      <c r="AA327" s="225">
        <v>24.20839720236366</v>
      </c>
      <c r="AB327" s="225">
        <v>27.479833228235091</v>
      </c>
      <c r="AC327" s="225">
        <v>8.6275330761864506</v>
      </c>
      <c r="AD327" s="225">
        <v>10.630912070121676</v>
      </c>
    </row>
    <row r="328" spans="1:30" x14ac:dyDescent="0.25">
      <c r="A328" s="93" t="s">
        <v>5494</v>
      </c>
      <c r="B328" s="184" t="s">
        <v>143</v>
      </c>
      <c r="C328" s="184">
        <v>0.76874769117103803</v>
      </c>
      <c r="D328" s="184">
        <v>8.9767270040635394E-2</v>
      </c>
      <c r="E328" s="184">
        <v>0.14148503878832655</v>
      </c>
      <c r="F328" s="183">
        <v>0.99999999999999989</v>
      </c>
      <c r="G328" s="187">
        <v>2707</v>
      </c>
      <c r="H328" s="93"/>
      <c r="I328" s="184" t="s">
        <v>143</v>
      </c>
      <c r="J328" s="184" t="s">
        <v>143</v>
      </c>
      <c r="K328" s="184">
        <v>0.752</v>
      </c>
      <c r="L328" s="184">
        <v>0.78400000000000003</v>
      </c>
      <c r="M328" s="184">
        <v>0.08</v>
      </c>
      <c r="N328" s="184">
        <v>0.10100000000000001</v>
      </c>
      <c r="O328" s="184">
        <v>0.129</v>
      </c>
      <c r="P328" s="184">
        <v>0.155</v>
      </c>
      <c r="Q328" s="93"/>
      <c r="R328" s="225" t="s">
        <v>143</v>
      </c>
      <c r="S328" s="225">
        <v>123.53057341062585</v>
      </c>
      <c r="T328" s="225">
        <v>16.146244791841731</v>
      </c>
      <c r="U328" s="225">
        <v>23.13232686298619</v>
      </c>
      <c r="V328" s="225"/>
      <c r="W328" s="225" t="s">
        <v>143</v>
      </c>
      <c r="X328" s="225" t="s">
        <v>143</v>
      </c>
      <c r="Y328" s="225">
        <v>118.22301858990915</v>
      </c>
      <c r="Z328" s="225">
        <v>128.83812823134255</v>
      </c>
      <c r="AA328" s="225">
        <v>14.116111902634623</v>
      </c>
      <c r="AB328" s="225">
        <v>18.176377681048841</v>
      </c>
      <c r="AC328" s="225">
        <v>20.815593757356201</v>
      </c>
      <c r="AD328" s="225">
        <v>25.449059968616179</v>
      </c>
    </row>
    <row r="329" spans="1:30" x14ac:dyDescent="0.25">
      <c r="A329" s="93" t="s">
        <v>5495</v>
      </c>
      <c r="B329" s="184">
        <v>8.3524552547039929E-2</v>
      </c>
      <c r="C329" s="184">
        <v>0.50022946305644789</v>
      </c>
      <c r="D329" s="184">
        <v>0.22900413033501607</v>
      </c>
      <c r="E329" s="184">
        <v>0.1872418540614961</v>
      </c>
      <c r="F329" s="183">
        <v>1</v>
      </c>
      <c r="G329" s="187">
        <v>2179</v>
      </c>
      <c r="H329" s="93"/>
      <c r="I329" s="184">
        <v>7.2999999999999995E-2</v>
      </c>
      <c r="J329" s="184">
        <v>9.6000000000000002E-2</v>
      </c>
      <c r="K329" s="184">
        <v>0.47899999999999998</v>
      </c>
      <c r="L329" s="184">
        <v>0.52100000000000002</v>
      </c>
      <c r="M329" s="184">
        <v>0.21199999999999999</v>
      </c>
      <c r="N329" s="184">
        <v>0.247</v>
      </c>
      <c r="O329" s="184">
        <v>0.17100000000000001</v>
      </c>
      <c r="P329" s="184">
        <v>0.20399999999999999</v>
      </c>
      <c r="Q329" s="93"/>
      <c r="R329" s="225">
        <v>5.9535675846812834</v>
      </c>
      <c r="S329" s="225">
        <v>36.382099339674554</v>
      </c>
      <c r="T329" s="225">
        <v>16.76673924553663</v>
      </c>
      <c r="U329" s="225">
        <v>13.648970764304655</v>
      </c>
      <c r="V329" s="225"/>
      <c r="W329" s="225">
        <v>5.0886043155285092</v>
      </c>
      <c r="X329" s="225">
        <v>6.8185308538340577</v>
      </c>
      <c r="Y329" s="225">
        <v>34.222214591535923</v>
      </c>
      <c r="Z329" s="225">
        <v>38.541984087813184</v>
      </c>
      <c r="AA329" s="225">
        <v>15.295597874268074</v>
      </c>
      <c r="AB329" s="225">
        <v>18.237880616805185</v>
      </c>
      <c r="AC329" s="225">
        <v>12.324550267393857</v>
      </c>
      <c r="AD329" s="225">
        <v>14.973391261215454</v>
      </c>
    </row>
    <row r="330" spans="1:30" x14ac:dyDescent="0.25">
      <c r="A330" s="93" t="s">
        <v>5496</v>
      </c>
      <c r="B330" s="184">
        <v>0.27979834353619015</v>
      </c>
      <c r="C330" s="184">
        <v>0.62981634857760171</v>
      </c>
      <c r="D330" s="184">
        <v>3.7810586964350017E-2</v>
      </c>
      <c r="E330" s="184">
        <v>5.2574720921858123E-2</v>
      </c>
      <c r="F330" s="183">
        <v>1</v>
      </c>
      <c r="G330" s="187">
        <v>2777</v>
      </c>
      <c r="H330" s="93"/>
      <c r="I330" s="184">
        <v>0.26300000000000001</v>
      </c>
      <c r="J330" s="184">
        <v>0.29699999999999999</v>
      </c>
      <c r="K330" s="184">
        <v>0.61199999999999999</v>
      </c>
      <c r="L330" s="184">
        <v>0.64800000000000002</v>
      </c>
      <c r="M330" s="184">
        <v>3.1E-2</v>
      </c>
      <c r="N330" s="184">
        <v>4.5999999999999999E-2</v>
      </c>
      <c r="O330" s="184">
        <v>4.4999999999999998E-2</v>
      </c>
      <c r="P330" s="184">
        <v>6.2E-2</v>
      </c>
      <c r="Q330" s="93"/>
      <c r="R330" s="225">
        <v>50.913802113157047</v>
      </c>
      <c r="S330" s="225">
        <v>108.03926108737627</v>
      </c>
      <c r="T330" s="225">
        <v>6.0853809233803622</v>
      </c>
      <c r="U330" s="225">
        <v>9.1817008555412869</v>
      </c>
      <c r="V330" s="225"/>
      <c r="W330" s="225">
        <v>47.333818059144797</v>
      </c>
      <c r="X330" s="225">
        <v>54.493786167169297</v>
      </c>
      <c r="Y330" s="225">
        <v>102.97585485445961</v>
      </c>
      <c r="Z330" s="225">
        <v>113.10266732029294</v>
      </c>
      <c r="AA330" s="225">
        <v>4.9213910807192462</v>
      </c>
      <c r="AB330" s="225">
        <v>7.2493707660414781</v>
      </c>
      <c r="AC330" s="225">
        <v>7.6923302352367386</v>
      </c>
      <c r="AD330" s="225">
        <v>10.671071475845835</v>
      </c>
    </row>
    <row r="331" spans="1:30" x14ac:dyDescent="0.25">
      <c r="A331" s="93" t="s">
        <v>5497</v>
      </c>
      <c r="B331" s="184" t="s">
        <v>143</v>
      </c>
      <c r="C331" s="184">
        <v>0.50649350649350644</v>
      </c>
      <c r="D331" s="184">
        <v>0.34343434343434343</v>
      </c>
      <c r="E331" s="184">
        <v>0.15007215007215008</v>
      </c>
      <c r="F331" s="183">
        <v>1</v>
      </c>
      <c r="G331" s="187">
        <v>2079</v>
      </c>
      <c r="H331" s="93"/>
      <c r="I331" s="184" t="s">
        <v>143</v>
      </c>
      <c r="J331" s="184" t="s">
        <v>143</v>
      </c>
      <c r="K331" s="184">
        <v>0.48499999999999999</v>
      </c>
      <c r="L331" s="184">
        <v>0.52800000000000002</v>
      </c>
      <c r="M331" s="184">
        <v>0.32300000000000001</v>
      </c>
      <c r="N331" s="184">
        <v>0.36399999999999999</v>
      </c>
      <c r="O331" s="184">
        <v>0.13500000000000001</v>
      </c>
      <c r="P331" s="184">
        <v>0.16600000000000001</v>
      </c>
      <c r="Q331" s="93"/>
      <c r="R331" s="225" t="s">
        <v>143</v>
      </c>
      <c r="S331" s="225">
        <v>35.041213938363327</v>
      </c>
      <c r="T331" s="225">
        <v>23.856679178866724</v>
      </c>
      <c r="U331" s="225">
        <v>10.43905982002391</v>
      </c>
      <c r="V331" s="225"/>
      <c r="W331" s="225" t="s">
        <v>143</v>
      </c>
      <c r="X331" s="225" t="s">
        <v>143</v>
      </c>
      <c r="Y331" s="225">
        <v>32.924700506960129</v>
      </c>
      <c r="Z331" s="225">
        <v>37.157727369766526</v>
      </c>
      <c r="AA331" s="225">
        <v>22.106764171339265</v>
      </c>
      <c r="AB331" s="225">
        <v>25.606594186394183</v>
      </c>
      <c r="AC331" s="225">
        <v>9.2807088661809907</v>
      </c>
      <c r="AD331" s="225">
        <v>11.59741077386683</v>
      </c>
    </row>
    <row r="332" spans="1:30" x14ac:dyDescent="0.25">
      <c r="A332" s="93" t="s">
        <v>5498</v>
      </c>
      <c r="B332" s="184" t="s">
        <v>143</v>
      </c>
      <c r="C332" s="184">
        <v>0.80175888603884204</v>
      </c>
      <c r="D332" s="184">
        <v>6.449248809087578E-2</v>
      </c>
      <c r="E332" s="184">
        <v>0.13374862587028216</v>
      </c>
      <c r="F332" s="183">
        <v>1</v>
      </c>
      <c r="G332" s="187">
        <v>2729</v>
      </c>
      <c r="H332" s="93"/>
      <c r="I332" s="184" t="s">
        <v>143</v>
      </c>
      <c r="J332" s="184" t="s">
        <v>143</v>
      </c>
      <c r="K332" s="184">
        <v>0.78600000000000003</v>
      </c>
      <c r="L332" s="184">
        <v>0.81599999999999995</v>
      </c>
      <c r="M332" s="184">
        <v>5.6000000000000001E-2</v>
      </c>
      <c r="N332" s="184">
        <v>7.3999999999999996E-2</v>
      </c>
      <c r="O332" s="184">
        <v>0.121</v>
      </c>
      <c r="P332" s="184">
        <v>0.14699999999999999</v>
      </c>
      <c r="Q332" s="93"/>
      <c r="R332" s="225" t="s">
        <v>143</v>
      </c>
      <c r="S332" s="225">
        <v>159.8659071473239</v>
      </c>
      <c r="T332" s="225">
        <v>15.226820289103415</v>
      </c>
      <c r="U332" s="225">
        <v>27.23142430754541</v>
      </c>
      <c r="V332" s="225"/>
      <c r="W332" s="225" t="s">
        <v>143</v>
      </c>
      <c r="X332" s="225" t="s">
        <v>143</v>
      </c>
      <c r="Y332" s="225">
        <v>153.16724199875745</v>
      </c>
      <c r="Z332" s="225">
        <v>166.56457229589034</v>
      </c>
      <c r="AA332" s="225">
        <v>12.977201350187759</v>
      </c>
      <c r="AB332" s="225">
        <v>17.476439228019071</v>
      </c>
      <c r="AC332" s="225">
        <v>24.437722837505724</v>
      </c>
      <c r="AD332" s="225">
        <v>30.025125777585096</v>
      </c>
    </row>
    <row r="333" spans="1:30" x14ac:dyDescent="0.25">
      <c r="A333" s="93" t="s">
        <v>5499</v>
      </c>
      <c r="B333" s="184">
        <v>7.9374624173181002E-2</v>
      </c>
      <c r="C333" s="184">
        <v>0.50090198436560429</v>
      </c>
      <c r="D333" s="184">
        <v>0.25435959110042095</v>
      </c>
      <c r="E333" s="184">
        <v>0.16536380036079373</v>
      </c>
      <c r="F333" s="183">
        <v>1</v>
      </c>
      <c r="G333" s="187">
        <v>1663</v>
      </c>
      <c r="H333" s="93"/>
      <c r="I333" s="184">
        <v>6.7000000000000004E-2</v>
      </c>
      <c r="J333" s="184">
        <v>9.2999999999999999E-2</v>
      </c>
      <c r="K333" s="184">
        <v>0.47699999999999998</v>
      </c>
      <c r="L333" s="184">
        <v>0.52500000000000002</v>
      </c>
      <c r="M333" s="184">
        <v>0.23400000000000001</v>
      </c>
      <c r="N333" s="184">
        <v>0.27600000000000002</v>
      </c>
      <c r="O333" s="184">
        <v>0.14799999999999999</v>
      </c>
      <c r="P333" s="184">
        <v>0.184</v>
      </c>
      <c r="Q333" s="93"/>
      <c r="R333" s="225">
        <v>5.5089035512500688</v>
      </c>
      <c r="S333" s="225">
        <v>36.409902670569593</v>
      </c>
      <c r="T333" s="225">
        <v>18.725450735351842</v>
      </c>
      <c r="U333" s="225">
        <v>12.061497491635112</v>
      </c>
      <c r="V333" s="225"/>
      <c r="W333" s="225">
        <v>4.56910607450419</v>
      </c>
      <c r="X333" s="225">
        <v>6.4487010279959476</v>
      </c>
      <c r="Y333" s="225">
        <v>33.937307090088375</v>
      </c>
      <c r="Z333" s="225">
        <v>38.882498251050812</v>
      </c>
      <c r="AA333" s="225">
        <v>16.940944096645033</v>
      </c>
      <c r="AB333" s="225">
        <v>20.509957374058651</v>
      </c>
      <c r="AC333" s="225">
        <v>10.635919587716016</v>
      </c>
      <c r="AD333" s="225">
        <v>13.487075395554209</v>
      </c>
    </row>
    <row r="334" spans="1:30" x14ac:dyDescent="0.25">
      <c r="A334" s="93" t="s">
        <v>5500</v>
      </c>
      <c r="B334" s="184">
        <v>0.31370558375634516</v>
      </c>
      <c r="C334" s="184">
        <v>0.58832487309644665</v>
      </c>
      <c r="D334" s="184">
        <v>4.16243654822335E-2</v>
      </c>
      <c r="E334" s="184">
        <v>5.634517766497462E-2</v>
      </c>
      <c r="F334" s="183">
        <v>0.99999999999999989</v>
      </c>
      <c r="G334" s="187">
        <v>1970</v>
      </c>
      <c r="H334" s="93"/>
      <c r="I334" s="184">
        <v>0.29399999999999998</v>
      </c>
      <c r="J334" s="184">
        <v>0.33500000000000002</v>
      </c>
      <c r="K334" s="184">
        <v>0.56599999999999995</v>
      </c>
      <c r="L334" s="184">
        <v>0.61</v>
      </c>
      <c r="M334" s="184">
        <v>3.4000000000000002E-2</v>
      </c>
      <c r="N334" s="184">
        <v>5.0999999999999997E-2</v>
      </c>
      <c r="O334" s="184">
        <v>4.7E-2</v>
      </c>
      <c r="P334" s="184">
        <v>6.7000000000000004E-2</v>
      </c>
      <c r="Q334" s="93"/>
      <c r="R334" s="225">
        <v>49.209896077739351</v>
      </c>
      <c r="S334" s="225">
        <v>89.641701338742479</v>
      </c>
      <c r="T334" s="225">
        <v>6.3808791623010341</v>
      </c>
      <c r="U334" s="225">
        <v>8.5753884238621527</v>
      </c>
      <c r="V334" s="225"/>
      <c r="W334" s="225">
        <v>45.330051918913775</v>
      </c>
      <c r="X334" s="225">
        <v>53.089740236564928</v>
      </c>
      <c r="Y334" s="225">
        <v>84.480813223668719</v>
      </c>
      <c r="Z334" s="225">
        <v>94.802589453816239</v>
      </c>
      <c r="AA334" s="225">
        <v>4.999764724060535</v>
      </c>
      <c r="AB334" s="225">
        <v>7.7619936005415333</v>
      </c>
      <c r="AC334" s="225">
        <v>6.9800663199804855</v>
      </c>
      <c r="AD334" s="225">
        <v>10.17071052774382</v>
      </c>
    </row>
    <row r="335" spans="1:30" x14ac:dyDescent="0.25">
      <c r="A335" s="93" t="s">
        <v>5501</v>
      </c>
      <c r="B335" s="184" t="s">
        <v>143</v>
      </c>
      <c r="C335" s="184">
        <v>0.48305084745762711</v>
      </c>
      <c r="D335" s="184">
        <v>0.32109227871939738</v>
      </c>
      <c r="E335" s="184">
        <v>0.19585687382297551</v>
      </c>
      <c r="F335" s="183">
        <v>1</v>
      </c>
      <c r="G335" s="187">
        <v>2124</v>
      </c>
      <c r="H335" s="93"/>
      <c r="I335" s="184" t="s">
        <v>143</v>
      </c>
      <c r="J335" s="184" t="s">
        <v>143</v>
      </c>
      <c r="K335" s="184">
        <v>0.46200000000000002</v>
      </c>
      <c r="L335" s="184">
        <v>0.504</v>
      </c>
      <c r="M335" s="184">
        <v>0.30199999999999999</v>
      </c>
      <c r="N335" s="184">
        <v>0.34100000000000003</v>
      </c>
      <c r="O335" s="184">
        <v>0.18</v>
      </c>
      <c r="P335" s="184">
        <v>0.21299999999999999</v>
      </c>
      <c r="Q335" s="93"/>
      <c r="R335" s="225" t="s">
        <v>143</v>
      </c>
      <c r="S335" s="225">
        <v>44.921619323543126</v>
      </c>
      <c r="T335" s="225">
        <v>30.439289686247076</v>
      </c>
      <c r="U335" s="225">
        <v>18.246235088529346</v>
      </c>
      <c r="V335" s="225"/>
      <c r="W335" s="225" t="s">
        <v>143</v>
      </c>
      <c r="X335" s="225" t="s">
        <v>143</v>
      </c>
      <c r="Y335" s="225">
        <v>42.172853172485098</v>
      </c>
      <c r="Z335" s="225">
        <v>47.670385474601154</v>
      </c>
      <c r="AA335" s="225">
        <v>28.154751625838966</v>
      </c>
      <c r="AB335" s="225">
        <v>32.723827746655182</v>
      </c>
      <c r="AC335" s="225">
        <v>16.49282834640065</v>
      </c>
      <c r="AD335" s="225">
        <v>19.999641830658042</v>
      </c>
    </row>
    <row r="336" spans="1:30" x14ac:dyDescent="0.25">
      <c r="A336" s="93" t="s">
        <v>5502</v>
      </c>
      <c r="B336" s="184" t="s">
        <v>143</v>
      </c>
      <c r="C336" s="184">
        <v>0.7506393861892583</v>
      </c>
      <c r="D336" s="184">
        <v>8.6956521739130432E-2</v>
      </c>
      <c r="E336" s="184">
        <v>0.16240409207161124</v>
      </c>
      <c r="F336" s="183">
        <v>1</v>
      </c>
      <c r="G336" s="187">
        <v>1564</v>
      </c>
      <c r="H336" s="93"/>
      <c r="I336" s="184" t="s">
        <v>143</v>
      </c>
      <c r="J336" s="184" t="s">
        <v>143</v>
      </c>
      <c r="K336" s="184">
        <v>0.72899999999999998</v>
      </c>
      <c r="L336" s="184">
        <v>0.77100000000000002</v>
      </c>
      <c r="M336" s="184">
        <v>7.3999999999999996E-2</v>
      </c>
      <c r="N336" s="184">
        <v>0.10199999999999999</v>
      </c>
      <c r="O336" s="184">
        <v>0.14499999999999999</v>
      </c>
      <c r="P336" s="184">
        <v>0.182</v>
      </c>
      <c r="Q336" s="93"/>
      <c r="R336" s="225" t="s">
        <v>143</v>
      </c>
      <c r="S336" s="225">
        <v>114.53233568184562</v>
      </c>
      <c r="T336" s="225">
        <v>15.116204670227438</v>
      </c>
      <c r="U336" s="225">
        <v>24.836957960778239</v>
      </c>
      <c r="V336" s="225"/>
      <c r="W336" s="225" t="s">
        <v>143</v>
      </c>
      <c r="X336" s="225" t="s">
        <v>143</v>
      </c>
      <c r="Y336" s="225">
        <v>107.98069395294249</v>
      </c>
      <c r="Z336" s="225">
        <v>121.08397741074876</v>
      </c>
      <c r="AA336" s="225">
        <v>12.57564511083222</v>
      </c>
      <c r="AB336" s="225">
        <v>17.656764229622656</v>
      </c>
      <c r="AC336" s="225">
        <v>21.782475643703549</v>
      </c>
      <c r="AD336" s="225">
        <v>27.891440277852929</v>
      </c>
    </row>
    <row r="337" spans="1:30" x14ac:dyDescent="0.25">
      <c r="A337" s="93" t="s">
        <v>5503</v>
      </c>
      <c r="B337" s="184">
        <v>6.7368421052631577E-2</v>
      </c>
      <c r="C337" s="184">
        <v>0.54894736842105263</v>
      </c>
      <c r="D337" s="184">
        <v>0.22736842105263158</v>
      </c>
      <c r="E337" s="184">
        <v>0.15631578947368421</v>
      </c>
      <c r="F337" s="183">
        <v>0.99999999999999989</v>
      </c>
      <c r="G337" s="187">
        <v>1900</v>
      </c>
      <c r="H337" s="93"/>
      <c r="I337" s="184">
        <v>5.7000000000000002E-2</v>
      </c>
      <c r="J337" s="184">
        <v>0.08</v>
      </c>
      <c r="K337" s="184">
        <v>0.52600000000000002</v>
      </c>
      <c r="L337" s="184">
        <v>0.57099999999999995</v>
      </c>
      <c r="M337" s="184">
        <v>0.20899999999999999</v>
      </c>
      <c r="N337" s="184">
        <v>0.247</v>
      </c>
      <c r="O337" s="184">
        <v>0.14099999999999999</v>
      </c>
      <c r="P337" s="184">
        <v>0.17299999999999999</v>
      </c>
      <c r="Q337" s="93"/>
      <c r="R337" s="225">
        <v>5.0882237208542955</v>
      </c>
      <c r="S337" s="225">
        <v>40.127537859732428</v>
      </c>
      <c r="T337" s="225">
        <v>16.287887689385919</v>
      </c>
      <c r="U337" s="225">
        <v>11.174554374463765</v>
      </c>
      <c r="V337" s="225"/>
      <c r="W337" s="225">
        <v>4.2067339340377679</v>
      </c>
      <c r="X337" s="225">
        <v>5.9697135076708232</v>
      </c>
      <c r="Y337" s="225">
        <v>37.692215645307414</v>
      </c>
      <c r="Z337" s="225">
        <v>42.562860074157442</v>
      </c>
      <c r="AA337" s="225">
        <v>14.751931020193018</v>
      </c>
      <c r="AB337" s="225">
        <v>17.823844358578818</v>
      </c>
      <c r="AC337" s="225">
        <v>9.9036640896510857</v>
      </c>
      <c r="AD337" s="225">
        <v>12.445444659276445</v>
      </c>
    </row>
    <row r="338" spans="1:30" x14ac:dyDescent="0.25">
      <c r="A338" s="93" t="s">
        <v>5504</v>
      </c>
      <c r="B338" s="184">
        <v>0.29049153908138597</v>
      </c>
      <c r="C338" s="184">
        <v>0.55116841257050764</v>
      </c>
      <c r="D338" s="184">
        <v>4.4721998388396453E-2</v>
      </c>
      <c r="E338" s="184">
        <v>0.11361804995970991</v>
      </c>
      <c r="F338" s="183">
        <v>1</v>
      </c>
      <c r="G338" s="187">
        <v>2482</v>
      </c>
      <c r="H338" s="93"/>
      <c r="I338" s="184">
        <v>0.27300000000000002</v>
      </c>
      <c r="J338" s="184">
        <v>0.309</v>
      </c>
      <c r="K338" s="184">
        <v>0.53200000000000003</v>
      </c>
      <c r="L338" s="184">
        <v>0.57099999999999995</v>
      </c>
      <c r="M338" s="184">
        <v>3.6999999999999998E-2</v>
      </c>
      <c r="N338" s="184">
        <v>5.3999999999999999E-2</v>
      </c>
      <c r="O338" s="184">
        <v>0.10199999999999999</v>
      </c>
      <c r="P338" s="184">
        <v>0.127</v>
      </c>
      <c r="Q338" s="93"/>
      <c r="R338" s="225">
        <v>52.371002603989623</v>
      </c>
      <c r="S338" s="225">
        <v>92.42883476048813</v>
      </c>
      <c r="T338" s="225">
        <v>7.0638457713295688</v>
      </c>
      <c r="U338" s="225">
        <v>19.517936149137462</v>
      </c>
      <c r="V338" s="225"/>
      <c r="W338" s="225">
        <v>48.548222410160271</v>
      </c>
      <c r="X338" s="225">
        <v>56.193782797818976</v>
      </c>
      <c r="Y338" s="225">
        <v>87.530815363907905</v>
      </c>
      <c r="Z338" s="225">
        <v>97.326854157068354</v>
      </c>
      <c r="AA338" s="225">
        <v>5.7497234551840606</v>
      </c>
      <c r="AB338" s="225">
        <v>8.377968087475077</v>
      </c>
      <c r="AC338" s="225">
        <v>17.239874828928585</v>
      </c>
      <c r="AD338" s="225">
        <v>21.795997469346339</v>
      </c>
    </row>
    <row r="339" spans="1:30" x14ac:dyDescent="0.25">
      <c r="A339" s="93" t="s">
        <v>5505</v>
      </c>
      <c r="B339" s="184" t="s">
        <v>143</v>
      </c>
      <c r="C339" s="184">
        <v>0.48634172469201931</v>
      </c>
      <c r="D339" s="184">
        <v>0.36047134440278522</v>
      </c>
      <c r="E339" s="184">
        <v>0.1531869309051955</v>
      </c>
      <c r="F339" s="183">
        <v>1</v>
      </c>
      <c r="G339" s="187">
        <v>1867</v>
      </c>
      <c r="H339" s="93"/>
      <c r="I339" s="184" t="s">
        <v>143</v>
      </c>
      <c r="J339" s="184" t="s">
        <v>143</v>
      </c>
      <c r="K339" s="184">
        <v>0.46400000000000002</v>
      </c>
      <c r="L339" s="184">
        <v>0.50900000000000001</v>
      </c>
      <c r="M339" s="184">
        <v>0.33900000000000002</v>
      </c>
      <c r="N339" s="184">
        <v>0.38300000000000001</v>
      </c>
      <c r="O339" s="184">
        <v>0.13800000000000001</v>
      </c>
      <c r="P339" s="184">
        <v>0.17</v>
      </c>
      <c r="Q339" s="93"/>
      <c r="R339" s="225" t="s">
        <v>143</v>
      </c>
      <c r="S339" s="225">
        <v>35.158292397433463</v>
      </c>
      <c r="T339" s="225">
        <v>25.732570518588179</v>
      </c>
      <c r="U339" s="225">
        <v>10.94287023205352</v>
      </c>
      <c r="V339" s="225"/>
      <c r="W339" s="225" t="s">
        <v>143</v>
      </c>
      <c r="X339" s="225" t="s">
        <v>143</v>
      </c>
      <c r="Y339" s="225">
        <v>32.871425327931448</v>
      </c>
      <c r="Z339" s="225">
        <v>37.445159466935479</v>
      </c>
      <c r="AA339" s="225">
        <v>23.788411828747229</v>
      </c>
      <c r="AB339" s="225">
        <v>27.67672920842913</v>
      </c>
      <c r="AC339" s="225">
        <v>9.6746218881345385</v>
      </c>
      <c r="AD339" s="225">
        <v>12.211118575972502</v>
      </c>
    </row>
    <row r="340" spans="1:30" x14ac:dyDescent="0.25">
      <c r="A340" s="93" t="s">
        <v>5506</v>
      </c>
      <c r="B340" s="184" t="s">
        <v>143</v>
      </c>
      <c r="C340" s="184">
        <v>0.76626101552664705</v>
      </c>
      <c r="D340" s="184">
        <v>6.1686949223667645E-2</v>
      </c>
      <c r="E340" s="184">
        <v>0.17205203524968526</v>
      </c>
      <c r="F340" s="183">
        <v>1</v>
      </c>
      <c r="G340" s="187">
        <v>2383</v>
      </c>
      <c r="H340" s="93"/>
      <c r="I340" s="184" t="s">
        <v>143</v>
      </c>
      <c r="J340" s="184" t="s">
        <v>143</v>
      </c>
      <c r="K340" s="184">
        <v>0.749</v>
      </c>
      <c r="L340" s="184">
        <v>0.78300000000000003</v>
      </c>
      <c r="M340" s="184">
        <v>5.2999999999999999E-2</v>
      </c>
      <c r="N340" s="184">
        <v>7.1999999999999995E-2</v>
      </c>
      <c r="O340" s="184">
        <v>0.157</v>
      </c>
      <c r="P340" s="184">
        <v>0.188</v>
      </c>
      <c r="Q340" s="93"/>
      <c r="R340" s="225" t="s">
        <v>143</v>
      </c>
      <c r="S340" s="225">
        <v>157.11835694044635</v>
      </c>
      <c r="T340" s="225">
        <v>13.504597278293822</v>
      </c>
      <c r="U340" s="225">
        <v>34.742593320210958</v>
      </c>
      <c r="V340" s="225"/>
      <c r="W340" s="225" t="s">
        <v>143</v>
      </c>
      <c r="X340" s="225" t="s">
        <v>143</v>
      </c>
      <c r="Y340" s="225">
        <v>149.91172049617811</v>
      </c>
      <c r="Z340" s="225">
        <v>164.32499338471459</v>
      </c>
      <c r="AA340" s="225">
        <v>11.321470073596103</v>
      </c>
      <c r="AB340" s="225">
        <v>15.687724482991541</v>
      </c>
      <c r="AC340" s="225">
        <v>31.379597126911154</v>
      </c>
      <c r="AD340" s="225">
        <v>38.105589513510765</v>
      </c>
    </row>
    <row r="341" spans="1:30" x14ac:dyDescent="0.25">
      <c r="A341" s="93" t="s">
        <v>5507</v>
      </c>
      <c r="B341" s="184">
        <v>6.1550347669327841E-2</v>
      </c>
      <c r="C341" s="184">
        <v>0.56631470512490345</v>
      </c>
      <c r="D341" s="184">
        <v>0.27581766675251096</v>
      </c>
      <c r="E341" s="184">
        <v>9.6317280453257784E-2</v>
      </c>
      <c r="F341" s="183">
        <v>1</v>
      </c>
      <c r="G341" s="187">
        <v>3883</v>
      </c>
      <c r="H341" s="93"/>
      <c r="I341" s="184">
        <v>5.3999999999999999E-2</v>
      </c>
      <c r="J341" s="184">
        <v>7.0000000000000007E-2</v>
      </c>
      <c r="K341" s="184">
        <v>0.55100000000000005</v>
      </c>
      <c r="L341" s="184">
        <v>0.58199999999999996</v>
      </c>
      <c r="M341" s="184">
        <v>0.26200000000000001</v>
      </c>
      <c r="N341" s="184">
        <v>0.28999999999999998</v>
      </c>
      <c r="O341" s="184">
        <v>8.6999999999999994E-2</v>
      </c>
      <c r="P341" s="184">
        <v>0.106</v>
      </c>
      <c r="Q341" s="93"/>
      <c r="R341" s="225">
        <v>4.785774133078422</v>
      </c>
      <c r="S341" s="225">
        <v>41.617382701461551</v>
      </c>
      <c r="T341" s="225">
        <v>19.650570692446845</v>
      </c>
      <c r="U341" s="225">
        <v>6.9752991317948503</v>
      </c>
      <c r="V341" s="225"/>
      <c r="W341" s="225">
        <v>4.1790247842609913</v>
      </c>
      <c r="X341" s="225">
        <v>5.3925234818958527</v>
      </c>
      <c r="Y341" s="225">
        <v>39.877907583532554</v>
      </c>
      <c r="Z341" s="225">
        <v>43.356857819390548</v>
      </c>
      <c r="AA341" s="225">
        <v>18.473678982638685</v>
      </c>
      <c r="AB341" s="225">
        <v>20.827462402255005</v>
      </c>
      <c r="AC341" s="225">
        <v>6.2683582340383746</v>
      </c>
      <c r="AD341" s="225">
        <v>7.682240029551326</v>
      </c>
    </row>
    <row r="342" spans="1:30" x14ac:dyDescent="0.25">
      <c r="A342" s="93" t="s">
        <v>5508</v>
      </c>
      <c r="B342" s="184">
        <v>0.26965575860603486</v>
      </c>
      <c r="C342" s="184">
        <v>0.63663408414789635</v>
      </c>
      <c r="D342" s="184">
        <v>4.2286442838929024E-2</v>
      </c>
      <c r="E342" s="184">
        <v>5.1423714407139824E-2</v>
      </c>
      <c r="F342" s="183">
        <v>1</v>
      </c>
      <c r="G342" s="187">
        <v>4706</v>
      </c>
      <c r="H342" s="93"/>
      <c r="I342" s="184">
        <v>0.25700000000000001</v>
      </c>
      <c r="J342" s="184">
        <v>0.28299999999999997</v>
      </c>
      <c r="K342" s="184">
        <v>0.623</v>
      </c>
      <c r="L342" s="184">
        <v>0.65</v>
      </c>
      <c r="M342" s="184">
        <v>3.6999999999999998E-2</v>
      </c>
      <c r="N342" s="184">
        <v>4.8000000000000001E-2</v>
      </c>
      <c r="O342" s="184">
        <v>4.4999999999999998E-2</v>
      </c>
      <c r="P342" s="184">
        <v>5.8000000000000003E-2</v>
      </c>
      <c r="Q342" s="93"/>
      <c r="R342" s="225">
        <v>47.188738158853681</v>
      </c>
      <c r="S342" s="225">
        <v>98.316300969288733</v>
      </c>
      <c r="T342" s="225">
        <v>6.2179726631218877</v>
      </c>
      <c r="U342" s="225">
        <v>8.0144732244117911</v>
      </c>
      <c r="V342" s="225"/>
      <c r="W342" s="225">
        <v>44.59238584129902</v>
      </c>
      <c r="X342" s="225">
        <v>49.785090476408342</v>
      </c>
      <c r="Y342" s="225">
        <v>94.795749505771653</v>
      </c>
      <c r="Z342" s="225">
        <v>101.83685243280581</v>
      </c>
      <c r="AA342" s="225">
        <v>5.3540430881099113</v>
      </c>
      <c r="AB342" s="225">
        <v>7.0819022381338641</v>
      </c>
      <c r="AC342" s="225">
        <v>7.0047011158068457</v>
      </c>
      <c r="AD342" s="225">
        <v>9.0242453330167365</v>
      </c>
    </row>
    <row r="343" spans="1:30" x14ac:dyDescent="0.25">
      <c r="A343" s="93" t="s">
        <v>5509</v>
      </c>
      <c r="B343" s="184" t="s">
        <v>143</v>
      </c>
      <c r="C343" s="184">
        <v>0.43998272884283246</v>
      </c>
      <c r="D343" s="184">
        <v>0.3741364421416235</v>
      </c>
      <c r="E343" s="184">
        <v>0.18588082901554404</v>
      </c>
      <c r="F343" s="183">
        <v>1</v>
      </c>
      <c r="G343" s="187">
        <v>4632</v>
      </c>
      <c r="H343" s="93"/>
      <c r="I343" s="184" t="s">
        <v>143</v>
      </c>
      <c r="J343" s="184" t="s">
        <v>143</v>
      </c>
      <c r="K343" s="184">
        <v>0.42599999999999999</v>
      </c>
      <c r="L343" s="184">
        <v>0.45400000000000001</v>
      </c>
      <c r="M343" s="184">
        <v>0.36</v>
      </c>
      <c r="N343" s="184">
        <v>0.38800000000000001</v>
      </c>
      <c r="O343" s="184">
        <v>0.17499999999999999</v>
      </c>
      <c r="P343" s="184">
        <v>0.19700000000000001</v>
      </c>
      <c r="Q343" s="93"/>
      <c r="R343" s="225" t="s">
        <v>143</v>
      </c>
      <c r="S343" s="225">
        <v>39.276766237709857</v>
      </c>
      <c r="T343" s="225">
        <v>32.748000260357315</v>
      </c>
      <c r="U343" s="225">
        <v>16.526197307065118</v>
      </c>
      <c r="V343" s="225"/>
      <c r="W343" s="225" t="s">
        <v>143</v>
      </c>
      <c r="X343" s="225" t="s">
        <v>143</v>
      </c>
      <c r="Y343" s="225">
        <v>37.571509769732401</v>
      </c>
      <c r="Z343" s="225">
        <v>40.982022705687314</v>
      </c>
      <c r="AA343" s="225">
        <v>31.206152212794183</v>
      </c>
      <c r="AB343" s="225">
        <v>34.289848307920444</v>
      </c>
      <c r="AC343" s="225">
        <v>15.422303163918212</v>
      </c>
      <c r="AD343" s="225">
        <v>17.630091450212024</v>
      </c>
    </row>
    <row r="344" spans="1:30" x14ac:dyDescent="0.25">
      <c r="A344" s="93" t="s">
        <v>5510</v>
      </c>
      <c r="B344" s="184" t="s">
        <v>143</v>
      </c>
      <c r="C344" s="184">
        <v>0.778839590443686</v>
      </c>
      <c r="D344" s="184">
        <v>7.9180887372013647E-2</v>
      </c>
      <c r="E344" s="184">
        <v>0.14197952218430035</v>
      </c>
      <c r="F344" s="183">
        <v>1</v>
      </c>
      <c r="G344" s="187">
        <v>4395</v>
      </c>
      <c r="H344" s="93"/>
      <c r="I344" s="184" t="s">
        <v>143</v>
      </c>
      <c r="J344" s="184" t="s">
        <v>143</v>
      </c>
      <c r="K344" s="184">
        <v>0.76600000000000001</v>
      </c>
      <c r="L344" s="184">
        <v>0.79100000000000004</v>
      </c>
      <c r="M344" s="184">
        <v>7.1999999999999995E-2</v>
      </c>
      <c r="N344" s="184">
        <v>8.7999999999999995E-2</v>
      </c>
      <c r="O344" s="184">
        <v>0.13200000000000001</v>
      </c>
      <c r="P344" s="184">
        <v>0.153</v>
      </c>
      <c r="Q344" s="93"/>
      <c r="R344" s="225" t="s">
        <v>143</v>
      </c>
      <c r="S344" s="225">
        <v>146.32073634867623</v>
      </c>
      <c r="T344" s="225">
        <v>16.011164335433548</v>
      </c>
      <c r="U344" s="225">
        <v>26.774584946295896</v>
      </c>
      <c r="V344" s="225"/>
      <c r="W344" s="225" t="s">
        <v>143</v>
      </c>
      <c r="X344" s="225" t="s">
        <v>143</v>
      </c>
      <c r="Y344" s="225">
        <v>141.41890347757882</v>
      </c>
      <c r="Z344" s="225">
        <v>151.22256921977365</v>
      </c>
      <c r="AA344" s="225">
        <v>14.328918877259666</v>
      </c>
      <c r="AB344" s="225">
        <v>17.693409793607433</v>
      </c>
      <c r="AC344" s="225">
        <v>24.673776166685453</v>
      </c>
      <c r="AD344" s="225">
        <v>28.875393725906338</v>
      </c>
    </row>
    <row r="345" spans="1:30" x14ac:dyDescent="0.25">
      <c r="A345" s="93" t="s">
        <v>5511</v>
      </c>
      <c r="B345" s="184">
        <v>4.4247787610619468E-2</v>
      </c>
      <c r="C345" s="184">
        <v>0.4943109987357775</v>
      </c>
      <c r="D345" s="184">
        <v>0.28192161820480405</v>
      </c>
      <c r="E345" s="184">
        <v>0.179519595448799</v>
      </c>
      <c r="F345" s="183">
        <v>1</v>
      </c>
      <c r="G345" s="187">
        <v>791</v>
      </c>
      <c r="H345" s="93"/>
      <c r="I345" s="184">
        <v>3.2000000000000001E-2</v>
      </c>
      <c r="J345" s="184">
        <v>6.0999999999999999E-2</v>
      </c>
      <c r="K345" s="184">
        <v>0.46</v>
      </c>
      <c r="L345" s="184">
        <v>0.52900000000000003</v>
      </c>
      <c r="M345" s="184">
        <v>0.252</v>
      </c>
      <c r="N345" s="184">
        <v>0.314</v>
      </c>
      <c r="O345" s="184">
        <v>0.154</v>
      </c>
      <c r="P345" s="184">
        <v>0.20799999999999999</v>
      </c>
      <c r="Q345" s="93"/>
      <c r="R345" s="225">
        <v>2.5842374950231499</v>
      </c>
      <c r="S345" s="225">
        <v>29.382868564604848</v>
      </c>
      <c r="T345" s="225">
        <v>15.68410872542162</v>
      </c>
      <c r="U345" s="225">
        <v>10.156395393280409</v>
      </c>
      <c r="V345" s="225"/>
      <c r="W345" s="225">
        <v>1.7280784038772206</v>
      </c>
      <c r="X345" s="225">
        <v>3.4403965861690793</v>
      </c>
      <c r="Y345" s="225">
        <v>26.470395717769222</v>
      </c>
      <c r="Z345" s="225">
        <v>32.295341411440475</v>
      </c>
      <c r="AA345" s="225">
        <v>13.625548941717122</v>
      </c>
      <c r="AB345" s="225">
        <v>17.742668509126119</v>
      </c>
      <c r="AC345" s="225">
        <v>8.4858760877002766</v>
      </c>
      <c r="AD345" s="225">
        <v>11.826914698860541</v>
      </c>
    </row>
    <row r="346" spans="1:30" x14ac:dyDescent="0.25">
      <c r="A346" s="93" t="s">
        <v>5512</v>
      </c>
      <c r="B346" s="184">
        <v>0.20430906389301634</v>
      </c>
      <c r="C346" s="184">
        <v>0.58023774145616647</v>
      </c>
      <c r="D346" s="184">
        <v>6.0921248142644872E-2</v>
      </c>
      <c r="E346" s="184">
        <v>0.15453194650817237</v>
      </c>
      <c r="F346" s="183">
        <v>1</v>
      </c>
      <c r="G346" s="187">
        <v>1346</v>
      </c>
      <c r="H346" s="93"/>
      <c r="I346" s="184">
        <v>0.184</v>
      </c>
      <c r="J346" s="184">
        <v>0.22700000000000001</v>
      </c>
      <c r="K346" s="184">
        <v>0.55400000000000005</v>
      </c>
      <c r="L346" s="184">
        <v>0.60599999999999998</v>
      </c>
      <c r="M346" s="184">
        <v>4.9000000000000002E-2</v>
      </c>
      <c r="N346" s="184">
        <v>7.4999999999999997E-2</v>
      </c>
      <c r="O346" s="184">
        <v>0.13600000000000001</v>
      </c>
      <c r="P346" s="184">
        <v>0.17499999999999999</v>
      </c>
      <c r="Q346" s="93"/>
      <c r="R346" s="225">
        <v>36.995246448579557</v>
      </c>
      <c r="S346" s="225">
        <v>96.088129297179137</v>
      </c>
      <c r="T346" s="225">
        <v>10.811650032625359</v>
      </c>
      <c r="U346" s="225">
        <v>24.97118808409185</v>
      </c>
      <c r="V346" s="225"/>
      <c r="W346" s="225">
        <v>32.622687740698353</v>
      </c>
      <c r="X346" s="225">
        <v>41.367805156460761</v>
      </c>
      <c r="Y346" s="225">
        <v>89.349054249761707</v>
      </c>
      <c r="Z346" s="225">
        <v>102.82720434459657</v>
      </c>
      <c r="AA346" s="225">
        <v>8.4715138881449921</v>
      </c>
      <c r="AB346" s="225">
        <v>13.151786177105725</v>
      </c>
      <c r="AC346" s="225">
        <v>21.57756496618725</v>
      </c>
      <c r="AD346" s="225">
        <v>28.364811201996449</v>
      </c>
    </row>
    <row r="347" spans="1:30" x14ac:dyDescent="0.25">
      <c r="A347" s="93" t="s">
        <v>5513</v>
      </c>
      <c r="B347" s="184" t="s">
        <v>143</v>
      </c>
      <c r="C347" s="184">
        <v>0.41893158388003748</v>
      </c>
      <c r="D347" s="184">
        <v>0.38800374882849109</v>
      </c>
      <c r="E347" s="184">
        <v>0.19306466729147143</v>
      </c>
      <c r="F347" s="183">
        <v>1</v>
      </c>
      <c r="G347" s="187">
        <v>1067</v>
      </c>
      <c r="H347" s="93"/>
      <c r="I347" s="184" t="s">
        <v>143</v>
      </c>
      <c r="J347" s="184" t="s">
        <v>143</v>
      </c>
      <c r="K347" s="184">
        <v>0.39</v>
      </c>
      <c r="L347" s="184">
        <v>0.44900000000000001</v>
      </c>
      <c r="M347" s="184">
        <v>0.35899999999999999</v>
      </c>
      <c r="N347" s="184">
        <v>0.41799999999999998</v>
      </c>
      <c r="O347" s="184">
        <v>0.17</v>
      </c>
      <c r="P347" s="184">
        <v>0.218</v>
      </c>
      <c r="Q347" s="93"/>
      <c r="R347" s="225" t="s">
        <v>143</v>
      </c>
      <c r="S347" s="225">
        <v>34.001080820662374</v>
      </c>
      <c r="T347" s="225">
        <v>31.974895010498017</v>
      </c>
      <c r="U347" s="225">
        <v>15.204967724414425</v>
      </c>
      <c r="V347" s="225"/>
      <c r="W347" s="225" t="s">
        <v>143</v>
      </c>
      <c r="X347" s="225" t="s">
        <v>143</v>
      </c>
      <c r="Y347" s="225">
        <v>30.849016781162177</v>
      </c>
      <c r="Z347" s="225">
        <v>37.15314486016257</v>
      </c>
      <c r="AA347" s="225">
        <v>28.894793512610427</v>
      </c>
      <c r="AB347" s="225">
        <v>35.054996508385607</v>
      </c>
      <c r="AC347" s="225">
        <v>13.128582337426174</v>
      </c>
      <c r="AD347" s="225">
        <v>17.281353111402677</v>
      </c>
    </row>
    <row r="348" spans="1:30" x14ac:dyDescent="0.25">
      <c r="A348" s="93" t="s">
        <v>5514</v>
      </c>
      <c r="B348" s="184" t="s">
        <v>143</v>
      </c>
      <c r="C348" s="184">
        <v>0.61882893226176805</v>
      </c>
      <c r="D348" s="184">
        <v>0.12399540757749714</v>
      </c>
      <c r="E348" s="184">
        <v>0.25717566016073479</v>
      </c>
      <c r="F348" s="183">
        <v>1</v>
      </c>
      <c r="G348" s="187">
        <v>871</v>
      </c>
      <c r="H348" s="93"/>
      <c r="I348" s="184" t="s">
        <v>143</v>
      </c>
      <c r="J348" s="184" t="s">
        <v>143</v>
      </c>
      <c r="K348" s="184">
        <v>0.58599999999999997</v>
      </c>
      <c r="L348" s="184">
        <v>0.65</v>
      </c>
      <c r="M348" s="184">
        <v>0.104</v>
      </c>
      <c r="N348" s="184">
        <v>0.14799999999999999</v>
      </c>
      <c r="O348" s="184">
        <v>0.22900000000000001</v>
      </c>
      <c r="P348" s="184">
        <v>0.28699999999999998</v>
      </c>
      <c r="Q348" s="93"/>
      <c r="R348" s="225" t="s">
        <v>143</v>
      </c>
      <c r="S348" s="225">
        <v>90.13550586401746</v>
      </c>
      <c r="T348" s="225">
        <v>20.357599260087447</v>
      </c>
      <c r="U348" s="225">
        <v>37.085601920848511</v>
      </c>
      <c r="V348" s="225"/>
      <c r="W348" s="225" t="s">
        <v>143</v>
      </c>
      <c r="X348" s="225" t="s">
        <v>143</v>
      </c>
      <c r="Y348" s="225">
        <v>82.525980145185557</v>
      </c>
      <c r="Z348" s="225">
        <v>97.745031582849364</v>
      </c>
      <c r="AA348" s="225">
        <v>16.518133891884549</v>
      </c>
      <c r="AB348" s="225">
        <v>24.197064628290345</v>
      </c>
      <c r="AC348" s="225">
        <v>32.228945347894985</v>
      </c>
      <c r="AD348" s="225">
        <v>41.942258493802036</v>
      </c>
    </row>
    <row r="349" spans="1:30" x14ac:dyDescent="0.25">
      <c r="A349" s="93" t="s">
        <v>5515</v>
      </c>
      <c r="B349" s="184">
        <v>8.9552238805970144E-2</v>
      </c>
      <c r="C349" s="184">
        <v>0.58323765786452353</v>
      </c>
      <c r="D349" s="184">
        <v>0.22732491389207807</v>
      </c>
      <c r="E349" s="184">
        <v>9.9885189437428246E-2</v>
      </c>
      <c r="F349" s="183">
        <v>1</v>
      </c>
      <c r="G349" s="187">
        <v>871</v>
      </c>
      <c r="H349" s="93"/>
      <c r="I349" s="184">
        <v>7.1999999999999995E-2</v>
      </c>
      <c r="J349" s="184">
        <v>0.11</v>
      </c>
      <c r="K349" s="184">
        <v>0.55000000000000004</v>
      </c>
      <c r="L349" s="184">
        <v>0.61599999999999999</v>
      </c>
      <c r="M349" s="184">
        <v>0.20100000000000001</v>
      </c>
      <c r="N349" s="184">
        <v>0.25600000000000001</v>
      </c>
      <c r="O349" s="184">
        <v>8.2000000000000003E-2</v>
      </c>
      <c r="P349" s="184">
        <v>0.122</v>
      </c>
      <c r="Q349" s="93"/>
      <c r="R349" s="225">
        <v>6.2684200519418267</v>
      </c>
      <c r="S349" s="225">
        <v>43.708653134413296</v>
      </c>
      <c r="T349" s="225">
        <v>17.254233219073619</v>
      </c>
      <c r="U349" s="225">
        <v>7.4643936852675203</v>
      </c>
      <c r="V349" s="225"/>
      <c r="W349" s="225">
        <v>4.8772927911655266</v>
      </c>
      <c r="X349" s="225">
        <v>7.6595473127181268</v>
      </c>
      <c r="Y349" s="225">
        <v>39.907707662503299</v>
      </c>
      <c r="Z349" s="225">
        <v>47.509598606323294</v>
      </c>
      <c r="AA349" s="225">
        <v>14.850871495857753</v>
      </c>
      <c r="AB349" s="225">
        <v>19.657594942289485</v>
      </c>
      <c r="AC349" s="225">
        <v>5.8958703584193994</v>
      </c>
      <c r="AD349" s="225">
        <v>9.0329170121156412</v>
      </c>
    </row>
    <row r="350" spans="1:30" x14ac:dyDescent="0.25">
      <c r="A350" s="93" t="s">
        <v>5516</v>
      </c>
      <c r="B350" s="184">
        <v>0.30183220829315333</v>
      </c>
      <c r="C350" s="184">
        <v>0.58244937319189971</v>
      </c>
      <c r="D350" s="184">
        <v>4.0501446480231434E-2</v>
      </c>
      <c r="E350" s="184">
        <v>7.5216972034715529E-2</v>
      </c>
      <c r="F350" s="183">
        <v>1</v>
      </c>
      <c r="G350" s="187">
        <v>1037</v>
      </c>
      <c r="H350" s="93"/>
      <c r="I350" s="184">
        <v>0.27500000000000002</v>
      </c>
      <c r="J350" s="184">
        <v>0.33</v>
      </c>
      <c r="K350" s="184">
        <v>0.55200000000000005</v>
      </c>
      <c r="L350" s="184">
        <v>0.61199999999999999</v>
      </c>
      <c r="M350" s="184">
        <v>0.03</v>
      </c>
      <c r="N350" s="184">
        <v>5.3999999999999999E-2</v>
      </c>
      <c r="O350" s="184">
        <v>6.0999999999999999E-2</v>
      </c>
      <c r="P350" s="184">
        <v>9.2999999999999999E-2</v>
      </c>
      <c r="Q350" s="93"/>
      <c r="R350" s="225">
        <v>50.519140120955363</v>
      </c>
      <c r="S350" s="225">
        <v>96.32446971159905</v>
      </c>
      <c r="T350" s="225">
        <v>6.1253956250483679</v>
      </c>
      <c r="U350" s="225">
        <v>12.299024800540769</v>
      </c>
      <c r="V350" s="225"/>
      <c r="W350" s="225">
        <v>44.922339287588166</v>
      </c>
      <c r="X350" s="225">
        <v>56.115940954322561</v>
      </c>
      <c r="Y350" s="225">
        <v>88.642471020241018</v>
      </c>
      <c r="Z350" s="225">
        <v>104.00646840295708</v>
      </c>
      <c r="AA350" s="225">
        <v>4.2728642580636818</v>
      </c>
      <c r="AB350" s="225">
        <v>7.977926992033054</v>
      </c>
      <c r="AC350" s="225">
        <v>9.569547749031452</v>
      </c>
      <c r="AD350" s="225">
        <v>15.028501852050086</v>
      </c>
    </row>
    <row r="351" spans="1:30" x14ac:dyDescent="0.25">
      <c r="A351" s="93" t="s">
        <v>5517</v>
      </c>
      <c r="B351" s="184" t="s">
        <v>143</v>
      </c>
      <c r="C351" s="184">
        <v>0.55371900826446285</v>
      </c>
      <c r="D351" s="184">
        <v>0.35891381345926798</v>
      </c>
      <c r="E351" s="184">
        <v>8.7367178276269192E-2</v>
      </c>
      <c r="F351" s="183">
        <v>1</v>
      </c>
      <c r="G351" s="187">
        <v>847</v>
      </c>
      <c r="H351" s="93"/>
      <c r="I351" s="184" t="s">
        <v>143</v>
      </c>
      <c r="J351" s="184" t="s">
        <v>143</v>
      </c>
      <c r="K351" s="184">
        <v>0.52</v>
      </c>
      <c r="L351" s="184">
        <v>0.58699999999999997</v>
      </c>
      <c r="M351" s="184">
        <v>0.32700000000000001</v>
      </c>
      <c r="N351" s="184">
        <v>0.39200000000000002</v>
      </c>
      <c r="O351" s="184">
        <v>7.0000000000000007E-2</v>
      </c>
      <c r="P351" s="184">
        <v>0.108</v>
      </c>
      <c r="Q351" s="93"/>
      <c r="R351" s="225" t="s">
        <v>143</v>
      </c>
      <c r="S351" s="225">
        <v>40.22771204038569</v>
      </c>
      <c r="T351" s="225">
        <v>26.363298262468071</v>
      </c>
      <c r="U351" s="225">
        <v>6.3700525797215244</v>
      </c>
      <c r="V351" s="225"/>
      <c r="W351" s="225" t="s">
        <v>143</v>
      </c>
      <c r="X351" s="225" t="s">
        <v>143</v>
      </c>
      <c r="Y351" s="225">
        <v>36.586927463994485</v>
      </c>
      <c r="Z351" s="225">
        <v>43.868496616776895</v>
      </c>
      <c r="AA351" s="225">
        <v>23.399702107583089</v>
      </c>
      <c r="AB351" s="225">
        <v>29.326894417353053</v>
      </c>
      <c r="AC351" s="225">
        <v>4.9186655804309849</v>
      </c>
      <c r="AD351" s="225">
        <v>7.8214395790120639</v>
      </c>
    </row>
    <row r="352" spans="1:30" x14ac:dyDescent="0.25">
      <c r="A352" s="93" t="s">
        <v>5518</v>
      </c>
      <c r="B352" s="184" t="s">
        <v>143</v>
      </c>
      <c r="C352" s="184">
        <v>0.70400822199383351</v>
      </c>
      <c r="D352" s="184">
        <v>0.10174717368961973</v>
      </c>
      <c r="E352" s="184">
        <v>0.19424460431654678</v>
      </c>
      <c r="F352" s="183">
        <v>1</v>
      </c>
      <c r="G352" s="187">
        <v>973</v>
      </c>
      <c r="H352" s="93"/>
      <c r="I352" s="184" t="s">
        <v>143</v>
      </c>
      <c r="J352" s="184" t="s">
        <v>143</v>
      </c>
      <c r="K352" s="184">
        <v>0.67500000000000004</v>
      </c>
      <c r="L352" s="184">
        <v>0.73199999999999998</v>
      </c>
      <c r="M352" s="184">
        <v>8.4000000000000005E-2</v>
      </c>
      <c r="N352" s="184">
        <v>0.122</v>
      </c>
      <c r="O352" s="184">
        <v>0.17100000000000001</v>
      </c>
      <c r="P352" s="184">
        <v>0.22</v>
      </c>
      <c r="Q352" s="93"/>
      <c r="R352" s="225" t="s">
        <v>143</v>
      </c>
      <c r="S352" s="225">
        <v>129.08862077551967</v>
      </c>
      <c r="T352" s="225">
        <v>21.557915610959455</v>
      </c>
      <c r="U352" s="225">
        <v>35.972694080777963</v>
      </c>
      <c r="V352" s="225"/>
      <c r="W352" s="225" t="s">
        <v>143</v>
      </c>
      <c r="X352" s="225" t="s">
        <v>143</v>
      </c>
      <c r="Y352" s="225">
        <v>119.42146434400219</v>
      </c>
      <c r="Z352" s="225">
        <v>138.75577720703717</v>
      </c>
      <c r="AA352" s="225">
        <v>17.311277611151951</v>
      </c>
      <c r="AB352" s="225">
        <v>25.804553610766959</v>
      </c>
      <c r="AC352" s="225">
        <v>30.844102280615367</v>
      </c>
      <c r="AD352" s="225">
        <v>41.101285880940559</v>
      </c>
    </row>
    <row r="353" spans="1:30" x14ac:dyDescent="0.25">
      <c r="A353" s="93" t="s">
        <v>5519</v>
      </c>
      <c r="B353" s="184">
        <v>5.8266224538133585E-2</v>
      </c>
      <c r="C353" s="184">
        <v>0.56276646139270492</v>
      </c>
      <c r="D353" s="184">
        <v>0.26859308384651825</v>
      </c>
      <c r="E353" s="184">
        <v>0.1103742302226433</v>
      </c>
      <c r="F353" s="183">
        <v>1</v>
      </c>
      <c r="G353" s="187">
        <v>2111</v>
      </c>
      <c r="H353" s="93"/>
      <c r="I353" s="184">
        <v>4.9000000000000002E-2</v>
      </c>
      <c r="J353" s="184">
        <v>6.9000000000000006E-2</v>
      </c>
      <c r="K353" s="184">
        <v>0.54200000000000004</v>
      </c>
      <c r="L353" s="184">
        <v>0.58399999999999996</v>
      </c>
      <c r="M353" s="184">
        <v>0.25</v>
      </c>
      <c r="N353" s="184">
        <v>0.28799999999999998</v>
      </c>
      <c r="O353" s="184">
        <v>9.8000000000000004E-2</v>
      </c>
      <c r="P353" s="184">
        <v>0.124</v>
      </c>
      <c r="Q353" s="93"/>
      <c r="R353" s="225">
        <v>4.0468329564931853</v>
      </c>
      <c r="S353" s="225">
        <v>40.430960750265733</v>
      </c>
      <c r="T353" s="225">
        <v>19.540890603047245</v>
      </c>
      <c r="U353" s="225">
        <v>7.8397263775163912</v>
      </c>
      <c r="V353" s="225"/>
      <c r="W353" s="225">
        <v>3.3316473033786838</v>
      </c>
      <c r="X353" s="225">
        <v>4.7620186096076873</v>
      </c>
      <c r="Y353" s="225">
        <v>38.131839304287659</v>
      </c>
      <c r="Z353" s="225">
        <v>42.730082196243806</v>
      </c>
      <c r="AA353" s="225">
        <v>17.932435676262028</v>
      </c>
      <c r="AB353" s="225">
        <v>21.149345529832463</v>
      </c>
      <c r="AC353" s="225">
        <v>6.8330751764859565</v>
      </c>
      <c r="AD353" s="225">
        <v>8.846377578546825</v>
      </c>
    </row>
    <row r="354" spans="1:30" x14ac:dyDescent="0.25">
      <c r="A354" s="93" t="s">
        <v>5520</v>
      </c>
      <c r="B354" s="184">
        <v>0.2829153605015674</v>
      </c>
      <c r="C354" s="184">
        <v>0.59012539184952983</v>
      </c>
      <c r="D354" s="184">
        <v>7.170846394984326E-2</v>
      </c>
      <c r="E354" s="184">
        <v>5.5250783699059558E-2</v>
      </c>
      <c r="F354" s="183">
        <v>1</v>
      </c>
      <c r="G354" s="187">
        <v>2552</v>
      </c>
      <c r="H354" s="93"/>
      <c r="I354" s="184">
        <v>0.26600000000000001</v>
      </c>
      <c r="J354" s="184">
        <v>0.30099999999999999</v>
      </c>
      <c r="K354" s="184">
        <v>0.57099999999999995</v>
      </c>
      <c r="L354" s="184">
        <v>0.60899999999999999</v>
      </c>
      <c r="M354" s="184">
        <v>6.2E-2</v>
      </c>
      <c r="N354" s="184">
        <v>8.2000000000000003E-2</v>
      </c>
      <c r="O354" s="184">
        <v>4.7E-2</v>
      </c>
      <c r="P354" s="184">
        <v>6.5000000000000002E-2</v>
      </c>
      <c r="Q354" s="93"/>
      <c r="R354" s="225">
        <v>44.951650937386248</v>
      </c>
      <c r="S354" s="225">
        <v>91.060296583462673</v>
      </c>
      <c r="T354" s="225">
        <v>11.019961142026538</v>
      </c>
      <c r="U354" s="225">
        <v>8.5349717149924391</v>
      </c>
      <c r="V354" s="225"/>
      <c r="W354" s="225">
        <v>41.672713583776847</v>
      </c>
      <c r="X354" s="225">
        <v>48.230588290995648</v>
      </c>
      <c r="Y354" s="225">
        <v>86.461198773569507</v>
      </c>
      <c r="Z354" s="225">
        <v>95.659394393355839</v>
      </c>
      <c r="AA354" s="225">
        <v>9.4233079644958817</v>
      </c>
      <c r="AB354" s="225">
        <v>12.616614319557195</v>
      </c>
      <c r="AC354" s="225">
        <v>7.126174121090699</v>
      </c>
      <c r="AD354" s="225">
        <v>9.9437693088941792</v>
      </c>
    </row>
    <row r="355" spans="1:30" x14ac:dyDescent="0.25">
      <c r="A355" s="93" t="s">
        <v>5521</v>
      </c>
      <c r="B355" s="184" t="s">
        <v>143</v>
      </c>
      <c r="C355" s="184">
        <v>0.52368675475346438</v>
      </c>
      <c r="D355" s="184">
        <v>0.39123428939735738</v>
      </c>
      <c r="E355" s="184">
        <v>8.5078955849178212E-2</v>
      </c>
      <c r="F355" s="183">
        <v>1</v>
      </c>
      <c r="G355" s="187">
        <v>3103</v>
      </c>
      <c r="H355" s="93"/>
      <c r="I355" s="184" t="s">
        <v>143</v>
      </c>
      <c r="J355" s="184" t="s">
        <v>143</v>
      </c>
      <c r="K355" s="184">
        <v>0.50600000000000001</v>
      </c>
      <c r="L355" s="184">
        <v>0.54100000000000004</v>
      </c>
      <c r="M355" s="184">
        <v>0.374</v>
      </c>
      <c r="N355" s="184">
        <v>0.40899999999999997</v>
      </c>
      <c r="O355" s="184">
        <v>7.5999999999999998E-2</v>
      </c>
      <c r="P355" s="184">
        <v>9.5000000000000001E-2</v>
      </c>
      <c r="Q355" s="93"/>
      <c r="R355" s="225" t="s">
        <v>143</v>
      </c>
      <c r="S355" s="225">
        <v>55.195760525559265</v>
      </c>
      <c r="T355" s="225">
        <v>41.625772778798819</v>
      </c>
      <c r="U355" s="225">
        <v>8.9338451493128321</v>
      </c>
      <c r="V355" s="225"/>
      <c r="W355" s="225" t="s">
        <v>143</v>
      </c>
      <c r="X355" s="225" t="s">
        <v>143</v>
      </c>
      <c r="Y355" s="225">
        <v>52.512053454722263</v>
      </c>
      <c r="Z355" s="225">
        <v>57.879467596396267</v>
      </c>
      <c r="AA355" s="225">
        <v>39.28419257829686</v>
      </c>
      <c r="AB355" s="225">
        <v>43.967352979300777</v>
      </c>
      <c r="AC355" s="225">
        <v>7.8561584360975845</v>
      </c>
      <c r="AD355" s="225">
        <v>10.011531862528081</v>
      </c>
    </row>
    <row r="356" spans="1:30" x14ac:dyDescent="0.25">
      <c r="A356" s="93" t="s">
        <v>5522</v>
      </c>
      <c r="B356" s="184" t="s">
        <v>143</v>
      </c>
      <c r="C356" s="184">
        <v>0.7571240683910565</v>
      </c>
      <c r="D356" s="184">
        <v>0.11573871109162648</v>
      </c>
      <c r="E356" s="184">
        <v>0.12713722051731696</v>
      </c>
      <c r="F356" s="183">
        <v>1</v>
      </c>
      <c r="G356" s="187">
        <v>2281</v>
      </c>
      <c r="H356" s="93"/>
      <c r="I356" s="184" t="s">
        <v>143</v>
      </c>
      <c r="J356" s="184" t="s">
        <v>143</v>
      </c>
      <c r="K356" s="184">
        <v>0.73899999999999999</v>
      </c>
      <c r="L356" s="184">
        <v>0.77400000000000002</v>
      </c>
      <c r="M356" s="184">
        <v>0.10299999999999999</v>
      </c>
      <c r="N356" s="184">
        <v>0.13</v>
      </c>
      <c r="O356" s="184">
        <v>0.114</v>
      </c>
      <c r="P356" s="184">
        <v>0.14099999999999999</v>
      </c>
      <c r="Q356" s="93"/>
      <c r="R356" s="225" t="s">
        <v>143</v>
      </c>
      <c r="S356" s="225">
        <v>127.26559781133351</v>
      </c>
      <c r="T356" s="225">
        <v>22.400461817734445</v>
      </c>
      <c r="U356" s="225">
        <v>20.530374721715653</v>
      </c>
      <c r="V356" s="225"/>
      <c r="W356" s="225" t="s">
        <v>143</v>
      </c>
      <c r="X356" s="225" t="s">
        <v>143</v>
      </c>
      <c r="Y356" s="225">
        <v>121.26325321947829</v>
      </c>
      <c r="Z356" s="225">
        <v>133.26794240318873</v>
      </c>
      <c r="AA356" s="225">
        <v>19.698301698839309</v>
      </c>
      <c r="AB356" s="225">
        <v>25.102621936629582</v>
      </c>
      <c r="AC356" s="225">
        <v>18.167427896157875</v>
      </c>
      <c r="AD356" s="225">
        <v>22.89332154727343</v>
      </c>
    </row>
    <row r="357" spans="1:30" x14ac:dyDescent="0.25">
      <c r="A357" s="93" t="s">
        <v>5523</v>
      </c>
      <c r="B357" s="184">
        <v>7.1360000000000007E-2</v>
      </c>
      <c r="C357" s="184">
        <v>0.56544000000000005</v>
      </c>
      <c r="D357" s="184">
        <v>0.22624</v>
      </c>
      <c r="E357" s="184">
        <v>0.13696</v>
      </c>
      <c r="F357" s="183">
        <v>1</v>
      </c>
      <c r="G357" s="187">
        <v>3125</v>
      </c>
      <c r="H357" s="93"/>
      <c r="I357" s="184">
        <v>6.3E-2</v>
      </c>
      <c r="J357" s="184">
        <v>8.1000000000000003E-2</v>
      </c>
      <c r="K357" s="184">
        <v>0.54800000000000004</v>
      </c>
      <c r="L357" s="184">
        <v>0.58299999999999996</v>
      </c>
      <c r="M357" s="184">
        <v>0.21199999999999999</v>
      </c>
      <c r="N357" s="184">
        <v>0.24099999999999999</v>
      </c>
      <c r="O357" s="184">
        <v>0.125</v>
      </c>
      <c r="P357" s="184">
        <v>0.14899999999999999</v>
      </c>
      <c r="Q357" s="93"/>
      <c r="R357" s="225">
        <v>5.5669954025598001</v>
      </c>
      <c r="S357" s="225">
        <v>44.152295222674439</v>
      </c>
      <c r="T357" s="225">
        <v>17.427600489520195</v>
      </c>
      <c r="U357" s="225">
        <v>10.670081980562287</v>
      </c>
      <c r="V357" s="225"/>
      <c r="W357" s="225">
        <v>4.8363199748128292</v>
      </c>
      <c r="X357" s="225">
        <v>6.297670830306771</v>
      </c>
      <c r="Y357" s="225">
        <v>42.09360462252959</v>
      </c>
      <c r="Z357" s="225">
        <v>46.210985822819289</v>
      </c>
      <c r="AA357" s="225">
        <v>16.142953036854479</v>
      </c>
      <c r="AB357" s="225">
        <v>18.712247942185911</v>
      </c>
      <c r="AC357" s="225">
        <v>9.659196536573905</v>
      </c>
      <c r="AD357" s="225">
        <v>11.680967424550669</v>
      </c>
    </row>
    <row r="358" spans="1:30" x14ac:dyDescent="0.25">
      <c r="A358" s="93" t="s">
        <v>5524</v>
      </c>
      <c r="B358" s="184">
        <v>0.31412977562158884</v>
      </c>
      <c r="C358" s="184">
        <v>0.59096422073984234</v>
      </c>
      <c r="D358" s="184">
        <v>3.2443905397210433E-2</v>
      </c>
      <c r="E358" s="184">
        <v>6.2462098241358399E-2</v>
      </c>
      <c r="F358" s="183">
        <v>1</v>
      </c>
      <c r="G358" s="187">
        <v>3298</v>
      </c>
      <c r="H358" s="93"/>
      <c r="I358" s="184">
        <v>0.29899999999999999</v>
      </c>
      <c r="J358" s="184">
        <v>0.33</v>
      </c>
      <c r="K358" s="184">
        <v>0.57399999999999995</v>
      </c>
      <c r="L358" s="184">
        <v>0.60799999999999998</v>
      </c>
      <c r="M358" s="184">
        <v>2.7E-2</v>
      </c>
      <c r="N358" s="184">
        <v>3.9E-2</v>
      </c>
      <c r="O358" s="184">
        <v>5.5E-2</v>
      </c>
      <c r="P358" s="184">
        <v>7.0999999999999994E-2</v>
      </c>
      <c r="Q358" s="93"/>
      <c r="R358" s="225">
        <v>50.920911620201956</v>
      </c>
      <c r="S358" s="225">
        <v>92.44746459531251</v>
      </c>
      <c r="T358" s="225">
        <v>4.6580353077965633</v>
      </c>
      <c r="U358" s="225">
        <v>9.8743246665013942</v>
      </c>
      <c r="V358" s="225"/>
      <c r="W358" s="225">
        <v>47.82012155627671</v>
      </c>
      <c r="X358" s="225">
        <v>54.021701684127201</v>
      </c>
      <c r="Y358" s="225">
        <v>88.343107332831067</v>
      </c>
      <c r="Z358" s="225">
        <v>96.551821857793954</v>
      </c>
      <c r="AA358" s="225">
        <v>3.775429138731806</v>
      </c>
      <c r="AB358" s="225">
        <v>5.540641476861321</v>
      </c>
      <c r="AC358" s="225">
        <v>8.5258901406602181</v>
      </c>
      <c r="AD358" s="225">
        <v>11.22275919234257</v>
      </c>
    </row>
    <row r="359" spans="1:30" x14ac:dyDescent="0.25">
      <c r="A359" s="93" t="s">
        <v>5525</v>
      </c>
      <c r="B359" s="184" t="s">
        <v>143</v>
      </c>
      <c r="C359" s="184">
        <v>0.52962138084632515</v>
      </c>
      <c r="D359" s="184">
        <v>0.34120267260579062</v>
      </c>
      <c r="E359" s="184">
        <v>0.1291759465478842</v>
      </c>
      <c r="F359" s="183">
        <v>1</v>
      </c>
      <c r="G359" s="187">
        <v>2245</v>
      </c>
      <c r="H359" s="93"/>
      <c r="I359" s="184" t="s">
        <v>143</v>
      </c>
      <c r="J359" s="184" t="s">
        <v>143</v>
      </c>
      <c r="K359" s="184">
        <v>0.50900000000000001</v>
      </c>
      <c r="L359" s="184">
        <v>0.55000000000000004</v>
      </c>
      <c r="M359" s="184">
        <v>0.32200000000000001</v>
      </c>
      <c r="N359" s="184">
        <v>0.36099999999999999</v>
      </c>
      <c r="O359" s="184">
        <v>0.11600000000000001</v>
      </c>
      <c r="P359" s="184">
        <v>0.14399999999999999</v>
      </c>
      <c r="Q359" s="93"/>
      <c r="R359" s="225" t="s">
        <v>143</v>
      </c>
      <c r="S359" s="225">
        <v>29.97795305466985</v>
      </c>
      <c r="T359" s="225">
        <v>18.903017503958438</v>
      </c>
      <c r="U359" s="225">
        <v>7.2581160330355559</v>
      </c>
      <c r="V359" s="225"/>
      <c r="W359" s="225" t="s">
        <v>143</v>
      </c>
      <c r="X359" s="225" t="s">
        <v>143</v>
      </c>
      <c r="Y359" s="225">
        <v>28.273962750735642</v>
      </c>
      <c r="Z359" s="225">
        <v>31.681943358604059</v>
      </c>
      <c r="AA359" s="225">
        <v>17.564349685680792</v>
      </c>
      <c r="AB359" s="225">
        <v>20.241685322236084</v>
      </c>
      <c r="AC359" s="225">
        <v>6.4227419849598197</v>
      </c>
      <c r="AD359" s="225">
        <v>8.0934900811112929</v>
      </c>
    </row>
    <row r="360" spans="1:30" x14ac:dyDescent="0.25">
      <c r="A360" s="93" t="s">
        <v>5526</v>
      </c>
      <c r="B360" s="184" t="s">
        <v>143</v>
      </c>
      <c r="C360" s="184">
        <v>0.76095266098206404</v>
      </c>
      <c r="D360" s="184">
        <v>6.409879447221406E-2</v>
      </c>
      <c r="E360" s="184">
        <v>0.17494854454572184</v>
      </c>
      <c r="F360" s="183">
        <v>0.99999999999999989</v>
      </c>
      <c r="G360" s="187">
        <v>3401</v>
      </c>
      <c r="H360" s="93"/>
      <c r="I360" s="184" t="s">
        <v>143</v>
      </c>
      <c r="J360" s="184" t="s">
        <v>143</v>
      </c>
      <c r="K360" s="184">
        <v>0.746</v>
      </c>
      <c r="L360" s="184">
        <v>0.77500000000000002</v>
      </c>
      <c r="M360" s="184">
        <v>5.6000000000000001E-2</v>
      </c>
      <c r="N360" s="184">
        <v>7.2999999999999995E-2</v>
      </c>
      <c r="O360" s="184">
        <v>0.16300000000000001</v>
      </c>
      <c r="P360" s="184">
        <v>0.188</v>
      </c>
      <c r="Q360" s="93"/>
      <c r="R360" s="225" t="s">
        <v>143</v>
      </c>
      <c r="S360" s="225">
        <v>141.40197218027799</v>
      </c>
      <c r="T360" s="225">
        <v>12.63077271160903</v>
      </c>
      <c r="U360" s="225">
        <v>32.230536891878693</v>
      </c>
      <c r="V360" s="225"/>
      <c r="W360" s="225" t="s">
        <v>143</v>
      </c>
      <c r="X360" s="225" t="s">
        <v>143</v>
      </c>
      <c r="Y360" s="225">
        <v>135.95406873172911</v>
      </c>
      <c r="Z360" s="225">
        <v>146.84987562882688</v>
      </c>
      <c r="AA360" s="225">
        <v>10.954063521545606</v>
      </c>
      <c r="AB360" s="225">
        <v>14.307481901672453</v>
      </c>
      <c r="AC360" s="225">
        <v>29.640743439800488</v>
      </c>
      <c r="AD360" s="225">
        <v>34.820330343956897</v>
      </c>
    </row>
    <row r="361" spans="1:30" x14ac:dyDescent="0.25">
      <c r="A361" s="93" t="s">
        <v>5527</v>
      </c>
      <c r="B361" s="184">
        <v>7.7268643306379156E-2</v>
      </c>
      <c r="C361" s="184">
        <v>0.5759209344115005</v>
      </c>
      <c r="D361" s="184">
        <v>0.27223719676549868</v>
      </c>
      <c r="E361" s="184">
        <v>7.4573225516621738E-2</v>
      </c>
      <c r="F361" s="183">
        <v>1.0000000000000002</v>
      </c>
      <c r="G361" s="187">
        <v>1113</v>
      </c>
      <c r="H361" s="93"/>
      <c r="I361" s="184">
        <v>6.3E-2</v>
      </c>
      <c r="J361" s="184">
        <v>9.4E-2</v>
      </c>
      <c r="K361" s="184">
        <v>0.54700000000000004</v>
      </c>
      <c r="L361" s="184">
        <v>0.60499999999999998</v>
      </c>
      <c r="M361" s="184">
        <v>0.247</v>
      </c>
      <c r="N361" s="184">
        <v>0.29899999999999999</v>
      </c>
      <c r="O361" s="184">
        <v>6.0999999999999999E-2</v>
      </c>
      <c r="P361" s="184">
        <v>9.1999999999999998E-2</v>
      </c>
      <c r="Q361" s="93"/>
      <c r="R361" s="225">
        <v>5.2892674531926751</v>
      </c>
      <c r="S361" s="225">
        <v>40.031517429963955</v>
      </c>
      <c r="T361" s="225">
        <v>19.178737333237997</v>
      </c>
      <c r="U361" s="225">
        <v>5.2351762455087592</v>
      </c>
      <c r="V361" s="225"/>
      <c r="W361" s="225">
        <v>4.1713689529154649</v>
      </c>
      <c r="X361" s="225">
        <v>6.4071659534698853</v>
      </c>
      <c r="Y361" s="225">
        <v>36.932463675541904</v>
      </c>
      <c r="Z361" s="225">
        <v>43.130571184386007</v>
      </c>
      <c r="AA361" s="225">
        <v>17.019229576541889</v>
      </c>
      <c r="AB361" s="225">
        <v>21.338245089934105</v>
      </c>
      <c r="AC361" s="225">
        <v>4.1088911623611653</v>
      </c>
      <c r="AD361" s="225">
        <v>6.3614613286563531</v>
      </c>
    </row>
    <row r="362" spans="1:30" x14ac:dyDescent="0.25">
      <c r="A362" s="93" t="s">
        <v>5528</v>
      </c>
      <c r="B362" s="184">
        <v>0.28645066273932251</v>
      </c>
      <c r="C362" s="184">
        <v>0.62150220913107512</v>
      </c>
      <c r="D362" s="184">
        <v>5.228276877761414E-2</v>
      </c>
      <c r="E362" s="184">
        <v>3.9764359351988215E-2</v>
      </c>
      <c r="F362" s="183">
        <v>1</v>
      </c>
      <c r="G362" s="187">
        <v>1358</v>
      </c>
      <c r="H362" s="93"/>
      <c r="I362" s="184">
        <v>0.26300000000000001</v>
      </c>
      <c r="J362" s="184">
        <v>0.311</v>
      </c>
      <c r="K362" s="184">
        <v>0.59499999999999997</v>
      </c>
      <c r="L362" s="184">
        <v>0.64700000000000002</v>
      </c>
      <c r="M362" s="184">
        <v>4.2000000000000003E-2</v>
      </c>
      <c r="N362" s="184">
        <v>6.5000000000000002E-2</v>
      </c>
      <c r="O362" s="184">
        <v>3.1E-2</v>
      </c>
      <c r="P362" s="184">
        <v>5.1999999999999998E-2</v>
      </c>
      <c r="Q362" s="93"/>
      <c r="R362" s="225">
        <v>45.442100972024612</v>
      </c>
      <c r="S362" s="225">
        <v>98.176437177841763</v>
      </c>
      <c r="T362" s="225">
        <v>7.8722046141266073</v>
      </c>
      <c r="U362" s="225">
        <v>6.2147790457495793</v>
      </c>
      <c r="V362" s="225"/>
      <c r="W362" s="225">
        <v>40.926249253940696</v>
      </c>
      <c r="X362" s="225">
        <v>49.957952690108527</v>
      </c>
      <c r="Y362" s="225">
        <v>91.552867404874519</v>
      </c>
      <c r="Z362" s="225">
        <v>104.80000695080901</v>
      </c>
      <c r="AA362" s="225">
        <v>6.0410573571900894</v>
      </c>
      <c r="AB362" s="225">
        <v>9.7033518710631252</v>
      </c>
      <c r="AC362" s="225">
        <v>4.5571594040048158</v>
      </c>
      <c r="AD362" s="225">
        <v>7.8723986874943428</v>
      </c>
    </row>
    <row r="363" spans="1:30" x14ac:dyDescent="0.25">
      <c r="A363" s="93" t="s">
        <v>5529</v>
      </c>
      <c r="B363" s="184" t="s">
        <v>143</v>
      </c>
      <c r="C363" s="184">
        <v>0.51265822784810122</v>
      </c>
      <c r="D363" s="184">
        <v>0.41490857946554149</v>
      </c>
      <c r="E363" s="184">
        <v>7.2433192686357242E-2</v>
      </c>
      <c r="F363" s="183">
        <v>1</v>
      </c>
      <c r="G363" s="187">
        <v>1422</v>
      </c>
      <c r="H363" s="93"/>
      <c r="I363" s="184" t="s">
        <v>143</v>
      </c>
      <c r="J363" s="184" t="s">
        <v>143</v>
      </c>
      <c r="K363" s="184">
        <v>0.48699999999999999</v>
      </c>
      <c r="L363" s="184">
        <v>0.53900000000000003</v>
      </c>
      <c r="M363" s="184">
        <v>0.39</v>
      </c>
      <c r="N363" s="184">
        <v>0.441</v>
      </c>
      <c r="O363" s="184">
        <v>0.06</v>
      </c>
      <c r="P363" s="184">
        <v>8.6999999999999994E-2</v>
      </c>
      <c r="Q363" s="93"/>
      <c r="R363" s="225" t="s">
        <v>143</v>
      </c>
      <c r="S363" s="225">
        <v>45.395485685853238</v>
      </c>
      <c r="T363" s="225">
        <v>37.239628639878418</v>
      </c>
      <c r="U363" s="225">
        <v>6.4324739570939116</v>
      </c>
      <c r="V363" s="225"/>
      <c r="W363" s="225" t="s">
        <v>143</v>
      </c>
      <c r="X363" s="225" t="s">
        <v>143</v>
      </c>
      <c r="Y363" s="225">
        <v>42.100109687917225</v>
      </c>
      <c r="Z363" s="225">
        <v>48.690861683789251</v>
      </c>
      <c r="AA363" s="225">
        <v>34.234691392373108</v>
      </c>
      <c r="AB363" s="225">
        <v>40.244565887383729</v>
      </c>
      <c r="AC363" s="225">
        <v>5.190205392586936</v>
      </c>
      <c r="AD363" s="225">
        <v>7.6747425216008871</v>
      </c>
    </row>
    <row r="364" spans="1:30" x14ac:dyDescent="0.25">
      <c r="A364" s="93" t="s">
        <v>5530</v>
      </c>
      <c r="B364" s="184" t="s">
        <v>143</v>
      </c>
      <c r="C364" s="184">
        <v>0.78290025146689024</v>
      </c>
      <c r="D364" s="184">
        <v>0.10645431684828165</v>
      </c>
      <c r="E364" s="184">
        <v>0.11064543168482817</v>
      </c>
      <c r="F364" s="183">
        <v>1</v>
      </c>
      <c r="G364" s="187">
        <v>1193</v>
      </c>
      <c r="H364" s="93"/>
      <c r="I364" s="184" t="s">
        <v>143</v>
      </c>
      <c r="J364" s="184" t="s">
        <v>143</v>
      </c>
      <c r="K364" s="184">
        <v>0.75900000000000001</v>
      </c>
      <c r="L364" s="184">
        <v>0.80500000000000005</v>
      </c>
      <c r="M364" s="184">
        <v>0.09</v>
      </c>
      <c r="N364" s="184">
        <v>0.125</v>
      </c>
      <c r="O364" s="184">
        <v>9.4E-2</v>
      </c>
      <c r="P364" s="184">
        <v>0.13</v>
      </c>
      <c r="Q364" s="93"/>
      <c r="R364" s="225" t="s">
        <v>143</v>
      </c>
      <c r="S364" s="225">
        <v>127.10557635655037</v>
      </c>
      <c r="T364" s="225">
        <v>20.328246698331348</v>
      </c>
      <c r="U364" s="225">
        <v>17.897278590809176</v>
      </c>
      <c r="V364" s="225"/>
      <c r="W364" s="225" t="s">
        <v>143</v>
      </c>
      <c r="X364" s="225" t="s">
        <v>143</v>
      </c>
      <c r="Y364" s="225">
        <v>118.95389420324469</v>
      </c>
      <c r="Z364" s="225">
        <v>135.25725850985606</v>
      </c>
      <c r="AA364" s="225">
        <v>16.792719899906281</v>
      </c>
      <c r="AB364" s="225">
        <v>23.863773496756416</v>
      </c>
      <c r="AC364" s="225">
        <v>14.844072611836502</v>
      </c>
      <c r="AD364" s="225">
        <v>20.95048456978185</v>
      </c>
    </row>
    <row r="365" spans="1:30" x14ac:dyDescent="0.25">
      <c r="A365" s="93" t="s">
        <v>5531</v>
      </c>
      <c r="B365" s="184">
        <v>9.2692828146143436E-2</v>
      </c>
      <c r="C365" s="184">
        <v>0.52774018944519618</v>
      </c>
      <c r="D365" s="184">
        <v>0.22124492557510148</v>
      </c>
      <c r="E365" s="184">
        <v>0.15832205683355885</v>
      </c>
      <c r="F365" s="183">
        <v>0.99999999999999989</v>
      </c>
      <c r="G365" s="187">
        <v>1478</v>
      </c>
      <c r="H365" s="93"/>
      <c r="I365" s="184">
        <v>7.9000000000000001E-2</v>
      </c>
      <c r="J365" s="184">
        <v>0.109</v>
      </c>
      <c r="K365" s="184">
        <v>0.502</v>
      </c>
      <c r="L365" s="184">
        <v>0.55300000000000005</v>
      </c>
      <c r="M365" s="184">
        <v>0.20100000000000001</v>
      </c>
      <c r="N365" s="184">
        <v>0.24299999999999999</v>
      </c>
      <c r="O365" s="184">
        <v>0.14099999999999999</v>
      </c>
      <c r="P365" s="184">
        <v>0.17799999999999999</v>
      </c>
      <c r="Q365" s="93"/>
      <c r="R365" s="225">
        <v>7.2988372930522765</v>
      </c>
      <c r="S365" s="225">
        <v>40.92471019522889</v>
      </c>
      <c r="T365" s="225">
        <v>17.046250690615743</v>
      </c>
      <c r="U365" s="225">
        <v>12.263384838645148</v>
      </c>
      <c r="V365" s="225"/>
      <c r="W365" s="225">
        <v>6.0766170564376907</v>
      </c>
      <c r="X365" s="225">
        <v>8.5210575296668623</v>
      </c>
      <c r="Y365" s="225">
        <v>38.052644413946339</v>
      </c>
      <c r="Z365" s="225">
        <v>43.796775976511441</v>
      </c>
      <c r="AA365" s="225">
        <v>15.198637448960204</v>
      </c>
      <c r="AB365" s="225">
        <v>18.893863932271284</v>
      </c>
      <c r="AC365" s="225">
        <v>10.692087048310519</v>
      </c>
      <c r="AD365" s="225">
        <v>13.834682628979778</v>
      </c>
    </row>
    <row r="366" spans="1:30" x14ac:dyDescent="0.25">
      <c r="A366" s="93" t="s">
        <v>5532</v>
      </c>
      <c r="B366" s="184">
        <v>0.29101796407185626</v>
      </c>
      <c r="C366" s="184">
        <v>0.62574850299401197</v>
      </c>
      <c r="D366" s="184">
        <v>3.4131736526946108E-2</v>
      </c>
      <c r="E366" s="184">
        <v>4.9101796407185629E-2</v>
      </c>
      <c r="F366" s="183">
        <v>0.99999999999999989</v>
      </c>
      <c r="G366" s="187">
        <v>1670</v>
      </c>
      <c r="H366" s="93"/>
      <c r="I366" s="184">
        <v>0.27</v>
      </c>
      <c r="J366" s="184">
        <v>0.313</v>
      </c>
      <c r="K366" s="184">
        <v>0.60199999999999998</v>
      </c>
      <c r="L366" s="184">
        <v>0.64900000000000002</v>
      </c>
      <c r="M366" s="184">
        <v>2.5999999999999999E-2</v>
      </c>
      <c r="N366" s="184">
        <v>4.3999999999999997E-2</v>
      </c>
      <c r="O366" s="184">
        <v>0.04</v>
      </c>
      <c r="P366" s="184">
        <v>6.0999999999999999E-2</v>
      </c>
      <c r="Q366" s="93"/>
      <c r="R366" s="225">
        <v>47.936170972144168</v>
      </c>
      <c r="S366" s="225">
        <v>96.82495952503281</v>
      </c>
      <c r="T366" s="225">
        <v>5.0015669061954444</v>
      </c>
      <c r="U366" s="225">
        <v>7.6714022697642097</v>
      </c>
      <c r="V366" s="225"/>
      <c r="W366" s="225">
        <v>43.674290382422818</v>
      </c>
      <c r="X366" s="225">
        <v>52.198051561865519</v>
      </c>
      <c r="Y366" s="225">
        <v>90.954322216343527</v>
      </c>
      <c r="Z366" s="225">
        <v>102.69559683372209</v>
      </c>
      <c r="AA366" s="225">
        <v>3.7031184143522564</v>
      </c>
      <c r="AB366" s="225">
        <v>6.3000153980386324</v>
      </c>
      <c r="AC366" s="225">
        <v>6.0109595365873671</v>
      </c>
      <c r="AD366" s="225">
        <v>9.3318450029410513</v>
      </c>
    </row>
    <row r="367" spans="1:30" x14ac:dyDescent="0.25">
      <c r="A367" s="93" t="s">
        <v>5533</v>
      </c>
      <c r="B367" s="184" t="s">
        <v>143</v>
      </c>
      <c r="C367" s="184">
        <v>0.44134897360703812</v>
      </c>
      <c r="D367" s="184">
        <v>0.38709677419354838</v>
      </c>
      <c r="E367" s="184">
        <v>0.17155425219941348</v>
      </c>
      <c r="F367" s="183">
        <v>0.99999999999999989</v>
      </c>
      <c r="G367" s="187">
        <v>2046</v>
      </c>
      <c r="H367" s="93"/>
      <c r="I367" s="184" t="s">
        <v>143</v>
      </c>
      <c r="J367" s="184" t="s">
        <v>143</v>
      </c>
      <c r="K367" s="184">
        <v>0.42</v>
      </c>
      <c r="L367" s="184">
        <v>0.46300000000000002</v>
      </c>
      <c r="M367" s="184">
        <v>0.36599999999999999</v>
      </c>
      <c r="N367" s="184">
        <v>0.40799999999999997</v>
      </c>
      <c r="O367" s="184">
        <v>0.156</v>
      </c>
      <c r="P367" s="184">
        <v>0.189</v>
      </c>
      <c r="Q367" s="93"/>
      <c r="R367" s="225" t="s">
        <v>143</v>
      </c>
      <c r="S367" s="225">
        <v>48.000438760143659</v>
      </c>
      <c r="T367" s="225">
        <v>41.599296949126511</v>
      </c>
      <c r="U367" s="225">
        <v>18.622261343972848</v>
      </c>
      <c r="V367" s="225"/>
      <c r="W367" s="225" t="s">
        <v>143</v>
      </c>
      <c r="X367" s="225" t="s">
        <v>143</v>
      </c>
      <c r="Y367" s="225">
        <v>44.869623778328688</v>
      </c>
      <c r="Z367" s="225">
        <v>51.131253741958631</v>
      </c>
      <c r="AA367" s="225">
        <v>38.702090312041626</v>
      </c>
      <c r="AB367" s="225">
        <v>44.496503586211396</v>
      </c>
      <c r="AC367" s="225">
        <v>16.674055102564523</v>
      </c>
      <c r="AD367" s="225">
        <v>20.570467585381174</v>
      </c>
    </row>
    <row r="368" spans="1:30" x14ac:dyDescent="0.25">
      <c r="A368" s="93" t="s">
        <v>5534</v>
      </c>
      <c r="B368" s="184" t="s">
        <v>143</v>
      </c>
      <c r="C368" s="184">
        <v>0.76194613379669851</v>
      </c>
      <c r="D368" s="184">
        <v>9.9913119026933103E-2</v>
      </c>
      <c r="E368" s="184">
        <v>0.13814074717636837</v>
      </c>
      <c r="F368" s="183">
        <v>1</v>
      </c>
      <c r="G368" s="187">
        <v>1151</v>
      </c>
      <c r="H368" s="93"/>
      <c r="I368" s="184" t="s">
        <v>143</v>
      </c>
      <c r="J368" s="184" t="s">
        <v>143</v>
      </c>
      <c r="K368" s="184">
        <v>0.73599999999999999</v>
      </c>
      <c r="L368" s="184">
        <v>0.78600000000000003</v>
      </c>
      <c r="M368" s="184">
        <v>8.4000000000000005E-2</v>
      </c>
      <c r="N368" s="184">
        <v>0.11899999999999999</v>
      </c>
      <c r="O368" s="184">
        <v>0.11899999999999999</v>
      </c>
      <c r="P368" s="184">
        <v>0.159</v>
      </c>
      <c r="Q368" s="93"/>
      <c r="R368" s="225" t="s">
        <v>143</v>
      </c>
      <c r="S368" s="225">
        <v>107.01390960344742</v>
      </c>
      <c r="T368" s="225">
        <v>14.527499901590781</v>
      </c>
      <c r="U368" s="225">
        <v>19.497152895091581</v>
      </c>
      <c r="V368" s="225"/>
      <c r="W368" s="225" t="s">
        <v>143</v>
      </c>
      <c r="X368" s="225" t="s">
        <v>143</v>
      </c>
      <c r="Y368" s="225">
        <v>99.93124779026536</v>
      </c>
      <c r="Z368" s="225">
        <v>114.09657141662947</v>
      </c>
      <c r="AA368" s="225">
        <v>11.872295053641739</v>
      </c>
      <c r="AB368" s="225">
        <v>17.182704749539823</v>
      </c>
      <c r="AC368" s="225">
        <v>16.466552283085051</v>
      </c>
      <c r="AD368" s="225">
        <v>22.527753507098112</v>
      </c>
    </row>
    <row r="369" spans="1:30" x14ac:dyDescent="0.25">
      <c r="A369" s="93" t="s">
        <v>5535</v>
      </c>
      <c r="B369" s="184">
        <v>9.6888538794801096E-2</v>
      </c>
      <c r="C369" s="184">
        <v>0.45529736116581332</v>
      </c>
      <c r="D369" s="184">
        <v>0.20598660890114218</v>
      </c>
      <c r="E369" s="184">
        <v>0.24182749113824339</v>
      </c>
      <c r="F369" s="183">
        <v>1</v>
      </c>
      <c r="G369" s="187">
        <v>2539</v>
      </c>
      <c r="H369" s="93"/>
      <c r="I369" s="184">
        <v>8.5999999999999993E-2</v>
      </c>
      <c r="J369" s="184">
        <v>0.109</v>
      </c>
      <c r="K369" s="184">
        <v>0.436</v>
      </c>
      <c r="L369" s="184">
        <v>0.47499999999999998</v>
      </c>
      <c r="M369" s="184">
        <v>0.191</v>
      </c>
      <c r="N369" s="184">
        <v>0.222</v>
      </c>
      <c r="O369" s="184">
        <v>0.22600000000000001</v>
      </c>
      <c r="P369" s="184">
        <v>0.25900000000000001</v>
      </c>
      <c r="Q369" s="93"/>
      <c r="R369" s="225">
        <v>7.1034162259775426</v>
      </c>
      <c r="S369" s="225">
        <v>34.577841143523877</v>
      </c>
      <c r="T369" s="225">
        <v>15.839186433456367</v>
      </c>
      <c r="U369" s="225">
        <v>18.42874704427555</v>
      </c>
      <c r="V369" s="225"/>
      <c r="W369" s="225">
        <v>6.2157375632771519</v>
      </c>
      <c r="X369" s="225">
        <v>7.9910948886779334</v>
      </c>
      <c r="Y369" s="225">
        <v>32.584530301132503</v>
      </c>
      <c r="Z369" s="225">
        <v>36.57115198591525</v>
      </c>
      <c r="AA369" s="225">
        <v>14.481691874404529</v>
      </c>
      <c r="AB369" s="225">
        <v>17.196680992508206</v>
      </c>
      <c r="AC369" s="225">
        <v>16.971048585258515</v>
      </c>
      <c r="AD369" s="225">
        <v>19.886445503292585</v>
      </c>
    </row>
    <row r="370" spans="1:30" x14ac:dyDescent="0.25">
      <c r="A370" s="93" t="s">
        <v>5536</v>
      </c>
      <c r="B370" s="184">
        <v>0.31444178900648684</v>
      </c>
      <c r="C370" s="184">
        <v>0.59405940594059403</v>
      </c>
      <c r="D370" s="184">
        <v>3.3117104813929668E-2</v>
      </c>
      <c r="E370" s="184">
        <v>5.8381700238989413E-2</v>
      </c>
      <c r="F370" s="183">
        <v>1</v>
      </c>
      <c r="G370" s="187">
        <v>2929</v>
      </c>
      <c r="H370" s="93"/>
      <c r="I370" s="184">
        <v>0.29799999999999999</v>
      </c>
      <c r="J370" s="184">
        <v>0.33100000000000002</v>
      </c>
      <c r="K370" s="184">
        <v>0.57599999999999996</v>
      </c>
      <c r="L370" s="184">
        <v>0.61199999999999999</v>
      </c>
      <c r="M370" s="184">
        <v>2.7E-2</v>
      </c>
      <c r="N370" s="184">
        <v>0.04</v>
      </c>
      <c r="O370" s="184">
        <v>0.05</v>
      </c>
      <c r="P370" s="184">
        <v>6.7000000000000004E-2</v>
      </c>
      <c r="Q370" s="93"/>
      <c r="R370" s="225">
        <v>50.584853586788981</v>
      </c>
      <c r="S370" s="225">
        <v>98.056457919163506</v>
      </c>
      <c r="T370" s="225">
        <v>5.1047143507749446</v>
      </c>
      <c r="U370" s="225">
        <v>9.4284001741460965</v>
      </c>
      <c r="V370" s="225"/>
      <c r="W370" s="225">
        <v>47.317871497251417</v>
      </c>
      <c r="X370" s="225">
        <v>53.851835676326544</v>
      </c>
      <c r="Y370" s="225">
        <v>93.449039560666805</v>
      </c>
      <c r="Z370" s="225">
        <v>102.66387627766021</v>
      </c>
      <c r="AA370" s="225">
        <v>4.0888361313032142</v>
      </c>
      <c r="AB370" s="225">
        <v>6.120592570246675</v>
      </c>
      <c r="AC370" s="225">
        <v>8.0152249219637515</v>
      </c>
      <c r="AD370" s="225">
        <v>10.841575426328442</v>
      </c>
    </row>
    <row r="371" spans="1:30" x14ac:dyDescent="0.25">
      <c r="A371" s="93" t="s">
        <v>5537</v>
      </c>
      <c r="B371" s="184" t="s">
        <v>143</v>
      </c>
      <c r="C371" s="184">
        <v>0.44895152973530422</v>
      </c>
      <c r="D371" s="184">
        <v>0.33551048470264694</v>
      </c>
      <c r="E371" s="184">
        <v>0.21553798556204881</v>
      </c>
      <c r="F371" s="183">
        <v>1</v>
      </c>
      <c r="G371" s="187">
        <v>2909</v>
      </c>
      <c r="H371" s="93"/>
      <c r="I371" s="184" t="s">
        <v>143</v>
      </c>
      <c r="J371" s="184" t="s">
        <v>143</v>
      </c>
      <c r="K371" s="184">
        <v>0.43099999999999999</v>
      </c>
      <c r="L371" s="184">
        <v>0.46700000000000003</v>
      </c>
      <c r="M371" s="184">
        <v>0.31900000000000001</v>
      </c>
      <c r="N371" s="184">
        <v>0.35299999999999998</v>
      </c>
      <c r="O371" s="184">
        <v>0.20100000000000001</v>
      </c>
      <c r="P371" s="184">
        <v>0.23100000000000001</v>
      </c>
      <c r="Q371" s="93"/>
      <c r="R371" s="225" t="s">
        <v>143</v>
      </c>
      <c r="S371" s="225">
        <v>39.042278689814189</v>
      </c>
      <c r="T371" s="225">
        <v>29.455453585766843</v>
      </c>
      <c r="U371" s="225">
        <v>18.676486604361397</v>
      </c>
      <c r="V371" s="225"/>
      <c r="W371" s="225" t="s">
        <v>143</v>
      </c>
      <c r="X371" s="225" t="s">
        <v>143</v>
      </c>
      <c r="Y371" s="225">
        <v>36.924797114734737</v>
      </c>
      <c r="Z371" s="225">
        <v>41.159760264893642</v>
      </c>
      <c r="AA371" s="225">
        <v>27.607475242443233</v>
      </c>
      <c r="AB371" s="225">
        <v>31.303431929090454</v>
      </c>
      <c r="AC371" s="225">
        <v>17.214587225342683</v>
      </c>
      <c r="AD371" s="225">
        <v>20.138385983380111</v>
      </c>
    </row>
    <row r="372" spans="1:30" x14ac:dyDescent="0.25">
      <c r="A372" s="93" t="s">
        <v>5538</v>
      </c>
      <c r="B372" s="184" t="s">
        <v>143</v>
      </c>
      <c r="C372" s="184">
        <v>0.74885273258239471</v>
      </c>
      <c r="D372" s="184">
        <v>7.4676679182311217E-2</v>
      </c>
      <c r="E372" s="184">
        <v>0.17647058823529413</v>
      </c>
      <c r="F372" s="183">
        <v>1</v>
      </c>
      <c r="G372" s="187">
        <v>2397</v>
      </c>
      <c r="H372" s="93"/>
      <c r="I372" s="184" t="s">
        <v>143</v>
      </c>
      <c r="J372" s="184" t="s">
        <v>143</v>
      </c>
      <c r="K372" s="184">
        <v>0.73099999999999998</v>
      </c>
      <c r="L372" s="184">
        <v>0.76600000000000001</v>
      </c>
      <c r="M372" s="184">
        <v>6.5000000000000002E-2</v>
      </c>
      <c r="N372" s="184">
        <v>8.5999999999999993E-2</v>
      </c>
      <c r="O372" s="184">
        <v>0.16200000000000001</v>
      </c>
      <c r="P372" s="184">
        <v>0.192</v>
      </c>
      <c r="Q372" s="93"/>
      <c r="R372" s="225" t="s">
        <v>143</v>
      </c>
      <c r="S372" s="225">
        <v>117.07025429982744</v>
      </c>
      <c r="T372" s="225">
        <v>13.265576361126818</v>
      </c>
      <c r="U372" s="225">
        <v>27.45618361018461</v>
      </c>
      <c r="V372" s="225"/>
      <c r="W372" s="225" t="s">
        <v>143</v>
      </c>
      <c r="X372" s="225" t="s">
        <v>143</v>
      </c>
      <c r="Y372" s="225">
        <v>111.6543571710928</v>
      </c>
      <c r="Z372" s="225">
        <v>122.48615142856208</v>
      </c>
      <c r="AA372" s="225">
        <v>11.322205530741023</v>
      </c>
      <c r="AB372" s="225">
        <v>15.208947191512614</v>
      </c>
      <c r="AC372" s="225">
        <v>24.839651564126658</v>
      </c>
      <c r="AD372" s="225">
        <v>30.072715656242561</v>
      </c>
    </row>
    <row r="373" spans="1:30" x14ac:dyDescent="0.25">
      <c r="A373" s="93" t="s">
        <v>5539</v>
      </c>
      <c r="B373" s="184">
        <v>5.6737588652482268E-2</v>
      </c>
      <c r="C373" s="184">
        <v>0.39479905437352247</v>
      </c>
      <c r="D373" s="184">
        <v>0.29078014184397161</v>
      </c>
      <c r="E373" s="184">
        <v>0.25768321513002362</v>
      </c>
      <c r="F373" s="183">
        <v>1</v>
      </c>
      <c r="G373" s="187">
        <v>423</v>
      </c>
      <c r="H373" s="93"/>
      <c r="I373" s="184">
        <v>3.7999999999999999E-2</v>
      </c>
      <c r="J373" s="184">
        <v>8.3000000000000004E-2</v>
      </c>
      <c r="K373" s="184">
        <v>0.34899999999999998</v>
      </c>
      <c r="L373" s="184">
        <v>0.442</v>
      </c>
      <c r="M373" s="184">
        <v>0.25</v>
      </c>
      <c r="N373" s="184">
        <v>0.33600000000000002</v>
      </c>
      <c r="O373" s="184">
        <v>0.218</v>
      </c>
      <c r="P373" s="184">
        <v>0.30099999999999999</v>
      </c>
      <c r="Q373" s="93"/>
      <c r="R373" s="225">
        <v>4.7107945498455424</v>
      </c>
      <c r="S373" s="225">
        <v>29.484983746881912</v>
      </c>
      <c r="T373" s="225">
        <v>20.636685655768304</v>
      </c>
      <c r="U373" s="225">
        <v>18.522373139394997</v>
      </c>
      <c r="V373" s="225"/>
      <c r="W373" s="225">
        <v>2.8260842045786347</v>
      </c>
      <c r="X373" s="225">
        <v>6.59550489511245</v>
      </c>
      <c r="Y373" s="225">
        <v>25.013015321773096</v>
      </c>
      <c r="Z373" s="225">
        <v>33.956952171990729</v>
      </c>
      <c r="AA373" s="225">
        <v>16.989620983835586</v>
      </c>
      <c r="AB373" s="225">
        <v>24.283750327701021</v>
      </c>
      <c r="AC373" s="225">
        <v>15.045094831307996</v>
      </c>
      <c r="AD373" s="225">
        <v>21.999651447481998</v>
      </c>
    </row>
    <row r="374" spans="1:30" x14ac:dyDescent="0.25">
      <c r="A374" s="93" t="s">
        <v>5540</v>
      </c>
      <c r="B374" s="184">
        <v>0.25331125827814571</v>
      </c>
      <c r="C374" s="184">
        <v>0.62086092715231789</v>
      </c>
      <c r="D374" s="184">
        <v>4.8013245033112585E-2</v>
      </c>
      <c r="E374" s="184">
        <v>7.7814569536423836E-2</v>
      </c>
      <c r="F374" s="183">
        <v>1</v>
      </c>
      <c r="G374" s="187">
        <v>604</v>
      </c>
      <c r="H374" s="93"/>
      <c r="I374" s="184">
        <v>0.22</v>
      </c>
      <c r="J374" s="184">
        <v>0.28899999999999998</v>
      </c>
      <c r="K374" s="184">
        <v>0.58199999999999996</v>
      </c>
      <c r="L374" s="184">
        <v>0.65900000000000003</v>
      </c>
      <c r="M374" s="184">
        <v>3.4000000000000002E-2</v>
      </c>
      <c r="N374" s="184">
        <v>6.8000000000000005E-2</v>
      </c>
      <c r="O374" s="184">
        <v>5.8999999999999997E-2</v>
      </c>
      <c r="P374" s="184">
        <v>0.10199999999999999</v>
      </c>
      <c r="Q374" s="93"/>
      <c r="R374" s="225">
        <v>51.809096589965321</v>
      </c>
      <c r="S374" s="225">
        <v>106.21932810936609</v>
      </c>
      <c r="T374" s="225">
        <v>8.4498956011096418</v>
      </c>
      <c r="U374" s="225">
        <v>13.406785610109917</v>
      </c>
      <c r="V374" s="225"/>
      <c r="W374" s="225">
        <v>43.599602862275532</v>
      </c>
      <c r="X374" s="225">
        <v>60.018590317655111</v>
      </c>
      <c r="Y374" s="225">
        <v>95.468448775055208</v>
      </c>
      <c r="Z374" s="225">
        <v>116.97020744367697</v>
      </c>
      <c r="AA374" s="225">
        <v>5.3744474075403197</v>
      </c>
      <c r="AB374" s="225">
        <v>11.525343794678964</v>
      </c>
      <c r="AC374" s="225">
        <v>9.573847498805673</v>
      </c>
      <c r="AD374" s="225">
        <v>17.239723721414162</v>
      </c>
    </row>
    <row r="375" spans="1:30" x14ac:dyDescent="0.25">
      <c r="A375" s="93" t="s">
        <v>5541</v>
      </c>
      <c r="B375" s="184" t="s">
        <v>143</v>
      </c>
      <c r="C375" s="184">
        <v>0.46650717703349281</v>
      </c>
      <c r="D375" s="184">
        <v>0.38755980861244022</v>
      </c>
      <c r="E375" s="184">
        <v>0.145933014354067</v>
      </c>
      <c r="F375" s="183">
        <v>1</v>
      </c>
      <c r="G375" s="187">
        <v>418</v>
      </c>
      <c r="H375" s="93"/>
      <c r="I375" s="184" t="s">
        <v>143</v>
      </c>
      <c r="J375" s="184" t="s">
        <v>143</v>
      </c>
      <c r="K375" s="184">
        <v>0.41899999999999998</v>
      </c>
      <c r="L375" s="184">
        <v>0.51400000000000001</v>
      </c>
      <c r="M375" s="184">
        <v>0.34200000000000003</v>
      </c>
      <c r="N375" s="184">
        <v>0.435</v>
      </c>
      <c r="O375" s="184">
        <v>0.115</v>
      </c>
      <c r="P375" s="184">
        <v>0.183</v>
      </c>
      <c r="Q375" s="93"/>
      <c r="R375" s="225" t="s">
        <v>143</v>
      </c>
      <c r="S375" s="225">
        <v>35.241882508714156</v>
      </c>
      <c r="T375" s="225">
        <v>29.137245191404478</v>
      </c>
      <c r="U375" s="225">
        <v>10.815338875621473</v>
      </c>
      <c r="V375" s="225"/>
      <c r="W375" s="225" t="s">
        <v>143</v>
      </c>
      <c r="X375" s="225" t="s">
        <v>143</v>
      </c>
      <c r="Y375" s="225">
        <v>30.295384203000651</v>
      </c>
      <c r="Z375" s="225">
        <v>40.18838081442766</v>
      </c>
      <c r="AA375" s="225">
        <v>24.650338349907038</v>
      </c>
      <c r="AB375" s="225">
        <v>33.624152032901918</v>
      </c>
      <c r="AC375" s="225">
        <v>8.1012048753204766</v>
      </c>
      <c r="AD375" s="225">
        <v>13.529472875922469</v>
      </c>
    </row>
    <row r="376" spans="1:30" x14ac:dyDescent="0.25">
      <c r="A376" s="93" t="s">
        <v>5542</v>
      </c>
      <c r="B376" s="184" t="s">
        <v>143</v>
      </c>
      <c r="C376" s="184">
        <v>0.71014492753623193</v>
      </c>
      <c r="D376" s="184">
        <v>8.9371980676328497E-2</v>
      </c>
      <c r="E376" s="184">
        <v>0.20048309178743962</v>
      </c>
      <c r="F376" s="183">
        <v>1</v>
      </c>
      <c r="G376" s="187">
        <v>414</v>
      </c>
      <c r="H376" s="93"/>
      <c r="I376" s="184" t="s">
        <v>143</v>
      </c>
      <c r="J376" s="184" t="s">
        <v>143</v>
      </c>
      <c r="K376" s="184">
        <v>0.66500000000000004</v>
      </c>
      <c r="L376" s="184">
        <v>0.752</v>
      </c>
      <c r="M376" s="184">
        <v>6.6000000000000003E-2</v>
      </c>
      <c r="N376" s="184">
        <v>0.121</v>
      </c>
      <c r="O376" s="184">
        <v>0.16500000000000001</v>
      </c>
      <c r="P376" s="184">
        <v>0.24199999999999999</v>
      </c>
      <c r="Q376" s="93"/>
      <c r="R376" s="225" t="s">
        <v>143</v>
      </c>
      <c r="S376" s="225">
        <v>115.66455859363356</v>
      </c>
      <c r="T376" s="225">
        <v>16.478339039038829</v>
      </c>
      <c r="U376" s="225">
        <v>33.658195841137697</v>
      </c>
      <c r="V376" s="225"/>
      <c r="W376" s="225" t="s">
        <v>143</v>
      </c>
      <c r="X376" s="225" t="s">
        <v>143</v>
      </c>
      <c r="Y376" s="225">
        <v>102.44299826596325</v>
      </c>
      <c r="Z376" s="225">
        <v>128.88611892130385</v>
      </c>
      <c r="AA376" s="225">
        <v>11.168655428073887</v>
      </c>
      <c r="AB376" s="225">
        <v>21.788022650003771</v>
      </c>
      <c r="AC376" s="225">
        <v>26.417040601320213</v>
      </c>
      <c r="AD376" s="225">
        <v>40.899351080955178</v>
      </c>
    </row>
    <row r="377" spans="1:30" x14ac:dyDescent="0.25">
      <c r="A377" s="93" t="s">
        <v>5543</v>
      </c>
      <c r="B377" s="184">
        <v>7.9943899018232817E-2</v>
      </c>
      <c r="C377" s="184">
        <v>0.4838709677419355</v>
      </c>
      <c r="D377" s="184">
        <v>0.25385694249649371</v>
      </c>
      <c r="E377" s="184">
        <v>0.182328190743338</v>
      </c>
      <c r="F377" s="183">
        <v>1</v>
      </c>
      <c r="G377" s="187">
        <v>713</v>
      </c>
      <c r="H377" s="93"/>
      <c r="I377" s="184">
        <v>6.2E-2</v>
      </c>
      <c r="J377" s="184">
        <v>0.10199999999999999</v>
      </c>
      <c r="K377" s="184">
        <v>0.44700000000000001</v>
      </c>
      <c r="L377" s="184">
        <v>0.52100000000000002</v>
      </c>
      <c r="M377" s="184">
        <v>0.223</v>
      </c>
      <c r="N377" s="184">
        <v>0.28699999999999998</v>
      </c>
      <c r="O377" s="184">
        <v>0.156</v>
      </c>
      <c r="P377" s="184">
        <v>0.21199999999999999</v>
      </c>
      <c r="Q377" s="93"/>
      <c r="R377" s="225">
        <v>5.0511318703593844</v>
      </c>
      <c r="S377" s="225">
        <v>32.529420148474117</v>
      </c>
      <c r="T377" s="225">
        <v>17.037470514048266</v>
      </c>
      <c r="U377" s="225">
        <v>12.283127785323909</v>
      </c>
      <c r="V377" s="225"/>
      <c r="W377" s="225">
        <v>3.739815900349063</v>
      </c>
      <c r="X377" s="225">
        <v>6.3624478403697058</v>
      </c>
      <c r="Y377" s="225">
        <v>29.096822934366713</v>
      </c>
      <c r="Z377" s="225">
        <v>35.96201736258152</v>
      </c>
      <c r="AA377" s="225">
        <v>14.555355502457914</v>
      </c>
      <c r="AB377" s="225">
        <v>19.519585525638618</v>
      </c>
      <c r="AC377" s="225">
        <v>10.171616702970809</v>
      </c>
      <c r="AD377" s="225">
        <v>14.39463886767701</v>
      </c>
    </row>
    <row r="378" spans="1:30" x14ac:dyDescent="0.25">
      <c r="A378" s="93" t="s">
        <v>5544</v>
      </c>
      <c r="B378" s="184">
        <v>0.31368631368631367</v>
      </c>
      <c r="C378" s="184">
        <v>0.58241758241758246</v>
      </c>
      <c r="D378" s="184">
        <v>3.696303696303696E-2</v>
      </c>
      <c r="E378" s="184">
        <v>6.6933066933066929E-2</v>
      </c>
      <c r="F378" s="183">
        <v>0.99999999999999989</v>
      </c>
      <c r="G378" s="187">
        <v>1001</v>
      </c>
      <c r="H378" s="93"/>
      <c r="I378" s="184">
        <v>0.28599999999999998</v>
      </c>
      <c r="J378" s="184">
        <v>0.34300000000000003</v>
      </c>
      <c r="K378" s="184">
        <v>0.55200000000000005</v>
      </c>
      <c r="L378" s="184">
        <v>0.61299999999999999</v>
      </c>
      <c r="M378" s="184">
        <v>2.7E-2</v>
      </c>
      <c r="N378" s="184">
        <v>5.0999999999999997E-2</v>
      </c>
      <c r="O378" s="184">
        <v>5.2999999999999999E-2</v>
      </c>
      <c r="P378" s="184">
        <v>8.4000000000000005E-2</v>
      </c>
      <c r="Q378" s="93"/>
      <c r="R378" s="225">
        <v>55.025207310636432</v>
      </c>
      <c r="S378" s="225">
        <v>98.199655627075089</v>
      </c>
      <c r="T378" s="225">
        <v>6.1987981775363048</v>
      </c>
      <c r="U378" s="225">
        <v>11.3900319121524</v>
      </c>
      <c r="V378" s="225"/>
      <c r="W378" s="225">
        <v>48.93891320494005</v>
      </c>
      <c r="X378" s="225">
        <v>61.111501416332814</v>
      </c>
      <c r="Y378" s="225">
        <v>90.228307819863204</v>
      </c>
      <c r="Z378" s="225">
        <v>106.17100343428697</v>
      </c>
      <c r="AA378" s="225">
        <v>4.2014089374576695</v>
      </c>
      <c r="AB378" s="225">
        <v>8.1961874176149401</v>
      </c>
      <c r="AC378" s="225">
        <v>8.6626647271322437</v>
      </c>
      <c r="AD378" s="225">
        <v>14.117399097172557</v>
      </c>
    </row>
    <row r="379" spans="1:30" x14ac:dyDescent="0.25">
      <c r="A379" s="93" t="s">
        <v>5545</v>
      </c>
      <c r="B379" s="184" t="s">
        <v>143</v>
      </c>
      <c r="C379" s="184">
        <v>0.47205882352941175</v>
      </c>
      <c r="D379" s="184">
        <v>0.3573529411764706</v>
      </c>
      <c r="E379" s="184">
        <v>0.17058823529411765</v>
      </c>
      <c r="F379" s="183">
        <v>1</v>
      </c>
      <c r="G379" s="187">
        <v>680</v>
      </c>
      <c r="H379" s="93"/>
      <c r="I379" s="184" t="s">
        <v>143</v>
      </c>
      <c r="J379" s="184" t="s">
        <v>143</v>
      </c>
      <c r="K379" s="184">
        <v>0.435</v>
      </c>
      <c r="L379" s="184">
        <v>0.51</v>
      </c>
      <c r="M379" s="184">
        <v>0.32200000000000001</v>
      </c>
      <c r="N379" s="184">
        <v>0.39400000000000002</v>
      </c>
      <c r="O379" s="184">
        <v>0.14399999999999999</v>
      </c>
      <c r="P379" s="184">
        <v>0.20100000000000001</v>
      </c>
      <c r="Q379" s="93"/>
      <c r="R379" s="225" t="s">
        <v>143</v>
      </c>
      <c r="S379" s="225">
        <v>30.223785081812395</v>
      </c>
      <c r="T379" s="225">
        <v>22.905003495432101</v>
      </c>
      <c r="U379" s="225">
        <v>10.771328936937321</v>
      </c>
      <c r="V379" s="225"/>
      <c r="W379" s="225" t="s">
        <v>143</v>
      </c>
      <c r="X379" s="225" t="s">
        <v>143</v>
      </c>
      <c r="Y379" s="225">
        <v>26.91740780546219</v>
      </c>
      <c r="Z379" s="225">
        <v>33.530162358162599</v>
      </c>
      <c r="AA379" s="225">
        <v>20.025064443165547</v>
      </c>
      <c r="AB379" s="225">
        <v>25.784942547698655</v>
      </c>
      <c r="AC379" s="225">
        <v>8.8111470787676982</v>
      </c>
      <c r="AD379" s="225">
        <v>12.731510795106944</v>
      </c>
    </row>
    <row r="380" spans="1:30" x14ac:dyDescent="0.25">
      <c r="A380" s="93" t="s">
        <v>5546</v>
      </c>
      <c r="B380" s="184" t="s">
        <v>143</v>
      </c>
      <c r="C380" s="184">
        <v>0.72115384615384615</v>
      </c>
      <c r="D380" s="184">
        <v>9.1880341880341887E-2</v>
      </c>
      <c r="E380" s="184">
        <v>0.18696581196581197</v>
      </c>
      <c r="F380" s="183">
        <v>1</v>
      </c>
      <c r="G380" s="187">
        <v>936</v>
      </c>
      <c r="H380" s="93"/>
      <c r="I380" s="184" t="s">
        <v>143</v>
      </c>
      <c r="J380" s="184" t="s">
        <v>143</v>
      </c>
      <c r="K380" s="184">
        <v>0.69199999999999995</v>
      </c>
      <c r="L380" s="184">
        <v>0.749</v>
      </c>
      <c r="M380" s="184">
        <v>7.4999999999999997E-2</v>
      </c>
      <c r="N380" s="184">
        <v>0.112</v>
      </c>
      <c r="O380" s="184">
        <v>0.16300000000000001</v>
      </c>
      <c r="P380" s="184">
        <v>0.21299999999999999</v>
      </c>
      <c r="Q380" s="93"/>
      <c r="R380" s="225" t="s">
        <v>143</v>
      </c>
      <c r="S380" s="225">
        <v>138.59923565345667</v>
      </c>
      <c r="T380" s="225">
        <v>19.759363865639692</v>
      </c>
      <c r="U380" s="225">
        <v>37.35978493168102</v>
      </c>
      <c r="V380" s="225"/>
      <c r="W380" s="225" t="s">
        <v>143</v>
      </c>
      <c r="X380" s="225" t="s">
        <v>143</v>
      </c>
      <c r="Y380" s="225">
        <v>128.14324900096074</v>
      </c>
      <c r="Z380" s="225">
        <v>149.05522230595261</v>
      </c>
      <c r="AA380" s="225">
        <v>15.583178140998919</v>
      </c>
      <c r="AB380" s="225">
        <v>23.935549590280466</v>
      </c>
      <c r="AC380" s="225">
        <v>31.824481733692192</v>
      </c>
      <c r="AD380" s="225">
        <v>42.895088129669844</v>
      </c>
    </row>
    <row r="381" spans="1:30" x14ac:dyDescent="0.25">
      <c r="A381" s="93" t="s">
        <v>5547</v>
      </c>
      <c r="B381" s="184">
        <v>3.9845758354755782E-2</v>
      </c>
      <c r="C381" s="184">
        <v>0.50385604113110538</v>
      </c>
      <c r="D381" s="184">
        <v>0.33933161953727509</v>
      </c>
      <c r="E381" s="184">
        <v>0.11696658097686376</v>
      </c>
      <c r="F381" s="183">
        <v>1</v>
      </c>
      <c r="G381" s="187">
        <v>778</v>
      </c>
      <c r="H381" s="93"/>
      <c r="I381" s="184">
        <v>2.8000000000000001E-2</v>
      </c>
      <c r="J381" s="184">
        <v>5.6000000000000001E-2</v>
      </c>
      <c r="K381" s="184">
        <v>0.46899999999999997</v>
      </c>
      <c r="L381" s="184">
        <v>0.53900000000000003</v>
      </c>
      <c r="M381" s="184">
        <v>0.307</v>
      </c>
      <c r="N381" s="184">
        <v>0.373</v>
      </c>
      <c r="O381" s="184">
        <v>9.6000000000000002E-2</v>
      </c>
      <c r="P381" s="184">
        <v>0.14099999999999999</v>
      </c>
      <c r="Q381" s="93"/>
      <c r="R381" s="225">
        <v>3.1217653425549581</v>
      </c>
      <c r="S381" s="225">
        <v>35.193165972420566</v>
      </c>
      <c r="T381" s="225">
        <v>22.348303860669017</v>
      </c>
      <c r="U381" s="225">
        <v>7.8078565809810447</v>
      </c>
      <c r="V381" s="225"/>
      <c r="W381" s="225">
        <v>2.0228215524306066</v>
      </c>
      <c r="X381" s="225">
        <v>4.2207091326793096</v>
      </c>
      <c r="Y381" s="225">
        <v>31.709220288947453</v>
      </c>
      <c r="Z381" s="225">
        <v>38.677111655893682</v>
      </c>
      <c r="AA381" s="225">
        <v>19.652435538461468</v>
      </c>
      <c r="AB381" s="225">
        <v>25.044172182876565</v>
      </c>
      <c r="AC381" s="225">
        <v>6.2036244793972379</v>
      </c>
      <c r="AD381" s="225">
        <v>9.4120886825648515</v>
      </c>
    </row>
    <row r="382" spans="1:30" x14ac:dyDescent="0.25">
      <c r="A382" s="93" t="s">
        <v>5548</v>
      </c>
      <c r="B382" s="184">
        <v>0.23450905624404195</v>
      </c>
      <c r="C382" s="184">
        <v>0.63870352716873213</v>
      </c>
      <c r="D382" s="184">
        <v>5.7197330791229746E-2</v>
      </c>
      <c r="E382" s="184">
        <v>6.9590085795996182E-2</v>
      </c>
      <c r="F382" s="183">
        <v>1</v>
      </c>
      <c r="G382" s="187">
        <v>1049</v>
      </c>
      <c r="H382" s="93"/>
      <c r="I382" s="184">
        <v>0.21</v>
      </c>
      <c r="J382" s="184">
        <v>0.26100000000000001</v>
      </c>
      <c r="K382" s="184">
        <v>0.60899999999999999</v>
      </c>
      <c r="L382" s="184">
        <v>0.66700000000000004</v>
      </c>
      <c r="M382" s="184">
        <v>4.4999999999999998E-2</v>
      </c>
      <c r="N382" s="184">
        <v>7.2999999999999995E-2</v>
      </c>
      <c r="O382" s="184">
        <v>5.6000000000000001E-2</v>
      </c>
      <c r="P382" s="184">
        <v>8.6999999999999994E-2</v>
      </c>
      <c r="Q382" s="93"/>
      <c r="R382" s="225">
        <v>42.283147134463796</v>
      </c>
      <c r="S382" s="225">
        <v>92.346633791113234</v>
      </c>
      <c r="T382" s="225">
        <v>8.5533764948376874</v>
      </c>
      <c r="U382" s="225">
        <v>10.441945128536927</v>
      </c>
      <c r="V382" s="225"/>
      <c r="W382" s="225">
        <v>36.99923214074267</v>
      </c>
      <c r="X382" s="225">
        <v>47.567062128184922</v>
      </c>
      <c r="Y382" s="225">
        <v>85.354016830920003</v>
      </c>
      <c r="Z382" s="225">
        <v>99.339250751306466</v>
      </c>
      <c r="AA382" s="225">
        <v>6.3890736265722632</v>
      </c>
      <c r="AB382" s="225">
        <v>10.717679363103112</v>
      </c>
      <c r="AC382" s="225">
        <v>8.0465561444030307</v>
      </c>
      <c r="AD382" s="225">
        <v>12.837334112670824</v>
      </c>
    </row>
    <row r="383" spans="1:30" x14ac:dyDescent="0.25">
      <c r="A383" s="93" t="s">
        <v>5549</v>
      </c>
      <c r="B383" s="184" t="s">
        <v>143</v>
      </c>
      <c r="C383" s="184">
        <v>0.41382181515403832</v>
      </c>
      <c r="D383" s="184">
        <v>0.43297252289758537</v>
      </c>
      <c r="E383" s="184">
        <v>0.15320566194837634</v>
      </c>
      <c r="F383" s="183">
        <v>1</v>
      </c>
      <c r="G383" s="187">
        <v>1201</v>
      </c>
      <c r="H383" s="93"/>
      <c r="I383" s="184" t="s">
        <v>143</v>
      </c>
      <c r="J383" s="184" t="s">
        <v>143</v>
      </c>
      <c r="K383" s="184">
        <v>0.38600000000000001</v>
      </c>
      <c r="L383" s="184">
        <v>0.442</v>
      </c>
      <c r="M383" s="184">
        <v>0.40500000000000003</v>
      </c>
      <c r="N383" s="184">
        <v>0.46100000000000002</v>
      </c>
      <c r="O383" s="184">
        <v>0.13400000000000001</v>
      </c>
      <c r="P383" s="184">
        <v>0.17499999999999999</v>
      </c>
      <c r="Q383" s="93"/>
      <c r="R383" s="225" t="s">
        <v>143</v>
      </c>
      <c r="S383" s="225">
        <v>46.090755947254806</v>
      </c>
      <c r="T383" s="225">
        <v>47.320184720657366</v>
      </c>
      <c r="U383" s="225">
        <v>17.371005173634352</v>
      </c>
      <c r="V383" s="225"/>
      <c r="W383" s="225" t="s">
        <v>143</v>
      </c>
      <c r="X383" s="225" t="s">
        <v>143</v>
      </c>
      <c r="Y383" s="225">
        <v>42.038548147458862</v>
      </c>
      <c r="Z383" s="225">
        <v>50.14296374705075</v>
      </c>
      <c r="AA383" s="225">
        <v>43.2529350671918</v>
      </c>
      <c r="AB383" s="225">
        <v>51.387434374122932</v>
      </c>
      <c r="AC383" s="225">
        <v>14.861014490120414</v>
      </c>
      <c r="AD383" s="225">
        <v>19.880995857148289</v>
      </c>
    </row>
    <row r="384" spans="1:30" x14ac:dyDescent="0.25">
      <c r="A384" s="93" t="s">
        <v>5550</v>
      </c>
      <c r="B384" s="184" t="s">
        <v>143</v>
      </c>
      <c r="C384" s="184">
        <v>0.76027397260273977</v>
      </c>
      <c r="D384" s="184">
        <v>9.1324200913242004E-2</v>
      </c>
      <c r="E384" s="184">
        <v>0.14840182648401826</v>
      </c>
      <c r="F384" s="183">
        <v>1</v>
      </c>
      <c r="G384" s="187">
        <v>876</v>
      </c>
      <c r="H384" s="93"/>
      <c r="I384" s="184" t="s">
        <v>143</v>
      </c>
      <c r="J384" s="184" t="s">
        <v>143</v>
      </c>
      <c r="K384" s="184">
        <v>0.73099999999999998</v>
      </c>
      <c r="L384" s="184">
        <v>0.78700000000000003</v>
      </c>
      <c r="M384" s="184">
        <v>7.3999999999999996E-2</v>
      </c>
      <c r="N384" s="184">
        <v>0.112</v>
      </c>
      <c r="O384" s="184">
        <v>0.126</v>
      </c>
      <c r="P384" s="184">
        <v>0.17299999999999999</v>
      </c>
      <c r="Q384" s="93"/>
      <c r="R384" s="225" t="s">
        <v>143</v>
      </c>
      <c r="S384" s="225">
        <v>143.13844216672859</v>
      </c>
      <c r="T384" s="225">
        <v>18.372202228092899</v>
      </c>
      <c r="U384" s="225">
        <v>27.192726474065072</v>
      </c>
      <c r="V384" s="225"/>
      <c r="W384" s="225" t="s">
        <v>143</v>
      </c>
      <c r="X384" s="225" t="s">
        <v>143</v>
      </c>
      <c r="Y384" s="225">
        <v>132.26729830203266</v>
      </c>
      <c r="Z384" s="225">
        <v>154.00958603142453</v>
      </c>
      <c r="AA384" s="225">
        <v>14.346215906410794</v>
      </c>
      <c r="AB384" s="225">
        <v>22.398188549775004</v>
      </c>
      <c r="AC384" s="225">
        <v>22.518205105168413</v>
      </c>
      <c r="AD384" s="225">
        <v>31.867247842961731</v>
      </c>
    </row>
    <row r="385" spans="1:30" x14ac:dyDescent="0.25">
      <c r="A385" s="93" t="s">
        <v>5551</v>
      </c>
      <c r="B385" s="184">
        <v>5.2410901467505239E-2</v>
      </c>
      <c r="C385" s="184">
        <v>0.4360587002096436</v>
      </c>
      <c r="D385" s="184">
        <v>0.28301886792452829</v>
      </c>
      <c r="E385" s="184">
        <v>0.22851153039832284</v>
      </c>
      <c r="F385" s="183">
        <v>0.99999999999999989</v>
      </c>
      <c r="G385" s="187">
        <v>1431</v>
      </c>
      <c r="H385" s="93"/>
      <c r="I385" s="184">
        <v>4.2000000000000003E-2</v>
      </c>
      <c r="J385" s="184">
        <v>6.5000000000000002E-2</v>
      </c>
      <c r="K385" s="184">
        <v>0.41099999999999998</v>
      </c>
      <c r="L385" s="184">
        <v>0.46200000000000002</v>
      </c>
      <c r="M385" s="184">
        <v>0.26</v>
      </c>
      <c r="N385" s="184">
        <v>0.307</v>
      </c>
      <c r="O385" s="184">
        <v>0.20799999999999999</v>
      </c>
      <c r="P385" s="184">
        <v>0.251</v>
      </c>
      <c r="Q385" s="93"/>
      <c r="R385" s="225">
        <v>4.078186324519244</v>
      </c>
      <c r="S385" s="225">
        <v>31.289546655191085</v>
      </c>
      <c r="T385" s="225">
        <v>19.757522694731374</v>
      </c>
      <c r="U385" s="225">
        <v>16.548106033196955</v>
      </c>
      <c r="V385" s="225"/>
      <c r="W385" s="225">
        <v>3.1552058713907227</v>
      </c>
      <c r="X385" s="225">
        <v>5.0011667776477653</v>
      </c>
      <c r="Y385" s="225">
        <v>28.834481358937079</v>
      </c>
      <c r="Z385" s="225">
        <v>33.744611951445087</v>
      </c>
      <c r="AA385" s="225">
        <v>17.83327467090178</v>
      </c>
      <c r="AB385" s="225">
        <v>21.681770718560969</v>
      </c>
      <c r="AC385" s="225">
        <v>14.75448581804393</v>
      </c>
      <c r="AD385" s="225">
        <v>18.341726248349982</v>
      </c>
    </row>
    <row r="386" spans="1:30" x14ac:dyDescent="0.25">
      <c r="A386" s="93" t="s">
        <v>5552</v>
      </c>
      <c r="B386" s="184">
        <v>0.24373333333333333</v>
      </c>
      <c r="C386" s="184">
        <v>0.62666666666666671</v>
      </c>
      <c r="D386" s="184">
        <v>5.3866666666666667E-2</v>
      </c>
      <c r="E386" s="184">
        <v>7.5733333333333333E-2</v>
      </c>
      <c r="F386" s="183">
        <v>1</v>
      </c>
      <c r="G386" s="187">
        <v>1875</v>
      </c>
      <c r="H386" s="93"/>
      <c r="I386" s="184">
        <v>0.22500000000000001</v>
      </c>
      <c r="J386" s="184">
        <v>0.26400000000000001</v>
      </c>
      <c r="K386" s="184">
        <v>0.60499999999999998</v>
      </c>
      <c r="L386" s="184">
        <v>0.64800000000000002</v>
      </c>
      <c r="M386" s="184">
        <v>4.4999999999999998E-2</v>
      </c>
      <c r="N386" s="184">
        <v>6.5000000000000002E-2</v>
      </c>
      <c r="O386" s="184">
        <v>6.5000000000000002E-2</v>
      </c>
      <c r="P386" s="184">
        <v>8.8999999999999996E-2</v>
      </c>
      <c r="Q386" s="93"/>
      <c r="R386" s="225">
        <v>46.202536613699003</v>
      </c>
      <c r="S386" s="225">
        <v>99.633191001812136</v>
      </c>
      <c r="T386" s="225">
        <v>8.1966667000638704</v>
      </c>
      <c r="U386" s="225">
        <v>12.410284652348922</v>
      </c>
      <c r="V386" s="225"/>
      <c r="W386" s="225">
        <v>41.966460146028595</v>
      </c>
      <c r="X386" s="225">
        <v>50.438613081369411</v>
      </c>
      <c r="Y386" s="225">
        <v>93.936257134924261</v>
      </c>
      <c r="Z386" s="225">
        <v>105.33012486870001</v>
      </c>
      <c r="AA386" s="225">
        <v>6.5980930124092803</v>
      </c>
      <c r="AB386" s="225">
        <v>9.7952403877184615</v>
      </c>
      <c r="AC386" s="225">
        <v>10.369046664193204</v>
      </c>
      <c r="AD386" s="225">
        <v>14.45152264050464</v>
      </c>
    </row>
    <row r="387" spans="1:30" x14ac:dyDescent="0.25">
      <c r="A387" s="93" t="s">
        <v>5553</v>
      </c>
      <c r="B387" s="184" t="s">
        <v>143</v>
      </c>
      <c r="C387" s="184">
        <v>0.48712871287128712</v>
      </c>
      <c r="D387" s="184">
        <v>0.36237623762376237</v>
      </c>
      <c r="E387" s="184">
        <v>0.15049504950495049</v>
      </c>
      <c r="F387" s="183">
        <v>1</v>
      </c>
      <c r="G387" s="187">
        <v>1515</v>
      </c>
      <c r="H387" s="93"/>
      <c r="I387" s="184" t="s">
        <v>143</v>
      </c>
      <c r="J387" s="184" t="s">
        <v>143</v>
      </c>
      <c r="K387" s="184">
        <v>0.46200000000000002</v>
      </c>
      <c r="L387" s="184">
        <v>0.51200000000000001</v>
      </c>
      <c r="M387" s="184">
        <v>0.33900000000000002</v>
      </c>
      <c r="N387" s="184">
        <v>0.38700000000000001</v>
      </c>
      <c r="O387" s="184">
        <v>0.13300000000000001</v>
      </c>
      <c r="P387" s="184">
        <v>0.16900000000000001</v>
      </c>
      <c r="Q387" s="93"/>
      <c r="R387" s="225" t="s">
        <v>143</v>
      </c>
      <c r="S387" s="225">
        <v>38.298965763507653</v>
      </c>
      <c r="T387" s="225">
        <v>27.626912045028373</v>
      </c>
      <c r="U387" s="225">
        <v>11.459854561316147</v>
      </c>
      <c r="V387" s="225"/>
      <c r="W387" s="225" t="s">
        <v>143</v>
      </c>
      <c r="X387" s="225" t="s">
        <v>143</v>
      </c>
      <c r="Y387" s="225">
        <v>35.535749115757383</v>
      </c>
      <c r="Z387" s="225">
        <v>41.062182411257922</v>
      </c>
      <c r="AA387" s="225">
        <v>25.315899813016735</v>
      </c>
      <c r="AB387" s="225">
        <v>29.937924277040011</v>
      </c>
      <c r="AC387" s="225">
        <v>9.9723176402913261</v>
      </c>
      <c r="AD387" s="225">
        <v>12.947391482340969</v>
      </c>
    </row>
    <row r="388" spans="1:30" x14ac:dyDescent="0.25">
      <c r="A388" s="93" t="s">
        <v>5554</v>
      </c>
      <c r="B388" s="184" t="s">
        <v>143</v>
      </c>
      <c r="C388" s="184">
        <v>0.76908396946564883</v>
      </c>
      <c r="D388" s="184">
        <v>9.7328244274809156E-2</v>
      </c>
      <c r="E388" s="184">
        <v>0.13358778625954199</v>
      </c>
      <c r="F388" s="183">
        <v>1</v>
      </c>
      <c r="G388" s="187">
        <v>1572</v>
      </c>
      <c r="H388" s="93"/>
      <c r="I388" s="184" t="s">
        <v>143</v>
      </c>
      <c r="J388" s="184" t="s">
        <v>143</v>
      </c>
      <c r="K388" s="184">
        <v>0.748</v>
      </c>
      <c r="L388" s="184">
        <v>0.78900000000000003</v>
      </c>
      <c r="M388" s="184">
        <v>8.4000000000000005E-2</v>
      </c>
      <c r="N388" s="184">
        <v>0.113</v>
      </c>
      <c r="O388" s="184">
        <v>0.11799999999999999</v>
      </c>
      <c r="P388" s="184">
        <v>0.151</v>
      </c>
      <c r="Q388" s="93"/>
      <c r="R388" s="225" t="s">
        <v>143</v>
      </c>
      <c r="S388" s="225">
        <v>140.07654283190254</v>
      </c>
      <c r="T388" s="225">
        <v>18.823969038160712</v>
      </c>
      <c r="U388" s="225">
        <v>23.920347360564875</v>
      </c>
      <c r="V388" s="225"/>
      <c r="W388" s="225" t="s">
        <v>143</v>
      </c>
      <c r="X388" s="225" t="s">
        <v>143</v>
      </c>
      <c r="Y388" s="225">
        <v>132.18052109006382</v>
      </c>
      <c r="Z388" s="225">
        <v>147.97256457374127</v>
      </c>
      <c r="AA388" s="225">
        <v>15.841186748555252</v>
      </c>
      <c r="AB388" s="225">
        <v>21.806751327766172</v>
      </c>
      <c r="AC388" s="225">
        <v>20.685052215882681</v>
      </c>
      <c r="AD388" s="225">
        <v>27.155642505247069</v>
      </c>
    </row>
    <row r="389" spans="1:30" x14ac:dyDescent="0.25">
      <c r="A389" s="93" t="s">
        <v>5555</v>
      </c>
      <c r="B389" s="184">
        <v>5.9642147117296221E-2</v>
      </c>
      <c r="C389" s="184">
        <v>0.521272365805169</v>
      </c>
      <c r="D389" s="184">
        <v>0.20755467196819086</v>
      </c>
      <c r="E389" s="184">
        <v>0.21153081510934393</v>
      </c>
      <c r="F389" s="183">
        <v>1</v>
      </c>
      <c r="G389" s="187">
        <v>2515</v>
      </c>
      <c r="H389" s="93"/>
      <c r="I389" s="184">
        <v>5.0999999999999997E-2</v>
      </c>
      <c r="J389" s="184">
        <v>7.0000000000000007E-2</v>
      </c>
      <c r="K389" s="184">
        <v>0.502</v>
      </c>
      <c r="L389" s="184">
        <v>0.54100000000000004</v>
      </c>
      <c r="M389" s="184">
        <v>0.192</v>
      </c>
      <c r="N389" s="184">
        <v>0.224</v>
      </c>
      <c r="O389" s="184">
        <v>0.19600000000000001</v>
      </c>
      <c r="P389" s="184">
        <v>0.22800000000000001</v>
      </c>
      <c r="Q389" s="93"/>
      <c r="R389" s="225">
        <v>4.4158846103659863</v>
      </c>
      <c r="S389" s="225">
        <v>40.108200929246003</v>
      </c>
      <c r="T389" s="225">
        <v>15.969927151582302</v>
      </c>
      <c r="U389" s="225">
        <v>16.408066639773324</v>
      </c>
      <c r="V389" s="225"/>
      <c r="W389" s="225">
        <v>3.7091958918834886</v>
      </c>
      <c r="X389" s="225">
        <v>5.1225733288484836</v>
      </c>
      <c r="Y389" s="225">
        <v>37.937060535214748</v>
      </c>
      <c r="Z389" s="225">
        <v>42.279341323277258</v>
      </c>
      <c r="AA389" s="225">
        <v>14.599917095610421</v>
      </c>
      <c r="AB389" s="225">
        <v>17.339937207554186</v>
      </c>
      <c r="AC389" s="225">
        <v>15.013762019704894</v>
      </c>
      <c r="AD389" s="225">
        <v>17.802371259841756</v>
      </c>
    </row>
    <row r="390" spans="1:30" x14ac:dyDescent="0.25">
      <c r="A390" s="93" t="s">
        <v>5556</v>
      </c>
      <c r="B390" s="184">
        <v>0.30610169491525424</v>
      </c>
      <c r="C390" s="184">
        <v>0.58576271186440676</v>
      </c>
      <c r="D390" s="184">
        <v>2.9152542372881354E-2</v>
      </c>
      <c r="E390" s="184">
        <v>7.8983050847457631E-2</v>
      </c>
      <c r="F390" s="183">
        <v>1</v>
      </c>
      <c r="G390" s="187">
        <v>2950</v>
      </c>
      <c r="H390" s="93"/>
      <c r="I390" s="184">
        <v>0.28999999999999998</v>
      </c>
      <c r="J390" s="184">
        <v>0.32300000000000001</v>
      </c>
      <c r="K390" s="184">
        <v>0.56799999999999995</v>
      </c>
      <c r="L390" s="184">
        <v>0.60299999999999998</v>
      </c>
      <c r="M390" s="184">
        <v>2.4E-2</v>
      </c>
      <c r="N390" s="184">
        <v>3.5999999999999997E-2</v>
      </c>
      <c r="O390" s="184">
        <v>7.0000000000000007E-2</v>
      </c>
      <c r="P390" s="184">
        <v>8.8999999999999996E-2</v>
      </c>
      <c r="Q390" s="93"/>
      <c r="R390" s="225">
        <v>53.535995562430649</v>
      </c>
      <c r="S390" s="225">
        <v>101.54447913161756</v>
      </c>
      <c r="T390" s="225">
        <v>4.5711624083948852</v>
      </c>
      <c r="U390" s="225">
        <v>13.71498624461168</v>
      </c>
      <c r="V390" s="225"/>
      <c r="W390" s="225">
        <v>50.04412546076793</v>
      </c>
      <c r="X390" s="225">
        <v>57.027865664093369</v>
      </c>
      <c r="Y390" s="225">
        <v>96.756629322106519</v>
      </c>
      <c r="Z390" s="225">
        <v>106.33232894112861</v>
      </c>
      <c r="AA390" s="225">
        <v>3.6050370146442483</v>
      </c>
      <c r="AB390" s="225">
        <v>5.5372878021455216</v>
      </c>
      <c r="AC390" s="225">
        <v>11.953928943575107</v>
      </c>
      <c r="AD390" s="225">
        <v>15.476043545648253</v>
      </c>
    </row>
    <row r="391" spans="1:30" x14ac:dyDescent="0.25">
      <c r="A391" s="93" t="s">
        <v>5557</v>
      </c>
      <c r="B391" s="184" t="s">
        <v>143</v>
      </c>
      <c r="C391" s="184">
        <v>0.42729658792650921</v>
      </c>
      <c r="D391" s="184">
        <v>0.30393700787401573</v>
      </c>
      <c r="E391" s="184">
        <v>0.26876640419947506</v>
      </c>
      <c r="F391" s="183">
        <v>1</v>
      </c>
      <c r="G391" s="187">
        <v>1905</v>
      </c>
      <c r="H391" s="93"/>
      <c r="I391" s="184" t="s">
        <v>143</v>
      </c>
      <c r="J391" s="184" t="s">
        <v>143</v>
      </c>
      <c r="K391" s="184">
        <v>0.40500000000000003</v>
      </c>
      <c r="L391" s="184">
        <v>0.45</v>
      </c>
      <c r="M391" s="184">
        <v>0.28399999999999997</v>
      </c>
      <c r="N391" s="184">
        <v>0.32500000000000001</v>
      </c>
      <c r="O391" s="184">
        <v>0.249</v>
      </c>
      <c r="P391" s="184">
        <v>0.28899999999999998</v>
      </c>
      <c r="Q391" s="93"/>
      <c r="R391" s="225" t="s">
        <v>143</v>
      </c>
      <c r="S391" s="225">
        <v>24.856077943343635</v>
      </c>
      <c r="T391" s="225">
        <v>17.549079353780733</v>
      </c>
      <c r="U391" s="225">
        <v>15.67100488402682</v>
      </c>
      <c r="V391" s="225"/>
      <c r="W391" s="225" t="s">
        <v>143</v>
      </c>
      <c r="X391" s="225" t="s">
        <v>143</v>
      </c>
      <c r="Y391" s="225">
        <v>23.1485159844549</v>
      </c>
      <c r="Z391" s="225">
        <v>26.563639902232371</v>
      </c>
      <c r="AA391" s="225">
        <v>16.119622249948286</v>
      </c>
      <c r="AB391" s="225">
        <v>18.978536457613181</v>
      </c>
      <c r="AC391" s="225">
        <v>14.313573340892718</v>
      </c>
      <c r="AD391" s="225">
        <v>17.028436427160923</v>
      </c>
    </row>
    <row r="392" spans="1:30" x14ac:dyDescent="0.25">
      <c r="A392" s="93" t="s">
        <v>5558</v>
      </c>
      <c r="B392" s="184" t="s">
        <v>143</v>
      </c>
      <c r="C392" s="184">
        <v>0.78086956521739126</v>
      </c>
      <c r="D392" s="184">
        <v>4.8695652173913043E-2</v>
      </c>
      <c r="E392" s="184">
        <v>0.17043478260869566</v>
      </c>
      <c r="F392" s="183">
        <v>1</v>
      </c>
      <c r="G392" s="187">
        <v>2300</v>
      </c>
      <c r="H392" s="93"/>
      <c r="I392" s="184" t="s">
        <v>143</v>
      </c>
      <c r="J392" s="184" t="s">
        <v>143</v>
      </c>
      <c r="K392" s="184">
        <v>0.76400000000000001</v>
      </c>
      <c r="L392" s="184">
        <v>0.79700000000000004</v>
      </c>
      <c r="M392" s="184">
        <v>4.1000000000000002E-2</v>
      </c>
      <c r="N392" s="184">
        <v>5.8000000000000003E-2</v>
      </c>
      <c r="O392" s="184">
        <v>0.156</v>
      </c>
      <c r="P392" s="184">
        <v>0.186</v>
      </c>
      <c r="Q392" s="93"/>
      <c r="R392" s="225" t="s">
        <v>143</v>
      </c>
      <c r="S392" s="225">
        <v>120.50832309280683</v>
      </c>
      <c r="T392" s="225">
        <v>8.3410823311508437</v>
      </c>
      <c r="U392" s="225">
        <v>26.388951448043883</v>
      </c>
      <c r="V392" s="225"/>
      <c r="W392" s="225" t="s">
        <v>143</v>
      </c>
      <c r="X392" s="225" t="s">
        <v>143</v>
      </c>
      <c r="Y392" s="225">
        <v>114.93492649242955</v>
      </c>
      <c r="Z392" s="225">
        <v>126.08171969318411</v>
      </c>
      <c r="AA392" s="225">
        <v>6.7962922652170414</v>
      </c>
      <c r="AB392" s="225">
        <v>9.8858723970846469</v>
      </c>
      <c r="AC392" s="225">
        <v>23.776578535619869</v>
      </c>
      <c r="AD392" s="225">
        <v>29.001324360467898</v>
      </c>
    </row>
    <row r="393" spans="1:30" x14ac:dyDescent="0.25">
      <c r="A393" s="93" t="s">
        <v>5559</v>
      </c>
      <c r="B393" s="184">
        <v>9.7529258777633285E-2</v>
      </c>
      <c r="C393" s="184">
        <v>0.53446033810143045</v>
      </c>
      <c r="D393" s="184">
        <v>0.26527958387516254</v>
      </c>
      <c r="E393" s="184">
        <v>0.10273081924577374</v>
      </c>
      <c r="F393" s="183">
        <v>1</v>
      </c>
      <c r="G393" s="187">
        <v>769</v>
      </c>
      <c r="H393" s="93"/>
      <c r="I393" s="184">
        <v>7.9000000000000001E-2</v>
      </c>
      <c r="J393" s="184">
        <v>0.121</v>
      </c>
      <c r="K393" s="184">
        <v>0.499</v>
      </c>
      <c r="L393" s="184">
        <v>0.56899999999999995</v>
      </c>
      <c r="M393" s="184">
        <v>0.23499999999999999</v>
      </c>
      <c r="N393" s="184">
        <v>0.29799999999999999</v>
      </c>
      <c r="O393" s="184">
        <v>8.3000000000000004E-2</v>
      </c>
      <c r="P393" s="184">
        <v>0.126</v>
      </c>
      <c r="Q393" s="93"/>
      <c r="R393" s="225">
        <v>6.7155259937275824</v>
      </c>
      <c r="S393" s="225">
        <v>38.511751933295926</v>
      </c>
      <c r="T393" s="225">
        <v>19.133661029549824</v>
      </c>
      <c r="U393" s="225">
        <v>7.4680245831463363</v>
      </c>
      <c r="V393" s="225"/>
      <c r="W393" s="225">
        <v>5.1956593835579916</v>
      </c>
      <c r="X393" s="225">
        <v>8.2353926038971732</v>
      </c>
      <c r="Y393" s="225">
        <v>34.788448456069105</v>
      </c>
      <c r="Z393" s="225">
        <v>42.235055410522747</v>
      </c>
      <c r="AA393" s="225">
        <v>16.507997551076119</v>
      </c>
      <c r="AB393" s="225">
        <v>21.759324508023528</v>
      </c>
      <c r="AC393" s="225">
        <v>5.8211964990923892</v>
      </c>
      <c r="AD393" s="225">
        <v>9.1148526672002834</v>
      </c>
    </row>
    <row r="394" spans="1:30" x14ac:dyDescent="0.25">
      <c r="A394" s="93" t="s">
        <v>5560</v>
      </c>
      <c r="B394" s="184">
        <v>0.28722280887011614</v>
      </c>
      <c r="C394" s="184">
        <v>0.57972544878563881</v>
      </c>
      <c r="D394" s="184">
        <v>6.4413938753959871E-2</v>
      </c>
      <c r="E394" s="184">
        <v>6.863780359028511E-2</v>
      </c>
      <c r="F394" s="183">
        <v>1</v>
      </c>
      <c r="G394" s="187">
        <v>947</v>
      </c>
      <c r="H394" s="93"/>
      <c r="I394" s="184">
        <v>0.25900000000000001</v>
      </c>
      <c r="J394" s="184">
        <v>0.317</v>
      </c>
      <c r="K394" s="184">
        <v>0.54800000000000004</v>
      </c>
      <c r="L394" s="184">
        <v>0.61099999999999999</v>
      </c>
      <c r="M394" s="184">
        <v>0.05</v>
      </c>
      <c r="N394" s="184">
        <v>8.2000000000000003E-2</v>
      </c>
      <c r="O394" s="184">
        <v>5.3999999999999999E-2</v>
      </c>
      <c r="P394" s="184">
        <v>8.6999999999999994E-2</v>
      </c>
      <c r="Q394" s="93"/>
      <c r="R394" s="225">
        <v>48.334306781952698</v>
      </c>
      <c r="S394" s="225">
        <v>94.735915220370075</v>
      </c>
      <c r="T394" s="225">
        <v>9.8662724711861411</v>
      </c>
      <c r="U394" s="225">
        <v>11.322501907357177</v>
      </c>
      <c r="V394" s="225"/>
      <c r="W394" s="225">
        <v>42.590139041983903</v>
      </c>
      <c r="X394" s="225">
        <v>54.078474521921493</v>
      </c>
      <c r="Y394" s="225">
        <v>86.811183765466424</v>
      </c>
      <c r="Z394" s="225">
        <v>102.66064667527372</v>
      </c>
      <c r="AA394" s="225">
        <v>7.3903088533802874</v>
      </c>
      <c r="AB394" s="225">
        <v>12.342236088991996</v>
      </c>
      <c r="AC394" s="225">
        <v>8.5699102101860625</v>
      </c>
      <c r="AD394" s="225">
        <v>14.075093604528291</v>
      </c>
    </row>
    <row r="395" spans="1:30" x14ac:dyDescent="0.25">
      <c r="A395" s="93" t="s">
        <v>5561</v>
      </c>
      <c r="B395" s="184" t="s">
        <v>143</v>
      </c>
      <c r="C395" s="184">
        <v>0.48743169398907105</v>
      </c>
      <c r="D395" s="184">
        <v>0.37814207650273224</v>
      </c>
      <c r="E395" s="184">
        <v>0.13442622950819672</v>
      </c>
      <c r="F395" s="183">
        <v>1</v>
      </c>
      <c r="G395" s="187">
        <v>915</v>
      </c>
      <c r="H395" s="93"/>
      <c r="I395" s="184" t="s">
        <v>143</v>
      </c>
      <c r="J395" s="184" t="s">
        <v>143</v>
      </c>
      <c r="K395" s="184">
        <v>0.45500000000000002</v>
      </c>
      <c r="L395" s="184">
        <v>0.52</v>
      </c>
      <c r="M395" s="184">
        <v>0.34699999999999998</v>
      </c>
      <c r="N395" s="184">
        <v>0.41</v>
      </c>
      <c r="O395" s="184">
        <v>0.114</v>
      </c>
      <c r="P395" s="184">
        <v>0.158</v>
      </c>
      <c r="Q395" s="93"/>
      <c r="R395" s="225" t="s">
        <v>143</v>
      </c>
      <c r="S395" s="225">
        <v>41.224657356948214</v>
      </c>
      <c r="T395" s="225">
        <v>32.415188975632958</v>
      </c>
      <c r="U395" s="225">
        <v>11.391843012308774</v>
      </c>
      <c r="V395" s="225"/>
      <c r="W395" s="225" t="s">
        <v>143</v>
      </c>
      <c r="X395" s="225" t="s">
        <v>143</v>
      </c>
      <c r="Y395" s="225">
        <v>37.398650917440705</v>
      </c>
      <c r="Z395" s="225">
        <v>45.050663796455723</v>
      </c>
      <c r="AA395" s="225">
        <v>28.999592318976148</v>
      </c>
      <c r="AB395" s="225">
        <v>35.830785632289768</v>
      </c>
      <c r="AC395" s="225">
        <v>9.3785939425977247</v>
      </c>
      <c r="AD395" s="225">
        <v>13.405092082019824</v>
      </c>
    </row>
    <row r="396" spans="1:30" x14ac:dyDescent="0.25">
      <c r="A396" s="93" t="s">
        <v>5562</v>
      </c>
      <c r="B396" s="184" t="s">
        <v>143</v>
      </c>
      <c r="C396" s="184">
        <v>0.71266968325791857</v>
      </c>
      <c r="D396" s="184">
        <v>0.10972850678733032</v>
      </c>
      <c r="E396" s="184">
        <v>0.17760180995475114</v>
      </c>
      <c r="F396" s="183">
        <v>1</v>
      </c>
      <c r="G396" s="187">
        <v>884</v>
      </c>
      <c r="H396" s="93"/>
      <c r="I396" s="184" t="s">
        <v>143</v>
      </c>
      <c r="J396" s="184" t="s">
        <v>143</v>
      </c>
      <c r="K396" s="184">
        <v>0.68200000000000005</v>
      </c>
      <c r="L396" s="184">
        <v>0.74199999999999999</v>
      </c>
      <c r="M396" s="184">
        <v>9.0999999999999998E-2</v>
      </c>
      <c r="N396" s="184">
        <v>0.13200000000000001</v>
      </c>
      <c r="O396" s="184">
        <v>0.154</v>
      </c>
      <c r="P396" s="184">
        <v>0.20399999999999999</v>
      </c>
      <c r="Q396" s="93"/>
      <c r="R396" s="225" t="s">
        <v>143</v>
      </c>
      <c r="S396" s="225">
        <v>126.75844465395923</v>
      </c>
      <c r="T396" s="225">
        <v>22.860980793151555</v>
      </c>
      <c r="U396" s="225">
        <v>32.068879553109305</v>
      </c>
      <c r="V396" s="225"/>
      <c r="W396" s="225" t="s">
        <v>143</v>
      </c>
      <c r="X396" s="225" t="s">
        <v>143</v>
      </c>
      <c r="Y396" s="225">
        <v>116.86009711164994</v>
      </c>
      <c r="Z396" s="225">
        <v>136.65679219626853</v>
      </c>
      <c r="AA396" s="225">
        <v>18.311466193965682</v>
      </c>
      <c r="AB396" s="225">
        <v>27.410495392337427</v>
      </c>
      <c r="AC396" s="225">
        <v>27.05250412761125</v>
      </c>
      <c r="AD396" s="225">
        <v>37.08525497860736</v>
      </c>
    </row>
    <row r="397" spans="1:30" x14ac:dyDescent="0.25">
      <c r="A397" s="93" t="s">
        <v>5563</v>
      </c>
      <c r="B397" s="184">
        <v>6.0648801128349791E-2</v>
      </c>
      <c r="C397" s="184">
        <v>0.52256699576868826</v>
      </c>
      <c r="D397" s="184">
        <v>0.23413258110014104</v>
      </c>
      <c r="E397" s="184">
        <v>0.18265162200282087</v>
      </c>
      <c r="F397" s="183">
        <v>1</v>
      </c>
      <c r="G397" s="187">
        <v>1418</v>
      </c>
      <c r="H397" s="93"/>
      <c r="I397" s="184">
        <v>4.9000000000000002E-2</v>
      </c>
      <c r="J397" s="184">
        <v>7.3999999999999996E-2</v>
      </c>
      <c r="K397" s="184">
        <v>0.497</v>
      </c>
      <c r="L397" s="184">
        <v>0.54800000000000004</v>
      </c>
      <c r="M397" s="184">
        <v>0.21299999999999999</v>
      </c>
      <c r="N397" s="184">
        <v>0.25700000000000001</v>
      </c>
      <c r="O397" s="184">
        <v>0.16300000000000001</v>
      </c>
      <c r="P397" s="184">
        <v>0.20399999999999999</v>
      </c>
      <c r="Q397" s="93"/>
      <c r="R397" s="225">
        <v>4.3985051912476045</v>
      </c>
      <c r="S397" s="225">
        <v>37.780859482492438</v>
      </c>
      <c r="T397" s="225">
        <v>16.321389288438478</v>
      </c>
      <c r="U397" s="225">
        <v>13.185009212603019</v>
      </c>
      <c r="V397" s="225"/>
      <c r="W397" s="225">
        <v>3.4688712863125835</v>
      </c>
      <c r="X397" s="225">
        <v>5.3281390961826256</v>
      </c>
      <c r="Y397" s="225">
        <v>35.060546958925173</v>
      </c>
      <c r="Z397" s="225">
        <v>40.501172006059704</v>
      </c>
      <c r="AA397" s="225">
        <v>14.565714175534353</v>
      </c>
      <c r="AB397" s="225">
        <v>18.077064401342604</v>
      </c>
      <c r="AC397" s="225">
        <v>11.579227059127893</v>
      </c>
      <c r="AD397" s="225">
        <v>14.790791366078144</v>
      </c>
    </row>
    <row r="398" spans="1:30" x14ac:dyDescent="0.25">
      <c r="A398" s="93" t="s">
        <v>5564</v>
      </c>
      <c r="B398" s="184">
        <v>0.31134401972872994</v>
      </c>
      <c r="C398" s="184">
        <v>0.58323057953144264</v>
      </c>
      <c r="D398" s="184">
        <v>4.3773119605425403E-2</v>
      </c>
      <c r="E398" s="184">
        <v>6.1652281134401972E-2</v>
      </c>
      <c r="F398" s="183">
        <v>1</v>
      </c>
      <c r="G398" s="187">
        <v>1622</v>
      </c>
      <c r="H398" s="93"/>
      <c r="I398" s="184">
        <v>0.28899999999999998</v>
      </c>
      <c r="J398" s="184">
        <v>0.33400000000000002</v>
      </c>
      <c r="K398" s="184">
        <v>0.55900000000000005</v>
      </c>
      <c r="L398" s="184">
        <v>0.60699999999999998</v>
      </c>
      <c r="M398" s="184">
        <v>3.5000000000000003E-2</v>
      </c>
      <c r="N398" s="184">
        <v>5.5E-2</v>
      </c>
      <c r="O398" s="184">
        <v>5.0999999999999997E-2</v>
      </c>
      <c r="P398" s="184">
        <v>7.3999999999999996E-2</v>
      </c>
      <c r="Q398" s="93"/>
      <c r="R398" s="225">
        <v>50.964692763585376</v>
      </c>
      <c r="S398" s="225">
        <v>90.634392939050144</v>
      </c>
      <c r="T398" s="225">
        <v>6.0780643051185219</v>
      </c>
      <c r="U398" s="225">
        <v>9.6596495776136848</v>
      </c>
      <c r="V398" s="225"/>
      <c r="W398" s="225">
        <v>46.519610602065967</v>
      </c>
      <c r="X398" s="225">
        <v>55.409774925104784</v>
      </c>
      <c r="Y398" s="225">
        <v>84.858707484780226</v>
      </c>
      <c r="Z398" s="225">
        <v>96.410078393320063</v>
      </c>
      <c r="AA398" s="225">
        <v>4.664250599129586</v>
      </c>
      <c r="AB398" s="225">
        <v>7.4918780111074579</v>
      </c>
      <c r="AC398" s="225">
        <v>7.7663582604014021</v>
      </c>
      <c r="AD398" s="225">
        <v>11.552940894825968</v>
      </c>
    </row>
    <row r="399" spans="1:30" x14ac:dyDescent="0.25">
      <c r="A399" s="93" t="s">
        <v>5565</v>
      </c>
      <c r="B399" s="184" t="s">
        <v>143</v>
      </c>
      <c r="C399" s="184">
        <v>0.45524691358024694</v>
      </c>
      <c r="D399" s="184">
        <v>0.35879629629629628</v>
      </c>
      <c r="E399" s="184">
        <v>0.18595679012345678</v>
      </c>
      <c r="F399" s="183">
        <v>1</v>
      </c>
      <c r="G399" s="187">
        <v>1296</v>
      </c>
      <c r="H399" s="93"/>
      <c r="I399" s="184" t="s">
        <v>143</v>
      </c>
      <c r="J399" s="184" t="s">
        <v>143</v>
      </c>
      <c r="K399" s="184">
        <v>0.42799999999999999</v>
      </c>
      <c r="L399" s="184">
        <v>0.48199999999999998</v>
      </c>
      <c r="M399" s="184">
        <v>0.33300000000000002</v>
      </c>
      <c r="N399" s="184">
        <v>0.38500000000000001</v>
      </c>
      <c r="O399" s="184">
        <v>0.16600000000000001</v>
      </c>
      <c r="P399" s="184">
        <v>0.20799999999999999</v>
      </c>
      <c r="Q399" s="93"/>
      <c r="R399" s="225" t="s">
        <v>143</v>
      </c>
      <c r="S399" s="225">
        <v>30.278450484192398</v>
      </c>
      <c r="T399" s="225">
        <v>23.046942335159876</v>
      </c>
      <c r="U399" s="225">
        <v>12.260475211989821</v>
      </c>
      <c r="V399" s="225"/>
      <c r="W399" s="225" t="s">
        <v>143</v>
      </c>
      <c r="X399" s="225" t="s">
        <v>143</v>
      </c>
      <c r="Y399" s="225">
        <v>27.835224088554742</v>
      </c>
      <c r="Z399" s="225">
        <v>32.721676879830049</v>
      </c>
      <c r="AA399" s="225">
        <v>20.952140671685434</v>
      </c>
      <c r="AB399" s="225">
        <v>25.141743998634318</v>
      </c>
      <c r="AC399" s="225">
        <v>10.712532607267052</v>
      </c>
      <c r="AD399" s="225">
        <v>13.808417816712589</v>
      </c>
    </row>
    <row r="400" spans="1:30" x14ac:dyDescent="0.25">
      <c r="A400" s="93" t="s">
        <v>5566</v>
      </c>
      <c r="B400" s="184" t="s">
        <v>143</v>
      </c>
      <c r="C400" s="184">
        <v>0.78004410143329661</v>
      </c>
      <c r="D400" s="184">
        <v>8.5997794928335175E-2</v>
      </c>
      <c r="E400" s="184">
        <v>0.13395810363836824</v>
      </c>
      <c r="F400" s="183">
        <v>1</v>
      </c>
      <c r="G400" s="187">
        <v>1814</v>
      </c>
      <c r="H400" s="93"/>
      <c r="I400" s="184" t="s">
        <v>143</v>
      </c>
      <c r="J400" s="184" t="s">
        <v>143</v>
      </c>
      <c r="K400" s="184">
        <v>0.76</v>
      </c>
      <c r="L400" s="184">
        <v>0.79900000000000004</v>
      </c>
      <c r="M400" s="184">
        <v>7.3999999999999996E-2</v>
      </c>
      <c r="N400" s="184">
        <v>0.1</v>
      </c>
      <c r="O400" s="184">
        <v>0.11899999999999999</v>
      </c>
      <c r="P400" s="184">
        <v>0.15</v>
      </c>
      <c r="Q400" s="93"/>
      <c r="R400" s="225" t="s">
        <v>143</v>
      </c>
      <c r="S400" s="225">
        <v>160.25287384261836</v>
      </c>
      <c r="T400" s="225">
        <v>19.232311728621937</v>
      </c>
      <c r="U400" s="225">
        <v>28.005230842141497</v>
      </c>
      <c r="V400" s="225"/>
      <c r="W400" s="225" t="s">
        <v>143</v>
      </c>
      <c r="X400" s="225" t="s">
        <v>143</v>
      </c>
      <c r="Y400" s="225">
        <v>151.90292762916846</v>
      </c>
      <c r="Z400" s="225">
        <v>168.60282005606825</v>
      </c>
      <c r="AA400" s="225">
        <v>16.214269849523944</v>
      </c>
      <c r="AB400" s="225">
        <v>22.25035360771993</v>
      </c>
      <c r="AC400" s="225">
        <v>24.48401950567051</v>
      </c>
      <c r="AD400" s="225">
        <v>31.526442178612484</v>
      </c>
    </row>
    <row r="401" spans="1:30" x14ac:dyDescent="0.25">
      <c r="A401" s="93" t="s">
        <v>5567</v>
      </c>
      <c r="B401" s="184">
        <v>8.3239595050618675E-2</v>
      </c>
      <c r="C401" s="184">
        <v>0.56580427446569181</v>
      </c>
      <c r="D401" s="184">
        <v>0.23622047244094488</v>
      </c>
      <c r="E401" s="184">
        <v>0.11473565804274466</v>
      </c>
      <c r="F401" s="183">
        <v>1</v>
      </c>
      <c r="G401" s="187">
        <v>1778</v>
      </c>
      <c r="H401" s="93"/>
      <c r="I401" s="184">
        <v>7.0999999999999994E-2</v>
      </c>
      <c r="J401" s="184">
        <v>9.7000000000000003E-2</v>
      </c>
      <c r="K401" s="184">
        <v>0.54300000000000004</v>
      </c>
      <c r="L401" s="184">
        <v>0.58899999999999997</v>
      </c>
      <c r="M401" s="184">
        <v>0.217</v>
      </c>
      <c r="N401" s="184">
        <v>0.25700000000000001</v>
      </c>
      <c r="O401" s="184">
        <v>0.10100000000000001</v>
      </c>
      <c r="P401" s="184">
        <v>0.13</v>
      </c>
      <c r="Q401" s="93"/>
      <c r="R401" s="225">
        <v>6.0806904839191747</v>
      </c>
      <c r="S401" s="225">
        <v>42.461805218456938</v>
      </c>
      <c r="T401" s="225">
        <v>18.108516277835111</v>
      </c>
      <c r="U401" s="225">
        <v>8.6021217793240545</v>
      </c>
      <c r="V401" s="225"/>
      <c r="W401" s="225">
        <v>5.1010243133990123</v>
      </c>
      <c r="X401" s="225">
        <v>7.060356654439337</v>
      </c>
      <c r="Y401" s="225">
        <v>39.837855341769746</v>
      </c>
      <c r="Z401" s="225">
        <v>45.08575509514413</v>
      </c>
      <c r="AA401" s="225">
        <v>16.37665024689527</v>
      </c>
      <c r="AB401" s="225">
        <v>19.840382308774952</v>
      </c>
      <c r="AC401" s="225">
        <v>7.4216745581428905</v>
      </c>
      <c r="AD401" s="225">
        <v>9.7825690005052177</v>
      </c>
    </row>
    <row r="402" spans="1:30" x14ac:dyDescent="0.25">
      <c r="A402" s="93" t="s">
        <v>5568</v>
      </c>
      <c r="B402" s="184">
        <v>0.28529839883551672</v>
      </c>
      <c r="C402" s="184">
        <v>0.60650169820475497</v>
      </c>
      <c r="D402" s="184">
        <v>5.1916545366327026E-2</v>
      </c>
      <c r="E402" s="184">
        <v>5.6283357593401265E-2</v>
      </c>
      <c r="F402" s="183">
        <v>1</v>
      </c>
      <c r="G402" s="187">
        <v>2061</v>
      </c>
      <c r="H402" s="93"/>
      <c r="I402" s="184">
        <v>0.26600000000000001</v>
      </c>
      <c r="J402" s="184">
        <v>0.30499999999999999</v>
      </c>
      <c r="K402" s="184">
        <v>0.58499999999999996</v>
      </c>
      <c r="L402" s="184">
        <v>0.627</v>
      </c>
      <c r="M402" s="184">
        <v>4.2999999999999997E-2</v>
      </c>
      <c r="N402" s="184">
        <v>6.2E-2</v>
      </c>
      <c r="O402" s="184">
        <v>4.7E-2</v>
      </c>
      <c r="P402" s="184">
        <v>6.7000000000000004E-2</v>
      </c>
      <c r="Q402" s="93"/>
      <c r="R402" s="225">
        <v>46.087388409025039</v>
      </c>
      <c r="S402" s="225">
        <v>96.037482224701733</v>
      </c>
      <c r="T402" s="225">
        <v>8.0658885511292748</v>
      </c>
      <c r="U402" s="225">
        <v>8.9711414545907893</v>
      </c>
      <c r="V402" s="225"/>
      <c r="W402" s="225">
        <v>42.362189154437395</v>
      </c>
      <c r="X402" s="225">
        <v>49.812587663612682</v>
      </c>
      <c r="Y402" s="225">
        <v>90.713435838254881</v>
      </c>
      <c r="Z402" s="225">
        <v>101.36152861114859</v>
      </c>
      <c r="AA402" s="225">
        <v>6.5375611504546178</v>
      </c>
      <c r="AB402" s="225">
        <v>9.5942159518039318</v>
      </c>
      <c r="AC402" s="225">
        <v>7.3385602912712713</v>
      </c>
      <c r="AD402" s="225">
        <v>10.603722617910307</v>
      </c>
    </row>
    <row r="403" spans="1:30" x14ac:dyDescent="0.25">
      <c r="A403" s="93" t="s">
        <v>5569</v>
      </c>
      <c r="B403" s="184" t="s">
        <v>143</v>
      </c>
      <c r="C403" s="184">
        <v>0.4945438673068529</v>
      </c>
      <c r="D403" s="184">
        <v>0.35966826713225664</v>
      </c>
      <c r="E403" s="184">
        <v>0.14578786556089043</v>
      </c>
      <c r="F403" s="183">
        <v>1</v>
      </c>
      <c r="G403" s="187">
        <v>2291</v>
      </c>
      <c r="H403" s="93"/>
      <c r="I403" s="184" t="s">
        <v>143</v>
      </c>
      <c r="J403" s="184" t="s">
        <v>143</v>
      </c>
      <c r="K403" s="184">
        <v>0.47399999999999998</v>
      </c>
      <c r="L403" s="184">
        <v>0.51500000000000001</v>
      </c>
      <c r="M403" s="184">
        <v>0.34</v>
      </c>
      <c r="N403" s="184">
        <v>0.38</v>
      </c>
      <c r="O403" s="184">
        <v>0.13200000000000001</v>
      </c>
      <c r="P403" s="184">
        <v>0.161</v>
      </c>
      <c r="Q403" s="93"/>
      <c r="R403" s="225" t="s">
        <v>143</v>
      </c>
      <c r="S403" s="225">
        <v>47.590808474811141</v>
      </c>
      <c r="T403" s="225">
        <v>35.306659122641072</v>
      </c>
      <c r="U403" s="225">
        <v>14.092191789402481</v>
      </c>
      <c r="V403" s="225"/>
      <c r="W403" s="225" t="s">
        <v>143</v>
      </c>
      <c r="X403" s="225" t="s">
        <v>143</v>
      </c>
      <c r="Y403" s="225">
        <v>44.819631900593855</v>
      </c>
      <c r="Z403" s="225">
        <v>50.361985049028426</v>
      </c>
      <c r="AA403" s="225">
        <v>32.895926249202802</v>
      </c>
      <c r="AB403" s="225">
        <v>37.717391996079343</v>
      </c>
      <c r="AC403" s="225">
        <v>12.580854551488514</v>
      </c>
      <c r="AD403" s="225">
        <v>15.603529027316448</v>
      </c>
    </row>
    <row r="404" spans="1:30" x14ac:dyDescent="0.25">
      <c r="A404" s="93" t="s">
        <v>5570</v>
      </c>
      <c r="B404" s="184" t="s">
        <v>143</v>
      </c>
      <c r="C404" s="184">
        <v>0.64749163879598659</v>
      </c>
      <c r="D404" s="184">
        <v>0.11705685618729098</v>
      </c>
      <c r="E404" s="184">
        <v>0.23545150501672241</v>
      </c>
      <c r="F404" s="183">
        <v>1</v>
      </c>
      <c r="G404" s="187">
        <v>1495</v>
      </c>
      <c r="H404" s="93"/>
      <c r="I404" s="184" t="s">
        <v>143</v>
      </c>
      <c r="J404" s="184" t="s">
        <v>143</v>
      </c>
      <c r="K404" s="184">
        <v>0.623</v>
      </c>
      <c r="L404" s="184">
        <v>0.67100000000000004</v>
      </c>
      <c r="M404" s="184">
        <v>0.10199999999999999</v>
      </c>
      <c r="N404" s="184">
        <v>0.13400000000000001</v>
      </c>
      <c r="O404" s="184">
        <v>0.215</v>
      </c>
      <c r="P404" s="184">
        <v>0.25800000000000001</v>
      </c>
      <c r="Q404" s="93"/>
      <c r="R404" s="225" t="s">
        <v>143</v>
      </c>
      <c r="S404" s="225">
        <v>92.572253342418406</v>
      </c>
      <c r="T404" s="225">
        <v>19.127611196673829</v>
      </c>
      <c r="U404" s="225">
        <v>33.234943697544566</v>
      </c>
      <c r="V404" s="225"/>
      <c r="W404" s="225" t="s">
        <v>143</v>
      </c>
      <c r="X404" s="225" t="s">
        <v>143</v>
      </c>
      <c r="Y404" s="225">
        <v>86.740498912747469</v>
      </c>
      <c r="Z404" s="225">
        <v>98.404007772089344</v>
      </c>
      <c r="AA404" s="225">
        <v>16.293624662210352</v>
      </c>
      <c r="AB404" s="225">
        <v>21.961597731137307</v>
      </c>
      <c r="AC404" s="225">
        <v>29.762943933410675</v>
      </c>
      <c r="AD404" s="225">
        <v>36.706943461678456</v>
      </c>
    </row>
    <row r="405" spans="1:30" x14ac:dyDescent="0.25">
      <c r="A405" s="93" t="s">
        <v>5571</v>
      </c>
      <c r="B405" s="184">
        <v>5.5597295266716758E-2</v>
      </c>
      <c r="C405" s="184">
        <v>0.48810418231905833</v>
      </c>
      <c r="D405" s="184">
        <v>0.23040320560981717</v>
      </c>
      <c r="E405" s="184">
        <v>0.22589531680440772</v>
      </c>
      <c r="F405" s="183">
        <v>1</v>
      </c>
      <c r="G405" s="187">
        <v>3993</v>
      </c>
      <c r="H405" s="93"/>
      <c r="I405" s="184">
        <v>4.9000000000000002E-2</v>
      </c>
      <c r="J405" s="184">
        <v>6.3E-2</v>
      </c>
      <c r="K405" s="184">
        <v>0.47299999999999998</v>
      </c>
      <c r="L405" s="184">
        <v>0.504</v>
      </c>
      <c r="M405" s="184">
        <v>0.218</v>
      </c>
      <c r="N405" s="184">
        <v>0.24399999999999999</v>
      </c>
      <c r="O405" s="184">
        <v>0.21299999999999999</v>
      </c>
      <c r="P405" s="184">
        <v>0.23899999999999999</v>
      </c>
      <c r="Q405" s="93"/>
      <c r="R405" s="225">
        <v>4.1407113130119733</v>
      </c>
      <c r="S405" s="225">
        <v>35.999980877999342</v>
      </c>
      <c r="T405" s="225">
        <v>16.682705413488026</v>
      </c>
      <c r="U405" s="225">
        <v>16.413524549832317</v>
      </c>
      <c r="V405" s="225"/>
      <c r="W405" s="225">
        <v>3.5960148727702181</v>
      </c>
      <c r="X405" s="225">
        <v>4.6854077532537284</v>
      </c>
      <c r="Y405" s="225">
        <v>34.401702508629093</v>
      </c>
      <c r="Z405" s="225">
        <v>37.59825924736959</v>
      </c>
      <c r="AA405" s="225">
        <v>15.604680894567343</v>
      </c>
      <c r="AB405" s="225">
        <v>17.760729932408708</v>
      </c>
      <c r="AC405" s="225">
        <v>15.342363797380425</v>
      </c>
      <c r="AD405" s="225">
        <v>17.484685302284209</v>
      </c>
    </row>
    <row r="406" spans="1:30" x14ac:dyDescent="0.25">
      <c r="A406" s="93" t="s">
        <v>5572</v>
      </c>
      <c r="B406" s="184">
        <v>0.29192891521658643</v>
      </c>
      <c r="C406" s="184">
        <v>0.58737504627915582</v>
      </c>
      <c r="D406" s="184">
        <v>3.3135875601629027E-2</v>
      </c>
      <c r="E406" s="184">
        <v>8.7560162902628649E-2</v>
      </c>
      <c r="F406" s="183">
        <v>1</v>
      </c>
      <c r="G406" s="187">
        <v>5402</v>
      </c>
      <c r="H406" s="93"/>
      <c r="I406" s="184">
        <v>0.28000000000000003</v>
      </c>
      <c r="J406" s="184">
        <v>0.30399999999999999</v>
      </c>
      <c r="K406" s="184">
        <v>0.57399999999999995</v>
      </c>
      <c r="L406" s="184">
        <v>0.6</v>
      </c>
      <c r="M406" s="184">
        <v>2.9000000000000001E-2</v>
      </c>
      <c r="N406" s="184">
        <v>3.7999999999999999E-2</v>
      </c>
      <c r="O406" s="184">
        <v>0.08</v>
      </c>
      <c r="P406" s="184">
        <v>9.5000000000000001E-2</v>
      </c>
      <c r="Q406" s="93"/>
      <c r="R406" s="225">
        <v>55.513221191739625</v>
      </c>
      <c r="S406" s="225">
        <v>104.6534624181119</v>
      </c>
      <c r="T406" s="225">
        <v>5.6227470055548388</v>
      </c>
      <c r="U406" s="225">
        <v>15.491197040888441</v>
      </c>
      <c r="V406" s="225"/>
      <c r="W406" s="225">
        <v>52.773308948658524</v>
      </c>
      <c r="X406" s="225">
        <v>58.253133434820725</v>
      </c>
      <c r="Y406" s="225">
        <v>101.01201002380051</v>
      </c>
      <c r="Z406" s="225">
        <v>108.29491481242329</v>
      </c>
      <c r="AA406" s="225">
        <v>4.7990298733497987</v>
      </c>
      <c r="AB406" s="225">
        <v>6.4464641377598788</v>
      </c>
      <c r="AC406" s="225">
        <v>14.095116483220924</v>
      </c>
      <c r="AD406" s="225">
        <v>16.887277598555958</v>
      </c>
    </row>
    <row r="407" spans="1:30" x14ac:dyDescent="0.25">
      <c r="A407" s="93" t="s">
        <v>5573</v>
      </c>
      <c r="B407" s="184" t="s">
        <v>143</v>
      </c>
      <c r="C407" s="184">
        <v>0.48966756513926324</v>
      </c>
      <c r="D407" s="184">
        <v>0.3198562443845463</v>
      </c>
      <c r="E407" s="184">
        <v>0.19047619047619047</v>
      </c>
      <c r="F407" s="183">
        <v>1</v>
      </c>
      <c r="G407" s="187">
        <v>3339</v>
      </c>
      <c r="H407" s="93"/>
      <c r="I407" s="184" t="s">
        <v>143</v>
      </c>
      <c r="J407" s="184" t="s">
        <v>143</v>
      </c>
      <c r="K407" s="184">
        <v>0.47299999999999998</v>
      </c>
      <c r="L407" s="184">
        <v>0.50700000000000001</v>
      </c>
      <c r="M407" s="184">
        <v>0.30399999999999999</v>
      </c>
      <c r="N407" s="184">
        <v>0.33600000000000002</v>
      </c>
      <c r="O407" s="184">
        <v>0.17799999999999999</v>
      </c>
      <c r="P407" s="184">
        <v>0.20399999999999999</v>
      </c>
      <c r="Q407" s="93"/>
      <c r="R407" s="225" t="s">
        <v>143</v>
      </c>
      <c r="S407" s="225">
        <v>30.469764865748441</v>
      </c>
      <c r="T407" s="225">
        <v>19.736178902987938</v>
      </c>
      <c r="U407" s="225">
        <v>11.832953871712089</v>
      </c>
      <c r="V407" s="225"/>
      <c r="W407" s="225" t="s">
        <v>143</v>
      </c>
      <c r="X407" s="225" t="s">
        <v>143</v>
      </c>
      <c r="Y407" s="225">
        <v>28.992813156825104</v>
      </c>
      <c r="Z407" s="225">
        <v>31.946716574671779</v>
      </c>
      <c r="AA407" s="225">
        <v>18.552501059874416</v>
      </c>
      <c r="AB407" s="225">
        <v>20.919856746101459</v>
      </c>
      <c r="AC407" s="225">
        <v>10.913307874206378</v>
      </c>
      <c r="AD407" s="225">
        <v>12.7525998692178</v>
      </c>
    </row>
    <row r="408" spans="1:30" x14ac:dyDescent="0.25">
      <c r="A408" s="93" t="s">
        <v>5574</v>
      </c>
      <c r="B408" s="184" t="s">
        <v>143</v>
      </c>
      <c r="C408" s="184">
        <v>0.77248564745906867</v>
      </c>
      <c r="D408" s="184">
        <v>7.186901977461195E-2</v>
      </c>
      <c r="E408" s="184">
        <v>0.15564533276631937</v>
      </c>
      <c r="F408" s="183">
        <v>1</v>
      </c>
      <c r="G408" s="187">
        <v>4703</v>
      </c>
      <c r="H408" s="93"/>
      <c r="I408" s="184" t="s">
        <v>143</v>
      </c>
      <c r="J408" s="184" t="s">
        <v>143</v>
      </c>
      <c r="K408" s="184">
        <v>0.76</v>
      </c>
      <c r="L408" s="184">
        <v>0.78400000000000003</v>
      </c>
      <c r="M408" s="184">
        <v>6.5000000000000002E-2</v>
      </c>
      <c r="N408" s="184">
        <v>0.08</v>
      </c>
      <c r="O408" s="184">
        <v>0.14599999999999999</v>
      </c>
      <c r="P408" s="184">
        <v>0.16600000000000001</v>
      </c>
      <c r="Q408" s="93"/>
      <c r="R408" s="225" t="s">
        <v>143</v>
      </c>
      <c r="S408" s="225">
        <v>148.02437578651319</v>
      </c>
      <c r="T408" s="225">
        <v>15.094678076336914</v>
      </c>
      <c r="U408" s="225">
        <v>29.604592619270537</v>
      </c>
      <c r="V408" s="225"/>
      <c r="W408" s="225" t="s">
        <v>143</v>
      </c>
      <c r="X408" s="225" t="s">
        <v>143</v>
      </c>
      <c r="Y408" s="225">
        <v>143.21092416984629</v>
      </c>
      <c r="Z408" s="225">
        <v>152.83782740318009</v>
      </c>
      <c r="AA408" s="225">
        <v>13.485435269713278</v>
      </c>
      <c r="AB408" s="225">
        <v>16.703920882960549</v>
      </c>
      <c r="AC408" s="225">
        <v>27.459926850223802</v>
      </c>
      <c r="AD408" s="225">
        <v>31.749258388317273</v>
      </c>
    </row>
    <row r="409" spans="1:30" x14ac:dyDescent="0.25">
      <c r="A409" s="93" t="s">
        <v>5575</v>
      </c>
      <c r="B409" s="184">
        <v>9.4661921708185048E-2</v>
      </c>
      <c r="C409" s="184">
        <v>0.51387900355871885</v>
      </c>
      <c r="D409" s="184">
        <v>0.26548042704626335</v>
      </c>
      <c r="E409" s="184">
        <v>0.12597864768683273</v>
      </c>
      <c r="F409" s="183">
        <v>1</v>
      </c>
      <c r="G409" s="187">
        <v>1405</v>
      </c>
      <c r="H409" s="93"/>
      <c r="I409" s="184">
        <v>0.08</v>
      </c>
      <c r="J409" s="184">
        <v>0.111</v>
      </c>
      <c r="K409" s="184">
        <v>0.48799999999999999</v>
      </c>
      <c r="L409" s="184">
        <v>0.54</v>
      </c>
      <c r="M409" s="184">
        <v>0.24299999999999999</v>
      </c>
      <c r="N409" s="184">
        <v>0.28899999999999998</v>
      </c>
      <c r="O409" s="184">
        <v>0.11</v>
      </c>
      <c r="P409" s="184">
        <v>0.14399999999999999</v>
      </c>
      <c r="Q409" s="93"/>
      <c r="R409" s="225">
        <v>6.9503402172536655</v>
      </c>
      <c r="S409" s="225">
        <v>37.204521493225343</v>
      </c>
      <c r="T409" s="225">
        <v>19.145507705500904</v>
      </c>
      <c r="U409" s="225">
        <v>9.0628915999530726</v>
      </c>
      <c r="V409" s="225"/>
      <c r="W409" s="225">
        <v>5.7691051956365076</v>
      </c>
      <c r="X409" s="225">
        <v>8.1315752388708233</v>
      </c>
      <c r="Y409" s="225">
        <v>34.490688014289859</v>
      </c>
      <c r="Z409" s="225">
        <v>39.918354972160827</v>
      </c>
      <c r="AA409" s="225">
        <v>17.202526753484729</v>
      </c>
      <c r="AB409" s="225">
        <v>21.088488657517079</v>
      </c>
      <c r="AC409" s="225">
        <v>7.7277226511813861</v>
      </c>
      <c r="AD409" s="225">
        <v>10.398060548724759</v>
      </c>
    </row>
    <row r="410" spans="1:30" x14ac:dyDescent="0.25">
      <c r="A410" s="93" t="s">
        <v>5576</v>
      </c>
      <c r="B410" s="184">
        <v>0.30111336032388664</v>
      </c>
      <c r="C410" s="184">
        <v>0.55921052631578949</v>
      </c>
      <c r="D410" s="184">
        <v>4.6558704453441298E-2</v>
      </c>
      <c r="E410" s="184">
        <v>9.3117408906882596E-2</v>
      </c>
      <c r="F410" s="183">
        <v>1</v>
      </c>
      <c r="G410" s="187">
        <v>1976</v>
      </c>
      <c r="H410" s="93"/>
      <c r="I410" s="184">
        <v>0.28100000000000003</v>
      </c>
      <c r="J410" s="184">
        <v>0.32200000000000001</v>
      </c>
      <c r="K410" s="184">
        <v>0.53700000000000003</v>
      </c>
      <c r="L410" s="184">
        <v>0.58099999999999996</v>
      </c>
      <c r="M410" s="184">
        <v>3.7999999999999999E-2</v>
      </c>
      <c r="N410" s="184">
        <v>5.7000000000000002E-2</v>
      </c>
      <c r="O410" s="184">
        <v>8.1000000000000003E-2</v>
      </c>
      <c r="P410" s="184">
        <v>0.107</v>
      </c>
      <c r="Q410" s="93"/>
      <c r="R410" s="225">
        <v>59.294758510309563</v>
      </c>
      <c r="S410" s="225">
        <v>105.74572191718183</v>
      </c>
      <c r="T410" s="225">
        <v>8.1961384707763507</v>
      </c>
      <c r="U410" s="225">
        <v>17.804677669216183</v>
      </c>
      <c r="V410" s="225"/>
      <c r="W410" s="225">
        <v>54.53029622884965</v>
      </c>
      <c r="X410" s="225">
        <v>64.059220791769476</v>
      </c>
      <c r="Y410" s="225">
        <v>99.510703526656116</v>
      </c>
      <c r="Z410" s="225">
        <v>111.98074030770753</v>
      </c>
      <c r="AA410" s="225">
        <v>6.5213057202270628</v>
      </c>
      <c r="AB410" s="225">
        <v>9.8709712213256395</v>
      </c>
      <c r="AC410" s="225">
        <v>15.232024295044667</v>
      </c>
      <c r="AD410" s="225">
        <v>20.377331043387699</v>
      </c>
    </row>
    <row r="411" spans="1:30" x14ac:dyDescent="0.25">
      <c r="A411" s="93" t="s">
        <v>5577</v>
      </c>
      <c r="B411" s="184" t="s">
        <v>143</v>
      </c>
      <c r="C411" s="184">
        <v>0.33202511773940346</v>
      </c>
      <c r="D411" s="184">
        <v>0.36891679748822603</v>
      </c>
      <c r="E411" s="184">
        <v>0.2990580847723705</v>
      </c>
      <c r="F411" s="183">
        <v>1</v>
      </c>
      <c r="G411" s="187">
        <v>1274</v>
      </c>
      <c r="H411" s="93"/>
      <c r="I411" s="184" t="s">
        <v>143</v>
      </c>
      <c r="J411" s="184" t="s">
        <v>143</v>
      </c>
      <c r="K411" s="184">
        <v>0.307</v>
      </c>
      <c r="L411" s="184">
        <v>0.35799999999999998</v>
      </c>
      <c r="M411" s="184">
        <v>0.34300000000000003</v>
      </c>
      <c r="N411" s="184">
        <v>0.39600000000000002</v>
      </c>
      <c r="O411" s="184">
        <v>0.27500000000000002</v>
      </c>
      <c r="P411" s="184">
        <v>0.32500000000000001</v>
      </c>
      <c r="Q411" s="93"/>
      <c r="R411" s="225" t="s">
        <v>143</v>
      </c>
      <c r="S411" s="225">
        <v>21.973703667985262</v>
      </c>
      <c r="T411" s="225">
        <v>24.011888380329754</v>
      </c>
      <c r="U411" s="225">
        <v>19.708884223619528</v>
      </c>
      <c r="V411" s="225"/>
      <c r="W411" s="225" t="s">
        <v>143</v>
      </c>
      <c r="X411" s="225" t="s">
        <v>143</v>
      </c>
      <c r="Y411" s="225">
        <v>19.879643523496085</v>
      </c>
      <c r="Z411" s="225">
        <v>24.067763812474439</v>
      </c>
      <c r="AA411" s="225">
        <v>21.841020173662841</v>
      </c>
      <c r="AB411" s="225">
        <v>26.182756586996668</v>
      </c>
      <c r="AC411" s="225">
        <v>17.729839440397413</v>
      </c>
      <c r="AD411" s="225">
        <v>21.687929006841642</v>
      </c>
    </row>
    <row r="412" spans="1:30" x14ac:dyDescent="0.25">
      <c r="A412" s="93" t="s">
        <v>5578</v>
      </c>
      <c r="B412" s="184" t="s">
        <v>143</v>
      </c>
      <c r="C412" s="184">
        <v>0.76916868442292174</v>
      </c>
      <c r="D412" s="184">
        <v>0.12106537530266344</v>
      </c>
      <c r="E412" s="184">
        <v>0.10976594027441484</v>
      </c>
      <c r="F412" s="183">
        <v>1</v>
      </c>
      <c r="G412" s="187">
        <v>1239</v>
      </c>
      <c r="H412" s="93"/>
      <c r="I412" s="184" t="s">
        <v>143</v>
      </c>
      <c r="J412" s="184" t="s">
        <v>143</v>
      </c>
      <c r="K412" s="184">
        <v>0.745</v>
      </c>
      <c r="L412" s="184">
        <v>0.79200000000000004</v>
      </c>
      <c r="M412" s="184">
        <v>0.104</v>
      </c>
      <c r="N412" s="184">
        <v>0.14000000000000001</v>
      </c>
      <c r="O412" s="184">
        <v>9.4E-2</v>
      </c>
      <c r="P412" s="184">
        <v>0.128</v>
      </c>
      <c r="Q412" s="93"/>
      <c r="R412" s="225" t="s">
        <v>143</v>
      </c>
      <c r="S412" s="225">
        <v>109.53085810950932</v>
      </c>
      <c r="T412" s="225">
        <v>18.952857510340724</v>
      </c>
      <c r="U412" s="225">
        <v>15.269340986606899</v>
      </c>
      <c r="V412" s="225"/>
      <c r="W412" s="225" t="s">
        <v>143</v>
      </c>
      <c r="X412" s="225" t="s">
        <v>143</v>
      </c>
      <c r="Y412" s="225">
        <v>102.5766751709739</v>
      </c>
      <c r="Z412" s="225">
        <v>116.48504104804475</v>
      </c>
      <c r="AA412" s="225">
        <v>15.919768612564024</v>
      </c>
      <c r="AB412" s="225">
        <v>21.985946408117425</v>
      </c>
      <c r="AC412" s="225">
        <v>12.703044018850528</v>
      </c>
      <c r="AD412" s="225">
        <v>17.835637954363271</v>
      </c>
    </row>
    <row r="413" spans="1:30" x14ac:dyDescent="0.25">
      <c r="A413" s="93" t="s">
        <v>5579</v>
      </c>
      <c r="B413" s="184">
        <v>8.940852819807428E-2</v>
      </c>
      <c r="C413" s="184">
        <v>0.4878496102705181</v>
      </c>
      <c r="D413" s="184">
        <v>0.24530032095369098</v>
      </c>
      <c r="E413" s="184">
        <v>0.17744154057771663</v>
      </c>
      <c r="F413" s="183">
        <v>1</v>
      </c>
      <c r="G413" s="187">
        <v>2181</v>
      </c>
      <c r="H413" s="93"/>
      <c r="I413" s="184">
        <v>7.8E-2</v>
      </c>
      <c r="J413" s="184">
        <v>0.10199999999999999</v>
      </c>
      <c r="K413" s="184">
        <v>0.46700000000000003</v>
      </c>
      <c r="L413" s="184">
        <v>0.50900000000000001</v>
      </c>
      <c r="M413" s="184">
        <v>0.22800000000000001</v>
      </c>
      <c r="N413" s="184">
        <v>0.26400000000000001</v>
      </c>
      <c r="O413" s="184">
        <v>0.16200000000000001</v>
      </c>
      <c r="P413" s="184">
        <v>0.19400000000000001</v>
      </c>
      <c r="Q413" s="93"/>
      <c r="R413" s="225">
        <v>6.0643906827367804</v>
      </c>
      <c r="S413" s="225">
        <v>33.753000292240287</v>
      </c>
      <c r="T413" s="225">
        <v>16.973550227787072</v>
      </c>
      <c r="U413" s="225">
        <v>12.340171730542135</v>
      </c>
      <c r="V413" s="225"/>
      <c r="W413" s="225">
        <v>5.2132018102375639</v>
      </c>
      <c r="X413" s="225">
        <v>6.9155795552359969</v>
      </c>
      <c r="Y413" s="225">
        <v>31.72486164636792</v>
      </c>
      <c r="Z413" s="225">
        <v>35.781138938112655</v>
      </c>
      <c r="AA413" s="225">
        <v>15.535242313306366</v>
      </c>
      <c r="AB413" s="225">
        <v>18.411858142267779</v>
      </c>
      <c r="AC413" s="225">
        <v>11.110690813452022</v>
      </c>
      <c r="AD413" s="225">
        <v>13.569652647632248</v>
      </c>
    </row>
    <row r="414" spans="1:30" x14ac:dyDescent="0.25">
      <c r="A414" s="93" t="s">
        <v>5580</v>
      </c>
      <c r="B414" s="184">
        <v>0.32333108563722185</v>
      </c>
      <c r="C414" s="184">
        <v>0.58530006743088336</v>
      </c>
      <c r="D414" s="184">
        <v>2.6635198921105867E-2</v>
      </c>
      <c r="E414" s="184">
        <v>6.4733648010788944E-2</v>
      </c>
      <c r="F414" s="183">
        <v>1</v>
      </c>
      <c r="G414" s="187">
        <v>2966</v>
      </c>
      <c r="H414" s="93"/>
      <c r="I414" s="184">
        <v>0.307</v>
      </c>
      <c r="J414" s="184">
        <v>0.34</v>
      </c>
      <c r="K414" s="184">
        <v>0.56699999999999995</v>
      </c>
      <c r="L414" s="184">
        <v>0.60299999999999998</v>
      </c>
      <c r="M414" s="184">
        <v>2.1000000000000001E-2</v>
      </c>
      <c r="N414" s="184">
        <v>3.3000000000000002E-2</v>
      </c>
      <c r="O414" s="184">
        <v>5.6000000000000001E-2</v>
      </c>
      <c r="P414" s="184">
        <v>7.3999999999999996E-2</v>
      </c>
      <c r="Q414" s="93"/>
      <c r="R414" s="225">
        <v>58.729531211445398</v>
      </c>
      <c r="S414" s="225">
        <v>101.94487368591001</v>
      </c>
      <c r="T414" s="225">
        <v>4.3643556884574162</v>
      </c>
      <c r="U414" s="225">
        <v>11.470985313122789</v>
      </c>
      <c r="V414" s="225"/>
      <c r="W414" s="225">
        <v>55.012439281869014</v>
      </c>
      <c r="X414" s="225">
        <v>62.446623141021782</v>
      </c>
      <c r="Y414" s="225">
        <v>97.149233364779079</v>
      </c>
      <c r="Z414" s="225">
        <v>106.74051400704094</v>
      </c>
      <c r="AA414" s="225">
        <v>3.4019400674948792</v>
      </c>
      <c r="AB414" s="225">
        <v>5.3267713094199527</v>
      </c>
      <c r="AC414" s="225">
        <v>9.8484050808143753</v>
      </c>
      <c r="AD414" s="225">
        <v>13.093565545431202</v>
      </c>
    </row>
    <row r="415" spans="1:30" x14ac:dyDescent="0.25">
      <c r="A415" s="93" t="s">
        <v>5581</v>
      </c>
      <c r="B415" s="184" t="s">
        <v>143</v>
      </c>
      <c r="C415" s="184">
        <v>0.50210748155953633</v>
      </c>
      <c r="D415" s="184">
        <v>0.34878819810326661</v>
      </c>
      <c r="E415" s="184">
        <v>0.14910432033719706</v>
      </c>
      <c r="F415" s="183">
        <v>1</v>
      </c>
      <c r="G415" s="187">
        <v>1898</v>
      </c>
      <c r="H415" s="93"/>
      <c r="I415" s="184" t="s">
        <v>143</v>
      </c>
      <c r="J415" s="184" t="s">
        <v>143</v>
      </c>
      <c r="K415" s="184">
        <v>0.48</v>
      </c>
      <c r="L415" s="184">
        <v>0.52500000000000002</v>
      </c>
      <c r="M415" s="184">
        <v>0.32800000000000001</v>
      </c>
      <c r="N415" s="184">
        <v>0.371</v>
      </c>
      <c r="O415" s="184">
        <v>0.13400000000000001</v>
      </c>
      <c r="P415" s="184">
        <v>0.16600000000000001</v>
      </c>
      <c r="Q415" s="93"/>
      <c r="R415" s="225" t="s">
        <v>143</v>
      </c>
      <c r="S415" s="225">
        <v>30.432693949303196</v>
      </c>
      <c r="T415" s="225">
        <v>21.067161630611498</v>
      </c>
      <c r="U415" s="225">
        <v>8.9864720308310275</v>
      </c>
      <c r="V415" s="225"/>
      <c r="W415" s="225" t="s">
        <v>143</v>
      </c>
      <c r="X415" s="225" t="s">
        <v>143</v>
      </c>
      <c r="Y415" s="225">
        <v>28.500503106569894</v>
      </c>
      <c r="Z415" s="225">
        <v>32.364884792036499</v>
      </c>
      <c r="AA415" s="225">
        <v>19.462316592260809</v>
      </c>
      <c r="AB415" s="225">
        <v>22.672006668962187</v>
      </c>
      <c r="AC415" s="225">
        <v>7.9394590150915558</v>
      </c>
      <c r="AD415" s="225">
        <v>10.033485046570499</v>
      </c>
    </row>
    <row r="416" spans="1:30" x14ac:dyDescent="0.25">
      <c r="A416" s="93" t="s">
        <v>5582</v>
      </c>
      <c r="B416" s="184" t="s">
        <v>143</v>
      </c>
      <c r="C416" s="184">
        <v>0.68666972056802567</v>
      </c>
      <c r="D416" s="184">
        <v>8.3829592304168574E-2</v>
      </c>
      <c r="E416" s="184">
        <v>0.22950068712780577</v>
      </c>
      <c r="F416" s="183">
        <v>1</v>
      </c>
      <c r="G416" s="187">
        <v>2183</v>
      </c>
      <c r="H416" s="93"/>
      <c r="I416" s="184" t="s">
        <v>143</v>
      </c>
      <c r="J416" s="184" t="s">
        <v>143</v>
      </c>
      <c r="K416" s="184">
        <v>0.66700000000000004</v>
      </c>
      <c r="L416" s="184">
        <v>0.70599999999999996</v>
      </c>
      <c r="M416" s="184">
        <v>7.2999999999999995E-2</v>
      </c>
      <c r="N416" s="184">
        <v>9.6000000000000002E-2</v>
      </c>
      <c r="O416" s="184">
        <v>0.21199999999999999</v>
      </c>
      <c r="P416" s="184">
        <v>0.248</v>
      </c>
      <c r="Q416" s="93"/>
      <c r="R416" s="225" t="s">
        <v>143</v>
      </c>
      <c r="S416" s="225">
        <v>104.37195024452726</v>
      </c>
      <c r="T416" s="225">
        <v>14.493169977492443</v>
      </c>
      <c r="U416" s="225">
        <v>34.319470266446331</v>
      </c>
      <c r="V416" s="225"/>
      <c r="W416" s="225" t="s">
        <v>143</v>
      </c>
      <c r="X416" s="225" t="s">
        <v>143</v>
      </c>
      <c r="Y416" s="225">
        <v>99.088239265815929</v>
      </c>
      <c r="Z416" s="225">
        <v>109.65566122323858</v>
      </c>
      <c r="AA416" s="225">
        <v>12.393292709431609</v>
      </c>
      <c r="AB416" s="225">
        <v>16.593047245553276</v>
      </c>
      <c r="AC416" s="225">
        <v>31.314239791878173</v>
      </c>
      <c r="AD416" s="225">
        <v>37.324700741014489</v>
      </c>
    </row>
    <row r="417" spans="1:30" x14ac:dyDescent="0.25">
      <c r="A417" s="93" t="s">
        <v>5583</v>
      </c>
      <c r="B417" s="184">
        <v>9.8297213622291019E-2</v>
      </c>
      <c r="C417" s="184">
        <v>0.54721362229102166</v>
      </c>
      <c r="D417" s="184">
        <v>0.22987616099071206</v>
      </c>
      <c r="E417" s="184">
        <v>0.12461300309597523</v>
      </c>
      <c r="F417" s="183">
        <v>1</v>
      </c>
      <c r="G417" s="187">
        <v>1292</v>
      </c>
      <c r="H417" s="93"/>
      <c r="I417" s="184">
        <v>8.3000000000000004E-2</v>
      </c>
      <c r="J417" s="184">
        <v>0.11600000000000001</v>
      </c>
      <c r="K417" s="184">
        <v>0.52</v>
      </c>
      <c r="L417" s="184">
        <v>0.57399999999999995</v>
      </c>
      <c r="M417" s="184">
        <v>0.20799999999999999</v>
      </c>
      <c r="N417" s="184">
        <v>0.254</v>
      </c>
      <c r="O417" s="184">
        <v>0.108</v>
      </c>
      <c r="P417" s="184">
        <v>0.14399999999999999</v>
      </c>
      <c r="Q417" s="93"/>
      <c r="R417" s="225">
        <v>7.9274866545548131</v>
      </c>
      <c r="S417" s="225">
        <v>40.517136113916983</v>
      </c>
      <c r="T417" s="225">
        <v>16.229874722076239</v>
      </c>
      <c r="U417" s="225">
        <v>9.2403265619476258</v>
      </c>
      <c r="V417" s="225"/>
      <c r="W417" s="225">
        <v>6.5487233048540103</v>
      </c>
      <c r="X417" s="225">
        <v>9.3062500042556149</v>
      </c>
      <c r="Y417" s="225">
        <v>37.530480794996109</v>
      </c>
      <c r="Z417" s="225">
        <v>43.503791432837858</v>
      </c>
      <c r="AA417" s="225">
        <v>14.384039137334778</v>
      </c>
      <c r="AB417" s="225">
        <v>18.075710306817701</v>
      </c>
      <c r="AC417" s="225">
        <v>7.8129766479260008</v>
      </c>
      <c r="AD417" s="225">
        <v>10.667676475969252</v>
      </c>
    </row>
    <row r="418" spans="1:30" x14ac:dyDescent="0.25">
      <c r="A418" s="93" t="s">
        <v>5584</v>
      </c>
      <c r="B418" s="184">
        <v>0.31022408963585435</v>
      </c>
      <c r="C418" s="184">
        <v>0.60014005602240894</v>
      </c>
      <c r="D418" s="184">
        <v>4.4117647058823532E-2</v>
      </c>
      <c r="E418" s="184">
        <v>4.5518207282913163E-2</v>
      </c>
      <c r="F418" s="183">
        <v>0.99999999999999989</v>
      </c>
      <c r="G418" s="187">
        <v>1428</v>
      </c>
      <c r="H418" s="93"/>
      <c r="I418" s="184">
        <v>0.28699999999999998</v>
      </c>
      <c r="J418" s="184">
        <v>0.33500000000000002</v>
      </c>
      <c r="K418" s="184">
        <v>0.57399999999999995</v>
      </c>
      <c r="L418" s="184">
        <v>0.625</v>
      </c>
      <c r="M418" s="184">
        <v>3.5000000000000003E-2</v>
      </c>
      <c r="N418" s="184">
        <v>5.6000000000000001E-2</v>
      </c>
      <c r="O418" s="184">
        <v>3.5999999999999997E-2</v>
      </c>
      <c r="P418" s="184">
        <v>5.8000000000000003E-2</v>
      </c>
      <c r="Q418" s="93"/>
      <c r="R418" s="225">
        <v>53.00574650554632</v>
      </c>
      <c r="S418" s="225">
        <v>91.527458028784039</v>
      </c>
      <c r="T418" s="225">
        <v>5.9867545821197385</v>
      </c>
      <c r="U418" s="225">
        <v>7.2890056949446027</v>
      </c>
      <c r="V418" s="225"/>
      <c r="W418" s="225">
        <v>48.069723632442894</v>
      </c>
      <c r="X418" s="225">
        <v>57.941769378649745</v>
      </c>
      <c r="Y418" s="225">
        <v>85.39948194928931</v>
      </c>
      <c r="Z418" s="225">
        <v>97.655434108278769</v>
      </c>
      <c r="AA418" s="225">
        <v>4.5084046288843158</v>
      </c>
      <c r="AB418" s="225">
        <v>7.4651045353551613</v>
      </c>
      <c r="AC418" s="225">
        <v>5.5169895168329042</v>
      </c>
      <c r="AD418" s="225">
        <v>9.0610218730563012</v>
      </c>
    </row>
    <row r="419" spans="1:30" x14ac:dyDescent="0.25">
      <c r="A419" s="93" t="s">
        <v>5585</v>
      </c>
      <c r="B419" s="184" t="s">
        <v>143</v>
      </c>
      <c r="C419" s="184">
        <v>0.29605263157894735</v>
      </c>
      <c r="D419" s="184">
        <v>0.33305921052631576</v>
      </c>
      <c r="E419" s="184">
        <v>0.37088815789473684</v>
      </c>
      <c r="F419" s="183">
        <v>0.99999999999999989</v>
      </c>
      <c r="G419" s="187">
        <v>1216</v>
      </c>
      <c r="H419" s="93"/>
      <c r="I419" s="184" t="s">
        <v>143</v>
      </c>
      <c r="J419" s="184" t="s">
        <v>143</v>
      </c>
      <c r="K419" s="184">
        <v>0.27100000000000002</v>
      </c>
      <c r="L419" s="184">
        <v>0.32200000000000001</v>
      </c>
      <c r="M419" s="184">
        <v>0.307</v>
      </c>
      <c r="N419" s="184">
        <v>0.36</v>
      </c>
      <c r="O419" s="184">
        <v>0.34399999999999997</v>
      </c>
      <c r="P419" s="184">
        <v>0.39800000000000002</v>
      </c>
      <c r="Q419" s="93"/>
      <c r="R419" s="225" t="s">
        <v>143</v>
      </c>
      <c r="S419" s="225">
        <v>20.929930993155622</v>
      </c>
      <c r="T419" s="225">
        <v>22.963220081879911</v>
      </c>
      <c r="U419" s="225">
        <v>26.42463617398618</v>
      </c>
      <c r="V419" s="225"/>
      <c r="W419" s="225" t="s">
        <v>143</v>
      </c>
      <c r="X419" s="225" t="s">
        <v>143</v>
      </c>
      <c r="Y419" s="225">
        <v>18.767846721677245</v>
      </c>
      <c r="Z419" s="225">
        <v>23.092015264634</v>
      </c>
      <c r="AA419" s="225">
        <v>20.726758985717051</v>
      </c>
      <c r="AB419" s="225">
        <v>25.19968117804277</v>
      </c>
      <c r="AC419" s="225">
        <v>23.985832633209892</v>
      </c>
      <c r="AD419" s="225">
        <v>28.863439714762468</v>
      </c>
    </row>
    <row r="420" spans="1:30" x14ac:dyDescent="0.25">
      <c r="A420" s="93" t="s">
        <v>5586</v>
      </c>
      <c r="B420" s="184" t="s">
        <v>143</v>
      </c>
      <c r="C420" s="184">
        <v>0.87744742567077594</v>
      </c>
      <c r="D420" s="184">
        <v>6.2364031907179117E-2</v>
      </c>
      <c r="E420" s="184">
        <v>6.0188542422044959E-2</v>
      </c>
      <c r="F420" s="183">
        <v>1</v>
      </c>
      <c r="G420" s="187">
        <v>1379</v>
      </c>
      <c r="H420" s="93"/>
      <c r="I420" s="184" t="s">
        <v>143</v>
      </c>
      <c r="J420" s="184" t="s">
        <v>143</v>
      </c>
      <c r="K420" s="184">
        <v>0.85899999999999999</v>
      </c>
      <c r="L420" s="184">
        <v>0.89400000000000002</v>
      </c>
      <c r="M420" s="184">
        <v>5.0999999999999997E-2</v>
      </c>
      <c r="N420" s="184">
        <v>7.5999999999999998E-2</v>
      </c>
      <c r="O420" s="184">
        <v>4.9000000000000002E-2</v>
      </c>
      <c r="P420" s="184">
        <v>7.3999999999999996E-2</v>
      </c>
      <c r="Q420" s="93"/>
      <c r="R420" s="225" t="s">
        <v>143</v>
      </c>
      <c r="S420" s="225">
        <v>159.15562305288472</v>
      </c>
      <c r="T420" s="225">
        <v>11.517203025429417</v>
      </c>
      <c r="U420" s="225">
        <v>10.938503808708516</v>
      </c>
      <c r="V420" s="225"/>
      <c r="W420" s="225" t="s">
        <v>143</v>
      </c>
      <c r="X420" s="225" t="s">
        <v>143</v>
      </c>
      <c r="Y420" s="225">
        <v>150.18783421934089</v>
      </c>
      <c r="Z420" s="225">
        <v>168.12341188642856</v>
      </c>
      <c r="AA420" s="225">
        <v>9.0830164195424103</v>
      </c>
      <c r="AB420" s="225">
        <v>13.951389631316424</v>
      </c>
      <c r="AC420" s="225">
        <v>8.585216527832209</v>
      </c>
      <c r="AD420" s="225">
        <v>13.291791089584823</v>
      </c>
    </row>
    <row r="421" spans="1:30" x14ac:dyDescent="0.25">
      <c r="A421" s="93" t="s">
        <v>5587</v>
      </c>
      <c r="B421" s="184">
        <v>8.1436077057793349E-2</v>
      </c>
      <c r="C421" s="184">
        <v>0.57005253940455336</v>
      </c>
      <c r="D421" s="184">
        <v>0.22767075306479859</v>
      </c>
      <c r="E421" s="184">
        <v>0.12084063047285463</v>
      </c>
      <c r="F421" s="183">
        <v>0.99999999999999989</v>
      </c>
      <c r="G421" s="187">
        <v>1142</v>
      </c>
      <c r="H421" s="93"/>
      <c r="I421" s="184">
        <v>6.7000000000000004E-2</v>
      </c>
      <c r="J421" s="184">
        <v>9.9000000000000005E-2</v>
      </c>
      <c r="K421" s="184">
        <v>0.54100000000000004</v>
      </c>
      <c r="L421" s="184">
        <v>0.59799999999999998</v>
      </c>
      <c r="M421" s="184">
        <v>0.20399999999999999</v>
      </c>
      <c r="N421" s="184">
        <v>0.253</v>
      </c>
      <c r="O421" s="184">
        <v>0.10299999999999999</v>
      </c>
      <c r="P421" s="184">
        <v>0.14099999999999999</v>
      </c>
      <c r="Q421" s="93"/>
      <c r="R421" s="225">
        <v>5.5561888896962071</v>
      </c>
      <c r="S421" s="225">
        <v>40.398330759848662</v>
      </c>
      <c r="T421" s="225">
        <v>16.189017018577527</v>
      </c>
      <c r="U421" s="225">
        <v>8.606061844261804</v>
      </c>
      <c r="V421" s="225"/>
      <c r="W421" s="225">
        <v>4.4269349905552904</v>
      </c>
      <c r="X421" s="225">
        <v>6.6854427888371237</v>
      </c>
      <c r="Y421" s="225">
        <v>37.294993343130358</v>
      </c>
      <c r="Z421" s="225">
        <v>43.501668176566966</v>
      </c>
      <c r="AA421" s="225">
        <v>14.221176598001273</v>
      </c>
      <c r="AB421" s="225">
        <v>18.156857439153782</v>
      </c>
      <c r="AC421" s="225">
        <v>7.1701724398496616</v>
      </c>
      <c r="AD421" s="225">
        <v>10.041951248673946</v>
      </c>
    </row>
    <row r="422" spans="1:30" x14ac:dyDescent="0.25">
      <c r="A422" s="93" t="s">
        <v>5588</v>
      </c>
      <c r="B422" s="184">
        <v>0.30300632911392406</v>
      </c>
      <c r="C422" s="184">
        <v>0.61392405063291144</v>
      </c>
      <c r="D422" s="184">
        <v>4.1139240506329111E-2</v>
      </c>
      <c r="E422" s="184">
        <v>4.1930379746835444E-2</v>
      </c>
      <c r="F422" s="183">
        <v>1</v>
      </c>
      <c r="G422" s="187">
        <v>1264</v>
      </c>
      <c r="H422" s="93"/>
      <c r="I422" s="184">
        <v>0.27800000000000002</v>
      </c>
      <c r="J422" s="184">
        <v>0.32900000000000001</v>
      </c>
      <c r="K422" s="184">
        <v>0.58699999999999997</v>
      </c>
      <c r="L422" s="184">
        <v>0.64</v>
      </c>
      <c r="M422" s="184">
        <v>3.2000000000000001E-2</v>
      </c>
      <c r="N422" s="184">
        <v>5.3999999999999999E-2</v>
      </c>
      <c r="O422" s="184">
        <v>3.2000000000000001E-2</v>
      </c>
      <c r="P422" s="184">
        <v>5.3999999999999999E-2</v>
      </c>
      <c r="Q422" s="93"/>
      <c r="R422" s="225">
        <v>44.773839309552628</v>
      </c>
      <c r="S422" s="225">
        <v>92.311316594292862</v>
      </c>
      <c r="T422" s="225">
        <v>5.7444600736768816</v>
      </c>
      <c r="U422" s="225">
        <v>6.2859362157671477</v>
      </c>
      <c r="V422" s="225"/>
      <c r="W422" s="225">
        <v>40.289680132268401</v>
      </c>
      <c r="X422" s="225">
        <v>49.257998486836854</v>
      </c>
      <c r="Y422" s="225">
        <v>85.816301631894348</v>
      </c>
      <c r="Z422" s="225">
        <v>98.806331556691376</v>
      </c>
      <c r="AA422" s="225">
        <v>4.1830980399393667</v>
      </c>
      <c r="AB422" s="225">
        <v>7.3058221074143965</v>
      </c>
      <c r="AC422" s="225">
        <v>4.5935943184223511</v>
      </c>
      <c r="AD422" s="225">
        <v>7.9782781131119442</v>
      </c>
    </row>
    <row r="423" spans="1:30" x14ac:dyDescent="0.25">
      <c r="A423" s="93" t="s">
        <v>5589</v>
      </c>
      <c r="B423" s="184" t="s">
        <v>143</v>
      </c>
      <c r="C423" s="184">
        <v>0.56627680311890838</v>
      </c>
      <c r="D423" s="184">
        <v>0.31481481481481483</v>
      </c>
      <c r="E423" s="184">
        <v>0.1189083820662768</v>
      </c>
      <c r="F423" s="183">
        <v>1</v>
      </c>
      <c r="G423" s="187">
        <v>1026</v>
      </c>
      <c r="H423" s="93"/>
      <c r="I423" s="184" t="s">
        <v>143</v>
      </c>
      <c r="J423" s="184" t="s">
        <v>143</v>
      </c>
      <c r="K423" s="184">
        <v>0.53600000000000003</v>
      </c>
      <c r="L423" s="184">
        <v>0.59599999999999997</v>
      </c>
      <c r="M423" s="184">
        <v>0.28699999999999998</v>
      </c>
      <c r="N423" s="184">
        <v>0.34399999999999997</v>
      </c>
      <c r="O423" s="184">
        <v>0.10100000000000001</v>
      </c>
      <c r="P423" s="184">
        <v>0.14000000000000001</v>
      </c>
      <c r="Q423" s="93"/>
      <c r="R423" s="225" t="s">
        <v>143</v>
      </c>
      <c r="S423" s="225">
        <v>35.907125639782194</v>
      </c>
      <c r="T423" s="225">
        <v>19.885063006669277</v>
      </c>
      <c r="U423" s="225">
        <v>7.5480811830417851</v>
      </c>
      <c r="V423" s="225"/>
      <c r="W423" s="225" t="s">
        <v>143</v>
      </c>
      <c r="X423" s="225" t="s">
        <v>143</v>
      </c>
      <c r="Y423" s="225">
        <v>32.987355609567828</v>
      </c>
      <c r="Z423" s="225">
        <v>38.82689566999656</v>
      </c>
      <c r="AA423" s="225">
        <v>17.716451381245342</v>
      </c>
      <c r="AB423" s="225">
        <v>22.053674632093212</v>
      </c>
      <c r="AC423" s="225">
        <v>6.208673707293265</v>
      </c>
      <c r="AD423" s="225">
        <v>8.8874886587903053</v>
      </c>
    </row>
    <row r="424" spans="1:30" x14ac:dyDescent="0.25">
      <c r="A424" s="93" t="s">
        <v>5590</v>
      </c>
      <c r="B424" s="184" t="s">
        <v>143</v>
      </c>
      <c r="C424" s="184">
        <v>0.83924692251991306</v>
      </c>
      <c r="D424" s="184">
        <v>6.0825488776249097E-2</v>
      </c>
      <c r="E424" s="184">
        <v>9.9927588703837805E-2</v>
      </c>
      <c r="F424" s="183">
        <v>0.99999999999999989</v>
      </c>
      <c r="G424" s="187">
        <v>1381</v>
      </c>
      <c r="H424" s="93"/>
      <c r="I424" s="184" t="s">
        <v>143</v>
      </c>
      <c r="J424" s="184" t="s">
        <v>143</v>
      </c>
      <c r="K424" s="184">
        <v>0.81899999999999995</v>
      </c>
      <c r="L424" s="184">
        <v>0.85799999999999998</v>
      </c>
      <c r="M424" s="184">
        <v>4.9000000000000002E-2</v>
      </c>
      <c r="N424" s="184">
        <v>7.4999999999999997E-2</v>
      </c>
      <c r="O424" s="184">
        <v>8.5000000000000006E-2</v>
      </c>
      <c r="P424" s="184">
        <v>0.11700000000000001</v>
      </c>
      <c r="Q424" s="93"/>
      <c r="R424" s="225" t="s">
        <v>143</v>
      </c>
      <c r="S424" s="225">
        <v>156.40298042624278</v>
      </c>
      <c r="T424" s="225">
        <v>12.564764189410926</v>
      </c>
      <c r="U424" s="225">
        <v>18.655383742165462</v>
      </c>
      <c r="V424" s="225"/>
      <c r="W424" s="225" t="s">
        <v>143</v>
      </c>
      <c r="X424" s="225" t="s">
        <v>143</v>
      </c>
      <c r="Y424" s="225">
        <v>147.3984850765427</v>
      </c>
      <c r="Z424" s="225">
        <v>165.40747577594286</v>
      </c>
      <c r="AA424" s="225">
        <v>9.8777449833394453</v>
      </c>
      <c r="AB424" s="225">
        <v>15.251783395482407</v>
      </c>
      <c r="AC424" s="225">
        <v>15.542802362276991</v>
      </c>
      <c r="AD424" s="225">
        <v>21.767965122053933</v>
      </c>
    </row>
    <row r="425" spans="1:30" x14ac:dyDescent="0.25">
      <c r="A425" s="93" t="s">
        <v>5591</v>
      </c>
      <c r="B425" s="184">
        <v>6.0799073537927038E-2</v>
      </c>
      <c r="C425" s="184">
        <v>0.58656629994209608</v>
      </c>
      <c r="D425" s="184">
        <v>0.26751592356687898</v>
      </c>
      <c r="E425" s="184">
        <v>8.5118702953097855E-2</v>
      </c>
      <c r="F425" s="183">
        <v>0.99999999999999989</v>
      </c>
      <c r="G425" s="187">
        <v>1727</v>
      </c>
      <c r="H425" s="93"/>
      <c r="I425" s="184">
        <v>0.05</v>
      </c>
      <c r="J425" s="184">
        <v>7.2999999999999995E-2</v>
      </c>
      <c r="K425" s="184">
        <v>0.56299999999999994</v>
      </c>
      <c r="L425" s="184">
        <v>0.61</v>
      </c>
      <c r="M425" s="184">
        <v>0.247</v>
      </c>
      <c r="N425" s="184">
        <v>0.28899999999999998</v>
      </c>
      <c r="O425" s="184">
        <v>7.2999999999999995E-2</v>
      </c>
      <c r="P425" s="184">
        <v>9.9000000000000005E-2</v>
      </c>
      <c r="Q425" s="93"/>
      <c r="R425" s="225">
        <v>4.5972830690922866</v>
      </c>
      <c r="S425" s="225">
        <v>46.201585773605778</v>
      </c>
      <c r="T425" s="225">
        <v>21.193080105463878</v>
      </c>
      <c r="U425" s="225">
        <v>6.6830534737115963</v>
      </c>
      <c r="V425" s="225"/>
      <c r="W425" s="225">
        <v>3.7179312481238118</v>
      </c>
      <c r="X425" s="225">
        <v>5.4766348900607618</v>
      </c>
      <c r="Y425" s="225">
        <v>43.356415708242729</v>
      </c>
      <c r="Z425" s="225">
        <v>49.046755838968828</v>
      </c>
      <c r="AA425" s="225">
        <v>19.260537117495154</v>
      </c>
      <c r="AB425" s="225">
        <v>23.125623093432601</v>
      </c>
      <c r="AC425" s="225">
        <v>5.6026839115359008</v>
      </c>
      <c r="AD425" s="225">
        <v>7.7634230358872918</v>
      </c>
    </row>
    <row r="426" spans="1:30" x14ac:dyDescent="0.25">
      <c r="A426" s="93" t="s">
        <v>5592</v>
      </c>
      <c r="B426" s="184">
        <v>0.28225806451612906</v>
      </c>
      <c r="C426" s="184">
        <v>0.63205645161290325</v>
      </c>
      <c r="D426" s="184">
        <v>4.6370967741935484E-2</v>
      </c>
      <c r="E426" s="184">
        <v>3.9314516129032258E-2</v>
      </c>
      <c r="F426" s="183">
        <v>1</v>
      </c>
      <c r="G426" s="187">
        <v>1984</v>
      </c>
      <c r="H426" s="93"/>
      <c r="I426" s="184">
        <v>0.26300000000000001</v>
      </c>
      <c r="J426" s="184">
        <v>0.30199999999999999</v>
      </c>
      <c r="K426" s="184">
        <v>0.61099999999999999</v>
      </c>
      <c r="L426" s="184">
        <v>0.65300000000000002</v>
      </c>
      <c r="M426" s="184">
        <v>3.7999999999999999E-2</v>
      </c>
      <c r="N426" s="184">
        <v>5.7000000000000002E-2</v>
      </c>
      <c r="O426" s="184">
        <v>3.2000000000000001E-2</v>
      </c>
      <c r="P426" s="184">
        <v>4.9000000000000002E-2</v>
      </c>
      <c r="Q426" s="93"/>
      <c r="R426" s="225">
        <v>48.316280375675021</v>
      </c>
      <c r="S426" s="225">
        <v>103.74107003103158</v>
      </c>
      <c r="T426" s="225">
        <v>7.4136306262317682</v>
      </c>
      <c r="U426" s="225">
        <v>6.410406699089469</v>
      </c>
      <c r="V426" s="225"/>
      <c r="W426" s="225">
        <v>44.314478802323571</v>
      </c>
      <c r="X426" s="225">
        <v>52.318081949026471</v>
      </c>
      <c r="Y426" s="225">
        <v>97.999138277950991</v>
      </c>
      <c r="Z426" s="225">
        <v>109.48300178411218</v>
      </c>
      <c r="AA426" s="225">
        <v>5.8986987570887521</v>
      </c>
      <c r="AB426" s="225">
        <v>8.9285624953747842</v>
      </c>
      <c r="AC426" s="225">
        <v>4.9877688672479579</v>
      </c>
      <c r="AD426" s="225">
        <v>7.8330445309309802</v>
      </c>
    </row>
    <row r="427" spans="1:30" x14ac:dyDescent="0.25">
      <c r="A427" s="93" t="s">
        <v>5593</v>
      </c>
      <c r="B427" s="184" t="s">
        <v>143</v>
      </c>
      <c r="C427" s="184">
        <v>0.54405286343612336</v>
      </c>
      <c r="D427" s="184">
        <v>0.32863436123348017</v>
      </c>
      <c r="E427" s="184">
        <v>0.12731277533039648</v>
      </c>
      <c r="F427" s="183">
        <v>1</v>
      </c>
      <c r="G427" s="187">
        <v>2270</v>
      </c>
      <c r="H427" s="93"/>
      <c r="I427" s="184" t="s">
        <v>143</v>
      </c>
      <c r="J427" s="184" t="s">
        <v>143</v>
      </c>
      <c r="K427" s="184">
        <v>0.52400000000000002</v>
      </c>
      <c r="L427" s="184">
        <v>0.56399999999999995</v>
      </c>
      <c r="M427" s="184">
        <v>0.31</v>
      </c>
      <c r="N427" s="184">
        <v>0.34799999999999998</v>
      </c>
      <c r="O427" s="184">
        <v>0.114</v>
      </c>
      <c r="P427" s="184">
        <v>0.14199999999999999</v>
      </c>
      <c r="Q427" s="93"/>
      <c r="R427" s="225" t="s">
        <v>143</v>
      </c>
      <c r="S427" s="225">
        <v>56.23200026100303</v>
      </c>
      <c r="T427" s="225">
        <v>34.515415601659853</v>
      </c>
      <c r="U427" s="225">
        <v>13.278681747950976</v>
      </c>
      <c r="V427" s="225"/>
      <c r="W427" s="225" t="s">
        <v>143</v>
      </c>
      <c r="X427" s="225" t="s">
        <v>143</v>
      </c>
      <c r="Y427" s="225">
        <v>53.095783114529901</v>
      </c>
      <c r="Z427" s="225">
        <v>59.368217407476159</v>
      </c>
      <c r="AA427" s="225">
        <v>32.038565267619205</v>
      </c>
      <c r="AB427" s="225">
        <v>36.992265935700502</v>
      </c>
      <c r="AC427" s="225">
        <v>11.747727852304864</v>
      </c>
      <c r="AD427" s="225">
        <v>14.809635643597089</v>
      </c>
    </row>
    <row r="428" spans="1:30" x14ac:dyDescent="0.25">
      <c r="A428" s="93" t="s">
        <v>5594</v>
      </c>
      <c r="B428" s="184" t="s">
        <v>143</v>
      </c>
      <c r="C428" s="184">
        <v>0.8683492496589359</v>
      </c>
      <c r="D428" s="184">
        <v>7.2305593451568895E-2</v>
      </c>
      <c r="E428" s="184">
        <v>5.9345156889495224E-2</v>
      </c>
      <c r="F428" s="183">
        <v>1</v>
      </c>
      <c r="G428" s="187">
        <v>1466</v>
      </c>
      <c r="H428" s="93"/>
      <c r="I428" s="184" t="s">
        <v>143</v>
      </c>
      <c r="J428" s="184" t="s">
        <v>143</v>
      </c>
      <c r="K428" s="184">
        <v>0.85</v>
      </c>
      <c r="L428" s="184">
        <v>0.88500000000000001</v>
      </c>
      <c r="M428" s="184">
        <v>0.06</v>
      </c>
      <c r="N428" s="184">
        <v>8.6999999999999994E-2</v>
      </c>
      <c r="O428" s="184">
        <v>4.8000000000000001E-2</v>
      </c>
      <c r="P428" s="184">
        <v>7.2999999999999995E-2</v>
      </c>
      <c r="Q428" s="93"/>
      <c r="R428" s="225" t="s">
        <v>143</v>
      </c>
      <c r="S428" s="225">
        <v>130.05388874881598</v>
      </c>
      <c r="T428" s="225">
        <v>12.658146207083952</v>
      </c>
      <c r="U428" s="225">
        <v>9.3087004814772545</v>
      </c>
      <c r="V428" s="225"/>
      <c r="W428" s="225" t="s">
        <v>143</v>
      </c>
      <c r="X428" s="225" t="s">
        <v>143</v>
      </c>
      <c r="Y428" s="225">
        <v>122.90949779137148</v>
      </c>
      <c r="Z428" s="225">
        <v>137.19827970626048</v>
      </c>
      <c r="AA428" s="225">
        <v>10.248389229983946</v>
      </c>
      <c r="AB428" s="225">
        <v>15.067903184183958</v>
      </c>
      <c r="AC428" s="225">
        <v>7.3526254855057482</v>
      </c>
      <c r="AD428" s="225">
        <v>11.264775477448762</v>
      </c>
    </row>
    <row r="429" spans="1:30" x14ac:dyDescent="0.25">
      <c r="A429" s="93" t="s">
        <v>5595</v>
      </c>
      <c r="B429" s="184">
        <v>3.9743589743589741E-2</v>
      </c>
      <c r="C429" s="184">
        <v>0.517948717948718</v>
      </c>
      <c r="D429" s="184">
        <v>0.28333333333333333</v>
      </c>
      <c r="E429" s="184">
        <v>0.15897435897435896</v>
      </c>
      <c r="F429" s="183">
        <v>1</v>
      </c>
      <c r="G429" s="187">
        <v>780</v>
      </c>
      <c r="H429" s="93"/>
      <c r="I429" s="184">
        <v>2.8000000000000001E-2</v>
      </c>
      <c r="J429" s="184">
        <v>5.6000000000000001E-2</v>
      </c>
      <c r="K429" s="184">
        <v>0.48299999999999998</v>
      </c>
      <c r="L429" s="184">
        <v>0.55300000000000005</v>
      </c>
      <c r="M429" s="184">
        <v>0.253</v>
      </c>
      <c r="N429" s="184">
        <v>0.316</v>
      </c>
      <c r="O429" s="184">
        <v>0.13500000000000001</v>
      </c>
      <c r="P429" s="184">
        <v>0.186</v>
      </c>
      <c r="Q429" s="93"/>
      <c r="R429" s="225">
        <v>2.7805828512691275</v>
      </c>
      <c r="S429" s="225">
        <v>35.869920672305973</v>
      </c>
      <c r="T429" s="225">
        <v>20.097780821514807</v>
      </c>
      <c r="U429" s="225">
        <v>9.9164824607163951</v>
      </c>
      <c r="V429" s="225"/>
      <c r="W429" s="225">
        <v>1.8017443025563089</v>
      </c>
      <c r="X429" s="225">
        <v>3.7594213999819459</v>
      </c>
      <c r="Y429" s="225">
        <v>32.372113974580969</v>
      </c>
      <c r="Z429" s="225">
        <v>39.367727370030977</v>
      </c>
      <c r="AA429" s="225">
        <v>17.448011667361367</v>
      </c>
      <c r="AB429" s="225">
        <v>22.747549975668246</v>
      </c>
      <c r="AC429" s="225">
        <v>8.1710506898642148</v>
      </c>
      <c r="AD429" s="225">
        <v>11.661914231568575</v>
      </c>
    </row>
    <row r="430" spans="1:30" x14ac:dyDescent="0.25">
      <c r="A430" s="93" t="s">
        <v>5596</v>
      </c>
      <c r="B430" s="184">
        <v>0.21440972222222221</v>
      </c>
      <c r="C430" s="184">
        <v>0.65017361111111116</v>
      </c>
      <c r="D430" s="184">
        <v>5.2083333333333336E-2</v>
      </c>
      <c r="E430" s="184">
        <v>8.3333333333333329E-2</v>
      </c>
      <c r="F430" s="183">
        <v>1</v>
      </c>
      <c r="G430" s="187">
        <v>1152</v>
      </c>
      <c r="H430" s="93"/>
      <c r="I430" s="184">
        <v>0.192</v>
      </c>
      <c r="J430" s="184">
        <v>0.23899999999999999</v>
      </c>
      <c r="K430" s="184">
        <v>0.622</v>
      </c>
      <c r="L430" s="184">
        <v>0.67700000000000005</v>
      </c>
      <c r="M430" s="184">
        <v>4.1000000000000002E-2</v>
      </c>
      <c r="N430" s="184">
        <v>6.6000000000000003E-2</v>
      </c>
      <c r="O430" s="184">
        <v>6.9000000000000006E-2</v>
      </c>
      <c r="P430" s="184">
        <v>0.10100000000000001</v>
      </c>
      <c r="Q430" s="93"/>
      <c r="R430" s="225">
        <v>36.385146276200771</v>
      </c>
      <c r="S430" s="225">
        <v>94.204522874108051</v>
      </c>
      <c r="T430" s="225">
        <v>10.156272895867517</v>
      </c>
      <c r="U430" s="225">
        <v>11.82414978878152</v>
      </c>
      <c r="V430" s="225"/>
      <c r="W430" s="225">
        <v>31.847488698059255</v>
      </c>
      <c r="X430" s="225">
        <v>40.922803854342291</v>
      </c>
      <c r="Y430" s="225">
        <v>87.457892506515833</v>
      </c>
      <c r="Z430" s="225">
        <v>100.95115324170027</v>
      </c>
      <c r="AA430" s="225">
        <v>7.5863812778989823</v>
      </c>
      <c r="AB430" s="225">
        <v>12.72616451383605</v>
      </c>
      <c r="AC430" s="225">
        <v>9.4588272094267563</v>
      </c>
      <c r="AD430" s="225">
        <v>14.189472368136284</v>
      </c>
    </row>
    <row r="431" spans="1:30" x14ac:dyDescent="0.25">
      <c r="A431" s="93" t="s">
        <v>5597</v>
      </c>
      <c r="B431" s="184" t="s">
        <v>143</v>
      </c>
      <c r="C431" s="184">
        <v>0.45301681503461921</v>
      </c>
      <c r="D431" s="184">
        <v>0.36498516320474778</v>
      </c>
      <c r="E431" s="184">
        <v>0.18199802176063304</v>
      </c>
      <c r="F431" s="183">
        <v>1</v>
      </c>
      <c r="G431" s="187">
        <v>1011</v>
      </c>
      <c r="H431" s="93"/>
      <c r="I431" s="184" t="s">
        <v>143</v>
      </c>
      <c r="J431" s="184" t="s">
        <v>143</v>
      </c>
      <c r="K431" s="184">
        <v>0.42299999999999999</v>
      </c>
      <c r="L431" s="184">
        <v>0.48399999999999999</v>
      </c>
      <c r="M431" s="184">
        <v>0.33600000000000002</v>
      </c>
      <c r="N431" s="184">
        <v>0.39500000000000002</v>
      </c>
      <c r="O431" s="184">
        <v>0.159</v>
      </c>
      <c r="P431" s="184">
        <v>0.20699999999999999</v>
      </c>
      <c r="Q431" s="93"/>
      <c r="R431" s="225" t="s">
        <v>143</v>
      </c>
      <c r="S431" s="225">
        <v>41.458056970640456</v>
      </c>
      <c r="T431" s="225">
        <v>35.348394008132203</v>
      </c>
      <c r="U431" s="225">
        <v>16.11099156033595</v>
      </c>
      <c r="V431" s="225"/>
      <c r="W431" s="225" t="s">
        <v>143</v>
      </c>
      <c r="X431" s="225" t="s">
        <v>143</v>
      </c>
      <c r="Y431" s="225">
        <v>37.661129717846308</v>
      </c>
      <c r="Z431" s="225">
        <v>45.254984223434604</v>
      </c>
      <c r="AA431" s="225">
        <v>31.741672784404699</v>
      </c>
      <c r="AB431" s="225">
        <v>38.955115231859708</v>
      </c>
      <c r="AC431" s="225">
        <v>13.783064171309999</v>
      </c>
      <c r="AD431" s="225">
        <v>18.438918949361902</v>
      </c>
    </row>
    <row r="432" spans="1:30" x14ac:dyDescent="0.25">
      <c r="A432" s="93" t="s">
        <v>5598</v>
      </c>
      <c r="B432" s="184" t="s">
        <v>143</v>
      </c>
      <c r="C432" s="184">
        <v>0.78838951310861427</v>
      </c>
      <c r="D432" s="184">
        <v>8.7078651685393263E-2</v>
      </c>
      <c r="E432" s="184">
        <v>0.12453183520599251</v>
      </c>
      <c r="F432" s="183">
        <v>1</v>
      </c>
      <c r="G432" s="187">
        <v>1068</v>
      </c>
      <c r="H432" s="93"/>
      <c r="I432" s="184" t="s">
        <v>143</v>
      </c>
      <c r="J432" s="184" t="s">
        <v>143</v>
      </c>
      <c r="K432" s="184">
        <v>0.76300000000000001</v>
      </c>
      <c r="L432" s="184">
        <v>0.81200000000000006</v>
      </c>
      <c r="M432" s="184">
        <v>7.1999999999999995E-2</v>
      </c>
      <c r="N432" s="184">
        <v>0.106</v>
      </c>
      <c r="O432" s="184">
        <v>0.106</v>
      </c>
      <c r="P432" s="184">
        <v>0.14599999999999999</v>
      </c>
      <c r="Q432" s="93"/>
      <c r="R432" s="225" t="s">
        <v>143</v>
      </c>
      <c r="S432" s="225">
        <v>161.01164283622401</v>
      </c>
      <c r="T432" s="225">
        <v>20.936510004267781</v>
      </c>
      <c r="U432" s="225">
        <v>26.297611620681749</v>
      </c>
      <c r="V432" s="225"/>
      <c r="W432" s="225" t="s">
        <v>143</v>
      </c>
      <c r="X432" s="225" t="s">
        <v>143</v>
      </c>
      <c r="Y432" s="225">
        <v>150.13594064450172</v>
      </c>
      <c r="Z432" s="225">
        <v>171.88734502794631</v>
      </c>
      <c r="AA432" s="225">
        <v>16.681320696257249</v>
      </c>
      <c r="AB432" s="225">
        <v>25.191699312278313</v>
      </c>
      <c r="AC432" s="225">
        <v>21.828239063332319</v>
      </c>
      <c r="AD432" s="225">
        <v>30.76698417803118</v>
      </c>
    </row>
    <row r="433" spans="1:30" x14ac:dyDescent="0.25">
      <c r="A433" s="93" t="s">
        <v>5599</v>
      </c>
      <c r="B433" s="184">
        <v>6.5853658536585369E-2</v>
      </c>
      <c r="C433" s="184">
        <v>0.57154471544715446</v>
      </c>
      <c r="D433" s="184">
        <v>0.2016260162601626</v>
      </c>
      <c r="E433" s="184">
        <v>0.16097560975609757</v>
      </c>
      <c r="F433" s="183">
        <v>1</v>
      </c>
      <c r="G433" s="187">
        <v>1230</v>
      </c>
      <c r="H433" s="93"/>
      <c r="I433" s="184">
        <v>5.2999999999999999E-2</v>
      </c>
      <c r="J433" s="184">
        <v>8.1000000000000003E-2</v>
      </c>
      <c r="K433" s="184">
        <v>0.54400000000000004</v>
      </c>
      <c r="L433" s="184">
        <v>0.59899999999999998</v>
      </c>
      <c r="M433" s="184">
        <v>0.18</v>
      </c>
      <c r="N433" s="184">
        <v>0.22500000000000001</v>
      </c>
      <c r="O433" s="184">
        <v>0.14099999999999999</v>
      </c>
      <c r="P433" s="184">
        <v>0.183</v>
      </c>
      <c r="Q433" s="93"/>
      <c r="R433" s="225">
        <v>4.7692382076415347</v>
      </c>
      <c r="S433" s="225">
        <v>41.382457331603717</v>
      </c>
      <c r="T433" s="225">
        <v>14.811746459456987</v>
      </c>
      <c r="U433" s="225">
        <v>11.662303062243137</v>
      </c>
      <c r="V433" s="225"/>
      <c r="W433" s="225">
        <v>3.7306041090884894</v>
      </c>
      <c r="X433" s="225">
        <v>5.8078723061945805</v>
      </c>
      <c r="Y433" s="225">
        <v>38.323350211971025</v>
      </c>
      <c r="Z433" s="225">
        <v>44.44156445123641</v>
      </c>
      <c r="AA433" s="225">
        <v>12.968274651640241</v>
      </c>
      <c r="AB433" s="225">
        <v>16.655218267273735</v>
      </c>
      <c r="AC433" s="225">
        <v>10.037847635655179</v>
      </c>
      <c r="AD433" s="225">
        <v>13.286758488831094</v>
      </c>
    </row>
    <row r="434" spans="1:30" x14ac:dyDescent="0.25">
      <c r="A434" s="93" t="s">
        <v>5600</v>
      </c>
      <c r="B434" s="184">
        <v>0.2608695652173913</v>
      </c>
      <c r="C434" s="184">
        <v>0.64198369565217395</v>
      </c>
      <c r="D434" s="184">
        <v>3.5326086956521736E-2</v>
      </c>
      <c r="E434" s="184">
        <v>6.182065217391304E-2</v>
      </c>
      <c r="F434" s="183">
        <v>1</v>
      </c>
      <c r="G434" s="187">
        <v>1472</v>
      </c>
      <c r="H434" s="93"/>
      <c r="I434" s="184">
        <v>0.23899999999999999</v>
      </c>
      <c r="J434" s="184">
        <v>0.28399999999999997</v>
      </c>
      <c r="K434" s="184">
        <v>0.61699999999999999</v>
      </c>
      <c r="L434" s="184">
        <v>0.66600000000000004</v>
      </c>
      <c r="M434" s="184">
        <v>2.7E-2</v>
      </c>
      <c r="N434" s="184">
        <v>4.5999999999999999E-2</v>
      </c>
      <c r="O434" s="184">
        <v>5.0999999999999997E-2</v>
      </c>
      <c r="P434" s="184">
        <v>7.4999999999999997E-2</v>
      </c>
      <c r="Q434" s="93"/>
      <c r="R434" s="225">
        <v>43.408781204748983</v>
      </c>
      <c r="S434" s="225">
        <v>101.60279971314019</v>
      </c>
      <c r="T434" s="225">
        <v>5.4275968329090745</v>
      </c>
      <c r="U434" s="225">
        <v>9.7200459865571123</v>
      </c>
      <c r="V434" s="225"/>
      <c r="W434" s="225">
        <v>39.066998828849115</v>
      </c>
      <c r="X434" s="225">
        <v>47.750563580648851</v>
      </c>
      <c r="Y434" s="225">
        <v>95.124726642554037</v>
      </c>
      <c r="Z434" s="225">
        <v>108.08087278372633</v>
      </c>
      <c r="AA434" s="225">
        <v>3.9523592090684874</v>
      </c>
      <c r="AB434" s="225">
        <v>6.9028344567496616</v>
      </c>
      <c r="AC434" s="225">
        <v>7.7229281298473911</v>
      </c>
      <c r="AD434" s="225">
        <v>11.717163843266833</v>
      </c>
    </row>
    <row r="435" spans="1:30" x14ac:dyDescent="0.25">
      <c r="A435" s="93" t="s">
        <v>5601</v>
      </c>
      <c r="B435" s="184" t="s">
        <v>143</v>
      </c>
      <c r="C435" s="184">
        <v>0.4755341144038594</v>
      </c>
      <c r="D435" s="184">
        <v>0.35354927636113026</v>
      </c>
      <c r="E435" s="184">
        <v>0.17091660923501034</v>
      </c>
      <c r="F435" s="183">
        <v>1</v>
      </c>
      <c r="G435" s="187">
        <v>1451</v>
      </c>
      <c r="H435" s="93"/>
      <c r="I435" s="184" t="s">
        <v>143</v>
      </c>
      <c r="J435" s="184" t="s">
        <v>143</v>
      </c>
      <c r="K435" s="184">
        <v>0.45</v>
      </c>
      <c r="L435" s="184">
        <v>0.501</v>
      </c>
      <c r="M435" s="184">
        <v>0.32900000000000001</v>
      </c>
      <c r="N435" s="184">
        <v>0.379</v>
      </c>
      <c r="O435" s="184">
        <v>0.152</v>
      </c>
      <c r="P435" s="184">
        <v>0.191</v>
      </c>
      <c r="Q435" s="93"/>
      <c r="R435" s="225" t="s">
        <v>143</v>
      </c>
      <c r="S435" s="225">
        <v>41.161916711726036</v>
      </c>
      <c r="T435" s="225">
        <v>30.784332920155446</v>
      </c>
      <c r="U435" s="225">
        <v>14.863564685476987</v>
      </c>
      <c r="V435" s="225"/>
      <c r="W435" s="225" t="s">
        <v>143</v>
      </c>
      <c r="X435" s="225" t="s">
        <v>143</v>
      </c>
      <c r="Y435" s="225">
        <v>38.090582230257247</v>
      </c>
      <c r="Z435" s="225">
        <v>44.233251193194825</v>
      </c>
      <c r="AA435" s="225">
        <v>28.120376377319424</v>
      </c>
      <c r="AB435" s="225">
        <v>33.448289462991468</v>
      </c>
      <c r="AC435" s="225">
        <v>13.013643574800486</v>
      </c>
      <c r="AD435" s="225">
        <v>16.713485796153488</v>
      </c>
    </row>
    <row r="436" spans="1:30" x14ac:dyDescent="0.25">
      <c r="A436" s="93" t="s">
        <v>5602</v>
      </c>
      <c r="B436" s="184" t="s">
        <v>143</v>
      </c>
      <c r="C436" s="184">
        <v>0.78204081632653066</v>
      </c>
      <c r="D436" s="184">
        <v>5.3061224489795916E-2</v>
      </c>
      <c r="E436" s="184">
        <v>0.16489795918367348</v>
      </c>
      <c r="F436" s="183">
        <v>1</v>
      </c>
      <c r="G436" s="187">
        <v>1225</v>
      </c>
      <c r="H436" s="93"/>
      <c r="I436" s="184" t="s">
        <v>143</v>
      </c>
      <c r="J436" s="184" t="s">
        <v>143</v>
      </c>
      <c r="K436" s="184">
        <v>0.75800000000000001</v>
      </c>
      <c r="L436" s="184">
        <v>0.80400000000000005</v>
      </c>
      <c r="M436" s="184">
        <v>4.2000000000000003E-2</v>
      </c>
      <c r="N436" s="184">
        <v>6.7000000000000004E-2</v>
      </c>
      <c r="O436" s="184">
        <v>0.14499999999999999</v>
      </c>
      <c r="P436" s="184">
        <v>0.187</v>
      </c>
      <c r="Q436" s="93"/>
      <c r="R436" s="225" t="s">
        <v>143</v>
      </c>
      <c r="S436" s="225">
        <v>124.82975249489297</v>
      </c>
      <c r="T436" s="225">
        <v>9.8669152063406091</v>
      </c>
      <c r="U436" s="225">
        <v>26.227383172961449</v>
      </c>
      <c r="V436" s="225"/>
      <c r="W436" s="225" t="s">
        <v>143</v>
      </c>
      <c r="X436" s="225" t="s">
        <v>143</v>
      </c>
      <c r="Y436" s="225">
        <v>116.92494266699136</v>
      </c>
      <c r="Z436" s="225">
        <v>132.7345623227946</v>
      </c>
      <c r="AA436" s="225">
        <v>7.4681883970285519</v>
      </c>
      <c r="AB436" s="225">
        <v>12.265642015652666</v>
      </c>
      <c r="AC436" s="225">
        <v>22.610492781542984</v>
      </c>
      <c r="AD436" s="225">
        <v>29.844273564379915</v>
      </c>
    </row>
    <row r="437" spans="1:30" x14ac:dyDescent="0.25">
      <c r="A437" s="93" t="s">
        <v>5603</v>
      </c>
      <c r="B437" s="184">
        <v>4.8305084745762714E-2</v>
      </c>
      <c r="C437" s="184">
        <v>0.51271186440677963</v>
      </c>
      <c r="D437" s="184">
        <v>0.21610169491525424</v>
      </c>
      <c r="E437" s="184">
        <v>0.2228813559322034</v>
      </c>
      <c r="F437" s="183">
        <v>0.99999999999999989</v>
      </c>
      <c r="G437" s="187">
        <v>1180</v>
      </c>
      <c r="H437" s="93"/>
      <c r="I437" s="184">
        <v>3.6999999999999998E-2</v>
      </c>
      <c r="J437" s="184">
        <v>6.2E-2</v>
      </c>
      <c r="K437" s="184">
        <v>0.48399999999999999</v>
      </c>
      <c r="L437" s="184">
        <v>0.54100000000000004</v>
      </c>
      <c r="M437" s="184">
        <v>0.19400000000000001</v>
      </c>
      <c r="N437" s="184">
        <v>0.24</v>
      </c>
      <c r="O437" s="184">
        <v>0.2</v>
      </c>
      <c r="P437" s="184">
        <v>0.248</v>
      </c>
      <c r="Q437" s="93"/>
      <c r="R437" s="225">
        <v>3.3077684522797757</v>
      </c>
      <c r="S437" s="225">
        <v>36.76121058735356</v>
      </c>
      <c r="T437" s="225">
        <v>15.259101427181102</v>
      </c>
      <c r="U437" s="225">
        <v>15.64340233966818</v>
      </c>
      <c r="V437" s="225"/>
      <c r="W437" s="225">
        <v>2.4490441687139652</v>
      </c>
      <c r="X437" s="225">
        <v>4.1664927358455861</v>
      </c>
      <c r="Y437" s="225">
        <v>33.831881333086748</v>
      </c>
      <c r="Z437" s="225">
        <v>39.690539841620371</v>
      </c>
      <c r="AA437" s="225">
        <v>13.386199912309857</v>
      </c>
      <c r="AB437" s="225">
        <v>17.132002942052345</v>
      </c>
      <c r="AC437" s="225">
        <v>13.7527598564589</v>
      </c>
      <c r="AD437" s="225">
        <v>17.534044822877458</v>
      </c>
    </row>
    <row r="438" spans="1:30" x14ac:dyDescent="0.25">
      <c r="A438" s="93" t="s">
        <v>5604</v>
      </c>
      <c r="B438" s="184">
        <v>0.30264741275571599</v>
      </c>
      <c r="C438" s="184">
        <v>0.55595667870036103</v>
      </c>
      <c r="D438" s="184">
        <v>3.6702767749699154E-2</v>
      </c>
      <c r="E438" s="184">
        <v>0.10469314079422383</v>
      </c>
      <c r="F438" s="183">
        <v>1</v>
      </c>
      <c r="G438" s="187">
        <v>1662</v>
      </c>
      <c r="H438" s="93"/>
      <c r="I438" s="184">
        <v>0.28100000000000003</v>
      </c>
      <c r="J438" s="184">
        <v>0.32500000000000001</v>
      </c>
      <c r="K438" s="184">
        <v>0.53200000000000003</v>
      </c>
      <c r="L438" s="184">
        <v>0.57999999999999996</v>
      </c>
      <c r="M438" s="184">
        <v>2.9000000000000001E-2</v>
      </c>
      <c r="N438" s="184">
        <v>4.7E-2</v>
      </c>
      <c r="O438" s="184">
        <v>9.0999999999999998E-2</v>
      </c>
      <c r="P438" s="184">
        <v>0.12</v>
      </c>
      <c r="Q438" s="93"/>
      <c r="R438" s="225">
        <v>54.739301791635526</v>
      </c>
      <c r="S438" s="225">
        <v>96.53057603197766</v>
      </c>
      <c r="T438" s="225">
        <v>6.3612266537911308</v>
      </c>
      <c r="U438" s="225">
        <v>17.786982335486556</v>
      </c>
      <c r="V438" s="225"/>
      <c r="W438" s="225">
        <v>49.955520319374223</v>
      </c>
      <c r="X438" s="225">
        <v>59.523083263896829</v>
      </c>
      <c r="Y438" s="225">
        <v>90.306355332640777</v>
      </c>
      <c r="Z438" s="225">
        <v>102.75479673131454</v>
      </c>
      <c r="AA438" s="225">
        <v>4.7648622917282415</v>
      </c>
      <c r="AB438" s="225">
        <v>7.9575910158540202</v>
      </c>
      <c r="AC438" s="225">
        <v>15.144064139584401</v>
      </c>
      <c r="AD438" s="225">
        <v>20.429900531388711</v>
      </c>
    </row>
    <row r="439" spans="1:30" x14ac:dyDescent="0.25">
      <c r="A439" s="93" t="s">
        <v>5605</v>
      </c>
      <c r="B439" s="184" t="s">
        <v>143</v>
      </c>
      <c r="C439" s="184">
        <v>0.54224598930481283</v>
      </c>
      <c r="D439" s="184">
        <v>0.30802139037433157</v>
      </c>
      <c r="E439" s="184">
        <v>0.1497326203208556</v>
      </c>
      <c r="F439" s="183">
        <v>1</v>
      </c>
      <c r="G439" s="187">
        <v>935</v>
      </c>
      <c r="H439" s="93"/>
      <c r="I439" s="184" t="s">
        <v>143</v>
      </c>
      <c r="J439" s="184" t="s">
        <v>143</v>
      </c>
      <c r="K439" s="184">
        <v>0.51</v>
      </c>
      <c r="L439" s="184">
        <v>0.57399999999999995</v>
      </c>
      <c r="M439" s="184">
        <v>0.27900000000000003</v>
      </c>
      <c r="N439" s="184">
        <v>0.33800000000000002</v>
      </c>
      <c r="O439" s="184">
        <v>0.128</v>
      </c>
      <c r="P439" s="184">
        <v>0.17399999999999999</v>
      </c>
      <c r="Q439" s="93"/>
      <c r="R439" s="225" t="s">
        <v>143</v>
      </c>
      <c r="S439" s="225">
        <v>31.19313439778108</v>
      </c>
      <c r="T439" s="225">
        <v>17.847096163042465</v>
      </c>
      <c r="U439" s="225">
        <v>8.4997615453340565</v>
      </c>
      <c r="V439" s="225"/>
      <c r="W439" s="225" t="s">
        <v>143</v>
      </c>
      <c r="X439" s="225" t="s">
        <v>143</v>
      </c>
      <c r="Y439" s="225">
        <v>28.477876359227459</v>
      </c>
      <c r="Z439" s="225">
        <v>33.908392436334701</v>
      </c>
      <c r="AA439" s="225">
        <v>15.785861718551095</v>
      </c>
      <c r="AB439" s="225">
        <v>19.908330607533838</v>
      </c>
      <c r="AC439" s="225">
        <v>7.0917740570275427</v>
      </c>
      <c r="AD439" s="225">
        <v>9.9077490336405702</v>
      </c>
    </row>
    <row r="440" spans="1:30" x14ac:dyDescent="0.25">
      <c r="A440" s="93" t="s">
        <v>5606</v>
      </c>
      <c r="B440" s="184" t="s">
        <v>143</v>
      </c>
      <c r="C440" s="184">
        <v>0.77411764705882358</v>
      </c>
      <c r="D440" s="184">
        <v>6.431372549019608E-2</v>
      </c>
      <c r="E440" s="184">
        <v>0.16156862745098038</v>
      </c>
      <c r="F440" s="183">
        <v>1</v>
      </c>
      <c r="G440" s="187">
        <v>1275</v>
      </c>
      <c r="H440" s="93"/>
      <c r="I440" s="184" t="s">
        <v>143</v>
      </c>
      <c r="J440" s="184" t="s">
        <v>143</v>
      </c>
      <c r="K440" s="184">
        <v>0.75</v>
      </c>
      <c r="L440" s="184">
        <v>0.79600000000000004</v>
      </c>
      <c r="M440" s="184">
        <v>5.1999999999999998E-2</v>
      </c>
      <c r="N440" s="184">
        <v>7.9000000000000001E-2</v>
      </c>
      <c r="O440" s="184">
        <v>0.14199999999999999</v>
      </c>
      <c r="P440" s="184">
        <v>0.183</v>
      </c>
      <c r="Q440" s="93"/>
      <c r="R440" s="225" t="s">
        <v>143</v>
      </c>
      <c r="S440" s="225">
        <v>129.99140839788447</v>
      </c>
      <c r="T440" s="225">
        <v>12.916086102548228</v>
      </c>
      <c r="U440" s="225">
        <v>26.93199755506518</v>
      </c>
      <c r="V440" s="225"/>
      <c r="W440" s="225" t="s">
        <v>143</v>
      </c>
      <c r="X440" s="225" t="s">
        <v>143</v>
      </c>
      <c r="Y440" s="225">
        <v>121.88157104698362</v>
      </c>
      <c r="Z440" s="225">
        <v>138.10124574878532</v>
      </c>
      <c r="AA440" s="225">
        <v>10.120453628079932</v>
      </c>
      <c r="AB440" s="225">
        <v>15.711718577016523</v>
      </c>
      <c r="AC440" s="225">
        <v>23.254172834927914</v>
      </c>
      <c r="AD440" s="225">
        <v>30.609822275202447</v>
      </c>
    </row>
    <row r="441" spans="1:30" x14ac:dyDescent="0.25">
      <c r="A441" s="93" t="s">
        <v>5607</v>
      </c>
      <c r="B441" s="184">
        <v>7.0356472795497185E-2</v>
      </c>
      <c r="C441" s="184">
        <v>0.47654784240150094</v>
      </c>
      <c r="D441" s="184">
        <v>0.25140712945590993</v>
      </c>
      <c r="E441" s="184">
        <v>0.20168855534709193</v>
      </c>
      <c r="F441" s="183">
        <v>1</v>
      </c>
      <c r="G441" s="187">
        <v>1066</v>
      </c>
      <c r="H441" s="93"/>
      <c r="I441" s="184">
        <v>5.6000000000000001E-2</v>
      </c>
      <c r="J441" s="184">
        <v>8.6999999999999994E-2</v>
      </c>
      <c r="K441" s="184">
        <v>0.44700000000000001</v>
      </c>
      <c r="L441" s="184">
        <v>0.50700000000000001</v>
      </c>
      <c r="M441" s="184">
        <v>0.22600000000000001</v>
      </c>
      <c r="N441" s="184">
        <v>0.27800000000000002</v>
      </c>
      <c r="O441" s="184">
        <v>0.17899999999999999</v>
      </c>
      <c r="P441" s="184">
        <v>0.22700000000000001</v>
      </c>
      <c r="Q441" s="93"/>
      <c r="R441" s="225">
        <v>5.186742707100187</v>
      </c>
      <c r="S441" s="225">
        <v>34.735473590453552</v>
      </c>
      <c r="T441" s="225">
        <v>17.70139837357987</v>
      </c>
      <c r="U441" s="225">
        <v>14.712407598790504</v>
      </c>
      <c r="V441" s="225"/>
      <c r="W441" s="225">
        <v>4.0128723262208315</v>
      </c>
      <c r="X441" s="225">
        <v>6.3606130879795426</v>
      </c>
      <c r="Y441" s="225">
        <v>31.714844227835787</v>
      </c>
      <c r="Z441" s="225">
        <v>37.75610295307132</v>
      </c>
      <c r="AA441" s="225">
        <v>15.582079770022609</v>
      </c>
      <c r="AB441" s="225">
        <v>19.820716977137131</v>
      </c>
      <c r="AC441" s="225">
        <v>12.745786973128434</v>
      </c>
      <c r="AD441" s="225">
        <v>16.679028224452576</v>
      </c>
    </row>
    <row r="442" spans="1:30" x14ac:dyDescent="0.25">
      <c r="A442" s="93" t="s">
        <v>5608</v>
      </c>
      <c r="B442" s="184">
        <v>0.26196692776327241</v>
      </c>
      <c r="C442" s="184">
        <v>0.60487380330722362</v>
      </c>
      <c r="D442" s="184">
        <v>5.2219321148825062E-2</v>
      </c>
      <c r="E442" s="184">
        <v>8.0939947780678853E-2</v>
      </c>
      <c r="F442" s="183">
        <v>0.99999999999999989</v>
      </c>
      <c r="G442" s="187">
        <v>1149</v>
      </c>
      <c r="H442" s="93"/>
      <c r="I442" s="184">
        <v>0.23699999999999999</v>
      </c>
      <c r="J442" s="184">
        <v>0.28799999999999998</v>
      </c>
      <c r="K442" s="184">
        <v>0.57599999999999996</v>
      </c>
      <c r="L442" s="184">
        <v>0.63300000000000001</v>
      </c>
      <c r="M442" s="184">
        <v>4.1000000000000002E-2</v>
      </c>
      <c r="N442" s="184">
        <v>6.7000000000000004E-2</v>
      </c>
      <c r="O442" s="184">
        <v>6.7000000000000004E-2</v>
      </c>
      <c r="P442" s="184">
        <v>9.8000000000000004E-2</v>
      </c>
      <c r="Q442" s="93"/>
      <c r="R442" s="225">
        <v>41.410061136890462</v>
      </c>
      <c r="S442" s="225">
        <v>89.956734792098771</v>
      </c>
      <c r="T442" s="225">
        <v>7.0080754724217389</v>
      </c>
      <c r="U442" s="225">
        <v>11.791468748961101</v>
      </c>
      <c r="V442" s="225"/>
      <c r="W442" s="225">
        <v>36.731862099463825</v>
      </c>
      <c r="X442" s="225">
        <v>46.088260174317099</v>
      </c>
      <c r="Y442" s="225">
        <v>83.268718039369617</v>
      </c>
      <c r="Z442" s="225">
        <v>96.644751544827926</v>
      </c>
      <c r="AA442" s="225">
        <v>5.2347877123030067</v>
      </c>
      <c r="AB442" s="225">
        <v>8.7813632325404711</v>
      </c>
      <c r="AC442" s="225">
        <v>9.3949407824522737</v>
      </c>
      <c r="AD442" s="225">
        <v>14.187996715469929</v>
      </c>
    </row>
    <row r="443" spans="1:30" x14ac:dyDescent="0.25">
      <c r="A443" s="93" t="s">
        <v>5609</v>
      </c>
      <c r="B443" s="184" t="s">
        <v>143</v>
      </c>
      <c r="C443" s="184">
        <v>0.39613899613899611</v>
      </c>
      <c r="D443" s="184">
        <v>0.40926640926640928</v>
      </c>
      <c r="E443" s="184">
        <v>0.19459459459459461</v>
      </c>
      <c r="F443" s="183">
        <v>1</v>
      </c>
      <c r="G443" s="187">
        <v>1295</v>
      </c>
      <c r="H443" s="93"/>
      <c r="I443" s="184" t="s">
        <v>143</v>
      </c>
      <c r="J443" s="184" t="s">
        <v>143</v>
      </c>
      <c r="K443" s="184">
        <v>0.37</v>
      </c>
      <c r="L443" s="184">
        <v>0.42299999999999999</v>
      </c>
      <c r="M443" s="184">
        <v>0.38300000000000001</v>
      </c>
      <c r="N443" s="184">
        <v>0.436</v>
      </c>
      <c r="O443" s="184">
        <v>0.17399999999999999</v>
      </c>
      <c r="P443" s="184">
        <v>0.217</v>
      </c>
      <c r="Q443" s="93"/>
      <c r="R443" s="225" t="s">
        <v>143</v>
      </c>
      <c r="S443" s="225">
        <v>35.389095720558828</v>
      </c>
      <c r="T443" s="225">
        <v>35.225156264366824</v>
      </c>
      <c r="U443" s="225">
        <v>17.191728353254341</v>
      </c>
      <c r="V443" s="225"/>
      <c r="W443" s="225" t="s">
        <v>143</v>
      </c>
      <c r="X443" s="225" t="s">
        <v>143</v>
      </c>
      <c r="Y443" s="225">
        <v>32.326660899107551</v>
      </c>
      <c r="Z443" s="225">
        <v>38.451530542010104</v>
      </c>
      <c r="AA443" s="225">
        <v>32.226193559233231</v>
      </c>
      <c r="AB443" s="225">
        <v>38.224118969500417</v>
      </c>
      <c r="AC443" s="225">
        <v>15.069093254516856</v>
      </c>
      <c r="AD443" s="225">
        <v>19.314363451991827</v>
      </c>
    </row>
    <row r="444" spans="1:30" x14ac:dyDescent="0.25">
      <c r="A444" s="93" t="s">
        <v>5610</v>
      </c>
      <c r="B444" s="184" t="s">
        <v>143</v>
      </c>
      <c r="C444" s="184">
        <v>0.7743517869656622</v>
      </c>
      <c r="D444" s="184">
        <v>0.102312543798178</v>
      </c>
      <c r="E444" s="184">
        <v>0.12333566923615978</v>
      </c>
      <c r="F444" s="183">
        <v>1</v>
      </c>
      <c r="G444" s="187">
        <v>1427</v>
      </c>
      <c r="H444" s="93"/>
      <c r="I444" s="184" t="s">
        <v>143</v>
      </c>
      <c r="J444" s="184" t="s">
        <v>143</v>
      </c>
      <c r="K444" s="184">
        <v>0.752</v>
      </c>
      <c r="L444" s="184">
        <v>0.79500000000000004</v>
      </c>
      <c r="M444" s="184">
        <v>8.7999999999999995E-2</v>
      </c>
      <c r="N444" s="184">
        <v>0.11899999999999999</v>
      </c>
      <c r="O444" s="184">
        <v>0.107</v>
      </c>
      <c r="P444" s="184">
        <v>0.14099999999999999</v>
      </c>
      <c r="Q444" s="93"/>
      <c r="R444" s="225" t="s">
        <v>143</v>
      </c>
      <c r="S444" s="225">
        <v>169.40312295056953</v>
      </c>
      <c r="T444" s="225">
        <v>23.641379826927615</v>
      </c>
      <c r="U444" s="225">
        <v>27.45535162615726</v>
      </c>
      <c r="V444" s="225"/>
      <c r="W444" s="225" t="s">
        <v>143</v>
      </c>
      <c r="X444" s="225" t="s">
        <v>143</v>
      </c>
      <c r="Y444" s="225">
        <v>159.41471332170048</v>
      </c>
      <c r="Z444" s="225">
        <v>179.39153257943858</v>
      </c>
      <c r="AA444" s="225">
        <v>19.806493775675314</v>
      </c>
      <c r="AB444" s="225">
        <v>27.476265878179916</v>
      </c>
      <c r="AC444" s="225">
        <v>23.399082633674858</v>
      </c>
      <c r="AD444" s="225">
        <v>31.511620618639661</v>
      </c>
    </row>
    <row r="445" spans="1:30" x14ac:dyDescent="0.25">
      <c r="A445" s="93" t="s">
        <v>5611</v>
      </c>
      <c r="B445" s="184">
        <v>6.3535911602209949E-2</v>
      </c>
      <c r="C445" s="184">
        <v>0.50138121546961323</v>
      </c>
      <c r="D445" s="184">
        <v>0.24171270718232044</v>
      </c>
      <c r="E445" s="184">
        <v>0.19337016574585636</v>
      </c>
      <c r="F445" s="183">
        <v>1</v>
      </c>
      <c r="G445" s="187">
        <v>724</v>
      </c>
      <c r="H445" s="93"/>
      <c r="I445" s="184">
        <v>4.8000000000000001E-2</v>
      </c>
      <c r="J445" s="184">
        <v>8.4000000000000005E-2</v>
      </c>
      <c r="K445" s="184">
        <v>0.46500000000000002</v>
      </c>
      <c r="L445" s="184">
        <v>0.53800000000000003</v>
      </c>
      <c r="M445" s="184">
        <v>0.21199999999999999</v>
      </c>
      <c r="N445" s="184">
        <v>0.27400000000000002</v>
      </c>
      <c r="O445" s="184">
        <v>0.16600000000000001</v>
      </c>
      <c r="P445" s="184">
        <v>0.224</v>
      </c>
      <c r="Q445" s="93"/>
      <c r="R445" s="225">
        <v>4.8801849186983066</v>
      </c>
      <c r="S445" s="225">
        <v>37.013444276373839</v>
      </c>
      <c r="T445" s="225">
        <v>18.748238479397511</v>
      </c>
      <c r="U445" s="225">
        <v>13.428877258452202</v>
      </c>
      <c r="V445" s="225"/>
      <c r="W445" s="225">
        <v>3.4698786575097147</v>
      </c>
      <c r="X445" s="225">
        <v>6.2904911798868985</v>
      </c>
      <c r="Y445" s="225">
        <v>33.205748353416084</v>
      </c>
      <c r="Z445" s="225">
        <v>40.821140199331595</v>
      </c>
      <c r="AA445" s="225">
        <v>15.970460593324526</v>
      </c>
      <c r="AB445" s="225">
        <v>21.526016365470493</v>
      </c>
      <c r="AC445" s="225">
        <v>11.204380599215455</v>
      </c>
      <c r="AD445" s="225">
        <v>15.653373917688949</v>
      </c>
    </row>
    <row r="446" spans="1:30" x14ac:dyDescent="0.25">
      <c r="A446" s="93" t="s">
        <v>5612</v>
      </c>
      <c r="B446" s="184">
        <v>0.21246169560776301</v>
      </c>
      <c r="C446" s="184">
        <v>0.58324821246169556</v>
      </c>
      <c r="D446" s="184">
        <v>4.0858018386108273E-2</v>
      </c>
      <c r="E446" s="184">
        <v>0.16343207354443309</v>
      </c>
      <c r="F446" s="183">
        <v>0.99999999999999989</v>
      </c>
      <c r="G446" s="187">
        <v>979</v>
      </c>
      <c r="H446" s="93"/>
      <c r="I446" s="184">
        <v>0.188</v>
      </c>
      <c r="J446" s="184">
        <v>0.23899999999999999</v>
      </c>
      <c r="K446" s="184">
        <v>0.55200000000000005</v>
      </c>
      <c r="L446" s="184">
        <v>0.61399999999999999</v>
      </c>
      <c r="M446" s="184">
        <v>0.03</v>
      </c>
      <c r="N446" s="184">
        <v>5.5E-2</v>
      </c>
      <c r="O446" s="184">
        <v>0.14199999999999999</v>
      </c>
      <c r="P446" s="184">
        <v>0.188</v>
      </c>
      <c r="Q446" s="93"/>
      <c r="R446" s="225">
        <v>37.1130487990267</v>
      </c>
      <c r="S446" s="225">
        <v>89.216935561157825</v>
      </c>
      <c r="T446" s="225">
        <v>6.7806743387713917</v>
      </c>
      <c r="U446" s="225">
        <v>23.532207796658469</v>
      </c>
      <c r="V446" s="225"/>
      <c r="W446" s="225">
        <v>32.06932801344923</v>
      </c>
      <c r="X446" s="225">
        <v>42.15676958460417</v>
      </c>
      <c r="Y446" s="225">
        <v>81.89905496116036</v>
      </c>
      <c r="Z446" s="225">
        <v>96.534816161155291</v>
      </c>
      <c r="AA446" s="225">
        <v>4.6793215904987626</v>
      </c>
      <c r="AB446" s="225">
        <v>8.8820270870440208</v>
      </c>
      <c r="AC446" s="225">
        <v>19.885854421177619</v>
      </c>
      <c r="AD446" s="225">
        <v>27.178561172139318</v>
      </c>
    </row>
    <row r="447" spans="1:30" x14ac:dyDescent="0.25">
      <c r="A447" s="93" t="s">
        <v>5613</v>
      </c>
      <c r="B447" s="184" t="s">
        <v>143</v>
      </c>
      <c r="C447" s="184">
        <v>0.33837209302325583</v>
      </c>
      <c r="D447" s="184">
        <v>0.38372093023255816</v>
      </c>
      <c r="E447" s="184">
        <v>0.27790697674418607</v>
      </c>
      <c r="F447" s="183">
        <v>1</v>
      </c>
      <c r="G447" s="187">
        <v>860</v>
      </c>
      <c r="H447" s="93"/>
      <c r="I447" s="184" t="s">
        <v>143</v>
      </c>
      <c r="J447" s="184" t="s">
        <v>143</v>
      </c>
      <c r="K447" s="184">
        <v>0.308</v>
      </c>
      <c r="L447" s="184">
        <v>0.371</v>
      </c>
      <c r="M447" s="184">
        <v>0.35199999999999998</v>
      </c>
      <c r="N447" s="184">
        <v>0.41699999999999998</v>
      </c>
      <c r="O447" s="184">
        <v>0.249</v>
      </c>
      <c r="P447" s="184">
        <v>0.309</v>
      </c>
      <c r="Q447" s="93"/>
      <c r="R447" s="225" t="s">
        <v>143</v>
      </c>
      <c r="S447" s="225">
        <v>30.661027813453032</v>
      </c>
      <c r="T447" s="225">
        <v>35.717120121598462</v>
      </c>
      <c r="U447" s="225">
        <v>24.620243419393262</v>
      </c>
      <c r="V447" s="225"/>
      <c r="W447" s="225" t="s">
        <v>143</v>
      </c>
      <c r="X447" s="225" t="s">
        <v>143</v>
      </c>
      <c r="Y447" s="225">
        <v>27.13816050079279</v>
      </c>
      <c r="Z447" s="225">
        <v>34.183895126113278</v>
      </c>
      <c r="AA447" s="225">
        <v>31.863441126841</v>
      </c>
      <c r="AB447" s="225">
        <v>39.570799116355929</v>
      </c>
      <c r="AC447" s="225">
        <v>21.498843151212512</v>
      </c>
      <c r="AD447" s="225">
        <v>27.741643687574012</v>
      </c>
    </row>
    <row r="448" spans="1:30" x14ac:dyDescent="0.25">
      <c r="A448" s="93" t="s">
        <v>5614</v>
      </c>
      <c r="B448" s="184" t="s">
        <v>143</v>
      </c>
      <c r="C448" s="184">
        <v>0.6385390428211587</v>
      </c>
      <c r="D448" s="184">
        <v>9.06801007556675E-2</v>
      </c>
      <c r="E448" s="184">
        <v>0.27078085642317379</v>
      </c>
      <c r="F448" s="183">
        <v>1</v>
      </c>
      <c r="G448" s="187">
        <v>794</v>
      </c>
      <c r="H448" s="93"/>
      <c r="I448" s="184" t="s">
        <v>143</v>
      </c>
      <c r="J448" s="184" t="s">
        <v>143</v>
      </c>
      <c r="K448" s="184">
        <v>0.60499999999999998</v>
      </c>
      <c r="L448" s="184">
        <v>0.67100000000000004</v>
      </c>
      <c r="M448" s="184">
        <v>7.2999999999999995E-2</v>
      </c>
      <c r="N448" s="184">
        <v>0.113</v>
      </c>
      <c r="O448" s="184">
        <v>0.24099999999999999</v>
      </c>
      <c r="P448" s="184">
        <v>0.30299999999999999</v>
      </c>
      <c r="Q448" s="93"/>
      <c r="R448" s="225" t="s">
        <v>143</v>
      </c>
      <c r="S448" s="225">
        <v>123.32304564229061</v>
      </c>
      <c r="T448" s="225">
        <v>19.877835425132581</v>
      </c>
      <c r="U448" s="225">
        <v>49.96277808127639</v>
      </c>
      <c r="V448" s="225"/>
      <c r="W448" s="225" t="s">
        <v>143</v>
      </c>
      <c r="X448" s="225" t="s">
        <v>143</v>
      </c>
      <c r="Y448" s="225">
        <v>112.58818691507773</v>
      </c>
      <c r="Z448" s="225">
        <v>134.05790436950349</v>
      </c>
      <c r="AA448" s="225">
        <v>15.286289698488247</v>
      </c>
      <c r="AB448" s="225">
        <v>24.469381151776915</v>
      </c>
      <c r="AC448" s="225">
        <v>43.284209041489</v>
      </c>
      <c r="AD448" s="225">
        <v>56.641347121063781</v>
      </c>
    </row>
    <row r="449" spans="1:30" x14ac:dyDescent="0.25">
      <c r="A449" s="93" t="s">
        <v>5615</v>
      </c>
      <c r="B449" s="184">
        <v>6.6397228637413389E-2</v>
      </c>
      <c r="C449" s="184">
        <v>0.53464203233256347</v>
      </c>
      <c r="D449" s="184">
        <v>0.23556581986143188</v>
      </c>
      <c r="E449" s="184">
        <v>0.16339491916859122</v>
      </c>
      <c r="F449" s="183">
        <v>1</v>
      </c>
      <c r="G449" s="187">
        <v>1732</v>
      </c>
      <c r="H449" s="93"/>
      <c r="I449" s="184">
        <v>5.6000000000000001E-2</v>
      </c>
      <c r="J449" s="184">
        <v>7.9000000000000001E-2</v>
      </c>
      <c r="K449" s="184">
        <v>0.51100000000000001</v>
      </c>
      <c r="L449" s="184">
        <v>0.55800000000000005</v>
      </c>
      <c r="M449" s="184">
        <v>0.216</v>
      </c>
      <c r="N449" s="184">
        <v>0.25600000000000001</v>
      </c>
      <c r="O449" s="184">
        <v>0.14699999999999999</v>
      </c>
      <c r="P449" s="184">
        <v>0.182</v>
      </c>
      <c r="Q449" s="93"/>
      <c r="R449" s="225">
        <v>4.8450688313738253</v>
      </c>
      <c r="S449" s="225">
        <v>37.283928570067303</v>
      </c>
      <c r="T449" s="225">
        <v>16.274736781977417</v>
      </c>
      <c r="U449" s="225">
        <v>11.181535755737197</v>
      </c>
      <c r="V449" s="225"/>
      <c r="W449" s="225">
        <v>3.959531034997597</v>
      </c>
      <c r="X449" s="225">
        <v>5.7306066277500536</v>
      </c>
      <c r="Y449" s="225">
        <v>34.882485777534036</v>
      </c>
      <c r="Z449" s="225">
        <v>39.68537136260057</v>
      </c>
      <c r="AA449" s="225">
        <v>14.695526499525247</v>
      </c>
      <c r="AB449" s="225">
        <v>17.853947064429587</v>
      </c>
      <c r="AC449" s="225">
        <v>9.878776070729808</v>
      </c>
      <c r="AD449" s="225">
        <v>12.484295440744587</v>
      </c>
    </row>
    <row r="450" spans="1:30" x14ac:dyDescent="0.25">
      <c r="A450" s="93" t="s">
        <v>5616</v>
      </c>
      <c r="B450" s="184">
        <v>0.28084342754598474</v>
      </c>
      <c r="C450" s="184">
        <v>0.59847465231045316</v>
      </c>
      <c r="D450" s="184">
        <v>4.9349484073575596E-2</v>
      </c>
      <c r="E450" s="184">
        <v>7.1332436069986543E-2</v>
      </c>
      <c r="F450" s="183">
        <v>1.0000000000000002</v>
      </c>
      <c r="G450" s="187">
        <v>2229</v>
      </c>
      <c r="H450" s="93"/>
      <c r="I450" s="184">
        <v>0.26300000000000001</v>
      </c>
      <c r="J450" s="184">
        <v>0.3</v>
      </c>
      <c r="K450" s="184">
        <v>0.57799999999999996</v>
      </c>
      <c r="L450" s="184">
        <v>0.61899999999999999</v>
      </c>
      <c r="M450" s="184">
        <v>4.1000000000000002E-2</v>
      </c>
      <c r="N450" s="184">
        <v>5.8999999999999997E-2</v>
      </c>
      <c r="O450" s="184">
        <v>6.0999999999999999E-2</v>
      </c>
      <c r="P450" s="184">
        <v>8.3000000000000004E-2</v>
      </c>
      <c r="Q450" s="93"/>
      <c r="R450" s="225">
        <v>46.231311605876314</v>
      </c>
      <c r="S450" s="225">
        <v>90.81971303341146</v>
      </c>
      <c r="T450" s="225">
        <v>7.567852922596769</v>
      </c>
      <c r="U450" s="225">
        <v>11.039082386979315</v>
      </c>
      <c r="V450" s="225"/>
      <c r="W450" s="225">
        <v>42.609672928919011</v>
      </c>
      <c r="X450" s="225">
        <v>49.852950282833618</v>
      </c>
      <c r="Y450" s="225">
        <v>85.946018766247917</v>
      </c>
      <c r="Z450" s="225">
        <v>95.693407300575004</v>
      </c>
      <c r="AA450" s="225">
        <v>6.1535826526454169</v>
      </c>
      <c r="AB450" s="225">
        <v>8.9821231925481211</v>
      </c>
      <c r="AC450" s="225">
        <v>9.3231882757733473</v>
      </c>
      <c r="AD450" s="225">
        <v>12.754976498185282</v>
      </c>
    </row>
    <row r="451" spans="1:30" x14ac:dyDescent="0.25">
      <c r="A451" s="93" t="s">
        <v>5617</v>
      </c>
      <c r="B451" s="184" t="s">
        <v>143</v>
      </c>
      <c r="C451" s="184">
        <v>0.51931865392604903</v>
      </c>
      <c r="D451" s="184">
        <v>0.3369339426672206</v>
      </c>
      <c r="E451" s="184">
        <v>0.14374740340673037</v>
      </c>
      <c r="F451" s="183">
        <v>1</v>
      </c>
      <c r="G451" s="187">
        <v>2407</v>
      </c>
      <c r="H451" s="93"/>
      <c r="I451" s="184" t="s">
        <v>143</v>
      </c>
      <c r="J451" s="184" t="s">
        <v>143</v>
      </c>
      <c r="K451" s="184">
        <v>0.499</v>
      </c>
      <c r="L451" s="184">
        <v>0.53900000000000003</v>
      </c>
      <c r="M451" s="184">
        <v>0.318</v>
      </c>
      <c r="N451" s="184">
        <v>0.35599999999999998</v>
      </c>
      <c r="O451" s="184">
        <v>0.13</v>
      </c>
      <c r="P451" s="184">
        <v>0.158</v>
      </c>
      <c r="Q451" s="93"/>
      <c r="R451" s="225" t="s">
        <v>143</v>
      </c>
      <c r="S451" s="225">
        <v>50.677415548482678</v>
      </c>
      <c r="T451" s="225">
        <v>33.245601312475628</v>
      </c>
      <c r="U451" s="225">
        <v>14.095670761531288</v>
      </c>
      <c r="V451" s="225"/>
      <c r="W451" s="225" t="s">
        <v>143</v>
      </c>
      <c r="X451" s="225" t="s">
        <v>143</v>
      </c>
      <c r="Y451" s="225">
        <v>47.868002964195171</v>
      </c>
      <c r="Z451" s="225">
        <v>53.486828132770185</v>
      </c>
      <c r="AA451" s="225">
        <v>30.957475835884701</v>
      </c>
      <c r="AB451" s="225">
        <v>35.533726789066556</v>
      </c>
      <c r="AC451" s="225">
        <v>12.61040637011858</v>
      </c>
      <c r="AD451" s="225">
        <v>15.580935152943995</v>
      </c>
    </row>
    <row r="452" spans="1:30" x14ac:dyDescent="0.25">
      <c r="A452" s="93" t="s">
        <v>5618</v>
      </c>
      <c r="B452" s="184" t="s">
        <v>143</v>
      </c>
      <c r="C452" s="184">
        <v>0.74328544659587759</v>
      </c>
      <c r="D452" s="184">
        <v>7.0580886945658963E-2</v>
      </c>
      <c r="E452" s="184">
        <v>0.18613366645846346</v>
      </c>
      <c r="F452" s="183">
        <v>1</v>
      </c>
      <c r="G452" s="187">
        <v>1601</v>
      </c>
      <c r="H452" s="93"/>
      <c r="I452" s="184" t="s">
        <v>143</v>
      </c>
      <c r="J452" s="184" t="s">
        <v>143</v>
      </c>
      <c r="K452" s="184">
        <v>0.72099999999999997</v>
      </c>
      <c r="L452" s="184">
        <v>0.76400000000000001</v>
      </c>
      <c r="M452" s="184">
        <v>5.8999999999999997E-2</v>
      </c>
      <c r="N452" s="184">
        <v>8.4000000000000005E-2</v>
      </c>
      <c r="O452" s="184">
        <v>0.16800000000000001</v>
      </c>
      <c r="P452" s="184">
        <v>0.20599999999999999</v>
      </c>
      <c r="Q452" s="93"/>
      <c r="R452" s="225" t="s">
        <v>143</v>
      </c>
      <c r="S452" s="225">
        <v>111.14324707631897</v>
      </c>
      <c r="T452" s="225">
        <v>12.112111333112285</v>
      </c>
      <c r="U452" s="225">
        <v>27.047288402313292</v>
      </c>
      <c r="V452" s="225"/>
      <c r="W452" s="225" t="s">
        <v>143</v>
      </c>
      <c r="X452" s="225" t="s">
        <v>143</v>
      </c>
      <c r="Y452" s="225">
        <v>104.82835880092405</v>
      </c>
      <c r="Z452" s="225">
        <v>117.45813535171389</v>
      </c>
      <c r="AA452" s="225">
        <v>9.8788646184284215</v>
      </c>
      <c r="AB452" s="225">
        <v>14.345358047796148</v>
      </c>
      <c r="AC452" s="225">
        <v>23.976345998710812</v>
      </c>
      <c r="AD452" s="225">
        <v>30.118230805915772</v>
      </c>
    </row>
    <row r="453" spans="1:30" x14ac:dyDescent="0.25">
      <c r="A453" s="93" t="s">
        <v>5619</v>
      </c>
      <c r="B453" s="184">
        <v>5.9003051881993895E-2</v>
      </c>
      <c r="C453" s="184">
        <v>0.49338758901322483</v>
      </c>
      <c r="D453" s="184">
        <v>0.26449643947100709</v>
      </c>
      <c r="E453" s="184">
        <v>0.18311291963377416</v>
      </c>
      <c r="F453" s="183">
        <v>1</v>
      </c>
      <c r="G453" s="187">
        <v>983</v>
      </c>
      <c r="H453" s="93"/>
      <c r="I453" s="184">
        <v>4.5999999999999999E-2</v>
      </c>
      <c r="J453" s="184">
        <v>7.5999999999999998E-2</v>
      </c>
      <c r="K453" s="184">
        <v>0.46200000000000002</v>
      </c>
      <c r="L453" s="184">
        <v>0.52500000000000002</v>
      </c>
      <c r="M453" s="184">
        <v>0.23799999999999999</v>
      </c>
      <c r="N453" s="184">
        <v>0.29299999999999998</v>
      </c>
      <c r="O453" s="184">
        <v>0.16</v>
      </c>
      <c r="P453" s="184">
        <v>0.20899999999999999</v>
      </c>
      <c r="Q453" s="93"/>
      <c r="R453" s="225">
        <v>4.739494434224607</v>
      </c>
      <c r="S453" s="225">
        <v>38.292818956229162</v>
      </c>
      <c r="T453" s="225">
        <v>21.064464992336127</v>
      </c>
      <c r="U453" s="225">
        <v>14.106112697576009</v>
      </c>
      <c r="V453" s="225"/>
      <c r="W453" s="225">
        <v>3.5197352631001846</v>
      </c>
      <c r="X453" s="225">
        <v>5.9592536053490299</v>
      </c>
      <c r="Y453" s="225">
        <v>34.884795772213096</v>
      </c>
      <c r="Z453" s="225">
        <v>41.700842140245229</v>
      </c>
      <c r="AA453" s="225">
        <v>18.503994174239804</v>
      </c>
      <c r="AB453" s="225">
        <v>23.624935810432451</v>
      </c>
      <c r="AC453" s="225">
        <v>12.045353874092553</v>
      </c>
      <c r="AD453" s="225">
        <v>16.166871521059463</v>
      </c>
    </row>
    <row r="454" spans="1:30" x14ac:dyDescent="0.25">
      <c r="A454" s="93" t="s">
        <v>5620</v>
      </c>
      <c r="B454" s="184">
        <v>0.26598465473145783</v>
      </c>
      <c r="C454" s="184">
        <v>0.64450127877237851</v>
      </c>
      <c r="D454" s="184">
        <v>4.9445865302642798E-2</v>
      </c>
      <c r="E454" s="184">
        <v>4.0068201193520885E-2</v>
      </c>
      <c r="F454" s="183">
        <v>1</v>
      </c>
      <c r="G454" s="187">
        <v>1173</v>
      </c>
      <c r="H454" s="93"/>
      <c r="I454" s="184">
        <v>0.24099999999999999</v>
      </c>
      <c r="J454" s="184">
        <v>0.29199999999999998</v>
      </c>
      <c r="K454" s="184">
        <v>0.61699999999999999</v>
      </c>
      <c r="L454" s="184">
        <v>0.67100000000000004</v>
      </c>
      <c r="M454" s="184">
        <v>3.7999999999999999E-2</v>
      </c>
      <c r="N454" s="184">
        <v>6.3E-2</v>
      </c>
      <c r="O454" s="184">
        <v>0.03</v>
      </c>
      <c r="P454" s="184">
        <v>5.2999999999999999E-2</v>
      </c>
      <c r="Q454" s="93"/>
      <c r="R454" s="225">
        <v>44.704816758973905</v>
      </c>
      <c r="S454" s="225">
        <v>102.74674249118243</v>
      </c>
      <c r="T454" s="225">
        <v>8.1031559655083178</v>
      </c>
      <c r="U454" s="225">
        <v>6.4214440914154407</v>
      </c>
      <c r="V454" s="225"/>
      <c r="W454" s="225">
        <v>39.744229500454701</v>
      </c>
      <c r="X454" s="225">
        <v>49.66540401749311</v>
      </c>
      <c r="Y454" s="225">
        <v>95.422491215333864</v>
      </c>
      <c r="Z454" s="225">
        <v>110.070993767031</v>
      </c>
      <c r="AA454" s="225">
        <v>6.0177228162240368</v>
      </c>
      <c r="AB454" s="225">
        <v>10.188589114792599</v>
      </c>
      <c r="AC454" s="225">
        <v>4.5855828713303444</v>
      </c>
      <c r="AD454" s="225">
        <v>8.2573053115005379</v>
      </c>
    </row>
    <row r="455" spans="1:30" x14ac:dyDescent="0.25">
      <c r="A455" s="93" t="s">
        <v>5621</v>
      </c>
      <c r="B455" s="184" t="s">
        <v>143</v>
      </c>
      <c r="C455" s="184">
        <v>0.47347174163783162</v>
      </c>
      <c r="D455" s="184">
        <v>0.33852364475201846</v>
      </c>
      <c r="E455" s="184">
        <v>0.18800461361014995</v>
      </c>
      <c r="F455" s="183">
        <v>1</v>
      </c>
      <c r="G455" s="187">
        <v>1734</v>
      </c>
      <c r="H455" s="93"/>
      <c r="I455" s="184" t="s">
        <v>143</v>
      </c>
      <c r="J455" s="184" t="s">
        <v>143</v>
      </c>
      <c r="K455" s="184">
        <v>0.45</v>
      </c>
      <c r="L455" s="184">
        <v>0.497</v>
      </c>
      <c r="M455" s="184">
        <v>0.317</v>
      </c>
      <c r="N455" s="184">
        <v>0.36099999999999999</v>
      </c>
      <c r="O455" s="184">
        <v>0.17</v>
      </c>
      <c r="P455" s="184">
        <v>0.20699999999999999</v>
      </c>
      <c r="Q455" s="93"/>
      <c r="R455" s="225" t="s">
        <v>143</v>
      </c>
      <c r="S455" s="225">
        <v>65.762824030590167</v>
      </c>
      <c r="T455" s="225">
        <v>47.605769335143236</v>
      </c>
      <c r="U455" s="225">
        <v>26.041968701697797</v>
      </c>
      <c r="V455" s="225"/>
      <c r="W455" s="225" t="s">
        <v>143</v>
      </c>
      <c r="X455" s="225" t="s">
        <v>143</v>
      </c>
      <c r="Y455" s="225">
        <v>61.264352798535597</v>
      </c>
      <c r="Z455" s="225">
        <v>70.261295262644737</v>
      </c>
      <c r="AA455" s="225">
        <v>43.75456458393711</v>
      </c>
      <c r="AB455" s="225">
        <v>51.456974086349362</v>
      </c>
      <c r="AC455" s="225">
        <v>23.214999455575803</v>
      </c>
      <c r="AD455" s="225">
        <v>28.868937947819791</v>
      </c>
    </row>
    <row r="456" spans="1:30" x14ac:dyDescent="0.25">
      <c r="A456" s="93" t="s">
        <v>5622</v>
      </c>
      <c r="B456" s="184" t="s">
        <v>143</v>
      </c>
      <c r="C456" s="184">
        <v>0.72804878048780486</v>
      </c>
      <c r="D456" s="184">
        <v>0.1</v>
      </c>
      <c r="E456" s="184">
        <v>0.17195121951219511</v>
      </c>
      <c r="F456" s="183">
        <v>1</v>
      </c>
      <c r="G456" s="187">
        <v>820</v>
      </c>
      <c r="H456" s="93"/>
      <c r="I456" s="184" t="s">
        <v>143</v>
      </c>
      <c r="J456" s="184" t="s">
        <v>143</v>
      </c>
      <c r="K456" s="184">
        <v>0.69699999999999995</v>
      </c>
      <c r="L456" s="184">
        <v>0.75700000000000001</v>
      </c>
      <c r="M456" s="184">
        <v>8.1000000000000003E-2</v>
      </c>
      <c r="N456" s="184">
        <v>0.122</v>
      </c>
      <c r="O456" s="184">
        <v>0.14799999999999999</v>
      </c>
      <c r="P456" s="184">
        <v>0.19900000000000001</v>
      </c>
      <c r="Q456" s="93"/>
      <c r="R456" s="225" t="s">
        <v>143</v>
      </c>
      <c r="S456" s="225">
        <v>107.68473421219778</v>
      </c>
      <c r="T456" s="225">
        <v>17.245751415941001</v>
      </c>
      <c r="U456" s="225">
        <v>26.676627663857683</v>
      </c>
      <c r="V456" s="225"/>
      <c r="W456" s="225" t="s">
        <v>143</v>
      </c>
      <c r="X456" s="225" t="s">
        <v>143</v>
      </c>
      <c r="Y456" s="225">
        <v>99.046538364887638</v>
      </c>
      <c r="Z456" s="225">
        <v>116.32293005950793</v>
      </c>
      <c r="AA456" s="225">
        <v>13.512981107488173</v>
      </c>
      <c r="AB456" s="225">
        <v>20.978521724393829</v>
      </c>
      <c r="AC456" s="225">
        <v>22.273336109857659</v>
      </c>
      <c r="AD456" s="225">
        <v>31.079919217857707</v>
      </c>
    </row>
    <row r="457" spans="1:30" x14ac:dyDescent="0.25">
      <c r="A457" s="93" t="s">
        <v>5623</v>
      </c>
      <c r="B457" s="184">
        <v>6.7766647024160284E-2</v>
      </c>
      <c r="C457" s="184">
        <v>0.49970536240424279</v>
      </c>
      <c r="D457" s="184">
        <v>0.28049499116087212</v>
      </c>
      <c r="E457" s="184">
        <v>0.15203299941072482</v>
      </c>
      <c r="F457" s="183">
        <v>1</v>
      </c>
      <c r="G457" s="187">
        <v>1697</v>
      </c>
      <c r="H457" s="93"/>
      <c r="I457" s="184">
        <v>5.7000000000000002E-2</v>
      </c>
      <c r="J457" s="184">
        <v>8.1000000000000003E-2</v>
      </c>
      <c r="K457" s="184">
        <v>0.47599999999999998</v>
      </c>
      <c r="L457" s="184">
        <v>0.52300000000000002</v>
      </c>
      <c r="M457" s="184">
        <v>0.26</v>
      </c>
      <c r="N457" s="184">
        <v>0.30199999999999999</v>
      </c>
      <c r="O457" s="184">
        <v>0.13600000000000001</v>
      </c>
      <c r="P457" s="184">
        <v>0.17</v>
      </c>
      <c r="Q457" s="93"/>
      <c r="R457" s="225">
        <v>4.6834099948881898</v>
      </c>
      <c r="S457" s="225">
        <v>33.270082038470861</v>
      </c>
      <c r="T457" s="225">
        <v>18.723777852212695</v>
      </c>
      <c r="U457" s="225">
        <v>10.222028843008127</v>
      </c>
      <c r="V457" s="225"/>
      <c r="W457" s="225">
        <v>3.8274187364061696</v>
      </c>
      <c r="X457" s="225">
        <v>5.5394012533702099</v>
      </c>
      <c r="Y457" s="225">
        <v>31.030783395073342</v>
      </c>
      <c r="Z457" s="225">
        <v>35.509380681868379</v>
      </c>
      <c r="AA457" s="225">
        <v>17.041700068662973</v>
      </c>
      <c r="AB457" s="225">
        <v>20.405855635762418</v>
      </c>
      <c r="AC457" s="225">
        <v>8.9746932350357813</v>
      </c>
      <c r="AD457" s="225">
        <v>11.469364450980473</v>
      </c>
    </row>
    <row r="458" spans="1:30" x14ac:dyDescent="0.25">
      <c r="A458" s="93" t="s">
        <v>5624</v>
      </c>
      <c r="B458" s="184">
        <v>0.26705012325390304</v>
      </c>
      <c r="C458" s="184">
        <v>0.5965488907148726</v>
      </c>
      <c r="D458" s="184">
        <v>5.3820870994248149E-2</v>
      </c>
      <c r="E458" s="184">
        <v>8.2580115036976168E-2</v>
      </c>
      <c r="F458" s="183">
        <v>1</v>
      </c>
      <c r="G458" s="187">
        <v>2434</v>
      </c>
      <c r="H458" s="93"/>
      <c r="I458" s="184">
        <v>0.25</v>
      </c>
      <c r="J458" s="184">
        <v>0.28499999999999998</v>
      </c>
      <c r="K458" s="184">
        <v>0.57699999999999996</v>
      </c>
      <c r="L458" s="184">
        <v>0.61599999999999999</v>
      </c>
      <c r="M458" s="184">
        <v>4.5999999999999999E-2</v>
      </c>
      <c r="N458" s="184">
        <v>6.4000000000000001E-2</v>
      </c>
      <c r="O458" s="184">
        <v>7.1999999999999995E-2</v>
      </c>
      <c r="P458" s="184">
        <v>9.4E-2</v>
      </c>
      <c r="Q458" s="93"/>
      <c r="R458" s="225">
        <v>44.96062886685894</v>
      </c>
      <c r="S458" s="225">
        <v>92.914553468083739</v>
      </c>
      <c r="T458" s="225">
        <v>8.7298735153415841</v>
      </c>
      <c r="U458" s="225">
        <v>12.961299703446414</v>
      </c>
      <c r="V458" s="225"/>
      <c r="W458" s="225">
        <v>41.504166998292689</v>
      </c>
      <c r="X458" s="225">
        <v>48.417090735425191</v>
      </c>
      <c r="Y458" s="225">
        <v>88.135339140147067</v>
      </c>
      <c r="Z458" s="225">
        <v>97.69376779602041</v>
      </c>
      <c r="AA458" s="225">
        <v>7.2349176380612112</v>
      </c>
      <c r="AB458" s="225">
        <v>10.224829392621956</v>
      </c>
      <c r="AC458" s="225">
        <v>11.16942930280198</v>
      </c>
      <c r="AD458" s="225">
        <v>14.753170104090849</v>
      </c>
    </row>
    <row r="459" spans="1:30" x14ac:dyDescent="0.25">
      <c r="A459" s="93" t="s">
        <v>5625</v>
      </c>
      <c r="B459" s="184" t="s">
        <v>143</v>
      </c>
      <c r="C459" s="184">
        <v>0.44303797468354428</v>
      </c>
      <c r="D459" s="184">
        <v>0.41229656419529837</v>
      </c>
      <c r="E459" s="184">
        <v>0.14466546112115733</v>
      </c>
      <c r="F459" s="183">
        <v>1</v>
      </c>
      <c r="G459" s="187">
        <v>1659</v>
      </c>
      <c r="H459" s="93"/>
      <c r="I459" s="184" t="s">
        <v>143</v>
      </c>
      <c r="J459" s="184" t="s">
        <v>143</v>
      </c>
      <c r="K459" s="184">
        <v>0.41899999999999998</v>
      </c>
      <c r="L459" s="184">
        <v>0.46700000000000003</v>
      </c>
      <c r="M459" s="184">
        <v>0.38900000000000001</v>
      </c>
      <c r="N459" s="184">
        <v>0.436</v>
      </c>
      <c r="O459" s="184">
        <v>0.129</v>
      </c>
      <c r="P459" s="184">
        <v>0.16200000000000001</v>
      </c>
      <c r="Q459" s="93"/>
      <c r="R459" s="225" t="s">
        <v>143</v>
      </c>
      <c r="S459" s="225">
        <v>29.650126207403321</v>
      </c>
      <c r="T459" s="225">
        <v>27.510931390647492</v>
      </c>
      <c r="U459" s="225">
        <v>9.4608947925548712</v>
      </c>
      <c r="V459" s="225"/>
      <c r="W459" s="225" t="s">
        <v>143</v>
      </c>
      <c r="X459" s="225" t="s">
        <v>143</v>
      </c>
      <c r="Y459" s="225">
        <v>27.506549900471192</v>
      </c>
      <c r="Z459" s="225">
        <v>31.79370251433545</v>
      </c>
      <c r="AA459" s="225">
        <v>25.449194155927792</v>
      </c>
      <c r="AB459" s="225">
        <v>29.572668625367193</v>
      </c>
      <c r="AC459" s="225">
        <v>8.2639264521432114</v>
      </c>
      <c r="AD459" s="225">
        <v>10.657863132966531</v>
      </c>
    </row>
    <row r="460" spans="1:30" x14ac:dyDescent="0.25">
      <c r="A460" s="93" t="s">
        <v>5626</v>
      </c>
      <c r="B460" s="184" t="s">
        <v>143</v>
      </c>
      <c r="C460" s="184">
        <v>0.72529812606473598</v>
      </c>
      <c r="D460" s="184">
        <v>0.12436115843270869</v>
      </c>
      <c r="E460" s="184">
        <v>0.15034071550255537</v>
      </c>
      <c r="F460" s="183">
        <v>1</v>
      </c>
      <c r="G460" s="187">
        <v>2348</v>
      </c>
      <c r="H460" s="93"/>
      <c r="I460" s="184" t="s">
        <v>143</v>
      </c>
      <c r="J460" s="184" t="s">
        <v>143</v>
      </c>
      <c r="K460" s="184">
        <v>0.70699999999999996</v>
      </c>
      <c r="L460" s="184">
        <v>0.74299999999999999</v>
      </c>
      <c r="M460" s="184">
        <v>0.112</v>
      </c>
      <c r="N460" s="184">
        <v>0.13800000000000001</v>
      </c>
      <c r="O460" s="184">
        <v>0.13600000000000001</v>
      </c>
      <c r="P460" s="184">
        <v>0.16500000000000001</v>
      </c>
      <c r="Q460" s="93"/>
      <c r="R460" s="225" t="s">
        <v>143</v>
      </c>
      <c r="S460" s="225">
        <v>151.22718513313828</v>
      </c>
      <c r="T460" s="225">
        <v>28.428723648009061</v>
      </c>
      <c r="U460" s="225">
        <v>31.010734451732937</v>
      </c>
      <c r="V460" s="225"/>
      <c r="W460" s="225" t="s">
        <v>143</v>
      </c>
      <c r="X460" s="225" t="s">
        <v>143</v>
      </c>
      <c r="Y460" s="225">
        <v>144.04463582885612</v>
      </c>
      <c r="Z460" s="225">
        <v>158.40973443742044</v>
      </c>
      <c r="AA460" s="225">
        <v>25.167939827506011</v>
      </c>
      <c r="AB460" s="225">
        <v>31.689507468512112</v>
      </c>
      <c r="AC460" s="225">
        <v>27.775686139862547</v>
      </c>
      <c r="AD460" s="225">
        <v>34.24578276360333</v>
      </c>
    </row>
    <row r="461" spans="1:30" x14ac:dyDescent="0.25">
      <c r="A461" s="93" t="s">
        <v>5627</v>
      </c>
      <c r="B461" s="184">
        <v>7.0397111913357402E-2</v>
      </c>
      <c r="C461" s="184">
        <v>0.51353790613718409</v>
      </c>
      <c r="D461" s="184">
        <v>0.29512635379061369</v>
      </c>
      <c r="E461" s="184">
        <v>0.12093862815884476</v>
      </c>
      <c r="F461" s="183">
        <v>1</v>
      </c>
      <c r="G461" s="187">
        <v>1108</v>
      </c>
      <c r="H461" s="93"/>
      <c r="I461" s="184">
        <v>5.7000000000000002E-2</v>
      </c>
      <c r="J461" s="184">
        <v>8.6999999999999994E-2</v>
      </c>
      <c r="K461" s="184">
        <v>0.48399999999999999</v>
      </c>
      <c r="L461" s="184">
        <v>0.54300000000000004</v>
      </c>
      <c r="M461" s="184">
        <v>0.26900000000000002</v>
      </c>
      <c r="N461" s="184">
        <v>0.32300000000000001</v>
      </c>
      <c r="O461" s="184">
        <v>0.10299999999999999</v>
      </c>
      <c r="P461" s="184">
        <v>0.14099999999999999</v>
      </c>
      <c r="Q461" s="93"/>
      <c r="R461" s="225">
        <v>4.4136152103892758</v>
      </c>
      <c r="S461" s="225">
        <v>34.16107160289959</v>
      </c>
      <c r="T461" s="225">
        <v>19.615923609523225</v>
      </c>
      <c r="U461" s="225">
        <v>7.9317351989814302</v>
      </c>
      <c r="V461" s="225"/>
      <c r="W461" s="225">
        <v>3.4341179228953669</v>
      </c>
      <c r="X461" s="225">
        <v>5.3931124978831848</v>
      </c>
      <c r="Y461" s="225">
        <v>31.354142626578458</v>
      </c>
      <c r="Z461" s="225">
        <v>36.968000579220721</v>
      </c>
      <c r="AA461" s="225">
        <v>17.489788023108858</v>
      </c>
      <c r="AB461" s="225">
        <v>21.742059195937593</v>
      </c>
      <c r="AC461" s="225">
        <v>6.588747981680851</v>
      </c>
      <c r="AD461" s="225">
        <v>9.2747224162820103</v>
      </c>
    </row>
    <row r="462" spans="1:30" x14ac:dyDescent="0.25">
      <c r="A462" s="93" t="s">
        <v>5628</v>
      </c>
      <c r="B462" s="184">
        <v>0.27750865051903112</v>
      </c>
      <c r="C462" s="184">
        <v>0.60346020761245678</v>
      </c>
      <c r="D462" s="184">
        <v>4.7058823529411764E-2</v>
      </c>
      <c r="E462" s="184">
        <v>7.1972318339100352E-2</v>
      </c>
      <c r="F462" s="183">
        <v>1</v>
      </c>
      <c r="G462" s="187">
        <v>1445</v>
      </c>
      <c r="H462" s="93"/>
      <c r="I462" s="184">
        <v>0.255</v>
      </c>
      <c r="J462" s="184">
        <v>0.30099999999999999</v>
      </c>
      <c r="K462" s="184">
        <v>0.57799999999999996</v>
      </c>
      <c r="L462" s="184">
        <v>0.628</v>
      </c>
      <c r="M462" s="184">
        <v>3.6999999999999998E-2</v>
      </c>
      <c r="N462" s="184">
        <v>5.8999999999999997E-2</v>
      </c>
      <c r="O462" s="184">
        <v>0.06</v>
      </c>
      <c r="P462" s="184">
        <v>8.5999999999999993E-2</v>
      </c>
      <c r="Q462" s="93"/>
      <c r="R462" s="225">
        <v>45.370446896038395</v>
      </c>
      <c r="S462" s="225">
        <v>95.060145396069629</v>
      </c>
      <c r="T462" s="225">
        <v>7.1184380306933797</v>
      </c>
      <c r="U462" s="225">
        <v>11.405762984206362</v>
      </c>
      <c r="V462" s="225"/>
      <c r="W462" s="225">
        <v>40.929690580609957</v>
      </c>
      <c r="X462" s="225">
        <v>49.811203211466832</v>
      </c>
      <c r="Y462" s="225">
        <v>88.750625660675283</v>
      </c>
      <c r="Z462" s="225">
        <v>101.36966513146398</v>
      </c>
      <c r="AA462" s="225">
        <v>5.4264927099778903</v>
      </c>
      <c r="AB462" s="225">
        <v>8.8103833514088699</v>
      </c>
      <c r="AC462" s="225">
        <v>9.2136459125369434</v>
      </c>
      <c r="AD462" s="225">
        <v>13.59788005587578</v>
      </c>
    </row>
    <row r="463" spans="1:30" x14ac:dyDescent="0.25">
      <c r="A463" s="93" t="s">
        <v>5629</v>
      </c>
      <c r="B463" s="184" t="s">
        <v>143</v>
      </c>
      <c r="C463" s="184">
        <v>0.51468048359240071</v>
      </c>
      <c r="D463" s="184">
        <v>0.38082901554404147</v>
      </c>
      <c r="E463" s="184">
        <v>0.10449050086355786</v>
      </c>
      <c r="F463" s="183">
        <v>1</v>
      </c>
      <c r="G463" s="187">
        <v>1158</v>
      </c>
      <c r="H463" s="93"/>
      <c r="I463" s="184" t="s">
        <v>143</v>
      </c>
      <c r="J463" s="184" t="s">
        <v>143</v>
      </c>
      <c r="K463" s="184">
        <v>0.48599999999999999</v>
      </c>
      <c r="L463" s="184">
        <v>0.54300000000000004</v>
      </c>
      <c r="M463" s="184">
        <v>0.35299999999999998</v>
      </c>
      <c r="N463" s="184">
        <v>0.40899999999999997</v>
      </c>
      <c r="O463" s="184">
        <v>8.7999999999999995E-2</v>
      </c>
      <c r="P463" s="184">
        <v>0.123</v>
      </c>
      <c r="Q463" s="93"/>
      <c r="R463" s="225" t="s">
        <v>143</v>
      </c>
      <c r="S463" s="225">
        <v>35.761938090569885</v>
      </c>
      <c r="T463" s="225">
        <v>26.551238603190576</v>
      </c>
      <c r="U463" s="225">
        <v>7.2733606237101736</v>
      </c>
      <c r="V463" s="225"/>
      <c r="W463" s="225" t="s">
        <v>143</v>
      </c>
      <c r="X463" s="225" t="s">
        <v>143</v>
      </c>
      <c r="Y463" s="225">
        <v>32.890800610674667</v>
      </c>
      <c r="Z463" s="225">
        <v>38.633075570465103</v>
      </c>
      <c r="AA463" s="225">
        <v>24.073123000226122</v>
      </c>
      <c r="AB463" s="225">
        <v>29.02935420615503</v>
      </c>
      <c r="AC463" s="225">
        <v>5.9773800034854521</v>
      </c>
      <c r="AD463" s="225">
        <v>8.569341243934895</v>
      </c>
    </row>
    <row r="464" spans="1:30" x14ac:dyDescent="0.25">
      <c r="A464" s="93" t="s">
        <v>5630</v>
      </c>
      <c r="B464" s="184" t="s">
        <v>143</v>
      </c>
      <c r="C464" s="184">
        <v>0.77561327561327564</v>
      </c>
      <c r="D464" s="184">
        <v>0.10822510822510822</v>
      </c>
      <c r="E464" s="184">
        <v>0.11616161616161616</v>
      </c>
      <c r="F464" s="183">
        <v>1</v>
      </c>
      <c r="G464" s="187">
        <v>1386</v>
      </c>
      <c r="H464" s="93"/>
      <c r="I464" s="184" t="s">
        <v>143</v>
      </c>
      <c r="J464" s="184" t="s">
        <v>143</v>
      </c>
      <c r="K464" s="184">
        <v>0.753</v>
      </c>
      <c r="L464" s="184">
        <v>0.79700000000000004</v>
      </c>
      <c r="M464" s="184">
        <v>9.2999999999999999E-2</v>
      </c>
      <c r="N464" s="184">
        <v>0.126</v>
      </c>
      <c r="O464" s="184">
        <v>0.1</v>
      </c>
      <c r="P464" s="184">
        <v>0.13400000000000001</v>
      </c>
      <c r="Q464" s="93"/>
      <c r="R464" s="225" t="s">
        <v>143</v>
      </c>
      <c r="S464" s="225">
        <v>139.10865067154319</v>
      </c>
      <c r="T464" s="225">
        <v>22.242134957411608</v>
      </c>
      <c r="U464" s="225">
        <v>20.720976487952825</v>
      </c>
      <c r="V464" s="225"/>
      <c r="W464" s="225" t="s">
        <v>143</v>
      </c>
      <c r="X464" s="225" t="s">
        <v>143</v>
      </c>
      <c r="Y464" s="225">
        <v>130.79281349500644</v>
      </c>
      <c r="Z464" s="225">
        <v>147.42448784807993</v>
      </c>
      <c r="AA464" s="225">
        <v>18.68265203694072</v>
      </c>
      <c r="AB464" s="225">
        <v>25.801617877882496</v>
      </c>
      <c r="AC464" s="225">
        <v>17.520214717224921</v>
      </c>
      <c r="AD464" s="225">
        <v>23.92173825868073</v>
      </c>
    </row>
    <row r="465" spans="1:30" x14ac:dyDescent="0.25">
      <c r="A465" s="93" t="s">
        <v>5631</v>
      </c>
      <c r="B465" s="184">
        <v>0.11057692307692307</v>
      </c>
      <c r="C465" s="184">
        <v>0.54967948717948723</v>
      </c>
      <c r="D465" s="184">
        <v>0.2516025641025641</v>
      </c>
      <c r="E465" s="184">
        <v>8.8141025641025647E-2</v>
      </c>
      <c r="F465" s="183">
        <v>1</v>
      </c>
      <c r="G465" s="187">
        <v>624</v>
      </c>
      <c r="H465" s="93"/>
      <c r="I465" s="184">
        <v>8.7999999999999995E-2</v>
      </c>
      <c r="J465" s="184">
        <v>0.13800000000000001</v>
      </c>
      <c r="K465" s="184">
        <v>0.51</v>
      </c>
      <c r="L465" s="184">
        <v>0.58799999999999997</v>
      </c>
      <c r="M465" s="184">
        <v>0.219</v>
      </c>
      <c r="N465" s="184">
        <v>0.28699999999999998</v>
      </c>
      <c r="O465" s="184">
        <v>6.8000000000000005E-2</v>
      </c>
      <c r="P465" s="184">
        <v>0.113</v>
      </c>
      <c r="Q465" s="93"/>
      <c r="R465" s="225">
        <v>7.8579756838778474</v>
      </c>
      <c r="S465" s="225">
        <v>40.25264079216052</v>
      </c>
      <c r="T465" s="225">
        <v>18.161364758501463</v>
      </c>
      <c r="U465" s="225">
        <v>6.4588788630998533</v>
      </c>
      <c r="V465" s="225"/>
      <c r="W465" s="225">
        <v>6.0038370356653514</v>
      </c>
      <c r="X465" s="225">
        <v>9.7121143320903442</v>
      </c>
      <c r="Y465" s="225">
        <v>35.99270170617369</v>
      </c>
      <c r="Z465" s="225">
        <v>44.512579878147349</v>
      </c>
      <c r="AA465" s="225">
        <v>15.320472743014133</v>
      </c>
      <c r="AB465" s="225">
        <v>21.002256773988794</v>
      </c>
      <c r="AC465" s="225">
        <v>4.7518853685617373</v>
      </c>
      <c r="AD465" s="225">
        <v>8.1658723576379693</v>
      </c>
    </row>
    <row r="466" spans="1:30" x14ac:dyDescent="0.25">
      <c r="A466" s="93" t="s">
        <v>5632</v>
      </c>
      <c r="B466" s="184">
        <v>0.33881163084702909</v>
      </c>
      <c r="C466" s="184">
        <v>0.56131479140328699</v>
      </c>
      <c r="D466" s="184">
        <v>5.6890012642225034E-2</v>
      </c>
      <c r="E466" s="184">
        <v>4.2983565107458911E-2</v>
      </c>
      <c r="F466" s="183">
        <v>1</v>
      </c>
      <c r="G466" s="187">
        <v>791</v>
      </c>
      <c r="H466" s="93"/>
      <c r="I466" s="184">
        <v>0.307</v>
      </c>
      <c r="J466" s="184">
        <v>0.373</v>
      </c>
      <c r="K466" s="184">
        <v>0.52700000000000002</v>
      </c>
      <c r="L466" s="184">
        <v>0.59599999999999997</v>
      </c>
      <c r="M466" s="184">
        <v>4.2999999999999997E-2</v>
      </c>
      <c r="N466" s="184">
        <v>7.4999999999999997E-2</v>
      </c>
      <c r="O466" s="184">
        <v>3.1E-2</v>
      </c>
      <c r="P466" s="184">
        <v>5.8999999999999997E-2</v>
      </c>
      <c r="Q466" s="93"/>
      <c r="R466" s="225">
        <v>59.829803000153511</v>
      </c>
      <c r="S466" s="225">
        <v>93.754465286330884</v>
      </c>
      <c r="T466" s="225">
        <v>8.8251651499273542</v>
      </c>
      <c r="U466" s="225">
        <v>7.041732699655471</v>
      </c>
      <c r="V466" s="225"/>
      <c r="W466" s="225">
        <v>52.666616687447075</v>
      </c>
      <c r="X466" s="225">
        <v>66.992989312859947</v>
      </c>
      <c r="Y466" s="225">
        <v>85.033660850656815</v>
      </c>
      <c r="Z466" s="225">
        <v>102.47526972200495</v>
      </c>
      <c r="AA466" s="225">
        <v>6.246632376041795</v>
      </c>
      <c r="AB466" s="225">
        <v>11.403697923812913</v>
      </c>
      <c r="AC466" s="225">
        <v>4.6747441975678719</v>
      </c>
      <c r="AD466" s="225">
        <v>9.4087212017430701</v>
      </c>
    </row>
    <row r="467" spans="1:30" x14ac:dyDescent="0.25">
      <c r="A467" s="93" t="s">
        <v>5633</v>
      </c>
      <c r="B467" s="184" t="s">
        <v>143</v>
      </c>
      <c r="C467" s="184">
        <v>0.58309455587392545</v>
      </c>
      <c r="D467" s="184">
        <v>0.3137535816618911</v>
      </c>
      <c r="E467" s="184">
        <v>0.10315186246418338</v>
      </c>
      <c r="F467" s="183">
        <v>1</v>
      </c>
      <c r="G467" s="187">
        <v>698</v>
      </c>
      <c r="H467" s="93"/>
      <c r="I467" s="184" t="s">
        <v>143</v>
      </c>
      <c r="J467" s="184" t="s">
        <v>143</v>
      </c>
      <c r="K467" s="184">
        <v>0.54600000000000004</v>
      </c>
      <c r="L467" s="184">
        <v>0.61899999999999999</v>
      </c>
      <c r="M467" s="184">
        <v>0.28000000000000003</v>
      </c>
      <c r="N467" s="184">
        <v>0.34899999999999998</v>
      </c>
      <c r="O467" s="184">
        <v>8.3000000000000004E-2</v>
      </c>
      <c r="P467" s="184">
        <v>0.128</v>
      </c>
      <c r="Q467" s="93"/>
      <c r="R467" s="225" t="s">
        <v>143</v>
      </c>
      <c r="S467" s="225">
        <v>47.881608543763676</v>
      </c>
      <c r="T467" s="225">
        <v>25.727053557370905</v>
      </c>
      <c r="U467" s="225">
        <v>8.5102757304967049</v>
      </c>
      <c r="V467" s="225"/>
      <c r="W467" s="225" t="s">
        <v>143</v>
      </c>
      <c r="X467" s="225" t="s">
        <v>143</v>
      </c>
      <c r="Y467" s="225">
        <v>43.229738233636297</v>
      </c>
      <c r="Z467" s="225">
        <v>52.533478853891054</v>
      </c>
      <c r="AA467" s="225">
        <v>22.319646139309913</v>
      </c>
      <c r="AB467" s="225">
        <v>29.134460975431896</v>
      </c>
      <c r="AC467" s="225">
        <v>6.5445023287548754</v>
      </c>
      <c r="AD467" s="225">
        <v>10.476049132238535</v>
      </c>
    </row>
    <row r="468" spans="1:30" x14ac:dyDescent="0.25">
      <c r="A468" s="93" t="s">
        <v>5634</v>
      </c>
      <c r="B468" s="184" t="s">
        <v>143</v>
      </c>
      <c r="C468" s="184">
        <v>0.71751412429378536</v>
      </c>
      <c r="D468" s="184">
        <v>0.10922787193973635</v>
      </c>
      <c r="E468" s="184">
        <v>0.17325800376647835</v>
      </c>
      <c r="F468" s="183">
        <v>1</v>
      </c>
      <c r="G468" s="187">
        <v>531</v>
      </c>
      <c r="H468" s="93"/>
      <c r="I468" s="184" t="s">
        <v>143</v>
      </c>
      <c r="J468" s="184" t="s">
        <v>143</v>
      </c>
      <c r="K468" s="184">
        <v>0.67800000000000005</v>
      </c>
      <c r="L468" s="184">
        <v>0.754</v>
      </c>
      <c r="M468" s="184">
        <v>8.5000000000000006E-2</v>
      </c>
      <c r="N468" s="184">
        <v>0.13900000000000001</v>
      </c>
      <c r="O468" s="184">
        <v>0.14299999999999999</v>
      </c>
      <c r="P468" s="184">
        <v>0.20799999999999999</v>
      </c>
      <c r="Q468" s="93"/>
      <c r="R468" s="225" t="s">
        <v>143</v>
      </c>
      <c r="S468" s="225">
        <v>97.969246867591465</v>
      </c>
      <c r="T468" s="225">
        <v>17.20762918285352</v>
      </c>
      <c r="U468" s="225">
        <v>23.661880147567924</v>
      </c>
      <c r="V468" s="225"/>
      <c r="W468" s="225" t="s">
        <v>143</v>
      </c>
      <c r="X468" s="225" t="s">
        <v>143</v>
      </c>
      <c r="Y468" s="225">
        <v>88.131778407700168</v>
      </c>
      <c r="Z468" s="225">
        <v>107.80671532748276</v>
      </c>
      <c r="AA468" s="225">
        <v>12.779063267145737</v>
      </c>
      <c r="AB468" s="225">
        <v>21.636195098561302</v>
      </c>
      <c r="AC468" s="225">
        <v>18.826713934598246</v>
      </c>
      <c r="AD468" s="225">
        <v>28.497046360537603</v>
      </c>
    </row>
    <row r="469" spans="1:30" x14ac:dyDescent="0.25">
      <c r="A469" s="93" t="s">
        <v>5635</v>
      </c>
      <c r="B469" s="184">
        <v>7.43801652892562E-2</v>
      </c>
      <c r="C469" s="184">
        <v>0.49511645379413977</v>
      </c>
      <c r="D469" s="184">
        <v>0.27948910593538695</v>
      </c>
      <c r="E469" s="184">
        <v>0.15101427498121714</v>
      </c>
      <c r="F469" s="183">
        <v>1</v>
      </c>
      <c r="G469" s="187">
        <v>1331</v>
      </c>
      <c r="H469" s="93"/>
      <c r="I469" s="184">
        <v>6.0999999999999999E-2</v>
      </c>
      <c r="J469" s="184">
        <v>0.09</v>
      </c>
      <c r="K469" s="184">
        <v>0.46800000000000003</v>
      </c>
      <c r="L469" s="184">
        <v>0.52200000000000002</v>
      </c>
      <c r="M469" s="184">
        <v>0.25600000000000001</v>
      </c>
      <c r="N469" s="184">
        <v>0.30399999999999999</v>
      </c>
      <c r="O469" s="184">
        <v>0.13300000000000001</v>
      </c>
      <c r="P469" s="184">
        <v>0.17100000000000001</v>
      </c>
      <c r="Q469" s="93"/>
      <c r="R469" s="225">
        <v>4.8437759198319403</v>
      </c>
      <c r="S469" s="225">
        <v>31.480853774583835</v>
      </c>
      <c r="T469" s="225">
        <v>17.884914376280889</v>
      </c>
      <c r="U469" s="225">
        <v>9.2433565884270656</v>
      </c>
      <c r="V469" s="225"/>
      <c r="W469" s="225">
        <v>3.8896130380896179</v>
      </c>
      <c r="X469" s="225">
        <v>5.7979388015742632</v>
      </c>
      <c r="Y469" s="225">
        <v>29.07726666536901</v>
      </c>
      <c r="Z469" s="225">
        <v>33.884440883798661</v>
      </c>
      <c r="AA469" s="225">
        <v>16.067426733566773</v>
      </c>
      <c r="AB469" s="225">
        <v>19.702402018995006</v>
      </c>
      <c r="AC469" s="225">
        <v>7.9654834235159804</v>
      </c>
      <c r="AD469" s="225">
        <v>10.521229753338151</v>
      </c>
    </row>
    <row r="470" spans="1:30" x14ac:dyDescent="0.25">
      <c r="A470" s="93" t="s">
        <v>5636</v>
      </c>
      <c r="B470" s="184">
        <v>0.22503801317790167</v>
      </c>
      <c r="C470" s="184">
        <v>0.60466294982260516</v>
      </c>
      <c r="D470" s="184">
        <v>5.8286872782564621E-2</v>
      </c>
      <c r="E470" s="184">
        <v>0.11201216421692854</v>
      </c>
      <c r="F470" s="183">
        <v>0.99999999999999989</v>
      </c>
      <c r="G470" s="187">
        <v>1973</v>
      </c>
      <c r="H470" s="93"/>
      <c r="I470" s="184">
        <v>0.20699999999999999</v>
      </c>
      <c r="J470" s="184">
        <v>0.24399999999999999</v>
      </c>
      <c r="K470" s="184">
        <v>0.58299999999999996</v>
      </c>
      <c r="L470" s="184">
        <v>0.626</v>
      </c>
      <c r="M470" s="184">
        <v>4.9000000000000002E-2</v>
      </c>
      <c r="N470" s="184">
        <v>7.0000000000000007E-2</v>
      </c>
      <c r="O470" s="184">
        <v>9.9000000000000005E-2</v>
      </c>
      <c r="P470" s="184">
        <v>0.127</v>
      </c>
      <c r="Q470" s="93"/>
      <c r="R470" s="225">
        <v>37.402125360116457</v>
      </c>
      <c r="S470" s="225">
        <v>93.733555330833255</v>
      </c>
      <c r="T470" s="225">
        <v>10.007603363360618</v>
      </c>
      <c r="U470" s="225">
        <v>17.207338445523352</v>
      </c>
      <c r="V470" s="225"/>
      <c r="W470" s="225">
        <v>33.923073778434656</v>
      </c>
      <c r="X470" s="225">
        <v>40.881176941798259</v>
      </c>
      <c r="Y470" s="225">
        <v>88.414543702990471</v>
      </c>
      <c r="Z470" s="225">
        <v>99.052566958676039</v>
      </c>
      <c r="AA470" s="225">
        <v>8.1785042653226583</v>
      </c>
      <c r="AB470" s="225">
        <v>11.836702461398577</v>
      </c>
      <c r="AC470" s="225">
        <v>14.938656393362841</v>
      </c>
      <c r="AD470" s="225">
        <v>19.476020497683862</v>
      </c>
    </row>
    <row r="471" spans="1:30" x14ac:dyDescent="0.25">
      <c r="A471" s="93" t="s">
        <v>5637</v>
      </c>
      <c r="B471" s="184" t="s">
        <v>143</v>
      </c>
      <c r="C471" s="184">
        <v>0.36245210727969351</v>
      </c>
      <c r="D471" s="184">
        <v>0.42988505747126438</v>
      </c>
      <c r="E471" s="184">
        <v>0.20766283524904214</v>
      </c>
      <c r="F471" s="183">
        <v>1</v>
      </c>
      <c r="G471" s="187">
        <v>1305</v>
      </c>
      <c r="H471" s="93"/>
      <c r="I471" s="184" t="s">
        <v>143</v>
      </c>
      <c r="J471" s="184" t="s">
        <v>143</v>
      </c>
      <c r="K471" s="184">
        <v>0.33700000000000002</v>
      </c>
      <c r="L471" s="184">
        <v>0.38900000000000001</v>
      </c>
      <c r="M471" s="184">
        <v>0.40300000000000002</v>
      </c>
      <c r="N471" s="184">
        <v>0.45700000000000002</v>
      </c>
      <c r="O471" s="184">
        <v>0.187</v>
      </c>
      <c r="P471" s="184">
        <v>0.23100000000000001</v>
      </c>
      <c r="Q471" s="93"/>
      <c r="R471" s="225" t="s">
        <v>143</v>
      </c>
      <c r="S471" s="225">
        <v>23.312341760963456</v>
      </c>
      <c r="T471" s="225">
        <v>28.090056626551533</v>
      </c>
      <c r="U471" s="225">
        <v>12.924591170041044</v>
      </c>
      <c r="V471" s="225"/>
      <c r="W471" s="225" t="s">
        <v>143</v>
      </c>
      <c r="X471" s="225" t="s">
        <v>143</v>
      </c>
      <c r="Y471" s="225">
        <v>21.211412633260935</v>
      </c>
      <c r="Z471" s="225">
        <v>25.413270888665977</v>
      </c>
      <c r="AA471" s="225">
        <v>25.765568910702257</v>
      </c>
      <c r="AB471" s="225">
        <v>30.414544342400809</v>
      </c>
      <c r="AC471" s="225">
        <v>11.385769688464389</v>
      </c>
      <c r="AD471" s="225">
        <v>14.463412651617698</v>
      </c>
    </row>
    <row r="472" spans="1:30" x14ac:dyDescent="0.25">
      <c r="A472" s="93" t="s">
        <v>5638</v>
      </c>
      <c r="B472" s="184" t="s">
        <v>143</v>
      </c>
      <c r="C472" s="184">
        <v>0.71620755925688662</v>
      </c>
      <c r="D472" s="184">
        <v>0.10698270339525945</v>
      </c>
      <c r="E472" s="184">
        <v>0.17680973734785393</v>
      </c>
      <c r="F472" s="183">
        <v>1</v>
      </c>
      <c r="G472" s="187">
        <v>1561</v>
      </c>
      <c r="H472" s="93"/>
      <c r="I472" s="184" t="s">
        <v>143</v>
      </c>
      <c r="J472" s="184" t="s">
        <v>143</v>
      </c>
      <c r="K472" s="184">
        <v>0.69299999999999995</v>
      </c>
      <c r="L472" s="184">
        <v>0.73799999999999999</v>
      </c>
      <c r="M472" s="184">
        <v>9.2999999999999999E-2</v>
      </c>
      <c r="N472" s="184">
        <v>0.123</v>
      </c>
      <c r="O472" s="184">
        <v>0.159</v>
      </c>
      <c r="P472" s="184">
        <v>0.19700000000000001</v>
      </c>
      <c r="Q472" s="93"/>
      <c r="R472" s="225" t="s">
        <v>143</v>
      </c>
      <c r="S472" s="225">
        <v>121.54414883020323</v>
      </c>
      <c r="T472" s="225">
        <v>21.116073567584369</v>
      </c>
      <c r="U472" s="225">
        <v>29.863213275092662</v>
      </c>
      <c r="V472" s="225"/>
      <c r="W472" s="225" t="s">
        <v>143</v>
      </c>
      <c r="X472" s="225" t="s">
        <v>143</v>
      </c>
      <c r="Y472" s="225">
        <v>114.41940545477634</v>
      </c>
      <c r="Z472" s="225">
        <v>128.66889220563013</v>
      </c>
      <c r="AA472" s="225">
        <v>17.913412339511002</v>
      </c>
      <c r="AB472" s="225">
        <v>24.318734795657736</v>
      </c>
      <c r="AC472" s="225">
        <v>26.340007037208451</v>
      </c>
      <c r="AD472" s="225">
        <v>33.386419512976872</v>
      </c>
    </row>
    <row r="473" spans="1:30" x14ac:dyDescent="0.25">
      <c r="A473" s="93" t="s">
        <v>5639</v>
      </c>
      <c r="B473" s="184">
        <v>5.8935361216730035E-2</v>
      </c>
      <c r="C473" s="184">
        <v>0.53136882129277563</v>
      </c>
      <c r="D473" s="184">
        <v>0.2414448669201521</v>
      </c>
      <c r="E473" s="184">
        <v>0.1682509505703422</v>
      </c>
      <c r="F473" s="183">
        <v>1</v>
      </c>
      <c r="G473" s="187">
        <v>1052</v>
      </c>
      <c r="H473" s="93"/>
      <c r="I473" s="184">
        <v>4.5999999999999999E-2</v>
      </c>
      <c r="J473" s="184">
        <v>7.4999999999999997E-2</v>
      </c>
      <c r="K473" s="184">
        <v>0.501</v>
      </c>
      <c r="L473" s="184">
        <v>0.56100000000000005</v>
      </c>
      <c r="M473" s="184">
        <v>0.217</v>
      </c>
      <c r="N473" s="184">
        <v>0.26800000000000002</v>
      </c>
      <c r="O473" s="184">
        <v>0.14699999999999999</v>
      </c>
      <c r="P473" s="184">
        <v>0.192</v>
      </c>
      <c r="Q473" s="93"/>
      <c r="R473" s="225">
        <v>4.2650838440361207</v>
      </c>
      <c r="S473" s="225">
        <v>36.527744626805266</v>
      </c>
      <c r="T473" s="225">
        <v>16.551578266120966</v>
      </c>
      <c r="U473" s="225">
        <v>11.162840336219428</v>
      </c>
      <c r="V473" s="225"/>
      <c r="W473" s="225">
        <v>3.2034181119123866</v>
      </c>
      <c r="X473" s="225">
        <v>5.3267495761598553</v>
      </c>
      <c r="Y473" s="225">
        <v>33.499625019382108</v>
      </c>
      <c r="Z473" s="225">
        <v>39.555864234228423</v>
      </c>
      <c r="AA473" s="225">
        <v>14.516043028134835</v>
      </c>
      <c r="AB473" s="225">
        <v>18.587113504107098</v>
      </c>
      <c r="AC473" s="225">
        <v>9.5183014346294055</v>
      </c>
      <c r="AD473" s="225">
        <v>12.807379237809451</v>
      </c>
    </row>
    <row r="474" spans="1:30" x14ac:dyDescent="0.25">
      <c r="A474" s="93" t="s">
        <v>5640</v>
      </c>
      <c r="B474" s="184">
        <v>0.19987105093488072</v>
      </c>
      <c r="C474" s="184">
        <v>0.64539007092198586</v>
      </c>
      <c r="D474" s="184">
        <v>3.7395228884590584E-2</v>
      </c>
      <c r="E474" s="184">
        <v>0.11734364925854288</v>
      </c>
      <c r="F474" s="183">
        <v>1</v>
      </c>
      <c r="G474" s="187">
        <v>1551</v>
      </c>
      <c r="H474" s="93"/>
      <c r="I474" s="184">
        <v>0.18099999999999999</v>
      </c>
      <c r="J474" s="184">
        <v>0.221</v>
      </c>
      <c r="K474" s="184">
        <v>0.621</v>
      </c>
      <c r="L474" s="184">
        <v>0.66900000000000004</v>
      </c>
      <c r="M474" s="184">
        <v>2.9000000000000001E-2</v>
      </c>
      <c r="N474" s="184">
        <v>4.8000000000000001E-2</v>
      </c>
      <c r="O474" s="184">
        <v>0.10199999999999999</v>
      </c>
      <c r="P474" s="184">
        <v>0.13400000000000001</v>
      </c>
      <c r="Q474" s="93"/>
      <c r="R474" s="225">
        <v>34.540308170752226</v>
      </c>
      <c r="S474" s="225">
        <v>94.895053462068191</v>
      </c>
      <c r="T474" s="225">
        <v>6.1271853671177521</v>
      </c>
      <c r="U474" s="225">
        <v>16.541559966442662</v>
      </c>
      <c r="V474" s="225"/>
      <c r="W474" s="225">
        <v>30.695263121064841</v>
      </c>
      <c r="X474" s="225">
        <v>38.385353220439612</v>
      </c>
      <c r="Y474" s="225">
        <v>89.016335737035973</v>
      </c>
      <c r="Z474" s="225">
        <v>100.77377118710041</v>
      </c>
      <c r="AA474" s="225">
        <v>4.5502892132257697</v>
      </c>
      <c r="AB474" s="225">
        <v>7.7040815210097344</v>
      </c>
      <c r="AC474" s="225">
        <v>14.138321642202349</v>
      </c>
      <c r="AD474" s="225">
        <v>18.944798290682975</v>
      </c>
    </row>
    <row r="475" spans="1:30" x14ac:dyDescent="0.25">
      <c r="A475" s="93" t="s">
        <v>5641</v>
      </c>
      <c r="B475" s="184" t="s">
        <v>143</v>
      </c>
      <c r="C475" s="184">
        <v>0.39573820395738202</v>
      </c>
      <c r="D475" s="184">
        <v>0.39573820395738202</v>
      </c>
      <c r="E475" s="184">
        <v>0.20852359208523591</v>
      </c>
      <c r="F475" s="183">
        <v>1</v>
      </c>
      <c r="G475" s="187">
        <v>1314</v>
      </c>
      <c r="H475" s="93"/>
      <c r="I475" s="184" t="s">
        <v>143</v>
      </c>
      <c r="J475" s="184" t="s">
        <v>143</v>
      </c>
      <c r="K475" s="184">
        <v>0.37</v>
      </c>
      <c r="L475" s="184">
        <v>0.42199999999999999</v>
      </c>
      <c r="M475" s="184">
        <v>0.37</v>
      </c>
      <c r="N475" s="184">
        <v>0.42199999999999999</v>
      </c>
      <c r="O475" s="184">
        <v>0.187</v>
      </c>
      <c r="P475" s="184">
        <v>0.23100000000000001</v>
      </c>
      <c r="Q475" s="93"/>
      <c r="R475" s="225" t="s">
        <v>143</v>
      </c>
      <c r="S475" s="225">
        <v>35.513082741498863</v>
      </c>
      <c r="T475" s="225">
        <v>35.221490228687749</v>
      </c>
      <c r="U475" s="225">
        <v>18.087401336850444</v>
      </c>
      <c r="V475" s="225"/>
      <c r="W475" s="225" t="s">
        <v>143</v>
      </c>
      <c r="X475" s="225" t="s">
        <v>143</v>
      </c>
      <c r="Y475" s="225">
        <v>32.460673408641789</v>
      </c>
      <c r="Z475" s="225">
        <v>38.565492074355937</v>
      </c>
      <c r="AA475" s="225">
        <v>32.1941437639003</v>
      </c>
      <c r="AB475" s="225">
        <v>38.248836693475198</v>
      </c>
      <c r="AC475" s="225">
        <v>15.945709580180303</v>
      </c>
      <c r="AD475" s="225">
        <v>20.229093093520586</v>
      </c>
    </row>
    <row r="476" spans="1:30" x14ac:dyDescent="0.25">
      <c r="A476" s="93" t="s">
        <v>5642</v>
      </c>
      <c r="B476" s="184" t="s">
        <v>143</v>
      </c>
      <c r="C476" s="184">
        <v>0.82262382864792505</v>
      </c>
      <c r="D476" s="184">
        <v>7.1619812583668008E-2</v>
      </c>
      <c r="E476" s="184">
        <v>0.10575635876840696</v>
      </c>
      <c r="F476" s="183">
        <v>1</v>
      </c>
      <c r="G476" s="187">
        <v>1494</v>
      </c>
      <c r="H476" s="93"/>
      <c r="I476" s="184" t="s">
        <v>143</v>
      </c>
      <c r="J476" s="184" t="s">
        <v>143</v>
      </c>
      <c r="K476" s="184">
        <v>0.80200000000000005</v>
      </c>
      <c r="L476" s="184">
        <v>0.84099999999999997</v>
      </c>
      <c r="M476" s="184">
        <v>0.06</v>
      </c>
      <c r="N476" s="184">
        <v>8.5999999999999993E-2</v>
      </c>
      <c r="O476" s="184">
        <v>9.0999999999999998E-2</v>
      </c>
      <c r="P476" s="184">
        <v>0.122</v>
      </c>
      <c r="Q476" s="93"/>
      <c r="R476" s="225" t="s">
        <v>143</v>
      </c>
      <c r="S476" s="225">
        <v>182.22663677004286</v>
      </c>
      <c r="T476" s="225">
        <v>19.444149333142853</v>
      </c>
      <c r="U476" s="225">
        <v>23.773535278974634</v>
      </c>
      <c r="V476" s="225"/>
      <c r="W476" s="225" t="s">
        <v>143</v>
      </c>
      <c r="X476" s="225" t="s">
        <v>143</v>
      </c>
      <c r="Y476" s="225">
        <v>172.0385651409396</v>
      </c>
      <c r="Z476" s="225">
        <v>192.41470839914612</v>
      </c>
      <c r="AA476" s="225">
        <v>15.759865076017642</v>
      </c>
      <c r="AB476" s="225">
        <v>23.128433590268067</v>
      </c>
      <c r="AC476" s="225">
        <v>20.066546283262429</v>
      </c>
      <c r="AD476" s="225">
        <v>27.480524274686839</v>
      </c>
    </row>
    <row r="477" spans="1:30" x14ac:dyDescent="0.25">
      <c r="A477" s="93" t="s">
        <v>5643</v>
      </c>
      <c r="B477" s="184">
        <v>9.4752186588921289E-2</v>
      </c>
      <c r="C477" s="184">
        <v>0.53790087463556846</v>
      </c>
      <c r="D477" s="184">
        <v>0.24052478134110788</v>
      </c>
      <c r="E477" s="184">
        <v>0.12682215743440234</v>
      </c>
      <c r="F477" s="183">
        <v>1</v>
      </c>
      <c r="G477" s="187">
        <v>2058</v>
      </c>
      <c r="H477" s="93"/>
      <c r="I477" s="184">
        <v>8.3000000000000004E-2</v>
      </c>
      <c r="J477" s="184">
        <v>0.108</v>
      </c>
      <c r="K477" s="184">
        <v>0.51600000000000001</v>
      </c>
      <c r="L477" s="184">
        <v>0.55900000000000005</v>
      </c>
      <c r="M477" s="184">
        <v>0.223</v>
      </c>
      <c r="N477" s="184">
        <v>0.25900000000000001</v>
      </c>
      <c r="O477" s="184">
        <v>0.113</v>
      </c>
      <c r="P477" s="184">
        <v>0.14199999999999999</v>
      </c>
      <c r="Q477" s="93"/>
      <c r="R477" s="225">
        <v>7.1397149751884568</v>
      </c>
      <c r="S477" s="225">
        <v>40.290250637347377</v>
      </c>
      <c r="T477" s="225">
        <v>18.279569882874</v>
      </c>
      <c r="U477" s="225">
        <v>9.5373321344050073</v>
      </c>
      <c r="V477" s="225"/>
      <c r="W477" s="225">
        <v>6.1375951815220882</v>
      </c>
      <c r="X477" s="225">
        <v>8.1418347688548245</v>
      </c>
      <c r="Y477" s="225">
        <v>37.916788926588737</v>
      </c>
      <c r="Z477" s="225">
        <v>42.663712348106017</v>
      </c>
      <c r="AA477" s="225">
        <v>16.669222972087006</v>
      </c>
      <c r="AB477" s="225">
        <v>19.889916793660994</v>
      </c>
      <c r="AC477" s="225">
        <v>8.3802538986149422</v>
      </c>
      <c r="AD477" s="225">
        <v>10.694410370195072</v>
      </c>
    </row>
    <row r="478" spans="1:30" x14ac:dyDescent="0.25">
      <c r="A478" s="93" t="s">
        <v>5644</v>
      </c>
      <c r="B478" s="184">
        <v>0.27196149217809867</v>
      </c>
      <c r="C478" s="184">
        <v>0.627356598475732</v>
      </c>
      <c r="D478" s="184">
        <v>3.7705575611712797E-2</v>
      </c>
      <c r="E478" s="184">
        <v>6.2976333734456477E-2</v>
      </c>
      <c r="F478" s="183">
        <v>1</v>
      </c>
      <c r="G478" s="187">
        <v>2493</v>
      </c>
      <c r="H478" s="93"/>
      <c r="I478" s="184">
        <v>0.255</v>
      </c>
      <c r="J478" s="184">
        <v>0.28999999999999998</v>
      </c>
      <c r="K478" s="184">
        <v>0.60799999999999998</v>
      </c>
      <c r="L478" s="184">
        <v>0.64600000000000002</v>
      </c>
      <c r="M478" s="184">
        <v>3.1E-2</v>
      </c>
      <c r="N478" s="184">
        <v>4.5999999999999999E-2</v>
      </c>
      <c r="O478" s="184">
        <v>5.3999999999999999E-2</v>
      </c>
      <c r="P478" s="184">
        <v>7.2999999999999995E-2</v>
      </c>
      <c r="Q478" s="93"/>
      <c r="R478" s="225">
        <v>46.453464085980606</v>
      </c>
      <c r="S478" s="225">
        <v>104.0717048215012</v>
      </c>
      <c r="T478" s="225">
        <v>5.9640025813213775</v>
      </c>
      <c r="U478" s="225">
        <v>10.384025669820964</v>
      </c>
      <c r="V478" s="225"/>
      <c r="W478" s="225">
        <v>42.95675638682998</v>
      </c>
      <c r="X478" s="225">
        <v>49.950171785131232</v>
      </c>
      <c r="Y478" s="225">
        <v>98.913835130356716</v>
      </c>
      <c r="Z478" s="225">
        <v>109.22957451264568</v>
      </c>
      <c r="AA478" s="225">
        <v>4.7583283821984148</v>
      </c>
      <c r="AB478" s="225">
        <v>7.1696767804443402</v>
      </c>
      <c r="AC478" s="225">
        <v>8.7597041495893553</v>
      </c>
      <c r="AD478" s="225">
        <v>12.008347190052573</v>
      </c>
    </row>
    <row r="479" spans="1:30" x14ac:dyDescent="0.25">
      <c r="A479" s="93" t="s">
        <v>5645</v>
      </c>
      <c r="B479" s="184" t="s">
        <v>143</v>
      </c>
      <c r="C479" s="184">
        <v>0.47445504087193463</v>
      </c>
      <c r="D479" s="184">
        <v>0.38181198910081743</v>
      </c>
      <c r="E479" s="184">
        <v>0.14373297002724797</v>
      </c>
      <c r="F479" s="183">
        <v>1</v>
      </c>
      <c r="G479" s="187">
        <v>2936</v>
      </c>
      <c r="H479" s="93"/>
      <c r="I479" s="184" t="s">
        <v>143</v>
      </c>
      <c r="J479" s="184" t="s">
        <v>143</v>
      </c>
      <c r="K479" s="184">
        <v>0.45600000000000002</v>
      </c>
      <c r="L479" s="184">
        <v>0.49299999999999999</v>
      </c>
      <c r="M479" s="184">
        <v>0.36399999999999999</v>
      </c>
      <c r="N479" s="184">
        <v>0.4</v>
      </c>
      <c r="O479" s="184">
        <v>0.13200000000000001</v>
      </c>
      <c r="P479" s="184">
        <v>0.157</v>
      </c>
      <c r="Q479" s="93"/>
      <c r="R479" s="225" t="s">
        <v>143</v>
      </c>
      <c r="S479" s="225">
        <v>51.035112925043521</v>
      </c>
      <c r="T479" s="225">
        <v>41.571944839616144</v>
      </c>
      <c r="U479" s="225">
        <v>15.45036114426077</v>
      </c>
      <c r="V479" s="225"/>
      <c r="W479" s="225" t="s">
        <v>143</v>
      </c>
      <c r="X479" s="225" t="s">
        <v>143</v>
      </c>
      <c r="Y479" s="225">
        <v>48.355021598786969</v>
      </c>
      <c r="Z479" s="225">
        <v>53.715204251300072</v>
      </c>
      <c r="AA479" s="225">
        <v>39.13832012373976</v>
      </c>
      <c r="AB479" s="225">
        <v>44.005569555492528</v>
      </c>
      <c r="AC479" s="225">
        <v>13.976221991266049</v>
      </c>
      <c r="AD479" s="225">
        <v>16.924500297255488</v>
      </c>
    </row>
    <row r="480" spans="1:30" x14ac:dyDescent="0.25">
      <c r="A480" s="93" t="s">
        <v>5646</v>
      </c>
      <c r="B480" s="184" t="s">
        <v>143</v>
      </c>
      <c r="C480" s="184">
        <v>0.71994134897360706</v>
      </c>
      <c r="D480" s="184">
        <v>0.10801564027370479</v>
      </c>
      <c r="E480" s="184">
        <v>0.17204301075268819</v>
      </c>
      <c r="F480" s="183">
        <v>1</v>
      </c>
      <c r="G480" s="187">
        <v>2046</v>
      </c>
      <c r="H480" s="93"/>
      <c r="I480" s="184" t="s">
        <v>143</v>
      </c>
      <c r="J480" s="184" t="s">
        <v>143</v>
      </c>
      <c r="K480" s="184">
        <v>0.7</v>
      </c>
      <c r="L480" s="184">
        <v>0.73899999999999999</v>
      </c>
      <c r="M480" s="184">
        <v>9.5000000000000001E-2</v>
      </c>
      <c r="N480" s="184">
        <v>0.122</v>
      </c>
      <c r="O480" s="184">
        <v>0.156</v>
      </c>
      <c r="P480" s="184">
        <v>0.189</v>
      </c>
      <c r="Q480" s="93"/>
      <c r="R480" s="225" t="s">
        <v>143</v>
      </c>
      <c r="S480" s="225">
        <v>119.07656656434783</v>
      </c>
      <c r="T480" s="225">
        <v>19.980136925051969</v>
      </c>
      <c r="U480" s="225">
        <v>29.276861119056061</v>
      </c>
      <c r="V480" s="225"/>
      <c r="W480" s="225" t="s">
        <v>143</v>
      </c>
      <c r="X480" s="225" t="s">
        <v>143</v>
      </c>
      <c r="Y480" s="225">
        <v>112.99548257550036</v>
      </c>
      <c r="Z480" s="225">
        <v>125.1576505531953</v>
      </c>
      <c r="AA480" s="225">
        <v>17.345878397210463</v>
      </c>
      <c r="AB480" s="225">
        <v>22.614395452893476</v>
      </c>
      <c r="AC480" s="225">
        <v>26.218355715075091</v>
      </c>
      <c r="AD480" s="225">
        <v>32.335366523037031</v>
      </c>
    </row>
    <row r="481" spans="1:30" x14ac:dyDescent="0.25">
      <c r="A481" s="93" t="s">
        <v>5647</v>
      </c>
      <c r="B481" s="184">
        <v>8.8148873653281098E-2</v>
      </c>
      <c r="C481" s="184">
        <v>0.49951028403525954</v>
      </c>
      <c r="D481" s="184">
        <v>0.21449559255631734</v>
      </c>
      <c r="E481" s="184">
        <v>0.19784524975514201</v>
      </c>
      <c r="F481" s="183">
        <v>1</v>
      </c>
      <c r="G481" s="187">
        <v>1021</v>
      </c>
      <c r="H481" s="93"/>
      <c r="I481" s="184">
        <v>7.1999999999999995E-2</v>
      </c>
      <c r="J481" s="184">
        <v>0.107</v>
      </c>
      <c r="K481" s="184">
        <v>0.46899999999999997</v>
      </c>
      <c r="L481" s="184">
        <v>0.53</v>
      </c>
      <c r="M481" s="184">
        <v>0.19</v>
      </c>
      <c r="N481" s="184">
        <v>0.24099999999999999</v>
      </c>
      <c r="O481" s="184">
        <v>0.17499999999999999</v>
      </c>
      <c r="P481" s="184">
        <v>0.223</v>
      </c>
      <c r="Q481" s="93"/>
      <c r="R481" s="225">
        <v>6.5946750140354791</v>
      </c>
      <c r="S481" s="225">
        <v>35.835453753198657</v>
      </c>
      <c r="T481" s="225">
        <v>15.324523435741906</v>
      </c>
      <c r="U481" s="225">
        <v>13.662032963706139</v>
      </c>
      <c r="V481" s="225"/>
      <c r="W481" s="225">
        <v>5.2322010404690866</v>
      </c>
      <c r="X481" s="225">
        <v>7.9571489876018715</v>
      </c>
      <c r="Y481" s="225">
        <v>32.725285448354846</v>
      </c>
      <c r="Z481" s="225">
        <v>38.945622058042467</v>
      </c>
      <c r="AA481" s="225">
        <v>13.29487419057072</v>
      </c>
      <c r="AB481" s="225">
        <v>17.354172680913091</v>
      </c>
      <c r="AC481" s="225">
        <v>11.7779686852457</v>
      </c>
      <c r="AD481" s="225">
        <v>15.546097242166578</v>
      </c>
    </row>
    <row r="482" spans="1:30" x14ac:dyDescent="0.25">
      <c r="A482" s="93" t="s">
        <v>5648</v>
      </c>
      <c r="B482" s="184">
        <v>0.25325520833333331</v>
      </c>
      <c r="C482" s="184">
        <v>0.57747395833333337</v>
      </c>
      <c r="D482" s="184">
        <v>3.9713541666666664E-2</v>
      </c>
      <c r="E482" s="184">
        <v>0.12955729166666666</v>
      </c>
      <c r="F482" s="183">
        <v>1</v>
      </c>
      <c r="G482" s="187">
        <v>1536</v>
      </c>
      <c r="H482" s="93"/>
      <c r="I482" s="184">
        <v>0.23200000000000001</v>
      </c>
      <c r="J482" s="184">
        <v>0.27600000000000002</v>
      </c>
      <c r="K482" s="184">
        <v>0.55300000000000005</v>
      </c>
      <c r="L482" s="184">
        <v>0.60199999999999998</v>
      </c>
      <c r="M482" s="184">
        <v>3.1E-2</v>
      </c>
      <c r="N482" s="184">
        <v>5.0999999999999997E-2</v>
      </c>
      <c r="O482" s="184">
        <v>0.114</v>
      </c>
      <c r="P482" s="184">
        <v>0.14699999999999999</v>
      </c>
      <c r="Q482" s="93"/>
      <c r="R482" s="225">
        <v>49.447725228629295</v>
      </c>
      <c r="S482" s="225">
        <v>101.99433258336985</v>
      </c>
      <c r="T482" s="225">
        <v>6.8643485259008195</v>
      </c>
      <c r="U482" s="225">
        <v>22.409945788269738</v>
      </c>
      <c r="V482" s="225"/>
      <c r="W482" s="225">
        <v>44.533810815505753</v>
      </c>
      <c r="X482" s="225">
        <v>54.361639641752838</v>
      </c>
      <c r="Y482" s="225">
        <v>95.282048916474949</v>
      </c>
      <c r="Z482" s="225">
        <v>108.70661625026476</v>
      </c>
      <c r="AA482" s="225">
        <v>5.1417245805653229</v>
      </c>
      <c r="AB482" s="225">
        <v>8.5869724712363169</v>
      </c>
      <c r="AC482" s="225">
        <v>19.296291870855953</v>
      </c>
      <c r="AD482" s="225">
        <v>25.523599705683523</v>
      </c>
    </row>
    <row r="483" spans="1:30" x14ac:dyDescent="0.25">
      <c r="A483" s="93" t="s">
        <v>5649</v>
      </c>
      <c r="B483" s="184" t="s">
        <v>143</v>
      </c>
      <c r="C483" s="184">
        <v>0.39548693586698336</v>
      </c>
      <c r="D483" s="184">
        <v>0.38479809976247031</v>
      </c>
      <c r="E483" s="184">
        <v>0.21971496437054633</v>
      </c>
      <c r="F483" s="183">
        <v>1</v>
      </c>
      <c r="G483" s="187">
        <v>842</v>
      </c>
      <c r="H483" s="93"/>
      <c r="I483" s="184" t="s">
        <v>143</v>
      </c>
      <c r="J483" s="184" t="s">
        <v>143</v>
      </c>
      <c r="K483" s="184">
        <v>0.36299999999999999</v>
      </c>
      <c r="L483" s="184">
        <v>0.42899999999999999</v>
      </c>
      <c r="M483" s="184">
        <v>0.35299999999999998</v>
      </c>
      <c r="N483" s="184">
        <v>0.41799999999999998</v>
      </c>
      <c r="O483" s="184">
        <v>0.193</v>
      </c>
      <c r="P483" s="184">
        <v>0.249</v>
      </c>
      <c r="Q483" s="93"/>
      <c r="R483" s="225" t="s">
        <v>143</v>
      </c>
      <c r="S483" s="225">
        <v>24.022723411895551</v>
      </c>
      <c r="T483" s="225">
        <v>23.198800756693483</v>
      </c>
      <c r="U483" s="225">
        <v>13.229693996705359</v>
      </c>
      <c r="V483" s="225"/>
      <c r="W483" s="225" t="s">
        <v>143</v>
      </c>
      <c r="X483" s="225" t="s">
        <v>143</v>
      </c>
      <c r="Y483" s="225">
        <v>21.442506629757098</v>
      </c>
      <c r="Z483" s="225">
        <v>26.602940194034005</v>
      </c>
      <c r="AA483" s="225">
        <v>20.672709118742414</v>
      </c>
      <c r="AB483" s="225">
        <v>25.724892394644552</v>
      </c>
      <c r="AC483" s="225">
        <v>11.323267760153287</v>
      </c>
      <c r="AD483" s="225">
        <v>15.136120233257431</v>
      </c>
    </row>
    <row r="484" spans="1:30" x14ac:dyDescent="0.25">
      <c r="A484" s="93" t="s">
        <v>5650</v>
      </c>
      <c r="B484" s="184" t="s">
        <v>143</v>
      </c>
      <c r="C484" s="184">
        <v>0.66753022452504318</v>
      </c>
      <c r="D484" s="184">
        <v>8.7219343696027629E-2</v>
      </c>
      <c r="E484" s="184">
        <v>0.24525043177892919</v>
      </c>
      <c r="F484" s="183">
        <v>1</v>
      </c>
      <c r="G484" s="187">
        <v>1158</v>
      </c>
      <c r="H484" s="93"/>
      <c r="I484" s="184" t="s">
        <v>143</v>
      </c>
      <c r="J484" s="184" t="s">
        <v>143</v>
      </c>
      <c r="K484" s="184">
        <v>0.64</v>
      </c>
      <c r="L484" s="184">
        <v>0.69399999999999995</v>
      </c>
      <c r="M484" s="184">
        <v>7.1999999999999995E-2</v>
      </c>
      <c r="N484" s="184">
        <v>0.105</v>
      </c>
      <c r="O484" s="184">
        <v>0.221</v>
      </c>
      <c r="P484" s="184">
        <v>0.27100000000000002</v>
      </c>
      <c r="Q484" s="93"/>
      <c r="R484" s="225" t="s">
        <v>143</v>
      </c>
      <c r="S484" s="225">
        <v>128.02342776492731</v>
      </c>
      <c r="T484" s="225">
        <v>17.832201285488321</v>
      </c>
      <c r="U484" s="225">
        <v>44.689145680917328</v>
      </c>
      <c r="V484" s="225"/>
      <c r="W484" s="225" t="s">
        <v>143</v>
      </c>
      <c r="X484" s="225" t="s">
        <v>143</v>
      </c>
      <c r="Y484" s="225">
        <v>118.99824977830399</v>
      </c>
      <c r="Z484" s="225">
        <v>137.04860575155061</v>
      </c>
      <c r="AA484" s="225">
        <v>14.354435406863555</v>
      </c>
      <c r="AB484" s="225">
        <v>21.309967164113086</v>
      </c>
      <c r="AC484" s="225">
        <v>39.491592356299684</v>
      </c>
      <c r="AD484" s="225">
        <v>49.886699005534972</v>
      </c>
    </row>
    <row r="485" spans="1:30" x14ac:dyDescent="0.25">
      <c r="A485" s="93" t="s">
        <v>5651</v>
      </c>
      <c r="B485" s="184">
        <v>6.5255731922398585E-2</v>
      </c>
      <c r="C485" s="184">
        <v>0.5149911816578483</v>
      </c>
      <c r="D485" s="184">
        <v>0.20899470899470898</v>
      </c>
      <c r="E485" s="184">
        <v>0.21075837742504408</v>
      </c>
      <c r="F485" s="183">
        <v>0.99999999999999989</v>
      </c>
      <c r="G485" s="187">
        <v>1134</v>
      </c>
      <c r="H485" s="93"/>
      <c r="I485" s="184">
        <v>5.1999999999999998E-2</v>
      </c>
      <c r="J485" s="184">
        <v>8.1000000000000003E-2</v>
      </c>
      <c r="K485" s="184">
        <v>0.48599999999999999</v>
      </c>
      <c r="L485" s="184">
        <v>0.54400000000000004</v>
      </c>
      <c r="M485" s="184">
        <v>0.186</v>
      </c>
      <c r="N485" s="184">
        <v>0.23400000000000001</v>
      </c>
      <c r="O485" s="184">
        <v>0.188</v>
      </c>
      <c r="P485" s="184">
        <v>0.23499999999999999</v>
      </c>
      <c r="Q485" s="93"/>
      <c r="R485" s="225">
        <v>4.9864831057384293</v>
      </c>
      <c r="S485" s="225">
        <v>38.342897581999068</v>
      </c>
      <c r="T485" s="225">
        <v>14.635197255442009</v>
      </c>
      <c r="U485" s="225">
        <v>15.237573376391236</v>
      </c>
      <c r="V485" s="225"/>
      <c r="W485" s="225">
        <v>3.8503360078494731</v>
      </c>
      <c r="X485" s="225">
        <v>6.1226302036273861</v>
      </c>
      <c r="Y485" s="225">
        <v>35.233082415154954</v>
      </c>
      <c r="Z485" s="225">
        <v>41.452712748843183</v>
      </c>
      <c r="AA485" s="225">
        <v>12.771907146161933</v>
      </c>
      <c r="AB485" s="225">
        <v>16.498487364722084</v>
      </c>
      <c r="AC485" s="225">
        <v>13.305725473294281</v>
      </c>
      <c r="AD485" s="225">
        <v>17.169421279488191</v>
      </c>
    </row>
    <row r="486" spans="1:30" x14ac:dyDescent="0.25">
      <c r="A486" s="93" t="s">
        <v>5652</v>
      </c>
      <c r="B486" s="184">
        <v>0.30639730639730639</v>
      </c>
      <c r="C486" s="184">
        <v>0.54882154882154888</v>
      </c>
      <c r="D486" s="184">
        <v>3.4343434343434343E-2</v>
      </c>
      <c r="E486" s="184">
        <v>0.11043771043771043</v>
      </c>
      <c r="F486" s="183">
        <v>1</v>
      </c>
      <c r="G486" s="187">
        <v>1485</v>
      </c>
      <c r="H486" s="93"/>
      <c r="I486" s="184">
        <v>0.28299999999999997</v>
      </c>
      <c r="J486" s="184">
        <v>0.33</v>
      </c>
      <c r="K486" s="184">
        <v>0.52300000000000002</v>
      </c>
      <c r="L486" s="184">
        <v>0.57399999999999995</v>
      </c>
      <c r="M486" s="184">
        <v>2.5999999999999999E-2</v>
      </c>
      <c r="N486" s="184">
        <v>4.4999999999999998E-2</v>
      </c>
      <c r="O486" s="184">
        <v>9.5000000000000001E-2</v>
      </c>
      <c r="P486" s="184">
        <v>0.127</v>
      </c>
      <c r="Q486" s="93"/>
      <c r="R486" s="225">
        <v>56.00700755530444</v>
      </c>
      <c r="S486" s="225">
        <v>92.930180004082743</v>
      </c>
      <c r="T486" s="225">
        <v>5.3215655502177297</v>
      </c>
      <c r="U486" s="225">
        <v>18.728840195074284</v>
      </c>
      <c r="V486" s="225"/>
      <c r="W486" s="225">
        <v>50.860735490774324</v>
      </c>
      <c r="X486" s="225">
        <v>61.153279619834557</v>
      </c>
      <c r="Y486" s="225">
        <v>86.549983638579604</v>
      </c>
      <c r="Z486" s="225">
        <v>99.310376369585882</v>
      </c>
      <c r="AA486" s="225">
        <v>3.8610358280771186</v>
      </c>
      <c r="AB486" s="225">
        <v>6.7820952723583403</v>
      </c>
      <c r="AC486" s="225">
        <v>15.862385834580504</v>
      </c>
      <c r="AD486" s="225">
        <v>21.595294555568064</v>
      </c>
    </row>
    <row r="487" spans="1:30" x14ac:dyDescent="0.25">
      <c r="A487" s="93" t="s">
        <v>5653</v>
      </c>
      <c r="B487" s="184" t="s">
        <v>143</v>
      </c>
      <c r="C487" s="184">
        <v>0.41471215351812368</v>
      </c>
      <c r="D487" s="184">
        <v>0.42750533049040512</v>
      </c>
      <c r="E487" s="184">
        <v>0.15778251599147122</v>
      </c>
      <c r="F487" s="183">
        <v>1</v>
      </c>
      <c r="G487" s="187">
        <v>938</v>
      </c>
      <c r="H487" s="93"/>
      <c r="I487" s="184" t="s">
        <v>143</v>
      </c>
      <c r="J487" s="184" t="s">
        <v>143</v>
      </c>
      <c r="K487" s="184">
        <v>0.38400000000000001</v>
      </c>
      <c r="L487" s="184">
        <v>0.44700000000000001</v>
      </c>
      <c r="M487" s="184">
        <v>0.39600000000000002</v>
      </c>
      <c r="N487" s="184">
        <v>0.45900000000000002</v>
      </c>
      <c r="O487" s="184">
        <v>0.13600000000000001</v>
      </c>
      <c r="P487" s="184">
        <v>0.183</v>
      </c>
      <c r="Q487" s="93"/>
      <c r="R487" s="225" t="s">
        <v>143</v>
      </c>
      <c r="S487" s="225">
        <v>25.542292429588464</v>
      </c>
      <c r="T487" s="225">
        <v>25.851694383558939</v>
      </c>
      <c r="U487" s="225">
        <v>9.6565435194766209</v>
      </c>
      <c r="V487" s="225"/>
      <c r="W487" s="225" t="s">
        <v>143</v>
      </c>
      <c r="X487" s="225" t="s">
        <v>143</v>
      </c>
      <c r="Y487" s="225">
        <v>23.00400298687611</v>
      </c>
      <c r="Z487" s="225">
        <v>28.080581872300819</v>
      </c>
      <c r="AA487" s="225">
        <v>23.321389241064537</v>
      </c>
      <c r="AB487" s="225">
        <v>28.381999526053342</v>
      </c>
      <c r="AC487" s="225">
        <v>8.1007680635139945</v>
      </c>
      <c r="AD487" s="225">
        <v>11.212318975439247</v>
      </c>
    </row>
    <row r="488" spans="1:30" x14ac:dyDescent="0.25">
      <c r="A488" s="93" t="s">
        <v>5654</v>
      </c>
      <c r="B488" s="184" t="s">
        <v>143</v>
      </c>
      <c r="C488" s="184">
        <v>0.72921810699588474</v>
      </c>
      <c r="D488" s="184">
        <v>8.9711934156378598E-2</v>
      </c>
      <c r="E488" s="184">
        <v>0.18106995884773663</v>
      </c>
      <c r="F488" s="183">
        <v>1</v>
      </c>
      <c r="G488" s="187">
        <v>1215</v>
      </c>
      <c r="H488" s="93"/>
      <c r="I488" s="184" t="s">
        <v>143</v>
      </c>
      <c r="J488" s="184" t="s">
        <v>143</v>
      </c>
      <c r="K488" s="184">
        <v>0.70399999999999996</v>
      </c>
      <c r="L488" s="184">
        <v>0.753</v>
      </c>
      <c r="M488" s="184">
        <v>7.4999999999999997E-2</v>
      </c>
      <c r="N488" s="184">
        <v>0.107</v>
      </c>
      <c r="O488" s="184">
        <v>0.16</v>
      </c>
      <c r="P488" s="184">
        <v>0.20399999999999999</v>
      </c>
      <c r="Q488" s="93"/>
      <c r="R488" s="225" t="s">
        <v>143</v>
      </c>
      <c r="S488" s="225">
        <v>130.20568497399981</v>
      </c>
      <c r="T488" s="225">
        <v>17.095826041679231</v>
      </c>
      <c r="U488" s="225">
        <v>31.792178068665891</v>
      </c>
      <c r="V488" s="225"/>
      <c r="W488" s="225" t="s">
        <v>143</v>
      </c>
      <c r="X488" s="225" t="s">
        <v>143</v>
      </c>
      <c r="Y488" s="225">
        <v>121.63196772287993</v>
      </c>
      <c r="Z488" s="225">
        <v>138.7794022251197</v>
      </c>
      <c r="AA488" s="225">
        <v>13.886359057822659</v>
      </c>
      <c r="AB488" s="225">
        <v>20.305293025535804</v>
      </c>
      <c r="AC488" s="225">
        <v>27.591058780730808</v>
      </c>
      <c r="AD488" s="225">
        <v>35.993297356600976</v>
      </c>
    </row>
    <row r="489" spans="1:30" x14ac:dyDescent="0.25">
      <c r="A489" s="93" t="s">
        <v>5655</v>
      </c>
      <c r="B489" s="184">
        <v>5.5555555555555552E-2</v>
      </c>
      <c r="C489" s="184">
        <v>0.39339339339339341</v>
      </c>
      <c r="D489" s="184">
        <v>0.24174174174174173</v>
      </c>
      <c r="E489" s="184">
        <v>0.30930930930930933</v>
      </c>
      <c r="F489" s="183">
        <v>1</v>
      </c>
      <c r="G489" s="187">
        <v>666</v>
      </c>
      <c r="H489" s="93"/>
      <c r="I489" s="184">
        <v>4.1000000000000002E-2</v>
      </c>
      <c r="J489" s="184">
        <v>7.5999999999999998E-2</v>
      </c>
      <c r="K489" s="184">
        <v>0.35699999999999998</v>
      </c>
      <c r="L489" s="184">
        <v>0.43099999999999999</v>
      </c>
      <c r="M489" s="184">
        <v>0.21099999999999999</v>
      </c>
      <c r="N489" s="184">
        <v>0.27600000000000002</v>
      </c>
      <c r="O489" s="184">
        <v>0.27500000000000002</v>
      </c>
      <c r="P489" s="184">
        <v>0.34499999999999997</v>
      </c>
      <c r="Q489" s="93"/>
      <c r="R489" s="225">
        <v>3.4293915056950981</v>
      </c>
      <c r="S489" s="225">
        <v>24.169834337298706</v>
      </c>
      <c r="T489" s="225">
        <v>14.445893392637485</v>
      </c>
      <c r="U489" s="225">
        <v>17.982682301472703</v>
      </c>
      <c r="V489" s="225"/>
      <c r="W489" s="225">
        <v>2.3243660640997557</v>
      </c>
      <c r="X489" s="225">
        <v>4.5344169472904401</v>
      </c>
      <c r="Y489" s="225">
        <v>21.243128327152696</v>
      </c>
      <c r="Z489" s="225">
        <v>27.096540347444716</v>
      </c>
      <c r="AA489" s="225">
        <v>12.214441446246465</v>
      </c>
      <c r="AB489" s="225">
        <v>16.677345339028506</v>
      </c>
      <c r="AC489" s="225">
        <v>15.526973126261797</v>
      </c>
      <c r="AD489" s="225">
        <v>20.438391476683609</v>
      </c>
    </row>
    <row r="490" spans="1:30" x14ac:dyDescent="0.25">
      <c r="A490" s="93" t="s">
        <v>5656</v>
      </c>
      <c r="B490" s="184">
        <v>0.16601941747572815</v>
      </c>
      <c r="C490" s="184">
        <v>0.45339805825242718</v>
      </c>
      <c r="D490" s="184">
        <v>4.0776699029126215E-2</v>
      </c>
      <c r="E490" s="184">
        <v>0.33980582524271846</v>
      </c>
      <c r="F490" s="183">
        <v>1</v>
      </c>
      <c r="G490" s="187">
        <v>1030</v>
      </c>
      <c r="H490" s="93"/>
      <c r="I490" s="184">
        <v>0.14499999999999999</v>
      </c>
      <c r="J490" s="184">
        <v>0.19</v>
      </c>
      <c r="K490" s="184">
        <v>0.42299999999999999</v>
      </c>
      <c r="L490" s="184">
        <v>0.48399999999999999</v>
      </c>
      <c r="M490" s="184">
        <v>0.03</v>
      </c>
      <c r="N490" s="184">
        <v>5.5E-2</v>
      </c>
      <c r="O490" s="184">
        <v>0.312</v>
      </c>
      <c r="P490" s="184">
        <v>0.36899999999999999</v>
      </c>
      <c r="Q490" s="93"/>
      <c r="R490" s="225">
        <v>29.339306454281267</v>
      </c>
      <c r="S490" s="225">
        <v>73.270001584325371</v>
      </c>
      <c r="T490" s="225">
        <v>6.9559748967574313</v>
      </c>
      <c r="U490" s="225">
        <v>55.413773820568196</v>
      </c>
      <c r="V490" s="225"/>
      <c r="W490" s="225">
        <v>24.941786086925934</v>
      </c>
      <c r="X490" s="225">
        <v>33.736826821636605</v>
      </c>
      <c r="Y490" s="225">
        <v>66.624560195225683</v>
      </c>
      <c r="Z490" s="225">
        <v>79.915442973425058</v>
      </c>
      <c r="AA490" s="225">
        <v>4.8522476482665304</v>
      </c>
      <c r="AB490" s="225">
        <v>9.0597021452483322</v>
      </c>
      <c r="AC490" s="225">
        <v>49.608271848515209</v>
      </c>
      <c r="AD490" s="225">
        <v>61.219275792621183</v>
      </c>
    </row>
    <row r="491" spans="1:30" x14ac:dyDescent="0.25">
      <c r="A491" s="93" t="s">
        <v>5657</v>
      </c>
      <c r="B491" s="184" t="s">
        <v>143</v>
      </c>
      <c r="C491" s="184">
        <v>0.30077120822622105</v>
      </c>
      <c r="D491" s="184">
        <v>0.36118251928020567</v>
      </c>
      <c r="E491" s="184">
        <v>0.33804627249357327</v>
      </c>
      <c r="F491" s="183">
        <v>1</v>
      </c>
      <c r="G491" s="187">
        <v>778</v>
      </c>
      <c r="H491" s="93"/>
      <c r="I491" s="184" t="s">
        <v>143</v>
      </c>
      <c r="J491" s="184" t="s">
        <v>143</v>
      </c>
      <c r="K491" s="184">
        <v>0.27</v>
      </c>
      <c r="L491" s="184">
        <v>0.33400000000000002</v>
      </c>
      <c r="M491" s="184">
        <v>0.32800000000000001</v>
      </c>
      <c r="N491" s="184">
        <v>0.39600000000000002</v>
      </c>
      <c r="O491" s="184">
        <v>0.30599999999999999</v>
      </c>
      <c r="P491" s="184">
        <v>0.372</v>
      </c>
      <c r="Q491" s="93"/>
      <c r="R491" s="225" t="s">
        <v>143</v>
      </c>
      <c r="S491" s="225">
        <v>21.832037253048671</v>
      </c>
      <c r="T491" s="225">
        <v>26.415975744090229</v>
      </c>
      <c r="U491" s="225">
        <v>23.948727381671695</v>
      </c>
      <c r="V491" s="225"/>
      <c r="W491" s="225" t="s">
        <v>143</v>
      </c>
      <c r="X491" s="225" t="s">
        <v>143</v>
      </c>
      <c r="Y491" s="225">
        <v>19.034715604451641</v>
      </c>
      <c r="Z491" s="225">
        <v>24.629358901645702</v>
      </c>
      <c r="AA491" s="225">
        <v>23.327319550461073</v>
      </c>
      <c r="AB491" s="225">
        <v>29.504631937719385</v>
      </c>
      <c r="AC491" s="225">
        <v>21.054313466882217</v>
      </c>
      <c r="AD491" s="225">
        <v>26.843141296461173</v>
      </c>
    </row>
    <row r="492" spans="1:30" x14ac:dyDescent="0.25">
      <c r="A492" s="93" t="s">
        <v>5658</v>
      </c>
      <c r="B492" s="184" t="s">
        <v>143</v>
      </c>
      <c r="C492" s="184">
        <v>0.50439882697947214</v>
      </c>
      <c r="D492" s="184">
        <v>9.5307917888563048E-2</v>
      </c>
      <c r="E492" s="184">
        <v>0.40029325513196479</v>
      </c>
      <c r="F492" s="183">
        <v>1</v>
      </c>
      <c r="G492" s="187">
        <v>682</v>
      </c>
      <c r="H492" s="93"/>
      <c r="I492" s="184" t="s">
        <v>143</v>
      </c>
      <c r="J492" s="184" t="s">
        <v>143</v>
      </c>
      <c r="K492" s="184">
        <v>0.46700000000000003</v>
      </c>
      <c r="L492" s="184">
        <v>0.54200000000000004</v>
      </c>
      <c r="M492" s="184">
        <v>7.4999999999999997E-2</v>
      </c>
      <c r="N492" s="184">
        <v>0.12</v>
      </c>
      <c r="O492" s="184">
        <v>0.36399999999999999</v>
      </c>
      <c r="P492" s="184">
        <v>0.438</v>
      </c>
      <c r="Q492" s="93"/>
      <c r="R492" s="225" t="s">
        <v>143</v>
      </c>
      <c r="S492" s="225">
        <v>68.127937664488243</v>
      </c>
      <c r="T492" s="225">
        <v>14.540548231746557</v>
      </c>
      <c r="U492" s="225">
        <v>53.536048817963035</v>
      </c>
      <c r="V492" s="225"/>
      <c r="W492" s="225" t="s">
        <v>143</v>
      </c>
      <c r="X492" s="225" t="s">
        <v>143</v>
      </c>
      <c r="Y492" s="225">
        <v>60.92844170251535</v>
      </c>
      <c r="Z492" s="225">
        <v>75.327433626461143</v>
      </c>
      <c r="AA492" s="225">
        <v>11.00562347196227</v>
      </c>
      <c r="AB492" s="225">
        <v>18.075472991530845</v>
      </c>
      <c r="AC492" s="225">
        <v>47.1853566339163</v>
      </c>
      <c r="AD492" s="225">
        <v>59.886741002009771</v>
      </c>
    </row>
    <row r="493" spans="1:30" x14ac:dyDescent="0.25">
      <c r="A493" s="93" t="s">
        <v>5659</v>
      </c>
      <c r="B493" s="184">
        <v>6.362672322375397E-2</v>
      </c>
      <c r="C493" s="184">
        <v>0.58324496288441141</v>
      </c>
      <c r="D493" s="184">
        <v>0.22269353128313893</v>
      </c>
      <c r="E493" s="184">
        <v>0.13043478260869565</v>
      </c>
      <c r="F493" s="183">
        <v>1</v>
      </c>
      <c r="G493" s="187">
        <v>943</v>
      </c>
      <c r="H493" s="93"/>
      <c r="I493" s="184">
        <v>0.05</v>
      </c>
      <c r="J493" s="184">
        <v>8.1000000000000003E-2</v>
      </c>
      <c r="K493" s="184">
        <v>0.55200000000000005</v>
      </c>
      <c r="L493" s="184">
        <v>0.61399999999999999</v>
      </c>
      <c r="M493" s="184">
        <v>0.19700000000000001</v>
      </c>
      <c r="N493" s="184">
        <v>0.25</v>
      </c>
      <c r="O493" s="184">
        <v>0.11</v>
      </c>
      <c r="P493" s="184">
        <v>0.153</v>
      </c>
      <c r="Q493" s="93"/>
      <c r="R493" s="225">
        <v>4.6820493546293696</v>
      </c>
      <c r="S493" s="225">
        <v>43.492253131081881</v>
      </c>
      <c r="T493" s="225">
        <v>16.514227000790051</v>
      </c>
      <c r="U493" s="225">
        <v>9.6326972019201094</v>
      </c>
      <c r="V493" s="225"/>
      <c r="W493" s="225">
        <v>3.4973274084247885</v>
      </c>
      <c r="X493" s="225">
        <v>5.8667713008339506</v>
      </c>
      <c r="Y493" s="225">
        <v>39.857401957883134</v>
      </c>
      <c r="Z493" s="225">
        <v>47.127104304280628</v>
      </c>
      <c r="AA493" s="225">
        <v>14.280630739478319</v>
      </c>
      <c r="AB493" s="225">
        <v>18.747823262101782</v>
      </c>
      <c r="AC493" s="225">
        <v>7.9303371308043182</v>
      </c>
      <c r="AD493" s="225">
        <v>11.3350572730359</v>
      </c>
    </row>
    <row r="494" spans="1:30" x14ac:dyDescent="0.25">
      <c r="A494" s="93" t="s">
        <v>5660</v>
      </c>
      <c r="B494" s="184">
        <v>0.33485401459854014</v>
      </c>
      <c r="C494" s="184">
        <v>0.58394160583941601</v>
      </c>
      <c r="D494" s="184">
        <v>4.1970802919708027E-2</v>
      </c>
      <c r="E494" s="184">
        <v>3.9233576642335767E-2</v>
      </c>
      <c r="F494" s="183">
        <v>0.99999999999999989</v>
      </c>
      <c r="G494" s="187">
        <v>1096</v>
      </c>
      <c r="H494" s="93"/>
      <c r="I494" s="184">
        <v>0.308</v>
      </c>
      <c r="J494" s="184">
        <v>0.36299999999999999</v>
      </c>
      <c r="K494" s="184">
        <v>0.55500000000000005</v>
      </c>
      <c r="L494" s="184">
        <v>0.61299999999999999</v>
      </c>
      <c r="M494" s="184">
        <v>3.2000000000000001E-2</v>
      </c>
      <c r="N494" s="184">
        <v>5.6000000000000001E-2</v>
      </c>
      <c r="O494" s="184">
        <v>2.9000000000000001E-2</v>
      </c>
      <c r="P494" s="184">
        <v>5.1999999999999998E-2</v>
      </c>
      <c r="Q494" s="93"/>
      <c r="R494" s="225">
        <v>57.65685851245604</v>
      </c>
      <c r="S494" s="225">
        <v>97.254242767053256</v>
      </c>
      <c r="T494" s="225">
        <v>6.005292511632879</v>
      </c>
      <c r="U494" s="225">
        <v>6.3076117403890466</v>
      </c>
      <c r="V494" s="225"/>
      <c r="W494" s="225">
        <v>51.757918021509809</v>
      </c>
      <c r="X494" s="225">
        <v>63.555799003402271</v>
      </c>
      <c r="Y494" s="225">
        <v>89.719392245211566</v>
      </c>
      <c r="Z494" s="225">
        <v>104.78909328889495</v>
      </c>
      <c r="AA494" s="225">
        <v>4.2698456442457653</v>
      </c>
      <c r="AB494" s="225">
        <v>7.7407393790199928</v>
      </c>
      <c r="AC494" s="225">
        <v>4.4222842660489814</v>
      </c>
      <c r="AD494" s="225">
        <v>8.1929392147291118</v>
      </c>
    </row>
    <row r="495" spans="1:30" x14ac:dyDescent="0.25">
      <c r="A495" s="93" t="s">
        <v>5661</v>
      </c>
      <c r="B495" s="184" t="s">
        <v>143</v>
      </c>
      <c r="C495" s="184">
        <v>0.54564102564102568</v>
      </c>
      <c r="D495" s="184">
        <v>0.3364102564102564</v>
      </c>
      <c r="E495" s="184">
        <v>0.11794871794871795</v>
      </c>
      <c r="F495" s="183">
        <v>1</v>
      </c>
      <c r="G495" s="187">
        <v>975</v>
      </c>
      <c r="H495" s="93"/>
      <c r="I495" s="184" t="s">
        <v>143</v>
      </c>
      <c r="J495" s="184" t="s">
        <v>143</v>
      </c>
      <c r="K495" s="184">
        <v>0.51400000000000001</v>
      </c>
      <c r="L495" s="184">
        <v>0.57699999999999996</v>
      </c>
      <c r="M495" s="184">
        <v>0.307</v>
      </c>
      <c r="N495" s="184">
        <v>0.36699999999999999</v>
      </c>
      <c r="O495" s="184">
        <v>9.9000000000000005E-2</v>
      </c>
      <c r="P495" s="184">
        <v>0.14000000000000001</v>
      </c>
      <c r="Q495" s="93"/>
      <c r="R495" s="225" t="s">
        <v>143</v>
      </c>
      <c r="S495" s="225">
        <v>41.947960104065359</v>
      </c>
      <c r="T495" s="225">
        <v>25.455516603760426</v>
      </c>
      <c r="U495" s="225">
        <v>9.0325377777445937</v>
      </c>
      <c r="V495" s="225"/>
      <c r="W495" s="225" t="s">
        <v>143</v>
      </c>
      <c r="X495" s="225" t="s">
        <v>143</v>
      </c>
      <c r="Y495" s="225">
        <v>38.383357652136716</v>
      </c>
      <c r="Z495" s="225">
        <v>45.512562555994002</v>
      </c>
      <c r="AA495" s="225">
        <v>22.700646889095104</v>
      </c>
      <c r="AB495" s="225">
        <v>28.210386318425748</v>
      </c>
      <c r="AC495" s="225">
        <v>7.3816523357062076</v>
      </c>
      <c r="AD495" s="225">
        <v>10.683423219782981</v>
      </c>
    </row>
    <row r="496" spans="1:30" x14ac:dyDescent="0.25">
      <c r="A496" s="93" t="s">
        <v>5662</v>
      </c>
      <c r="B496" s="184" t="s">
        <v>143</v>
      </c>
      <c r="C496" s="184">
        <v>0.82614056720098639</v>
      </c>
      <c r="D496" s="184">
        <v>6.2885326757090007E-2</v>
      </c>
      <c r="E496" s="184">
        <v>0.11097410604192355</v>
      </c>
      <c r="F496" s="183">
        <v>1</v>
      </c>
      <c r="G496" s="187">
        <v>811</v>
      </c>
      <c r="H496" s="93"/>
      <c r="I496" s="184" t="s">
        <v>143</v>
      </c>
      <c r="J496" s="184" t="s">
        <v>143</v>
      </c>
      <c r="K496" s="184">
        <v>0.79900000000000004</v>
      </c>
      <c r="L496" s="184">
        <v>0.85099999999999998</v>
      </c>
      <c r="M496" s="184">
        <v>4.8000000000000001E-2</v>
      </c>
      <c r="N496" s="184">
        <v>8.2000000000000003E-2</v>
      </c>
      <c r="O496" s="184">
        <v>9.0999999999999998E-2</v>
      </c>
      <c r="P496" s="184">
        <v>0.13400000000000001</v>
      </c>
      <c r="Q496" s="93"/>
      <c r="R496" s="225" t="s">
        <v>143</v>
      </c>
      <c r="S496" s="225">
        <v>118.01241626750068</v>
      </c>
      <c r="T496" s="225">
        <v>9.7883619093430205</v>
      </c>
      <c r="U496" s="225">
        <v>15.8112745862529</v>
      </c>
      <c r="V496" s="225"/>
      <c r="W496" s="225" t="s">
        <v>143</v>
      </c>
      <c r="X496" s="225" t="s">
        <v>143</v>
      </c>
      <c r="Y496" s="225">
        <v>109.07635016928063</v>
      </c>
      <c r="Z496" s="225">
        <v>126.94848236572074</v>
      </c>
      <c r="AA496" s="225">
        <v>7.1018980549083839</v>
      </c>
      <c r="AB496" s="225">
        <v>12.474825763777657</v>
      </c>
      <c r="AC496" s="225">
        <v>12.544631413263723</v>
      </c>
      <c r="AD496" s="225">
        <v>19.077917759242077</v>
      </c>
    </row>
    <row r="497" spans="1:30" x14ac:dyDescent="0.25">
      <c r="A497" s="93" t="s">
        <v>5663</v>
      </c>
      <c r="B497" s="184">
        <v>6.3225806451612909E-2</v>
      </c>
      <c r="C497" s="184">
        <v>0.45806451612903226</v>
      </c>
      <c r="D497" s="184">
        <v>0.30838709677419357</v>
      </c>
      <c r="E497" s="184">
        <v>0.17032258064516129</v>
      </c>
      <c r="F497" s="183">
        <v>0.99999999999999989</v>
      </c>
      <c r="G497" s="187">
        <v>775</v>
      </c>
      <c r="H497" s="93"/>
      <c r="I497" s="184">
        <v>4.8000000000000001E-2</v>
      </c>
      <c r="J497" s="184">
        <v>8.3000000000000004E-2</v>
      </c>
      <c r="K497" s="184">
        <v>0.42299999999999999</v>
      </c>
      <c r="L497" s="184">
        <v>0.49299999999999999</v>
      </c>
      <c r="M497" s="184">
        <v>0.27700000000000002</v>
      </c>
      <c r="N497" s="184">
        <v>0.34200000000000003</v>
      </c>
      <c r="O497" s="184">
        <v>0.14499999999999999</v>
      </c>
      <c r="P497" s="184">
        <v>0.19800000000000001</v>
      </c>
      <c r="Q497" s="93"/>
      <c r="R497" s="225">
        <v>3.9538232263937094</v>
      </c>
      <c r="S497" s="225">
        <v>27.482611724340305</v>
      </c>
      <c r="T497" s="225">
        <v>18.818077494544951</v>
      </c>
      <c r="U497" s="225">
        <v>9.6343547415293092</v>
      </c>
      <c r="V497" s="225"/>
      <c r="W497" s="225">
        <v>2.8467527230034708</v>
      </c>
      <c r="X497" s="225">
        <v>5.060893729783948</v>
      </c>
      <c r="Y497" s="225">
        <v>24.623705586864507</v>
      </c>
      <c r="Z497" s="225">
        <v>30.341517861816104</v>
      </c>
      <c r="AA497" s="225">
        <v>16.432286617601367</v>
      </c>
      <c r="AB497" s="225">
        <v>21.203868371488536</v>
      </c>
      <c r="AC497" s="225">
        <v>7.9907713692792459</v>
      </c>
      <c r="AD497" s="225">
        <v>11.277938113779372</v>
      </c>
    </row>
    <row r="498" spans="1:30" x14ac:dyDescent="0.25">
      <c r="A498" s="93" t="s">
        <v>5664</v>
      </c>
      <c r="B498" s="184">
        <v>0.20916162489196197</v>
      </c>
      <c r="C498" s="184">
        <v>0.64909248055315472</v>
      </c>
      <c r="D498" s="184">
        <v>6.9144338807260161E-2</v>
      </c>
      <c r="E498" s="184">
        <v>7.260155574762317E-2</v>
      </c>
      <c r="F498" s="183">
        <v>1</v>
      </c>
      <c r="G498" s="187">
        <v>1157</v>
      </c>
      <c r="H498" s="93"/>
      <c r="I498" s="184">
        <v>0.187</v>
      </c>
      <c r="J498" s="184">
        <v>0.23400000000000001</v>
      </c>
      <c r="K498" s="184">
        <v>0.621</v>
      </c>
      <c r="L498" s="184">
        <v>0.67600000000000005</v>
      </c>
      <c r="M498" s="184">
        <v>5.6000000000000001E-2</v>
      </c>
      <c r="N498" s="184">
        <v>8.5000000000000006E-2</v>
      </c>
      <c r="O498" s="184">
        <v>5.8999999999999997E-2</v>
      </c>
      <c r="P498" s="184">
        <v>8.8999999999999996E-2</v>
      </c>
      <c r="Q498" s="93"/>
      <c r="R498" s="225">
        <v>30.289234346241329</v>
      </c>
      <c r="S498" s="225">
        <v>85.819334945560357</v>
      </c>
      <c r="T498" s="225">
        <v>10.612784813636427</v>
      </c>
      <c r="U498" s="225">
        <v>9.6567843037467398</v>
      </c>
      <c r="V498" s="225"/>
      <c r="W498" s="225">
        <v>26.472985520220927</v>
      </c>
      <c r="X498" s="225">
        <v>34.105483172261728</v>
      </c>
      <c r="Y498" s="225">
        <v>79.681414608394164</v>
      </c>
      <c r="Z498" s="225">
        <v>91.95725528272655</v>
      </c>
      <c r="AA498" s="225">
        <v>8.2871558027973151</v>
      </c>
      <c r="AB498" s="225">
        <v>12.938413824475539</v>
      </c>
      <c r="AC498" s="225">
        <v>7.5916468684636325</v>
      </c>
      <c r="AD498" s="225">
        <v>11.721921739029847</v>
      </c>
    </row>
    <row r="499" spans="1:30" x14ac:dyDescent="0.25">
      <c r="A499" s="93" t="s">
        <v>5665</v>
      </c>
      <c r="B499" s="184" t="s">
        <v>143</v>
      </c>
      <c r="C499" s="184">
        <v>0.31652661064425769</v>
      </c>
      <c r="D499" s="184">
        <v>0.41456582633053224</v>
      </c>
      <c r="E499" s="184">
        <v>0.26890756302521007</v>
      </c>
      <c r="F499" s="183">
        <v>1</v>
      </c>
      <c r="G499" s="187">
        <v>1071</v>
      </c>
      <c r="H499" s="93"/>
      <c r="I499" s="184" t="s">
        <v>143</v>
      </c>
      <c r="J499" s="184" t="s">
        <v>143</v>
      </c>
      <c r="K499" s="184">
        <v>0.28899999999999998</v>
      </c>
      <c r="L499" s="184">
        <v>0.34499999999999997</v>
      </c>
      <c r="M499" s="184">
        <v>0.38500000000000001</v>
      </c>
      <c r="N499" s="184">
        <v>0.44400000000000001</v>
      </c>
      <c r="O499" s="184">
        <v>0.24299999999999999</v>
      </c>
      <c r="P499" s="184">
        <v>0.29599999999999999</v>
      </c>
      <c r="Q499" s="93"/>
      <c r="R499" s="225" t="s">
        <v>143</v>
      </c>
      <c r="S499" s="225">
        <v>27.714993314904476</v>
      </c>
      <c r="T499" s="225">
        <v>37.505763412623466</v>
      </c>
      <c r="U499" s="225">
        <v>23.638736254417189</v>
      </c>
      <c r="V499" s="225"/>
      <c r="W499" s="225" t="s">
        <v>143</v>
      </c>
      <c r="X499" s="225" t="s">
        <v>143</v>
      </c>
      <c r="Y499" s="225">
        <v>24.764660563091404</v>
      </c>
      <c r="Z499" s="225">
        <v>30.665326066717547</v>
      </c>
      <c r="AA499" s="225">
        <v>34.017071680093942</v>
      </c>
      <c r="AB499" s="225">
        <v>40.99445514515299</v>
      </c>
      <c r="AC499" s="225">
        <v>20.908601506068003</v>
      </c>
      <c r="AD499" s="225">
        <v>26.368871002766376</v>
      </c>
    </row>
    <row r="500" spans="1:30" x14ac:dyDescent="0.25">
      <c r="A500" s="93" t="s">
        <v>5666</v>
      </c>
      <c r="B500" s="184" t="s">
        <v>143</v>
      </c>
      <c r="C500" s="184">
        <v>0.71875</v>
      </c>
      <c r="D500" s="184">
        <v>0.1162109375</v>
      </c>
      <c r="E500" s="184">
        <v>0.1650390625</v>
      </c>
      <c r="F500" s="183">
        <v>1</v>
      </c>
      <c r="G500" s="187">
        <v>1024</v>
      </c>
      <c r="H500" s="93"/>
      <c r="I500" s="184" t="s">
        <v>143</v>
      </c>
      <c r="J500" s="184" t="s">
        <v>143</v>
      </c>
      <c r="K500" s="184">
        <v>0.69</v>
      </c>
      <c r="L500" s="184">
        <v>0.745</v>
      </c>
      <c r="M500" s="184">
        <v>9.8000000000000004E-2</v>
      </c>
      <c r="N500" s="184">
        <v>0.13700000000000001</v>
      </c>
      <c r="O500" s="184">
        <v>0.14399999999999999</v>
      </c>
      <c r="P500" s="184">
        <v>0.189</v>
      </c>
      <c r="Q500" s="93"/>
      <c r="R500" s="225" t="s">
        <v>143</v>
      </c>
      <c r="S500" s="225">
        <v>135.28451619640299</v>
      </c>
      <c r="T500" s="225">
        <v>24.988772394603586</v>
      </c>
      <c r="U500" s="225">
        <v>31.660176119236517</v>
      </c>
      <c r="V500" s="225"/>
      <c r="W500" s="225" t="s">
        <v>143</v>
      </c>
      <c r="X500" s="225" t="s">
        <v>143</v>
      </c>
      <c r="Y500" s="225">
        <v>125.51067548072439</v>
      </c>
      <c r="Z500" s="225">
        <v>145.05835691208159</v>
      </c>
      <c r="AA500" s="225">
        <v>20.498967055647807</v>
      </c>
      <c r="AB500" s="225">
        <v>29.478577733559366</v>
      </c>
      <c r="AC500" s="225">
        <v>26.886795719720858</v>
      </c>
      <c r="AD500" s="225">
        <v>36.433556518752177</v>
      </c>
    </row>
    <row r="501" spans="1:30" x14ac:dyDescent="0.25">
      <c r="A501" s="93" t="s">
        <v>5667</v>
      </c>
      <c r="B501" s="184">
        <v>6.7441860465116285E-2</v>
      </c>
      <c r="C501" s="184">
        <v>0.56511627906976747</v>
      </c>
      <c r="D501" s="184">
        <v>0.25465116279069766</v>
      </c>
      <c r="E501" s="184">
        <v>0.1127906976744186</v>
      </c>
      <c r="F501" s="183">
        <v>1</v>
      </c>
      <c r="G501" s="187">
        <v>860</v>
      </c>
      <c r="H501" s="93"/>
      <c r="I501" s="184">
        <v>5.2999999999999999E-2</v>
      </c>
      <c r="J501" s="184">
        <v>8.5999999999999993E-2</v>
      </c>
      <c r="K501" s="184">
        <v>0.53200000000000003</v>
      </c>
      <c r="L501" s="184">
        <v>0.59799999999999998</v>
      </c>
      <c r="M501" s="184">
        <v>0.22700000000000001</v>
      </c>
      <c r="N501" s="184">
        <v>0.28499999999999998</v>
      </c>
      <c r="O501" s="184">
        <v>9.2999999999999999E-2</v>
      </c>
      <c r="P501" s="184">
        <v>0.13600000000000001</v>
      </c>
      <c r="Q501" s="93"/>
      <c r="R501" s="225">
        <v>5.1174251597630969</v>
      </c>
      <c r="S501" s="225">
        <v>43.837419862580965</v>
      </c>
      <c r="T501" s="225">
        <v>20.032049017736515</v>
      </c>
      <c r="U501" s="225">
        <v>8.8135716839323752</v>
      </c>
      <c r="V501" s="225"/>
      <c r="W501" s="225">
        <v>3.8004015071791244</v>
      </c>
      <c r="X501" s="225">
        <v>6.4344488123470693</v>
      </c>
      <c r="Y501" s="225">
        <v>39.939948599714214</v>
      </c>
      <c r="Z501" s="225">
        <v>47.734891125447717</v>
      </c>
      <c r="AA501" s="225">
        <v>17.378913777442321</v>
      </c>
      <c r="AB501" s="225">
        <v>22.685184258030709</v>
      </c>
      <c r="AC501" s="225">
        <v>7.0596017466918211</v>
      </c>
      <c r="AD501" s="225">
        <v>10.567541621172929</v>
      </c>
    </row>
    <row r="502" spans="1:30" x14ac:dyDescent="0.25">
      <c r="A502" s="93" t="s">
        <v>5668</v>
      </c>
      <c r="B502" s="184">
        <v>0.3133133133133133</v>
      </c>
      <c r="C502" s="184">
        <v>0.59559559559559561</v>
      </c>
      <c r="D502" s="184">
        <v>3.8038038038038041E-2</v>
      </c>
      <c r="E502" s="184">
        <v>5.3053053053053051E-2</v>
      </c>
      <c r="F502" s="183">
        <v>1</v>
      </c>
      <c r="G502" s="187">
        <v>999</v>
      </c>
      <c r="H502" s="93"/>
      <c r="I502" s="184">
        <v>0.28499999999999998</v>
      </c>
      <c r="J502" s="184">
        <v>0.34300000000000003</v>
      </c>
      <c r="K502" s="184">
        <v>0.56499999999999995</v>
      </c>
      <c r="L502" s="184">
        <v>0.626</v>
      </c>
      <c r="M502" s="184">
        <v>2.8000000000000001E-2</v>
      </c>
      <c r="N502" s="184">
        <v>5.1999999999999998E-2</v>
      </c>
      <c r="O502" s="184">
        <v>4.1000000000000002E-2</v>
      </c>
      <c r="P502" s="184">
        <v>6.9000000000000006E-2</v>
      </c>
      <c r="Q502" s="93"/>
      <c r="R502" s="225">
        <v>52.587469651345408</v>
      </c>
      <c r="S502" s="225">
        <v>97.16184251633527</v>
      </c>
      <c r="T502" s="225">
        <v>5.9410099507857996</v>
      </c>
      <c r="U502" s="225">
        <v>8.6504462976516887</v>
      </c>
      <c r="V502" s="225"/>
      <c r="W502" s="225">
        <v>46.761527379472938</v>
      </c>
      <c r="X502" s="225">
        <v>58.413411923217879</v>
      </c>
      <c r="Y502" s="225">
        <v>89.354678013156814</v>
      </c>
      <c r="Z502" s="225">
        <v>104.96900701951373</v>
      </c>
      <c r="AA502" s="225">
        <v>4.0520421595355902</v>
      </c>
      <c r="AB502" s="225">
        <v>7.829977742036009</v>
      </c>
      <c r="AC502" s="225">
        <v>6.3215151412192503</v>
      </c>
      <c r="AD502" s="225">
        <v>10.979377454084126</v>
      </c>
    </row>
    <row r="503" spans="1:30" x14ac:dyDescent="0.25">
      <c r="A503" s="93" t="s">
        <v>5669</v>
      </c>
      <c r="B503" s="184" t="s">
        <v>143</v>
      </c>
      <c r="C503" s="184">
        <v>0.52758132956152759</v>
      </c>
      <c r="D503" s="184">
        <v>0.33097595473833097</v>
      </c>
      <c r="E503" s="184">
        <v>0.14144271570014144</v>
      </c>
      <c r="F503" s="183">
        <v>1</v>
      </c>
      <c r="G503" s="187">
        <v>707</v>
      </c>
      <c r="H503" s="93"/>
      <c r="I503" s="184" t="s">
        <v>143</v>
      </c>
      <c r="J503" s="184" t="s">
        <v>143</v>
      </c>
      <c r="K503" s="184">
        <v>0.49099999999999999</v>
      </c>
      <c r="L503" s="184">
        <v>0.56399999999999995</v>
      </c>
      <c r="M503" s="184">
        <v>0.29699999999999999</v>
      </c>
      <c r="N503" s="184">
        <v>0.36599999999999999</v>
      </c>
      <c r="O503" s="184">
        <v>0.11799999999999999</v>
      </c>
      <c r="P503" s="184">
        <v>0.16900000000000001</v>
      </c>
      <c r="Q503" s="93"/>
      <c r="R503" s="225" t="s">
        <v>143</v>
      </c>
      <c r="S503" s="225">
        <v>33.60629661939214</v>
      </c>
      <c r="T503" s="225">
        <v>21.314391906284797</v>
      </c>
      <c r="U503" s="225">
        <v>9.0203831745602781</v>
      </c>
      <c r="V503" s="225"/>
      <c r="W503" s="225" t="s">
        <v>143</v>
      </c>
      <c r="X503" s="225" t="s">
        <v>143</v>
      </c>
      <c r="Y503" s="225">
        <v>30.195763182322537</v>
      </c>
      <c r="Z503" s="225">
        <v>37.016830056461743</v>
      </c>
      <c r="AA503" s="225">
        <v>18.583395746143768</v>
      </c>
      <c r="AB503" s="225">
        <v>24.045388066425826</v>
      </c>
      <c r="AC503" s="225">
        <v>7.2523880723464638</v>
      </c>
      <c r="AD503" s="225">
        <v>10.788378276774093</v>
      </c>
    </row>
    <row r="504" spans="1:30" x14ac:dyDescent="0.25">
      <c r="A504" s="93" t="s">
        <v>5670</v>
      </c>
      <c r="B504" s="184" t="s">
        <v>143</v>
      </c>
      <c r="C504" s="184">
        <v>0.78731343283582089</v>
      </c>
      <c r="D504" s="184">
        <v>8.3333333333333329E-2</v>
      </c>
      <c r="E504" s="184">
        <v>0.12935323383084577</v>
      </c>
      <c r="F504" s="183">
        <v>1</v>
      </c>
      <c r="G504" s="187">
        <v>804</v>
      </c>
      <c r="H504" s="93"/>
      <c r="I504" s="184" t="s">
        <v>143</v>
      </c>
      <c r="J504" s="184" t="s">
        <v>143</v>
      </c>
      <c r="K504" s="184">
        <v>0.75800000000000001</v>
      </c>
      <c r="L504" s="184">
        <v>0.81399999999999995</v>
      </c>
      <c r="M504" s="184">
        <v>6.6000000000000003E-2</v>
      </c>
      <c r="N504" s="184">
        <v>0.104</v>
      </c>
      <c r="O504" s="184">
        <v>0.108</v>
      </c>
      <c r="P504" s="184">
        <v>0.154</v>
      </c>
      <c r="Q504" s="93"/>
      <c r="R504" s="225" t="s">
        <v>143</v>
      </c>
      <c r="S504" s="225">
        <v>125.77831009827415</v>
      </c>
      <c r="T504" s="225">
        <v>14.927154130085055</v>
      </c>
      <c r="U504" s="225">
        <v>19.948175341249453</v>
      </c>
      <c r="V504" s="225"/>
      <c r="W504" s="225" t="s">
        <v>143</v>
      </c>
      <c r="X504" s="225" t="s">
        <v>143</v>
      </c>
      <c r="Y504" s="225">
        <v>115.97980164136726</v>
      </c>
      <c r="Z504" s="225">
        <v>135.57681855518103</v>
      </c>
      <c r="AA504" s="225">
        <v>11.352815563333957</v>
      </c>
      <c r="AB504" s="225">
        <v>18.501492696836156</v>
      </c>
      <c r="AC504" s="225">
        <v>16.114259471284477</v>
      </c>
      <c r="AD504" s="225">
        <v>23.782091211214428</v>
      </c>
    </row>
    <row r="505" spans="1:30" x14ac:dyDescent="0.25">
      <c r="A505" s="93" t="s">
        <v>5671</v>
      </c>
      <c r="B505" s="184">
        <v>8.8566827697262485E-2</v>
      </c>
      <c r="C505" s="184">
        <v>0.47665056360708535</v>
      </c>
      <c r="D505" s="184">
        <v>0.23268921095008052</v>
      </c>
      <c r="E505" s="184">
        <v>0.20209339774557167</v>
      </c>
      <c r="F505" s="183">
        <v>1</v>
      </c>
      <c r="G505" s="187">
        <v>1242</v>
      </c>
      <c r="H505" s="93"/>
      <c r="I505" s="184">
        <v>7.3999999999999996E-2</v>
      </c>
      <c r="J505" s="184">
        <v>0.106</v>
      </c>
      <c r="K505" s="184">
        <v>0.44900000000000001</v>
      </c>
      <c r="L505" s="184">
        <v>0.504</v>
      </c>
      <c r="M505" s="184">
        <v>0.21</v>
      </c>
      <c r="N505" s="184">
        <v>0.25700000000000001</v>
      </c>
      <c r="O505" s="184">
        <v>0.18099999999999999</v>
      </c>
      <c r="P505" s="184">
        <v>0.22500000000000001</v>
      </c>
      <c r="Q505" s="93"/>
      <c r="R505" s="225">
        <v>5.7653786542048717</v>
      </c>
      <c r="S505" s="225">
        <v>32.12144739315552</v>
      </c>
      <c r="T505" s="225">
        <v>15.786622652047576</v>
      </c>
      <c r="U505" s="225">
        <v>13.744864400645685</v>
      </c>
      <c r="V505" s="225"/>
      <c r="W505" s="225">
        <v>4.6879523737194599</v>
      </c>
      <c r="X505" s="225">
        <v>6.8428049346902835</v>
      </c>
      <c r="Y505" s="225">
        <v>29.533888016269152</v>
      </c>
      <c r="Z505" s="225">
        <v>34.709006770041889</v>
      </c>
      <c r="AA505" s="225">
        <v>13.966517922752679</v>
      </c>
      <c r="AB505" s="225">
        <v>17.606727381342473</v>
      </c>
      <c r="AC505" s="225">
        <v>12.044430830364629</v>
      </c>
      <c r="AD505" s="225">
        <v>15.445297970926742</v>
      </c>
    </row>
    <row r="506" spans="1:30" x14ac:dyDescent="0.25">
      <c r="A506" s="93" t="s">
        <v>5672</v>
      </c>
      <c r="B506" s="184">
        <v>0.28195247270391777</v>
      </c>
      <c r="C506" s="184">
        <v>0.58188824662813099</v>
      </c>
      <c r="D506" s="184">
        <v>4.4958253050738597E-2</v>
      </c>
      <c r="E506" s="184">
        <v>9.1201027617212591E-2</v>
      </c>
      <c r="F506" s="183">
        <v>1</v>
      </c>
      <c r="G506" s="187">
        <v>1557</v>
      </c>
      <c r="H506" s="93"/>
      <c r="I506" s="184">
        <v>0.26</v>
      </c>
      <c r="J506" s="184">
        <v>0.30499999999999999</v>
      </c>
      <c r="K506" s="184">
        <v>0.55700000000000005</v>
      </c>
      <c r="L506" s="184">
        <v>0.60599999999999998</v>
      </c>
      <c r="M506" s="184">
        <v>3.5999999999999997E-2</v>
      </c>
      <c r="N506" s="184">
        <v>5.6000000000000001E-2</v>
      </c>
      <c r="O506" s="184">
        <v>7.8E-2</v>
      </c>
      <c r="P506" s="184">
        <v>0.107</v>
      </c>
      <c r="Q506" s="93"/>
      <c r="R506" s="225">
        <v>45.138895406027011</v>
      </c>
      <c r="S506" s="225">
        <v>93.714873435803554</v>
      </c>
      <c r="T506" s="225">
        <v>6.6530131550021947</v>
      </c>
      <c r="U506" s="225">
        <v>15.079404227962604</v>
      </c>
      <c r="V506" s="225"/>
      <c r="W506" s="225">
        <v>40.916346012231891</v>
      </c>
      <c r="X506" s="225">
        <v>49.361444799822131</v>
      </c>
      <c r="Y506" s="225">
        <v>87.612475906758064</v>
      </c>
      <c r="Z506" s="225">
        <v>99.817270964849044</v>
      </c>
      <c r="AA506" s="225">
        <v>5.0944463094194017</v>
      </c>
      <c r="AB506" s="225">
        <v>8.2115800005849877</v>
      </c>
      <c r="AC506" s="225">
        <v>12.599150663186611</v>
      </c>
      <c r="AD506" s="225">
        <v>17.559657792738598</v>
      </c>
    </row>
    <row r="507" spans="1:30" x14ac:dyDescent="0.25">
      <c r="A507" s="93" t="s">
        <v>5673</v>
      </c>
      <c r="B507" s="184" t="s">
        <v>143</v>
      </c>
      <c r="C507" s="184">
        <v>0.50655021834061131</v>
      </c>
      <c r="D507" s="184">
        <v>0.37336244541484714</v>
      </c>
      <c r="E507" s="184">
        <v>0.12008733624454149</v>
      </c>
      <c r="F507" s="183">
        <v>0.99999999999999989</v>
      </c>
      <c r="G507" s="187">
        <v>1374</v>
      </c>
      <c r="H507" s="93"/>
      <c r="I507" s="184" t="s">
        <v>143</v>
      </c>
      <c r="J507" s="184" t="s">
        <v>143</v>
      </c>
      <c r="K507" s="184">
        <v>0.48</v>
      </c>
      <c r="L507" s="184">
        <v>0.53300000000000003</v>
      </c>
      <c r="M507" s="184">
        <v>0.34799999999999998</v>
      </c>
      <c r="N507" s="184">
        <v>0.39900000000000002</v>
      </c>
      <c r="O507" s="184">
        <v>0.104</v>
      </c>
      <c r="P507" s="184">
        <v>0.13800000000000001</v>
      </c>
      <c r="Q507" s="93"/>
      <c r="R507" s="225" t="s">
        <v>143</v>
      </c>
      <c r="S507" s="225">
        <v>37.609524082026454</v>
      </c>
      <c r="T507" s="225">
        <v>27.869868181583051</v>
      </c>
      <c r="U507" s="225">
        <v>8.9455337202839864</v>
      </c>
      <c r="V507" s="225"/>
      <c r="W507" s="225" t="s">
        <v>143</v>
      </c>
      <c r="X507" s="225" t="s">
        <v>143</v>
      </c>
      <c r="Y507" s="225">
        <v>34.815376832627699</v>
      </c>
      <c r="Z507" s="225">
        <v>40.403671331425208</v>
      </c>
      <c r="AA507" s="225">
        <v>25.458118091598294</v>
      </c>
      <c r="AB507" s="225">
        <v>30.281618271567808</v>
      </c>
      <c r="AC507" s="225">
        <v>7.5805723632683195</v>
      </c>
      <c r="AD507" s="225">
        <v>10.310495077299654</v>
      </c>
    </row>
    <row r="508" spans="1:30" x14ac:dyDescent="0.25">
      <c r="A508" s="93" t="s">
        <v>5674</v>
      </c>
      <c r="B508" s="184" t="s">
        <v>143</v>
      </c>
      <c r="C508" s="184">
        <v>0.74427198817442719</v>
      </c>
      <c r="D508" s="184">
        <v>9.9778270509977826E-2</v>
      </c>
      <c r="E508" s="184">
        <v>0.15594974131559497</v>
      </c>
      <c r="F508" s="183">
        <v>1</v>
      </c>
      <c r="G508" s="187">
        <v>1353</v>
      </c>
      <c r="H508" s="93"/>
      <c r="I508" s="184" t="s">
        <v>143</v>
      </c>
      <c r="J508" s="184" t="s">
        <v>143</v>
      </c>
      <c r="K508" s="184">
        <v>0.72</v>
      </c>
      <c r="L508" s="184">
        <v>0.76700000000000002</v>
      </c>
      <c r="M508" s="184">
        <v>8.5000000000000006E-2</v>
      </c>
      <c r="N508" s="184">
        <v>0.11700000000000001</v>
      </c>
      <c r="O508" s="184">
        <v>0.13800000000000001</v>
      </c>
      <c r="P508" s="184">
        <v>0.17599999999999999</v>
      </c>
      <c r="Q508" s="93"/>
      <c r="R508" s="225" t="s">
        <v>143</v>
      </c>
      <c r="S508" s="225">
        <v>118.59060223716682</v>
      </c>
      <c r="T508" s="225">
        <v>18.22974334581092</v>
      </c>
      <c r="U508" s="225">
        <v>24.884777652862276</v>
      </c>
      <c r="V508" s="225"/>
      <c r="W508" s="225" t="s">
        <v>143</v>
      </c>
      <c r="X508" s="225" t="s">
        <v>143</v>
      </c>
      <c r="Y508" s="225">
        <v>111.26587240560141</v>
      </c>
      <c r="Z508" s="225">
        <v>125.91533206873223</v>
      </c>
      <c r="AA508" s="225">
        <v>15.154569010865057</v>
      </c>
      <c r="AB508" s="225">
        <v>21.304917680756784</v>
      </c>
      <c r="AC508" s="225">
        <v>21.527025715502091</v>
      </c>
      <c r="AD508" s="225">
        <v>28.24252959022246</v>
      </c>
    </row>
    <row r="509" spans="1:30" x14ac:dyDescent="0.25">
      <c r="A509" s="93" t="s">
        <v>5675</v>
      </c>
      <c r="B509" s="184">
        <v>9.3214965123652502E-2</v>
      </c>
      <c r="C509" s="184">
        <v>0.54216867469879515</v>
      </c>
      <c r="D509" s="184">
        <v>0.22511097019657578</v>
      </c>
      <c r="E509" s="184">
        <v>0.13950538998097653</v>
      </c>
      <c r="F509" s="183">
        <v>0.99999999999999989</v>
      </c>
      <c r="G509" s="187">
        <v>1577</v>
      </c>
      <c r="H509" s="93"/>
      <c r="I509" s="184">
        <v>0.08</v>
      </c>
      <c r="J509" s="184">
        <v>0.109</v>
      </c>
      <c r="K509" s="184">
        <v>0.51800000000000002</v>
      </c>
      <c r="L509" s="184">
        <v>0.56699999999999995</v>
      </c>
      <c r="M509" s="184">
        <v>0.20499999999999999</v>
      </c>
      <c r="N509" s="184">
        <v>0.246</v>
      </c>
      <c r="O509" s="184">
        <v>0.123</v>
      </c>
      <c r="P509" s="184">
        <v>0.157</v>
      </c>
      <c r="Q509" s="93"/>
      <c r="R509" s="225">
        <v>6.2601073921734578</v>
      </c>
      <c r="S509" s="225">
        <v>40.045401328998224</v>
      </c>
      <c r="T509" s="225">
        <v>16.820407856150098</v>
      </c>
      <c r="U509" s="225">
        <v>10.198178102332768</v>
      </c>
      <c r="V509" s="225"/>
      <c r="W509" s="225">
        <v>5.2481104795258107</v>
      </c>
      <c r="X509" s="225">
        <v>7.2721043048211049</v>
      </c>
      <c r="Y509" s="225">
        <v>37.361134624542764</v>
      </c>
      <c r="Z509" s="225">
        <v>42.729668033453684</v>
      </c>
      <c r="AA509" s="225">
        <v>15.070648126720746</v>
      </c>
      <c r="AB509" s="225">
        <v>18.570167585579451</v>
      </c>
      <c r="AC509" s="225">
        <v>8.8505584886349613</v>
      </c>
      <c r="AD509" s="225">
        <v>11.545797716030576</v>
      </c>
    </row>
    <row r="510" spans="1:30" x14ac:dyDescent="0.25">
      <c r="A510" s="93" t="s">
        <v>5676</v>
      </c>
      <c r="B510" s="184">
        <v>0.2801766437684004</v>
      </c>
      <c r="C510" s="184">
        <v>0.61236506378802746</v>
      </c>
      <c r="D510" s="184">
        <v>3.23846908734053E-2</v>
      </c>
      <c r="E510" s="184">
        <v>7.5073601570166834E-2</v>
      </c>
      <c r="F510" s="183">
        <v>1</v>
      </c>
      <c r="G510" s="187">
        <v>2038</v>
      </c>
      <c r="H510" s="93"/>
      <c r="I510" s="184">
        <v>0.26100000000000001</v>
      </c>
      <c r="J510" s="184">
        <v>0.3</v>
      </c>
      <c r="K510" s="184">
        <v>0.59099999999999997</v>
      </c>
      <c r="L510" s="184">
        <v>0.63300000000000001</v>
      </c>
      <c r="M510" s="184">
        <v>2.5999999999999999E-2</v>
      </c>
      <c r="N510" s="184">
        <v>4.1000000000000002E-2</v>
      </c>
      <c r="O510" s="184">
        <v>6.4000000000000001E-2</v>
      </c>
      <c r="P510" s="184">
        <v>8.6999999999999994E-2</v>
      </c>
      <c r="Q510" s="93"/>
      <c r="R510" s="225">
        <v>47.98271171750806</v>
      </c>
      <c r="S510" s="225">
        <v>107.46415259227452</v>
      </c>
      <c r="T510" s="225">
        <v>5.425070701414155</v>
      </c>
      <c r="U510" s="225">
        <v>13.143977725666469</v>
      </c>
      <c r="V510" s="225"/>
      <c r="W510" s="225">
        <v>44.047004298235358</v>
      </c>
      <c r="X510" s="225">
        <v>51.918419136780763</v>
      </c>
      <c r="Y510" s="225">
        <v>101.50187218554642</v>
      </c>
      <c r="Z510" s="225">
        <v>113.42643299900261</v>
      </c>
      <c r="AA510" s="225">
        <v>4.1162218204556442</v>
      </c>
      <c r="AB510" s="225">
        <v>6.7339195823726659</v>
      </c>
      <c r="AC510" s="225">
        <v>11.061227594936474</v>
      </c>
      <c r="AD510" s="225">
        <v>15.226727856396463</v>
      </c>
    </row>
    <row r="511" spans="1:30" x14ac:dyDescent="0.25">
      <c r="A511" s="93" t="s">
        <v>5677</v>
      </c>
      <c r="B511" s="184" t="s">
        <v>143</v>
      </c>
      <c r="C511" s="184">
        <v>0.56254681647940075</v>
      </c>
      <c r="D511" s="184">
        <v>0.30936329588014982</v>
      </c>
      <c r="E511" s="184">
        <v>0.12808988764044943</v>
      </c>
      <c r="F511" s="183">
        <v>1</v>
      </c>
      <c r="G511" s="187">
        <v>1335</v>
      </c>
      <c r="H511" s="93"/>
      <c r="I511" s="184" t="s">
        <v>143</v>
      </c>
      <c r="J511" s="184" t="s">
        <v>143</v>
      </c>
      <c r="K511" s="184">
        <v>0.53600000000000003</v>
      </c>
      <c r="L511" s="184">
        <v>0.58899999999999997</v>
      </c>
      <c r="M511" s="184">
        <v>0.28499999999999998</v>
      </c>
      <c r="N511" s="184">
        <v>0.33500000000000002</v>
      </c>
      <c r="O511" s="184">
        <v>0.111</v>
      </c>
      <c r="P511" s="184">
        <v>0.14699999999999999</v>
      </c>
      <c r="Q511" s="93"/>
      <c r="R511" s="225" t="s">
        <v>143</v>
      </c>
      <c r="S511" s="225">
        <v>34.906496706704154</v>
      </c>
      <c r="T511" s="225">
        <v>19.608824829649706</v>
      </c>
      <c r="U511" s="225">
        <v>7.918802533459532</v>
      </c>
      <c r="V511" s="225"/>
      <c r="W511" s="225" t="s">
        <v>143</v>
      </c>
      <c r="X511" s="225" t="s">
        <v>143</v>
      </c>
      <c r="Y511" s="225">
        <v>32.409934642092303</v>
      </c>
      <c r="Z511" s="225">
        <v>37.403058771316005</v>
      </c>
      <c r="AA511" s="225">
        <v>17.717645935609621</v>
      </c>
      <c r="AB511" s="225">
        <v>21.50000372368979</v>
      </c>
      <c r="AC511" s="225">
        <v>6.7318932423276063</v>
      </c>
      <c r="AD511" s="225">
        <v>9.1057118245914577</v>
      </c>
    </row>
    <row r="512" spans="1:30" x14ac:dyDescent="0.25">
      <c r="A512" s="93" t="s">
        <v>5678</v>
      </c>
      <c r="B512" s="184" t="s">
        <v>143</v>
      </c>
      <c r="C512" s="184">
        <v>0.77973333333333328</v>
      </c>
      <c r="D512" s="184">
        <v>5.7066666666666668E-2</v>
      </c>
      <c r="E512" s="184">
        <v>0.16320000000000001</v>
      </c>
      <c r="F512" s="183">
        <v>1</v>
      </c>
      <c r="G512" s="187">
        <v>1875</v>
      </c>
      <c r="H512" s="93"/>
      <c r="I512" s="184" t="s">
        <v>143</v>
      </c>
      <c r="J512" s="184" t="s">
        <v>143</v>
      </c>
      <c r="K512" s="184">
        <v>0.76</v>
      </c>
      <c r="L512" s="184">
        <v>0.79800000000000004</v>
      </c>
      <c r="M512" s="184">
        <v>4.7E-2</v>
      </c>
      <c r="N512" s="184">
        <v>6.9000000000000006E-2</v>
      </c>
      <c r="O512" s="184">
        <v>0.14699999999999999</v>
      </c>
      <c r="P512" s="184">
        <v>0.18099999999999999</v>
      </c>
      <c r="Q512" s="93"/>
      <c r="R512" s="225" t="s">
        <v>143</v>
      </c>
      <c r="S512" s="225">
        <v>145.55758848161059</v>
      </c>
      <c r="T512" s="225">
        <v>13.485521434629103</v>
      </c>
      <c r="U512" s="225">
        <v>30.827723485019824</v>
      </c>
      <c r="V512" s="225"/>
      <c r="W512" s="225" t="s">
        <v>143</v>
      </c>
      <c r="X512" s="225" t="s">
        <v>143</v>
      </c>
      <c r="Y512" s="225">
        <v>138.09624149953461</v>
      </c>
      <c r="Z512" s="225">
        <v>153.01893546368657</v>
      </c>
      <c r="AA512" s="225">
        <v>10.930280088275081</v>
      </c>
      <c r="AB512" s="225">
        <v>16.040762780983126</v>
      </c>
      <c r="AC512" s="225">
        <v>27.373608323934167</v>
      </c>
      <c r="AD512" s="225">
        <v>34.281838646105477</v>
      </c>
    </row>
    <row r="513" spans="1:30" x14ac:dyDescent="0.25">
      <c r="A513" s="93" t="s">
        <v>5679</v>
      </c>
      <c r="B513" s="184">
        <v>7.366589327146171E-2</v>
      </c>
      <c r="C513" s="184">
        <v>0.53422273781902552</v>
      </c>
      <c r="D513" s="184">
        <v>0.22215777262180975</v>
      </c>
      <c r="E513" s="184">
        <v>0.16995359628770301</v>
      </c>
      <c r="F513" s="183">
        <v>1</v>
      </c>
      <c r="G513" s="187">
        <v>1724</v>
      </c>
      <c r="H513" s="93"/>
      <c r="I513" s="184">
        <v>6.2E-2</v>
      </c>
      <c r="J513" s="184">
        <v>8.6999999999999994E-2</v>
      </c>
      <c r="K513" s="184">
        <v>0.51100000000000001</v>
      </c>
      <c r="L513" s="184">
        <v>0.55800000000000005</v>
      </c>
      <c r="M513" s="184">
        <v>0.20300000000000001</v>
      </c>
      <c r="N513" s="184">
        <v>0.24199999999999999</v>
      </c>
      <c r="O513" s="184">
        <v>0.153</v>
      </c>
      <c r="P513" s="184">
        <v>0.188</v>
      </c>
      <c r="Q513" s="93"/>
      <c r="R513" s="225">
        <v>5.2658994187784156</v>
      </c>
      <c r="S513" s="225">
        <v>39.346233677782187</v>
      </c>
      <c r="T513" s="225">
        <v>16.501114559662504</v>
      </c>
      <c r="U513" s="225">
        <v>12.492310557577829</v>
      </c>
      <c r="V513" s="225"/>
      <c r="W513" s="225">
        <v>4.3500443138504385</v>
      </c>
      <c r="X513" s="225">
        <v>6.1817545237063927</v>
      </c>
      <c r="Y513" s="225">
        <v>36.805088817186103</v>
      </c>
      <c r="Z513" s="225">
        <v>41.887378538378272</v>
      </c>
      <c r="AA513" s="225">
        <v>14.848506129624603</v>
      </c>
      <c r="AB513" s="225">
        <v>18.153722989700405</v>
      </c>
      <c r="AC513" s="225">
        <v>11.061885750042004</v>
      </c>
      <c r="AD513" s="225">
        <v>13.922735365113654</v>
      </c>
    </row>
    <row r="514" spans="1:30" x14ac:dyDescent="0.25">
      <c r="A514" s="93" t="s">
        <v>5680</v>
      </c>
      <c r="B514" s="184">
        <v>0.30008787346221444</v>
      </c>
      <c r="C514" s="184">
        <v>0.59314586994727592</v>
      </c>
      <c r="D514" s="184">
        <v>3.4710017574692442E-2</v>
      </c>
      <c r="E514" s="184">
        <v>7.2056239015817217E-2</v>
      </c>
      <c r="F514" s="183">
        <v>1</v>
      </c>
      <c r="G514" s="187">
        <v>2276</v>
      </c>
      <c r="H514" s="93"/>
      <c r="I514" s="184">
        <v>0.28199999999999997</v>
      </c>
      <c r="J514" s="184">
        <v>0.31900000000000001</v>
      </c>
      <c r="K514" s="184">
        <v>0.57299999999999995</v>
      </c>
      <c r="L514" s="184">
        <v>0.61299999999999999</v>
      </c>
      <c r="M514" s="184">
        <v>2.8000000000000001E-2</v>
      </c>
      <c r="N514" s="184">
        <v>4.2999999999999997E-2</v>
      </c>
      <c r="O514" s="184">
        <v>6.2E-2</v>
      </c>
      <c r="P514" s="184">
        <v>8.3000000000000004E-2</v>
      </c>
      <c r="Q514" s="93"/>
      <c r="R514" s="225">
        <v>55.038074646362894</v>
      </c>
      <c r="S514" s="225">
        <v>103.53597437417011</v>
      </c>
      <c r="T514" s="225">
        <v>5.94710989462921</v>
      </c>
      <c r="U514" s="225">
        <v>12.735760655329495</v>
      </c>
      <c r="V514" s="225"/>
      <c r="W514" s="225">
        <v>50.91036678572253</v>
      </c>
      <c r="X514" s="225">
        <v>59.165782507003257</v>
      </c>
      <c r="Y514" s="225">
        <v>98.01290546097411</v>
      </c>
      <c r="Z514" s="225">
        <v>109.05904328736611</v>
      </c>
      <c r="AA514" s="225">
        <v>4.6356697025959566</v>
      </c>
      <c r="AB514" s="225">
        <v>7.2585500866624635</v>
      </c>
      <c r="AC514" s="225">
        <v>10.786548836314903</v>
      </c>
      <c r="AD514" s="225">
        <v>14.684972474344086</v>
      </c>
    </row>
    <row r="515" spans="1:30" x14ac:dyDescent="0.25">
      <c r="A515" s="93" t="s">
        <v>5681</v>
      </c>
      <c r="B515" s="184" t="s">
        <v>143</v>
      </c>
      <c r="C515" s="184">
        <v>0.51162790697674421</v>
      </c>
      <c r="D515" s="184">
        <v>0.36935704514363887</v>
      </c>
      <c r="E515" s="184">
        <v>0.11901504787961696</v>
      </c>
      <c r="F515" s="183">
        <v>1</v>
      </c>
      <c r="G515" s="187">
        <v>1462</v>
      </c>
      <c r="H515" s="93"/>
      <c r="I515" s="184" t="s">
        <v>143</v>
      </c>
      <c r="J515" s="184" t="s">
        <v>143</v>
      </c>
      <c r="K515" s="184">
        <v>0.48599999999999999</v>
      </c>
      <c r="L515" s="184">
        <v>0.53700000000000003</v>
      </c>
      <c r="M515" s="184">
        <v>0.34499999999999997</v>
      </c>
      <c r="N515" s="184">
        <v>0.39400000000000002</v>
      </c>
      <c r="O515" s="184">
        <v>0.10299999999999999</v>
      </c>
      <c r="P515" s="184">
        <v>0.13700000000000001</v>
      </c>
      <c r="Q515" s="93"/>
      <c r="R515" s="225" t="s">
        <v>143</v>
      </c>
      <c r="S515" s="225">
        <v>32.008573250809583</v>
      </c>
      <c r="T515" s="225">
        <v>23.378704782523208</v>
      </c>
      <c r="U515" s="225">
        <v>7.3877701019438176</v>
      </c>
      <c r="V515" s="225"/>
      <c r="W515" s="225" t="s">
        <v>143</v>
      </c>
      <c r="X515" s="225" t="s">
        <v>143</v>
      </c>
      <c r="Y515" s="225">
        <v>29.71468852932049</v>
      </c>
      <c r="Z515" s="225">
        <v>34.302457972298676</v>
      </c>
      <c r="AA515" s="225">
        <v>21.406828613788988</v>
      </c>
      <c r="AB515" s="225">
        <v>25.350580951257427</v>
      </c>
      <c r="AC515" s="225">
        <v>6.2900419060477297</v>
      </c>
      <c r="AD515" s="225">
        <v>8.4854982978399054</v>
      </c>
    </row>
    <row r="516" spans="1:30" x14ac:dyDescent="0.25">
      <c r="A516" s="93" t="s">
        <v>5682</v>
      </c>
      <c r="B516" s="184" t="s">
        <v>143</v>
      </c>
      <c r="C516" s="184">
        <v>0.63015647226173543</v>
      </c>
      <c r="D516" s="184">
        <v>7.7761972498814599E-2</v>
      </c>
      <c r="E516" s="184">
        <v>0.29208155523944995</v>
      </c>
      <c r="F516" s="183">
        <v>1</v>
      </c>
      <c r="G516" s="187">
        <v>2109</v>
      </c>
      <c r="H516" s="93"/>
      <c r="I516" s="184" t="s">
        <v>143</v>
      </c>
      <c r="J516" s="184" t="s">
        <v>143</v>
      </c>
      <c r="K516" s="184">
        <v>0.60899999999999999</v>
      </c>
      <c r="L516" s="184">
        <v>0.65100000000000002</v>
      </c>
      <c r="M516" s="184">
        <v>6.7000000000000004E-2</v>
      </c>
      <c r="N516" s="184">
        <v>0.09</v>
      </c>
      <c r="O516" s="184">
        <v>0.27300000000000002</v>
      </c>
      <c r="P516" s="184">
        <v>0.312</v>
      </c>
      <c r="Q516" s="93"/>
      <c r="R516" s="225" t="s">
        <v>143</v>
      </c>
      <c r="S516" s="225">
        <v>123.59756298894031</v>
      </c>
      <c r="T516" s="225">
        <v>17.682947759406588</v>
      </c>
      <c r="U516" s="225">
        <v>56.201341838036655</v>
      </c>
      <c r="V516" s="225"/>
      <c r="W516" s="225" t="s">
        <v>143</v>
      </c>
      <c r="X516" s="225" t="s">
        <v>143</v>
      </c>
      <c r="Y516" s="225">
        <v>116.95243288101297</v>
      </c>
      <c r="Z516" s="225">
        <v>130.24269309686764</v>
      </c>
      <c r="AA516" s="225">
        <v>14.976567535997688</v>
      </c>
      <c r="AB516" s="225">
        <v>20.389327982815487</v>
      </c>
      <c r="AC516" s="225">
        <v>51.763085315547883</v>
      </c>
      <c r="AD516" s="225">
        <v>60.639598360525426</v>
      </c>
    </row>
    <row r="517" spans="1:30" x14ac:dyDescent="0.25">
      <c r="A517" s="93" t="s">
        <v>5683</v>
      </c>
      <c r="B517" s="184">
        <v>9.3975903614457831E-2</v>
      </c>
      <c r="C517" s="184">
        <v>0.64096385542168677</v>
      </c>
      <c r="D517" s="184">
        <v>0.15301204819277109</v>
      </c>
      <c r="E517" s="184">
        <v>0.11204819277108434</v>
      </c>
      <c r="F517" s="183">
        <v>1</v>
      </c>
      <c r="G517" s="187">
        <v>830</v>
      </c>
      <c r="H517" s="93"/>
      <c r="I517" s="184">
        <v>7.5999999999999998E-2</v>
      </c>
      <c r="J517" s="184">
        <v>0.11600000000000001</v>
      </c>
      <c r="K517" s="184">
        <v>0.60799999999999998</v>
      </c>
      <c r="L517" s="184">
        <v>0.67300000000000004</v>
      </c>
      <c r="M517" s="184">
        <v>0.13</v>
      </c>
      <c r="N517" s="184">
        <v>0.17899999999999999</v>
      </c>
      <c r="O517" s="184">
        <v>9.1999999999999998E-2</v>
      </c>
      <c r="P517" s="184">
        <v>0.13500000000000001</v>
      </c>
      <c r="Q517" s="93"/>
      <c r="R517" s="225">
        <v>7.1424166087244902</v>
      </c>
      <c r="S517" s="225">
        <v>49.273672827601921</v>
      </c>
      <c r="T517" s="225">
        <v>11.609396490684082</v>
      </c>
      <c r="U517" s="225">
        <v>8.5054314939298425</v>
      </c>
      <c r="V517" s="225"/>
      <c r="W517" s="225">
        <v>5.5573265270315639</v>
      </c>
      <c r="X517" s="225">
        <v>8.7275066904174174</v>
      </c>
      <c r="Y517" s="225">
        <v>45.086554919101353</v>
      </c>
      <c r="Z517" s="225">
        <v>53.460790736102489</v>
      </c>
      <c r="AA517" s="225">
        <v>9.5902684755894647</v>
      </c>
      <c r="AB517" s="225">
        <v>13.628524505778699</v>
      </c>
      <c r="AC517" s="225">
        <v>6.7767660599292023</v>
      </c>
      <c r="AD517" s="225">
        <v>10.234096927930484</v>
      </c>
    </row>
    <row r="518" spans="1:30" x14ac:dyDescent="0.25">
      <c r="A518" s="93" t="s">
        <v>5684</v>
      </c>
      <c r="B518" s="184">
        <v>0.27718960538979787</v>
      </c>
      <c r="C518" s="184">
        <v>0.61693936477382094</v>
      </c>
      <c r="D518" s="184">
        <v>3.2723772858517804E-2</v>
      </c>
      <c r="E518" s="184">
        <v>7.3147256977863326E-2</v>
      </c>
      <c r="F518" s="183">
        <v>0.99999999999999989</v>
      </c>
      <c r="G518" s="187">
        <v>1039</v>
      </c>
      <c r="H518" s="93"/>
      <c r="I518" s="184">
        <v>0.251</v>
      </c>
      <c r="J518" s="184">
        <v>0.30499999999999999</v>
      </c>
      <c r="K518" s="184">
        <v>0.58699999999999997</v>
      </c>
      <c r="L518" s="184">
        <v>0.64600000000000002</v>
      </c>
      <c r="M518" s="184">
        <v>2.4E-2</v>
      </c>
      <c r="N518" s="184">
        <v>4.4999999999999998E-2</v>
      </c>
      <c r="O518" s="184">
        <v>5.8999999999999997E-2</v>
      </c>
      <c r="P518" s="184">
        <v>9.0999999999999998E-2</v>
      </c>
      <c r="Q518" s="93"/>
      <c r="R518" s="225">
        <v>51.386642230355392</v>
      </c>
      <c r="S518" s="225">
        <v>107.25309079303969</v>
      </c>
      <c r="T518" s="225">
        <v>5.2621101002068933</v>
      </c>
      <c r="U518" s="225">
        <v>12.834877909184184</v>
      </c>
      <c r="V518" s="225"/>
      <c r="W518" s="225">
        <v>45.451787843718478</v>
      </c>
      <c r="X518" s="225">
        <v>57.321496616992306</v>
      </c>
      <c r="Y518" s="225">
        <v>98.950055708820102</v>
      </c>
      <c r="Z518" s="225">
        <v>115.55612587725928</v>
      </c>
      <c r="AA518" s="225">
        <v>3.4933190035897015</v>
      </c>
      <c r="AB518" s="225">
        <v>7.0309011968240851</v>
      </c>
      <c r="AC518" s="225">
        <v>9.9492454332031244</v>
      </c>
      <c r="AD518" s="225">
        <v>15.720510385165245</v>
      </c>
    </row>
    <row r="519" spans="1:30" x14ac:dyDescent="0.25">
      <c r="A519" s="93" t="s">
        <v>5685</v>
      </c>
      <c r="B519" s="184" t="s">
        <v>143</v>
      </c>
      <c r="C519" s="184">
        <v>0.58115183246073299</v>
      </c>
      <c r="D519" s="184">
        <v>0.32984293193717279</v>
      </c>
      <c r="E519" s="184">
        <v>8.9005235602094238E-2</v>
      </c>
      <c r="F519" s="183">
        <v>1</v>
      </c>
      <c r="G519" s="187">
        <v>573</v>
      </c>
      <c r="H519" s="93"/>
      <c r="I519" s="184" t="s">
        <v>143</v>
      </c>
      <c r="J519" s="184" t="s">
        <v>143</v>
      </c>
      <c r="K519" s="184">
        <v>0.54</v>
      </c>
      <c r="L519" s="184">
        <v>0.621</v>
      </c>
      <c r="M519" s="184">
        <v>0.29299999999999998</v>
      </c>
      <c r="N519" s="184">
        <v>0.36899999999999999</v>
      </c>
      <c r="O519" s="184">
        <v>6.8000000000000005E-2</v>
      </c>
      <c r="P519" s="184">
        <v>0.115</v>
      </c>
      <c r="Q519" s="93"/>
      <c r="R519" s="225" t="s">
        <v>143</v>
      </c>
      <c r="S519" s="225">
        <v>30.954067518399896</v>
      </c>
      <c r="T519" s="225">
        <v>17.56448726442045</v>
      </c>
      <c r="U519" s="225">
        <v>4.7642524144815335</v>
      </c>
      <c r="V519" s="225"/>
      <c r="W519" s="225" t="s">
        <v>143</v>
      </c>
      <c r="X519" s="225" t="s">
        <v>143</v>
      </c>
      <c r="Y519" s="225">
        <v>27.629373514435585</v>
      </c>
      <c r="Z519" s="225">
        <v>34.278761522364206</v>
      </c>
      <c r="AA519" s="225">
        <v>15.060335499860175</v>
      </c>
      <c r="AB519" s="225">
        <v>20.068639028980723</v>
      </c>
      <c r="AC519" s="225">
        <v>3.4566800113104872</v>
      </c>
      <c r="AD519" s="225">
        <v>6.0718248176525798</v>
      </c>
    </row>
    <row r="520" spans="1:30" x14ac:dyDescent="0.25">
      <c r="A520" s="93" t="s">
        <v>5686</v>
      </c>
      <c r="B520" s="184" t="s">
        <v>143</v>
      </c>
      <c r="C520" s="184">
        <v>0.75888888888888884</v>
      </c>
      <c r="D520" s="184">
        <v>7.7777777777777779E-2</v>
      </c>
      <c r="E520" s="184">
        <v>0.16333333333333333</v>
      </c>
      <c r="F520" s="183">
        <v>1</v>
      </c>
      <c r="G520" s="187">
        <v>900</v>
      </c>
      <c r="H520" s="93"/>
      <c r="I520" s="184" t="s">
        <v>143</v>
      </c>
      <c r="J520" s="184" t="s">
        <v>143</v>
      </c>
      <c r="K520" s="184">
        <v>0.73</v>
      </c>
      <c r="L520" s="184">
        <v>0.78600000000000003</v>
      </c>
      <c r="M520" s="184">
        <v>6.2E-2</v>
      </c>
      <c r="N520" s="184">
        <v>9.7000000000000003E-2</v>
      </c>
      <c r="O520" s="184">
        <v>0.14099999999999999</v>
      </c>
      <c r="P520" s="184">
        <v>0.189</v>
      </c>
      <c r="Q520" s="93"/>
      <c r="R520" s="225" t="s">
        <v>143</v>
      </c>
      <c r="S520" s="225">
        <v>139.31380473104895</v>
      </c>
      <c r="T520" s="225">
        <v>16.058214990368274</v>
      </c>
      <c r="U520" s="225">
        <v>29.782295658029643</v>
      </c>
      <c r="V520" s="225"/>
      <c r="W520" s="225" t="s">
        <v>143</v>
      </c>
      <c r="X520" s="225" t="s">
        <v>143</v>
      </c>
      <c r="Y520" s="225">
        <v>128.86564333407193</v>
      </c>
      <c r="Z520" s="225">
        <v>149.76196612802596</v>
      </c>
      <c r="AA520" s="225">
        <v>12.29634034798748</v>
      </c>
      <c r="AB520" s="225">
        <v>19.820089632749067</v>
      </c>
      <c r="AC520" s="225">
        <v>24.967747061760079</v>
      </c>
      <c r="AD520" s="225">
        <v>34.596844254299207</v>
      </c>
    </row>
    <row r="521" spans="1:30" x14ac:dyDescent="0.25">
      <c r="A521" s="93" t="s">
        <v>5687</v>
      </c>
      <c r="B521" s="184">
        <v>7.5075075075075076E-2</v>
      </c>
      <c r="C521" s="184">
        <v>0.46246246246246248</v>
      </c>
      <c r="D521" s="184">
        <v>0.28378378378378377</v>
      </c>
      <c r="E521" s="184">
        <v>0.17867867867867868</v>
      </c>
      <c r="F521" s="183">
        <v>1</v>
      </c>
      <c r="G521" s="187">
        <v>666</v>
      </c>
      <c r="H521" s="93"/>
      <c r="I521" s="184">
        <v>5.7000000000000002E-2</v>
      </c>
      <c r="J521" s="184">
        <v>9.8000000000000004E-2</v>
      </c>
      <c r="K521" s="184">
        <v>0.42499999999999999</v>
      </c>
      <c r="L521" s="184">
        <v>0.5</v>
      </c>
      <c r="M521" s="184">
        <v>0.251</v>
      </c>
      <c r="N521" s="184">
        <v>0.31900000000000001</v>
      </c>
      <c r="O521" s="184">
        <v>0.151</v>
      </c>
      <c r="P521" s="184">
        <v>0.21</v>
      </c>
      <c r="Q521" s="93"/>
      <c r="R521" s="225">
        <v>4.9811614149127657</v>
      </c>
      <c r="S521" s="225">
        <v>33.227244823039108</v>
      </c>
      <c r="T521" s="225">
        <v>20.504459877334746</v>
      </c>
      <c r="U521" s="225">
        <v>12.600968743334013</v>
      </c>
      <c r="V521" s="225"/>
      <c r="W521" s="225">
        <v>3.6004539131622844</v>
      </c>
      <c r="X521" s="225">
        <v>6.3618689166632469</v>
      </c>
      <c r="Y521" s="225">
        <v>29.516380768324034</v>
      </c>
      <c r="Z521" s="225">
        <v>36.938108877754182</v>
      </c>
      <c r="AA521" s="225">
        <v>17.58115909375919</v>
      </c>
      <c r="AB521" s="225">
        <v>23.427760660910302</v>
      </c>
      <c r="AC521" s="225">
        <v>10.336916078143716</v>
      </c>
      <c r="AD521" s="225">
        <v>14.86502140852431</v>
      </c>
    </row>
    <row r="522" spans="1:30" x14ac:dyDescent="0.25">
      <c r="A522" s="93" t="s">
        <v>5688</v>
      </c>
      <c r="B522" s="184">
        <v>0.30424799081515497</v>
      </c>
      <c r="C522" s="184">
        <v>0.56831228473019513</v>
      </c>
      <c r="D522" s="184">
        <v>5.2812858783008038E-2</v>
      </c>
      <c r="E522" s="184">
        <v>7.4626865671641784E-2</v>
      </c>
      <c r="F522" s="183">
        <v>0.99999999999999989</v>
      </c>
      <c r="G522" s="187">
        <v>871</v>
      </c>
      <c r="H522" s="93"/>
      <c r="I522" s="184">
        <v>0.27500000000000002</v>
      </c>
      <c r="J522" s="184">
        <v>0.33600000000000002</v>
      </c>
      <c r="K522" s="184">
        <v>0.53500000000000003</v>
      </c>
      <c r="L522" s="184">
        <v>0.60099999999999998</v>
      </c>
      <c r="M522" s="184">
        <v>0.04</v>
      </c>
      <c r="N522" s="184">
        <v>7.0000000000000007E-2</v>
      </c>
      <c r="O522" s="184">
        <v>5.8999999999999997E-2</v>
      </c>
      <c r="P522" s="184">
        <v>9.4E-2</v>
      </c>
      <c r="Q522" s="93"/>
      <c r="R522" s="225">
        <v>51.94889451045141</v>
      </c>
      <c r="S522" s="225">
        <v>94.624376376623459</v>
      </c>
      <c r="T522" s="225">
        <v>8.8630603229580558</v>
      </c>
      <c r="U522" s="225">
        <v>12.403357564909825</v>
      </c>
      <c r="V522" s="225"/>
      <c r="W522" s="225">
        <v>45.694151874803708</v>
      </c>
      <c r="X522" s="225">
        <v>58.203637146099112</v>
      </c>
      <c r="Y522" s="225">
        <v>86.288399482221621</v>
      </c>
      <c r="Z522" s="225">
        <v>102.9603532710253</v>
      </c>
      <c r="AA522" s="225">
        <v>6.3017578979479065</v>
      </c>
      <c r="AB522" s="225">
        <v>11.424362747968205</v>
      </c>
      <c r="AC522" s="225">
        <v>9.3880011242956876</v>
      </c>
      <c r="AD522" s="225">
        <v>15.418714005523963</v>
      </c>
    </row>
    <row r="523" spans="1:30" x14ac:dyDescent="0.25">
      <c r="A523" s="93" t="s">
        <v>5689</v>
      </c>
      <c r="B523" s="184" t="s">
        <v>143</v>
      </c>
      <c r="C523" s="184">
        <v>0.49788434414668548</v>
      </c>
      <c r="D523" s="184">
        <v>0.40338504936530323</v>
      </c>
      <c r="E523" s="184">
        <v>9.8730606488011283E-2</v>
      </c>
      <c r="F523" s="183">
        <v>0.99999999999999989</v>
      </c>
      <c r="G523" s="187">
        <v>709</v>
      </c>
      <c r="H523" s="93"/>
      <c r="I523" s="184" t="s">
        <v>143</v>
      </c>
      <c r="J523" s="184" t="s">
        <v>143</v>
      </c>
      <c r="K523" s="184">
        <v>0.46100000000000002</v>
      </c>
      <c r="L523" s="184">
        <v>0.53500000000000003</v>
      </c>
      <c r="M523" s="184">
        <v>0.36799999999999999</v>
      </c>
      <c r="N523" s="184">
        <v>0.44</v>
      </c>
      <c r="O523" s="184">
        <v>7.9000000000000001E-2</v>
      </c>
      <c r="P523" s="184">
        <v>0.123</v>
      </c>
      <c r="Q523" s="93"/>
      <c r="R523" s="225" t="s">
        <v>143</v>
      </c>
      <c r="S523" s="225">
        <v>37.942320519027689</v>
      </c>
      <c r="T523" s="225">
        <v>31.574668134473022</v>
      </c>
      <c r="U523" s="225">
        <v>7.5084545457036374</v>
      </c>
      <c r="V523" s="225"/>
      <c r="W523" s="225" t="s">
        <v>143</v>
      </c>
      <c r="X523" s="225" t="s">
        <v>143</v>
      </c>
      <c r="Y523" s="225">
        <v>33.98416725005</v>
      </c>
      <c r="Z523" s="225">
        <v>41.900473788005378</v>
      </c>
      <c r="AA523" s="225">
        <v>27.915251571710566</v>
      </c>
      <c r="AB523" s="225">
        <v>35.234084697235474</v>
      </c>
      <c r="AC523" s="225">
        <v>5.7494878874609121</v>
      </c>
      <c r="AD523" s="225">
        <v>9.2674212039463626</v>
      </c>
    </row>
    <row r="524" spans="1:30" x14ac:dyDescent="0.25">
      <c r="A524" s="93" t="s">
        <v>5690</v>
      </c>
      <c r="B524" s="184" t="s">
        <v>143</v>
      </c>
      <c r="C524" s="184">
        <v>0.7776332899869961</v>
      </c>
      <c r="D524" s="184">
        <v>0.10793237971391417</v>
      </c>
      <c r="E524" s="184">
        <v>0.11443433029908973</v>
      </c>
      <c r="F524" s="183">
        <v>1</v>
      </c>
      <c r="G524" s="187">
        <v>769</v>
      </c>
      <c r="H524" s="93"/>
      <c r="I524" s="184" t="s">
        <v>143</v>
      </c>
      <c r="J524" s="184" t="s">
        <v>143</v>
      </c>
      <c r="K524" s="184">
        <v>0.747</v>
      </c>
      <c r="L524" s="184">
        <v>0.80600000000000005</v>
      </c>
      <c r="M524" s="184">
        <v>8.7999999999999995E-2</v>
      </c>
      <c r="N524" s="184">
        <v>0.13200000000000001</v>
      </c>
      <c r="O524" s="184">
        <v>9.4E-2</v>
      </c>
      <c r="P524" s="184">
        <v>0.13900000000000001</v>
      </c>
      <c r="Q524" s="93"/>
      <c r="R524" s="225" t="s">
        <v>143</v>
      </c>
      <c r="S524" s="225">
        <v>137.05287041264978</v>
      </c>
      <c r="T524" s="225">
        <v>22.776709279190285</v>
      </c>
      <c r="U524" s="225">
        <v>20.55826801561922</v>
      </c>
      <c r="V524" s="225"/>
      <c r="W524" s="225" t="s">
        <v>143</v>
      </c>
      <c r="X524" s="225" t="s">
        <v>143</v>
      </c>
      <c r="Y524" s="225">
        <v>126.0680334592324</v>
      </c>
      <c r="Z524" s="225">
        <v>148.03770736606717</v>
      </c>
      <c r="AA524" s="225">
        <v>17.876574746690238</v>
      </c>
      <c r="AB524" s="225">
        <v>27.676843811690333</v>
      </c>
      <c r="AC524" s="225">
        <v>16.262891297017781</v>
      </c>
      <c r="AD524" s="225">
        <v>24.853644734220659</v>
      </c>
    </row>
    <row r="525" spans="1:30" x14ac:dyDescent="0.25">
      <c r="A525" s="93" t="s">
        <v>5691</v>
      </c>
      <c r="B525" s="184">
        <v>8.0868882491494376E-2</v>
      </c>
      <c r="C525" s="184">
        <v>0.49882229782779375</v>
      </c>
      <c r="D525" s="184">
        <v>0.23658728081654018</v>
      </c>
      <c r="E525" s="184">
        <v>0.1837215388641717</v>
      </c>
      <c r="F525" s="183">
        <v>1</v>
      </c>
      <c r="G525" s="187">
        <v>3821</v>
      </c>
      <c r="H525" s="93"/>
      <c r="I525" s="184">
        <v>7.2999999999999995E-2</v>
      </c>
      <c r="J525" s="184">
        <v>0.09</v>
      </c>
      <c r="K525" s="184">
        <v>0.48299999999999998</v>
      </c>
      <c r="L525" s="184">
        <v>0.51500000000000001</v>
      </c>
      <c r="M525" s="184">
        <v>0.223</v>
      </c>
      <c r="N525" s="184">
        <v>0.25</v>
      </c>
      <c r="O525" s="184">
        <v>0.17199999999999999</v>
      </c>
      <c r="P525" s="184">
        <v>0.19600000000000001</v>
      </c>
      <c r="Q525" s="93"/>
      <c r="R525" s="225">
        <v>5.6041967246808451</v>
      </c>
      <c r="S525" s="225">
        <v>37.161676502839789</v>
      </c>
      <c r="T525" s="225">
        <v>17.35204640691542</v>
      </c>
      <c r="U525" s="225">
        <v>13.221275953763342</v>
      </c>
      <c r="V525" s="225"/>
      <c r="W525" s="225">
        <v>4.9793259636726557</v>
      </c>
      <c r="X525" s="225">
        <v>6.2290674856890345</v>
      </c>
      <c r="Y525" s="225">
        <v>35.493315915796799</v>
      </c>
      <c r="Z525" s="225">
        <v>38.830037089882779</v>
      </c>
      <c r="AA525" s="225">
        <v>16.220890268515813</v>
      </c>
      <c r="AB525" s="225">
        <v>18.483202545315027</v>
      </c>
      <c r="AC525" s="225">
        <v>12.243226341627095</v>
      </c>
      <c r="AD525" s="225">
        <v>14.19932556589959</v>
      </c>
    </row>
    <row r="526" spans="1:30" x14ac:dyDescent="0.25">
      <c r="A526" s="93" t="s">
        <v>5692</v>
      </c>
      <c r="B526" s="184">
        <v>0.31797142282149327</v>
      </c>
      <c r="C526" s="184">
        <v>0.56449989937613199</v>
      </c>
      <c r="D526" s="184">
        <v>3.7633326625075465E-2</v>
      </c>
      <c r="E526" s="184">
        <v>7.9895351177299262E-2</v>
      </c>
      <c r="F526" s="183">
        <v>1</v>
      </c>
      <c r="G526" s="187">
        <v>4969</v>
      </c>
      <c r="H526" s="93"/>
      <c r="I526" s="184">
        <v>0.30499999999999999</v>
      </c>
      <c r="J526" s="184">
        <v>0.33100000000000002</v>
      </c>
      <c r="K526" s="184">
        <v>0.55100000000000005</v>
      </c>
      <c r="L526" s="184">
        <v>0.57799999999999996</v>
      </c>
      <c r="M526" s="184">
        <v>3.3000000000000002E-2</v>
      </c>
      <c r="N526" s="184">
        <v>4.2999999999999997E-2</v>
      </c>
      <c r="O526" s="184">
        <v>7.2999999999999995E-2</v>
      </c>
      <c r="P526" s="184">
        <v>8.7999999999999995E-2</v>
      </c>
      <c r="Q526" s="93"/>
      <c r="R526" s="225">
        <v>55.116936793456688</v>
      </c>
      <c r="S526" s="225">
        <v>95.030640543836114</v>
      </c>
      <c r="T526" s="225">
        <v>6.3861468705072566</v>
      </c>
      <c r="U526" s="225">
        <v>13.330990340786986</v>
      </c>
      <c r="V526" s="225"/>
      <c r="W526" s="225">
        <v>52.399167416162356</v>
      </c>
      <c r="X526" s="225">
        <v>57.834706170751019</v>
      </c>
      <c r="Y526" s="225">
        <v>91.513794998605576</v>
      </c>
      <c r="Z526" s="225">
        <v>98.547486089066652</v>
      </c>
      <c r="AA526" s="225">
        <v>5.4708243023530212</v>
      </c>
      <c r="AB526" s="225">
        <v>7.301469438661492</v>
      </c>
      <c r="AC526" s="225">
        <v>12.019626417409697</v>
      </c>
      <c r="AD526" s="225">
        <v>14.642354264164275</v>
      </c>
    </row>
    <row r="527" spans="1:30" x14ac:dyDescent="0.25">
      <c r="A527" s="93" t="s">
        <v>5693</v>
      </c>
      <c r="B527" s="184" t="s">
        <v>143</v>
      </c>
      <c r="C527" s="184">
        <v>0.44617092119866814</v>
      </c>
      <c r="D527" s="184">
        <v>0.36958934517203107</v>
      </c>
      <c r="E527" s="184">
        <v>0.18423973362930077</v>
      </c>
      <c r="F527" s="183">
        <v>1</v>
      </c>
      <c r="G527" s="187">
        <v>3604</v>
      </c>
      <c r="H527" s="93"/>
      <c r="I527" s="184" t="s">
        <v>143</v>
      </c>
      <c r="J527" s="184" t="s">
        <v>143</v>
      </c>
      <c r="K527" s="184">
        <v>0.43</v>
      </c>
      <c r="L527" s="184">
        <v>0.46200000000000002</v>
      </c>
      <c r="M527" s="184">
        <v>0.35399999999999998</v>
      </c>
      <c r="N527" s="184">
        <v>0.38500000000000001</v>
      </c>
      <c r="O527" s="184">
        <v>0.17199999999999999</v>
      </c>
      <c r="P527" s="184">
        <v>0.19700000000000001</v>
      </c>
      <c r="Q527" s="93"/>
      <c r="R527" s="225" t="s">
        <v>143</v>
      </c>
      <c r="S527" s="225">
        <v>31.022778341345841</v>
      </c>
      <c r="T527" s="225">
        <v>25.93001184738641</v>
      </c>
      <c r="U527" s="225">
        <v>12.874054385422394</v>
      </c>
      <c r="V527" s="225"/>
      <c r="W527" s="225" t="s">
        <v>143</v>
      </c>
      <c r="X527" s="225" t="s">
        <v>143</v>
      </c>
      <c r="Y527" s="225">
        <v>29.506448300998823</v>
      </c>
      <c r="Z527" s="225">
        <v>32.539108381692856</v>
      </c>
      <c r="AA527" s="225">
        <v>24.537475069134505</v>
      </c>
      <c r="AB527" s="225">
        <v>27.322548625638316</v>
      </c>
      <c r="AC527" s="225">
        <v>11.894818385659077</v>
      </c>
      <c r="AD527" s="225">
        <v>13.85329038518571</v>
      </c>
    </row>
    <row r="528" spans="1:30" x14ac:dyDescent="0.25">
      <c r="A528" s="93" t="s">
        <v>5694</v>
      </c>
      <c r="B528" s="184" t="s">
        <v>143</v>
      </c>
      <c r="C528" s="184">
        <v>0.71246363839785187</v>
      </c>
      <c r="D528" s="184">
        <v>7.0261803535466544E-2</v>
      </c>
      <c r="E528" s="184">
        <v>0.21727455806668158</v>
      </c>
      <c r="F528" s="183">
        <v>1</v>
      </c>
      <c r="G528" s="187">
        <v>4469</v>
      </c>
      <c r="H528" s="93"/>
      <c r="I528" s="184" t="s">
        <v>143</v>
      </c>
      <c r="J528" s="184" t="s">
        <v>143</v>
      </c>
      <c r="K528" s="184">
        <v>0.69899999999999995</v>
      </c>
      <c r="L528" s="184">
        <v>0.72599999999999998</v>
      </c>
      <c r="M528" s="184">
        <v>6.3E-2</v>
      </c>
      <c r="N528" s="184">
        <v>7.8E-2</v>
      </c>
      <c r="O528" s="184">
        <v>0.20499999999999999</v>
      </c>
      <c r="P528" s="184">
        <v>0.23</v>
      </c>
      <c r="Q528" s="93"/>
      <c r="R528" s="225" t="s">
        <v>143</v>
      </c>
      <c r="S528" s="225">
        <v>134.52236009418823</v>
      </c>
      <c r="T528" s="225">
        <v>15.411556391621833</v>
      </c>
      <c r="U528" s="225">
        <v>40.151532231133068</v>
      </c>
      <c r="V528" s="225"/>
      <c r="W528" s="225" t="s">
        <v>143</v>
      </c>
      <c r="X528" s="225" t="s">
        <v>143</v>
      </c>
      <c r="Y528" s="225">
        <v>129.8497018307057</v>
      </c>
      <c r="Z528" s="225">
        <v>139.19501835767076</v>
      </c>
      <c r="AA528" s="225">
        <v>13.706896483728967</v>
      </c>
      <c r="AB528" s="225">
        <v>17.116216299514697</v>
      </c>
      <c r="AC528" s="225">
        <v>37.626025214012202</v>
      </c>
      <c r="AD528" s="225">
        <v>42.677039248253934</v>
      </c>
    </row>
    <row r="529" spans="1:30" x14ac:dyDescent="0.25">
      <c r="A529" s="93" t="s">
        <v>5695</v>
      </c>
      <c r="B529" s="184">
        <v>7.4611398963730563E-2</v>
      </c>
      <c r="C529" s="184">
        <v>0.60932642487046629</v>
      </c>
      <c r="D529" s="184">
        <v>0.21450777202072538</v>
      </c>
      <c r="E529" s="184">
        <v>0.10155440414507771</v>
      </c>
      <c r="F529" s="183">
        <v>1</v>
      </c>
      <c r="G529" s="187">
        <v>965</v>
      </c>
      <c r="H529" s="93"/>
      <c r="I529" s="184">
        <v>0.06</v>
      </c>
      <c r="J529" s="184">
        <v>9.2999999999999999E-2</v>
      </c>
      <c r="K529" s="184">
        <v>0.57799999999999996</v>
      </c>
      <c r="L529" s="184">
        <v>0.64</v>
      </c>
      <c r="M529" s="184">
        <v>0.19</v>
      </c>
      <c r="N529" s="184">
        <v>0.24199999999999999</v>
      </c>
      <c r="O529" s="184">
        <v>8.4000000000000005E-2</v>
      </c>
      <c r="P529" s="184">
        <v>0.122</v>
      </c>
      <c r="Q529" s="93"/>
      <c r="R529" s="225">
        <v>5.5141237136464456</v>
      </c>
      <c r="S529" s="225">
        <v>48.103183906693872</v>
      </c>
      <c r="T529" s="225">
        <v>16.94528405375943</v>
      </c>
      <c r="U529" s="225">
        <v>7.9998582940050325</v>
      </c>
      <c r="V529" s="225"/>
      <c r="W529" s="225">
        <v>4.2404261187076022</v>
      </c>
      <c r="X529" s="225">
        <v>6.787821308585289</v>
      </c>
      <c r="Y529" s="225">
        <v>44.215049841856782</v>
      </c>
      <c r="Z529" s="225">
        <v>51.991317971530961</v>
      </c>
      <c r="AA529" s="225">
        <v>14.636837883099208</v>
      </c>
      <c r="AB529" s="225">
        <v>19.253730224419652</v>
      </c>
      <c r="AC529" s="225">
        <v>6.4159671605027597</v>
      </c>
      <c r="AD529" s="225">
        <v>9.5837494275073052</v>
      </c>
    </row>
    <row r="530" spans="1:30" x14ac:dyDescent="0.25">
      <c r="A530" s="93" t="s">
        <v>5696</v>
      </c>
      <c r="B530" s="184">
        <v>0.35313807531380753</v>
      </c>
      <c r="C530" s="184">
        <v>0.55648535564853552</v>
      </c>
      <c r="D530" s="184">
        <v>3.430962343096234E-2</v>
      </c>
      <c r="E530" s="184">
        <v>5.6066945606694563E-2</v>
      </c>
      <c r="F530" s="183">
        <v>0.99999999999999989</v>
      </c>
      <c r="G530" s="187">
        <v>1195</v>
      </c>
      <c r="H530" s="93"/>
      <c r="I530" s="184">
        <v>0.32700000000000001</v>
      </c>
      <c r="J530" s="184">
        <v>0.38100000000000001</v>
      </c>
      <c r="K530" s="184">
        <v>0.52800000000000002</v>
      </c>
      <c r="L530" s="184">
        <v>0.58399999999999996</v>
      </c>
      <c r="M530" s="184">
        <v>2.5000000000000001E-2</v>
      </c>
      <c r="N530" s="184">
        <v>4.5999999999999999E-2</v>
      </c>
      <c r="O530" s="184">
        <v>4.3999999999999997E-2</v>
      </c>
      <c r="P530" s="184">
        <v>7.0999999999999994E-2</v>
      </c>
      <c r="Q530" s="93"/>
      <c r="R530" s="225">
        <v>64.859689842319497</v>
      </c>
      <c r="S530" s="225">
        <v>101.42665309600184</v>
      </c>
      <c r="T530" s="225">
        <v>5.9565281068226454</v>
      </c>
      <c r="U530" s="225">
        <v>9.9877824394005277</v>
      </c>
      <c r="V530" s="225"/>
      <c r="W530" s="225">
        <v>58.671342051939632</v>
      </c>
      <c r="X530" s="225">
        <v>71.048037632699362</v>
      </c>
      <c r="Y530" s="225">
        <v>93.717665560669587</v>
      </c>
      <c r="Z530" s="225">
        <v>109.1356406313341</v>
      </c>
      <c r="AA530" s="225">
        <v>4.1332314384367352</v>
      </c>
      <c r="AB530" s="225">
        <v>7.7798247752085556</v>
      </c>
      <c r="AC530" s="225">
        <v>7.5961868506930061</v>
      </c>
      <c r="AD530" s="225">
        <v>12.37937802810805</v>
      </c>
    </row>
    <row r="531" spans="1:30" x14ac:dyDescent="0.25">
      <c r="A531" s="93" t="s">
        <v>5697</v>
      </c>
      <c r="B531" s="184" t="s">
        <v>143</v>
      </c>
      <c r="C531" s="184">
        <v>0.54770755885997524</v>
      </c>
      <c r="D531" s="184">
        <v>0.34200743494423791</v>
      </c>
      <c r="E531" s="184">
        <v>0.11028500619578686</v>
      </c>
      <c r="F531" s="183">
        <v>1</v>
      </c>
      <c r="G531" s="187">
        <v>807</v>
      </c>
      <c r="H531" s="93"/>
      <c r="I531" s="184" t="s">
        <v>143</v>
      </c>
      <c r="J531" s="184" t="s">
        <v>143</v>
      </c>
      <c r="K531" s="184">
        <v>0.51300000000000001</v>
      </c>
      <c r="L531" s="184">
        <v>0.58199999999999996</v>
      </c>
      <c r="M531" s="184">
        <v>0.31</v>
      </c>
      <c r="N531" s="184">
        <v>0.375</v>
      </c>
      <c r="O531" s="184">
        <v>0.09</v>
      </c>
      <c r="P531" s="184">
        <v>0.13400000000000001</v>
      </c>
      <c r="Q531" s="93"/>
      <c r="R531" s="225" t="s">
        <v>143</v>
      </c>
      <c r="S531" s="225">
        <v>35.886494897872041</v>
      </c>
      <c r="T531" s="225">
        <v>22.651824424962882</v>
      </c>
      <c r="U531" s="225">
        <v>7.314392251025434</v>
      </c>
      <c r="V531" s="225"/>
      <c r="W531" s="225" t="s">
        <v>143</v>
      </c>
      <c r="X531" s="225" t="s">
        <v>143</v>
      </c>
      <c r="Y531" s="225">
        <v>32.540879773916508</v>
      </c>
      <c r="Z531" s="225">
        <v>39.232110021827573</v>
      </c>
      <c r="AA531" s="225">
        <v>19.979404401761627</v>
      </c>
      <c r="AB531" s="225">
        <v>25.324244448164137</v>
      </c>
      <c r="AC531" s="225">
        <v>5.7947571562195401</v>
      </c>
      <c r="AD531" s="225">
        <v>8.834027345831327</v>
      </c>
    </row>
    <row r="532" spans="1:30" x14ac:dyDescent="0.25">
      <c r="A532" s="93" t="s">
        <v>5698</v>
      </c>
      <c r="B532" s="184" t="s">
        <v>143</v>
      </c>
      <c r="C532" s="184">
        <v>0.78077268643306375</v>
      </c>
      <c r="D532" s="184">
        <v>6.9182389937106917E-2</v>
      </c>
      <c r="E532" s="184">
        <v>0.1500449236298293</v>
      </c>
      <c r="F532" s="183">
        <v>1</v>
      </c>
      <c r="G532" s="187">
        <v>1113</v>
      </c>
      <c r="H532" s="93"/>
      <c r="I532" s="184" t="s">
        <v>143</v>
      </c>
      <c r="J532" s="184" t="s">
        <v>143</v>
      </c>
      <c r="K532" s="184">
        <v>0.75600000000000001</v>
      </c>
      <c r="L532" s="184">
        <v>0.80400000000000005</v>
      </c>
      <c r="M532" s="184">
        <v>5.6000000000000001E-2</v>
      </c>
      <c r="N532" s="184">
        <v>8.5999999999999993E-2</v>
      </c>
      <c r="O532" s="184">
        <v>0.13</v>
      </c>
      <c r="P532" s="184">
        <v>0.17199999999999999</v>
      </c>
      <c r="Q532" s="93"/>
      <c r="R532" s="225" t="s">
        <v>143</v>
      </c>
      <c r="S532" s="225">
        <v>149.67185411218992</v>
      </c>
      <c r="T532" s="225">
        <v>15.04853280735562</v>
      </c>
      <c r="U532" s="225">
        <v>29.269355934929614</v>
      </c>
      <c r="V532" s="225"/>
      <c r="W532" s="225" t="s">
        <v>143</v>
      </c>
      <c r="X532" s="225" t="s">
        <v>143</v>
      </c>
      <c r="Y532" s="225">
        <v>139.7204051085364</v>
      </c>
      <c r="Z532" s="225">
        <v>159.62330311584344</v>
      </c>
      <c r="AA532" s="225">
        <v>11.687251439103502</v>
      </c>
      <c r="AB532" s="225">
        <v>18.409814175607739</v>
      </c>
      <c r="AC532" s="225">
        <v>24.830091640672762</v>
      </c>
      <c r="AD532" s="225">
        <v>33.708620229186465</v>
      </c>
    </row>
    <row r="533" spans="1:30" x14ac:dyDescent="0.25">
      <c r="A533" s="93" t="s">
        <v>5699</v>
      </c>
      <c r="B533" s="184">
        <v>6.2931034482758622E-2</v>
      </c>
      <c r="C533" s="184">
        <v>0.5672413793103448</v>
      </c>
      <c r="D533" s="184">
        <v>0.23879310344827587</v>
      </c>
      <c r="E533" s="184">
        <v>0.1310344827586207</v>
      </c>
      <c r="F533" s="183">
        <v>1</v>
      </c>
      <c r="G533" s="187">
        <v>1160</v>
      </c>
      <c r="H533" s="93"/>
      <c r="I533" s="184">
        <v>0.05</v>
      </c>
      <c r="J533" s="184">
        <v>7.8E-2</v>
      </c>
      <c r="K533" s="184">
        <v>0.53900000000000003</v>
      </c>
      <c r="L533" s="184">
        <v>0.59499999999999997</v>
      </c>
      <c r="M533" s="184">
        <v>0.215</v>
      </c>
      <c r="N533" s="184">
        <v>0.26400000000000001</v>
      </c>
      <c r="O533" s="184">
        <v>0.113</v>
      </c>
      <c r="P533" s="184">
        <v>0.152</v>
      </c>
      <c r="Q533" s="93"/>
      <c r="R533" s="225">
        <v>4.2998721257341641</v>
      </c>
      <c r="S533" s="225">
        <v>39.45626258021575</v>
      </c>
      <c r="T533" s="225">
        <v>15.894732604879126</v>
      </c>
      <c r="U533" s="225">
        <v>9.4187339729485515</v>
      </c>
      <c r="V533" s="225"/>
      <c r="W533" s="225">
        <v>3.3134786716046856</v>
      </c>
      <c r="X533" s="225">
        <v>5.2862655798636426</v>
      </c>
      <c r="Y533" s="225">
        <v>36.441458671326167</v>
      </c>
      <c r="Z533" s="225">
        <v>42.471066489105333</v>
      </c>
      <c r="AA533" s="225">
        <v>14.022889633406495</v>
      </c>
      <c r="AB533" s="225">
        <v>17.766575576351755</v>
      </c>
      <c r="AC533" s="225">
        <v>7.9213719708111299</v>
      </c>
      <c r="AD533" s="225">
        <v>10.916095975085973</v>
      </c>
    </row>
    <row r="534" spans="1:30" x14ac:dyDescent="0.25">
      <c r="A534" s="93" t="s">
        <v>5700</v>
      </c>
      <c r="B534" s="184">
        <v>0.31245880026367834</v>
      </c>
      <c r="C534" s="184">
        <v>0.56690837178642062</v>
      </c>
      <c r="D534" s="184">
        <v>4.3506921555702044E-2</v>
      </c>
      <c r="E534" s="184">
        <v>7.712590639419907E-2</v>
      </c>
      <c r="F534" s="183">
        <v>1</v>
      </c>
      <c r="G534" s="187">
        <v>1517</v>
      </c>
      <c r="H534" s="93"/>
      <c r="I534" s="184">
        <v>0.28999999999999998</v>
      </c>
      <c r="J534" s="184">
        <v>0.33600000000000002</v>
      </c>
      <c r="K534" s="184">
        <v>0.54200000000000004</v>
      </c>
      <c r="L534" s="184">
        <v>0.59199999999999997</v>
      </c>
      <c r="M534" s="184">
        <v>3.4000000000000002E-2</v>
      </c>
      <c r="N534" s="184">
        <v>5.5E-2</v>
      </c>
      <c r="O534" s="184">
        <v>6.5000000000000002E-2</v>
      </c>
      <c r="P534" s="184">
        <v>9.1999999999999998E-2</v>
      </c>
      <c r="Q534" s="93"/>
      <c r="R534" s="225">
        <v>57.256036684978362</v>
      </c>
      <c r="S534" s="225">
        <v>100.73137332941387</v>
      </c>
      <c r="T534" s="225">
        <v>6.5999697545352607</v>
      </c>
      <c r="U534" s="225">
        <v>13.60113695507517</v>
      </c>
      <c r="V534" s="225"/>
      <c r="W534" s="225">
        <v>52.101517231883527</v>
      </c>
      <c r="X534" s="225">
        <v>62.410556138073197</v>
      </c>
      <c r="Y534" s="225">
        <v>93.998947140474641</v>
      </c>
      <c r="Z534" s="225">
        <v>107.4637995183531</v>
      </c>
      <c r="AA534" s="225">
        <v>5.0076655242269386</v>
      </c>
      <c r="AB534" s="225">
        <v>8.1922739848435828</v>
      </c>
      <c r="AC534" s="225">
        <v>11.136582864705474</v>
      </c>
      <c r="AD534" s="225">
        <v>16.065691045444865</v>
      </c>
    </row>
    <row r="535" spans="1:30" x14ac:dyDescent="0.25">
      <c r="A535" s="93" t="s">
        <v>5701</v>
      </c>
      <c r="B535" s="184" t="s">
        <v>143</v>
      </c>
      <c r="C535" s="184">
        <v>0.48226270373921382</v>
      </c>
      <c r="D535" s="184">
        <v>0.38159156279961648</v>
      </c>
      <c r="E535" s="184">
        <v>0.1361457334611697</v>
      </c>
      <c r="F535" s="183">
        <v>1</v>
      </c>
      <c r="G535" s="187">
        <v>1043</v>
      </c>
      <c r="H535" s="93"/>
      <c r="I535" s="184" t="s">
        <v>143</v>
      </c>
      <c r="J535" s="184" t="s">
        <v>143</v>
      </c>
      <c r="K535" s="184">
        <v>0.45200000000000001</v>
      </c>
      <c r="L535" s="184">
        <v>0.51300000000000001</v>
      </c>
      <c r="M535" s="184">
        <v>0.35299999999999998</v>
      </c>
      <c r="N535" s="184">
        <v>0.41099999999999998</v>
      </c>
      <c r="O535" s="184">
        <v>0.11700000000000001</v>
      </c>
      <c r="P535" s="184">
        <v>0.158</v>
      </c>
      <c r="Q535" s="93"/>
      <c r="R535" s="225" t="s">
        <v>143</v>
      </c>
      <c r="S535" s="225">
        <v>30.413415458987728</v>
      </c>
      <c r="T535" s="225">
        <v>23.08568531856697</v>
      </c>
      <c r="U535" s="225">
        <v>8.4101272930286122</v>
      </c>
      <c r="V535" s="225"/>
      <c r="W535" s="225" t="s">
        <v>143</v>
      </c>
      <c r="X535" s="225" t="s">
        <v>143</v>
      </c>
      <c r="Y535" s="225">
        <v>27.75552380493081</v>
      </c>
      <c r="Z535" s="225">
        <v>33.071307113044647</v>
      </c>
      <c r="AA535" s="225">
        <v>20.817610865707692</v>
      </c>
      <c r="AB535" s="225">
        <v>25.353759771426247</v>
      </c>
      <c r="AC535" s="225">
        <v>7.0268333721670979</v>
      </c>
      <c r="AD535" s="225">
        <v>9.7934212138901273</v>
      </c>
    </row>
    <row r="536" spans="1:30" x14ac:dyDescent="0.25">
      <c r="A536" s="93" t="s">
        <v>5702</v>
      </c>
      <c r="B536" s="184" t="s">
        <v>143</v>
      </c>
      <c r="C536" s="184">
        <v>0.79785330948121647</v>
      </c>
      <c r="D536" s="184">
        <v>6.2611806797853303E-2</v>
      </c>
      <c r="E536" s="184">
        <v>0.13953488372093023</v>
      </c>
      <c r="F536" s="183">
        <v>1</v>
      </c>
      <c r="G536" s="187">
        <v>1677</v>
      </c>
      <c r="H536" s="93"/>
      <c r="I536" s="184" t="s">
        <v>143</v>
      </c>
      <c r="J536" s="184" t="s">
        <v>143</v>
      </c>
      <c r="K536" s="184">
        <v>0.77800000000000002</v>
      </c>
      <c r="L536" s="184">
        <v>0.81599999999999995</v>
      </c>
      <c r="M536" s="184">
        <v>5.1999999999999998E-2</v>
      </c>
      <c r="N536" s="184">
        <v>7.4999999999999997E-2</v>
      </c>
      <c r="O536" s="184">
        <v>0.124</v>
      </c>
      <c r="P536" s="184">
        <v>0.157</v>
      </c>
      <c r="Q536" s="93"/>
      <c r="R536" s="225" t="s">
        <v>143</v>
      </c>
      <c r="S536" s="225">
        <v>176.35633344600078</v>
      </c>
      <c r="T536" s="225">
        <v>14.511476485586677</v>
      </c>
      <c r="U536" s="225">
        <v>30.695471690959778</v>
      </c>
      <c r="V536" s="225"/>
      <c r="W536" s="225" t="s">
        <v>143</v>
      </c>
      <c r="X536" s="225" t="s">
        <v>143</v>
      </c>
      <c r="Y536" s="225">
        <v>166.90661050177877</v>
      </c>
      <c r="Z536" s="225">
        <v>185.80605639022278</v>
      </c>
      <c r="AA536" s="225">
        <v>11.735773297255184</v>
      </c>
      <c r="AB536" s="225">
        <v>17.287179673918168</v>
      </c>
      <c r="AC536" s="225">
        <v>26.762485205100393</v>
      </c>
      <c r="AD536" s="225">
        <v>34.628458176819166</v>
      </c>
    </row>
    <row r="537" spans="1:30" x14ac:dyDescent="0.25">
      <c r="A537" s="93" t="s">
        <v>5703</v>
      </c>
      <c r="B537" s="184">
        <v>8.7565674255691769E-2</v>
      </c>
      <c r="C537" s="184">
        <v>0.47810858143607704</v>
      </c>
      <c r="D537" s="184">
        <v>0.22942206654991243</v>
      </c>
      <c r="E537" s="184">
        <v>0.20490367775831875</v>
      </c>
      <c r="F537" s="183">
        <v>0.99999999999999989</v>
      </c>
      <c r="G537" s="187">
        <v>571</v>
      </c>
      <c r="H537" s="93"/>
      <c r="I537" s="184">
        <v>6.7000000000000004E-2</v>
      </c>
      <c r="J537" s="184">
        <v>0.114</v>
      </c>
      <c r="K537" s="184">
        <v>0.437</v>
      </c>
      <c r="L537" s="184">
        <v>0.51900000000000002</v>
      </c>
      <c r="M537" s="184">
        <v>0.19700000000000001</v>
      </c>
      <c r="N537" s="184">
        <v>0.26600000000000001</v>
      </c>
      <c r="O537" s="184">
        <v>0.17399999999999999</v>
      </c>
      <c r="P537" s="184">
        <v>0.24</v>
      </c>
      <c r="Q537" s="93"/>
      <c r="R537" s="225">
        <v>6.1329921735462998</v>
      </c>
      <c r="S537" s="225">
        <v>32.675315856900816</v>
      </c>
      <c r="T537" s="225">
        <v>15.964424341942912</v>
      </c>
      <c r="U537" s="225">
        <v>13.64831640217905</v>
      </c>
      <c r="V537" s="225"/>
      <c r="W537" s="225">
        <v>4.433013474433884</v>
      </c>
      <c r="X537" s="225">
        <v>7.8329708726587155</v>
      </c>
      <c r="Y537" s="225">
        <v>28.799219701032623</v>
      </c>
      <c r="Z537" s="225">
        <v>36.551412012769006</v>
      </c>
      <c r="AA537" s="225">
        <v>13.23058060921942</v>
      </c>
      <c r="AB537" s="225">
        <v>18.698268074666405</v>
      </c>
      <c r="AC537" s="225">
        <v>11.175213298611025</v>
      </c>
      <c r="AD537" s="225">
        <v>16.121419505747077</v>
      </c>
    </row>
    <row r="538" spans="1:30" x14ac:dyDescent="0.25">
      <c r="A538" s="93" t="s">
        <v>5704</v>
      </c>
      <c r="B538" s="184">
        <v>0.27054361567635904</v>
      </c>
      <c r="C538" s="184">
        <v>0.54867256637168138</v>
      </c>
      <c r="D538" s="184">
        <v>3.4134007585335017E-2</v>
      </c>
      <c r="E538" s="184">
        <v>0.14664981036662453</v>
      </c>
      <c r="F538" s="183">
        <v>0.99999999999999989</v>
      </c>
      <c r="G538" s="187">
        <v>791</v>
      </c>
      <c r="H538" s="93"/>
      <c r="I538" s="184">
        <v>0.24099999999999999</v>
      </c>
      <c r="J538" s="184">
        <v>0.30299999999999999</v>
      </c>
      <c r="K538" s="184">
        <v>0.51400000000000001</v>
      </c>
      <c r="L538" s="184">
        <v>0.58299999999999996</v>
      </c>
      <c r="M538" s="184">
        <v>2.4E-2</v>
      </c>
      <c r="N538" s="184">
        <v>4.9000000000000002E-2</v>
      </c>
      <c r="O538" s="184">
        <v>0.124</v>
      </c>
      <c r="P538" s="184">
        <v>0.17299999999999999</v>
      </c>
      <c r="Q538" s="93"/>
      <c r="R538" s="225">
        <v>47.908950369725538</v>
      </c>
      <c r="S538" s="225">
        <v>92.93096652720314</v>
      </c>
      <c r="T538" s="225">
        <v>5.6610344180920418</v>
      </c>
      <c r="U538" s="225">
        <v>24.183667338888913</v>
      </c>
      <c r="V538" s="225"/>
      <c r="W538" s="225">
        <v>41.489973056477126</v>
      </c>
      <c r="X538" s="225">
        <v>54.32792768297395</v>
      </c>
      <c r="Y538" s="225">
        <v>84.187741408643404</v>
      </c>
      <c r="Z538" s="225">
        <v>101.67419164576287</v>
      </c>
      <c r="AA538" s="225">
        <v>3.5256799179096197</v>
      </c>
      <c r="AB538" s="225">
        <v>7.7963889182744639</v>
      </c>
      <c r="AC538" s="225">
        <v>19.782688939729738</v>
      </c>
      <c r="AD538" s="225">
        <v>28.584645738048089</v>
      </c>
    </row>
    <row r="539" spans="1:30" x14ac:dyDescent="0.25">
      <c r="A539" s="93" t="s">
        <v>5705</v>
      </c>
      <c r="B539" s="184" t="s">
        <v>143</v>
      </c>
      <c r="C539" s="184">
        <v>0.32365145228215769</v>
      </c>
      <c r="D539" s="184">
        <v>0.32987551867219916</v>
      </c>
      <c r="E539" s="184">
        <v>0.34647302904564314</v>
      </c>
      <c r="F539" s="183">
        <v>1</v>
      </c>
      <c r="G539" s="187">
        <v>482</v>
      </c>
      <c r="H539" s="93"/>
      <c r="I539" s="184" t="s">
        <v>143</v>
      </c>
      <c r="J539" s="184" t="s">
        <v>143</v>
      </c>
      <c r="K539" s="184">
        <v>0.28299999999999997</v>
      </c>
      <c r="L539" s="184">
        <v>0.36699999999999999</v>
      </c>
      <c r="M539" s="184">
        <v>0.28899999999999998</v>
      </c>
      <c r="N539" s="184">
        <v>0.373</v>
      </c>
      <c r="O539" s="184">
        <v>0.30499999999999999</v>
      </c>
      <c r="P539" s="184">
        <v>0.39</v>
      </c>
      <c r="Q539" s="93"/>
      <c r="R539" s="225" t="s">
        <v>143</v>
      </c>
      <c r="S539" s="225">
        <v>18.917914949345178</v>
      </c>
      <c r="T539" s="225">
        <v>19.459259584514555</v>
      </c>
      <c r="U539" s="225">
        <v>20.237698732659069</v>
      </c>
      <c r="V539" s="225"/>
      <c r="W539" s="225" t="s">
        <v>143</v>
      </c>
      <c r="X539" s="225" t="s">
        <v>143</v>
      </c>
      <c r="Y539" s="225">
        <v>15.949209970558483</v>
      </c>
      <c r="Z539" s="225">
        <v>21.886619928131875</v>
      </c>
      <c r="AA539" s="225">
        <v>16.434549037116103</v>
      </c>
      <c r="AB539" s="225">
        <v>22.483970131913008</v>
      </c>
      <c r="AC539" s="225">
        <v>17.168260047996853</v>
      </c>
      <c r="AD539" s="225">
        <v>23.307137417321286</v>
      </c>
    </row>
    <row r="540" spans="1:30" x14ac:dyDescent="0.25">
      <c r="A540" s="93" t="s">
        <v>5706</v>
      </c>
      <c r="B540" s="184" t="s">
        <v>143</v>
      </c>
      <c r="C540" s="184">
        <v>0.69513991163475697</v>
      </c>
      <c r="D540" s="184">
        <v>6.6273932253313697E-2</v>
      </c>
      <c r="E540" s="184">
        <v>0.23858615611192932</v>
      </c>
      <c r="F540" s="183">
        <v>1</v>
      </c>
      <c r="G540" s="187">
        <v>679</v>
      </c>
      <c r="H540" s="93"/>
      <c r="I540" s="184" t="s">
        <v>143</v>
      </c>
      <c r="J540" s="184" t="s">
        <v>143</v>
      </c>
      <c r="K540" s="184">
        <v>0.65900000000000003</v>
      </c>
      <c r="L540" s="184">
        <v>0.72899999999999998</v>
      </c>
      <c r="M540" s="184">
        <v>0.05</v>
      </c>
      <c r="N540" s="184">
        <v>8.7999999999999995E-2</v>
      </c>
      <c r="O540" s="184">
        <v>0.20799999999999999</v>
      </c>
      <c r="P540" s="184">
        <v>0.27200000000000002</v>
      </c>
      <c r="Q540" s="93"/>
      <c r="R540" s="225" t="s">
        <v>143</v>
      </c>
      <c r="S540" s="225">
        <v>124.87027862681215</v>
      </c>
      <c r="T540" s="225">
        <v>13.849444882583082</v>
      </c>
      <c r="U540" s="225">
        <v>42.031262929598519</v>
      </c>
      <c r="V540" s="225"/>
      <c r="W540" s="225" t="s">
        <v>143</v>
      </c>
      <c r="X540" s="225" t="s">
        <v>143</v>
      </c>
      <c r="Y540" s="225">
        <v>113.60494254150615</v>
      </c>
      <c r="Z540" s="225">
        <v>136.13561471211816</v>
      </c>
      <c r="AA540" s="225">
        <v>9.8029203220590126</v>
      </c>
      <c r="AB540" s="225">
        <v>17.895969443107152</v>
      </c>
      <c r="AC540" s="225">
        <v>35.558778658805899</v>
      </c>
      <c r="AD540" s="225">
        <v>48.503747200391139</v>
      </c>
    </row>
    <row r="541" spans="1:30" x14ac:dyDescent="0.25">
      <c r="A541" s="93" t="s">
        <v>5707</v>
      </c>
      <c r="B541" s="184">
        <v>9.1662065157371617E-2</v>
      </c>
      <c r="C541" s="184">
        <v>0.5582551076753175</v>
      </c>
      <c r="D541" s="184">
        <v>0.23412479293208172</v>
      </c>
      <c r="E541" s="184">
        <v>0.11595803423522916</v>
      </c>
      <c r="F541" s="183">
        <v>1</v>
      </c>
      <c r="G541" s="187">
        <v>1811</v>
      </c>
      <c r="H541" s="93"/>
      <c r="I541" s="184">
        <v>7.9000000000000001E-2</v>
      </c>
      <c r="J541" s="184">
        <v>0.106</v>
      </c>
      <c r="K541" s="184">
        <v>0.53500000000000003</v>
      </c>
      <c r="L541" s="184">
        <v>0.58099999999999996</v>
      </c>
      <c r="M541" s="184">
        <v>0.215</v>
      </c>
      <c r="N541" s="184">
        <v>0.254</v>
      </c>
      <c r="O541" s="184">
        <v>0.10199999999999999</v>
      </c>
      <c r="P541" s="184">
        <v>0.13200000000000001</v>
      </c>
      <c r="Q541" s="93"/>
      <c r="R541" s="225">
        <v>6.7850892579311353</v>
      </c>
      <c r="S541" s="225">
        <v>41.487428004551255</v>
      </c>
      <c r="T541" s="225">
        <v>17.401333064102353</v>
      </c>
      <c r="U541" s="225">
        <v>8.7697099490989636</v>
      </c>
      <c r="V541" s="225"/>
      <c r="W541" s="225">
        <v>5.7529041414076376</v>
      </c>
      <c r="X541" s="225">
        <v>7.8172743744546329</v>
      </c>
      <c r="Y541" s="225">
        <v>38.930037753267158</v>
      </c>
      <c r="Z541" s="225">
        <v>44.044818255835352</v>
      </c>
      <c r="AA541" s="225">
        <v>15.744969522551756</v>
      </c>
      <c r="AB541" s="225">
        <v>19.05769660565295</v>
      </c>
      <c r="AC541" s="225">
        <v>7.5835816880451077</v>
      </c>
      <c r="AD541" s="225">
        <v>9.9558382101528196</v>
      </c>
    </row>
    <row r="542" spans="1:30" x14ac:dyDescent="0.25">
      <c r="A542" s="93" t="s">
        <v>5708</v>
      </c>
      <c r="B542" s="184">
        <v>0.28180435884439942</v>
      </c>
      <c r="C542" s="184">
        <v>0.6102382159148505</v>
      </c>
      <c r="D542" s="184">
        <v>5.119107957425241E-2</v>
      </c>
      <c r="E542" s="184">
        <v>5.6766345666497721E-2</v>
      </c>
      <c r="F542" s="183">
        <v>1</v>
      </c>
      <c r="G542" s="187">
        <v>1973</v>
      </c>
      <c r="H542" s="93"/>
      <c r="I542" s="184">
        <v>0.26200000000000001</v>
      </c>
      <c r="J542" s="184">
        <v>0.30199999999999999</v>
      </c>
      <c r="K542" s="184">
        <v>0.58899999999999997</v>
      </c>
      <c r="L542" s="184">
        <v>0.63200000000000001</v>
      </c>
      <c r="M542" s="184">
        <v>4.2000000000000003E-2</v>
      </c>
      <c r="N542" s="184">
        <v>6.2E-2</v>
      </c>
      <c r="O542" s="184">
        <v>4.7E-2</v>
      </c>
      <c r="P542" s="184">
        <v>6.8000000000000005E-2</v>
      </c>
      <c r="Q542" s="93"/>
      <c r="R542" s="225">
        <v>47.055781417387777</v>
      </c>
      <c r="S542" s="225">
        <v>96.834197941055578</v>
      </c>
      <c r="T542" s="225">
        <v>7.2441746104661426</v>
      </c>
      <c r="U542" s="225">
        <v>8.8879555979564415</v>
      </c>
      <c r="V542" s="225"/>
      <c r="W542" s="225">
        <v>43.144386515572236</v>
      </c>
      <c r="X542" s="225">
        <v>50.967176319203318</v>
      </c>
      <c r="Y542" s="225">
        <v>91.364396168724213</v>
      </c>
      <c r="Z542" s="225">
        <v>102.30399971338694</v>
      </c>
      <c r="AA542" s="225">
        <v>5.8313628731075431</v>
      </c>
      <c r="AB542" s="225">
        <v>8.6569863478247413</v>
      </c>
      <c r="AC542" s="225">
        <v>7.2418831856380432</v>
      </c>
      <c r="AD542" s="225">
        <v>10.53402801027484</v>
      </c>
    </row>
    <row r="543" spans="1:30" x14ac:dyDescent="0.25">
      <c r="A543" s="93" t="s">
        <v>5709</v>
      </c>
      <c r="B543" s="184" t="s">
        <v>143</v>
      </c>
      <c r="C543" s="184">
        <v>0.43548387096774194</v>
      </c>
      <c r="D543" s="184">
        <v>0.34139784946236557</v>
      </c>
      <c r="E543" s="184">
        <v>0.22311827956989247</v>
      </c>
      <c r="F543" s="183">
        <v>1</v>
      </c>
      <c r="G543" s="187">
        <v>1860</v>
      </c>
      <c r="H543" s="93"/>
      <c r="I543" s="184" t="s">
        <v>143</v>
      </c>
      <c r="J543" s="184" t="s">
        <v>143</v>
      </c>
      <c r="K543" s="184">
        <v>0.41299999999999998</v>
      </c>
      <c r="L543" s="184">
        <v>0.45800000000000002</v>
      </c>
      <c r="M543" s="184">
        <v>0.32</v>
      </c>
      <c r="N543" s="184">
        <v>0.36299999999999999</v>
      </c>
      <c r="O543" s="184">
        <v>0.20499999999999999</v>
      </c>
      <c r="P543" s="184">
        <v>0.24299999999999999</v>
      </c>
      <c r="Q543" s="93"/>
      <c r="R543" s="225" t="s">
        <v>143</v>
      </c>
      <c r="S543" s="225">
        <v>33.51452322952813</v>
      </c>
      <c r="T543" s="225">
        <v>25.882975539065711</v>
      </c>
      <c r="U543" s="225">
        <v>17.107745636340969</v>
      </c>
      <c r="V543" s="225"/>
      <c r="W543" s="225" t="s">
        <v>143</v>
      </c>
      <c r="X543" s="225" t="s">
        <v>143</v>
      </c>
      <c r="Y543" s="225">
        <v>31.206465817574077</v>
      </c>
      <c r="Z543" s="225">
        <v>35.822580641482183</v>
      </c>
      <c r="AA543" s="225">
        <v>23.869791814994677</v>
      </c>
      <c r="AB543" s="225">
        <v>27.896159263136745</v>
      </c>
      <c r="AC543" s="225">
        <v>15.461764675489167</v>
      </c>
      <c r="AD543" s="225">
        <v>18.75372659719277</v>
      </c>
    </row>
    <row r="544" spans="1:30" x14ac:dyDescent="0.25">
      <c r="A544" s="93" t="s">
        <v>5710</v>
      </c>
      <c r="B544" s="184" t="s">
        <v>143</v>
      </c>
      <c r="C544" s="184">
        <v>0.78603268945022287</v>
      </c>
      <c r="D544" s="184">
        <v>7.280832095096583E-2</v>
      </c>
      <c r="E544" s="184">
        <v>0.14115898959881129</v>
      </c>
      <c r="F544" s="183">
        <v>1</v>
      </c>
      <c r="G544" s="187">
        <v>2019</v>
      </c>
      <c r="H544" s="93"/>
      <c r="I544" s="184" t="s">
        <v>143</v>
      </c>
      <c r="J544" s="184" t="s">
        <v>143</v>
      </c>
      <c r="K544" s="184">
        <v>0.76800000000000002</v>
      </c>
      <c r="L544" s="184">
        <v>0.80300000000000005</v>
      </c>
      <c r="M544" s="184">
        <v>6.2E-2</v>
      </c>
      <c r="N544" s="184">
        <v>8.5000000000000006E-2</v>
      </c>
      <c r="O544" s="184">
        <v>0.127</v>
      </c>
      <c r="P544" s="184">
        <v>0.157</v>
      </c>
      <c r="Q544" s="93"/>
      <c r="R544" s="225" t="s">
        <v>143</v>
      </c>
      <c r="S544" s="225">
        <v>141.9828647257614</v>
      </c>
      <c r="T544" s="225">
        <v>13.979766393515151</v>
      </c>
      <c r="U544" s="225">
        <v>25.532640193632936</v>
      </c>
      <c r="V544" s="225"/>
      <c r="W544" s="225" t="s">
        <v>143</v>
      </c>
      <c r="X544" s="225" t="s">
        <v>143</v>
      </c>
      <c r="Y544" s="225">
        <v>134.99726748521027</v>
      </c>
      <c r="Z544" s="225">
        <v>148.96846196631253</v>
      </c>
      <c r="AA544" s="225">
        <v>11.719824264174015</v>
      </c>
      <c r="AB544" s="225">
        <v>16.239708522856287</v>
      </c>
      <c r="AC544" s="225">
        <v>22.568290963707604</v>
      </c>
      <c r="AD544" s="225">
        <v>28.496989423558269</v>
      </c>
    </row>
    <row r="545" spans="1:30" x14ac:dyDescent="0.25">
      <c r="A545" s="93" t="s">
        <v>5711</v>
      </c>
      <c r="B545" s="184">
        <v>6.8019093078758947E-2</v>
      </c>
      <c r="C545" s="184">
        <v>0.56443914081145585</v>
      </c>
      <c r="D545" s="184">
        <v>0.24701670644391407</v>
      </c>
      <c r="E545" s="184">
        <v>0.12052505966587113</v>
      </c>
      <c r="F545" s="183">
        <v>1</v>
      </c>
      <c r="G545" s="187">
        <v>838</v>
      </c>
      <c r="H545" s="93"/>
      <c r="I545" s="184">
        <v>5.2999999999999999E-2</v>
      </c>
      <c r="J545" s="184">
        <v>8.6999999999999994E-2</v>
      </c>
      <c r="K545" s="184">
        <v>0.53100000000000003</v>
      </c>
      <c r="L545" s="184">
        <v>0.59799999999999998</v>
      </c>
      <c r="M545" s="184">
        <v>0.219</v>
      </c>
      <c r="N545" s="184">
        <v>0.27700000000000002</v>
      </c>
      <c r="O545" s="184">
        <v>0.1</v>
      </c>
      <c r="P545" s="184">
        <v>0.14399999999999999</v>
      </c>
      <c r="Q545" s="93"/>
      <c r="R545" s="225">
        <v>4.9725343642315991</v>
      </c>
      <c r="S545" s="225">
        <v>45.772192113097262</v>
      </c>
      <c r="T545" s="225">
        <v>20.526029443237775</v>
      </c>
      <c r="U545" s="225">
        <v>9.7370407861099455</v>
      </c>
      <c r="V545" s="225"/>
      <c r="W545" s="225">
        <v>3.681622962471248</v>
      </c>
      <c r="X545" s="225">
        <v>6.2634457659919498</v>
      </c>
      <c r="Y545" s="225">
        <v>41.647161147300913</v>
      </c>
      <c r="Z545" s="225">
        <v>49.89722307889361</v>
      </c>
      <c r="AA545" s="225">
        <v>17.729780415084782</v>
      </c>
      <c r="AB545" s="225">
        <v>23.322278471390767</v>
      </c>
      <c r="AC545" s="225">
        <v>7.8380521159748486</v>
      </c>
      <c r="AD545" s="225">
        <v>11.636029456245042</v>
      </c>
    </row>
    <row r="546" spans="1:30" x14ac:dyDescent="0.25">
      <c r="A546" s="93" t="s">
        <v>5712</v>
      </c>
      <c r="B546" s="184">
        <v>0.30808597748208805</v>
      </c>
      <c r="C546" s="184">
        <v>0.59467758444216989</v>
      </c>
      <c r="D546" s="184">
        <v>4.2988741044012284E-2</v>
      </c>
      <c r="E546" s="184">
        <v>5.4247697031729783E-2</v>
      </c>
      <c r="F546" s="183">
        <v>1</v>
      </c>
      <c r="G546" s="187">
        <v>977</v>
      </c>
      <c r="H546" s="93"/>
      <c r="I546" s="184">
        <v>0.28000000000000003</v>
      </c>
      <c r="J546" s="184">
        <v>0.33800000000000002</v>
      </c>
      <c r="K546" s="184">
        <v>0.56399999999999995</v>
      </c>
      <c r="L546" s="184">
        <v>0.625</v>
      </c>
      <c r="M546" s="184">
        <v>3.2000000000000001E-2</v>
      </c>
      <c r="N546" s="184">
        <v>5.8000000000000003E-2</v>
      </c>
      <c r="O546" s="184">
        <v>4.2000000000000003E-2</v>
      </c>
      <c r="P546" s="184">
        <v>7.0000000000000007E-2</v>
      </c>
      <c r="Q546" s="93"/>
      <c r="R546" s="225">
        <v>49.380833911766281</v>
      </c>
      <c r="S546" s="225">
        <v>98.547844244940961</v>
      </c>
      <c r="T546" s="225">
        <v>7.5995926450744857</v>
      </c>
      <c r="U546" s="225">
        <v>8.783238944876846</v>
      </c>
      <c r="V546" s="225"/>
      <c r="W546" s="225">
        <v>43.802156572708945</v>
      </c>
      <c r="X546" s="225">
        <v>54.959511250823617</v>
      </c>
      <c r="Y546" s="225">
        <v>90.534475392887202</v>
      </c>
      <c r="Z546" s="225">
        <v>106.56121309699472</v>
      </c>
      <c r="AA546" s="225">
        <v>5.3012131422492406</v>
      </c>
      <c r="AB546" s="225">
        <v>9.8979721478997309</v>
      </c>
      <c r="AC546" s="225">
        <v>6.4185564615386763</v>
      </c>
      <c r="AD546" s="225">
        <v>11.147921428215016</v>
      </c>
    </row>
    <row r="547" spans="1:30" x14ac:dyDescent="0.25">
      <c r="A547" s="93" t="s">
        <v>5713</v>
      </c>
      <c r="B547" s="184" t="s">
        <v>143</v>
      </c>
      <c r="C547" s="184">
        <v>0.47676419965576594</v>
      </c>
      <c r="D547" s="184">
        <v>0.36058519793459554</v>
      </c>
      <c r="E547" s="184">
        <v>0.16265060240963855</v>
      </c>
      <c r="F547" s="183">
        <v>1</v>
      </c>
      <c r="G547" s="187">
        <v>1162</v>
      </c>
      <c r="H547" s="93"/>
      <c r="I547" s="184" t="s">
        <v>143</v>
      </c>
      <c r="J547" s="184" t="s">
        <v>143</v>
      </c>
      <c r="K547" s="184">
        <v>0.44800000000000001</v>
      </c>
      <c r="L547" s="184">
        <v>0.50600000000000001</v>
      </c>
      <c r="M547" s="184">
        <v>0.33300000000000002</v>
      </c>
      <c r="N547" s="184">
        <v>0.38900000000000001</v>
      </c>
      <c r="O547" s="184">
        <v>0.14299999999999999</v>
      </c>
      <c r="P547" s="184">
        <v>0.185</v>
      </c>
      <c r="Q547" s="93"/>
      <c r="R547" s="225" t="s">
        <v>143</v>
      </c>
      <c r="S547" s="225">
        <v>53.422655477445922</v>
      </c>
      <c r="T547" s="225">
        <v>42.429943564864764</v>
      </c>
      <c r="U547" s="225">
        <v>18.208137566454482</v>
      </c>
      <c r="V547" s="225"/>
      <c r="W547" s="225" t="s">
        <v>143</v>
      </c>
      <c r="X547" s="225" t="s">
        <v>143</v>
      </c>
      <c r="Y547" s="225">
        <v>48.974021642146781</v>
      </c>
      <c r="Z547" s="225">
        <v>57.871289312745063</v>
      </c>
      <c r="AA547" s="225">
        <v>38.367180327613589</v>
      </c>
      <c r="AB547" s="225">
        <v>46.49270680211594</v>
      </c>
      <c r="AC547" s="225">
        <v>15.612221208067252</v>
      </c>
      <c r="AD547" s="225">
        <v>20.80405392484171</v>
      </c>
    </row>
    <row r="548" spans="1:30" x14ac:dyDescent="0.25">
      <c r="A548" s="93" t="s">
        <v>5714</v>
      </c>
      <c r="B548" s="184" t="s">
        <v>143</v>
      </c>
      <c r="C548" s="184">
        <v>0.70029673590504449</v>
      </c>
      <c r="D548" s="184">
        <v>9.1988130563798218E-2</v>
      </c>
      <c r="E548" s="184">
        <v>0.20771513353115728</v>
      </c>
      <c r="F548" s="183">
        <v>1</v>
      </c>
      <c r="G548" s="187">
        <v>674</v>
      </c>
      <c r="H548" s="93"/>
      <c r="I548" s="184" t="s">
        <v>143</v>
      </c>
      <c r="J548" s="184" t="s">
        <v>143</v>
      </c>
      <c r="K548" s="184">
        <v>0.66500000000000004</v>
      </c>
      <c r="L548" s="184">
        <v>0.73399999999999999</v>
      </c>
      <c r="M548" s="184">
        <v>7.1999999999999995E-2</v>
      </c>
      <c r="N548" s="184">
        <v>0.11600000000000001</v>
      </c>
      <c r="O548" s="184">
        <v>0.17899999999999999</v>
      </c>
      <c r="P548" s="184">
        <v>0.24</v>
      </c>
      <c r="Q548" s="93"/>
      <c r="R548" s="225" t="s">
        <v>143</v>
      </c>
      <c r="S548" s="225">
        <v>100.044478690783</v>
      </c>
      <c r="T548" s="225">
        <v>17.638314224342714</v>
      </c>
      <c r="U548" s="225">
        <v>29.372727572262662</v>
      </c>
      <c r="V548" s="225"/>
      <c r="W548" s="225" t="s">
        <v>143</v>
      </c>
      <c r="X548" s="225" t="s">
        <v>143</v>
      </c>
      <c r="Y548" s="225">
        <v>91.018834731909749</v>
      </c>
      <c r="Z548" s="225">
        <v>109.07012264965624</v>
      </c>
      <c r="AA548" s="225">
        <v>13.247780657083563</v>
      </c>
      <c r="AB548" s="225">
        <v>22.028847791601866</v>
      </c>
      <c r="AC548" s="225">
        <v>24.507128378849501</v>
      </c>
      <c r="AD548" s="225">
        <v>34.238326765675822</v>
      </c>
    </row>
    <row r="549" spans="1:30" x14ac:dyDescent="0.25">
      <c r="A549" s="93" t="s">
        <v>5715</v>
      </c>
      <c r="B549" s="184">
        <v>5.7534246575342465E-2</v>
      </c>
      <c r="C549" s="184">
        <v>0.44931506849315067</v>
      </c>
      <c r="D549" s="184">
        <v>0.34794520547945207</v>
      </c>
      <c r="E549" s="184">
        <v>0.14520547945205478</v>
      </c>
      <c r="F549" s="183">
        <v>1</v>
      </c>
      <c r="G549" s="187">
        <v>730</v>
      </c>
      <c r="H549" s="93"/>
      <c r="I549" s="184">
        <v>4.2999999999999997E-2</v>
      </c>
      <c r="J549" s="184">
        <v>7.6999999999999999E-2</v>
      </c>
      <c r="K549" s="184">
        <v>0.41399999999999998</v>
      </c>
      <c r="L549" s="184">
        <v>0.48599999999999999</v>
      </c>
      <c r="M549" s="184">
        <v>0.314</v>
      </c>
      <c r="N549" s="184">
        <v>0.38300000000000001</v>
      </c>
      <c r="O549" s="184">
        <v>0.122</v>
      </c>
      <c r="P549" s="184">
        <v>0.17299999999999999</v>
      </c>
      <c r="Q549" s="93"/>
      <c r="R549" s="225">
        <v>4.0178775075245703</v>
      </c>
      <c r="S549" s="225">
        <v>31.078132739846897</v>
      </c>
      <c r="T549" s="225">
        <v>24.232871162837466</v>
      </c>
      <c r="U549" s="225">
        <v>10.037453383302124</v>
      </c>
      <c r="V549" s="225"/>
      <c r="W549" s="225">
        <v>2.8027324675937431</v>
      </c>
      <c r="X549" s="225">
        <v>5.2330225474553975</v>
      </c>
      <c r="Y549" s="225">
        <v>27.714767226349313</v>
      </c>
      <c r="Z549" s="225">
        <v>34.441498253344484</v>
      </c>
      <c r="AA549" s="225">
        <v>21.252680248325127</v>
      </c>
      <c r="AB549" s="225">
        <v>27.213062077349804</v>
      </c>
      <c r="AC549" s="225">
        <v>8.1266030165089216</v>
      </c>
      <c r="AD549" s="225">
        <v>11.948303750095326</v>
      </c>
    </row>
    <row r="550" spans="1:30" x14ac:dyDescent="0.25">
      <c r="A550" s="93" t="s">
        <v>5716</v>
      </c>
      <c r="B550" s="184">
        <v>0.28020833333333334</v>
      </c>
      <c r="C550" s="184">
        <v>0.59166666666666667</v>
      </c>
      <c r="D550" s="184">
        <v>6.9791666666666669E-2</v>
      </c>
      <c r="E550" s="184">
        <v>5.8333333333333334E-2</v>
      </c>
      <c r="F550" s="183">
        <v>1</v>
      </c>
      <c r="G550" s="187">
        <v>960</v>
      </c>
      <c r="H550" s="93"/>
      <c r="I550" s="184">
        <v>0.253</v>
      </c>
      <c r="J550" s="184">
        <v>0.309</v>
      </c>
      <c r="K550" s="184">
        <v>0.56000000000000005</v>
      </c>
      <c r="L550" s="184">
        <v>0.622</v>
      </c>
      <c r="M550" s="184">
        <v>5.5E-2</v>
      </c>
      <c r="N550" s="184">
        <v>8.7999999999999995E-2</v>
      </c>
      <c r="O550" s="184">
        <v>4.4999999999999998E-2</v>
      </c>
      <c r="P550" s="184">
        <v>7.4999999999999997E-2</v>
      </c>
      <c r="Q550" s="93"/>
      <c r="R550" s="225">
        <v>45.53085224050897</v>
      </c>
      <c r="S550" s="225">
        <v>92.370268324828743</v>
      </c>
      <c r="T550" s="225">
        <v>11.003536051352569</v>
      </c>
      <c r="U550" s="225">
        <v>8.995950638623917</v>
      </c>
      <c r="V550" s="225"/>
      <c r="W550" s="225">
        <v>40.089764730416626</v>
      </c>
      <c r="X550" s="225">
        <v>50.971939750601315</v>
      </c>
      <c r="Y550" s="225">
        <v>84.77375841540092</v>
      </c>
      <c r="Z550" s="225">
        <v>99.966778234256566</v>
      </c>
      <c r="AA550" s="225">
        <v>8.3687161160698693</v>
      </c>
      <c r="AB550" s="225">
        <v>13.638355986635268</v>
      </c>
      <c r="AC550" s="225">
        <v>6.639767077559652</v>
      </c>
      <c r="AD550" s="225">
        <v>11.352134199688182</v>
      </c>
    </row>
    <row r="551" spans="1:30" x14ac:dyDescent="0.25">
      <c r="A551" s="93" t="s">
        <v>5717</v>
      </c>
      <c r="B551" s="184" t="s">
        <v>143</v>
      </c>
      <c r="C551" s="184">
        <v>0.42829457364341084</v>
      </c>
      <c r="D551" s="184">
        <v>0.44573643410852715</v>
      </c>
      <c r="E551" s="184">
        <v>0.12596899224806202</v>
      </c>
      <c r="F551" s="183">
        <v>1</v>
      </c>
      <c r="G551" s="187">
        <v>1032</v>
      </c>
      <c r="H551" s="93"/>
      <c r="I551" s="184" t="s">
        <v>143</v>
      </c>
      <c r="J551" s="184" t="s">
        <v>143</v>
      </c>
      <c r="K551" s="184">
        <v>0.39800000000000002</v>
      </c>
      <c r="L551" s="184">
        <v>0.45900000000000002</v>
      </c>
      <c r="M551" s="184">
        <v>0.41599999999999998</v>
      </c>
      <c r="N551" s="184">
        <v>0.47599999999999998</v>
      </c>
      <c r="O551" s="184">
        <v>0.107</v>
      </c>
      <c r="P551" s="184">
        <v>0.14799999999999999</v>
      </c>
      <c r="Q551" s="93"/>
      <c r="R551" s="225" t="s">
        <v>143</v>
      </c>
      <c r="S551" s="225">
        <v>41.771339624323382</v>
      </c>
      <c r="T551" s="225">
        <v>44.53773506478462</v>
      </c>
      <c r="U551" s="225">
        <v>12.433915575137302</v>
      </c>
      <c r="V551" s="225"/>
      <c r="W551" s="225" t="s">
        <v>143</v>
      </c>
      <c r="X551" s="225" t="s">
        <v>143</v>
      </c>
      <c r="Y551" s="225">
        <v>37.877094003715108</v>
      </c>
      <c r="Z551" s="225">
        <v>45.665585244931655</v>
      </c>
      <c r="AA551" s="225">
        <v>40.46763315937222</v>
      </c>
      <c r="AB551" s="225">
        <v>48.60783697019702</v>
      </c>
      <c r="AC551" s="225">
        <v>10.296483563291396</v>
      </c>
      <c r="AD551" s="225">
        <v>14.571347586983208</v>
      </c>
    </row>
    <row r="552" spans="1:30" x14ac:dyDescent="0.25">
      <c r="A552" s="93" t="s">
        <v>5718</v>
      </c>
      <c r="B552" s="184" t="s">
        <v>143</v>
      </c>
      <c r="C552" s="184">
        <v>0.73032069970845481</v>
      </c>
      <c r="D552" s="184">
        <v>0.12682215743440234</v>
      </c>
      <c r="E552" s="184">
        <v>0.14285714285714285</v>
      </c>
      <c r="F552" s="183">
        <v>1</v>
      </c>
      <c r="G552" s="187">
        <v>686</v>
      </c>
      <c r="H552" s="93"/>
      <c r="I552" s="184" t="s">
        <v>143</v>
      </c>
      <c r="J552" s="184" t="s">
        <v>143</v>
      </c>
      <c r="K552" s="184">
        <v>0.69599999999999995</v>
      </c>
      <c r="L552" s="184">
        <v>0.76200000000000001</v>
      </c>
      <c r="M552" s="184">
        <v>0.104</v>
      </c>
      <c r="N552" s="184">
        <v>0.154</v>
      </c>
      <c r="O552" s="184">
        <v>0.11899999999999999</v>
      </c>
      <c r="P552" s="184">
        <v>0.17100000000000001</v>
      </c>
      <c r="Q552" s="93"/>
      <c r="R552" s="225" t="s">
        <v>143</v>
      </c>
      <c r="S552" s="225">
        <v>106.24353965370157</v>
      </c>
      <c r="T552" s="225">
        <v>20.29292924402592</v>
      </c>
      <c r="U552" s="225">
        <v>20.681851452101643</v>
      </c>
      <c r="V552" s="225"/>
      <c r="W552" s="225" t="s">
        <v>143</v>
      </c>
      <c r="X552" s="225" t="s">
        <v>143</v>
      </c>
      <c r="Y552" s="225">
        <v>96.940181512843083</v>
      </c>
      <c r="Z552" s="225">
        <v>115.54689779456007</v>
      </c>
      <c r="AA552" s="225">
        <v>16.028693697050979</v>
      </c>
      <c r="AB552" s="225">
        <v>24.557164791000861</v>
      </c>
      <c r="AC552" s="225">
        <v>16.587053777504948</v>
      </c>
      <c r="AD552" s="225">
        <v>24.776649126698338</v>
      </c>
    </row>
    <row r="553" spans="1:30" x14ac:dyDescent="0.25">
      <c r="A553" s="93" t="s">
        <v>5719</v>
      </c>
      <c r="B553" s="184">
        <v>5.4773082942097026E-2</v>
      </c>
      <c r="C553" s="184">
        <v>0.4569640062597809</v>
      </c>
      <c r="D553" s="184">
        <v>0.26604068857589985</v>
      </c>
      <c r="E553" s="184">
        <v>0.22222222222222221</v>
      </c>
      <c r="F553" s="183">
        <v>0.99999999999999989</v>
      </c>
      <c r="G553" s="187">
        <v>1278</v>
      </c>
      <c r="H553" s="93"/>
      <c r="I553" s="184">
        <v>4.3999999999999997E-2</v>
      </c>
      <c r="J553" s="184">
        <v>6.9000000000000006E-2</v>
      </c>
      <c r="K553" s="184">
        <v>0.43</v>
      </c>
      <c r="L553" s="184">
        <v>0.48399999999999999</v>
      </c>
      <c r="M553" s="184">
        <v>0.24299999999999999</v>
      </c>
      <c r="N553" s="184">
        <v>0.29099999999999998</v>
      </c>
      <c r="O553" s="184">
        <v>0.2</v>
      </c>
      <c r="P553" s="184">
        <v>0.246</v>
      </c>
      <c r="Q553" s="93"/>
      <c r="R553" s="225">
        <v>3.9965673282539207</v>
      </c>
      <c r="S553" s="225">
        <v>35.199044754037644</v>
      </c>
      <c r="T553" s="225">
        <v>21.146162894881158</v>
      </c>
      <c r="U553" s="225">
        <v>17.01148185156006</v>
      </c>
      <c r="V553" s="225"/>
      <c r="W553" s="225">
        <v>3.06031225272132</v>
      </c>
      <c r="X553" s="225">
        <v>4.9328224037865214</v>
      </c>
      <c r="Y553" s="225">
        <v>32.344212956298897</v>
      </c>
      <c r="Z553" s="225">
        <v>38.053876551776391</v>
      </c>
      <c r="AA553" s="225">
        <v>18.898411963912878</v>
      </c>
      <c r="AB553" s="225">
        <v>23.393913825849438</v>
      </c>
      <c r="AC553" s="225">
        <v>15.03296821682741</v>
      </c>
      <c r="AD553" s="225">
        <v>18.98999548629271</v>
      </c>
    </row>
    <row r="554" spans="1:30" x14ac:dyDescent="0.25">
      <c r="A554" s="93" t="s">
        <v>5720</v>
      </c>
      <c r="B554" s="184">
        <v>0.34524612272420768</v>
      </c>
      <c r="C554" s="184">
        <v>0.55293324342548889</v>
      </c>
      <c r="D554" s="184">
        <v>4.720161834120027E-2</v>
      </c>
      <c r="E554" s="184">
        <v>5.4619015509103169E-2</v>
      </c>
      <c r="F554" s="183">
        <v>1</v>
      </c>
      <c r="G554" s="187">
        <v>1483</v>
      </c>
      <c r="H554" s="93"/>
      <c r="I554" s="184">
        <v>0.32100000000000001</v>
      </c>
      <c r="J554" s="184">
        <v>0.37</v>
      </c>
      <c r="K554" s="184">
        <v>0.52800000000000002</v>
      </c>
      <c r="L554" s="184">
        <v>0.57799999999999996</v>
      </c>
      <c r="M554" s="184">
        <v>3.7999999999999999E-2</v>
      </c>
      <c r="N554" s="184">
        <v>5.8999999999999997E-2</v>
      </c>
      <c r="O554" s="184">
        <v>4.3999999999999997E-2</v>
      </c>
      <c r="P554" s="184">
        <v>6.7000000000000004E-2</v>
      </c>
      <c r="Q554" s="93"/>
      <c r="R554" s="225">
        <v>56.873844315928508</v>
      </c>
      <c r="S554" s="225">
        <v>90.67199011575984</v>
      </c>
      <c r="T554" s="225">
        <v>7.5341568340672351</v>
      </c>
      <c r="U554" s="225">
        <v>8.947433746873104</v>
      </c>
      <c r="V554" s="225"/>
      <c r="W554" s="225">
        <v>51.947398894905731</v>
      </c>
      <c r="X554" s="225">
        <v>61.800289736951285</v>
      </c>
      <c r="Y554" s="225">
        <v>84.465839758052326</v>
      </c>
      <c r="Z554" s="225">
        <v>96.878140473467354</v>
      </c>
      <c r="AA554" s="225">
        <v>5.7691690341905133</v>
      </c>
      <c r="AB554" s="225">
        <v>9.299144633943957</v>
      </c>
      <c r="AC554" s="225">
        <v>6.9988815086651837</v>
      </c>
      <c r="AD554" s="225">
        <v>10.895985985081024</v>
      </c>
    </row>
    <row r="555" spans="1:30" x14ac:dyDescent="0.25">
      <c r="A555" s="93" t="s">
        <v>5721</v>
      </c>
      <c r="B555" s="184" t="s">
        <v>143</v>
      </c>
      <c r="C555" s="184">
        <v>0.44123314065510599</v>
      </c>
      <c r="D555" s="184">
        <v>0.33975594091201028</v>
      </c>
      <c r="E555" s="184">
        <v>0.21901091843288376</v>
      </c>
      <c r="F555" s="183">
        <v>1</v>
      </c>
      <c r="G555" s="187">
        <v>1557</v>
      </c>
      <c r="H555" s="93"/>
      <c r="I555" s="184" t="s">
        <v>143</v>
      </c>
      <c r="J555" s="184" t="s">
        <v>143</v>
      </c>
      <c r="K555" s="184">
        <v>0.41699999999999998</v>
      </c>
      <c r="L555" s="184">
        <v>0.46600000000000003</v>
      </c>
      <c r="M555" s="184">
        <v>0.317</v>
      </c>
      <c r="N555" s="184">
        <v>0.36399999999999999</v>
      </c>
      <c r="O555" s="184">
        <v>0.19900000000000001</v>
      </c>
      <c r="P555" s="184">
        <v>0.24</v>
      </c>
      <c r="Q555" s="93"/>
      <c r="R555" s="225" t="s">
        <v>143</v>
      </c>
      <c r="S555" s="225">
        <v>41.081663537354068</v>
      </c>
      <c r="T555" s="225">
        <v>32.451652731105042</v>
      </c>
      <c r="U555" s="225">
        <v>20.579397270492279</v>
      </c>
      <c r="V555" s="225"/>
      <c r="W555" s="225" t="s">
        <v>143</v>
      </c>
      <c r="X555" s="225" t="s">
        <v>143</v>
      </c>
      <c r="Y555" s="225">
        <v>38.009631615565212</v>
      </c>
      <c r="Z555" s="225">
        <v>44.153695459142924</v>
      </c>
      <c r="AA555" s="225">
        <v>29.686207541845658</v>
      </c>
      <c r="AB555" s="225">
        <v>35.217097920364431</v>
      </c>
      <c r="AC555" s="225">
        <v>18.395101057316058</v>
      </c>
      <c r="AD555" s="225">
        <v>22.763693483668501</v>
      </c>
    </row>
    <row r="556" spans="1:30" x14ac:dyDescent="0.25">
      <c r="A556" s="93" t="s">
        <v>5722</v>
      </c>
      <c r="B556" s="184" t="s">
        <v>143</v>
      </c>
      <c r="C556" s="184">
        <v>0.66749585406301826</v>
      </c>
      <c r="D556" s="184">
        <v>7.0480928689883912E-2</v>
      </c>
      <c r="E556" s="184">
        <v>0.26202321724709782</v>
      </c>
      <c r="F556" s="183">
        <v>1</v>
      </c>
      <c r="G556" s="187">
        <v>1206</v>
      </c>
      <c r="H556" s="93"/>
      <c r="I556" s="184" t="s">
        <v>143</v>
      </c>
      <c r="J556" s="184" t="s">
        <v>143</v>
      </c>
      <c r="K556" s="184">
        <v>0.64</v>
      </c>
      <c r="L556" s="184">
        <v>0.69399999999999995</v>
      </c>
      <c r="M556" s="184">
        <v>5.7000000000000002E-2</v>
      </c>
      <c r="N556" s="184">
        <v>8.5999999999999993E-2</v>
      </c>
      <c r="O556" s="184">
        <v>0.23799999999999999</v>
      </c>
      <c r="P556" s="184">
        <v>0.28799999999999998</v>
      </c>
      <c r="Q556" s="93"/>
      <c r="R556" s="225" t="s">
        <v>143</v>
      </c>
      <c r="S556" s="225">
        <v>106.34263234853401</v>
      </c>
      <c r="T556" s="225">
        <v>14.096791819561377</v>
      </c>
      <c r="U556" s="225">
        <v>41.769284541570521</v>
      </c>
      <c r="V556" s="225"/>
      <c r="W556" s="225" t="s">
        <v>143</v>
      </c>
      <c r="X556" s="225" t="s">
        <v>143</v>
      </c>
      <c r="Y556" s="225">
        <v>98.996385158950844</v>
      </c>
      <c r="Z556" s="225">
        <v>113.68887953811718</v>
      </c>
      <c r="AA556" s="225">
        <v>11.099928786433475</v>
      </c>
      <c r="AB556" s="225">
        <v>17.09365485268928</v>
      </c>
      <c r="AC556" s="225">
        <v>37.163861108100896</v>
      </c>
      <c r="AD556" s="225">
        <v>46.374707975040145</v>
      </c>
    </row>
    <row r="557" spans="1:30" x14ac:dyDescent="0.25">
      <c r="A557" s="93" t="s">
        <v>5723</v>
      </c>
      <c r="B557" s="184">
        <v>6.7934782608695649E-2</v>
      </c>
      <c r="C557" s="184">
        <v>0.55667701863354035</v>
      </c>
      <c r="D557" s="184">
        <v>0.23718944099378883</v>
      </c>
      <c r="E557" s="184">
        <v>0.13819875776397517</v>
      </c>
      <c r="F557" s="183">
        <v>1</v>
      </c>
      <c r="G557" s="187">
        <v>2576</v>
      </c>
      <c r="H557" s="93"/>
      <c r="I557" s="184">
        <v>5.8999999999999997E-2</v>
      </c>
      <c r="J557" s="184">
        <v>7.8E-2</v>
      </c>
      <c r="K557" s="184">
        <v>0.53700000000000003</v>
      </c>
      <c r="L557" s="184">
        <v>0.57599999999999996</v>
      </c>
      <c r="M557" s="184">
        <v>0.221</v>
      </c>
      <c r="N557" s="184">
        <v>0.254</v>
      </c>
      <c r="O557" s="184">
        <v>0.125</v>
      </c>
      <c r="P557" s="184">
        <v>0.152</v>
      </c>
      <c r="Q557" s="93"/>
      <c r="R557" s="225">
        <v>4.8501192249141667</v>
      </c>
      <c r="S557" s="225">
        <v>40.873806485686167</v>
      </c>
      <c r="T557" s="225">
        <v>17.223467894063912</v>
      </c>
      <c r="U557" s="225">
        <v>9.9138812009811517</v>
      </c>
      <c r="V557" s="225"/>
      <c r="W557" s="225">
        <v>4.1315155042185374</v>
      </c>
      <c r="X557" s="225">
        <v>5.568722945609796</v>
      </c>
      <c r="Y557" s="225">
        <v>38.758240478626078</v>
      </c>
      <c r="Z557" s="225">
        <v>42.989372492746256</v>
      </c>
      <c r="AA557" s="225">
        <v>15.857765514664845</v>
      </c>
      <c r="AB557" s="225">
        <v>18.58917027346298</v>
      </c>
      <c r="AC557" s="225">
        <v>8.8840292815250095</v>
      </c>
      <c r="AD557" s="225">
        <v>10.943733120437294</v>
      </c>
    </row>
    <row r="558" spans="1:30" x14ac:dyDescent="0.25">
      <c r="A558" s="93" t="s">
        <v>5724</v>
      </c>
      <c r="B558" s="184">
        <v>0.29638273045507585</v>
      </c>
      <c r="C558" s="184">
        <v>0.59043173862310383</v>
      </c>
      <c r="D558" s="184">
        <v>3.4714119019836641E-2</v>
      </c>
      <c r="E558" s="184">
        <v>7.8471411901983659E-2</v>
      </c>
      <c r="F558" s="183">
        <v>1</v>
      </c>
      <c r="G558" s="187">
        <v>3428</v>
      </c>
      <c r="H558" s="93"/>
      <c r="I558" s="184">
        <v>0.28100000000000003</v>
      </c>
      <c r="J558" s="184">
        <v>0.312</v>
      </c>
      <c r="K558" s="184">
        <v>0.57399999999999995</v>
      </c>
      <c r="L558" s="184">
        <v>0.60699999999999998</v>
      </c>
      <c r="M558" s="184">
        <v>2.9000000000000001E-2</v>
      </c>
      <c r="N558" s="184">
        <v>4.1000000000000002E-2</v>
      </c>
      <c r="O558" s="184">
        <v>7.0000000000000007E-2</v>
      </c>
      <c r="P558" s="184">
        <v>8.7999999999999995E-2</v>
      </c>
      <c r="Q558" s="93"/>
      <c r="R558" s="225">
        <v>52.493169423376195</v>
      </c>
      <c r="S558" s="225">
        <v>100.73012661108095</v>
      </c>
      <c r="T558" s="225">
        <v>5.9952204807837415</v>
      </c>
      <c r="U558" s="225">
        <v>13.228272615538256</v>
      </c>
      <c r="V558" s="225"/>
      <c r="W558" s="225">
        <v>49.265329322665963</v>
      </c>
      <c r="X558" s="225">
        <v>55.721009524086426</v>
      </c>
      <c r="Y558" s="225">
        <v>96.341686286034943</v>
      </c>
      <c r="Z558" s="225">
        <v>105.11856693612695</v>
      </c>
      <c r="AA558" s="225">
        <v>4.9180417983826494</v>
      </c>
      <c r="AB558" s="225">
        <v>7.0723991631848335</v>
      </c>
      <c r="AC558" s="225">
        <v>11.647450263953449</v>
      </c>
      <c r="AD558" s="225">
        <v>14.809094967123063</v>
      </c>
    </row>
    <row r="559" spans="1:30" x14ac:dyDescent="0.25">
      <c r="A559" s="93" t="s">
        <v>5725</v>
      </c>
      <c r="B559" s="184" t="s">
        <v>143</v>
      </c>
      <c r="C559" s="184">
        <v>0.5232126276694522</v>
      </c>
      <c r="D559" s="184">
        <v>0.35840297121634168</v>
      </c>
      <c r="E559" s="184">
        <v>0.11838440111420613</v>
      </c>
      <c r="F559" s="183">
        <v>1</v>
      </c>
      <c r="G559" s="187">
        <v>2154</v>
      </c>
      <c r="H559" s="93"/>
      <c r="I559" s="184" t="s">
        <v>143</v>
      </c>
      <c r="J559" s="184" t="s">
        <v>143</v>
      </c>
      <c r="K559" s="184">
        <v>0.502</v>
      </c>
      <c r="L559" s="184">
        <v>0.54400000000000004</v>
      </c>
      <c r="M559" s="184">
        <v>0.33800000000000002</v>
      </c>
      <c r="N559" s="184">
        <v>0.379</v>
      </c>
      <c r="O559" s="184">
        <v>0.105</v>
      </c>
      <c r="P559" s="184">
        <v>0.13300000000000001</v>
      </c>
      <c r="Q559" s="93"/>
      <c r="R559" s="225" t="s">
        <v>143</v>
      </c>
      <c r="S559" s="225">
        <v>32.110074095825667</v>
      </c>
      <c r="T559" s="225">
        <v>22.308270804355132</v>
      </c>
      <c r="U559" s="225">
        <v>7.2489773612197714</v>
      </c>
      <c r="V559" s="225"/>
      <c r="W559" s="225" t="s">
        <v>143</v>
      </c>
      <c r="X559" s="225" t="s">
        <v>143</v>
      </c>
      <c r="Y559" s="225">
        <v>30.235358375907971</v>
      </c>
      <c r="Z559" s="225">
        <v>33.984789815743362</v>
      </c>
      <c r="AA559" s="225">
        <v>20.734602024054809</v>
      </c>
      <c r="AB559" s="225">
        <v>23.881939584655456</v>
      </c>
      <c r="AC559" s="225">
        <v>6.3592381622318301</v>
      </c>
      <c r="AD559" s="225">
        <v>8.1387165602077118</v>
      </c>
    </row>
    <row r="560" spans="1:30" x14ac:dyDescent="0.25">
      <c r="A560" s="93" t="s">
        <v>5726</v>
      </c>
      <c r="B560" s="184" t="s">
        <v>143</v>
      </c>
      <c r="C560" s="184">
        <v>0.80584490740740744</v>
      </c>
      <c r="D560" s="184">
        <v>7.6388888888888895E-2</v>
      </c>
      <c r="E560" s="184">
        <v>0.11776620370370371</v>
      </c>
      <c r="F560" s="183">
        <v>1</v>
      </c>
      <c r="G560" s="187">
        <v>3456</v>
      </c>
      <c r="H560" s="93"/>
      <c r="I560" s="184" t="s">
        <v>143</v>
      </c>
      <c r="J560" s="184" t="s">
        <v>143</v>
      </c>
      <c r="K560" s="184">
        <v>0.79200000000000004</v>
      </c>
      <c r="L560" s="184">
        <v>0.81899999999999995</v>
      </c>
      <c r="M560" s="184">
        <v>6.8000000000000005E-2</v>
      </c>
      <c r="N560" s="184">
        <v>8.5999999999999993E-2</v>
      </c>
      <c r="O560" s="184">
        <v>0.107</v>
      </c>
      <c r="P560" s="184">
        <v>0.129</v>
      </c>
      <c r="Q560" s="93"/>
      <c r="R560" s="225" t="s">
        <v>143</v>
      </c>
      <c r="S560" s="225">
        <v>172.09079356942527</v>
      </c>
      <c r="T560" s="225">
        <v>18.769407171787986</v>
      </c>
      <c r="U560" s="225">
        <v>24.863497324395858</v>
      </c>
      <c r="V560" s="225"/>
      <c r="W560" s="225" t="s">
        <v>143</v>
      </c>
      <c r="X560" s="225" t="s">
        <v>143</v>
      </c>
      <c r="Y560" s="225">
        <v>165.69931835839586</v>
      </c>
      <c r="Z560" s="225">
        <v>178.48226878045469</v>
      </c>
      <c r="AA560" s="225">
        <v>16.505259944485893</v>
      </c>
      <c r="AB560" s="225">
        <v>21.033554399090079</v>
      </c>
      <c r="AC560" s="225">
        <v>22.447919224015749</v>
      </c>
      <c r="AD560" s="225">
        <v>27.279075424775968</v>
      </c>
    </row>
    <row r="561" spans="1:30" x14ac:dyDescent="0.25">
      <c r="A561" s="93" t="s">
        <v>5727</v>
      </c>
      <c r="B561" s="184">
        <v>5.9905100830367736E-2</v>
      </c>
      <c r="C561" s="184">
        <v>0.5593119810201661</v>
      </c>
      <c r="D561" s="184">
        <v>0.23250296559905101</v>
      </c>
      <c r="E561" s="184">
        <v>0.14827995255041518</v>
      </c>
      <c r="F561" s="183">
        <v>1</v>
      </c>
      <c r="G561" s="187">
        <v>1686</v>
      </c>
      <c r="H561" s="93"/>
      <c r="I561" s="184">
        <v>0.05</v>
      </c>
      <c r="J561" s="184">
        <v>7.1999999999999995E-2</v>
      </c>
      <c r="K561" s="184">
        <v>0.53600000000000003</v>
      </c>
      <c r="L561" s="184">
        <v>0.58299999999999996</v>
      </c>
      <c r="M561" s="184">
        <v>0.21299999999999999</v>
      </c>
      <c r="N561" s="184">
        <v>0.253</v>
      </c>
      <c r="O561" s="184">
        <v>0.13200000000000001</v>
      </c>
      <c r="P561" s="184">
        <v>0.16600000000000001</v>
      </c>
      <c r="Q561" s="93"/>
      <c r="R561" s="225">
        <v>4.6022895126043917</v>
      </c>
      <c r="S561" s="225">
        <v>43.784160476486122</v>
      </c>
      <c r="T561" s="225">
        <v>18.567175325276843</v>
      </c>
      <c r="U561" s="225">
        <v>11.578515056757945</v>
      </c>
      <c r="V561" s="225"/>
      <c r="W561" s="225">
        <v>3.7047174644740561</v>
      </c>
      <c r="X561" s="225">
        <v>5.4998615607347272</v>
      </c>
      <c r="Y561" s="225">
        <v>40.989575938177119</v>
      </c>
      <c r="Z561" s="225">
        <v>46.578745014795125</v>
      </c>
      <c r="AA561" s="225">
        <v>16.729118744079251</v>
      </c>
      <c r="AB561" s="225">
        <v>20.405231906474434</v>
      </c>
      <c r="AC561" s="225">
        <v>10.143227460283118</v>
      </c>
      <c r="AD561" s="225">
        <v>13.013802653232773</v>
      </c>
    </row>
    <row r="562" spans="1:30" x14ac:dyDescent="0.25">
      <c r="A562" s="93" t="s">
        <v>5728</v>
      </c>
      <c r="B562" s="184">
        <v>0.28259791769955378</v>
      </c>
      <c r="C562" s="184">
        <v>0.60386712940009912</v>
      </c>
      <c r="D562" s="184">
        <v>5.0570153693604361E-2</v>
      </c>
      <c r="E562" s="184">
        <v>6.296479920674268E-2</v>
      </c>
      <c r="F562" s="183">
        <v>1</v>
      </c>
      <c r="G562" s="187">
        <v>2017</v>
      </c>
      <c r="H562" s="93"/>
      <c r="I562" s="184">
        <v>0.26300000000000001</v>
      </c>
      <c r="J562" s="184">
        <v>0.30299999999999999</v>
      </c>
      <c r="K562" s="184">
        <v>0.58199999999999996</v>
      </c>
      <c r="L562" s="184">
        <v>0.625</v>
      </c>
      <c r="M562" s="184">
        <v>4.2000000000000003E-2</v>
      </c>
      <c r="N562" s="184">
        <v>6.0999999999999999E-2</v>
      </c>
      <c r="O562" s="184">
        <v>5.2999999999999999E-2</v>
      </c>
      <c r="P562" s="184">
        <v>7.3999999999999996E-2</v>
      </c>
      <c r="Q562" s="93"/>
      <c r="R562" s="225">
        <v>48.303239269746285</v>
      </c>
      <c r="S562" s="225">
        <v>100.03022663264153</v>
      </c>
      <c r="T562" s="225">
        <v>8.5314951785128379</v>
      </c>
      <c r="U562" s="225">
        <v>10.438092383105065</v>
      </c>
      <c r="V562" s="225"/>
      <c r="W562" s="225">
        <v>44.337767161694984</v>
      </c>
      <c r="X562" s="225">
        <v>52.268711377797587</v>
      </c>
      <c r="Y562" s="225">
        <v>94.412460184526068</v>
      </c>
      <c r="Z562" s="225">
        <v>105.64799308075699</v>
      </c>
      <c r="AA562" s="225">
        <v>6.8757971366841595</v>
      </c>
      <c r="AB562" s="225">
        <v>10.187193220341516</v>
      </c>
      <c r="AC562" s="225">
        <v>8.6226797755861977</v>
      </c>
      <c r="AD562" s="225">
        <v>12.253504990623933</v>
      </c>
    </row>
    <row r="563" spans="1:30" x14ac:dyDescent="0.25">
      <c r="A563" s="93" t="s">
        <v>5729</v>
      </c>
      <c r="B563" s="184" t="s">
        <v>143</v>
      </c>
      <c r="C563" s="184">
        <v>0.48092280390417036</v>
      </c>
      <c r="D563" s="184">
        <v>0.36956521739130432</v>
      </c>
      <c r="E563" s="184">
        <v>0.14951197870452529</v>
      </c>
      <c r="F563" s="183">
        <v>0.99999999999999989</v>
      </c>
      <c r="G563" s="187">
        <v>2254</v>
      </c>
      <c r="H563" s="93"/>
      <c r="I563" s="184" t="s">
        <v>143</v>
      </c>
      <c r="J563" s="184" t="s">
        <v>143</v>
      </c>
      <c r="K563" s="184">
        <v>0.46</v>
      </c>
      <c r="L563" s="184">
        <v>0.502</v>
      </c>
      <c r="M563" s="184">
        <v>0.35</v>
      </c>
      <c r="N563" s="184">
        <v>0.39</v>
      </c>
      <c r="O563" s="184">
        <v>0.13500000000000001</v>
      </c>
      <c r="P563" s="184">
        <v>0.16500000000000001</v>
      </c>
      <c r="Q563" s="93"/>
      <c r="R563" s="225" t="s">
        <v>143</v>
      </c>
      <c r="S563" s="225">
        <v>50.774024854776471</v>
      </c>
      <c r="T563" s="225">
        <v>39.939923460079186</v>
      </c>
      <c r="U563" s="225">
        <v>15.865247613774793</v>
      </c>
      <c r="V563" s="225"/>
      <c r="W563" s="225" t="s">
        <v>143</v>
      </c>
      <c r="X563" s="225" t="s">
        <v>143</v>
      </c>
      <c r="Y563" s="225">
        <v>47.751408544337735</v>
      </c>
      <c r="Z563" s="225">
        <v>53.796641165215206</v>
      </c>
      <c r="AA563" s="225">
        <v>37.22760425599698</v>
      </c>
      <c r="AB563" s="225">
        <v>42.652242664161392</v>
      </c>
      <c r="AC563" s="225">
        <v>14.17134680422755</v>
      </c>
      <c r="AD563" s="225">
        <v>17.559148423322036</v>
      </c>
    </row>
    <row r="564" spans="1:30" x14ac:dyDescent="0.25">
      <c r="A564" s="93" t="s">
        <v>5730</v>
      </c>
      <c r="B564" s="184" t="s">
        <v>143</v>
      </c>
      <c r="C564" s="184">
        <v>0.75824915824915828</v>
      </c>
      <c r="D564" s="184">
        <v>9.8989898989898989E-2</v>
      </c>
      <c r="E564" s="184">
        <v>0.14276094276094276</v>
      </c>
      <c r="F564" s="183">
        <v>1</v>
      </c>
      <c r="G564" s="187">
        <v>1485</v>
      </c>
      <c r="H564" s="93"/>
      <c r="I564" s="184" t="s">
        <v>143</v>
      </c>
      <c r="J564" s="184" t="s">
        <v>143</v>
      </c>
      <c r="K564" s="184">
        <v>0.73599999999999999</v>
      </c>
      <c r="L564" s="184">
        <v>0.77900000000000003</v>
      </c>
      <c r="M564" s="184">
        <v>8.5000000000000006E-2</v>
      </c>
      <c r="N564" s="184">
        <v>0.115</v>
      </c>
      <c r="O564" s="184">
        <v>0.126</v>
      </c>
      <c r="P564" s="184">
        <v>0.161</v>
      </c>
      <c r="Q564" s="93"/>
      <c r="R564" s="225" t="s">
        <v>143</v>
      </c>
      <c r="S564" s="225">
        <v>115.38245793814949</v>
      </c>
      <c r="T564" s="225">
        <v>18.155812977036277</v>
      </c>
      <c r="U564" s="225">
        <v>22.436487722953348</v>
      </c>
      <c r="V564" s="225"/>
      <c r="W564" s="225" t="s">
        <v>143</v>
      </c>
      <c r="X564" s="225" t="s">
        <v>143</v>
      </c>
      <c r="Y564" s="225">
        <v>108.64297369318822</v>
      </c>
      <c r="Z564" s="225">
        <v>122.12194218311075</v>
      </c>
      <c r="AA564" s="225">
        <v>15.220779194334726</v>
      </c>
      <c r="AB564" s="225">
        <v>21.090846759737829</v>
      </c>
      <c r="AC564" s="225">
        <v>19.416236888433694</v>
      </c>
      <c r="AD564" s="225">
        <v>25.456738557473003</v>
      </c>
    </row>
    <row r="565" spans="1:30" x14ac:dyDescent="0.25">
      <c r="A565" s="93" t="s">
        <v>5731</v>
      </c>
      <c r="B565" s="184">
        <v>5.8879846816658692E-2</v>
      </c>
      <c r="C565" s="184">
        <v>0.50359023456199137</v>
      </c>
      <c r="D565" s="184">
        <v>0.21062709430349449</v>
      </c>
      <c r="E565" s="184">
        <v>0.22690282431785544</v>
      </c>
      <c r="F565" s="183">
        <v>1</v>
      </c>
      <c r="G565" s="187">
        <v>2089</v>
      </c>
      <c r="H565" s="93"/>
      <c r="I565" s="184">
        <v>0.05</v>
      </c>
      <c r="J565" s="184">
        <v>7.0000000000000007E-2</v>
      </c>
      <c r="K565" s="184">
        <v>0.48199999999999998</v>
      </c>
      <c r="L565" s="184">
        <v>0.52500000000000002</v>
      </c>
      <c r="M565" s="184">
        <v>0.19400000000000001</v>
      </c>
      <c r="N565" s="184">
        <v>0.22900000000000001</v>
      </c>
      <c r="O565" s="184">
        <v>0.20899999999999999</v>
      </c>
      <c r="P565" s="184">
        <v>0.245</v>
      </c>
      <c r="Q565" s="93"/>
      <c r="R565" s="225">
        <v>4.2766930784393526</v>
      </c>
      <c r="S565" s="225">
        <v>36.618068075062602</v>
      </c>
      <c r="T565" s="225">
        <v>15.041597512173153</v>
      </c>
      <c r="U565" s="225">
        <v>16.254147786191567</v>
      </c>
      <c r="V565" s="225"/>
      <c r="W565" s="225">
        <v>3.5208848784576077</v>
      </c>
      <c r="X565" s="225">
        <v>5.0325012784210976</v>
      </c>
      <c r="Y565" s="225">
        <v>34.405260603499762</v>
      </c>
      <c r="Z565" s="225">
        <v>38.830875546625442</v>
      </c>
      <c r="AA565" s="225">
        <v>13.636120662159179</v>
      </c>
      <c r="AB565" s="225">
        <v>16.447074362187127</v>
      </c>
      <c r="AC565" s="225">
        <v>14.790855427721636</v>
      </c>
      <c r="AD565" s="225">
        <v>17.717440144661495</v>
      </c>
    </row>
    <row r="566" spans="1:30" x14ac:dyDescent="0.25">
      <c r="A566" s="93" t="s">
        <v>5732</v>
      </c>
      <c r="B566" s="184">
        <v>0.30081589216034055</v>
      </c>
      <c r="C566" s="184">
        <v>0.54558354026250444</v>
      </c>
      <c r="D566" s="184">
        <v>2.1638879035118838E-2</v>
      </c>
      <c r="E566" s="184">
        <v>0.13196168854203619</v>
      </c>
      <c r="F566" s="183">
        <v>1</v>
      </c>
      <c r="G566" s="187">
        <v>2819</v>
      </c>
      <c r="H566" s="93"/>
      <c r="I566" s="184">
        <v>0.28399999999999997</v>
      </c>
      <c r="J566" s="184">
        <v>0.318</v>
      </c>
      <c r="K566" s="184">
        <v>0.52700000000000002</v>
      </c>
      <c r="L566" s="184">
        <v>0.56399999999999995</v>
      </c>
      <c r="M566" s="184">
        <v>1.7000000000000001E-2</v>
      </c>
      <c r="N566" s="184">
        <v>2.8000000000000001E-2</v>
      </c>
      <c r="O566" s="184">
        <v>0.12</v>
      </c>
      <c r="P566" s="184">
        <v>0.14499999999999999</v>
      </c>
      <c r="Q566" s="93"/>
      <c r="R566" s="225">
        <v>55.609522932131085</v>
      </c>
      <c r="S566" s="225">
        <v>95.328709121128668</v>
      </c>
      <c r="T566" s="225">
        <v>3.6850849635337743</v>
      </c>
      <c r="U566" s="225">
        <v>23.095731797889481</v>
      </c>
      <c r="V566" s="225"/>
      <c r="W566" s="225">
        <v>51.866630771002299</v>
      </c>
      <c r="X566" s="225">
        <v>59.352415093259872</v>
      </c>
      <c r="Y566" s="225">
        <v>90.564381527843338</v>
      </c>
      <c r="Z566" s="225">
        <v>100.093036714414</v>
      </c>
      <c r="AA566" s="225">
        <v>2.7603044727375257</v>
      </c>
      <c r="AB566" s="225">
        <v>4.6098654543300235</v>
      </c>
      <c r="AC566" s="225">
        <v>20.748714291461116</v>
      </c>
      <c r="AD566" s="225">
        <v>25.442749304317847</v>
      </c>
    </row>
    <row r="567" spans="1:30" x14ac:dyDescent="0.25">
      <c r="A567" s="93" t="s">
        <v>5733</v>
      </c>
      <c r="B567" s="184" t="s">
        <v>143</v>
      </c>
      <c r="C567" s="184">
        <v>0.48668941979522184</v>
      </c>
      <c r="D567" s="184">
        <v>0.32423208191126279</v>
      </c>
      <c r="E567" s="184">
        <v>0.18907849829351536</v>
      </c>
      <c r="F567" s="183">
        <v>1</v>
      </c>
      <c r="G567" s="187">
        <v>1465</v>
      </c>
      <c r="H567" s="93"/>
      <c r="I567" s="184" t="s">
        <v>143</v>
      </c>
      <c r="J567" s="184" t="s">
        <v>143</v>
      </c>
      <c r="K567" s="184">
        <v>0.46100000000000002</v>
      </c>
      <c r="L567" s="184">
        <v>0.51200000000000001</v>
      </c>
      <c r="M567" s="184">
        <v>0.30099999999999999</v>
      </c>
      <c r="N567" s="184">
        <v>0.34899999999999998</v>
      </c>
      <c r="O567" s="184">
        <v>0.17</v>
      </c>
      <c r="P567" s="184">
        <v>0.21</v>
      </c>
      <c r="Q567" s="93"/>
      <c r="R567" s="225" t="s">
        <v>143</v>
      </c>
      <c r="S567" s="225">
        <v>24.784206683640654</v>
      </c>
      <c r="T567" s="225">
        <v>16.414697073186357</v>
      </c>
      <c r="U567" s="225">
        <v>9.5204958800515556</v>
      </c>
      <c r="V567" s="225"/>
      <c r="W567" s="225" t="s">
        <v>143</v>
      </c>
      <c r="X567" s="225" t="s">
        <v>143</v>
      </c>
      <c r="Y567" s="225">
        <v>22.964982047760277</v>
      </c>
      <c r="Z567" s="225">
        <v>26.603431319521032</v>
      </c>
      <c r="AA567" s="225">
        <v>14.938507481265617</v>
      </c>
      <c r="AB567" s="225">
        <v>17.890886665107097</v>
      </c>
      <c r="AC567" s="225">
        <v>8.3993148107620819</v>
      </c>
      <c r="AD567" s="225">
        <v>10.641676949341029</v>
      </c>
    </row>
    <row r="568" spans="1:30" x14ac:dyDescent="0.25">
      <c r="A568" s="93" t="s">
        <v>5734</v>
      </c>
      <c r="B568" s="184" t="s">
        <v>143</v>
      </c>
      <c r="C568" s="184">
        <v>0.71776564468710624</v>
      </c>
      <c r="D568" s="184">
        <v>6.8458630827383446E-2</v>
      </c>
      <c r="E568" s="184">
        <v>0.2137757244855103</v>
      </c>
      <c r="F568" s="183">
        <v>1</v>
      </c>
      <c r="G568" s="187">
        <v>2381</v>
      </c>
      <c r="H568" s="93"/>
      <c r="I568" s="184" t="s">
        <v>143</v>
      </c>
      <c r="J568" s="184" t="s">
        <v>143</v>
      </c>
      <c r="K568" s="184">
        <v>0.69899999999999995</v>
      </c>
      <c r="L568" s="184">
        <v>0.73499999999999999</v>
      </c>
      <c r="M568" s="184">
        <v>5.8999999999999997E-2</v>
      </c>
      <c r="N568" s="184">
        <v>7.9000000000000001E-2</v>
      </c>
      <c r="O568" s="184">
        <v>0.19800000000000001</v>
      </c>
      <c r="P568" s="184">
        <v>0.23100000000000001</v>
      </c>
      <c r="Q568" s="93"/>
      <c r="R568" s="225" t="s">
        <v>143</v>
      </c>
      <c r="S568" s="225">
        <v>130.03394213522304</v>
      </c>
      <c r="T568" s="225">
        <v>13.888045922535516</v>
      </c>
      <c r="U568" s="225">
        <v>38.543046663213943</v>
      </c>
      <c r="V568" s="225"/>
      <c r="W568" s="225" t="s">
        <v>143</v>
      </c>
      <c r="X568" s="225" t="s">
        <v>143</v>
      </c>
      <c r="Y568" s="225">
        <v>123.86881880444159</v>
      </c>
      <c r="Z568" s="225">
        <v>136.1990654660045</v>
      </c>
      <c r="AA568" s="225">
        <v>11.755966331182755</v>
      </c>
      <c r="AB568" s="225">
        <v>16.020125513888278</v>
      </c>
      <c r="AC568" s="225">
        <v>35.19460126863838</v>
      </c>
      <c r="AD568" s="225">
        <v>41.891492057789506</v>
      </c>
    </row>
    <row r="569" spans="1:30" x14ac:dyDescent="0.25">
      <c r="A569" s="93" t="s">
        <v>5735</v>
      </c>
      <c r="B569" s="184">
        <v>9.3077370564281559E-2</v>
      </c>
      <c r="C569" s="184">
        <v>0.49621873182082604</v>
      </c>
      <c r="D569" s="184">
        <v>0.2582897033158813</v>
      </c>
      <c r="E569" s="184">
        <v>0.15241419429901104</v>
      </c>
      <c r="F569" s="183">
        <v>0.99999999999999989</v>
      </c>
      <c r="G569" s="187">
        <v>1719</v>
      </c>
      <c r="H569" s="93"/>
      <c r="I569" s="184">
        <v>0.08</v>
      </c>
      <c r="J569" s="184">
        <v>0.108</v>
      </c>
      <c r="K569" s="184">
        <v>0.47299999999999998</v>
      </c>
      <c r="L569" s="184">
        <v>0.52</v>
      </c>
      <c r="M569" s="184">
        <v>0.23799999999999999</v>
      </c>
      <c r="N569" s="184">
        <v>0.28000000000000003</v>
      </c>
      <c r="O569" s="184">
        <v>0.13600000000000001</v>
      </c>
      <c r="P569" s="184">
        <v>0.17</v>
      </c>
      <c r="Q569" s="93"/>
      <c r="R569" s="225">
        <v>6.7131789744582315</v>
      </c>
      <c r="S569" s="225">
        <v>35.752509578081714</v>
      </c>
      <c r="T569" s="225">
        <v>18.796725147985853</v>
      </c>
      <c r="U569" s="225">
        <v>10.977741102228649</v>
      </c>
      <c r="V569" s="225"/>
      <c r="W569" s="225">
        <v>5.6729611153758057</v>
      </c>
      <c r="X569" s="225">
        <v>7.7533968335406573</v>
      </c>
      <c r="Y569" s="225">
        <v>33.353190057256953</v>
      </c>
      <c r="Z569" s="225">
        <v>38.151829098906475</v>
      </c>
      <c r="AA569" s="225">
        <v>17.048301075104913</v>
      </c>
      <c r="AB569" s="225">
        <v>20.545149220866794</v>
      </c>
      <c r="AC569" s="225">
        <v>9.6484551661583797</v>
      </c>
      <c r="AD569" s="225">
        <v>12.307027038298918</v>
      </c>
    </row>
    <row r="570" spans="1:30" x14ac:dyDescent="0.25">
      <c r="A570" s="93" t="s">
        <v>5736</v>
      </c>
      <c r="B570" s="184">
        <v>0.27128427128427129</v>
      </c>
      <c r="C570" s="184">
        <v>0.63251563251563248</v>
      </c>
      <c r="D570" s="184">
        <v>3.3189033189033192E-2</v>
      </c>
      <c r="E570" s="184">
        <v>6.3011063011063018E-2</v>
      </c>
      <c r="F570" s="183">
        <v>1</v>
      </c>
      <c r="G570" s="187">
        <v>2079</v>
      </c>
      <c r="H570" s="93"/>
      <c r="I570" s="184">
        <v>0.253</v>
      </c>
      <c r="J570" s="184">
        <v>0.29099999999999998</v>
      </c>
      <c r="K570" s="184">
        <v>0.61199999999999999</v>
      </c>
      <c r="L570" s="184">
        <v>0.65300000000000002</v>
      </c>
      <c r="M570" s="184">
        <v>2.5999999999999999E-2</v>
      </c>
      <c r="N570" s="184">
        <v>4.2000000000000003E-2</v>
      </c>
      <c r="O570" s="184">
        <v>5.2999999999999999E-2</v>
      </c>
      <c r="P570" s="184">
        <v>7.3999999999999996E-2</v>
      </c>
      <c r="Q570" s="93"/>
      <c r="R570" s="225">
        <v>46.219261462981613</v>
      </c>
      <c r="S570" s="225">
        <v>101.05023119679014</v>
      </c>
      <c r="T570" s="225">
        <v>5.0724297933357887</v>
      </c>
      <c r="U570" s="225">
        <v>10.163287410497272</v>
      </c>
      <c r="V570" s="225"/>
      <c r="W570" s="225">
        <v>42.404744759511694</v>
      </c>
      <c r="X570" s="225">
        <v>50.033778166451533</v>
      </c>
      <c r="Y570" s="225">
        <v>95.588497683036195</v>
      </c>
      <c r="Z570" s="225">
        <v>106.51196471054408</v>
      </c>
      <c r="AA570" s="225">
        <v>3.8755581690745231</v>
      </c>
      <c r="AB570" s="225">
        <v>6.2693014175970543</v>
      </c>
      <c r="AC570" s="225">
        <v>8.422865144342822</v>
      </c>
      <c r="AD570" s="225">
        <v>11.903709676651722</v>
      </c>
    </row>
    <row r="571" spans="1:30" x14ac:dyDescent="0.25">
      <c r="A571" s="93" t="s">
        <v>5737</v>
      </c>
      <c r="B571" s="184" t="s">
        <v>143</v>
      </c>
      <c r="C571" s="184">
        <v>0.37323575535807629</v>
      </c>
      <c r="D571" s="184">
        <v>0.38682697334030319</v>
      </c>
      <c r="E571" s="184">
        <v>0.23993727130162049</v>
      </c>
      <c r="F571" s="183">
        <v>0.99999999999999989</v>
      </c>
      <c r="G571" s="187">
        <v>1913</v>
      </c>
      <c r="H571" s="93"/>
      <c r="I571" s="184" t="s">
        <v>143</v>
      </c>
      <c r="J571" s="184" t="s">
        <v>143</v>
      </c>
      <c r="K571" s="184">
        <v>0.35199999999999998</v>
      </c>
      <c r="L571" s="184">
        <v>0.39500000000000002</v>
      </c>
      <c r="M571" s="184">
        <v>0.36499999999999999</v>
      </c>
      <c r="N571" s="184">
        <v>0.40899999999999997</v>
      </c>
      <c r="O571" s="184">
        <v>0.221</v>
      </c>
      <c r="P571" s="184">
        <v>0.26</v>
      </c>
      <c r="Q571" s="93"/>
      <c r="R571" s="225" t="s">
        <v>143</v>
      </c>
      <c r="S571" s="225">
        <v>30.04321253352667</v>
      </c>
      <c r="T571" s="225">
        <v>31.331442733438983</v>
      </c>
      <c r="U571" s="225">
        <v>19.298200700973073</v>
      </c>
      <c r="V571" s="225"/>
      <c r="W571" s="225" t="s">
        <v>143</v>
      </c>
      <c r="X571" s="225" t="s">
        <v>143</v>
      </c>
      <c r="Y571" s="225">
        <v>27.839508149836632</v>
      </c>
      <c r="Z571" s="225">
        <v>32.246916917216708</v>
      </c>
      <c r="AA571" s="225">
        <v>29.073979920204909</v>
      </c>
      <c r="AB571" s="225">
        <v>33.588905546673054</v>
      </c>
      <c r="AC571" s="225">
        <v>17.532705475828738</v>
      </c>
      <c r="AD571" s="225">
        <v>21.063695926117408</v>
      </c>
    </row>
    <row r="572" spans="1:30" x14ac:dyDescent="0.25">
      <c r="A572" s="93" t="s">
        <v>5738</v>
      </c>
      <c r="B572" s="184" t="s">
        <v>143</v>
      </c>
      <c r="C572" s="184">
        <v>0.79465301478953354</v>
      </c>
      <c r="D572" s="184">
        <v>8.0773606370875994E-2</v>
      </c>
      <c r="E572" s="184">
        <v>0.12457337883959044</v>
      </c>
      <c r="F572" s="183">
        <v>1</v>
      </c>
      <c r="G572" s="187">
        <v>1758</v>
      </c>
      <c r="H572" s="93"/>
      <c r="I572" s="184" t="s">
        <v>143</v>
      </c>
      <c r="J572" s="184" t="s">
        <v>143</v>
      </c>
      <c r="K572" s="184">
        <v>0.77500000000000002</v>
      </c>
      <c r="L572" s="184">
        <v>0.81299999999999994</v>
      </c>
      <c r="M572" s="184">
        <v>6.9000000000000006E-2</v>
      </c>
      <c r="N572" s="184">
        <v>9.4E-2</v>
      </c>
      <c r="O572" s="184">
        <v>0.11</v>
      </c>
      <c r="P572" s="184">
        <v>0.14099999999999999</v>
      </c>
      <c r="Q572" s="93"/>
      <c r="R572" s="225" t="s">
        <v>143</v>
      </c>
      <c r="S572" s="225">
        <v>131.87289869710492</v>
      </c>
      <c r="T572" s="225">
        <v>15.104714613027689</v>
      </c>
      <c r="U572" s="225">
        <v>20.828715366738681</v>
      </c>
      <c r="V572" s="225"/>
      <c r="W572" s="225" t="s">
        <v>143</v>
      </c>
      <c r="X572" s="225" t="s">
        <v>143</v>
      </c>
      <c r="Y572" s="225">
        <v>124.95756055536292</v>
      </c>
      <c r="Z572" s="225">
        <v>138.78823683884693</v>
      </c>
      <c r="AA572" s="225">
        <v>12.620298007601381</v>
      </c>
      <c r="AB572" s="225">
        <v>17.589131218453996</v>
      </c>
      <c r="AC572" s="225">
        <v>18.07006602933826</v>
      </c>
      <c r="AD572" s="225">
        <v>23.587364704139102</v>
      </c>
    </row>
    <row r="573" spans="1:30" x14ac:dyDescent="0.25">
      <c r="A573" s="93" t="s">
        <v>5739</v>
      </c>
      <c r="B573" s="184">
        <v>6.2905317769130997E-2</v>
      </c>
      <c r="C573" s="184">
        <v>0.52399481193255515</v>
      </c>
      <c r="D573" s="184">
        <v>0.24059662775616084</v>
      </c>
      <c r="E573" s="184">
        <v>0.17250324254215305</v>
      </c>
      <c r="F573" s="183">
        <v>1</v>
      </c>
      <c r="G573" s="187">
        <v>1542</v>
      </c>
      <c r="H573" s="93"/>
      <c r="I573" s="184">
        <v>5.1999999999999998E-2</v>
      </c>
      <c r="J573" s="184">
        <v>7.5999999999999998E-2</v>
      </c>
      <c r="K573" s="184">
        <v>0.499</v>
      </c>
      <c r="L573" s="184">
        <v>0.54900000000000004</v>
      </c>
      <c r="M573" s="184">
        <v>0.22</v>
      </c>
      <c r="N573" s="184">
        <v>0.26300000000000001</v>
      </c>
      <c r="O573" s="184">
        <v>0.154</v>
      </c>
      <c r="P573" s="184">
        <v>0.192</v>
      </c>
      <c r="Q573" s="93"/>
      <c r="R573" s="225">
        <v>4.5929456897919501</v>
      </c>
      <c r="S573" s="225">
        <v>38.67366573200416</v>
      </c>
      <c r="T573" s="225">
        <v>17.480982284004821</v>
      </c>
      <c r="U573" s="225">
        <v>12.724389900297695</v>
      </c>
      <c r="V573" s="225"/>
      <c r="W573" s="225">
        <v>3.6789134504036909</v>
      </c>
      <c r="X573" s="225">
        <v>5.5069779291802092</v>
      </c>
      <c r="Y573" s="225">
        <v>36.007017499037865</v>
      </c>
      <c r="Z573" s="225">
        <v>41.340313964970456</v>
      </c>
      <c r="AA573" s="225">
        <v>15.702150219654131</v>
      </c>
      <c r="AB573" s="225">
        <v>19.259814348355512</v>
      </c>
      <c r="AC573" s="225">
        <v>11.195232392609425</v>
      </c>
      <c r="AD573" s="225">
        <v>14.253547407985964</v>
      </c>
    </row>
    <row r="574" spans="1:30" x14ac:dyDescent="0.25">
      <c r="A574" s="93" t="s">
        <v>5740</v>
      </c>
      <c r="B574" s="184">
        <v>0.3233280674038968</v>
      </c>
      <c r="C574" s="184">
        <v>0.54397051079515535</v>
      </c>
      <c r="D574" s="184">
        <v>4.8446550816219063E-2</v>
      </c>
      <c r="E574" s="184">
        <v>8.4254870984728808E-2</v>
      </c>
      <c r="F574" s="183">
        <v>1</v>
      </c>
      <c r="G574" s="187">
        <v>1899</v>
      </c>
      <c r="H574" s="93"/>
      <c r="I574" s="184">
        <v>0.30299999999999999</v>
      </c>
      <c r="J574" s="184">
        <v>0.34499999999999997</v>
      </c>
      <c r="K574" s="184">
        <v>0.52200000000000002</v>
      </c>
      <c r="L574" s="184">
        <v>0.56599999999999995</v>
      </c>
      <c r="M574" s="184">
        <v>0.04</v>
      </c>
      <c r="N574" s="184">
        <v>5.8999999999999997E-2</v>
      </c>
      <c r="O574" s="184">
        <v>7.2999999999999995E-2</v>
      </c>
      <c r="P574" s="184">
        <v>9.8000000000000004E-2</v>
      </c>
      <c r="Q574" s="93"/>
      <c r="R574" s="225">
        <v>57.539989119635791</v>
      </c>
      <c r="S574" s="225">
        <v>92.829993320870926</v>
      </c>
      <c r="T574" s="225">
        <v>7.3208282396022906</v>
      </c>
      <c r="U574" s="225">
        <v>14.445623882260897</v>
      </c>
      <c r="V574" s="225"/>
      <c r="W574" s="225">
        <v>52.988624164110824</v>
      </c>
      <c r="X574" s="225">
        <v>62.091354075160758</v>
      </c>
      <c r="Y574" s="225">
        <v>87.168979309370187</v>
      </c>
      <c r="Z574" s="225">
        <v>98.491007332371666</v>
      </c>
      <c r="AA574" s="225">
        <v>5.8248599930249956</v>
      </c>
      <c r="AB574" s="225">
        <v>8.8167964861795856</v>
      </c>
      <c r="AC574" s="225">
        <v>12.207251271447543</v>
      </c>
      <c r="AD574" s="225">
        <v>16.68399649307425</v>
      </c>
    </row>
    <row r="575" spans="1:30" x14ac:dyDescent="0.25">
      <c r="A575" s="93" t="s">
        <v>5741</v>
      </c>
      <c r="B575" s="184" t="s">
        <v>143</v>
      </c>
      <c r="C575" s="184">
        <v>0.54797779540047586</v>
      </c>
      <c r="D575" s="184">
        <v>0.33941316415543221</v>
      </c>
      <c r="E575" s="184">
        <v>0.11260904044409199</v>
      </c>
      <c r="F575" s="183">
        <v>1</v>
      </c>
      <c r="G575" s="187">
        <v>1261</v>
      </c>
      <c r="H575" s="93"/>
      <c r="I575" s="184" t="s">
        <v>143</v>
      </c>
      <c r="J575" s="184" t="s">
        <v>143</v>
      </c>
      <c r="K575" s="184">
        <v>0.52</v>
      </c>
      <c r="L575" s="184">
        <v>0.57499999999999996</v>
      </c>
      <c r="M575" s="184">
        <v>0.314</v>
      </c>
      <c r="N575" s="184">
        <v>0.36599999999999999</v>
      </c>
      <c r="O575" s="184">
        <v>9.6000000000000002E-2</v>
      </c>
      <c r="P575" s="184">
        <v>0.13100000000000001</v>
      </c>
      <c r="Q575" s="93"/>
      <c r="R575" s="225" t="s">
        <v>143</v>
      </c>
      <c r="S575" s="225">
        <v>33.105692326747118</v>
      </c>
      <c r="T575" s="225">
        <v>20.199324369560973</v>
      </c>
      <c r="U575" s="225">
        <v>6.8297538012773407</v>
      </c>
      <c r="V575" s="225"/>
      <c r="W575" s="225" t="s">
        <v>143</v>
      </c>
      <c r="X575" s="225" t="s">
        <v>143</v>
      </c>
      <c r="Y575" s="225">
        <v>30.63726854332997</v>
      </c>
      <c r="Z575" s="225">
        <v>35.574116110164269</v>
      </c>
      <c r="AA575" s="225">
        <v>18.285636825192832</v>
      </c>
      <c r="AB575" s="225">
        <v>22.113011913929114</v>
      </c>
      <c r="AC575" s="225">
        <v>5.7063989952069134</v>
      </c>
      <c r="AD575" s="225">
        <v>7.9531086073477679</v>
      </c>
    </row>
    <row r="576" spans="1:30" x14ac:dyDescent="0.25">
      <c r="A576" s="93" t="s">
        <v>5742</v>
      </c>
      <c r="B576" s="184" t="s">
        <v>143</v>
      </c>
      <c r="C576" s="184">
        <v>0.72752230610844204</v>
      </c>
      <c r="D576" s="184">
        <v>9.0597117364447491E-2</v>
      </c>
      <c r="E576" s="184">
        <v>0.18188057652711051</v>
      </c>
      <c r="F576" s="183">
        <v>1</v>
      </c>
      <c r="G576" s="187">
        <v>1457</v>
      </c>
      <c r="H576" s="93"/>
      <c r="I576" s="184" t="s">
        <v>143</v>
      </c>
      <c r="J576" s="184" t="s">
        <v>143</v>
      </c>
      <c r="K576" s="184">
        <v>0.70399999999999996</v>
      </c>
      <c r="L576" s="184">
        <v>0.75</v>
      </c>
      <c r="M576" s="184">
        <v>7.6999999999999999E-2</v>
      </c>
      <c r="N576" s="184">
        <v>0.106</v>
      </c>
      <c r="O576" s="184">
        <v>0.16300000000000001</v>
      </c>
      <c r="P576" s="184">
        <v>0.20300000000000001</v>
      </c>
      <c r="Q576" s="93"/>
      <c r="R576" s="225" t="s">
        <v>143</v>
      </c>
      <c r="S576" s="225">
        <v>113.0129237507779</v>
      </c>
      <c r="T576" s="225">
        <v>15.074638025567594</v>
      </c>
      <c r="U576" s="225">
        <v>27.594050984152453</v>
      </c>
      <c r="V576" s="225"/>
      <c r="W576" s="225" t="s">
        <v>143</v>
      </c>
      <c r="X576" s="225" t="s">
        <v>143</v>
      </c>
      <c r="Y576" s="225">
        <v>106.2094416052533</v>
      </c>
      <c r="Z576" s="225">
        <v>119.8164058963025</v>
      </c>
      <c r="AA576" s="225">
        <v>12.502963526733588</v>
      </c>
      <c r="AB576" s="225">
        <v>17.646312524401601</v>
      </c>
      <c r="AC576" s="225">
        <v>24.271676392598994</v>
      </c>
      <c r="AD576" s="225">
        <v>30.916425575705912</v>
      </c>
    </row>
    <row r="577" spans="1:30" x14ac:dyDescent="0.25">
      <c r="A577" s="93" t="s">
        <v>5743</v>
      </c>
      <c r="B577" s="184">
        <v>8.2511210762331838E-2</v>
      </c>
      <c r="C577" s="184">
        <v>0.50044843049327359</v>
      </c>
      <c r="D577" s="184">
        <v>0.26547085201793724</v>
      </c>
      <c r="E577" s="184">
        <v>0.15156950672645739</v>
      </c>
      <c r="F577" s="183">
        <v>1</v>
      </c>
      <c r="G577" s="187">
        <v>1115</v>
      </c>
      <c r="H577" s="93"/>
      <c r="I577" s="184">
        <v>6.8000000000000005E-2</v>
      </c>
      <c r="J577" s="184">
        <v>0.1</v>
      </c>
      <c r="K577" s="184">
        <v>0.47099999999999997</v>
      </c>
      <c r="L577" s="184">
        <v>0.53</v>
      </c>
      <c r="M577" s="184">
        <v>0.24</v>
      </c>
      <c r="N577" s="184">
        <v>0.29199999999999998</v>
      </c>
      <c r="O577" s="184">
        <v>0.13200000000000001</v>
      </c>
      <c r="P577" s="184">
        <v>0.17399999999999999</v>
      </c>
      <c r="Q577" s="93"/>
      <c r="R577" s="225">
        <v>6.4602837415709757</v>
      </c>
      <c r="S577" s="225">
        <v>36.948088971115816</v>
      </c>
      <c r="T577" s="225">
        <v>19.186533585476695</v>
      </c>
      <c r="U577" s="225">
        <v>11.234997994119173</v>
      </c>
      <c r="V577" s="225"/>
      <c r="W577" s="225">
        <v>5.1401627081351791</v>
      </c>
      <c r="X577" s="225">
        <v>7.7804047750067724</v>
      </c>
      <c r="Y577" s="225">
        <v>33.882379803175063</v>
      </c>
      <c r="Z577" s="225">
        <v>40.013798139056568</v>
      </c>
      <c r="AA577" s="225">
        <v>17.000752144985857</v>
      </c>
      <c r="AB577" s="225">
        <v>21.372315025967534</v>
      </c>
      <c r="AC577" s="225">
        <v>9.5411059888519745</v>
      </c>
      <c r="AD577" s="225">
        <v>12.928889999386371</v>
      </c>
    </row>
    <row r="578" spans="1:30" x14ac:dyDescent="0.25">
      <c r="A578" s="93" t="s">
        <v>5744</v>
      </c>
      <c r="B578" s="184">
        <v>0.26680384087791498</v>
      </c>
      <c r="C578" s="184">
        <v>0.62345679012345678</v>
      </c>
      <c r="D578" s="184">
        <v>3.9094650205761319E-2</v>
      </c>
      <c r="E578" s="184">
        <v>7.0644718792866948E-2</v>
      </c>
      <c r="F578" s="183">
        <v>1</v>
      </c>
      <c r="G578" s="187">
        <v>1458</v>
      </c>
      <c r="H578" s="93"/>
      <c r="I578" s="184">
        <v>0.245</v>
      </c>
      <c r="J578" s="184">
        <v>0.28999999999999998</v>
      </c>
      <c r="K578" s="184">
        <v>0.59799999999999998</v>
      </c>
      <c r="L578" s="184">
        <v>0.64800000000000002</v>
      </c>
      <c r="M578" s="184">
        <v>0.03</v>
      </c>
      <c r="N578" s="184">
        <v>0.05</v>
      </c>
      <c r="O578" s="184">
        <v>5.8999999999999997E-2</v>
      </c>
      <c r="P578" s="184">
        <v>8.5000000000000006E-2</v>
      </c>
      <c r="Q578" s="93"/>
      <c r="R578" s="225">
        <v>51.057506413090771</v>
      </c>
      <c r="S578" s="225">
        <v>104.62011930586647</v>
      </c>
      <c r="T578" s="225">
        <v>6.2080501315081014</v>
      </c>
      <c r="U578" s="225">
        <v>12.07151151720868</v>
      </c>
      <c r="V578" s="225"/>
      <c r="W578" s="225">
        <v>45.983618473829765</v>
      </c>
      <c r="X578" s="225">
        <v>56.131394352351776</v>
      </c>
      <c r="Y578" s="225">
        <v>97.818859881701641</v>
      </c>
      <c r="Z578" s="225">
        <v>111.42137873003129</v>
      </c>
      <c r="AA578" s="225">
        <v>4.596388529909083</v>
      </c>
      <c r="AB578" s="225">
        <v>7.8197117331071198</v>
      </c>
      <c r="AC578" s="225">
        <v>9.7402064262064574</v>
      </c>
      <c r="AD578" s="225">
        <v>14.402816608210903</v>
      </c>
    </row>
    <row r="579" spans="1:30" x14ac:dyDescent="0.25">
      <c r="A579" s="93" t="s">
        <v>5745</v>
      </c>
      <c r="B579" s="184" t="s">
        <v>143</v>
      </c>
      <c r="C579" s="184">
        <v>0.2899628252788104</v>
      </c>
      <c r="D579" s="184">
        <v>0.36282527881040894</v>
      </c>
      <c r="E579" s="184">
        <v>0.34721189591078067</v>
      </c>
      <c r="F579" s="183">
        <v>1</v>
      </c>
      <c r="G579" s="187">
        <v>1345</v>
      </c>
      <c r="H579" s="93"/>
      <c r="I579" s="184" t="s">
        <v>143</v>
      </c>
      <c r="J579" s="184" t="s">
        <v>143</v>
      </c>
      <c r="K579" s="184">
        <v>0.26600000000000001</v>
      </c>
      <c r="L579" s="184">
        <v>0.315</v>
      </c>
      <c r="M579" s="184">
        <v>0.33800000000000002</v>
      </c>
      <c r="N579" s="184">
        <v>0.38900000000000001</v>
      </c>
      <c r="O579" s="184">
        <v>0.32200000000000001</v>
      </c>
      <c r="P579" s="184">
        <v>0.373</v>
      </c>
      <c r="Q579" s="93"/>
      <c r="R579" s="225" t="s">
        <v>143</v>
      </c>
      <c r="S579" s="225">
        <v>26.844360285495483</v>
      </c>
      <c r="T579" s="225">
        <v>32.25999824556569</v>
      </c>
      <c r="U579" s="225">
        <v>32.21460989533454</v>
      </c>
      <c r="V579" s="225"/>
      <c r="W579" s="225" t="s">
        <v>143</v>
      </c>
      <c r="X579" s="225" t="s">
        <v>143</v>
      </c>
      <c r="Y579" s="225">
        <v>24.180098921856221</v>
      </c>
      <c r="Z579" s="225">
        <v>29.508621649134746</v>
      </c>
      <c r="AA579" s="225">
        <v>29.397728897242914</v>
      </c>
      <c r="AB579" s="225">
        <v>35.122267593888466</v>
      </c>
      <c r="AC579" s="225">
        <v>29.292809741068481</v>
      </c>
      <c r="AD579" s="225">
        <v>35.136410049600599</v>
      </c>
    </row>
    <row r="580" spans="1:30" x14ac:dyDescent="0.25">
      <c r="A580" s="93" t="s">
        <v>5746</v>
      </c>
      <c r="B580" s="184" t="s">
        <v>143</v>
      </c>
      <c r="C580" s="184">
        <v>0.79089924160346692</v>
      </c>
      <c r="D580" s="184">
        <v>0.10942578548212351</v>
      </c>
      <c r="E580" s="184">
        <v>9.9674972914409535E-2</v>
      </c>
      <c r="F580" s="183">
        <v>1</v>
      </c>
      <c r="G580" s="187">
        <v>923</v>
      </c>
      <c r="H580" s="93"/>
      <c r="I580" s="184" t="s">
        <v>143</v>
      </c>
      <c r="J580" s="184" t="s">
        <v>143</v>
      </c>
      <c r="K580" s="184">
        <v>0.76300000000000001</v>
      </c>
      <c r="L580" s="184">
        <v>0.81599999999999995</v>
      </c>
      <c r="M580" s="184">
        <v>9.0999999999999998E-2</v>
      </c>
      <c r="N580" s="184">
        <v>0.13100000000000001</v>
      </c>
      <c r="O580" s="184">
        <v>8.2000000000000003E-2</v>
      </c>
      <c r="P580" s="184">
        <v>0.121</v>
      </c>
      <c r="Q580" s="93"/>
      <c r="R580" s="225" t="s">
        <v>143</v>
      </c>
      <c r="S580" s="225">
        <v>112.43783346184252</v>
      </c>
      <c r="T580" s="225">
        <v>16.644616004039793</v>
      </c>
      <c r="U580" s="225">
        <v>14.282404862810973</v>
      </c>
      <c r="V580" s="225"/>
      <c r="W580" s="225" t="s">
        <v>143</v>
      </c>
      <c r="X580" s="225" t="s">
        <v>143</v>
      </c>
      <c r="Y580" s="225">
        <v>104.28127205755243</v>
      </c>
      <c r="Z580" s="225">
        <v>120.5943948661326</v>
      </c>
      <c r="AA580" s="225">
        <v>13.398461663646135</v>
      </c>
      <c r="AB580" s="225">
        <v>19.890770344433452</v>
      </c>
      <c r="AC580" s="225">
        <v>11.363879327141927</v>
      </c>
      <c r="AD580" s="225">
        <v>17.200930398480018</v>
      </c>
    </row>
    <row r="581" spans="1:30" x14ac:dyDescent="0.25">
      <c r="A581" s="93" t="s">
        <v>5747</v>
      </c>
      <c r="B581" s="184">
        <v>0.08</v>
      </c>
      <c r="C581" s="184">
        <v>0.50909090909090904</v>
      </c>
      <c r="D581" s="184">
        <v>0.23636363636363636</v>
      </c>
      <c r="E581" s="184">
        <v>0.17454545454545456</v>
      </c>
      <c r="F581" s="183">
        <v>0.99999999999999989</v>
      </c>
      <c r="G581" s="187">
        <v>825</v>
      </c>
      <c r="H581" s="93"/>
      <c r="I581" s="184">
        <v>6.3E-2</v>
      </c>
      <c r="J581" s="184">
        <v>0.10100000000000001</v>
      </c>
      <c r="K581" s="184">
        <v>0.47499999999999998</v>
      </c>
      <c r="L581" s="184">
        <v>0.54300000000000004</v>
      </c>
      <c r="M581" s="184">
        <v>0.20899999999999999</v>
      </c>
      <c r="N581" s="184">
        <v>0.26700000000000002</v>
      </c>
      <c r="O581" s="184">
        <v>0.15</v>
      </c>
      <c r="P581" s="184">
        <v>0.20200000000000001</v>
      </c>
      <c r="Q581" s="93"/>
      <c r="R581" s="225">
        <v>6.0140919632375613</v>
      </c>
      <c r="S581" s="225">
        <v>36.130236837619343</v>
      </c>
      <c r="T581" s="225">
        <v>16.576854853384155</v>
      </c>
      <c r="U581" s="225">
        <v>12.430075643746529</v>
      </c>
      <c r="V581" s="225"/>
      <c r="W581" s="225">
        <v>4.5631362118197636</v>
      </c>
      <c r="X581" s="225">
        <v>7.4650477146553591</v>
      </c>
      <c r="Y581" s="225">
        <v>32.674805762602254</v>
      </c>
      <c r="Z581" s="225">
        <v>39.585667912636431</v>
      </c>
      <c r="AA581" s="225">
        <v>14.250152117625129</v>
      </c>
      <c r="AB581" s="225">
        <v>18.903557589143183</v>
      </c>
      <c r="AC581" s="225">
        <v>10.399829955267929</v>
      </c>
      <c r="AD581" s="225">
        <v>14.460321332225128</v>
      </c>
    </row>
    <row r="582" spans="1:30" x14ac:dyDescent="0.25">
      <c r="A582" s="93" t="s">
        <v>5748</v>
      </c>
      <c r="B582" s="184">
        <v>0.25719424460431656</v>
      </c>
      <c r="C582" s="184">
        <v>0.59712230215827333</v>
      </c>
      <c r="D582" s="184">
        <v>3.0575539568345324E-2</v>
      </c>
      <c r="E582" s="184">
        <v>0.11510791366906475</v>
      </c>
      <c r="F582" s="183">
        <v>1</v>
      </c>
      <c r="G582" s="187">
        <v>1112</v>
      </c>
      <c r="H582" s="93"/>
      <c r="I582" s="184">
        <v>0.23200000000000001</v>
      </c>
      <c r="J582" s="184">
        <v>0.28399999999999997</v>
      </c>
      <c r="K582" s="184">
        <v>0.56799999999999995</v>
      </c>
      <c r="L582" s="184">
        <v>0.626</v>
      </c>
      <c r="M582" s="184">
        <v>2.1999999999999999E-2</v>
      </c>
      <c r="N582" s="184">
        <v>4.2000000000000003E-2</v>
      </c>
      <c r="O582" s="184">
        <v>9.8000000000000004E-2</v>
      </c>
      <c r="P582" s="184">
        <v>0.13500000000000001</v>
      </c>
      <c r="Q582" s="93"/>
      <c r="R582" s="225">
        <v>46.385620118744264</v>
      </c>
      <c r="S582" s="225">
        <v>95.083311603310918</v>
      </c>
      <c r="T582" s="225">
        <v>4.8776134842331658</v>
      </c>
      <c r="U582" s="225">
        <v>17.717351129058361</v>
      </c>
      <c r="V582" s="225"/>
      <c r="W582" s="225">
        <v>41.00965525306087</v>
      </c>
      <c r="X582" s="225">
        <v>51.761584984427657</v>
      </c>
      <c r="Y582" s="225">
        <v>87.851013299203657</v>
      </c>
      <c r="Z582" s="225">
        <v>102.31560990741818</v>
      </c>
      <c r="AA582" s="225">
        <v>3.2380660138538646</v>
      </c>
      <c r="AB582" s="225">
        <v>6.5171609546124669</v>
      </c>
      <c r="AC582" s="225">
        <v>14.647976642693388</v>
      </c>
      <c r="AD582" s="225">
        <v>20.786725615423336</v>
      </c>
    </row>
    <row r="583" spans="1:30" x14ac:dyDescent="0.25">
      <c r="A583" s="93" t="s">
        <v>5749</v>
      </c>
      <c r="B583" s="184" t="s">
        <v>143</v>
      </c>
      <c r="C583" s="184">
        <v>0.41759776536312848</v>
      </c>
      <c r="D583" s="184">
        <v>0.36033519553072624</v>
      </c>
      <c r="E583" s="184">
        <v>0.22206703910614525</v>
      </c>
      <c r="F583" s="183">
        <v>1</v>
      </c>
      <c r="G583" s="187">
        <v>716</v>
      </c>
      <c r="H583" s="93"/>
      <c r="I583" s="184" t="s">
        <v>143</v>
      </c>
      <c r="J583" s="184" t="s">
        <v>143</v>
      </c>
      <c r="K583" s="184">
        <v>0.38200000000000001</v>
      </c>
      <c r="L583" s="184">
        <v>0.45400000000000001</v>
      </c>
      <c r="M583" s="184">
        <v>0.32600000000000001</v>
      </c>
      <c r="N583" s="184">
        <v>0.39600000000000002</v>
      </c>
      <c r="O583" s="184">
        <v>0.193</v>
      </c>
      <c r="P583" s="184">
        <v>0.254</v>
      </c>
      <c r="Q583" s="93"/>
      <c r="R583" s="225" t="s">
        <v>143</v>
      </c>
      <c r="S583" s="225">
        <v>26.71212158150799</v>
      </c>
      <c r="T583" s="225">
        <v>22.561546731226102</v>
      </c>
      <c r="U583" s="225">
        <v>14.111791671755533</v>
      </c>
      <c r="V583" s="225"/>
      <c r="W583" s="225" t="s">
        <v>143</v>
      </c>
      <c r="X583" s="225" t="s">
        <v>143</v>
      </c>
      <c r="Y583" s="225">
        <v>23.684309901591579</v>
      </c>
      <c r="Z583" s="225">
        <v>29.739933261424401</v>
      </c>
      <c r="AA583" s="225">
        <v>19.808490460206144</v>
      </c>
      <c r="AB583" s="225">
        <v>25.314603002246059</v>
      </c>
      <c r="AC583" s="225">
        <v>11.918281434284008</v>
      </c>
      <c r="AD583" s="225">
        <v>16.305301909227058</v>
      </c>
    </row>
    <row r="584" spans="1:30" x14ac:dyDescent="0.25">
      <c r="A584" s="93" t="s">
        <v>5750</v>
      </c>
      <c r="B584" s="184" t="s">
        <v>143</v>
      </c>
      <c r="C584" s="184">
        <v>0.72108108108108104</v>
      </c>
      <c r="D584" s="184">
        <v>7.3513513513513512E-2</v>
      </c>
      <c r="E584" s="184">
        <v>0.20540540540540542</v>
      </c>
      <c r="F584" s="183">
        <v>1</v>
      </c>
      <c r="G584" s="187">
        <v>925</v>
      </c>
      <c r="H584" s="93"/>
      <c r="I584" s="184" t="s">
        <v>143</v>
      </c>
      <c r="J584" s="184" t="s">
        <v>143</v>
      </c>
      <c r="K584" s="184">
        <v>0.69099999999999995</v>
      </c>
      <c r="L584" s="184">
        <v>0.749</v>
      </c>
      <c r="M584" s="184">
        <v>5.8000000000000003E-2</v>
      </c>
      <c r="N584" s="184">
        <v>9.1999999999999998E-2</v>
      </c>
      <c r="O584" s="184">
        <v>0.18099999999999999</v>
      </c>
      <c r="P584" s="184">
        <v>0.23300000000000001</v>
      </c>
      <c r="Q584" s="93"/>
      <c r="R584" s="225" t="s">
        <v>143</v>
      </c>
      <c r="S584" s="225">
        <v>135.03256403244103</v>
      </c>
      <c r="T584" s="225">
        <v>15.033859303358506</v>
      </c>
      <c r="U584" s="225">
        <v>37.553914825241073</v>
      </c>
      <c r="V584" s="225"/>
      <c r="W584" s="225" t="s">
        <v>143</v>
      </c>
      <c r="X584" s="225" t="s">
        <v>143</v>
      </c>
      <c r="Y584" s="225">
        <v>124.7847397831496</v>
      </c>
      <c r="Z584" s="225">
        <v>145.28038828173246</v>
      </c>
      <c r="AA584" s="225">
        <v>11.460537769767129</v>
      </c>
      <c r="AB584" s="225">
        <v>18.607180836949883</v>
      </c>
      <c r="AC584" s="225">
        <v>32.213998057585208</v>
      </c>
      <c r="AD584" s="225">
        <v>42.893831592896937</v>
      </c>
    </row>
    <row r="585" spans="1:30" x14ac:dyDescent="0.25">
      <c r="A585" s="93" t="s">
        <v>5751</v>
      </c>
      <c r="B585" s="184">
        <v>7.8074866310160432E-2</v>
      </c>
      <c r="C585" s="184">
        <v>0.49197860962566847</v>
      </c>
      <c r="D585" s="184">
        <v>0.19358288770053475</v>
      </c>
      <c r="E585" s="184">
        <v>0.23636363636363636</v>
      </c>
      <c r="F585" s="183">
        <v>1</v>
      </c>
      <c r="G585" s="187">
        <v>935</v>
      </c>
      <c r="H585" s="93"/>
      <c r="I585" s="184">
        <v>6.3E-2</v>
      </c>
      <c r="J585" s="184">
        <v>9.7000000000000003E-2</v>
      </c>
      <c r="K585" s="184">
        <v>0.46</v>
      </c>
      <c r="L585" s="184">
        <v>0.52400000000000002</v>
      </c>
      <c r="M585" s="184">
        <v>0.17</v>
      </c>
      <c r="N585" s="184">
        <v>0.22</v>
      </c>
      <c r="O585" s="184">
        <v>0.21</v>
      </c>
      <c r="P585" s="184">
        <v>0.26500000000000001</v>
      </c>
      <c r="Q585" s="93"/>
      <c r="R585" s="225">
        <v>5.6045032143681768</v>
      </c>
      <c r="S585" s="225">
        <v>35.805180878510576</v>
      </c>
      <c r="T585" s="225">
        <v>14.188881689075238</v>
      </c>
      <c r="U585" s="225">
        <v>16.79959643149499</v>
      </c>
      <c r="V585" s="225"/>
      <c r="W585" s="225">
        <v>4.3188265424470336</v>
      </c>
      <c r="X585" s="225">
        <v>6.89017988628932</v>
      </c>
      <c r="Y585" s="225">
        <v>32.533107552256304</v>
      </c>
      <c r="Z585" s="225">
        <v>39.077254204764849</v>
      </c>
      <c r="AA585" s="225">
        <v>12.121765199623725</v>
      </c>
      <c r="AB585" s="225">
        <v>16.255998178526752</v>
      </c>
      <c r="AC585" s="225">
        <v>14.584672663456484</v>
      </c>
      <c r="AD585" s="225">
        <v>19.014520199533496</v>
      </c>
    </row>
    <row r="586" spans="1:30" x14ac:dyDescent="0.25">
      <c r="A586" s="93" t="s">
        <v>5752</v>
      </c>
      <c r="B586" s="184">
        <v>0.31313131313131315</v>
      </c>
      <c r="C586" s="184">
        <v>0.54473304473304474</v>
      </c>
      <c r="D586" s="184">
        <v>3.1746031746031744E-2</v>
      </c>
      <c r="E586" s="184">
        <v>0.11038961038961038</v>
      </c>
      <c r="F586" s="183">
        <v>1</v>
      </c>
      <c r="G586" s="187">
        <v>1386</v>
      </c>
      <c r="H586" s="93"/>
      <c r="I586" s="184">
        <v>0.28899999999999998</v>
      </c>
      <c r="J586" s="184">
        <v>0.33800000000000002</v>
      </c>
      <c r="K586" s="184">
        <v>0.51800000000000002</v>
      </c>
      <c r="L586" s="184">
        <v>0.57099999999999995</v>
      </c>
      <c r="M586" s="184">
        <v>2.4E-2</v>
      </c>
      <c r="N586" s="184">
        <v>4.2000000000000003E-2</v>
      </c>
      <c r="O586" s="184">
        <v>9.5000000000000001E-2</v>
      </c>
      <c r="P586" s="184">
        <v>0.128</v>
      </c>
      <c r="Q586" s="93"/>
      <c r="R586" s="225">
        <v>59.778734590943493</v>
      </c>
      <c r="S586" s="225">
        <v>100.41765308381071</v>
      </c>
      <c r="T586" s="225">
        <v>6.0267167347091224</v>
      </c>
      <c r="U586" s="225">
        <v>19.951105233271839</v>
      </c>
      <c r="V586" s="225"/>
      <c r="W586" s="225">
        <v>54.154571264521422</v>
      </c>
      <c r="X586" s="225">
        <v>65.402897917365564</v>
      </c>
      <c r="Y586" s="225">
        <v>93.254690830462224</v>
      </c>
      <c r="Z586" s="225">
        <v>107.58061533715919</v>
      </c>
      <c r="AA586" s="225">
        <v>4.245935737959095</v>
      </c>
      <c r="AB586" s="225">
        <v>7.8074977314591498</v>
      </c>
      <c r="AC586" s="225">
        <v>16.789720765032577</v>
      </c>
      <c r="AD586" s="225">
        <v>23.112489701511102</v>
      </c>
    </row>
    <row r="587" spans="1:30" x14ac:dyDescent="0.25">
      <c r="A587" s="93" t="s">
        <v>5753</v>
      </c>
      <c r="B587" s="184" t="s">
        <v>143</v>
      </c>
      <c r="C587" s="184">
        <v>0.5</v>
      </c>
      <c r="D587" s="184">
        <v>0.32084690553745926</v>
      </c>
      <c r="E587" s="184">
        <v>0.17915309446254071</v>
      </c>
      <c r="F587" s="183">
        <v>0.99999999999999989</v>
      </c>
      <c r="G587" s="187">
        <v>614</v>
      </c>
      <c r="H587" s="93"/>
      <c r="I587" s="184" t="s">
        <v>143</v>
      </c>
      <c r="J587" s="184" t="s">
        <v>143</v>
      </c>
      <c r="K587" s="184">
        <v>0.46100000000000002</v>
      </c>
      <c r="L587" s="184">
        <v>0.53900000000000003</v>
      </c>
      <c r="M587" s="184">
        <v>0.28499999999999998</v>
      </c>
      <c r="N587" s="184">
        <v>0.35899999999999999</v>
      </c>
      <c r="O587" s="184">
        <v>0.151</v>
      </c>
      <c r="P587" s="184">
        <v>0.21099999999999999</v>
      </c>
      <c r="Q587" s="93"/>
      <c r="R587" s="225" t="s">
        <v>143</v>
      </c>
      <c r="S587" s="225">
        <v>24.047804815741145</v>
      </c>
      <c r="T587" s="225">
        <v>15.72650623916433</v>
      </c>
      <c r="U587" s="225">
        <v>8.4961393160461256</v>
      </c>
      <c r="V587" s="225"/>
      <c r="W587" s="225" t="s">
        <v>143</v>
      </c>
      <c r="X587" s="225" t="s">
        <v>143</v>
      </c>
      <c r="Y587" s="225">
        <v>21.357742615851596</v>
      </c>
      <c r="Z587" s="225">
        <v>26.737867015630695</v>
      </c>
      <c r="AA587" s="225">
        <v>13.530390573896778</v>
      </c>
      <c r="AB587" s="225">
        <v>17.922621904431882</v>
      </c>
      <c r="AC587" s="225">
        <v>6.9083921218358775</v>
      </c>
      <c r="AD587" s="225">
        <v>10.083886510256374</v>
      </c>
    </row>
    <row r="588" spans="1:30" x14ac:dyDescent="0.25">
      <c r="A588" s="93" t="s">
        <v>5754</v>
      </c>
      <c r="B588" s="184" t="s">
        <v>143</v>
      </c>
      <c r="C588" s="184">
        <v>0.72389991371872309</v>
      </c>
      <c r="D588" s="184">
        <v>5.6945642795513375E-2</v>
      </c>
      <c r="E588" s="184">
        <v>0.2191544434857636</v>
      </c>
      <c r="F588" s="183">
        <v>1</v>
      </c>
      <c r="G588" s="187">
        <v>1159</v>
      </c>
      <c r="H588" s="93"/>
      <c r="I588" s="184" t="s">
        <v>143</v>
      </c>
      <c r="J588" s="184" t="s">
        <v>143</v>
      </c>
      <c r="K588" s="184">
        <v>0.69699999999999995</v>
      </c>
      <c r="L588" s="184">
        <v>0.749</v>
      </c>
      <c r="M588" s="184">
        <v>4.4999999999999998E-2</v>
      </c>
      <c r="N588" s="184">
        <v>7.1999999999999995E-2</v>
      </c>
      <c r="O588" s="184">
        <v>0.19600000000000001</v>
      </c>
      <c r="P588" s="184">
        <v>0.24399999999999999</v>
      </c>
      <c r="Q588" s="93"/>
      <c r="R588" s="225" t="s">
        <v>143</v>
      </c>
      <c r="S588" s="225">
        <v>140.28446643482368</v>
      </c>
      <c r="T588" s="225">
        <v>13.336936829431233</v>
      </c>
      <c r="U588" s="225">
        <v>42.349644506730925</v>
      </c>
      <c r="V588" s="225"/>
      <c r="W588" s="225" t="s">
        <v>143</v>
      </c>
      <c r="X588" s="225" t="s">
        <v>143</v>
      </c>
      <c r="Y588" s="225">
        <v>130.79187747945707</v>
      </c>
      <c r="Z588" s="225">
        <v>149.7770553901903</v>
      </c>
      <c r="AA588" s="225">
        <v>10.119276488144777</v>
      </c>
      <c r="AB588" s="225">
        <v>16.554597170717688</v>
      </c>
      <c r="AC588" s="225">
        <v>37.14142856963894</v>
      </c>
      <c r="AD588" s="225">
        <v>47.557860443822911</v>
      </c>
    </row>
    <row r="589" spans="1:30" x14ac:dyDescent="0.25">
      <c r="A589" s="93" t="s">
        <v>5755</v>
      </c>
      <c r="B589" s="184">
        <v>7.055630936227951E-2</v>
      </c>
      <c r="C589" s="184">
        <v>0.51289009497964722</v>
      </c>
      <c r="D589" s="184">
        <v>0.28086838534599728</v>
      </c>
      <c r="E589" s="184">
        <v>0.13568521031207598</v>
      </c>
      <c r="F589" s="183">
        <v>1</v>
      </c>
      <c r="G589" s="187">
        <v>737</v>
      </c>
      <c r="H589" s="93"/>
      <c r="I589" s="184">
        <v>5.3999999999999999E-2</v>
      </c>
      <c r="J589" s="184">
        <v>9.0999999999999998E-2</v>
      </c>
      <c r="K589" s="184">
        <v>0.47699999999999998</v>
      </c>
      <c r="L589" s="184">
        <v>0.54900000000000004</v>
      </c>
      <c r="M589" s="184">
        <v>0.25</v>
      </c>
      <c r="N589" s="184">
        <v>0.314</v>
      </c>
      <c r="O589" s="184">
        <v>0.113</v>
      </c>
      <c r="P589" s="184">
        <v>0.16200000000000001</v>
      </c>
      <c r="Q589" s="93"/>
      <c r="R589" s="225">
        <v>5.0224008520788432</v>
      </c>
      <c r="S589" s="225">
        <v>34.885978004742235</v>
      </c>
      <c r="T589" s="225">
        <v>19.032816849530562</v>
      </c>
      <c r="U589" s="225">
        <v>8.9070629836126045</v>
      </c>
      <c r="V589" s="225"/>
      <c r="W589" s="225">
        <v>3.657296750375596</v>
      </c>
      <c r="X589" s="225">
        <v>6.3875049537820905</v>
      </c>
      <c r="Y589" s="225">
        <v>31.369069466489655</v>
      </c>
      <c r="Z589" s="225">
        <v>38.402886542994814</v>
      </c>
      <c r="AA589" s="225">
        <v>16.439987302750044</v>
      </c>
      <c r="AB589" s="225">
        <v>21.62564639631108</v>
      </c>
      <c r="AC589" s="225">
        <v>7.161278638824534</v>
      </c>
      <c r="AD589" s="225">
        <v>10.652847328400675</v>
      </c>
    </row>
    <row r="590" spans="1:30" x14ac:dyDescent="0.25">
      <c r="A590" s="93" t="s">
        <v>5756</v>
      </c>
      <c r="B590" s="184">
        <v>0.21004566210045661</v>
      </c>
      <c r="C590" s="184">
        <v>0.65753424657534243</v>
      </c>
      <c r="D590" s="184">
        <v>4.8401826484018265E-2</v>
      </c>
      <c r="E590" s="184">
        <v>8.4018264840182655E-2</v>
      </c>
      <c r="F590" s="183">
        <v>1</v>
      </c>
      <c r="G590" s="187">
        <v>1095</v>
      </c>
      <c r="H590" s="93"/>
      <c r="I590" s="184">
        <v>0.187</v>
      </c>
      <c r="J590" s="184">
        <v>0.23499999999999999</v>
      </c>
      <c r="K590" s="184">
        <v>0.629</v>
      </c>
      <c r="L590" s="184">
        <v>0.68500000000000005</v>
      </c>
      <c r="M590" s="184">
        <v>3.6999999999999998E-2</v>
      </c>
      <c r="N590" s="184">
        <v>6.3E-2</v>
      </c>
      <c r="O590" s="184">
        <v>6.9000000000000006E-2</v>
      </c>
      <c r="P590" s="184">
        <v>0.10199999999999999</v>
      </c>
      <c r="Q590" s="93"/>
      <c r="R590" s="225">
        <v>37.356456021275456</v>
      </c>
      <c r="S590" s="225">
        <v>102.40161218781984</v>
      </c>
      <c r="T590" s="225">
        <v>9.0269454591061233</v>
      </c>
      <c r="U590" s="225">
        <v>13.063723090923261</v>
      </c>
      <c r="V590" s="225"/>
      <c r="W590" s="225">
        <v>32.528560960758746</v>
      </c>
      <c r="X590" s="225">
        <v>42.184351081792165</v>
      </c>
      <c r="Y590" s="225">
        <v>94.921697969806985</v>
      </c>
      <c r="Z590" s="225">
        <v>109.88152640583269</v>
      </c>
      <c r="AA590" s="225">
        <v>6.596650673872249</v>
      </c>
      <c r="AB590" s="225">
        <v>11.457240244339998</v>
      </c>
      <c r="AC590" s="225">
        <v>10.394228016529674</v>
      </c>
      <c r="AD590" s="225">
        <v>15.733218165316849</v>
      </c>
    </row>
    <row r="591" spans="1:30" x14ac:dyDescent="0.25">
      <c r="A591" s="93" t="s">
        <v>5757</v>
      </c>
      <c r="B591" s="184" t="s">
        <v>143</v>
      </c>
      <c r="C591" s="184">
        <v>0.43466424682395643</v>
      </c>
      <c r="D591" s="184">
        <v>0.37477313974591653</v>
      </c>
      <c r="E591" s="184">
        <v>0.19056261343012704</v>
      </c>
      <c r="F591" s="183">
        <v>1</v>
      </c>
      <c r="G591" s="187">
        <v>1102</v>
      </c>
      <c r="H591" s="93"/>
      <c r="I591" s="184" t="s">
        <v>143</v>
      </c>
      <c r="J591" s="184" t="s">
        <v>143</v>
      </c>
      <c r="K591" s="184">
        <v>0.40600000000000003</v>
      </c>
      <c r="L591" s="184">
        <v>0.46400000000000002</v>
      </c>
      <c r="M591" s="184">
        <v>0.34699999999999998</v>
      </c>
      <c r="N591" s="184">
        <v>0.40400000000000003</v>
      </c>
      <c r="O591" s="184">
        <v>0.16800000000000001</v>
      </c>
      <c r="P591" s="184">
        <v>0.215</v>
      </c>
      <c r="Q591" s="93"/>
      <c r="R591" s="225" t="s">
        <v>143</v>
      </c>
      <c r="S591" s="225">
        <v>46.031861839110682</v>
      </c>
      <c r="T591" s="225">
        <v>41.436366156238158</v>
      </c>
      <c r="U591" s="225">
        <v>20.257206237595518</v>
      </c>
      <c r="V591" s="225"/>
      <c r="W591" s="225" t="s">
        <v>143</v>
      </c>
      <c r="X591" s="225" t="s">
        <v>143</v>
      </c>
      <c r="Y591" s="225">
        <v>41.9094929140565</v>
      </c>
      <c r="Z591" s="225">
        <v>50.154230764164865</v>
      </c>
      <c r="AA591" s="225">
        <v>37.4400236012318</v>
      </c>
      <c r="AB591" s="225">
        <v>45.432708711244516</v>
      </c>
      <c r="AC591" s="225">
        <v>17.5173613683958</v>
      </c>
      <c r="AD591" s="225">
        <v>22.997051106795237</v>
      </c>
    </row>
    <row r="592" spans="1:30" x14ac:dyDescent="0.25">
      <c r="A592" s="93" t="s">
        <v>5758</v>
      </c>
      <c r="B592" s="184" t="s">
        <v>143</v>
      </c>
      <c r="C592" s="184">
        <v>0.71693448702101359</v>
      </c>
      <c r="D592" s="184">
        <v>0.11495673671199011</v>
      </c>
      <c r="E592" s="184">
        <v>0.1681087762669963</v>
      </c>
      <c r="F592" s="183">
        <v>1</v>
      </c>
      <c r="G592" s="187">
        <v>809</v>
      </c>
      <c r="H592" s="93"/>
      <c r="I592" s="184" t="s">
        <v>143</v>
      </c>
      <c r="J592" s="184" t="s">
        <v>143</v>
      </c>
      <c r="K592" s="184">
        <v>0.68500000000000005</v>
      </c>
      <c r="L592" s="184">
        <v>0.747</v>
      </c>
      <c r="M592" s="184">
        <v>9.5000000000000001E-2</v>
      </c>
      <c r="N592" s="184">
        <v>0.13900000000000001</v>
      </c>
      <c r="O592" s="184">
        <v>0.14399999999999999</v>
      </c>
      <c r="P592" s="184">
        <v>0.19500000000000001</v>
      </c>
      <c r="Q592" s="93"/>
      <c r="R592" s="225" t="s">
        <v>143</v>
      </c>
      <c r="S592" s="225">
        <v>119.57046565309145</v>
      </c>
      <c r="T592" s="225">
        <v>22.72785018939657</v>
      </c>
      <c r="U592" s="225">
        <v>28.764136966286909</v>
      </c>
      <c r="V592" s="225"/>
      <c r="W592" s="225" t="s">
        <v>143</v>
      </c>
      <c r="X592" s="225" t="s">
        <v>143</v>
      </c>
      <c r="Y592" s="225">
        <v>109.83927469052526</v>
      </c>
      <c r="Z592" s="225">
        <v>129.30165661565763</v>
      </c>
      <c r="AA592" s="225">
        <v>18.108584366187667</v>
      </c>
      <c r="AB592" s="225">
        <v>27.347116012605472</v>
      </c>
      <c r="AC592" s="225">
        <v>23.92978834957464</v>
      </c>
      <c r="AD592" s="225">
        <v>33.598485582999182</v>
      </c>
    </row>
    <row r="593" spans="1:30" x14ac:dyDescent="0.25">
      <c r="A593" s="93" t="s">
        <v>5759</v>
      </c>
      <c r="B593" s="184">
        <v>7.8249336870026526E-2</v>
      </c>
      <c r="C593" s="184">
        <v>0.44297082228116713</v>
      </c>
      <c r="D593" s="184">
        <v>0.23872679045092837</v>
      </c>
      <c r="E593" s="184">
        <v>0.24005305039787797</v>
      </c>
      <c r="F593" s="183">
        <v>1</v>
      </c>
      <c r="G593" s="187">
        <v>1508</v>
      </c>
      <c r="H593" s="93"/>
      <c r="I593" s="184">
        <v>6.6000000000000003E-2</v>
      </c>
      <c r="J593" s="184">
        <v>9.2999999999999999E-2</v>
      </c>
      <c r="K593" s="184">
        <v>0.41799999999999998</v>
      </c>
      <c r="L593" s="184">
        <v>0.46800000000000003</v>
      </c>
      <c r="M593" s="184">
        <v>0.218</v>
      </c>
      <c r="N593" s="184">
        <v>0.26100000000000001</v>
      </c>
      <c r="O593" s="184">
        <v>0.219</v>
      </c>
      <c r="P593" s="184">
        <v>0.26200000000000001</v>
      </c>
      <c r="Q593" s="93"/>
      <c r="R593" s="225">
        <v>5.3727574856845717</v>
      </c>
      <c r="S593" s="225">
        <v>31.466888927920511</v>
      </c>
      <c r="T593" s="225">
        <v>17.132516644631359</v>
      </c>
      <c r="U593" s="225">
        <v>16.981605839492968</v>
      </c>
      <c r="V593" s="225"/>
      <c r="W593" s="225">
        <v>4.4033367484734631</v>
      </c>
      <c r="X593" s="225">
        <v>6.3421782228956802</v>
      </c>
      <c r="Y593" s="225">
        <v>29.080607576536895</v>
      </c>
      <c r="Z593" s="225">
        <v>33.85317027930413</v>
      </c>
      <c r="AA593" s="225">
        <v>15.362709339470523</v>
      </c>
      <c r="AB593" s="225">
        <v>18.902323949792194</v>
      </c>
      <c r="AC593" s="225">
        <v>15.232240400043025</v>
      </c>
      <c r="AD593" s="225">
        <v>18.73097127894291</v>
      </c>
    </row>
    <row r="594" spans="1:30" x14ac:dyDescent="0.25">
      <c r="A594" s="93" t="s">
        <v>5760</v>
      </c>
      <c r="B594" s="184">
        <v>0.28409703504043127</v>
      </c>
      <c r="C594" s="184">
        <v>0.57088948787061999</v>
      </c>
      <c r="D594" s="184">
        <v>4.5822102425876012E-2</v>
      </c>
      <c r="E594" s="184">
        <v>9.9191374663072776E-2</v>
      </c>
      <c r="F594" s="183">
        <v>1</v>
      </c>
      <c r="G594" s="187">
        <v>1855</v>
      </c>
      <c r="H594" s="93"/>
      <c r="I594" s="184">
        <v>0.26400000000000001</v>
      </c>
      <c r="J594" s="184">
        <v>0.30499999999999999</v>
      </c>
      <c r="K594" s="184">
        <v>0.54800000000000004</v>
      </c>
      <c r="L594" s="184">
        <v>0.59299999999999997</v>
      </c>
      <c r="M594" s="184">
        <v>3.6999999999999998E-2</v>
      </c>
      <c r="N594" s="184">
        <v>5.6000000000000001E-2</v>
      </c>
      <c r="O594" s="184">
        <v>8.5999999999999993E-2</v>
      </c>
      <c r="P594" s="184">
        <v>0.114</v>
      </c>
      <c r="Q594" s="93"/>
      <c r="R594" s="225">
        <v>45.920316319090738</v>
      </c>
      <c r="S594" s="225">
        <v>89.9197411264728</v>
      </c>
      <c r="T594" s="225">
        <v>6.992033038985773</v>
      </c>
      <c r="U594" s="225">
        <v>15.73131631347459</v>
      </c>
      <c r="V594" s="225"/>
      <c r="W594" s="225">
        <v>41.999688341091066</v>
      </c>
      <c r="X594" s="225">
        <v>49.84094429709041</v>
      </c>
      <c r="Y594" s="225">
        <v>84.503934625639829</v>
      </c>
      <c r="Z594" s="225">
        <v>95.335547627305772</v>
      </c>
      <c r="AA594" s="225">
        <v>5.5055838093200267</v>
      </c>
      <c r="AB594" s="225">
        <v>8.4784822686515202</v>
      </c>
      <c r="AC594" s="225">
        <v>13.458249384327454</v>
      </c>
      <c r="AD594" s="225">
        <v>18.004383242621724</v>
      </c>
    </row>
    <row r="595" spans="1:30" x14ac:dyDescent="0.25">
      <c r="A595" s="93" t="s">
        <v>5761</v>
      </c>
      <c r="B595" s="184" t="s">
        <v>143</v>
      </c>
      <c r="C595" s="184">
        <v>0.40082079343365251</v>
      </c>
      <c r="D595" s="184">
        <v>0.40994072047423619</v>
      </c>
      <c r="E595" s="184">
        <v>0.18923848609211127</v>
      </c>
      <c r="F595" s="183">
        <v>1</v>
      </c>
      <c r="G595" s="187">
        <v>2193</v>
      </c>
      <c r="H595" s="93"/>
      <c r="I595" s="184" t="s">
        <v>143</v>
      </c>
      <c r="J595" s="184" t="s">
        <v>143</v>
      </c>
      <c r="K595" s="184">
        <v>0.38100000000000001</v>
      </c>
      <c r="L595" s="184">
        <v>0.42099999999999999</v>
      </c>
      <c r="M595" s="184">
        <v>0.39</v>
      </c>
      <c r="N595" s="184">
        <v>0.43099999999999999</v>
      </c>
      <c r="O595" s="184">
        <v>0.17299999999999999</v>
      </c>
      <c r="P595" s="184">
        <v>0.20599999999999999</v>
      </c>
      <c r="Q595" s="93"/>
      <c r="R595" s="225" t="s">
        <v>143</v>
      </c>
      <c r="S595" s="225">
        <v>41.243026340257039</v>
      </c>
      <c r="T595" s="225">
        <v>43.103782062458592</v>
      </c>
      <c r="U595" s="225">
        <v>19.581828837163979</v>
      </c>
      <c r="V595" s="225"/>
      <c r="W595" s="225" t="s">
        <v>143</v>
      </c>
      <c r="X595" s="225" t="s">
        <v>143</v>
      </c>
      <c r="Y595" s="225">
        <v>38.516484545182216</v>
      </c>
      <c r="Z595" s="225">
        <v>43.969568135331862</v>
      </c>
      <c r="AA595" s="225">
        <v>40.286102488434672</v>
      </c>
      <c r="AB595" s="225">
        <v>45.921461636482512</v>
      </c>
      <c r="AC595" s="225">
        <v>17.697809859458136</v>
      </c>
      <c r="AD595" s="225">
        <v>21.465847814869822</v>
      </c>
    </row>
    <row r="596" spans="1:30" x14ac:dyDescent="0.25">
      <c r="A596" s="93" t="s">
        <v>5762</v>
      </c>
      <c r="B596" s="184" t="s">
        <v>143</v>
      </c>
      <c r="C596" s="184">
        <v>0.62547098718914851</v>
      </c>
      <c r="D596" s="184">
        <v>0.10324039186134137</v>
      </c>
      <c r="E596" s="184">
        <v>0.27128862094951017</v>
      </c>
      <c r="F596" s="183">
        <v>1</v>
      </c>
      <c r="G596" s="187">
        <v>1327</v>
      </c>
      <c r="H596" s="93"/>
      <c r="I596" s="184" t="s">
        <v>143</v>
      </c>
      <c r="J596" s="184" t="s">
        <v>143</v>
      </c>
      <c r="K596" s="184">
        <v>0.59899999999999998</v>
      </c>
      <c r="L596" s="184">
        <v>0.65100000000000002</v>
      </c>
      <c r="M596" s="184">
        <v>8.7999999999999995E-2</v>
      </c>
      <c r="N596" s="184">
        <v>0.121</v>
      </c>
      <c r="O596" s="184">
        <v>0.248</v>
      </c>
      <c r="P596" s="184">
        <v>0.29599999999999999</v>
      </c>
      <c r="Q596" s="93"/>
      <c r="R596" s="225" t="s">
        <v>143</v>
      </c>
      <c r="S596" s="225">
        <v>87.101193168633287</v>
      </c>
      <c r="T596" s="225">
        <v>16.589109564883294</v>
      </c>
      <c r="U596" s="225">
        <v>36.11883510658437</v>
      </c>
      <c r="V596" s="225"/>
      <c r="W596" s="225" t="s">
        <v>143</v>
      </c>
      <c r="X596" s="225" t="s">
        <v>143</v>
      </c>
      <c r="Y596" s="225">
        <v>81.175473128206647</v>
      </c>
      <c r="Z596" s="225">
        <v>93.026913209059927</v>
      </c>
      <c r="AA596" s="225">
        <v>13.811195137757055</v>
      </c>
      <c r="AB596" s="225">
        <v>19.367023992009536</v>
      </c>
      <c r="AC596" s="225">
        <v>32.387720784535034</v>
      </c>
      <c r="AD596" s="225">
        <v>39.849949428633707</v>
      </c>
    </row>
    <row r="597" spans="1:30" x14ac:dyDescent="0.25">
      <c r="A597" s="93" t="s">
        <v>5763</v>
      </c>
      <c r="B597" s="184">
        <v>7.7597402597402595E-2</v>
      </c>
      <c r="C597" s="184">
        <v>0.53798701298701301</v>
      </c>
      <c r="D597" s="184">
        <v>0.22532467532467532</v>
      </c>
      <c r="E597" s="184">
        <v>0.15909090909090909</v>
      </c>
      <c r="F597" s="183">
        <v>0.99999999999999989</v>
      </c>
      <c r="G597" s="187">
        <v>3080</v>
      </c>
      <c r="H597" s="93"/>
      <c r="I597" s="184">
        <v>6.9000000000000006E-2</v>
      </c>
      <c r="J597" s="184">
        <v>8.7999999999999995E-2</v>
      </c>
      <c r="K597" s="184">
        <v>0.52</v>
      </c>
      <c r="L597" s="184">
        <v>0.55600000000000005</v>
      </c>
      <c r="M597" s="184">
        <v>0.21099999999999999</v>
      </c>
      <c r="N597" s="184">
        <v>0.24</v>
      </c>
      <c r="O597" s="184">
        <v>0.14699999999999999</v>
      </c>
      <c r="P597" s="184">
        <v>0.17199999999999999</v>
      </c>
      <c r="Q597" s="93"/>
      <c r="R597" s="225">
        <v>5.5372484242154654</v>
      </c>
      <c r="S597" s="225">
        <v>36.377025483803529</v>
      </c>
      <c r="T597" s="225">
        <v>14.924650140553547</v>
      </c>
      <c r="U597" s="225">
        <v>10.700229280416092</v>
      </c>
      <c r="V597" s="225"/>
      <c r="W597" s="225">
        <v>4.8352257666037586</v>
      </c>
      <c r="X597" s="225">
        <v>6.2392710818271722</v>
      </c>
      <c r="Y597" s="225">
        <v>34.625477652805444</v>
      </c>
      <c r="Z597" s="225">
        <v>38.128573314801613</v>
      </c>
      <c r="AA597" s="225">
        <v>13.814247475530836</v>
      </c>
      <c r="AB597" s="225">
        <v>16.03505280557626</v>
      </c>
      <c r="AC597" s="225">
        <v>9.7527905920761899</v>
      </c>
      <c r="AD597" s="225">
        <v>11.647667968755995</v>
      </c>
    </row>
    <row r="598" spans="1:30" x14ac:dyDescent="0.25">
      <c r="A598" s="93" t="s">
        <v>5764</v>
      </c>
      <c r="B598" s="184">
        <v>0.25804978305549214</v>
      </c>
      <c r="C598" s="184">
        <v>0.5999086549440511</v>
      </c>
      <c r="D598" s="184">
        <v>3.24274948618406E-2</v>
      </c>
      <c r="E598" s="184">
        <v>0.10961406713861613</v>
      </c>
      <c r="F598" s="183">
        <v>1</v>
      </c>
      <c r="G598" s="187">
        <v>4379</v>
      </c>
      <c r="H598" s="93"/>
      <c r="I598" s="184">
        <v>0.245</v>
      </c>
      <c r="J598" s="184">
        <v>0.27100000000000002</v>
      </c>
      <c r="K598" s="184">
        <v>0.58499999999999996</v>
      </c>
      <c r="L598" s="184">
        <v>0.61399999999999999</v>
      </c>
      <c r="M598" s="184">
        <v>2.8000000000000001E-2</v>
      </c>
      <c r="N598" s="184">
        <v>3.7999999999999999E-2</v>
      </c>
      <c r="O598" s="184">
        <v>0.10100000000000001</v>
      </c>
      <c r="P598" s="184">
        <v>0.11899999999999999</v>
      </c>
      <c r="Q598" s="93"/>
      <c r="R598" s="225">
        <v>47.6932069534802</v>
      </c>
      <c r="S598" s="225">
        <v>101.21441449304717</v>
      </c>
      <c r="T598" s="225">
        <v>5.3532990781811858</v>
      </c>
      <c r="U598" s="225">
        <v>18.726892092417671</v>
      </c>
      <c r="V598" s="225"/>
      <c r="W598" s="225">
        <v>44.912383769363608</v>
      </c>
      <c r="X598" s="225">
        <v>50.474030137596792</v>
      </c>
      <c r="Y598" s="225">
        <v>97.343902637109124</v>
      </c>
      <c r="Z598" s="225">
        <v>105.08492634898522</v>
      </c>
      <c r="AA598" s="225">
        <v>4.4727908749890712</v>
      </c>
      <c r="AB598" s="225">
        <v>6.2338072813733003</v>
      </c>
      <c r="AC598" s="225">
        <v>17.051559024690565</v>
      </c>
      <c r="AD598" s="225">
        <v>20.402225160144777</v>
      </c>
    </row>
    <row r="599" spans="1:30" x14ac:dyDescent="0.25">
      <c r="A599" s="93" t="s">
        <v>5765</v>
      </c>
      <c r="B599" s="184" t="s">
        <v>143</v>
      </c>
      <c r="C599" s="184">
        <v>0.49684280491857757</v>
      </c>
      <c r="D599" s="184">
        <v>0.32934529744101032</v>
      </c>
      <c r="E599" s="184">
        <v>0.17381189764041211</v>
      </c>
      <c r="F599" s="183">
        <v>1</v>
      </c>
      <c r="G599" s="187">
        <v>3009</v>
      </c>
      <c r="H599" s="93"/>
      <c r="I599" s="184" t="s">
        <v>143</v>
      </c>
      <c r="J599" s="184" t="s">
        <v>143</v>
      </c>
      <c r="K599" s="184">
        <v>0.47899999999999998</v>
      </c>
      <c r="L599" s="184">
        <v>0.51500000000000001</v>
      </c>
      <c r="M599" s="184">
        <v>0.313</v>
      </c>
      <c r="N599" s="184">
        <v>0.34599999999999997</v>
      </c>
      <c r="O599" s="184">
        <v>0.161</v>
      </c>
      <c r="P599" s="184">
        <v>0.188</v>
      </c>
      <c r="Q599" s="93"/>
      <c r="R599" s="225" t="s">
        <v>143</v>
      </c>
      <c r="S599" s="225">
        <v>33.219430829256936</v>
      </c>
      <c r="T599" s="225">
        <v>21.893088606484824</v>
      </c>
      <c r="U599" s="225">
        <v>11.547565622641194</v>
      </c>
      <c r="V599" s="225"/>
      <c r="W599" s="225" t="s">
        <v>143</v>
      </c>
      <c r="X599" s="225" t="s">
        <v>143</v>
      </c>
      <c r="Y599" s="225">
        <v>31.535486762097541</v>
      </c>
      <c r="Z599" s="225">
        <v>34.903374896416331</v>
      </c>
      <c r="AA599" s="225">
        <v>20.529993122766189</v>
      </c>
      <c r="AB599" s="225">
        <v>23.256184090203458</v>
      </c>
      <c r="AC599" s="225">
        <v>10.557883635571562</v>
      </c>
      <c r="AD599" s="225">
        <v>12.537247609710827</v>
      </c>
    </row>
    <row r="600" spans="1:30" x14ac:dyDescent="0.25">
      <c r="A600" s="93" t="s">
        <v>5766</v>
      </c>
      <c r="B600" s="184" t="s">
        <v>143</v>
      </c>
      <c r="C600" s="184">
        <v>0.78911735205616851</v>
      </c>
      <c r="D600" s="184">
        <v>5.8174523570712136E-2</v>
      </c>
      <c r="E600" s="184">
        <v>0.15270812437311937</v>
      </c>
      <c r="F600" s="183">
        <v>1</v>
      </c>
      <c r="G600" s="187">
        <v>3988</v>
      </c>
      <c r="H600" s="93"/>
      <c r="I600" s="184" t="s">
        <v>143</v>
      </c>
      <c r="J600" s="184" t="s">
        <v>143</v>
      </c>
      <c r="K600" s="184">
        <v>0.77600000000000002</v>
      </c>
      <c r="L600" s="184">
        <v>0.80100000000000005</v>
      </c>
      <c r="M600" s="184">
        <v>5.0999999999999997E-2</v>
      </c>
      <c r="N600" s="184">
        <v>6.6000000000000003E-2</v>
      </c>
      <c r="O600" s="184">
        <v>0.14199999999999999</v>
      </c>
      <c r="P600" s="184">
        <v>0.16400000000000001</v>
      </c>
      <c r="Q600" s="93"/>
      <c r="R600" s="225" t="s">
        <v>143</v>
      </c>
      <c r="S600" s="225">
        <v>156.07157673547226</v>
      </c>
      <c r="T600" s="225">
        <v>12.770300802819907</v>
      </c>
      <c r="U600" s="225">
        <v>29.91189642683516</v>
      </c>
      <c r="V600" s="225"/>
      <c r="W600" s="225" t="s">
        <v>143</v>
      </c>
      <c r="X600" s="225" t="s">
        <v>143</v>
      </c>
      <c r="Y600" s="225">
        <v>150.61862670645289</v>
      </c>
      <c r="Z600" s="225">
        <v>161.52452676449164</v>
      </c>
      <c r="AA600" s="225">
        <v>11.127014610755253</v>
      </c>
      <c r="AB600" s="225">
        <v>14.413586994884561</v>
      </c>
      <c r="AC600" s="225">
        <v>27.536197653745674</v>
      </c>
      <c r="AD600" s="225">
        <v>32.287595199924645</v>
      </c>
    </row>
    <row r="601" spans="1:30" x14ac:dyDescent="0.25">
      <c r="A601" s="93" t="s">
        <v>5767</v>
      </c>
      <c r="B601" s="184">
        <v>4.3709391612522151E-2</v>
      </c>
      <c r="C601" s="184">
        <v>0.56704075605434145</v>
      </c>
      <c r="D601" s="184">
        <v>0.251624335499114</v>
      </c>
      <c r="E601" s="184">
        <v>0.13762551683402244</v>
      </c>
      <c r="F601" s="183">
        <v>1</v>
      </c>
      <c r="G601" s="187">
        <v>1693</v>
      </c>
      <c r="H601" s="93"/>
      <c r="I601" s="184">
        <v>3.5000000000000003E-2</v>
      </c>
      <c r="J601" s="184">
        <v>5.5E-2</v>
      </c>
      <c r="K601" s="184">
        <v>0.54300000000000004</v>
      </c>
      <c r="L601" s="184">
        <v>0.59</v>
      </c>
      <c r="M601" s="184">
        <v>0.23200000000000001</v>
      </c>
      <c r="N601" s="184">
        <v>0.27300000000000002</v>
      </c>
      <c r="O601" s="184">
        <v>0.122</v>
      </c>
      <c r="P601" s="184">
        <v>0.155</v>
      </c>
      <c r="Q601" s="93"/>
      <c r="R601" s="225">
        <v>3.2186702569953147</v>
      </c>
      <c r="S601" s="225">
        <v>42.152455289148577</v>
      </c>
      <c r="T601" s="225">
        <v>18.394630262370015</v>
      </c>
      <c r="U601" s="225">
        <v>10.014533478024298</v>
      </c>
      <c r="V601" s="225"/>
      <c r="W601" s="225">
        <v>2.4853111351448067</v>
      </c>
      <c r="X601" s="225">
        <v>3.9520293788458227</v>
      </c>
      <c r="Y601" s="225">
        <v>39.485944585983702</v>
      </c>
      <c r="Z601" s="225">
        <v>44.818965992313451</v>
      </c>
      <c r="AA601" s="225">
        <v>16.647833675727661</v>
      </c>
      <c r="AB601" s="225">
        <v>20.141426849012369</v>
      </c>
      <c r="AC601" s="225">
        <v>8.7286286303341498</v>
      </c>
      <c r="AD601" s="225">
        <v>11.300438325714445</v>
      </c>
    </row>
    <row r="602" spans="1:30" x14ac:dyDescent="0.25">
      <c r="A602" s="93" t="s">
        <v>5768</v>
      </c>
      <c r="B602" s="184">
        <v>0.27711941659070194</v>
      </c>
      <c r="C602" s="184">
        <v>0.6271649954421149</v>
      </c>
      <c r="D602" s="184">
        <v>4.3755697356426621E-2</v>
      </c>
      <c r="E602" s="184">
        <v>5.1959890610756607E-2</v>
      </c>
      <c r="F602" s="183">
        <v>1</v>
      </c>
      <c r="G602" s="187">
        <v>2194</v>
      </c>
      <c r="H602" s="93"/>
      <c r="I602" s="184">
        <v>0.25900000000000001</v>
      </c>
      <c r="J602" s="184">
        <v>0.29599999999999999</v>
      </c>
      <c r="K602" s="184">
        <v>0.60699999999999998</v>
      </c>
      <c r="L602" s="184">
        <v>0.64700000000000002</v>
      </c>
      <c r="M602" s="184">
        <v>3.5999999999999997E-2</v>
      </c>
      <c r="N602" s="184">
        <v>5.2999999999999999E-2</v>
      </c>
      <c r="O602" s="184">
        <v>4.2999999999999997E-2</v>
      </c>
      <c r="P602" s="184">
        <v>6.2E-2</v>
      </c>
      <c r="Q602" s="93"/>
      <c r="R602" s="225">
        <v>50.460419947932735</v>
      </c>
      <c r="S602" s="225">
        <v>104.48173965549026</v>
      </c>
      <c r="T602" s="225">
        <v>7.1369317309354692</v>
      </c>
      <c r="U602" s="225">
        <v>8.6608180855033297</v>
      </c>
      <c r="V602" s="225"/>
      <c r="W602" s="225">
        <v>46.449397040876455</v>
      </c>
      <c r="X602" s="225">
        <v>54.471442854989014</v>
      </c>
      <c r="Y602" s="225">
        <v>98.961127344766382</v>
      </c>
      <c r="Z602" s="225">
        <v>110.00235196621414</v>
      </c>
      <c r="AA602" s="225">
        <v>5.7092480435627344</v>
      </c>
      <c r="AB602" s="225">
        <v>8.5646154183082039</v>
      </c>
      <c r="AC602" s="225">
        <v>7.0709446157311096</v>
      </c>
      <c r="AD602" s="225">
        <v>10.25069155527555</v>
      </c>
    </row>
    <row r="603" spans="1:30" x14ac:dyDescent="0.25">
      <c r="A603" s="93" t="s">
        <v>5769</v>
      </c>
      <c r="B603" s="184" t="s">
        <v>143</v>
      </c>
      <c r="C603" s="184">
        <v>0.45469255663430419</v>
      </c>
      <c r="D603" s="184">
        <v>0.38349514563106796</v>
      </c>
      <c r="E603" s="184">
        <v>0.16181229773462782</v>
      </c>
      <c r="F603" s="183">
        <v>0.99999999999999989</v>
      </c>
      <c r="G603" s="187">
        <v>2472</v>
      </c>
      <c r="H603" s="93"/>
      <c r="I603" s="184" t="s">
        <v>143</v>
      </c>
      <c r="J603" s="184" t="s">
        <v>143</v>
      </c>
      <c r="K603" s="184">
        <v>0.435</v>
      </c>
      <c r="L603" s="184">
        <v>0.47399999999999998</v>
      </c>
      <c r="M603" s="184">
        <v>0.36499999999999999</v>
      </c>
      <c r="N603" s="184">
        <v>0.40300000000000002</v>
      </c>
      <c r="O603" s="184">
        <v>0.14799999999999999</v>
      </c>
      <c r="P603" s="184">
        <v>0.17699999999999999</v>
      </c>
      <c r="Q603" s="93"/>
      <c r="R603" s="225" t="s">
        <v>143</v>
      </c>
      <c r="S603" s="225">
        <v>50.116762555960065</v>
      </c>
      <c r="T603" s="225">
        <v>42.074167069733903</v>
      </c>
      <c r="U603" s="225">
        <v>17.708383654528077</v>
      </c>
      <c r="V603" s="225"/>
      <c r="W603" s="225" t="s">
        <v>143</v>
      </c>
      <c r="X603" s="225" t="s">
        <v>143</v>
      </c>
      <c r="Y603" s="225">
        <v>47.186841462514593</v>
      </c>
      <c r="Z603" s="225">
        <v>53.046683649405537</v>
      </c>
      <c r="AA603" s="225">
        <v>39.395816447295886</v>
      </c>
      <c r="AB603" s="225">
        <v>44.752517692171921</v>
      </c>
      <c r="AC603" s="225">
        <v>15.972962056384326</v>
      </c>
      <c r="AD603" s="225">
        <v>19.443805252671829</v>
      </c>
    </row>
    <row r="604" spans="1:30" x14ac:dyDescent="0.25">
      <c r="A604" s="93" t="s">
        <v>5770</v>
      </c>
      <c r="B604" s="184" t="s">
        <v>143</v>
      </c>
      <c r="C604" s="184">
        <v>0.75919540229885063</v>
      </c>
      <c r="D604" s="184">
        <v>0.11091954022988505</v>
      </c>
      <c r="E604" s="184">
        <v>0.12988505747126436</v>
      </c>
      <c r="F604" s="183">
        <v>1</v>
      </c>
      <c r="G604" s="187">
        <v>1740</v>
      </c>
      <c r="H604" s="93"/>
      <c r="I604" s="184" t="s">
        <v>143</v>
      </c>
      <c r="J604" s="184" t="s">
        <v>143</v>
      </c>
      <c r="K604" s="184">
        <v>0.73899999999999999</v>
      </c>
      <c r="L604" s="184">
        <v>0.77900000000000003</v>
      </c>
      <c r="M604" s="184">
        <v>9.7000000000000003E-2</v>
      </c>
      <c r="N604" s="184">
        <v>0.127</v>
      </c>
      <c r="O604" s="184">
        <v>0.115</v>
      </c>
      <c r="P604" s="184">
        <v>0.14699999999999999</v>
      </c>
      <c r="Q604" s="93"/>
      <c r="R604" s="225" t="s">
        <v>143</v>
      </c>
      <c r="S604" s="225">
        <v>133.37984787723562</v>
      </c>
      <c r="T604" s="225">
        <v>21.341837603456643</v>
      </c>
      <c r="U604" s="225">
        <v>22.157996688258297</v>
      </c>
      <c r="V604" s="225"/>
      <c r="W604" s="225" t="s">
        <v>143</v>
      </c>
      <c r="X604" s="225" t="s">
        <v>143</v>
      </c>
      <c r="Y604" s="225">
        <v>126.18709929136755</v>
      </c>
      <c r="Z604" s="225">
        <v>140.57259646310368</v>
      </c>
      <c r="AA604" s="225">
        <v>18.330848195506427</v>
      </c>
      <c r="AB604" s="225">
        <v>24.352827011406859</v>
      </c>
      <c r="AC604" s="225">
        <v>19.269097779069973</v>
      </c>
      <c r="AD604" s="225">
        <v>25.046895597446621</v>
      </c>
    </row>
    <row r="605" spans="1:30" x14ac:dyDescent="0.25">
      <c r="A605" s="93" t="s">
        <v>5771</v>
      </c>
      <c r="B605" s="184">
        <v>9.1734197730956243E-2</v>
      </c>
      <c r="C605" s="184">
        <v>0.53452188006482981</v>
      </c>
      <c r="D605" s="184">
        <v>0.24764991896272284</v>
      </c>
      <c r="E605" s="184">
        <v>0.12609400324149109</v>
      </c>
      <c r="F605" s="183">
        <v>1</v>
      </c>
      <c r="G605" s="187">
        <v>3085</v>
      </c>
      <c r="H605" s="93"/>
      <c r="I605" s="184">
        <v>8.2000000000000003E-2</v>
      </c>
      <c r="J605" s="184">
        <v>0.10199999999999999</v>
      </c>
      <c r="K605" s="184">
        <v>0.51700000000000002</v>
      </c>
      <c r="L605" s="184">
        <v>0.55200000000000005</v>
      </c>
      <c r="M605" s="184">
        <v>0.23300000000000001</v>
      </c>
      <c r="N605" s="184">
        <v>0.26300000000000001</v>
      </c>
      <c r="O605" s="184">
        <v>0.115</v>
      </c>
      <c r="P605" s="184">
        <v>0.13800000000000001</v>
      </c>
      <c r="Q605" s="93"/>
      <c r="R605" s="225">
        <v>6.2189391719428233</v>
      </c>
      <c r="S605" s="225">
        <v>36.564329395133221</v>
      </c>
      <c r="T605" s="225">
        <v>16.776120280810225</v>
      </c>
      <c r="U605" s="225">
        <v>8.5167395763425482</v>
      </c>
      <c r="V605" s="225"/>
      <c r="W605" s="225">
        <v>5.4943711507241497</v>
      </c>
      <c r="X605" s="225">
        <v>6.9435071931614969</v>
      </c>
      <c r="Y605" s="225">
        <v>34.799497450332389</v>
      </c>
      <c r="Z605" s="225">
        <v>38.329161339934053</v>
      </c>
      <c r="AA605" s="225">
        <v>15.586520368978732</v>
      </c>
      <c r="AB605" s="225">
        <v>17.965720192641719</v>
      </c>
      <c r="AC605" s="225">
        <v>7.6703805342732343</v>
      </c>
      <c r="AD605" s="225">
        <v>9.363098618411863</v>
      </c>
    </row>
    <row r="606" spans="1:30" x14ac:dyDescent="0.25">
      <c r="A606" s="93" t="s">
        <v>5772</v>
      </c>
      <c r="B606" s="184">
        <v>0.31888317413666423</v>
      </c>
      <c r="C606" s="184">
        <v>0.57947587558168012</v>
      </c>
      <c r="D606" s="184">
        <v>4.3840313494979181E-2</v>
      </c>
      <c r="E606" s="184">
        <v>5.7800636786676463E-2</v>
      </c>
      <c r="F606" s="183">
        <v>1</v>
      </c>
      <c r="G606" s="187">
        <v>4083</v>
      </c>
      <c r="H606" s="93"/>
      <c r="I606" s="184">
        <v>0.30499999999999999</v>
      </c>
      <c r="J606" s="184">
        <v>0.33300000000000002</v>
      </c>
      <c r="K606" s="184">
        <v>0.56399999999999995</v>
      </c>
      <c r="L606" s="184">
        <v>0.59499999999999997</v>
      </c>
      <c r="M606" s="184">
        <v>3.7999999999999999E-2</v>
      </c>
      <c r="N606" s="184">
        <v>5.0999999999999997E-2</v>
      </c>
      <c r="O606" s="184">
        <v>5.0999999999999997E-2</v>
      </c>
      <c r="P606" s="184">
        <v>6.5000000000000002E-2</v>
      </c>
      <c r="Q606" s="93"/>
      <c r="R606" s="225">
        <v>54.721559537507673</v>
      </c>
      <c r="S606" s="225">
        <v>93.807404699595722</v>
      </c>
      <c r="T606" s="225">
        <v>6.8134730610856868</v>
      </c>
      <c r="U606" s="225">
        <v>9.2836942597993168</v>
      </c>
      <c r="V606" s="225"/>
      <c r="W606" s="225">
        <v>51.749147268053889</v>
      </c>
      <c r="X606" s="225">
        <v>57.693971806961457</v>
      </c>
      <c r="Y606" s="225">
        <v>90.02745672867519</v>
      </c>
      <c r="Z606" s="225">
        <v>97.587352670516253</v>
      </c>
      <c r="AA606" s="225">
        <v>5.8153178026881092</v>
      </c>
      <c r="AB606" s="225">
        <v>7.8116283194832645</v>
      </c>
      <c r="AC606" s="225">
        <v>8.0992328951483614</v>
      </c>
      <c r="AD606" s="225">
        <v>10.468155624450272</v>
      </c>
    </row>
    <row r="607" spans="1:30" x14ac:dyDescent="0.25">
      <c r="A607" s="93" t="s">
        <v>5773</v>
      </c>
      <c r="B607" s="184" t="s">
        <v>143</v>
      </c>
      <c r="C607" s="184">
        <v>0.50887918486171757</v>
      </c>
      <c r="D607" s="184">
        <v>0.36622998544395924</v>
      </c>
      <c r="E607" s="184">
        <v>0.12489082969432315</v>
      </c>
      <c r="F607" s="183">
        <v>1</v>
      </c>
      <c r="G607" s="187">
        <v>3435</v>
      </c>
      <c r="H607" s="93"/>
      <c r="I607" s="184" t="s">
        <v>143</v>
      </c>
      <c r="J607" s="184" t="s">
        <v>143</v>
      </c>
      <c r="K607" s="184">
        <v>0.49199999999999999</v>
      </c>
      <c r="L607" s="184">
        <v>0.52600000000000002</v>
      </c>
      <c r="M607" s="184">
        <v>0.35</v>
      </c>
      <c r="N607" s="184">
        <v>0.38200000000000001</v>
      </c>
      <c r="O607" s="184">
        <v>0.114</v>
      </c>
      <c r="P607" s="184">
        <v>0.13600000000000001</v>
      </c>
      <c r="Q607" s="93"/>
      <c r="R607" s="225" t="s">
        <v>143</v>
      </c>
      <c r="S607" s="225">
        <v>38.819153709261009</v>
      </c>
      <c r="T607" s="225">
        <v>27.974669315650104</v>
      </c>
      <c r="U607" s="225">
        <v>9.5153664126786257</v>
      </c>
      <c r="V607" s="225"/>
      <c r="W607" s="225" t="s">
        <v>143</v>
      </c>
      <c r="X607" s="225" t="s">
        <v>143</v>
      </c>
      <c r="Y607" s="225">
        <v>36.999321194025619</v>
      </c>
      <c r="Z607" s="225">
        <v>40.638986224496399</v>
      </c>
      <c r="AA607" s="225">
        <v>26.428771753516024</v>
      </c>
      <c r="AB607" s="225">
        <v>29.520566877784184</v>
      </c>
      <c r="AC607" s="225">
        <v>8.6149302224562572</v>
      </c>
      <c r="AD607" s="225">
        <v>10.415802602900994</v>
      </c>
    </row>
    <row r="608" spans="1:30" x14ac:dyDescent="0.25">
      <c r="A608" s="93" t="s">
        <v>5774</v>
      </c>
      <c r="B608" s="184" t="s">
        <v>143</v>
      </c>
      <c r="C608" s="184">
        <v>0.69291338582677164</v>
      </c>
      <c r="D608" s="184">
        <v>0.10859580052493438</v>
      </c>
      <c r="E608" s="184">
        <v>0.19849081364829396</v>
      </c>
      <c r="F608" s="183">
        <v>1</v>
      </c>
      <c r="G608" s="187">
        <v>3048</v>
      </c>
      <c r="H608" s="93"/>
      <c r="I608" s="184" t="s">
        <v>143</v>
      </c>
      <c r="J608" s="184" t="s">
        <v>143</v>
      </c>
      <c r="K608" s="184">
        <v>0.67600000000000005</v>
      </c>
      <c r="L608" s="184">
        <v>0.70899999999999996</v>
      </c>
      <c r="M608" s="184">
        <v>9.8000000000000004E-2</v>
      </c>
      <c r="N608" s="184">
        <v>0.12</v>
      </c>
      <c r="O608" s="184">
        <v>0.185</v>
      </c>
      <c r="P608" s="184">
        <v>0.21299999999999999</v>
      </c>
      <c r="Q608" s="93"/>
      <c r="R608" s="225" t="s">
        <v>143</v>
      </c>
      <c r="S608" s="225">
        <v>102.93324181675375</v>
      </c>
      <c r="T608" s="225">
        <v>18.335537310609357</v>
      </c>
      <c r="U608" s="225">
        <v>29.587595211144038</v>
      </c>
      <c r="V608" s="225"/>
      <c r="W608" s="225" t="s">
        <v>143</v>
      </c>
      <c r="X608" s="225" t="s">
        <v>143</v>
      </c>
      <c r="Y608" s="225">
        <v>98.543239340185281</v>
      </c>
      <c r="Z608" s="225">
        <v>107.32324429332222</v>
      </c>
      <c r="AA608" s="225">
        <v>16.360225248831149</v>
      </c>
      <c r="AB608" s="225">
        <v>20.310849372387565</v>
      </c>
      <c r="AC608" s="225">
        <v>27.229897876627383</v>
      </c>
      <c r="AD608" s="225">
        <v>31.945292545660692</v>
      </c>
    </row>
    <row r="609" spans="1:30" x14ac:dyDescent="0.25">
      <c r="A609" s="93" t="s">
        <v>5775</v>
      </c>
      <c r="B609" s="184">
        <v>6.4763231197771581E-2</v>
      </c>
      <c r="C609" s="184">
        <v>0.48920612813370473</v>
      </c>
      <c r="D609" s="184">
        <v>0.27994428969359331</v>
      </c>
      <c r="E609" s="184">
        <v>0.16608635097493035</v>
      </c>
      <c r="F609" s="183">
        <v>1</v>
      </c>
      <c r="G609" s="187">
        <v>2872</v>
      </c>
      <c r="H609" s="93"/>
      <c r="I609" s="184">
        <v>5.6000000000000001E-2</v>
      </c>
      <c r="J609" s="184">
        <v>7.3999999999999996E-2</v>
      </c>
      <c r="K609" s="184">
        <v>0.47099999999999997</v>
      </c>
      <c r="L609" s="184">
        <v>0.50700000000000001</v>
      </c>
      <c r="M609" s="184">
        <v>0.26400000000000001</v>
      </c>
      <c r="N609" s="184">
        <v>0.29699999999999999</v>
      </c>
      <c r="O609" s="184">
        <v>0.153</v>
      </c>
      <c r="P609" s="184">
        <v>0.18</v>
      </c>
      <c r="Q609" s="93"/>
      <c r="R609" s="225">
        <v>5.2502432115932871</v>
      </c>
      <c r="S609" s="225">
        <v>39.104786248238121</v>
      </c>
      <c r="T609" s="225">
        <v>22.671028917188671</v>
      </c>
      <c r="U609" s="225">
        <v>13.304461621114799</v>
      </c>
      <c r="V609" s="225"/>
      <c r="W609" s="225">
        <v>4.4957088518554986</v>
      </c>
      <c r="X609" s="225">
        <v>6.0047775713310756</v>
      </c>
      <c r="Y609" s="225">
        <v>37.060000424586846</v>
      </c>
      <c r="Z609" s="225">
        <v>41.149572071889395</v>
      </c>
      <c r="AA609" s="225">
        <v>21.103919653521903</v>
      </c>
      <c r="AB609" s="225">
        <v>24.23813818085544</v>
      </c>
      <c r="AC609" s="225">
        <v>12.11048949825892</v>
      </c>
      <c r="AD609" s="225">
        <v>14.498433743970677</v>
      </c>
    </row>
    <row r="610" spans="1:30" x14ac:dyDescent="0.25">
      <c r="A610" s="93" t="s">
        <v>5776</v>
      </c>
      <c r="B610" s="184">
        <v>0.26852418860992039</v>
      </c>
      <c r="C610" s="184">
        <v>0.6276791181873852</v>
      </c>
      <c r="D610" s="184">
        <v>4.8071034905082667E-2</v>
      </c>
      <c r="E610" s="184">
        <v>5.5725658297611759E-2</v>
      </c>
      <c r="F610" s="183">
        <v>1</v>
      </c>
      <c r="G610" s="187">
        <v>3266</v>
      </c>
      <c r="H610" s="93"/>
      <c r="I610" s="184">
        <v>0.254</v>
      </c>
      <c r="J610" s="184">
        <v>0.28399999999999997</v>
      </c>
      <c r="K610" s="184">
        <v>0.61099999999999999</v>
      </c>
      <c r="L610" s="184">
        <v>0.64400000000000002</v>
      </c>
      <c r="M610" s="184">
        <v>4.1000000000000002E-2</v>
      </c>
      <c r="N610" s="184">
        <v>5.6000000000000001E-2</v>
      </c>
      <c r="O610" s="184">
        <v>4.8000000000000001E-2</v>
      </c>
      <c r="P610" s="184">
        <v>6.4000000000000001E-2</v>
      </c>
      <c r="Q610" s="93"/>
      <c r="R610" s="225">
        <v>45.351533440896212</v>
      </c>
      <c r="S610" s="225">
        <v>100.16431608701153</v>
      </c>
      <c r="T610" s="225">
        <v>7.6510643278581139</v>
      </c>
      <c r="U610" s="225">
        <v>8.9056271509986544</v>
      </c>
      <c r="V610" s="225"/>
      <c r="W610" s="225">
        <v>42.349964997491384</v>
      </c>
      <c r="X610" s="225">
        <v>48.35310188430104</v>
      </c>
      <c r="Y610" s="225">
        <v>95.828287159788587</v>
      </c>
      <c r="Z610" s="225">
        <v>104.50034501423447</v>
      </c>
      <c r="AA610" s="225">
        <v>6.4542463657709117</v>
      </c>
      <c r="AB610" s="225">
        <v>8.847882289945316</v>
      </c>
      <c r="AC610" s="225">
        <v>7.6117743031358591</v>
      </c>
      <c r="AD610" s="225">
        <v>10.199479998861449</v>
      </c>
    </row>
    <row r="611" spans="1:30" x14ac:dyDescent="0.25">
      <c r="A611" s="93" t="s">
        <v>5777</v>
      </c>
      <c r="B611" s="184" t="s">
        <v>143</v>
      </c>
      <c r="C611" s="184">
        <v>0.49040933359699429</v>
      </c>
      <c r="D611" s="184">
        <v>0.31342693296420804</v>
      </c>
      <c r="E611" s="184">
        <v>0.1961637334387977</v>
      </c>
      <c r="F611" s="183">
        <v>1</v>
      </c>
      <c r="G611" s="187">
        <v>5057</v>
      </c>
      <c r="H611" s="93"/>
      <c r="I611" s="184" t="s">
        <v>143</v>
      </c>
      <c r="J611" s="184" t="s">
        <v>143</v>
      </c>
      <c r="K611" s="184">
        <v>0.47699999999999998</v>
      </c>
      <c r="L611" s="184">
        <v>0.504</v>
      </c>
      <c r="M611" s="184">
        <v>0.30099999999999999</v>
      </c>
      <c r="N611" s="184">
        <v>0.32600000000000001</v>
      </c>
      <c r="O611" s="184">
        <v>0.185</v>
      </c>
      <c r="P611" s="184">
        <v>0.20699999999999999</v>
      </c>
      <c r="Q611" s="93"/>
      <c r="R611" s="225" t="s">
        <v>143</v>
      </c>
      <c r="S611" s="225">
        <v>69.867467403543671</v>
      </c>
      <c r="T611" s="225">
        <v>44.945993870529293</v>
      </c>
      <c r="U611" s="225">
        <v>27.902655578357631</v>
      </c>
      <c r="V611" s="225"/>
      <c r="W611" s="225" t="s">
        <v>143</v>
      </c>
      <c r="X611" s="225" t="s">
        <v>143</v>
      </c>
      <c r="Y611" s="225">
        <v>67.117641289824078</v>
      </c>
      <c r="Z611" s="225">
        <v>72.617293517263263</v>
      </c>
      <c r="AA611" s="225">
        <v>42.733243478784949</v>
      </c>
      <c r="AB611" s="225">
        <v>47.158744262273636</v>
      </c>
      <c r="AC611" s="225">
        <v>26.166271585331575</v>
      </c>
      <c r="AD611" s="225">
        <v>29.639039571383687</v>
      </c>
    </row>
    <row r="612" spans="1:30" x14ac:dyDescent="0.25">
      <c r="A612" s="93" t="s">
        <v>5778</v>
      </c>
      <c r="B612" s="184" t="s">
        <v>143</v>
      </c>
      <c r="C612" s="184">
        <v>0.72794723825226715</v>
      </c>
      <c r="D612" s="184">
        <v>9.3157460840890355E-2</v>
      </c>
      <c r="E612" s="184">
        <v>0.17889530090684255</v>
      </c>
      <c r="F612" s="183">
        <v>1</v>
      </c>
      <c r="G612" s="187">
        <v>2426</v>
      </c>
      <c r="H612" s="93"/>
      <c r="I612" s="184" t="s">
        <v>143</v>
      </c>
      <c r="J612" s="184" t="s">
        <v>143</v>
      </c>
      <c r="K612" s="184">
        <v>0.71</v>
      </c>
      <c r="L612" s="184">
        <v>0.745</v>
      </c>
      <c r="M612" s="184">
        <v>8.2000000000000003E-2</v>
      </c>
      <c r="N612" s="184">
        <v>0.105</v>
      </c>
      <c r="O612" s="184">
        <v>0.16400000000000001</v>
      </c>
      <c r="P612" s="184">
        <v>0.19500000000000001</v>
      </c>
      <c r="Q612" s="93"/>
      <c r="R612" s="225" t="s">
        <v>143</v>
      </c>
      <c r="S612" s="225">
        <v>109.98494627912461</v>
      </c>
      <c r="T612" s="225">
        <v>16.807523581397007</v>
      </c>
      <c r="U612" s="225">
        <v>28.080028865810544</v>
      </c>
      <c r="V612" s="225"/>
      <c r="W612" s="225" t="s">
        <v>143</v>
      </c>
      <c r="X612" s="225" t="s">
        <v>143</v>
      </c>
      <c r="Y612" s="225">
        <v>104.85522263556815</v>
      </c>
      <c r="Z612" s="225">
        <v>115.11466992268107</v>
      </c>
      <c r="AA612" s="225">
        <v>14.616204698937535</v>
      </c>
      <c r="AB612" s="225">
        <v>18.998842463856477</v>
      </c>
      <c r="AC612" s="225">
        <v>25.438175209445411</v>
      </c>
      <c r="AD612" s="225">
        <v>30.721882522175676</v>
      </c>
    </row>
    <row r="613" spans="1:30" x14ac:dyDescent="0.25">
      <c r="A613" s="93" t="s">
        <v>5779</v>
      </c>
      <c r="B613" s="184">
        <v>8.2331174838112864E-2</v>
      </c>
      <c r="C613" s="184">
        <v>0.5272895467160037</v>
      </c>
      <c r="D613" s="184">
        <v>0.27844588344125809</v>
      </c>
      <c r="E613" s="184">
        <v>0.11193339500462535</v>
      </c>
      <c r="F613" s="183">
        <v>1</v>
      </c>
      <c r="G613" s="187">
        <v>3243</v>
      </c>
      <c r="H613" s="93"/>
      <c r="I613" s="184">
        <v>7.2999999999999995E-2</v>
      </c>
      <c r="J613" s="184">
        <v>9.1999999999999998E-2</v>
      </c>
      <c r="K613" s="184">
        <v>0.51</v>
      </c>
      <c r="L613" s="184">
        <v>0.54400000000000004</v>
      </c>
      <c r="M613" s="184">
        <v>0.26300000000000001</v>
      </c>
      <c r="N613" s="184">
        <v>0.29399999999999998</v>
      </c>
      <c r="O613" s="184">
        <v>0.10199999999999999</v>
      </c>
      <c r="P613" s="184">
        <v>0.123</v>
      </c>
      <c r="Q613" s="93"/>
      <c r="R613" s="225">
        <v>6.0495458155635546</v>
      </c>
      <c r="S613" s="225">
        <v>37.81565415463389</v>
      </c>
      <c r="T613" s="225">
        <v>19.518800326090748</v>
      </c>
      <c r="U613" s="225">
        <v>7.9993737357573025</v>
      </c>
      <c r="V613" s="225"/>
      <c r="W613" s="225">
        <v>5.3239024802471526</v>
      </c>
      <c r="X613" s="225">
        <v>6.7751891508799567</v>
      </c>
      <c r="Y613" s="225">
        <v>36.023276035158581</v>
      </c>
      <c r="Z613" s="225">
        <v>39.608032274109199</v>
      </c>
      <c r="AA613" s="225">
        <v>18.245692119864906</v>
      </c>
      <c r="AB613" s="225">
        <v>20.79190853231659</v>
      </c>
      <c r="AC613" s="225">
        <v>7.1764515961038216</v>
      </c>
      <c r="AD613" s="225">
        <v>8.8222958754107825</v>
      </c>
    </row>
    <row r="614" spans="1:30" x14ac:dyDescent="0.25">
      <c r="A614" s="93" t="s">
        <v>5780</v>
      </c>
      <c r="B614" s="184">
        <v>0.26755534396572245</v>
      </c>
      <c r="C614" s="184">
        <v>0.61175910497500596</v>
      </c>
      <c r="D614" s="184">
        <v>5.5462985003570581E-2</v>
      </c>
      <c r="E614" s="184">
        <v>6.5222566055701023E-2</v>
      </c>
      <c r="F614" s="183">
        <v>1</v>
      </c>
      <c r="G614" s="187">
        <v>4201</v>
      </c>
      <c r="H614" s="93"/>
      <c r="I614" s="184">
        <v>0.254</v>
      </c>
      <c r="J614" s="184">
        <v>0.28100000000000003</v>
      </c>
      <c r="K614" s="184">
        <v>0.59699999999999998</v>
      </c>
      <c r="L614" s="184">
        <v>0.626</v>
      </c>
      <c r="M614" s="184">
        <v>4.9000000000000002E-2</v>
      </c>
      <c r="N614" s="184">
        <v>6.3E-2</v>
      </c>
      <c r="O614" s="184">
        <v>5.8000000000000003E-2</v>
      </c>
      <c r="P614" s="184">
        <v>7.2999999999999995E-2</v>
      </c>
      <c r="Q614" s="93"/>
      <c r="R614" s="225">
        <v>48.993979706073866</v>
      </c>
      <c r="S614" s="225">
        <v>101.88470570257437</v>
      </c>
      <c r="T614" s="225">
        <v>8.7055789180411089</v>
      </c>
      <c r="U614" s="225">
        <v>10.86335011985966</v>
      </c>
      <c r="V614" s="225"/>
      <c r="W614" s="225">
        <v>46.12969862980961</v>
      </c>
      <c r="X614" s="225">
        <v>51.858260782338121</v>
      </c>
      <c r="Y614" s="225">
        <v>97.94559210792761</v>
      </c>
      <c r="Z614" s="225">
        <v>105.82381929722112</v>
      </c>
      <c r="AA614" s="225">
        <v>7.5877489005746614</v>
      </c>
      <c r="AB614" s="225">
        <v>9.8234089355075564</v>
      </c>
      <c r="AC614" s="225">
        <v>9.5770433161219639</v>
      </c>
      <c r="AD614" s="225">
        <v>12.149656923597357</v>
      </c>
    </row>
    <row r="615" spans="1:30" x14ac:dyDescent="0.25">
      <c r="A615" s="93" t="s">
        <v>5781</v>
      </c>
      <c r="B615" s="184" t="s">
        <v>143</v>
      </c>
      <c r="C615" s="184">
        <v>0.45710394916023606</v>
      </c>
      <c r="D615" s="184">
        <v>0.41602360417612344</v>
      </c>
      <c r="E615" s="184">
        <v>0.1268724466636405</v>
      </c>
      <c r="F615" s="183">
        <v>1</v>
      </c>
      <c r="G615" s="187">
        <v>4406</v>
      </c>
      <c r="H615" s="93"/>
      <c r="I615" s="184" t="s">
        <v>143</v>
      </c>
      <c r="J615" s="184" t="s">
        <v>143</v>
      </c>
      <c r="K615" s="184">
        <v>0.442</v>
      </c>
      <c r="L615" s="184">
        <v>0.47199999999999998</v>
      </c>
      <c r="M615" s="184">
        <v>0.40200000000000002</v>
      </c>
      <c r="N615" s="184">
        <v>0.43099999999999999</v>
      </c>
      <c r="O615" s="184">
        <v>0.11700000000000001</v>
      </c>
      <c r="P615" s="184">
        <v>0.13700000000000001</v>
      </c>
      <c r="Q615" s="93"/>
      <c r="R615" s="225" t="s">
        <v>143</v>
      </c>
      <c r="S615" s="225">
        <v>44.925704980306527</v>
      </c>
      <c r="T615" s="225">
        <v>40.403872122234368</v>
      </c>
      <c r="U615" s="225">
        <v>12.502983143890663</v>
      </c>
      <c r="V615" s="225"/>
      <c r="W615" s="225" t="s">
        <v>143</v>
      </c>
      <c r="X615" s="225" t="s">
        <v>143</v>
      </c>
      <c r="Y615" s="225">
        <v>42.963604522570606</v>
      </c>
      <c r="Z615" s="225">
        <v>46.887805438042449</v>
      </c>
      <c r="AA615" s="225">
        <v>38.55418690030119</v>
      </c>
      <c r="AB615" s="225">
        <v>42.253557344167547</v>
      </c>
      <c r="AC615" s="225">
        <v>11.466496254373997</v>
      </c>
      <c r="AD615" s="225">
        <v>13.53947003340733</v>
      </c>
    </row>
    <row r="616" spans="1:30" x14ac:dyDescent="0.25">
      <c r="A616" s="93" t="s">
        <v>5782</v>
      </c>
      <c r="B616" s="184" t="s">
        <v>143</v>
      </c>
      <c r="C616" s="184">
        <v>0.72850372376438732</v>
      </c>
      <c r="D616" s="184">
        <v>0.12593094109681788</v>
      </c>
      <c r="E616" s="184">
        <v>0.14556533513879485</v>
      </c>
      <c r="F616" s="183">
        <v>1</v>
      </c>
      <c r="G616" s="187">
        <v>2954</v>
      </c>
      <c r="H616" s="93"/>
      <c r="I616" s="184" t="s">
        <v>143</v>
      </c>
      <c r="J616" s="184" t="s">
        <v>143</v>
      </c>
      <c r="K616" s="184">
        <v>0.71199999999999997</v>
      </c>
      <c r="L616" s="184">
        <v>0.74399999999999999</v>
      </c>
      <c r="M616" s="184">
        <v>0.114</v>
      </c>
      <c r="N616" s="184">
        <v>0.13800000000000001</v>
      </c>
      <c r="O616" s="184">
        <v>0.13300000000000001</v>
      </c>
      <c r="P616" s="184">
        <v>0.159</v>
      </c>
      <c r="Q616" s="93"/>
      <c r="R616" s="225" t="s">
        <v>143</v>
      </c>
      <c r="S616" s="225">
        <v>106.44031578475149</v>
      </c>
      <c r="T616" s="225">
        <v>20.264216282309906</v>
      </c>
      <c r="U616" s="225">
        <v>21.560105214707534</v>
      </c>
      <c r="V616" s="225"/>
      <c r="W616" s="225" t="s">
        <v>143</v>
      </c>
      <c r="X616" s="225" t="s">
        <v>143</v>
      </c>
      <c r="Y616" s="225">
        <v>101.94312727688315</v>
      </c>
      <c r="Z616" s="225">
        <v>110.93750429261983</v>
      </c>
      <c r="AA616" s="225">
        <v>18.204940967510044</v>
      </c>
      <c r="AB616" s="225">
        <v>22.323491597109768</v>
      </c>
      <c r="AC616" s="225">
        <v>19.522252841641343</v>
      </c>
      <c r="AD616" s="225">
        <v>23.597957587773724</v>
      </c>
    </row>
    <row r="617" spans="1:30" x14ac:dyDescent="0.25">
      <c r="A617" s="93" t="s">
        <v>5783</v>
      </c>
      <c r="B617" s="184">
        <v>6.8834459459459457E-2</v>
      </c>
      <c r="C617" s="184">
        <v>0.49577702702702703</v>
      </c>
      <c r="D617" s="184">
        <v>0.22677364864864866</v>
      </c>
      <c r="E617" s="184">
        <v>0.20861486486486486</v>
      </c>
      <c r="F617" s="183">
        <v>1</v>
      </c>
      <c r="G617" s="187">
        <v>2368</v>
      </c>
      <c r="H617" s="93"/>
      <c r="I617" s="184">
        <v>5.8999999999999997E-2</v>
      </c>
      <c r="J617" s="184">
        <v>0.08</v>
      </c>
      <c r="K617" s="184">
        <v>0.47599999999999998</v>
      </c>
      <c r="L617" s="184">
        <v>0.51600000000000001</v>
      </c>
      <c r="M617" s="184">
        <v>0.21</v>
      </c>
      <c r="N617" s="184">
        <v>0.24399999999999999</v>
      </c>
      <c r="O617" s="184">
        <v>0.193</v>
      </c>
      <c r="P617" s="184">
        <v>0.22500000000000001</v>
      </c>
      <c r="Q617" s="93"/>
      <c r="R617" s="225">
        <v>4.9202406191631392</v>
      </c>
      <c r="S617" s="225">
        <v>34.930049730750639</v>
      </c>
      <c r="T617" s="225">
        <v>15.596890036126677</v>
      </c>
      <c r="U617" s="225">
        <v>14.620827385020046</v>
      </c>
      <c r="V617" s="225"/>
      <c r="W617" s="225">
        <v>4.1648899624058489</v>
      </c>
      <c r="X617" s="225">
        <v>5.6755912759204294</v>
      </c>
      <c r="Y617" s="225">
        <v>32.93193129505962</v>
      </c>
      <c r="Z617" s="225">
        <v>36.928168166441658</v>
      </c>
      <c r="AA617" s="225">
        <v>14.277701286945149</v>
      </c>
      <c r="AB617" s="225">
        <v>16.916078785308205</v>
      </c>
      <c r="AC617" s="225">
        <v>13.331496022910216</v>
      </c>
      <c r="AD617" s="225">
        <v>15.910158747129877</v>
      </c>
    </row>
    <row r="618" spans="1:30" x14ac:dyDescent="0.25">
      <c r="A618" s="93" t="s">
        <v>5784</v>
      </c>
      <c r="B618" s="184">
        <v>0.26257348138471587</v>
      </c>
      <c r="C618" s="184">
        <v>0.62410189418680606</v>
      </c>
      <c r="D618" s="184">
        <v>3.8863487916394511E-2</v>
      </c>
      <c r="E618" s="184">
        <v>7.4461136512083609E-2</v>
      </c>
      <c r="F618" s="183">
        <v>1</v>
      </c>
      <c r="G618" s="187">
        <v>3062</v>
      </c>
      <c r="H618" s="93"/>
      <c r="I618" s="184">
        <v>0.247</v>
      </c>
      <c r="J618" s="184">
        <v>0.27800000000000002</v>
      </c>
      <c r="K618" s="184">
        <v>0.60699999999999998</v>
      </c>
      <c r="L618" s="184">
        <v>0.64100000000000001</v>
      </c>
      <c r="M618" s="184">
        <v>3.3000000000000002E-2</v>
      </c>
      <c r="N618" s="184">
        <v>4.5999999999999999E-2</v>
      </c>
      <c r="O618" s="184">
        <v>6.6000000000000003E-2</v>
      </c>
      <c r="P618" s="184">
        <v>8.4000000000000005E-2</v>
      </c>
      <c r="Q618" s="93"/>
      <c r="R618" s="225">
        <v>46.906224852583101</v>
      </c>
      <c r="S618" s="225">
        <v>102.41030915973856</v>
      </c>
      <c r="T618" s="225">
        <v>5.9656572298114154</v>
      </c>
      <c r="U618" s="225">
        <v>12.539911510299419</v>
      </c>
      <c r="V618" s="225"/>
      <c r="W618" s="225">
        <v>43.663885047070885</v>
      </c>
      <c r="X618" s="225">
        <v>50.148564658095317</v>
      </c>
      <c r="Y618" s="225">
        <v>97.818652513558561</v>
      </c>
      <c r="Z618" s="225">
        <v>107.00196580591856</v>
      </c>
      <c r="AA618" s="225">
        <v>4.8937902626061085</v>
      </c>
      <c r="AB618" s="225">
        <v>7.0375241970167224</v>
      </c>
      <c r="AC618" s="225">
        <v>10.91217869238727</v>
      </c>
      <c r="AD618" s="225">
        <v>14.167644328211567</v>
      </c>
    </row>
    <row r="619" spans="1:30" x14ac:dyDescent="0.25">
      <c r="A619" s="93" t="s">
        <v>5785</v>
      </c>
      <c r="B619" s="184" t="s">
        <v>143</v>
      </c>
      <c r="C619" s="184">
        <v>0.41854150504266874</v>
      </c>
      <c r="D619" s="184">
        <v>0.35104732350659423</v>
      </c>
      <c r="E619" s="184">
        <v>0.230411171450737</v>
      </c>
      <c r="F619" s="183">
        <v>0.99999999999999989</v>
      </c>
      <c r="G619" s="187">
        <v>2578</v>
      </c>
      <c r="H619" s="93"/>
      <c r="I619" s="184" t="s">
        <v>143</v>
      </c>
      <c r="J619" s="184" t="s">
        <v>143</v>
      </c>
      <c r="K619" s="184">
        <v>0.4</v>
      </c>
      <c r="L619" s="184">
        <v>0.438</v>
      </c>
      <c r="M619" s="184">
        <v>0.33300000000000002</v>
      </c>
      <c r="N619" s="184">
        <v>0.37</v>
      </c>
      <c r="O619" s="184">
        <v>0.215</v>
      </c>
      <c r="P619" s="184">
        <v>0.247</v>
      </c>
      <c r="Q619" s="93"/>
      <c r="R619" s="225" t="s">
        <v>143</v>
      </c>
      <c r="S619" s="225">
        <v>32.596687379368099</v>
      </c>
      <c r="T619" s="225">
        <v>26.803936832584736</v>
      </c>
      <c r="U619" s="225">
        <v>17.978200135563359</v>
      </c>
      <c r="V619" s="225"/>
      <c r="W619" s="225" t="s">
        <v>143</v>
      </c>
      <c r="X619" s="225" t="s">
        <v>143</v>
      </c>
      <c r="Y619" s="225">
        <v>30.651690914163673</v>
      </c>
      <c r="Z619" s="225">
        <v>34.541683844572525</v>
      </c>
      <c r="AA619" s="225">
        <v>25.057590535994109</v>
      </c>
      <c r="AB619" s="225">
        <v>28.550283129175362</v>
      </c>
      <c r="AC619" s="225">
        <v>16.532397341819951</v>
      </c>
      <c r="AD619" s="225">
        <v>19.424002929306766</v>
      </c>
    </row>
    <row r="620" spans="1:30" x14ac:dyDescent="0.25">
      <c r="A620" s="93" t="s">
        <v>5786</v>
      </c>
      <c r="B620" s="184" t="s">
        <v>143</v>
      </c>
      <c r="C620" s="184">
        <v>0.68320926385442515</v>
      </c>
      <c r="D620" s="184">
        <v>6.9478908188585611E-2</v>
      </c>
      <c r="E620" s="184">
        <v>0.24731182795698925</v>
      </c>
      <c r="F620" s="183">
        <v>1</v>
      </c>
      <c r="G620" s="187">
        <v>2418</v>
      </c>
      <c r="H620" s="93"/>
      <c r="I620" s="184" t="s">
        <v>143</v>
      </c>
      <c r="J620" s="184" t="s">
        <v>143</v>
      </c>
      <c r="K620" s="184">
        <v>0.66400000000000003</v>
      </c>
      <c r="L620" s="184">
        <v>0.70099999999999996</v>
      </c>
      <c r="M620" s="184">
        <v>0.06</v>
      </c>
      <c r="N620" s="184">
        <v>0.08</v>
      </c>
      <c r="O620" s="184">
        <v>0.23100000000000001</v>
      </c>
      <c r="P620" s="184">
        <v>0.26500000000000001</v>
      </c>
      <c r="Q620" s="93"/>
      <c r="R620" s="225" t="s">
        <v>143</v>
      </c>
      <c r="S620" s="225">
        <v>108.26301779475632</v>
      </c>
      <c r="T620" s="225">
        <v>11.90049451410626</v>
      </c>
      <c r="U620" s="225">
        <v>39.706375267358766</v>
      </c>
      <c r="V620" s="225"/>
      <c r="W620" s="225" t="s">
        <v>143</v>
      </c>
      <c r="X620" s="225" t="s">
        <v>143</v>
      </c>
      <c r="Y620" s="225">
        <v>103.04228845382858</v>
      </c>
      <c r="Z620" s="225">
        <v>113.48374713568407</v>
      </c>
      <c r="AA620" s="225">
        <v>10.100934067768808</v>
      </c>
      <c r="AB620" s="225">
        <v>13.700054960443712</v>
      </c>
      <c r="AC620" s="225">
        <v>36.523894980664359</v>
      </c>
      <c r="AD620" s="225">
        <v>42.888855554053173</v>
      </c>
    </row>
    <row r="621" spans="1:30" x14ac:dyDescent="0.25">
      <c r="A621" s="93" t="s">
        <v>5787</v>
      </c>
      <c r="B621" s="184">
        <v>9.5410628019323665E-2</v>
      </c>
      <c r="C621" s="184">
        <v>0.52053140096618356</v>
      </c>
      <c r="D621" s="184">
        <v>0.25362318840579712</v>
      </c>
      <c r="E621" s="184">
        <v>0.13043478260869565</v>
      </c>
      <c r="F621" s="183">
        <v>1</v>
      </c>
      <c r="G621" s="187">
        <v>828</v>
      </c>
      <c r="H621" s="93"/>
      <c r="I621" s="184">
        <v>7.6999999999999999E-2</v>
      </c>
      <c r="J621" s="184">
        <v>0.11700000000000001</v>
      </c>
      <c r="K621" s="184">
        <v>0.48599999999999999</v>
      </c>
      <c r="L621" s="184">
        <v>0.55400000000000005</v>
      </c>
      <c r="M621" s="184">
        <v>0.22500000000000001</v>
      </c>
      <c r="N621" s="184">
        <v>0.28399999999999997</v>
      </c>
      <c r="O621" s="184">
        <v>0.109</v>
      </c>
      <c r="P621" s="184">
        <v>0.155</v>
      </c>
      <c r="Q621" s="93"/>
      <c r="R621" s="225">
        <v>6.8694250667145873</v>
      </c>
      <c r="S621" s="225">
        <v>38.297539115679704</v>
      </c>
      <c r="T621" s="225">
        <v>19.01513867255381</v>
      </c>
      <c r="U621" s="225">
        <v>9.4490320985757741</v>
      </c>
      <c r="V621" s="225"/>
      <c r="W621" s="225">
        <v>5.3545984890543963</v>
      </c>
      <c r="X621" s="225">
        <v>8.3842516443747783</v>
      </c>
      <c r="Y621" s="225">
        <v>34.681873121279075</v>
      </c>
      <c r="Z621" s="225">
        <v>41.913205110080334</v>
      </c>
      <c r="AA621" s="225">
        <v>16.443286980960348</v>
      </c>
      <c r="AB621" s="225">
        <v>21.586990364147272</v>
      </c>
      <c r="AC621" s="225">
        <v>7.6669343648490225</v>
      </c>
      <c r="AD621" s="225">
        <v>11.231129832302525</v>
      </c>
    </row>
    <row r="622" spans="1:30" x14ac:dyDescent="0.25">
      <c r="A622" s="93" t="s">
        <v>5788</v>
      </c>
      <c r="B622" s="184">
        <v>0.24538745387453875</v>
      </c>
      <c r="C622" s="184">
        <v>0.62822878228782286</v>
      </c>
      <c r="D622" s="184">
        <v>3.8745387453874541E-2</v>
      </c>
      <c r="E622" s="184">
        <v>8.7638376383763844E-2</v>
      </c>
      <c r="F622" s="183">
        <v>1</v>
      </c>
      <c r="G622" s="187">
        <v>1084</v>
      </c>
      <c r="H622" s="93"/>
      <c r="I622" s="184">
        <v>0.221</v>
      </c>
      <c r="J622" s="184">
        <v>0.27200000000000002</v>
      </c>
      <c r="K622" s="184">
        <v>0.59899999999999998</v>
      </c>
      <c r="L622" s="184">
        <v>0.65600000000000003</v>
      </c>
      <c r="M622" s="184">
        <v>2.9000000000000001E-2</v>
      </c>
      <c r="N622" s="184">
        <v>5.1999999999999998E-2</v>
      </c>
      <c r="O622" s="184">
        <v>7.1999999999999995E-2</v>
      </c>
      <c r="P622" s="184">
        <v>0.106</v>
      </c>
      <c r="Q622" s="93"/>
      <c r="R622" s="225">
        <v>42.038189060521717</v>
      </c>
      <c r="S622" s="225">
        <v>100.50742038845939</v>
      </c>
      <c r="T622" s="225">
        <v>6.2764442210229046</v>
      </c>
      <c r="U622" s="225">
        <v>13.699764479579475</v>
      </c>
      <c r="V622" s="225"/>
      <c r="W622" s="225">
        <v>36.986236635674089</v>
      </c>
      <c r="X622" s="225">
        <v>47.090141485369344</v>
      </c>
      <c r="Y622" s="225">
        <v>92.958573061706005</v>
      </c>
      <c r="Z622" s="225">
        <v>108.05626771521278</v>
      </c>
      <c r="AA622" s="225">
        <v>4.3782305374809738</v>
      </c>
      <c r="AB622" s="225">
        <v>8.1746579045648353</v>
      </c>
      <c r="AC622" s="225">
        <v>10.944854769775594</v>
      </c>
      <c r="AD622" s="225">
        <v>16.454674189383354</v>
      </c>
    </row>
    <row r="623" spans="1:30" x14ac:dyDescent="0.25">
      <c r="A623" s="93" t="s">
        <v>5789</v>
      </c>
      <c r="B623" s="184" t="s">
        <v>143</v>
      </c>
      <c r="C623" s="184">
        <v>0.52279957582184522</v>
      </c>
      <c r="D623" s="184">
        <v>0.37539766702014848</v>
      </c>
      <c r="E623" s="184">
        <v>0.10180275715800637</v>
      </c>
      <c r="F623" s="183">
        <v>1.0000000000000002</v>
      </c>
      <c r="G623" s="187">
        <v>943</v>
      </c>
      <c r="H623" s="93"/>
      <c r="I623" s="184" t="s">
        <v>143</v>
      </c>
      <c r="J623" s="184" t="s">
        <v>143</v>
      </c>
      <c r="K623" s="184">
        <v>0.49099999999999999</v>
      </c>
      <c r="L623" s="184">
        <v>0.55500000000000005</v>
      </c>
      <c r="M623" s="184">
        <v>0.34499999999999997</v>
      </c>
      <c r="N623" s="184">
        <v>0.40699999999999997</v>
      </c>
      <c r="O623" s="184">
        <v>8.4000000000000005E-2</v>
      </c>
      <c r="P623" s="184">
        <v>0.123</v>
      </c>
      <c r="Q623" s="93"/>
      <c r="R623" s="225" t="s">
        <v>143</v>
      </c>
      <c r="S623" s="225">
        <v>43.918112514166516</v>
      </c>
      <c r="T623" s="225">
        <v>32.007910543548306</v>
      </c>
      <c r="U623" s="225">
        <v>8.6165184867031712</v>
      </c>
      <c r="V623" s="225"/>
      <c r="W623" s="225" t="s">
        <v>143</v>
      </c>
      <c r="X623" s="225" t="s">
        <v>143</v>
      </c>
      <c r="Y623" s="225">
        <v>40.041286788116693</v>
      </c>
      <c r="Z623" s="225">
        <v>47.794938240216339</v>
      </c>
      <c r="AA623" s="225">
        <v>28.673556090226604</v>
      </c>
      <c r="AB623" s="225">
        <v>35.342264996870007</v>
      </c>
      <c r="AC623" s="225">
        <v>6.8928558051492193</v>
      </c>
      <c r="AD623" s="225">
        <v>10.340181168257123</v>
      </c>
    </row>
    <row r="624" spans="1:30" x14ac:dyDescent="0.25">
      <c r="A624" s="93" t="s">
        <v>5790</v>
      </c>
      <c r="B624" s="184" t="s">
        <v>143</v>
      </c>
      <c r="C624" s="184">
        <v>0.70661157024793386</v>
      </c>
      <c r="D624" s="184">
        <v>0.10055096418732783</v>
      </c>
      <c r="E624" s="184">
        <v>0.1928374655647383</v>
      </c>
      <c r="F624" s="183">
        <v>1</v>
      </c>
      <c r="G624" s="187">
        <v>726</v>
      </c>
      <c r="H624" s="93"/>
      <c r="I624" s="184" t="s">
        <v>143</v>
      </c>
      <c r="J624" s="184" t="s">
        <v>143</v>
      </c>
      <c r="K624" s="184">
        <v>0.67200000000000004</v>
      </c>
      <c r="L624" s="184">
        <v>0.73899999999999999</v>
      </c>
      <c r="M624" s="184">
        <v>8.1000000000000003E-2</v>
      </c>
      <c r="N624" s="184">
        <v>0.125</v>
      </c>
      <c r="O624" s="184">
        <v>0.16600000000000001</v>
      </c>
      <c r="P624" s="184">
        <v>0.223</v>
      </c>
      <c r="Q624" s="93"/>
      <c r="R624" s="225" t="s">
        <v>143</v>
      </c>
      <c r="S624" s="225">
        <v>101.42776492370555</v>
      </c>
      <c r="T624" s="225">
        <v>16.146138176520658</v>
      </c>
      <c r="U624" s="225">
        <v>28.797475596517344</v>
      </c>
      <c r="V624" s="225"/>
      <c r="W624" s="225" t="s">
        <v>143</v>
      </c>
      <c r="X624" s="225" t="s">
        <v>143</v>
      </c>
      <c r="Y624" s="225">
        <v>92.650600296018212</v>
      </c>
      <c r="Z624" s="225">
        <v>110.20492955139289</v>
      </c>
      <c r="AA624" s="225">
        <v>12.442203607984911</v>
      </c>
      <c r="AB624" s="225">
        <v>19.850072745056405</v>
      </c>
      <c r="AC624" s="225">
        <v>24.027167027453242</v>
      </c>
      <c r="AD624" s="225">
        <v>33.567784165581443</v>
      </c>
    </row>
    <row r="625" spans="1:30" x14ac:dyDescent="0.25">
      <c r="A625" s="93" t="s">
        <v>5791</v>
      </c>
      <c r="B625" s="184">
        <v>6.7934782608695649E-2</v>
      </c>
      <c r="C625" s="184">
        <v>0.51426630434782605</v>
      </c>
      <c r="D625" s="184">
        <v>0.27853260869565216</v>
      </c>
      <c r="E625" s="184">
        <v>0.13926630434782608</v>
      </c>
      <c r="F625" s="183">
        <v>0.99999999999999989</v>
      </c>
      <c r="G625" s="187">
        <v>1472</v>
      </c>
      <c r="H625" s="93"/>
      <c r="I625" s="184">
        <v>5.6000000000000001E-2</v>
      </c>
      <c r="J625" s="184">
        <v>8.2000000000000003E-2</v>
      </c>
      <c r="K625" s="184">
        <v>0.48899999999999999</v>
      </c>
      <c r="L625" s="184">
        <v>0.54</v>
      </c>
      <c r="M625" s="184">
        <v>0.25600000000000001</v>
      </c>
      <c r="N625" s="184">
        <v>0.30199999999999999</v>
      </c>
      <c r="O625" s="184">
        <v>0.123</v>
      </c>
      <c r="P625" s="184">
        <v>0.158</v>
      </c>
      <c r="Q625" s="93"/>
      <c r="R625" s="225">
        <v>4.7385375314518292</v>
      </c>
      <c r="S625" s="225">
        <v>37.622240533798049</v>
      </c>
      <c r="T625" s="225">
        <v>20.505975263086899</v>
      </c>
      <c r="U625" s="225">
        <v>9.7970116266521057</v>
      </c>
      <c r="V625" s="225"/>
      <c r="W625" s="225">
        <v>3.8097841752872705</v>
      </c>
      <c r="X625" s="225">
        <v>5.6672908876163879</v>
      </c>
      <c r="Y625" s="225">
        <v>34.942129496187469</v>
      </c>
      <c r="Z625" s="225">
        <v>40.302351571408629</v>
      </c>
      <c r="AA625" s="225">
        <v>18.521048112886401</v>
      </c>
      <c r="AB625" s="225">
        <v>22.490902413287397</v>
      </c>
      <c r="AC625" s="225">
        <v>8.4558757999522225</v>
      </c>
      <c r="AD625" s="225">
        <v>11.138147453351989</v>
      </c>
    </row>
    <row r="626" spans="1:30" x14ac:dyDescent="0.25">
      <c r="A626" s="93" t="s">
        <v>5792</v>
      </c>
      <c r="B626" s="184">
        <v>0.30108639420589756</v>
      </c>
      <c r="C626" s="184">
        <v>0.58820486290739782</v>
      </c>
      <c r="D626" s="184">
        <v>4.1386445938954991E-2</v>
      </c>
      <c r="E626" s="184">
        <v>6.9322296947749606E-2</v>
      </c>
      <c r="F626" s="183">
        <v>1</v>
      </c>
      <c r="G626" s="187">
        <v>1933</v>
      </c>
      <c r="H626" s="93"/>
      <c r="I626" s="184">
        <v>0.28100000000000003</v>
      </c>
      <c r="J626" s="184">
        <v>0.32200000000000001</v>
      </c>
      <c r="K626" s="184">
        <v>0.56599999999999995</v>
      </c>
      <c r="L626" s="184">
        <v>0.61</v>
      </c>
      <c r="M626" s="184">
        <v>3.3000000000000002E-2</v>
      </c>
      <c r="N626" s="184">
        <v>5.0999999999999997E-2</v>
      </c>
      <c r="O626" s="184">
        <v>5.8999999999999997E-2</v>
      </c>
      <c r="P626" s="184">
        <v>8.2000000000000003E-2</v>
      </c>
      <c r="Q626" s="93"/>
      <c r="R626" s="225">
        <v>50.36992702520746</v>
      </c>
      <c r="S626" s="225">
        <v>96.280207454836457</v>
      </c>
      <c r="T626" s="225">
        <v>6.9905484761267864</v>
      </c>
      <c r="U626" s="225">
        <v>11.266994863363916</v>
      </c>
      <c r="V626" s="225"/>
      <c r="W626" s="225">
        <v>46.277641752659655</v>
      </c>
      <c r="X626" s="225">
        <v>54.462212297755265</v>
      </c>
      <c r="Y626" s="225">
        <v>90.68375451204858</v>
      </c>
      <c r="Z626" s="225">
        <v>101.87666039762433</v>
      </c>
      <c r="AA626" s="225">
        <v>5.4586770000493345</v>
      </c>
      <c r="AB626" s="225">
        <v>8.5224199522042383</v>
      </c>
      <c r="AC626" s="225">
        <v>9.3592874450890147</v>
      </c>
      <c r="AD626" s="225">
        <v>13.174702281638817</v>
      </c>
    </row>
    <row r="627" spans="1:30" x14ac:dyDescent="0.25">
      <c r="A627" s="93" t="s">
        <v>5793</v>
      </c>
      <c r="B627" s="184" t="s">
        <v>143</v>
      </c>
      <c r="C627" s="184">
        <v>0.42752293577981654</v>
      </c>
      <c r="D627" s="184">
        <v>0.38960244648318043</v>
      </c>
      <c r="E627" s="184">
        <v>0.18287461773700306</v>
      </c>
      <c r="F627" s="183">
        <v>1</v>
      </c>
      <c r="G627" s="187">
        <v>1635</v>
      </c>
      <c r="H627" s="93"/>
      <c r="I627" s="184" t="s">
        <v>143</v>
      </c>
      <c r="J627" s="184" t="s">
        <v>143</v>
      </c>
      <c r="K627" s="184">
        <v>0.40400000000000003</v>
      </c>
      <c r="L627" s="184">
        <v>0.45200000000000001</v>
      </c>
      <c r="M627" s="184">
        <v>0.36599999999999999</v>
      </c>
      <c r="N627" s="184">
        <v>0.41299999999999998</v>
      </c>
      <c r="O627" s="184">
        <v>0.16500000000000001</v>
      </c>
      <c r="P627" s="184">
        <v>0.20200000000000001</v>
      </c>
      <c r="Q627" s="93"/>
      <c r="R627" s="225" t="s">
        <v>143</v>
      </c>
      <c r="S627" s="225">
        <v>34.477084066221664</v>
      </c>
      <c r="T627" s="225">
        <v>32.268726234419084</v>
      </c>
      <c r="U627" s="225">
        <v>14.492642042283592</v>
      </c>
      <c r="V627" s="225"/>
      <c r="W627" s="225" t="s">
        <v>143</v>
      </c>
      <c r="X627" s="225" t="s">
        <v>143</v>
      </c>
      <c r="Y627" s="225">
        <v>31.921159623060511</v>
      </c>
      <c r="Z627" s="225">
        <v>37.033008509382817</v>
      </c>
      <c r="AA627" s="225">
        <v>29.762800606035221</v>
      </c>
      <c r="AB627" s="225">
        <v>34.774651862802948</v>
      </c>
      <c r="AC627" s="225">
        <v>12.849905028131507</v>
      </c>
      <c r="AD627" s="225">
        <v>16.135379056435674</v>
      </c>
    </row>
    <row r="628" spans="1:30" x14ac:dyDescent="0.25">
      <c r="A628" s="93" t="s">
        <v>5794</v>
      </c>
      <c r="B628" s="184" t="s">
        <v>143</v>
      </c>
      <c r="C628" s="184">
        <v>0.66016362492133418</v>
      </c>
      <c r="D628" s="184">
        <v>9.1252359974826933E-2</v>
      </c>
      <c r="E628" s="184">
        <v>0.2485840151038389</v>
      </c>
      <c r="F628" s="183">
        <v>1</v>
      </c>
      <c r="G628" s="187">
        <v>1589</v>
      </c>
      <c r="H628" s="93"/>
      <c r="I628" s="184" t="s">
        <v>143</v>
      </c>
      <c r="J628" s="184" t="s">
        <v>143</v>
      </c>
      <c r="K628" s="184">
        <v>0.63700000000000001</v>
      </c>
      <c r="L628" s="184">
        <v>0.68300000000000005</v>
      </c>
      <c r="M628" s="184">
        <v>7.8E-2</v>
      </c>
      <c r="N628" s="184">
        <v>0.106</v>
      </c>
      <c r="O628" s="184">
        <v>0.22800000000000001</v>
      </c>
      <c r="P628" s="184">
        <v>0.27</v>
      </c>
      <c r="Q628" s="93"/>
      <c r="R628" s="225" t="s">
        <v>143</v>
      </c>
      <c r="S628" s="225">
        <v>109.59653443774233</v>
      </c>
      <c r="T628" s="225">
        <v>20.04317671532381</v>
      </c>
      <c r="U628" s="225">
        <v>42.087092235150642</v>
      </c>
      <c r="V628" s="225"/>
      <c r="W628" s="225" t="s">
        <v>143</v>
      </c>
      <c r="X628" s="225" t="s">
        <v>143</v>
      </c>
      <c r="Y628" s="225">
        <v>102.96421937622557</v>
      </c>
      <c r="Z628" s="225">
        <v>116.2288494992591</v>
      </c>
      <c r="AA628" s="225">
        <v>16.780766068213758</v>
      </c>
      <c r="AB628" s="225">
        <v>23.305587362433862</v>
      </c>
      <c r="AC628" s="225">
        <v>37.936534634872906</v>
      </c>
      <c r="AD628" s="225">
        <v>46.237649835428378</v>
      </c>
    </row>
    <row r="629" spans="1:30" x14ac:dyDescent="0.25">
      <c r="A629" s="93" t="s">
        <v>5795</v>
      </c>
      <c r="B629" s="184">
        <v>8.0607476635514014E-2</v>
      </c>
      <c r="C629" s="184">
        <v>0.53913551401869164</v>
      </c>
      <c r="D629" s="184">
        <v>0.21962616822429906</v>
      </c>
      <c r="E629" s="184">
        <v>0.16063084112149534</v>
      </c>
      <c r="F629" s="183">
        <v>1</v>
      </c>
      <c r="G629" s="187">
        <v>1712</v>
      </c>
      <c r="H629" s="93"/>
      <c r="I629" s="184">
        <v>6.9000000000000006E-2</v>
      </c>
      <c r="J629" s="184">
        <v>9.4E-2</v>
      </c>
      <c r="K629" s="184">
        <v>0.51500000000000001</v>
      </c>
      <c r="L629" s="184">
        <v>0.56299999999999994</v>
      </c>
      <c r="M629" s="184">
        <v>0.20100000000000001</v>
      </c>
      <c r="N629" s="184">
        <v>0.24</v>
      </c>
      <c r="O629" s="184">
        <v>0.14399999999999999</v>
      </c>
      <c r="P629" s="184">
        <v>0.17899999999999999</v>
      </c>
      <c r="Q629" s="93"/>
      <c r="R629" s="225">
        <v>5.3246138775281544</v>
      </c>
      <c r="S629" s="225">
        <v>35.780881085709829</v>
      </c>
      <c r="T629" s="225">
        <v>14.214270604217374</v>
      </c>
      <c r="U629" s="225">
        <v>10.628681994040548</v>
      </c>
      <c r="V629" s="225"/>
      <c r="W629" s="225">
        <v>4.4362218594733118</v>
      </c>
      <c r="X629" s="225">
        <v>6.213005895582997</v>
      </c>
      <c r="Y629" s="225">
        <v>33.47250667417412</v>
      </c>
      <c r="Z629" s="225">
        <v>38.089255497245539</v>
      </c>
      <c r="AA629" s="225">
        <v>12.777502335493736</v>
      </c>
      <c r="AB629" s="225">
        <v>15.651038872941012</v>
      </c>
      <c r="AC629" s="225">
        <v>9.3724520599883974</v>
      </c>
      <c r="AD629" s="225">
        <v>11.884911928092698</v>
      </c>
    </row>
    <row r="630" spans="1:30" x14ac:dyDescent="0.25">
      <c r="A630" s="93" t="s">
        <v>5796</v>
      </c>
      <c r="B630" s="184">
        <v>0.28937577511368334</v>
      </c>
      <c r="C630" s="184">
        <v>0.59528730880529146</v>
      </c>
      <c r="D630" s="184">
        <v>3.885903265812319E-2</v>
      </c>
      <c r="E630" s="184">
        <v>7.6477883422902029E-2</v>
      </c>
      <c r="F630" s="183">
        <v>1</v>
      </c>
      <c r="G630" s="187">
        <v>2419</v>
      </c>
      <c r="H630" s="93"/>
      <c r="I630" s="184">
        <v>0.27200000000000002</v>
      </c>
      <c r="J630" s="184">
        <v>0.308</v>
      </c>
      <c r="K630" s="184">
        <v>0.57599999999999996</v>
      </c>
      <c r="L630" s="184">
        <v>0.61499999999999999</v>
      </c>
      <c r="M630" s="184">
        <v>3.2000000000000001E-2</v>
      </c>
      <c r="N630" s="184">
        <v>4.7E-2</v>
      </c>
      <c r="O630" s="184">
        <v>6.7000000000000004E-2</v>
      </c>
      <c r="P630" s="184">
        <v>8.7999999999999995E-2</v>
      </c>
      <c r="Q630" s="93"/>
      <c r="R630" s="225">
        <v>53.230618928138576</v>
      </c>
      <c r="S630" s="225">
        <v>104.1112987891606</v>
      </c>
      <c r="T630" s="225">
        <v>5.7940917064108719</v>
      </c>
      <c r="U630" s="225">
        <v>13.468594524800983</v>
      </c>
      <c r="V630" s="225"/>
      <c r="W630" s="225">
        <v>49.287239493237315</v>
      </c>
      <c r="X630" s="225">
        <v>57.173998363039836</v>
      </c>
      <c r="Y630" s="225">
        <v>98.73389449506999</v>
      </c>
      <c r="Z630" s="225">
        <v>109.48870308325121</v>
      </c>
      <c r="AA630" s="225">
        <v>4.6227664458131201</v>
      </c>
      <c r="AB630" s="225">
        <v>6.9654169670086237</v>
      </c>
      <c r="AC630" s="225">
        <v>11.527742228598472</v>
      </c>
      <c r="AD630" s="225">
        <v>15.409446821003494</v>
      </c>
    </row>
    <row r="631" spans="1:30" x14ac:dyDescent="0.25">
      <c r="A631" s="93" t="s">
        <v>5797</v>
      </c>
      <c r="B631" s="184" t="s">
        <v>143</v>
      </c>
      <c r="C631" s="184">
        <v>0.43968023255813954</v>
      </c>
      <c r="D631" s="184">
        <v>0.33066860465116277</v>
      </c>
      <c r="E631" s="184">
        <v>0.22965116279069767</v>
      </c>
      <c r="F631" s="183">
        <v>1</v>
      </c>
      <c r="G631" s="187">
        <v>1376</v>
      </c>
      <c r="H631" s="93"/>
      <c r="I631" s="184" t="s">
        <v>143</v>
      </c>
      <c r="J631" s="184" t="s">
        <v>143</v>
      </c>
      <c r="K631" s="184">
        <v>0.41399999999999998</v>
      </c>
      <c r="L631" s="184">
        <v>0.46600000000000003</v>
      </c>
      <c r="M631" s="184">
        <v>0.30599999999999999</v>
      </c>
      <c r="N631" s="184">
        <v>0.35599999999999998</v>
      </c>
      <c r="O631" s="184">
        <v>0.20799999999999999</v>
      </c>
      <c r="P631" s="184">
        <v>0.253</v>
      </c>
      <c r="Q631" s="93"/>
      <c r="R631" s="225" t="s">
        <v>143</v>
      </c>
      <c r="S631" s="225">
        <v>23.56238470434424</v>
      </c>
      <c r="T631" s="225">
        <v>17.553196557102211</v>
      </c>
      <c r="U631" s="225">
        <v>12.330006649464588</v>
      </c>
      <c r="V631" s="225"/>
      <c r="W631" s="225" t="s">
        <v>143</v>
      </c>
      <c r="X631" s="225" t="s">
        <v>143</v>
      </c>
      <c r="Y631" s="225">
        <v>21.684808266791631</v>
      </c>
      <c r="Z631" s="225">
        <v>25.439961141896848</v>
      </c>
      <c r="AA631" s="225">
        <v>15.940299724579585</v>
      </c>
      <c r="AB631" s="225">
        <v>19.166093389624837</v>
      </c>
      <c r="AC631" s="225">
        <v>10.970517202098884</v>
      </c>
      <c r="AD631" s="225">
        <v>13.689496096830291</v>
      </c>
    </row>
    <row r="632" spans="1:30" x14ac:dyDescent="0.25">
      <c r="A632" s="93" t="s">
        <v>5798</v>
      </c>
      <c r="B632" s="184" t="s">
        <v>143</v>
      </c>
      <c r="C632" s="184">
        <v>0.794921875</v>
      </c>
      <c r="D632" s="184">
        <v>5.712890625E-2</v>
      </c>
      <c r="E632" s="184">
        <v>0.14794921875</v>
      </c>
      <c r="F632" s="183">
        <v>1</v>
      </c>
      <c r="G632" s="187">
        <v>2048</v>
      </c>
      <c r="H632" s="93"/>
      <c r="I632" s="184" t="s">
        <v>143</v>
      </c>
      <c r="J632" s="184" t="s">
        <v>143</v>
      </c>
      <c r="K632" s="184">
        <v>0.77700000000000002</v>
      </c>
      <c r="L632" s="184">
        <v>0.81200000000000006</v>
      </c>
      <c r="M632" s="184">
        <v>4.8000000000000001E-2</v>
      </c>
      <c r="N632" s="184">
        <v>6.8000000000000005E-2</v>
      </c>
      <c r="O632" s="184">
        <v>0.13300000000000001</v>
      </c>
      <c r="P632" s="184">
        <v>0.16400000000000001</v>
      </c>
      <c r="Q632" s="93"/>
      <c r="R632" s="225" t="s">
        <v>143</v>
      </c>
      <c r="S632" s="225">
        <v>138.06574135037454</v>
      </c>
      <c r="T632" s="225">
        <v>10.826562569011832</v>
      </c>
      <c r="U632" s="225">
        <v>26.199544927075934</v>
      </c>
      <c r="V632" s="225"/>
      <c r="W632" s="225" t="s">
        <v>143</v>
      </c>
      <c r="X632" s="225" t="s">
        <v>143</v>
      </c>
      <c r="Y632" s="225">
        <v>131.35894992704019</v>
      </c>
      <c r="Z632" s="225">
        <v>144.77253277370889</v>
      </c>
      <c r="AA632" s="225">
        <v>8.8647670843964743</v>
      </c>
      <c r="AB632" s="225">
        <v>12.78835805362719</v>
      </c>
      <c r="AC632" s="225">
        <v>23.249500849154543</v>
      </c>
      <c r="AD632" s="225">
        <v>29.149589004997324</v>
      </c>
    </row>
    <row r="633" spans="1:30" x14ac:dyDescent="0.25">
      <c r="A633" s="93" t="s">
        <v>5799</v>
      </c>
      <c r="B633" s="184">
        <v>7.8691423519009721E-2</v>
      </c>
      <c r="C633" s="184">
        <v>0.4942528735632184</v>
      </c>
      <c r="D633" s="184">
        <v>0.259946949602122</v>
      </c>
      <c r="E633" s="184">
        <v>0.16710875331564987</v>
      </c>
      <c r="F633" s="183">
        <v>1</v>
      </c>
      <c r="G633" s="187">
        <v>1131</v>
      </c>
      <c r="H633" s="93"/>
      <c r="I633" s="184">
        <v>6.4000000000000001E-2</v>
      </c>
      <c r="J633" s="184">
        <v>9.6000000000000002E-2</v>
      </c>
      <c r="K633" s="184">
        <v>0.46500000000000002</v>
      </c>
      <c r="L633" s="184">
        <v>0.52300000000000002</v>
      </c>
      <c r="M633" s="184">
        <v>0.23499999999999999</v>
      </c>
      <c r="N633" s="184">
        <v>0.28599999999999998</v>
      </c>
      <c r="O633" s="184">
        <v>0.14699999999999999</v>
      </c>
      <c r="P633" s="184">
        <v>0.19</v>
      </c>
      <c r="Q633" s="93"/>
      <c r="R633" s="225">
        <v>5.7235621539399499</v>
      </c>
      <c r="S633" s="225">
        <v>35.035354062027487</v>
      </c>
      <c r="T633" s="225">
        <v>17.909870839093294</v>
      </c>
      <c r="U633" s="225">
        <v>11.833039285331145</v>
      </c>
      <c r="V633" s="225"/>
      <c r="W633" s="225">
        <v>4.5344372590847968</v>
      </c>
      <c r="X633" s="225">
        <v>6.9126870487951031</v>
      </c>
      <c r="Y633" s="225">
        <v>32.130952389486644</v>
      </c>
      <c r="Z633" s="225">
        <v>37.93975573456833</v>
      </c>
      <c r="AA633" s="225">
        <v>15.862602076396534</v>
      </c>
      <c r="AB633" s="225">
        <v>19.957139601790054</v>
      </c>
      <c r="AC633" s="225">
        <v>10.14601445162042</v>
      </c>
      <c r="AD633" s="225">
        <v>13.520064119041869</v>
      </c>
    </row>
    <row r="634" spans="1:30" x14ac:dyDescent="0.25">
      <c r="A634" s="93" t="s">
        <v>5800</v>
      </c>
      <c r="B634" s="184">
        <v>0.26327599102468213</v>
      </c>
      <c r="C634" s="184">
        <v>0.57217651458489149</v>
      </c>
      <c r="D634" s="184">
        <v>0.11518324607329843</v>
      </c>
      <c r="E634" s="184">
        <v>4.93642483171279E-2</v>
      </c>
      <c r="F634" s="183">
        <v>1</v>
      </c>
      <c r="G634" s="187">
        <v>1337</v>
      </c>
      <c r="H634" s="93"/>
      <c r="I634" s="184">
        <v>0.24</v>
      </c>
      <c r="J634" s="184">
        <v>0.28799999999999998</v>
      </c>
      <c r="K634" s="184">
        <v>0.54500000000000004</v>
      </c>
      <c r="L634" s="184">
        <v>0.59799999999999998</v>
      </c>
      <c r="M634" s="184">
        <v>9.9000000000000005E-2</v>
      </c>
      <c r="N634" s="184">
        <v>0.13300000000000001</v>
      </c>
      <c r="O634" s="184">
        <v>3.9E-2</v>
      </c>
      <c r="P634" s="184">
        <v>6.2E-2</v>
      </c>
      <c r="Q634" s="93"/>
      <c r="R634" s="225">
        <v>42.941466859353831</v>
      </c>
      <c r="S634" s="225">
        <v>88.014673197347392</v>
      </c>
      <c r="T634" s="225">
        <v>17.051500621090486</v>
      </c>
      <c r="U634" s="225">
        <v>7.6162263624188444</v>
      </c>
      <c r="V634" s="225"/>
      <c r="W634" s="225">
        <v>38.455442626424109</v>
      </c>
      <c r="X634" s="225">
        <v>47.427491092283553</v>
      </c>
      <c r="Y634" s="225">
        <v>81.77760583587046</v>
      </c>
      <c r="Z634" s="225">
        <v>94.251740558824324</v>
      </c>
      <c r="AA634" s="225">
        <v>14.358364429863208</v>
      </c>
      <c r="AB634" s="225">
        <v>19.744636812317765</v>
      </c>
      <c r="AC634" s="225">
        <v>5.7787407515898233</v>
      </c>
      <c r="AD634" s="225">
        <v>9.4537119732478665</v>
      </c>
    </row>
    <row r="635" spans="1:30" x14ac:dyDescent="0.25">
      <c r="A635" s="93" t="s">
        <v>5801</v>
      </c>
      <c r="B635" s="184" t="s">
        <v>143</v>
      </c>
      <c r="C635" s="184">
        <v>0.5</v>
      </c>
      <c r="D635" s="184">
        <v>0.39947089947089948</v>
      </c>
      <c r="E635" s="184">
        <v>0.10052910052910052</v>
      </c>
      <c r="F635" s="183">
        <v>1</v>
      </c>
      <c r="G635" s="187">
        <v>1134</v>
      </c>
      <c r="H635" s="93"/>
      <c r="I635" s="184" t="s">
        <v>143</v>
      </c>
      <c r="J635" s="184" t="s">
        <v>143</v>
      </c>
      <c r="K635" s="184">
        <v>0.47099999999999997</v>
      </c>
      <c r="L635" s="184">
        <v>0.52900000000000003</v>
      </c>
      <c r="M635" s="184">
        <v>0.371</v>
      </c>
      <c r="N635" s="184">
        <v>0.42799999999999999</v>
      </c>
      <c r="O635" s="184">
        <v>8.4000000000000005E-2</v>
      </c>
      <c r="P635" s="184">
        <v>0.11899999999999999</v>
      </c>
      <c r="Q635" s="93"/>
      <c r="R635" s="225" t="s">
        <v>143</v>
      </c>
      <c r="S635" s="225">
        <v>35.434488480523825</v>
      </c>
      <c r="T635" s="225">
        <v>27.718890074728204</v>
      </c>
      <c r="U635" s="225">
        <v>7.1929988336273132</v>
      </c>
      <c r="V635" s="225"/>
      <c r="W635" s="225" t="s">
        <v>143</v>
      </c>
      <c r="X635" s="225" t="s">
        <v>143</v>
      </c>
      <c r="Y635" s="225">
        <v>32.517795545058299</v>
      </c>
      <c r="Z635" s="225">
        <v>38.351181415989352</v>
      </c>
      <c r="AA635" s="225">
        <v>25.166289830035211</v>
      </c>
      <c r="AB635" s="225">
        <v>30.271490319421197</v>
      </c>
      <c r="AC635" s="225">
        <v>5.8725741461687067</v>
      </c>
      <c r="AD635" s="225">
        <v>8.5134235210859206</v>
      </c>
    </row>
    <row r="636" spans="1:30" x14ac:dyDescent="0.25">
      <c r="A636" s="93" t="s">
        <v>5802</v>
      </c>
      <c r="B636" s="184" t="s">
        <v>143</v>
      </c>
      <c r="C636" s="184">
        <v>0.67188723570869224</v>
      </c>
      <c r="D636" s="184">
        <v>0.16758026624902114</v>
      </c>
      <c r="E636" s="184">
        <v>0.16053249804228661</v>
      </c>
      <c r="F636" s="183">
        <v>1</v>
      </c>
      <c r="G636" s="187">
        <v>1277</v>
      </c>
      <c r="H636" s="93"/>
      <c r="I636" s="184" t="s">
        <v>143</v>
      </c>
      <c r="J636" s="184" t="s">
        <v>143</v>
      </c>
      <c r="K636" s="184">
        <v>0.64600000000000002</v>
      </c>
      <c r="L636" s="184">
        <v>0.69699999999999995</v>
      </c>
      <c r="M636" s="184">
        <v>0.14799999999999999</v>
      </c>
      <c r="N636" s="184">
        <v>0.189</v>
      </c>
      <c r="O636" s="184">
        <v>0.14099999999999999</v>
      </c>
      <c r="P636" s="184">
        <v>0.182</v>
      </c>
      <c r="Q636" s="93"/>
      <c r="R636" s="225" t="s">
        <v>143</v>
      </c>
      <c r="S636" s="225">
        <v>121.36165845174591</v>
      </c>
      <c r="T636" s="225">
        <v>31.360273321298379</v>
      </c>
      <c r="U636" s="225">
        <v>28.977129670663629</v>
      </c>
      <c r="V636" s="225"/>
      <c r="W636" s="225" t="s">
        <v>143</v>
      </c>
      <c r="X636" s="225" t="s">
        <v>143</v>
      </c>
      <c r="Y636" s="225">
        <v>113.24094978983125</v>
      </c>
      <c r="Z636" s="225">
        <v>129.48236711366059</v>
      </c>
      <c r="AA636" s="225">
        <v>27.158534785321411</v>
      </c>
      <c r="AB636" s="225">
        <v>35.562011857275344</v>
      </c>
      <c r="AC636" s="225">
        <v>25.010382642362366</v>
      </c>
      <c r="AD636" s="225">
        <v>32.943876698964893</v>
      </c>
    </row>
    <row r="637" spans="1:30" x14ac:dyDescent="0.25">
      <c r="A637" s="93" t="s">
        <v>5803</v>
      </c>
      <c r="B637" s="184">
        <v>0.10188679245283019</v>
      </c>
      <c r="C637" s="184">
        <v>0.52226415094339618</v>
      </c>
      <c r="D637" s="184">
        <v>0.27169811320754716</v>
      </c>
      <c r="E637" s="184">
        <v>0.10415094339622641</v>
      </c>
      <c r="F637" s="183">
        <v>1</v>
      </c>
      <c r="G637" s="187">
        <v>1325</v>
      </c>
      <c r="H637" s="93"/>
      <c r="I637" s="184">
        <v>8.6999999999999994E-2</v>
      </c>
      <c r="J637" s="184">
        <v>0.11899999999999999</v>
      </c>
      <c r="K637" s="184">
        <v>0.495</v>
      </c>
      <c r="L637" s="184">
        <v>0.54900000000000004</v>
      </c>
      <c r="M637" s="184">
        <v>0.248</v>
      </c>
      <c r="N637" s="184">
        <v>0.29599999999999999</v>
      </c>
      <c r="O637" s="184">
        <v>8.8999999999999996E-2</v>
      </c>
      <c r="P637" s="184">
        <v>0.122</v>
      </c>
      <c r="Q637" s="93"/>
      <c r="R637" s="225">
        <v>7.4116496666472349</v>
      </c>
      <c r="S637" s="225">
        <v>39.598300052121921</v>
      </c>
      <c r="T637" s="225">
        <v>20.757973982744485</v>
      </c>
      <c r="U637" s="225">
        <v>7.9702950192907771</v>
      </c>
      <c r="V637" s="225"/>
      <c r="W637" s="225">
        <v>6.161378919433389</v>
      </c>
      <c r="X637" s="225">
        <v>8.6619204138610808</v>
      </c>
      <c r="Y637" s="225">
        <v>36.647909108609433</v>
      </c>
      <c r="Z637" s="225">
        <v>42.548690995634409</v>
      </c>
      <c r="AA637" s="225">
        <v>18.613653054475499</v>
      </c>
      <c r="AB637" s="225">
        <v>22.90229491101347</v>
      </c>
      <c r="AC637" s="225">
        <v>6.6404809445907178</v>
      </c>
      <c r="AD637" s="225">
        <v>9.3001090939908355</v>
      </c>
    </row>
    <row r="638" spans="1:30" x14ac:dyDescent="0.25">
      <c r="A638" s="93" t="s">
        <v>5804</v>
      </c>
      <c r="B638" s="184">
        <v>0.31325301204819278</v>
      </c>
      <c r="C638" s="184">
        <v>0.56436271401395055</v>
      </c>
      <c r="D638" s="184">
        <v>6.3411540900443875E-2</v>
      </c>
      <c r="E638" s="184">
        <v>5.8972733037412808E-2</v>
      </c>
      <c r="F638" s="183">
        <v>1</v>
      </c>
      <c r="G638" s="187">
        <v>1577</v>
      </c>
      <c r="H638" s="93"/>
      <c r="I638" s="184">
        <v>0.29099999999999998</v>
      </c>
      <c r="J638" s="184">
        <v>0.33700000000000002</v>
      </c>
      <c r="K638" s="184">
        <v>0.54</v>
      </c>
      <c r="L638" s="184">
        <v>0.58899999999999997</v>
      </c>
      <c r="M638" s="184">
        <v>5.1999999999999998E-2</v>
      </c>
      <c r="N638" s="184">
        <v>7.6999999999999999E-2</v>
      </c>
      <c r="O638" s="184">
        <v>4.8000000000000001E-2</v>
      </c>
      <c r="P638" s="184">
        <v>7.1999999999999995E-2</v>
      </c>
      <c r="Q638" s="93"/>
      <c r="R638" s="225">
        <v>52.522489716219951</v>
      </c>
      <c r="S638" s="225">
        <v>91.961160236453182</v>
      </c>
      <c r="T638" s="225">
        <v>10.112605277825359</v>
      </c>
      <c r="U638" s="225">
        <v>9.5556835366728041</v>
      </c>
      <c r="V638" s="225"/>
      <c r="W638" s="225">
        <v>47.890816595135455</v>
      </c>
      <c r="X638" s="225">
        <v>57.154162837304447</v>
      </c>
      <c r="Y638" s="225">
        <v>85.919371850887586</v>
      </c>
      <c r="Z638" s="225">
        <v>98.002948622018778</v>
      </c>
      <c r="AA638" s="225">
        <v>8.1305346433715897</v>
      </c>
      <c r="AB638" s="225">
        <v>12.094675912279129</v>
      </c>
      <c r="AC638" s="225">
        <v>7.6135622180913485</v>
      </c>
      <c r="AD638" s="225">
        <v>11.497804855254259</v>
      </c>
    </row>
    <row r="639" spans="1:30" x14ac:dyDescent="0.25">
      <c r="A639" s="93" t="s">
        <v>5805</v>
      </c>
      <c r="B639" s="184" t="s">
        <v>143</v>
      </c>
      <c r="C639" s="184">
        <v>0.5119949494949495</v>
      </c>
      <c r="D639" s="184">
        <v>0.39204545454545453</v>
      </c>
      <c r="E639" s="184">
        <v>9.5959595959595953E-2</v>
      </c>
      <c r="F639" s="183">
        <v>0.99999999999999989</v>
      </c>
      <c r="G639" s="187">
        <v>1584</v>
      </c>
      <c r="H639" s="93"/>
      <c r="I639" s="184" t="s">
        <v>143</v>
      </c>
      <c r="J639" s="184" t="s">
        <v>143</v>
      </c>
      <c r="K639" s="184">
        <v>0.48699999999999999</v>
      </c>
      <c r="L639" s="184">
        <v>0.53700000000000003</v>
      </c>
      <c r="M639" s="184">
        <v>0.36799999999999999</v>
      </c>
      <c r="N639" s="184">
        <v>0.41599999999999998</v>
      </c>
      <c r="O639" s="184">
        <v>8.2000000000000003E-2</v>
      </c>
      <c r="P639" s="184">
        <v>0.111</v>
      </c>
      <c r="Q639" s="93"/>
      <c r="R639" s="225" t="s">
        <v>143</v>
      </c>
      <c r="S639" s="225">
        <v>46.342881629489895</v>
      </c>
      <c r="T639" s="225">
        <v>35.947917481568879</v>
      </c>
      <c r="U639" s="225">
        <v>8.6809741739994521</v>
      </c>
      <c r="V639" s="225"/>
      <c r="W639" s="225" t="s">
        <v>143</v>
      </c>
      <c r="X639" s="225" t="s">
        <v>143</v>
      </c>
      <c r="Y639" s="225">
        <v>43.153337030238447</v>
      </c>
      <c r="Z639" s="225">
        <v>49.532426228741343</v>
      </c>
      <c r="AA639" s="225">
        <v>33.120538615954217</v>
      </c>
      <c r="AB639" s="225">
        <v>38.775296347183541</v>
      </c>
      <c r="AC639" s="225">
        <v>7.3008990060399261</v>
      </c>
      <c r="AD639" s="225">
        <v>10.061049341958977</v>
      </c>
    </row>
    <row r="640" spans="1:30" x14ac:dyDescent="0.25">
      <c r="A640" s="93" t="s">
        <v>5806</v>
      </c>
      <c r="B640" s="184" t="s">
        <v>143</v>
      </c>
      <c r="C640" s="184">
        <v>0.74464944649446496</v>
      </c>
      <c r="D640" s="184">
        <v>0.12029520295202951</v>
      </c>
      <c r="E640" s="184">
        <v>0.13505535055350554</v>
      </c>
      <c r="F640" s="183">
        <v>1</v>
      </c>
      <c r="G640" s="187">
        <v>1355</v>
      </c>
      <c r="H640" s="93"/>
      <c r="I640" s="184" t="s">
        <v>143</v>
      </c>
      <c r="J640" s="184" t="s">
        <v>143</v>
      </c>
      <c r="K640" s="184">
        <v>0.72099999999999997</v>
      </c>
      <c r="L640" s="184">
        <v>0.76700000000000002</v>
      </c>
      <c r="M640" s="184">
        <v>0.104</v>
      </c>
      <c r="N640" s="184">
        <v>0.13900000000000001</v>
      </c>
      <c r="O640" s="184">
        <v>0.11799999999999999</v>
      </c>
      <c r="P640" s="184">
        <v>0.154</v>
      </c>
      <c r="Q640" s="93"/>
      <c r="R640" s="225" t="s">
        <v>143</v>
      </c>
      <c r="S640" s="225">
        <v>127.49436681804841</v>
      </c>
      <c r="T640" s="225">
        <v>23.832692230805392</v>
      </c>
      <c r="U640" s="225">
        <v>23.454721367020184</v>
      </c>
      <c r="V640" s="225"/>
      <c r="W640" s="225" t="s">
        <v>143</v>
      </c>
      <c r="X640" s="225" t="s">
        <v>143</v>
      </c>
      <c r="Y640" s="225">
        <v>119.62750567313557</v>
      </c>
      <c r="Z640" s="225">
        <v>135.36122796296124</v>
      </c>
      <c r="AA640" s="225">
        <v>20.173920003544868</v>
      </c>
      <c r="AB640" s="225">
        <v>27.491464458065916</v>
      </c>
      <c r="AC640" s="225">
        <v>20.056428495012632</v>
      </c>
      <c r="AD640" s="225">
        <v>26.853014239027736</v>
      </c>
    </row>
    <row r="641" spans="1:30" x14ac:dyDescent="0.25">
      <c r="A641" s="93" t="s">
        <v>5807</v>
      </c>
      <c r="B641" s="184">
        <v>7.7409162717219593E-2</v>
      </c>
      <c r="C641" s="184">
        <v>0.53949447077409163</v>
      </c>
      <c r="D641" s="184">
        <v>0.24723538704581358</v>
      </c>
      <c r="E641" s="184">
        <v>0.1358609794628752</v>
      </c>
      <c r="F641" s="183">
        <v>1</v>
      </c>
      <c r="G641" s="187">
        <v>1266</v>
      </c>
      <c r="H641" s="93"/>
      <c r="I641" s="184">
        <v>6.4000000000000001E-2</v>
      </c>
      <c r="J641" s="184">
        <v>9.2999999999999999E-2</v>
      </c>
      <c r="K641" s="184">
        <v>0.51200000000000001</v>
      </c>
      <c r="L641" s="184">
        <v>0.56699999999999995</v>
      </c>
      <c r="M641" s="184">
        <v>0.224</v>
      </c>
      <c r="N641" s="184">
        <v>0.27200000000000002</v>
      </c>
      <c r="O641" s="184">
        <v>0.11799999999999999</v>
      </c>
      <c r="P641" s="184">
        <v>0.156</v>
      </c>
      <c r="Q641" s="93"/>
      <c r="R641" s="225">
        <v>6.2387790248258561</v>
      </c>
      <c r="S641" s="225">
        <v>40.706247684217978</v>
      </c>
      <c r="T641" s="225">
        <v>18.306260218735169</v>
      </c>
      <c r="U641" s="225">
        <v>10.06256328355688</v>
      </c>
      <c r="V641" s="225"/>
      <c r="W641" s="225">
        <v>5.0035637974878036</v>
      </c>
      <c r="X641" s="225">
        <v>7.4739942521639087</v>
      </c>
      <c r="Y641" s="225">
        <v>37.653388375041111</v>
      </c>
      <c r="Z641" s="225">
        <v>43.759106993394845</v>
      </c>
      <c r="AA641" s="225">
        <v>16.278187448637588</v>
      </c>
      <c r="AB641" s="225">
        <v>20.334332988832749</v>
      </c>
      <c r="AC641" s="225">
        <v>8.5587272992255716</v>
      </c>
      <c r="AD641" s="225">
        <v>11.566399267888189</v>
      </c>
    </row>
    <row r="642" spans="1:30" x14ac:dyDescent="0.25">
      <c r="A642" s="93" t="s">
        <v>5808</v>
      </c>
      <c r="B642" s="184">
        <v>0.26830848995463386</v>
      </c>
      <c r="C642" s="184">
        <v>0.59559300064808818</v>
      </c>
      <c r="D642" s="184">
        <v>4.7310434219053794E-2</v>
      </c>
      <c r="E642" s="184">
        <v>8.8788075178224235E-2</v>
      </c>
      <c r="F642" s="183">
        <v>1</v>
      </c>
      <c r="G642" s="187">
        <v>1543</v>
      </c>
      <c r="H642" s="93"/>
      <c r="I642" s="184">
        <v>0.247</v>
      </c>
      <c r="J642" s="184">
        <v>0.29099999999999998</v>
      </c>
      <c r="K642" s="184">
        <v>0.57099999999999995</v>
      </c>
      <c r="L642" s="184">
        <v>0.62</v>
      </c>
      <c r="M642" s="184">
        <v>3.7999999999999999E-2</v>
      </c>
      <c r="N642" s="184">
        <v>5.8999999999999997E-2</v>
      </c>
      <c r="O642" s="184">
        <v>7.5999999999999998E-2</v>
      </c>
      <c r="P642" s="184">
        <v>0.104</v>
      </c>
      <c r="Q642" s="93"/>
      <c r="R642" s="225">
        <v>48.368607376037708</v>
      </c>
      <c r="S642" s="225">
        <v>96.769821253100389</v>
      </c>
      <c r="T642" s="225">
        <v>7.0269346838442281</v>
      </c>
      <c r="U642" s="225">
        <v>14.495476451591085</v>
      </c>
      <c r="V642" s="225"/>
      <c r="W642" s="225">
        <v>43.709320145203733</v>
      </c>
      <c r="X642" s="225">
        <v>53.027894606871683</v>
      </c>
      <c r="Y642" s="225">
        <v>90.513223209840078</v>
      </c>
      <c r="Z642" s="225">
        <v>103.0264192963607</v>
      </c>
      <c r="AA642" s="225">
        <v>5.4149513103721896</v>
      </c>
      <c r="AB642" s="225">
        <v>8.6389180573162676</v>
      </c>
      <c r="AC642" s="225">
        <v>12.068149475091799</v>
      </c>
      <c r="AD642" s="225">
        <v>16.922803428090369</v>
      </c>
    </row>
    <row r="643" spans="1:30" x14ac:dyDescent="0.25">
      <c r="A643" s="93" t="s">
        <v>5809</v>
      </c>
      <c r="B643" s="184" t="s">
        <v>143</v>
      </c>
      <c r="C643" s="184">
        <v>0.49967298888162198</v>
      </c>
      <c r="D643" s="184">
        <v>0.37475474166121647</v>
      </c>
      <c r="E643" s="184">
        <v>0.12557226945716154</v>
      </c>
      <c r="F643" s="183">
        <v>1</v>
      </c>
      <c r="G643" s="187">
        <v>1529</v>
      </c>
      <c r="H643" s="93"/>
      <c r="I643" s="184" t="s">
        <v>143</v>
      </c>
      <c r="J643" s="184" t="s">
        <v>143</v>
      </c>
      <c r="K643" s="184">
        <v>0.47499999999999998</v>
      </c>
      <c r="L643" s="184">
        <v>0.52500000000000002</v>
      </c>
      <c r="M643" s="184">
        <v>0.35099999999999998</v>
      </c>
      <c r="N643" s="184">
        <v>0.39900000000000002</v>
      </c>
      <c r="O643" s="184">
        <v>0.11</v>
      </c>
      <c r="P643" s="184">
        <v>0.14299999999999999</v>
      </c>
      <c r="Q643" s="93"/>
      <c r="R643" s="225" t="s">
        <v>143</v>
      </c>
      <c r="S643" s="225">
        <v>46.889664344326796</v>
      </c>
      <c r="T643" s="225">
        <v>34.223310796624574</v>
      </c>
      <c r="U643" s="225">
        <v>11.586958531481363</v>
      </c>
      <c r="V643" s="225"/>
      <c r="W643" s="225" t="s">
        <v>143</v>
      </c>
      <c r="X643" s="225" t="s">
        <v>143</v>
      </c>
      <c r="Y643" s="225">
        <v>43.564703648043235</v>
      </c>
      <c r="Z643" s="225">
        <v>50.214625040610358</v>
      </c>
      <c r="AA643" s="225">
        <v>31.421100131280323</v>
      </c>
      <c r="AB643" s="225">
        <v>37.025521461968822</v>
      </c>
      <c r="AC643" s="225">
        <v>9.9479737928076126</v>
      </c>
      <c r="AD643" s="225">
        <v>13.225943270155113</v>
      </c>
    </row>
    <row r="644" spans="1:30" x14ac:dyDescent="0.25">
      <c r="A644" s="93" t="s">
        <v>5810</v>
      </c>
      <c r="B644" s="184" t="s">
        <v>143</v>
      </c>
      <c r="C644" s="184">
        <v>0.77226027397260277</v>
      </c>
      <c r="D644" s="184">
        <v>8.4760273972602745E-2</v>
      </c>
      <c r="E644" s="184">
        <v>0.14297945205479451</v>
      </c>
      <c r="F644" s="183">
        <v>1</v>
      </c>
      <c r="G644" s="187">
        <v>1168</v>
      </c>
      <c r="H644" s="93"/>
      <c r="I644" s="184" t="s">
        <v>143</v>
      </c>
      <c r="J644" s="184" t="s">
        <v>143</v>
      </c>
      <c r="K644" s="184">
        <v>0.747</v>
      </c>
      <c r="L644" s="184">
        <v>0.79500000000000004</v>
      </c>
      <c r="M644" s="184">
        <v>7.0000000000000007E-2</v>
      </c>
      <c r="N644" s="184">
        <v>0.10199999999999999</v>
      </c>
      <c r="O644" s="184">
        <v>0.124</v>
      </c>
      <c r="P644" s="184">
        <v>0.16400000000000001</v>
      </c>
      <c r="Q644" s="93"/>
      <c r="R644" s="225" t="s">
        <v>143</v>
      </c>
      <c r="S644" s="225">
        <v>123.40452811541375</v>
      </c>
      <c r="T644" s="225">
        <v>14.443165385905008</v>
      </c>
      <c r="U644" s="225">
        <v>23.251166073882143</v>
      </c>
      <c r="V644" s="225"/>
      <c r="W644" s="225" t="s">
        <v>143</v>
      </c>
      <c r="X644" s="225" t="s">
        <v>143</v>
      </c>
      <c r="Y644" s="225">
        <v>115.35104229701118</v>
      </c>
      <c r="Z644" s="225">
        <v>131.45801393381635</v>
      </c>
      <c r="AA644" s="225">
        <v>11.598043618469029</v>
      </c>
      <c r="AB644" s="225">
        <v>17.288287153340988</v>
      </c>
      <c r="AC644" s="225">
        <v>19.724676745552152</v>
      </c>
      <c r="AD644" s="225">
        <v>26.777655402212133</v>
      </c>
    </row>
    <row r="645" spans="1:30" x14ac:dyDescent="0.25">
      <c r="A645" s="93" t="s">
        <v>5811</v>
      </c>
      <c r="B645" s="184">
        <v>4.7146401985111663E-2</v>
      </c>
      <c r="C645" s="184">
        <v>0.57071960297766744</v>
      </c>
      <c r="D645" s="184">
        <v>0.23242349048800662</v>
      </c>
      <c r="E645" s="184">
        <v>0.14971050454921422</v>
      </c>
      <c r="F645" s="183">
        <v>0.99999999999999989</v>
      </c>
      <c r="G645" s="187">
        <v>1209</v>
      </c>
      <c r="H645" s="93"/>
      <c r="I645" s="184">
        <v>3.6999999999999998E-2</v>
      </c>
      <c r="J645" s="184">
        <v>6.0999999999999999E-2</v>
      </c>
      <c r="K645" s="184">
        <v>0.54300000000000004</v>
      </c>
      <c r="L645" s="184">
        <v>0.59799999999999998</v>
      </c>
      <c r="M645" s="184">
        <v>0.20899999999999999</v>
      </c>
      <c r="N645" s="184">
        <v>0.25700000000000001</v>
      </c>
      <c r="O645" s="184">
        <v>0.13100000000000001</v>
      </c>
      <c r="P645" s="184">
        <v>0.17100000000000001</v>
      </c>
      <c r="Q645" s="93"/>
      <c r="R645" s="225">
        <v>3.4840681182958133</v>
      </c>
      <c r="S645" s="225">
        <v>42.503860891150389</v>
      </c>
      <c r="T645" s="225">
        <v>17.128849825266375</v>
      </c>
      <c r="U645" s="225">
        <v>10.942067414456371</v>
      </c>
      <c r="V645" s="225"/>
      <c r="W645" s="225">
        <v>2.5795749707431144</v>
      </c>
      <c r="X645" s="225">
        <v>4.3885612658485122</v>
      </c>
      <c r="Y645" s="225">
        <v>39.332396003720739</v>
      </c>
      <c r="Z645" s="225">
        <v>45.675325778580039</v>
      </c>
      <c r="AA645" s="225">
        <v>15.126079660155643</v>
      </c>
      <c r="AB645" s="225">
        <v>19.131619990377107</v>
      </c>
      <c r="AC645" s="225">
        <v>9.3479651816829428</v>
      </c>
      <c r="AD645" s="225">
        <v>12.5361696472298</v>
      </c>
    </row>
    <row r="646" spans="1:30" x14ac:dyDescent="0.25">
      <c r="A646" s="93" t="s">
        <v>5812</v>
      </c>
      <c r="B646" s="184">
        <v>0.27655562539283468</v>
      </c>
      <c r="C646" s="184">
        <v>0.6096794468887492</v>
      </c>
      <c r="D646" s="184">
        <v>4.022627278441232E-2</v>
      </c>
      <c r="E646" s="184">
        <v>7.3538654934003772E-2</v>
      </c>
      <c r="F646" s="183">
        <v>1</v>
      </c>
      <c r="G646" s="187">
        <v>1591</v>
      </c>
      <c r="H646" s="93"/>
      <c r="I646" s="184">
        <v>0.255</v>
      </c>
      <c r="J646" s="184">
        <v>0.29899999999999999</v>
      </c>
      <c r="K646" s="184">
        <v>0.58499999999999996</v>
      </c>
      <c r="L646" s="184">
        <v>0.63300000000000001</v>
      </c>
      <c r="M646" s="184">
        <v>3.2000000000000001E-2</v>
      </c>
      <c r="N646" s="184">
        <v>5.0999999999999997E-2</v>
      </c>
      <c r="O646" s="184">
        <v>6.2E-2</v>
      </c>
      <c r="P646" s="184">
        <v>8.6999999999999994E-2</v>
      </c>
      <c r="Q646" s="93"/>
      <c r="R646" s="225">
        <v>49.276083577107968</v>
      </c>
      <c r="S646" s="225">
        <v>101.9555836155899</v>
      </c>
      <c r="T646" s="225">
        <v>6.9374581480870043</v>
      </c>
      <c r="U646" s="225">
        <v>12.253857763167577</v>
      </c>
      <c r="V646" s="225"/>
      <c r="W646" s="225">
        <v>44.671759158047436</v>
      </c>
      <c r="X646" s="225">
        <v>53.880407996168501</v>
      </c>
      <c r="Y646" s="225">
        <v>95.539334473451859</v>
      </c>
      <c r="Z646" s="225">
        <v>108.37183275772794</v>
      </c>
      <c r="AA646" s="225">
        <v>5.2377809018056887</v>
      </c>
      <c r="AB646" s="225">
        <v>8.63713539436832</v>
      </c>
      <c r="AC646" s="225">
        <v>10.033433443290845</v>
      </c>
      <c r="AD646" s="225">
        <v>14.47428208304431</v>
      </c>
    </row>
    <row r="647" spans="1:30" x14ac:dyDescent="0.25">
      <c r="A647" s="93" t="s">
        <v>5813</v>
      </c>
      <c r="B647" s="184" t="s">
        <v>143</v>
      </c>
      <c r="C647" s="184">
        <v>0.49152542372881358</v>
      </c>
      <c r="D647" s="184">
        <v>0.3704600484261501</v>
      </c>
      <c r="E647" s="184">
        <v>0.13801452784503632</v>
      </c>
      <c r="F647" s="183">
        <v>1</v>
      </c>
      <c r="G647" s="187">
        <v>1239</v>
      </c>
      <c r="H647" s="93"/>
      <c r="I647" s="184" t="s">
        <v>143</v>
      </c>
      <c r="J647" s="184" t="s">
        <v>143</v>
      </c>
      <c r="K647" s="184">
        <v>0.46400000000000002</v>
      </c>
      <c r="L647" s="184">
        <v>0.51900000000000002</v>
      </c>
      <c r="M647" s="184">
        <v>0.34399999999999997</v>
      </c>
      <c r="N647" s="184">
        <v>0.39800000000000002</v>
      </c>
      <c r="O647" s="184">
        <v>0.12</v>
      </c>
      <c r="P647" s="184">
        <v>0.158</v>
      </c>
      <c r="Q647" s="93"/>
      <c r="R647" s="225" t="s">
        <v>143</v>
      </c>
      <c r="S647" s="225">
        <v>37.476057680885432</v>
      </c>
      <c r="T647" s="225">
        <v>28.544254541371664</v>
      </c>
      <c r="U647" s="225">
        <v>10.378077004049326</v>
      </c>
      <c r="V647" s="225"/>
      <c r="W647" s="225" t="s">
        <v>143</v>
      </c>
      <c r="X647" s="225" t="s">
        <v>143</v>
      </c>
      <c r="Y647" s="225">
        <v>34.499588954789004</v>
      </c>
      <c r="Z647" s="225">
        <v>40.45252640698186</v>
      </c>
      <c r="AA647" s="225">
        <v>25.932884399721356</v>
      </c>
      <c r="AB647" s="225">
        <v>31.155624683021973</v>
      </c>
      <c r="AC647" s="225">
        <v>8.8225594913771967</v>
      </c>
      <c r="AD647" s="225">
        <v>11.933594516721454</v>
      </c>
    </row>
    <row r="648" spans="1:30" x14ac:dyDescent="0.25">
      <c r="A648" s="93" t="s">
        <v>5814</v>
      </c>
      <c r="B648" s="184" t="s">
        <v>143</v>
      </c>
      <c r="C648" s="184">
        <v>0.77836611195158856</v>
      </c>
      <c r="D648" s="184">
        <v>9.4553706505295002E-2</v>
      </c>
      <c r="E648" s="184">
        <v>0.12708018154311648</v>
      </c>
      <c r="F648" s="183">
        <v>1</v>
      </c>
      <c r="G648" s="187">
        <v>1322</v>
      </c>
      <c r="H648" s="93"/>
      <c r="I648" s="184" t="s">
        <v>143</v>
      </c>
      <c r="J648" s="184" t="s">
        <v>143</v>
      </c>
      <c r="K648" s="184">
        <v>0.755</v>
      </c>
      <c r="L648" s="184">
        <v>0.8</v>
      </c>
      <c r="M648" s="184">
        <v>0.08</v>
      </c>
      <c r="N648" s="184">
        <v>0.112</v>
      </c>
      <c r="O648" s="184">
        <v>0.11</v>
      </c>
      <c r="P648" s="184">
        <v>0.14599999999999999</v>
      </c>
      <c r="Q648" s="93"/>
      <c r="R648" s="225" t="s">
        <v>143</v>
      </c>
      <c r="S648" s="225">
        <v>141.11978447289263</v>
      </c>
      <c r="T648" s="225">
        <v>19.262571985184536</v>
      </c>
      <c r="U648" s="225">
        <v>23.194988439202564</v>
      </c>
      <c r="V648" s="225"/>
      <c r="W648" s="225" t="s">
        <v>143</v>
      </c>
      <c r="X648" s="225" t="s">
        <v>143</v>
      </c>
      <c r="Y648" s="225">
        <v>132.4972232141875</v>
      </c>
      <c r="Z648" s="225">
        <v>149.74234573159777</v>
      </c>
      <c r="AA648" s="225">
        <v>15.885694227364649</v>
      </c>
      <c r="AB648" s="225">
        <v>22.639449743004423</v>
      </c>
      <c r="AC648" s="225">
        <v>19.687505309071636</v>
      </c>
      <c r="AD648" s="225">
        <v>26.702471569333493</v>
      </c>
    </row>
    <row r="649" spans="1:30" x14ac:dyDescent="0.25">
      <c r="A649" s="93" t="s">
        <v>5815</v>
      </c>
      <c r="B649" s="184">
        <v>6.3601532567049812E-2</v>
      </c>
      <c r="C649" s="184">
        <v>0.53409961685823759</v>
      </c>
      <c r="D649" s="184">
        <v>0.25670498084291188</v>
      </c>
      <c r="E649" s="184">
        <v>0.14559386973180077</v>
      </c>
      <c r="F649" s="183">
        <v>1</v>
      </c>
      <c r="G649" s="187">
        <v>1305</v>
      </c>
      <c r="H649" s="93"/>
      <c r="I649" s="184">
        <v>5.1999999999999998E-2</v>
      </c>
      <c r="J649" s="184">
        <v>7.8E-2</v>
      </c>
      <c r="K649" s="184">
        <v>0.50700000000000001</v>
      </c>
      <c r="L649" s="184">
        <v>0.56100000000000005</v>
      </c>
      <c r="M649" s="184">
        <v>0.23400000000000001</v>
      </c>
      <c r="N649" s="184">
        <v>0.28100000000000003</v>
      </c>
      <c r="O649" s="184">
        <v>0.127</v>
      </c>
      <c r="P649" s="184">
        <v>0.16600000000000001</v>
      </c>
      <c r="Q649" s="93"/>
      <c r="R649" s="225">
        <v>4.4368503253694636</v>
      </c>
      <c r="S649" s="225">
        <v>39.029393899614838</v>
      </c>
      <c r="T649" s="225">
        <v>18.733769363167212</v>
      </c>
      <c r="U649" s="225">
        <v>10.37252338097831</v>
      </c>
      <c r="V649" s="225"/>
      <c r="W649" s="225">
        <v>3.4823154437770394</v>
      </c>
      <c r="X649" s="225">
        <v>5.3913852069618873</v>
      </c>
      <c r="Y649" s="225">
        <v>36.131840226951162</v>
      </c>
      <c r="Z649" s="225">
        <v>41.926947572278515</v>
      </c>
      <c r="AA649" s="225">
        <v>16.727640450727584</v>
      </c>
      <c r="AB649" s="225">
        <v>20.739898275606841</v>
      </c>
      <c r="AC649" s="225">
        <v>8.897619585122639</v>
      </c>
      <c r="AD649" s="225">
        <v>11.84742717683398</v>
      </c>
    </row>
    <row r="650" spans="1:30" x14ac:dyDescent="0.25">
      <c r="A650" s="93" t="s">
        <v>5816</v>
      </c>
      <c r="B650" s="184">
        <v>0.29174425822470518</v>
      </c>
      <c r="C650" s="184">
        <v>0.60211049037864683</v>
      </c>
      <c r="D650" s="184">
        <v>4.717566728739913E-2</v>
      </c>
      <c r="E650" s="184">
        <v>5.8969584109248914E-2</v>
      </c>
      <c r="F650" s="183">
        <v>1</v>
      </c>
      <c r="G650" s="187">
        <v>1611</v>
      </c>
      <c r="H650" s="93"/>
      <c r="I650" s="184">
        <v>0.27</v>
      </c>
      <c r="J650" s="184">
        <v>0.314</v>
      </c>
      <c r="K650" s="184">
        <v>0.57799999999999996</v>
      </c>
      <c r="L650" s="184">
        <v>0.626</v>
      </c>
      <c r="M650" s="184">
        <v>3.7999999999999999E-2</v>
      </c>
      <c r="N650" s="184">
        <v>5.8999999999999997E-2</v>
      </c>
      <c r="O650" s="184">
        <v>4.8000000000000001E-2</v>
      </c>
      <c r="P650" s="184">
        <v>7.1999999999999995E-2</v>
      </c>
      <c r="Q650" s="93"/>
      <c r="R650" s="225">
        <v>47.365699518273992</v>
      </c>
      <c r="S650" s="225">
        <v>93.810011986747583</v>
      </c>
      <c r="T650" s="225">
        <v>7.2687531243025258</v>
      </c>
      <c r="U650" s="225">
        <v>9.2024109082775691</v>
      </c>
      <c r="V650" s="225"/>
      <c r="W650" s="225">
        <v>43.0834585906928</v>
      </c>
      <c r="X650" s="225">
        <v>51.647940445855184</v>
      </c>
      <c r="Y650" s="225">
        <v>87.906378388774712</v>
      </c>
      <c r="Z650" s="225">
        <v>99.713645584720453</v>
      </c>
      <c r="AA650" s="225">
        <v>5.6345381186134391</v>
      </c>
      <c r="AB650" s="225">
        <v>8.9029681299916117</v>
      </c>
      <c r="AC650" s="225">
        <v>7.3518819300160958</v>
      </c>
      <c r="AD650" s="225">
        <v>11.052939886539042</v>
      </c>
    </row>
    <row r="651" spans="1:30" x14ac:dyDescent="0.25">
      <c r="A651" s="93" t="s">
        <v>5817</v>
      </c>
      <c r="B651" s="184" t="s">
        <v>143</v>
      </c>
      <c r="C651" s="184">
        <v>0.49846625766871167</v>
      </c>
      <c r="D651" s="184">
        <v>0.36451942740286297</v>
      </c>
      <c r="E651" s="184">
        <v>0.13701431492842536</v>
      </c>
      <c r="F651" s="183">
        <v>1</v>
      </c>
      <c r="G651" s="187">
        <v>1956</v>
      </c>
      <c r="H651" s="93"/>
      <c r="I651" s="184" t="s">
        <v>143</v>
      </c>
      <c r="J651" s="184" t="s">
        <v>143</v>
      </c>
      <c r="K651" s="184">
        <v>0.47599999999999998</v>
      </c>
      <c r="L651" s="184">
        <v>0.52100000000000002</v>
      </c>
      <c r="M651" s="184">
        <v>0.34300000000000003</v>
      </c>
      <c r="N651" s="184">
        <v>0.38600000000000001</v>
      </c>
      <c r="O651" s="184">
        <v>0.122</v>
      </c>
      <c r="P651" s="184">
        <v>0.153</v>
      </c>
      <c r="Q651" s="93"/>
      <c r="R651" s="225" t="s">
        <v>143</v>
      </c>
      <c r="S651" s="225">
        <v>54.744893620283605</v>
      </c>
      <c r="T651" s="225">
        <v>40.707006080487268</v>
      </c>
      <c r="U651" s="225">
        <v>15.011312645787109</v>
      </c>
      <c r="V651" s="225"/>
      <c r="W651" s="225" t="s">
        <v>143</v>
      </c>
      <c r="X651" s="225" t="s">
        <v>143</v>
      </c>
      <c r="Y651" s="225">
        <v>51.308543711980221</v>
      </c>
      <c r="Z651" s="225">
        <v>58.18124352858699</v>
      </c>
      <c r="AA651" s="225">
        <v>37.719006938136815</v>
      </c>
      <c r="AB651" s="225">
        <v>43.695005222837722</v>
      </c>
      <c r="AC651" s="225">
        <v>13.214067395292412</v>
      </c>
      <c r="AD651" s="225">
        <v>16.808557896281805</v>
      </c>
    </row>
    <row r="652" spans="1:30" x14ac:dyDescent="0.25">
      <c r="A652" s="93" t="s">
        <v>5818</v>
      </c>
      <c r="B652" s="184" t="s">
        <v>143</v>
      </c>
      <c r="C652" s="184">
        <v>0.76642335766423353</v>
      </c>
      <c r="D652" s="184">
        <v>9.0909090909090912E-2</v>
      </c>
      <c r="E652" s="184">
        <v>0.1426675514266755</v>
      </c>
      <c r="F652" s="183">
        <v>1</v>
      </c>
      <c r="G652" s="187">
        <v>1507</v>
      </c>
      <c r="H652" s="93"/>
      <c r="I652" s="184" t="s">
        <v>143</v>
      </c>
      <c r="J652" s="184" t="s">
        <v>143</v>
      </c>
      <c r="K652" s="184">
        <v>0.74399999999999999</v>
      </c>
      <c r="L652" s="184">
        <v>0.78700000000000003</v>
      </c>
      <c r="M652" s="184">
        <v>7.6999999999999999E-2</v>
      </c>
      <c r="N652" s="184">
        <v>0.106</v>
      </c>
      <c r="O652" s="184">
        <v>0.126</v>
      </c>
      <c r="P652" s="184">
        <v>0.161</v>
      </c>
      <c r="Q652" s="93"/>
      <c r="R652" s="225" t="s">
        <v>143</v>
      </c>
      <c r="S652" s="225">
        <v>145.30852939856919</v>
      </c>
      <c r="T652" s="225">
        <v>20.301823288655179</v>
      </c>
      <c r="U652" s="225">
        <v>27.284452084215026</v>
      </c>
      <c r="V652" s="225"/>
      <c r="W652" s="225" t="s">
        <v>143</v>
      </c>
      <c r="X652" s="225" t="s">
        <v>143</v>
      </c>
      <c r="Y652" s="225">
        <v>136.92829460351939</v>
      </c>
      <c r="Z652" s="225">
        <v>153.68876419361899</v>
      </c>
      <c r="AA652" s="225">
        <v>16.902199722969275</v>
      </c>
      <c r="AB652" s="225">
        <v>23.701446854341082</v>
      </c>
      <c r="AC652" s="225">
        <v>23.637315076325375</v>
      </c>
      <c r="AD652" s="225">
        <v>30.931589092104677</v>
      </c>
    </row>
    <row r="653" spans="1:30" x14ac:dyDescent="0.25">
      <c r="A653" s="93" t="s">
        <v>5819</v>
      </c>
      <c r="B653" s="184">
        <v>5.9615384615384619E-2</v>
      </c>
      <c r="C653" s="184">
        <v>0.48461538461538461</v>
      </c>
      <c r="D653" s="184">
        <v>0.26538461538461539</v>
      </c>
      <c r="E653" s="184">
        <v>0.19038461538461537</v>
      </c>
      <c r="F653" s="183">
        <v>1</v>
      </c>
      <c r="G653" s="187">
        <v>520</v>
      </c>
      <c r="H653" s="93"/>
      <c r="I653" s="184">
        <v>4.2000000000000003E-2</v>
      </c>
      <c r="J653" s="184">
        <v>8.3000000000000004E-2</v>
      </c>
      <c r="K653" s="184">
        <v>0.442</v>
      </c>
      <c r="L653" s="184">
        <v>0.52800000000000002</v>
      </c>
      <c r="M653" s="184">
        <v>0.22900000000000001</v>
      </c>
      <c r="N653" s="184">
        <v>0.30499999999999999</v>
      </c>
      <c r="O653" s="184">
        <v>0.159</v>
      </c>
      <c r="P653" s="184">
        <v>0.22600000000000001</v>
      </c>
      <c r="Q653" s="93"/>
      <c r="R653" s="225">
        <v>4.1511714929212076</v>
      </c>
      <c r="S653" s="225">
        <v>32.681885581004174</v>
      </c>
      <c r="T653" s="225">
        <v>17.30590979665336</v>
      </c>
      <c r="U653" s="225">
        <v>12.071341919504315</v>
      </c>
      <c r="V653" s="225"/>
      <c r="W653" s="225">
        <v>2.6898495698091462</v>
      </c>
      <c r="X653" s="225">
        <v>5.6124934160332689</v>
      </c>
      <c r="Y653" s="225">
        <v>28.646705638550621</v>
      </c>
      <c r="Z653" s="225">
        <v>36.717065523457727</v>
      </c>
      <c r="AA653" s="225">
        <v>14.418483124569256</v>
      </c>
      <c r="AB653" s="225">
        <v>20.193336468737463</v>
      </c>
      <c r="AC653" s="225">
        <v>9.6934395179393054</v>
      </c>
      <c r="AD653" s="225">
        <v>14.449244321069324</v>
      </c>
    </row>
    <row r="654" spans="1:30" x14ac:dyDescent="0.25">
      <c r="A654" s="93" t="s">
        <v>5820</v>
      </c>
      <c r="B654" s="184">
        <v>0.28330995792426367</v>
      </c>
      <c r="C654" s="184">
        <v>0.61150070126227207</v>
      </c>
      <c r="D654" s="184">
        <v>3.7868162692847124E-2</v>
      </c>
      <c r="E654" s="184">
        <v>6.7321178120617109E-2</v>
      </c>
      <c r="F654" s="183">
        <v>0.99999999999999989</v>
      </c>
      <c r="G654" s="187">
        <v>713</v>
      </c>
      <c r="H654" s="93"/>
      <c r="I654" s="184">
        <v>0.251</v>
      </c>
      <c r="J654" s="184">
        <v>0.317</v>
      </c>
      <c r="K654" s="184">
        <v>0.57499999999999996</v>
      </c>
      <c r="L654" s="184">
        <v>0.64700000000000002</v>
      </c>
      <c r="M654" s="184">
        <v>2.5999999999999999E-2</v>
      </c>
      <c r="N654" s="184">
        <v>5.5E-2</v>
      </c>
      <c r="O654" s="184">
        <v>5.0999999999999997E-2</v>
      </c>
      <c r="P654" s="184">
        <v>8.7999999999999995E-2</v>
      </c>
      <c r="Q654" s="93"/>
      <c r="R654" s="225">
        <v>47.062686888337126</v>
      </c>
      <c r="S654" s="225">
        <v>90.778453787657085</v>
      </c>
      <c r="T654" s="225">
        <v>6.1110918531171912</v>
      </c>
      <c r="U654" s="225">
        <v>10.34320069341878</v>
      </c>
      <c r="V654" s="225"/>
      <c r="W654" s="225">
        <v>40.572501463500402</v>
      </c>
      <c r="X654" s="225">
        <v>53.55287231317385</v>
      </c>
      <c r="Y654" s="225">
        <v>82.257354849041036</v>
      </c>
      <c r="Z654" s="225">
        <v>99.299552726273134</v>
      </c>
      <c r="AA654" s="225">
        <v>3.8059747091765614</v>
      </c>
      <c r="AB654" s="225">
        <v>8.4162089970578204</v>
      </c>
      <c r="AC654" s="225">
        <v>7.4170923381512281</v>
      </c>
      <c r="AD654" s="225">
        <v>13.269309048686331</v>
      </c>
    </row>
    <row r="655" spans="1:30" x14ac:dyDescent="0.25">
      <c r="A655" s="93" t="s">
        <v>5821</v>
      </c>
      <c r="B655" s="184" t="s">
        <v>143</v>
      </c>
      <c r="C655" s="184">
        <v>0.33049403747870526</v>
      </c>
      <c r="D655" s="184">
        <v>0.38671209540034074</v>
      </c>
      <c r="E655" s="184">
        <v>0.282793867120954</v>
      </c>
      <c r="F655" s="183">
        <v>1</v>
      </c>
      <c r="G655" s="187">
        <v>587</v>
      </c>
      <c r="H655" s="93"/>
      <c r="I655" s="184" t="s">
        <v>143</v>
      </c>
      <c r="J655" s="184" t="s">
        <v>143</v>
      </c>
      <c r="K655" s="184">
        <v>0.29399999999999998</v>
      </c>
      <c r="L655" s="184">
        <v>0.37</v>
      </c>
      <c r="M655" s="184">
        <v>0.34799999999999998</v>
      </c>
      <c r="N655" s="184">
        <v>0.42699999999999999</v>
      </c>
      <c r="O655" s="184">
        <v>0.248</v>
      </c>
      <c r="P655" s="184">
        <v>0.32100000000000001</v>
      </c>
      <c r="Q655" s="93"/>
      <c r="R655" s="225" t="s">
        <v>143</v>
      </c>
      <c r="S655" s="225">
        <v>25.6408923717965</v>
      </c>
      <c r="T655" s="225">
        <v>30.571660025557293</v>
      </c>
      <c r="U655" s="225">
        <v>22.052818986350385</v>
      </c>
      <c r="V655" s="225"/>
      <c r="W655" s="225" t="s">
        <v>143</v>
      </c>
      <c r="X655" s="225" t="s">
        <v>143</v>
      </c>
      <c r="Y655" s="225">
        <v>22.032711148772659</v>
      </c>
      <c r="Z655" s="225">
        <v>29.249073594820342</v>
      </c>
      <c r="AA655" s="225">
        <v>26.594599832636106</v>
      </c>
      <c r="AB655" s="225">
        <v>34.548720218478479</v>
      </c>
      <c r="AC655" s="225">
        <v>18.698022804636146</v>
      </c>
      <c r="AD655" s="225">
        <v>25.407615168064623</v>
      </c>
    </row>
    <row r="656" spans="1:30" x14ac:dyDescent="0.25">
      <c r="A656" s="93" t="s">
        <v>5822</v>
      </c>
      <c r="B656" s="184" t="s">
        <v>143</v>
      </c>
      <c r="C656" s="184">
        <v>0.74306839186691309</v>
      </c>
      <c r="D656" s="184">
        <v>9.9815157116451017E-2</v>
      </c>
      <c r="E656" s="184">
        <v>0.15711645101663585</v>
      </c>
      <c r="F656" s="183">
        <v>1</v>
      </c>
      <c r="G656" s="187">
        <v>541</v>
      </c>
      <c r="H656" s="93"/>
      <c r="I656" s="184" t="s">
        <v>143</v>
      </c>
      <c r="J656" s="184" t="s">
        <v>143</v>
      </c>
      <c r="K656" s="184">
        <v>0.70499999999999996</v>
      </c>
      <c r="L656" s="184">
        <v>0.77800000000000002</v>
      </c>
      <c r="M656" s="184">
        <v>7.6999999999999999E-2</v>
      </c>
      <c r="N656" s="184">
        <v>0.128</v>
      </c>
      <c r="O656" s="184">
        <v>0.129</v>
      </c>
      <c r="P656" s="184">
        <v>0.19</v>
      </c>
      <c r="Q656" s="93"/>
      <c r="R656" s="225" t="s">
        <v>143</v>
      </c>
      <c r="S656" s="225">
        <v>117.25768030705771</v>
      </c>
      <c r="T656" s="225">
        <v>17.958390390999199</v>
      </c>
      <c r="U656" s="225">
        <v>24.139807040119571</v>
      </c>
      <c r="V656" s="225"/>
      <c r="W656" s="225" t="s">
        <v>143</v>
      </c>
      <c r="X656" s="225" t="s">
        <v>143</v>
      </c>
      <c r="Y656" s="225">
        <v>105.79504848506951</v>
      </c>
      <c r="Z656" s="225">
        <v>128.72031212904591</v>
      </c>
      <c r="AA656" s="225">
        <v>13.168488702281916</v>
      </c>
      <c r="AB656" s="225">
        <v>22.748292079716482</v>
      </c>
      <c r="AC656" s="225">
        <v>19.007880835109756</v>
      </c>
      <c r="AD656" s="225">
        <v>29.271733245129386</v>
      </c>
    </row>
    <row r="657" spans="1:30" x14ac:dyDescent="0.25">
      <c r="A657" s="93" t="s">
        <v>5823</v>
      </c>
      <c r="B657" s="184">
        <v>8.2226880969019339E-2</v>
      </c>
      <c r="C657" s="184">
        <v>0.49010016305613791</v>
      </c>
      <c r="D657" s="184">
        <v>0.24737945492662475</v>
      </c>
      <c r="E657" s="184">
        <v>0.18029350104821804</v>
      </c>
      <c r="F657" s="183">
        <v>1</v>
      </c>
      <c r="G657" s="187">
        <v>4293</v>
      </c>
      <c r="H657" s="93"/>
      <c r="I657" s="184">
        <v>7.3999999999999996E-2</v>
      </c>
      <c r="J657" s="184">
        <v>9.0999999999999998E-2</v>
      </c>
      <c r="K657" s="184">
        <v>0.47499999999999998</v>
      </c>
      <c r="L657" s="184">
        <v>0.505</v>
      </c>
      <c r="M657" s="184">
        <v>0.23499999999999999</v>
      </c>
      <c r="N657" s="184">
        <v>0.26100000000000001</v>
      </c>
      <c r="O657" s="184">
        <v>0.16900000000000001</v>
      </c>
      <c r="P657" s="184">
        <v>0.192</v>
      </c>
      <c r="Q657" s="93"/>
      <c r="R657" s="225">
        <v>6.1584777926650798</v>
      </c>
      <c r="S657" s="225">
        <v>36.224956148987246</v>
      </c>
      <c r="T657" s="225">
        <v>17.870587741482041</v>
      </c>
      <c r="U657" s="225">
        <v>13.365160899050853</v>
      </c>
      <c r="V657" s="225"/>
      <c r="W657" s="225">
        <v>5.5160237025221379</v>
      </c>
      <c r="X657" s="225">
        <v>6.8009318828080216</v>
      </c>
      <c r="Y657" s="225">
        <v>34.677062665007192</v>
      </c>
      <c r="Z657" s="225">
        <v>37.772849632967301</v>
      </c>
      <c r="AA657" s="225">
        <v>16.795775388675466</v>
      </c>
      <c r="AB657" s="225">
        <v>18.945400094288615</v>
      </c>
      <c r="AC657" s="225">
        <v>12.423575354535041</v>
      </c>
      <c r="AD657" s="225">
        <v>14.306746443566665</v>
      </c>
    </row>
    <row r="658" spans="1:30" x14ac:dyDescent="0.25">
      <c r="A658" s="93" t="s">
        <v>5824</v>
      </c>
      <c r="B658" s="184">
        <v>0.2919373328238441</v>
      </c>
      <c r="C658" s="184">
        <v>0.5953381734810852</v>
      </c>
      <c r="D658" s="184">
        <v>5.0821551394726786E-2</v>
      </c>
      <c r="E658" s="184">
        <v>6.1902942300343905E-2</v>
      </c>
      <c r="F658" s="183">
        <v>1</v>
      </c>
      <c r="G658" s="187">
        <v>5234</v>
      </c>
      <c r="H658" s="93"/>
      <c r="I658" s="184">
        <v>0.28000000000000003</v>
      </c>
      <c r="J658" s="184">
        <v>0.30399999999999999</v>
      </c>
      <c r="K658" s="184">
        <v>0.58199999999999996</v>
      </c>
      <c r="L658" s="184">
        <v>0.60899999999999999</v>
      </c>
      <c r="M658" s="184">
        <v>4.4999999999999998E-2</v>
      </c>
      <c r="N658" s="184">
        <v>5.7000000000000002E-2</v>
      </c>
      <c r="O658" s="184">
        <v>5.6000000000000001E-2</v>
      </c>
      <c r="P658" s="184">
        <v>6.9000000000000006E-2</v>
      </c>
      <c r="Q658" s="93"/>
      <c r="R658" s="225">
        <v>52.444663717520541</v>
      </c>
      <c r="S658" s="225">
        <v>102.99367008086466</v>
      </c>
      <c r="T658" s="225">
        <v>7.5225644709352917</v>
      </c>
      <c r="U658" s="225">
        <v>10.774611417334251</v>
      </c>
      <c r="V658" s="225"/>
      <c r="W658" s="225">
        <v>49.815027338576968</v>
      </c>
      <c r="X658" s="225">
        <v>55.074300096464114</v>
      </c>
      <c r="Y658" s="225">
        <v>99.377341523292387</v>
      </c>
      <c r="Z658" s="225">
        <v>106.60999863843693</v>
      </c>
      <c r="AA658" s="225">
        <v>6.6185379495905936</v>
      </c>
      <c r="AB658" s="225">
        <v>8.4265909922799889</v>
      </c>
      <c r="AC658" s="225">
        <v>9.601375951891189</v>
      </c>
      <c r="AD658" s="225">
        <v>11.947846882777313</v>
      </c>
    </row>
    <row r="659" spans="1:30" x14ac:dyDescent="0.25">
      <c r="A659" s="93" t="s">
        <v>5825</v>
      </c>
      <c r="B659" s="184" t="s">
        <v>143</v>
      </c>
      <c r="C659" s="184">
        <v>0.49023668639053253</v>
      </c>
      <c r="D659" s="184">
        <v>0.36893491124260352</v>
      </c>
      <c r="E659" s="184">
        <v>0.14082840236686389</v>
      </c>
      <c r="F659" s="183">
        <v>0.99999999999999989</v>
      </c>
      <c r="G659" s="187">
        <v>3380</v>
      </c>
      <c r="H659" s="93"/>
      <c r="I659" s="184" t="s">
        <v>143</v>
      </c>
      <c r="J659" s="184" t="s">
        <v>143</v>
      </c>
      <c r="K659" s="184">
        <v>0.47299999999999998</v>
      </c>
      <c r="L659" s="184">
        <v>0.50700000000000001</v>
      </c>
      <c r="M659" s="184">
        <v>0.35299999999999998</v>
      </c>
      <c r="N659" s="184">
        <v>0.38500000000000001</v>
      </c>
      <c r="O659" s="184">
        <v>0.13</v>
      </c>
      <c r="P659" s="184">
        <v>0.153</v>
      </c>
      <c r="Q659" s="93"/>
      <c r="R659" s="225" t="s">
        <v>143</v>
      </c>
      <c r="S659" s="225">
        <v>28.621026769825619</v>
      </c>
      <c r="T659" s="225">
        <v>21.048840803220255</v>
      </c>
      <c r="U659" s="225">
        <v>8.1809577409736569</v>
      </c>
      <c r="V659" s="225"/>
      <c r="W659" s="225" t="s">
        <v>143</v>
      </c>
      <c r="X659" s="225" t="s">
        <v>143</v>
      </c>
      <c r="Y659" s="225">
        <v>27.242929009140198</v>
      </c>
      <c r="Z659" s="225">
        <v>29.99912453051104</v>
      </c>
      <c r="AA659" s="225">
        <v>19.880549811312598</v>
      </c>
      <c r="AB659" s="225">
        <v>22.217131795127912</v>
      </c>
      <c r="AC659" s="225">
        <v>7.4460095177642742</v>
      </c>
      <c r="AD659" s="225">
        <v>8.9159059641830396</v>
      </c>
    </row>
    <row r="660" spans="1:30" x14ac:dyDescent="0.25">
      <c r="A660" s="93" t="s">
        <v>5826</v>
      </c>
      <c r="B660" s="184" t="s">
        <v>143</v>
      </c>
      <c r="C660" s="184">
        <v>0.75179856115107913</v>
      </c>
      <c r="D660" s="184">
        <v>9.9873042742276763E-2</v>
      </c>
      <c r="E660" s="184">
        <v>0.14832839610664408</v>
      </c>
      <c r="F660" s="183">
        <v>0.99999999999999989</v>
      </c>
      <c r="G660" s="187">
        <v>4726</v>
      </c>
      <c r="H660" s="93"/>
      <c r="I660" s="184" t="s">
        <v>143</v>
      </c>
      <c r="J660" s="184" t="s">
        <v>143</v>
      </c>
      <c r="K660" s="184">
        <v>0.73899999999999999</v>
      </c>
      <c r="L660" s="184">
        <v>0.76400000000000001</v>
      </c>
      <c r="M660" s="184">
        <v>9.1999999999999998E-2</v>
      </c>
      <c r="N660" s="184">
        <v>0.109</v>
      </c>
      <c r="O660" s="184">
        <v>0.13800000000000001</v>
      </c>
      <c r="P660" s="184">
        <v>0.159</v>
      </c>
      <c r="Q660" s="93"/>
      <c r="R660" s="225" t="s">
        <v>143</v>
      </c>
      <c r="S660" s="225">
        <v>134.10482896336688</v>
      </c>
      <c r="T660" s="225">
        <v>19.426405146000508</v>
      </c>
      <c r="U660" s="225">
        <v>26.711729930174251</v>
      </c>
      <c r="V660" s="225"/>
      <c r="W660" s="225" t="s">
        <v>143</v>
      </c>
      <c r="X660" s="225" t="s">
        <v>143</v>
      </c>
      <c r="Y660" s="225">
        <v>129.69519151405882</v>
      </c>
      <c r="Z660" s="225">
        <v>138.51446641267495</v>
      </c>
      <c r="AA660" s="225">
        <v>17.673826507547599</v>
      </c>
      <c r="AB660" s="225">
        <v>21.178983784453418</v>
      </c>
      <c r="AC660" s="225">
        <v>24.734309223912074</v>
      </c>
      <c r="AD660" s="225">
        <v>28.689150636436427</v>
      </c>
    </row>
    <row r="661" spans="1:30" x14ac:dyDescent="0.25">
      <c r="A661" s="93" t="s">
        <v>5827</v>
      </c>
      <c r="B661" s="184">
        <v>4.9773755656108594E-2</v>
      </c>
      <c r="C661" s="184">
        <v>0.59004524886877829</v>
      </c>
      <c r="D661" s="184">
        <v>0.23438914027149321</v>
      </c>
      <c r="E661" s="184">
        <v>0.12579185520361991</v>
      </c>
      <c r="F661" s="183">
        <v>1</v>
      </c>
      <c r="G661" s="187">
        <v>1105</v>
      </c>
      <c r="H661" s="93"/>
      <c r="I661" s="184">
        <v>3.7999999999999999E-2</v>
      </c>
      <c r="J661" s="184">
        <v>6.4000000000000001E-2</v>
      </c>
      <c r="K661" s="184">
        <v>0.56100000000000005</v>
      </c>
      <c r="L661" s="184">
        <v>0.61899999999999999</v>
      </c>
      <c r="M661" s="184">
        <v>0.21</v>
      </c>
      <c r="N661" s="184">
        <v>0.26</v>
      </c>
      <c r="O661" s="184">
        <v>0.108</v>
      </c>
      <c r="P661" s="184">
        <v>0.14699999999999999</v>
      </c>
      <c r="Q661" s="93"/>
      <c r="R661" s="225">
        <v>3.590090815446175</v>
      </c>
      <c r="S661" s="225">
        <v>43.417650377904458</v>
      </c>
      <c r="T661" s="225">
        <v>17.098695757376657</v>
      </c>
      <c r="U661" s="225">
        <v>9.2324526942837721</v>
      </c>
      <c r="V661" s="225"/>
      <c r="W661" s="225">
        <v>2.6412788317164662</v>
      </c>
      <c r="X661" s="225">
        <v>4.5389027991758839</v>
      </c>
      <c r="Y661" s="225">
        <v>40.084932197407568</v>
      </c>
      <c r="Z661" s="225">
        <v>46.750368558401348</v>
      </c>
      <c r="AA661" s="225">
        <v>15.016271691366036</v>
      </c>
      <c r="AB661" s="225">
        <v>19.181119823387277</v>
      </c>
      <c r="AC661" s="225">
        <v>7.6976033171430105</v>
      </c>
      <c r="AD661" s="225">
        <v>10.767302071424533</v>
      </c>
    </row>
    <row r="662" spans="1:30" x14ac:dyDescent="0.25">
      <c r="A662" s="93" t="s">
        <v>5828</v>
      </c>
      <c r="B662" s="184">
        <v>0.21974522292993631</v>
      </c>
      <c r="C662" s="184">
        <v>0.6329617834394905</v>
      </c>
      <c r="D662" s="184">
        <v>4.0605095541401272E-2</v>
      </c>
      <c r="E662" s="184">
        <v>0.10668789808917198</v>
      </c>
      <c r="F662" s="183">
        <v>1</v>
      </c>
      <c r="G662" s="187">
        <v>1256</v>
      </c>
      <c r="H662" s="93"/>
      <c r="I662" s="184">
        <v>0.19800000000000001</v>
      </c>
      <c r="J662" s="184">
        <v>0.24299999999999999</v>
      </c>
      <c r="K662" s="184">
        <v>0.60599999999999998</v>
      </c>
      <c r="L662" s="184">
        <v>0.65900000000000003</v>
      </c>
      <c r="M662" s="184">
        <v>3.1E-2</v>
      </c>
      <c r="N662" s="184">
        <v>5.2999999999999999E-2</v>
      </c>
      <c r="O662" s="184">
        <v>9.0999999999999998E-2</v>
      </c>
      <c r="P662" s="184">
        <v>0.125</v>
      </c>
      <c r="Q662" s="93"/>
      <c r="R662" s="225">
        <v>35.746662447560865</v>
      </c>
      <c r="S662" s="225">
        <v>100.37452248697613</v>
      </c>
      <c r="T662" s="225">
        <v>5.8154342798395957</v>
      </c>
      <c r="U662" s="225">
        <v>17.195063663589586</v>
      </c>
      <c r="V662" s="225"/>
      <c r="W662" s="225">
        <v>31.529337842916593</v>
      </c>
      <c r="X662" s="225">
        <v>39.963987052205141</v>
      </c>
      <c r="Y662" s="225">
        <v>93.397084276287814</v>
      </c>
      <c r="Z662" s="225">
        <v>107.35196069766445</v>
      </c>
      <c r="AA662" s="225">
        <v>4.2193598666410974</v>
      </c>
      <c r="AB662" s="225">
        <v>7.411508693038094</v>
      </c>
      <c r="AC662" s="225">
        <v>14.283626238921654</v>
      </c>
      <c r="AD662" s="225">
        <v>20.106501088257517</v>
      </c>
    </row>
    <row r="663" spans="1:30" x14ac:dyDescent="0.25">
      <c r="A663" s="93" t="s">
        <v>5829</v>
      </c>
      <c r="B663" s="184" t="s">
        <v>143</v>
      </c>
      <c r="C663" s="184">
        <v>0.53531218014329585</v>
      </c>
      <c r="D663" s="184">
        <v>0.32343909928352099</v>
      </c>
      <c r="E663" s="184">
        <v>0.14124872057318322</v>
      </c>
      <c r="F663" s="183">
        <v>1</v>
      </c>
      <c r="G663" s="187">
        <v>977</v>
      </c>
      <c r="H663" s="93"/>
      <c r="I663" s="184" t="s">
        <v>143</v>
      </c>
      <c r="J663" s="184" t="s">
        <v>143</v>
      </c>
      <c r="K663" s="184">
        <v>0.504</v>
      </c>
      <c r="L663" s="184">
        <v>0.56599999999999995</v>
      </c>
      <c r="M663" s="184">
        <v>0.29499999999999998</v>
      </c>
      <c r="N663" s="184">
        <v>0.35299999999999998</v>
      </c>
      <c r="O663" s="184">
        <v>0.121</v>
      </c>
      <c r="P663" s="184">
        <v>0.16400000000000001</v>
      </c>
      <c r="Q663" s="93"/>
      <c r="R663" s="225" t="s">
        <v>143</v>
      </c>
      <c r="S663" s="225">
        <v>34.693209912890794</v>
      </c>
      <c r="T663" s="225">
        <v>20.723042451071962</v>
      </c>
      <c r="U663" s="225">
        <v>9.162415214073155</v>
      </c>
      <c r="V663" s="225"/>
      <c r="W663" s="225" t="s">
        <v>143</v>
      </c>
      <c r="X663" s="225" t="s">
        <v>143</v>
      </c>
      <c r="Y663" s="225">
        <v>31.719834740456797</v>
      </c>
      <c r="Z663" s="225">
        <v>37.66658508532479</v>
      </c>
      <c r="AA663" s="225">
        <v>18.438148506528371</v>
      </c>
      <c r="AB663" s="225">
        <v>23.007936395615552</v>
      </c>
      <c r="AC663" s="225">
        <v>7.6337003195265494</v>
      </c>
      <c r="AD663" s="225">
        <v>10.691130108619761</v>
      </c>
    </row>
    <row r="664" spans="1:30" x14ac:dyDescent="0.25">
      <c r="A664" s="93" t="s">
        <v>5830</v>
      </c>
      <c r="B664" s="184" t="s">
        <v>143</v>
      </c>
      <c r="C664" s="184">
        <v>0.75923392612859097</v>
      </c>
      <c r="D664" s="184">
        <v>5.8823529411764705E-2</v>
      </c>
      <c r="E664" s="184">
        <v>0.18194254445964433</v>
      </c>
      <c r="F664" s="183">
        <v>1</v>
      </c>
      <c r="G664" s="187">
        <v>1462</v>
      </c>
      <c r="H664" s="93"/>
      <c r="I664" s="184" t="s">
        <v>143</v>
      </c>
      <c r="J664" s="184" t="s">
        <v>143</v>
      </c>
      <c r="K664" s="184">
        <v>0.73699999999999999</v>
      </c>
      <c r="L664" s="184">
        <v>0.78</v>
      </c>
      <c r="M664" s="184">
        <v>4.8000000000000001E-2</v>
      </c>
      <c r="N664" s="184">
        <v>7.1999999999999995E-2</v>
      </c>
      <c r="O664" s="184">
        <v>0.16300000000000001</v>
      </c>
      <c r="P664" s="184">
        <v>0.20300000000000001</v>
      </c>
      <c r="Q664" s="93"/>
      <c r="R664" s="225" t="s">
        <v>143</v>
      </c>
      <c r="S664" s="225">
        <v>160.26820596064164</v>
      </c>
      <c r="T664" s="225">
        <v>13.679878014108233</v>
      </c>
      <c r="U664" s="225">
        <v>38.629680084881628</v>
      </c>
      <c r="V664" s="225"/>
      <c r="W664" s="225" t="s">
        <v>143</v>
      </c>
      <c r="X664" s="225" t="s">
        <v>143</v>
      </c>
      <c r="Y664" s="225">
        <v>150.83972002803921</v>
      </c>
      <c r="Z664" s="225">
        <v>169.69669189324406</v>
      </c>
      <c r="AA664" s="225">
        <v>10.788605214750001</v>
      </c>
      <c r="AB664" s="225">
        <v>16.571150813466463</v>
      </c>
      <c r="AC664" s="225">
        <v>33.987346284656695</v>
      </c>
      <c r="AD664" s="225">
        <v>43.27201388510656</v>
      </c>
    </row>
    <row r="665" spans="1:30" x14ac:dyDescent="0.25">
      <c r="A665" s="93" t="s">
        <v>5831</v>
      </c>
      <c r="B665" s="184">
        <v>6.6326530612244902E-2</v>
      </c>
      <c r="C665" s="184">
        <v>0.56377551020408168</v>
      </c>
      <c r="D665" s="184">
        <v>0.22193877551020408</v>
      </c>
      <c r="E665" s="184">
        <v>0.14795918367346939</v>
      </c>
      <c r="F665" s="183">
        <v>1</v>
      </c>
      <c r="G665" s="187">
        <v>784</v>
      </c>
      <c r="H665" s="93"/>
      <c r="I665" s="184">
        <v>5.0999999999999997E-2</v>
      </c>
      <c r="J665" s="184">
        <v>8.5999999999999993E-2</v>
      </c>
      <c r="K665" s="184">
        <v>0.52900000000000003</v>
      </c>
      <c r="L665" s="184">
        <v>0.59799999999999998</v>
      </c>
      <c r="M665" s="184">
        <v>0.19400000000000001</v>
      </c>
      <c r="N665" s="184">
        <v>0.252</v>
      </c>
      <c r="O665" s="184">
        <v>0.125</v>
      </c>
      <c r="P665" s="184">
        <v>0.17499999999999999</v>
      </c>
      <c r="Q665" s="93"/>
      <c r="R665" s="225">
        <v>4.6038638899916542</v>
      </c>
      <c r="S665" s="225">
        <v>42.233048127841307</v>
      </c>
      <c r="T665" s="225">
        <v>16.829055063563228</v>
      </c>
      <c r="U665" s="225">
        <v>11.12651459803009</v>
      </c>
      <c r="V665" s="225"/>
      <c r="W665" s="225">
        <v>3.3525194304370718</v>
      </c>
      <c r="X665" s="225">
        <v>5.8552083495462366</v>
      </c>
      <c r="Y665" s="225">
        <v>38.295758488678857</v>
      </c>
      <c r="Z665" s="225">
        <v>46.170337767003758</v>
      </c>
      <c r="AA665" s="225">
        <v>14.328472614645319</v>
      </c>
      <c r="AB665" s="225">
        <v>19.329637512481135</v>
      </c>
      <c r="AC665" s="225">
        <v>9.1016955448372503</v>
      </c>
      <c r="AD665" s="225">
        <v>13.151333651222929</v>
      </c>
    </row>
    <row r="666" spans="1:30" x14ac:dyDescent="0.25">
      <c r="A666" s="93" t="s">
        <v>5832</v>
      </c>
      <c r="B666" s="184">
        <v>0.29531568228105909</v>
      </c>
      <c r="C666" s="184">
        <v>0.61710794297352345</v>
      </c>
      <c r="D666" s="184">
        <v>3.8696537678207736E-2</v>
      </c>
      <c r="E666" s="184">
        <v>4.8879837067209775E-2</v>
      </c>
      <c r="F666" s="183">
        <v>1</v>
      </c>
      <c r="G666" s="187">
        <v>982</v>
      </c>
      <c r="H666" s="93"/>
      <c r="I666" s="184">
        <v>0.26800000000000002</v>
      </c>
      <c r="J666" s="184">
        <v>0.32500000000000001</v>
      </c>
      <c r="K666" s="184">
        <v>0.58599999999999997</v>
      </c>
      <c r="L666" s="184">
        <v>0.64700000000000002</v>
      </c>
      <c r="M666" s="184">
        <v>2.8000000000000001E-2</v>
      </c>
      <c r="N666" s="184">
        <v>5.2999999999999999E-2</v>
      </c>
      <c r="O666" s="184">
        <v>3.6999999999999998E-2</v>
      </c>
      <c r="P666" s="184">
        <v>6.4000000000000001E-2</v>
      </c>
      <c r="Q666" s="93"/>
      <c r="R666" s="225">
        <v>52.924581470994696</v>
      </c>
      <c r="S666" s="225">
        <v>111.94172151221305</v>
      </c>
      <c r="T666" s="225">
        <v>6.332950661096401</v>
      </c>
      <c r="U666" s="225">
        <v>8.8717423976206877</v>
      </c>
      <c r="V666" s="225"/>
      <c r="W666" s="225">
        <v>46.83321813856692</v>
      </c>
      <c r="X666" s="225">
        <v>59.015944803422471</v>
      </c>
      <c r="Y666" s="225">
        <v>103.02897118602168</v>
      </c>
      <c r="Z666" s="225">
        <v>120.85447183840442</v>
      </c>
      <c r="AA666" s="225">
        <v>4.319363758956043</v>
      </c>
      <c r="AB666" s="225">
        <v>8.3465375632367582</v>
      </c>
      <c r="AC666" s="225">
        <v>6.3619119955115009</v>
      </c>
      <c r="AD666" s="225">
        <v>11.381572799729874</v>
      </c>
    </row>
    <row r="667" spans="1:30" x14ac:dyDescent="0.25">
      <c r="A667" s="93" t="s">
        <v>5833</v>
      </c>
      <c r="B667" s="184" t="s">
        <v>143</v>
      </c>
      <c r="C667" s="184">
        <v>0.57634730538922152</v>
      </c>
      <c r="D667" s="184">
        <v>0.30988023952095806</v>
      </c>
      <c r="E667" s="184">
        <v>0.11377245508982035</v>
      </c>
      <c r="F667" s="183">
        <v>0.99999999999999989</v>
      </c>
      <c r="G667" s="187">
        <v>668</v>
      </c>
      <c r="H667" s="93"/>
      <c r="I667" s="184" t="s">
        <v>143</v>
      </c>
      <c r="J667" s="184" t="s">
        <v>143</v>
      </c>
      <c r="K667" s="184">
        <v>0.53900000000000003</v>
      </c>
      <c r="L667" s="184">
        <v>0.61299999999999999</v>
      </c>
      <c r="M667" s="184">
        <v>0.27600000000000002</v>
      </c>
      <c r="N667" s="184">
        <v>0.34599999999999997</v>
      </c>
      <c r="O667" s="184">
        <v>9.1999999999999998E-2</v>
      </c>
      <c r="P667" s="184">
        <v>0.14000000000000001</v>
      </c>
      <c r="Q667" s="93"/>
      <c r="R667" s="225" t="s">
        <v>143</v>
      </c>
      <c r="S667" s="225">
        <v>36.336041628639308</v>
      </c>
      <c r="T667" s="225">
        <v>20.069818709868574</v>
      </c>
      <c r="U667" s="225">
        <v>7.2498273977979366</v>
      </c>
      <c r="V667" s="225"/>
      <c r="W667" s="225" t="s">
        <v>143</v>
      </c>
      <c r="X667" s="225" t="s">
        <v>143</v>
      </c>
      <c r="Y667" s="225">
        <v>32.706403562095957</v>
      </c>
      <c r="Z667" s="225">
        <v>39.965679695182658</v>
      </c>
      <c r="AA667" s="225">
        <v>17.335719004035532</v>
      </c>
      <c r="AB667" s="225">
        <v>22.803918415701617</v>
      </c>
      <c r="AC667" s="225">
        <v>5.6198674143552321</v>
      </c>
      <c r="AD667" s="225">
        <v>8.8797873812406412</v>
      </c>
    </row>
    <row r="668" spans="1:30" x14ac:dyDescent="0.25">
      <c r="A668" s="93" t="s">
        <v>5834</v>
      </c>
      <c r="B668" s="184" t="s">
        <v>143</v>
      </c>
      <c r="C668" s="184">
        <v>0.79475982532751088</v>
      </c>
      <c r="D668" s="184">
        <v>5.1310043668122272E-2</v>
      </c>
      <c r="E668" s="184">
        <v>0.15393013100436681</v>
      </c>
      <c r="F668" s="183">
        <v>1</v>
      </c>
      <c r="G668" s="187">
        <v>916</v>
      </c>
      <c r="H668" s="93"/>
      <c r="I668" s="184" t="s">
        <v>143</v>
      </c>
      <c r="J668" s="184" t="s">
        <v>143</v>
      </c>
      <c r="K668" s="184">
        <v>0.76700000000000002</v>
      </c>
      <c r="L668" s="184">
        <v>0.82</v>
      </c>
      <c r="M668" s="184">
        <v>3.9E-2</v>
      </c>
      <c r="N668" s="184">
        <v>6.8000000000000005E-2</v>
      </c>
      <c r="O668" s="184">
        <v>0.13200000000000001</v>
      </c>
      <c r="P668" s="184">
        <v>0.17899999999999999</v>
      </c>
      <c r="Q668" s="93"/>
      <c r="R668" s="225" t="s">
        <v>143</v>
      </c>
      <c r="S668" s="225">
        <v>145.09732889927088</v>
      </c>
      <c r="T668" s="225">
        <v>11.090121833368652</v>
      </c>
      <c r="U668" s="225">
        <v>27.634892062856448</v>
      </c>
      <c r="V668" s="225"/>
      <c r="W668" s="225" t="s">
        <v>143</v>
      </c>
      <c r="X668" s="225" t="s">
        <v>143</v>
      </c>
      <c r="Y668" s="225">
        <v>134.55710590146919</v>
      </c>
      <c r="Z668" s="225">
        <v>155.63755189707257</v>
      </c>
      <c r="AA668" s="225">
        <v>7.9195072005761826</v>
      </c>
      <c r="AB668" s="225">
        <v>14.260736466161122</v>
      </c>
      <c r="AC668" s="225">
        <v>23.073427684773158</v>
      </c>
      <c r="AD668" s="225">
        <v>32.196356440939738</v>
      </c>
    </row>
    <row r="669" spans="1:30" x14ac:dyDescent="0.25">
      <c r="A669" s="93" t="s">
        <v>5835</v>
      </c>
      <c r="B669" s="184">
        <v>6.0498220640569395E-2</v>
      </c>
      <c r="C669" s="184">
        <v>0.53736654804270467</v>
      </c>
      <c r="D669" s="184">
        <v>0.2206405693950178</v>
      </c>
      <c r="E669" s="184">
        <v>0.18149466192170818</v>
      </c>
      <c r="F669" s="183">
        <v>1</v>
      </c>
      <c r="G669" s="187">
        <v>562</v>
      </c>
      <c r="H669" s="93"/>
      <c r="I669" s="184">
        <v>4.3999999999999997E-2</v>
      </c>
      <c r="J669" s="184">
        <v>8.3000000000000004E-2</v>
      </c>
      <c r="K669" s="184">
        <v>0.496</v>
      </c>
      <c r="L669" s="184">
        <v>0.57799999999999996</v>
      </c>
      <c r="M669" s="184">
        <v>0.188</v>
      </c>
      <c r="N669" s="184">
        <v>0.25700000000000001</v>
      </c>
      <c r="O669" s="184">
        <v>0.152</v>
      </c>
      <c r="P669" s="184">
        <v>0.215</v>
      </c>
      <c r="Q669" s="93"/>
      <c r="R669" s="225">
        <v>5.1336716908284323</v>
      </c>
      <c r="S669" s="225">
        <v>38.534021588549621</v>
      </c>
      <c r="T669" s="225">
        <v>15.116282331550853</v>
      </c>
      <c r="U669" s="225">
        <v>13.223008238475837</v>
      </c>
      <c r="V669" s="225"/>
      <c r="W669" s="225">
        <v>3.4080535249645072</v>
      </c>
      <c r="X669" s="225">
        <v>6.8592898566923575</v>
      </c>
      <c r="Y669" s="225">
        <v>34.187949394692822</v>
      </c>
      <c r="Z669" s="225">
        <v>42.880093782406419</v>
      </c>
      <c r="AA669" s="225">
        <v>12.455617166944265</v>
      </c>
      <c r="AB669" s="225">
        <v>17.77694749615744</v>
      </c>
      <c r="AC669" s="225">
        <v>10.656833331330752</v>
      </c>
      <c r="AD669" s="225">
        <v>15.789183145620921</v>
      </c>
    </row>
    <row r="670" spans="1:30" x14ac:dyDescent="0.25">
      <c r="A670" s="93" t="s">
        <v>5836</v>
      </c>
      <c r="B670" s="184">
        <v>0.27785058977719529</v>
      </c>
      <c r="C670" s="184">
        <v>0.60550458715596334</v>
      </c>
      <c r="D670" s="184">
        <v>3.5386631716906945E-2</v>
      </c>
      <c r="E670" s="184">
        <v>8.1258191349934464E-2</v>
      </c>
      <c r="F670" s="183">
        <v>1</v>
      </c>
      <c r="G670" s="187">
        <v>763</v>
      </c>
      <c r="H670" s="93"/>
      <c r="I670" s="184">
        <v>0.247</v>
      </c>
      <c r="J670" s="184">
        <v>0.311</v>
      </c>
      <c r="K670" s="184">
        <v>0.56999999999999995</v>
      </c>
      <c r="L670" s="184">
        <v>0.64</v>
      </c>
      <c r="M670" s="184">
        <v>2.4E-2</v>
      </c>
      <c r="N670" s="184">
        <v>5.0999999999999997E-2</v>
      </c>
      <c r="O670" s="184">
        <v>6.4000000000000001E-2</v>
      </c>
      <c r="P670" s="184">
        <v>0.10299999999999999</v>
      </c>
      <c r="Q670" s="93"/>
      <c r="R670" s="225">
        <v>51.961762918225467</v>
      </c>
      <c r="S670" s="225">
        <v>98.885508821764404</v>
      </c>
      <c r="T670" s="225">
        <v>5.648863980231992</v>
      </c>
      <c r="U670" s="225">
        <v>13.437601971921076</v>
      </c>
      <c r="V670" s="225"/>
      <c r="W670" s="225">
        <v>44.967015801174249</v>
      </c>
      <c r="X670" s="225">
        <v>58.956510035276686</v>
      </c>
      <c r="Y670" s="225">
        <v>89.868391171369097</v>
      </c>
      <c r="Z670" s="225">
        <v>107.90262647215971</v>
      </c>
      <c r="AA670" s="225">
        <v>3.518100195691678</v>
      </c>
      <c r="AB670" s="225">
        <v>7.7796277647723056</v>
      </c>
      <c r="AC670" s="225">
        <v>10.092710744177582</v>
      </c>
      <c r="AD670" s="225">
        <v>16.782493199664572</v>
      </c>
    </row>
    <row r="671" spans="1:30" x14ac:dyDescent="0.25">
      <c r="A671" s="93" t="s">
        <v>5837</v>
      </c>
      <c r="B671" s="184" t="s">
        <v>143</v>
      </c>
      <c r="C671" s="184">
        <v>0.41007194244604317</v>
      </c>
      <c r="D671" s="184">
        <v>0.44964028776978415</v>
      </c>
      <c r="E671" s="184">
        <v>0.14028776978417265</v>
      </c>
      <c r="F671" s="183">
        <v>1</v>
      </c>
      <c r="G671" s="187">
        <v>556</v>
      </c>
      <c r="H671" s="93"/>
      <c r="I671" s="184" t="s">
        <v>143</v>
      </c>
      <c r="J671" s="184" t="s">
        <v>143</v>
      </c>
      <c r="K671" s="184">
        <v>0.37</v>
      </c>
      <c r="L671" s="184">
        <v>0.45100000000000001</v>
      </c>
      <c r="M671" s="184">
        <v>0.40899999999999997</v>
      </c>
      <c r="N671" s="184">
        <v>0.49099999999999999</v>
      </c>
      <c r="O671" s="184">
        <v>0.114</v>
      </c>
      <c r="P671" s="184">
        <v>0.17199999999999999</v>
      </c>
      <c r="Q671" s="93"/>
      <c r="R671" s="225" t="s">
        <v>143</v>
      </c>
      <c r="S671" s="225">
        <v>30.167662287403065</v>
      </c>
      <c r="T671" s="225">
        <v>32.299415786140742</v>
      </c>
      <c r="U671" s="225">
        <v>10.497310147334828</v>
      </c>
      <c r="V671" s="225"/>
      <c r="W671" s="225" t="s">
        <v>143</v>
      </c>
      <c r="X671" s="225" t="s">
        <v>143</v>
      </c>
      <c r="Y671" s="225">
        <v>26.251773893408796</v>
      </c>
      <c r="Z671" s="225">
        <v>34.083550681397334</v>
      </c>
      <c r="AA671" s="225">
        <v>28.295538723842235</v>
      </c>
      <c r="AB671" s="225">
        <v>36.303292848439249</v>
      </c>
      <c r="AC671" s="225">
        <v>8.1676809601112588</v>
      </c>
      <c r="AD671" s="225">
        <v>12.826939334558396</v>
      </c>
    </row>
    <row r="672" spans="1:30" x14ac:dyDescent="0.25">
      <c r="A672" s="93" t="s">
        <v>5838</v>
      </c>
      <c r="B672" s="184" t="s">
        <v>143</v>
      </c>
      <c r="C672" s="184">
        <v>0.79020979020979021</v>
      </c>
      <c r="D672" s="184">
        <v>8.2167832167832161E-2</v>
      </c>
      <c r="E672" s="184">
        <v>0.12762237762237763</v>
      </c>
      <c r="F672" s="183">
        <v>1</v>
      </c>
      <c r="G672" s="187">
        <v>572</v>
      </c>
      <c r="H672" s="93"/>
      <c r="I672" s="184" t="s">
        <v>143</v>
      </c>
      <c r="J672" s="184" t="s">
        <v>143</v>
      </c>
      <c r="K672" s="184">
        <v>0.755</v>
      </c>
      <c r="L672" s="184">
        <v>0.82199999999999995</v>
      </c>
      <c r="M672" s="184">
        <v>6.2E-2</v>
      </c>
      <c r="N672" s="184">
        <v>0.108</v>
      </c>
      <c r="O672" s="184">
        <v>0.10299999999999999</v>
      </c>
      <c r="P672" s="184">
        <v>0.157</v>
      </c>
      <c r="Q672" s="93"/>
      <c r="R672" s="225" t="s">
        <v>143</v>
      </c>
      <c r="S672" s="225">
        <v>137.9201174103228</v>
      </c>
      <c r="T672" s="225">
        <v>14.644151965063257</v>
      </c>
      <c r="U672" s="225">
        <v>21.480809849495447</v>
      </c>
      <c r="V672" s="225"/>
      <c r="W672" s="225" t="s">
        <v>143</v>
      </c>
      <c r="X672" s="225" t="s">
        <v>143</v>
      </c>
      <c r="Y672" s="225">
        <v>125.20517281377776</v>
      </c>
      <c r="Z672" s="225">
        <v>150.63506200686786</v>
      </c>
      <c r="AA672" s="225">
        <v>10.457456525382714</v>
      </c>
      <c r="AB672" s="225">
        <v>18.8308474047438</v>
      </c>
      <c r="AC672" s="225">
        <v>16.553098139621145</v>
      </c>
      <c r="AD672" s="225">
        <v>26.408521559369749</v>
      </c>
    </row>
    <row r="673" spans="1:30" x14ac:dyDescent="0.25">
      <c r="A673" s="93" t="s">
        <v>5839</v>
      </c>
      <c r="B673" s="184">
        <v>6.79886685552408E-2</v>
      </c>
      <c r="C673" s="184">
        <v>0.45609065155807366</v>
      </c>
      <c r="D673" s="184">
        <v>0.25212464589235128</v>
      </c>
      <c r="E673" s="184">
        <v>0.22379603399433429</v>
      </c>
      <c r="F673" s="183">
        <v>1</v>
      </c>
      <c r="G673" s="187">
        <v>353</v>
      </c>
      <c r="H673" s="93"/>
      <c r="I673" s="184">
        <v>4.5999999999999999E-2</v>
      </c>
      <c r="J673" s="184">
        <v>9.9000000000000005E-2</v>
      </c>
      <c r="K673" s="184">
        <v>0.40500000000000003</v>
      </c>
      <c r="L673" s="184">
        <v>0.50800000000000001</v>
      </c>
      <c r="M673" s="184">
        <v>0.21</v>
      </c>
      <c r="N673" s="184">
        <v>0.3</v>
      </c>
      <c r="O673" s="184">
        <v>0.183</v>
      </c>
      <c r="P673" s="184">
        <v>0.27</v>
      </c>
      <c r="Q673" s="93"/>
      <c r="R673" s="225">
        <v>5.0882959317653507</v>
      </c>
      <c r="S673" s="225">
        <v>35.300693095013564</v>
      </c>
      <c r="T673" s="225">
        <v>20.081710068562472</v>
      </c>
      <c r="U673" s="225">
        <v>16.748428291365041</v>
      </c>
      <c r="V673" s="225"/>
      <c r="W673" s="225">
        <v>3.0525535785582658</v>
      </c>
      <c r="X673" s="225">
        <v>7.1240382849724355</v>
      </c>
      <c r="Y673" s="225">
        <v>29.847807754189503</v>
      </c>
      <c r="Z673" s="225">
        <v>40.753578435837625</v>
      </c>
      <c r="AA673" s="225">
        <v>15.909542329045067</v>
      </c>
      <c r="AB673" s="225">
        <v>24.253877808079878</v>
      </c>
      <c r="AC673" s="225">
        <v>13.055111301457224</v>
      </c>
      <c r="AD673" s="225">
        <v>20.441745281272858</v>
      </c>
    </row>
    <row r="674" spans="1:30" x14ac:dyDescent="0.25">
      <c r="A674" s="93" t="s">
        <v>5840</v>
      </c>
      <c r="B674" s="184">
        <v>0.32159624413145538</v>
      </c>
      <c r="C674" s="184">
        <v>0.5938967136150235</v>
      </c>
      <c r="D674" s="184">
        <v>2.3474178403755867E-2</v>
      </c>
      <c r="E674" s="184">
        <v>6.1032863849765258E-2</v>
      </c>
      <c r="F674" s="183">
        <v>1</v>
      </c>
      <c r="G674" s="187">
        <v>426</v>
      </c>
      <c r="H674" s="93"/>
      <c r="I674" s="184">
        <v>0.27900000000000003</v>
      </c>
      <c r="J674" s="184">
        <v>0.36699999999999999</v>
      </c>
      <c r="K674" s="184">
        <v>0.54700000000000004</v>
      </c>
      <c r="L674" s="184">
        <v>0.63900000000000001</v>
      </c>
      <c r="M674" s="184">
        <v>1.2999999999999999E-2</v>
      </c>
      <c r="N674" s="184">
        <v>4.2999999999999997E-2</v>
      </c>
      <c r="O674" s="184">
        <v>4.2000000000000003E-2</v>
      </c>
      <c r="P674" s="184">
        <v>8.7999999999999995E-2</v>
      </c>
      <c r="Q674" s="93"/>
      <c r="R674" s="225">
        <v>51.194564299494218</v>
      </c>
      <c r="S674" s="225">
        <v>91.861566560598689</v>
      </c>
      <c r="T674" s="225">
        <v>4.1699579424781499</v>
      </c>
      <c r="U674" s="225">
        <v>9.3331057461653746</v>
      </c>
      <c r="V674" s="225"/>
      <c r="W674" s="225">
        <v>42.621824563116007</v>
      </c>
      <c r="X674" s="225">
        <v>59.767304035872428</v>
      </c>
      <c r="Y674" s="225">
        <v>80.542003632757371</v>
      </c>
      <c r="Z674" s="225">
        <v>103.18112948844001</v>
      </c>
      <c r="AA674" s="225">
        <v>1.5853912327914408</v>
      </c>
      <c r="AB674" s="225">
        <v>6.754524652164859</v>
      </c>
      <c r="AC674" s="225">
        <v>5.745575395728471</v>
      </c>
      <c r="AD674" s="225">
        <v>12.920636096602278</v>
      </c>
    </row>
    <row r="675" spans="1:30" x14ac:dyDescent="0.25">
      <c r="A675" s="93" t="s">
        <v>5841</v>
      </c>
      <c r="B675" s="184" t="s">
        <v>143</v>
      </c>
      <c r="C675" s="184">
        <v>0.44525547445255476</v>
      </c>
      <c r="D675" s="184">
        <v>0.35948905109489049</v>
      </c>
      <c r="E675" s="184">
        <v>0.19525547445255476</v>
      </c>
      <c r="F675" s="183">
        <v>1</v>
      </c>
      <c r="G675" s="187">
        <v>548</v>
      </c>
      <c r="H675" s="93"/>
      <c r="I675" s="184" t="s">
        <v>143</v>
      </c>
      <c r="J675" s="184" t="s">
        <v>143</v>
      </c>
      <c r="K675" s="184">
        <v>0.40400000000000003</v>
      </c>
      <c r="L675" s="184">
        <v>0.48699999999999999</v>
      </c>
      <c r="M675" s="184">
        <v>0.32</v>
      </c>
      <c r="N675" s="184">
        <v>0.40100000000000002</v>
      </c>
      <c r="O675" s="184">
        <v>0.16400000000000001</v>
      </c>
      <c r="P675" s="184">
        <v>0.23100000000000001</v>
      </c>
      <c r="Q675" s="93"/>
      <c r="R675" s="225" t="s">
        <v>143</v>
      </c>
      <c r="S675" s="225">
        <v>52.54128224174665</v>
      </c>
      <c r="T675" s="225">
        <v>44.820777316791094</v>
      </c>
      <c r="U675" s="225">
        <v>23.252371546645982</v>
      </c>
      <c r="V675" s="225"/>
      <c r="W675" s="225" t="s">
        <v>143</v>
      </c>
      <c r="X675" s="225" t="s">
        <v>143</v>
      </c>
      <c r="Y675" s="225">
        <v>45.948604832757873</v>
      </c>
      <c r="Z675" s="225">
        <v>59.133959650735427</v>
      </c>
      <c r="AA675" s="225">
        <v>38.561814919297788</v>
      </c>
      <c r="AB675" s="225">
        <v>51.079739714284401</v>
      </c>
      <c r="AC675" s="225">
        <v>18.846504004571976</v>
      </c>
      <c r="AD675" s="225">
        <v>27.658239088719988</v>
      </c>
    </row>
    <row r="676" spans="1:30" x14ac:dyDescent="0.25">
      <c r="A676" s="93" t="s">
        <v>5842</v>
      </c>
      <c r="B676" s="184" t="s">
        <v>143</v>
      </c>
      <c r="C676" s="184">
        <v>0.69602272727272729</v>
      </c>
      <c r="D676" s="184">
        <v>5.6818181818181816E-2</v>
      </c>
      <c r="E676" s="184">
        <v>0.24715909090909091</v>
      </c>
      <c r="F676" s="183">
        <v>1</v>
      </c>
      <c r="G676" s="187">
        <v>352</v>
      </c>
      <c r="H676" s="93"/>
      <c r="I676" s="184" t="s">
        <v>143</v>
      </c>
      <c r="J676" s="184" t="s">
        <v>143</v>
      </c>
      <c r="K676" s="184">
        <v>0.64600000000000002</v>
      </c>
      <c r="L676" s="184">
        <v>0.74199999999999999</v>
      </c>
      <c r="M676" s="184">
        <v>3.6999999999999998E-2</v>
      </c>
      <c r="N676" s="184">
        <v>8.5999999999999993E-2</v>
      </c>
      <c r="O676" s="184">
        <v>0.20499999999999999</v>
      </c>
      <c r="P676" s="184">
        <v>0.29499999999999998</v>
      </c>
      <c r="Q676" s="93"/>
      <c r="R676" s="225" t="s">
        <v>143</v>
      </c>
      <c r="S676" s="225">
        <v>118.64566540690357</v>
      </c>
      <c r="T676" s="225">
        <v>10.71210276451135</v>
      </c>
      <c r="U676" s="225">
        <v>43.712381137942614</v>
      </c>
      <c r="V676" s="225"/>
      <c r="W676" s="225" t="s">
        <v>143</v>
      </c>
      <c r="X676" s="225" t="s">
        <v>143</v>
      </c>
      <c r="Y676" s="225">
        <v>103.7888781141138</v>
      </c>
      <c r="Z676" s="225">
        <v>133.50245269969335</v>
      </c>
      <c r="AA676" s="225">
        <v>6.0173167316828335</v>
      </c>
      <c r="AB676" s="225">
        <v>15.406888797339867</v>
      </c>
      <c r="AC676" s="225">
        <v>34.526921155805901</v>
      </c>
      <c r="AD676" s="225">
        <v>52.897841120079327</v>
      </c>
    </row>
    <row r="677" spans="1:30" x14ac:dyDescent="0.25">
      <c r="A677" s="93" t="s">
        <v>5843</v>
      </c>
      <c r="B677" s="184">
        <v>6.0396039603960394E-2</v>
      </c>
      <c r="C677" s="184">
        <v>0.54554455445544559</v>
      </c>
      <c r="D677" s="184">
        <v>0.22277227722772278</v>
      </c>
      <c r="E677" s="184">
        <v>0.1712871287128713</v>
      </c>
      <c r="F677" s="183">
        <v>1</v>
      </c>
      <c r="G677" s="187">
        <v>1010</v>
      </c>
      <c r="H677" s="93"/>
      <c r="I677" s="184">
        <v>4.7E-2</v>
      </c>
      <c r="J677" s="184">
        <v>7.6999999999999999E-2</v>
      </c>
      <c r="K677" s="184">
        <v>0.51500000000000001</v>
      </c>
      <c r="L677" s="184">
        <v>0.57599999999999996</v>
      </c>
      <c r="M677" s="184">
        <v>0.19800000000000001</v>
      </c>
      <c r="N677" s="184">
        <v>0.249</v>
      </c>
      <c r="O677" s="184">
        <v>0.14899999999999999</v>
      </c>
      <c r="P677" s="184">
        <v>0.19600000000000001</v>
      </c>
      <c r="Q677" s="93"/>
      <c r="R677" s="225">
        <v>4.1763348716978674</v>
      </c>
      <c r="S677" s="225">
        <v>42.162450254603137</v>
      </c>
      <c r="T677" s="225">
        <v>17.506482140274858</v>
      </c>
      <c r="U677" s="225">
        <v>12.950528981227899</v>
      </c>
      <c r="V677" s="225"/>
      <c r="W677" s="225">
        <v>3.1282740941046607</v>
      </c>
      <c r="X677" s="225">
        <v>5.2243956492910737</v>
      </c>
      <c r="Y677" s="225">
        <v>38.641935946464059</v>
      </c>
      <c r="Z677" s="225">
        <v>45.682964562742214</v>
      </c>
      <c r="AA677" s="225">
        <v>15.21896847394561</v>
      </c>
      <c r="AB677" s="225">
        <v>19.793995806604105</v>
      </c>
      <c r="AC677" s="225">
        <v>11.020692429173016</v>
      </c>
      <c r="AD677" s="225">
        <v>14.880365533282783</v>
      </c>
    </row>
    <row r="678" spans="1:30" x14ac:dyDescent="0.25">
      <c r="A678" s="93" t="s">
        <v>5844</v>
      </c>
      <c r="B678" s="184">
        <v>0.29402756508422667</v>
      </c>
      <c r="C678" s="184">
        <v>0.61485451761102605</v>
      </c>
      <c r="D678" s="184">
        <v>2.7565084226646247E-2</v>
      </c>
      <c r="E678" s="184">
        <v>6.355283307810107E-2</v>
      </c>
      <c r="F678" s="183">
        <v>1</v>
      </c>
      <c r="G678" s="187">
        <v>1306</v>
      </c>
      <c r="H678" s="93"/>
      <c r="I678" s="184">
        <v>0.27</v>
      </c>
      <c r="J678" s="184">
        <v>0.31900000000000001</v>
      </c>
      <c r="K678" s="184">
        <v>0.58799999999999997</v>
      </c>
      <c r="L678" s="184">
        <v>0.64100000000000001</v>
      </c>
      <c r="M678" s="184">
        <v>0.02</v>
      </c>
      <c r="N678" s="184">
        <v>3.7999999999999999E-2</v>
      </c>
      <c r="O678" s="184">
        <v>5.1999999999999998E-2</v>
      </c>
      <c r="P678" s="184">
        <v>7.8E-2</v>
      </c>
      <c r="Q678" s="93"/>
      <c r="R678" s="225">
        <v>50.157765338500369</v>
      </c>
      <c r="S678" s="225">
        <v>106.25570054554962</v>
      </c>
      <c r="T678" s="225">
        <v>4.9482253716174984</v>
      </c>
      <c r="U678" s="225">
        <v>10.982080675294053</v>
      </c>
      <c r="V678" s="225"/>
      <c r="W678" s="225">
        <v>45.140943960032423</v>
      </c>
      <c r="X678" s="225">
        <v>55.174586716968314</v>
      </c>
      <c r="Y678" s="225">
        <v>98.906323346379565</v>
      </c>
      <c r="Z678" s="225">
        <v>113.60507774471967</v>
      </c>
      <c r="AA678" s="225">
        <v>3.3318050835557824</v>
      </c>
      <c r="AB678" s="225">
        <v>6.5646456596792149</v>
      </c>
      <c r="AC678" s="225">
        <v>8.6194183566914226</v>
      </c>
      <c r="AD678" s="225">
        <v>13.344742993896684</v>
      </c>
    </row>
    <row r="679" spans="1:30" x14ac:dyDescent="0.25">
      <c r="A679" s="93" t="s">
        <v>5845</v>
      </c>
      <c r="B679" s="184" t="s">
        <v>143</v>
      </c>
      <c r="C679" s="184">
        <v>0.51447876447876451</v>
      </c>
      <c r="D679" s="184">
        <v>0.32335907335907338</v>
      </c>
      <c r="E679" s="184">
        <v>0.16216216216216217</v>
      </c>
      <c r="F679" s="183">
        <v>1</v>
      </c>
      <c r="G679" s="187">
        <v>1036</v>
      </c>
      <c r="H679" s="93"/>
      <c r="I679" s="184" t="s">
        <v>143</v>
      </c>
      <c r="J679" s="184" t="s">
        <v>143</v>
      </c>
      <c r="K679" s="184">
        <v>0.48399999999999999</v>
      </c>
      <c r="L679" s="184">
        <v>0.54500000000000004</v>
      </c>
      <c r="M679" s="184">
        <v>0.29599999999999999</v>
      </c>
      <c r="N679" s="184">
        <v>0.35199999999999998</v>
      </c>
      <c r="O679" s="184">
        <v>0.14099999999999999</v>
      </c>
      <c r="P679" s="184">
        <v>0.186</v>
      </c>
      <c r="Q679" s="93"/>
      <c r="R679" s="225" t="s">
        <v>143</v>
      </c>
      <c r="S679" s="225">
        <v>40.342384742189736</v>
      </c>
      <c r="T679" s="225">
        <v>26.493907926873028</v>
      </c>
      <c r="U679" s="225">
        <v>13.042498824895828</v>
      </c>
      <c r="V679" s="225"/>
      <c r="W679" s="225" t="s">
        <v>143</v>
      </c>
      <c r="X679" s="225" t="s">
        <v>143</v>
      </c>
      <c r="Y679" s="225">
        <v>36.917436335000161</v>
      </c>
      <c r="Z679" s="225">
        <v>43.767333149379311</v>
      </c>
      <c r="AA679" s="225">
        <v>23.656774957780705</v>
      </c>
      <c r="AB679" s="225">
        <v>29.331040895965351</v>
      </c>
      <c r="AC679" s="225">
        <v>11.070247589548917</v>
      </c>
      <c r="AD679" s="225">
        <v>15.01475006024274</v>
      </c>
    </row>
    <row r="680" spans="1:30" x14ac:dyDescent="0.25">
      <c r="A680" s="93" t="s">
        <v>5846</v>
      </c>
      <c r="B680" s="184" t="s">
        <v>143</v>
      </c>
      <c r="C680" s="184">
        <v>0.79644970414201188</v>
      </c>
      <c r="D680" s="184">
        <v>7.3372781065088752E-2</v>
      </c>
      <c r="E680" s="184">
        <v>0.13017751479289941</v>
      </c>
      <c r="F680" s="183">
        <v>1</v>
      </c>
      <c r="G680" s="187">
        <v>845</v>
      </c>
      <c r="H680" s="93"/>
      <c r="I680" s="184" t="s">
        <v>143</v>
      </c>
      <c r="J680" s="184" t="s">
        <v>143</v>
      </c>
      <c r="K680" s="184">
        <v>0.76800000000000002</v>
      </c>
      <c r="L680" s="184">
        <v>0.82199999999999995</v>
      </c>
      <c r="M680" s="184">
        <v>5.8000000000000003E-2</v>
      </c>
      <c r="N680" s="184">
        <v>9.2999999999999999E-2</v>
      </c>
      <c r="O680" s="184">
        <v>0.109</v>
      </c>
      <c r="P680" s="184">
        <v>0.155</v>
      </c>
      <c r="Q680" s="93"/>
      <c r="R680" s="225" t="s">
        <v>143</v>
      </c>
      <c r="S680" s="225">
        <v>113.68619357803108</v>
      </c>
      <c r="T680" s="225">
        <v>12.644476414791642</v>
      </c>
      <c r="U680" s="225">
        <v>19.262128572448177</v>
      </c>
      <c r="V680" s="225"/>
      <c r="W680" s="225" t="s">
        <v>143</v>
      </c>
      <c r="X680" s="225" t="s">
        <v>143</v>
      </c>
      <c r="Y680" s="225">
        <v>105.09692337667244</v>
      </c>
      <c r="Z680" s="225">
        <v>122.27546377938972</v>
      </c>
      <c r="AA680" s="225">
        <v>9.4970101981539159</v>
      </c>
      <c r="AB680" s="225">
        <v>15.791942631429368</v>
      </c>
      <c r="AC680" s="225">
        <v>15.662447651766859</v>
      </c>
      <c r="AD680" s="225">
        <v>22.861809493129492</v>
      </c>
    </row>
    <row r="681" spans="1:30" x14ac:dyDescent="0.25">
      <c r="A681" s="93" t="s">
        <v>5847</v>
      </c>
      <c r="B681" s="184">
        <v>6.4678086237448321E-2</v>
      </c>
      <c r="C681" s="184">
        <v>0.52067336089781457</v>
      </c>
      <c r="D681" s="184">
        <v>0.22917897223862965</v>
      </c>
      <c r="E681" s="184">
        <v>0.18546958062610749</v>
      </c>
      <c r="F681" s="183">
        <v>1</v>
      </c>
      <c r="G681" s="187">
        <v>3386</v>
      </c>
      <c r="H681" s="93"/>
      <c r="I681" s="184">
        <v>5.7000000000000002E-2</v>
      </c>
      <c r="J681" s="184">
        <v>7.2999999999999995E-2</v>
      </c>
      <c r="K681" s="184">
        <v>0.504</v>
      </c>
      <c r="L681" s="184">
        <v>0.53700000000000003</v>
      </c>
      <c r="M681" s="184">
        <v>0.215</v>
      </c>
      <c r="N681" s="184">
        <v>0.24399999999999999</v>
      </c>
      <c r="O681" s="184">
        <v>0.17299999999999999</v>
      </c>
      <c r="P681" s="184">
        <v>0.19900000000000001</v>
      </c>
      <c r="Q681" s="93"/>
      <c r="R681" s="225">
        <v>4.7672645818879902</v>
      </c>
      <c r="S681" s="225">
        <v>38.934593154034701</v>
      </c>
      <c r="T681" s="225">
        <v>16.90038418808961</v>
      </c>
      <c r="U681" s="225">
        <v>13.817096759964363</v>
      </c>
      <c r="V681" s="225"/>
      <c r="W681" s="225">
        <v>4.1358664832304548</v>
      </c>
      <c r="X681" s="225">
        <v>5.3986626805455256</v>
      </c>
      <c r="Y681" s="225">
        <v>37.117130246597718</v>
      </c>
      <c r="Z681" s="225">
        <v>40.752056061471684</v>
      </c>
      <c r="AA681" s="225">
        <v>15.711274854351522</v>
      </c>
      <c r="AB681" s="225">
        <v>18.089493521827698</v>
      </c>
      <c r="AC681" s="225">
        <v>12.736426876820694</v>
      </c>
      <c r="AD681" s="225">
        <v>14.897766643108032</v>
      </c>
    </row>
    <row r="682" spans="1:30" x14ac:dyDescent="0.25">
      <c r="A682" s="93" t="s">
        <v>5848</v>
      </c>
      <c r="B682" s="184">
        <v>0.28800557880055788</v>
      </c>
      <c r="C682" s="184">
        <v>0.59437470943747095</v>
      </c>
      <c r="D682" s="184">
        <v>3.9981403998140402E-2</v>
      </c>
      <c r="E682" s="184">
        <v>7.763830776383078E-2</v>
      </c>
      <c r="F682" s="183">
        <v>1</v>
      </c>
      <c r="G682" s="187">
        <v>4302</v>
      </c>
      <c r="H682" s="93"/>
      <c r="I682" s="184">
        <v>0.27500000000000002</v>
      </c>
      <c r="J682" s="184">
        <v>0.30199999999999999</v>
      </c>
      <c r="K682" s="184">
        <v>0.57999999999999996</v>
      </c>
      <c r="L682" s="184">
        <v>0.60899999999999999</v>
      </c>
      <c r="M682" s="184">
        <v>3.5000000000000003E-2</v>
      </c>
      <c r="N682" s="184">
        <v>4.5999999999999999E-2</v>
      </c>
      <c r="O682" s="184">
        <v>7.0000000000000007E-2</v>
      </c>
      <c r="P682" s="184">
        <v>8.5999999999999993E-2</v>
      </c>
      <c r="Q682" s="93"/>
      <c r="R682" s="225">
        <v>52.186086115789323</v>
      </c>
      <c r="S682" s="225">
        <v>103.23774120413101</v>
      </c>
      <c r="T682" s="225">
        <v>6.5301273032659406</v>
      </c>
      <c r="U682" s="225">
        <v>13.477353881248588</v>
      </c>
      <c r="V682" s="225"/>
      <c r="W682" s="225">
        <v>49.280223051617966</v>
      </c>
      <c r="X682" s="225">
        <v>55.091949179960679</v>
      </c>
      <c r="Y682" s="225">
        <v>99.236182420438482</v>
      </c>
      <c r="Z682" s="225">
        <v>107.23929998782354</v>
      </c>
      <c r="AA682" s="225">
        <v>5.554208926984737</v>
      </c>
      <c r="AB682" s="225">
        <v>7.5060456795471442</v>
      </c>
      <c r="AC682" s="225">
        <v>12.031955813036591</v>
      </c>
      <c r="AD682" s="225">
        <v>14.922751949460585</v>
      </c>
    </row>
    <row r="683" spans="1:30" x14ac:dyDescent="0.25">
      <c r="A683" s="93" t="s">
        <v>5849</v>
      </c>
      <c r="B683" s="184" t="s">
        <v>143</v>
      </c>
      <c r="C683" s="184">
        <v>0.51006971340046481</v>
      </c>
      <c r="D683" s="184">
        <v>0.35282726568551509</v>
      </c>
      <c r="E683" s="184">
        <v>0.13710302091402013</v>
      </c>
      <c r="F683" s="183">
        <v>1</v>
      </c>
      <c r="G683" s="187">
        <v>2582</v>
      </c>
      <c r="H683" s="93"/>
      <c r="I683" s="184" t="s">
        <v>143</v>
      </c>
      <c r="J683" s="184" t="s">
        <v>143</v>
      </c>
      <c r="K683" s="184">
        <v>0.49099999999999999</v>
      </c>
      <c r="L683" s="184">
        <v>0.52900000000000003</v>
      </c>
      <c r="M683" s="184">
        <v>0.33500000000000002</v>
      </c>
      <c r="N683" s="184">
        <v>0.371</v>
      </c>
      <c r="O683" s="184">
        <v>0.124</v>
      </c>
      <c r="P683" s="184">
        <v>0.151</v>
      </c>
      <c r="Q683" s="93"/>
      <c r="R683" s="225" t="s">
        <v>143</v>
      </c>
      <c r="S683" s="225">
        <v>29.185987856025847</v>
      </c>
      <c r="T683" s="225">
        <v>20.054192312542931</v>
      </c>
      <c r="U683" s="225">
        <v>7.7633219099023512</v>
      </c>
      <c r="V683" s="225"/>
      <c r="W683" s="225" t="s">
        <v>143</v>
      </c>
      <c r="X683" s="225" t="s">
        <v>143</v>
      </c>
      <c r="Y683" s="225">
        <v>27.609692553586932</v>
      </c>
      <c r="Z683" s="225">
        <v>30.762283158464761</v>
      </c>
      <c r="AA683" s="225">
        <v>18.751919247199339</v>
      </c>
      <c r="AB683" s="225">
        <v>21.356465377886522</v>
      </c>
      <c r="AC683" s="225">
        <v>6.9545947376730313</v>
      </c>
      <c r="AD683" s="225">
        <v>8.5720490821316702</v>
      </c>
    </row>
    <row r="684" spans="1:30" x14ac:dyDescent="0.25">
      <c r="A684" s="93" t="s">
        <v>5850</v>
      </c>
      <c r="B684" s="184" t="s">
        <v>143</v>
      </c>
      <c r="C684" s="184">
        <v>0.78880469322903934</v>
      </c>
      <c r="D684" s="184">
        <v>7.6998288926912739E-2</v>
      </c>
      <c r="E684" s="184">
        <v>0.13419701784404792</v>
      </c>
      <c r="F684" s="183">
        <v>1</v>
      </c>
      <c r="G684" s="187">
        <v>4091</v>
      </c>
      <c r="H684" s="93"/>
      <c r="I684" s="184" t="s">
        <v>143</v>
      </c>
      <c r="J684" s="184" t="s">
        <v>143</v>
      </c>
      <c r="K684" s="184">
        <v>0.77600000000000002</v>
      </c>
      <c r="L684" s="184">
        <v>0.80100000000000005</v>
      </c>
      <c r="M684" s="184">
        <v>6.9000000000000006E-2</v>
      </c>
      <c r="N684" s="184">
        <v>8.5999999999999993E-2</v>
      </c>
      <c r="O684" s="184">
        <v>0.124</v>
      </c>
      <c r="P684" s="184">
        <v>0.14499999999999999</v>
      </c>
      <c r="Q684" s="93"/>
      <c r="R684" s="225" t="s">
        <v>143</v>
      </c>
      <c r="S684" s="225">
        <v>155.57827798596961</v>
      </c>
      <c r="T684" s="225">
        <v>16.790098037936126</v>
      </c>
      <c r="U684" s="225">
        <v>26.54758526732687</v>
      </c>
      <c r="V684" s="225"/>
      <c r="W684" s="225" t="s">
        <v>143</v>
      </c>
      <c r="X684" s="225" t="s">
        <v>143</v>
      </c>
      <c r="Y684" s="225">
        <v>150.21036399184064</v>
      </c>
      <c r="Z684" s="225">
        <v>160.94619198009858</v>
      </c>
      <c r="AA684" s="225">
        <v>14.935908926177563</v>
      </c>
      <c r="AB684" s="225">
        <v>18.644287149694687</v>
      </c>
      <c r="AC684" s="225">
        <v>24.326859542237919</v>
      </c>
      <c r="AD684" s="225">
        <v>28.76831099241582</v>
      </c>
    </row>
    <row r="685" spans="1:30" x14ac:dyDescent="0.25">
      <c r="A685" s="93" t="s">
        <v>5851</v>
      </c>
      <c r="B685" s="184">
        <v>0.10607434270172257</v>
      </c>
      <c r="C685" s="184">
        <v>0.51495920217588398</v>
      </c>
      <c r="D685" s="184">
        <v>0.22937443336355395</v>
      </c>
      <c r="E685" s="184">
        <v>0.14959202175883954</v>
      </c>
      <c r="F685" s="183">
        <v>1</v>
      </c>
      <c r="G685" s="187">
        <v>1103</v>
      </c>
      <c r="H685" s="93"/>
      <c r="I685" s="184">
        <v>8.8999999999999996E-2</v>
      </c>
      <c r="J685" s="184">
        <v>0.126</v>
      </c>
      <c r="K685" s="184">
        <v>0.48499999999999999</v>
      </c>
      <c r="L685" s="184">
        <v>0.54400000000000004</v>
      </c>
      <c r="M685" s="184">
        <v>0.20599999999999999</v>
      </c>
      <c r="N685" s="184">
        <v>0.255</v>
      </c>
      <c r="O685" s="184">
        <v>0.13</v>
      </c>
      <c r="P685" s="184">
        <v>0.17199999999999999</v>
      </c>
      <c r="Q685" s="93"/>
      <c r="R685" s="225">
        <v>6.3531344983111637</v>
      </c>
      <c r="S685" s="225">
        <v>33.250006808149841</v>
      </c>
      <c r="T685" s="225">
        <v>15.245043147193943</v>
      </c>
      <c r="U685" s="225">
        <v>9.6091719447466577</v>
      </c>
      <c r="V685" s="225"/>
      <c r="W685" s="225">
        <v>5.2019334137107283</v>
      </c>
      <c r="X685" s="225">
        <v>7.5043355829115992</v>
      </c>
      <c r="Y685" s="225">
        <v>30.515533792239381</v>
      </c>
      <c r="Z685" s="225">
        <v>35.984479824060301</v>
      </c>
      <c r="AA685" s="225">
        <v>13.366485751501372</v>
      </c>
      <c r="AB685" s="225">
        <v>17.123600542886514</v>
      </c>
      <c r="AC685" s="225">
        <v>8.1429488229493039</v>
      </c>
      <c r="AD685" s="225">
        <v>11.075395066544012</v>
      </c>
    </row>
    <row r="686" spans="1:30" x14ac:dyDescent="0.25">
      <c r="A686" s="93" t="s">
        <v>5852</v>
      </c>
      <c r="B686" s="184">
        <v>0.31004657351962739</v>
      </c>
      <c r="C686" s="184">
        <v>0.60212907518296743</v>
      </c>
      <c r="D686" s="184">
        <v>3.32667997338656E-2</v>
      </c>
      <c r="E686" s="184">
        <v>5.4557551563539586E-2</v>
      </c>
      <c r="F686" s="183">
        <v>1</v>
      </c>
      <c r="G686" s="187">
        <v>1503</v>
      </c>
      <c r="H686" s="93"/>
      <c r="I686" s="184">
        <v>0.28699999999999998</v>
      </c>
      <c r="J686" s="184">
        <v>0.33400000000000002</v>
      </c>
      <c r="K686" s="184">
        <v>0.57699999999999996</v>
      </c>
      <c r="L686" s="184">
        <v>0.627</v>
      </c>
      <c r="M686" s="184">
        <v>2.5000000000000001E-2</v>
      </c>
      <c r="N686" s="184">
        <v>4.3999999999999997E-2</v>
      </c>
      <c r="O686" s="184">
        <v>4.3999999999999997E-2</v>
      </c>
      <c r="P686" s="184">
        <v>6.7000000000000004E-2</v>
      </c>
      <c r="Q686" s="93"/>
      <c r="R686" s="225">
        <v>49.168196910787302</v>
      </c>
      <c r="S686" s="225">
        <v>95.679780711751491</v>
      </c>
      <c r="T686" s="225">
        <v>5.3095907143369336</v>
      </c>
      <c r="U686" s="225">
        <v>8.5280576710056497</v>
      </c>
      <c r="V686" s="225"/>
      <c r="W686" s="225">
        <v>44.703958342283109</v>
      </c>
      <c r="X686" s="225">
        <v>53.632435479291495</v>
      </c>
      <c r="Y686" s="225">
        <v>89.445993796485965</v>
      </c>
      <c r="Z686" s="225">
        <v>101.91356762701702</v>
      </c>
      <c r="AA686" s="225">
        <v>3.8378472553592875</v>
      </c>
      <c r="AB686" s="225">
        <v>6.7813341733145798</v>
      </c>
      <c r="AC686" s="225">
        <v>6.6821954818012772</v>
      </c>
      <c r="AD686" s="225">
        <v>10.373919860210023</v>
      </c>
    </row>
    <row r="687" spans="1:30" x14ac:dyDescent="0.25">
      <c r="A687" s="93" t="s">
        <v>5853</v>
      </c>
      <c r="B687" s="184" t="s">
        <v>143</v>
      </c>
      <c r="C687" s="184">
        <v>0.47885196374622357</v>
      </c>
      <c r="D687" s="184">
        <v>0.3429003021148036</v>
      </c>
      <c r="E687" s="184">
        <v>0.1782477341389728</v>
      </c>
      <c r="F687" s="183">
        <v>1</v>
      </c>
      <c r="G687" s="187">
        <v>1324</v>
      </c>
      <c r="H687" s="93"/>
      <c r="I687" s="184" t="s">
        <v>143</v>
      </c>
      <c r="J687" s="184" t="s">
        <v>143</v>
      </c>
      <c r="K687" s="184">
        <v>0.45200000000000001</v>
      </c>
      <c r="L687" s="184">
        <v>0.50600000000000001</v>
      </c>
      <c r="M687" s="184">
        <v>0.318</v>
      </c>
      <c r="N687" s="184">
        <v>0.36899999999999999</v>
      </c>
      <c r="O687" s="184">
        <v>0.159</v>
      </c>
      <c r="P687" s="184">
        <v>0.2</v>
      </c>
      <c r="Q687" s="93"/>
      <c r="R687" s="225" t="s">
        <v>143</v>
      </c>
      <c r="S687" s="225">
        <v>37.08681165077784</v>
      </c>
      <c r="T687" s="225">
        <v>27.122181661534526</v>
      </c>
      <c r="U687" s="225">
        <v>13.773112503536854</v>
      </c>
      <c r="V687" s="225"/>
      <c r="W687" s="225" t="s">
        <v>143</v>
      </c>
      <c r="X687" s="225" t="s">
        <v>143</v>
      </c>
      <c r="Y687" s="225">
        <v>34.199916964749313</v>
      </c>
      <c r="Z687" s="225">
        <v>39.973706336806366</v>
      </c>
      <c r="AA687" s="225">
        <v>24.627283830686068</v>
      </c>
      <c r="AB687" s="225">
        <v>29.617079492382985</v>
      </c>
      <c r="AC687" s="225">
        <v>12.015868116238059</v>
      </c>
      <c r="AD687" s="225">
        <v>15.53035689083565</v>
      </c>
    </row>
    <row r="688" spans="1:30" x14ac:dyDescent="0.25">
      <c r="A688" s="93" t="s">
        <v>5854</v>
      </c>
      <c r="B688" s="184" t="s">
        <v>143</v>
      </c>
      <c r="C688" s="184">
        <v>0.79862896315338472</v>
      </c>
      <c r="D688" s="184">
        <v>5.5698371893744644E-2</v>
      </c>
      <c r="E688" s="184">
        <v>0.1456726649528706</v>
      </c>
      <c r="F688" s="183">
        <v>0.99999999999999989</v>
      </c>
      <c r="G688" s="187">
        <v>1167</v>
      </c>
      <c r="H688" s="93"/>
      <c r="I688" s="184" t="s">
        <v>143</v>
      </c>
      <c r="J688" s="184" t="s">
        <v>143</v>
      </c>
      <c r="K688" s="184">
        <v>0.77500000000000002</v>
      </c>
      <c r="L688" s="184">
        <v>0.82099999999999995</v>
      </c>
      <c r="M688" s="184">
        <v>4.3999999999999997E-2</v>
      </c>
      <c r="N688" s="184">
        <v>7.0000000000000007E-2</v>
      </c>
      <c r="O688" s="184">
        <v>0.127</v>
      </c>
      <c r="P688" s="184">
        <v>0.16700000000000001</v>
      </c>
      <c r="Q688" s="93"/>
      <c r="R688" s="225" t="s">
        <v>143</v>
      </c>
      <c r="S688" s="225">
        <v>117.63054663489389</v>
      </c>
      <c r="T688" s="225">
        <v>9.9047775594460106</v>
      </c>
      <c r="U688" s="225">
        <v>21.571268916508728</v>
      </c>
      <c r="V688" s="225"/>
      <c r="W688" s="225" t="s">
        <v>143</v>
      </c>
      <c r="X688" s="225" t="s">
        <v>143</v>
      </c>
      <c r="Y688" s="225">
        <v>110.07843796771644</v>
      </c>
      <c r="Z688" s="225">
        <v>125.18265530207134</v>
      </c>
      <c r="AA688" s="225">
        <v>7.4968461061739848</v>
      </c>
      <c r="AB688" s="225">
        <v>12.312709012718036</v>
      </c>
      <c r="AC688" s="225">
        <v>18.328564943809873</v>
      </c>
      <c r="AD688" s="225">
        <v>24.813972889207584</v>
      </c>
    </row>
    <row r="689" spans="1:30" x14ac:dyDescent="0.25">
      <c r="A689" s="93" t="s">
        <v>5855</v>
      </c>
      <c r="B689" s="184">
        <v>8.8129496402877691E-2</v>
      </c>
      <c r="C689" s="184">
        <v>0.51858513189448441</v>
      </c>
      <c r="D689" s="184">
        <v>0.24160671462829736</v>
      </c>
      <c r="E689" s="184">
        <v>0.15167865707434053</v>
      </c>
      <c r="F689" s="183">
        <v>1</v>
      </c>
      <c r="G689" s="187">
        <v>1668</v>
      </c>
      <c r="H689" s="93"/>
      <c r="I689" s="184">
        <v>7.4999999999999997E-2</v>
      </c>
      <c r="J689" s="184">
        <v>0.10299999999999999</v>
      </c>
      <c r="K689" s="184">
        <v>0.495</v>
      </c>
      <c r="L689" s="184">
        <v>0.54200000000000004</v>
      </c>
      <c r="M689" s="184">
        <v>0.222</v>
      </c>
      <c r="N689" s="184">
        <v>0.26300000000000001</v>
      </c>
      <c r="O689" s="184">
        <v>0.13500000000000001</v>
      </c>
      <c r="P689" s="184">
        <v>0.17</v>
      </c>
      <c r="Q689" s="93"/>
      <c r="R689" s="225">
        <v>6.7170659279635583</v>
      </c>
      <c r="S689" s="225">
        <v>40.447338194466944</v>
      </c>
      <c r="T689" s="225">
        <v>18.651803087424582</v>
      </c>
      <c r="U689" s="225">
        <v>11.77173786464674</v>
      </c>
      <c r="V689" s="225"/>
      <c r="W689" s="225">
        <v>5.6311979778947752</v>
      </c>
      <c r="X689" s="225">
        <v>7.8029338780323414</v>
      </c>
      <c r="Y689" s="225">
        <v>37.751846711230165</v>
      </c>
      <c r="Z689" s="225">
        <v>43.142829677703723</v>
      </c>
      <c r="AA689" s="225">
        <v>16.830742605126417</v>
      </c>
      <c r="AB689" s="225">
        <v>20.472863569722747</v>
      </c>
      <c r="AC689" s="225">
        <v>10.321175540075243</v>
      </c>
      <c r="AD689" s="225">
        <v>13.222300189218236</v>
      </c>
    </row>
    <row r="690" spans="1:30" x14ac:dyDescent="0.25">
      <c r="A690" s="93" t="s">
        <v>5856</v>
      </c>
      <c r="B690" s="184">
        <v>0.31581606872157653</v>
      </c>
      <c r="C690" s="184">
        <v>0.58615462354724612</v>
      </c>
      <c r="D690" s="184">
        <v>3.5876705406771098E-2</v>
      </c>
      <c r="E690" s="184">
        <v>6.2152602324406267E-2</v>
      </c>
      <c r="F690" s="183">
        <v>1</v>
      </c>
      <c r="G690" s="187">
        <v>1979</v>
      </c>
      <c r="H690" s="93"/>
      <c r="I690" s="184">
        <v>0.29599999999999999</v>
      </c>
      <c r="J690" s="184">
        <v>0.33700000000000002</v>
      </c>
      <c r="K690" s="184">
        <v>0.56399999999999995</v>
      </c>
      <c r="L690" s="184">
        <v>0.60799999999999998</v>
      </c>
      <c r="M690" s="184">
        <v>2.9000000000000001E-2</v>
      </c>
      <c r="N690" s="184">
        <v>4.4999999999999998E-2</v>
      </c>
      <c r="O690" s="184">
        <v>5.1999999999999998E-2</v>
      </c>
      <c r="P690" s="184">
        <v>7.3999999999999996E-2</v>
      </c>
      <c r="Q690" s="93"/>
      <c r="R690" s="225">
        <v>56.02156638027931</v>
      </c>
      <c r="S690" s="225">
        <v>102.22999353391302</v>
      </c>
      <c r="T690" s="225">
        <v>5.5668716722233178</v>
      </c>
      <c r="U690" s="225">
        <v>10.927874119941787</v>
      </c>
      <c r="V690" s="225"/>
      <c r="W690" s="225">
        <v>51.62947557606541</v>
      </c>
      <c r="X690" s="225">
        <v>60.413657184493211</v>
      </c>
      <c r="Y690" s="225">
        <v>96.346904648003843</v>
      </c>
      <c r="Z690" s="225">
        <v>108.11308241982219</v>
      </c>
      <c r="AA690" s="225">
        <v>4.2719660781770568</v>
      </c>
      <c r="AB690" s="225">
        <v>6.8617772662695788</v>
      </c>
      <c r="AC690" s="225">
        <v>8.996620995919546</v>
      </c>
      <c r="AD690" s="225">
        <v>12.859127243964029</v>
      </c>
    </row>
    <row r="691" spans="1:30" x14ac:dyDescent="0.25">
      <c r="A691" s="93" t="s">
        <v>5857</v>
      </c>
      <c r="B691" s="184" t="s">
        <v>143</v>
      </c>
      <c r="C691" s="184">
        <v>0.50792452830188684</v>
      </c>
      <c r="D691" s="184">
        <v>0.3471698113207547</v>
      </c>
      <c r="E691" s="184">
        <v>0.1449056603773585</v>
      </c>
      <c r="F691" s="183">
        <v>1</v>
      </c>
      <c r="G691" s="187">
        <v>1325</v>
      </c>
      <c r="H691" s="93"/>
      <c r="I691" s="184" t="s">
        <v>143</v>
      </c>
      <c r="J691" s="184" t="s">
        <v>143</v>
      </c>
      <c r="K691" s="184">
        <v>0.48099999999999998</v>
      </c>
      <c r="L691" s="184">
        <v>0.53500000000000003</v>
      </c>
      <c r="M691" s="184">
        <v>0.32200000000000001</v>
      </c>
      <c r="N691" s="184">
        <v>0.373</v>
      </c>
      <c r="O691" s="184">
        <v>0.127</v>
      </c>
      <c r="P691" s="184">
        <v>0.16500000000000001</v>
      </c>
      <c r="Q691" s="93"/>
      <c r="R691" s="225" t="s">
        <v>143</v>
      </c>
      <c r="S691" s="225">
        <v>31.606004207105954</v>
      </c>
      <c r="T691" s="225">
        <v>21.325592066430303</v>
      </c>
      <c r="U691" s="225">
        <v>8.8952341092025797</v>
      </c>
      <c r="V691" s="225"/>
      <c r="W691" s="225" t="s">
        <v>143</v>
      </c>
      <c r="X691" s="225" t="s">
        <v>143</v>
      </c>
      <c r="Y691" s="225">
        <v>29.218093225340343</v>
      </c>
      <c r="Z691" s="225">
        <v>33.993915188871561</v>
      </c>
      <c r="AA691" s="225">
        <v>19.376742786659563</v>
      </c>
      <c r="AB691" s="225">
        <v>23.274441346201044</v>
      </c>
      <c r="AC691" s="225">
        <v>7.6369959863766308</v>
      </c>
      <c r="AD691" s="225">
        <v>10.153472232028529</v>
      </c>
    </row>
    <row r="692" spans="1:30" x14ac:dyDescent="0.25">
      <c r="A692" s="93" t="s">
        <v>5858</v>
      </c>
      <c r="B692" s="184" t="s">
        <v>143</v>
      </c>
      <c r="C692" s="184">
        <v>0.72575552548488953</v>
      </c>
      <c r="D692" s="184">
        <v>5.4127198917456022E-2</v>
      </c>
      <c r="E692" s="184">
        <v>0.22011727559765448</v>
      </c>
      <c r="F692" s="183">
        <v>1</v>
      </c>
      <c r="G692" s="187">
        <v>2217</v>
      </c>
      <c r="H692" s="93"/>
      <c r="I692" s="184" t="s">
        <v>143</v>
      </c>
      <c r="J692" s="184" t="s">
        <v>143</v>
      </c>
      <c r="K692" s="184">
        <v>0.70699999999999996</v>
      </c>
      <c r="L692" s="184">
        <v>0.74399999999999999</v>
      </c>
      <c r="M692" s="184">
        <v>4.4999999999999998E-2</v>
      </c>
      <c r="N692" s="184">
        <v>6.4000000000000001E-2</v>
      </c>
      <c r="O692" s="184">
        <v>0.20300000000000001</v>
      </c>
      <c r="P692" s="184">
        <v>0.23799999999999999</v>
      </c>
      <c r="Q692" s="93"/>
      <c r="R692" s="225" t="s">
        <v>143</v>
      </c>
      <c r="S692" s="225">
        <v>162.22999786169152</v>
      </c>
      <c r="T692" s="225">
        <v>13.125521852175559</v>
      </c>
      <c r="U692" s="225">
        <v>48.652254598806543</v>
      </c>
      <c r="V692" s="225"/>
      <c r="W692" s="225" t="s">
        <v>143</v>
      </c>
      <c r="X692" s="225" t="s">
        <v>143</v>
      </c>
      <c r="Y692" s="225">
        <v>154.30299140805818</v>
      </c>
      <c r="Z692" s="225">
        <v>170.15700431532485</v>
      </c>
      <c r="AA692" s="225">
        <v>10.777068015670803</v>
      </c>
      <c r="AB692" s="225">
        <v>15.473975688680316</v>
      </c>
      <c r="AC692" s="225">
        <v>44.335581795388109</v>
      </c>
      <c r="AD692" s="225">
        <v>52.968927402224978</v>
      </c>
    </row>
    <row r="693" spans="1:30" x14ac:dyDescent="0.25">
      <c r="A693" s="93" t="s">
        <v>5859</v>
      </c>
      <c r="B693" s="184">
        <v>9.0863952333664344E-2</v>
      </c>
      <c r="C693" s="184">
        <v>0.54667328699106255</v>
      </c>
      <c r="D693" s="184">
        <v>0.23733862959285004</v>
      </c>
      <c r="E693" s="184">
        <v>0.12512413108242304</v>
      </c>
      <c r="F693" s="183">
        <v>1</v>
      </c>
      <c r="G693" s="187">
        <v>2014</v>
      </c>
      <c r="H693" s="93"/>
      <c r="I693" s="184">
        <v>7.9000000000000001E-2</v>
      </c>
      <c r="J693" s="184">
        <v>0.104</v>
      </c>
      <c r="K693" s="184">
        <v>0.52500000000000002</v>
      </c>
      <c r="L693" s="184">
        <v>0.56799999999999995</v>
      </c>
      <c r="M693" s="184">
        <v>0.219</v>
      </c>
      <c r="N693" s="184">
        <v>0.25600000000000001</v>
      </c>
      <c r="O693" s="184">
        <v>0.111</v>
      </c>
      <c r="P693" s="184">
        <v>0.14000000000000001</v>
      </c>
      <c r="Q693" s="93"/>
      <c r="R693" s="225">
        <v>6.2159831020264393</v>
      </c>
      <c r="S693" s="225">
        <v>38.954506284038779</v>
      </c>
      <c r="T693" s="225">
        <v>16.837226370441329</v>
      </c>
      <c r="U693" s="225">
        <v>8.8975554904820626</v>
      </c>
      <c r="V693" s="225"/>
      <c r="W693" s="225">
        <v>5.3153656639596614</v>
      </c>
      <c r="X693" s="225">
        <v>7.1166005400932173</v>
      </c>
      <c r="Y693" s="225">
        <v>36.653487752807997</v>
      </c>
      <c r="Z693" s="225">
        <v>41.25552481526956</v>
      </c>
      <c r="AA693" s="225">
        <v>15.32779742510373</v>
      </c>
      <c r="AB693" s="225">
        <v>18.346655315778925</v>
      </c>
      <c r="AC693" s="225">
        <v>7.7989885989521293</v>
      </c>
      <c r="AD693" s="225">
        <v>9.9961223820119969</v>
      </c>
    </row>
    <row r="694" spans="1:30" x14ac:dyDescent="0.25">
      <c r="A694" s="93" t="s">
        <v>5860</v>
      </c>
      <c r="B694" s="184">
        <v>0.28403295409964691</v>
      </c>
      <c r="C694" s="184">
        <v>0.60455080423695562</v>
      </c>
      <c r="D694" s="184">
        <v>4.2369556688897608E-2</v>
      </c>
      <c r="E694" s="184">
        <v>6.9046684974499797E-2</v>
      </c>
      <c r="F694" s="183">
        <v>1</v>
      </c>
      <c r="G694" s="187">
        <v>2549</v>
      </c>
      <c r="H694" s="93"/>
      <c r="I694" s="184">
        <v>0.26700000000000002</v>
      </c>
      <c r="J694" s="184">
        <v>0.30199999999999999</v>
      </c>
      <c r="K694" s="184">
        <v>0.58499999999999996</v>
      </c>
      <c r="L694" s="184">
        <v>0.623</v>
      </c>
      <c r="M694" s="184">
        <v>3.5000000000000003E-2</v>
      </c>
      <c r="N694" s="184">
        <v>5.0999999999999997E-2</v>
      </c>
      <c r="O694" s="184">
        <v>0.06</v>
      </c>
      <c r="P694" s="184">
        <v>0.08</v>
      </c>
      <c r="Q694" s="93"/>
      <c r="R694" s="225">
        <v>48.515633545480021</v>
      </c>
      <c r="S694" s="225">
        <v>101.4629848922084</v>
      </c>
      <c r="T694" s="225">
        <v>6.5440905468104873</v>
      </c>
      <c r="U694" s="225">
        <v>11.498585126830424</v>
      </c>
      <c r="V694" s="225"/>
      <c r="W694" s="225">
        <v>44.981617676728881</v>
      </c>
      <c r="X694" s="225">
        <v>52.049649414231162</v>
      </c>
      <c r="Y694" s="225">
        <v>96.397017541928349</v>
      </c>
      <c r="Z694" s="225">
        <v>106.52895224248844</v>
      </c>
      <c r="AA694" s="225">
        <v>5.3098679501350627</v>
      </c>
      <c r="AB694" s="225">
        <v>7.7783131434859119</v>
      </c>
      <c r="AC694" s="225">
        <v>9.7997777342874919</v>
      </c>
      <c r="AD694" s="225">
        <v>13.197392519373356</v>
      </c>
    </row>
    <row r="695" spans="1:30" x14ac:dyDescent="0.25">
      <c r="A695" s="93" t="s">
        <v>5861</v>
      </c>
      <c r="B695" s="184" t="s">
        <v>143</v>
      </c>
      <c r="C695" s="184">
        <v>0.49848942598187312</v>
      </c>
      <c r="D695" s="184">
        <v>0.37411883182275929</v>
      </c>
      <c r="E695" s="184">
        <v>0.12739174219536759</v>
      </c>
      <c r="F695" s="183">
        <v>1</v>
      </c>
      <c r="G695" s="187">
        <v>1986</v>
      </c>
      <c r="H695" s="93"/>
      <c r="I695" s="184" t="s">
        <v>143</v>
      </c>
      <c r="J695" s="184" t="s">
        <v>143</v>
      </c>
      <c r="K695" s="184">
        <v>0.47699999999999998</v>
      </c>
      <c r="L695" s="184">
        <v>0.52</v>
      </c>
      <c r="M695" s="184">
        <v>0.35299999999999998</v>
      </c>
      <c r="N695" s="184">
        <v>0.39600000000000002</v>
      </c>
      <c r="O695" s="184">
        <v>0.113</v>
      </c>
      <c r="P695" s="184">
        <v>0.14299999999999999</v>
      </c>
      <c r="Q695" s="93"/>
      <c r="R695" s="225" t="s">
        <v>143</v>
      </c>
      <c r="S695" s="225">
        <v>34.870151997908629</v>
      </c>
      <c r="T695" s="225">
        <v>26.271201187919527</v>
      </c>
      <c r="U695" s="225">
        <v>8.9304145256212877</v>
      </c>
      <c r="V695" s="225"/>
      <c r="W695" s="225" t="s">
        <v>143</v>
      </c>
      <c r="X695" s="225" t="s">
        <v>143</v>
      </c>
      <c r="Y695" s="225">
        <v>32.697989484369494</v>
      </c>
      <c r="Z695" s="225">
        <v>37.042314511447763</v>
      </c>
      <c r="AA695" s="225">
        <v>24.38215927107678</v>
      </c>
      <c r="AB695" s="225">
        <v>28.160243104762273</v>
      </c>
      <c r="AC695" s="225">
        <v>7.8299718380061902</v>
      </c>
      <c r="AD695" s="225">
        <v>10.030857213236386</v>
      </c>
    </row>
    <row r="696" spans="1:30" x14ac:dyDescent="0.25">
      <c r="A696" s="93" t="s">
        <v>5862</v>
      </c>
      <c r="B696" s="184" t="s">
        <v>143</v>
      </c>
      <c r="C696" s="184">
        <v>0.7399756986634265</v>
      </c>
      <c r="D696" s="184">
        <v>9.5990279465370601E-2</v>
      </c>
      <c r="E696" s="184">
        <v>0.16403402187120292</v>
      </c>
      <c r="F696" s="183">
        <v>1</v>
      </c>
      <c r="G696" s="187">
        <v>2469</v>
      </c>
      <c r="H696" s="93"/>
      <c r="I696" s="184" t="s">
        <v>143</v>
      </c>
      <c r="J696" s="184" t="s">
        <v>143</v>
      </c>
      <c r="K696" s="184">
        <v>0.72199999999999998</v>
      </c>
      <c r="L696" s="184">
        <v>0.75700000000000001</v>
      </c>
      <c r="M696" s="184">
        <v>8.5000000000000006E-2</v>
      </c>
      <c r="N696" s="184">
        <v>0.108</v>
      </c>
      <c r="O696" s="184">
        <v>0.15</v>
      </c>
      <c r="P696" s="184">
        <v>0.17899999999999999</v>
      </c>
      <c r="Q696" s="93"/>
      <c r="R696" s="225" t="s">
        <v>143</v>
      </c>
      <c r="S696" s="225">
        <v>141.074536844194</v>
      </c>
      <c r="T696" s="225">
        <v>20.596226335927341</v>
      </c>
      <c r="U696" s="225">
        <v>31.799652703851255</v>
      </c>
      <c r="V696" s="225"/>
      <c r="W696" s="225" t="s">
        <v>143</v>
      </c>
      <c r="X696" s="225" t="s">
        <v>143</v>
      </c>
      <c r="Y696" s="225">
        <v>134.60556246918009</v>
      </c>
      <c r="Z696" s="225">
        <v>147.54351121920791</v>
      </c>
      <c r="AA696" s="225">
        <v>17.974003748120602</v>
      </c>
      <c r="AB696" s="225">
        <v>23.21844892373408</v>
      </c>
      <c r="AC696" s="225">
        <v>28.702583308092922</v>
      </c>
      <c r="AD696" s="225">
        <v>34.896722099609583</v>
      </c>
    </row>
    <row r="697" spans="1:30" x14ac:dyDescent="0.25">
      <c r="A697" s="93" t="s">
        <v>5863</v>
      </c>
      <c r="B697" s="184">
        <v>8.5073068893528184E-2</v>
      </c>
      <c r="C697" s="184">
        <v>0.56732776617954073</v>
      </c>
      <c r="D697" s="184">
        <v>0.22338204592901878</v>
      </c>
      <c r="E697" s="184">
        <v>0.12421711899791232</v>
      </c>
      <c r="F697" s="183">
        <v>1</v>
      </c>
      <c r="G697" s="187">
        <v>1916</v>
      </c>
      <c r="H697" s="93"/>
      <c r="I697" s="184">
        <v>7.2999999999999995E-2</v>
      </c>
      <c r="J697" s="184">
        <v>9.8000000000000004E-2</v>
      </c>
      <c r="K697" s="184">
        <v>0.54500000000000004</v>
      </c>
      <c r="L697" s="184">
        <v>0.58899999999999997</v>
      </c>
      <c r="M697" s="184">
        <v>0.20499999999999999</v>
      </c>
      <c r="N697" s="184">
        <v>0.24299999999999999</v>
      </c>
      <c r="O697" s="184">
        <v>0.11</v>
      </c>
      <c r="P697" s="184">
        <v>0.14000000000000001</v>
      </c>
      <c r="Q697" s="93"/>
      <c r="R697" s="225">
        <v>6.4942498037174143</v>
      </c>
      <c r="S697" s="225">
        <v>44.121074474786617</v>
      </c>
      <c r="T697" s="225">
        <v>17.793696949261346</v>
      </c>
      <c r="U697" s="225">
        <v>9.5177721789493663</v>
      </c>
      <c r="V697" s="225"/>
      <c r="W697" s="225">
        <v>5.497258755093009</v>
      </c>
      <c r="X697" s="225">
        <v>7.4912408523418197</v>
      </c>
      <c r="Y697" s="225">
        <v>41.49814037329584</v>
      </c>
      <c r="Z697" s="225">
        <v>46.744008576277395</v>
      </c>
      <c r="AA697" s="225">
        <v>16.107918969905946</v>
      </c>
      <c r="AB697" s="225">
        <v>19.479474928616746</v>
      </c>
      <c r="AC697" s="225">
        <v>8.3085589271513953</v>
      </c>
      <c r="AD697" s="225">
        <v>10.726985430747337</v>
      </c>
    </row>
    <row r="698" spans="1:30" x14ac:dyDescent="0.25">
      <c r="A698" s="93" t="s">
        <v>5864</v>
      </c>
      <c r="B698" s="184">
        <v>0.28966174368747022</v>
      </c>
      <c r="C698" s="184">
        <v>0.64125774178180084</v>
      </c>
      <c r="D698" s="184">
        <v>2.9537875178656504E-2</v>
      </c>
      <c r="E698" s="184">
        <v>3.9542639352072417E-2</v>
      </c>
      <c r="F698" s="183">
        <v>1</v>
      </c>
      <c r="G698" s="187">
        <v>2099</v>
      </c>
      <c r="H698" s="93"/>
      <c r="I698" s="184">
        <v>0.27100000000000002</v>
      </c>
      <c r="J698" s="184">
        <v>0.309</v>
      </c>
      <c r="K698" s="184">
        <v>0.62</v>
      </c>
      <c r="L698" s="184">
        <v>0.66200000000000003</v>
      </c>
      <c r="M698" s="184">
        <v>2.3E-2</v>
      </c>
      <c r="N698" s="184">
        <v>3.7999999999999999E-2</v>
      </c>
      <c r="O698" s="184">
        <v>3.2000000000000001E-2</v>
      </c>
      <c r="P698" s="184">
        <v>4.9000000000000002E-2</v>
      </c>
      <c r="Q698" s="93"/>
      <c r="R698" s="225">
        <v>45.308573562457106</v>
      </c>
      <c r="S698" s="225">
        <v>96.259736140749169</v>
      </c>
      <c r="T698" s="225">
        <v>4.4850767577387218</v>
      </c>
      <c r="U698" s="225">
        <v>5.9800495627126269</v>
      </c>
      <c r="V698" s="225"/>
      <c r="W698" s="225">
        <v>41.707063178029458</v>
      </c>
      <c r="X698" s="225">
        <v>48.910083946884754</v>
      </c>
      <c r="Y698" s="225">
        <v>91.117189866493717</v>
      </c>
      <c r="Z698" s="225">
        <v>101.40228241500462</v>
      </c>
      <c r="AA698" s="225">
        <v>3.3686503347754182</v>
      </c>
      <c r="AB698" s="225">
        <v>5.601503180702025</v>
      </c>
      <c r="AC698" s="225">
        <v>4.6935139614050945</v>
      </c>
      <c r="AD698" s="225">
        <v>7.2665851640201593</v>
      </c>
    </row>
    <row r="699" spans="1:30" x14ac:dyDescent="0.25">
      <c r="A699" s="93" t="s">
        <v>5865</v>
      </c>
      <c r="B699" s="184" t="s">
        <v>143</v>
      </c>
      <c r="C699" s="184">
        <v>0.57079152731326643</v>
      </c>
      <c r="D699" s="184">
        <v>0.32367149758454106</v>
      </c>
      <c r="E699" s="184">
        <v>0.1055369751021925</v>
      </c>
      <c r="F699" s="183">
        <v>1</v>
      </c>
      <c r="G699" s="187">
        <v>2691</v>
      </c>
      <c r="H699" s="93"/>
      <c r="I699" s="184" t="s">
        <v>143</v>
      </c>
      <c r="J699" s="184" t="s">
        <v>143</v>
      </c>
      <c r="K699" s="184">
        <v>0.55200000000000005</v>
      </c>
      <c r="L699" s="184">
        <v>0.58899999999999997</v>
      </c>
      <c r="M699" s="184">
        <v>0.30599999999999999</v>
      </c>
      <c r="N699" s="184">
        <v>0.34200000000000003</v>
      </c>
      <c r="O699" s="184">
        <v>9.4E-2</v>
      </c>
      <c r="P699" s="184">
        <v>0.11799999999999999</v>
      </c>
      <c r="Q699" s="93"/>
      <c r="R699" s="225" t="s">
        <v>143</v>
      </c>
      <c r="S699" s="225">
        <v>62.31249861167273</v>
      </c>
      <c r="T699" s="225">
        <v>35.889827417796774</v>
      </c>
      <c r="U699" s="225">
        <v>11.43945060896753</v>
      </c>
      <c r="V699" s="225"/>
      <c r="W699" s="225" t="s">
        <v>143</v>
      </c>
      <c r="X699" s="225" t="s">
        <v>143</v>
      </c>
      <c r="Y699" s="225">
        <v>59.196224660161192</v>
      </c>
      <c r="Z699" s="225">
        <v>65.428772563184268</v>
      </c>
      <c r="AA699" s="225">
        <v>33.506309814015403</v>
      </c>
      <c r="AB699" s="225">
        <v>38.273345021578145</v>
      </c>
      <c r="AC699" s="225">
        <v>10.108989853038887</v>
      </c>
      <c r="AD699" s="225">
        <v>12.769911364896172</v>
      </c>
    </row>
    <row r="700" spans="1:30" x14ac:dyDescent="0.25">
      <c r="A700" s="93" t="s">
        <v>5866</v>
      </c>
      <c r="B700" s="184" t="s">
        <v>143</v>
      </c>
      <c r="C700" s="184">
        <v>0.83955468238375897</v>
      </c>
      <c r="D700" s="184">
        <v>8.7098886705959402E-2</v>
      </c>
      <c r="E700" s="184">
        <v>7.3346430910281604E-2</v>
      </c>
      <c r="F700" s="183">
        <v>1</v>
      </c>
      <c r="G700" s="187">
        <v>1527</v>
      </c>
      <c r="H700" s="93"/>
      <c r="I700" s="184" t="s">
        <v>143</v>
      </c>
      <c r="J700" s="184" t="s">
        <v>143</v>
      </c>
      <c r="K700" s="184">
        <v>0.82</v>
      </c>
      <c r="L700" s="184">
        <v>0.85699999999999998</v>
      </c>
      <c r="M700" s="184">
        <v>7.3999999999999996E-2</v>
      </c>
      <c r="N700" s="184">
        <v>0.10199999999999999</v>
      </c>
      <c r="O700" s="184">
        <v>6.0999999999999999E-2</v>
      </c>
      <c r="P700" s="184">
        <v>8.7999999999999995E-2</v>
      </c>
      <c r="Q700" s="93"/>
      <c r="R700" s="225" t="s">
        <v>143</v>
      </c>
      <c r="S700" s="225">
        <v>115.28352960969751</v>
      </c>
      <c r="T700" s="225">
        <v>13.570115541845496</v>
      </c>
      <c r="U700" s="225">
        <v>10.101668006544644</v>
      </c>
      <c r="V700" s="225"/>
      <c r="W700" s="225" t="s">
        <v>143</v>
      </c>
      <c r="X700" s="225" t="s">
        <v>143</v>
      </c>
      <c r="Y700" s="225">
        <v>108.97280362210957</v>
      </c>
      <c r="Z700" s="225">
        <v>121.59425559728545</v>
      </c>
      <c r="AA700" s="225">
        <v>11.263826176955522</v>
      </c>
      <c r="AB700" s="225">
        <v>15.87640490673547</v>
      </c>
      <c r="AC700" s="225">
        <v>8.2308129104868133</v>
      </c>
      <c r="AD700" s="225">
        <v>11.972523102602475</v>
      </c>
    </row>
    <row r="701" spans="1:30" x14ac:dyDescent="0.25">
      <c r="A701" s="93" t="s">
        <v>5867</v>
      </c>
      <c r="B701" s="184">
        <v>0.10930735930735931</v>
      </c>
      <c r="C701" s="184">
        <v>0.54383116883116878</v>
      </c>
      <c r="D701" s="184">
        <v>0.22727272727272727</v>
      </c>
      <c r="E701" s="184">
        <v>0.11958874458874459</v>
      </c>
      <c r="F701" s="183">
        <v>1</v>
      </c>
      <c r="G701" s="187">
        <v>1848</v>
      </c>
      <c r="H701" s="93"/>
      <c r="I701" s="184">
        <v>9.6000000000000002E-2</v>
      </c>
      <c r="J701" s="184">
        <v>0.124</v>
      </c>
      <c r="K701" s="184">
        <v>0.52100000000000002</v>
      </c>
      <c r="L701" s="184">
        <v>0.56599999999999995</v>
      </c>
      <c r="M701" s="184">
        <v>0.20899999999999999</v>
      </c>
      <c r="N701" s="184">
        <v>0.247</v>
      </c>
      <c r="O701" s="184">
        <v>0.106</v>
      </c>
      <c r="P701" s="184">
        <v>0.13500000000000001</v>
      </c>
      <c r="Q701" s="93"/>
      <c r="R701" s="225">
        <v>7.8350341687825971</v>
      </c>
      <c r="S701" s="225">
        <v>39.847887769802909</v>
      </c>
      <c r="T701" s="225">
        <v>16.707866563506478</v>
      </c>
      <c r="U701" s="225">
        <v>8.8450110104209685</v>
      </c>
      <c r="V701" s="225"/>
      <c r="W701" s="225">
        <v>6.7545428511920544</v>
      </c>
      <c r="X701" s="225">
        <v>8.9155254863731397</v>
      </c>
      <c r="Y701" s="225">
        <v>37.384241533818532</v>
      </c>
      <c r="Z701" s="225">
        <v>42.311534005787287</v>
      </c>
      <c r="AA701" s="225">
        <v>15.109956160088725</v>
      </c>
      <c r="AB701" s="225">
        <v>18.305776966924231</v>
      </c>
      <c r="AC701" s="225">
        <v>7.6788505496365964</v>
      </c>
      <c r="AD701" s="225">
        <v>10.011171471205341</v>
      </c>
    </row>
    <row r="702" spans="1:30" x14ac:dyDescent="0.25">
      <c r="A702" s="93" t="s">
        <v>5868</v>
      </c>
      <c r="B702" s="184">
        <v>0.32302568981921981</v>
      </c>
      <c r="C702" s="184">
        <v>0.58230256898192201</v>
      </c>
      <c r="D702" s="184">
        <v>3.1874405328258804E-2</v>
      </c>
      <c r="E702" s="184">
        <v>6.2797335870599436E-2</v>
      </c>
      <c r="F702" s="183">
        <v>1</v>
      </c>
      <c r="G702" s="187">
        <v>2102</v>
      </c>
      <c r="H702" s="93"/>
      <c r="I702" s="184">
        <v>0.30299999999999999</v>
      </c>
      <c r="J702" s="184">
        <v>0.34300000000000003</v>
      </c>
      <c r="K702" s="184">
        <v>0.56100000000000005</v>
      </c>
      <c r="L702" s="184">
        <v>0.60299999999999998</v>
      </c>
      <c r="M702" s="184">
        <v>2.5000000000000001E-2</v>
      </c>
      <c r="N702" s="184">
        <v>0.04</v>
      </c>
      <c r="O702" s="184">
        <v>5.2999999999999999E-2</v>
      </c>
      <c r="P702" s="184">
        <v>7.3999999999999996E-2</v>
      </c>
      <c r="Q702" s="93"/>
      <c r="R702" s="225">
        <v>53.725189528406851</v>
      </c>
      <c r="S702" s="225">
        <v>95.519891262703766</v>
      </c>
      <c r="T702" s="225">
        <v>4.6128514543484425</v>
      </c>
      <c r="U702" s="225">
        <v>10.092535670708539</v>
      </c>
      <c r="V702" s="225"/>
      <c r="W702" s="225">
        <v>49.684093781274115</v>
      </c>
      <c r="X702" s="225">
        <v>57.766285275539587</v>
      </c>
      <c r="Y702" s="225">
        <v>90.168592702560574</v>
      </c>
      <c r="Z702" s="225">
        <v>100.87118982284696</v>
      </c>
      <c r="AA702" s="225">
        <v>3.5082944361596322</v>
      </c>
      <c r="AB702" s="225">
        <v>5.7174084725372527</v>
      </c>
      <c r="AC702" s="225">
        <v>8.3707884175464535</v>
      </c>
      <c r="AD702" s="225">
        <v>11.814282923870625</v>
      </c>
    </row>
    <row r="703" spans="1:30" x14ac:dyDescent="0.25">
      <c r="A703" s="93" t="s">
        <v>5869</v>
      </c>
      <c r="B703" s="184" t="s">
        <v>143</v>
      </c>
      <c r="C703" s="184">
        <v>0.34207161125319691</v>
      </c>
      <c r="D703" s="184">
        <v>0.3657289002557545</v>
      </c>
      <c r="E703" s="184">
        <v>0.2921994884910486</v>
      </c>
      <c r="F703" s="183">
        <v>1</v>
      </c>
      <c r="G703" s="187">
        <v>1564</v>
      </c>
      <c r="H703" s="93"/>
      <c r="I703" s="184" t="s">
        <v>143</v>
      </c>
      <c r="J703" s="184" t="s">
        <v>143</v>
      </c>
      <c r="K703" s="184">
        <v>0.31900000000000001</v>
      </c>
      <c r="L703" s="184">
        <v>0.36599999999999999</v>
      </c>
      <c r="M703" s="184">
        <v>0.34200000000000003</v>
      </c>
      <c r="N703" s="184">
        <v>0.39</v>
      </c>
      <c r="O703" s="184">
        <v>0.27</v>
      </c>
      <c r="P703" s="184">
        <v>0.315</v>
      </c>
      <c r="Q703" s="93"/>
      <c r="R703" s="225" t="s">
        <v>143</v>
      </c>
      <c r="S703" s="225">
        <v>21.248262674076475</v>
      </c>
      <c r="T703" s="225">
        <v>22.592637991091948</v>
      </c>
      <c r="U703" s="225">
        <v>18.176745479784593</v>
      </c>
      <c r="V703" s="225"/>
      <c r="W703" s="225" t="s">
        <v>143</v>
      </c>
      <c r="X703" s="225" t="s">
        <v>143</v>
      </c>
      <c r="Y703" s="225">
        <v>19.447723366568638</v>
      </c>
      <c r="Z703" s="225">
        <v>23.048801981584312</v>
      </c>
      <c r="AA703" s="225">
        <v>20.741132516598686</v>
      </c>
      <c r="AB703" s="225">
        <v>24.44414346558521</v>
      </c>
      <c r="AC703" s="225">
        <v>16.5102117907464</v>
      </c>
      <c r="AD703" s="225">
        <v>19.843279168822786</v>
      </c>
    </row>
    <row r="704" spans="1:30" x14ac:dyDescent="0.25">
      <c r="A704" s="93" t="s">
        <v>5870</v>
      </c>
      <c r="B704" s="184" t="s">
        <v>143</v>
      </c>
      <c r="C704" s="184">
        <v>0.84822934232715008</v>
      </c>
      <c r="D704" s="184">
        <v>5.3119730185497468E-2</v>
      </c>
      <c r="E704" s="184">
        <v>9.8650927487352449E-2</v>
      </c>
      <c r="F704" s="183">
        <v>1</v>
      </c>
      <c r="G704" s="187">
        <v>2372</v>
      </c>
      <c r="H704" s="93"/>
      <c r="I704" s="184" t="s">
        <v>143</v>
      </c>
      <c r="J704" s="184" t="s">
        <v>143</v>
      </c>
      <c r="K704" s="184">
        <v>0.83299999999999996</v>
      </c>
      <c r="L704" s="184">
        <v>0.86199999999999999</v>
      </c>
      <c r="M704" s="184">
        <v>4.4999999999999998E-2</v>
      </c>
      <c r="N704" s="184">
        <v>6.3E-2</v>
      </c>
      <c r="O704" s="184">
        <v>8.6999999999999994E-2</v>
      </c>
      <c r="P704" s="184">
        <v>0.111</v>
      </c>
      <c r="Q704" s="93"/>
      <c r="R704" s="225" t="s">
        <v>143</v>
      </c>
      <c r="S704" s="225">
        <v>169.95753723126174</v>
      </c>
      <c r="T704" s="225">
        <v>11.709053398479981</v>
      </c>
      <c r="U704" s="225">
        <v>19.901048178335838</v>
      </c>
      <c r="V704" s="225"/>
      <c r="W704" s="225" t="s">
        <v>143</v>
      </c>
      <c r="X704" s="225" t="s">
        <v>143</v>
      </c>
      <c r="Y704" s="225">
        <v>162.53106583806698</v>
      </c>
      <c r="Z704" s="225">
        <v>177.3840086244565</v>
      </c>
      <c r="AA704" s="225">
        <v>9.664527645254168</v>
      </c>
      <c r="AB704" s="225">
        <v>13.753579151705793</v>
      </c>
      <c r="AC704" s="225">
        <v>17.351142631098945</v>
      </c>
      <c r="AD704" s="225">
        <v>22.450953725572731</v>
      </c>
    </row>
    <row r="705" spans="1:30" x14ac:dyDescent="0.25">
      <c r="A705" s="93" t="s">
        <v>5871</v>
      </c>
      <c r="B705" s="184">
        <v>5.5961070559610707E-2</v>
      </c>
      <c r="C705" s="184">
        <v>0.58978102189781023</v>
      </c>
      <c r="D705" s="184">
        <v>0.23795620437956205</v>
      </c>
      <c r="E705" s="184">
        <v>0.11630170316301704</v>
      </c>
      <c r="F705" s="183">
        <v>1.0000000000000002</v>
      </c>
      <c r="G705" s="187">
        <v>2055</v>
      </c>
      <c r="H705" s="93"/>
      <c r="I705" s="184">
        <v>4.7E-2</v>
      </c>
      <c r="J705" s="184">
        <v>6.7000000000000004E-2</v>
      </c>
      <c r="K705" s="184">
        <v>0.56799999999999995</v>
      </c>
      <c r="L705" s="184">
        <v>0.61099999999999999</v>
      </c>
      <c r="M705" s="184">
        <v>0.22</v>
      </c>
      <c r="N705" s="184">
        <v>0.25700000000000001</v>
      </c>
      <c r="O705" s="184">
        <v>0.10299999999999999</v>
      </c>
      <c r="P705" s="184">
        <v>0.13100000000000001</v>
      </c>
      <c r="Q705" s="93"/>
      <c r="R705" s="225">
        <v>3.9413562194065794</v>
      </c>
      <c r="S705" s="225">
        <v>44.58949520968666</v>
      </c>
      <c r="T705" s="225">
        <v>18.112223316652738</v>
      </c>
      <c r="U705" s="225">
        <v>8.844080692492069</v>
      </c>
      <c r="V705" s="225"/>
      <c r="W705" s="225">
        <v>3.2209908287920173</v>
      </c>
      <c r="X705" s="225">
        <v>4.6617216100211412</v>
      </c>
      <c r="Y705" s="225">
        <v>42.079127631796034</v>
      </c>
      <c r="Z705" s="225">
        <v>47.099862787577287</v>
      </c>
      <c r="AA705" s="225">
        <v>16.506859737152169</v>
      </c>
      <c r="AB705" s="225">
        <v>19.717586896153307</v>
      </c>
      <c r="AC705" s="225">
        <v>7.7228116873443833</v>
      </c>
      <c r="AD705" s="225">
        <v>9.9653496976397555</v>
      </c>
    </row>
    <row r="706" spans="1:30" x14ac:dyDescent="0.25">
      <c r="A706" s="93" t="s">
        <v>5872</v>
      </c>
      <c r="B706" s="184">
        <v>0.32217194570135749</v>
      </c>
      <c r="C706" s="184">
        <v>0.59321266968325792</v>
      </c>
      <c r="D706" s="184">
        <v>3.9819004524886875E-2</v>
      </c>
      <c r="E706" s="184">
        <v>4.4796380090497738E-2</v>
      </c>
      <c r="F706" s="183">
        <v>1</v>
      </c>
      <c r="G706" s="187">
        <v>2210</v>
      </c>
      <c r="H706" s="93"/>
      <c r="I706" s="184">
        <v>0.30299999999999999</v>
      </c>
      <c r="J706" s="184">
        <v>0.34200000000000003</v>
      </c>
      <c r="K706" s="184">
        <v>0.57299999999999995</v>
      </c>
      <c r="L706" s="184">
        <v>0.61399999999999999</v>
      </c>
      <c r="M706" s="184">
        <v>3.2000000000000001E-2</v>
      </c>
      <c r="N706" s="184">
        <v>4.9000000000000002E-2</v>
      </c>
      <c r="O706" s="184">
        <v>3.6999999999999998E-2</v>
      </c>
      <c r="P706" s="184">
        <v>5.3999999999999999E-2</v>
      </c>
      <c r="Q706" s="93"/>
      <c r="R706" s="225">
        <v>51.461311988091012</v>
      </c>
      <c r="S706" s="225">
        <v>97.80068827442048</v>
      </c>
      <c r="T706" s="225">
        <v>6.0875526272659828</v>
      </c>
      <c r="U706" s="225">
        <v>7.3645197285588795</v>
      </c>
      <c r="V706" s="225"/>
      <c r="W706" s="225">
        <v>47.68126734703808</v>
      </c>
      <c r="X706" s="225">
        <v>55.241356629143944</v>
      </c>
      <c r="Y706" s="225">
        <v>92.506533464254943</v>
      </c>
      <c r="Z706" s="225">
        <v>103.09484308458602</v>
      </c>
      <c r="AA706" s="225">
        <v>4.8156394579001081</v>
      </c>
      <c r="AB706" s="225">
        <v>7.3594657966318575</v>
      </c>
      <c r="AC706" s="225">
        <v>5.9138020481477405</v>
      </c>
      <c r="AD706" s="225">
        <v>8.8152374089700185</v>
      </c>
    </row>
    <row r="707" spans="1:30" x14ac:dyDescent="0.25">
      <c r="A707" s="93" t="s">
        <v>5873</v>
      </c>
      <c r="B707" s="184" t="s">
        <v>143</v>
      </c>
      <c r="C707" s="184">
        <v>0.5495495495495496</v>
      </c>
      <c r="D707" s="184">
        <v>0.34634634634634637</v>
      </c>
      <c r="E707" s="184">
        <v>0.1041041041041041</v>
      </c>
      <c r="F707" s="183">
        <v>1.0000000000000002</v>
      </c>
      <c r="G707" s="187">
        <v>1998</v>
      </c>
      <c r="H707" s="93"/>
      <c r="I707" s="184" t="s">
        <v>143</v>
      </c>
      <c r="J707" s="184" t="s">
        <v>143</v>
      </c>
      <c r="K707" s="184">
        <v>0.52800000000000002</v>
      </c>
      <c r="L707" s="184">
        <v>0.57099999999999995</v>
      </c>
      <c r="M707" s="184">
        <v>0.32600000000000001</v>
      </c>
      <c r="N707" s="184">
        <v>0.36699999999999999</v>
      </c>
      <c r="O707" s="184">
        <v>9.0999999999999998E-2</v>
      </c>
      <c r="P707" s="184">
        <v>0.11799999999999999</v>
      </c>
      <c r="Q707" s="93"/>
      <c r="R707" s="225" t="s">
        <v>143</v>
      </c>
      <c r="S707" s="225">
        <v>40.00606906294702</v>
      </c>
      <c r="T707" s="225">
        <v>25.212726485891174</v>
      </c>
      <c r="U707" s="225">
        <v>7.5692897083896415</v>
      </c>
      <c r="V707" s="225"/>
      <c r="W707" s="225" t="s">
        <v>143</v>
      </c>
      <c r="X707" s="225" t="s">
        <v>143</v>
      </c>
      <c r="Y707" s="225">
        <v>37.639709247836635</v>
      </c>
      <c r="Z707" s="225">
        <v>42.372428878057406</v>
      </c>
      <c r="AA707" s="225">
        <v>23.334176149454581</v>
      </c>
      <c r="AB707" s="225">
        <v>27.091276822327767</v>
      </c>
      <c r="AC707" s="225">
        <v>6.5406115191899525</v>
      </c>
      <c r="AD707" s="225">
        <v>8.5979678975893297</v>
      </c>
    </row>
    <row r="708" spans="1:30" x14ac:dyDescent="0.25">
      <c r="A708" s="93" t="s">
        <v>5874</v>
      </c>
      <c r="B708" s="184" t="s">
        <v>143</v>
      </c>
      <c r="C708" s="184">
        <v>0.76172370088719898</v>
      </c>
      <c r="D708" s="184">
        <v>7.3510773130544993E-2</v>
      </c>
      <c r="E708" s="184">
        <v>0.16476552598225602</v>
      </c>
      <c r="F708" s="183">
        <v>1</v>
      </c>
      <c r="G708" s="187">
        <v>2367</v>
      </c>
      <c r="H708" s="93"/>
      <c r="I708" s="184" t="s">
        <v>143</v>
      </c>
      <c r="J708" s="184" t="s">
        <v>143</v>
      </c>
      <c r="K708" s="184">
        <v>0.74399999999999999</v>
      </c>
      <c r="L708" s="184">
        <v>0.77800000000000002</v>
      </c>
      <c r="M708" s="184">
        <v>6.4000000000000001E-2</v>
      </c>
      <c r="N708" s="184">
        <v>8.5000000000000006E-2</v>
      </c>
      <c r="O708" s="184">
        <v>0.15</v>
      </c>
      <c r="P708" s="184">
        <v>0.18</v>
      </c>
      <c r="Q708" s="93"/>
      <c r="R708" s="225" t="s">
        <v>143</v>
      </c>
      <c r="S708" s="225">
        <v>138.27237849615685</v>
      </c>
      <c r="T708" s="225">
        <v>15.709829160852516</v>
      </c>
      <c r="U708" s="225">
        <v>30.119512163766402</v>
      </c>
      <c r="V708" s="225"/>
      <c r="W708" s="225" t="s">
        <v>143</v>
      </c>
      <c r="X708" s="225" t="s">
        <v>143</v>
      </c>
      <c r="Y708" s="225">
        <v>131.88983708263831</v>
      </c>
      <c r="Z708" s="225">
        <v>144.65491990967539</v>
      </c>
      <c r="AA708" s="225">
        <v>13.375549373499501</v>
      </c>
      <c r="AB708" s="225">
        <v>18.044108948205533</v>
      </c>
      <c r="AC708" s="225">
        <v>27.130197026577445</v>
      </c>
      <c r="AD708" s="225">
        <v>33.108827300955355</v>
      </c>
    </row>
    <row r="709" spans="1:30" x14ac:dyDescent="0.25">
      <c r="A709" s="93" t="s">
        <v>5875</v>
      </c>
      <c r="B709" s="184">
        <v>5.3394355453852023E-2</v>
      </c>
      <c r="C709" s="184">
        <v>0.45308924485125857</v>
      </c>
      <c r="D709" s="184">
        <v>0.30511060259344014</v>
      </c>
      <c r="E709" s="184">
        <v>0.18840579710144928</v>
      </c>
      <c r="F709" s="183">
        <v>1</v>
      </c>
      <c r="G709" s="187">
        <v>1311</v>
      </c>
      <c r="H709" s="93"/>
      <c r="I709" s="184">
        <v>4.2000000000000003E-2</v>
      </c>
      <c r="J709" s="184">
        <v>6.7000000000000004E-2</v>
      </c>
      <c r="K709" s="184">
        <v>0.42599999999999999</v>
      </c>
      <c r="L709" s="184">
        <v>0.48</v>
      </c>
      <c r="M709" s="184">
        <v>0.28100000000000003</v>
      </c>
      <c r="N709" s="184">
        <v>0.33100000000000002</v>
      </c>
      <c r="O709" s="184">
        <v>0.16800000000000001</v>
      </c>
      <c r="P709" s="184">
        <v>0.21</v>
      </c>
      <c r="Q709" s="93"/>
      <c r="R709" s="225">
        <v>3.4364193098396747</v>
      </c>
      <c r="S709" s="225">
        <v>28.263709966966179</v>
      </c>
      <c r="T709" s="225">
        <v>18.855499183067398</v>
      </c>
      <c r="U709" s="225">
        <v>11.335603525759339</v>
      </c>
      <c r="V709" s="225"/>
      <c r="W709" s="225">
        <v>2.6313872019729265</v>
      </c>
      <c r="X709" s="225">
        <v>4.2414514177064229</v>
      </c>
      <c r="Y709" s="225">
        <v>25.9907487960112</v>
      </c>
      <c r="Z709" s="225">
        <v>30.536671137921157</v>
      </c>
      <c r="AA709" s="225">
        <v>17.007660263126795</v>
      </c>
      <c r="AB709" s="225">
        <v>20.703338103008001</v>
      </c>
      <c r="AC709" s="225">
        <v>9.9219198524546055</v>
      </c>
      <c r="AD709" s="225">
        <v>12.749287199064073</v>
      </c>
    </row>
    <row r="710" spans="1:30" x14ac:dyDescent="0.25">
      <c r="A710" s="93" t="s">
        <v>5876</v>
      </c>
      <c r="B710" s="184">
        <v>0.30611141157382371</v>
      </c>
      <c r="C710" s="184">
        <v>0.60735532720389396</v>
      </c>
      <c r="D710" s="184">
        <v>4.3807463493780424E-2</v>
      </c>
      <c r="E710" s="184">
        <v>4.2725797728501894E-2</v>
      </c>
      <c r="F710" s="183">
        <v>1</v>
      </c>
      <c r="G710" s="187">
        <v>1849</v>
      </c>
      <c r="H710" s="93"/>
      <c r="I710" s="184">
        <v>0.28599999999999998</v>
      </c>
      <c r="J710" s="184">
        <v>0.32800000000000001</v>
      </c>
      <c r="K710" s="184">
        <v>0.58499999999999996</v>
      </c>
      <c r="L710" s="184">
        <v>0.629</v>
      </c>
      <c r="M710" s="184">
        <v>3.5000000000000003E-2</v>
      </c>
      <c r="N710" s="184">
        <v>5.3999999999999999E-2</v>
      </c>
      <c r="O710" s="184">
        <v>3.4000000000000002E-2</v>
      </c>
      <c r="P710" s="184">
        <v>5.2999999999999999E-2</v>
      </c>
      <c r="Q710" s="93"/>
      <c r="R710" s="225">
        <v>49.825221501009871</v>
      </c>
      <c r="S710" s="225">
        <v>89.881508894790144</v>
      </c>
      <c r="T710" s="225">
        <v>6.4998993100592628</v>
      </c>
      <c r="U710" s="225">
        <v>6.4260417743651876</v>
      </c>
      <c r="V710" s="225"/>
      <c r="W710" s="225">
        <v>45.720373371274846</v>
      </c>
      <c r="X710" s="225">
        <v>53.930069630744896</v>
      </c>
      <c r="Y710" s="225">
        <v>84.624526195056532</v>
      </c>
      <c r="Z710" s="225">
        <v>95.138491594523757</v>
      </c>
      <c r="AA710" s="225">
        <v>5.0843656825352461</v>
      </c>
      <c r="AB710" s="225">
        <v>7.9154329375832795</v>
      </c>
      <c r="AC710" s="225">
        <v>5.0089888515332275</v>
      </c>
      <c r="AD710" s="225">
        <v>7.8430946971971478</v>
      </c>
    </row>
    <row r="711" spans="1:30" x14ac:dyDescent="0.25">
      <c r="A711" s="93" t="s">
        <v>5877</v>
      </c>
      <c r="B711" s="184" t="s">
        <v>143</v>
      </c>
      <c r="C711" s="184">
        <v>0.42491467576791808</v>
      </c>
      <c r="D711" s="184">
        <v>0.42036405005688282</v>
      </c>
      <c r="E711" s="184">
        <v>0.1547212741751991</v>
      </c>
      <c r="F711" s="183">
        <v>1</v>
      </c>
      <c r="G711" s="187">
        <v>1758</v>
      </c>
      <c r="H711" s="93"/>
      <c r="I711" s="184" t="s">
        <v>143</v>
      </c>
      <c r="J711" s="184" t="s">
        <v>143</v>
      </c>
      <c r="K711" s="184">
        <v>0.40200000000000002</v>
      </c>
      <c r="L711" s="184">
        <v>0.44800000000000001</v>
      </c>
      <c r="M711" s="184">
        <v>0.39700000000000002</v>
      </c>
      <c r="N711" s="184">
        <v>0.44400000000000001</v>
      </c>
      <c r="O711" s="184">
        <v>0.13900000000000001</v>
      </c>
      <c r="P711" s="184">
        <v>0.17199999999999999</v>
      </c>
      <c r="Q711" s="93"/>
      <c r="R711" s="225" t="s">
        <v>143</v>
      </c>
      <c r="S711" s="225">
        <v>36.359843237335511</v>
      </c>
      <c r="T711" s="225">
        <v>35.85356767338039</v>
      </c>
      <c r="U711" s="225">
        <v>13.227973084328935</v>
      </c>
      <c r="V711" s="225"/>
      <c r="W711" s="225" t="s">
        <v>143</v>
      </c>
      <c r="X711" s="225" t="s">
        <v>143</v>
      </c>
      <c r="Y711" s="225">
        <v>33.75238253029449</v>
      </c>
      <c r="Z711" s="225">
        <v>38.967303944376532</v>
      </c>
      <c r="AA711" s="225">
        <v>33.268533852070384</v>
      </c>
      <c r="AB711" s="225">
        <v>38.438601494690396</v>
      </c>
      <c r="AC711" s="225">
        <v>11.655928271542896</v>
      </c>
      <c r="AD711" s="225">
        <v>14.800017897114975</v>
      </c>
    </row>
    <row r="712" spans="1:30" x14ac:dyDescent="0.25">
      <c r="A712" s="93" t="s">
        <v>5878</v>
      </c>
      <c r="B712" s="184" t="s">
        <v>143</v>
      </c>
      <c r="C712" s="184">
        <v>0.68468468468468469</v>
      </c>
      <c r="D712" s="184">
        <v>0.11261261261261261</v>
      </c>
      <c r="E712" s="184">
        <v>0.20270270270270271</v>
      </c>
      <c r="F712" s="183">
        <v>1</v>
      </c>
      <c r="G712" s="187">
        <v>1110</v>
      </c>
      <c r="H712" s="93"/>
      <c r="I712" s="184" t="s">
        <v>143</v>
      </c>
      <c r="J712" s="184" t="s">
        <v>143</v>
      </c>
      <c r="K712" s="184">
        <v>0.65700000000000003</v>
      </c>
      <c r="L712" s="184">
        <v>0.71099999999999997</v>
      </c>
      <c r="M712" s="184">
        <v>9.5000000000000001E-2</v>
      </c>
      <c r="N712" s="184">
        <v>0.13300000000000001</v>
      </c>
      <c r="O712" s="184">
        <v>0.18</v>
      </c>
      <c r="P712" s="184">
        <v>0.22700000000000001</v>
      </c>
      <c r="Q712" s="93"/>
      <c r="R712" s="225" t="s">
        <v>143</v>
      </c>
      <c r="S712" s="225">
        <v>83.839952980977017</v>
      </c>
      <c r="T712" s="225">
        <v>15.396597917399935</v>
      </c>
      <c r="U712" s="225">
        <v>24.376662588282699</v>
      </c>
      <c r="V712" s="225"/>
      <c r="W712" s="225" t="s">
        <v>143</v>
      </c>
      <c r="X712" s="225" t="s">
        <v>143</v>
      </c>
      <c r="Y712" s="225">
        <v>77.87921130056921</v>
      </c>
      <c r="Z712" s="225">
        <v>89.800694661384824</v>
      </c>
      <c r="AA712" s="225">
        <v>12.69745529546176</v>
      </c>
      <c r="AB712" s="225">
        <v>18.095740539338109</v>
      </c>
      <c r="AC712" s="225">
        <v>21.191445343413761</v>
      </c>
      <c r="AD712" s="225">
        <v>27.561879833151636</v>
      </c>
    </row>
    <row r="713" spans="1:30" x14ac:dyDescent="0.25">
      <c r="A713" s="93" t="s">
        <v>5879</v>
      </c>
      <c r="B713" s="184">
        <v>5.6974459724950882E-2</v>
      </c>
      <c r="C713" s="184">
        <v>0.48330058939096265</v>
      </c>
      <c r="D713" s="184">
        <v>0.28585461689587427</v>
      </c>
      <c r="E713" s="184">
        <v>0.17387033398821219</v>
      </c>
      <c r="F713" s="183">
        <v>1</v>
      </c>
      <c r="G713" s="187">
        <v>1018</v>
      </c>
      <c r="H713" s="93"/>
      <c r="I713" s="184">
        <v>4.3999999999999997E-2</v>
      </c>
      <c r="J713" s="184">
        <v>7.2999999999999995E-2</v>
      </c>
      <c r="K713" s="184">
        <v>0.45300000000000001</v>
      </c>
      <c r="L713" s="184">
        <v>0.51400000000000001</v>
      </c>
      <c r="M713" s="184">
        <v>0.25900000000000001</v>
      </c>
      <c r="N713" s="184">
        <v>0.314</v>
      </c>
      <c r="O713" s="184">
        <v>0.152</v>
      </c>
      <c r="P713" s="184">
        <v>0.19800000000000001</v>
      </c>
      <c r="Q713" s="93"/>
      <c r="R713" s="225">
        <v>3.8961263570568936</v>
      </c>
      <c r="S713" s="225">
        <v>31.510326317603848</v>
      </c>
      <c r="T713" s="225">
        <v>19.446884270017346</v>
      </c>
      <c r="U713" s="225">
        <v>11.292211892994565</v>
      </c>
      <c r="V713" s="225"/>
      <c r="W713" s="225">
        <v>2.8934169073817562</v>
      </c>
      <c r="X713" s="225">
        <v>4.8988358067320306</v>
      </c>
      <c r="Y713" s="225">
        <v>28.725959684537393</v>
      </c>
      <c r="Z713" s="225">
        <v>34.294692950670303</v>
      </c>
      <c r="AA713" s="225">
        <v>17.212491041429249</v>
      </c>
      <c r="AB713" s="225">
        <v>21.681277498605443</v>
      </c>
      <c r="AC713" s="225">
        <v>9.6286136345143749</v>
      </c>
      <c r="AD713" s="225">
        <v>12.955810151474756</v>
      </c>
    </row>
    <row r="714" spans="1:30" x14ac:dyDescent="0.25">
      <c r="A714" s="93" t="s">
        <v>5880</v>
      </c>
      <c r="B714" s="184">
        <v>0.26815286624203821</v>
      </c>
      <c r="C714" s="184">
        <v>0.5968152866242038</v>
      </c>
      <c r="D714" s="184">
        <v>4.7770700636942678E-2</v>
      </c>
      <c r="E714" s="184">
        <v>8.7261146496815281E-2</v>
      </c>
      <c r="F714" s="183">
        <v>1</v>
      </c>
      <c r="G714" s="187">
        <v>1570</v>
      </c>
      <c r="H714" s="93"/>
      <c r="I714" s="184">
        <v>0.247</v>
      </c>
      <c r="J714" s="184">
        <v>0.29099999999999998</v>
      </c>
      <c r="K714" s="184">
        <v>0.57199999999999995</v>
      </c>
      <c r="L714" s="184">
        <v>0.621</v>
      </c>
      <c r="M714" s="184">
        <v>3.7999999999999999E-2</v>
      </c>
      <c r="N714" s="184">
        <v>5.8999999999999997E-2</v>
      </c>
      <c r="O714" s="184">
        <v>7.3999999999999996E-2</v>
      </c>
      <c r="P714" s="184">
        <v>0.10199999999999999</v>
      </c>
      <c r="Q714" s="93"/>
      <c r="R714" s="225">
        <v>47.101157806212171</v>
      </c>
      <c r="S714" s="225">
        <v>99.154002870920039</v>
      </c>
      <c r="T714" s="225">
        <v>8.7536184456103179</v>
      </c>
      <c r="U714" s="225">
        <v>14.108236329111424</v>
      </c>
      <c r="V714" s="225"/>
      <c r="W714" s="225">
        <v>42.601840664415008</v>
      </c>
      <c r="X714" s="225">
        <v>51.600474948009335</v>
      </c>
      <c r="Y714" s="225">
        <v>92.805131513334871</v>
      </c>
      <c r="Z714" s="225">
        <v>105.50287422850521</v>
      </c>
      <c r="AA714" s="225">
        <v>6.772488090955413</v>
      </c>
      <c r="AB714" s="225">
        <v>10.734748800265223</v>
      </c>
      <c r="AC714" s="225">
        <v>11.745754299159211</v>
      </c>
      <c r="AD714" s="225">
        <v>16.470718359063639</v>
      </c>
    </row>
    <row r="715" spans="1:30" x14ac:dyDescent="0.25">
      <c r="A715" s="93" t="s">
        <v>5881</v>
      </c>
      <c r="B715" s="184" t="s">
        <v>143</v>
      </c>
      <c r="C715" s="184">
        <v>0.31134564643799473</v>
      </c>
      <c r="D715" s="184">
        <v>0.39841688654353563</v>
      </c>
      <c r="E715" s="184">
        <v>0.29023746701846964</v>
      </c>
      <c r="F715" s="183">
        <v>1</v>
      </c>
      <c r="G715" s="187">
        <v>1137</v>
      </c>
      <c r="H715" s="93"/>
      <c r="I715" s="184" t="s">
        <v>143</v>
      </c>
      <c r="J715" s="184" t="s">
        <v>143</v>
      </c>
      <c r="K715" s="184">
        <v>0.28499999999999998</v>
      </c>
      <c r="L715" s="184">
        <v>0.33900000000000002</v>
      </c>
      <c r="M715" s="184">
        <v>0.37</v>
      </c>
      <c r="N715" s="184">
        <v>0.42699999999999999</v>
      </c>
      <c r="O715" s="184">
        <v>0.26500000000000001</v>
      </c>
      <c r="P715" s="184">
        <v>0.317</v>
      </c>
      <c r="Q715" s="93"/>
      <c r="R715" s="225" t="s">
        <v>143</v>
      </c>
      <c r="S715" s="225">
        <v>23.513320156832201</v>
      </c>
      <c r="T715" s="225">
        <v>30.930739436558881</v>
      </c>
      <c r="U715" s="225">
        <v>21.776219972172999</v>
      </c>
      <c r="V715" s="225"/>
      <c r="W715" s="225" t="s">
        <v>143</v>
      </c>
      <c r="X715" s="225" t="s">
        <v>143</v>
      </c>
      <c r="Y715" s="225">
        <v>21.063871178566561</v>
      </c>
      <c r="Z715" s="225">
        <v>25.96276913509784</v>
      </c>
      <c r="AA715" s="225">
        <v>28.082363731707737</v>
      </c>
      <c r="AB715" s="225">
        <v>33.779115141410024</v>
      </c>
      <c r="AC715" s="225">
        <v>19.426686717356223</v>
      </c>
      <c r="AD715" s="225">
        <v>24.125753226989776</v>
      </c>
    </row>
    <row r="716" spans="1:30" x14ac:dyDescent="0.25">
      <c r="A716" s="93" t="s">
        <v>5882</v>
      </c>
      <c r="B716" s="184" t="s">
        <v>143</v>
      </c>
      <c r="C716" s="184">
        <v>0.7028347996089932</v>
      </c>
      <c r="D716" s="184">
        <v>0.12023460410557185</v>
      </c>
      <c r="E716" s="184">
        <v>0.176930596285435</v>
      </c>
      <c r="F716" s="183">
        <v>1</v>
      </c>
      <c r="G716" s="187">
        <v>1023</v>
      </c>
      <c r="H716" s="93"/>
      <c r="I716" s="184" t="s">
        <v>143</v>
      </c>
      <c r="J716" s="184" t="s">
        <v>143</v>
      </c>
      <c r="K716" s="184">
        <v>0.67400000000000004</v>
      </c>
      <c r="L716" s="184">
        <v>0.73</v>
      </c>
      <c r="M716" s="184">
        <v>0.10199999999999999</v>
      </c>
      <c r="N716" s="184">
        <v>0.14199999999999999</v>
      </c>
      <c r="O716" s="184">
        <v>0.155</v>
      </c>
      <c r="P716" s="184">
        <v>0.20200000000000001</v>
      </c>
      <c r="Q716" s="93"/>
      <c r="R716" s="225" t="s">
        <v>143</v>
      </c>
      <c r="S716" s="225">
        <v>104.56695128483966</v>
      </c>
      <c r="T716" s="225">
        <v>22.803344689462214</v>
      </c>
      <c r="U716" s="225">
        <v>26.368989711332905</v>
      </c>
      <c r="V716" s="225"/>
      <c r="W716" s="225" t="s">
        <v>143</v>
      </c>
      <c r="X716" s="225" t="s">
        <v>143</v>
      </c>
      <c r="Y716" s="225">
        <v>96.923560361925965</v>
      </c>
      <c r="Z716" s="225">
        <v>112.21034220775336</v>
      </c>
      <c r="AA716" s="225">
        <v>18.773372328295</v>
      </c>
      <c r="AB716" s="225">
        <v>26.833317050629429</v>
      </c>
      <c r="AC716" s="225">
        <v>22.527406235135345</v>
      </c>
      <c r="AD716" s="225">
        <v>30.210573187530464</v>
      </c>
    </row>
    <row r="717" spans="1:30" x14ac:dyDescent="0.25">
      <c r="A717" s="93" t="s">
        <v>5883</v>
      </c>
      <c r="B717" s="184">
        <v>6.3301282051282048E-2</v>
      </c>
      <c r="C717" s="184">
        <v>0.54006410256410253</v>
      </c>
      <c r="D717" s="184">
        <v>0.24358974358974358</v>
      </c>
      <c r="E717" s="184">
        <v>0.15304487179487181</v>
      </c>
      <c r="F717" s="183">
        <v>1</v>
      </c>
      <c r="G717" s="187">
        <v>1248</v>
      </c>
      <c r="H717" s="93"/>
      <c r="I717" s="184">
        <v>5.0999999999999997E-2</v>
      </c>
      <c r="J717" s="184">
        <v>7.8E-2</v>
      </c>
      <c r="K717" s="184">
        <v>0.51200000000000001</v>
      </c>
      <c r="L717" s="184">
        <v>0.56799999999999995</v>
      </c>
      <c r="M717" s="184">
        <v>0.221</v>
      </c>
      <c r="N717" s="184">
        <v>0.26800000000000002</v>
      </c>
      <c r="O717" s="184">
        <v>0.13400000000000001</v>
      </c>
      <c r="P717" s="184">
        <v>0.17399999999999999</v>
      </c>
      <c r="Q717" s="93"/>
      <c r="R717" s="225">
        <v>4.3617296397679439</v>
      </c>
      <c r="S717" s="225">
        <v>40.372075571501654</v>
      </c>
      <c r="T717" s="225">
        <v>18.709338373122979</v>
      </c>
      <c r="U717" s="225">
        <v>10.907323384327064</v>
      </c>
      <c r="V717" s="225"/>
      <c r="W717" s="225">
        <v>3.3998931077845294</v>
      </c>
      <c r="X717" s="225">
        <v>5.3235661717513585</v>
      </c>
      <c r="Y717" s="225">
        <v>37.324130047261079</v>
      </c>
      <c r="Z717" s="225">
        <v>43.420021095742229</v>
      </c>
      <c r="AA717" s="225">
        <v>16.60615224250267</v>
      </c>
      <c r="AB717" s="225">
        <v>20.812524503743287</v>
      </c>
      <c r="AC717" s="225">
        <v>9.3604399906552587</v>
      </c>
      <c r="AD717" s="225">
        <v>12.45420677799887</v>
      </c>
    </row>
    <row r="718" spans="1:30" x14ac:dyDescent="0.25">
      <c r="A718" s="93" t="s">
        <v>5884</v>
      </c>
      <c r="B718" s="184">
        <v>0.29444756029164332</v>
      </c>
      <c r="C718" s="184">
        <v>0.59226023555804819</v>
      </c>
      <c r="D718" s="184">
        <v>3.4212002243409985E-2</v>
      </c>
      <c r="E718" s="184">
        <v>7.908020190689849E-2</v>
      </c>
      <c r="F718" s="183">
        <v>1</v>
      </c>
      <c r="G718" s="187">
        <v>1783</v>
      </c>
      <c r="H718" s="93"/>
      <c r="I718" s="184">
        <v>0.27400000000000002</v>
      </c>
      <c r="J718" s="184">
        <v>0.316</v>
      </c>
      <c r="K718" s="184">
        <v>0.56899999999999995</v>
      </c>
      <c r="L718" s="184">
        <v>0.61499999999999999</v>
      </c>
      <c r="M718" s="184">
        <v>2.7E-2</v>
      </c>
      <c r="N718" s="184">
        <v>4.3999999999999997E-2</v>
      </c>
      <c r="O718" s="184">
        <v>6.7000000000000004E-2</v>
      </c>
      <c r="P718" s="184">
        <v>9.2999999999999999E-2</v>
      </c>
      <c r="Q718" s="93"/>
      <c r="R718" s="225">
        <v>50.875124119662161</v>
      </c>
      <c r="S718" s="225">
        <v>101.23353795405053</v>
      </c>
      <c r="T718" s="225">
        <v>6.4203351238464004</v>
      </c>
      <c r="U718" s="225">
        <v>12.882411306891033</v>
      </c>
      <c r="V718" s="225"/>
      <c r="W718" s="225">
        <v>46.523194117314489</v>
      </c>
      <c r="X718" s="225">
        <v>55.227054122009832</v>
      </c>
      <c r="Y718" s="225">
        <v>95.127654263350834</v>
      </c>
      <c r="Z718" s="225">
        <v>107.33942164475023</v>
      </c>
      <c r="AA718" s="225">
        <v>4.8091373561798827</v>
      </c>
      <c r="AB718" s="225">
        <v>8.0315328915129172</v>
      </c>
      <c r="AC718" s="225">
        <v>10.756017610597837</v>
      </c>
      <c r="AD718" s="225">
        <v>15.008805003184229</v>
      </c>
    </row>
    <row r="719" spans="1:30" x14ac:dyDescent="0.25">
      <c r="A719" s="93" t="s">
        <v>5885</v>
      </c>
      <c r="B719" s="184" t="s">
        <v>143</v>
      </c>
      <c r="C719" s="184">
        <v>0.50748620961386914</v>
      </c>
      <c r="D719" s="184">
        <v>0.35855003940110325</v>
      </c>
      <c r="E719" s="184">
        <v>0.13396375098502758</v>
      </c>
      <c r="F719" s="183">
        <v>1</v>
      </c>
      <c r="G719" s="187">
        <v>1269</v>
      </c>
      <c r="H719" s="93"/>
      <c r="I719" s="184" t="s">
        <v>143</v>
      </c>
      <c r="J719" s="184" t="s">
        <v>143</v>
      </c>
      <c r="K719" s="184">
        <v>0.48</v>
      </c>
      <c r="L719" s="184">
        <v>0.53500000000000003</v>
      </c>
      <c r="M719" s="184">
        <v>0.33300000000000002</v>
      </c>
      <c r="N719" s="184">
        <v>0.38500000000000001</v>
      </c>
      <c r="O719" s="184">
        <v>0.11600000000000001</v>
      </c>
      <c r="P719" s="184">
        <v>0.154</v>
      </c>
      <c r="Q719" s="93"/>
      <c r="R719" s="225" t="s">
        <v>143</v>
      </c>
      <c r="S719" s="225">
        <v>39.175823552177803</v>
      </c>
      <c r="T719" s="225">
        <v>28.3309030388751</v>
      </c>
      <c r="U719" s="225">
        <v>10.315375251671258</v>
      </c>
      <c r="V719" s="225"/>
      <c r="W719" s="225" t="s">
        <v>143</v>
      </c>
      <c r="X719" s="225" t="s">
        <v>143</v>
      </c>
      <c r="Y719" s="225">
        <v>36.150085879160905</v>
      </c>
      <c r="Z719" s="225">
        <v>42.201561225194702</v>
      </c>
      <c r="AA719" s="225">
        <v>25.727683526961261</v>
      </c>
      <c r="AB719" s="225">
        <v>30.934122550788938</v>
      </c>
      <c r="AC719" s="225">
        <v>8.7647150453597789</v>
      </c>
      <c r="AD719" s="225">
        <v>11.866035457982736</v>
      </c>
    </row>
    <row r="720" spans="1:30" x14ac:dyDescent="0.25">
      <c r="A720" s="93" t="s">
        <v>5886</v>
      </c>
      <c r="B720" s="184" t="s">
        <v>143</v>
      </c>
      <c r="C720" s="184">
        <v>0.79534565366187537</v>
      </c>
      <c r="D720" s="184">
        <v>7.4606433949349765E-2</v>
      </c>
      <c r="E720" s="184">
        <v>0.13004791238877481</v>
      </c>
      <c r="F720" s="183">
        <v>0.99999999999999989</v>
      </c>
      <c r="G720" s="187">
        <v>1461</v>
      </c>
      <c r="H720" s="93"/>
      <c r="I720" s="184" t="s">
        <v>143</v>
      </c>
      <c r="J720" s="184" t="s">
        <v>143</v>
      </c>
      <c r="K720" s="184">
        <v>0.77400000000000002</v>
      </c>
      <c r="L720" s="184">
        <v>0.81499999999999995</v>
      </c>
      <c r="M720" s="184">
        <v>6.2E-2</v>
      </c>
      <c r="N720" s="184">
        <v>8.8999999999999996E-2</v>
      </c>
      <c r="O720" s="184">
        <v>0.114</v>
      </c>
      <c r="P720" s="184">
        <v>0.14799999999999999</v>
      </c>
      <c r="Q720" s="93"/>
      <c r="R720" s="225" t="s">
        <v>143</v>
      </c>
      <c r="S720" s="225">
        <v>154.43427808891539</v>
      </c>
      <c r="T720" s="225">
        <v>17.495192139772847</v>
      </c>
      <c r="U720" s="225">
        <v>25.014746078363</v>
      </c>
      <c r="V720" s="225"/>
      <c r="W720" s="225" t="s">
        <v>143</v>
      </c>
      <c r="X720" s="225" t="s">
        <v>143</v>
      </c>
      <c r="Y720" s="225">
        <v>145.55461047147725</v>
      </c>
      <c r="Z720" s="225">
        <v>163.31394570635354</v>
      </c>
      <c r="AA720" s="225">
        <v>14.210750580064939</v>
      </c>
      <c r="AB720" s="225">
        <v>20.779633699480755</v>
      </c>
      <c r="AC720" s="225">
        <v>21.457815658615559</v>
      </c>
      <c r="AD720" s="225">
        <v>28.571676498110442</v>
      </c>
    </row>
    <row r="721" spans="1:30" x14ac:dyDescent="0.25">
      <c r="A721" s="93" t="s">
        <v>5887</v>
      </c>
      <c r="B721" s="184">
        <v>5.9777967549103334E-2</v>
      </c>
      <c r="C721" s="184">
        <v>0.56532877882152011</v>
      </c>
      <c r="D721" s="184">
        <v>0.22032450896669514</v>
      </c>
      <c r="E721" s="184">
        <v>0.15456874466268147</v>
      </c>
      <c r="F721" s="183">
        <v>1.0000000000000002</v>
      </c>
      <c r="G721" s="187">
        <v>1171</v>
      </c>
      <c r="H721" s="93"/>
      <c r="I721" s="184">
        <v>4.8000000000000001E-2</v>
      </c>
      <c r="J721" s="184">
        <v>7.4999999999999997E-2</v>
      </c>
      <c r="K721" s="184">
        <v>0.53700000000000003</v>
      </c>
      <c r="L721" s="184">
        <v>0.59299999999999997</v>
      </c>
      <c r="M721" s="184">
        <v>0.19800000000000001</v>
      </c>
      <c r="N721" s="184">
        <v>0.245</v>
      </c>
      <c r="O721" s="184">
        <v>0.13500000000000001</v>
      </c>
      <c r="P721" s="184">
        <v>0.17599999999999999</v>
      </c>
      <c r="Q721" s="93"/>
      <c r="R721" s="225">
        <v>4.2286718500853846</v>
      </c>
      <c r="S721" s="225">
        <v>40.203750053481883</v>
      </c>
      <c r="T721" s="225">
        <v>15.632561450891263</v>
      </c>
      <c r="U721" s="225">
        <v>10.888618123647515</v>
      </c>
      <c r="V721" s="225"/>
      <c r="W721" s="225">
        <v>3.2380428534424106</v>
      </c>
      <c r="X721" s="225">
        <v>5.219300846728359</v>
      </c>
      <c r="Y721" s="225">
        <v>37.141126339489482</v>
      </c>
      <c r="Z721" s="225">
        <v>43.266373767474285</v>
      </c>
      <c r="AA721" s="225">
        <v>13.725009550873892</v>
      </c>
      <c r="AB721" s="225">
        <v>17.540113350908634</v>
      </c>
      <c r="AC721" s="225">
        <v>9.3023026856900266</v>
      </c>
      <c r="AD721" s="225">
        <v>12.474933561605003</v>
      </c>
    </row>
    <row r="722" spans="1:30" x14ac:dyDescent="0.25">
      <c r="A722" s="93" t="s">
        <v>5888</v>
      </c>
      <c r="B722" s="184">
        <v>0.30043722673329171</v>
      </c>
      <c r="C722" s="184">
        <v>0.6058713304184884</v>
      </c>
      <c r="D722" s="184">
        <v>3.4353529044347283E-2</v>
      </c>
      <c r="E722" s="184">
        <v>5.9337913803872579E-2</v>
      </c>
      <c r="F722" s="183">
        <v>1</v>
      </c>
      <c r="G722" s="187">
        <v>1601</v>
      </c>
      <c r="H722" s="93"/>
      <c r="I722" s="184">
        <v>0.27800000000000002</v>
      </c>
      <c r="J722" s="184">
        <v>0.32300000000000001</v>
      </c>
      <c r="K722" s="184">
        <v>0.58199999999999996</v>
      </c>
      <c r="L722" s="184">
        <v>0.63</v>
      </c>
      <c r="M722" s="184">
        <v>2.5999999999999999E-2</v>
      </c>
      <c r="N722" s="184">
        <v>4.3999999999999997E-2</v>
      </c>
      <c r="O722" s="184">
        <v>4.9000000000000002E-2</v>
      </c>
      <c r="P722" s="184">
        <v>7.1999999999999995E-2</v>
      </c>
      <c r="Q722" s="93"/>
      <c r="R722" s="225">
        <v>54.322343694349122</v>
      </c>
      <c r="S722" s="225">
        <v>107.71811893818645</v>
      </c>
      <c r="T722" s="225">
        <v>5.7645099107714275</v>
      </c>
      <c r="U722" s="225">
        <v>10.67519498743326</v>
      </c>
      <c r="V722" s="225"/>
      <c r="W722" s="225">
        <v>49.467647778562871</v>
      </c>
      <c r="X722" s="225">
        <v>59.177039610135374</v>
      </c>
      <c r="Y722" s="225">
        <v>100.93922303351744</v>
      </c>
      <c r="Z722" s="225">
        <v>114.49701484285546</v>
      </c>
      <c r="AA722" s="225">
        <v>4.2410286494794711</v>
      </c>
      <c r="AB722" s="225">
        <v>7.2879911720633839</v>
      </c>
      <c r="AC722" s="225">
        <v>8.5285012709999428</v>
      </c>
      <c r="AD722" s="225">
        <v>12.821888703866577</v>
      </c>
    </row>
    <row r="723" spans="1:30" x14ac:dyDescent="0.25">
      <c r="A723" s="93" t="s">
        <v>5889</v>
      </c>
      <c r="B723" s="184" t="s">
        <v>143</v>
      </c>
      <c r="C723" s="184">
        <v>0.52169525731584254</v>
      </c>
      <c r="D723" s="184">
        <v>0.32694248234106965</v>
      </c>
      <c r="E723" s="184">
        <v>0.15136226034308778</v>
      </c>
      <c r="F723" s="183">
        <v>1</v>
      </c>
      <c r="G723" s="187">
        <v>991</v>
      </c>
      <c r="H723" s="93"/>
      <c r="I723" s="184" t="s">
        <v>143</v>
      </c>
      <c r="J723" s="184" t="s">
        <v>143</v>
      </c>
      <c r="K723" s="184">
        <v>0.49099999999999999</v>
      </c>
      <c r="L723" s="184">
        <v>0.55300000000000005</v>
      </c>
      <c r="M723" s="184">
        <v>0.29799999999999999</v>
      </c>
      <c r="N723" s="184">
        <v>0.35699999999999998</v>
      </c>
      <c r="O723" s="184">
        <v>0.13</v>
      </c>
      <c r="P723" s="184">
        <v>0.17499999999999999</v>
      </c>
      <c r="Q723" s="93"/>
      <c r="R723" s="225" t="s">
        <v>143</v>
      </c>
      <c r="S723" s="225">
        <v>31.45884565999604</v>
      </c>
      <c r="T723" s="225">
        <v>19.840360734770005</v>
      </c>
      <c r="U723" s="225">
        <v>9.1211409762711178</v>
      </c>
      <c r="V723" s="225"/>
      <c r="W723" s="225" t="s">
        <v>143</v>
      </c>
      <c r="X723" s="225" t="s">
        <v>143</v>
      </c>
      <c r="Y723" s="225">
        <v>28.747071097669114</v>
      </c>
      <c r="Z723" s="225">
        <v>34.170620222322967</v>
      </c>
      <c r="AA723" s="225">
        <v>17.679965899206159</v>
      </c>
      <c r="AB723" s="225">
        <v>22.000755570333851</v>
      </c>
      <c r="AC723" s="225">
        <v>7.6614544136992286</v>
      </c>
      <c r="AD723" s="225">
        <v>10.580827538843007</v>
      </c>
    </row>
    <row r="724" spans="1:30" x14ac:dyDescent="0.25">
      <c r="A724" s="93" t="s">
        <v>5890</v>
      </c>
      <c r="B724" s="184" t="s">
        <v>143</v>
      </c>
      <c r="C724" s="184">
        <v>0.79014084507042248</v>
      </c>
      <c r="D724" s="184">
        <v>5.8450704225352111E-2</v>
      </c>
      <c r="E724" s="184">
        <v>0.15140845070422534</v>
      </c>
      <c r="F724" s="183">
        <v>1</v>
      </c>
      <c r="G724" s="187">
        <v>1420</v>
      </c>
      <c r="H724" s="93"/>
      <c r="I724" s="184" t="s">
        <v>143</v>
      </c>
      <c r="J724" s="184" t="s">
        <v>143</v>
      </c>
      <c r="K724" s="184">
        <v>0.76800000000000002</v>
      </c>
      <c r="L724" s="184">
        <v>0.81100000000000005</v>
      </c>
      <c r="M724" s="184">
        <v>4.7E-2</v>
      </c>
      <c r="N724" s="184">
        <v>7.1999999999999995E-2</v>
      </c>
      <c r="O724" s="184">
        <v>0.13400000000000001</v>
      </c>
      <c r="P724" s="184">
        <v>0.17100000000000001</v>
      </c>
      <c r="Q724" s="93"/>
      <c r="R724" s="225" t="s">
        <v>143</v>
      </c>
      <c r="S724" s="225">
        <v>146.27974606874469</v>
      </c>
      <c r="T724" s="225">
        <v>12.344867569337962</v>
      </c>
      <c r="U724" s="225">
        <v>27.129382396405784</v>
      </c>
      <c r="V724" s="225"/>
      <c r="W724" s="225" t="s">
        <v>143</v>
      </c>
      <c r="X724" s="225" t="s">
        <v>143</v>
      </c>
      <c r="Y724" s="225">
        <v>137.7203358546719</v>
      </c>
      <c r="Z724" s="225">
        <v>154.83915628281747</v>
      </c>
      <c r="AA724" s="225">
        <v>9.6890180726365092</v>
      </c>
      <c r="AB724" s="225">
        <v>15.000717066039416</v>
      </c>
      <c r="AC724" s="225">
        <v>23.502973691780767</v>
      </c>
      <c r="AD724" s="225">
        <v>30.755791101030802</v>
      </c>
    </row>
    <row r="725" spans="1:30" x14ac:dyDescent="0.25">
      <c r="A725" s="93" t="s">
        <v>5891</v>
      </c>
      <c r="B725" s="184">
        <v>7.0806100217864917E-2</v>
      </c>
      <c r="C725" s="184">
        <v>0.50762527233115473</v>
      </c>
      <c r="D725" s="184">
        <v>0.27015250544662311</v>
      </c>
      <c r="E725" s="184">
        <v>0.15141612200435731</v>
      </c>
      <c r="F725" s="183">
        <v>1</v>
      </c>
      <c r="G725" s="187">
        <v>918</v>
      </c>
      <c r="H725" s="93"/>
      <c r="I725" s="184">
        <v>5.6000000000000001E-2</v>
      </c>
      <c r="J725" s="184">
        <v>8.8999999999999996E-2</v>
      </c>
      <c r="K725" s="184">
        <v>0.47499999999999998</v>
      </c>
      <c r="L725" s="184">
        <v>0.54</v>
      </c>
      <c r="M725" s="184">
        <v>0.24199999999999999</v>
      </c>
      <c r="N725" s="184">
        <v>0.3</v>
      </c>
      <c r="O725" s="184">
        <v>0.13</v>
      </c>
      <c r="P725" s="184">
        <v>0.17599999999999999</v>
      </c>
      <c r="Q725" s="93"/>
      <c r="R725" s="225">
        <v>5.2903045637262629</v>
      </c>
      <c r="S725" s="225">
        <v>35.388809981910214</v>
      </c>
      <c r="T725" s="225">
        <v>18.608201986279454</v>
      </c>
      <c r="U725" s="225">
        <v>10.35246610803892</v>
      </c>
      <c r="V725" s="225"/>
      <c r="W725" s="225">
        <v>4.0041887797088469</v>
      </c>
      <c r="X725" s="225">
        <v>6.5764203477436789</v>
      </c>
      <c r="Y725" s="225">
        <v>32.175674249042842</v>
      </c>
      <c r="Z725" s="225">
        <v>38.601945714777585</v>
      </c>
      <c r="AA725" s="225">
        <v>16.292222851086819</v>
      </c>
      <c r="AB725" s="225">
        <v>20.924181121472088</v>
      </c>
      <c r="AC725" s="225">
        <v>8.6314200670846812</v>
      </c>
      <c r="AD725" s="225">
        <v>12.073512148993158</v>
      </c>
    </row>
    <row r="726" spans="1:30" x14ac:dyDescent="0.25">
      <c r="A726" s="93" t="s">
        <v>5892</v>
      </c>
      <c r="B726" s="184">
        <v>0.23547880690737832</v>
      </c>
      <c r="C726" s="184">
        <v>0.61538461538461542</v>
      </c>
      <c r="D726" s="184">
        <v>5.0235478806907381E-2</v>
      </c>
      <c r="E726" s="184">
        <v>9.8901098901098897E-2</v>
      </c>
      <c r="F726" s="183">
        <v>1</v>
      </c>
      <c r="G726" s="187">
        <v>1274</v>
      </c>
      <c r="H726" s="93"/>
      <c r="I726" s="184">
        <v>0.21299999999999999</v>
      </c>
      <c r="J726" s="184">
        <v>0.26</v>
      </c>
      <c r="K726" s="184">
        <v>0.58799999999999997</v>
      </c>
      <c r="L726" s="184">
        <v>0.64200000000000002</v>
      </c>
      <c r="M726" s="184">
        <v>0.04</v>
      </c>
      <c r="N726" s="184">
        <v>6.4000000000000001E-2</v>
      </c>
      <c r="O726" s="184">
        <v>8.4000000000000005E-2</v>
      </c>
      <c r="P726" s="184">
        <v>0.11700000000000001</v>
      </c>
      <c r="Q726" s="93"/>
      <c r="R726" s="225">
        <v>41.258766022570782</v>
      </c>
      <c r="S726" s="225">
        <v>95.326757531620501</v>
      </c>
      <c r="T726" s="225">
        <v>8.2685049669269688</v>
      </c>
      <c r="U726" s="225">
        <v>15.550799170701282</v>
      </c>
      <c r="V726" s="225"/>
      <c r="W726" s="225">
        <v>36.589897127336428</v>
      </c>
      <c r="X726" s="225">
        <v>45.927634917805136</v>
      </c>
      <c r="Y726" s="225">
        <v>88.65388450440706</v>
      </c>
      <c r="Z726" s="225">
        <v>101.99963055883394</v>
      </c>
      <c r="AA726" s="225">
        <v>6.2427212500298612</v>
      </c>
      <c r="AB726" s="225">
        <v>10.294288683824076</v>
      </c>
      <c r="AC726" s="225">
        <v>12.835463583294297</v>
      </c>
      <c r="AD726" s="225">
        <v>18.266134758108265</v>
      </c>
    </row>
    <row r="727" spans="1:30" x14ac:dyDescent="0.25">
      <c r="A727" s="93" t="s">
        <v>5893</v>
      </c>
      <c r="B727" s="184" t="s">
        <v>143</v>
      </c>
      <c r="C727" s="184">
        <v>0.4263392857142857</v>
      </c>
      <c r="D727" s="184">
        <v>0.44308035714285715</v>
      </c>
      <c r="E727" s="184">
        <v>0.13058035714285715</v>
      </c>
      <c r="F727" s="183">
        <v>1</v>
      </c>
      <c r="G727" s="187">
        <v>896</v>
      </c>
      <c r="H727" s="93"/>
      <c r="I727" s="184" t="s">
        <v>143</v>
      </c>
      <c r="J727" s="184" t="s">
        <v>143</v>
      </c>
      <c r="K727" s="184">
        <v>0.39400000000000002</v>
      </c>
      <c r="L727" s="184">
        <v>0.45900000000000002</v>
      </c>
      <c r="M727" s="184">
        <v>0.41099999999999998</v>
      </c>
      <c r="N727" s="184">
        <v>0.47599999999999998</v>
      </c>
      <c r="O727" s="184">
        <v>0.11</v>
      </c>
      <c r="P727" s="184">
        <v>0.154</v>
      </c>
      <c r="Q727" s="93"/>
      <c r="R727" s="225" t="s">
        <v>143</v>
      </c>
      <c r="S727" s="225">
        <v>30.099207612937551</v>
      </c>
      <c r="T727" s="225">
        <v>30.609539766460909</v>
      </c>
      <c r="U727" s="225">
        <v>8.9303108263626712</v>
      </c>
      <c r="V727" s="225"/>
      <c r="W727" s="225" t="s">
        <v>143</v>
      </c>
      <c r="X727" s="225" t="s">
        <v>143</v>
      </c>
      <c r="Y727" s="225">
        <v>27.080789123587465</v>
      </c>
      <c r="Z727" s="225">
        <v>33.117626102287637</v>
      </c>
      <c r="AA727" s="225">
        <v>27.598492189739787</v>
      </c>
      <c r="AB727" s="225">
        <v>33.620587343182031</v>
      </c>
      <c r="AC727" s="225">
        <v>7.312120071569022</v>
      </c>
      <c r="AD727" s="225">
        <v>10.548501581156321</v>
      </c>
    </row>
    <row r="728" spans="1:30" x14ac:dyDescent="0.25">
      <c r="A728" s="93" t="s">
        <v>5894</v>
      </c>
      <c r="B728" s="184" t="s">
        <v>143</v>
      </c>
      <c r="C728" s="184">
        <v>0.72972972972972971</v>
      </c>
      <c r="D728" s="184">
        <v>8.8536812674743712E-2</v>
      </c>
      <c r="E728" s="184">
        <v>0.18173345759552656</v>
      </c>
      <c r="F728" s="183">
        <v>1</v>
      </c>
      <c r="G728" s="187">
        <v>1073</v>
      </c>
      <c r="H728" s="93"/>
      <c r="I728" s="184" t="s">
        <v>143</v>
      </c>
      <c r="J728" s="184" t="s">
        <v>143</v>
      </c>
      <c r="K728" s="184">
        <v>0.70199999999999996</v>
      </c>
      <c r="L728" s="184">
        <v>0.755</v>
      </c>
      <c r="M728" s="184">
        <v>7.2999999999999995E-2</v>
      </c>
      <c r="N728" s="184">
        <v>0.107</v>
      </c>
      <c r="O728" s="184">
        <v>0.16</v>
      </c>
      <c r="P728" s="184">
        <v>0.20599999999999999</v>
      </c>
      <c r="Q728" s="93"/>
      <c r="R728" s="225" t="s">
        <v>143</v>
      </c>
      <c r="S728" s="225">
        <v>136.96039770530788</v>
      </c>
      <c r="T728" s="225">
        <v>18.395344557765242</v>
      </c>
      <c r="U728" s="225">
        <v>33.573441702404018</v>
      </c>
      <c r="V728" s="225"/>
      <c r="W728" s="225" t="s">
        <v>143</v>
      </c>
      <c r="X728" s="225" t="s">
        <v>143</v>
      </c>
      <c r="Y728" s="225">
        <v>127.36704970710085</v>
      </c>
      <c r="Z728" s="225">
        <v>146.55374570351492</v>
      </c>
      <c r="AA728" s="225">
        <v>14.696192399863982</v>
      </c>
      <c r="AB728" s="225">
        <v>22.094496715666502</v>
      </c>
      <c r="AC728" s="225">
        <v>28.861123271149708</v>
      </c>
      <c r="AD728" s="225">
        <v>38.285760133658329</v>
      </c>
    </row>
    <row r="729" spans="1:30" x14ac:dyDescent="0.25">
      <c r="A729" s="93" t="s">
        <v>5895</v>
      </c>
      <c r="B729" s="184">
        <v>7.0626003210272875E-2</v>
      </c>
      <c r="C729" s="184">
        <v>0.5397271268057785</v>
      </c>
      <c r="D729" s="184">
        <v>0.23876404494382023</v>
      </c>
      <c r="E729" s="184">
        <v>0.1508828250401284</v>
      </c>
      <c r="F729" s="183">
        <v>1</v>
      </c>
      <c r="G729" s="187">
        <v>2492</v>
      </c>
      <c r="H729" s="93"/>
      <c r="I729" s="184">
        <v>6.0999999999999999E-2</v>
      </c>
      <c r="J729" s="184">
        <v>8.1000000000000003E-2</v>
      </c>
      <c r="K729" s="184">
        <v>0.52</v>
      </c>
      <c r="L729" s="184">
        <v>0.55900000000000005</v>
      </c>
      <c r="M729" s="184">
        <v>0.222</v>
      </c>
      <c r="N729" s="184">
        <v>0.25600000000000001</v>
      </c>
      <c r="O729" s="184">
        <v>0.13700000000000001</v>
      </c>
      <c r="P729" s="184">
        <v>0.16500000000000001</v>
      </c>
      <c r="Q729" s="93"/>
      <c r="R729" s="225">
        <v>4.8416435123746151</v>
      </c>
      <c r="S729" s="225">
        <v>38.810026664104853</v>
      </c>
      <c r="T729" s="225">
        <v>17.245875944520151</v>
      </c>
      <c r="U729" s="225">
        <v>10.717508869720875</v>
      </c>
      <c r="V729" s="225"/>
      <c r="W729" s="225">
        <v>4.1263363941372999</v>
      </c>
      <c r="X729" s="225">
        <v>5.5569506306119303</v>
      </c>
      <c r="Y729" s="225">
        <v>36.735882827549595</v>
      </c>
      <c r="Z729" s="225">
        <v>40.884170500660112</v>
      </c>
      <c r="AA729" s="225">
        <v>15.860132457022573</v>
      </c>
      <c r="AB729" s="225">
        <v>18.631619432017729</v>
      </c>
      <c r="AC729" s="225">
        <v>9.6341907669115514</v>
      </c>
      <c r="AD729" s="225">
        <v>11.800826972530199</v>
      </c>
    </row>
    <row r="730" spans="1:30" x14ac:dyDescent="0.25">
      <c r="A730" s="93" t="s">
        <v>5896</v>
      </c>
      <c r="B730" s="184">
        <v>0.32098390525356818</v>
      </c>
      <c r="C730" s="184">
        <v>0.57758882477983597</v>
      </c>
      <c r="D730" s="184">
        <v>2.2775584573337383E-2</v>
      </c>
      <c r="E730" s="184">
        <v>7.8651685393258425E-2</v>
      </c>
      <c r="F730" s="183">
        <v>0.99999999999999989</v>
      </c>
      <c r="G730" s="187">
        <v>3293</v>
      </c>
      <c r="H730" s="93"/>
      <c r="I730" s="184">
        <v>0.30499999999999999</v>
      </c>
      <c r="J730" s="184">
        <v>0.33700000000000002</v>
      </c>
      <c r="K730" s="184">
        <v>0.56100000000000005</v>
      </c>
      <c r="L730" s="184">
        <v>0.59399999999999997</v>
      </c>
      <c r="M730" s="184">
        <v>1.7999999999999999E-2</v>
      </c>
      <c r="N730" s="184">
        <v>2.8000000000000001E-2</v>
      </c>
      <c r="O730" s="184">
        <v>7.0000000000000007E-2</v>
      </c>
      <c r="P730" s="184">
        <v>8.7999999999999995E-2</v>
      </c>
      <c r="Q730" s="93"/>
      <c r="R730" s="225">
        <v>56.171582082496464</v>
      </c>
      <c r="S730" s="225">
        <v>98.033874601005209</v>
      </c>
      <c r="T730" s="225">
        <v>3.8432986059668268</v>
      </c>
      <c r="U730" s="225">
        <v>13.303007532383177</v>
      </c>
      <c r="V730" s="225"/>
      <c r="W730" s="225">
        <v>52.785205644309315</v>
      </c>
      <c r="X730" s="225">
        <v>59.557958520683613</v>
      </c>
      <c r="Y730" s="225">
        <v>93.628052240965374</v>
      </c>
      <c r="Z730" s="225">
        <v>102.43969696104504</v>
      </c>
      <c r="AA730" s="225">
        <v>2.9734782479522512</v>
      </c>
      <c r="AB730" s="225">
        <v>4.7131189639814028</v>
      </c>
      <c r="AC730" s="225">
        <v>11.682854543591386</v>
      </c>
      <c r="AD730" s="225">
        <v>14.923160521174967</v>
      </c>
    </row>
    <row r="731" spans="1:30" x14ac:dyDescent="0.25">
      <c r="A731" s="93" t="s">
        <v>5897</v>
      </c>
      <c r="B731" s="184" t="s">
        <v>143</v>
      </c>
      <c r="C731" s="184">
        <v>0.47976596782057535</v>
      </c>
      <c r="D731" s="184">
        <v>0.36421257922964406</v>
      </c>
      <c r="E731" s="184">
        <v>0.15602145294978059</v>
      </c>
      <c r="F731" s="183">
        <v>1</v>
      </c>
      <c r="G731" s="187">
        <v>2051</v>
      </c>
      <c r="H731" s="93"/>
      <c r="I731" s="184" t="s">
        <v>143</v>
      </c>
      <c r="J731" s="184" t="s">
        <v>143</v>
      </c>
      <c r="K731" s="184">
        <v>0.45800000000000002</v>
      </c>
      <c r="L731" s="184">
        <v>0.501</v>
      </c>
      <c r="M731" s="184">
        <v>0.34399999999999997</v>
      </c>
      <c r="N731" s="184">
        <v>0.38500000000000001</v>
      </c>
      <c r="O731" s="184">
        <v>0.14099999999999999</v>
      </c>
      <c r="P731" s="184">
        <v>0.17199999999999999</v>
      </c>
      <c r="Q731" s="93"/>
      <c r="R731" s="225" t="s">
        <v>143</v>
      </c>
      <c r="S731" s="225">
        <v>28.545966461464978</v>
      </c>
      <c r="T731" s="225">
        <v>21.704400908780126</v>
      </c>
      <c r="U731" s="225">
        <v>9.2240056140699949</v>
      </c>
      <c r="V731" s="225"/>
      <c r="W731" s="225" t="s">
        <v>143</v>
      </c>
      <c r="X731" s="225" t="s">
        <v>143</v>
      </c>
      <c r="Y731" s="225">
        <v>26.762342601628699</v>
      </c>
      <c r="Z731" s="225">
        <v>30.329590321301257</v>
      </c>
      <c r="AA731" s="225">
        <v>20.147920805989209</v>
      </c>
      <c r="AB731" s="225">
        <v>23.260881011571044</v>
      </c>
      <c r="AC731" s="225">
        <v>8.2133559387528852</v>
      </c>
      <c r="AD731" s="225">
        <v>10.234655289387105</v>
      </c>
    </row>
    <row r="732" spans="1:30" x14ac:dyDescent="0.25">
      <c r="A732" s="93" t="s">
        <v>5898</v>
      </c>
      <c r="B732" s="184" t="s">
        <v>143</v>
      </c>
      <c r="C732" s="184">
        <v>0.80825329064389895</v>
      </c>
      <c r="D732" s="184">
        <v>8.3244397011739593E-2</v>
      </c>
      <c r="E732" s="184">
        <v>0.10850231234436143</v>
      </c>
      <c r="F732" s="183">
        <v>1</v>
      </c>
      <c r="G732" s="187">
        <v>2811</v>
      </c>
      <c r="H732" s="93"/>
      <c r="I732" s="184" t="s">
        <v>143</v>
      </c>
      <c r="J732" s="184" t="s">
        <v>143</v>
      </c>
      <c r="K732" s="184">
        <v>0.79300000000000004</v>
      </c>
      <c r="L732" s="184">
        <v>0.82199999999999995</v>
      </c>
      <c r="M732" s="184">
        <v>7.3999999999999996E-2</v>
      </c>
      <c r="N732" s="184">
        <v>9.4E-2</v>
      </c>
      <c r="O732" s="184">
        <v>9.8000000000000004E-2</v>
      </c>
      <c r="P732" s="184">
        <v>0.121</v>
      </c>
      <c r="Q732" s="93"/>
      <c r="R732" s="225" t="s">
        <v>143</v>
      </c>
      <c r="S732" s="225">
        <v>142.21174371641573</v>
      </c>
      <c r="T732" s="225">
        <v>16.45226083400204</v>
      </c>
      <c r="U732" s="225">
        <v>18.629231400858174</v>
      </c>
      <c r="V732" s="225"/>
      <c r="W732" s="225" t="s">
        <v>143</v>
      </c>
      <c r="X732" s="225" t="s">
        <v>143</v>
      </c>
      <c r="Y732" s="225">
        <v>136.36401294778929</v>
      </c>
      <c r="Z732" s="225">
        <v>148.05947448504216</v>
      </c>
      <c r="AA732" s="225">
        <v>14.344245678756174</v>
      </c>
      <c r="AB732" s="225">
        <v>18.560275989247906</v>
      </c>
      <c r="AC732" s="225">
        <v>16.538486294401089</v>
      </c>
      <c r="AD732" s="225">
        <v>20.719976507315259</v>
      </c>
    </row>
    <row r="733" spans="1:30" x14ac:dyDescent="0.25">
      <c r="A733" s="93" t="s">
        <v>5899</v>
      </c>
      <c r="B733" s="184">
        <v>7.4796747967479676E-2</v>
      </c>
      <c r="C733" s="184">
        <v>0.54471544715447151</v>
      </c>
      <c r="D733" s="184">
        <v>0.27967479674796747</v>
      </c>
      <c r="E733" s="184">
        <v>0.1008130081300813</v>
      </c>
      <c r="F733" s="183">
        <v>1</v>
      </c>
      <c r="G733" s="187">
        <v>1230</v>
      </c>
      <c r="H733" s="93"/>
      <c r="I733" s="184">
        <v>6.0999999999999999E-2</v>
      </c>
      <c r="J733" s="184">
        <v>9.0999999999999998E-2</v>
      </c>
      <c r="K733" s="184">
        <v>0.51700000000000002</v>
      </c>
      <c r="L733" s="184">
        <v>0.57199999999999995</v>
      </c>
      <c r="M733" s="184">
        <v>0.255</v>
      </c>
      <c r="N733" s="184">
        <v>0.30499999999999999</v>
      </c>
      <c r="O733" s="184">
        <v>8.5000000000000006E-2</v>
      </c>
      <c r="P733" s="184">
        <v>0.11899999999999999</v>
      </c>
      <c r="Q733" s="93"/>
      <c r="R733" s="225">
        <v>5.0618087361043109</v>
      </c>
      <c r="S733" s="225">
        <v>37.416196003661</v>
      </c>
      <c r="T733" s="225">
        <v>19.47122482992485</v>
      </c>
      <c r="U733" s="225">
        <v>6.8490403367751602</v>
      </c>
      <c r="V733" s="225"/>
      <c r="W733" s="225">
        <v>4.0274578550800939</v>
      </c>
      <c r="X733" s="225">
        <v>6.0961596171285279</v>
      </c>
      <c r="Y733" s="225">
        <v>34.582989030974439</v>
      </c>
      <c r="Z733" s="225">
        <v>40.249402976347561</v>
      </c>
      <c r="AA733" s="225">
        <v>17.413581382267974</v>
      </c>
      <c r="AB733" s="225">
        <v>21.528868277581726</v>
      </c>
      <c r="AC733" s="225">
        <v>5.6435188576606947</v>
      </c>
      <c r="AD733" s="225">
        <v>8.0545618158896257</v>
      </c>
    </row>
    <row r="734" spans="1:30" x14ac:dyDescent="0.25">
      <c r="A734" s="93" t="s">
        <v>5900</v>
      </c>
      <c r="B734" s="184">
        <v>0.28533510285335101</v>
      </c>
      <c r="C734" s="184">
        <v>0.60650298606502984</v>
      </c>
      <c r="D734" s="184">
        <v>5.5739880557398806E-2</v>
      </c>
      <c r="E734" s="184">
        <v>5.2422030524220307E-2</v>
      </c>
      <c r="F734" s="183">
        <v>0.99999999999999989</v>
      </c>
      <c r="G734" s="187">
        <v>1507</v>
      </c>
      <c r="H734" s="93"/>
      <c r="I734" s="184">
        <v>0.26300000000000001</v>
      </c>
      <c r="J734" s="184">
        <v>0.309</v>
      </c>
      <c r="K734" s="184">
        <v>0.58199999999999996</v>
      </c>
      <c r="L734" s="184">
        <v>0.63100000000000001</v>
      </c>
      <c r="M734" s="184">
        <v>4.4999999999999998E-2</v>
      </c>
      <c r="N734" s="184">
        <v>6.8000000000000005E-2</v>
      </c>
      <c r="O734" s="184">
        <v>4.2000000000000003E-2</v>
      </c>
      <c r="P734" s="184">
        <v>6.5000000000000002E-2</v>
      </c>
      <c r="Q734" s="93"/>
      <c r="R734" s="225">
        <v>43.603839122524363</v>
      </c>
      <c r="S734" s="225">
        <v>88.526014655974137</v>
      </c>
      <c r="T734" s="225">
        <v>7.8788797270992079</v>
      </c>
      <c r="U734" s="225">
        <v>7.7353098314222795</v>
      </c>
      <c r="V734" s="225"/>
      <c r="W734" s="225">
        <v>39.48242198908585</v>
      </c>
      <c r="X734" s="225">
        <v>47.725256255962876</v>
      </c>
      <c r="Y734" s="225">
        <v>82.786781256871095</v>
      </c>
      <c r="Z734" s="225">
        <v>94.26524805507718</v>
      </c>
      <c r="AA734" s="225">
        <v>6.1939534658579021</v>
      </c>
      <c r="AB734" s="225">
        <v>9.5638059883405138</v>
      </c>
      <c r="AC734" s="225">
        <v>6.0295407451778029</v>
      </c>
      <c r="AD734" s="225">
        <v>9.441078917666756</v>
      </c>
    </row>
    <row r="735" spans="1:30" x14ac:dyDescent="0.25">
      <c r="A735" s="93" t="s">
        <v>5901</v>
      </c>
      <c r="B735" s="184" t="s">
        <v>143</v>
      </c>
      <c r="C735" s="184">
        <v>0.5271668822768435</v>
      </c>
      <c r="D735" s="184">
        <v>0.39262613195342821</v>
      </c>
      <c r="E735" s="184">
        <v>8.0206985769728331E-2</v>
      </c>
      <c r="F735" s="183">
        <v>1</v>
      </c>
      <c r="G735" s="187">
        <v>1546</v>
      </c>
      <c r="H735" s="93"/>
      <c r="I735" s="184" t="s">
        <v>143</v>
      </c>
      <c r="J735" s="184" t="s">
        <v>143</v>
      </c>
      <c r="K735" s="184">
        <v>0.502</v>
      </c>
      <c r="L735" s="184">
        <v>0.55200000000000005</v>
      </c>
      <c r="M735" s="184">
        <v>0.36899999999999999</v>
      </c>
      <c r="N735" s="184">
        <v>0.41699999999999998</v>
      </c>
      <c r="O735" s="184">
        <v>6.8000000000000005E-2</v>
      </c>
      <c r="P735" s="184">
        <v>9.5000000000000001E-2</v>
      </c>
      <c r="Q735" s="93"/>
      <c r="R735" s="225" t="s">
        <v>143</v>
      </c>
      <c r="S735" s="225">
        <v>45.918251952342921</v>
      </c>
      <c r="T735" s="225">
        <v>34.459635016131841</v>
      </c>
      <c r="U735" s="225">
        <v>6.9423828191743384</v>
      </c>
      <c r="V735" s="225"/>
      <c r="W735" s="225" t="s">
        <v>143</v>
      </c>
      <c r="X735" s="225" t="s">
        <v>143</v>
      </c>
      <c r="Y735" s="225">
        <v>42.765697376383585</v>
      </c>
      <c r="Z735" s="225">
        <v>49.070806528302256</v>
      </c>
      <c r="AA735" s="225">
        <v>31.71823507529497</v>
      </c>
      <c r="AB735" s="225">
        <v>37.201034956968712</v>
      </c>
      <c r="AC735" s="225">
        <v>5.7204318314115046</v>
      </c>
      <c r="AD735" s="225">
        <v>8.1643338069371723</v>
      </c>
    </row>
    <row r="736" spans="1:30" x14ac:dyDescent="0.25">
      <c r="A736" s="93" t="s">
        <v>5902</v>
      </c>
      <c r="B736" s="184" t="s">
        <v>143</v>
      </c>
      <c r="C736" s="184">
        <v>0.75263527758257198</v>
      </c>
      <c r="D736" s="184">
        <v>0.13070976809557272</v>
      </c>
      <c r="E736" s="184">
        <v>0.11665495432185524</v>
      </c>
      <c r="F736" s="183">
        <v>0.99999999999999989</v>
      </c>
      <c r="G736" s="187">
        <v>1423</v>
      </c>
      <c r="H736" s="93"/>
      <c r="I736" s="184" t="s">
        <v>143</v>
      </c>
      <c r="J736" s="184" t="s">
        <v>143</v>
      </c>
      <c r="K736" s="184">
        <v>0.73</v>
      </c>
      <c r="L736" s="184">
        <v>0.77400000000000002</v>
      </c>
      <c r="M736" s="184">
        <v>0.114</v>
      </c>
      <c r="N736" s="184">
        <v>0.14899999999999999</v>
      </c>
      <c r="O736" s="184">
        <v>0.10100000000000001</v>
      </c>
      <c r="P736" s="184">
        <v>0.13400000000000001</v>
      </c>
      <c r="Q736" s="93"/>
      <c r="R736" s="225" t="s">
        <v>143</v>
      </c>
      <c r="S736" s="225">
        <v>136.94076258408498</v>
      </c>
      <c r="T736" s="225">
        <v>26.469091871656147</v>
      </c>
      <c r="U736" s="225">
        <v>20.747614426648024</v>
      </c>
      <c r="V736" s="225"/>
      <c r="W736" s="225" t="s">
        <v>143</v>
      </c>
      <c r="X736" s="225" t="s">
        <v>143</v>
      </c>
      <c r="Y736" s="225">
        <v>128.7392476895601</v>
      </c>
      <c r="Z736" s="225">
        <v>145.14227747860986</v>
      </c>
      <c r="AA736" s="225">
        <v>22.66510823064689</v>
      </c>
      <c r="AB736" s="225">
        <v>30.273075512665404</v>
      </c>
      <c r="AC736" s="225">
        <v>17.591373145146573</v>
      </c>
      <c r="AD736" s="225">
        <v>23.903855708149475</v>
      </c>
    </row>
    <row r="737" spans="1:30" x14ac:dyDescent="0.25">
      <c r="A737" s="93" t="s">
        <v>5903</v>
      </c>
      <c r="B737" s="184">
        <v>9.9386503067484658E-2</v>
      </c>
      <c r="C737" s="184">
        <v>0.54846625766871171</v>
      </c>
      <c r="D737" s="184">
        <v>0.21963190184049081</v>
      </c>
      <c r="E737" s="184">
        <v>0.1325153374233129</v>
      </c>
      <c r="F737" s="183">
        <v>1</v>
      </c>
      <c r="G737" s="187">
        <v>815</v>
      </c>
      <c r="H737" s="93"/>
      <c r="I737" s="184">
        <v>8.1000000000000003E-2</v>
      </c>
      <c r="J737" s="184">
        <v>0.122</v>
      </c>
      <c r="K737" s="184">
        <v>0.51400000000000001</v>
      </c>
      <c r="L737" s="184">
        <v>0.58199999999999996</v>
      </c>
      <c r="M737" s="184">
        <v>0.193</v>
      </c>
      <c r="N737" s="184">
        <v>0.249</v>
      </c>
      <c r="O737" s="184">
        <v>0.111</v>
      </c>
      <c r="P737" s="184">
        <v>0.158</v>
      </c>
      <c r="Q737" s="93"/>
      <c r="R737" s="225">
        <v>6.9679739906971809</v>
      </c>
      <c r="S737" s="225">
        <v>40.607053452451119</v>
      </c>
      <c r="T737" s="225">
        <v>16.474279428113249</v>
      </c>
      <c r="U737" s="225">
        <v>9.8425569296452711</v>
      </c>
      <c r="V737" s="225"/>
      <c r="W737" s="225">
        <v>5.4505040993897946</v>
      </c>
      <c r="X737" s="225">
        <v>8.4854438820045672</v>
      </c>
      <c r="Y737" s="225">
        <v>36.842583916537116</v>
      </c>
      <c r="Z737" s="225">
        <v>44.371522988365122</v>
      </c>
      <c r="AA737" s="225">
        <v>14.060842331928114</v>
      </c>
      <c r="AB737" s="225">
        <v>18.887716524298384</v>
      </c>
      <c r="AC737" s="225">
        <v>7.9862399846492664</v>
      </c>
      <c r="AD737" s="225">
        <v>11.698873874641276</v>
      </c>
    </row>
    <row r="738" spans="1:30" x14ac:dyDescent="0.25">
      <c r="A738" s="93" t="s">
        <v>5904</v>
      </c>
      <c r="B738" s="184">
        <v>0.176930596285435</v>
      </c>
      <c r="C738" s="184">
        <v>0.64516129032258063</v>
      </c>
      <c r="D738" s="184">
        <v>3.4213098729227759E-2</v>
      </c>
      <c r="E738" s="184">
        <v>0.14369501466275661</v>
      </c>
      <c r="F738" s="183">
        <v>0.99999999999999989</v>
      </c>
      <c r="G738" s="187">
        <v>1023</v>
      </c>
      <c r="H738" s="93"/>
      <c r="I738" s="184">
        <v>0.155</v>
      </c>
      <c r="J738" s="184">
        <v>0.20200000000000001</v>
      </c>
      <c r="K738" s="184">
        <v>0.61499999999999999</v>
      </c>
      <c r="L738" s="184">
        <v>0.67400000000000004</v>
      </c>
      <c r="M738" s="184">
        <v>2.5000000000000001E-2</v>
      </c>
      <c r="N738" s="184">
        <v>4.7E-2</v>
      </c>
      <c r="O738" s="184">
        <v>0.124</v>
      </c>
      <c r="P738" s="184">
        <v>0.16700000000000001</v>
      </c>
      <c r="Q738" s="93"/>
      <c r="R738" s="225">
        <v>30.251111411455316</v>
      </c>
      <c r="S738" s="225">
        <v>110.58955420502544</v>
      </c>
      <c r="T738" s="225">
        <v>5.546354196679224</v>
      </c>
      <c r="U738" s="225">
        <v>24.298327373669231</v>
      </c>
      <c r="V738" s="225"/>
      <c r="W738" s="225">
        <v>25.843958501652622</v>
      </c>
      <c r="X738" s="225">
        <v>34.658264321258009</v>
      </c>
      <c r="Y738" s="225">
        <v>102.15235678900267</v>
      </c>
      <c r="Z738" s="225">
        <v>119.02675162104821</v>
      </c>
      <c r="AA738" s="225">
        <v>3.7088444564377383</v>
      </c>
      <c r="AB738" s="225">
        <v>7.3838639369207097</v>
      </c>
      <c r="AC738" s="225">
        <v>20.370306535656468</v>
      </c>
      <c r="AD738" s="225">
        <v>28.226348211681994</v>
      </c>
    </row>
    <row r="739" spans="1:30" x14ac:dyDescent="0.25">
      <c r="A739" s="93" t="s">
        <v>5905</v>
      </c>
      <c r="B739" s="184" t="s">
        <v>143</v>
      </c>
      <c r="C739" s="184">
        <v>0.48908296943231439</v>
      </c>
      <c r="D739" s="184">
        <v>0.40283842794759828</v>
      </c>
      <c r="E739" s="184">
        <v>0.10807860262008734</v>
      </c>
      <c r="F739" s="183">
        <v>1</v>
      </c>
      <c r="G739" s="187">
        <v>916</v>
      </c>
      <c r="H739" s="93"/>
      <c r="I739" s="184" t="s">
        <v>143</v>
      </c>
      <c r="J739" s="184" t="s">
        <v>143</v>
      </c>
      <c r="K739" s="184">
        <v>0.45700000000000002</v>
      </c>
      <c r="L739" s="184">
        <v>0.52100000000000002</v>
      </c>
      <c r="M739" s="184">
        <v>0.372</v>
      </c>
      <c r="N739" s="184">
        <v>0.435</v>
      </c>
      <c r="O739" s="184">
        <v>0.09</v>
      </c>
      <c r="P739" s="184">
        <v>0.13</v>
      </c>
      <c r="Q739" s="93"/>
      <c r="R739" s="225" t="s">
        <v>143</v>
      </c>
      <c r="S739" s="225">
        <v>40.367213943976246</v>
      </c>
      <c r="T739" s="225">
        <v>33.826738514653869</v>
      </c>
      <c r="U739" s="225">
        <v>8.9081445708426727</v>
      </c>
      <c r="V739" s="225"/>
      <c r="W739" s="225" t="s">
        <v>143</v>
      </c>
      <c r="X739" s="225" t="s">
        <v>143</v>
      </c>
      <c r="Y739" s="225">
        <v>36.629157621405746</v>
      </c>
      <c r="Z739" s="225">
        <v>44.105270266546746</v>
      </c>
      <c r="AA739" s="225">
        <v>30.375277163900151</v>
      </c>
      <c r="AB739" s="225">
        <v>37.278199865407586</v>
      </c>
      <c r="AC739" s="225">
        <v>7.1533522279740582</v>
      </c>
      <c r="AD739" s="225">
        <v>10.662936913711288</v>
      </c>
    </row>
    <row r="740" spans="1:30" x14ac:dyDescent="0.25">
      <c r="A740" s="93" t="s">
        <v>5906</v>
      </c>
      <c r="B740" s="184" t="s">
        <v>143</v>
      </c>
      <c r="C740" s="184">
        <v>0.64253897550111361</v>
      </c>
      <c r="D740" s="184">
        <v>0.10913140311804009</v>
      </c>
      <c r="E740" s="184">
        <v>0.24832962138084633</v>
      </c>
      <c r="F740" s="183">
        <v>1</v>
      </c>
      <c r="G740" s="187">
        <v>898</v>
      </c>
      <c r="H740" s="93"/>
      <c r="I740" s="184" t="s">
        <v>143</v>
      </c>
      <c r="J740" s="184" t="s">
        <v>143</v>
      </c>
      <c r="K740" s="184">
        <v>0.61099999999999999</v>
      </c>
      <c r="L740" s="184">
        <v>0.67300000000000004</v>
      </c>
      <c r="M740" s="184">
        <v>0.09</v>
      </c>
      <c r="N740" s="184">
        <v>0.13100000000000001</v>
      </c>
      <c r="O740" s="184">
        <v>0.221</v>
      </c>
      <c r="P740" s="184">
        <v>0.27800000000000002</v>
      </c>
      <c r="Q740" s="93"/>
      <c r="R740" s="225" t="s">
        <v>143</v>
      </c>
      <c r="S740" s="225">
        <v>111.56554663740658</v>
      </c>
      <c r="T740" s="225">
        <v>22.501735659048148</v>
      </c>
      <c r="U740" s="225">
        <v>44.228490832133758</v>
      </c>
      <c r="V740" s="225"/>
      <c r="W740" s="225" t="s">
        <v>143</v>
      </c>
      <c r="X740" s="225" t="s">
        <v>143</v>
      </c>
      <c r="Y740" s="225">
        <v>102.46225906125667</v>
      </c>
      <c r="Z740" s="225">
        <v>120.66883421355649</v>
      </c>
      <c r="AA740" s="225">
        <v>18.046619294613723</v>
      </c>
      <c r="AB740" s="225">
        <v>26.956852023482572</v>
      </c>
      <c r="AC740" s="225">
        <v>38.423443563276209</v>
      </c>
      <c r="AD740" s="225">
        <v>50.033538100991308</v>
      </c>
    </row>
    <row r="741" spans="1:30" x14ac:dyDescent="0.25">
      <c r="A741" s="93" t="s">
        <v>5907</v>
      </c>
      <c r="B741" s="184">
        <v>6.1320754716981132E-2</v>
      </c>
      <c r="C741" s="184">
        <v>0.59669811320754718</v>
      </c>
      <c r="D741" s="184">
        <v>0.25707547169811323</v>
      </c>
      <c r="E741" s="184">
        <v>8.4905660377358486E-2</v>
      </c>
      <c r="F741" s="183">
        <v>1.0000000000000002</v>
      </c>
      <c r="G741" s="187">
        <v>848</v>
      </c>
      <c r="H741" s="93"/>
      <c r="I741" s="184">
        <v>4.7E-2</v>
      </c>
      <c r="J741" s="184">
        <v>0.08</v>
      </c>
      <c r="K741" s="184">
        <v>0.56299999999999994</v>
      </c>
      <c r="L741" s="184">
        <v>0.629</v>
      </c>
      <c r="M741" s="184">
        <v>0.22900000000000001</v>
      </c>
      <c r="N741" s="184">
        <v>0.28799999999999998</v>
      </c>
      <c r="O741" s="184">
        <v>6.8000000000000005E-2</v>
      </c>
      <c r="P741" s="184">
        <v>0.106</v>
      </c>
      <c r="Q741" s="93"/>
      <c r="R741" s="225">
        <v>4.059573032341615</v>
      </c>
      <c r="S741" s="225">
        <v>42.863325130439193</v>
      </c>
      <c r="T741" s="225">
        <v>19.067537879780204</v>
      </c>
      <c r="U741" s="225">
        <v>6.1183752686259076</v>
      </c>
      <c r="V741" s="225"/>
      <c r="W741" s="225">
        <v>2.9561685131026492</v>
      </c>
      <c r="X741" s="225">
        <v>5.1629775515805809</v>
      </c>
      <c r="Y741" s="225">
        <v>39.128530967135035</v>
      </c>
      <c r="Z741" s="225">
        <v>46.598119293743352</v>
      </c>
      <c r="AA741" s="225">
        <v>16.536361306115364</v>
      </c>
      <c r="AB741" s="225">
        <v>21.598714453445044</v>
      </c>
      <c r="AC741" s="225">
        <v>4.7051026854780229</v>
      </c>
      <c r="AD741" s="225">
        <v>7.5316478517737924</v>
      </c>
    </row>
    <row r="742" spans="1:30" x14ac:dyDescent="0.25">
      <c r="A742" s="93" t="s">
        <v>5908</v>
      </c>
      <c r="B742" s="184">
        <v>0.29990262901655307</v>
      </c>
      <c r="C742" s="184">
        <v>0.61343719571567668</v>
      </c>
      <c r="D742" s="184">
        <v>3.6027263875365138E-2</v>
      </c>
      <c r="E742" s="184">
        <v>5.0632911392405063E-2</v>
      </c>
      <c r="F742" s="183">
        <v>1</v>
      </c>
      <c r="G742" s="187">
        <v>1027</v>
      </c>
      <c r="H742" s="93"/>
      <c r="I742" s="184">
        <v>0.27300000000000002</v>
      </c>
      <c r="J742" s="184">
        <v>0.32900000000000001</v>
      </c>
      <c r="K742" s="184">
        <v>0.58299999999999996</v>
      </c>
      <c r="L742" s="184">
        <v>0.64300000000000002</v>
      </c>
      <c r="M742" s="184">
        <v>2.5999999999999999E-2</v>
      </c>
      <c r="N742" s="184">
        <v>4.9000000000000002E-2</v>
      </c>
      <c r="O742" s="184">
        <v>3.9E-2</v>
      </c>
      <c r="P742" s="184">
        <v>6.6000000000000003E-2</v>
      </c>
      <c r="Q742" s="93"/>
      <c r="R742" s="225">
        <v>47.140041686479499</v>
      </c>
      <c r="S742" s="225">
        <v>95.919403034521466</v>
      </c>
      <c r="T742" s="225">
        <v>5.8664015023894223</v>
      </c>
      <c r="U742" s="225">
        <v>7.7783715349449691</v>
      </c>
      <c r="V742" s="225"/>
      <c r="W742" s="225">
        <v>41.875377488055385</v>
      </c>
      <c r="X742" s="225">
        <v>52.404705884903613</v>
      </c>
      <c r="Y742" s="225">
        <v>88.429222874308564</v>
      </c>
      <c r="Z742" s="225">
        <v>103.40958319473437</v>
      </c>
      <c r="AA742" s="225">
        <v>3.976117788795305</v>
      </c>
      <c r="AB742" s="225">
        <v>7.7566852159835395</v>
      </c>
      <c r="AC742" s="225">
        <v>5.664186068739081</v>
      </c>
      <c r="AD742" s="225">
        <v>9.8925570011508572</v>
      </c>
    </row>
    <row r="743" spans="1:30" x14ac:dyDescent="0.25">
      <c r="A743" s="93" t="s">
        <v>5909</v>
      </c>
      <c r="B743" s="184" t="s">
        <v>143</v>
      </c>
      <c r="C743" s="184">
        <v>0.57099391480730222</v>
      </c>
      <c r="D743" s="184">
        <v>0.32150101419878296</v>
      </c>
      <c r="E743" s="184">
        <v>0.10750507099391481</v>
      </c>
      <c r="F743" s="183">
        <v>1</v>
      </c>
      <c r="G743" s="187">
        <v>986</v>
      </c>
      <c r="H743" s="93"/>
      <c r="I743" s="184" t="s">
        <v>143</v>
      </c>
      <c r="J743" s="184" t="s">
        <v>143</v>
      </c>
      <c r="K743" s="184">
        <v>0.54</v>
      </c>
      <c r="L743" s="184">
        <v>0.60199999999999998</v>
      </c>
      <c r="M743" s="184">
        <v>0.29299999999999998</v>
      </c>
      <c r="N743" s="184">
        <v>0.35099999999999998</v>
      </c>
      <c r="O743" s="184">
        <v>0.09</v>
      </c>
      <c r="P743" s="184">
        <v>0.128</v>
      </c>
      <c r="Q743" s="93"/>
      <c r="R743" s="225" t="s">
        <v>143</v>
      </c>
      <c r="S743" s="225">
        <v>48.062846490688671</v>
      </c>
      <c r="T743" s="225">
        <v>27.686354164762886</v>
      </c>
      <c r="U743" s="225">
        <v>9.0126987624986299</v>
      </c>
      <c r="V743" s="225"/>
      <c r="W743" s="225" t="s">
        <v>143</v>
      </c>
      <c r="X743" s="225" t="s">
        <v>143</v>
      </c>
      <c r="Y743" s="225">
        <v>44.092655843207915</v>
      </c>
      <c r="Z743" s="225">
        <v>52.033037138169426</v>
      </c>
      <c r="AA743" s="225">
        <v>24.638513842678901</v>
      </c>
      <c r="AB743" s="225">
        <v>30.734194486846871</v>
      </c>
      <c r="AC743" s="225">
        <v>7.2969330121174831</v>
      </c>
      <c r="AD743" s="225">
        <v>10.728464512879777</v>
      </c>
    </row>
    <row r="744" spans="1:30" x14ac:dyDescent="0.25">
      <c r="A744" s="93" t="s">
        <v>5910</v>
      </c>
      <c r="B744" s="184" t="s">
        <v>143</v>
      </c>
      <c r="C744" s="184">
        <v>0.8734655335221907</v>
      </c>
      <c r="D744" s="184">
        <v>6.2322946175637391E-2</v>
      </c>
      <c r="E744" s="184">
        <v>6.4211520302171865E-2</v>
      </c>
      <c r="F744" s="183">
        <v>1</v>
      </c>
      <c r="G744" s="187">
        <v>1059</v>
      </c>
      <c r="H744" s="93"/>
      <c r="I744" s="184" t="s">
        <v>143</v>
      </c>
      <c r="J744" s="184" t="s">
        <v>143</v>
      </c>
      <c r="K744" s="184">
        <v>0.85199999999999998</v>
      </c>
      <c r="L744" s="184">
        <v>0.89200000000000002</v>
      </c>
      <c r="M744" s="184">
        <v>4.9000000000000002E-2</v>
      </c>
      <c r="N744" s="184">
        <v>7.9000000000000001E-2</v>
      </c>
      <c r="O744" s="184">
        <v>5.0999999999999997E-2</v>
      </c>
      <c r="P744" s="184">
        <v>8.1000000000000003E-2</v>
      </c>
      <c r="Q744" s="93"/>
      <c r="R744" s="225" t="s">
        <v>143</v>
      </c>
      <c r="S744" s="225">
        <v>172.11739556575532</v>
      </c>
      <c r="T744" s="225">
        <v>14.712726472561862</v>
      </c>
      <c r="U744" s="225">
        <v>12.495880095323731</v>
      </c>
      <c r="V744" s="225"/>
      <c r="W744" s="225" t="s">
        <v>143</v>
      </c>
      <c r="X744" s="225" t="s">
        <v>143</v>
      </c>
      <c r="Y744" s="225">
        <v>161.02539275852618</v>
      </c>
      <c r="Z744" s="225">
        <v>183.20939837298445</v>
      </c>
      <c r="AA744" s="225">
        <v>11.163144054319535</v>
      </c>
      <c r="AB744" s="225">
        <v>18.262308890804189</v>
      </c>
      <c r="AC744" s="225">
        <v>9.5257979278112863</v>
      </c>
      <c r="AD744" s="225">
        <v>15.465962262836175</v>
      </c>
    </row>
    <row r="745" spans="1:30" x14ac:dyDescent="0.25">
      <c r="A745" s="93" t="s">
        <v>5911</v>
      </c>
      <c r="B745" s="184">
        <v>7.8044596912521441E-2</v>
      </c>
      <c r="C745" s="184">
        <v>0.54202401372212694</v>
      </c>
      <c r="D745" s="184">
        <v>0.21269296740994853</v>
      </c>
      <c r="E745" s="184">
        <v>0.16723842195540309</v>
      </c>
      <c r="F745" s="183">
        <v>1</v>
      </c>
      <c r="G745" s="187">
        <v>1166</v>
      </c>
      <c r="H745" s="93"/>
      <c r="I745" s="184">
        <v>6.4000000000000001E-2</v>
      </c>
      <c r="J745" s="184">
        <v>9.5000000000000001E-2</v>
      </c>
      <c r="K745" s="184">
        <v>0.51300000000000001</v>
      </c>
      <c r="L745" s="184">
        <v>0.56999999999999995</v>
      </c>
      <c r="M745" s="184">
        <v>0.19</v>
      </c>
      <c r="N745" s="184">
        <v>0.23699999999999999</v>
      </c>
      <c r="O745" s="184">
        <v>0.14699999999999999</v>
      </c>
      <c r="P745" s="184">
        <v>0.19</v>
      </c>
      <c r="Q745" s="93"/>
      <c r="R745" s="225">
        <v>5.284254849562247</v>
      </c>
      <c r="S745" s="225">
        <v>34.857024622514203</v>
      </c>
      <c r="T745" s="225">
        <v>13.290738991379996</v>
      </c>
      <c r="U745" s="225">
        <v>10.496088268148437</v>
      </c>
      <c r="V745" s="225"/>
      <c r="W745" s="225">
        <v>4.1985316200568557</v>
      </c>
      <c r="X745" s="225">
        <v>6.3699780790676384</v>
      </c>
      <c r="Y745" s="225">
        <v>32.139410157887077</v>
      </c>
      <c r="Z745" s="225">
        <v>37.574639087141328</v>
      </c>
      <c r="AA745" s="225">
        <v>11.636571962344986</v>
      </c>
      <c r="AB745" s="225">
        <v>14.944906020415006</v>
      </c>
      <c r="AC745" s="225">
        <v>9.0228729022502669</v>
      </c>
      <c r="AD745" s="225">
        <v>11.969303634046607</v>
      </c>
    </row>
    <row r="746" spans="1:30" x14ac:dyDescent="0.25">
      <c r="A746" s="93" t="s">
        <v>5912</v>
      </c>
      <c r="B746" s="184">
        <v>0.29938097917839057</v>
      </c>
      <c r="C746" s="184">
        <v>0.48958919527293193</v>
      </c>
      <c r="D746" s="184">
        <v>4.6707934721440629E-2</v>
      </c>
      <c r="E746" s="184">
        <v>0.16432189082723692</v>
      </c>
      <c r="F746" s="183">
        <v>1</v>
      </c>
      <c r="G746" s="187">
        <v>1777</v>
      </c>
      <c r="H746" s="93"/>
      <c r="I746" s="184">
        <v>0.27900000000000003</v>
      </c>
      <c r="J746" s="184">
        <v>0.32100000000000001</v>
      </c>
      <c r="K746" s="184">
        <v>0.46600000000000003</v>
      </c>
      <c r="L746" s="184">
        <v>0.51300000000000001</v>
      </c>
      <c r="M746" s="184">
        <v>3.7999999999999999E-2</v>
      </c>
      <c r="N746" s="184">
        <v>5.8000000000000003E-2</v>
      </c>
      <c r="O746" s="184">
        <v>0.14799999999999999</v>
      </c>
      <c r="P746" s="184">
        <v>0.182</v>
      </c>
      <c r="Q746" s="93"/>
      <c r="R746" s="225">
        <v>57.551094384705031</v>
      </c>
      <c r="S746" s="225">
        <v>86.785690294891225</v>
      </c>
      <c r="T746" s="225">
        <v>7.6222581060776022</v>
      </c>
      <c r="U746" s="225">
        <v>29.642319915179542</v>
      </c>
      <c r="V746" s="225"/>
      <c r="W746" s="225">
        <v>52.660587870300901</v>
      </c>
      <c r="X746" s="225">
        <v>62.441600899109162</v>
      </c>
      <c r="Y746" s="225">
        <v>81.018761790791785</v>
      </c>
      <c r="Z746" s="225">
        <v>92.552618798990665</v>
      </c>
      <c r="AA746" s="225">
        <v>5.9824211259681102</v>
      </c>
      <c r="AB746" s="225">
        <v>9.2620950861870952</v>
      </c>
      <c r="AC746" s="225">
        <v>26.242336209320769</v>
      </c>
      <c r="AD746" s="225">
        <v>33.042303621038315</v>
      </c>
    </row>
    <row r="747" spans="1:30" x14ac:dyDescent="0.25">
      <c r="A747" s="93" t="s">
        <v>5913</v>
      </c>
      <c r="B747" s="184" t="s">
        <v>143</v>
      </c>
      <c r="C747" s="184">
        <v>0.49872773536895676</v>
      </c>
      <c r="D747" s="184">
        <v>0.34605597964376589</v>
      </c>
      <c r="E747" s="184">
        <v>0.15521628498727735</v>
      </c>
      <c r="F747" s="183">
        <v>1</v>
      </c>
      <c r="G747" s="187">
        <v>786</v>
      </c>
      <c r="H747" s="93"/>
      <c r="I747" s="184" t="s">
        <v>143</v>
      </c>
      <c r="J747" s="184" t="s">
        <v>143</v>
      </c>
      <c r="K747" s="184">
        <v>0.46400000000000002</v>
      </c>
      <c r="L747" s="184">
        <v>0.53400000000000003</v>
      </c>
      <c r="M747" s="184">
        <v>0.314</v>
      </c>
      <c r="N747" s="184">
        <v>0.38</v>
      </c>
      <c r="O747" s="184">
        <v>0.13200000000000001</v>
      </c>
      <c r="P747" s="184">
        <v>0.182</v>
      </c>
      <c r="Q747" s="93"/>
      <c r="R747" s="225" t="s">
        <v>143</v>
      </c>
      <c r="S747" s="225">
        <v>21.852939301863671</v>
      </c>
      <c r="T747" s="225">
        <v>14.719465571839223</v>
      </c>
      <c r="U747" s="225">
        <v>6.8103088391140467</v>
      </c>
      <c r="V747" s="225"/>
      <c r="W747" s="225" t="s">
        <v>143</v>
      </c>
      <c r="X747" s="225" t="s">
        <v>143</v>
      </c>
      <c r="Y747" s="225">
        <v>19.689608682174857</v>
      </c>
      <c r="Z747" s="225">
        <v>24.016269921552485</v>
      </c>
      <c r="AA747" s="225">
        <v>12.970168128332485</v>
      </c>
      <c r="AB747" s="225">
        <v>16.46876301534596</v>
      </c>
      <c r="AC747" s="225">
        <v>5.6018191117169156</v>
      </c>
      <c r="AD747" s="225">
        <v>8.0187985665111778</v>
      </c>
    </row>
    <row r="748" spans="1:30" x14ac:dyDescent="0.25">
      <c r="A748" s="93" t="s">
        <v>5914</v>
      </c>
      <c r="B748" s="184" t="s">
        <v>143</v>
      </c>
      <c r="C748" s="184">
        <v>0.7555081734186212</v>
      </c>
      <c r="D748" s="184">
        <v>6.8941009239516696E-2</v>
      </c>
      <c r="E748" s="184">
        <v>0.17555081734186212</v>
      </c>
      <c r="F748" s="183">
        <v>1</v>
      </c>
      <c r="G748" s="187">
        <v>1407</v>
      </c>
      <c r="H748" s="93"/>
      <c r="I748" s="184" t="s">
        <v>143</v>
      </c>
      <c r="J748" s="184" t="s">
        <v>143</v>
      </c>
      <c r="K748" s="184">
        <v>0.73199999999999998</v>
      </c>
      <c r="L748" s="184">
        <v>0.77700000000000002</v>
      </c>
      <c r="M748" s="184">
        <v>5.7000000000000002E-2</v>
      </c>
      <c r="N748" s="184">
        <v>8.3000000000000004E-2</v>
      </c>
      <c r="O748" s="184">
        <v>0.157</v>
      </c>
      <c r="P748" s="184">
        <v>0.19600000000000001</v>
      </c>
      <c r="Q748" s="93"/>
      <c r="R748" s="225" t="s">
        <v>143</v>
      </c>
      <c r="S748" s="225">
        <v>133.82502130326225</v>
      </c>
      <c r="T748" s="225">
        <v>12.991326294614129</v>
      </c>
      <c r="U748" s="225">
        <v>30.875291795128256</v>
      </c>
      <c r="V748" s="225"/>
      <c r="W748" s="225" t="s">
        <v>143</v>
      </c>
      <c r="X748" s="225" t="s">
        <v>143</v>
      </c>
      <c r="Y748" s="225">
        <v>125.78000811674021</v>
      </c>
      <c r="Z748" s="225">
        <v>141.8700344897843</v>
      </c>
      <c r="AA748" s="225">
        <v>10.405950401299872</v>
      </c>
      <c r="AB748" s="225">
        <v>15.576702187928387</v>
      </c>
      <c r="AC748" s="225">
        <v>27.024778161680707</v>
      </c>
      <c r="AD748" s="225">
        <v>34.725805428575804</v>
      </c>
    </row>
    <row r="749" spans="1:30" x14ac:dyDescent="0.25">
      <c r="A749" s="93" t="s">
        <v>5915</v>
      </c>
      <c r="B749" s="184">
        <v>5.2830188679245285E-2</v>
      </c>
      <c r="C749" s="184">
        <v>0.51383647798742138</v>
      </c>
      <c r="D749" s="184">
        <v>0.25220125786163522</v>
      </c>
      <c r="E749" s="184">
        <v>0.1811320754716981</v>
      </c>
      <c r="F749" s="183">
        <v>1</v>
      </c>
      <c r="G749" s="187">
        <v>1590</v>
      </c>
      <c r="H749" s="93"/>
      <c r="I749" s="184">
        <v>4.2999999999999997E-2</v>
      </c>
      <c r="J749" s="184">
        <v>6.5000000000000002E-2</v>
      </c>
      <c r="K749" s="184">
        <v>0.48899999999999999</v>
      </c>
      <c r="L749" s="184">
        <v>0.53800000000000003</v>
      </c>
      <c r="M749" s="184">
        <v>0.23100000000000001</v>
      </c>
      <c r="N749" s="184">
        <v>0.27400000000000002</v>
      </c>
      <c r="O749" s="184">
        <v>0.16300000000000001</v>
      </c>
      <c r="P749" s="184">
        <v>0.20100000000000001</v>
      </c>
      <c r="Q749" s="93"/>
      <c r="R749" s="225">
        <v>3.3867661272632166</v>
      </c>
      <c r="S749" s="225">
        <v>31.464982045696619</v>
      </c>
      <c r="T749" s="225">
        <v>14.586178334558527</v>
      </c>
      <c r="U749" s="225">
        <v>10.91030468724019</v>
      </c>
      <c r="V749" s="225"/>
      <c r="W749" s="225">
        <v>2.6624942274293968</v>
      </c>
      <c r="X749" s="225">
        <v>4.1110380270970364</v>
      </c>
      <c r="Y749" s="225">
        <v>29.307374107146927</v>
      </c>
      <c r="Z749" s="225">
        <v>33.622589984246311</v>
      </c>
      <c r="AA749" s="225">
        <v>13.15851632131942</v>
      </c>
      <c r="AB749" s="225">
        <v>16.013840347797636</v>
      </c>
      <c r="AC749" s="225">
        <v>9.6502287838109009</v>
      </c>
      <c r="AD749" s="225">
        <v>12.170380590669479</v>
      </c>
    </row>
    <row r="750" spans="1:30" x14ac:dyDescent="0.25">
      <c r="A750" s="93" t="s">
        <v>5916</v>
      </c>
      <c r="B750" s="184">
        <v>0.23901437371663245</v>
      </c>
      <c r="C750" s="184">
        <v>0.54496919917864473</v>
      </c>
      <c r="D750" s="184">
        <v>6.1190965092402461E-2</v>
      </c>
      <c r="E750" s="184">
        <v>0.15482546201232034</v>
      </c>
      <c r="F750" s="183">
        <v>1</v>
      </c>
      <c r="G750" s="187">
        <v>2435</v>
      </c>
      <c r="H750" s="93"/>
      <c r="I750" s="184">
        <v>0.222</v>
      </c>
      <c r="J750" s="184">
        <v>0.25600000000000001</v>
      </c>
      <c r="K750" s="184">
        <v>0.52500000000000002</v>
      </c>
      <c r="L750" s="184">
        <v>0.56499999999999995</v>
      </c>
      <c r="M750" s="184">
        <v>5.1999999999999998E-2</v>
      </c>
      <c r="N750" s="184">
        <v>7.0999999999999994E-2</v>
      </c>
      <c r="O750" s="184">
        <v>0.14099999999999999</v>
      </c>
      <c r="P750" s="184">
        <v>0.17</v>
      </c>
      <c r="Q750" s="93"/>
      <c r="R750" s="225">
        <v>41.871489111765072</v>
      </c>
      <c r="S750" s="225">
        <v>84.692468397847179</v>
      </c>
      <c r="T750" s="225">
        <v>9.089487464740051</v>
      </c>
      <c r="U750" s="225">
        <v>24.573217391394163</v>
      </c>
      <c r="V750" s="225"/>
      <c r="W750" s="225">
        <v>38.469656146115341</v>
      </c>
      <c r="X750" s="225">
        <v>45.273322077414804</v>
      </c>
      <c r="Y750" s="225">
        <v>80.135611391637966</v>
      </c>
      <c r="Z750" s="225">
        <v>89.249325404056393</v>
      </c>
      <c r="AA750" s="225">
        <v>7.6299934033745949</v>
      </c>
      <c r="AB750" s="225">
        <v>10.548981526105507</v>
      </c>
      <c r="AC750" s="225">
        <v>22.092670626879872</v>
      </c>
      <c r="AD750" s="225">
        <v>27.053764155908453</v>
      </c>
    </row>
    <row r="751" spans="1:30" x14ac:dyDescent="0.25">
      <c r="A751" s="93" t="s">
        <v>5917</v>
      </c>
      <c r="B751" s="184" t="s">
        <v>143</v>
      </c>
      <c r="C751" s="184">
        <v>0.38182973316391361</v>
      </c>
      <c r="D751" s="184">
        <v>0.41423125794155019</v>
      </c>
      <c r="E751" s="184">
        <v>0.2039390088945362</v>
      </c>
      <c r="F751" s="183">
        <v>1</v>
      </c>
      <c r="G751" s="187">
        <v>1574</v>
      </c>
      <c r="H751" s="93"/>
      <c r="I751" s="184" t="s">
        <v>143</v>
      </c>
      <c r="J751" s="184" t="s">
        <v>143</v>
      </c>
      <c r="K751" s="184">
        <v>0.35799999999999998</v>
      </c>
      <c r="L751" s="184">
        <v>0.40600000000000003</v>
      </c>
      <c r="M751" s="184">
        <v>0.39</v>
      </c>
      <c r="N751" s="184">
        <v>0.439</v>
      </c>
      <c r="O751" s="184">
        <v>0.185</v>
      </c>
      <c r="P751" s="184">
        <v>0.22500000000000001</v>
      </c>
      <c r="Q751" s="93"/>
      <c r="R751" s="225" t="s">
        <v>143</v>
      </c>
      <c r="S751" s="225">
        <v>23.586372176095676</v>
      </c>
      <c r="T751" s="225">
        <v>24.573810237079662</v>
      </c>
      <c r="U751" s="225">
        <v>12.326729376117271</v>
      </c>
      <c r="V751" s="225"/>
      <c r="W751" s="225" t="s">
        <v>143</v>
      </c>
      <c r="X751" s="225" t="s">
        <v>143</v>
      </c>
      <c r="Y751" s="225">
        <v>21.700640125897287</v>
      </c>
      <c r="Z751" s="225">
        <v>25.472104226294064</v>
      </c>
      <c r="AA751" s="225">
        <v>22.687536257986721</v>
      </c>
      <c r="AB751" s="225">
        <v>26.460084216172604</v>
      </c>
      <c r="AC751" s="225">
        <v>10.978227929637667</v>
      </c>
      <c r="AD751" s="225">
        <v>13.675230822596875</v>
      </c>
    </row>
    <row r="752" spans="1:30" x14ac:dyDescent="0.25">
      <c r="A752" s="93" t="s">
        <v>5918</v>
      </c>
      <c r="B752" s="184" t="s">
        <v>143</v>
      </c>
      <c r="C752" s="184">
        <v>0.6428571428571429</v>
      </c>
      <c r="D752" s="184">
        <v>0.10472610096670247</v>
      </c>
      <c r="E752" s="184">
        <v>0.25241675617615467</v>
      </c>
      <c r="F752" s="183">
        <v>1</v>
      </c>
      <c r="G752" s="187">
        <v>1862</v>
      </c>
      <c r="H752" s="93"/>
      <c r="I752" s="184" t="s">
        <v>143</v>
      </c>
      <c r="J752" s="184" t="s">
        <v>143</v>
      </c>
      <c r="K752" s="184">
        <v>0.621</v>
      </c>
      <c r="L752" s="184">
        <v>0.66400000000000003</v>
      </c>
      <c r="M752" s="184">
        <v>9.1999999999999998E-2</v>
      </c>
      <c r="N752" s="184">
        <v>0.11899999999999999</v>
      </c>
      <c r="O752" s="184">
        <v>0.23300000000000001</v>
      </c>
      <c r="P752" s="184">
        <v>0.27300000000000002</v>
      </c>
      <c r="Q752" s="93"/>
      <c r="R752" s="225" t="s">
        <v>143</v>
      </c>
      <c r="S752" s="225">
        <v>106.80109813794746</v>
      </c>
      <c r="T752" s="225">
        <v>18.032449783225086</v>
      </c>
      <c r="U752" s="225">
        <v>41.979645377926033</v>
      </c>
      <c r="V752" s="225"/>
      <c r="W752" s="225" t="s">
        <v>143</v>
      </c>
      <c r="X752" s="225" t="s">
        <v>143</v>
      </c>
      <c r="Y752" s="225">
        <v>100.7506894037803</v>
      </c>
      <c r="Z752" s="225">
        <v>112.85150687211463</v>
      </c>
      <c r="AA752" s="225">
        <v>15.501441904218307</v>
      </c>
      <c r="AB752" s="225">
        <v>20.563457662231865</v>
      </c>
      <c r="AC752" s="225">
        <v>38.184347147540045</v>
      </c>
      <c r="AD752" s="225">
        <v>45.774943608312022</v>
      </c>
    </row>
    <row r="753" spans="1:30" x14ac:dyDescent="0.25">
      <c r="A753" s="93" t="s">
        <v>5919</v>
      </c>
      <c r="B753" s="184">
        <v>8.1578947368421056E-2</v>
      </c>
      <c r="C753" s="184">
        <v>0.63947368421052631</v>
      </c>
      <c r="D753" s="184">
        <v>0.18421052631578946</v>
      </c>
      <c r="E753" s="184">
        <v>9.4736842105263161E-2</v>
      </c>
      <c r="F753" s="183">
        <v>1</v>
      </c>
      <c r="G753" s="187">
        <v>760</v>
      </c>
      <c r="H753" s="93"/>
      <c r="I753" s="184">
        <v>6.4000000000000001E-2</v>
      </c>
      <c r="J753" s="184">
        <v>0.10299999999999999</v>
      </c>
      <c r="K753" s="184">
        <v>0.60499999999999998</v>
      </c>
      <c r="L753" s="184">
        <v>0.67300000000000004</v>
      </c>
      <c r="M753" s="184">
        <v>0.158</v>
      </c>
      <c r="N753" s="184">
        <v>0.21299999999999999</v>
      </c>
      <c r="O753" s="184">
        <v>7.5999999999999998E-2</v>
      </c>
      <c r="P753" s="184">
        <v>0.11799999999999999</v>
      </c>
      <c r="Q753" s="93"/>
      <c r="R753" s="225">
        <v>5.5221014070868293</v>
      </c>
      <c r="S753" s="225">
        <v>45.58182333160066</v>
      </c>
      <c r="T753" s="225">
        <v>13.191085667608441</v>
      </c>
      <c r="U753" s="225">
        <v>6.660296398137814</v>
      </c>
      <c r="V753" s="225"/>
      <c r="W753" s="225">
        <v>4.1475385502712321</v>
      </c>
      <c r="X753" s="225">
        <v>6.8966642639024265</v>
      </c>
      <c r="Y753" s="225">
        <v>41.529261682195155</v>
      </c>
      <c r="Z753" s="225">
        <v>49.634384981006164</v>
      </c>
      <c r="AA753" s="225">
        <v>11.005979241020786</v>
      </c>
      <c r="AB753" s="225">
        <v>15.376192094196096</v>
      </c>
      <c r="AC753" s="225">
        <v>5.1218464205115222</v>
      </c>
      <c r="AD753" s="225">
        <v>8.1987463757641059</v>
      </c>
    </row>
    <row r="754" spans="1:30" x14ac:dyDescent="0.25">
      <c r="A754" s="93" t="s">
        <v>5920</v>
      </c>
      <c r="B754" s="184">
        <v>0.33268858800773693</v>
      </c>
      <c r="C754" s="184">
        <v>0.55609284332688591</v>
      </c>
      <c r="D754" s="184">
        <v>4.8355899419729204E-2</v>
      </c>
      <c r="E754" s="184">
        <v>6.286266924564797E-2</v>
      </c>
      <c r="F754" s="183">
        <v>1</v>
      </c>
      <c r="G754" s="187">
        <v>1034</v>
      </c>
      <c r="H754" s="93"/>
      <c r="I754" s="184">
        <v>0.30499999999999999</v>
      </c>
      <c r="J754" s="184">
        <v>0.36199999999999999</v>
      </c>
      <c r="K754" s="184">
        <v>0.52600000000000002</v>
      </c>
      <c r="L754" s="184">
        <v>0.58599999999999997</v>
      </c>
      <c r="M754" s="184">
        <v>3.6999999999999998E-2</v>
      </c>
      <c r="N754" s="184">
        <v>6.3E-2</v>
      </c>
      <c r="O754" s="184">
        <v>0.05</v>
      </c>
      <c r="P754" s="184">
        <v>7.9000000000000001E-2</v>
      </c>
      <c r="Q754" s="93"/>
      <c r="R754" s="225">
        <v>61.467324040629137</v>
      </c>
      <c r="S754" s="225">
        <v>99.401603745558248</v>
      </c>
      <c r="T754" s="225">
        <v>8.1155904050928314</v>
      </c>
      <c r="U754" s="225">
        <v>11.44955994843107</v>
      </c>
      <c r="V754" s="225"/>
      <c r="W754" s="225">
        <v>54.971695868187624</v>
      </c>
      <c r="X754" s="225">
        <v>67.96295221307065</v>
      </c>
      <c r="Y754" s="225">
        <v>91.276750218313509</v>
      </c>
      <c r="Z754" s="225">
        <v>107.52645727280299</v>
      </c>
      <c r="AA754" s="225">
        <v>5.8660635136535717</v>
      </c>
      <c r="AB754" s="225">
        <v>10.365117296532091</v>
      </c>
      <c r="AC754" s="225">
        <v>8.6660794148719873</v>
      </c>
      <c r="AD754" s="225">
        <v>14.233040481990152</v>
      </c>
    </row>
    <row r="755" spans="1:30" x14ac:dyDescent="0.25">
      <c r="A755" s="93" t="s">
        <v>5921</v>
      </c>
      <c r="B755" s="184" t="s">
        <v>143</v>
      </c>
      <c r="C755" s="184">
        <v>0.60572987721691673</v>
      </c>
      <c r="D755" s="184">
        <v>0.30150068212824011</v>
      </c>
      <c r="E755" s="184">
        <v>9.2769440654843105E-2</v>
      </c>
      <c r="F755" s="183">
        <v>1</v>
      </c>
      <c r="G755" s="187">
        <v>733</v>
      </c>
      <c r="H755" s="93"/>
      <c r="I755" s="184" t="s">
        <v>143</v>
      </c>
      <c r="J755" s="184" t="s">
        <v>143</v>
      </c>
      <c r="K755" s="184">
        <v>0.56999999999999995</v>
      </c>
      <c r="L755" s="184">
        <v>0.64</v>
      </c>
      <c r="M755" s="184">
        <v>0.26900000000000002</v>
      </c>
      <c r="N755" s="184">
        <v>0.33600000000000002</v>
      </c>
      <c r="O755" s="184">
        <v>7.3999999999999996E-2</v>
      </c>
      <c r="P755" s="184">
        <v>0.11600000000000001</v>
      </c>
      <c r="Q755" s="93"/>
      <c r="R755" s="225" t="s">
        <v>143</v>
      </c>
      <c r="S755" s="225">
        <v>41.871053390731028</v>
      </c>
      <c r="T755" s="225">
        <v>20.920561658032913</v>
      </c>
      <c r="U755" s="225">
        <v>6.3908864107925858</v>
      </c>
      <c r="V755" s="225"/>
      <c r="W755" s="225" t="s">
        <v>143</v>
      </c>
      <c r="X755" s="225" t="s">
        <v>143</v>
      </c>
      <c r="Y755" s="225">
        <v>37.9763133693246</v>
      </c>
      <c r="Z755" s="225">
        <v>45.765793412137455</v>
      </c>
      <c r="AA755" s="225">
        <v>18.16231389618661</v>
      </c>
      <c r="AB755" s="225">
        <v>23.678809419879215</v>
      </c>
      <c r="AC755" s="225">
        <v>4.8718691332183557</v>
      </c>
      <c r="AD755" s="225">
        <v>7.9099036883668159</v>
      </c>
    </row>
    <row r="756" spans="1:30" x14ac:dyDescent="0.25">
      <c r="A756" s="93" t="s">
        <v>5922</v>
      </c>
      <c r="B756" s="184" t="s">
        <v>143</v>
      </c>
      <c r="C756" s="184">
        <v>0.76703841387856253</v>
      </c>
      <c r="D756" s="184">
        <v>8.4262701363073109E-2</v>
      </c>
      <c r="E756" s="184">
        <v>0.14869888475836432</v>
      </c>
      <c r="F756" s="183">
        <v>1</v>
      </c>
      <c r="G756" s="187">
        <v>807</v>
      </c>
      <c r="H756" s="93"/>
      <c r="I756" s="184" t="s">
        <v>143</v>
      </c>
      <c r="J756" s="184" t="s">
        <v>143</v>
      </c>
      <c r="K756" s="184">
        <v>0.73699999999999999</v>
      </c>
      <c r="L756" s="184">
        <v>0.79500000000000004</v>
      </c>
      <c r="M756" s="184">
        <v>6.7000000000000004E-2</v>
      </c>
      <c r="N756" s="184">
        <v>0.105</v>
      </c>
      <c r="O756" s="184">
        <v>0.126</v>
      </c>
      <c r="P756" s="184">
        <v>0.17499999999999999</v>
      </c>
      <c r="Q756" s="93"/>
      <c r="R756" s="225" t="s">
        <v>143</v>
      </c>
      <c r="S756" s="225">
        <v>125.70465812881494</v>
      </c>
      <c r="T756" s="225">
        <v>15.913333331932529</v>
      </c>
      <c r="U756" s="225">
        <v>24.692924920892438</v>
      </c>
      <c r="V756" s="225"/>
      <c r="W756" s="225" t="s">
        <v>143</v>
      </c>
      <c r="X756" s="225" t="s">
        <v>143</v>
      </c>
      <c r="Y756" s="225">
        <v>115.80176440942896</v>
      </c>
      <c r="Z756" s="225">
        <v>135.60755184820093</v>
      </c>
      <c r="AA756" s="225">
        <v>12.130974090782198</v>
      </c>
      <c r="AB756" s="225">
        <v>19.695692573082862</v>
      </c>
      <c r="AC756" s="225">
        <v>20.274800070840712</v>
      </c>
      <c r="AD756" s="225">
        <v>29.111049770944163</v>
      </c>
    </row>
    <row r="757" spans="1:30" x14ac:dyDescent="0.25">
      <c r="A757" s="93" t="s">
        <v>5923</v>
      </c>
      <c r="B757" s="184">
        <v>6.3738618103910016E-2</v>
      </c>
      <c r="C757" s="184">
        <v>0.5265131226566685</v>
      </c>
      <c r="D757" s="184">
        <v>0.21906802356722013</v>
      </c>
      <c r="E757" s="184">
        <v>0.19068023567220138</v>
      </c>
      <c r="F757" s="183">
        <v>1</v>
      </c>
      <c r="G757" s="187">
        <v>1867</v>
      </c>
      <c r="H757" s="93"/>
      <c r="I757" s="184">
        <v>5.3999999999999999E-2</v>
      </c>
      <c r="J757" s="184">
        <v>7.5999999999999998E-2</v>
      </c>
      <c r="K757" s="184">
        <v>0.504</v>
      </c>
      <c r="L757" s="184">
        <v>0.54900000000000004</v>
      </c>
      <c r="M757" s="184">
        <v>0.20100000000000001</v>
      </c>
      <c r="N757" s="184">
        <v>0.23799999999999999</v>
      </c>
      <c r="O757" s="184">
        <v>0.17399999999999999</v>
      </c>
      <c r="P757" s="184">
        <v>0.20899999999999999</v>
      </c>
      <c r="Q757" s="93"/>
      <c r="R757" s="225">
        <v>4.5736695890934724</v>
      </c>
      <c r="S757" s="225">
        <v>35.769108493120029</v>
      </c>
      <c r="T757" s="225">
        <v>14.318872848603775</v>
      </c>
      <c r="U757" s="225">
        <v>12.955463929095298</v>
      </c>
      <c r="V757" s="225"/>
      <c r="W757" s="225">
        <v>3.7519050856012504</v>
      </c>
      <c r="X757" s="225">
        <v>5.3954340925856945</v>
      </c>
      <c r="Y757" s="225">
        <v>33.533028023568306</v>
      </c>
      <c r="Z757" s="225">
        <v>38.005188962671753</v>
      </c>
      <c r="AA757" s="225">
        <v>12.931148367179631</v>
      </c>
      <c r="AB757" s="225">
        <v>15.706597330027918</v>
      </c>
      <c r="AC757" s="225">
        <v>11.60965302775999</v>
      </c>
      <c r="AD757" s="225">
        <v>14.301274830430607</v>
      </c>
    </row>
    <row r="758" spans="1:30" x14ac:dyDescent="0.25">
      <c r="A758" s="93" t="s">
        <v>5924</v>
      </c>
      <c r="B758" s="184">
        <v>0.30069390902081727</v>
      </c>
      <c r="C758" s="184">
        <v>0.5427910562837317</v>
      </c>
      <c r="D758" s="184">
        <v>3.1996915959907481E-2</v>
      </c>
      <c r="E758" s="184">
        <v>0.12451811873554357</v>
      </c>
      <c r="F758" s="183">
        <v>1</v>
      </c>
      <c r="G758" s="187">
        <v>2594</v>
      </c>
      <c r="H758" s="93"/>
      <c r="I758" s="184">
        <v>0.28299999999999997</v>
      </c>
      <c r="J758" s="184">
        <v>0.31900000000000001</v>
      </c>
      <c r="K758" s="184">
        <v>0.52400000000000002</v>
      </c>
      <c r="L758" s="184">
        <v>0.56200000000000006</v>
      </c>
      <c r="M758" s="184">
        <v>2.5999999999999999E-2</v>
      </c>
      <c r="N758" s="184">
        <v>3.9E-2</v>
      </c>
      <c r="O758" s="184">
        <v>0.112</v>
      </c>
      <c r="P758" s="184">
        <v>0.13800000000000001</v>
      </c>
      <c r="Q758" s="93"/>
      <c r="R758" s="225">
        <v>55.215028339435023</v>
      </c>
      <c r="S758" s="225">
        <v>91.744840731941764</v>
      </c>
      <c r="T758" s="225">
        <v>5.0266529583778503</v>
      </c>
      <c r="U758" s="225">
        <v>21.730364791068343</v>
      </c>
      <c r="V758" s="225"/>
      <c r="W758" s="225">
        <v>51.340078639125956</v>
      </c>
      <c r="X758" s="225">
        <v>59.089978039744089</v>
      </c>
      <c r="Y758" s="225">
        <v>86.952624619276321</v>
      </c>
      <c r="Z758" s="225">
        <v>96.537056844607207</v>
      </c>
      <c r="AA758" s="225">
        <v>3.9452291476632384</v>
      </c>
      <c r="AB758" s="225">
        <v>6.1080767690924622</v>
      </c>
      <c r="AC758" s="225">
        <v>19.360509503468371</v>
      </c>
      <c r="AD758" s="225">
        <v>24.100220078668315</v>
      </c>
    </row>
    <row r="759" spans="1:30" x14ac:dyDescent="0.25">
      <c r="A759" s="93" t="s">
        <v>5925</v>
      </c>
      <c r="B759" s="184" t="s">
        <v>143</v>
      </c>
      <c r="C759" s="184">
        <v>0.46731391585760518</v>
      </c>
      <c r="D759" s="184">
        <v>0.36828478964401296</v>
      </c>
      <c r="E759" s="184">
        <v>0.16440129449838187</v>
      </c>
      <c r="F759" s="183">
        <v>1</v>
      </c>
      <c r="G759" s="187">
        <v>1545</v>
      </c>
      <c r="H759" s="93"/>
      <c r="I759" s="184" t="s">
        <v>143</v>
      </c>
      <c r="J759" s="184" t="s">
        <v>143</v>
      </c>
      <c r="K759" s="184">
        <v>0.443</v>
      </c>
      <c r="L759" s="184">
        <v>0.49199999999999999</v>
      </c>
      <c r="M759" s="184">
        <v>0.34499999999999997</v>
      </c>
      <c r="N759" s="184">
        <v>0.39300000000000002</v>
      </c>
      <c r="O759" s="184">
        <v>0.14699999999999999</v>
      </c>
      <c r="P759" s="184">
        <v>0.184</v>
      </c>
      <c r="Q759" s="93"/>
      <c r="R759" s="225" t="s">
        <v>143</v>
      </c>
      <c r="S759" s="225">
        <v>26.489314035251322</v>
      </c>
      <c r="T759" s="225">
        <v>20.233052430702475</v>
      </c>
      <c r="U759" s="225">
        <v>9.3295058195155853</v>
      </c>
      <c r="V759" s="225"/>
      <c r="W759" s="225" t="s">
        <v>143</v>
      </c>
      <c r="X759" s="225" t="s">
        <v>143</v>
      </c>
      <c r="Y759" s="225">
        <v>24.557086865604997</v>
      </c>
      <c r="Z759" s="225">
        <v>28.421541204897647</v>
      </c>
      <c r="AA759" s="225">
        <v>18.570553613120214</v>
      </c>
      <c r="AB759" s="225">
        <v>21.895551248284736</v>
      </c>
      <c r="AC759" s="225">
        <v>8.1821507127526285</v>
      </c>
      <c r="AD759" s="225">
        <v>10.476860926278542</v>
      </c>
    </row>
    <row r="760" spans="1:30" x14ac:dyDescent="0.25">
      <c r="A760" s="93" t="s">
        <v>5926</v>
      </c>
      <c r="B760" s="184" t="s">
        <v>143</v>
      </c>
      <c r="C760" s="184">
        <v>0.68680586406041755</v>
      </c>
      <c r="D760" s="184">
        <v>9.1070635273211908E-2</v>
      </c>
      <c r="E760" s="184">
        <v>0.22212350066637052</v>
      </c>
      <c r="F760" s="183">
        <v>1</v>
      </c>
      <c r="G760" s="187">
        <v>2251</v>
      </c>
      <c r="H760" s="93"/>
      <c r="I760" s="184" t="s">
        <v>143</v>
      </c>
      <c r="J760" s="184" t="s">
        <v>143</v>
      </c>
      <c r="K760" s="184">
        <v>0.66700000000000004</v>
      </c>
      <c r="L760" s="184">
        <v>0.70599999999999996</v>
      </c>
      <c r="M760" s="184">
        <v>0.08</v>
      </c>
      <c r="N760" s="184">
        <v>0.104</v>
      </c>
      <c r="O760" s="184">
        <v>0.20499999999999999</v>
      </c>
      <c r="P760" s="184">
        <v>0.24</v>
      </c>
      <c r="Q760" s="93"/>
      <c r="R760" s="225" t="s">
        <v>143</v>
      </c>
      <c r="S760" s="225">
        <v>126.72823264218955</v>
      </c>
      <c r="T760" s="225">
        <v>17.396509855119831</v>
      </c>
      <c r="U760" s="225">
        <v>40.391078959136998</v>
      </c>
      <c r="V760" s="225"/>
      <c r="W760" s="225" t="s">
        <v>143</v>
      </c>
      <c r="X760" s="225" t="s">
        <v>143</v>
      </c>
      <c r="Y760" s="225">
        <v>120.41103150635806</v>
      </c>
      <c r="Z760" s="225">
        <v>133.04543377802105</v>
      </c>
      <c r="AA760" s="225">
        <v>15.015060948519764</v>
      </c>
      <c r="AB760" s="225">
        <v>19.777958761719898</v>
      </c>
      <c r="AC760" s="225">
        <v>36.85064478823908</v>
      </c>
      <c r="AD760" s="225">
        <v>43.931513130034915</v>
      </c>
    </row>
    <row r="761" spans="1:30" x14ac:dyDescent="0.25">
      <c r="A761" s="93" t="s">
        <v>5927</v>
      </c>
      <c r="B761" s="184">
        <v>7.7290836653386458E-2</v>
      </c>
      <c r="C761" s="184">
        <v>0.5346613545816733</v>
      </c>
      <c r="D761" s="184">
        <v>0.24860557768924302</v>
      </c>
      <c r="E761" s="184">
        <v>0.1394422310756972</v>
      </c>
      <c r="F761" s="183">
        <v>0.99999999999999989</v>
      </c>
      <c r="G761" s="187">
        <v>1255</v>
      </c>
      <c r="H761" s="93"/>
      <c r="I761" s="184">
        <v>6.4000000000000001E-2</v>
      </c>
      <c r="J761" s="184">
        <v>9.2999999999999999E-2</v>
      </c>
      <c r="K761" s="184">
        <v>0.50700000000000001</v>
      </c>
      <c r="L761" s="184">
        <v>0.56200000000000006</v>
      </c>
      <c r="M761" s="184">
        <v>0.22500000000000001</v>
      </c>
      <c r="N761" s="184">
        <v>0.27300000000000002</v>
      </c>
      <c r="O761" s="184">
        <v>0.121</v>
      </c>
      <c r="P761" s="184">
        <v>0.16</v>
      </c>
      <c r="Q761" s="93"/>
      <c r="R761" s="225">
        <v>5.3227155713353529</v>
      </c>
      <c r="S761" s="225">
        <v>38.581319388004573</v>
      </c>
      <c r="T761" s="225">
        <v>18.418751099638314</v>
      </c>
      <c r="U761" s="225">
        <v>9.86363004066442</v>
      </c>
      <c r="V761" s="225"/>
      <c r="W761" s="225">
        <v>4.2634533980186919</v>
      </c>
      <c r="X761" s="225">
        <v>6.3819777446520138</v>
      </c>
      <c r="Y761" s="225">
        <v>35.662065369853664</v>
      </c>
      <c r="Z761" s="225">
        <v>41.500573406155482</v>
      </c>
      <c r="AA761" s="225">
        <v>16.374948470599207</v>
      </c>
      <c r="AB761" s="225">
        <v>20.46255372867742</v>
      </c>
      <c r="AC761" s="225">
        <v>8.4022141623955573</v>
      </c>
      <c r="AD761" s="225">
        <v>11.325045918933283</v>
      </c>
    </row>
    <row r="762" spans="1:30" x14ac:dyDescent="0.25">
      <c r="A762" s="93" t="s">
        <v>5928</v>
      </c>
      <c r="B762" s="184">
        <v>0.29030339083878642</v>
      </c>
      <c r="C762" s="184">
        <v>0.58060678167757285</v>
      </c>
      <c r="D762" s="184">
        <v>4.7590719809637118E-2</v>
      </c>
      <c r="E762" s="184">
        <v>8.1499107674003562E-2</v>
      </c>
      <c r="F762" s="183">
        <v>1</v>
      </c>
      <c r="G762" s="187">
        <v>1681</v>
      </c>
      <c r="H762" s="93"/>
      <c r="I762" s="184">
        <v>0.26900000000000002</v>
      </c>
      <c r="J762" s="184">
        <v>0.312</v>
      </c>
      <c r="K762" s="184">
        <v>0.55700000000000005</v>
      </c>
      <c r="L762" s="184">
        <v>0.60399999999999998</v>
      </c>
      <c r="M762" s="184">
        <v>3.7999999999999999E-2</v>
      </c>
      <c r="N762" s="184">
        <v>5.8999999999999997E-2</v>
      </c>
      <c r="O762" s="184">
        <v>6.9000000000000006E-2</v>
      </c>
      <c r="P762" s="184">
        <v>9.6000000000000002E-2</v>
      </c>
      <c r="Q762" s="93"/>
      <c r="R762" s="225">
        <v>50.913893700176217</v>
      </c>
      <c r="S762" s="225">
        <v>98.762016039003157</v>
      </c>
      <c r="T762" s="225">
        <v>8.1696485852463603</v>
      </c>
      <c r="U762" s="225">
        <v>13.947806135037528</v>
      </c>
      <c r="V762" s="225"/>
      <c r="W762" s="225">
        <v>46.396556897102776</v>
      </c>
      <c r="X762" s="225">
        <v>55.431230503249658</v>
      </c>
      <c r="Y762" s="225">
        <v>92.565877648140031</v>
      </c>
      <c r="Z762" s="225">
        <v>104.95815442986628</v>
      </c>
      <c r="AA762" s="225">
        <v>6.3793954055345674</v>
      </c>
      <c r="AB762" s="225">
        <v>9.959901764958154</v>
      </c>
      <c r="AC762" s="225">
        <v>11.612188798993174</v>
      </c>
      <c r="AD762" s="225">
        <v>16.283423471081882</v>
      </c>
    </row>
    <row r="763" spans="1:30" x14ac:dyDescent="0.25">
      <c r="A763" s="93" t="s">
        <v>5929</v>
      </c>
      <c r="B763" s="184" t="s">
        <v>143</v>
      </c>
      <c r="C763" s="184">
        <v>0.48963210702341137</v>
      </c>
      <c r="D763" s="184">
        <v>0.35183946488294315</v>
      </c>
      <c r="E763" s="184">
        <v>0.15852842809364548</v>
      </c>
      <c r="F763" s="183">
        <v>1</v>
      </c>
      <c r="G763" s="187">
        <v>1495</v>
      </c>
      <c r="H763" s="93"/>
      <c r="I763" s="184" t="s">
        <v>143</v>
      </c>
      <c r="J763" s="184" t="s">
        <v>143</v>
      </c>
      <c r="K763" s="184">
        <v>0.46400000000000002</v>
      </c>
      <c r="L763" s="184">
        <v>0.51500000000000001</v>
      </c>
      <c r="M763" s="184">
        <v>0.32800000000000001</v>
      </c>
      <c r="N763" s="184">
        <v>0.376</v>
      </c>
      <c r="O763" s="184">
        <v>0.14099999999999999</v>
      </c>
      <c r="P763" s="184">
        <v>0.17799999999999999</v>
      </c>
      <c r="Q763" s="93"/>
      <c r="R763" s="225" t="s">
        <v>143</v>
      </c>
      <c r="S763" s="225">
        <v>42.466506745466923</v>
      </c>
      <c r="T763" s="225">
        <v>31.206283566905462</v>
      </c>
      <c r="U763" s="225">
        <v>13.846264974196265</v>
      </c>
      <c r="V763" s="225"/>
      <c r="W763" s="225" t="s">
        <v>143</v>
      </c>
      <c r="X763" s="225" t="s">
        <v>143</v>
      </c>
      <c r="Y763" s="225">
        <v>39.39007652670719</v>
      </c>
      <c r="Z763" s="225">
        <v>45.542936964226655</v>
      </c>
      <c r="AA763" s="225">
        <v>28.539392664745055</v>
      </c>
      <c r="AB763" s="225">
        <v>33.873174469065873</v>
      </c>
      <c r="AC763" s="225">
        <v>12.083418315788732</v>
      </c>
      <c r="AD763" s="225">
        <v>15.609111632603797</v>
      </c>
    </row>
    <row r="764" spans="1:30" x14ac:dyDescent="0.25">
      <c r="A764" s="93" t="s">
        <v>5930</v>
      </c>
      <c r="B764" s="184" t="s">
        <v>143</v>
      </c>
      <c r="C764" s="184">
        <v>0.64631043256997456</v>
      </c>
      <c r="D764" s="184">
        <v>0.11365564037319763</v>
      </c>
      <c r="E764" s="184">
        <v>0.24003392705682783</v>
      </c>
      <c r="F764" s="183">
        <v>1</v>
      </c>
      <c r="G764" s="187">
        <v>1179</v>
      </c>
      <c r="H764" s="93"/>
      <c r="I764" s="184" t="s">
        <v>143</v>
      </c>
      <c r="J764" s="184" t="s">
        <v>143</v>
      </c>
      <c r="K764" s="184">
        <v>0.61899999999999999</v>
      </c>
      <c r="L764" s="184">
        <v>0.67300000000000004</v>
      </c>
      <c r="M764" s="184">
        <v>9.7000000000000003E-2</v>
      </c>
      <c r="N764" s="184">
        <v>0.13300000000000001</v>
      </c>
      <c r="O764" s="184">
        <v>0.217</v>
      </c>
      <c r="P764" s="184">
        <v>0.26500000000000001</v>
      </c>
      <c r="Q764" s="93"/>
      <c r="R764" s="225" t="s">
        <v>143</v>
      </c>
      <c r="S764" s="225">
        <v>95.975485909716866</v>
      </c>
      <c r="T764" s="225">
        <v>22.094675556217915</v>
      </c>
      <c r="U764" s="225">
        <v>35.116951641519826</v>
      </c>
      <c r="V764" s="225"/>
      <c r="W764" s="225" t="s">
        <v>143</v>
      </c>
      <c r="X764" s="225" t="s">
        <v>143</v>
      </c>
      <c r="Y764" s="225">
        <v>89.160908876362683</v>
      </c>
      <c r="Z764" s="225">
        <v>102.79006294307105</v>
      </c>
      <c r="AA764" s="225">
        <v>18.353644609267654</v>
      </c>
      <c r="AB764" s="225">
        <v>25.835706503168176</v>
      </c>
      <c r="AC764" s="225">
        <v>31.025478890520262</v>
      </c>
      <c r="AD764" s="225">
        <v>39.20842439251939</v>
      </c>
    </row>
    <row r="765" spans="1:30" x14ac:dyDescent="0.25">
      <c r="A765" s="93" t="s">
        <v>5931</v>
      </c>
      <c r="B765" s="184">
        <v>8.3696178035800678E-2</v>
      </c>
      <c r="C765" s="184">
        <v>0.51064344460570876</v>
      </c>
      <c r="D765" s="184">
        <v>0.23754233188195453</v>
      </c>
      <c r="E765" s="184">
        <v>0.16811804547653605</v>
      </c>
      <c r="F765" s="183">
        <v>1</v>
      </c>
      <c r="G765" s="187">
        <v>4134</v>
      </c>
      <c r="H765" s="93"/>
      <c r="I765" s="184">
        <v>7.5999999999999998E-2</v>
      </c>
      <c r="J765" s="184">
        <v>9.2999999999999999E-2</v>
      </c>
      <c r="K765" s="184">
        <v>0.495</v>
      </c>
      <c r="L765" s="184">
        <v>0.52600000000000002</v>
      </c>
      <c r="M765" s="184">
        <v>0.22500000000000001</v>
      </c>
      <c r="N765" s="184">
        <v>0.251</v>
      </c>
      <c r="O765" s="184">
        <v>0.157</v>
      </c>
      <c r="P765" s="184">
        <v>0.18</v>
      </c>
      <c r="Q765" s="93"/>
      <c r="R765" s="225">
        <v>6.226465084836927</v>
      </c>
      <c r="S765" s="225">
        <v>37.182006422075951</v>
      </c>
      <c r="T765" s="225">
        <v>16.788158921324882</v>
      </c>
      <c r="U765" s="225">
        <v>12.221341802322447</v>
      </c>
      <c r="V765" s="225"/>
      <c r="W765" s="225">
        <v>5.5703808848482677</v>
      </c>
      <c r="X765" s="225">
        <v>6.8825492848255863</v>
      </c>
      <c r="Y765" s="225">
        <v>35.595854520356738</v>
      </c>
      <c r="Z765" s="225">
        <v>38.768158323795163</v>
      </c>
      <c r="AA765" s="225">
        <v>15.738124830750488</v>
      </c>
      <c r="AB765" s="225">
        <v>17.838193011899275</v>
      </c>
      <c r="AC765" s="225">
        <v>11.312721242631559</v>
      </c>
      <c r="AD765" s="225">
        <v>13.129962362013336</v>
      </c>
    </row>
    <row r="766" spans="1:30" x14ac:dyDescent="0.25">
      <c r="A766" s="93" t="s">
        <v>5932</v>
      </c>
      <c r="B766" s="184">
        <v>0.31992110453648914</v>
      </c>
      <c r="C766" s="184">
        <v>0.55996055226824459</v>
      </c>
      <c r="D766" s="184">
        <v>3.6489151873767257E-2</v>
      </c>
      <c r="E766" s="184">
        <v>8.3629191321499013E-2</v>
      </c>
      <c r="F766" s="183">
        <v>1</v>
      </c>
      <c r="G766" s="187">
        <v>5070</v>
      </c>
      <c r="H766" s="93"/>
      <c r="I766" s="184">
        <v>0.307</v>
      </c>
      <c r="J766" s="184">
        <v>0.33300000000000002</v>
      </c>
      <c r="K766" s="184">
        <v>0.54600000000000004</v>
      </c>
      <c r="L766" s="184">
        <v>0.57399999999999995</v>
      </c>
      <c r="M766" s="184">
        <v>3.2000000000000001E-2</v>
      </c>
      <c r="N766" s="184">
        <v>4.2000000000000003E-2</v>
      </c>
      <c r="O766" s="184">
        <v>7.5999999999999998E-2</v>
      </c>
      <c r="P766" s="184">
        <v>9.1999999999999998E-2</v>
      </c>
      <c r="Q766" s="93"/>
      <c r="R766" s="225">
        <v>56.354699652829446</v>
      </c>
      <c r="S766" s="225">
        <v>93.695723331505292</v>
      </c>
      <c r="T766" s="225">
        <v>5.5485944931585518</v>
      </c>
      <c r="U766" s="225">
        <v>14.201708462104435</v>
      </c>
      <c r="V766" s="225"/>
      <c r="W766" s="225">
        <v>53.61211029836366</v>
      </c>
      <c r="X766" s="225">
        <v>59.097289007295231</v>
      </c>
      <c r="Y766" s="225">
        <v>90.249105398097143</v>
      </c>
      <c r="Z766" s="225">
        <v>97.142341264913441</v>
      </c>
      <c r="AA766" s="225">
        <v>4.7490305636844399</v>
      </c>
      <c r="AB766" s="225">
        <v>6.3481584226326637</v>
      </c>
      <c r="AC766" s="225">
        <v>12.849904434349401</v>
      </c>
      <c r="AD766" s="225">
        <v>15.553512489859468</v>
      </c>
    </row>
    <row r="767" spans="1:30" x14ac:dyDescent="0.25">
      <c r="A767" s="93" t="s">
        <v>5933</v>
      </c>
      <c r="B767" s="184" t="s">
        <v>143</v>
      </c>
      <c r="C767" s="184">
        <v>0.49646302250803859</v>
      </c>
      <c r="D767" s="184">
        <v>0.35016077170418008</v>
      </c>
      <c r="E767" s="184">
        <v>0.15337620578778136</v>
      </c>
      <c r="F767" s="183">
        <v>1</v>
      </c>
      <c r="G767" s="187">
        <v>3110</v>
      </c>
      <c r="H767" s="93"/>
      <c r="I767" s="184" t="s">
        <v>143</v>
      </c>
      <c r="J767" s="184" t="s">
        <v>143</v>
      </c>
      <c r="K767" s="184">
        <v>0.47899999999999998</v>
      </c>
      <c r="L767" s="184">
        <v>0.51400000000000001</v>
      </c>
      <c r="M767" s="184">
        <v>0.33400000000000002</v>
      </c>
      <c r="N767" s="184">
        <v>0.36699999999999999</v>
      </c>
      <c r="O767" s="184">
        <v>0.14099999999999999</v>
      </c>
      <c r="P767" s="184">
        <v>0.16600000000000001</v>
      </c>
      <c r="Q767" s="93"/>
      <c r="R767" s="225" t="s">
        <v>143</v>
      </c>
      <c r="S767" s="225">
        <v>27.354616254455902</v>
      </c>
      <c r="T767" s="225">
        <v>18.768808523583978</v>
      </c>
      <c r="U767" s="225">
        <v>8.3781888040908772</v>
      </c>
      <c r="V767" s="225"/>
      <c r="W767" s="225" t="s">
        <v>143</v>
      </c>
      <c r="X767" s="225" t="s">
        <v>143</v>
      </c>
      <c r="Y767" s="225">
        <v>25.990149212395391</v>
      </c>
      <c r="Z767" s="225">
        <v>28.719083296516413</v>
      </c>
      <c r="AA767" s="225">
        <v>17.65405504763778</v>
      </c>
      <c r="AB767" s="225">
        <v>19.883561999530176</v>
      </c>
      <c r="AC767" s="225">
        <v>7.6263114146118474</v>
      </c>
      <c r="AD767" s="225">
        <v>9.1300661935699079</v>
      </c>
    </row>
    <row r="768" spans="1:30" x14ac:dyDescent="0.25">
      <c r="A768" s="93" t="s">
        <v>5934</v>
      </c>
      <c r="B768" s="184" t="s">
        <v>143</v>
      </c>
      <c r="C768" s="184">
        <v>0.74624687239366139</v>
      </c>
      <c r="D768" s="184">
        <v>8.507089241034195E-2</v>
      </c>
      <c r="E768" s="184">
        <v>0.16868223519599668</v>
      </c>
      <c r="F768" s="183">
        <v>1</v>
      </c>
      <c r="G768" s="187">
        <v>4796</v>
      </c>
      <c r="H768" s="93"/>
      <c r="I768" s="184" t="s">
        <v>143</v>
      </c>
      <c r="J768" s="184" t="s">
        <v>143</v>
      </c>
      <c r="K768" s="184">
        <v>0.73399999999999999</v>
      </c>
      <c r="L768" s="184">
        <v>0.75800000000000001</v>
      </c>
      <c r="M768" s="184">
        <v>7.8E-2</v>
      </c>
      <c r="N768" s="184">
        <v>9.2999999999999999E-2</v>
      </c>
      <c r="O768" s="184">
        <v>0.158</v>
      </c>
      <c r="P768" s="184">
        <v>0.18</v>
      </c>
      <c r="Q768" s="93"/>
      <c r="R768" s="225" t="s">
        <v>143</v>
      </c>
      <c r="S768" s="225">
        <v>139.27464771189923</v>
      </c>
      <c r="T768" s="225">
        <v>16.824288872704589</v>
      </c>
      <c r="U768" s="225">
        <v>31.451272616616354</v>
      </c>
      <c r="V768" s="225"/>
      <c r="W768" s="225" t="s">
        <v>143</v>
      </c>
      <c r="X768" s="225" t="s">
        <v>143</v>
      </c>
      <c r="Y768" s="225">
        <v>134.71168110209834</v>
      </c>
      <c r="Z768" s="225">
        <v>143.83761432170013</v>
      </c>
      <c r="AA768" s="225">
        <v>15.191753100320041</v>
      </c>
      <c r="AB768" s="225">
        <v>18.456824645089139</v>
      </c>
      <c r="AC768" s="225">
        <v>29.283967613212116</v>
      </c>
      <c r="AD768" s="225">
        <v>33.618577620020588</v>
      </c>
    </row>
    <row r="769" spans="1:30" x14ac:dyDescent="0.25">
      <c r="A769" s="93" t="s">
        <v>5935</v>
      </c>
      <c r="B769" s="184">
        <v>7.8886310904872387E-2</v>
      </c>
      <c r="C769" s="184">
        <v>0.45862335653518949</v>
      </c>
      <c r="D769" s="184">
        <v>0.29156999226604796</v>
      </c>
      <c r="E769" s="184">
        <v>0.17092034029389017</v>
      </c>
      <c r="F769" s="183">
        <v>1</v>
      </c>
      <c r="G769" s="187">
        <v>1293</v>
      </c>
      <c r="H769" s="93"/>
      <c r="I769" s="184">
        <v>6.5000000000000002E-2</v>
      </c>
      <c r="J769" s="184">
        <v>9.5000000000000001E-2</v>
      </c>
      <c r="K769" s="184">
        <v>0.432</v>
      </c>
      <c r="L769" s="184">
        <v>0.48599999999999999</v>
      </c>
      <c r="M769" s="184">
        <v>0.26700000000000002</v>
      </c>
      <c r="N769" s="184">
        <v>0.317</v>
      </c>
      <c r="O769" s="184">
        <v>0.151</v>
      </c>
      <c r="P769" s="184">
        <v>0.192</v>
      </c>
      <c r="Q769" s="93"/>
      <c r="R769" s="225">
        <v>5.542333274732921</v>
      </c>
      <c r="S769" s="225">
        <v>30.306932150185077</v>
      </c>
      <c r="T769" s="225">
        <v>19.058642764724105</v>
      </c>
      <c r="U769" s="225">
        <v>10.910463359698014</v>
      </c>
      <c r="V769" s="225"/>
      <c r="W769" s="225">
        <v>4.4667386505633262</v>
      </c>
      <c r="X769" s="225">
        <v>6.6179278989025159</v>
      </c>
      <c r="Y769" s="225">
        <v>27.867601339127347</v>
      </c>
      <c r="Z769" s="225">
        <v>32.746262961242806</v>
      </c>
      <c r="AA769" s="225">
        <v>17.134765484306335</v>
      </c>
      <c r="AB769" s="225">
        <v>20.982520045141875</v>
      </c>
      <c r="AC769" s="225">
        <v>9.4719856727933731</v>
      </c>
      <c r="AD769" s="225">
        <v>12.348941046602654</v>
      </c>
    </row>
    <row r="770" spans="1:30" x14ac:dyDescent="0.25">
      <c r="A770" s="93" t="s">
        <v>5936</v>
      </c>
      <c r="B770" s="184">
        <v>0.26365663322185062</v>
      </c>
      <c r="C770" s="184">
        <v>0.59308807134894093</v>
      </c>
      <c r="D770" s="184">
        <v>5.9085841694537344E-2</v>
      </c>
      <c r="E770" s="184">
        <v>8.4169453734671121E-2</v>
      </c>
      <c r="F770" s="183">
        <v>1</v>
      </c>
      <c r="G770" s="187">
        <v>1794</v>
      </c>
      <c r="H770" s="93"/>
      <c r="I770" s="184">
        <v>0.24399999999999999</v>
      </c>
      <c r="J770" s="184">
        <v>0.28499999999999998</v>
      </c>
      <c r="K770" s="184">
        <v>0.56999999999999995</v>
      </c>
      <c r="L770" s="184">
        <v>0.61599999999999999</v>
      </c>
      <c r="M770" s="184">
        <v>4.9000000000000002E-2</v>
      </c>
      <c r="N770" s="184">
        <v>7.0999999999999994E-2</v>
      </c>
      <c r="O770" s="184">
        <v>7.1999999999999995E-2</v>
      </c>
      <c r="P770" s="184">
        <v>9.8000000000000004E-2</v>
      </c>
      <c r="Q770" s="93"/>
      <c r="R770" s="225">
        <v>45.307148434155259</v>
      </c>
      <c r="S770" s="225">
        <v>92.632727757888674</v>
      </c>
      <c r="T770" s="225">
        <v>9.2879080012196322</v>
      </c>
      <c r="U770" s="225">
        <v>13.030931652527684</v>
      </c>
      <c r="V770" s="225"/>
      <c r="W770" s="225">
        <v>41.224027621391208</v>
      </c>
      <c r="X770" s="225">
        <v>49.39026924691931</v>
      </c>
      <c r="Y770" s="225">
        <v>87.066644345696744</v>
      </c>
      <c r="Z770" s="225">
        <v>98.198811170080603</v>
      </c>
      <c r="AA770" s="225">
        <v>7.5197501096575614</v>
      </c>
      <c r="AB770" s="225">
        <v>11.056065892781703</v>
      </c>
      <c r="AC770" s="225">
        <v>10.952464982498572</v>
      </c>
      <c r="AD770" s="225">
        <v>15.109398322556796</v>
      </c>
    </row>
    <row r="771" spans="1:30" x14ac:dyDescent="0.25">
      <c r="A771" s="93" t="s">
        <v>5937</v>
      </c>
      <c r="B771" s="184" t="s">
        <v>143</v>
      </c>
      <c r="C771" s="184">
        <v>0.41587068332108745</v>
      </c>
      <c r="D771" s="184">
        <v>0.41072740631888316</v>
      </c>
      <c r="E771" s="184">
        <v>0.17340191036002939</v>
      </c>
      <c r="F771" s="183">
        <v>1</v>
      </c>
      <c r="G771" s="187">
        <v>1361</v>
      </c>
      <c r="H771" s="93"/>
      <c r="I771" s="184" t="s">
        <v>143</v>
      </c>
      <c r="J771" s="184" t="s">
        <v>143</v>
      </c>
      <c r="K771" s="184">
        <v>0.39</v>
      </c>
      <c r="L771" s="184">
        <v>0.442</v>
      </c>
      <c r="M771" s="184">
        <v>0.38500000000000001</v>
      </c>
      <c r="N771" s="184">
        <v>0.437</v>
      </c>
      <c r="O771" s="184">
        <v>0.154</v>
      </c>
      <c r="P771" s="184">
        <v>0.19400000000000001</v>
      </c>
      <c r="Q771" s="93"/>
      <c r="R771" s="225" t="s">
        <v>143</v>
      </c>
      <c r="S771" s="225">
        <v>29.310594753089784</v>
      </c>
      <c r="T771" s="225">
        <v>29.308525220311825</v>
      </c>
      <c r="U771" s="225">
        <v>12.095680740344843</v>
      </c>
      <c r="V771" s="225"/>
      <c r="W771" s="225" t="s">
        <v>143</v>
      </c>
      <c r="X771" s="225" t="s">
        <v>143</v>
      </c>
      <c r="Y771" s="225">
        <v>26.895843018344298</v>
      </c>
      <c r="Z771" s="225">
        <v>31.725346487835271</v>
      </c>
      <c r="AA771" s="225">
        <v>26.878872889158732</v>
      </c>
      <c r="AB771" s="225">
        <v>31.738177551464918</v>
      </c>
      <c r="AC771" s="225">
        <v>10.552451707250768</v>
      </c>
      <c r="AD771" s="225">
        <v>13.638909773438918</v>
      </c>
    </row>
    <row r="772" spans="1:30" x14ac:dyDescent="0.25">
      <c r="A772" s="93" t="s">
        <v>5938</v>
      </c>
      <c r="B772" s="184" t="s">
        <v>143</v>
      </c>
      <c r="C772" s="184">
        <v>0.73396501457725949</v>
      </c>
      <c r="D772" s="184">
        <v>0.16034985422740525</v>
      </c>
      <c r="E772" s="184">
        <v>0.10568513119533528</v>
      </c>
      <c r="F772" s="183">
        <v>1</v>
      </c>
      <c r="G772" s="187">
        <v>1372</v>
      </c>
      <c r="H772" s="93"/>
      <c r="I772" s="184" t="s">
        <v>143</v>
      </c>
      <c r="J772" s="184" t="s">
        <v>143</v>
      </c>
      <c r="K772" s="184">
        <v>0.71</v>
      </c>
      <c r="L772" s="184">
        <v>0.75700000000000001</v>
      </c>
      <c r="M772" s="184">
        <v>0.14199999999999999</v>
      </c>
      <c r="N772" s="184">
        <v>0.18099999999999999</v>
      </c>
      <c r="O772" s="184">
        <v>9.0999999999999998E-2</v>
      </c>
      <c r="P772" s="184">
        <v>0.123</v>
      </c>
      <c r="Q772" s="93"/>
      <c r="R772" s="225" t="s">
        <v>143</v>
      </c>
      <c r="S772" s="225">
        <v>117.0767044619775</v>
      </c>
      <c r="T772" s="225">
        <v>28.944983883843406</v>
      </c>
      <c r="U772" s="225">
        <v>16.853405233960764</v>
      </c>
      <c r="V772" s="225"/>
      <c r="W772" s="225" t="s">
        <v>143</v>
      </c>
      <c r="X772" s="225" t="s">
        <v>143</v>
      </c>
      <c r="Y772" s="225">
        <v>109.84548028757786</v>
      </c>
      <c r="Z772" s="225">
        <v>124.30792863637714</v>
      </c>
      <c r="AA772" s="225">
        <v>25.120101869759761</v>
      </c>
      <c r="AB772" s="225">
        <v>32.769865897927048</v>
      </c>
      <c r="AC772" s="225">
        <v>14.110190949306107</v>
      </c>
      <c r="AD772" s="225">
        <v>19.59661951861542</v>
      </c>
    </row>
    <row r="773" spans="1:30" x14ac:dyDescent="0.25">
      <c r="A773" s="93" t="s">
        <v>5939</v>
      </c>
      <c r="B773" s="184">
        <v>9.47265625E-2</v>
      </c>
      <c r="C773" s="184">
        <v>0.5234375</v>
      </c>
      <c r="D773" s="184">
        <v>0.23876953125</v>
      </c>
      <c r="E773" s="184">
        <v>0.14306640625</v>
      </c>
      <c r="F773" s="183">
        <v>1</v>
      </c>
      <c r="G773" s="187">
        <v>2048</v>
      </c>
      <c r="H773" s="93"/>
      <c r="I773" s="184">
        <v>8.3000000000000004E-2</v>
      </c>
      <c r="J773" s="184">
        <v>0.108</v>
      </c>
      <c r="K773" s="184">
        <v>0.502</v>
      </c>
      <c r="L773" s="184">
        <v>0.54500000000000004</v>
      </c>
      <c r="M773" s="184">
        <v>0.221</v>
      </c>
      <c r="N773" s="184">
        <v>0.25800000000000001</v>
      </c>
      <c r="O773" s="184">
        <v>0.129</v>
      </c>
      <c r="P773" s="184">
        <v>0.159</v>
      </c>
      <c r="Q773" s="93"/>
      <c r="R773" s="225">
        <v>7.0527578774481396</v>
      </c>
      <c r="S773" s="225">
        <v>40.151670189779722</v>
      </c>
      <c r="T773" s="225">
        <v>18.640379313531692</v>
      </c>
      <c r="U773" s="225">
        <v>11.013096693851947</v>
      </c>
      <c r="V773" s="225"/>
      <c r="W773" s="225">
        <v>6.0602952059097346</v>
      </c>
      <c r="X773" s="225">
        <v>8.0452205489865438</v>
      </c>
      <c r="Y773" s="225">
        <v>37.748069643618848</v>
      </c>
      <c r="Z773" s="225">
        <v>42.555270735940596</v>
      </c>
      <c r="AA773" s="225">
        <v>16.988203016074806</v>
      </c>
      <c r="AB773" s="225">
        <v>20.292555610988579</v>
      </c>
      <c r="AC773" s="225">
        <v>9.7520484157077085</v>
      </c>
      <c r="AD773" s="225">
        <v>12.274144971996186</v>
      </c>
    </row>
    <row r="774" spans="1:30" x14ac:dyDescent="0.25">
      <c r="A774" s="93" t="s">
        <v>5940</v>
      </c>
      <c r="B774" s="184">
        <v>0.3175087108013937</v>
      </c>
      <c r="C774" s="184">
        <v>0.59973867595818819</v>
      </c>
      <c r="D774" s="184">
        <v>3.484320557491289E-2</v>
      </c>
      <c r="E774" s="184">
        <v>4.7909407665505228E-2</v>
      </c>
      <c r="F774" s="183">
        <v>1</v>
      </c>
      <c r="G774" s="187">
        <v>2296</v>
      </c>
      <c r="H774" s="93"/>
      <c r="I774" s="184">
        <v>0.29899999999999999</v>
      </c>
      <c r="J774" s="184">
        <v>0.33700000000000002</v>
      </c>
      <c r="K774" s="184">
        <v>0.57999999999999996</v>
      </c>
      <c r="L774" s="184">
        <v>0.62</v>
      </c>
      <c r="M774" s="184">
        <v>2.8000000000000001E-2</v>
      </c>
      <c r="N774" s="184">
        <v>4.2999999999999997E-2</v>
      </c>
      <c r="O774" s="184">
        <v>0.04</v>
      </c>
      <c r="P774" s="184">
        <v>5.7000000000000002E-2</v>
      </c>
      <c r="Q774" s="93"/>
      <c r="R774" s="225">
        <v>50.22635395874525</v>
      </c>
      <c r="S774" s="225">
        <v>94.771174102862872</v>
      </c>
      <c r="T774" s="225">
        <v>5.3115555020194716</v>
      </c>
      <c r="U774" s="225">
        <v>7.580572777659639</v>
      </c>
      <c r="V774" s="225"/>
      <c r="W774" s="225">
        <v>46.580292708406702</v>
      </c>
      <c r="X774" s="225">
        <v>53.872415209083798</v>
      </c>
      <c r="Y774" s="225">
        <v>89.765467830077171</v>
      </c>
      <c r="Z774" s="225">
        <v>99.776880375648574</v>
      </c>
      <c r="AA774" s="225">
        <v>4.1476095834791726</v>
      </c>
      <c r="AB774" s="225">
        <v>6.4755014205597705</v>
      </c>
      <c r="AC774" s="225">
        <v>6.163925438143445</v>
      </c>
      <c r="AD774" s="225">
        <v>8.9972201171758339</v>
      </c>
    </row>
    <row r="775" spans="1:30" x14ac:dyDescent="0.25">
      <c r="A775" s="93" t="s">
        <v>5941</v>
      </c>
      <c r="B775" s="184" t="s">
        <v>143</v>
      </c>
      <c r="C775" s="184">
        <v>0.52510808114399732</v>
      </c>
      <c r="D775" s="184">
        <v>0.35816428333887596</v>
      </c>
      <c r="E775" s="184">
        <v>0.1167276355171267</v>
      </c>
      <c r="F775" s="183">
        <v>1</v>
      </c>
      <c r="G775" s="187">
        <v>3007</v>
      </c>
      <c r="H775" s="93"/>
      <c r="I775" s="184" t="s">
        <v>143</v>
      </c>
      <c r="J775" s="184" t="s">
        <v>143</v>
      </c>
      <c r="K775" s="184">
        <v>0.50700000000000001</v>
      </c>
      <c r="L775" s="184">
        <v>0.54300000000000004</v>
      </c>
      <c r="M775" s="184">
        <v>0.34100000000000003</v>
      </c>
      <c r="N775" s="184">
        <v>0.375</v>
      </c>
      <c r="O775" s="184">
        <v>0.106</v>
      </c>
      <c r="P775" s="184">
        <v>0.129</v>
      </c>
      <c r="Q775" s="93"/>
      <c r="R775" s="225" t="s">
        <v>143</v>
      </c>
      <c r="S775" s="225">
        <v>58.901092119347126</v>
      </c>
      <c r="T775" s="225">
        <v>40.716529050326656</v>
      </c>
      <c r="U775" s="225">
        <v>13.158995479909118</v>
      </c>
      <c r="V775" s="225"/>
      <c r="W775" s="225" t="s">
        <v>143</v>
      </c>
      <c r="X775" s="225" t="s">
        <v>143</v>
      </c>
      <c r="Y775" s="225">
        <v>55.99580971574003</v>
      </c>
      <c r="Z775" s="225">
        <v>61.806374522954222</v>
      </c>
      <c r="AA775" s="225">
        <v>38.284778804540082</v>
      </c>
      <c r="AB775" s="225">
        <v>43.14827929611323</v>
      </c>
      <c r="AC775" s="225">
        <v>11.782340053852593</v>
      </c>
      <c r="AD775" s="225">
        <v>14.535650905965642</v>
      </c>
    </row>
    <row r="776" spans="1:30" x14ac:dyDescent="0.25">
      <c r="A776" s="93" t="s">
        <v>5942</v>
      </c>
      <c r="B776" s="184" t="s">
        <v>143</v>
      </c>
      <c r="C776" s="184">
        <v>0.77344205008736167</v>
      </c>
      <c r="D776" s="184">
        <v>9.2020966802562609E-2</v>
      </c>
      <c r="E776" s="184">
        <v>0.13453698311007573</v>
      </c>
      <c r="F776" s="183">
        <v>1</v>
      </c>
      <c r="G776" s="187">
        <v>1717</v>
      </c>
      <c r="H776" s="93"/>
      <c r="I776" s="184" t="s">
        <v>143</v>
      </c>
      <c r="J776" s="184" t="s">
        <v>143</v>
      </c>
      <c r="K776" s="184">
        <v>0.753</v>
      </c>
      <c r="L776" s="184">
        <v>0.79300000000000004</v>
      </c>
      <c r="M776" s="184">
        <v>7.9000000000000001E-2</v>
      </c>
      <c r="N776" s="184">
        <v>0.107</v>
      </c>
      <c r="O776" s="184">
        <v>0.11899999999999999</v>
      </c>
      <c r="P776" s="184">
        <v>0.151</v>
      </c>
      <c r="Q776" s="93"/>
      <c r="R776" s="225" t="s">
        <v>143</v>
      </c>
      <c r="S776" s="225">
        <v>109.56161334350914</v>
      </c>
      <c r="T776" s="225">
        <v>15.077090528838603</v>
      </c>
      <c r="U776" s="225">
        <v>19.292540757156672</v>
      </c>
      <c r="V776" s="225"/>
      <c r="W776" s="225" t="s">
        <v>143</v>
      </c>
      <c r="X776" s="225" t="s">
        <v>143</v>
      </c>
      <c r="Y776" s="225">
        <v>103.66889813166497</v>
      </c>
      <c r="Z776" s="225">
        <v>115.4543285553533</v>
      </c>
      <c r="AA776" s="225">
        <v>12.726131446737289</v>
      </c>
      <c r="AB776" s="225">
        <v>17.428049610939919</v>
      </c>
      <c r="AC776" s="225">
        <v>16.804603018471347</v>
      </c>
      <c r="AD776" s="225">
        <v>21.780478495841997</v>
      </c>
    </row>
    <row r="777" spans="1:30" x14ac:dyDescent="0.25">
      <c r="A777" s="93" t="s">
        <v>5943</v>
      </c>
      <c r="B777" s="184">
        <v>7.1576763485477174E-2</v>
      </c>
      <c r="C777" s="184">
        <v>0.5705394190871369</v>
      </c>
      <c r="D777" s="184">
        <v>0.27282157676348545</v>
      </c>
      <c r="E777" s="184">
        <v>8.5062240663900418E-2</v>
      </c>
      <c r="F777" s="183">
        <v>0.99999999999999989</v>
      </c>
      <c r="G777" s="187">
        <v>964</v>
      </c>
      <c r="H777" s="93"/>
      <c r="I777" s="184">
        <v>5.7000000000000002E-2</v>
      </c>
      <c r="J777" s="184">
        <v>0.09</v>
      </c>
      <c r="K777" s="184">
        <v>0.53900000000000003</v>
      </c>
      <c r="L777" s="184">
        <v>0.60099999999999998</v>
      </c>
      <c r="M777" s="184">
        <v>0.246</v>
      </c>
      <c r="N777" s="184">
        <v>0.30199999999999999</v>
      </c>
      <c r="O777" s="184">
        <v>6.9000000000000006E-2</v>
      </c>
      <c r="P777" s="184">
        <v>0.104</v>
      </c>
      <c r="Q777" s="93"/>
      <c r="R777" s="225">
        <v>4.5231149415293501</v>
      </c>
      <c r="S777" s="225">
        <v>37.946625714262183</v>
      </c>
      <c r="T777" s="225">
        <v>17.955857619947665</v>
      </c>
      <c r="U777" s="225">
        <v>5.5744585211386459</v>
      </c>
      <c r="V777" s="225"/>
      <c r="W777" s="225">
        <v>3.4558576018809903</v>
      </c>
      <c r="X777" s="225">
        <v>5.5903722811777099</v>
      </c>
      <c r="Y777" s="225">
        <v>34.775248582323087</v>
      </c>
      <c r="Z777" s="225">
        <v>41.118002846201279</v>
      </c>
      <c r="AA777" s="225">
        <v>15.785734618467014</v>
      </c>
      <c r="AB777" s="225">
        <v>20.125980621428315</v>
      </c>
      <c r="AC777" s="225">
        <v>4.3678904365393114</v>
      </c>
      <c r="AD777" s="225">
        <v>6.7810266057379804</v>
      </c>
    </row>
    <row r="778" spans="1:30" x14ac:dyDescent="0.25">
      <c r="A778" s="93" t="s">
        <v>5944</v>
      </c>
      <c r="B778" s="184">
        <v>0.31762794476035744</v>
      </c>
      <c r="C778" s="184">
        <v>0.56945572705117786</v>
      </c>
      <c r="D778" s="184">
        <v>7.5548334687246144E-2</v>
      </c>
      <c r="E778" s="184">
        <v>3.736799350121852E-2</v>
      </c>
      <c r="F778" s="183">
        <v>1</v>
      </c>
      <c r="G778" s="187">
        <v>1231</v>
      </c>
      <c r="H778" s="93"/>
      <c r="I778" s="184">
        <v>0.29199999999999998</v>
      </c>
      <c r="J778" s="184">
        <v>0.34399999999999997</v>
      </c>
      <c r="K778" s="184">
        <v>0.54200000000000004</v>
      </c>
      <c r="L778" s="184">
        <v>0.59699999999999998</v>
      </c>
      <c r="M778" s="184">
        <v>6.2E-2</v>
      </c>
      <c r="N778" s="184">
        <v>9.1999999999999998E-2</v>
      </c>
      <c r="O778" s="184">
        <v>2.8000000000000001E-2</v>
      </c>
      <c r="P778" s="184">
        <v>4.9000000000000002E-2</v>
      </c>
      <c r="Q778" s="93"/>
      <c r="R778" s="225">
        <v>48.960070758906163</v>
      </c>
      <c r="S778" s="225">
        <v>84.200795507354016</v>
      </c>
      <c r="T778" s="225">
        <v>11.316980246478019</v>
      </c>
      <c r="U778" s="225">
        <v>5.4788308772725323</v>
      </c>
      <c r="V778" s="225"/>
      <c r="W778" s="225">
        <v>44.107077037379682</v>
      </c>
      <c r="X778" s="225">
        <v>53.813064480432644</v>
      </c>
      <c r="Y778" s="225">
        <v>77.967564003620296</v>
      </c>
      <c r="Z778" s="225">
        <v>90.434027011087736</v>
      </c>
      <c r="AA778" s="225">
        <v>9.0168885246980572</v>
      </c>
      <c r="AB778" s="225">
        <v>13.617071968257981</v>
      </c>
      <c r="AC778" s="225">
        <v>3.8955241749781822</v>
      </c>
      <c r="AD778" s="225">
        <v>7.0621375795668824</v>
      </c>
    </row>
    <row r="779" spans="1:30" x14ac:dyDescent="0.25">
      <c r="A779" s="93" t="s">
        <v>5945</v>
      </c>
      <c r="B779" s="184" t="s">
        <v>143</v>
      </c>
      <c r="C779" s="184">
        <v>0.51182795698924732</v>
      </c>
      <c r="D779" s="184">
        <v>0.4</v>
      </c>
      <c r="E779" s="184">
        <v>8.8172043010752682E-2</v>
      </c>
      <c r="F779" s="183">
        <v>1</v>
      </c>
      <c r="G779" s="187">
        <v>1395</v>
      </c>
      <c r="H779" s="93"/>
      <c r="I779" s="184" t="s">
        <v>143</v>
      </c>
      <c r="J779" s="184" t="s">
        <v>143</v>
      </c>
      <c r="K779" s="184">
        <v>0.48599999999999999</v>
      </c>
      <c r="L779" s="184">
        <v>0.53800000000000003</v>
      </c>
      <c r="M779" s="184">
        <v>0.375</v>
      </c>
      <c r="N779" s="184">
        <v>0.42599999999999999</v>
      </c>
      <c r="O779" s="184">
        <v>7.3999999999999996E-2</v>
      </c>
      <c r="P779" s="184">
        <v>0.104</v>
      </c>
      <c r="Q779" s="93"/>
      <c r="R779" s="225" t="s">
        <v>143</v>
      </c>
      <c r="S779" s="225">
        <v>49.505217490127919</v>
      </c>
      <c r="T779" s="225">
        <v>39.214261085124775</v>
      </c>
      <c r="U779" s="225">
        <v>8.4484819573346144</v>
      </c>
      <c r="V779" s="225"/>
      <c r="W779" s="225" t="s">
        <v>143</v>
      </c>
      <c r="X779" s="225" t="s">
        <v>143</v>
      </c>
      <c r="Y779" s="225">
        <v>45.873952535463722</v>
      </c>
      <c r="Z779" s="225">
        <v>53.136482444792115</v>
      </c>
      <c r="AA779" s="225">
        <v>35.960519874945518</v>
      </c>
      <c r="AB779" s="225">
        <v>42.468002295304032</v>
      </c>
      <c r="AC779" s="225">
        <v>6.9554049879016127</v>
      </c>
      <c r="AD779" s="225">
        <v>9.9415589267676161</v>
      </c>
    </row>
    <row r="780" spans="1:30" x14ac:dyDescent="0.25">
      <c r="A780" s="93" t="s">
        <v>5946</v>
      </c>
      <c r="B780" s="184" t="s">
        <v>143</v>
      </c>
      <c r="C780" s="184">
        <v>0.81496881496881501</v>
      </c>
      <c r="D780" s="184">
        <v>9.5634095634095639E-2</v>
      </c>
      <c r="E780" s="184">
        <v>8.9397089397089402E-2</v>
      </c>
      <c r="F780" s="183">
        <v>1</v>
      </c>
      <c r="G780" s="187">
        <v>962</v>
      </c>
      <c r="H780" s="93"/>
      <c r="I780" s="184" t="s">
        <v>143</v>
      </c>
      <c r="J780" s="184" t="s">
        <v>143</v>
      </c>
      <c r="K780" s="184">
        <v>0.78900000000000003</v>
      </c>
      <c r="L780" s="184">
        <v>0.83799999999999997</v>
      </c>
      <c r="M780" s="184">
        <v>7.9000000000000001E-2</v>
      </c>
      <c r="N780" s="184">
        <v>0.11600000000000001</v>
      </c>
      <c r="O780" s="184">
        <v>7.2999999999999995E-2</v>
      </c>
      <c r="P780" s="184">
        <v>0.109</v>
      </c>
      <c r="Q780" s="93"/>
      <c r="R780" s="225" t="s">
        <v>143</v>
      </c>
      <c r="S780" s="225">
        <v>119.31251011318568</v>
      </c>
      <c r="T780" s="225">
        <v>16.712778908765181</v>
      </c>
      <c r="U780" s="225">
        <v>13.003075636275453</v>
      </c>
      <c r="V780" s="225"/>
      <c r="W780" s="225" t="s">
        <v>143</v>
      </c>
      <c r="X780" s="225" t="s">
        <v>143</v>
      </c>
      <c r="Y780" s="225">
        <v>110.96063440526268</v>
      </c>
      <c r="Z780" s="225">
        <v>127.66438582110868</v>
      </c>
      <c r="AA780" s="225">
        <v>13.297620713367102</v>
      </c>
      <c r="AB780" s="225">
        <v>20.127937104163259</v>
      </c>
      <c r="AC780" s="225">
        <v>10.254846532449506</v>
      </c>
      <c r="AD780" s="225">
        <v>15.7513047401014</v>
      </c>
    </row>
    <row r="781" spans="1:30" x14ac:dyDescent="0.25">
      <c r="A781" s="93" t="s">
        <v>5947</v>
      </c>
      <c r="B781" s="184">
        <v>5.1224944320712694E-2</v>
      </c>
      <c r="C781" s="184">
        <v>0.51447661469933181</v>
      </c>
      <c r="D781" s="184">
        <v>0.28507795100222716</v>
      </c>
      <c r="E781" s="184">
        <v>0.1492204899777283</v>
      </c>
      <c r="F781" s="183">
        <v>1</v>
      </c>
      <c r="G781" s="187">
        <v>898</v>
      </c>
      <c r="H781" s="93"/>
      <c r="I781" s="184">
        <v>3.9E-2</v>
      </c>
      <c r="J781" s="184">
        <v>6.8000000000000005E-2</v>
      </c>
      <c r="K781" s="184">
        <v>0.48199999999999998</v>
      </c>
      <c r="L781" s="184">
        <v>0.54700000000000004</v>
      </c>
      <c r="M781" s="184">
        <v>0.25700000000000001</v>
      </c>
      <c r="N781" s="184">
        <v>0.315</v>
      </c>
      <c r="O781" s="184">
        <v>0.127</v>
      </c>
      <c r="P781" s="184">
        <v>0.17399999999999999</v>
      </c>
      <c r="Q781" s="93"/>
      <c r="R781" s="225">
        <v>3.4277670322045104</v>
      </c>
      <c r="S781" s="225">
        <v>34.402835844652373</v>
      </c>
      <c r="T781" s="225">
        <v>19.030625620629351</v>
      </c>
      <c r="U781" s="225">
        <v>9.8133552742581642</v>
      </c>
      <c r="V781" s="225"/>
      <c r="W781" s="225">
        <v>2.4371895463203717</v>
      </c>
      <c r="X781" s="225">
        <v>4.4183445180886487</v>
      </c>
      <c r="Y781" s="225">
        <v>31.265728881107176</v>
      </c>
      <c r="Z781" s="225">
        <v>37.539942808197573</v>
      </c>
      <c r="AA781" s="225">
        <v>16.699373982102255</v>
      </c>
      <c r="AB781" s="225">
        <v>21.361877259156447</v>
      </c>
      <c r="AC781" s="225">
        <v>8.1517755112511523</v>
      </c>
      <c r="AD781" s="225">
        <v>11.474935037265176</v>
      </c>
    </row>
    <row r="782" spans="1:30" x14ac:dyDescent="0.25">
      <c r="A782" s="93" t="s">
        <v>5948</v>
      </c>
      <c r="B782" s="184">
        <v>0.22743425728500355</v>
      </c>
      <c r="C782" s="184">
        <v>0.61407249466950964</v>
      </c>
      <c r="D782" s="184">
        <v>5.2594171997157074E-2</v>
      </c>
      <c r="E782" s="184">
        <v>0.10589907604832978</v>
      </c>
      <c r="F782" s="183">
        <v>1</v>
      </c>
      <c r="G782" s="187">
        <v>1407</v>
      </c>
      <c r="H782" s="93"/>
      <c r="I782" s="184">
        <v>0.20599999999999999</v>
      </c>
      <c r="J782" s="184">
        <v>0.25</v>
      </c>
      <c r="K782" s="184">
        <v>0.58799999999999997</v>
      </c>
      <c r="L782" s="184">
        <v>0.63900000000000001</v>
      </c>
      <c r="M782" s="184">
        <v>4.2000000000000003E-2</v>
      </c>
      <c r="N782" s="184">
        <v>6.6000000000000003E-2</v>
      </c>
      <c r="O782" s="184">
        <v>9.0999999999999998E-2</v>
      </c>
      <c r="P782" s="184">
        <v>0.123</v>
      </c>
      <c r="Q782" s="93"/>
      <c r="R782" s="225">
        <v>38.873332289413355</v>
      </c>
      <c r="S782" s="225">
        <v>95.318023169518426</v>
      </c>
      <c r="T782" s="225">
        <v>9.7276243850851056</v>
      </c>
      <c r="U782" s="225">
        <v>16.026160864866238</v>
      </c>
      <c r="V782" s="225"/>
      <c r="W782" s="225">
        <v>34.614085027371132</v>
      </c>
      <c r="X782" s="225">
        <v>43.132579551455578</v>
      </c>
      <c r="Y782" s="225">
        <v>88.962164567991138</v>
      </c>
      <c r="Z782" s="225">
        <v>101.67388177104571</v>
      </c>
      <c r="AA782" s="225">
        <v>7.5112301889933422</v>
      </c>
      <c r="AB782" s="225">
        <v>11.94401858117687</v>
      </c>
      <c r="AC782" s="225">
        <v>13.452848926267432</v>
      </c>
      <c r="AD782" s="225">
        <v>18.599472803465044</v>
      </c>
    </row>
    <row r="783" spans="1:30" x14ac:dyDescent="0.25">
      <c r="A783" s="93" t="s">
        <v>5949</v>
      </c>
      <c r="B783" s="184" t="s">
        <v>143</v>
      </c>
      <c r="C783" s="184">
        <v>0.40242557883131203</v>
      </c>
      <c r="D783" s="184">
        <v>0.38699007717750827</v>
      </c>
      <c r="E783" s="184">
        <v>0.2105843439911797</v>
      </c>
      <c r="F783" s="183">
        <v>1</v>
      </c>
      <c r="G783" s="187">
        <v>907</v>
      </c>
      <c r="H783" s="93"/>
      <c r="I783" s="184" t="s">
        <v>143</v>
      </c>
      <c r="J783" s="184" t="s">
        <v>143</v>
      </c>
      <c r="K783" s="184">
        <v>0.371</v>
      </c>
      <c r="L783" s="184">
        <v>0.435</v>
      </c>
      <c r="M783" s="184">
        <v>0.35599999999999998</v>
      </c>
      <c r="N783" s="184">
        <v>0.41899999999999998</v>
      </c>
      <c r="O783" s="184">
        <v>0.185</v>
      </c>
      <c r="P783" s="184">
        <v>0.23799999999999999</v>
      </c>
      <c r="Q783" s="93"/>
      <c r="R783" s="225" t="s">
        <v>143</v>
      </c>
      <c r="S783" s="225">
        <v>28.130251565088166</v>
      </c>
      <c r="T783" s="225">
        <v>27.892606377174278</v>
      </c>
      <c r="U783" s="225">
        <v>14.691110368472026</v>
      </c>
      <c r="V783" s="225"/>
      <c r="W783" s="225" t="s">
        <v>143</v>
      </c>
      <c r="X783" s="225" t="s">
        <v>143</v>
      </c>
      <c r="Y783" s="225">
        <v>25.244338428029167</v>
      </c>
      <c r="Z783" s="225">
        <v>31.016164702147165</v>
      </c>
      <c r="AA783" s="225">
        <v>24.974563888701518</v>
      </c>
      <c r="AB783" s="225">
        <v>30.810648865647039</v>
      </c>
      <c r="AC783" s="225">
        <v>12.607607948781816</v>
      </c>
      <c r="AD783" s="225">
        <v>16.774612788162237</v>
      </c>
    </row>
    <row r="784" spans="1:30" x14ac:dyDescent="0.25">
      <c r="A784" s="93" t="s">
        <v>5950</v>
      </c>
      <c r="B784" s="184" t="s">
        <v>143</v>
      </c>
      <c r="C784" s="184">
        <v>0.68508771929824563</v>
      </c>
      <c r="D784" s="184">
        <v>9.3859649122807018E-2</v>
      </c>
      <c r="E784" s="184">
        <v>0.22105263157894736</v>
      </c>
      <c r="F784" s="183">
        <v>1</v>
      </c>
      <c r="G784" s="187">
        <v>1140</v>
      </c>
      <c r="H784" s="93"/>
      <c r="I784" s="184" t="s">
        <v>143</v>
      </c>
      <c r="J784" s="184" t="s">
        <v>143</v>
      </c>
      <c r="K784" s="184">
        <v>0.65800000000000003</v>
      </c>
      <c r="L784" s="184">
        <v>0.71099999999999997</v>
      </c>
      <c r="M784" s="184">
        <v>7.8E-2</v>
      </c>
      <c r="N784" s="184">
        <v>0.112</v>
      </c>
      <c r="O784" s="184">
        <v>0.19800000000000001</v>
      </c>
      <c r="P784" s="184">
        <v>0.246</v>
      </c>
      <c r="Q784" s="93"/>
      <c r="R784" s="225" t="s">
        <v>143</v>
      </c>
      <c r="S784" s="225">
        <v>133.26377029342888</v>
      </c>
      <c r="T784" s="225">
        <v>22.39060062377493</v>
      </c>
      <c r="U784" s="225">
        <v>44.059509677069492</v>
      </c>
      <c r="V784" s="225"/>
      <c r="W784" s="225" t="s">
        <v>143</v>
      </c>
      <c r="X784" s="225" t="s">
        <v>143</v>
      </c>
      <c r="Y784" s="225">
        <v>123.91740716118733</v>
      </c>
      <c r="Z784" s="225">
        <v>142.61013342567043</v>
      </c>
      <c r="AA784" s="225">
        <v>18.148021739383172</v>
      </c>
      <c r="AB784" s="225">
        <v>26.633179508166688</v>
      </c>
      <c r="AC784" s="225">
        <v>38.619552754064244</v>
      </c>
      <c r="AD784" s="225">
        <v>49.49946660007474</v>
      </c>
    </row>
    <row r="785" spans="1:30" x14ac:dyDescent="0.25">
      <c r="A785" s="93" t="s">
        <v>5951</v>
      </c>
      <c r="B785" s="184">
        <v>8.7116564417177911E-2</v>
      </c>
      <c r="C785" s="184">
        <v>0.5288343558282208</v>
      </c>
      <c r="D785" s="184">
        <v>0.24478527607361963</v>
      </c>
      <c r="E785" s="184">
        <v>0.1392638036809816</v>
      </c>
      <c r="F785" s="183">
        <v>1</v>
      </c>
      <c r="G785" s="187">
        <v>1630</v>
      </c>
      <c r="H785" s="93"/>
      <c r="I785" s="184">
        <v>7.3999999999999996E-2</v>
      </c>
      <c r="J785" s="184">
        <v>0.10199999999999999</v>
      </c>
      <c r="K785" s="184">
        <v>0.505</v>
      </c>
      <c r="L785" s="184">
        <v>0.55300000000000005</v>
      </c>
      <c r="M785" s="184">
        <v>0.22500000000000001</v>
      </c>
      <c r="N785" s="184">
        <v>0.26600000000000001</v>
      </c>
      <c r="O785" s="184">
        <v>0.123</v>
      </c>
      <c r="P785" s="184">
        <v>0.157</v>
      </c>
      <c r="Q785" s="93"/>
      <c r="R785" s="225">
        <v>6.0427483492747029</v>
      </c>
      <c r="S785" s="225">
        <v>38.898120383784871</v>
      </c>
      <c r="T785" s="225">
        <v>18.517807398049669</v>
      </c>
      <c r="U785" s="225">
        <v>10.168706405662578</v>
      </c>
      <c r="V785" s="225"/>
      <c r="W785" s="225">
        <v>5.0488398428271761</v>
      </c>
      <c r="X785" s="225">
        <v>7.0366568557222298</v>
      </c>
      <c r="Y785" s="225">
        <v>36.301364917467474</v>
      </c>
      <c r="Z785" s="225">
        <v>41.494875850102268</v>
      </c>
      <c r="AA785" s="225">
        <v>16.700789579445168</v>
      </c>
      <c r="AB785" s="225">
        <v>20.334825216654171</v>
      </c>
      <c r="AC785" s="225">
        <v>8.8458617375727506</v>
      </c>
      <c r="AD785" s="225">
        <v>11.491551073752404</v>
      </c>
    </row>
    <row r="786" spans="1:30" x14ac:dyDescent="0.25">
      <c r="A786" s="93" t="s">
        <v>5952</v>
      </c>
      <c r="B786" s="184">
        <v>0.31030980192991364</v>
      </c>
      <c r="C786" s="184">
        <v>0.57745048247841546</v>
      </c>
      <c r="D786" s="184">
        <v>4.418486541391569E-2</v>
      </c>
      <c r="E786" s="184">
        <v>6.80548501777552E-2</v>
      </c>
      <c r="F786" s="183">
        <v>1</v>
      </c>
      <c r="G786" s="187">
        <v>1969</v>
      </c>
      <c r="H786" s="93"/>
      <c r="I786" s="184">
        <v>0.28999999999999998</v>
      </c>
      <c r="J786" s="184">
        <v>0.33100000000000002</v>
      </c>
      <c r="K786" s="184">
        <v>0.55600000000000005</v>
      </c>
      <c r="L786" s="184">
        <v>0.59899999999999998</v>
      </c>
      <c r="M786" s="184">
        <v>3.5999999999999997E-2</v>
      </c>
      <c r="N786" s="184">
        <v>5.3999999999999999E-2</v>
      </c>
      <c r="O786" s="184">
        <v>5.8000000000000003E-2</v>
      </c>
      <c r="P786" s="184">
        <v>0.08</v>
      </c>
      <c r="Q786" s="93"/>
      <c r="R786" s="225">
        <v>50.355585510158804</v>
      </c>
      <c r="S786" s="225">
        <v>94.020519542034975</v>
      </c>
      <c r="T786" s="225">
        <v>7.0833672546755899</v>
      </c>
      <c r="U786" s="225">
        <v>11.079650174285781</v>
      </c>
      <c r="V786" s="225"/>
      <c r="W786" s="225">
        <v>46.362734397349001</v>
      </c>
      <c r="X786" s="225">
        <v>54.348436622968606</v>
      </c>
      <c r="Y786" s="225">
        <v>88.55541485247258</v>
      </c>
      <c r="Z786" s="225">
        <v>99.48562423159737</v>
      </c>
      <c r="AA786" s="225">
        <v>5.5949105574465232</v>
      </c>
      <c r="AB786" s="225">
        <v>8.5718239519046566</v>
      </c>
      <c r="AC786" s="225">
        <v>9.2036636236834912</v>
      </c>
      <c r="AD786" s="225">
        <v>12.955636724888071</v>
      </c>
    </row>
    <row r="787" spans="1:30" x14ac:dyDescent="0.25">
      <c r="A787" s="93" t="s">
        <v>5953</v>
      </c>
      <c r="B787" s="184" t="s">
        <v>143</v>
      </c>
      <c r="C787" s="184">
        <v>0.50502283105022827</v>
      </c>
      <c r="D787" s="184">
        <v>0.37031963470319634</v>
      </c>
      <c r="E787" s="184">
        <v>0.12465753424657534</v>
      </c>
      <c r="F787" s="183">
        <v>0.99999999999999989</v>
      </c>
      <c r="G787" s="187">
        <v>2190</v>
      </c>
      <c r="H787" s="93"/>
      <c r="I787" s="184" t="s">
        <v>143</v>
      </c>
      <c r="J787" s="184" t="s">
        <v>143</v>
      </c>
      <c r="K787" s="184">
        <v>0.48399999999999999</v>
      </c>
      <c r="L787" s="184">
        <v>0.52600000000000002</v>
      </c>
      <c r="M787" s="184">
        <v>0.35</v>
      </c>
      <c r="N787" s="184">
        <v>0.39100000000000001</v>
      </c>
      <c r="O787" s="184">
        <v>0.111</v>
      </c>
      <c r="P787" s="184">
        <v>0.13900000000000001</v>
      </c>
      <c r="Q787" s="93"/>
      <c r="R787" s="225" t="s">
        <v>143</v>
      </c>
      <c r="S787" s="225">
        <v>49.832193687563048</v>
      </c>
      <c r="T787" s="225">
        <v>37.061808558483328</v>
      </c>
      <c r="U787" s="225">
        <v>12.235357587656159</v>
      </c>
      <c r="V787" s="225"/>
      <c r="W787" s="225" t="s">
        <v>143</v>
      </c>
      <c r="X787" s="225" t="s">
        <v>143</v>
      </c>
      <c r="Y787" s="225">
        <v>46.895298052767217</v>
      </c>
      <c r="Z787" s="225">
        <v>52.76908932235888</v>
      </c>
      <c r="AA787" s="225">
        <v>34.511032966423912</v>
      </c>
      <c r="AB787" s="225">
        <v>39.612584150542745</v>
      </c>
      <c r="AC787" s="225">
        <v>10.783943231973019</v>
      </c>
      <c r="AD787" s="225">
        <v>13.686771943339298</v>
      </c>
    </row>
    <row r="788" spans="1:30" x14ac:dyDescent="0.25">
      <c r="A788" s="93" t="s">
        <v>5954</v>
      </c>
      <c r="B788" s="184" t="s">
        <v>143</v>
      </c>
      <c r="C788" s="184">
        <v>0.74380804953560375</v>
      </c>
      <c r="D788" s="184">
        <v>8.746130030959752E-2</v>
      </c>
      <c r="E788" s="184">
        <v>0.16873065015479877</v>
      </c>
      <c r="F788" s="183">
        <v>1</v>
      </c>
      <c r="G788" s="187">
        <v>1292</v>
      </c>
      <c r="H788" s="93"/>
      <c r="I788" s="184" t="s">
        <v>143</v>
      </c>
      <c r="J788" s="184" t="s">
        <v>143</v>
      </c>
      <c r="K788" s="184">
        <v>0.71899999999999997</v>
      </c>
      <c r="L788" s="184">
        <v>0.76700000000000002</v>
      </c>
      <c r="M788" s="184">
        <v>7.2999999999999995E-2</v>
      </c>
      <c r="N788" s="184">
        <v>0.104</v>
      </c>
      <c r="O788" s="184">
        <v>0.14899999999999999</v>
      </c>
      <c r="P788" s="184">
        <v>0.19</v>
      </c>
      <c r="Q788" s="93"/>
      <c r="R788" s="225" t="s">
        <v>143</v>
      </c>
      <c r="S788" s="225">
        <v>94.167880640879616</v>
      </c>
      <c r="T788" s="225">
        <v>12.774310268161894</v>
      </c>
      <c r="U788" s="225">
        <v>21.74215131650524</v>
      </c>
      <c r="V788" s="225"/>
      <c r="W788" s="225" t="s">
        <v>143</v>
      </c>
      <c r="X788" s="225" t="s">
        <v>143</v>
      </c>
      <c r="Y788" s="225">
        <v>88.21404044552078</v>
      </c>
      <c r="Z788" s="225">
        <v>100.12172083623845</v>
      </c>
      <c r="AA788" s="225">
        <v>10.418966459462409</v>
      </c>
      <c r="AB788" s="225">
        <v>15.12965407686138</v>
      </c>
      <c r="AC788" s="225">
        <v>18.855925290869642</v>
      </c>
      <c r="AD788" s="225">
        <v>24.628377342140837</v>
      </c>
    </row>
    <row r="789" spans="1:30" x14ac:dyDescent="0.25">
      <c r="A789" s="93" t="s">
        <v>5955</v>
      </c>
      <c r="B789" s="184">
        <v>7.2895957587806495E-2</v>
      </c>
      <c r="C789" s="184">
        <v>0.57322730284956924</v>
      </c>
      <c r="D789" s="184">
        <v>0.25049701789264411</v>
      </c>
      <c r="E789" s="184">
        <v>0.10337972166998012</v>
      </c>
      <c r="F789" s="183">
        <v>1</v>
      </c>
      <c r="G789" s="187">
        <v>1509</v>
      </c>
      <c r="H789" s="93"/>
      <c r="I789" s="184">
        <v>6.0999999999999999E-2</v>
      </c>
      <c r="J789" s="184">
        <v>8.6999999999999994E-2</v>
      </c>
      <c r="K789" s="184">
        <v>0.54800000000000004</v>
      </c>
      <c r="L789" s="184">
        <v>0.59799999999999998</v>
      </c>
      <c r="M789" s="184">
        <v>0.22900000000000001</v>
      </c>
      <c r="N789" s="184">
        <v>0.27300000000000002</v>
      </c>
      <c r="O789" s="184">
        <v>8.8999999999999996E-2</v>
      </c>
      <c r="P789" s="184">
        <v>0.12</v>
      </c>
      <c r="Q789" s="93"/>
      <c r="R789" s="225">
        <v>4.8389104665132567</v>
      </c>
      <c r="S789" s="225">
        <v>40.493085821068135</v>
      </c>
      <c r="T789" s="225">
        <v>17.687588686401718</v>
      </c>
      <c r="U789" s="225">
        <v>7.2096078693224204</v>
      </c>
      <c r="V789" s="225"/>
      <c r="W789" s="225">
        <v>3.9346213264175089</v>
      </c>
      <c r="X789" s="225">
        <v>5.7431996066090045</v>
      </c>
      <c r="Y789" s="225">
        <v>37.794545624531878</v>
      </c>
      <c r="Z789" s="225">
        <v>43.191626017604392</v>
      </c>
      <c r="AA789" s="225">
        <v>15.904475950853641</v>
      </c>
      <c r="AB789" s="225">
        <v>19.470701421949794</v>
      </c>
      <c r="AC789" s="225">
        <v>6.0782358955046583</v>
      </c>
      <c r="AD789" s="225">
        <v>8.3409798431401825</v>
      </c>
    </row>
    <row r="790" spans="1:30" x14ac:dyDescent="0.25">
      <c r="A790" s="93" t="s">
        <v>5956</v>
      </c>
      <c r="B790" s="184">
        <v>0.32169014084507042</v>
      </c>
      <c r="C790" s="184">
        <v>0.58535211267605636</v>
      </c>
      <c r="D790" s="184">
        <v>4.5633802816901409E-2</v>
      </c>
      <c r="E790" s="184">
        <v>4.7323943661971832E-2</v>
      </c>
      <c r="F790" s="183">
        <v>1</v>
      </c>
      <c r="G790" s="187">
        <v>1775</v>
      </c>
      <c r="H790" s="93"/>
      <c r="I790" s="184">
        <v>0.3</v>
      </c>
      <c r="J790" s="184">
        <v>0.34399999999999997</v>
      </c>
      <c r="K790" s="184">
        <v>0.56200000000000006</v>
      </c>
      <c r="L790" s="184">
        <v>0.60799999999999998</v>
      </c>
      <c r="M790" s="184">
        <v>3.6999999999999998E-2</v>
      </c>
      <c r="N790" s="184">
        <v>5.6000000000000001E-2</v>
      </c>
      <c r="O790" s="184">
        <v>3.7999999999999999E-2</v>
      </c>
      <c r="P790" s="184">
        <v>5.8000000000000003E-2</v>
      </c>
      <c r="Q790" s="93"/>
      <c r="R790" s="225">
        <v>50.661830980963884</v>
      </c>
      <c r="S790" s="225">
        <v>90.22623698045453</v>
      </c>
      <c r="T790" s="225">
        <v>6.5259123757156097</v>
      </c>
      <c r="U790" s="225">
        <v>7.1714897217496469</v>
      </c>
      <c r="V790" s="225"/>
      <c r="W790" s="225">
        <v>46.506372964343178</v>
      </c>
      <c r="X790" s="225">
        <v>54.817288997584591</v>
      </c>
      <c r="Y790" s="225">
        <v>84.739916887348869</v>
      </c>
      <c r="Z790" s="225">
        <v>95.712557073560191</v>
      </c>
      <c r="AA790" s="225">
        <v>5.1047136805597653</v>
      </c>
      <c r="AB790" s="225">
        <v>7.9471110708714541</v>
      </c>
      <c r="AC790" s="225">
        <v>5.6378413119589208</v>
      </c>
      <c r="AD790" s="225">
        <v>8.7051381315403731</v>
      </c>
    </row>
    <row r="791" spans="1:30" x14ac:dyDescent="0.25">
      <c r="A791" s="93" t="s">
        <v>5957</v>
      </c>
      <c r="B791" s="184" t="s">
        <v>143</v>
      </c>
      <c r="C791" s="184">
        <v>0.54942837928715538</v>
      </c>
      <c r="D791" s="184">
        <v>0.32145258910558172</v>
      </c>
      <c r="E791" s="184">
        <v>0.12911903160726296</v>
      </c>
      <c r="F791" s="183">
        <v>1</v>
      </c>
      <c r="G791" s="187">
        <v>1487</v>
      </c>
      <c r="H791" s="93"/>
      <c r="I791" s="184" t="s">
        <v>143</v>
      </c>
      <c r="J791" s="184" t="s">
        <v>143</v>
      </c>
      <c r="K791" s="184">
        <v>0.52400000000000002</v>
      </c>
      <c r="L791" s="184">
        <v>0.57499999999999996</v>
      </c>
      <c r="M791" s="184">
        <v>0.29799999999999999</v>
      </c>
      <c r="N791" s="184">
        <v>0.34599999999999997</v>
      </c>
      <c r="O791" s="184">
        <v>0.113</v>
      </c>
      <c r="P791" s="184">
        <v>0.14699999999999999</v>
      </c>
      <c r="Q791" s="93"/>
      <c r="R791" s="225" t="s">
        <v>143</v>
      </c>
      <c r="S791" s="225">
        <v>38.000305805392003</v>
      </c>
      <c r="T791" s="225">
        <v>22.500612676660335</v>
      </c>
      <c r="U791" s="225">
        <v>9.0233183726247095</v>
      </c>
      <c r="V791" s="225"/>
      <c r="W791" s="225" t="s">
        <v>143</v>
      </c>
      <c r="X791" s="225" t="s">
        <v>143</v>
      </c>
      <c r="Y791" s="225">
        <v>35.394559475902412</v>
      </c>
      <c r="Z791" s="225">
        <v>40.606052134881594</v>
      </c>
      <c r="AA791" s="225">
        <v>20.483470701209722</v>
      </c>
      <c r="AB791" s="225">
        <v>24.517754652110948</v>
      </c>
      <c r="AC791" s="225">
        <v>7.7469626262271589</v>
      </c>
      <c r="AD791" s="225">
        <v>10.29967411902226</v>
      </c>
    </row>
    <row r="792" spans="1:30" x14ac:dyDescent="0.25">
      <c r="A792" s="93" t="s">
        <v>5958</v>
      </c>
      <c r="B792" s="184" t="s">
        <v>143</v>
      </c>
      <c r="C792" s="184">
        <v>0.85892981236970123</v>
      </c>
      <c r="D792" s="184">
        <v>6.3933287004864489E-2</v>
      </c>
      <c r="E792" s="184">
        <v>7.7136900625434324E-2</v>
      </c>
      <c r="F792" s="183">
        <v>1</v>
      </c>
      <c r="G792" s="187">
        <v>1439</v>
      </c>
      <c r="H792" s="93"/>
      <c r="I792" s="184" t="s">
        <v>143</v>
      </c>
      <c r="J792" s="184" t="s">
        <v>143</v>
      </c>
      <c r="K792" s="184">
        <v>0.84</v>
      </c>
      <c r="L792" s="184">
        <v>0.876</v>
      </c>
      <c r="M792" s="184">
        <v>5.1999999999999998E-2</v>
      </c>
      <c r="N792" s="184">
        <v>7.8E-2</v>
      </c>
      <c r="O792" s="184">
        <v>6.4000000000000001E-2</v>
      </c>
      <c r="P792" s="184">
        <v>9.1999999999999998E-2</v>
      </c>
      <c r="Q792" s="93"/>
      <c r="R792" s="225" t="s">
        <v>143</v>
      </c>
      <c r="S792" s="225">
        <v>125.07660594084074</v>
      </c>
      <c r="T792" s="225">
        <v>10.97106410376421</v>
      </c>
      <c r="U792" s="225">
        <v>11.682166850840588</v>
      </c>
      <c r="V792" s="225"/>
      <c r="W792" s="225" t="s">
        <v>143</v>
      </c>
      <c r="X792" s="225" t="s">
        <v>143</v>
      </c>
      <c r="Y792" s="225">
        <v>118.10355362146258</v>
      </c>
      <c r="Z792" s="225">
        <v>132.04965826021891</v>
      </c>
      <c r="AA792" s="225">
        <v>8.7291916006487895</v>
      </c>
      <c r="AB792" s="225">
        <v>13.21293660687963</v>
      </c>
      <c r="AC792" s="225">
        <v>9.5088753242993214</v>
      </c>
      <c r="AD792" s="225">
        <v>13.855458377381854</v>
      </c>
    </row>
    <row r="793" spans="1:30" x14ac:dyDescent="0.25">
      <c r="A793" s="93" t="s">
        <v>5959</v>
      </c>
      <c r="B793" s="184">
        <v>4.005722460658083E-2</v>
      </c>
      <c r="C793" s="184">
        <v>0.58583690987124459</v>
      </c>
      <c r="D793" s="184">
        <v>0.24892703862660945</v>
      </c>
      <c r="E793" s="184">
        <v>0.12517882689556509</v>
      </c>
      <c r="F793" s="183">
        <v>1</v>
      </c>
      <c r="G793" s="187">
        <v>1398</v>
      </c>
      <c r="H793" s="93"/>
      <c r="I793" s="184">
        <v>3.1E-2</v>
      </c>
      <c r="J793" s="184">
        <v>5.1999999999999998E-2</v>
      </c>
      <c r="K793" s="184">
        <v>0.56000000000000005</v>
      </c>
      <c r="L793" s="184">
        <v>0.61099999999999999</v>
      </c>
      <c r="M793" s="184">
        <v>0.22700000000000001</v>
      </c>
      <c r="N793" s="184">
        <v>0.27200000000000002</v>
      </c>
      <c r="O793" s="184">
        <v>0.109</v>
      </c>
      <c r="P793" s="184">
        <v>0.14399999999999999</v>
      </c>
      <c r="Q793" s="93"/>
      <c r="R793" s="225">
        <v>3.0589128237570224</v>
      </c>
      <c r="S793" s="225">
        <v>43.275056990270798</v>
      </c>
      <c r="T793" s="225">
        <v>18.053679427510378</v>
      </c>
      <c r="U793" s="225">
        <v>9.2167853321737461</v>
      </c>
      <c r="V793" s="225"/>
      <c r="W793" s="225">
        <v>2.2577345603814627</v>
      </c>
      <c r="X793" s="225">
        <v>3.8600910871325822</v>
      </c>
      <c r="Y793" s="225">
        <v>40.311237368260521</v>
      </c>
      <c r="Z793" s="225">
        <v>46.238876612281075</v>
      </c>
      <c r="AA793" s="225">
        <v>16.156832978121024</v>
      </c>
      <c r="AB793" s="225">
        <v>19.950525876899732</v>
      </c>
      <c r="AC793" s="225">
        <v>7.8512073070953701</v>
      </c>
      <c r="AD793" s="225">
        <v>10.582363357252122</v>
      </c>
    </row>
    <row r="794" spans="1:30" x14ac:dyDescent="0.25">
      <c r="A794" s="93" t="s">
        <v>5960</v>
      </c>
      <c r="B794" s="184">
        <v>0.26506024096385544</v>
      </c>
      <c r="C794" s="184">
        <v>0.60413080895008608</v>
      </c>
      <c r="D794" s="184">
        <v>4.2455536431440045E-2</v>
      </c>
      <c r="E794" s="184">
        <v>8.8353413654618476E-2</v>
      </c>
      <c r="F794" s="183">
        <v>1</v>
      </c>
      <c r="G794" s="187">
        <v>1743</v>
      </c>
      <c r="H794" s="93"/>
      <c r="I794" s="184">
        <v>0.245</v>
      </c>
      <c r="J794" s="184">
        <v>0.28599999999999998</v>
      </c>
      <c r="K794" s="184">
        <v>0.58099999999999996</v>
      </c>
      <c r="L794" s="184">
        <v>0.627</v>
      </c>
      <c r="M794" s="184">
        <v>3.4000000000000002E-2</v>
      </c>
      <c r="N794" s="184">
        <v>5.2999999999999999E-2</v>
      </c>
      <c r="O794" s="184">
        <v>7.5999999999999998E-2</v>
      </c>
      <c r="P794" s="184">
        <v>0.10299999999999999</v>
      </c>
      <c r="Q794" s="93"/>
      <c r="R794" s="225">
        <v>47.838493104671997</v>
      </c>
      <c r="S794" s="225">
        <v>100.7420873210333</v>
      </c>
      <c r="T794" s="225">
        <v>6.249692960582844</v>
      </c>
      <c r="U794" s="225">
        <v>15.256149118809663</v>
      </c>
      <c r="V794" s="225"/>
      <c r="W794" s="225">
        <v>43.47622278132296</v>
      </c>
      <c r="X794" s="225">
        <v>52.200763428021034</v>
      </c>
      <c r="Y794" s="225">
        <v>94.657195932920629</v>
      </c>
      <c r="Z794" s="225">
        <v>106.82697870914596</v>
      </c>
      <c r="AA794" s="225">
        <v>4.8257293434812594</v>
      </c>
      <c r="AB794" s="225">
        <v>7.6736565776844285</v>
      </c>
      <c r="AC794" s="225">
        <v>12.846573079513313</v>
      </c>
      <c r="AD794" s="225">
        <v>17.665725158106014</v>
      </c>
    </row>
    <row r="795" spans="1:30" x14ac:dyDescent="0.25">
      <c r="A795" s="93" t="s">
        <v>5961</v>
      </c>
      <c r="B795" s="184" t="s">
        <v>143</v>
      </c>
      <c r="C795" s="184">
        <v>0.48782051282051281</v>
      </c>
      <c r="D795" s="184">
        <v>0.35192307692307695</v>
      </c>
      <c r="E795" s="184">
        <v>0.16025641025641027</v>
      </c>
      <c r="F795" s="183">
        <v>1</v>
      </c>
      <c r="G795" s="187">
        <v>1560</v>
      </c>
      <c r="H795" s="93"/>
      <c r="I795" s="184" t="s">
        <v>143</v>
      </c>
      <c r="J795" s="184" t="s">
        <v>143</v>
      </c>
      <c r="K795" s="184">
        <v>0.46300000000000002</v>
      </c>
      <c r="L795" s="184">
        <v>0.51300000000000001</v>
      </c>
      <c r="M795" s="184">
        <v>0.32900000000000001</v>
      </c>
      <c r="N795" s="184">
        <v>0.376</v>
      </c>
      <c r="O795" s="184">
        <v>0.14299999999999999</v>
      </c>
      <c r="P795" s="184">
        <v>0.17899999999999999</v>
      </c>
      <c r="Q795" s="93"/>
      <c r="R795" s="225" t="s">
        <v>143</v>
      </c>
      <c r="S795" s="225">
        <v>40.683054361819629</v>
      </c>
      <c r="T795" s="225">
        <v>28.703321455238108</v>
      </c>
      <c r="U795" s="225">
        <v>13.38151813539573</v>
      </c>
      <c r="V795" s="225"/>
      <c r="W795" s="225" t="s">
        <v>143</v>
      </c>
      <c r="X795" s="225" t="s">
        <v>143</v>
      </c>
      <c r="Y795" s="225">
        <v>37.792525607637053</v>
      </c>
      <c r="Z795" s="225">
        <v>43.573583116002204</v>
      </c>
      <c r="AA795" s="225">
        <v>26.302266756316211</v>
      </c>
      <c r="AB795" s="225">
        <v>31.104376154160004</v>
      </c>
      <c r="AC795" s="225">
        <v>11.722727961734693</v>
      </c>
      <c r="AD795" s="225">
        <v>15.040308309056767</v>
      </c>
    </row>
    <row r="796" spans="1:30" x14ac:dyDescent="0.25">
      <c r="A796" s="93" t="s">
        <v>5962</v>
      </c>
      <c r="B796" s="184" t="s">
        <v>143</v>
      </c>
      <c r="C796" s="184">
        <v>0.73765432098765427</v>
      </c>
      <c r="D796" s="184">
        <v>0.10246913580246914</v>
      </c>
      <c r="E796" s="184">
        <v>0.15987654320987654</v>
      </c>
      <c r="F796" s="183">
        <v>1</v>
      </c>
      <c r="G796" s="187">
        <v>1620</v>
      </c>
      <c r="H796" s="93"/>
      <c r="I796" s="184" t="s">
        <v>143</v>
      </c>
      <c r="J796" s="184" t="s">
        <v>143</v>
      </c>
      <c r="K796" s="184">
        <v>0.71599999999999997</v>
      </c>
      <c r="L796" s="184">
        <v>0.75800000000000001</v>
      </c>
      <c r="M796" s="184">
        <v>8.8999999999999996E-2</v>
      </c>
      <c r="N796" s="184">
        <v>0.11799999999999999</v>
      </c>
      <c r="O796" s="184">
        <v>0.14299999999999999</v>
      </c>
      <c r="P796" s="184">
        <v>0.17899999999999999</v>
      </c>
      <c r="Q796" s="93"/>
      <c r="R796" s="225" t="s">
        <v>143</v>
      </c>
      <c r="S796" s="225">
        <v>145.94392671913388</v>
      </c>
      <c r="T796" s="225">
        <v>20.812147402398143</v>
      </c>
      <c r="U796" s="225">
        <v>30.941662163418616</v>
      </c>
      <c r="V796" s="225"/>
      <c r="W796" s="225" t="s">
        <v>143</v>
      </c>
      <c r="X796" s="225" t="s">
        <v>143</v>
      </c>
      <c r="Y796" s="225">
        <v>137.66911452502941</v>
      </c>
      <c r="Z796" s="225">
        <v>154.21873891323835</v>
      </c>
      <c r="AA796" s="225">
        <v>17.646089009498137</v>
      </c>
      <c r="AB796" s="225">
        <v>23.978205795298148</v>
      </c>
      <c r="AC796" s="225">
        <v>27.173324341296983</v>
      </c>
      <c r="AD796" s="225">
        <v>34.70999998554025</v>
      </c>
    </row>
    <row r="797" spans="1:30" x14ac:dyDescent="0.25">
      <c r="A797" s="93" t="s">
        <v>5963</v>
      </c>
      <c r="B797" s="184">
        <v>5.9765208110992528E-2</v>
      </c>
      <c r="C797" s="184">
        <v>0.54429028815368197</v>
      </c>
      <c r="D797" s="184">
        <v>0.29242262540021347</v>
      </c>
      <c r="E797" s="184">
        <v>0.10352187833511206</v>
      </c>
      <c r="F797" s="183">
        <v>1</v>
      </c>
      <c r="G797" s="187">
        <v>937</v>
      </c>
      <c r="H797" s="93"/>
      <c r="I797" s="184">
        <v>4.5999999999999999E-2</v>
      </c>
      <c r="J797" s="184">
        <v>7.6999999999999999E-2</v>
      </c>
      <c r="K797" s="184">
        <v>0.51200000000000001</v>
      </c>
      <c r="L797" s="184">
        <v>0.57599999999999996</v>
      </c>
      <c r="M797" s="184">
        <v>0.26400000000000001</v>
      </c>
      <c r="N797" s="184">
        <v>0.32200000000000001</v>
      </c>
      <c r="O797" s="184">
        <v>8.5999999999999993E-2</v>
      </c>
      <c r="P797" s="184">
        <v>0.125</v>
      </c>
      <c r="Q797" s="93"/>
      <c r="R797" s="225">
        <v>4.3964882619439791</v>
      </c>
      <c r="S797" s="225">
        <v>38.766687748140207</v>
      </c>
      <c r="T797" s="225">
        <v>20.562986425591848</v>
      </c>
      <c r="U797" s="225">
        <v>7.1705242575376182</v>
      </c>
      <c r="V797" s="225"/>
      <c r="W797" s="225">
        <v>3.2449775672622461</v>
      </c>
      <c r="X797" s="225">
        <v>5.5479989566257117</v>
      </c>
      <c r="Y797" s="225">
        <v>35.402116886322105</v>
      </c>
      <c r="Z797" s="225">
        <v>42.131258609958309</v>
      </c>
      <c r="AA797" s="225">
        <v>18.12816576230033</v>
      </c>
      <c r="AB797" s="225">
        <v>22.997807088883366</v>
      </c>
      <c r="AC797" s="225">
        <v>5.7435336533874892</v>
      </c>
      <c r="AD797" s="225">
        <v>8.5975148616877473</v>
      </c>
    </row>
    <row r="798" spans="1:30" x14ac:dyDescent="0.25">
      <c r="A798" s="93" t="s">
        <v>5964</v>
      </c>
      <c r="B798" s="184">
        <v>0.27506426735218509</v>
      </c>
      <c r="C798" s="184">
        <v>0.62210796915167099</v>
      </c>
      <c r="D798" s="184">
        <v>5.0556983718937444E-2</v>
      </c>
      <c r="E798" s="184">
        <v>5.2270779777206511E-2</v>
      </c>
      <c r="F798" s="183">
        <v>1</v>
      </c>
      <c r="G798" s="187">
        <v>1167</v>
      </c>
      <c r="H798" s="93"/>
      <c r="I798" s="184">
        <v>0.25</v>
      </c>
      <c r="J798" s="184">
        <v>0.30099999999999999</v>
      </c>
      <c r="K798" s="184">
        <v>0.59399999999999997</v>
      </c>
      <c r="L798" s="184">
        <v>0.64900000000000002</v>
      </c>
      <c r="M798" s="184">
        <v>3.9E-2</v>
      </c>
      <c r="N798" s="184">
        <v>6.5000000000000002E-2</v>
      </c>
      <c r="O798" s="184">
        <v>4.1000000000000002E-2</v>
      </c>
      <c r="P798" s="184">
        <v>6.7000000000000004E-2</v>
      </c>
      <c r="Q798" s="93"/>
      <c r="R798" s="225">
        <v>45.68857243013499</v>
      </c>
      <c r="S798" s="225">
        <v>93.066819401315669</v>
      </c>
      <c r="T798" s="225">
        <v>8.1671540362737858</v>
      </c>
      <c r="U798" s="225">
        <v>7.7194534363864804</v>
      </c>
      <c r="V798" s="225"/>
      <c r="W798" s="225">
        <v>40.690401047465137</v>
      </c>
      <c r="X798" s="225">
        <v>50.686743812804842</v>
      </c>
      <c r="Y798" s="225">
        <v>86.296913488387261</v>
      </c>
      <c r="Z798" s="225">
        <v>99.836725314244077</v>
      </c>
      <c r="AA798" s="225">
        <v>6.0831391722753425</v>
      </c>
      <c r="AB798" s="225">
        <v>10.25116890027223</v>
      </c>
      <c r="AC798" s="225">
        <v>5.7822389601333741</v>
      </c>
      <c r="AD798" s="225">
        <v>9.6566679126395876</v>
      </c>
    </row>
    <row r="799" spans="1:30" x14ac:dyDescent="0.25">
      <c r="A799" s="93" t="s">
        <v>5965</v>
      </c>
      <c r="B799" s="184" t="s">
        <v>143</v>
      </c>
      <c r="C799" s="184">
        <v>0.49714285714285716</v>
      </c>
      <c r="D799" s="184">
        <v>0.38380952380952382</v>
      </c>
      <c r="E799" s="184">
        <v>0.11904761904761904</v>
      </c>
      <c r="F799" s="183">
        <v>1</v>
      </c>
      <c r="G799" s="187">
        <v>1050</v>
      </c>
      <c r="H799" s="93"/>
      <c r="I799" s="184" t="s">
        <v>143</v>
      </c>
      <c r="J799" s="184" t="s">
        <v>143</v>
      </c>
      <c r="K799" s="184">
        <v>0.46700000000000003</v>
      </c>
      <c r="L799" s="184">
        <v>0.52700000000000002</v>
      </c>
      <c r="M799" s="184">
        <v>0.35499999999999998</v>
      </c>
      <c r="N799" s="184">
        <v>0.41399999999999998</v>
      </c>
      <c r="O799" s="184">
        <v>0.10100000000000001</v>
      </c>
      <c r="P799" s="184">
        <v>0.14000000000000001</v>
      </c>
      <c r="Q799" s="93"/>
      <c r="R799" s="225" t="s">
        <v>143</v>
      </c>
      <c r="S799" s="225">
        <v>39.939185377183279</v>
      </c>
      <c r="T799" s="225">
        <v>31.117296294536992</v>
      </c>
      <c r="U799" s="225">
        <v>9.3802877757099665</v>
      </c>
      <c r="V799" s="225"/>
      <c r="W799" s="225" t="s">
        <v>143</v>
      </c>
      <c r="X799" s="225" t="s">
        <v>143</v>
      </c>
      <c r="Y799" s="225">
        <v>36.512927694558542</v>
      </c>
      <c r="Z799" s="225">
        <v>43.365443059808015</v>
      </c>
      <c r="AA799" s="225">
        <v>28.079172938187057</v>
      </c>
      <c r="AB799" s="225">
        <v>34.155419650886927</v>
      </c>
      <c r="AC799" s="225">
        <v>7.7358508242941406</v>
      </c>
      <c r="AD799" s="225">
        <v>11.024724727125793</v>
      </c>
    </row>
    <row r="800" spans="1:30" x14ac:dyDescent="0.25">
      <c r="A800" s="93" t="s">
        <v>5966</v>
      </c>
      <c r="B800" s="184" t="s">
        <v>143</v>
      </c>
      <c r="C800" s="184">
        <v>0.80791505791505791</v>
      </c>
      <c r="D800" s="184">
        <v>9.8455598455598453E-2</v>
      </c>
      <c r="E800" s="184">
        <v>9.3629343629343623E-2</v>
      </c>
      <c r="F800" s="183">
        <v>1</v>
      </c>
      <c r="G800" s="187">
        <v>1036</v>
      </c>
      <c r="H800" s="93"/>
      <c r="I800" s="184" t="s">
        <v>143</v>
      </c>
      <c r="J800" s="184" t="s">
        <v>143</v>
      </c>
      <c r="K800" s="184">
        <v>0.78300000000000003</v>
      </c>
      <c r="L800" s="184">
        <v>0.83099999999999996</v>
      </c>
      <c r="M800" s="184">
        <v>8.2000000000000003E-2</v>
      </c>
      <c r="N800" s="184">
        <v>0.11799999999999999</v>
      </c>
      <c r="O800" s="184">
        <v>7.6999999999999999E-2</v>
      </c>
      <c r="P800" s="184">
        <v>0.113</v>
      </c>
      <c r="Q800" s="93"/>
      <c r="R800" s="225" t="s">
        <v>143</v>
      </c>
      <c r="S800" s="225">
        <v>140.43082090846625</v>
      </c>
      <c r="T800" s="225">
        <v>19.638549900636715</v>
      </c>
      <c r="U800" s="225">
        <v>16.701122573404675</v>
      </c>
      <c r="V800" s="225"/>
      <c r="W800" s="225" t="s">
        <v>143</v>
      </c>
      <c r="X800" s="225" t="s">
        <v>143</v>
      </c>
      <c r="Y800" s="225">
        <v>130.91698236321622</v>
      </c>
      <c r="Z800" s="225">
        <v>149.94465945371627</v>
      </c>
      <c r="AA800" s="225">
        <v>15.827317762015625</v>
      </c>
      <c r="AB800" s="225">
        <v>23.449782039257805</v>
      </c>
      <c r="AC800" s="225">
        <v>13.377468104771415</v>
      </c>
      <c r="AD800" s="225">
        <v>20.024777042037933</v>
      </c>
    </row>
    <row r="801" spans="1:30" x14ac:dyDescent="0.25">
      <c r="A801" s="93" t="s">
        <v>5967</v>
      </c>
      <c r="B801" s="184">
        <v>3.2679738562091505E-2</v>
      </c>
      <c r="C801" s="184">
        <v>0.44117647058823528</v>
      </c>
      <c r="D801" s="184">
        <v>0.37581699346405228</v>
      </c>
      <c r="E801" s="184">
        <v>0.15032679738562091</v>
      </c>
      <c r="F801" s="183">
        <v>1</v>
      </c>
      <c r="G801" s="187">
        <v>612</v>
      </c>
      <c r="H801" s="93"/>
      <c r="I801" s="184">
        <v>2.1000000000000001E-2</v>
      </c>
      <c r="J801" s="184">
        <v>0.05</v>
      </c>
      <c r="K801" s="184">
        <v>0.40200000000000002</v>
      </c>
      <c r="L801" s="184">
        <v>0.48099999999999998</v>
      </c>
      <c r="M801" s="184">
        <v>0.33800000000000002</v>
      </c>
      <c r="N801" s="184">
        <v>0.41499999999999998</v>
      </c>
      <c r="O801" s="184">
        <v>0.124</v>
      </c>
      <c r="P801" s="184">
        <v>0.18099999999999999</v>
      </c>
      <c r="Q801" s="93"/>
      <c r="R801" s="225">
        <v>2.192116709253507</v>
      </c>
      <c r="S801" s="225">
        <v>27.628870362235354</v>
      </c>
      <c r="T801" s="225">
        <v>22.88026644664701</v>
      </c>
      <c r="U801" s="225">
        <v>8.8380469420699068</v>
      </c>
      <c r="V801" s="225"/>
      <c r="W801" s="225">
        <v>1.2313792018587262</v>
      </c>
      <c r="X801" s="225">
        <v>3.1528542166482878</v>
      </c>
      <c r="Y801" s="225">
        <v>24.333248934442778</v>
      </c>
      <c r="Z801" s="225">
        <v>30.924491790027929</v>
      </c>
      <c r="AA801" s="225">
        <v>19.923253466128688</v>
      </c>
      <c r="AB801" s="225">
        <v>25.837279427165331</v>
      </c>
      <c r="AC801" s="225">
        <v>7.032043966125971</v>
      </c>
      <c r="AD801" s="225">
        <v>10.644049918013842</v>
      </c>
    </row>
    <row r="802" spans="1:30" x14ac:dyDescent="0.25">
      <c r="A802" s="93" t="s">
        <v>5968</v>
      </c>
      <c r="B802" s="184">
        <v>0.24938574938574939</v>
      </c>
      <c r="C802" s="184">
        <v>0.62407862407862413</v>
      </c>
      <c r="D802" s="184">
        <v>5.1597051597051594E-2</v>
      </c>
      <c r="E802" s="184">
        <v>7.4938574938574934E-2</v>
      </c>
      <c r="F802" s="183">
        <v>1.0000000000000002</v>
      </c>
      <c r="G802" s="187">
        <v>814</v>
      </c>
      <c r="H802" s="93"/>
      <c r="I802" s="184">
        <v>0.221</v>
      </c>
      <c r="J802" s="184">
        <v>0.28000000000000003</v>
      </c>
      <c r="K802" s="184">
        <v>0.59</v>
      </c>
      <c r="L802" s="184">
        <v>0.65700000000000003</v>
      </c>
      <c r="M802" s="184">
        <v>3.7999999999999999E-2</v>
      </c>
      <c r="N802" s="184">
        <v>6.9000000000000006E-2</v>
      </c>
      <c r="O802" s="184">
        <v>5.8999999999999997E-2</v>
      </c>
      <c r="P802" s="184">
        <v>9.5000000000000001E-2</v>
      </c>
      <c r="Q802" s="93"/>
      <c r="R802" s="225">
        <v>38.235648521676602</v>
      </c>
      <c r="S802" s="225">
        <v>77.964289554958526</v>
      </c>
      <c r="T802" s="225">
        <v>7.9411180939601955</v>
      </c>
      <c r="U802" s="225">
        <v>9.5678831627297232</v>
      </c>
      <c r="V802" s="225"/>
      <c r="W802" s="225">
        <v>32.975760322888348</v>
      </c>
      <c r="X802" s="225">
        <v>43.495536720464855</v>
      </c>
      <c r="Y802" s="225">
        <v>71.184441810776192</v>
      </c>
      <c r="Z802" s="225">
        <v>84.74413729914086</v>
      </c>
      <c r="AA802" s="225">
        <v>5.5394494902486207</v>
      </c>
      <c r="AB802" s="225">
        <v>10.34278669767177</v>
      </c>
      <c r="AC802" s="225">
        <v>7.1668010236016535</v>
      </c>
      <c r="AD802" s="225">
        <v>11.968965301857793</v>
      </c>
    </row>
    <row r="803" spans="1:30" x14ac:dyDescent="0.25">
      <c r="A803" s="93" t="s">
        <v>5969</v>
      </c>
      <c r="B803" s="184" t="s">
        <v>143</v>
      </c>
      <c r="C803" s="184">
        <v>0.38256880733944953</v>
      </c>
      <c r="D803" s="184">
        <v>0.46972477064220186</v>
      </c>
      <c r="E803" s="184">
        <v>0.14770642201834863</v>
      </c>
      <c r="F803" s="183">
        <v>1</v>
      </c>
      <c r="G803" s="187">
        <v>1090</v>
      </c>
      <c r="H803" s="93"/>
      <c r="I803" s="184" t="s">
        <v>143</v>
      </c>
      <c r="J803" s="184" t="s">
        <v>143</v>
      </c>
      <c r="K803" s="184">
        <v>0.35399999999999998</v>
      </c>
      <c r="L803" s="184">
        <v>0.41199999999999998</v>
      </c>
      <c r="M803" s="184">
        <v>0.44</v>
      </c>
      <c r="N803" s="184">
        <v>0.499</v>
      </c>
      <c r="O803" s="184">
        <v>0.128</v>
      </c>
      <c r="P803" s="184">
        <v>0.17</v>
      </c>
      <c r="Q803" s="93"/>
      <c r="R803" s="225" t="s">
        <v>143</v>
      </c>
      <c r="S803" s="225">
        <v>45.171010619416194</v>
      </c>
      <c r="T803" s="225">
        <v>56.219441479469097</v>
      </c>
      <c r="U803" s="225">
        <v>16.849844901563269</v>
      </c>
      <c r="V803" s="225"/>
      <c r="W803" s="225" t="s">
        <v>143</v>
      </c>
      <c r="X803" s="225" t="s">
        <v>143</v>
      </c>
      <c r="Y803" s="225">
        <v>40.835424161701361</v>
      </c>
      <c r="Z803" s="225">
        <v>49.506597077131026</v>
      </c>
      <c r="AA803" s="225">
        <v>51.349680812149117</v>
      </c>
      <c r="AB803" s="225">
        <v>61.089202146789077</v>
      </c>
      <c r="AC803" s="225">
        <v>14.247055431917644</v>
      </c>
      <c r="AD803" s="225">
        <v>19.452634371208894</v>
      </c>
    </row>
    <row r="804" spans="1:30" x14ac:dyDescent="0.25">
      <c r="A804" s="93" t="s">
        <v>5970</v>
      </c>
      <c r="B804" s="184" t="s">
        <v>143</v>
      </c>
      <c r="C804" s="184">
        <v>0.7811965811965812</v>
      </c>
      <c r="D804" s="184">
        <v>0.12136752136752137</v>
      </c>
      <c r="E804" s="184">
        <v>9.7435897435897437E-2</v>
      </c>
      <c r="F804" s="183">
        <v>1</v>
      </c>
      <c r="G804" s="187">
        <v>585</v>
      </c>
      <c r="H804" s="93"/>
      <c r="I804" s="184" t="s">
        <v>143</v>
      </c>
      <c r="J804" s="184" t="s">
        <v>143</v>
      </c>
      <c r="K804" s="184">
        <v>0.746</v>
      </c>
      <c r="L804" s="184">
        <v>0.81299999999999994</v>
      </c>
      <c r="M804" s="184">
        <v>9.7000000000000003E-2</v>
      </c>
      <c r="N804" s="184">
        <v>0.15</v>
      </c>
      <c r="O804" s="184">
        <v>7.5999999999999998E-2</v>
      </c>
      <c r="P804" s="184">
        <v>0.124</v>
      </c>
      <c r="Q804" s="93"/>
      <c r="R804" s="225" t="s">
        <v>143</v>
      </c>
      <c r="S804" s="225">
        <v>107.27599750160709</v>
      </c>
      <c r="T804" s="225">
        <v>17.712614144679488</v>
      </c>
      <c r="U804" s="225">
        <v>13.472134847821128</v>
      </c>
      <c r="V804" s="225"/>
      <c r="W804" s="225" t="s">
        <v>143</v>
      </c>
      <c r="X804" s="225" t="s">
        <v>143</v>
      </c>
      <c r="Y804" s="225">
        <v>97.440404872528589</v>
      </c>
      <c r="Z804" s="225">
        <v>117.1115901306856</v>
      </c>
      <c r="AA804" s="225">
        <v>13.592497049907646</v>
      </c>
      <c r="AB804" s="225">
        <v>21.832731239451331</v>
      </c>
      <c r="AC804" s="225">
        <v>9.9746562569833319</v>
      </c>
      <c r="AD804" s="225">
        <v>16.969613438658925</v>
      </c>
    </row>
    <row r="805" spans="1:30" x14ac:dyDescent="0.25">
      <c r="A805" s="93" t="s">
        <v>5971</v>
      </c>
      <c r="B805" s="184">
        <v>6.4197530864197536E-2</v>
      </c>
      <c r="C805" s="184">
        <v>0.58683127572016458</v>
      </c>
      <c r="D805" s="184">
        <v>0.24362139917695474</v>
      </c>
      <c r="E805" s="184">
        <v>0.10534979423868313</v>
      </c>
      <c r="F805" s="183">
        <v>1</v>
      </c>
      <c r="G805" s="187">
        <v>1215</v>
      </c>
      <c r="H805" s="93"/>
      <c r="I805" s="184">
        <v>5.1999999999999998E-2</v>
      </c>
      <c r="J805" s="184">
        <v>7.9000000000000001E-2</v>
      </c>
      <c r="K805" s="184">
        <v>0.55900000000000005</v>
      </c>
      <c r="L805" s="184">
        <v>0.61399999999999999</v>
      </c>
      <c r="M805" s="184">
        <v>0.22</v>
      </c>
      <c r="N805" s="184">
        <v>0.26900000000000002</v>
      </c>
      <c r="O805" s="184">
        <v>8.8999999999999996E-2</v>
      </c>
      <c r="P805" s="184">
        <v>0.124</v>
      </c>
      <c r="Q805" s="93"/>
      <c r="R805" s="225">
        <v>5.515971466125432</v>
      </c>
      <c r="S805" s="225">
        <v>49.119918884928687</v>
      </c>
      <c r="T805" s="225">
        <v>20.234240489294461</v>
      </c>
      <c r="U805" s="225">
        <v>8.8061766113061886</v>
      </c>
      <c r="V805" s="225"/>
      <c r="W805" s="225">
        <v>4.2918323349556502</v>
      </c>
      <c r="X805" s="225">
        <v>6.7401105972952138</v>
      </c>
      <c r="Y805" s="225">
        <v>45.514390263877765</v>
      </c>
      <c r="Z805" s="225">
        <v>52.725447505979609</v>
      </c>
      <c r="AA805" s="225">
        <v>17.929101464212497</v>
      </c>
      <c r="AB805" s="225">
        <v>22.539379514376424</v>
      </c>
      <c r="AC805" s="225">
        <v>7.2805843477518497</v>
      </c>
      <c r="AD805" s="225">
        <v>10.331768874860527</v>
      </c>
    </row>
    <row r="806" spans="1:30" x14ac:dyDescent="0.25">
      <c r="A806" s="93" t="s">
        <v>5972</v>
      </c>
      <c r="B806" s="184">
        <v>0.26923076923076922</v>
      </c>
      <c r="C806" s="184">
        <v>0.6295133437990581</v>
      </c>
      <c r="D806" s="184">
        <v>6.4364207221350084E-2</v>
      </c>
      <c r="E806" s="184">
        <v>3.6891679748822605E-2</v>
      </c>
      <c r="F806" s="183">
        <v>0.99999999999999989</v>
      </c>
      <c r="G806" s="187">
        <v>1274</v>
      </c>
      <c r="H806" s="93"/>
      <c r="I806" s="184">
        <v>0.246</v>
      </c>
      <c r="J806" s="184">
        <v>0.29399999999999998</v>
      </c>
      <c r="K806" s="184">
        <v>0.60299999999999998</v>
      </c>
      <c r="L806" s="184">
        <v>0.65600000000000003</v>
      </c>
      <c r="M806" s="184">
        <v>5.1999999999999998E-2</v>
      </c>
      <c r="N806" s="184">
        <v>7.9000000000000001E-2</v>
      </c>
      <c r="O806" s="184">
        <v>2.8000000000000001E-2</v>
      </c>
      <c r="P806" s="184">
        <v>4.9000000000000002E-2</v>
      </c>
      <c r="Q806" s="93"/>
      <c r="R806" s="225">
        <v>45.243063903259909</v>
      </c>
      <c r="S806" s="225">
        <v>100.04996068651946</v>
      </c>
      <c r="T806" s="225">
        <v>9.5119002782286373</v>
      </c>
      <c r="U806" s="225">
        <v>5.8418849690267685</v>
      </c>
      <c r="V806" s="225"/>
      <c r="W806" s="225">
        <v>40.454988077714752</v>
      </c>
      <c r="X806" s="225">
        <v>50.031139728805066</v>
      </c>
      <c r="Y806" s="225">
        <v>93.125502301947904</v>
      </c>
      <c r="Z806" s="225">
        <v>106.97441907109101</v>
      </c>
      <c r="AA806" s="225">
        <v>7.4530894975794073</v>
      </c>
      <c r="AB806" s="225">
        <v>11.570711058877867</v>
      </c>
      <c r="AC806" s="225">
        <v>4.1717170264027841</v>
      </c>
      <c r="AD806" s="225">
        <v>7.5120529116507528</v>
      </c>
    </row>
    <row r="807" spans="1:30" x14ac:dyDescent="0.25">
      <c r="A807" s="93" t="s">
        <v>5973</v>
      </c>
      <c r="B807" s="184" t="s">
        <v>143</v>
      </c>
      <c r="C807" s="184">
        <v>0.49628844114528103</v>
      </c>
      <c r="D807" s="184">
        <v>0.39660657476139977</v>
      </c>
      <c r="E807" s="184">
        <v>0.1071049840933192</v>
      </c>
      <c r="F807" s="183">
        <v>1</v>
      </c>
      <c r="G807" s="187">
        <v>1886</v>
      </c>
      <c r="H807" s="93"/>
      <c r="I807" s="184" t="s">
        <v>143</v>
      </c>
      <c r="J807" s="184" t="s">
        <v>143</v>
      </c>
      <c r="K807" s="184">
        <v>0.47399999999999998</v>
      </c>
      <c r="L807" s="184">
        <v>0.51900000000000002</v>
      </c>
      <c r="M807" s="184">
        <v>0.375</v>
      </c>
      <c r="N807" s="184">
        <v>0.41899999999999998</v>
      </c>
      <c r="O807" s="184">
        <v>9.4E-2</v>
      </c>
      <c r="P807" s="184">
        <v>0.122</v>
      </c>
      <c r="Q807" s="93"/>
      <c r="R807" s="225" t="s">
        <v>143</v>
      </c>
      <c r="S807" s="225">
        <v>65.074374220384286</v>
      </c>
      <c r="T807" s="225">
        <v>51.55846452501968</v>
      </c>
      <c r="U807" s="225">
        <v>13.967661912370241</v>
      </c>
      <c r="V807" s="225"/>
      <c r="W807" s="225" t="s">
        <v>143</v>
      </c>
      <c r="X807" s="225" t="s">
        <v>143</v>
      </c>
      <c r="Y807" s="225">
        <v>60.905410195962659</v>
      </c>
      <c r="Z807" s="225">
        <v>69.243338244805912</v>
      </c>
      <c r="AA807" s="225">
        <v>47.863542757946263</v>
      </c>
      <c r="AB807" s="225">
        <v>55.253386292093097</v>
      </c>
      <c r="AC807" s="225">
        <v>12.041449837445604</v>
      </c>
      <c r="AD807" s="225">
        <v>15.893873987294878</v>
      </c>
    </row>
    <row r="808" spans="1:30" x14ac:dyDescent="0.25">
      <c r="A808" s="93" t="s">
        <v>5974</v>
      </c>
      <c r="B808" s="184" t="s">
        <v>143</v>
      </c>
      <c r="C808" s="184">
        <v>0.73544973544973546</v>
      </c>
      <c r="D808" s="184">
        <v>0.10052910052910052</v>
      </c>
      <c r="E808" s="184">
        <v>0.16402116402116401</v>
      </c>
      <c r="F808" s="183">
        <v>1</v>
      </c>
      <c r="G808" s="187">
        <v>945</v>
      </c>
      <c r="H808" s="93"/>
      <c r="I808" s="184" t="s">
        <v>143</v>
      </c>
      <c r="J808" s="184" t="s">
        <v>143</v>
      </c>
      <c r="K808" s="184">
        <v>0.70599999999999996</v>
      </c>
      <c r="L808" s="184">
        <v>0.76300000000000001</v>
      </c>
      <c r="M808" s="184">
        <v>8.3000000000000004E-2</v>
      </c>
      <c r="N808" s="184">
        <v>0.121</v>
      </c>
      <c r="O808" s="184">
        <v>0.14199999999999999</v>
      </c>
      <c r="P808" s="184">
        <v>0.189</v>
      </c>
      <c r="Q808" s="93"/>
      <c r="R808" s="225" t="s">
        <v>143</v>
      </c>
      <c r="S808" s="225">
        <v>110.80399426841456</v>
      </c>
      <c r="T808" s="225">
        <v>16.493187753701147</v>
      </c>
      <c r="U808" s="225">
        <v>24.473783228684276</v>
      </c>
      <c r="V808" s="225"/>
      <c r="W808" s="225" t="s">
        <v>143</v>
      </c>
      <c r="X808" s="225" t="s">
        <v>143</v>
      </c>
      <c r="Y808" s="225">
        <v>102.56604552951089</v>
      </c>
      <c r="Z808" s="225">
        <v>119.04194300731822</v>
      </c>
      <c r="AA808" s="225">
        <v>13.176543649635171</v>
      </c>
      <c r="AB808" s="225">
        <v>19.809831857767122</v>
      </c>
      <c r="AC808" s="225">
        <v>20.620851343517067</v>
      </c>
      <c r="AD808" s="225">
        <v>28.326715113851485</v>
      </c>
    </row>
    <row r="809" spans="1:30" x14ac:dyDescent="0.25">
      <c r="A809" s="93" t="s">
        <v>5975</v>
      </c>
      <c r="B809" s="184">
        <v>6.519898391193904E-2</v>
      </c>
      <c r="C809" s="184">
        <v>0.60457239627434378</v>
      </c>
      <c r="D809" s="184">
        <v>0.2193056731583404</v>
      </c>
      <c r="E809" s="184">
        <v>0.1109229466553768</v>
      </c>
      <c r="F809" s="183">
        <v>1</v>
      </c>
      <c r="G809" s="187">
        <v>1181</v>
      </c>
      <c r="H809" s="93"/>
      <c r="I809" s="184">
        <v>5.1999999999999998E-2</v>
      </c>
      <c r="J809" s="184">
        <v>8.1000000000000003E-2</v>
      </c>
      <c r="K809" s="184">
        <v>0.57599999999999996</v>
      </c>
      <c r="L809" s="184">
        <v>0.63200000000000001</v>
      </c>
      <c r="M809" s="184">
        <v>0.19700000000000001</v>
      </c>
      <c r="N809" s="184">
        <v>0.24399999999999999</v>
      </c>
      <c r="O809" s="184">
        <v>9.4E-2</v>
      </c>
      <c r="P809" s="184">
        <v>0.13</v>
      </c>
      <c r="Q809" s="93"/>
      <c r="R809" s="225">
        <v>4.6708960545597611</v>
      </c>
      <c r="S809" s="225">
        <v>46.764469687822519</v>
      </c>
      <c r="T809" s="225">
        <v>17.021977574170698</v>
      </c>
      <c r="U809" s="225">
        <v>8.5918613662771559</v>
      </c>
      <c r="V809" s="225"/>
      <c r="W809" s="225">
        <v>3.6275919609168303</v>
      </c>
      <c r="X809" s="225">
        <v>5.7142001482026918</v>
      </c>
      <c r="Y809" s="225">
        <v>43.334241754075748</v>
      </c>
      <c r="Z809" s="225">
        <v>50.19469762156929</v>
      </c>
      <c r="AA809" s="225">
        <v>14.948896898631235</v>
      </c>
      <c r="AB809" s="225">
        <v>19.095058249710164</v>
      </c>
      <c r="AC809" s="225">
        <v>7.1205395167999788</v>
      </c>
      <c r="AD809" s="225">
        <v>10.063183215754334</v>
      </c>
    </row>
    <row r="810" spans="1:30" x14ac:dyDescent="0.25">
      <c r="A810" s="93" t="s">
        <v>5976</v>
      </c>
      <c r="B810" s="184">
        <v>0.29285714285714287</v>
      </c>
      <c r="C810" s="184">
        <v>0.6071428571428571</v>
      </c>
      <c r="D810" s="184">
        <v>3.5714285714285712E-2</v>
      </c>
      <c r="E810" s="184">
        <v>6.4285714285714279E-2</v>
      </c>
      <c r="F810" s="183">
        <v>0.99999999999999989</v>
      </c>
      <c r="G810" s="187">
        <v>1400</v>
      </c>
      <c r="H810" s="93"/>
      <c r="I810" s="184">
        <v>0.27</v>
      </c>
      <c r="J810" s="184">
        <v>0.317</v>
      </c>
      <c r="K810" s="184">
        <v>0.58099999999999996</v>
      </c>
      <c r="L810" s="184">
        <v>0.63200000000000001</v>
      </c>
      <c r="M810" s="184">
        <v>2.7E-2</v>
      </c>
      <c r="N810" s="184">
        <v>4.7E-2</v>
      </c>
      <c r="O810" s="184">
        <v>5.2999999999999999E-2</v>
      </c>
      <c r="P810" s="184">
        <v>7.8E-2</v>
      </c>
      <c r="Q810" s="93"/>
      <c r="R810" s="225">
        <v>50.527818330680788</v>
      </c>
      <c r="S810" s="225">
        <v>104.2144861600176</v>
      </c>
      <c r="T810" s="225">
        <v>5.8720989637195071</v>
      </c>
      <c r="U810" s="225">
        <v>11.178413940523761</v>
      </c>
      <c r="V810" s="225"/>
      <c r="W810" s="225">
        <v>45.636851811984776</v>
      </c>
      <c r="X810" s="225">
        <v>55.418784849376799</v>
      </c>
      <c r="Y810" s="225">
        <v>97.208412484321343</v>
      </c>
      <c r="Z810" s="225">
        <v>111.22055983571386</v>
      </c>
      <c r="AA810" s="225">
        <v>4.2444361728780393</v>
      </c>
      <c r="AB810" s="225">
        <v>7.4997617545609749</v>
      </c>
      <c r="AC810" s="225">
        <v>8.8689296934152004</v>
      </c>
      <c r="AD810" s="225">
        <v>13.487898187632322</v>
      </c>
    </row>
    <row r="811" spans="1:30" x14ac:dyDescent="0.25">
      <c r="A811" s="93" t="s">
        <v>5977</v>
      </c>
      <c r="B811" s="184" t="s">
        <v>143</v>
      </c>
      <c r="C811" s="184">
        <v>0.58686440677966101</v>
      </c>
      <c r="D811" s="184">
        <v>0.31673728813559321</v>
      </c>
      <c r="E811" s="184">
        <v>9.639830508474577E-2</v>
      </c>
      <c r="F811" s="183">
        <v>1</v>
      </c>
      <c r="G811" s="187">
        <v>944</v>
      </c>
      <c r="H811" s="93"/>
      <c r="I811" s="184" t="s">
        <v>143</v>
      </c>
      <c r="J811" s="184" t="s">
        <v>143</v>
      </c>
      <c r="K811" s="184">
        <v>0.55500000000000005</v>
      </c>
      <c r="L811" s="184">
        <v>0.61799999999999999</v>
      </c>
      <c r="M811" s="184">
        <v>0.28799999999999998</v>
      </c>
      <c r="N811" s="184">
        <v>0.34699999999999998</v>
      </c>
      <c r="O811" s="184">
        <v>7.9000000000000001E-2</v>
      </c>
      <c r="P811" s="184">
        <v>0.11700000000000001</v>
      </c>
      <c r="Q811" s="93"/>
      <c r="R811" s="225" t="s">
        <v>143</v>
      </c>
      <c r="S811" s="225">
        <v>36.276359719707749</v>
      </c>
      <c r="T811" s="225">
        <v>19.681671986371963</v>
      </c>
      <c r="U811" s="225">
        <v>5.9190165820544971</v>
      </c>
      <c r="V811" s="225"/>
      <c r="W811" s="225" t="s">
        <v>143</v>
      </c>
      <c r="X811" s="225" t="s">
        <v>143</v>
      </c>
      <c r="Y811" s="225">
        <v>33.255539436097806</v>
      </c>
      <c r="Z811" s="225">
        <v>39.297180003317692</v>
      </c>
      <c r="AA811" s="225">
        <v>17.450759846398974</v>
      </c>
      <c r="AB811" s="225">
        <v>21.912584126344953</v>
      </c>
      <c r="AC811" s="225">
        <v>4.7028727771249255</v>
      </c>
      <c r="AD811" s="225">
        <v>7.1351603869840687</v>
      </c>
    </row>
    <row r="812" spans="1:30" x14ac:dyDescent="0.25">
      <c r="A812" s="93" t="s">
        <v>5978</v>
      </c>
      <c r="B812" s="184" t="s">
        <v>143</v>
      </c>
      <c r="C812" s="184">
        <v>0.87936267071320184</v>
      </c>
      <c r="D812" s="184">
        <v>3.7936267071320182E-2</v>
      </c>
      <c r="E812" s="184">
        <v>8.2701062215478002E-2</v>
      </c>
      <c r="F812" s="183">
        <v>1</v>
      </c>
      <c r="G812" s="187">
        <v>1318</v>
      </c>
      <c r="H812" s="93"/>
      <c r="I812" s="184" t="s">
        <v>143</v>
      </c>
      <c r="J812" s="184" t="s">
        <v>143</v>
      </c>
      <c r="K812" s="184">
        <v>0.86099999999999999</v>
      </c>
      <c r="L812" s="184">
        <v>0.89600000000000002</v>
      </c>
      <c r="M812" s="184">
        <v>2.9000000000000001E-2</v>
      </c>
      <c r="N812" s="184">
        <v>0.05</v>
      </c>
      <c r="O812" s="184">
        <v>6.9000000000000006E-2</v>
      </c>
      <c r="P812" s="184">
        <v>9.9000000000000005E-2</v>
      </c>
      <c r="Q812" s="93"/>
      <c r="R812" s="225" t="s">
        <v>143</v>
      </c>
      <c r="S812" s="225">
        <v>162.4159029280589</v>
      </c>
      <c r="T812" s="225">
        <v>8.0632209426766526</v>
      </c>
      <c r="U812" s="225">
        <v>15.640366796599924</v>
      </c>
      <c r="V812" s="225"/>
      <c r="W812" s="225" t="s">
        <v>143</v>
      </c>
      <c r="X812" s="225" t="s">
        <v>143</v>
      </c>
      <c r="Y812" s="225">
        <v>153.06522918355998</v>
      </c>
      <c r="Z812" s="225">
        <v>171.76657667255782</v>
      </c>
      <c r="AA812" s="225">
        <v>5.82821012562201</v>
      </c>
      <c r="AB812" s="225">
        <v>10.298231759731294</v>
      </c>
      <c r="AC812" s="225">
        <v>12.704138928656349</v>
      </c>
      <c r="AD812" s="225">
        <v>18.576594664543499</v>
      </c>
    </row>
    <row r="813" spans="1:30" x14ac:dyDescent="0.25">
      <c r="A813" s="93" t="s">
        <v>5979</v>
      </c>
      <c r="B813" s="184">
        <v>6.513026052104208E-2</v>
      </c>
      <c r="C813" s="184">
        <v>0.61322645290581157</v>
      </c>
      <c r="D813" s="184">
        <v>0.23747494989979959</v>
      </c>
      <c r="E813" s="184">
        <v>8.4168336673346694E-2</v>
      </c>
      <c r="F813" s="183">
        <v>0.99999999999999989</v>
      </c>
      <c r="G813" s="187">
        <v>998</v>
      </c>
      <c r="H813" s="93"/>
      <c r="I813" s="184">
        <v>5.0999999999999997E-2</v>
      </c>
      <c r="J813" s="184">
        <v>8.2000000000000003E-2</v>
      </c>
      <c r="K813" s="184">
        <v>0.58299999999999996</v>
      </c>
      <c r="L813" s="184">
        <v>0.64300000000000002</v>
      </c>
      <c r="M813" s="184">
        <v>0.21199999999999999</v>
      </c>
      <c r="N813" s="184">
        <v>0.26500000000000001</v>
      </c>
      <c r="O813" s="184">
        <v>6.8000000000000005E-2</v>
      </c>
      <c r="P813" s="184">
        <v>0.10299999999999999</v>
      </c>
      <c r="Q813" s="93"/>
      <c r="R813" s="225">
        <v>5.0215696668360499</v>
      </c>
      <c r="S813" s="225">
        <v>45.015598219293189</v>
      </c>
      <c r="T813" s="225">
        <v>17.183330428584437</v>
      </c>
      <c r="U813" s="225">
        <v>6.0103703508986523</v>
      </c>
      <c r="V813" s="225"/>
      <c r="W813" s="225">
        <v>3.8007855075754802</v>
      </c>
      <c r="X813" s="225">
        <v>6.24235382609662</v>
      </c>
      <c r="Y813" s="225">
        <v>41.449088710796289</v>
      </c>
      <c r="Z813" s="225">
        <v>48.582107727790088</v>
      </c>
      <c r="AA813" s="225">
        <v>14.995623008367247</v>
      </c>
      <c r="AB813" s="225">
        <v>19.371037848801627</v>
      </c>
      <c r="AC813" s="225">
        <v>4.7250314201387891</v>
      </c>
      <c r="AD813" s="225">
        <v>7.2957092816585156</v>
      </c>
    </row>
    <row r="814" spans="1:30" x14ac:dyDescent="0.25">
      <c r="A814" s="93" t="s">
        <v>5980</v>
      </c>
      <c r="B814" s="184">
        <v>0.2611683848797251</v>
      </c>
      <c r="C814" s="184">
        <v>0.65807560137457044</v>
      </c>
      <c r="D814" s="184">
        <v>3.3505154639175257E-2</v>
      </c>
      <c r="E814" s="184">
        <v>4.7250859106529208E-2</v>
      </c>
      <c r="F814" s="183">
        <v>1</v>
      </c>
      <c r="G814" s="187">
        <v>1164</v>
      </c>
      <c r="H814" s="93"/>
      <c r="I814" s="184">
        <v>0.23699999999999999</v>
      </c>
      <c r="J814" s="184">
        <v>0.28699999999999998</v>
      </c>
      <c r="K814" s="184">
        <v>0.63</v>
      </c>
      <c r="L814" s="184">
        <v>0.68500000000000005</v>
      </c>
      <c r="M814" s="184">
        <v>2.5000000000000001E-2</v>
      </c>
      <c r="N814" s="184">
        <v>4.4999999999999998E-2</v>
      </c>
      <c r="O814" s="184">
        <v>3.5999999999999997E-2</v>
      </c>
      <c r="P814" s="184">
        <v>6.0999999999999999E-2</v>
      </c>
      <c r="Q814" s="93"/>
      <c r="R814" s="225">
        <v>42.835816467644406</v>
      </c>
      <c r="S814" s="225">
        <v>97.941687936766911</v>
      </c>
      <c r="T814" s="225">
        <v>4.8058290770083021</v>
      </c>
      <c r="U814" s="225">
        <v>7.1374745446407486</v>
      </c>
      <c r="V814" s="225"/>
      <c r="W814" s="225">
        <v>38.020483434918432</v>
      </c>
      <c r="X814" s="225">
        <v>47.65114950037038</v>
      </c>
      <c r="Y814" s="225">
        <v>91.005684958338406</v>
      </c>
      <c r="Z814" s="225">
        <v>104.87769091519542</v>
      </c>
      <c r="AA814" s="225">
        <v>3.2975139433041774</v>
      </c>
      <c r="AB814" s="225">
        <v>6.3141442107124268</v>
      </c>
      <c r="AC814" s="225">
        <v>5.2511374769587285</v>
      </c>
      <c r="AD814" s="225">
        <v>9.0238116123227687</v>
      </c>
    </row>
    <row r="815" spans="1:30" x14ac:dyDescent="0.25">
      <c r="A815" s="93" t="s">
        <v>5981</v>
      </c>
      <c r="B815" s="184" t="s">
        <v>143</v>
      </c>
      <c r="C815" s="184">
        <v>0.46507515473032712</v>
      </c>
      <c r="D815" s="184">
        <v>0.32891246684350134</v>
      </c>
      <c r="E815" s="184">
        <v>0.20601237842617154</v>
      </c>
      <c r="F815" s="183">
        <v>1</v>
      </c>
      <c r="G815" s="187">
        <v>1131</v>
      </c>
      <c r="H815" s="93"/>
      <c r="I815" s="184" t="s">
        <v>143</v>
      </c>
      <c r="J815" s="184" t="s">
        <v>143</v>
      </c>
      <c r="K815" s="184">
        <v>0.436</v>
      </c>
      <c r="L815" s="184">
        <v>0.49399999999999999</v>
      </c>
      <c r="M815" s="184">
        <v>0.30199999999999999</v>
      </c>
      <c r="N815" s="184">
        <v>0.35699999999999998</v>
      </c>
      <c r="O815" s="184">
        <v>0.183</v>
      </c>
      <c r="P815" s="184">
        <v>0.23100000000000001</v>
      </c>
      <c r="Q815" s="93"/>
      <c r="R815" s="225" t="s">
        <v>143</v>
      </c>
      <c r="S815" s="225">
        <v>39.565068229445643</v>
      </c>
      <c r="T815" s="225">
        <v>27.512893036650549</v>
      </c>
      <c r="U815" s="225">
        <v>17.522868047978999</v>
      </c>
      <c r="V815" s="225"/>
      <c r="W815" s="225" t="s">
        <v>143</v>
      </c>
      <c r="X815" s="225" t="s">
        <v>143</v>
      </c>
      <c r="Y815" s="225">
        <v>36.183835078812969</v>
      </c>
      <c r="Z815" s="225">
        <v>42.946301380078317</v>
      </c>
      <c r="AA815" s="225">
        <v>24.716998012643963</v>
      </c>
      <c r="AB815" s="225">
        <v>30.308788060657136</v>
      </c>
      <c r="AC815" s="225">
        <v>15.272863989599603</v>
      </c>
      <c r="AD815" s="225">
        <v>19.772872106358395</v>
      </c>
    </row>
    <row r="816" spans="1:30" x14ac:dyDescent="0.25">
      <c r="A816" s="93" t="s">
        <v>5982</v>
      </c>
      <c r="B816" s="184" t="s">
        <v>143</v>
      </c>
      <c r="C816" s="184">
        <v>0.7135575942915392</v>
      </c>
      <c r="D816" s="184">
        <v>6.0142711518858305E-2</v>
      </c>
      <c r="E816" s="184">
        <v>0.22629969418960244</v>
      </c>
      <c r="F816" s="183">
        <v>1</v>
      </c>
      <c r="G816" s="187">
        <v>981</v>
      </c>
      <c r="H816" s="93"/>
      <c r="I816" s="184" t="s">
        <v>143</v>
      </c>
      <c r="J816" s="184" t="s">
        <v>143</v>
      </c>
      <c r="K816" s="184">
        <v>0.68400000000000005</v>
      </c>
      <c r="L816" s="184">
        <v>0.74099999999999999</v>
      </c>
      <c r="M816" s="184">
        <v>4.7E-2</v>
      </c>
      <c r="N816" s="184">
        <v>7.6999999999999999E-2</v>
      </c>
      <c r="O816" s="184">
        <v>0.20100000000000001</v>
      </c>
      <c r="P816" s="184">
        <v>0.254</v>
      </c>
      <c r="Q816" s="93"/>
      <c r="R816" s="225" t="s">
        <v>143</v>
      </c>
      <c r="S816" s="225">
        <v>116.84084015864119</v>
      </c>
      <c r="T816" s="225">
        <v>11.130853471530674</v>
      </c>
      <c r="U816" s="225">
        <v>36.590074166166374</v>
      </c>
      <c r="V816" s="225"/>
      <c r="W816" s="225" t="s">
        <v>143</v>
      </c>
      <c r="X816" s="225" t="s">
        <v>143</v>
      </c>
      <c r="Y816" s="225">
        <v>108.18514958964401</v>
      </c>
      <c r="Z816" s="225">
        <v>125.49653072763836</v>
      </c>
      <c r="AA816" s="225">
        <v>8.2905906357090995</v>
      </c>
      <c r="AB816" s="225">
        <v>13.971116307352249</v>
      </c>
      <c r="AC816" s="225">
        <v>31.776774798045224</v>
      </c>
      <c r="AD816" s="225">
        <v>41.403373534287525</v>
      </c>
    </row>
    <row r="817" spans="1:30" x14ac:dyDescent="0.25">
      <c r="A817" s="93" t="s">
        <v>5983</v>
      </c>
      <c r="B817" s="184">
        <v>8.1151832460732987E-2</v>
      </c>
      <c r="C817" s="184">
        <v>0.52879581151832455</v>
      </c>
      <c r="D817" s="184">
        <v>0.23647469458987783</v>
      </c>
      <c r="E817" s="184">
        <v>0.15357766143106458</v>
      </c>
      <c r="F817" s="183">
        <v>0.99999999999999989</v>
      </c>
      <c r="G817" s="187">
        <v>1146</v>
      </c>
      <c r="H817" s="93"/>
      <c r="I817" s="184">
        <v>6.7000000000000004E-2</v>
      </c>
      <c r="J817" s="184">
        <v>9.8000000000000004E-2</v>
      </c>
      <c r="K817" s="184">
        <v>0.5</v>
      </c>
      <c r="L817" s="184">
        <v>0.55800000000000005</v>
      </c>
      <c r="M817" s="184">
        <v>0.21299999999999999</v>
      </c>
      <c r="N817" s="184">
        <v>0.26200000000000001</v>
      </c>
      <c r="O817" s="184">
        <v>0.13400000000000001</v>
      </c>
      <c r="P817" s="184">
        <v>0.17599999999999999</v>
      </c>
      <c r="Q817" s="93"/>
      <c r="R817" s="225">
        <v>5.3041021639005805</v>
      </c>
      <c r="S817" s="225">
        <v>35.978923726917813</v>
      </c>
      <c r="T817" s="225">
        <v>16.041231624887558</v>
      </c>
      <c r="U817" s="225">
        <v>10.25571998512247</v>
      </c>
      <c r="V817" s="225"/>
      <c r="W817" s="225">
        <v>4.2260830092360955</v>
      </c>
      <c r="X817" s="225">
        <v>6.3821213185650656</v>
      </c>
      <c r="Y817" s="225">
        <v>33.114297742511141</v>
      </c>
      <c r="Z817" s="225">
        <v>38.843549711324485</v>
      </c>
      <c r="AA817" s="225">
        <v>14.131338190691963</v>
      </c>
      <c r="AB817" s="225">
        <v>17.951125059083154</v>
      </c>
      <c r="AC817" s="225">
        <v>8.7405341831820849</v>
      </c>
      <c r="AD817" s="225">
        <v>11.770905787062855</v>
      </c>
    </row>
    <row r="818" spans="1:30" x14ac:dyDescent="0.25">
      <c r="A818" s="93" t="s">
        <v>5984</v>
      </c>
      <c r="B818" s="184">
        <v>0.31270148291424887</v>
      </c>
      <c r="C818" s="184">
        <v>0.56737588652482274</v>
      </c>
      <c r="D818" s="184">
        <v>5.1579626047711151E-2</v>
      </c>
      <c r="E818" s="184">
        <v>6.8343004513217273E-2</v>
      </c>
      <c r="F818" s="183">
        <v>1</v>
      </c>
      <c r="G818" s="187">
        <v>1551</v>
      </c>
      <c r="H818" s="93"/>
      <c r="I818" s="184">
        <v>0.28999999999999998</v>
      </c>
      <c r="J818" s="184">
        <v>0.33600000000000002</v>
      </c>
      <c r="K818" s="184">
        <v>0.54300000000000004</v>
      </c>
      <c r="L818" s="184">
        <v>0.59199999999999997</v>
      </c>
      <c r="M818" s="184">
        <v>4.2000000000000003E-2</v>
      </c>
      <c r="N818" s="184">
        <v>6.4000000000000001E-2</v>
      </c>
      <c r="O818" s="184">
        <v>5.7000000000000002E-2</v>
      </c>
      <c r="P818" s="184">
        <v>8.2000000000000003E-2</v>
      </c>
      <c r="Q818" s="93"/>
      <c r="R818" s="225">
        <v>51.293709141648655</v>
      </c>
      <c r="S818" s="225">
        <v>90.52319971145883</v>
      </c>
      <c r="T818" s="225">
        <v>8.1761424139624683</v>
      </c>
      <c r="U818" s="225">
        <v>10.619431444885521</v>
      </c>
      <c r="V818" s="225"/>
      <c r="W818" s="225">
        <v>46.728619531799531</v>
      </c>
      <c r="X818" s="225">
        <v>55.85879875149778</v>
      </c>
      <c r="Y818" s="225">
        <v>84.542188289529406</v>
      </c>
      <c r="Z818" s="225">
        <v>96.504211133388253</v>
      </c>
      <c r="AA818" s="225">
        <v>6.3844662112912172</v>
      </c>
      <c r="AB818" s="225">
        <v>9.9678186166337195</v>
      </c>
      <c r="AC818" s="225">
        <v>8.5977887336623837</v>
      </c>
      <c r="AD818" s="225">
        <v>12.641074156108658</v>
      </c>
    </row>
    <row r="819" spans="1:30" x14ac:dyDescent="0.25">
      <c r="A819" s="93" t="s">
        <v>5985</v>
      </c>
      <c r="B819" s="184" t="s">
        <v>143</v>
      </c>
      <c r="C819" s="184">
        <v>0.51345163136805949</v>
      </c>
      <c r="D819" s="184">
        <v>0.33543216943331428</v>
      </c>
      <c r="E819" s="184">
        <v>0.15111619919862621</v>
      </c>
      <c r="F819" s="183">
        <v>0.99999999999999989</v>
      </c>
      <c r="G819" s="187">
        <v>1747</v>
      </c>
      <c r="H819" s="93"/>
      <c r="I819" s="184" t="s">
        <v>143</v>
      </c>
      <c r="J819" s="184" t="s">
        <v>143</v>
      </c>
      <c r="K819" s="184">
        <v>0.49</v>
      </c>
      <c r="L819" s="184">
        <v>0.53700000000000003</v>
      </c>
      <c r="M819" s="184">
        <v>0.314</v>
      </c>
      <c r="N819" s="184">
        <v>0.35799999999999998</v>
      </c>
      <c r="O819" s="184">
        <v>0.13500000000000001</v>
      </c>
      <c r="P819" s="184">
        <v>0.16900000000000001</v>
      </c>
      <c r="Q819" s="93"/>
      <c r="R819" s="225" t="s">
        <v>143</v>
      </c>
      <c r="S819" s="225">
        <v>52.961819252781893</v>
      </c>
      <c r="T819" s="225">
        <v>35.102232605329903</v>
      </c>
      <c r="U819" s="225">
        <v>15.506258278559837</v>
      </c>
      <c r="V819" s="225"/>
      <c r="W819" s="225" t="s">
        <v>143</v>
      </c>
      <c r="X819" s="225" t="s">
        <v>143</v>
      </c>
      <c r="Y819" s="225">
        <v>49.495865650398592</v>
      </c>
      <c r="Z819" s="225">
        <v>56.427772855165195</v>
      </c>
      <c r="AA819" s="225">
        <v>32.260115273161951</v>
      </c>
      <c r="AB819" s="225">
        <v>37.944349937497854</v>
      </c>
      <c r="AC819" s="225">
        <v>13.635743596561657</v>
      </c>
      <c r="AD819" s="225">
        <v>17.376772960558018</v>
      </c>
    </row>
    <row r="820" spans="1:30" x14ac:dyDescent="0.25">
      <c r="A820" s="93" t="s">
        <v>5986</v>
      </c>
      <c r="B820" s="184" t="s">
        <v>143</v>
      </c>
      <c r="C820" s="184">
        <v>0.77179305457122604</v>
      </c>
      <c r="D820" s="184">
        <v>9.213323883770376E-2</v>
      </c>
      <c r="E820" s="184">
        <v>0.13607370659107015</v>
      </c>
      <c r="F820" s="183">
        <v>1</v>
      </c>
      <c r="G820" s="187">
        <v>1411</v>
      </c>
      <c r="H820" s="93"/>
      <c r="I820" s="184" t="s">
        <v>143</v>
      </c>
      <c r="J820" s="184" t="s">
        <v>143</v>
      </c>
      <c r="K820" s="184">
        <v>0.749</v>
      </c>
      <c r="L820" s="184">
        <v>0.79300000000000004</v>
      </c>
      <c r="M820" s="184">
        <v>7.8E-2</v>
      </c>
      <c r="N820" s="184">
        <v>0.108</v>
      </c>
      <c r="O820" s="184">
        <v>0.11899999999999999</v>
      </c>
      <c r="P820" s="184">
        <v>0.155</v>
      </c>
      <c r="Q820" s="93"/>
      <c r="R820" s="225" t="s">
        <v>143</v>
      </c>
      <c r="S820" s="225">
        <v>145.88166695654672</v>
      </c>
      <c r="T820" s="225">
        <v>19.948614899906325</v>
      </c>
      <c r="U820" s="225">
        <v>24.851732742364096</v>
      </c>
      <c r="V820" s="225"/>
      <c r="W820" s="225" t="s">
        <v>143</v>
      </c>
      <c r="X820" s="225" t="s">
        <v>143</v>
      </c>
      <c r="Y820" s="225">
        <v>137.21718007064274</v>
      </c>
      <c r="Z820" s="225">
        <v>154.54615384245071</v>
      </c>
      <c r="AA820" s="225">
        <v>16.519380736188339</v>
      </c>
      <c r="AB820" s="225">
        <v>23.377849063624311</v>
      </c>
      <c r="AC820" s="225">
        <v>21.336434868149123</v>
      </c>
      <c r="AD820" s="225">
        <v>28.367030616579068</v>
      </c>
    </row>
    <row r="821" spans="1:30" x14ac:dyDescent="0.25">
      <c r="A821" s="93" t="s">
        <v>5987</v>
      </c>
      <c r="B821" s="184">
        <v>6.6545123062898809E-2</v>
      </c>
      <c r="C821" s="184">
        <v>0.48222424794895169</v>
      </c>
      <c r="D821" s="184">
        <v>0.30264357338195075</v>
      </c>
      <c r="E821" s="184">
        <v>0.14858705560619873</v>
      </c>
      <c r="F821" s="183">
        <v>1</v>
      </c>
      <c r="G821" s="187">
        <v>1097</v>
      </c>
      <c r="H821" s="93"/>
      <c r="I821" s="184">
        <v>5.2999999999999999E-2</v>
      </c>
      <c r="J821" s="184">
        <v>8.3000000000000004E-2</v>
      </c>
      <c r="K821" s="184">
        <v>0.45300000000000001</v>
      </c>
      <c r="L821" s="184">
        <v>0.51200000000000001</v>
      </c>
      <c r="M821" s="184">
        <v>0.27600000000000002</v>
      </c>
      <c r="N821" s="184">
        <v>0.33</v>
      </c>
      <c r="O821" s="184">
        <v>0.129</v>
      </c>
      <c r="P821" s="184">
        <v>0.17100000000000001</v>
      </c>
      <c r="Q821" s="93"/>
      <c r="R821" s="225">
        <v>4.9055121830006527</v>
      </c>
      <c r="S821" s="225">
        <v>33.976876234241345</v>
      </c>
      <c r="T821" s="225">
        <v>20.902821108537285</v>
      </c>
      <c r="U821" s="225">
        <v>10.003981805558116</v>
      </c>
      <c r="V821" s="225"/>
      <c r="W821" s="225">
        <v>3.7801845069739901</v>
      </c>
      <c r="X821" s="225">
        <v>6.0308398590273153</v>
      </c>
      <c r="Y821" s="225">
        <v>31.081455476888603</v>
      </c>
      <c r="Z821" s="225">
        <v>36.872296991594084</v>
      </c>
      <c r="AA821" s="225">
        <v>18.654326071675321</v>
      </c>
      <c r="AB821" s="225">
        <v>23.15131614539925</v>
      </c>
      <c r="AC821" s="225">
        <v>8.4681800405823289</v>
      </c>
      <c r="AD821" s="225">
        <v>11.539783570533903</v>
      </c>
    </row>
    <row r="822" spans="1:30" x14ac:dyDescent="0.25">
      <c r="A822" s="93" t="s">
        <v>5988</v>
      </c>
      <c r="B822" s="184">
        <v>0.24379915305505143</v>
      </c>
      <c r="C822" s="184">
        <v>0.59225650332728375</v>
      </c>
      <c r="D822" s="184">
        <v>4.4162129461584994E-2</v>
      </c>
      <c r="E822" s="184">
        <v>0.11978221415607986</v>
      </c>
      <c r="F822" s="183">
        <v>1</v>
      </c>
      <c r="G822" s="187">
        <v>1653</v>
      </c>
      <c r="H822" s="93"/>
      <c r="I822" s="184">
        <v>0.224</v>
      </c>
      <c r="J822" s="184">
        <v>0.26500000000000001</v>
      </c>
      <c r="K822" s="184">
        <v>0.56799999999999995</v>
      </c>
      <c r="L822" s="184">
        <v>0.61599999999999999</v>
      </c>
      <c r="M822" s="184">
        <v>3.5000000000000003E-2</v>
      </c>
      <c r="N822" s="184">
        <v>5.5E-2</v>
      </c>
      <c r="O822" s="184">
        <v>0.105</v>
      </c>
      <c r="P822" s="184">
        <v>0.13600000000000001</v>
      </c>
      <c r="Q822" s="93"/>
      <c r="R822" s="225">
        <v>46.411860962673586</v>
      </c>
      <c r="S822" s="225">
        <v>95.320011128251465</v>
      </c>
      <c r="T822" s="225">
        <v>7.9697414253206773</v>
      </c>
      <c r="U822" s="225">
        <v>17.844351719968941</v>
      </c>
      <c r="V822" s="225"/>
      <c r="W822" s="225">
        <v>41.8804596009454</v>
      </c>
      <c r="X822" s="225">
        <v>50.943262324401772</v>
      </c>
      <c r="Y822" s="225">
        <v>89.34898722396737</v>
      </c>
      <c r="Z822" s="225">
        <v>101.29103503253556</v>
      </c>
      <c r="AA822" s="225">
        <v>6.1414775739396061</v>
      </c>
      <c r="AB822" s="225">
        <v>9.7980052767017494</v>
      </c>
      <c r="AC822" s="225">
        <v>15.35879172116436</v>
      </c>
      <c r="AD822" s="225">
        <v>20.32991171877352</v>
      </c>
    </row>
    <row r="823" spans="1:30" x14ac:dyDescent="0.25">
      <c r="A823" s="93" t="s">
        <v>5989</v>
      </c>
      <c r="B823" s="184" t="s">
        <v>143</v>
      </c>
      <c r="C823" s="184">
        <v>0.39827179890023567</v>
      </c>
      <c r="D823" s="184">
        <v>0.43440691280439908</v>
      </c>
      <c r="E823" s="184">
        <v>0.16732128829536527</v>
      </c>
      <c r="F823" s="183">
        <v>1</v>
      </c>
      <c r="G823" s="187">
        <v>1273</v>
      </c>
      <c r="H823" s="93"/>
      <c r="I823" s="184" t="s">
        <v>143</v>
      </c>
      <c r="J823" s="184" t="s">
        <v>143</v>
      </c>
      <c r="K823" s="184">
        <v>0.372</v>
      </c>
      <c r="L823" s="184">
        <v>0.42499999999999999</v>
      </c>
      <c r="M823" s="184">
        <v>0.40699999999999997</v>
      </c>
      <c r="N823" s="184">
        <v>0.46200000000000002</v>
      </c>
      <c r="O823" s="184">
        <v>0.14799999999999999</v>
      </c>
      <c r="P823" s="184">
        <v>0.189</v>
      </c>
      <c r="Q823" s="93"/>
      <c r="R823" s="225" t="s">
        <v>143</v>
      </c>
      <c r="S823" s="225">
        <v>33.863056955254343</v>
      </c>
      <c r="T823" s="225">
        <v>36.734719756194124</v>
      </c>
      <c r="U823" s="225">
        <v>13.38126688653551</v>
      </c>
      <c r="V823" s="225"/>
      <c r="W823" s="225" t="s">
        <v>143</v>
      </c>
      <c r="X823" s="225" t="s">
        <v>143</v>
      </c>
      <c r="Y823" s="225">
        <v>30.915391086373461</v>
      </c>
      <c r="Z823" s="225">
        <v>36.810722824135226</v>
      </c>
      <c r="AA823" s="225">
        <v>33.672966159218859</v>
      </c>
      <c r="AB823" s="225">
        <v>39.796473353169389</v>
      </c>
      <c r="AC823" s="225">
        <v>11.584203059742254</v>
      </c>
      <c r="AD823" s="225">
        <v>15.178330713328766</v>
      </c>
    </row>
    <row r="824" spans="1:30" x14ac:dyDescent="0.25">
      <c r="A824" s="93" t="s">
        <v>5990</v>
      </c>
      <c r="B824" s="184" t="s">
        <v>143</v>
      </c>
      <c r="C824" s="184">
        <v>0.73564122738001569</v>
      </c>
      <c r="D824" s="184">
        <v>9.2053501180173095E-2</v>
      </c>
      <c r="E824" s="184">
        <v>0.17230527143981117</v>
      </c>
      <c r="F824" s="183">
        <v>1</v>
      </c>
      <c r="G824" s="187">
        <v>1271</v>
      </c>
      <c r="H824" s="93"/>
      <c r="I824" s="184" t="s">
        <v>143</v>
      </c>
      <c r="J824" s="184" t="s">
        <v>143</v>
      </c>
      <c r="K824" s="184">
        <v>0.71099999999999997</v>
      </c>
      <c r="L824" s="184">
        <v>0.75900000000000001</v>
      </c>
      <c r="M824" s="184">
        <v>7.6999999999999999E-2</v>
      </c>
      <c r="N824" s="184">
        <v>0.109</v>
      </c>
      <c r="O824" s="184">
        <v>0.153</v>
      </c>
      <c r="P824" s="184">
        <v>0.19400000000000001</v>
      </c>
      <c r="Q824" s="93"/>
      <c r="R824" s="225" t="s">
        <v>143</v>
      </c>
      <c r="S824" s="225">
        <v>141.27221085889474</v>
      </c>
      <c r="T824" s="225">
        <v>20.227169735154728</v>
      </c>
      <c r="U824" s="225">
        <v>31.454688814696325</v>
      </c>
      <c r="V824" s="225"/>
      <c r="W824" s="225" t="s">
        <v>143</v>
      </c>
      <c r="X824" s="225" t="s">
        <v>143</v>
      </c>
      <c r="Y824" s="225">
        <v>132.21682402151842</v>
      </c>
      <c r="Z824" s="225">
        <v>150.32759769627106</v>
      </c>
      <c r="AA824" s="225">
        <v>16.561964828238757</v>
      </c>
      <c r="AB824" s="225">
        <v>23.892374642070699</v>
      </c>
      <c r="AC824" s="225">
        <v>27.28868745892548</v>
      </c>
      <c r="AD824" s="225">
        <v>35.620690170467171</v>
      </c>
    </row>
    <row r="825" spans="1:30" x14ac:dyDescent="0.25">
      <c r="A825" s="93" t="s">
        <v>5991</v>
      </c>
      <c r="B825" s="184">
        <v>4.6035805626598467E-2</v>
      </c>
      <c r="C825" s="184">
        <v>0.55754475703324813</v>
      </c>
      <c r="D825" s="184">
        <v>0.26982097186700765</v>
      </c>
      <c r="E825" s="184">
        <v>0.12659846547314579</v>
      </c>
      <c r="F825" s="183">
        <v>1</v>
      </c>
      <c r="G825" s="187">
        <v>1564</v>
      </c>
      <c r="H825" s="93"/>
      <c r="I825" s="184">
        <v>3.6999999999999998E-2</v>
      </c>
      <c r="J825" s="184">
        <v>5.8000000000000003E-2</v>
      </c>
      <c r="K825" s="184">
        <v>0.53300000000000003</v>
      </c>
      <c r="L825" s="184">
        <v>0.58199999999999996</v>
      </c>
      <c r="M825" s="184">
        <v>0.248</v>
      </c>
      <c r="N825" s="184">
        <v>0.29199999999999998</v>
      </c>
      <c r="O825" s="184">
        <v>0.111</v>
      </c>
      <c r="P825" s="184">
        <v>0.14399999999999999</v>
      </c>
      <c r="Q825" s="93"/>
      <c r="R825" s="225">
        <v>3.3923005743622312</v>
      </c>
      <c r="S825" s="225">
        <v>38.758763478432122</v>
      </c>
      <c r="T825" s="225">
        <v>18.203493662548883</v>
      </c>
      <c r="U825" s="225">
        <v>8.7185582435239972</v>
      </c>
      <c r="V825" s="225"/>
      <c r="W825" s="225">
        <v>2.6087191193104102</v>
      </c>
      <c r="X825" s="225">
        <v>4.1758820294140522</v>
      </c>
      <c r="Y825" s="225">
        <v>36.186190271566815</v>
      </c>
      <c r="Z825" s="225">
        <v>41.33133668529743</v>
      </c>
      <c r="AA825" s="225">
        <v>16.46667453717701</v>
      </c>
      <c r="AB825" s="225">
        <v>19.940312787920757</v>
      </c>
      <c r="AC825" s="225">
        <v>7.5041403729604772</v>
      </c>
      <c r="AD825" s="225">
        <v>9.9329761140875181</v>
      </c>
    </row>
    <row r="826" spans="1:30" x14ac:dyDescent="0.25">
      <c r="A826" s="93" t="s">
        <v>5992</v>
      </c>
      <c r="B826" s="184">
        <v>0.27523857358111503</v>
      </c>
      <c r="C826" s="184">
        <v>0.59969864389753891</v>
      </c>
      <c r="D826" s="184">
        <v>4.6207935710698145E-2</v>
      </c>
      <c r="E826" s="184">
        <v>7.8854846810647916E-2</v>
      </c>
      <c r="F826" s="183">
        <v>1</v>
      </c>
      <c r="G826" s="187">
        <v>1991</v>
      </c>
      <c r="H826" s="93"/>
      <c r="I826" s="184">
        <v>0.25600000000000001</v>
      </c>
      <c r="J826" s="184">
        <v>0.29499999999999998</v>
      </c>
      <c r="K826" s="184">
        <v>0.57799999999999996</v>
      </c>
      <c r="L826" s="184">
        <v>0.621</v>
      </c>
      <c r="M826" s="184">
        <v>3.7999999999999999E-2</v>
      </c>
      <c r="N826" s="184">
        <v>5.6000000000000001E-2</v>
      </c>
      <c r="O826" s="184">
        <v>6.8000000000000005E-2</v>
      </c>
      <c r="P826" s="184">
        <v>9.1999999999999998E-2</v>
      </c>
      <c r="Q826" s="93"/>
      <c r="R826" s="225">
        <v>47.984059252365938</v>
      </c>
      <c r="S826" s="225">
        <v>94.798432229937021</v>
      </c>
      <c r="T826" s="225">
        <v>6.5982701923750344</v>
      </c>
      <c r="U826" s="225">
        <v>12.919877965881563</v>
      </c>
      <c r="V826" s="225"/>
      <c r="W826" s="225">
        <v>43.96649550224776</v>
      </c>
      <c r="X826" s="225">
        <v>52.001623002484116</v>
      </c>
      <c r="Y826" s="225">
        <v>89.42124618303491</v>
      </c>
      <c r="Z826" s="225">
        <v>100.17561827683913</v>
      </c>
      <c r="AA826" s="225">
        <v>5.2499524382807587</v>
      </c>
      <c r="AB826" s="225">
        <v>7.9465879464693101</v>
      </c>
      <c r="AC826" s="225">
        <v>10.898885675797073</v>
      </c>
      <c r="AD826" s="225">
        <v>14.940870255966052</v>
      </c>
    </row>
    <row r="827" spans="1:30" x14ac:dyDescent="0.25">
      <c r="A827" s="93" t="s">
        <v>5993</v>
      </c>
      <c r="B827" s="184" t="s">
        <v>143</v>
      </c>
      <c r="C827" s="184">
        <v>0.45725760183591507</v>
      </c>
      <c r="D827" s="184">
        <v>0.38439472174411932</v>
      </c>
      <c r="E827" s="184">
        <v>0.15834767641996558</v>
      </c>
      <c r="F827" s="183">
        <v>1</v>
      </c>
      <c r="G827" s="187">
        <v>1743</v>
      </c>
      <c r="H827" s="93"/>
      <c r="I827" s="184" t="s">
        <v>143</v>
      </c>
      <c r="J827" s="184" t="s">
        <v>143</v>
      </c>
      <c r="K827" s="184">
        <v>0.434</v>
      </c>
      <c r="L827" s="184">
        <v>0.48099999999999998</v>
      </c>
      <c r="M827" s="184">
        <v>0.36199999999999999</v>
      </c>
      <c r="N827" s="184">
        <v>0.40699999999999997</v>
      </c>
      <c r="O827" s="184">
        <v>0.14199999999999999</v>
      </c>
      <c r="P827" s="184">
        <v>0.17599999999999999</v>
      </c>
      <c r="Q827" s="93"/>
      <c r="R827" s="225" t="s">
        <v>143</v>
      </c>
      <c r="S827" s="225">
        <v>35.87816002079969</v>
      </c>
      <c r="T827" s="225">
        <v>29.634205144165129</v>
      </c>
      <c r="U827" s="225">
        <v>12.319541063781486</v>
      </c>
      <c r="V827" s="225"/>
      <c r="W827" s="225" t="s">
        <v>143</v>
      </c>
      <c r="X827" s="225" t="s">
        <v>143</v>
      </c>
      <c r="Y827" s="225">
        <v>33.387255543907486</v>
      </c>
      <c r="Z827" s="225">
        <v>38.369064497691895</v>
      </c>
      <c r="AA827" s="225">
        <v>27.390261461695179</v>
      </c>
      <c r="AB827" s="225">
        <v>31.87814882663508</v>
      </c>
      <c r="AC827" s="225">
        <v>10.866104572404756</v>
      </c>
      <c r="AD827" s="225">
        <v>13.772977555158215</v>
      </c>
    </row>
    <row r="828" spans="1:30" x14ac:dyDescent="0.25">
      <c r="A828" s="93" t="s">
        <v>5994</v>
      </c>
      <c r="B828" s="184" t="s">
        <v>143</v>
      </c>
      <c r="C828" s="184">
        <v>0.78451178451178449</v>
      </c>
      <c r="D828" s="184">
        <v>7.9685746352413017E-2</v>
      </c>
      <c r="E828" s="184">
        <v>0.13580246913580246</v>
      </c>
      <c r="F828" s="183">
        <v>1</v>
      </c>
      <c r="G828" s="187">
        <v>1782</v>
      </c>
      <c r="H828" s="93"/>
      <c r="I828" s="184" t="s">
        <v>143</v>
      </c>
      <c r="J828" s="184" t="s">
        <v>143</v>
      </c>
      <c r="K828" s="184">
        <v>0.76500000000000001</v>
      </c>
      <c r="L828" s="184">
        <v>0.80300000000000005</v>
      </c>
      <c r="M828" s="184">
        <v>6.8000000000000005E-2</v>
      </c>
      <c r="N828" s="184">
        <v>9.2999999999999999E-2</v>
      </c>
      <c r="O828" s="184">
        <v>0.121</v>
      </c>
      <c r="P828" s="184">
        <v>0.152</v>
      </c>
      <c r="Q828" s="93"/>
      <c r="R828" s="225" t="s">
        <v>143</v>
      </c>
      <c r="S828" s="225">
        <v>145.60443701241192</v>
      </c>
      <c r="T828" s="225">
        <v>15.924611298318489</v>
      </c>
      <c r="U828" s="225">
        <v>25.004934244643231</v>
      </c>
      <c r="V828" s="225"/>
      <c r="W828" s="225" t="s">
        <v>143</v>
      </c>
      <c r="X828" s="225" t="s">
        <v>143</v>
      </c>
      <c r="Y828" s="225">
        <v>137.97175630699414</v>
      </c>
      <c r="Z828" s="225">
        <v>153.2371177178297</v>
      </c>
      <c r="AA828" s="225">
        <v>13.305338458143225</v>
      </c>
      <c r="AB828" s="225">
        <v>18.543884138493752</v>
      </c>
      <c r="AC828" s="225">
        <v>21.854473263523097</v>
      </c>
      <c r="AD828" s="225">
        <v>28.155395225763364</v>
      </c>
    </row>
    <row r="829" spans="1:30" x14ac:dyDescent="0.25">
      <c r="A829" s="93" t="s">
        <v>5995</v>
      </c>
      <c r="B829" s="184">
        <v>7.828947368421052E-2</v>
      </c>
      <c r="C829" s="184">
        <v>0.55657894736842106</v>
      </c>
      <c r="D829" s="184">
        <v>0.23289473684210527</v>
      </c>
      <c r="E829" s="184">
        <v>0.13223684210526315</v>
      </c>
      <c r="F829" s="183">
        <v>1</v>
      </c>
      <c r="G829" s="187">
        <v>1520</v>
      </c>
      <c r="H829" s="93"/>
      <c r="I829" s="184">
        <v>6.6000000000000003E-2</v>
      </c>
      <c r="J829" s="184">
        <v>9.2999999999999999E-2</v>
      </c>
      <c r="K829" s="184">
        <v>0.53100000000000003</v>
      </c>
      <c r="L829" s="184">
        <v>0.58099999999999996</v>
      </c>
      <c r="M829" s="184">
        <v>0.21199999999999999</v>
      </c>
      <c r="N829" s="184">
        <v>0.255</v>
      </c>
      <c r="O829" s="184">
        <v>0.11600000000000001</v>
      </c>
      <c r="P829" s="184">
        <v>0.15</v>
      </c>
      <c r="Q829" s="93"/>
      <c r="R829" s="225">
        <v>5.7558672979928982</v>
      </c>
      <c r="S829" s="225">
        <v>41.18623253322049</v>
      </c>
      <c r="T829" s="225">
        <v>16.998773160114016</v>
      </c>
      <c r="U829" s="225">
        <v>9.7944206873417734</v>
      </c>
      <c r="V829" s="225"/>
      <c r="W829" s="225">
        <v>4.7216938973647693</v>
      </c>
      <c r="X829" s="225">
        <v>6.7900406986210271</v>
      </c>
      <c r="Y829" s="225">
        <v>38.410849321063402</v>
      </c>
      <c r="Z829" s="225">
        <v>43.961615745377578</v>
      </c>
      <c r="AA829" s="225">
        <v>15.227962943985856</v>
      </c>
      <c r="AB829" s="225">
        <v>18.769583376242178</v>
      </c>
      <c r="AC829" s="225">
        <v>8.4403641557702827</v>
      </c>
      <c r="AD829" s="225">
        <v>11.148477218913264</v>
      </c>
    </row>
    <row r="830" spans="1:30" x14ac:dyDescent="0.25">
      <c r="A830" s="93" t="s">
        <v>5996</v>
      </c>
      <c r="B830" s="184">
        <v>0.26963350785340312</v>
      </c>
      <c r="C830" s="184">
        <v>0.62460732984293199</v>
      </c>
      <c r="D830" s="184">
        <v>3.0890052356020943E-2</v>
      </c>
      <c r="E830" s="184">
        <v>7.486910994764398E-2</v>
      </c>
      <c r="F830" s="183">
        <v>1</v>
      </c>
      <c r="G830" s="187">
        <v>1910</v>
      </c>
      <c r="H830" s="93"/>
      <c r="I830" s="184">
        <v>0.25</v>
      </c>
      <c r="J830" s="184">
        <v>0.28999999999999998</v>
      </c>
      <c r="K830" s="184">
        <v>0.60299999999999998</v>
      </c>
      <c r="L830" s="184">
        <v>0.64600000000000002</v>
      </c>
      <c r="M830" s="184">
        <v>2.4E-2</v>
      </c>
      <c r="N830" s="184">
        <v>0.04</v>
      </c>
      <c r="O830" s="184">
        <v>6.4000000000000001E-2</v>
      </c>
      <c r="P830" s="184">
        <v>8.7999999999999995E-2</v>
      </c>
      <c r="Q830" s="93"/>
      <c r="R830" s="225">
        <v>48.732356453715035</v>
      </c>
      <c r="S830" s="225">
        <v>105.84414502305673</v>
      </c>
      <c r="T830" s="225">
        <v>4.7460663261843123</v>
      </c>
      <c r="U830" s="225">
        <v>12.855076082575035</v>
      </c>
      <c r="V830" s="225"/>
      <c r="W830" s="225">
        <v>44.523444226615013</v>
      </c>
      <c r="X830" s="225">
        <v>52.941268680815057</v>
      </c>
      <c r="Y830" s="225">
        <v>99.837904929744866</v>
      </c>
      <c r="Z830" s="225">
        <v>111.85038511636859</v>
      </c>
      <c r="AA830" s="225">
        <v>3.5350113215448697</v>
      </c>
      <c r="AB830" s="225">
        <v>5.9571213308237549</v>
      </c>
      <c r="AC830" s="225">
        <v>10.748084968806056</v>
      </c>
      <c r="AD830" s="225">
        <v>14.962067196344014</v>
      </c>
    </row>
    <row r="831" spans="1:30" x14ac:dyDescent="0.25">
      <c r="A831" s="93" t="s">
        <v>5997</v>
      </c>
      <c r="B831" s="184" t="s">
        <v>143</v>
      </c>
      <c r="C831" s="184">
        <v>0.44972451790633611</v>
      </c>
      <c r="D831" s="184">
        <v>0.36225895316804407</v>
      </c>
      <c r="E831" s="184">
        <v>0.18801652892561985</v>
      </c>
      <c r="F831" s="183">
        <v>1</v>
      </c>
      <c r="G831" s="187">
        <v>1452</v>
      </c>
      <c r="H831" s="93"/>
      <c r="I831" s="184" t="s">
        <v>143</v>
      </c>
      <c r="J831" s="184" t="s">
        <v>143</v>
      </c>
      <c r="K831" s="184">
        <v>0.42399999999999999</v>
      </c>
      <c r="L831" s="184">
        <v>0.47499999999999998</v>
      </c>
      <c r="M831" s="184">
        <v>0.33800000000000002</v>
      </c>
      <c r="N831" s="184">
        <v>0.38700000000000001</v>
      </c>
      <c r="O831" s="184">
        <v>0.16900000000000001</v>
      </c>
      <c r="P831" s="184">
        <v>0.20899999999999999</v>
      </c>
      <c r="Q831" s="93"/>
      <c r="R831" s="225" t="s">
        <v>143</v>
      </c>
      <c r="S831" s="225">
        <v>32.062529674427118</v>
      </c>
      <c r="T831" s="225">
        <v>25.237328653509103</v>
      </c>
      <c r="U831" s="225">
        <v>13.339469483960984</v>
      </c>
      <c r="V831" s="225"/>
      <c r="W831" s="225" t="s">
        <v>143</v>
      </c>
      <c r="X831" s="225" t="s">
        <v>143</v>
      </c>
      <c r="Y831" s="225">
        <v>29.603310337044796</v>
      </c>
      <c r="Z831" s="225">
        <v>34.52174901180944</v>
      </c>
      <c r="AA831" s="225">
        <v>23.080545003300486</v>
      </c>
      <c r="AB831" s="225">
        <v>27.394112303717719</v>
      </c>
      <c r="AC831" s="225">
        <v>11.75708030019484</v>
      </c>
      <c r="AD831" s="225">
        <v>14.921858667727129</v>
      </c>
    </row>
    <row r="832" spans="1:30" x14ac:dyDescent="0.25">
      <c r="A832" s="93" t="s">
        <v>5998</v>
      </c>
      <c r="B832" s="184" t="s">
        <v>143</v>
      </c>
      <c r="C832" s="184">
        <v>0.80556844547563811</v>
      </c>
      <c r="D832" s="184">
        <v>4.8723897911832945E-2</v>
      </c>
      <c r="E832" s="184">
        <v>0.14570765661252899</v>
      </c>
      <c r="F832" s="183">
        <v>1</v>
      </c>
      <c r="G832" s="187">
        <v>2155</v>
      </c>
      <c r="H832" s="93"/>
      <c r="I832" s="184" t="s">
        <v>143</v>
      </c>
      <c r="J832" s="184" t="s">
        <v>143</v>
      </c>
      <c r="K832" s="184">
        <v>0.78800000000000003</v>
      </c>
      <c r="L832" s="184">
        <v>0.82199999999999995</v>
      </c>
      <c r="M832" s="184">
        <v>0.04</v>
      </c>
      <c r="N832" s="184">
        <v>5.8999999999999997E-2</v>
      </c>
      <c r="O832" s="184">
        <v>0.13100000000000001</v>
      </c>
      <c r="P832" s="184">
        <v>0.161</v>
      </c>
      <c r="Q832" s="93"/>
      <c r="R832" s="225" t="s">
        <v>143</v>
      </c>
      <c r="S832" s="225">
        <v>188.17336440737179</v>
      </c>
      <c r="T832" s="225">
        <v>12.218115462727797</v>
      </c>
      <c r="U832" s="225">
        <v>33.641961223411947</v>
      </c>
      <c r="V832" s="225"/>
      <c r="W832" s="225" t="s">
        <v>143</v>
      </c>
      <c r="X832" s="225" t="s">
        <v>143</v>
      </c>
      <c r="Y832" s="225">
        <v>179.32140607845014</v>
      </c>
      <c r="Z832" s="225">
        <v>197.02532273629345</v>
      </c>
      <c r="AA832" s="225">
        <v>9.881078147539343</v>
      </c>
      <c r="AB832" s="225">
        <v>14.55515277791625</v>
      </c>
      <c r="AC832" s="225">
        <v>29.92085083954359</v>
      </c>
      <c r="AD832" s="225">
        <v>37.363071607280304</v>
      </c>
    </row>
    <row r="833" spans="1:30" x14ac:dyDescent="0.25">
      <c r="A833" s="93" t="s">
        <v>5999</v>
      </c>
      <c r="B833" s="184">
        <v>7.3075250108742926E-2</v>
      </c>
      <c r="C833" s="184">
        <v>0.51109177903436276</v>
      </c>
      <c r="D833" s="184">
        <v>0.28882122662026966</v>
      </c>
      <c r="E833" s="184">
        <v>0.12701174423662462</v>
      </c>
      <c r="F833" s="183">
        <v>1</v>
      </c>
      <c r="G833" s="187">
        <v>2299</v>
      </c>
      <c r="H833" s="93"/>
      <c r="I833" s="184">
        <v>6.3E-2</v>
      </c>
      <c r="J833" s="184">
        <v>8.4000000000000005E-2</v>
      </c>
      <c r="K833" s="184">
        <v>0.49099999999999999</v>
      </c>
      <c r="L833" s="184">
        <v>0.53100000000000003</v>
      </c>
      <c r="M833" s="184">
        <v>0.27100000000000002</v>
      </c>
      <c r="N833" s="184">
        <v>0.308</v>
      </c>
      <c r="O833" s="184">
        <v>0.114</v>
      </c>
      <c r="P833" s="184">
        <v>0.14099999999999999</v>
      </c>
      <c r="Q833" s="93"/>
      <c r="R833" s="225">
        <v>5.2941215308522347</v>
      </c>
      <c r="S833" s="225">
        <v>35.434347556752286</v>
      </c>
      <c r="T833" s="225">
        <v>20.002622471156648</v>
      </c>
      <c r="U833" s="225">
        <v>8.6462829463470747</v>
      </c>
      <c r="V833" s="225"/>
      <c r="W833" s="225">
        <v>4.4935588572816352</v>
      </c>
      <c r="X833" s="225">
        <v>6.0946842044228342</v>
      </c>
      <c r="Y833" s="225">
        <v>33.408244281153436</v>
      </c>
      <c r="Z833" s="225">
        <v>37.460450832351135</v>
      </c>
      <c r="AA833" s="225">
        <v>18.481167968400282</v>
      </c>
      <c r="AB833" s="225">
        <v>21.524076973913015</v>
      </c>
      <c r="AC833" s="225">
        <v>7.6545514888247297</v>
      </c>
      <c r="AD833" s="225">
        <v>9.6380144038694198</v>
      </c>
    </row>
    <row r="834" spans="1:30" x14ac:dyDescent="0.25">
      <c r="A834" s="93" t="s">
        <v>6000</v>
      </c>
      <c r="B834" s="184">
        <v>0.27142857142857141</v>
      </c>
      <c r="C834" s="184">
        <v>0.63571428571428568</v>
      </c>
      <c r="D834" s="184">
        <v>5.3571428571428568E-2</v>
      </c>
      <c r="E834" s="184">
        <v>3.9285714285714285E-2</v>
      </c>
      <c r="F834" s="183">
        <v>0.99999999999999989</v>
      </c>
      <c r="G834" s="187">
        <v>2800</v>
      </c>
      <c r="H834" s="93"/>
      <c r="I834" s="184">
        <v>0.255</v>
      </c>
      <c r="J834" s="184">
        <v>0.28799999999999998</v>
      </c>
      <c r="K834" s="184">
        <v>0.61799999999999999</v>
      </c>
      <c r="L834" s="184">
        <v>0.65300000000000002</v>
      </c>
      <c r="M834" s="184">
        <v>4.5999999999999999E-2</v>
      </c>
      <c r="N834" s="184">
        <v>6.3E-2</v>
      </c>
      <c r="O834" s="184">
        <v>3.3000000000000002E-2</v>
      </c>
      <c r="P834" s="184">
        <v>4.7E-2</v>
      </c>
      <c r="Q834" s="93"/>
      <c r="R834" s="225">
        <v>44.539862861902321</v>
      </c>
      <c r="S834" s="225">
        <v>92.796057537937102</v>
      </c>
      <c r="T834" s="225">
        <v>7.6905192377564768</v>
      </c>
      <c r="U834" s="225">
        <v>5.8133886715628549</v>
      </c>
      <c r="V834" s="225"/>
      <c r="W834" s="225">
        <v>41.373226818334551</v>
      </c>
      <c r="X834" s="225">
        <v>47.706498905470092</v>
      </c>
      <c r="Y834" s="225">
        <v>88.485081630769841</v>
      </c>
      <c r="Z834" s="225">
        <v>97.107033445104364</v>
      </c>
      <c r="AA834" s="225">
        <v>6.4597798357718119</v>
      </c>
      <c r="AB834" s="225">
        <v>8.9212586397411417</v>
      </c>
      <c r="AC834" s="225">
        <v>4.7269903430073095</v>
      </c>
      <c r="AD834" s="225">
        <v>6.8997870001184003</v>
      </c>
    </row>
    <row r="835" spans="1:30" x14ac:dyDescent="0.25">
      <c r="A835" s="93" t="s">
        <v>6001</v>
      </c>
      <c r="B835" s="184" t="s">
        <v>143</v>
      </c>
      <c r="C835" s="184">
        <v>0.45460893854748602</v>
      </c>
      <c r="D835" s="184">
        <v>0.3641759776536313</v>
      </c>
      <c r="E835" s="184">
        <v>0.18121508379888268</v>
      </c>
      <c r="F835" s="183">
        <v>1</v>
      </c>
      <c r="G835" s="187">
        <v>2864</v>
      </c>
      <c r="H835" s="93"/>
      <c r="I835" s="184" t="s">
        <v>143</v>
      </c>
      <c r="J835" s="184" t="s">
        <v>143</v>
      </c>
      <c r="K835" s="184">
        <v>0.436</v>
      </c>
      <c r="L835" s="184">
        <v>0.47299999999999998</v>
      </c>
      <c r="M835" s="184">
        <v>0.34699999999999998</v>
      </c>
      <c r="N835" s="184">
        <v>0.38200000000000001</v>
      </c>
      <c r="O835" s="184">
        <v>0.16800000000000001</v>
      </c>
      <c r="P835" s="184">
        <v>0.19600000000000001</v>
      </c>
      <c r="Q835" s="93"/>
      <c r="R835" s="225" t="s">
        <v>143</v>
      </c>
      <c r="S835" s="225">
        <v>39.916547354345745</v>
      </c>
      <c r="T835" s="225">
        <v>31.933776126811942</v>
      </c>
      <c r="U835" s="225">
        <v>15.825769204405056</v>
      </c>
      <c r="V835" s="225"/>
      <c r="W835" s="225" t="s">
        <v>143</v>
      </c>
      <c r="X835" s="225" t="s">
        <v>143</v>
      </c>
      <c r="Y835" s="225">
        <v>37.748326343960152</v>
      </c>
      <c r="Z835" s="225">
        <v>42.084768364731339</v>
      </c>
      <c r="AA835" s="225">
        <v>29.995729624583337</v>
      </c>
      <c r="AB835" s="225">
        <v>33.871822629040544</v>
      </c>
      <c r="AC835" s="225">
        <v>14.464207837098979</v>
      </c>
      <c r="AD835" s="225">
        <v>17.187330571711133</v>
      </c>
    </row>
    <row r="836" spans="1:30" x14ac:dyDescent="0.25">
      <c r="A836" s="93" t="s">
        <v>6002</v>
      </c>
      <c r="B836" s="184" t="s">
        <v>143</v>
      </c>
      <c r="C836" s="184">
        <v>0.79880104908205318</v>
      </c>
      <c r="D836" s="184">
        <v>8.5050580741850887E-2</v>
      </c>
      <c r="E836" s="184">
        <v>0.11614837017609592</v>
      </c>
      <c r="F836" s="183">
        <v>1</v>
      </c>
      <c r="G836" s="187">
        <v>2669</v>
      </c>
      <c r="H836" s="93"/>
      <c r="I836" s="184" t="s">
        <v>143</v>
      </c>
      <c r="J836" s="184" t="s">
        <v>143</v>
      </c>
      <c r="K836" s="184">
        <v>0.78300000000000003</v>
      </c>
      <c r="L836" s="184">
        <v>0.81399999999999995</v>
      </c>
      <c r="M836" s="184">
        <v>7.4999999999999997E-2</v>
      </c>
      <c r="N836" s="184">
        <v>9.6000000000000002E-2</v>
      </c>
      <c r="O836" s="184">
        <v>0.105</v>
      </c>
      <c r="P836" s="184">
        <v>0.129</v>
      </c>
      <c r="Q836" s="93"/>
      <c r="R836" s="225" t="s">
        <v>143</v>
      </c>
      <c r="S836" s="225">
        <v>145.64128272121181</v>
      </c>
      <c r="T836" s="225">
        <v>16.730639029841409</v>
      </c>
      <c r="U836" s="225">
        <v>21.4202334471243</v>
      </c>
      <c r="V836" s="225"/>
      <c r="W836" s="225" t="s">
        <v>143</v>
      </c>
      <c r="X836" s="225" t="s">
        <v>143</v>
      </c>
      <c r="Y836" s="225">
        <v>139.45902698119099</v>
      </c>
      <c r="Z836" s="225">
        <v>151.82353846123263</v>
      </c>
      <c r="AA836" s="225">
        <v>14.554154061995673</v>
      </c>
      <c r="AB836" s="225">
        <v>18.907123997687144</v>
      </c>
      <c r="AC836" s="225">
        <v>19.035721931713006</v>
      </c>
      <c r="AD836" s="225">
        <v>23.804744962535594</v>
      </c>
    </row>
    <row r="837" spans="1:30" x14ac:dyDescent="0.25">
      <c r="A837" s="93"/>
      <c r="B837" s="184"/>
      <c r="C837" s="184"/>
      <c r="D837" s="184"/>
      <c r="E837" s="184"/>
      <c r="F837" s="183"/>
      <c r="G837" s="187"/>
      <c r="H837" s="93"/>
      <c r="I837" s="184"/>
      <c r="J837" s="184"/>
      <c r="K837" s="184"/>
      <c r="L837" s="184"/>
      <c r="M837" s="184"/>
      <c r="N837" s="184"/>
      <c r="O837" s="184"/>
      <c r="P837" s="184"/>
      <c r="Q837" s="142"/>
      <c r="R837" s="143"/>
      <c r="S837" s="143"/>
      <c r="T837" s="143"/>
      <c r="U837" s="143"/>
      <c r="V837" s="143"/>
      <c r="W837" s="143"/>
      <c r="X837" s="143"/>
      <c r="Y837" s="143"/>
      <c r="Z837" s="143"/>
      <c r="AA837" s="143"/>
      <c r="AB837" s="143"/>
      <c r="AC837" s="143"/>
      <c r="AD837" s="143"/>
    </row>
    <row r="838" spans="1:30" x14ac:dyDescent="0.25">
      <c r="A838" s="93"/>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X311"/>
  <sheetViews>
    <sheetView workbookViewId="0"/>
  </sheetViews>
  <sheetFormatPr defaultRowHeight="15" x14ac:dyDescent="0.25"/>
  <cols>
    <col min="1" max="1" width="81.85546875" bestFit="1" customWidth="1"/>
    <col min="2" max="15" width="10" customWidth="1"/>
  </cols>
  <sheetData>
    <row r="1" spans="1:24" x14ac:dyDescent="0.25">
      <c r="A1" s="229">
        <v>1</v>
      </c>
      <c r="B1" s="93">
        <v>2</v>
      </c>
      <c r="C1" s="93">
        <v>3</v>
      </c>
      <c r="D1" s="93">
        <v>4</v>
      </c>
      <c r="E1" s="93">
        <v>5</v>
      </c>
      <c r="F1" s="93">
        <v>6</v>
      </c>
      <c r="G1" s="93">
        <v>7</v>
      </c>
      <c r="H1" s="93">
        <v>8</v>
      </c>
      <c r="I1" s="93">
        <v>9</v>
      </c>
      <c r="J1" s="93">
        <v>10</v>
      </c>
      <c r="K1" s="93">
        <v>11</v>
      </c>
      <c r="L1" s="93">
        <v>12</v>
      </c>
      <c r="M1" s="93">
        <v>13</v>
      </c>
      <c r="N1" s="93">
        <v>14</v>
      </c>
      <c r="O1" s="93">
        <v>15</v>
      </c>
      <c r="P1" s="93"/>
      <c r="Q1" s="93"/>
      <c r="R1" s="93"/>
      <c r="S1" s="93"/>
      <c r="T1" s="93"/>
      <c r="U1" s="93"/>
      <c r="V1" s="93"/>
      <c r="W1" s="93"/>
      <c r="X1" s="93"/>
    </row>
    <row r="2" spans="1:24" x14ac:dyDescent="0.25">
      <c r="A2" s="93"/>
      <c r="B2" s="93" t="s">
        <v>2</v>
      </c>
      <c r="C2" s="93"/>
      <c r="D2" s="93"/>
      <c r="E2" s="93"/>
      <c r="F2" s="93" t="s">
        <v>4</v>
      </c>
      <c r="G2" s="93"/>
      <c r="H2" s="93"/>
      <c r="I2" s="93"/>
      <c r="J2" s="93" t="s">
        <v>11</v>
      </c>
      <c r="K2" s="93"/>
      <c r="L2" s="93"/>
      <c r="M2" s="93" t="s">
        <v>14</v>
      </c>
      <c r="N2" s="93"/>
      <c r="O2" s="93"/>
    </row>
    <row r="3" spans="1:24" x14ac:dyDescent="0.25">
      <c r="A3" s="93" t="s">
        <v>450</v>
      </c>
      <c r="B3" s="93" t="s">
        <v>383</v>
      </c>
      <c r="C3" s="93" t="s">
        <v>149</v>
      </c>
      <c r="D3" s="93" t="s">
        <v>451</v>
      </c>
      <c r="E3" s="93" t="s">
        <v>150</v>
      </c>
      <c r="F3" s="93" t="s">
        <v>383</v>
      </c>
      <c r="G3" s="93" t="s">
        <v>149</v>
      </c>
      <c r="H3" s="93" t="s">
        <v>451</v>
      </c>
      <c r="I3" s="93" t="s">
        <v>150</v>
      </c>
      <c r="J3" s="93" t="s">
        <v>149</v>
      </c>
      <c r="K3" s="93" t="s">
        <v>451</v>
      </c>
      <c r="L3" s="93" t="s">
        <v>150</v>
      </c>
      <c r="M3" s="93" t="s">
        <v>149</v>
      </c>
      <c r="N3" s="93" t="s">
        <v>451</v>
      </c>
      <c r="O3" s="93" t="s">
        <v>150</v>
      </c>
    </row>
    <row r="4" spans="1:24" x14ac:dyDescent="0.25">
      <c r="A4" s="93" t="s">
        <v>550</v>
      </c>
      <c r="B4" s="93">
        <v>0</v>
      </c>
      <c r="C4" s="93">
        <v>0</v>
      </c>
      <c r="D4" s="93">
        <v>1</v>
      </c>
      <c r="E4" s="93">
        <v>1</v>
      </c>
      <c r="F4" s="93">
        <v>0</v>
      </c>
      <c r="G4" s="93">
        <v>0</v>
      </c>
      <c r="H4" s="93">
        <v>0</v>
      </c>
      <c r="I4" s="93">
        <v>0</v>
      </c>
      <c r="J4" s="93">
        <v>0</v>
      </c>
      <c r="K4" s="93">
        <v>0</v>
      </c>
      <c r="L4" s="93">
        <v>1</v>
      </c>
      <c r="M4" s="93">
        <v>0</v>
      </c>
      <c r="N4" s="93">
        <v>1</v>
      </c>
      <c r="O4" s="93">
        <v>0</v>
      </c>
      <c r="P4" s="93"/>
      <c r="Q4" s="93"/>
      <c r="R4" s="93"/>
      <c r="S4" s="93"/>
    </row>
    <row r="5" spans="1:24" x14ac:dyDescent="0.25">
      <c r="A5" s="93" t="s">
        <v>551</v>
      </c>
      <c r="B5" s="93">
        <v>0</v>
      </c>
      <c r="C5" s="93">
        <v>0</v>
      </c>
      <c r="D5" s="93">
        <v>0</v>
      </c>
      <c r="E5" s="93">
        <v>0</v>
      </c>
      <c r="F5" s="93">
        <v>0</v>
      </c>
      <c r="G5" s="93">
        <v>1</v>
      </c>
      <c r="H5" s="93">
        <v>0</v>
      </c>
      <c r="I5" s="93">
        <v>0</v>
      </c>
      <c r="J5" s="93">
        <v>1</v>
      </c>
      <c r="K5" s="93">
        <v>1</v>
      </c>
      <c r="L5" s="93">
        <v>0</v>
      </c>
      <c r="M5" s="93">
        <v>0</v>
      </c>
      <c r="N5" s="93">
        <v>0</v>
      </c>
      <c r="O5" s="93">
        <v>1</v>
      </c>
      <c r="P5" s="93"/>
      <c r="Q5" s="93"/>
      <c r="R5" s="93"/>
      <c r="S5" s="93"/>
    </row>
    <row r="6" spans="1:24" x14ac:dyDescent="0.25">
      <c r="A6" s="93" t="s">
        <v>552</v>
      </c>
      <c r="B6" s="93">
        <v>0</v>
      </c>
      <c r="C6" s="93">
        <v>0</v>
      </c>
      <c r="D6" s="93">
        <v>0</v>
      </c>
      <c r="E6" s="93">
        <v>1</v>
      </c>
      <c r="F6" s="93">
        <v>1</v>
      </c>
      <c r="G6" s="93">
        <v>0</v>
      </c>
      <c r="H6" s="93">
        <v>0</v>
      </c>
      <c r="I6" s="93">
        <v>1</v>
      </c>
      <c r="J6" s="93">
        <v>1</v>
      </c>
      <c r="K6" s="93">
        <v>1</v>
      </c>
      <c r="L6" s="93">
        <v>1</v>
      </c>
      <c r="M6" s="93">
        <v>0</v>
      </c>
      <c r="N6" s="93">
        <v>0</v>
      </c>
      <c r="O6" s="93">
        <v>0</v>
      </c>
      <c r="P6" s="93"/>
      <c r="Q6" s="93"/>
      <c r="R6" s="93"/>
      <c r="S6" s="93"/>
    </row>
    <row r="7" spans="1:24" x14ac:dyDescent="0.25">
      <c r="A7" s="93" t="s">
        <v>553</v>
      </c>
      <c r="B7" s="93">
        <v>0</v>
      </c>
      <c r="C7" s="93">
        <v>0</v>
      </c>
      <c r="D7" s="93">
        <v>0</v>
      </c>
      <c r="E7" s="93">
        <v>0</v>
      </c>
      <c r="F7" s="93">
        <v>1</v>
      </c>
      <c r="G7" s="93">
        <v>0</v>
      </c>
      <c r="H7" s="93">
        <v>1</v>
      </c>
      <c r="I7" s="93">
        <v>1</v>
      </c>
      <c r="J7" s="93">
        <v>1</v>
      </c>
      <c r="K7" s="93">
        <v>1</v>
      </c>
      <c r="L7" s="93">
        <v>1</v>
      </c>
      <c r="M7" s="93">
        <v>0</v>
      </c>
      <c r="N7" s="93">
        <v>0</v>
      </c>
      <c r="O7" s="93">
        <v>0</v>
      </c>
      <c r="P7" s="93"/>
      <c r="Q7" s="93"/>
      <c r="R7" s="93"/>
      <c r="S7" s="93"/>
    </row>
    <row r="8" spans="1:24" x14ac:dyDescent="0.25">
      <c r="A8" s="93" t="s">
        <v>554</v>
      </c>
      <c r="B8" s="93">
        <v>1</v>
      </c>
      <c r="C8" s="93">
        <v>1</v>
      </c>
      <c r="D8" s="93">
        <v>1</v>
      </c>
      <c r="E8" s="93">
        <v>1</v>
      </c>
      <c r="F8" s="93">
        <v>1</v>
      </c>
      <c r="G8" s="93">
        <v>1</v>
      </c>
      <c r="H8" s="93">
        <v>1</v>
      </c>
      <c r="I8" s="93">
        <v>0</v>
      </c>
      <c r="J8" s="93">
        <v>1</v>
      </c>
      <c r="K8" s="93">
        <v>1</v>
      </c>
      <c r="L8" s="93">
        <v>0</v>
      </c>
      <c r="M8" s="93">
        <v>1</v>
      </c>
      <c r="N8" s="93">
        <v>0</v>
      </c>
      <c r="O8" s="93">
        <v>1</v>
      </c>
      <c r="P8" s="93"/>
      <c r="Q8" s="93"/>
      <c r="R8" s="93"/>
      <c r="S8" s="93"/>
    </row>
    <row r="9" spans="1:24" x14ac:dyDescent="0.25">
      <c r="A9" s="93" t="s">
        <v>555</v>
      </c>
      <c r="B9" s="93">
        <v>0</v>
      </c>
      <c r="C9" s="93">
        <v>0</v>
      </c>
      <c r="D9" s="93">
        <v>0</v>
      </c>
      <c r="E9" s="93">
        <v>0</v>
      </c>
      <c r="F9" s="93">
        <v>0</v>
      </c>
      <c r="G9" s="93">
        <v>1</v>
      </c>
      <c r="H9" s="93">
        <v>0</v>
      </c>
      <c r="I9" s="93">
        <v>1</v>
      </c>
      <c r="J9" s="93">
        <v>1</v>
      </c>
      <c r="K9" s="93">
        <v>1</v>
      </c>
      <c r="L9" s="93">
        <v>1</v>
      </c>
      <c r="M9" s="93">
        <v>1</v>
      </c>
      <c r="N9" s="93">
        <v>0</v>
      </c>
      <c r="O9" s="93">
        <v>1</v>
      </c>
      <c r="P9" s="93"/>
      <c r="Q9" s="93"/>
      <c r="R9" s="93"/>
      <c r="S9" s="93"/>
    </row>
    <row r="10" spans="1:24" x14ac:dyDescent="0.25">
      <c r="A10" s="93" t="s">
        <v>556</v>
      </c>
      <c r="B10" s="93">
        <v>1</v>
      </c>
      <c r="C10" s="93">
        <v>0</v>
      </c>
      <c r="D10" s="93">
        <v>0</v>
      </c>
      <c r="E10" s="93">
        <v>1</v>
      </c>
      <c r="F10" s="93">
        <v>0</v>
      </c>
      <c r="G10" s="93">
        <v>0</v>
      </c>
      <c r="H10" s="93">
        <v>0</v>
      </c>
      <c r="I10" s="93">
        <v>0</v>
      </c>
      <c r="J10" s="93">
        <v>0</v>
      </c>
      <c r="K10" s="93">
        <v>0</v>
      </c>
      <c r="L10" s="93">
        <v>1</v>
      </c>
      <c r="M10" s="93">
        <v>1</v>
      </c>
      <c r="N10" s="93">
        <v>0</v>
      </c>
      <c r="O10" s="93">
        <v>0</v>
      </c>
      <c r="P10" s="93"/>
      <c r="Q10" s="93"/>
      <c r="R10" s="93"/>
      <c r="S10" s="93"/>
    </row>
    <row r="11" spans="1:24" x14ac:dyDescent="0.25">
      <c r="A11" s="93" t="s">
        <v>557</v>
      </c>
      <c r="B11" s="93">
        <v>1</v>
      </c>
      <c r="C11" s="93">
        <v>1</v>
      </c>
      <c r="D11" s="93">
        <v>0</v>
      </c>
      <c r="E11" s="93">
        <v>1</v>
      </c>
      <c r="F11" s="93">
        <v>0</v>
      </c>
      <c r="G11" s="93">
        <v>0</v>
      </c>
      <c r="H11" s="93">
        <v>0</v>
      </c>
      <c r="I11" s="93">
        <v>0</v>
      </c>
      <c r="J11" s="93">
        <v>0</v>
      </c>
      <c r="K11" s="93">
        <v>1</v>
      </c>
      <c r="L11" s="93">
        <v>1</v>
      </c>
      <c r="M11" s="93">
        <v>1</v>
      </c>
      <c r="N11" s="93">
        <v>0</v>
      </c>
      <c r="O11" s="93">
        <v>1</v>
      </c>
      <c r="P11" s="93"/>
      <c r="Q11" s="93"/>
      <c r="R11" s="93"/>
      <c r="S11" s="93"/>
    </row>
    <row r="12" spans="1:24" x14ac:dyDescent="0.25">
      <c r="A12" s="93" t="s">
        <v>558</v>
      </c>
      <c r="B12" s="93">
        <v>0</v>
      </c>
      <c r="C12" s="93">
        <v>0</v>
      </c>
      <c r="D12" s="93">
        <v>0</v>
      </c>
      <c r="E12" s="93">
        <v>0</v>
      </c>
      <c r="F12" s="93">
        <v>0</v>
      </c>
      <c r="G12" s="93">
        <v>0</v>
      </c>
      <c r="H12" s="93">
        <v>0</v>
      </c>
      <c r="I12" s="93">
        <v>0</v>
      </c>
      <c r="J12" s="93">
        <v>1</v>
      </c>
      <c r="K12" s="93">
        <v>1</v>
      </c>
      <c r="L12" s="93">
        <v>1</v>
      </c>
      <c r="M12" s="93">
        <v>0</v>
      </c>
      <c r="N12" s="93">
        <v>1</v>
      </c>
      <c r="O12" s="93">
        <v>0</v>
      </c>
      <c r="P12" s="93"/>
      <c r="Q12" s="93"/>
      <c r="R12" s="93"/>
      <c r="S12" s="93"/>
    </row>
    <row r="13" spans="1:24" x14ac:dyDescent="0.25">
      <c r="A13" s="93" t="s">
        <v>559</v>
      </c>
      <c r="B13" s="93">
        <v>0</v>
      </c>
      <c r="C13" s="93">
        <v>0</v>
      </c>
      <c r="D13" s="93">
        <v>0</v>
      </c>
      <c r="E13" s="93">
        <v>0</v>
      </c>
      <c r="F13" s="93">
        <v>0</v>
      </c>
      <c r="G13" s="93">
        <v>0</v>
      </c>
      <c r="H13" s="93">
        <v>0</v>
      </c>
      <c r="I13" s="93">
        <v>0</v>
      </c>
      <c r="J13" s="93">
        <v>1</v>
      </c>
      <c r="K13" s="93">
        <v>1</v>
      </c>
      <c r="L13" s="93">
        <v>1</v>
      </c>
      <c r="M13" s="93">
        <v>1</v>
      </c>
      <c r="N13" s="93">
        <v>0</v>
      </c>
      <c r="O13" s="93">
        <v>0</v>
      </c>
      <c r="P13" s="93"/>
      <c r="Q13" s="93"/>
      <c r="R13" s="93"/>
      <c r="S13" s="93"/>
    </row>
    <row r="14" spans="1:24" x14ac:dyDescent="0.25">
      <c r="A14" s="93" t="s">
        <v>560</v>
      </c>
      <c r="B14" s="93">
        <v>0</v>
      </c>
      <c r="C14" s="93">
        <v>0</v>
      </c>
      <c r="D14" s="93">
        <v>0</v>
      </c>
      <c r="E14" s="93">
        <v>0</v>
      </c>
      <c r="F14" s="93">
        <v>1</v>
      </c>
      <c r="G14" s="93">
        <v>0</v>
      </c>
      <c r="H14" s="93">
        <v>0</v>
      </c>
      <c r="I14" s="93">
        <v>0</v>
      </c>
      <c r="J14" s="93">
        <v>0</v>
      </c>
      <c r="K14" s="93">
        <v>0</v>
      </c>
      <c r="L14" s="93">
        <v>1</v>
      </c>
      <c r="M14" s="93">
        <v>0</v>
      </c>
      <c r="N14" s="93">
        <v>0</v>
      </c>
      <c r="O14" s="93">
        <v>1</v>
      </c>
      <c r="P14" s="93"/>
      <c r="Q14" s="93"/>
      <c r="R14" s="93"/>
      <c r="S14" s="93"/>
    </row>
    <row r="15" spans="1:24" x14ac:dyDescent="0.25">
      <c r="A15" s="93" t="s">
        <v>561</v>
      </c>
      <c r="B15" s="93">
        <v>0</v>
      </c>
      <c r="C15" s="93">
        <v>0</v>
      </c>
      <c r="D15" s="93">
        <v>0</v>
      </c>
      <c r="E15" s="93">
        <v>1</v>
      </c>
      <c r="F15" s="93">
        <v>0</v>
      </c>
      <c r="G15" s="93">
        <v>1</v>
      </c>
      <c r="H15" s="93">
        <v>1</v>
      </c>
      <c r="I15" s="93">
        <v>1</v>
      </c>
      <c r="J15" s="93">
        <v>0</v>
      </c>
      <c r="K15" s="93">
        <v>1</v>
      </c>
      <c r="L15" s="93">
        <v>1</v>
      </c>
      <c r="M15" s="93">
        <v>1</v>
      </c>
      <c r="N15" s="93">
        <v>0</v>
      </c>
      <c r="O15" s="93">
        <v>0</v>
      </c>
      <c r="P15" s="93"/>
      <c r="Q15" s="93"/>
      <c r="R15" s="93"/>
      <c r="S15" s="93"/>
    </row>
    <row r="16" spans="1:24" x14ac:dyDescent="0.25">
      <c r="A16" s="93" t="s">
        <v>562</v>
      </c>
      <c r="B16" s="93">
        <v>0</v>
      </c>
      <c r="C16" s="93">
        <v>0</v>
      </c>
      <c r="D16" s="93">
        <v>0</v>
      </c>
      <c r="E16" s="93">
        <v>1</v>
      </c>
      <c r="F16" s="93">
        <v>0</v>
      </c>
      <c r="G16" s="93">
        <v>1</v>
      </c>
      <c r="H16" s="93">
        <v>0</v>
      </c>
      <c r="I16" s="93">
        <v>1</v>
      </c>
      <c r="J16" s="93">
        <v>0</v>
      </c>
      <c r="K16" s="93">
        <v>0</v>
      </c>
      <c r="L16" s="93">
        <v>1</v>
      </c>
      <c r="M16" s="93">
        <v>1</v>
      </c>
      <c r="N16" s="93">
        <v>1</v>
      </c>
      <c r="O16" s="93">
        <v>1</v>
      </c>
      <c r="P16" s="93"/>
      <c r="Q16" s="93"/>
      <c r="R16" s="93"/>
      <c r="S16" s="93"/>
    </row>
    <row r="17" spans="1:19" x14ac:dyDescent="0.25">
      <c r="A17" s="93" t="s">
        <v>563</v>
      </c>
      <c r="B17" s="93">
        <v>0</v>
      </c>
      <c r="C17" s="93">
        <v>0</v>
      </c>
      <c r="D17" s="93">
        <v>1</v>
      </c>
      <c r="E17" s="93">
        <v>0</v>
      </c>
      <c r="F17" s="93">
        <v>0</v>
      </c>
      <c r="G17" s="93">
        <v>1</v>
      </c>
      <c r="H17" s="93">
        <v>1</v>
      </c>
      <c r="I17" s="93">
        <v>0</v>
      </c>
      <c r="J17" s="93">
        <v>0</v>
      </c>
      <c r="K17" s="93">
        <v>1</v>
      </c>
      <c r="L17" s="93">
        <v>0</v>
      </c>
      <c r="M17" s="93">
        <v>1</v>
      </c>
      <c r="N17" s="93">
        <v>0</v>
      </c>
      <c r="O17" s="93">
        <v>1</v>
      </c>
      <c r="P17" s="93"/>
      <c r="Q17" s="93"/>
      <c r="R17" s="93"/>
      <c r="S17" s="93"/>
    </row>
    <row r="18" spans="1:19" x14ac:dyDescent="0.25">
      <c r="A18" s="93" t="s">
        <v>564</v>
      </c>
      <c r="B18" s="93">
        <v>0</v>
      </c>
      <c r="C18" s="93">
        <v>0</v>
      </c>
      <c r="D18" s="93">
        <v>1</v>
      </c>
      <c r="E18" s="93">
        <v>1</v>
      </c>
      <c r="F18" s="93">
        <v>0</v>
      </c>
      <c r="G18" s="93">
        <v>0</v>
      </c>
      <c r="H18" s="93">
        <v>0</v>
      </c>
      <c r="I18" s="93">
        <v>1</v>
      </c>
      <c r="J18" s="93">
        <v>1</v>
      </c>
      <c r="K18" s="93">
        <v>1</v>
      </c>
      <c r="L18" s="93">
        <v>0</v>
      </c>
      <c r="M18" s="93">
        <v>0</v>
      </c>
      <c r="N18" s="93">
        <v>1</v>
      </c>
      <c r="O18" s="93">
        <v>1</v>
      </c>
      <c r="P18" s="93"/>
      <c r="Q18" s="93"/>
      <c r="R18" s="93"/>
      <c r="S18" s="93"/>
    </row>
    <row r="19" spans="1:19" x14ac:dyDescent="0.25">
      <c r="A19" s="93" t="s">
        <v>565</v>
      </c>
      <c r="B19" s="93">
        <v>0</v>
      </c>
      <c r="C19" s="93">
        <v>0</v>
      </c>
      <c r="D19" s="93">
        <v>0</v>
      </c>
      <c r="E19" s="93">
        <v>1</v>
      </c>
      <c r="F19" s="93">
        <v>0</v>
      </c>
      <c r="G19" s="93">
        <v>0</v>
      </c>
      <c r="H19" s="93">
        <v>0</v>
      </c>
      <c r="I19" s="93">
        <v>0</v>
      </c>
      <c r="J19" s="93">
        <v>1</v>
      </c>
      <c r="K19" s="93">
        <v>0</v>
      </c>
      <c r="L19" s="93">
        <v>1</v>
      </c>
      <c r="M19" s="93">
        <v>1</v>
      </c>
      <c r="N19" s="93">
        <v>0</v>
      </c>
      <c r="O19" s="93">
        <v>0</v>
      </c>
      <c r="P19" s="93"/>
      <c r="Q19" s="93"/>
      <c r="R19" s="93"/>
      <c r="S19" s="93"/>
    </row>
    <row r="20" spans="1:19" x14ac:dyDescent="0.25">
      <c r="A20" s="93" t="s">
        <v>566</v>
      </c>
      <c r="B20" s="93">
        <v>0</v>
      </c>
      <c r="C20" s="93">
        <v>0</v>
      </c>
      <c r="D20" s="93">
        <v>0</v>
      </c>
      <c r="E20" s="93">
        <v>1</v>
      </c>
      <c r="F20" s="93">
        <v>0</v>
      </c>
      <c r="G20" s="93">
        <v>1</v>
      </c>
      <c r="H20" s="93">
        <v>0</v>
      </c>
      <c r="I20" s="93">
        <v>1</v>
      </c>
      <c r="J20" s="93">
        <v>1</v>
      </c>
      <c r="K20" s="93">
        <v>0</v>
      </c>
      <c r="L20" s="93">
        <v>1</v>
      </c>
      <c r="M20" s="93">
        <v>0</v>
      </c>
      <c r="N20" s="93">
        <v>0</v>
      </c>
      <c r="O20" s="93">
        <v>1</v>
      </c>
      <c r="P20" s="93"/>
      <c r="Q20" s="93"/>
      <c r="R20" s="93"/>
      <c r="S20" s="93"/>
    </row>
    <row r="21" spans="1:19" x14ac:dyDescent="0.25">
      <c r="A21" s="93" t="s">
        <v>567</v>
      </c>
      <c r="B21" s="93">
        <v>1</v>
      </c>
      <c r="C21" s="93">
        <v>0</v>
      </c>
      <c r="D21" s="93">
        <v>0</v>
      </c>
      <c r="E21" s="93">
        <v>1</v>
      </c>
      <c r="F21" s="93">
        <v>0</v>
      </c>
      <c r="G21" s="93">
        <v>0</v>
      </c>
      <c r="H21" s="93">
        <v>0</v>
      </c>
      <c r="I21" s="93">
        <v>0</v>
      </c>
      <c r="J21" s="93">
        <v>1</v>
      </c>
      <c r="K21" s="93">
        <v>1</v>
      </c>
      <c r="L21" s="93">
        <v>1</v>
      </c>
      <c r="M21" s="93">
        <v>1</v>
      </c>
      <c r="N21" s="93">
        <v>0</v>
      </c>
      <c r="O21" s="93">
        <v>0</v>
      </c>
      <c r="P21" s="93"/>
      <c r="Q21" s="93"/>
      <c r="R21" s="93"/>
      <c r="S21" s="93"/>
    </row>
    <row r="22" spans="1:19" x14ac:dyDescent="0.25">
      <c r="A22" s="93" t="s">
        <v>568</v>
      </c>
      <c r="B22" s="93">
        <v>0</v>
      </c>
      <c r="C22" s="93">
        <v>0</v>
      </c>
      <c r="D22" s="93">
        <v>0</v>
      </c>
      <c r="E22" s="93">
        <v>0</v>
      </c>
      <c r="F22" s="93">
        <v>0</v>
      </c>
      <c r="G22" s="93">
        <v>0</v>
      </c>
      <c r="H22" s="93">
        <v>0</v>
      </c>
      <c r="I22" s="93">
        <v>0</v>
      </c>
      <c r="J22" s="93">
        <v>1</v>
      </c>
      <c r="K22" s="93">
        <v>1</v>
      </c>
      <c r="L22" s="93">
        <v>0</v>
      </c>
      <c r="M22" s="93">
        <v>1</v>
      </c>
      <c r="N22" s="93">
        <v>1</v>
      </c>
      <c r="O22" s="93">
        <v>0</v>
      </c>
      <c r="P22" s="93"/>
      <c r="Q22" s="93"/>
      <c r="R22" s="93"/>
      <c r="S22" s="93"/>
    </row>
    <row r="23" spans="1:19" x14ac:dyDescent="0.25">
      <c r="A23" s="93" t="s">
        <v>569</v>
      </c>
      <c r="B23" s="93">
        <v>1</v>
      </c>
      <c r="C23" s="93">
        <v>1</v>
      </c>
      <c r="D23" s="93">
        <v>0</v>
      </c>
      <c r="E23" s="93">
        <v>0</v>
      </c>
      <c r="F23" s="93">
        <v>0</v>
      </c>
      <c r="G23" s="93">
        <v>1</v>
      </c>
      <c r="H23" s="93">
        <v>0</v>
      </c>
      <c r="I23" s="93">
        <v>0</v>
      </c>
      <c r="J23" s="93">
        <v>1</v>
      </c>
      <c r="K23" s="93">
        <v>0</v>
      </c>
      <c r="L23" s="93">
        <v>0</v>
      </c>
      <c r="M23" s="93">
        <v>0</v>
      </c>
      <c r="N23" s="93">
        <v>1</v>
      </c>
      <c r="O23" s="93">
        <v>0</v>
      </c>
      <c r="P23" s="93"/>
      <c r="Q23" s="93"/>
      <c r="R23" s="93"/>
      <c r="S23" s="93"/>
    </row>
    <row r="24" spans="1:19" x14ac:dyDescent="0.25">
      <c r="A24" s="93" t="s">
        <v>570</v>
      </c>
      <c r="B24" s="93">
        <v>0</v>
      </c>
      <c r="C24" s="93">
        <v>0</v>
      </c>
      <c r="D24" s="93">
        <v>0</v>
      </c>
      <c r="E24" s="93">
        <v>0</v>
      </c>
      <c r="F24" s="93">
        <v>0</v>
      </c>
      <c r="G24" s="93">
        <v>1</v>
      </c>
      <c r="H24" s="93">
        <v>0</v>
      </c>
      <c r="I24" s="93">
        <v>1</v>
      </c>
      <c r="J24" s="93">
        <v>0</v>
      </c>
      <c r="K24" s="93">
        <v>0</v>
      </c>
      <c r="L24" s="93">
        <v>0</v>
      </c>
      <c r="M24" s="93">
        <v>0</v>
      </c>
      <c r="N24" s="93">
        <v>0</v>
      </c>
      <c r="O24" s="93">
        <v>0</v>
      </c>
      <c r="P24" s="93"/>
      <c r="Q24" s="93"/>
      <c r="R24" s="93"/>
      <c r="S24" s="93"/>
    </row>
    <row r="25" spans="1:19" x14ac:dyDescent="0.25">
      <c r="A25" s="93" t="s">
        <v>571</v>
      </c>
      <c r="B25" s="93">
        <v>1</v>
      </c>
      <c r="C25" s="93">
        <v>1</v>
      </c>
      <c r="D25" s="93">
        <v>1</v>
      </c>
      <c r="E25" s="93">
        <v>0</v>
      </c>
      <c r="F25" s="93">
        <v>0</v>
      </c>
      <c r="G25" s="93">
        <v>0</v>
      </c>
      <c r="H25" s="93">
        <v>0</v>
      </c>
      <c r="I25" s="93">
        <v>1</v>
      </c>
      <c r="J25" s="93">
        <v>1</v>
      </c>
      <c r="K25" s="93">
        <v>0</v>
      </c>
      <c r="L25" s="93">
        <v>0</v>
      </c>
      <c r="M25" s="93">
        <v>1</v>
      </c>
      <c r="N25" s="93">
        <v>1</v>
      </c>
      <c r="O25" s="93">
        <v>1</v>
      </c>
      <c r="P25" s="93"/>
      <c r="Q25" s="93"/>
      <c r="R25" s="93"/>
      <c r="S25" s="93"/>
    </row>
    <row r="26" spans="1:19" x14ac:dyDescent="0.25">
      <c r="A26" s="93" t="s">
        <v>572</v>
      </c>
      <c r="B26" s="93">
        <v>0</v>
      </c>
      <c r="C26" s="93">
        <v>0</v>
      </c>
      <c r="D26" s="93">
        <v>0</v>
      </c>
      <c r="E26" s="93">
        <v>0</v>
      </c>
      <c r="F26" s="93">
        <v>1</v>
      </c>
      <c r="G26" s="93">
        <v>0</v>
      </c>
      <c r="H26" s="93">
        <v>0</v>
      </c>
      <c r="I26" s="93">
        <v>1</v>
      </c>
      <c r="J26" s="93">
        <v>1</v>
      </c>
      <c r="K26" s="93">
        <v>1</v>
      </c>
      <c r="L26" s="93">
        <v>1</v>
      </c>
      <c r="M26" s="93">
        <v>0</v>
      </c>
      <c r="N26" s="93">
        <v>1</v>
      </c>
      <c r="O26" s="93">
        <v>0</v>
      </c>
      <c r="P26" s="93"/>
      <c r="Q26" s="93"/>
      <c r="R26" s="93"/>
      <c r="S26" s="93"/>
    </row>
    <row r="27" spans="1:19" x14ac:dyDescent="0.25">
      <c r="A27" s="93" t="s">
        <v>573</v>
      </c>
      <c r="B27" s="93">
        <v>0</v>
      </c>
      <c r="C27" s="93">
        <v>0</v>
      </c>
      <c r="D27" s="93">
        <v>0</v>
      </c>
      <c r="E27" s="93">
        <v>0</v>
      </c>
      <c r="F27" s="93">
        <v>0</v>
      </c>
      <c r="G27" s="93">
        <v>0</v>
      </c>
      <c r="H27" s="93">
        <v>0</v>
      </c>
      <c r="I27" s="93">
        <v>0</v>
      </c>
      <c r="J27" s="93">
        <v>1</v>
      </c>
      <c r="K27" s="93">
        <v>1</v>
      </c>
      <c r="L27" s="93">
        <v>0</v>
      </c>
      <c r="M27" s="93">
        <v>1</v>
      </c>
      <c r="N27" s="93">
        <v>0</v>
      </c>
      <c r="O27" s="93">
        <v>0</v>
      </c>
      <c r="P27" s="93"/>
      <c r="Q27" s="93"/>
      <c r="R27" s="93"/>
      <c r="S27" s="93"/>
    </row>
    <row r="28" spans="1:19" x14ac:dyDescent="0.25">
      <c r="A28" s="93" t="s">
        <v>574</v>
      </c>
      <c r="B28" s="93">
        <v>0</v>
      </c>
      <c r="C28" s="93">
        <v>0</v>
      </c>
      <c r="D28" s="93">
        <v>0</v>
      </c>
      <c r="E28" s="93">
        <v>1</v>
      </c>
      <c r="F28" s="93">
        <v>0</v>
      </c>
      <c r="G28" s="93">
        <v>0</v>
      </c>
      <c r="H28" s="93">
        <v>0</v>
      </c>
      <c r="I28" s="93">
        <v>1</v>
      </c>
      <c r="J28" s="93">
        <v>1</v>
      </c>
      <c r="K28" s="93">
        <v>1</v>
      </c>
      <c r="L28" s="93">
        <v>1</v>
      </c>
      <c r="M28" s="93">
        <v>0</v>
      </c>
      <c r="N28" s="93">
        <v>1</v>
      </c>
      <c r="O28" s="93">
        <v>1</v>
      </c>
      <c r="P28" s="93"/>
      <c r="Q28" s="93"/>
      <c r="R28" s="93"/>
      <c r="S28" s="93"/>
    </row>
    <row r="29" spans="1:19" x14ac:dyDescent="0.25">
      <c r="A29" s="93" t="s">
        <v>575</v>
      </c>
      <c r="B29" s="93">
        <v>0</v>
      </c>
      <c r="C29" s="93">
        <v>0</v>
      </c>
      <c r="D29" s="93">
        <v>0</v>
      </c>
      <c r="E29" s="93">
        <v>1</v>
      </c>
      <c r="F29" s="93">
        <v>0</v>
      </c>
      <c r="G29" s="93">
        <v>1</v>
      </c>
      <c r="H29" s="93">
        <v>0</v>
      </c>
      <c r="I29" s="93">
        <v>1</v>
      </c>
      <c r="J29" s="93">
        <v>0</v>
      </c>
      <c r="K29" s="93">
        <v>1</v>
      </c>
      <c r="L29" s="93">
        <v>1</v>
      </c>
      <c r="M29" s="93">
        <v>1</v>
      </c>
      <c r="N29" s="93">
        <v>1</v>
      </c>
      <c r="O29" s="93">
        <v>0</v>
      </c>
      <c r="P29" s="93"/>
      <c r="Q29" s="93"/>
      <c r="R29" s="93"/>
      <c r="S29" s="93"/>
    </row>
    <row r="30" spans="1:19" x14ac:dyDescent="0.25">
      <c r="A30" s="93" t="s">
        <v>576</v>
      </c>
      <c r="B30" s="93">
        <v>1</v>
      </c>
      <c r="C30" s="93">
        <v>0</v>
      </c>
      <c r="D30" s="93">
        <v>1</v>
      </c>
      <c r="E30" s="93">
        <v>1</v>
      </c>
      <c r="F30" s="93">
        <v>1</v>
      </c>
      <c r="G30" s="93">
        <v>1</v>
      </c>
      <c r="H30" s="93">
        <v>0</v>
      </c>
      <c r="I30" s="93">
        <v>0</v>
      </c>
      <c r="J30" s="93">
        <v>0</v>
      </c>
      <c r="K30" s="93">
        <v>0</v>
      </c>
      <c r="L30" s="93">
        <v>1</v>
      </c>
      <c r="M30" s="93">
        <v>1</v>
      </c>
      <c r="N30" s="93">
        <v>0</v>
      </c>
      <c r="O30" s="93">
        <v>1</v>
      </c>
      <c r="P30" s="93"/>
      <c r="Q30" s="93"/>
      <c r="R30" s="93"/>
      <c r="S30" s="93"/>
    </row>
    <row r="31" spans="1:19" x14ac:dyDescent="0.25">
      <c r="A31" s="93" t="s">
        <v>577</v>
      </c>
      <c r="B31" s="93">
        <v>0</v>
      </c>
      <c r="C31" s="93">
        <v>0</v>
      </c>
      <c r="D31" s="93">
        <v>0</v>
      </c>
      <c r="E31" s="93">
        <v>1</v>
      </c>
      <c r="F31" s="93">
        <v>0</v>
      </c>
      <c r="G31" s="93">
        <v>0</v>
      </c>
      <c r="H31" s="93">
        <v>0</v>
      </c>
      <c r="I31" s="93">
        <v>1</v>
      </c>
      <c r="J31" s="93">
        <v>1</v>
      </c>
      <c r="K31" s="93">
        <v>0</v>
      </c>
      <c r="L31" s="93">
        <v>1</v>
      </c>
      <c r="M31" s="93">
        <v>1</v>
      </c>
      <c r="N31" s="93">
        <v>0</v>
      </c>
      <c r="O31" s="93">
        <v>1</v>
      </c>
      <c r="P31" s="93"/>
      <c r="Q31" s="93"/>
      <c r="R31" s="93"/>
      <c r="S31" s="93"/>
    </row>
    <row r="32" spans="1:19" x14ac:dyDescent="0.25">
      <c r="A32" s="93" t="s">
        <v>578</v>
      </c>
      <c r="B32" s="93">
        <v>0</v>
      </c>
      <c r="C32" s="93">
        <v>0</v>
      </c>
      <c r="D32" s="93">
        <v>0</v>
      </c>
      <c r="E32" s="93">
        <v>0</v>
      </c>
      <c r="F32" s="93">
        <v>0</v>
      </c>
      <c r="G32" s="93">
        <v>0</v>
      </c>
      <c r="H32" s="93">
        <v>0</v>
      </c>
      <c r="I32" s="93">
        <v>0</v>
      </c>
      <c r="J32" s="93">
        <v>1</v>
      </c>
      <c r="K32" s="93">
        <v>1</v>
      </c>
      <c r="L32" s="93">
        <v>0</v>
      </c>
      <c r="M32" s="93">
        <v>1</v>
      </c>
      <c r="N32" s="93">
        <v>0</v>
      </c>
      <c r="O32" s="93">
        <v>0</v>
      </c>
      <c r="P32" s="93"/>
      <c r="Q32" s="93"/>
      <c r="R32" s="93"/>
      <c r="S32" s="93"/>
    </row>
    <row r="33" spans="1:19" x14ac:dyDescent="0.25">
      <c r="A33" s="93" t="s">
        <v>579</v>
      </c>
      <c r="B33" s="93">
        <v>0</v>
      </c>
      <c r="C33" s="93">
        <v>0</v>
      </c>
      <c r="D33" s="93">
        <v>0</v>
      </c>
      <c r="E33" s="93">
        <v>0</v>
      </c>
      <c r="F33" s="93">
        <v>0</v>
      </c>
      <c r="G33" s="93">
        <v>1</v>
      </c>
      <c r="H33" s="93">
        <v>0</v>
      </c>
      <c r="I33" s="93">
        <v>1</v>
      </c>
      <c r="J33" s="93">
        <v>0</v>
      </c>
      <c r="K33" s="93">
        <v>0</v>
      </c>
      <c r="L33" s="93">
        <v>1</v>
      </c>
      <c r="M33" s="93">
        <v>1</v>
      </c>
      <c r="N33" s="93">
        <v>0</v>
      </c>
      <c r="O33" s="93">
        <v>0</v>
      </c>
      <c r="P33" s="93"/>
      <c r="Q33" s="93"/>
      <c r="R33" s="93"/>
      <c r="S33" s="93"/>
    </row>
    <row r="34" spans="1:19" x14ac:dyDescent="0.25">
      <c r="A34" s="93" t="s">
        <v>580</v>
      </c>
      <c r="B34" s="93">
        <v>1</v>
      </c>
      <c r="C34" s="93">
        <v>1</v>
      </c>
      <c r="D34" s="93">
        <v>0</v>
      </c>
      <c r="E34" s="93">
        <v>1</v>
      </c>
      <c r="F34" s="93">
        <v>0</v>
      </c>
      <c r="G34" s="93">
        <v>1</v>
      </c>
      <c r="H34" s="93">
        <v>0</v>
      </c>
      <c r="I34" s="93">
        <v>1</v>
      </c>
      <c r="J34" s="93">
        <v>1</v>
      </c>
      <c r="K34" s="93">
        <v>0</v>
      </c>
      <c r="L34" s="93">
        <v>1</v>
      </c>
      <c r="M34" s="93">
        <v>1</v>
      </c>
      <c r="N34" s="93">
        <v>0</v>
      </c>
      <c r="O34" s="93">
        <v>1</v>
      </c>
      <c r="P34" s="93"/>
      <c r="Q34" s="93"/>
      <c r="R34" s="93"/>
      <c r="S34" s="93"/>
    </row>
    <row r="35" spans="1:19" x14ac:dyDescent="0.25">
      <c r="A35" s="93" t="s">
        <v>581</v>
      </c>
      <c r="B35" s="93">
        <v>1</v>
      </c>
      <c r="C35" s="93">
        <v>0</v>
      </c>
      <c r="D35" s="93">
        <v>1</v>
      </c>
      <c r="E35" s="93">
        <v>1</v>
      </c>
      <c r="F35" s="93">
        <v>0</v>
      </c>
      <c r="G35" s="93">
        <v>0</v>
      </c>
      <c r="H35" s="93">
        <v>1</v>
      </c>
      <c r="I35" s="93">
        <v>1</v>
      </c>
      <c r="J35" s="93">
        <v>1</v>
      </c>
      <c r="K35" s="93">
        <v>1</v>
      </c>
      <c r="L35" s="93">
        <v>1</v>
      </c>
      <c r="M35" s="93">
        <v>0</v>
      </c>
      <c r="N35" s="93">
        <v>0</v>
      </c>
      <c r="O35" s="93">
        <v>1</v>
      </c>
      <c r="P35" s="93"/>
      <c r="Q35" s="93"/>
      <c r="R35" s="93"/>
      <c r="S35" s="93"/>
    </row>
    <row r="36" spans="1:19" x14ac:dyDescent="0.25">
      <c r="A36" s="93" t="s">
        <v>582</v>
      </c>
      <c r="B36" s="93">
        <v>0</v>
      </c>
      <c r="C36" s="93">
        <v>0</v>
      </c>
      <c r="D36" s="93">
        <v>0</v>
      </c>
      <c r="E36" s="93">
        <v>0</v>
      </c>
      <c r="F36" s="93">
        <v>0</v>
      </c>
      <c r="G36" s="93">
        <v>0</v>
      </c>
      <c r="H36" s="93">
        <v>0</v>
      </c>
      <c r="I36" s="93">
        <v>0</v>
      </c>
      <c r="J36" s="93">
        <v>0</v>
      </c>
      <c r="K36" s="93">
        <v>0</v>
      </c>
      <c r="L36" s="93">
        <v>1</v>
      </c>
      <c r="M36" s="93">
        <v>0</v>
      </c>
      <c r="N36" s="93">
        <v>0</v>
      </c>
      <c r="O36" s="93">
        <v>0</v>
      </c>
      <c r="P36" s="93"/>
      <c r="Q36" s="93"/>
      <c r="R36" s="93"/>
      <c r="S36" s="93"/>
    </row>
    <row r="37" spans="1:19" x14ac:dyDescent="0.25">
      <c r="A37" s="93" t="s">
        <v>583</v>
      </c>
      <c r="B37" s="93">
        <v>1</v>
      </c>
      <c r="C37" s="93">
        <v>0</v>
      </c>
      <c r="D37" s="93">
        <v>1</v>
      </c>
      <c r="E37" s="93">
        <v>0</v>
      </c>
      <c r="F37" s="93">
        <v>1</v>
      </c>
      <c r="G37" s="93">
        <v>0</v>
      </c>
      <c r="H37" s="93">
        <v>0</v>
      </c>
      <c r="I37" s="93">
        <v>0</v>
      </c>
      <c r="J37" s="93">
        <v>0</v>
      </c>
      <c r="K37" s="93">
        <v>1</v>
      </c>
      <c r="L37" s="93">
        <v>1</v>
      </c>
      <c r="M37" s="93">
        <v>1</v>
      </c>
      <c r="N37" s="93">
        <v>0</v>
      </c>
      <c r="O37" s="93">
        <v>0</v>
      </c>
      <c r="P37" s="93"/>
      <c r="Q37" s="93"/>
      <c r="R37" s="93"/>
      <c r="S37" s="93"/>
    </row>
    <row r="38" spans="1:19" x14ac:dyDescent="0.25">
      <c r="A38" s="93" t="s">
        <v>584</v>
      </c>
      <c r="B38" s="93">
        <v>0</v>
      </c>
      <c r="C38" s="93">
        <v>1</v>
      </c>
      <c r="D38" s="93">
        <v>1</v>
      </c>
      <c r="E38" s="93">
        <v>1</v>
      </c>
      <c r="F38" s="93">
        <v>0</v>
      </c>
      <c r="G38" s="93">
        <v>0</v>
      </c>
      <c r="H38" s="93">
        <v>1</v>
      </c>
      <c r="I38" s="93">
        <v>0</v>
      </c>
      <c r="J38" s="93">
        <v>1</v>
      </c>
      <c r="K38" s="93">
        <v>1</v>
      </c>
      <c r="L38" s="93">
        <v>1</v>
      </c>
      <c r="M38" s="93">
        <v>1</v>
      </c>
      <c r="N38" s="93">
        <v>1</v>
      </c>
      <c r="O38" s="93">
        <v>1</v>
      </c>
      <c r="P38" s="93"/>
      <c r="Q38" s="93"/>
      <c r="R38" s="93"/>
      <c r="S38" s="93"/>
    </row>
    <row r="39" spans="1:19" x14ac:dyDescent="0.25">
      <c r="A39" s="93" t="s">
        <v>585</v>
      </c>
      <c r="B39" s="93">
        <v>0</v>
      </c>
      <c r="C39" s="93">
        <v>0</v>
      </c>
      <c r="D39" s="93">
        <v>0</v>
      </c>
      <c r="E39" s="93">
        <v>0</v>
      </c>
      <c r="F39" s="93">
        <v>0</v>
      </c>
      <c r="G39" s="93">
        <v>0</v>
      </c>
      <c r="H39" s="93">
        <v>0</v>
      </c>
      <c r="I39" s="93">
        <v>1</v>
      </c>
      <c r="J39" s="93">
        <v>1</v>
      </c>
      <c r="K39" s="93">
        <v>1</v>
      </c>
      <c r="L39" s="93">
        <v>1</v>
      </c>
      <c r="M39" s="93">
        <v>0</v>
      </c>
      <c r="N39" s="93">
        <v>0</v>
      </c>
      <c r="O39" s="93">
        <v>1</v>
      </c>
      <c r="P39" s="93"/>
      <c r="Q39" s="93"/>
      <c r="R39" s="93"/>
      <c r="S39" s="93"/>
    </row>
    <row r="40" spans="1:19" x14ac:dyDescent="0.25">
      <c r="A40" s="93" t="s">
        <v>586</v>
      </c>
      <c r="B40" s="93">
        <v>0</v>
      </c>
      <c r="C40" s="93">
        <v>0</v>
      </c>
      <c r="D40" s="93">
        <v>0</v>
      </c>
      <c r="E40" s="93">
        <v>0</v>
      </c>
      <c r="F40" s="93">
        <v>0</v>
      </c>
      <c r="G40" s="93">
        <v>1</v>
      </c>
      <c r="H40" s="93">
        <v>0</v>
      </c>
      <c r="I40" s="93">
        <v>1</v>
      </c>
      <c r="J40" s="93">
        <v>1</v>
      </c>
      <c r="K40" s="93">
        <v>0</v>
      </c>
      <c r="L40" s="93">
        <v>1</v>
      </c>
      <c r="M40" s="93">
        <v>1</v>
      </c>
      <c r="N40" s="93">
        <v>1</v>
      </c>
      <c r="O40" s="93">
        <v>1</v>
      </c>
      <c r="P40" s="93"/>
      <c r="Q40" s="93"/>
      <c r="R40" s="93"/>
      <c r="S40" s="93"/>
    </row>
    <row r="41" spans="1:19" x14ac:dyDescent="0.25">
      <c r="A41" s="93" t="s">
        <v>587</v>
      </c>
      <c r="B41" s="93">
        <v>0</v>
      </c>
      <c r="C41" s="93">
        <v>0</v>
      </c>
      <c r="D41" s="93">
        <v>0</v>
      </c>
      <c r="E41" s="93">
        <v>0</v>
      </c>
      <c r="F41" s="93">
        <v>0</v>
      </c>
      <c r="G41" s="93">
        <v>0</v>
      </c>
      <c r="H41" s="93">
        <v>0</v>
      </c>
      <c r="I41" s="93">
        <v>0</v>
      </c>
      <c r="J41" s="93">
        <v>1</v>
      </c>
      <c r="K41" s="93">
        <v>0</v>
      </c>
      <c r="L41" s="93">
        <v>0</v>
      </c>
      <c r="M41" s="93">
        <v>0</v>
      </c>
      <c r="N41" s="93">
        <v>0</v>
      </c>
      <c r="O41" s="93">
        <v>0</v>
      </c>
      <c r="P41" s="93"/>
      <c r="Q41" s="93"/>
      <c r="R41" s="93"/>
      <c r="S41" s="93"/>
    </row>
    <row r="42" spans="1:19" x14ac:dyDescent="0.25">
      <c r="A42" s="93" t="s">
        <v>588</v>
      </c>
      <c r="B42" s="93">
        <v>0</v>
      </c>
      <c r="C42" s="93">
        <v>0</v>
      </c>
      <c r="D42" s="93">
        <v>0</v>
      </c>
      <c r="E42" s="93">
        <v>0</v>
      </c>
      <c r="F42" s="93">
        <v>0</v>
      </c>
      <c r="G42" s="93">
        <v>1</v>
      </c>
      <c r="H42" s="93">
        <v>0</v>
      </c>
      <c r="I42" s="93">
        <v>0</v>
      </c>
      <c r="J42" s="93">
        <v>1</v>
      </c>
      <c r="K42" s="93">
        <v>0</v>
      </c>
      <c r="L42" s="93">
        <v>1</v>
      </c>
      <c r="M42" s="93">
        <v>1</v>
      </c>
      <c r="N42" s="93">
        <v>1</v>
      </c>
      <c r="O42" s="93">
        <v>0</v>
      </c>
      <c r="P42" s="93"/>
      <c r="Q42" s="93"/>
      <c r="R42" s="93"/>
      <c r="S42" s="93"/>
    </row>
    <row r="43" spans="1:19" x14ac:dyDescent="0.25">
      <c r="A43" s="93" t="s">
        <v>589</v>
      </c>
      <c r="B43" s="93">
        <v>0</v>
      </c>
      <c r="C43" s="93">
        <v>0</v>
      </c>
      <c r="D43" s="93">
        <v>0</v>
      </c>
      <c r="E43" s="93">
        <v>1</v>
      </c>
      <c r="F43" s="93">
        <v>1</v>
      </c>
      <c r="G43" s="93">
        <v>0</v>
      </c>
      <c r="H43" s="93">
        <v>0</v>
      </c>
      <c r="I43" s="93">
        <v>1</v>
      </c>
      <c r="J43" s="93">
        <v>1</v>
      </c>
      <c r="K43" s="93">
        <v>0</v>
      </c>
      <c r="L43" s="93">
        <v>1</v>
      </c>
      <c r="M43" s="93">
        <v>1</v>
      </c>
      <c r="N43" s="93">
        <v>1</v>
      </c>
      <c r="O43" s="93">
        <v>1</v>
      </c>
      <c r="P43" s="93"/>
      <c r="Q43" s="93"/>
      <c r="R43" s="93"/>
      <c r="S43" s="93"/>
    </row>
    <row r="44" spans="1:19" x14ac:dyDescent="0.25">
      <c r="A44" s="93" t="s">
        <v>590</v>
      </c>
      <c r="B44" s="93">
        <v>0</v>
      </c>
      <c r="C44" s="93">
        <v>0</v>
      </c>
      <c r="D44" s="93">
        <v>0</v>
      </c>
      <c r="E44" s="93">
        <v>0</v>
      </c>
      <c r="F44" s="93">
        <v>0</v>
      </c>
      <c r="G44" s="93">
        <v>0</v>
      </c>
      <c r="H44" s="93">
        <v>0</v>
      </c>
      <c r="I44" s="93">
        <v>0</v>
      </c>
      <c r="J44" s="93">
        <v>1</v>
      </c>
      <c r="K44" s="93">
        <v>0</v>
      </c>
      <c r="L44" s="93">
        <v>0</v>
      </c>
      <c r="M44" s="93">
        <v>0</v>
      </c>
      <c r="N44" s="93">
        <v>0</v>
      </c>
      <c r="O44" s="93">
        <v>0</v>
      </c>
      <c r="P44" s="93"/>
      <c r="Q44" s="93"/>
      <c r="R44" s="93"/>
      <c r="S44" s="93"/>
    </row>
    <row r="45" spans="1:19" x14ac:dyDescent="0.25">
      <c r="A45" s="93" t="s">
        <v>591</v>
      </c>
      <c r="B45" s="93">
        <v>0</v>
      </c>
      <c r="C45" s="93">
        <v>0</v>
      </c>
      <c r="D45" s="93">
        <v>0</v>
      </c>
      <c r="E45" s="93">
        <v>0</v>
      </c>
      <c r="F45" s="93">
        <v>0</v>
      </c>
      <c r="G45" s="93">
        <v>1</v>
      </c>
      <c r="H45" s="93">
        <v>0</v>
      </c>
      <c r="I45" s="93">
        <v>0</v>
      </c>
      <c r="J45" s="93">
        <v>0</v>
      </c>
      <c r="K45" s="93">
        <v>0</v>
      </c>
      <c r="L45" s="93">
        <v>0</v>
      </c>
      <c r="M45" s="93">
        <v>0</v>
      </c>
      <c r="N45" s="93">
        <v>0</v>
      </c>
      <c r="O45" s="93">
        <v>0</v>
      </c>
      <c r="P45" s="93"/>
      <c r="Q45" s="93"/>
      <c r="R45" s="93"/>
      <c r="S45" s="93"/>
    </row>
    <row r="46" spans="1:19" x14ac:dyDescent="0.25">
      <c r="A46" s="93" t="s">
        <v>592</v>
      </c>
      <c r="B46" s="93">
        <v>0</v>
      </c>
      <c r="C46" s="93">
        <v>0</v>
      </c>
      <c r="D46" s="93">
        <v>0</v>
      </c>
      <c r="E46" s="93">
        <v>0</v>
      </c>
      <c r="F46" s="93">
        <v>1</v>
      </c>
      <c r="G46" s="93">
        <v>0</v>
      </c>
      <c r="H46" s="93">
        <v>0</v>
      </c>
      <c r="I46" s="93">
        <v>0</v>
      </c>
      <c r="J46" s="93">
        <v>1</v>
      </c>
      <c r="K46" s="93">
        <v>1</v>
      </c>
      <c r="L46" s="93">
        <v>1</v>
      </c>
      <c r="M46" s="93">
        <v>1</v>
      </c>
      <c r="N46" s="93">
        <v>0</v>
      </c>
      <c r="O46" s="93">
        <v>0</v>
      </c>
      <c r="P46" s="93"/>
      <c r="Q46" s="93"/>
      <c r="R46" s="93"/>
      <c r="S46" s="93"/>
    </row>
    <row r="47" spans="1:19" x14ac:dyDescent="0.25">
      <c r="A47" s="93" t="s">
        <v>593</v>
      </c>
      <c r="B47" s="93">
        <v>1</v>
      </c>
      <c r="C47" s="93">
        <v>1</v>
      </c>
      <c r="D47" s="93">
        <v>0</v>
      </c>
      <c r="E47" s="93">
        <v>0</v>
      </c>
      <c r="F47" s="93">
        <v>1</v>
      </c>
      <c r="G47" s="93">
        <v>1</v>
      </c>
      <c r="H47" s="93">
        <v>1</v>
      </c>
      <c r="I47" s="93">
        <v>1</v>
      </c>
      <c r="J47" s="93">
        <v>1</v>
      </c>
      <c r="K47" s="93">
        <v>1</v>
      </c>
      <c r="L47" s="93">
        <v>1</v>
      </c>
      <c r="M47" s="93">
        <v>1</v>
      </c>
      <c r="N47" s="93">
        <v>1</v>
      </c>
      <c r="O47" s="93">
        <v>1</v>
      </c>
      <c r="P47" s="93"/>
      <c r="Q47" s="93"/>
      <c r="R47" s="93"/>
      <c r="S47" s="93"/>
    </row>
    <row r="48" spans="1:19" x14ac:dyDescent="0.25">
      <c r="A48" s="93" t="s">
        <v>594</v>
      </c>
      <c r="B48" s="93">
        <v>0</v>
      </c>
      <c r="C48" s="93">
        <v>1</v>
      </c>
      <c r="D48" s="93">
        <v>0</v>
      </c>
      <c r="E48" s="93">
        <v>1</v>
      </c>
      <c r="F48" s="93">
        <v>0</v>
      </c>
      <c r="G48" s="93">
        <v>0</v>
      </c>
      <c r="H48" s="93">
        <v>0</v>
      </c>
      <c r="I48" s="93">
        <v>1</v>
      </c>
      <c r="J48" s="93">
        <v>0</v>
      </c>
      <c r="K48" s="93">
        <v>1</v>
      </c>
      <c r="L48" s="93">
        <v>0</v>
      </c>
      <c r="M48" s="93">
        <v>1</v>
      </c>
      <c r="N48" s="93">
        <v>0</v>
      </c>
      <c r="O48" s="93">
        <v>0</v>
      </c>
      <c r="P48" s="93"/>
      <c r="Q48" s="93"/>
      <c r="R48" s="93"/>
      <c r="S48" s="93"/>
    </row>
    <row r="49" spans="1:19" x14ac:dyDescent="0.25">
      <c r="A49" s="93" t="s">
        <v>595</v>
      </c>
      <c r="B49" s="93">
        <v>0</v>
      </c>
      <c r="C49" s="93">
        <v>0</v>
      </c>
      <c r="D49" s="93">
        <v>0</v>
      </c>
      <c r="E49" s="93">
        <v>1</v>
      </c>
      <c r="F49" s="93">
        <v>1</v>
      </c>
      <c r="G49" s="93">
        <v>0</v>
      </c>
      <c r="H49" s="93">
        <v>0</v>
      </c>
      <c r="I49" s="93">
        <v>0</v>
      </c>
      <c r="J49" s="93">
        <v>1</v>
      </c>
      <c r="K49" s="93">
        <v>1</v>
      </c>
      <c r="L49" s="93">
        <v>0</v>
      </c>
      <c r="M49" s="93">
        <v>1</v>
      </c>
      <c r="N49" s="93">
        <v>0</v>
      </c>
      <c r="O49" s="93">
        <v>1</v>
      </c>
      <c r="P49" s="93"/>
      <c r="Q49" s="93"/>
      <c r="R49" s="93"/>
      <c r="S49" s="93"/>
    </row>
    <row r="50" spans="1:19" x14ac:dyDescent="0.25">
      <c r="A50" s="93" t="s">
        <v>596</v>
      </c>
      <c r="B50" s="93">
        <v>1</v>
      </c>
      <c r="C50" s="93">
        <v>0</v>
      </c>
      <c r="D50" s="93">
        <v>1</v>
      </c>
      <c r="E50" s="93">
        <v>1</v>
      </c>
      <c r="F50" s="93">
        <v>0</v>
      </c>
      <c r="G50" s="93">
        <v>1</v>
      </c>
      <c r="H50" s="93">
        <v>0</v>
      </c>
      <c r="I50" s="93">
        <v>0</v>
      </c>
      <c r="J50" s="93">
        <v>1</v>
      </c>
      <c r="K50" s="93">
        <v>0</v>
      </c>
      <c r="L50" s="93">
        <v>0</v>
      </c>
      <c r="M50" s="93">
        <v>0</v>
      </c>
      <c r="N50" s="93">
        <v>0</v>
      </c>
      <c r="O50" s="93">
        <v>0</v>
      </c>
      <c r="P50" s="93"/>
      <c r="Q50" s="93"/>
      <c r="R50" s="93"/>
      <c r="S50" s="93"/>
    </row>
    <row r="51" spans="1:19" x14ac:dyDescent="0.25">
      <c r="A51" s="93" t="s">
        <v>597</v>
      </c>
      <c r="B51" s="93">
        <v>0</v>
      </c>
      <c r="C51" s="93">
        <v>0</v>
      </c>
      <c r="D51" s="93">
        <v>0</v>
      </c>
      <c r="E51" s="93">
        <v>1</v>
      </c>
      <c r="F51" s="93">
        <v>0</v>
      </c>
      <c r="G51" s="93">
        <v>0</v>
      </c>
      <c r="H51" s="93">
        <v>1</v>
      </c>
      <c r="I51" s="93">
        <v>0</v>
      </c>
      <c r="J51" s="93">
        <v>1</v>
      </c>
      <c r="K51" s="93">
        <v>1</v>
      </c>
      <c r="L51" s="93">
        <v>0</v>
      </c>
      <c r="M51" s="93">
        <v>1</v>
      </c>
      <c r="N51" s="93">
        <v>1</v>
      </c>
      <c r="O51" s="93">
        <v>0</v>
      </c>
      <c r="P51" s="93"/>
      <c r="Q51" s="93"/>
      <c r="R51" s="93"/>
      <c r="S51" s="93"/>
    </row>
    <row r="52" spans="1:19" x14ac:dyDescent="0.25">
      <c r="A52" s="93" t="s">
        <v>598</v>
      </c>
      <c r="B52" s="93">
        <v>0</v>
      </c>
      <c r="C52" s="93">
        <v>0</v>
      </c>
      <c r="D52" s="93">
        <v>0</v>
      </c>
      <c r="E52" s="93">
        <v>1</v>
      </c>
      <c r="F52" s="93">
        <v>0</v>
      </c>
      <c r="G52" s="93">
        <v>0</v>
      </c>
      <c r="H52" s="93">
        <v>0</v>
      </c>
      <c r="I52" s="93">
        <v>1</v>
      </c>
      <c r="J52" s="93">
        <v>1</v>
      </c>
      <c r="K52" s="93">
        <v>1</v>
      </c>
      <c r="L52" s="93">
        <v>0</v>
      </c>
      <c r="M52" s="93">
        <v>1</v>
      </c>
      <c r="N52" s="93">
        <v>0</v>
      </c>
      <c r="O52" s="93">
        <v>0</v>
      </c>
      <c r="P52" s="93"/>
      <c r="Q52" s="93"/>
      <c r="R52" s="93"/>
      <c r="S52" s="93"/>
    </row>
    <row r="53" spans="1:19" x14ac:dyDescent="0.25">
      <c r="A53" s="93" t="s">
        <v>599</v>
      </c>
      <c r="B53" s="93">
        <v>1</v>
      </c>
      <c r="C53" s="93">
        <v>0</v>
      </c>
      <c r="D53" s="93">
        <v>1</v>
      </c>
      <c r="E53" s="93">
        <v>0</v>
      </c>
      <c r="F53" s="93">
        <v>0</v>
      </c>
      <c r="G53" s="93">
        <v>1</v>
      </c>
      <c r="H53" s="93">
        <v>0</v>
      </c>
      <c r="I53" s="93">
        <v>0</v>
      </c>
      <c r="J53" s="93">
        <v>1</v>
      </c>
      <c r="K53" s="93">
        <v>1</v>
      </c>
      <c r="L53" s="93">
        <v>1</v>
      </c>
      <c r="M53" s="93">
        <v>1</v>
      </c>
      <c r="N53" s="93">
        <v>0</v>
      </c>
      <c r="O53" s="93">
        <v>1</v>
      </c>
      <c r="P53" s="93"/>
      <c r="Q53" s="93"/>
      <c r="R53" s="93"/>
      <c r="S53" s="93"/>
    </row>
    <row r="54" spans="1:19" x14ac:dyDescent="0.25">
      <c r="A54" s="93" t="s">
        <v>600</v>
      </c>
      <c r="B54" s="93">
        <v>0</v>
      </c>
      <c r="C54" s="93">
        <v>1</v>
      </c>
      <c r="D54" s="93">
        <v>1</v>
      </c>
      <c r="E54" s="93">
        <v>1</v>
      </c>
      <c r="F54" s="93">
        <v>1</v>
      </c>
      <c r="G54" s="93">
        <v>0</v>
      </c>
      <c r="H54" s="93">
        <v>0</v>
      </c>
      <c r="I54" s="93">
        <v>1</v>
      </c>
      <c r="J54" s="93">
        <v>1</v>
      </c>
      <c r="K54" s="93">
        <v>0</v>
      </c>
      <c r="L54" s="93">
        <v>1</v>
      </c>
      <c r="M54" s="93">
        <v>1</v>
      </c>
      <c r="N54" s="93">
        <v>0</v>
      </c>
      <c r="O54" s="93">
        <v>1</v>
      </c>
      <c r="P54" s="93"/>
      <c r="Q54" s="93"/>
      <c r="R54" s="93"/>
      <c r="S54" s="93"/>
    </row>
    <row r="55" spans="1:19" x14ac:dyDescent="0.25">
      <c r="A55" s="93" t="s">
        <v>601</v>
      </c>
      <c r="B55" s="93">
        <v>0</v>
      </c>
      <c r="C55" s="93">
        <v>0</v>
      </c>
      <c r="D55" s="93">
        <v>0</v>
      </c>
      <c r="E55" s="93">
        <v>0</v>
      </c>
      <c r="F55" s="93">
        <v>0</v>
      </c>
      <c r="G55" s="93">
        <v>0</v>
      </c>
      <c r="H55" s="93">
        <v>0</v>
      </c>
      <c r="I55" s="93">
        <v>0</v>
      </c>
      <c r="J55" s="93">
        <v>0</v>
      </c>
      <c r="K55" s="93">
        <v>1</v>
      </c>
      <c r="L55" s="93">
        <v>0</v>
      </c>
      <c r="M55" s="93">
        <v>0</v>
      </c>
      <c r="N55" s="93">
        <v>0</v>
      </c>
      <c r="O55" s="93">
        <v>1</v>
      </c>
      <c r="P55" s="93"/>
      <c r="Q55" s="93"/>
      <c r="R55" s="93"/>
      <c r="S55" s="93"/>
    </row>
    <row r="56" spans="1:19" x14ac:dyDescent="0.25">
      <c r="A56" s="93" t="s">
        <v>602</v>
      </c>
      <c r="B56" s="93">
        <v>0</v>
      </c>
      <c r="C56" s="93">
        <v>0</v>
      </c>
      <c r="D56" s="93">
        <v>0</v>
      </c>
      <c r="E56" s="93">
        <v>1</v>
      </c>
      <c r="F56" s="93">
        <v>0</v>
      </c>
      <c r="G56" s="93">
        <v>0</v>
      </c>
      <c r="H56" s="93">
        <v>0</v>
      </c>
      <c r="I56" s="93">
        <v>1</v>
      </c>
      <c r="J56" s="93">
        <v>1</v>
      </c>
      <c r="K56" s="93">
        <v>0</v>
      </c>
      <c r="L56" s="93">
        <v>0</v>
      </c>
      <c r="M56" s="93">
        <v>0</v>
      </c>
      <c r="N56" s="93">
        <v>0</v>
      </c>
      <c r="O56" s="93">
        <v>0</v>
      </c>
      <c r="P56" s="93"/>
      <c r="Q56" s="93"/>
      <c r="R56" s="93"/>
      <c r="S56" s="93"/>
    </row>
    <row r="57" spans="1:19" x14ac:dyDescent="0.25">
      <c r="A57" s="93" t="s">
        <v>603</v>
      </c>
      <c r="B57" s="93">
        <v>0</v>
      </c>
      <c r="C57" s="93">
        <v>0</v>
      </c>
      <c r="D57" s="93">
        <v>0</v>
      </c>
      <c r="E57" s="93">
        <v>0</v>
      </c>
      <c r="F57" s="93">
        <v>0</v>
      </c>
      <c r="G57" s="93">
        <v>1</v>
      </c>
      <c r="H57" s="93">
        <v>1</v>
      </c>
      <c r="I57" s="93">
        <v>1</v>
      </c>
      <c r="J57" s="93">
        <v>1</v>
      </c>
      <c r="K57" s="93">
        <v>1</v>
      </c>
      <c r="L57" s="93">
        <v>1</v>
      </c>
      <c r="M57" s="93">
        <v>0</v>
      </c>
      <c r="N57" s="93">
        <v>0</v>
      </c>
      <c r="O57" s="93">
        <v>1</v>
      </c>
      <c r="P57" s="93"/>
      <c r="Q57" s="93"/>
      <c r="R57" s="93"/>
      <c r="S57" s="93"/>
    </row>
    <row r="58" spans="1:19" x14ac:dyDescent="0.25">
      <c r="A58" s="93" t="s">
        <v>604</v>
      </c>
      <c r="B58" s="93">
        <v>1</v>
      </c>
      <c r="C58" s="93">
        <v>0</v>
      </c>
      <c r="D58" s="93">
        <v>0</v>
      </c>
      <c r="E58" s="93">
        <v>0</v>
      </c>
      <c r="F58" s="93">
        <v>0</v>
      </c>
      <c r="G58" s="93">
        <v>0</v>
      </c>
      <c r="H58" s="93">
        <v>0</v>
      </c>
      <c r="I58" s="93">
        <v>0</v>
      </c>
      <c r="J58" s="93">
        <v>0</v>
      </c>
      <c r="K58" s="93">
        <v>1</v>
      </c>
      <c r="L58" s="93">
        <v>1</v>
      </c>
      <c r="M58" s="93">
        <v>1</v>
      </c>
      <c r="N58" s="93">
        <v>0</v>
      </c>
      <c r="O58" s="93">
        <v>0</v>
      </c>
      <c r="P58" s="93"/>
      <c r="Q58" s="93"/>
      <c r="R58" s="93"/>
      <c r="S58" s="93"/>
    </row>
    <row r="59" spans="1:19" x14ac:dyDescent="0.25">
      <c r="A59" s="93" t="s">
        <v>605</v>
      </c>
      <c r="B59" s="93">
        <v>0</v>
      </c>
      <c r="C59" s="93">
        <v>1</v>
      </c>
      <c r="D59" s="93">
        <v>0</v>
      </c>
      <c r="E59" s="93">
        <v>1</v>
      </c>
      <c r="F59" s="93">
        <v>0</v>
      </c>
      <c r="G59" s="93">
        <v>1</v>
      </c>
      <c r="H59" s="93">
        <v>0</v>
      </c>
      <c r="I59" s="93">
        <v>0</v>
      </c>
      <c r="J59" s="93">
        <v>1</v>
      </c>
      <c r="K59" s="93">
        <v>0</v>
      </c>
      <c r="L59" s="93">
        <v>1</v>
      </c>
      <c r="M59" s="93">
        <v>0</v>
      </c>
      <c r="N59" s="93">
        <v>0</v>
      </c>
      <c r="O59" s="93">
        <v>1</v>
      </c>
      <c r="P59" s="93"/>
      <c r="Q59" s="93"/>
      <c r="R59" s="93"/>
      <c r="S59" s="93"/>
    </row>
    <row r="60" spans="1:19" x14ac:dyDescent="0.25">
      <c r="A60" s="93" t="s">
        <v>606</v>
      </c>
      <c r="B60" s="93">
        <v>1</v>
      </c>
      <c r="C60" s="93">
        <v>0</v>
      </c>
      <c r="D60" s="93">
        <v>0</v>
      </c>
      <c r="E60" s="93">
        <v>1</v>
      </c>
      <c r="F60" s="93">
        <v>1</v>
      </c>
      <c r="G60" s="93">
        <v>0</v>
      </c>
      <c r="H60" s="93">
        <v>0</v>
      </c>
      <c r="I60" s="93">
        <v>1</v>
      </c>
      <c r="J60" s="93">
        <v>1</v>
      </c>
      <c r="K60" s="93">
        <v>0</v>
      </c>
      <c r="L60" s="93">
        <v>1</v>
      </c>
      <c r="M60" s="93">
        <v>1</v>
      </c>
      <c r="N60" s="93">
        <v>0</v>
      </c>
      <c r="O60" s="93">
        <v>0</v>
      </c>
      <c r="P60" s="93"/>
      <c r="Q60" s="93"/>
      <c r="R60" s="93"/>
      <c r="S60" s="93"/>
    </row>
    <row r="61" spans="1:19" x14ac:dyDescent="0.25">
      <c r="A61" s="93" t="s">
        <v>607</v>
      </c>
      <c r="B61" s="93">
        <v>1</v>
      </c>
      <c r="C61" s="93">
        <v>0</v>
      </c>
      <c r="D61" s="93">
        <v>0</v>
      </c>
      <c r="E61" s="93">
        <v>1</v>
      </c>
      <c r="F61" s="93">
        <v>1</v>
      </c>
      <c r="G61" s="93">
        <v>0</v>
      </c>
      <c r="H61" s="93">
        <v>0</v>
      </c>
      <c r="I61" s="93">
        <v>0</v>
      </c>
      <c r="J61" s="93">
        <v>1</v>
      </c>
      <c r="K61" s="93">
        <v>1</v>
      </c>
      <c r="L61" s="93">
        <v>1</v>
      </c>
      <c r="M61" s="93">
        <v>1</v>
      </c>
      <c r="N61" s="93">
        <v>0</v>
      </c>
      <c r="O61" s="93">
        <v>1</v>
      </c>
      <c r="P61" s="93"/>
      <c r="Q61" s="93"/>
      <c r="R61" s="93"/>
      <c r="S61" s="93"/>
    </row>
    <row r="62" spans="1:19" x14ac:dyDescent="0.25">
      <c r="A62" s="93" t="s">
        <v>608</v>
      </c>
      <c r="B62" s="93">
        <v>0</v>
      </c>
      <c r="C62" s="93">
        <v>0</v>
      </c>
      <c r="D62" s="93">
        <v>0</v>
      </c>
      <c r="E62" s="93">
        <v>1</v>
      </c>
      <c r="F62" s="93">
        <v>1</v>
      </c>
      <c r="G62" s="93">
        <v>0</v>
      </c>
      <c r="H62" s="93">
        <v>0</v>
      </c>
      <c r="I62" s="93">
        <v>0</v>
      </c>
      <c r="J62" s="93">
        <v>0</v>
      </c>
      <c r="K62" s="93">
        <v>0</v>
      </c>
      <c r="L62" s="93">
        <v>1</v>
      </c>
      <c r="M62" s="93">
        <v>0</v>
      </c>
      <c r="N62" s="93">
        <v>1</v>
      </c>
      <c r="O62" s="93">
        <v>1</v>
      </c>
      <c r="P62" s="93"/>
      <c r="Q62" s="93"/>
      <c r="R62" s="93"/>
      <c r="S62" s="93"/>
    </row>
    <row r="63" spans="1:19" x14ac:dyDescent="0.25">
      <c r="A63" s="93" t="s">
        <v>609</v>
      </c>
      <c r="B63" s="93">
        <v>1</v>
      </c>
      <c r="C63" s="93">
        <v>0</v>
      </c>
      <c r="D63" s="93">
        <v>0</v>
      </c>
      <c r="E63" s="93">
        <v>1</v>
      </c>
      <c r="F63" s="93">
        <v>1</v>
      </c>
      <c r="G63" s="93">
        <v>0</v>
      </c>
      <c r="H63" s="93">
        <v>0</v>
      </c>
      <c r="I63" s="93">
        <v>0</v>
      </c>
      <c r="J63" s="93">
        <v>1</v>
      </c>
      <c r="K63" s="93">
        <v>1</v>
      </c>
      <c r="L63" s="93">
        <v>1</v>
      </c>
      <c r="M63" s="93">
        <v>1</v>
      </c>
      <c r="N63" s="93">
        <v>0</v>
      </c>
      <c r="O63" s="93">
        <v>1</v>
      </c>
      <c r="P63" s="93"/>
      <c r="Q63" s="93"/>
      <c r="R63" s="93"/>
      <c r="S63" s="93"/>
    </row>
    <row r="64" spans="1:19" x14ac:dyDescent="0.25">
      <c r="A64" s="93" t="s">
        <v>610</v>
      </c>
      <c r="B64" s="93">
        <v>0</v>
      </c>
      <c r="C64" s="93">
        <v>0</v>
      </c>
      <c r="D64" s="93">
        <v>0</v>
      </c>
      <c r="E64" s="93">
        <v>1</v>
      </c>
      <c r="F64" s="93">
        <v>1</v>
      </c>
      <c r="G64" s="93">
        <v>0</v>
      </c>
      <c r="H64" s="93">
        <v>0</v>
      </c>
      <c r="I64" s="93">
        <v>1</v>
      </c>
      <c r="J64" s="93">
        <v>0</v>
      </c>
      <c r="K64" s="93">
        <v>0</v>
      </c>
      <c r="L64" s="93">
        <v>1</v>
      </c>
      <c r="M64" s="93">
        <v>0</v>
      </c>
      <c r="N64" s="93">
        <v>0</v>
      </c>
      <c r="O64" s="93">
        <v>0</v>
      </c>
      <c r="P64" s="93"/>
      <c r="Q64" s="93"/>
      <c r="R64" s="93"/>
      <c r="S64" s="93"/>
    </row>
    <row r="65" spans="1:19" x14ac:dyDescent="0.25">
      <c r="A65" s="93" t="s">
        <v>611</v>
      </c>
      <c r="B65" s="93">
        <v>1</v>
      </c>
      <c r="C65" s="93">
        <v>0</v>
      </c>
      <c r="D65" s="93">
        <v>0</v>
      </c>
      <c r="E65" s="93">
        <v>0</v>
      </c>
      <c r="F65" s="93">
        <v>0</v>
      </c>
      <c r="G65" s="93">
        <v>0</v>
      </c>
      <c r="H65" s="93">
        <v>0</v>
      </c>
      <c r="I65" s="93">
        <v>1</v>
      </c>
      <c r="J65" s="93">
        <v>0</v>
      </c>
      <c r="K65" s="93">
        <v>0</v>
      </c>
      <c r="L65" s="93">
        <v>1</v>
      </c>
      <c r="M65" s="93">
        <v>0</v>
      </c>
      <c r="N65" s="93">
        <v>1</v>
      </c>
      <c r="O65" s="93">
        <v>1</v>
      </c>
      <c r="P65" s="93"/>
      <c r="Q65" s="93"/>
      <c r="R65" s="93"/>
      <c r="S65" s="93"/>
    </row>
    <row r="66" spans="1:19" x14ac:dyDescent="0.25">
      <c r="A66" s="93" t="s">
        <v>612</v>
      </c>
      <c r="B66" s="93">
        <v>0</v>
      </c>
      <c r="C66" s="93">
        <v>0</v>
      </c>
      <c r="D66" s="93">
        <v>0</v>
      </c>
      <c r="E66" s="93">
        <v>0</v>
      </c>
      <c r="F66" s="93">
        <v>0</v>
      </c>
      <c r="G66" s="93">
        <v>0</v>
      </c>
      <c r="H66" s="93">
        <v>0</v>
      </c>
      <c r="I66" s="93">
        <v>0</v>
      </c>
      <c r="J66" s="93">
        <v>0</v>
      </c>
      <c r="K66" s="93">
        <v>0</v>
      </c>
      <c r="L66" s="93">
        <v>1</v>
      </c>
      <c r="M66" s="93">
        <v>0</v>
      </c>
      <c r="N66" s="93">
        <v>1</v>
      </c>
      <c r="O66" s="93">
        <v>0</v>
      </c>
      <c r="P66" s="93"/>
      <c r="Q66" s="93"/>
      <c r="R66" s="93"/>
      <c r="S66" s="93"/>
    </row>
    <row r="67" spans="1:19" x14ac:dyDescent="0.25">
      <c r="A67" s="93" t="s">
        <v>613</v>
      </c>
      <c r="B67" s="93">
        <v>1</v>
      </c>
      <c r="C67" s="93">
        <v>1</v>
      </c>
      <c r="D67" s="93">
        <v>0</v>
      </c>
      <c r="E67" s="93">
        <v>1</v>
      </c>
      <c r="F67" s="93">
        <v>0</v>
      </c>
      <c r="G67" s="93">
        <v>1</v>
      </c>
      <c r="H67" s="93">
        <v>0</v>
      </c>
      <c r="I67" s="93">
        <v>0</v>
      </c>
      <c r="J67" s="93">
        <v>0</v>
      </c>
      <c r="K67" s="93">
        <v>0</v>
      </c>
      <c r="L67" s="93">
        <v>1</v>
      </c>
      <c r="M67" s="93">
        <v>0</v>
      </c>
      <c r="N67" s="93">
        <v>0</v>
      </c>
      <c r="O67" s="93">
        <v>1</v>
      </c>
      <c r="P67" s="93"/>
      <c r="Q67" s="93"/>
      <c r="R67" s="93"/>
      <c r="S67" s="93"/>
    </row>
    <row r="68" spans="1:19" x14ac:dyDescent="0.25">
      <c r="A68" s="93" t="s">
        <v>614</v>
      </c>
      <c r="B68" s="93">
        <v>1</v>
      </c>
      <c r="C68" s="93">
        <v>1</v>
      </c>
      <c r="D68" s="93">
        <v>0</v>
      </c>
      <c r="E68" s="93">
        <v>1</v>
      </c>
      <c r="F68" s="93">
        <v>0</v>
      </c>
      <c r="G68" s="93">
        <v>0</v>
      </c>
      <c r="H68" s="93">
        <v>1</v>
      </c>
      <c r="I68" s="93">
        <v>0</v>
      </c>
      <c r="J68" s="93">
        <v>1</v>
      </c>
      <c r="K68" s="93">
        <v>1</v>
      </c>
      <c r="L68" s="93">
        <v>1</v>
      </c>
      <c r="M68" s="93">
        <v>0</v>
      </c>
      <c r="N68" s="93">
        <v>0</v>
      </c>
      <c r="O68" s="93">
        <v>0</v>
      </c>
      <c r="P68" s="93"/>
      <c r="Q68" s="93"/>
      <c r="R68" s="93"/>
      <c r="S68" s="93"/>
    </row>
    <row r="69" spans="1:19" x14ac:dyDescent="0.25">
      <c r="A69" s="93" t="s">
        <v>615</v>
      </c>
      <c r="B69" s="93">
        <v>0</v>
      </c>
      <c r="C69" s="93">
        <v>0</v>
      </c>
      <c r="D69" s="93">
        <v>0</v>
      </c>
      <c r="E69" s="93">
        <v>0</v>
      </c>
      <c r="F69" s="93">
        <v>0</v>
      </c>
      <c r="G69" s="93">
        <v>1</v>
      </c>
      <c r="H69" s="93">
        <v>0</v>
      </c>
      <c r="I69" s="93">
        <v>0</v>
      </c>
      <c r="J69" s="93">
        <v>1</v>
      </c>
      <c r="K69" s="93">
        <v>1</v>
      </c>
      <c r="L69" s="93">
        <v>1</v>
      </c>
      <c r="M69" s="93">
        <v>1</v>
      </c>
      <c r="N69" s="93">
        <v>0</v>
      </c>
      <c r="O69" s="93">
        <v>0</v>
      </c>
      <c r="P69" s="93"/>
      <c r="Q69" s="93"/>
      <c r="R69" s="93"/>
      <c r="S69" s="93"/>
    </row>
    <row r="70" spans="1:19" x14ac:dyDescent="0.25">
      <c r="A70" s="93" t="s">
        <v>616</v>
      </c>
      <c r="B70" s="93">
        <v>0</v>
      </c>
      <c r="C70" s="93">
        <v>0</v>
      </c>
      <c r="D70" s="93">
        <v>0</v>
      </c>
      <c r="E70" s="93">
        <v>1</v>
      </c>
      <c r="F70" s="93">
        <v>0</v>
      </c>
      <c r="G70" s="93">
        <v>0</v>
      </c>
      <c r="H70" s="93">
        <v>0</v>
      </c>
      <c r="I70" s="93">
        <v>0</v>
      </c>
      <c r="J70" s="93">
        <v>0</v>
      </c>
      <c r="K70" s="93">
        <v>1</v>
      </c>
      <c r="L70" s="93">
        <v>1</v>
      </c>
      <c r="M70" s="93">
        <v>1</v>
      </c>
      <c r="N70" s="93">
        <v>0</v>
      </c>
      <c r="O70" s="93">
        <v>1</v>
      </c>
      <c r="P70" s="93"/>
      <c r="Q70" s="93"/>
      <c r="R70" s="93"/>
      <c r="S70" s="93"/>
    </row>
    <row r="71" spans="1:19" x14ac:dyDescent="0.25">
      <c r="A71" s="93" t="s">
        <v>617</v>
      </c>
      <c r="B71" s="93">
        <v>1</v>
      </c>
      <c r="C71" s="93">
        <v>0</v>
      </c>
      <c r="D71" s="93">
        <v>0</v>
      </c>
      <c r="E71" s="93">
        <v>1</v>
      </c>
      <c r="F71" s="93">
        <v>0</v>
      </c>
      <c r="G71" s="93">
        <v>0</v>
      </c>
      <c r="H71" s="93">
        <v>0</v>
      </c>
      <c r="I71" s="93">
        <v>0</v>
      </c>
      <c r="J71" s="93">
        <v>1</v>
      </c>
      <c r="K71" s="93">
        <v>1</v>
      </c>
      <c r="L71" s="93">
        <v>1</v>
      </c>
      <c r="M71" s="93">
        <v>0</v>
      </c>
      <c r="N71" s="93">
        <v>0</v>
      </c>
      <c r="O71" s="93">
        <v>1</v>
      </c>
      <c r="P71" s="93"/>
      <c r="Q71" s="93"/>
      <c r="R71" s="93"/>
      <c r="S71" s="93"/>
    </row>
    <row r="72" spans="1:19" x14ac:dyDescent="0.25">
      <c r="A72" s="93" t="s">
        <v>618</v>
      </c>
      <c r="B72" s="93">
        <v>0</v>
      </c>
      <c r="C72" s="93">
        <v>0</v>
      </c>
      <c r="D72" s="93">
        <v>0</v>
      </c>
      <c r="E72" s="93">
        <v>0</v>
      </c>
      <c r="F72" s="93">
        <v>0</v>
      </c>
      <c r="G72" s="93">
        <v>0</v>
      </c>
      <c r="H72" s="93">
        <v>0</v>
      </c>
      <c r="I72" s="93">
        <v>1</v>
      </c>
      <c r="J72" s="93">
        <v>0</v>
      </c>
      <c r="K72" s="93">
        <v>0</v>
      </c>
      <c r="L72" s="93">
        <v>0</v>
      </c>
      <c r="M72" s="93">
        <v>0</v>
      </c>
      <c r="N72" s="93">
        <v>0</v>
      </c>
      <c r="O72" s="93">
        <v>0</v>
      </c>
      <c r="P72" s="93"/>
      <c r="Q72" s="93"/>
      <c r="R72" s="93"/>
      <c r="S72" s="93"/>
    </row>
    <row r="73" spans="1:19" x14ac:dyDescent="0.25">
      <c r="A73" s="93" t="s">
        <v>619</v>
      </c>
      <c r="B73" s="93">
        <v>1</v>
      </c>
      <c r="C73" s="93">
        <v>0</v>
      </c>
      <c r="D73" s="93">
        <v>1</v>
      </c>
      <c r="E73" s="93">
        <v>0</v>
      </c>
      <c r="F73" s="93">
        <v>0</v>
      </c>
      <c r="G73" s="93">
        <v>0</v>
      </c>
      <c r="H73" s="93">
        <v>0</v>
      </c>
      <c r="I73" s="93">
        <v>0</v>
      </c>
      <c r="J73" s="93">
        <v>1</v>
      </c>
      <c r="K73" s="93">
        <v>0</v>
      </c>
      <c r="L73" s="93">
        <v>0</v>
      </c>
      <c r="M73" s="93">
        <v>0</v>
      </c>
      <c r="N73" s="93">
        <v>0</v>
      </c>
      <c r="O73" s="93">
        <v>1</v>
      </c>
      <c r="P73" s="93"/>
      <c r="Q73" s="93"/>
      <c r="R73" s="93"/>
      <c r="S73" s="93"/>
    </row>
    <row r="74" spans="1:19" x14ac:dyDescent="0.25">
      <c r="A74" s="93" t="s">
        <v>620</v>
      </c>
      <c r="B74" s="93">
        <v>0</v>
      </c>
      <c r="C74" s="93">
        <v>0</v>
      </c>
      <c r="D74" s="93">
        <v>0</v>
      </c>
      <c r="E74" s="93">
        <v>0</v>
      </c>
      <c r="F74" s="93">
        <v>1</v>
      </c>
      <c r="G74" s="93">
        <v>1</v>
      </c>
      <c r="H74" s="93">
        <v>1</v>
      </c>
      <c r="I74" s="93">
        <v>1</v>
      </c>
      <c r="J74" s="93">
        <v>0</v>
      </c>
      <c r="K74" s="93">
        <v>1</v>
      </c>
      <c r="L74" s="93">
        <v>1</v>
      </c>
      <c r="M74" s="93">
        <v>1</v>
      </c>
      <c r="N74" s="93">
        <v>0</v>
      </c>
      <c r="O74" s="93">
        <v>1</v>
      </c>
      <c r="P74" s="93"/>
      <c r="Q74" s="93"/>
      <c r="R74" s="93"/>
      <c r="S74" s="93"/>
    </row>
    <row r="75" spans="1:19" x14ac:dyDescent="0.25">
      <c r="A75" s="93" t="s">
        <v>621</v>
      </c>
      <c r="B75" s="93">
        <v>0</v>
      </c>
      <c r="C75" s="93">
        <v>1</v>
      </c>
      <c r="D75" s="93">
        <v>0</v>
      </c>
      <c r="E75" s="93">
        <v>1</v>
      </c>
      <c r="F75" s="93">
        <v>0</v>
      </c>
      <c r="G75" s="93">
        <v>1</v>
      </c>
      <c r="H75" s="93">
        <v>1</v>
      </c>
      <c r="I75" s="93">
        <v>0</v>
      </c>
      <c r="J75" s="93">
        <v>1</v>
      </c>
      <c r="K75" s="93">
        <v>1</v>
      </c>
      <c r="L75" s="93">
        <v>0</v>
      </c>
      <c r="M75" s="93">
        <v>1</v>
      </c>
      <c r="N75" s="93">
        <v>0</v>
      </c>
      <c r="O75" s="93">
        <v>0</v>
      </c>
      <c r="P75" s="93"/>
      <c r="Q75" s="93"/>
      <c r="R75" s="93"/>
      <c r="S75" s="93"/>
    </row>
    <row r="76" spans="1:19" x14ac:dyDescent="0.25">
      <c r="A76" s="93" t="s">
        <v>622</v>
      </c>
      <c r="B76" s="93">
        <v>0</v>
      </c>
      <c r="C76" s="93">
        <v>0</v>
      </c>
      <c r="D76" s="93">
        <v>1</v>
      </c>
      <c r="E76" s="93">
        <v>1</v>
      </c>
      <c r="F76" s="93">
        <v>0</v>
      </c>
      <c r="G76" s="93">
        <v>1</v>
      </c>
      <c r="H76" s="93">
        <v>0</v>
      </c>
      <c r="I76" s="93">
        <v>0</v>
      </c>
      <c r="J76" s="93">
        <v>1</v>
      </c>
      <c r="K76" s="93">
        <v>1</v>
      </c>
      <c r="L76" s="93">
        <v>0</v>
      </c>
      <c r="M76" s="93">
        <v>1</v>
      </c>
      <c r="N76" s="93">
        <v>0</v>
      </c>
      <c r="O76" s="93">
        <v>1</v>
      </c>
      <c r="P76" s="93"/>
      <c r="Q76" s="93"/>
      <c r="R76" s="93"/>
      <c r="S76" s="93"/>
    </row>
    <row r="77" spans="1:19" x14ac:dyDescent="0.25">
      <c r="A77" s="93" t="s">
        <v>623</v>
      </c>
      <c r="B77" s="93">
        <v>0</v>
      </c>
      <c r="C77" s="93">
        <v>0</v>
      </c>
      <c r="D77" s="93">
        <v>0</v>
      </c>
      <c r="E77" s="93">
        <v>1</v>
      </c>
      <c r="F77" s="93">
        <v>0</v>
      </c>
      <c r="G77" s="93">
        <v>0</v>
      </c>
      <c r="H77" s="93">
        <v>0</v>
      </c>
      <c r="I77" s="93">
        <v>1</v>
      </c>
      <c r="J77" s="93">
        <v>0</v>
      </c>
      <c r="K77" s="93">
        <v>0</v>
      </c>
      <c r="L77" s="93">
        <v>1</v>
      </c>
      <c r="M77" s="93">
        <v>0</v>
      </c>
      <c r="N77" s="93">
        <v>0</v>
      </c>
      <c r="O77" s="93">
        <v>1</v>
      </c>
      <c r="P77" s="93"/>
      <c r="Q77" s="93"/>
      <c r="R77" s="93"/>
      <c r="S77" s="93"/>
    </row>
    <row r="78" spans="1:19" x14ac:dyDescent="0.25">
      <c r="A78" s="93" t="s">
        <v>624</v>
      </c>
      <c r="B78" s="93">
        <v>0</v>
      </c>
      <c r="C78" s="93">
        <v>0</v>
      </c>
      <c r="D78" s="93">
        <v>0</v>
      </c>
      <c r="E78" s="93">
        <v>0</v>
      </c>
      <c r="F78" s="93">
        <v>1</v>
      </c>
      <c r="G78" s="93">
        <v>0</v>
      </c>
      <c r="H78" s="93">
        <v>0</v>
      </c>
      <c r="I78" s="93">
        <v>1</v>
      </c>
      <c r="J78" s="93">
        <v>0</v>
      </c>
      <c r="K78" s="93">
        <v>0</v>
      </c>
      <c r="L78" s="93">
        <v>0</v>
      </c>
      <c r="M78" s="93">
        <v>1</v>
      </c>
      <c r="N78" s="93">
        <v>0</v>
      </c>
      <c r="O78" s="93">
        <v>0</v>
      </c>
      <c r="P78" s="93"/>
      <c r="Q78" s="93"/>
      <c r="R78" s="93"/>
      <c r="S78" s="93"/>
    </row>
    <row r="79" spans="1:19" x14ac:dyDescent="0.25">
      <c r="A79" s="93" t="s">
        <v>625</v>
      </c>
      <c r="B79" s="93">
        <v>0</v>
      </c>
      <c r="C79" s="93">
        <v>0</v>
      </c>
      <c r="D79" s="93">
        <v>0</v>
      </c>
      <c r="E79" s="93">
        <v>0</v>
      </c>
      <c r="F79" s="93">
        <v>0</v>
      </c>
      <c r="G79" s="93">
        <v>1</v>
      </c>
      <c r="H79" s="93">
        <v>1</v>
      </c>
      <c r="I79" s="93">
        <v>1</v>
      </c>
      <c r="J79" s="93">
        <v>1</v>
      </c>
      <c r="K79" s="93">
        <v>1</v>
      </c>
      <c r="L79" s="93">
        <v>0</v>
      </c>
      <c r="M79" s="93">
        <v>1</v>
      </c>
      <c r="N79" s="93">
        <v>1</v>
      </c>
      <c r="O79" s="93">
        <v>0</v>
      </c>
      <c r="P79" s="93"/>
      <c r="Q79" s="93"/>
      <c r="R79" s="93"/>
      <c r="S79" s="93"/>
    </row>
    <row r="80" spans="1:19" x14ac:dyDescent="0.25">
      <c r="A80" s="93" t="s">
        <v>626</v>
      </c>
      <c r="B80" s="93">
        <v>1</v>
      </c>
      <c r="C80" s="93">
        <v>0</v>
      </c>
      <c r="D80" s="93">
        <v>1</v>
      </c>
      <c r="E80" s="93">
        <v>1</v>
      </c>
      <c r="F80" s="93">
        <v>0</v>
      </c>
      <c r="G80" s="93">
        <v>1</v>
      </c>
      <c r="H80" s="93">
        <v>0</v>
      </c>
      <c r="I80" s="93">
        <v>1</v>
      </c>
      <c r="J80" s="93">
        <v>1</v>
      </c>
      <c r="K80" s="93">
        <v>1</v>
      </c>
      <c r="L80" s="93">
        <v>1</v>
      </c>
      <c r="M80" s="93">
        <v>0</v>
      </c>
      <c r="N80" s="93">
        <v>1</v>
      </c>
      <c r="O80" s="93">
        <v>0</v>
      </c>
      <c r="P80" s="93"/>
      <c r="Q80" s="93"/>
      <c r="R80" s="93"/>
      <c r="S80" s="93"/>
    </row>
    <row r="81" spans="1:19" x14ac:dyDescent="0.25">
      <c r="A81" s="93" t="s">
        <v>627</v>
      </c>
      <c r="B81" s="93">
        <v>0</v>
      </c>
      <c r="C81" s="93">
        <v>0</v>
      </c>
      <c r="D81" s="93">
        <v>0</v>
      </c>
      <c r="E81" s="93">
        <v>0</v>
      </c>
      <c r="F81" s="93">
        <v>0</v>
      </c>
      <c r="G81" s="93">
        <v>0</v>
      </c>
      <c r="H81" s="93">
        <v>0</v>
      </c>
      <c r="I81" s="93">
        <v>0</v>
      </c>
      <c r="J81" s="93">
        <v>1</v>
      </c>
      <c r="K81" s="93">
        <v>1</v>
      </c>
      <c r="L81" s="93">
        <v>1</v>
      </c>
      <c r="M81" s="93">
        <v>1</v>
      </c>
      <c r="N81" s="93">
        <v>0</v>
      </c>
      <c r="O81" s="93">
        <v>0</v>
      </c>
      <c r="P81" s="93"/>
      <c r="Q81" s="93"/>
      <c r="R81" s="93"/>
      <c r="S81" s="93"/>
    </row>
    <row r="82" spans="1:19" x14ac:dyDescent="0.25">
      <c r="A82" s="93" t="s">
        <v>628</v>
      </c>
      <c r="B82" s="93">
        <v>0</v>
      </c>
      <c r="C82" s="93">
        <v>0</v>
      </c>
      <c r="D82" s="93">
        <v>0</v>
      </c>
      <c r="E82" s="93">
        <v>1</v>
      </c>
      <c r="F82" s="93">
        <v>0</v>
      </c>
      <c r="G82" s="93">
        <v>1</v>
      </c>
      <c r="H82" s="93">
        <v>0</v>
      </c>
      <c r="I82" s="93">
        <v>0</v>
      </c>
      <c r="J82" s="93">
        <v>1</v>
      </c>
      <c r="K82" s="93">
        <v>1</v>
      </c>
      <c r="L82" s="93">
        <v>1</v>
      </c>
      <c r="M82" s="93">
        <v>0</v>
      </c>
      <c r="N82" s="93">
        <v>0</v>
      </c>
      <c r="O82" s="93">
        <v>0</v>
      </c>
      <c r="P82" s="93"/>
      <c r="Q82" s="93"/>
      <c r="R82" s="93"/>
      <c r="S82" s="93"/>
    </row>
    <row r="83" spans="1:19" x14ac:dyDescent="0.25">
      <c r="A83" s="93" t="s">
        <v>629</v>
      </c>
      <c r="B83" s="93">
        <v>0</v>
      </c>
      <c r="C83" s="93">
        <v>0</v>
      </c>
      <c r="D83" s="93">
        <v>1</v>
      </c>
      <c r="E83" s="93">
        <v>0</v>
      </c>
      <c r="F83" s="93">
        <v>0</v>
      </c>
      <c r="G83" s="93">
        <v>1</v>
      </c>
      <c r="H83" s="93">
        <v>0</v>
      </c>
      <c r="I83" s="93">
        <v>0</v>
      </c>
      <c r="J83" s="93">
        <v>1</v>
      </c>
      <c r="K83" s="93">
        <v>0</v>
      </c>
      <c r="L83" s="93">
        <v>0</v>
      </c>
      <c r="M83" s="93">
        <v>1</v>
      </c>
      <c r="N83" s="93">
        <v>1</v>
      </c>
      <c r="O83" s="93">
        <v>1</v>
      </c>
      <c r="P83" s="93"/>
      <c r="Q83" s="93"/>
      <c r="R83" s="93"/>
      <c r="S83" s="93"/>
    </row>
    <row r="84" spans="1:19" x14ac:dyDescent="0.25">
      <c r="A84" s="93" t="s">
        <v>630</v>
      </c>
      <c r="B84" s="93">
        <v>0</v>
      </c>
      <c r="C84" s="93">
        <v>0</v>
      </c>
      <c r="D84" s="93">
        <v>0</v>
      </c>
      <c r="E84" s="93">
        <v>1</v>
      </c>
      <c r="F84" s="93">
        <v>0</v>
      </c>
      <c r="G84" s="93">
        <v>1</v>
      </c>
      <c r="H84" s="93">
        <v>1</v>
      </c>
      <c r="I84" s="93">
        <v>1</v>
      </c>
      <c r="J84" s="93">
        <v>1</v>
      </c>
      <c r="K84" s="93">
        <v>1</v>
      </c>
      <c r="L84" s="93">
        <v>1</v>
      </c>
      <c r="M84" s="93">
        <v>1</v>
      </c>
      <c r="N84" s="93">
        <v>0</v>
      </c>
      <c r="O84" s="93">
        <v>0</v>
      </c>
      <c r="P84" s="93"/>
      <c r="Q84" s="93"/>
      <c r="R84" s="93"/>
      <c r="S84" s="93"/>
    </row>
    <row r="85" spans="1:19" x14ac:dyDescent="0.25">
      <c r="A85" s="93" t="s">
        <v>631</v>
      </c>
      <c r="B85" s="93">
        <v>0</v>
      </c>
      <c r="C85" s="93">
        <v>0</v>
      </c>
      <c r="D85" s="93">
        <v>0</v>
      </c>
      <c r="E85" s="93">
        <v>0</v>
      </c>
      <c r="F85" s="93">
        <v>0</v>
      </c>
      <c r="G85" s="93">
        <v>1</v>
      </c>
      <c r="H85" s="93">
        <v>0</v>
      </c>
      <c r="I85" s="93">
        <v>0</v>
      </c>
      <c r="J85" s="93">
        <v>1</v>
      </c>
      <c r="K85" s="93">
        <v>0</v>
      </c>
      <c r="L85" s="93">
        <v>1</v>
      </c>
      <c r="M85" s="93">
        <v>1</v>
      </c>
      <c r="N85" s="93">
        <v>1</v>
      </c>
      <c r="O85" s="93">
        <v>0</v>
      </c>
      <c r="P85" s="93"/>
      <c r="Q85" s="93"/>
      <c r="R85" s="93"/>
      <c r="S85" s="93"/>
    </row>
    <row r="86" spans="1:19" x14ac:dyDescent="0.25">
      <c r="A86" s="93" t="s">
        <v>632</v>
      </c>
      <c r="B86" s="93">
        <v>0</v>
      </c>
      <c r="C86" s="93">
        <v>0</v>
      </c>
      <c r="D86" s="93">
        <v>0</v>
      </c>
      <c r="E86" s="93">
        <v>1</v>
      </c>
      <c r="F86" s="93">
        <v>0</v>
      </c>
      <c r="G86" s="93">
        <v>0</v>
      </c>
      <c r="H86" s="93">
        <v>1</v>
      </c>
      <c r="I86" s="93">
        <v>1</v>
      </c>
      <c r="J86" s="93">
        <v>1</v>
      </c>
      <c r="K86" s="93">
        <v>1</v>
      </c>
      <c r="L86" s="93">
        <v>0</v>
      </c>
      <c r="M86" s="93">
        <v>1</v>
      </c>
      <c r="N86" s="93">
        <v>0</v>
      </c>
      <c r="O86" s="93">
        <v>1</v>
      </c>
      <c r="P86" s="93"/>
      <c r="Q86" s="93"/>
      <c r="R86" s="93"/>
      <c r="S86" s="93"/>
    </row>
    <row r="87" spans="1:19" x14ac:dyDescent="0.25">
      <c r="A87" s="93" t="s">
        <v>633</v>
      </c>
      <c r="B87" s="93">
        <v>0</v>
      </c>
      <c r="C87" s="93">
        <v>0</v>
      </c>
      <c r="D87" s="93">
        <v>1</v>
      </c>
      <c r="E87" s="93">
        <v>1</v>
      </c>
      <c r="F87" s="93">
        <v>0</v>
      </c>
      <c r="G87" s="93">
        <v>1</v>
      </c>
      <c r="H87" s="93">
        <v>0</v>
      </c>
      <c r="I87" s="93">
        <v>0</v>
      </c>
      <c r="J87" s="93">
        <v>1</v>
      </c>
      <c r="K87" s="93">
        <v>1</v>
      </c>
      <c r="L87" s="93">
        <v>1</v>
      </c>
      <c r="M87" s="93">
        <v>1</v>
      </c>
      <c r="N87" s="93">
        <v>1</v>
      </c>
      <c r="O87" s="93">
        <v>1</v>
      </c>
      <c r="P87" s="93"/>
      <c r="Q87" s="93"/>
      <c r="R87" s="93"/>
      <c r="S87" s="93"/>
    </row>
    <row r="88" spans="1:19" x14ac:dyDescent="0.25">
      <c r="A88" s="93" t="s">
        <v>634</v>
      </c>
      <c r="B88" s="93">
        <v>1</v>
      </c>
      <c r="C88" s="93">
        <v>0</v>
      </c>
      <c r="D88" s="93">
        <v>0</v>
      </c>
      <c r="E88" s="93">
        <v>0</v>
      </c>
      <c r="F88" s="93">
        <v>0</v>
      </c>
      <c r="G88" s="93">
        <v>0</v>
      </c>
      <c r="H88" s="93">
        <v>0</v>
      </c>
      <c r="I88" s="93">
        <v>0</v>
      </c>
      <c r="J88" s="93">
        <v>1</v>
      </c>
      <c r="K88" s="93">
        <v>1</v>
      </c>
      <c r="L88" s="93">
        <v>1</v>
      </c>
      <c r="M88" s="93">
        <v>1</v>
      </c>
      <c r="N88" s="93">
        <v>0</v>
      </c>
      <c r="O88" s="93">
        <v>0</v>
      </c>
      <c r="P88" s="93"/>
      <c r="Q88" s="93"/>
      <c r="R88" s="93"/>
      <c r="S88" s="93"/>
    </row>
    <row r="89" spans="1:19" x14ac:dyDescent="0.25">
      <c r="A89" s="93" t="s">
        <v>635</v>
      </c>
      <c r="B89" s="93">
        <v>1</v>
      </c>
      <c r="C89" s="93">
        <v>0</v>
      </c>
      <c r="D89" s="93">
        <v>0</v>
      </c>
      <c r="E89" s="93">
        <v>0</v>
      </c>
      <c r="F89" s="93">
        <v>0</v>
      </c>
      <c r="G89" s="93">
        <v>0</v>
      </c>
      <c r="H89" s="93">
        <v>0</v>
      </c>
      <c r="I89" s="93">
        <v>0</v>
      </c>
      <c r="J89" s="93">
        <v>1</v>
      </c>
      <c r="K89" s="93">
        <v>1</v>
      </c>
      <c r="L89" s="93">
        <v>1</v>
      </c>
      <c r="M89" s="93">
        <v>0</v>
      </c>
      <c r="N89" s="93">
        <v>0</v>
      </c>
      <c r="O89" s="93">
        <v>0</v>
      </c>
      <c r="P89" s="93"/>
      <c r="Q89" s="93"/>
      <c r="R89" s="93"/>
      <c r="S89" s="93"/>
    </row>
    <row r="90" spans="1:19" x14ac:dyDescent="0.25">
      <c r="A90" s="93" t="s">
        <v>636</v>
      </c>
      <c r="B90" s="93">
        <v>0</v>
      </c>
      <c r="C90" s="93">
        <v>0</v>
      </c>
      <c r="D90" s="93">
        <v>0</v>
      </c>
      <c r="E90" s="93">
        <v>0</v>
      </c>
      <c r="F90" s="93">
        <v>1</v>
      </c>
      <c r="G90" s="93">
        <v>1</v>
      </c>
      <c r="H90" s="93">
        <v>0</v>
      </c>
      <c r="I90" s="93">
        <v>0</v>
      </c>
      <c r="J90" s="93">
        <v>1</v>
      </c>
      <c r="K90" s="93">
        <v>1</v>
      </c>
      <c r="L90" s="93">
        <v>1</v>
      </c>
      <c r="M90" s="93">
        <v>1</v>
      </c>
      <c r="N90" s="93">
        <v>0</v>
      </c>
      <c r="O90" s="93">
        <v>0</v>
      </c>
      <c r="P90" s="93"/>
      <c r="Q90" s="93"/>
      <c r="R90" s="93"/>
      <c r="S90" s="93"/>
    </row>
    <row r="91" spans="1:19" x14ac:dyDescent="0.25">
      <c r="A91" s="93" t="s">
        <v>637</v>
      </c>
      <c r="B91" s="93">
        <v>0</v>
      </c>
      <c r="C91" s="93">
        <v>0</v>
      </c>
      <c r="D91" s="93">
        <v>0</v>
      </c>
      <c r="E91" s="93">
        <v>1</v>
      </c>
      <c r="F91" s="93">
        <v>0</v>
      </c>
      <c r="G91" s="93">
        <v>0</v>
      </c>
      <c r="H91" s="93">
        <v>0</v>
      </c>
      <c r="I91" s="93">
        <v>0</v>
      </c>
      <c r="J91" s="93">
        <v>1</v>
      </c>
      <c r="K91" s="93">
        <v>1</v>
      </c>
      <c r="L91" s="93">
        <v>0</v>
      </c>
      <c r="M91" s="93">
        <v>0</v>
      </c>
      <c r="N91" s="93">
        <v>0</v>
      </c>
      <c r="O91" s="93">
        <v>1</v>
      </c>
      <c r="P91" s="93"/>
      <c r="Q91" s="93"/>
      <c r="R91" s="93"/>
      <c r="S91" s="93"/>
    </row>
    <row r="92" spans="1:19" x14ac:dyDescent="0.25">
      <c r="A92" s="93" t="s">
        <v>638</v>
      </c>
      <c r="B92" s="93">
        <v>0</v>
      </c>
      <c r="C92" s="93">
        <v>0</v>
      </c>
      <c r="D92" s="93">
        <v>0</v>
      </c>
      <c r="E92" s="93">
        <v>1</v>
      </c>
      <c r="F92" s="93">
        <v>0</v>
      </c>
      <c r="G92" s="93">
        <v>0</v>
      </c>
      <c r="H92" s="93">
        <v>0</v>
      </c>
      <c r="I92" s="93">
        <v>1</v>
      </c>
      <c r="J92" s="93">
        <v>1</v>
      </c>
      <c r="K92" s="93">
        <v>1</v>
      </c>
      <c r="L92" s="93">
        <v>1</v>
      </c>
      <c r="M92" s="93">
        <v>1</v>
      </c>
      <c r="N92" s="93">
        <v>0</v>
      </c>
      <c r="O92" s="93">
        <v>0</v>
      </c>
      <c r="P92" s="93"/>
      <c r="Q92" s="93"/>
      <c r="R92" s="93"/>
      <c r="S92" s="93"/>
    </row>
    <row r="93" spans="1:19" x14ac:dyDescent="0.25">
      <c r="A93" s="93" t="s">
        <v>639</v>
      </c>
      <c r="B93" s="93">
        <v>1</v>
      </c>
      <c r="C93" s="93">
        <v>0</v>
      </c>
      <c r="D93" s="93">
        <v>0</v>
      </c>
      <c r="E93" s="93">
        <v>0</v>
      </c>
      <c r="F93" s="93">
        <v>1</v>
      </c>
      <c r="G93" s="93">
        <v>0</v>
      </c>
      <c r="H93" s="93">
        <v>1</v>
      </c>
      <c r="I93" s="93">
        <v>1</v>
      </c>
      <c r="J93" s="93">
        <v>0</v>
      </c>
      <c r="K93" s="93">
        <v>1</v>
      </c>
      <c r="L93" s="93">
        <v>0</v>
      </c>
      <c r="M93" s="93">
        <v>1</v>
      </c>
      <c r="N93" s="93">
        <v>1</v>
      </c>
      <c r="O93" s="93">
        <v>1</v>
      </c>
      <c r="P93" s="93"/>
      <c r="Q93" s="93"/>
      <c r="R93" s="93"/>
      <c r="S93" s="93"/>
    </row>
    <row r="94" spans="1:19" x14ac:dyDescent="0.25">
      <c r="A94" s="93" t="s">
        <v>640</v>
      </c>
      <c r="B94" s="93">
        <v>0</v>
      </c>
      <c r="C94" s="93">
        <v>0</v>
      </c>
      <c r="D94" s="93">
        <v>0</v>
      </c>
      <c r="E94" s="93">
        <v>0</v>
      </c>
      <c r="F94" s="93">
        <v>1</v>
      </c>
      <c r="G94" s="93">
        <v>1</v>
      </c>
      <c r="H94" s="93">
        <v>0</v>
      </c>
      <c r="I94" s="93">
        <v>0</v>
      </c>
      <c r="J94" s="93">
        <v>0</v>
      </c>
      <c r="K94" s="93">
        <v>0</v>
      </c>
      <c r="L94" s="93">
        <v>0</v>
      </c>
      <c r="M94" s="93">
        <v>1</v>
      </c>
      <c r="N94" s="93">
        <v>0</v>
      </c>
      <c r="O94" s="93">
        <v>0</v>
      </c>
      <c r="P94" s="93"/>
      <c r="Q94" s="93"/>
      <c r="R94" s="93"/>
      <c r="S94" s="93"/>
    </row>
    <row r="95" spans="1:19" x14ac:dyDescent="0.25">
      <c r="A95" s="93" t="s">
        <v>641</v>
      </c>
      <c r="B95" s="93">
        <v>0</v>
      </c>
      <c r="C95" s="93">
        <v>0</v>
      </c>
      <c r="D95" s="93">
        <v>0</v>
      </c>
      <c r="E95" s="93">
        <v>0</v>
      </c>
      <c r="F95" s="93">
        <v>1</v>
      </c>
      <c r="G95" s="93">
        <v>0</v>
      </c>
      <c r="H95" s="93">
        <v>1</v>
      </c>
      <c r="I95" s="93">
        <v>1</v>
      </c>
      <c r="J95" s="93">
        <v>1</v>
      </c>
      <c r="K95" s="93">
        <v>1</v>
      </c>
      <c r="L95" s="93">
        <v>1</v>
      </c>
      <c r="M95" s="93">
        <v>1</v>
      </c>
      <c r="N95" s="93">
        <v>1</v>
      </c>
      <c r="O95" s="93">
        <v>0</v>
      </c>
      <c r="P95" s="93"/>
      <c r="Q95" s="93"/>
      <c r="R95" s="93"/>
      <c r="S95" s="93"/>
    </row>
    <row r="96" spans="1:19" x14ac:dyDescent="0.25">
      <c r="A96" s="93" t="s">
        <v>642</v>
      </c>
      <c r="B96" s="93">
        <v>0</v>
      </c>
      <c r="C96" s="93">
        <v>0</v>
      </c>
      <c r="D96" s="93">
        <v>0</v>
      </c>
      <c r="E96" s="93">
        <v>1</v>
      </c>
      <c r="F96" s="93">
        <v>1</v>
      </c>
      <c r="G96" s="93">
        <v>0</v>
      </c>
      <c r="H96" s="93">
        <v>0</v>
      </c>
      <c r="I96" s="93">
        <v>0</v>
      </c>
      <c r="J96" s="93">
        <v>1</v>
      </c>
      <c r="K96" s="93">
        <v>1</v>
      </c>
      <c r="L96" s="93">
        <v>1</v>
      </c>
      <c r="M96" s="93">
        <v>0</v>
      </c>
      <c r="N96" s="93">
        <v>1</v>
      </c>
      <c r="O96" s="93">
        <v>1</v>
      </c>
      <c r="P96" s="93"/>
      <c r="Q96" s="93"/>
      <c r="R96" s="93"/>
      <c r="S96" s="93"/>
    </row>
    <row r="97" spans="1:19" x14ac:dyDescent="0.25">
      <c r="A97" s="93" t="s">
        <v>643</v>
      </c>
      <c r="B97" s="93">
        <v>0</v>
      </c>
      <c r="C97" s="93">
        <v>0</v>
      </c>
      <c r="D97" s="93">
        <v>0</v>
      </c>
      <c r="E97" s="93">
        <v>1</v>
      </c>
      <c r="F97" s="93">
        <v>1</v>
      </c>
      <c r="G97" s="93">
        <v>1</v>
      </c>
      <c r="H97" s="93">
        <v>0</v>
      </c>
      <c r="I97" s="93">
        <v>0</v>
      </c>
      <c r="J97" s="93">
        <v>0</v>
      </c>
      <c r="K97" s="93">
        <v>1</v>
      </c>
      <c r="L97" s="93">
        <v>0</v>
      </c>
      <c r="M97" s="93">
        <v>1</v>
      </c>
      <c r="N97" s="93">
        <v>0</v>
      </c>
      <c r="O97" s="93">
        <v>0</v>
      </c>
      <c r="P97" s="93"/>
      <c r="Q97" s="93"/>
      <c r="R97" s="93"/>
      <c r="S97" s="93"/>
    </row>
    <row r="98" spans="1:19" x14ac:dyDescent="0.25">
      <c r="A98" s="93" t="s">
        <v>644</v>
      </c>
      <c r="B98" s="93">
        <v>1</v>
      </c>
      <c r="C98" s="93">
        <v>0</v>
      </c>
      <c r="D98" s="93">
        <v>0</v>
      </c>
      <c r="E98" s="93">
        <v>1</v>
      </c>
      <c r="F98" s="93">
        <v>0</v>
      </c>
      <c r="G98" s="93">
        <v>0</v>
      </c>
      <c r="H98" s="93">
        <v>0</v>
      </c>
      <c r="I98" s="93">
        <v>0</v>
      </c>
      <c r="J98" s="93">
        <v>0</v>
      </c>
      <c r="K98" s="93">
        <v>1</v>
      </c>
      <c r="L98" s="93">
        <v>1</v>
      </c>
      <c r="M98" s="93">
        <v>1</v>
      </c>
      <c r="N98" s="93">
        <v>0</v>
      </c>
      <c r="O98" s="93">
        <v>0</v>
      </c>
      <c r="P98" s="93"/>
      <c r="Q98" s="93"/>
      <c r="R98" s="93"/>
      <c r="S98" s="93"/>
    </row>
    <row r="99" spans="1:19" x14ac:dyDescent="0.25">
      <c r="A99" s="93" t="s">
        <v>645</v>
      </c>
      <c r="B99" s="93">
        <v>0</v>
      </c>
      <c r="C99" s="93">
        <v>0</v>
      </c>
      <c r="D99" s="93">
        <v>0</v>
      </c>
      <c r="E99" s="93">
        <v>1</v>
      </c>
      <c r="F99" s="93">
        <v>1</v>
      </c>
      <c r="G99" s="93">
        <v>1</v>
      </c>
      <c r="H99" s="93">
        <v>0</v>
      </c>
      <c r="I99" s="93">
        <v>1</v>
      </c>
      <c r="J99" s="93">
        <v>0</v>
      </c>
      <c r="K99" s="93">
        <v>0</v>
      </c>
      <c r="L99" s="93">
        <v>1</v>
      </c>
      <c r="M99" s="93">
        <v>0</v>
      </c>
      <c r="N99" s="93">
        <v>0</v>
      </c>
      <c r="O99" s="93">
        <v>0</v>
      </c>
      <c r="P99" s="93"/>
      <c r="Q99" s="93"/>
      <c r="R99" s="93"/>
      <c r="S99" s="93"/>
    </row>
    <row r="100" spans="1:19" x14ac:dyDescent="0.25">
      <c r="A100" s="93" t="s">
        <v>646</v>
      </c>
      <c r="B100" s="93">
        <v>0</v>
      </c>
      <c r="C100" s="93">
        <v>0</v>
      </c>
      <c r="D100" s="93">
        <v>0</v>
      </c>
      <c r="E100" s="93">
        <v>0</v>
      </c>
      <c r="F100" s="93">
        <v>0</v>
      </c>
      <c r="G100" s="93">
        <v>0</v>
      </c>
      <c r="H100" s="93">
        <v>0</v>
      </c>
      <c r="I100" s="93">
        <v>1</v>
      </c>
      <c r="J100" s="93">
        <v>0</v>
      </c>
      <c r="K100" s="93">
        <v>0</v>
      </c>
      <c r="L100" s="93">
        <v>1</v>
      </c>
      <c r="M100" s="93">
        <v>0</v>
      </c>
      <c r="N100" s="93">
        <v>0</v>
      </c>
      <c r="O100" s="93">
        <v>0</v>
      </c>
      <c r="P100" s="93"/>
      <c r="Q100" s="93"/>
      <c r="R100" s="93"/>
      <c r="S100" s="93"/>
    </row>
    <row r="101" spans="1:19" x14ac:dyDescent="0.25">
      <c r="A101" s="93" t="s">
        <v>647</v>
      </c>
      <c r="B101" s="93">
        <v>0</v>
      </c>
      <c r="C101" s="93">
        <v>0</v>
      </c>
      <c r="D101" s="93">
        <v>0</v>
      </c>
      <c r="E101" s="93">
        <v>1</v>
      </c>
      <c r="F101" s="93">
        <v>0</v>
      </c>
      <c r="G101" s="93">
        <v>0</v>
      </c>
      <c r="H101" s="93">
        <v>1</v>
      </c>
      <c r="I101" s="93">
        <v>1</v>
      </c>
      <c r="J101" s="93">
        <v>1</v>
      </c>
      <c r="K101" s="93">
        <v>1</v>
      </c>
      <c r="L101" s="93">
        <v>1</v>
      </c>
      <c r="M101" s="93">
        <v>1</v>
      </c>
      <c r="N101" s="93">
        <v>0</v>
      </c>
      <c r="O101" s="93">
        <v>0</v>
      </c>
      <c r="P101" s="93"/>
      <c r="Q101" s="93"/>
      <c r="R101" s="93"/>
      <c r="S101" s="93"/>
    </row>
    <row r="102" spans="1:19" x14ac:dyDescent="0.25">
      <c r="A102" s="93" t="s">
        <v>648</v>
      </c>
      <c r="B102" s="93">
        <v>0</v>
      </c>
      <c r="C102" s="93">
        <v>0</v>
      </c>
      <c r="D102" s="93">
        <v>0</v>
      </c>
      <c r="E102" s="93">
        <v>1</v>
      </c>
      <c r="F102" s="93">
        <v>0</v>
      </c>
      <c r="G102" s="93">
        <v>0</v>
      </c>
      <c r="H102" s="93">
        <v>0</v>
      </c>
      <c r="I102" s="93">
        <v>1</v>
      </c>
      <c r="J102" s="93">
        <v>0</v>
      </c>
      <c r="K102" s="93">
        <v>0</v>
      </c>
      <c r="L102" s="93">
        <v>0</v>
      </c>
      <c r="M102" s="93">
        <v>0</v>
      </c>
      <c r="N102" s="93">
        <v>0</v>
      </c>
      <c r="O102" s="93">
        <v>1</v>
      </c>
      <c r="P102" s="93"/>
      <c r="Q102" s="93"/>
      <c r="R102" s="93"/>
      <c r="S102" s="93"/>
    </row>
    <row r="103" spans="1:19" x14ac:dyDescent="0.25">
      <c r="A103" s="93" t="s">
        <v>649</v>
      </c>
      <c r="B103" s="93">
        <v>0</v>
      </c>
      <c r="C103" s="93">
        <v>1</v>
      </c>
      <c r="D103" s="93">
        <v>0</v>
      </c>
      <c r="E103" s="93">
        <v>1</v>
      </c>
      <c r="F103" s="93">
        <v>0</v>
      </c>
      <c r="G103" s="93">
        <v>0</v>
      </c>
      <c r="H103" s="93">
        <v>1</v>
      </c>
      <c r="I103" s="93">
        <v>0</v>
      </c>
      <c r="J103" s="93">
        <v>1</v>
      </c>
      <c r="K103" s="93">
        <v>1</v>
      </c>
      <c r="L103" s="93">
        <v>1</v>
      </c>
      <c r="M103" s="93">
        <v>1</v>
      </c>
      <c r="N103" s="93">
        <v>1</v>
      </c>
      <c r="O103" s="93">
        <v>1</v>
      </c>
      <c r="P103" s="93"/>
      <c r="Q103" s="93"/>
      <c r="R103" s="93"/>
      <c r="S103" s="93"/>
    </row>
    <row r="104" spans="1:19" x14ac:dyDescent="0.25">
      <c r="A104" s="93" t="s">
        <v>650</v>
      </c>
      <c r="B104" s="93">
        <v>0</v>
      </c>
      <c r="C104" s="93">
        <v>0</v>
      </c>
      <c r="D104" s="93">
        <v>1</v>
      </c>
      <c r="E104" s="93">
        <v>0</v>
      </c>
      <c r="F104" s="93">
        <v>1</v>
      </c>
      <c r="G104" s="93">
        <v>0</v>
      </c>
      <c r="H104" s="93">
        <v>1</v>
      </c>
      <c r="I104" s="93">
        <v>1</v>
      </c>
      <c r="J104" s="93">
        <v>1</v>
      </c>
      <c r="K104" s="93">
        <v>1</v>
      </c>
      <c r="L104" s="93">
        <v>1</v>
      </c>
      <c r="M104" s="93">
        <v>0</v>
      </c>
      <c r="N104" s="93">
        <v>1</v>
      </c>
      <c r="O104" s="93">
        <v>0</v>
      </c>
      <c r="P104" s="93"/>
      <c r="Q104" s="93"/>
      <c r="R104" s="93"/>
      <c r="S104" s="93"/>
    </row>
    <row r="105" spans="1:19" x14ac:dyDescent="0.25">
      <c r="A105" s="93" t="s">
        <v>651</v>
      </c>
      <c r="B105" s="93">
        <v>0</v>
      </c>
      <c r="C105" s="93">
        <v>0</v>
      </c>
      <c r="D105" s="93">
        <v>0</v>
      </c>
      <c r="E105" s="93">
        <v>0</v>
      </c>
      <c r="F105" s="93">
        <v>0</v>
      </c>
      <c r="G105" s="93">
        <v>0</v>
      </c>
      <c r="H105" s="93">
        <v>1</v>
      </c>
      <c r="I105" s="93">
        <v>0</v>
      </c>
      <c r="J105" s="93">
        <v>0</v>
      </c>
      <c r="K105" s="93">
        <v>1</v>
      </c>
      <c r="L105" s="93">
        <v>0</v>
      </c>
      <c r="M105" s="93">
        <v>1</v>
      </c>
      <c r="N105" s="93">
        <v>0</v>
      </c>
      <c r="O105" s="93">
        <v>1</v>
      </c>
      <c r="P105" s="93"/>
      <c r="Q105" s="93"/>
      <c r="R105" s="93"/>
      <c r="S105" s="93"/>
    </row>
    <row r="106" spans="1:19" x14ac:dyDescent="0.25">
      <c r="A106" s="93" t="s">
        <v>652</v>
      </c>
      <c r="B106" s="93">
        <v>1</v>
      </c>
      <c r="C106" s="93">
        <v>0</v>
      </c>
      <c r="D106" s="93">
        <v>0</v>
      </c>
      <c r="E106" s="93">
        <v>0</v>
      </c>
      <c r="F106" s="93">
        <v>0</v>
      </c>
      <c r="G106" s="93">
        <v>0</v>
      </c>
      <c r="H106" s="93">
        <v>0</v>
      </c>
      <c r="I106" s="93">
        <v>0</v>
      </c>
      <c r="J106" s="93">
        <v>1</v>
      </c>
      <c r="K106" s="93">
        <v>0</v>
      </c>
      <c r="L106" s="93">
        <v>1</v>
      </c>
      <c r="M106" s="93">
        <v>0</v>
      </c>
      <c r="N106" s="93">
        <v>0</v>
      </c>
      <c r="O106" s="93">
        <v>0</v>
      </c>
      <c r="P106" s="93"/>
      <c r="Q106" s="93"/>
      <c r="R106" s="93"/>
      <c r="S106" s="93"/>
    </row>
    <row r="107" spans="1:19" x14ac:dyDescent="0.25">
      <c r="A107" s="93" t="s">
        <v>653</v>
      </c>
      <c r="B107" s="93">
        <v>1</v>
      </c>
      <c r="C107" s="93">
        <v>0</v>
      </c>
      <c r="D107" s="93">
        <v>1</v>
      </c>
      <c r="E107" s="93">
        <v>0</v>
      </c>
      <c r="F107" s="93">
        <v>0</v>
      </c>
      <c r="G107" s="93">
        <v>0</v>
      </c>
      <c r="H107" s="93">
        <v>0</v>
      </c>
      <c r="I107" s="93">
        <v>0</v>
      </c>
      <c r="J107" s="93">
        <v>1</v>
      </c>
      <c r="K107" s="93">
        <v>1</v>
      </c>
      <c r="L107" s="93">
        <v>1</v>
      </c>
      <c r="M107" s="93">
        <v>1</v>
      </c>
      <c r="N107" s="93">
        <v>0</v>
      </c>
      <c r="O107" s="93">
        <v>1</v>
      </c>
      <c r="P107" s="93"/>
      <c r="Q107" s="93"/>
      <c r="R107" s="93"/>
      <c r="S107" s="93"/>
    </row>
    <row r="108" spans="1:19" x14ac:dyDescent="0.25">
      <c r="A108" s="93" t="s">
        <v>654</v>
      </c>
      <c r="B108" s="93">
        <v>0</v>
      </c>
      <c r="C108" s="93">
        <v>0</v>
      </c>
      <c r="D108" s="93">
        <v>0</v>
      </c>
      <c r="E108" s="93">
        <v>0</v>
      </c>
      <c r="F108" s="93">
        <v>0</v>
      </c>
      <c r="G108" s="93">
        <v>0</v>
      </c>
      <c r="H108" s="93">
        <v>0</v>
      </c>
      <c r="I108" s="93">
        <v>0</v>
      </c>
      <c r="J108" s="93">
        <v>0</v>
      </c>
      <c r="K108" s="93">
        <v>0</v>
      </c>
      <c r="L108" s="93">
        <v>0</v>
      </c>
      <c r="M108" s="93">
        <v>1</v>
      </c>
      <c r="N108" s="93">
        <v>0</v>
      </c>
      <c r="O108" s="93">
        <v>0</v>
      </c>
      <c r="P108" s="93"/>
      <c r="Q108" s="93"/>
      <c r="R108" s="93"/>
      <c r="S108" s="93"/>
    </row>
    <row r="109" spans="1:19" x14ac:dyDescent="0.25">
      <c r="A109" s="93" t="s">
        <v>655</v>
      </c>
      <c r="B109" s="93">
        <v>0</v>
      </c>
      <c r="C109" s="93">
        <v>0</v>
      </c>
      <c r="D109" s="93">
        <v>0</v>
      </c>
      <c r="E109" s="93">
        <v>1</v>
      </c>
      <c r="F109" s="93">
        <v>0</v>
      </c>
      <c r="G109" s="93">
        <v>0</v>
      </c>
      <c r="H109" s="93">
        <v>0</v>
      </c>
      <c r="I109" s="93">
        <v>0</v>
      </c>
      <c r="J109" s="93">
        <v>0</v>
      </c>
      <c r="K109" s="93">
        <v>0</v>
      </c>
      <c r="L109" s="93">
        <v>1</v>
      </c>
      <c r="M109" s="93">
        <v>1</v>
      </c>
      <c r="N109" s="93">
        <v>0</v>
      </c>
      <c r="O109" s="93">
        <v>1</v>
      </c>
      <c r="P109" s="93"/>
      <c r="Q109" s="93"/>
      <c r="R109" s="93"/>
      <c r="S109" s="93"/>
    </row>
    <row r="110" spans="1:19" x14ac:dyDescent="0.25">
      <c r="A110" s="93" t="s">
        <v>656</v>
      </c>
      <c r="B110" s="93">
        <v>1</v>
      </c>
      <c r="C110" s="93">
        <v>0</v>
      </c>
      <c r="D110" s="93">
        <v>0</v>
      </c>
      <c r="E110" s="93">
        <v>0</v>
      </c>
      <c r="F110" s="93">
        <v>0</v>
      </c>
      <c r="G110" s="93">
        <v>0</v>
      </c>
      <c r="H110" s="93">
        <v>0</v>
      </c>
      <c r="I110" s="93">
        <v>1</v>
      </c>
      <c r="J110" s="93">
        <v>1</v>
      </c>
      <c r="K110" s="93">
        <v>0</v>
      </c>
      <c r="L110" s="93">
        <v>0</v>
      </c>
      <c r="M110" s="93">
        <v>0</v>
      </c>
      <c r="N110" s="93">
        <v>0</v>
      </c>
      <c r="O110" s="93">
        <v>1</v>
      </c>
      <c r="P110" s="93"/>
      <c r="Q110" s="93"/>
      <c r="R110" s="93"/>
      <c r="S110" s="93"/>
    </row>
    <row r="111" spans="1:19" x14ac:dyDescent="0.25">
      <c r="A111" s="93" t="s">
        <v>657</v>
      </c>
      <c r="B111" s="93">
        <v>0</v>
      </c>
      <c r="C111" s="93">
        <v>0</v>
      </c>
      <c r="D111" s="93">
        <v>0</v>
      </c>
      <c r="E111" s="93">
        <v>0</v>
      </c>
      <c r="F111" s="93">
        <v>0</v>
      </c>
      <c r="G111" s="93">
        <v>0</v>
      </c>
      <c r="H111" s="93">
        <v>0</v>
      </c>
      <c r="I111" s="93">
        <v>1</v>
      </c>
      <c r="J111" s="93">
        <v>0</v>
      </c>
      <c r="K111" s="93">
        <v>0</v>
      </c>
      <c r="L111" s="93">
        <v>1</v>
      </c>
      <c r="M111" s="93">
        <v>0</v>
      </c>
      <c r="N111" s="93">
        <v>0</v>
      </c>
      <c r="O111" s="93">
        <v>1</v>
      </c>
      <c r="P111" s="93"/>
      <c r="Q111" s="93"/>
      <c r="R111" s="93"/>
      <c r="S111" s="93"/>
    </row>
    <row r="112" spans="1:19" x14ac:dyDescent="0.25">
      <c r="A112" s="93" t="s">
        <v>658</v>
      </c>
      <c r="B112" s="93">
        <v>1</v>
      </c>
      <c r="C112" s="93">
        <v>0</v>
      </c>
      <c r="D112" s="93">
        <v>0</v>
      </c>
      <c r="E112" s="93">
        <v>1</v>
      </c>
      <c r="F112" s="93">
        <v>0</v>
      </c>
      <c r="G112" s="93">
        <v>0</v>
      </c>
      <c r="H112" s="93">
        <v>0</v>
      </c>
      <c r="I112" s="93">
        <v>1</v>
      </c>
      <c r="J112" s="93">
        <v>0</v>
      </c>
      <c r="K112" s="93">
        <v>1</v>
      </c>
      <c r="L112" s="93">
        <v>0</v>
      </c>
      <c r="M112" s="93">
        <v>0</v>
      </c>
      <c r="N112" s="93">
        <v>0</v>
      </c>
      <c r="O112" s="93">
        <v>1</v>
      </c>
      <c r="P112" s="93"/>
      <c r="Q112" s="93"/>
      <c r="R112" s="93"/>
      <c r="S112" s="93"/>
    </row>
    <row r="113" spans="1:19" x14ac:dyDescent="0.25">
      <c r="A113" s="93" t="s">
        <v>659</v>
      </c>
      <c r="B113" s="93">
        <v>0</v>
      </c>
      <c r="C113" s="93">
        <v>0</v>
      </c>
      <c r="D113" s="93">
        <v>0</v>
      </c>
      <c r="E113" s="93">
        <v>1</v>
      </c>
      <c r="F113" s="93">
        <v>0</v>
      </c>
      <c r="G113" s="93">
        <v>1</v>
      </c>
      <c r="H113" s="93">
        <v>1</v>
      </c>
      <c r="I113" s="93">
        <v>0</v>
      </c>
      <c r="J113" s="93">
        <v>1</v>
      </c>
      <c r="K113" s="93">
        <v>1</v>
      </c>
      <c r="L113" s="93">
        <v>1</v>
      </c>
      <c r="M113" s="93">
        <v>1</v>
      </c>
      <c r="N113" s="93">
        <v>1</v>
      </c>
      <c r="O113" s="93">
        <v>0</v>
      </c>
      <c r="P113" s="93"/>
      <c r="Q113" s="93"/>
      <c r="R113" s="93"/>
      <c r="S113" s="93"/>
    </row>
    <row r="114" spans="1:19" x14ac:dyDescent="0.25">
      <c r="A114" s="93" t="s">
        <v>660</v>
      </c>
      <c r="B114" s="93">
        <v>1</v>
      </c>
      <c r="C114" s="93">
        <v>1</v>
      </c>
      <c r="D114" s="93">
        <v>1</v>
      </c>
      <c r="E114" s="93">
        <v>0</v>
      </c>
      <c r="F114" s="93">
        <v>0</v>
      </c>
      <c r="G114" s="93">
        <v>1</v>
      </c>
      <c r="H114" s="93">
        <v>0</v>
      </c>
      <c r="I114" s="93">
        <v>0</v>
      </c>
      <c r="J114" s="93">
        <v>1</v>
      </c>
      <c r="K114" s="93">
        <v>1</v>
      </c>
      <c r="L114" s="93">
        <v>1</v>
      </c>
      <c r="M114" s="93">
        <v>0</v>
      </c>
      <c r="N114" s="93">
        <v>1</v>
      </c>
      <c r="O114" s="93">
        <v>0</v>
      </c>
      <c r="P114" s="93"/>
      <c r="Q114" s="93"/>
      <c r="R114" s="93"/>
      <c r="S114" s="93"/>
    </row>
    <row r="115" spans="1:19" x14ac:dyDescent="0.25">
      <c r="A115" s="93" t="s">
        <v>661</v>
      </c>
      <c r="B115" s="93">
        <v>0</v>
      </c>
      <c r="C115" s="93">
        <v>0</v>
      </c>
      <c r="D115" s="93">
        <v>0</v>
      </c>
      <c r="E115" s="93">
        <v>1</v>
      </c>
      <c r="F115" s="93">
        <v>0</v>
      </c>
      <c r="G115" s="93">
        <v>0</v>
      </c>
      <c r="H115" s="93">
        <v>0</v>
      </c>
      <c r="I115" s="93">
        <v>1</v>
      </c>
      <c r="J115" s="93">
        <v>1</v>
      </c>
      <c r="K115" s="93">
        <v>1</v>
      </c>
      <c r="L115" s="93">
        <v>1</v>
      </c>
      <c r="M115" s="93">
        <v>0</v>
      </c>
      <c r="N115" s="93">
        <v>0</v>
      </c>
      <c r="O115" s="93">
        <v>1</v>
      </c>
      <c r="P115" s="93"/>
      <c r="Q115" s="93"/>
      <c r="R115" s="93"/>
      <c r="S115" s="93"/>
    </row>
    <row r="116" spans="1:19" x14ac:dyDescent="0.25">
      <c r="A116" s="93" t="s">
        <v>662</v>
      </c>
      <c r="B116" s="93">
        <v>0</v>
      </c>
      <c r="C116" s="93">
        <v>0</v>
      </c>
      <c r="D116" s="93">
        <v>0</v>
      </c>
      <c r="E116" s="93">
        <v>0</v>
      </c>
      <c r="F116" s="93">
        <v>0</v>
      </c>
      <c r="G116" s="93">
        <v>0</v>
      </c>
      <c r="H116" s="93">
        <v>0</v>
      </c>
      <c r="I116" s="93">
        <v>1</v>
      </c>
      <c r="J116" s="93">
        <v>0</v>
      </c>
      <c r="K116" s="93">
        <v>0</v>
      </c>
      <c r="L116" s="93">
        <v>1</v>
      </c>
      <c r="M116" s="93">
        <v>0</v>
      </c>
      <c r="N116" s="93">
        <v>0</v>
      </c>
      <c r="O116" s="93">
        <v>0</v>
      </c>
      <c r="P116" s="93"/>
      <c r="Q116" s="93"/>
      <c r="R116" s="93"/>
      <c r="S116" s="93"/>
    </row>
    <row r="117" spans="1:19" x14ac:dyDescent="0.25">
      <c r="A117" s="93" t="s">
        <v>663</v>
      </c>
      <c r="B117" s="93">
        <v>0</v>
      </c>
      <c r="C117" s="93">
        <v>0</v>
      </c>
      <c r="D117" s="93">
        <v>0</v>
      </c>
      <c r="E117" s="93">
        <v>0</v>
      </c>
      <c r="F117" s="93">
        <v>0</v>
      </c>
      <c r="G117" s="93">
        <v>0</v>
      </c>
      <c r="H117" s="93">
        <v>0</v>
      </c>
      <c r="I117" s="93">
        <v>0</v>
      </c>
      <c r="J117" s="93">
        <v>1</v>
      </c>
      <c r="K117" s="93">
        <v>1</v>
      </c>
      <c r="L117" s="93">
        <v>0</v>
      </c>
      <c r="M117" s="93">
        <v>1</v>
      </c>
      <c r="N117" s="93">
        <v>0</v>
      </c>
      <c r="O117" s="93">
        <v>1</v>
      </c>
      <c r="P117" s="93"/>
      <c r="Q117" s="93"/>
      <c r="R117" s="93"/>
      <c r="S117" s="93"/>
    </row>
    <row r="118" spans="1:19" x14ac:dyDescent="0.25">
      <c r="A118" s="93" t="s">
        <v>664</v>
      </c>
      <c r="B118" s="93">
        <v>0</v>
      </c>
      <c r="C118" s="93">
        <v>0</v>
      </c>
      <c r="D118" s="93">
        <v>1</v>
      </c>
      <c r="E118" s="93">
        <v>0</v>
      </c>
      <c r="F118" s="93">
        <v>0</v>
      </c>
      <c r="G118" s="93">
        <v>1</v>
      </c>
      <c r="H118" s="93">
        <v>0</v>
      </c>
      <c r="I118" s="93">
        <v>0</v>
      </c>
      <c r="J118" s="93">
        <v>0</v>
      </c>
      <c r="K118" s="93">
        <v>0</v>
      </c>
      <c r="L118" s="93">
        <v>1</v>
      </c>
      <c r="M118" s="93">
        <v>0</v>
      </c>
      <c r="N118" s="93">
        <v>1</v>
      </c>
      <c r="O118" s="93">
        <v>1</v>
      </c>
      <c r="P118" s="93"/>
      <c r="Q118" s="93"/>
      <c r="R118" s="93"/>
      <c r="S118" s="93"/>
    </row>
    <row r="119" spans="1:19" x14ac:dyDescent="0.25">
      <c r="A119" s="93" t="s">
        <v>665</v>
      </c>
      <c r="B119" s="93">
        <v>1</v>
      </c>
      <c r="C119" s="93">
        <v>1</v>
      </c>
      <c r="D119" s="93">
        <v>0</v>
      </c>
      <c r="E119" s="93">
        <v>1</v>
      </c>
      <c r="F119" s="93">
        <v>0</v>
      </c>
      <c r="G119" s="93">
        <v>0</v>
      </c>
      <c r="H119" s="93">
        <v>0</v>
      </c>
      <c r="I119" s="93">
        <v>1</v>
      </c>
      <c r="J119" s="93">
        <v>1</v>
      </c>
      <c r="K119" s="93">
        <v>1</v>
      </c>
      <c r="L119" s="93">
        <v>1</v>
      </c>
      <c r="M119" s="93">
        <v>1</v>
      </c>
      <c r="N119" s="93">
        <v>0</v>
      </c>
      <c r="O119" s="93">
        <v>1</v>
      </c>
      <c r="P119" s="93"/>
      <c r="Q119" s="93"/>
      <c r="R119" s="93"/>
      <c r="S119" s="93"/>
    </row>
    <row r="120" spans="1:19" x14ac:dyDescent="0.25">
      <c r="A120" s="93" t="s">
        <v>666</v>
      </c>
      <c r="B120" s="93">
        <v>0</v>
      </c>
      <c r="C120" s="93">
        <v>0</v>
      </c>
      <c r="D120" s="93">
        <v>0</v>
      </c>
      <c r="E120" s="93">
        <v>1</v>
      </c>
      <c r="F120" s="93">
        <v>0</v>
      </c>
      <c r="G120" s="93">
        <v>0</v>
      </c>
      <c r="H120" s="93">
        <v>0</v>
      </c>
      <c r="I120" s="93">
        <v>1</v>
      </c>
      <c r="J120" s="93">
        <v>1</v>
      </c>
      <c r="K120" s="93">
        <v>1</v>
      </c>
      <c r="L120" s="93">
        <v>0</v>
      </c>
      <c r="M120" s="93">
        <v>0</v>
      </c>
      <c r="N120" s="93">
        <v>0</v>
      </c>
      <c r="O120" s="93">
        <v>1</v>
      </c>
      <c r="P120" s="93"/>
      <c r="Q120" s="93"/>
      <c r="R120" s="93"/>
      <c r="S120" s="93"/>
    </row>
    <row r="121" spans="1:19" x14ac:dyDescent="0.25">
      <c r="A121" s="93" t="s">
        <v>667</v>
      </c>
      <c r="B121" s="93">
        <v>0</v>
      </c>
      <c r="C121" s="93">
        <v>0</v>
      </c>
      <c r="D121" s="93">
        <v>0</v>
      </c>
      <c r="E121" s="93">
        <v>1</v>
      </c>
      <c r="F121" s="93">
        <v>0</v>
      </c>
      <c r="G121" s="93">
        <v>0</v>
      </c>
      <c r="H121" s="93">
        <v>0</v>
      </c>
      <c r="I121" s="93">
        <v>1</v>
      </c>
      <c r="J121" s="93">
        <v>1</v>
      </c>
      <c r="K121" s="93">
        <v>1</v>
      </c>
      <c r="L121" s="93">
        <v>1</v>
      </c>
      <c r="M121" s="93">
        <v>1</v>
      </c>
      <c r="N121" s="93">
        <v>0</v>
      </c>
      <c r="O121" s="93">
        <v>1</v>
      </c>
      <c r="P121" s="93"/>
      <c r="Q121" s="93"/>
      <c r="R121" s="93"/>
      <c r="S121" s="93"/>
    </row>
    <row r="122" spans="1:19" x14ac:dyDescent="0.25">
      <c r="A122" s="93" t="s">
        <v>668</v>
      </c>
      <c r="B122" s="93">
        <v>0</v>
      </c>
      <c r="C122" s="93">
        <v>1</v>
      </c>
      <c r="D122" s="93">
        <v>1</v>
      </c>
      <c r="E122" s="93">
        <v>1</v>
      </c>
      <c r="F122" s="93">
        <v>0</v>
      </c>
      <c r="G122" s="93">
        <v>0</v>
      </c>
      <c r="H122" s="93">
        <v>0</v>
      </c>
      <c r="I122" s="93">
        <v>1</v>
      </c>
      <c r="J122" s="93">
        <v>1</v>
      </c>
      <c r="K122" s="93">
        <v>1</v>
      </c>
      <c r="L122" s="93">
        <v>1</v>
      </c>
      <c r="M122" s="93">
        <v>0</v>
      </c>
      <c r="N122" s="93">
        <v>0</v>
      </c>
      <c r="O122" s="93">
        <v>1</v>
      </c>
      <c r="P122" s="93"/>
      <c r="Q122" s="93"/>
      <c r="R122" s="93"/>
      <c r="S122" s="93"/>
    </row>
    <row r="123" spans="1:19" x14ac:dyDescent="0.25">
      <c r="A123" s="93" t="s">
        <v>669</v>
      </c>
      <c r="B123" s="93">
        <v>0</v>
      </c>
      <c r="C123" s="93">
        <v>0</v>
      </c>
      <c r="D123" s="93">
        <v>0</v>
      </c>
      <c r="E123" s="93">
        <v>1</v>
      </c>
      <c r="F123" s="93">
        <v>0</v>
      </c>
      <c r="G123" s="93">
        <v>0</v>
      </c>
      <c r="H123" s="93">
        <v>0</v>
      </c>
      <c r="I123" s="93">
        <v>1</v>
      </c>
      <c r="J123" s="93">
        <v>1</v>
      </c>
      <c r="K123" s="93">
        <v>1</v>
      </c>
      <c r="L123" s="93">
        <v>1</v>
      </c>
      <c r="M123" s="93">
        <v>0</v>
      </c>
      <c r="N123" s="93">
        <v>0</v>
      </c>
      <c r="O123" s="93">
        <v>1</v>
      </c>
      <c r="P123" s="93"/>
      <c r="Q123" s="93"/>
      <c r="R123" s="93"/>
      <c r="S123" s="93"/>
    </row>
    <row r="124" spans="1:19" x14ac:dyDescent="0.25">
      <c r="A124" s="93" t="s">
        <v>670</v>
      </c>
      <c r="B124" s="93">
        <v>0</v>
      </c>
      <c r="C124" s="93">
        <v>1</v>
      </c>
      <c r="D124" s="93">
        <v>0</v>
      </c>
      <c r="E124" s="93">
        <v>1</v>
      </c>
      <c r="F124" s="93">
        <v>1</v>
      </c>
      <c r="G124" s="93">
        <v>0</v>
      </c>
      <c r="H124" s="93">
        <v>0</v>
      </c>
      <c r="I124" s="93">
        <v>1</v>
      </c>
      <c r="J124" s="93">
        <v>1</v>
      </c>
      <c r="K124" s="93">
        <v>1</v>
      </c>
      <c r="L124" s="93">
        <v>1</v>
      </c>
      <c r="M124" s="93">
        <v>1</v>
      </c>
      <c r="N124" s="93">
        <v>1</v>
      </c>
      <c r="O124" s="93">
        <v>1</v>
      </c>
      <c r="P124" s="93"/>
      <c r="Q124" s="93"/>
      <c r="R124" s="93"/>
      <c r="S124" s="93"/>
    </row>
    <row r="125" spans="1:19" x14ac:dyDescent="0.25">
      <c r="A125" s="93" t="s">
        <v>671</v>
      </c>
      <c r="B125" s="93">
        <v>0</v>
      </c>
      <c r="C125" s="93">
        <v>0</v>
      </c>
      <c r="D125" s="93">
        <v>0</v>
      </c>
      <c r="E125" s="93">
        <v>0</v>
      </c>
      <c r="F125" s="93">
        <v>0</v>
      </c>
      <c r="G125" s="93">
        <v>1</v>
      </c>
      <c r="H125" s="93">
        <v>0</v>
      </c>
      <c r="I125" s="93">
        <v>0</v>
      </c>
      <c r="J125" s="93">
        <v>1</v>
      </c>
      <c r="K125" s="93">
        <v>1</v>
      </c>
      <c r="L125" s="93">
        <v>1</v>
      </c>
      <c r="M125" s="93">
        <v>0</v>
      </c>
      <c r="N125" s="93">
        <v>0</v>
      </c>
      <c r="O125" s="93">
        <v>1</v>
      </c>
      <c r="P125" s="93"/>
      <c r="Q125" s="93"/>
      <c r="R125" s="93"/>
      <c r="S125" s="93"/>
    </row>
    <row r="126" spans="1:19" x14ac:dyDescent="0.25">
      <c r="A126" s="93" t="s">
        <v>672</v>
      </c>
      <c r="B126" s="93">
        <v>0</v>
      </c>
      <c r="C126" s="93">
        <v>0</v>
      </c>
      <c r="D126" s="93">
        <v>0</v>
      </c>
      <c r="E126" s="93">
        <v>1</v>
      </c>
      <c r="F126" s="93">
        <v>0</v>
      </c>
      <c r="G126" s="93">
        <v>0</v>
      </c>
      <c r="H126" s="93">
        <v>0</v>
      </c>
      <c r="I126" s="93">
        <v>1</v>
      </c>
      <c r="J126" s="93">
        <v>0</v>
      </c>
      <c r="K126" s="93">
        <v>1</v>
      </c>
      <c r="L126" s="93">
        <v>1</v>
      </c>
      <c r="M126" s="93">
        <v>0</v>
      </c>
      <c r="N126" s="93">
        <v>1</v>
      </c>
      <c r="O126" s="93">
        <v>1</v>
      </c>
      <c r="P126" s="93"/>
      <c r="Q126" s="93"/>
      <c r="R126" s="93"/>
      <c r="S126" s="93"/>
    </row>
    <row r="127" spans="1:19" x14ac:dyDescent="0.25">
      <c r="A127" s="93" t="s">
        <v>673</v>
      </c>
      <c r="B127" s="93">
        <v>0</v>
      </c>
      <c r="C127" s="93">
        <v>0</v>
      </c>
      <c r="D127" s="93">
        <v>0</v>
      </c>
      <c r="E127" s="93">
        <v>1</v>
      </c>
      <c r="F127" s="93">
        <v>1</v>
      </c>
      <c r="G127" s="93">
        <v>0</v>
      </c>
      <c r="H127" s="93">
        <v>0</v>
      </c>
      <c r="I127" s="93">
        <v>0</v>
      </c>
      <c r="J127" s="93">
        <v>1</v>
      </c>
      <c r="K127" s="93">
        <v>1</v>
      </c>
      <c r="L127" s="93">
        <v>1</v>
      </c>
      <c r="M127" s="93">
        <v>1</v>
      </c>
      <c r="N127" s="93">
        <v>0</v>
      </c>
      <c r="O127" s="93">
        <v>1</v>
      </c>
      <c r="P127" s="93"/>
      <c r="Q127" s="93"/>
      <c r="R127" s="93"/>
      <c r="S127" s="93"/>
    </row>
    <row r="128" spans="1:19" x14ac:dyDescent="0.25">
      <c r="A128" s="93" t="s">
        <v>674</v>
      </c>
      <c r="B128" s="93">
        <v>0</v>
      </c>
      <c r="C128" s="93">
        <v>0</v>
      </c>
      <c r="D128" s="93">
        <v>0</v>
      </c>
      <c r="E128" s="93">
        <v>1</v>
      </c>
      <c r="F128" s="93">
        <v>0</v>
      </c>
      <c r="G128" s="93">
        <v>0</v>
      </c>
      <c r="H128" s="93">
        <v>0</v>
      </c>
      <c r="I128" s="93">
        <v>1</v>
      </c>
      <c r="J128" s="93">
        <v>1</v>
      </c>
      <c r="K128" s="93">
        <v>1</v>
      </c>
      <c r="L128" s="93">
        <v>0</v>
      </c>
      <c r="M128" s="93">
        <v>1</v>
      </c>
      <c r="N128" s="93">
        <v>1</v>
      </c>
      <c r="O128" s="93">
        <v>0</v>
      </c>
      <c r="P128" s="93"/>
      <c r="Q128" s="93"/>
      <c r="R128" s="93"/>
      <c r="S128" s="93"/>
    </row>
    <row r="129" spans="1:19" x14ac:dyDescent="0.25">
      <c r="A129" s="93" t="s">
        <v>675</v>
      </c>
      <c r="B129" s="93">
        <v>0</v>
      </c>
      <c r="C129" s="93">
        <v>1</v>
      </c>
      <c r="D129" s="93">
        <v>0</v>
      </c>
      <c r="E129" s="93">
        <v>0</v>
      </c>
      <c r="F129" s="93">
        <v>0</v>
      </c>
      <c r="G129" s="93">
        <v>1</v>
      </c>
      <c r="H129" s="93">
        <v>0</v>
      </c>
      <c r="I129" s="93">
        <v>1</v>
      </c>
      <c r="J129" s="93">
        <v>1</v>
      </c>
      <c r="K129" s="93">
        <v>1</v>
      </c>
      <c r="L129" s="93">
        <v>1</v>
      </c>
      <c r="M129" s="93">
        <v>1</v>
      </c>
      <c r="N129" s="93">
        <v>0</v>
      </c>
      <c r="O129" s="93">
        <v>0</v>
      </c>
      <c r="P129" s="93"/>
      <c r="Q129" s="93"/>
      <c r="R129" s="93"/>
      <c r="S129" s="93"/>
    </row>
    <row r="130" spans="1:19" x14ac:dyDescent="0.25">
      <c r="A130" s="93" t="s">
        <v>676</v>
      </c>
      <c r="B130" s="93">
        <v>0</v>
      </c>
      <c r="C130" s="93">
        <v>0</v>
      </c>
      <c r="D130" s="93">
        <v>0</v>
      </c>
      <c r="E130" s="93">
        <v>1</v>
      </c>
      <c r="F130" s="93">
        <v>1</v>
      </c>
      <c r="G130" s="93">
        <v>1</v>
      </c>
      <c r="H130" s="93">
        <v>0</v>
      </c>
      <c r="I130" s="93">
        <v>1</v>
      </c>
      <c r="J130" s="93">
        <v>0</v>
      </c>
      <c r="K130" s="93">
        <v>0</v>
      </c>
      <c r="L130" s="93">
        <v>1</v>
      </c>
      <c r="M130" s="93">
        <v>1</v>
      </c>
      <c r="N130" s="93">
        <v>1</v>
      </c>
      <c r="O130" s="93">
        <v>0</v>
      </c>
      <c r="P130" s="93"/>
      <c r="Q130" s="93"/>
      <c r="R130" s="93"/>
      <c r="S130" s="93"/>
    </row>
    <row r="131" spans="1:19" x14ac:dyDescent="0.25">
      <c r="A131" s="93" t="s">
        <v>677</v>
      </c>
      <c r="B131" s="93">
        <v>0</v>
      </c>
      <c r="C131" s="93">
        <v>0</v>
      </c>
      <c r="D131" s="93">
        <v>0</v>
      </c>
      <c r="E131" s="93">
        <v>1</v>
      </c>
      <c r="F131" s="93">
        <v>1</v>
      </c>
      <c r="G131" s="93">
        <v>0</v>
      </c>
      <c r="H131" s="93">
        <v>0</v>
      </c>
      <c r="I131" s="93">
        <v>0</v>
      </c>
      <c r="J131" s="93">
        <v>1</v>
      </c>
      <c r="K131" s="93">
        <v>1</v>
      </c>
      <c r="L131" s="93">
        <v>1</v>
      </c>
      <c r="M131" s="93">
        <v>1</v>
      </c>
      <c r="N131" s="93">
        <v>1</v>
      </c>
      <c r="O131" s="93">
        <v>1</v>
      </c>
      <c r="P131" s="93"/>
      <c r="Q131" s="93"/>
      <c r="R131" s="93"/>
      <c r="S131" s="93"/>
    </row>
    <row r="132" spans="1:19" x14ac:dyDescent="0.25">
      <c r="A132" s="93" t="s">
        <v>678</v>
      </c>
      <c r="B132" s="93">
        <v>0</v>
      </c>
      <c r="C132" s="93">
        <v>0</v>
      </c>
      <c r="D132" s="93">
        <v>0</v>
      </c>
      <c r="E132" s="93">
        <v>1</v>
      </c>
      <c r="F132" s="93">
        <v>0</v>
      </c>
      <c r="G132" s="93">
        <v>1</v>
      </c>
      <c r="H132" s="93">
        <v>0</v>
      </c>
      <c r="I132" s="93">
        <v>0</v>
      </c>
      <c r="J132" s="93">
        <v>1</v>
      </c>
      <c r="K132" s="93">
        <v>1</v>
      </c>
      <c r="L132" s="93">
        <v>1</v>
      </c>
      <c r="M132" s="93">
        <v>0</v>
      </c>
      <c r="N132" s="93">
        <v>0</v>
      </c>
      <c r="O132" s="93">
        <v>1</v>
      </c>
      <c r="P132" s="93"/>
      <c r="Q132" s="93"/>
      <c r="R132" s="93"/>
      <c r="S132" s="93"/>
    </row>
    <row r="133" spans="1:19" x14ac:dyDescent="0.25">
      <c r="A133" s="93" t="s">
        <v>679</v>
      </c>
      <c r="B133" s="93">
        <v>0</v>
      </c>
      <c r="C133" s="93">
        <v>0</v>
      </c>
      <c r="D133" s="93">
        <v>0</v>
      </c>
      <c r="E133" s="93">
        <v>0</v>
      </c>
      <c r="F133" s="93">
        <v>0</v>
      </c>
      <c r="G133" s="93">
        <v>1</v>
      </c>
      <c r="H133" s="93">
        <v>0</v>
      </c>
      <c r="I133" s="93">
        <v>1</v>
      </c>
      <c r="J133" s="93">
        <v>1</v>
      </c>
      <c r="K133" s="93">
        <v>0</v>
      </c>
      <c r="L133" s="93">
        <v>1</v>
      </c>
      <c r="M133" s="93">
        <v>0</v>
      </c>
      <c r="N133" s="93">
        <v>0</v>
      </c>
      <c r="O133" s="93">
        <v>0</v>
      </c>
      <c r="P133" s="93"/>
      <c r="Q133" s="93"/>
      <c r="R133" s="93"/>
      <c r="S133" s="93"/>
    </row>
    <row r="134" spans="1:19" x14ac:dyDescent="0.25">
      <c r="A134" s="93" t="s">
        <v>680</v>
      </c>
      <c r="B134" s="93">
        <v>1</v>
      </c>
      <c r="C134" s="93">
        <v>0</v>
      </c>
      <c r="D134" s="93">
        <v>0</v>
      </c>
      <c r="E134" s="93">
        <v>0</v>
      </c>
      <c r="F134" s="93">
        <v>0</v>
      </c>
      <c r="G134" s="93">
        <v>1</v>
      </c>
      <c r="H134" s="93">
        <v>1</v>
      </c>
      <c r="I134" s="93">
        <v>1</v>
      </c>
      <c r="J134" s="93">
        <v>0</v>
      </c>
      <c r="K134" s="93">
        <v>1</v>
      </c>
      <c r="L134" s="93">
        <v>1</v>
      </c>
      <c r="M134" s="93">
        <v>0</v>
      </c>
      <c r="N134" s="93">
        <v>0</v>
      </c>
      <c r="O134" s="93">
        <v>0</v>
      </c>
      <c r="P134" s="93"/>
      <c r="Q134" s="93"/>
      <c r="R134" s="93"/>
      <c r="S134" s="93"/>
    </row>
    <row r="135" spans="1:19" x14ac:dyDescent="0.25">
      <c r="A135" s="93" t="s">
        <v>681</v>
      </c>
      <c r="B135" s="93">
        <v>0</v>
      </c>
      <c r="C135" s="93">
        <v>0</v>
      </c>
      <c r="D135" s="93">
        <v>0</v>
      </c>
      <c r="E135" s="93">
        <v>0</v>
      </c>
      <c r="F135" s="93">
        <v>0</v>
      </c>
      <c r="G135" s="93">
        <v>0</v>
      </c>
      <c r="H135" s="93">
        <v>0</v>
      </c>
      <c r="I135" s="93">
        <v>0</v>
      </c>
      <c r="J135" s="93">
        <v>1</v>
      </c>
      <c r="K135" s="93">
        <v>1</v>
      </c>
      <c r="L135" s="93">
        <v>1</v>
      </c>
      <c r="M135" s="93">
        <v>1</v>
      </c>
      <c r="N135" s="93">
        <v>0</v>
      </c>
      <c r="O135" s="93">
        <v>0</v>
      </c>
      <c r="P135" s="93"/>
      <c r="Q135" s="93"/>
      <c r="R135" s="93"/>
      <c r="S135" s="93"/>
    </row>
    <row r="136" spans="1:19" x14ac:dyDescent="0.25">
      <c r="A136" s="93" t="s">
        <v>682</v>
      </c>
      <c r="B136" s="93">
        <v>1</v>
      </c>
      <c r="C136" s="93">
        <v>1</v>
      </c>
      <c r="D136" s="93">
        <v>0</v>
      </c>
      <c r="E136" s="93">
        <v>1</v>
      </c>
      <c r="F136" s="93">
        <v>1</v>
      </c>
      <c r="G136" s="93">
        <v>0</v>
      </c>
      <c r="H136" s="93">
        <v>0</v>
      </c>
      <c r="I136" s="93">
        <v>1</v>
      </c>
      <c r="J136" s="93">
        <v>1</v>
      </c>
      <c r="K136" s="93">
        <v>1</v>
      </c>
      <c r="L136" s="93">
        <v>0</v>
      </c>
      <c r="M136" s="93">
        <v>1</v>
      </c>
      <c r="N136" s="93">
        <v>0</v>
      </c>
      <c r="O136" s="93">
        <v>0</v>
      </c>
      <c r="P136" s="93"/>
      <c r="Q136" s="93"/>
      <c r="R136" s="93"/>
      <c r="S136" s="93"/>
    </row>
    <row r="137" spans="1:19" x14ac:dyDescent="0.25">
      <c r="A137" s="93" t="s">
        <v>683</v>
      </c>
      <c r="B137" s="93">
        <v>0</v>
      </c>
      <c r="C137" s="93">
        <v>0</v>
      </c>
      <c r="D137" s="93">
        <v>0</v>
      </c>
      <c r="E137" s="93">
        <v>0</v>
      </c>
      <c r="F137" s="93">
        <v>0</v>
      </c>
      <c r="G137" s="93">
        <v>0</v>
      </c>
      <c r="H137" s="93">
        <v>0</v>
      </c>
      <c r="I137" s="93">
        <v>0</v>
      </c>
      <c r="J137" s="93">
        <v>1</v>
      </c>
      <c r="K137" s="93">
        <v>1</v>
      </c>
      <c r="L137" s="93">
        <v>1</v>
      </c>
      <c r="M137" s="93">
        <v>1</v>
      </c>
      <c r="N137" s="93">
        <v>0</v>
      </c>
      <c r="O137" s="93">
        <v>1</v>
      </c>
      <c r="P137" s="93"/>
      <c r="Q137" s="93"/>
      <c r="R137" s="93"/>
      <c r="S137" s="93"/>
    </row>
    <row r="138" spans="1:19" x14ac:dyDescent="0.25">
      <c r="A138" s="93" t="s">
        <v>684</v>
      </c>
      <c r="B138" s="93">
        <v>0</v>
      </c>
      <c r="C138" s="93">
        <v>0</v>
      </c>
      <c r="D138" s="93">
        <v>0</v>
      </c>
      <c r="E138" s="93">
        <v>1</v>
      </c>
      <c r="F138" s="93">
        <v>1</v>
      </c>
      <c r="G138" s="93">
        <v>1</v>
      </c>
      <c r="H138" s="93">
        <v>0</v>
      </c>
      <c r="I138" s="93">
        <v>1</v>
      </c>
      <c r="J138" s="93">
        <v>1</v>
      </c>
      <c r="K138" s="93">
        <v>0</v>
      </c>
      <c r="L138" s="93">
        <v>0</v>
      </c>
      <c r="M138" s="93">
        <v>0</v>
      </c>
      <c r="N138" s="93">
        <v>0</v>
      </c>
      <c r="O138" s="93">
        <v>0</v>
      </c>
      <c r="P138" s="93"/>
      <c r="Q138" s="93"/>
      <c r="R138" s="93"/>
      <c r="S138" s="93"/>
    </row>
    <row r="139" spans="1:19" x14ac:dyDescent="0.25">
      <c r="A139" s="93" t="s">
        <v>685</v>
      </c>
      <c r="B139" s="93">
        <v>0</v>
      </c>
      <c r="C139" s="93">
        <v>0</v>
      </c>
      <c r="D139" s="93">
        <v>0</v>
      </c>
      <c r="E139" s="93">
        <v>0</v>
      </c>
      <c r="F139" s="93">
        <v>0</v>
      </c>
      <c r="G139" s="93">
        <v>0</v>
      </c>
      <c r="H139" s="93">
        <v>0</v>
      </c>
      <c r="I139" s="93">
        <v>0</v>
      </c>
      <c r="J139" s="93">
        <v>1</v>
      </c>
      <c r="K139" s="93">
        <v>1</v>
      </c>
      <c r="L139" s="93">
        <v>1</v>
      </c>
      <c r="M139" s="93">
        <v>1</v>
      </c>
      <c r="N139" s="93">
        <v>0</v>
      </c>
      <c r="O139" s="93">
        <v>0</v>
      </c>
      <c r="P139" s="93"/>
      <c r="Q139" s="93"/>
      <c r="R139" s="93"/>
      <c r="S139" s="93"/>
    </row>
    <row r="140" spans="1:19" x14ac:dyDescent="0.25">
      <c r="A140" s="93" t="s">
        <v>686</v>
      </c>
      <c r="B140" s="93">
        <v>0</v>
      </c>
      <c r="C140" s="93">
        <v>0</v>
      </c>
      <c r="D140" s="93">
        <v>0</v>
      </c>
      <c r="E140" s="93">
        <v>1</v>
      </c>
      <c r="F140" s="93">
        <v>0</v>
      </c>
      <c r="G140" s="93">
        <v>0</v>
      </c>
      <c r="H140" s="93">
        <v>0</v>
      </c>
      <c r="I140" s="93">
        <v>0</v>
      </c>
      <c r="J140" s="93">
        <v>1</v>
      </c>
      <c r="K140" s="93">
        <v>1</v>
      </c>
      <c r="L140" s="93">
        <v>0</v>
      </c>
      <c r="M140" s="93">
        <v>0</v>
      </c>
      <c r="N140" s="93">
        <v>0</v>
      </c>
      <c r="O140" s="93">
        <v>1</v>
      </c>
      <c r="P140" s="93"/>
      <c r="Q140" s="93"/>
      <c r="R140" s="93"/>
      <c r="S140" s="93"/>
    </row>
    <row r="141" spans="1:19" x14ac:dyDescent="0.25">
      <c r="A141" s="93" t="s">
        <v>687</v>
      </c>
      <c r="B141" s="93">
        <v>0</v>
      </c>
      <c r="C141" s="93">
        <v>0</v>
      </c>
      <c r="D141" s="93">
        <v>0</v>
      </c>
      <c r="E141" s="93">
        <v>1</v>
      </c>
      <c r="F141" s="93">
        <v>0</v>
      </c>
      <c r="G141" s="93">
        <v>1</v>
      </c>
      <c r="H141" s="93">
        <v>0</v>
      </c>
      <c r="I141" s="93">
        <v>1</v>
      </c>
      <c r="J141" s="93">
        <v>1</v>
      </c>
      <c r="K141" s="93">
        <v>1</v>
      </c>
      <c r="L141" s="93">
        <v>0</v>
      </c>
      <c r="M141" s="93">
        <v>1</v>
      </c>
      <c r="N141" s="93">
        <v>0</v>
      </c>
      <c r="O141" s="93">
        <v>1</v>
      </c>
      <c r="P141" s="93"/>
      <c r="Q141" s="93"/>
      <c r="R141" s="93"/>
      <c r="S141" s="93"/>
    </row>
    <row r="142" spans="1:19" x14ac:dyDescent="0.25">
      <c r="A142" s="93" t="s">
        <v>688</v>
      </c>
      <c r="B142" s="93">
        <v>0</v>
      </c>
      <c r="C142" s="93">
        <v>0</v>
      </c>
      <c r="D142" s="93">
        <v>0</v>
      </c>
      <c r="E142" s="93">
        <v>0</v>
      </c>
      <c r="F142" s="93">
        <v>0</v>
      </c>
      <c r="G142" s="93">
        <v>1</v>
      </c>
      <c r="H142" s="93">
        <v>1</v>
      </c>
      <c r="I142" s="93">
        <v>0</v>
      </c>
      <c r="J142" s="93">
        <v>1</v>
      </c>
      <c r="K142" s="93">
        <v>1</v>
      </c>
      <c r="L142" s="93">
        <v>1</v>
      </c>
      <c r="M142" s="93">
        <v>0</v>
      </c>
      <c r="N142" s="93">
        <v>0</v>
      </c>
      <c r="O142" s="93">
        <v>0</v>
      </c>
      <c r="P142" s="93"/>
      <c r="Q142" s="93"/>
      <c r="R142" s="93"/>
      <c r="S142" s="93"/>
    </row>
    <row r="143" spans="1:19" x14ac:dyDescent="0.25">
      <c r="A143" s="93" t="s">
        <v>689</v>
      </c>
      <c r="B143" s="93">
        <v>0</v>
      </c>
      <c r="C143" s="93">
        <v>0</v>
      </c>
      <c r="D143" s="93">
        <v>0</v>
      </c>
      <c r="E143" s="93">
        <v>1</v>
      </c>
      <c r="F143" s="93">
        <v>0</v>
      </c>
      <c r="G143" s="93">
        <v>0</v>
      </c>
      <c r="H143" s="93">
        <v>1</v>
      </c>
      <c r="I143" s="93">
        <v>0</v>
      </c>
      <c r="J143" s="93">
        <v>1</v>
      </c>
      <c r="K143" s="93">
        <v>1</v>
      </c>
      <c r="L143" s="93">
        <v>1</v>
      </c>
      <c r="M143" s="93">
        <v>0</v>
      </c>
      <c r="N143" s="93">
        <v>1</v>
      </c>
      <c r="O143" s="93">
        <v>1</v>
      </c>
      <c r="P143" s="93"/>
      <c r="Q143" s="93"/>
      <c r="R143" s="93"/>
      <c r="S143" s="93"/>
    </row>
    <row r="144" spans="1:19" x14ac:dyDescent="0.25">
      <c r="A144" s="93" t="s">
        <v>690</v>
      </c>
      <c r="B144" s="93">
        <v>0</v>
      </c>
      <c r="C144" s="93">
        <v>0</v>
      </c>
      <c r="D144" s="93">
        <v>0</v>
      </c>
      <c r="E144" s="93">
        <v>1</v>
      </c>
      <c r="F144" s="93">
        <v>0</v>
      </c>
      <c r="G144" s="93">
        <v>0</v>
      </c>
      <c r="H144" s="93">
        <v>1</v>
      </c>
      <c r="I144" s="93">
        <v>1</v>
      </c>
      <c r="J144" s="93">
        <v>0</v>
      </c>
      <c r="K144" s="93">
        <v>1</v>
      </c>
      <c r="L144" s="93">
        <v>1</v>
      </c>
      <c r="M144" s="93">
        <v>1</v>
      </c>
      <c r="N144" s="93">
        <v>0</v>
      </c>
      <c r="O144" s="93">
        <v>1</v>
      </c>
      <c r="P144" s="93"/>
      <c r="Q144" s="93"/>
      <c r="R144" s="93"/>
      <c r="S144" s="93"/>
    </row>
    <row r="145" spans="1:19" x14ac:dyDescent="0.25">
      <c r="A145" s="93" t="s">
        <v>691</v>
      </c>
      <c r="B145" s="93">
        <v>0</v>
      </c>
      <c r="C145" s="93">
        <v>0</v>
      </c>
      <c r="D145" s="93">
        <v>0</v>
      </c>
      <c r="E145" s="93">
        <v>1</v>
      </c>
      <c r="F145" s="93">
        <v>0</v>
      </c>
      <c r="G145" s="93">
        <v>0</v>
      </c>
      <c r="H145" s="93">
        <v>0</v>
      </c>
      <c r="I145" s="93">
        <v>0</v>
      </c>
      <c r="J145" s="93">
        <v>0</v>
      </c>
      <c r="K145" s="93">
        <v>0</v>
      </c>
      <c r="L145" s="93">
        <v>1</v>
      </c>
      <c r="M145" s="93">
        <v>0</v>
      </c>
      <c r="N145" s="93">
        <v>1</v>
      </c>
      <c r="O145" s="93">
        <v>1</v>
      </c>
      <c r="P145" s="93"/>
      <c r="Q145" s="93"/>
      <c r="R145" s="93"/>
      <c r="S145" s="93"/>
    </row>
    <row r="146" spans="1:19" x14ac:dyDescent="0.25">
      <c r="A146" s="93" t="s">
        <v>692</v>
      </c>
      <c r="B146" s="93">
        <v>0</v>
      </c>
      <c r="C146" s="93">
        <v>0</v>
      </c>
      <c r="D146" s="93">
        <v>1</v>
      </c>
      <c r="E146" s="93">
        <v>0</v>
      </c>
      <c r="F146" s="93">
        <v>0</v>
      </c>
      <c r="G146" s="93">
        <v>0</v>
      </c>
      <c r="H146" s="93">
        <v>1</v>
      </c>
      <c r="I146" s="93">
        <v>1</v>
      </c>
      <c r="J146" s="93">
        <v>1</v>
      </c>
      <c r="K146" s="93">
        <v>1</v>
      </c>
      <c r="L146" s="93">
        <v>0</v>
      </c>
      <c r="M146" s="93">
        <v>1</v>
      </c>
      <c r="N146" s="93">
        <v>1</v>
      </c>
      <c r="O146" s="93">
        <v>1</v>
      </c>
      <c r="P146" s="93"/>
      <c r="Q146" s="93"/>
      <c r="R146" s="93"/>
      <c r="S146" s="93"/>
    </row>
    <row r="147" spans="1:19" x14ac:dyDescent="0.25">
      <c r="A147" s="93" t="s">
        <v>693</v>
      </c>
      <c r="B147" s="93">
        <v>0</v>
      </c>
      <c r="C147" s="93">
        <v>0</v>
      </c>
      <c r="D147" s="93">
        <v>1</v>
      </c>
      <c r="E147" s="93">
        <v>0</v>
      </c>
      <c r="F147" s="93">
        <v>0</v>
      </c>
      <c r="G147" s="93">
        <v>0</v>
      </c>
      <c r="H147" s="93">
        <v>0</v>
      </c>
      <c r="I147" s="93">
        <v>1</v>
      </c>
      <c r="J147" s="93">
        <v>1</v>
      </c>
      <c r="K147" s="93">
        <v>1</v>
      </c>
      <c r="L147" s="93">
        <v>1</v>
      </c>
      <c r="M147" s="93">
        <v>1</v>
      </c>
      <c r="N147" s="93">
        <v>1</v>
      </c>
      <c r="O147" s="93">
        <v>0</v>
      </c>
      <c r="P147" s="93"/>
      <c r="Q147" s="93"/>
      <c r="R147" s="93"/>
      <c r="S147" s="93"/>
    </row>
    <row r="148" spans="1:19" x14ac:dyDescent="0.25">
      <c r="A148" s="93" t="s">
        <v>694</v>
      </c>
      <c r="B148" s="93">
        <v>0</v>
      </c>
      <c r="C148" s="93">
        <v>0</v>
      </c>
      <c r="D148" s="93">
        <v>0</v>
      </c>
      <c r="E148" s="93">
        <v>0</v>
      </c>
      <c r="F148" s="93">
        <v>0</v>
      </c>
      <c r="G148" s="93">
        <v>0</v>
      </c>
      <c r="H148" s="93">
        <v>0</v>
      </c>
      <c r="I148" s="93">
        <v>0</v>
      </c>
      <c r="J148" s="93">
        <v>1</v>
      </c>
      <c r="K148" s="93">
        <v>0</v>
      </c>
      <c r="L148" s="93">
        <v>1</v>
      </c>
      <c r="M148" s="93">
        <v>0</v>
      </c>
      <c r="N148" s="93">
        <v>0</v>
      </c>
      <c r="O148" s="93">
        <v>0</v>
      </c>
      <c r="P148" s="93"/>
      <c r="Q148" s="93"/>
      <c r="R148" s="93"/>
      <c r="S148" s="93"/>
    </row>
    <row r="149" spans="1:19" x14ac:dyDescent="0.25">
      <c r="A149" s="93" t="s">
        <v>695</v>
      </c>
      <c r="B149" s="93">
        <v>0</v>
      </c>
      <c r="C149" s="93">
        <v>0</v>
      </c>
      <c r="D149" s="93">
        <v>0</v>
      </c>
      <c r="E149" s="93">
        <v>0</v>
      </c>
      <c r="F149" s="93">
        <v>0</v>
      </c>
      <c r="G149" s="93">
        <v>0</v>
      </c>
      <c r="H149" s="93">
        <v>0</v>
      </c>
      <c r="I149" s="93">
        <v>0</v>
      </c>
      <c r="J149" s="93">
        <v>1</v>
      </c>
      <c r="K149" s="93">
        <v>0</v>
      </c>
      <c r="L149" s="93">
        <v>0</v>
      </c>
      <c r="M149" s="93">
        <v>1</v>
      </c>
      <c r="N149" s="93">
        <v>1</v>
      </c>
      <c r="O149" s="93">
        <v>1</v>
      </c>
      <c r="P149" s="93"/>
      <c r="Q149" s="93"/>
      <c r="R149" s="93"/>
      <c r="S149" s="93"/>
    </row>
    <row r="150" spans="1:19" x14ac:dyDescent="0.25">
      <c r="A150" s="93" t="s">
        <v>696</v>
      </c>
      <c r="B150" s="93">
        <v>0</v>
      </c>
      <c r="C150" s="93">
        <v>0</v>
      </c>
      <c r="D150" s="93">
        <v>0</v>
      </c>
      <c r="E150" s="93">
        <v>0</v>
      </c>
      <c r="F150" s="93">
        <v>0</v>
      </c>
      <c r="G150" s="93">
        <v>0</v>
      </c>
      <c r="H150" s="93">
        <v>0</v>
      </c>
      <c r="I150" s="93">
        <v>1</v>
      </c>
      <c r="J150" s="93">
        <v>1</v>
      </c>
      <c r="K150" s="93">
        <v>1</v>
      </c>
      <c r="L150" s="93">
        <v>1</v>
      </c>
      <c r="M150" s="93">
        <v>0</v>
      </c>
      <c r="N150" s="93">
        <v>0</v>
      </c>
      <c r="O150" s="93">
        <v>0</v>
      </c>
      <c r="P150" s="93"/>
      <c r="Q150" s="93"/>
      <c r="R150" s="93"/>
      <c r="S150" s="93"/>
    </row>
    <row r="151" spans="1:19" x14ac:dyDescent="0.25">
      <c r="A151" s="93" t="s">
        <v>697</v>
      </c>
      <c r="B151" s="93">
        <v>0</v>
      </c>
      <c r="C151" s="93">
        <v>0</v>
      </c>
      <c r="D151" s="93">
        <v>0</v>
      </c>
      <c r="E151" s="93">
        <v>0</v>
      </c>
      <c r="F151" s="93">
        <v>0</v>
      </c>
      <c r="G151" s="93">
        <v>0</v>
      </c>
      <c r="H151" s="93">
        <v>0</v>
      </c>
      <c r="I151" s="93">
        <v>1</v>
      </c>
      <c r="J151" s="93">
        <v>0</v>
      </c>
      <c r="K151" s="93">
        <v>0</v>
      </c>
      <c r="L151" s="93">
        <v>1</v>
      </c>
      <c r="M151" s="93">
        <v>0</v>
      </c>
      <c r="N151" s="93">
        <v>1</v>
      </c>
      <c r="O151" s="93">
        <v>1</v>
      </c>
      <c r="P151" s="93"/>
      <c r="Q151" s="93"/>
      <c r="R151" s="93"/>
      <c r="S151" s="93"/>
    </row>
    <row r="152" spans="1:19" x14ac:dyDescent="0.25">
      <c r="A152" s="93" t="s">
        <v>698</v>
      </c>
      <c r="B152" s="93">
        <v>0</v>
      </c>
      <c r="C152" s="93">
        <v>1</v>
      </c>
      <c r="D152" s="93">
        <v>0</v>
      </c>
      <c r="E152" s="93">
        <v>0</v>
      </c>
      <c r="F152" s="93">
        <v>1</v>
      </c>
      <c r="G152" s="93">
        <v>0</v>
      </c>
      <c r="H152" s="93">
        <v>0</v>
      </c>
      <c r="I152" s="93">
        <v>0</v>
      </c>
      <c r="J152" s="93">
        <v>1</v>
      </c>
      <c r="K152" s="93">
        <v>1</v>
      </c>
      <c r="L152" s="93">
        <v>1</v>
      </c>
      <c r="M152" s="93">
        <v>0</v>
      </c>
      <c r="N152" s="93">
        <v>0</v>
      </c>
      <c r="O152" s="93">
        <v>1</v>
      </c>
      <c r="P152" s="93"/>
      <c r="Q152" s="93"/>
      <c r="R152" s="93"/>
      <c r="S152" s="93"/>
    </row>
    <row r="153" spans="1:19" x14ac:dyDescent="0.25">
      <c r="A153" s="93" t="s">
        <v>699</v>
      </c>
      <c r="B153" s="93">
        <v>0</v>
      </c>
      <c r="C153" s="93">
        <v>1</v>
      </c>
      <c r="D153" s="93">
        <v>0</v>
      </c>
      <c r="E153" s="93">
        <v>0</v>
      </c>
      <c r="F153" s="93">
        <v>0</v>
      </c>
      <c r="G153" s="93">
        <v>0</v>
      </c>
      <c r="H153" s="93">
        <v>0</v>
      </c>
      <c r="I153" s="93">
        <v>0</v>
      </c>
      <c r="J153" s="93">
        <v>0</v>
      </c>
      <c r="K153" s="93">
        <v>1</v>
      </c>
      <c r="L153" s="93">
        <v>1</v>
      </c>
      <c r="M153" s="93">
        <v>1</v>
      </c>
      <c r="N153" s="93">
        <v>0</v>
      </c>
      <c r="O153" s="93">
        <v>0</v>
      </c>
      <c r="P153" s="93"/>
      <c r="Q153" s="93"/>
      <c r="R153" s="93"/>
      <c r="S153" s="93"/>
    </row>
    <row r="154" spans="1:19" x14ac:dyDescent="0.25">
      <c r="A154" s="93" t="s">
        <v>700</v>
      </c>
      <c r="B154" s="93">
        <v>0</v>
      </c>
      <c r="C154" s="93">
        <v>0</v>
      </c>
      <c r="D154" s="93">
        <v>0</v>
      </c>
      <c r="E154" s="93">
        <v>1</v>
      </c>
      <c r="F154" s="93">
        <v>1</v>
      </c>
      <c r="G154" s="93">
        <v>0</v>
      </c>
      <c r="H154" s="93">
        <v>0</v>
      </c>
      <c r="I154" s="93">
        <v>0</v>
      </c>
      <c r="J154" s="93">
        <v>1</v>
      </c>
      <c r="K154" s="93">
        <v>1</v>
      </c>
      <c r="L154" s="93">
        <v>1</v>
      </c>
      <c r="M154" s="93">
        <v>1</v>
      </c>
      <c r="N154" s="93">
        <v>0</v>
      </c>
      <c r="O154" s="93">
        <v>1</v>
      </c>
      <c r="P154" s="93"/>
      <c r="Q154" s="93"/>
      <c r="R154" s="93"/>
      <c r="S154" s="93"/>
    </row>
    <row r="155" spans="1:19" x14ac:dyDescent="0.25">
      <c r="A155" s="93" t="s">
        <v>701</v>
      </c>
      <c r="B155" s="93">
        <v>0</v>
      </c>
      <c r="C155" s="93">
        <v>0</v>
      </c>
      <c r="D155" s="93">
        <v>0</v>
      </c>
      <c r="E155" s="93">
        <v>0</v>
      </c>
      <c r="F155" s="93">
        <v>0</v>
      </c>
      <c r="G155" s="93">
        <v>0</v>
      </c>
      <c r="H155" s="93">
        <v>0</v>
      </c>
      <c r="I155" s="93">
        <v>0</v>
      </c>
      <c r="J155" s="93">
        <v>1</v>
      </c>
      <c r="K155" s="93">
        <v>1</v>
      </c>
      <c r="L155" s="93">
        <v>1</v>
      </c>
      <c r="M155" s="93">
        <v>0</v>
      </c>
      <c r="N155" s="93">
        <v>0</v>
      </c>
      <c r="O155" s="93">
        <v>1</v>
      </c>
      <c r="P155" s="93"/>
      <c r="Q155" s="93"/>
      <c r="R155" s="93"/>
      <c r="S155" s="93"/>
    </row>
    <row r="156" spans="1:19" x14ac:dyDescent="0.25">
      <c r="A156" s="93" t="s">
        <v>702</v>
      </c>
      <c r="B156" s="93">
        <v>0</v>
      </c>
      <c r="C156" s="93">
        <v>0</v>
      </c>
      <c r="D156" s="93">
        <v>0</v>
      </c>
      <c r="E156" s="93">
        <v>0</v>
      </c>
      <c r="F156" s="93">
        <v>0</v>
      </c>
      <c r="G156" s="93">
        <v>0</v>
      </c>
      <c r="H156" s="93">
        <v>0</v>
      </c>
      <c r="I156" s="93">
        <v>0</v>
      </c>
      <c r="J156" s="93">
        <v>0</v>
      </c>
      <c r="K156" s="93">
        <v>0</v>
      </c>
      <c r="L156" s="93">
        <v>0</v>
      </c>
      <c r="M156" s="93">
        <v>1</v>
      </c>
      <c r="N156" s="93">
        <v>1</v>
      </c>
      <c r="O156" s="93">
        <v>0</v>
      </c>
      <c r="P156" s="93"/>
      <c r="Q156" s="93"/>
      <c r="R156" s="93"/>
      <c r="S156" s="93"/>
    </row>
    <row r="157" spans="1:19" x14ac:dyDescent="0.25">
      <c r="A157" s="93" t="s">
        <v>703</v>
      </c>
      <c r="B157" s="93">
        <v>1</v>
      </c>
      <c r="C157" s="93">
        <v>0</v>
      </c>
      <c r="D157" s="93">
        <v>0</v>
      </c>
      <c r="E157" s="93">
        <v>1</v>
      </c>
      <c r="F157" s="93">
        <v>0</v>
      </c>
      <c r="G157" s="93">
        <v>1</v>
      </c>
      <c r="H157" s="93">
        <v>0</v>
      </c>
      <c r="I157" s="93">
        <v>0</v>
      </c>
      <c r="J157" s="93">
        <v>0</v>
      </c>
      <c r="K157" s="93">
        <v>1</v>
      </c>
      <c r="L157" s="93">
        <v>1</v>
      </c>
      <c r="M157" s="93">
        <v>1</v>
      </c>
      <c r="N157" s="93">
        <v>0</v>
      </c>
      <c r="O157" s="93">
        <v>1</v>
      </c>
      <c r="P157" s="93"/>
      <c r="Q157" s="93"/>
      <c r="R157" s="93"/>
      <c r="S157" s="93"/>
    </row>
    <row r="158" spans="1:19" x14ac:dyDescent="0.25">
      <c r="A158" s="93" t="s">
        <v>704</v>
      </c>
      <c r="B158" s="93">
        <v>0</v>
      </c>
      <c r="C158" s="93">
        <v>0</v>
      </c>
      <c r="D158" s="93">
        <v>1</v>
      </c>
      <c r="E158" s="93">
        <v>0</v>
      </c>
      <c r="F158" s="93">
        <v>1</v>
      </c>
      <c r="G158" s="93">
        <v>0</v>
      </c>
      <c r="H158" s="93">
        <v>0</v>
      </c>
      <c r="I158" s="93">
        <v>1</v>
      </c>
      <c r="J158" s="93">
        <v>1</v>
      </c>
      <c r="K158" s="93">
        <v>1</v>
      </c>
      <c r="L158" s="93">
        <v>1</v>
      </c>
      <c r="M158" s="93">
        <v>1</v>
      </c>
      <c r="N158" s="93">
        <v>1</v>
      </c>
      <c r="O158" s="93">
        <v>1</v>
      </c>
      <c r="P158" s="93"/>
      <c r="Q158" s="93"/>
      <c r="R158" s="93"/>
      <c r="S158" s="93"/>
    </row>
    <row r="159" spans="1:19" x14ac:dyDescent="0.25">
      <c r="A159" s="93" t="s">
        <v>705</v>
      </c>
      <c r="B159" s="93">
        <v>0</v>
      </c>
      <c r="C159" s="93">
        <v>0</v>
      </c>
      <c r="D159" s="93">
        <v>0</v>
      </c>
      <c r="E159" s="93">
        <v>0</v>
      </c>
      <c r="F159" s="93">
        <v>0</v>
      </c>
      <c r="G159" s="93">
        <v>1</v>
      </c>
      <c r="H159" s="93">
        <v>0</v>
      </c>
      <c r="I159" s="93">
        <v>1</v>
      </c>
      <c r="J159" s="93">
        <v>0</v>
      </c>
      <c r="K159" s="93">
        <v>0</v>
      </c>
      <c r="L159" s="93">
        <v>0</v>
      </c>
      <c r="M159" s="93">
        <v>0</v>
      </c>
      <c r="N159" s="93">
        <v>0</v>
      </c>
      <c r="O159" s="93">
        <v>0</v>
      </c>
      <c r="P159" s="93"/>
      <c r="Q159" s="93"/>
      <c r="R159" s="93"/>
      <c r="S159" s="93"/>
    </row>
    <row r="160" spans="1:19" x14ac:dyDescent="0.25">
      <c r="A160" s="93" t="s">
        <v>706</v>
      </c>
      <c r="B160" s="93">
        <v>0</v>
      </c>
      <c r="C160" s="93">
        <v>0</v>
      </c>
      <c r="D160" s="93">
        <v>0</v>
      </c>
      <c r="E160" s="93">
        <v>1</v>
      </c>
      <c r="F160" s="93">
        <v>0</v>
      </c>
      <c r="G160" s="93">
        <v>0</v>
      </c>
      <c r="H160" s="93">
        <v>1</v>
      </c>
      <c r="I160" s="93">
        <v>0</v>
      </c>
      <c r="J160" s="93">
        <v>1</v>
      </c>
      <c r="K160" s="93">
        <v>1</v>
      </c>
      <c r="L160" s="93">
        <v>1</v>
      </c>
      <c r="M160" s="93">
        <v>0</v>
      </c>
      <c r="N160" s="93">
        <v>1</v>
      </c>
      <c r="O160" s="93">
        <v>0</v>
      </c>
      <c r="P160" s="93"/>
      <c r="Q160" s="93"/>
      <c r="R160" s="93"/>
      <c r="S160" s="93"/>
    </row>
    <row r="161" spans="1:19" x14ac:dyDescent="0.25">
      <c r="A161" s="93" t="s">
        <v>707</v>
      </c>
      <c r="B161" s="93">
        <v>0</v>
      </c>
      <c r="C161" s="93">
        <v>0</v>
      </c>
      <c r="D161" s="93">
        <v>0</v>
      </c>
      <c r="E161" s="93">
        <v>1</v>
      </c>
      <c r="F161" s="93">
        <v>0</v>
      </c>
      <c r="G161" s="93">
        <v>1</v>
      </c>
      <c r="H161" s="93">
        <v>0</v>
      </c>
      <c r="I161" s="93">
        <v>0</v>
      </c>
      <c r="J161" s="93">
        <v>1</v>
      </c>
      <c r="K161" s="93">
        <v>1</v>
      </c>
      <c r="L161" s="93">
        <v>0</v>
      </c>
      <c r="M161" s="93">
        <v>1</v>
      </c>
      <c r="N161" s="93">
        <v>0</v>
      </c>
      <c r="O161" s="93">
        <v>1</v>
      </c>
      <c r="P161" s="93"/>
      <c r="Q161" s="93"/>
      <c r="R161" s="93"/>
      <c r="S161" s="93"/>
    </row>
    <row r="162" spans="1:19" x14ac:dyDescent="0.25">
      <c r="A162" s="93" t="s">
        <v>708</v>
      </c>
      <c r="B162" s="93">
        <v>0</v>
      </c>
      <c r="C162" s="93">
        <v>0</v>
      </c>
      <c r="D162" s="93">
        <v>1</v>
      </c>
      <c r="E162" s="93">
        <v>1</v>
      </c>
      <c r="F162" s="93">
        <v>0</v>
      </c>
      <c r="G162" s="93">
        <v>1</v>
      </c>
      <c r="H162" s="93">
        <v>0</v>
      </c>
      <c r="I162" s="93">
        <v>0</v>
      </c>
      <c r="J162" s="93">
        <v>1</v>
      </c>
      <c r="K162" s="93">
        <v>1</v>
      </c>
      <c r="L162" s="93">
        <v>0</v>
      </c>
      <c r="M162" s="93">
        <v>1</v>
      </c>
      <c r="N162" s="93">
        <v>0</v>
      </c>
      <c r="O162" s="93">
        <v>0</v>
      </c>
      <c r="P162" s="93"/>
      <c r="Q162" s="93"/>
      <c r="R162" s="93"/>
      <c r="S162" s="93"/>
    </row>
    <row r="163" spans="1:19" x14ac:dyDescent="0.25">
      <c r="A163" s="93" t="s">
        <v>709</v>
      </c>
      <c r="B163" s="93">
        <v>0</v>
      </c>
      <c r="C163" s="93">
        <v>0</v>
      </c>
      <c r="D163" s="93">
        <v>0</v>
      </c>
      <c r="E163" s="93">
        <v>0</v>
      </c>
      <c r="F163" s="93">
        <v>0</v>
      </c>
      <c r="G163" s="93">
        <v>0</v>
      </c>
      <c r="H163" s="93">
        <v>1</v>
      </c>
      <c r="I163" s="93">
        <v>0</v>
      </c>
      <c r="J163" s="93">
        <v>1</v>
      </c>
      <c r="K163" s="93">
        <v>1</v>
      </c>
      <c r="L163" s="93">
        <v>0</v>
      </c>
      <c r="M163" s="93">
        <v>0</v>
      </c>
      <c r="N163" s="93">
        <v>1</v>
      </c>
      <c r="O163" s="93">
        <v>0</v>
      </c>
      <c r="P163" s="93"/>
      <c r="Q163" s="93"/>
      <c r="R163" s="93"/>
      <c r="S163" s="93"/>
    </row>
    <row r="164" spans="1:19" x14ac:dyDescent="0.25">
      <c r="A164" s="93" t="s">
        <v>710</v>
      </c>
      <c r="B164" s="93">
        <v>1</v>
      </c>
      <c r="C164" s="93">
        <v>0</v>
      </c>
      <c r="D164" s="93">
        <v>0</v>
      </c>
      <c r="E164" s="93">
        <v>0</v>
      </c>
      <c r="F164" s="93">
        <v>0</v>
      </c>
      <c r="G164" s="93">
        <v>1</v>
      </c>
      <c r="H164" s="93">
        <v>0</v>
      </c>
      <c r="I164" s="93">
        <v>1</v>
      </c>
      <c r="J164" s="93">
        <v>0</v>
      </c>
      <c r="K164" s="93">
        <v>1</v>
      </c>
      <c r="L164" s="93">
        <v>1</v>
      </c>
      <c r="M164" s="93">
        <v>1</v>
      </c>
      <c r="N164" s="93">
        <v>0</v>
      </c>
      <c r="O164" s="93">
        <v>0</v>
      </c>
      <c r="P164" s="93"/>
      <c r="Q164" s="93"/>
      <c r="R164" s="93"/>
      <c r="S164" s="93"/>
    </row>
    <row r="165" spans="1:19" x14ac:dyDescent="0.25">
      <c r="A165" s="93" t="s">
        <v>711</v>
      </c>
      <c r="B165" s="93">
        <v>0</v>
      </c>
      <c r="C165" s="93">
        <v>0</v>
      </c>
      <c r="D165" s="93">
        <v>0</v>
      </c>
      <c r="E165" s="93">
        <v>0</v>
      </c>
      <c r="F165" s="93">
        <v>0</v>
      </c>
      <c r="G165" s="93">
        <v>1</v>
      </c>
      <c r="H165" s="93">
        <v>0</v>
      </c>
      <c r="I165" s="93">
        <v>1</v>
      </c>
      <c r="J165" s="93">
        <v>1</v>
      </c>
      <c r="K165" s="93">
        <v>1</v>
      </c>
      <c r="L165" s="93">
        <v>1</v>
      </c>
      <c r="M165" s="93">
        <v>1</v>
      </c>
      <c r="N165" s="93">
        <v>1</v>
      </c>
      <c r="O165" s="93">
        <v>1</v>
      </c>
      <c r="P165" s="93"/>
      <c r="Q165" s="93"/>
      <c r="R165" s="93"/>
      <c r="S165" s="93"/>
    </row>
    <row r="166" spans="1:19" x14ac:dyDescent="0.25">
      <c r="A166" s="93" t="s">
        <v>712</v>
      </c>
      <c r="B166" s="93">
        <v>0</v>
      </c>
      <c r="C166" s="93">
        <v>0</v>
      </c>
      <c r="D166" s="93">
        <v>0</v>
      </c>
      <c r="E166" s="93">
        <v>0</v>
      </c>
      <c r="F166" s="93">
        <v>0</v>
      </c>
      <c r="G166" s="93">
        <v>0</v>
      </c>
      <c r="H166" s="93">
        <v>0</v>
      </c>
      <c r="I166" s="93">
        <v>0</v>
      </c>
      <c r="J166" s="93">
        <v>1</v>
      </c>
      <c r="K166" s="93">
        <v>1</v>
      </c>
      <c r="L166" s="93">
        <v>0</v>
      </c>
      <c r="M166" s="93">
        <v>0</v>
      </c>
      <c r="N166" s="93">
        <v>0</v>
      </c>
      <c r="O166" s="93">
        <v>0</v>
      </c>
      <c r="P166" s="93"/>
      <c r="Q166" s="93"/>
      <c r="R166" s="93"/>
      <c r="S166" s="93"/>
    </row>
    <row r="167" spans="1:19" x14ac:dyDescent="0.25">
      <c r="A167" s="93" t="s">
        <v>713</v>
      </c>
      <c r="B167" s="93">
        <v>1</v>
      </c>
      <c r="C167" s="93">
        <v>0</v>
      </c>
      <c r="D167" s="93">
        <v>0</v>
      </c>
      <c r="E167" s="93">
        <v>1</v>
      </c>
      <c r="F167" s="93">
        <v>0</v>
      </c>
      <c r="G167" s="93">
        <v>1</v>
      </c>
      <c r="H167" s="93">
        <v>0</v>
      </c>
      <c r="I167" s="93">
        <v>1</v>
      </c>
      <c r="J167" s="93">
        <v>0</v>
      </c>
      <c r="K167" s="93">
        <v>0</v>
      </c>
      <c r="L167" s="93">
        <v>0</v>
      </c>
      <c r="M167" s="93">
        <v>0</v>
      </c>
      <c r="N167" s="93">
        <v>0</v>
      </c>
      <c r="O167" s="93">
        <v>0</v>
      </c>
      <c r="P167" s="93"/>
      <c r="Q167" s="93"/>
      <c r="R167" s="93"/>
      <c r="S167" s="93"/>
    </row>
    <row r="168" spans="1:19" x14ac:dyDescent="0.25">
      <c r="A168" s="93" t="s">
        <v>714</v>
      </c>
      <c r="B168" s="93">
        <v>1</v>
      </c>
      <c r="C168" s="93">
        <v>0</v>
      </c>
      <c r="D168" s="93">
        <v>0</v>
      </c>
      <c r="E168" s="93">
        <v>1</v>
      </c>
      <c r="F168" s="93">
        <v>0</v>
      </c>
      <c r="G168" s="93">
        <v>0</v>
      </c>
      <c r="H168" s="93">
        <v>0</v>
      </c>
      <c r="I168" s="93">
        <v>1</v>
      </c>
      <c r="J168" s="93">
        <v>0</v>
      </c>
      <c r="K168" s="93">
        <v>0</v>
      </c>
      <c r="L168" s="93">
        <v>1</v>
      </c>
      <c r="M168" s="93">
        <v>1</v>
      </c>
      <c r="N168" s="93">
        <v>0</v>
      </c>
      <c r="O168" s="93">
        <v>0</v>
      </c>
      <c r="P168" s="93"/>
      <c r="Q168" s="93"/>
      <c r="R168" s="93"/>
      <c r="S168" s="93"/>
    </row>
    <row r="169" spans="1:19" x14ac:dyDescent="0.25">
      <c r="A169" s="93" t="s">
        <v>715</v>
      </c>
      <c r="B169" s="93">
        <v>0</v>
      </c>
      <c r="C169" s="93">
        <v>0</v>
      </c>
      <c r="D169" s="93">
        <v>0</v>
      </c>
      <c r="E169" s="93">
        <v>0</v>
      </c>
      <c r="F169" s="93">
        <v>0</v>
      </c>
      <c r="G169" s="93">
        <v>0</v>
      </c>
      <c r="H169" s="93">
        <v>0</v>
      </c>
      <c r="I169" s="93">
        <v>1</v>
      </c>
      <c r="J169" s="93">
        <v>0</v>
      </c>
      <c r="K169" s="93">
        <v>0</v>
      </c>
      <c r="L169" s="93">
        <v>0</v>
      </c>
      <c r="M169" s="93">
        <v>0</v>
      </c>
      <c r="N169" s="93">
        <v>0</v>
      </c>
      <c r="O169" s="93">
        <v>0</v>
      </c>
      <c r="P169" s="93"/>
      <c r="Q169" s="93"/>
      <c r="R169" s="93"/>
      <c r="S169" s="93"/>
    </row>
    <row r="170" spans="1:19" x14ac:dyDescent="0.25">
      <c r="A170" s="93" t="s">
        <v>716</v>
      </c>
      <c r="B170" s="93">
        <v>1</v>
      </c>
      <c r="C170" s="93">
        <v>0</v>
      </c>
      <c r="D170" s="93">
        <v>0</v>
      </c>
      <c r="E170" s="93">
        <v>0</v>
      </c>
      <c r="F170" s="93">
        <v>1</v>
      </c>
      <c r="G170" s="93">
        <v>0</v>
      </c>
      <c r="H170" s="93">
        <v>0</v>
      </c>
      <c r="I170" s="93">
        <v>1</v>
      </c>
      <c r="J170" s="93">
        <v>1</v>
      </c>
      <c r="K170" s="93">
        <v>1</v>
      </c>
      <c r="L170" s="93">
        <v>0</v>
      </c>
      <c r="M170" s="93">
        <v>1</v>
      </c>
      <c r="N170" s="93">
        <v>1</v>
      </c>
      <c r="O170" s="93">
        <v>1</v>
      </c>
      <c r="P170" s="93"/>
      <c r="Q170" s="93"/>
      <c r="R170" s="93"/>
      <c r="S170" s="93"/>
    </row>
    <row r="171" spans="1:19" x14ac:dyDescent="0.25">
      <c r="A171" s="93" t="s">
        <v>717</v>
      </c>
      <c r="B171" s="93">
        <v>1</v>
      </c>
      <c r="C171" s="93">
        <v>0</v>
      </c>
      <c r="D171" s="93">
        <v>0</v>
      </c>
      <c r="E171" s="93">
        <v>1</v>
      </c>
      <c r="F171" s="93">
        <v>0</v>
      </c>
      <c r="G171" s="93">
        <v>0</v>
      </c>
      <c r="H171" s="93">
        <v>1</v>
      </c>
      <c r="I171" s="93">
        <v>1</v>
      </c>
      <c r="J171" s="93">
        <v>0</v>
      </c>
      <c r="K171" s="93">
        <v>1</v>
      </c>
      <c r="L171" s="93">
        <v>1</v>
      </c>
      <c r="M171" s="93">
        <v>1</v>
      </c>
      <c r="N171" s="93">
        <v>0</v>
      </c>
      <c r="O171" s="93">
        <v>1</v>
      </c>
      <c r="P171" s="93"/>
      <c r="Q171" s="93"/>
      <c r="R171" s="93"/>
      <c r="S171" s="93"/>
    </row>
    <row r="172" spans="1:19" x14ac:dyDescent="0.25">
      <c r="A172" s="93" t="s">
        <v>718</v>
      </c>
      <c r="B172" s="93">
        <v>0</v>
      </c>
      <c r="C172" s="93">
        <v>0</v>
      </c>
      <c r="D172" s="93">
        <v>0</v>
      </c>
      <c r="E172" s="93">
        <v>0</v>
      </c>
      <c r="F172" s="93">
        <v>0</v>
      </c>
      <c r="G172" s="93">
        <v>1</v>
      </c>
      <c r="H172" s="93">
        <v>0</v>
      </c>
      <c r="I172" s="93">
        <v>0</v>
      </c>
      <c r="J172" s="93">
        <v>0</v>
      </c>
      <c r="K172" s="93">
        <v>1</v>
      </c>
      <c r="L172" s="93">
        <v>1</v>
      </c>
      <c r="M172" s="93">
        <v>1</v>
      </c>
      <c r="N172" s="93">
        <v>1</v>
      </c>
      <c r="O172" s="93">
        <v>1</v>
      </c>
      <c r="P172" s="93"/>
      <c r="Q172" s="93"/>
      <c r="R172" s="93"/>
      <c r="S172" s="93"/>
    </row>
    <row r="173" spans="1:19" x14ac:dyDescent="0.25">
      <c r="A173" s="93" t="s">
        <v>719</v>
      </c>
      <c r="B173" s="93">
        <v>1</v>
      </c>
      <c r="C173" s="93">
        <v>0</v>
      </c>
      <c r="D173" s="93">
        <v>0</v>
      </c>
      <c r="E173" s="93">
        <v>1</v>
      </c>
      <c r="F173" s="93">
        <v>0</v>
      </c>
      <c r="G173" s="93">
        <v>0</v>
      </c>
      <c r="H173" s="93">
        <v>0</v>
      </c>
      <c r="I173" s="93">
        <v>0</v>
      </c>
      <c r="J173" s="93">
        <v>1</v>
      </c>
      <c r="K173" s="93">
        <v>0</v>
      </c>
      <c r="L173" s="93">
        <v>1</v>
      </c>
      <c r="M173" s="93">
        <v>1</v>
      </c>
      <c r="N173" s="93">
        <v>0</v>
      </c>
      <c r="O173" s="93">
        <v>0</v>
      </c>
      <c r="P173" s="93"/>
      <c r="Q173" s="93"/>
      <c r="R173" s="93"/>
      <c r="S173" s="93"/>
    </row>
    <row r="174" spans="1:19" x14ac:dyDescent="0.25">
      <c r="A174" s="93" t="s">
        <v>720</v>
      </c>
      <c r="B174" s="93">
        <v>0</v>
      </c>
      <c r="C174" s="93">
        <v>0</v>
      </c>
      <c r="D174" s="93">
        <v>0</v>
      </c>
      <c r="E174" s="93">
        <v>1</v>
      </c>
      <c r="F174" s="93">
        <v>0</v>
      </c>
      <c r="G174" s="93">
        <v>1</v>
      </c>
      <c r="H174" s="93">
        <v>1</v>
      </c>
      <c r="I174" s="93">
        <v>1</v>
      </c>
      <c r="J174" s="93">
        <v>1</v>
      </c>
      <c r="K174" s="93">
        <v>1</v>
      </c>
      <c r="L174" s="93">
        <v>0</v>
      </c>
      <c r="M174" s="93">
        <v>0</v>
      </c>
      <c r="N174" s="93">
        <v>0</v>
      </c>
      <c r="O174" s="93">
        <v>1</v>
      </c>
      <c r="P174" s="93"/>
      <c r="Q174" s="93"/>
      <c r="R174" s="93"/>
      <c r="S174" s="93"/>
    </row>
    <row r="175" spans="1:19" x14ac:dyDescent="0.25">
      <c r="A175" s="93" t="s">
        <v>721</v>
      </c>
      <c r="B175" s="93">
        <v>0</v>
      </c>
      <c r="C175" s="93">
        <v>0</v>
      </c>
      <c r="D175" s="93">
        <v>0</v>
      </c>
      <c r="E175" s="93">
        <v>0</v>
      </c>
      <c r="F175" s="93">
        <v>1</v>
      </c>
      <c r="G175" s="93">
        <v>1</v>
      </c>
      <c r="H175" s="93">
        <v>1</v>
      </c>
      <c r="I175" s="93">
        <v>0</v>
      </c>
      <c r="J175" s="93">
        <v>1</v>
      </c>
      <c r="K175" s="93">
        <v>1</v>
      </c>
      <c r="L175" s="93">
        <v>1</v>
      </c>
      <c r="M175" s="93">
        <v>1</v>
      </c>
      <c r="N175" s="93">
        <v>0</v>
      </c>
      <c r="O175" s="93">
        <v>0</v>
      </c>
      <c r="P175" s="93"/>
      <c r="Q175" s="93"/>
      <c r="R175" s="93"/>
      <c r="S175" s="93"/>
    </row>
    <row r="176" spans="1:19" x14ac:dyDescent="0.25">
      <c r="A176" s="93" t="s">
        <v>722</v>
      </c>
      <c r="B176" s="93">
        <v>1</v>
      </c>
      <c r="C176" s="93">
        <v>0</v>
      </c>
      <c r="D176" s="93">
        <v>0</v>
      </c>
      <c r="E176" s="93">
        <v>1</v>
      </c>
      <c r="F176" s="93">
        <v>0</v>
      </c>
      <c r="G176" s="93">
        <v>0</v>
      </c>
      <c r="H176" s="93">
        <v>1</v>
      </c>
      <c r="I176" s="93">
        <v>0</v>
      </c>
      <c r="J176" s="93">
        <v>1</v>
      </c>
      <c r="K176" s="93">
        <v>1</v>
      </c>
      <c r="L176" s="93">
        <v>1</v>
      </c>
      <c r="M176" s="93">
        <v>0</v>
      </c>
      <c r="N176" s="93">
        <v>0</v>
      </c>
      <c r="O176" s="93">
        <v>1</v>
      </c>
      <c r="P176" s="93"/>
      <c r="Q176" s="93"/>
      <c r="R176" s="93"/>
      <c r="S176" s="93"/>
    </row>
    <row r="177" spans="1:19" x14ac:dyDescent="0.25">
      <c r="A177" s="93" t="s">
        <v>723</v>
      </c>
      <c r="B177" s="93">
        <v>0</v>
      </c>
      <c r="C177" s="93">
        <v>0</v>
      </c>
      <c r="D177" s="93">
        <v>0</v>
      </c>
      <c r="E177" s="93">
        <v>1</v>
      </c>
      <c r="F177" s="93">
        <v>0</v>
      </c>
      <c r="G177" s="93">
        <v>0</v>
      </c>
      <c r="H177" s="93">
        <v>0</v>
      </c>
      <c r="I177" s="93">
        <v>0</v>
      </c>
      <c r="J177" s="93">
        <v>1</v>
      </c>
      <c r="K177" s="93">
        <v>1</v>
      </c>
      <c r="L177" s="93">
        <v>1</v>
      </c>
      <c r="M177" s="93">
        <v>0</v>
      </c>
      <c r="N177" s="93">
        <v>0</v>
      </c>
      <c r="O177" s="93">
        <v>1</v>
      </c>
      <c r="P177" s="93"/>
      <c r="Q177" s="93"/>
      <c r="R177" s="93"/>
      <c r="S177" s="93"/>
    </row>
    <row r="178" spans="1:19" x14ac:dyDescent="0.25">
      <c r="A178" s="93" t="s">
        <v>724</v>
      </c>
      <c r="B178" s="93">
        <v>0</v>
      </c>
      <c r="C178" s="93">
        <v>0</v>
      </c>
      <c r="D178" s="93">
        <v>0</v>
      </c>
      <c r="E178" s="93">
        <v>0</v>
      </c>
      <c r="F178" s="93">
        <v>0</v>
      </c>
      <c r="G178" s="93">
        <v>0</v>
      </c>
      <c r="H178" s="93">
        <v>0</v>
      </c>
      <c r="I178" s="93">
        <v>1</v>
      </c>
      <c r="J178" s="93">
        <v>0</v>
      </c>
      <c r="K178" s="93">
        <v>0</v>
      </c>
      <c r="L178" s="93">
        <v>1</v>
      </c>
      <c r="M178" s="93">
        <v>1</v>
      </c>
      <c r="N178" s="93">
        <v>0</v>
      </c>
      <c r="O178" s="93">
        <v>1</v>
      </c>
      <c r="P178" s="93"/>
      <c r="Q178" s="93"/>
      <c r="R178" s="93"/>
      <c r="S178" s="93"/>
    </row>
    <row r="179" spans="1:19" x14ac:dyDescent="0.25">
      <c r="A179" s="93" t="s">
        <v>725</v>
      </c>
      <c r="B179" s="93">
        <v>0</v>
      </c>
      <c r="C179" s="93">
        <v>0</v>
      </c>
      <c r="D179" s="93">
        <v>0</v>
      </c>
      <c r="E179" s="93">
        <v>0</v>
      </c>
      <c r="F179" s="93">
        <v>0</v>
      </c>
      <c r="G179" s="93">
        <v>0</v>
      </c>
      <c r="H179" s="93">
        <v>0</v>
      </c>
      <c r="I179" s="93">
        <v>0</v>
      </c>
      <c r="J179" s="93">
        <v>0</v>
      </c>
      <c r="K179" s="93">
        <v>1</v>
      </c>
      <c r="L179" s="93">
        <v>0</v>
      </c>
      <c r="M179" s="93">
        <v>0</v>
      </c>
      <c r="N179" s="93">
        <v>0</v>
      </c>
      <c r="O179" s="93">
        <v>1</v>
      </c>
      <c r="P179" s="93"/>
      <c r="Q179" s="93"/>
      <c r="R179" s="93"/>
      <c r="S179" s="93"/>
    </row>
    <row r="180" spans="1:19" x14ac:dyDescent="0.25">
      <c r="A180" s="93" t="s">
        <v>726</v>
      </c>
      <c r="B180" s="93">
        <v>0</v>
      </c>
      <c r="C180" s="93">
        <v>0</v>
      </c>
      <c r="D180" s="93">
        <v>0</v>
      </c>
      <c r="E180" s="93">
        <v>0</v>
      </c>
      <c r="F180" s="93">
        <v>1</v>
      </c>
      <c r="G180" s="93">
        <v>0</v>
      </c>
      <c r="H180" s="93">
        <v>0</v>
      </c>
      <c r="I180" s="93">
        <v>0</v>
      </c>
      <c r="J180" s="93">
        <v>0</v>
      </c>
      <c r="K180" s="93">
        <v>0</v>
      </c>
      <c r="L180" s="93">
        <v>0</v>
      </c>
      <c r="M180" s="93">
        <v>0</v>
      </c>
      <c r="N180" s="93">
        <v>0</v>
      </c>
      <c r="O180" s="93">
        <v>0</v>
      </c>
      <c r="P180" s="93"/>
      <c r="Q180" s="93"/>
      <c r="R180" s="93"/>
      <c r="S180" s="93"/>
    </row>
    <row r="181" spans="1:19" x14ac:dyDescent="0.25">
      <c r="A181" s="93" t="s">
        <v>727</v>
      </c>
      <c r="B181" s="93">
        <v>0</v>
      </c>
      <c r="C181" s="93">
        <v>0</v>
      </c>
      <c r="D181" s="93">
        <v>0</v>
      </c>
      <c r="E181" s="93">
        <v>0</v>
      </c>
      <c r="F181" s="93">
        <v>0</v>
      </c>
      <c r="G181" s="93">
        <v>1</v>
      </c>
      <c r="H181" s="93">
        <v>0</v>
      </c>
      <c r="I181" s="93">
        <v>0</v>
      </c>
      <c r="J181" s="93">
        <v>1</v>
      </c>
      <c r="K181" s="93">
        <v>1</v>
      </c>
      <c r="L181" s="93">
        <v>1</v>
      </c>
      <c r="M181" s="93">
        <v>1</v>
      </c>
      <c r="N181" s="93">
        <v>0</v>
      </c>
      <c r="O181" s="93">
        <v>1</v>
      </c>
      <c r="P181" s="93"/>
      <c r="Q181" s="93"/>
      <c r="R181" s="93"/>
      <c r="S181" s="93"/>
    </row>
    <row r="182" spans="1:19" x14ac:dyDescent="0.25">
      <c r="A182" s="93" t="s">
        <v>728</v>
      </c>
      <c r="B182" s="93">
        <v>0</v>
      </c>
      <c r="C182" s="93">
        <v>0</v>
      </c>
      <c r="D182" s="93">
        <v>0</v>
      </c>
      <c r="E182" s="93">
        <v>0</v>
      </c>
      <c r="F182" s="93">
        <v>0</v>
      </c>
      <c r="G182" s="93">
        <v>0</v>
      </c>
      <c r="H182" s="93">
        <v>0</v>
      </c>
      <c r="I182" s="93">
        <v>0</v>
      </c>
      <c r="J182" s="93">
        <v>0</v>
      </c>
      <c r="K182" s="93">
        <v>0</v>
      </c>
      <c r="L182" s="93">
        <v>0</v>
      </c>
      <c r="M182" s="93">
        <v>1</v>
      </c>
      <c r="N182" s="93">
        <v>0</v>
      </c>
      <c r="O182" s="93">
        <v>1</v>
      </c>
      <c r="P182" s="93"/>
      <c r="Q182" s="93"/>
      <c r="R182" s="93"/>
      <c r="S182" s="93"/>
    </row>
    <row r="183" spans="1:19" x14ac:dyDescent="0.25">
      <c r="A183" s="93" t="s">
        <v>729</v>
      </c>
      <c r="B183" s="93">
        <v>0</v>
      </c>
      <c r="C183" s="93">
        <v>0</v>
      </c>
      <c r="D183" s="93">
        <v>0</v>
      </c>
      <c r="E183" s="93">
        <v>0</v>
      </c>
      <c r="F183" s="93">
        <v>0</v>
      </c>
      <c r="G183" s="93">
        <v>0</v>
      </c>
      <c r="H183" s="93">
        <v>0</v>
      </c>
      <c r="I183" s="93">
        <v>1</v>
      </c>
      <c r="J183" s="93">
        <v>0</v>
      </c>
      <c r="K183" s="93">
        <v>1</v>
      </c>
      <c r="L183" s="93">
        <v>1</v>
      </c>
      <c r="M183" s="93">
        <v>1</v>
      </c>
      <c r="N183" s="93">
        <v>1</v>
      </c>
      <c r="O183" s="93">
        <v>0</v>
      </c>
      <c r="P183" s="93"/>
      <c r="Q183" s="93"/>
      <c r="R183" s="93"/>
      <c r="S183" s="93"/>
    </row>
    <row r="184" spans="1:19" x14ac:dyDescent="0.25">
      <c r="A184" s="93" t="s">
        <v>730</v>
      </c>
      <c r="B184" s="93">
        <v>0</v>
      </c>
      <c r="C184" s="93">
        <v>0</v>
      </c>
      <c r="D184" s="93">
        <v>0</v>
      </c>
      <c r="E184" s="93">
        <v>0</v>
      </c>
      <c r="F184" s="93">
        <v>0</v>
      </c>
      <c r="G184" s="93">
        <v>0</v>
      </c>
      <c r="H184" s="93">
        <v>0</v>
      </c>
      <c r="I184" s="93">
        <v>0</v>
      </c>
      <c r="J184" s="93">
        <v>1</v>
      </c>
      <c r="K184" s="93">
        <v>0</v>
      </c>
      <c r="L184" s="93">
        <v>1</v>
      </c>
      <c r="M184" s="93">
        <v>1</v>
      </c>
      <c r="N184" s="93">
        <v>0</v>
      </c>
      <c r="O184" s="93">
        <v>0</v>
      </c>
      <c r="P184" s="93"/>
      <c r="Q184" s="93"/>
      <c r="R184" s="93"/>
      <c r="S184" s="93"/>
    </row>
    <row r="185" spans="1:19" x14ac:dyDescent="0.25">
      <c r="A185" s="93" t="s">
        <v>731</v>
      </c>
      <c r="B185" s="93">
        <v>1</v>
      </c>
      <c r="C185" s="93">
        <v>1</v>
      </c>
      <c r="D185" s="93">
        <v>0</v>
      </c>
      <c r="E185" s="93">
        <v>0</v>
      </c>
      <c r="F185" s="93">
        <v>1</v>
      </c>
      <c r="G185" s="93">
        <v>1</v>
      </c>
      <c r="H185" s="93">
        <v>1</v>
      </c>
      <c r="I185" s="93">
        <v>0</v>
      </c>
      <c r="J185" s="93">
        <v>1</v>
      </c>
      <c r="K185" s="93">
        <v>1</v>
      </c>
      <c r="L185" s="93">
        <v>1</v>
      </c>
      <c r="M185" s="93">
        <v>1</v>
      </c>
      <c r="N185" s="93">
        <v>0</v>
      </c>
      <c r="O185" s="93">
        <v>1</v>
      </c>
      <c r="P185" s="93"/>
      <c r="Q185" s="93"/>
      <c r="R185" s="93"/>
      <c r="S185" s="93"/>
    </row>
    <row r="186" spans="1:19" x14ac:dyDescent="0.25">
      <c r="A186" s="93" t="s">
        <v>732</v>
      </c>
      <c r="B186" s="93">
        <v>0</v>
      </c>
      <c r="C186" s="93">
        <v>0</v>
      </c>
      <c r="D186" s="93">
        <v>0</v>
      </c>
      <c r="E186" s="93">
        <v>0</v>
      </c>
      <c r="F186" s="93">
        <v>1</v>
      </c>
      <c r="G186" s="93">
        <v>0</v>
      </c>
      <c r="H186" s="93">
        <v>0</v>
      </c>
      <c r="I186" s="93">
        <v>0</v>
      </c>
      <c r="J186" s="93">
        <v>1</v>
      </c>
      <c r="K186" s="93">
        <v>0</v>
      </c>
      <c r="L186" s="93">
        <v>1</v>
      </c>
      <c r="M186" s="93">
        <v>0</v>
      </c>
      <c r="N186" s="93">
        <v>0</v>
      </c>
      <c r="O186" s="93">
        <v>0</v>
      </c>
      <c r="P186" s="93"/>
      <c r="Q186" s="93"/>
      <c r="R186" s="93"/>
      <c r="S186" s="93"/>
    </row>
    <row r="187" spans="1:19" x14ac:dyDescent="0.25">
      <c r="A187" s="93" t="s">
        <v>733</v>
      </c>
      <c r="B187" s="93">
        <v>0</v>
      </c>
      <c r="C187" s="93">
        <v>0</v>
      </c>
      <c r="D187" s="93">
        <v>0</v>
      </c>
      <c r="E187" s="93">
        <v>1</v>
      </c>
      <c r="F187" s="93">
        <v>0</v>
      </c>
      <c r="G187" s="93">
        <v>1</v>
      </c>
      <c r="H187" s="93">
        <v>0</v>
      </c>
      <c r="I187" s="93">
        <v>0</v>
      </c>
      <c r="J187" s="93">
        <v>1</v>
      </c>
      <c r="K187" s="93">
        <v>1</v>
      </c>
      <c r="L187" s="93">
        <v>1</v>
      </c>
      <c r="M187" s="93">
        <v>1</v>
      </c>
      <c r="N187" s="93">
        <v>1</v>
      </c>
      <c r="O187" s="93">
        <v>0</v>
      </c>
      <c r="P187" s="93"/>
      <c r="Q187" s="93"/>
      <c r="R187" s="93"/>
      <c r="S187" s="93"/>
    </row>
    <row r="188" spans="1:19" x14ac:dyDescent="0.25">
      <c r="A188" s="93" t="s">
        <v>734</v>
      </c>
      <c r="B188" s="93">
        <v>0</v>
      </c>
      <c r="C188" s="93">
        <v>0</v>
      </c>
      <c r="D188" s="93">
        <v>0</v>
      </c>
      <c r="E188" s="93">
        <v>0</v>
      </c>
      <c r="F188" s="93">
        <v>0</v>
      </c>
      <c r="G188" s="93">
        <v>0</v>
      </c>
      <c r="H188" s="93">
        <v>0</v>
      </c>
      <c r="I188" s="93">
        <v>0</v>
      </c>
      <c r="J188" s="93">
        <v>0</v>
      </c>
      <c r="K188" s="93">
        <v>0</v>
      </c>
      <c r="L188" s="93">
        <v>1</v>
      </c>
      <c r="M188" s="93">
        <v>0</v>
      </c>
      <c r="N188" s="93">
        <v>0</v>
      </c>
      <c r="O188" s="93">
        <v>0</v>
      </c>
      <c r="P188" s="93"/>
      <c r="Q188" s="93"/>
      <c r="R188" s="93"/>
      <c r="S188" s="93"/>
    </row>
    <row r="189" spans="1:19" x14ac:dyDescent="0.25">
      <c r="A189" s="93" t="s">
        <v>735</v>
      </c>
      <c r="B189" s="93">
        <v>0</v>
      </c>
      <c r="C189" s="93">
        <v>0</v>
      </c>
      <c r="D189" s="93">
        <v>1</v>
      </c>
      <c r="E189" s="93">
        <v>1</v>
      </c>
      <c r="F189" s="93">
        <v>0</v>
      </c>
      <c r="G189" s="93">
        <v>0</v>
      </c>
      <c r="H189" s="93">
        <v>0</v>
      </c>
      <c r="I189" s="93">
        <v>1</v>
      </c>
      <c r="J189" s="93">
        <v>1</v>
      </c>
      <c r="K189" s="93">
        <v>1</v>
      </c>
      <c r="L189" s="93">
        <v>1</v>
      </c>
      <c r="M189" s="93">
        <v>0</v>
      </c>
      <c r="N189" s="93">
        <v>1</v>
      </c>
      <c r="O189" s="93">
        <v>1</v>
      </c>
      <c r="P189" s="93"/>
      <c r="Q189" s="93"/>
      <c r="R189" s="93"/>
      <c r="S189" s="93"/>
    </row>
    <row r="190" spans="1:19" x14ac:dyDescent="0.25">
      <c r="A190" s="93" t="s">
        <v>736</v>
      </c>
      <c r="B190" s="93">
        <v>0</v>
      </c>
      <c r="C190" s="93">
        <v>0</v>
      </c>
      <c r="D190" s="93">
        <v>0</v>
      </c>
      <c r="E190" s="93">
        <v>0</v>
      </c>
      <c r="F190" s="93">
        <v>0</v>
      </c>
      <c r="G190" s="93">
        <v>0</v>
      </c>
      <c r="H190" s="93">
        <v>0</v>
      </c>
      <c r="I190" s="93">
        <v>0</v>
      </c>
      <c r="J190" s="93">
        <v>1</v>
      </c>
      <c r="K190" s="93">
        <v>0</v>
      </c>
      <c r="L190" s="93">
        <v>1</v>
      </c>
      <c r="M190" s="93">
        <v>0</v>
      </c>
      <c r="N190" s="93">
        <v>0</v>
      </c>
      <c r="O190" s="93">
        <v>1</v>
      </c>
      <c r="P190" s="93"/>
      <c r="Q190" s="93"/>
      <c r="R190" s="93"/>
      <c r="S190" s="93"/>
    </row>
    <row r="191" spans="1:19" x14ac:dyDescent="0.25">
      <c r="A191" s="93" t="s">
        <v>737</v>
      </c>
      <c r="B191" s="93">
        <v>1</v>
      </c>
      <c r="C191" s="93">
        <v>0</v>
      </c>
      <c r="D191" s="93">
        <v>1</v>
      </c>
      <c r="E191" s="93">
        <v>0</v>
      </c>
      <c r="F191" s="93">
        <v>1</v>
      </c>
      <c r="G191" s="93">
        <v>1</v>
      </c>
      <c r="H191" s="93">
        <v>0</v>
      </c>
      <c r="I191" s="93">
        <v>0</v>
      </c>
      <c r="J191" s="93">
        <v>1</v>
      </c>
      <c r="K191" s="93">
        <v>0</v>
      </c>
      <c r="L191" s="93">
        <v>0</v>
      </c>
      <c r="M191" s="93">
        <v>0</v>
      </c>
      <c r="N191" s="93">
        <v>1</v>
      </c>
      <c r="O191" s="93">
        <v>1</v>
      </c>
      <c r="P191" s="93"/>
      <c r="Q191" s="93"/>
      <c r="R191" s="93"/>
      <c r="S191" s="93"/>
    </row>
    <row r="192" spans="1:19" x14ac:dyDescent="0.25">
      <c r="A192" s="93" t="s">
        <v>738</v>
      </c>
      <c r="B192" s="93">
        <v>0</v>
      </c>
      <c r="C192" s="93">
        <v>0</v>
      </c>
      <c r="D192" s="93">
        <v>0</v>
      </c>
      <c r="E192" s="93">
        <v>1</v>
      </c>
      <c r="F192" s="93">
        <v>0</v>
      </c>
      <c r="G192" s="93">
        <v>0</v>
      </c>
      <c r="H192" s="93">
        <v>1</v>
      </c>
      <c r="I192" s="93">
        <v>0</v>
      </c>
      <c r="J192" s="93">
        <v>0</v>
      </c>
      <c r="K192" s="93">
        <v>1</v>
      </c>
      <c r="L192" s="93">
        <v>0</v>
      </c>
      <c r="M192" s="93">
        <v>0</v>
      </c>
      <c r="N192" s="93">
        <v>0</v>
      </c>
      <c r="O192" s="93">
        <v>0</v>
      </c>
      <c r="P192" s="93"/>
      <c r="Q192" s="93"/>
      <c r="R192" s="93"/>
      <c r="S192" s="93"/>
    </row>
    <row r="193" spans="1:19" x14ac:dyDescent="0.25">
      <c r="A193" s="93" t="s">
        <v>739</v>
      </c>
      <c r="B193" s="93">
        <v>0</v>
      </c>
      <c r="C193" s="93">
        <v>0</v>
      </c>
      <c r="D193" s="93">
        <v>0</v>
      </c>
      <c r="E193" s="93">
        <v>0</v>
      </c>
      <c r="F193" s="93">
        <v>0</v>
      </c>
      <c r="G193" s="93">
        <v>0</v>
      </c>
      <c r="H193" s="93">
        <v>0</v>
      </c>
      <c r="I193" s="93">
        <v>0</v>
      </c>
      <c r="J193" s="93">
        <v>1</v>
      </c>
      <c r="K193" s="93">
        <v>0</v>
      </c>
      <c r="L193" s="93">
        <v>0</v>
      </c>
      <c r="M193" s="93">
        <v>1</v>
      </c>
      <c r="N193" s="93">
        <v>0</v>
      </c>
      <c r="O193" s="93">
        <v>1</v>
      </c>
      <c r="P193" s="93"/>
      <c r="Q193" s="93"/>
      <c r="R193" s="93"/>
      <c r="S193" s="93"/>
    </row>
    <row r="194" spans="1:19" x14ac:dyDescent="0.25">
      <c r="A194" s="93" t="s">
        <v>740</v>
      </c>
      <c r="B194" s="93">
        <v>0</v>
      </c>
      <c r="C194" s="93">
        <v>0</v>
      </c>
      <c r="D194" s="93">
        <v>0</v>
      </c>
      <c r="E194" s="93">
        <v>1</v>
      </c>
      <c r="F194" s="93">
        <v>0</v>
      </c>
      <c r="G194" s="93">
        <v>1</v>
      </c>
      <c r="H194" s="93">
        <v>0</v>
      </c>
      <c r="I194" s="93">
        <v>0</v>
      </c>
      <c r="J194" s="93">
        <v>0</v>
      </c>
      <c r="K194" s="93">
        <v>0</v>
      </c>
      <c r="L194" s="93">
        <v>0</v>
      </c>
      <c r="M194" s="93">
        <v>1</v>
      </c>
      <c r="N194" s="93">
        <v>1</v>
      </c>
      <c r="O194" s="93">
        <v>1</v>
      </c>
      <c r="P194" s="93"/>
      <c r="Q194" s="93"/>
      <c r="R194" s="93"/>
      <c r="S194" s="93"/>
    </row>
    <row r="195" spans="1:19" x14ac:dyDescent="0.25">
      <c r="A195" s="93" t="s">
        <v>741</v>
      </c>
      <c r="B195" s="93">
        <v>0</v>
      </c>
      <c r="C195" s="93">
        <v>1</v>
      </c>
      <c r="D195" s="93">
        <v>0</v>
      </c>
      <c r="E195" s="93">
        <v>0</v>
      </c>
      <c r="F195" s="93">
        <v>0</v>
      </c>
      <c r="G195" s="93">
        <v>1</v>
      </c>
      <c r="H195" s="93">
        <v>0</v>
      </c>
      <c r="I195" s="93">
        <v>0</v>
      </c>
      <c r="J195" s="93">
        <v>0</v>
      </c>
      <c r="K195" s="93">
        <v>0</v>
      </c>
      <c r="L195" s="93">
        <v>0</v>
      </c>
      <c r="M195" s="93">
        <v>1</v>
      </c>
      <c r="N195" s="93">
        <v>0</v>
      </c>
      <c r="O195" s="93">
        <v>0</v>
      </c>
      <c r="P195" s="93"/>
      <c r="Q195" s="93"/>
      <c r="R195" s="93"/>
      <c r="S195" s="93"/>
    </row>
    <row r="196" spans="1:19" x14ac:dyDescent="0.25">
      <c r="A196" s="93" t="s">
        <v>742</v>
      </c>
      <c r="B196" s="93">
        <v>0</v>
      </c>
      <c r="C196" s="93">
        <v>0</v>
      </c>
      <c r="D196" s="93">
        <v>0</v>
      </c>
      <c r="E196" s="93">
        <v>1</v>
      </c>
      <c r="F196" s="93">
        <v>0</v>
      </c>
      <c r="G196" s="93">
        <v>0</v>
      </c>
      <c r="H196" s="93">
        <v>0</v>
      </c>
      <c r="I196" s="93">
        <v>0</v>
      </c>
      <c r="J196" s="93">
        <v>0</v>
      </c>
      <c r="K196" s="93">
        <v>0</v>
      </c>
      <c r="L196" s="93">
        <v>0</v>
      </c>
      <c r="M196" s="93">
        <v>1</v>
      </c>
      <c r="N196" s="93">
        <v>0</v>
      </c>
      <c r="O196" s="93">
        <v>1</v>
      </c>
      <c r="P196" s="93"/>
      <c r="Q196" s="93"/>
      <c r="R196" s="93"/>
      <c r="S196" s="93"/>
    </row>
    <row r="197" spans="1:19" x14ac:dyDescent="0.25">
      <c r="A197" s="93" t="s">
        <v>743</v>
      </c>
      <c r="B197" s="93">
        <v>1</v>
      </c>
      <c r="C197" s="93">
        <v>0</v>
      </c>
      <c r="D197" s="93">
        <v>0</v>
      </c>
      <c r="E197" s="93">
        <v>0</v>
      </c>
      <c r="F197" s="93">
        <v>0</v>
      </c>
      <c r="G197" s="93">
        <v>0</v>
      </c>
      <c r="H197" s="93">
        <v>0</v>
      </c>
      <c r="I197" s="93">
        <v>0</v>
      </c>
      <c r="J197" s="93">
        <v>1</v>
      </c>
      <c r="K197" s="93">
        <v>1</v>
      </c>
      <c r="L197" s="93">
        <v>1</v>
      </c>
      <c r="M197" s="93">
        <v>0</v>
      </c>
      <c r="N197" s="93">
        <v>0</v>
      </c>
      <c r="O197" s="93">
        <v>1</v>
      </c>
      <c r="P197" s="93"/>
      <c r="Q197" s="93"/>
      <c r="R197" s="93"/>
      <c r="S197" s="93"/>
    </row>
    <row r="198" spans="1:19" x14ac:dyDescent="0.25">
      <c r="A198" s="93" t="s">
        <v>744</v>
      </c>
      <c r="B198" s="93">
        <v>0</v>
      </c>
      <c r="C198" s="93">
        <v>0</v>
      </c>
      <c r="D198" s="93">
        <v>0</v>
      </c>
      <c r="E198" s="93">
        <v>1</v>
      </c>
      <c r="F198" s="93">
        <v>0</v>
      </c>
      <c r="G198" s="93">
        <v>0</v>
      </c>
      <c r="H198" s="93">
        <v>0</v>
      </c>
      <c r="I198" s="93">
        <v>1</v>
      </c>
      <c r="J198" s="93">
        <v>1</v>
      </c>
      <c r="K198" s="93">
        <v>1</v>
      </c>
      <c r="L198" s="93">
        <v>1</v>
      </c>
      <c r="M198" s="93">
        <v>1</v>
      </c>
      <c r="N198" s="93">
        <v>0</v>
      </c>
      <c r="O198" s="93">
        <v>0</v>
      </c>
      <c r="P198" s="93"/>
      <c r="Q198" s="93"/>
      <c r="R198" s="93"/>
      <c r="S198" s="93"/>
    </row>
    <row r="199" spans="1:19" x14ac:dyDescent="0.25">
      <c r="A199" s="93" t="s">
        <v>745</v>
      </c>
      <c r="B199" s="93">
        <v>0</v>
      </c>
      <c r="C199" s="93">
        <v>0</v>
      </c>
      <c r="D199" s="93">
        <v>0</v>
      </c>
      <c r="E199" s="93">
        <v>1</v>
      </c>
      <c r="F199" s="93">
        <v>0</v>
      </c>
      <c r="G199" s="93">
        <v>0</v>
      </c>
      <c r="H199" s="93">
        <v>0</v>
      </c>
      <c r="I199" s="93">
        <v>0</v>
      </c>
      <c r="J199" s="93">
        <v>0</v>
      </c>
      <c r="K199" s="93">
        <v>0</v>
      </c>
      <c r="L199" s="93">
        <v>0</v>
      </c>
      <c r="M199" s="93">
        <v>1</v>
      </c>
      <c r="N199" s="93">
        <v>0</v>
      </c>
      <c r="O199" s="93">
        <v>0</v>
      </c>
      <c r="P199" s="93"/>
      <c r="Q199" s="93"/>
      <c r="R199" s="93"/>
      <c r="S199" s="93"/>
    </row>
    <row r="200" spans="1:19" x14ac:dyDescent="0.25">
      <c r="A200" s="93" t="s">
        <v>746</v>
      </c>
      <c r="B200" s="93">
        <v>1</v>
      </c>
      <c r="C200" s="93">
        <v>0</v>
      </c>
      <c r="D200" s="93">
        <v>0</v>
      </c>
      <c r="E200" s="93">
        <v>1</v>
      </c>
      <c r="F200" s="93">
        <v>0</v>
      </c>
      <c r="G200" s="93">
        <v>1</v>
      </c>
      <c r="H200" s="93">
        <v>0</v>
      </c>
      <c r="I200" s="93">
        <v>0</v>
      </c>
      <c r="J200" s="93">
        <v>1</v>
      </c>
      <c r="K200" s="93">
        <v>1</v>
      </c>
      <c r="L200" s="93">
        <v>1</v>
      </c>
      <c r="M200" s="93">
        <v>1</v>
      </c>
      <c r="N200" s="93">
        <v>0</v>
      </c>
      <c r="O200" s="93">
        <v>0</v>
      </c>
      <c r="P200" s="93"/>
      <c r="Q200" s="93"/>
      <c r="R200" s="93"/>
      <c r="S200" s="93"/>
    </row>
    <row r="201" spans="1:19" x14ac:dyDescent="0.25">
      <c r="A201" s="93" t="s">
        <v>747</v>
      </c>
      <c r="B201" s="93">
        <v>1</v>
      </c>
      <c r="C201" s="93">
        <v>1</v>
      </c>
      <c r="D201" s="93">
        <v>0</v>
      </c>
      <c r="E201" s="93">
        <v>1</v>
      </c>
      <c r="F201" s="93">
        <v>1</v>
      </c>
      <c r="G201" s="93">
        <v>1</v>
      </c>
      <c r="H201" s="93">
        <v>0</v>
      </c>
      <c r="I201" s="93">
        <v>1</v>
      </c>
      <c r="J201" s="93">
        <v>1</v>
      </c>
      <c r="K201" s="93">
        <v>0</v>
      </c>
      <c r="L201" s="93">
        <v>1</v>
      </c>
      <c r="M201" s="93">
        <v>1</v>
      </c>
      <c r="N201" s="93">
        <v>0</v>
      </c>
      <c r="O201" s="93">
        <v>1</v>
      </c>
      <c r="P201" s="93"/>
      <c r="Q201" s="93"/>
      <c r="R201" s="93"/>
      <c r="S201" s="93"/>
    </row>
    <row r="202" spans="1:19" x14ac:dyDescent="0.25">
      <c r="A202" s="93" t="s">
        <v>748</v>
      </c>
      <c r="B202" s="93">
        <v>1</v>
      </c>
      <c r="C202" s="93">
        <v>0</v>
      </c>
      <c r="D202" s="93">
        <v>0</v>
      </c>
      <c r="E202" s="93">
        <v>1</v>
      </c>
      <c r="F202" s="93">
        <v>0</v>
      </c>
      <c r="G202" s="93">
        <v>0</v>
      </c>
      <c r="H202" s="93">
        <v>0</v>
      </c>
      <c r="I202" s="93">
        <v>0</v>
      </c>
      <c r="J202" s="93">
        <v>1</v>
      </c>
      <c r="K202" s="93">
        <v>1</v>
      </c>
      <c r="L202" s="93">
        <v>0</v>
      </c>
      <c r="M202" s="93">
        <v>1</v>
      </c>
      <c r="N202" s="93">
        <v>1</v>
      </c>
      <c r="O202" s="93">
        <v>1</v>
      </c>
      <c r="P202" s="93"/>
      <c r="Q202" s="93"/>
      <c r="R202" s="93"/>
      <c r="S202" s="93"/>
    </row>
    <row r="203" spans="1:19" x14ac:dyDescent="0.25">
      <c r="A203" s="93" t="s">
        <v>749</v>
      </c>
      <c r="B203" s="93">
        <v>1</v>
      </c>
      <c r="C203" s="93">
        <v>0</v>
      </c>
      <c r="D203" s="93">
        <v>0</v>
      </c>
      <c r="E203" s="93">
        <v>0</v>
      </c>
      <c r="F203" s="93">
        <v>0</v>
      </c>
      <c r="G203" s="93">
        <v>0</v>
      </c>
      <c r="H203" s="93">
        <v>0</v>
      </c>
      <c r="I203" s="93">
        <v>0</v>
      </c>
      <c r="J203" s="93">
        <v>1</v>
      </c>
      <c r="K203" s="93">
        <v>1</v>
      </c>
      <c r="L203" s="93">
        <v>1</v>
      </c>
      <c r="M203" s="93">
        <v>1</v>
      </c>
      <c r="N203" s="93">
        <v>0</v>
      </c>
      <c r="O203" s="93">
        <v>1</v>
      </c>
      <c r="P203" s="93"/>
      <c r="Q203" s="93"/>
      <c r="R203" s="93"/>
      <c r="S203" s="93"/>
    </row>
    <row r="204" spans="1:19" x14ac:dyDescent="0.25">
      <c r="A204" s="93" t="s">
        <v>750</v>
      </c>
      <c r="B204" s="93">
        <v>0</v>
      </c>
      <c r="C204" s="93">
        <v>0</v>
      </c>
      <c r="D204" s="93">
        <v>0</v>
      </c>
      <c r="E204" s="93">
        <v>1</v>
      </c>
      <c r="F204" s="93">
        <v>0</v>
      </c>
      <c r="G204" s="93">
        <v>0</v>
      </c>
      <c r="H204" s="93">
        <v>1</v>
      </c>
      <c r="I204" s="93">
        <v>0</v>
      </c>
      <c r="J204" s="93">
        <v>0</v>
      </c>
      <c r="K204" s="93">
        <v>1</v>
      </c>
      <c r="L204" s="93">
        <v>1</v>
      </c>
      <c r="M204" s="93">
        <v>0</v>
      </c>
      <c r="N204" s="93">
        <v>1</v>
      </c>
      <c r="O204" s="93">
        <v>1</v>
      </c>
      <c r="P204" s="93"/>
      <c r="Q204" s="93"/>
      <c r="R204" s="93"/>
      <c r="S204" s="93"/>
    </row>
    <row r="205" spans="1:19" x14ac:dyDescent="0.25">
      <c r="A205" s="93" t="s">
        <v>751</v>
      </c>
      <c r="B205" s="93">
        <v>0</v>
      </c>
      <c r="C205" s="93">
        <v>0</v>
      </c>
      <c r="D205" s="93">
        <v>0</v>
      </c>
      <c r="E205" s="93">
        <v>0</v>
      </c>
      <c r="F205" s="93">
        <v>0</v>
      </c>
      <c r="G205" s="93">
        <v>0</v>
      </c>
      <c r="H205" s="93">
        <v>0</v>
      </c>
      <c r="I205" s="93">
        <v>1</v>
      </c>
      <c r="J205" s="93">
        <v>1</v>
      </c>
      <c r="K205" s="93">
        <v>1</v>
      </c>
      <c r="L205" s="93">
        <v>1</v>
      </c>
      <c r="M205" s="93">
        <v>1</v>
      </c>
      <c r="N205" s="93">
        <v>0</v>
      </c>
      <c r="O205" s="93">
        <v>0</v>
      </c>
      <c r="P205" s="93"/>
      <c r="Q205" s="93"/>
      <c r="R205" s="93"/>
      <c r="S205" s="93"/>
    </row>
    <row r="206" spans="1:19" x14ac:dyDescent="0.25">
      <c r="A206" s="93" t="s">
        <v>752</v>
      </c>
      <c r="B206" s="93">
        <v>1</v>
      </c>
      <c r="C206" s="93">
        <v>0</v>
      </c>
      <c r="D206" s="93">
        <v>0</v>
      </c>
      <c r="E206" s="93">
        <v>1</v>
      </c>
      <c r="F206" s="93">
        <v>0</v>
      </c>
      <c r="G206" s="93">
        <v>0</v>
      </c>
      <c r="H206" s="93">
        <v>0</v>
      </c>
      <c r="I206" s="93">
        <v>1</v>
      </c>
      <c r="J206" s="93">
        <v>1</v>
      </c>
      <c r="K206" s="93">
        <v>0</v>
      </c>
      <c r="L206" s="93">
        <v>1</v>
      </c>
      <c r="M206" s="93">
        <v>0</v>
      </c>
      <c r="N206" s="93">
        <v>0</v>
      </c>
      <c r="O206" s="93">
        <v>0</v>
      </c>
      <c r="P206" s="93"/>
      <c r="Q206" s="93"/>
      <c r="R206" s="93"/>
      <c r="S206" s="93"/>
    </row>
    <row r="207" spans="1:19" x14ac:dyDescent="0.25">
      <c r="A207" s="93" t="s">
        <v>753</v>
      </c>
      <c r="B207" s="93">
        <v>0</v>
      </c>
      <c r="C207" s="93">
        <v>0</v>
      </c>
      <c r="D207" s="93">
        <v>0</v>
      </c>
      <c r="E207" s="93">
        <v>1</v>
      </c>
      <c r="F207" s="93">
        <v>0</v>
      </c>
      <c r="G207" s="93">
        <v>1</v>
      </c>
      <c r="H207" s="93">
        <v>0</v>
      </c>
      <c r="I207" s="93">
        <v>1</v>
      </c>
      <c r="J207" s="93">
        <v>1</v>
      </c>
      <c r="K207" s="93">
        <v>1</v>
      </c>
      <c r="L207" s="93">
        <v>0</v>
      </c>
      <c r="M207" s="93">
        <v>0</v>
      </c>
      <c r="N207" s="93">
        <v>1</v>
      </c>
      <c r="O207" s="93">
        <v>1</v>
      </c>
      <c r="P207" s="93"/>
      <c r="Q207" s="93"/>
      <c r="R207" s="93"/>
      <c r="S207" s="93"/>
    </row>
    <row r="208" spans="1:19" x14ac:dyDescent="0.25">
      <c r="A208" s="93" t="s">
        <v>754</v>
      </c>
      <c r="B208" s="93">
        <v>1</v>
      </c>
      <c r="C208" s="93">
        <v>0</v>
      </c>
      <c r="D208" s="93">
        <v>0</v>
      </c>
      <c r="E208" s="93">
        <v>1</v>
      </c>
      <c r="F208" s="93">
        <v>0</v>
      </c>
      <c r="G208" s="93">
        <v>0</v>
      </c>
      <c r="H208" s="93">
        <v>0</v>
      </c>
      <c r="I208" s="93">
        <v>1</v>
      </c>
      <c r="J208" s="93">
        <v>1</v>
      </c>
      <c r="K208" s="93">
        <v>1</v>
      </c>
      <c r="L208" s="93">
        <v>1</v>
      </c>
      <c r="M208" s="93">
        <v>0</v>
      </c>
      <c r="N208" s="93">
        <v>0</v>
      </c>
      <c r="O208" s="93">
        <v>1</v>
      </c>
      <c r="P208" s="93"/>
      <c r="Q208" s="93"/>
      <c r="R208" s="93"/>
      <c r="S208" s="93"/>
    </row>
    <row r="209" spans="1:19" x14ac:dyDescent="0.25">
      <c r="A209" s="93" t="s">
        <v>755</v>
      </c>
      <c r="B209" s="93">
        <v>0</v>
      </c>
      <c r="C209" s="93">
        <v>0</v>
      </c>
      <c r="D209" s="93">
        <v>1</v>
      </c>
      <c r="E209" s="93">
        <v>1</v>
      </c>
      <c r="F209" s="93">
        <v>0</v>
      </c>
      <c r="G209" s="93">
        <v>0</v>
      </c>
      <c r="H209" s="93">
        <v>1</v>
      </c>
      <c r="I209" s="93">
        <v>0</v>
      </c>
      <c r="J209" s="93">
        <v>0</v>
      </c>
      <c r="K209" s="93">
        <v>0</v>
      </c>
      <c r="L209" s="93">
        <v>0</v>
      </c>
      <c r="M209" s="93">
        <v>0</v>
      </c>
      <c r="N209" s="93">
        <v>0</v>
      </c>
      <c r="O209" s="93">
        <v>1</v>
      </c>
      <c r="P209" s="93"/>
      <c r="Q209" s="93"/>
      <c r="R209" s="93"/>
      <c r="S209" s="93"/>
    </row>
    <row r="210" spans="1:19" x14ac:dyDescent="0.25">
      <c r="A210" s="93" t="s">
        <v>756</v>
      </c>
      <c r="B210" s="93">
        <v>0</v>
      </c>
      <c r="C210" s="93">
        <v>1</v>
      </c>
      <c r="D210" s="93">
        <v>0</v>
      </c>
      <c r="E210" s="93">
        <v>0</v>
      </c>
      <c r="F210" s="93">
        <v>0</v>
      </c>
      <c r="G210" s="93">
        <v>0</v>
      </c>
      <c r="H210" s="93">
        <v>0</v>
      </c>
      <c r="I210" s="93">
        <v>0</v>
      </c>
      <c r="J210" s="93">
        <v>0</v>
      </c>
      <c r="K210" s="93">
        <v>1</v>
      </c>
      <c r="L210" s="93">
        <v>1</v>
      </c>
      <c r="M210" s="93">
        <v>0</v>
      </c>
      <c r="N210" s="93">
        <v>0</v>
      </c>
      <c r="O210" s="93">
        <v>0</v>
      </c>
      <c r="P210" s="93"/>
      <c r="Q210" s="93"/>
      <c r="R210" s="93"/>
      <c r="S210" s="93"/>
    </row>
    <row r="211" spans="1:19" x14ac:dyDescent="0.25">
      <c r="A211" s="93"/>
      <c r="B211" s="93"/>
      <c r="C211" s="93"/>
      <c r="D211" s="93"/>
      <c r="E211" s="93"/>
      <c r="F211" s="93"/>
      <c r="G211" s="93"/>
      <c r="H211" s="93"/>
      <c r="I211" s="93"/>
      <c r="J211" s="93"/>
      <c r="K211" s="93"/>
      <c r="L211" s="93"/>
      <c r="M211" s="93"/>
      <c r="N211" s="93"/>
      <c r="O211" s="93"/>
    </row>
    <row r="212" spans="1:19" x14ac:dyDescent="0.25">
      <c r="A212" s="93"/>
      <c r="B212" s="93"/>
      <c r="C212" s="93"/>
      <c r="D212" s="93"/>
      <c r="E212" s="93"/>
      <c r="F212" s="93"/>
      <c r="G212" s="93"/>
      <c r="H212" s="93"/>
      <c r="I212" s="93"/>
      <c r="J212" s="93"/>
      <c r="K212" s="93"/>
      <c r="L212" s="93"/>
      <c r="M212" s="93"/>
      <c r="N212" s="93"/>
      <c r="O212" s="93"/>
    </row>
    <row r="213" spans="1:19" x14ac:dyDescent="0.25">
      <c r="A213" s="93"/>
      <c r="B213" s="93"/>
      <c r="C213" s="93"/>
      <c r="D213" s="93"/>
      <c r="E213" s="93"/>
      <c r="F213" s="93"/>
      <c r="G213" s="93"/>
      <c r="H213" s="93"/>
      <c r="I213" s="93"/>
      <c r="J213" s="93"/>
      <c r="K213" s="93"/>
      <c r="L213" s="93"/>
      <c r="M213" s="93"/>
      <c r="N213" s="93"/>
      <c r="O213" s="93"/>
    </row>
    <row r="214" spans="1:19" x14ac:dyDescent="0.25">
      <c r="A214" s="93"/>
      <c r="B214" s="93"/>
      <c r="C214" s="93"/>
      <c r="D214" s="93"/>
      <c r="E214" s="93"/>
      <c r="F214" s="93"/>
      <c r="G214" s="93"/>
      <c r="H214" s="93"/>
      <c r="I214" s="93"/>
      <c r="J214" s="93"/>
      <c r="K214" s="93"/>
      <c r="L214" s="93"/>
      <c r="M214" s="93"/>
      <c r="N214" s="93"/>
      <c r="O214" s="93"/>
    </row>
    <row r="215" spans="1:19" x14ac:dyDescent="0.25">
      <c r="A215" s="93"/>
      <c r="B215" s="93"/>
      <c r="C215" s="93"/>
      <c r="D215" s="93"/>
      <c r="E215" s="93"/>
      <c r="F215" s="93"/>
      <c r="G215" s="93"/>
      <c r="H215" s="93"/>
      <c r="I215" s="93"/>
      <c r="J215" s="93"/>
      <c r="K215" s="93"/>
      <c r="L215" s="93"/>
      <c r="M215" s="93"/>
      <c r="N215" s="93"/>
      <c r="O215" s="93"/>
    </row>
    <row r="216" spans="1:19" x14ac:dyDescent="0.25">
      <c r="A216" s="93"/>
      <c r="B216" s="93"/>
      <c r="C216" s="93"/>
      <c r="D216" s="93"/>
      <c r="E216" s="93"/>
      <c r="F216" s="93"/>
      <c r="G216" s="93"/>
      <c r="H216" s="93"/>
      <c r="I216" s="93"/>
      <c r="J216" s="93"/>
      <c r="K216" s="93"/>
      <c r="L216" s="93"/>
      <c r="M216" s="93"/>
      <c r="N216" s="93"/>
      <c r="O216" s="93"/>
    </row>
    <row r="217" spans="1:19" x14ac:dyDescent="0.25">
      <c r="A217" s="93"/>
      <c r="B217" s="93"/>
      <c r="C217" s="93"/>
      <c r="D217" s="93"/>
      <c r="E217" s="93"/>
      <c r="F217" s="93"/>
      <c r="G217" s="93"/>
      <c r="H217" s="93"/>
      <c r="I217" s="93"/>
      <c r="J217" s="93"/>
      <c r="K217" s="93"/>
      <c r="L217" s="93"/>
      <c r="M217" s="93"/>
      <c r="N217" s="93"/>
      <c r="O217" s="93"/>
    </row>
    <row r="218" spans="1:19" x14ac:dyDescent="0.25">
      <c r="A218" s="93"/>
      <c r="B218" s="93"/>
      <c r="C218" s="93"/>
      <c r="D218" s="93"/>
      <c r="E218" s="93"/>
      <c r="F218" s="93"/>
      <c r="G218" s="93"/>
      <c r="H218" s="93"/>
      <c r="I218" s="93"/>
      <c r="J218" s="93"/>
      <c r="K218" s="93"/>
      <c r="L218" s="93"/>
      <c r="M218" s="93"/>
      <c r="N218" s="93"/>
      <c r="O218" s="93"/>
    </row>
    <row r="219" spans="1:19" x14ac:dyDescent="0.25">
      <c r="A219" s="93"/>
      <c r="B219" s="93"/>
      <c r="C219" s="93"/>
      <c r="D219" s="93"/>
      <c r="E219" s="93"/>
      <c r="F219" s="93"/>
      <c r="G219" s="93"/>
      <c r="H219" s="93"/>
      <c r="I219" s="93"/>
      <c r="J219" s="93"/>
      <c r="K219" s="93"/>
      <c r="L219" s="93"/>
      <c r="M219" s="93"/>
      <c r="N219" s="93"/>
      <c r="O219" s="93"/>
    </row>
    <row r="220" spans="1:19" x14ac:dyDescent="0.25">
      <c r="A220" s="93"/>
      <c r="B220" s="93"/>
      <c r="C220" s="93"/>
      <c r="D220" s="93"/>
      <c r="E220" s="93"/>
      <c r="F220" s="93"/>
      <c r="G220" s="93"/>
      <c r="H220" s="93"/>
      <c r="I220" s="93"/>
      <c r="J220" s="93"/>
      <c r="K220" s="93"/>
      <c r="L220" s="93"/>
      <c r="M220" s="93"/>
      <c r="N220" s="93"/>
      <c r="O220" s="93"/>
    </row>
    <row r="221" spans="1:19" x14ac:dyDescent="0.25">
      <c r="A221" s="93"/>
      <c r="B221" s="93"/>
      <c r="C221" s="93"/>
      <c r="D221" s="93"/>
      <c r="E221" s="93"/>
      <c r="F221" s="93"/>
      <c r="G221" s="93"/>
      <c r="H221" s="93"/>
      <c r="I221" s="93"/>
      <c r="J221" s="93"/>
      <c r="K221" s="93"/>
      <c r="L221" s="93"/>
      <c r="M221" s="93"/>
      <c r="N221" s="93"/>
      <c r="O221" s="93"/>
    </row>
    <row r="222" spans="1:19" x14ac:dyDescent="0.25">
      <c r="A222" s="93"/>
      <c r="B222" s="93"/>
      <c r="C222" s="93"/>
      <c r="D222" s="93"/>
      <c r="E222" s="93"/>
      <c r="F222" s="93"/>
      <c r="G222" s="93"/>
      <c r="H222" s="93"/>
      <c r="I222" s="93"/>
      <c r="J222" s="93"/>
      <c r="K222" s="93"/>
      <c r="L222" s="93"/>
      <c r="M222" s="93"/>
      <c r="N222" s="93"/>
      <c r="O222" s="93"/>
    </row>
    <row r="223" spans="1:19" x14ac:dyDescent="0.25">
      <c r="A223" s="93"/>
      <c r="B223" s="93"/>
      <c r="C223" s="93"/>
      <c r="D223" s="93"/>
      <c r="E223" s="93"/>
      <c r="F223" s="93"/>
      <c r="G223" s="93"/>
      <c r="H223" s="93"/>
      <c r="I223" s="93"/>
      <c r="J223" s="93"/>
      <c r="K223" s="93"/>
      <c r="L223" s="93"/>
      <c r="M223" s="93"/>
      <c r="N223" s="93"/>
      <c r="O223" s="93"/>
    </row>
    <row r="224" spans="1:19" x14ac:dyDescent="0.25">
      <c r="A224" s="93"/>
      <c r="B224" s="93"/>
      <c r="C224" s="93"/>
      <c r="D224" s="93"/>
      <c r="E224" s="93"/>
      <c r="F224" s="93"/>
      <c r="G224" s="93"/>
      <c r="H224" s="93"/>
      <c r="I224" s="93"/>
      <c r="J224" s="93"/>
      <c r="K224" s="93"/>
      <c r="L224" s="93"/>
      <c r="M224" s="93"/>
      <c r="N224" s="93"/>
      <c r="O224" s="93"/>
    </row>
    <row r="225" spans="1:15" x14ac:dyDescent="0.25">
      <c r="A225" s="93"/>
      <c r="B225" s="93"/>
      <c r="C225" s="93"/>
      <c r="D225" s="93"/>
      <c r="E225" s="93"/>
      <c r="F225" s="93"/>
      <c r="G225" s="93"/>
      <c r="H225" s="93"/>
      <c r="I225" s="93"/>
      <c r="J225" s="93"/>
      <c r="K225" s="93"/>
      <c r="L225" s="93"/>
      <c r="M225" s="93"/>
      <c r="N225" s="93"/>
      <c r="O225" s="93"/>
    </row>
    <row r="226" spans="1:15" x14ac:dyDescent="0.25">
      <c r="A226" s="93"/>
      <c r="B226" s="93"/>
      <c r="C226" s="93"/>
      <c r="D226" s="93"/>
      <c r="E226" s="93"/>
      <c r="F226" s="93"/>
      <c r="G226" s="93"/>
      <c r="H226" s="93"/>
      <c r="I226" s="93"/>
      <c r="J226" s="93"/>
      <c r="K226" s="93"/>
      <c r="L226" s="93"/>
      <c r="M226" s="93"/>
      <c r="N226" s="93"/>
      <c r="O226" s="93"/>
    </row>
    <row r="227" spans="1:15" x14ac:dyDescent="0.25">
      <c r="A227" s="93"/>
      <c r="B227" s="93"/>
      <c r="C227" s="93"/>
      <c r="D227" s="93"/>
      <c r="E227" s="93"/>
      <c r="F227" s="93"/>
      <c r="G227" s="93"/>
      <c r="H227" s="93"/>
      <c r="I227" s="93"/>
      <c r="J227" s="93"/>
      <c r="K227" s="93"/>
      <c r="L227" s="93"/>
      <c r="M227" s="93"/>
      <c r="N227" s="93"/>
      <c r="O227" s="93"/>
    </row>
    <row r="228" spans="1:15" x14ac:dyDescent="0.25">
      <c r="A228" s="93"/>
      <c r="B228" s="93"/>
      <c r="C228" s="93"/>
      <c r="D228" s="93"/>
      <c r="E228" s="93"/>
      <c r="F228" s="93"/>
      <c r="G228" s="93"/>
      <c r="H228" s="93"/>
      <c r="I228" s="93"/>
      <c r="J228" s="93"/>
      <c r="K228" s="93"/>
      <c r="L228" s="93"/>
      <c r="M228" s="93"/>
      <c r="N228" s="93"/>
      <c r="O228" s="93"/>
    </row>
    <row r="229" spans="1:15" x14ac:dyDescent="0.25">
      <c r="A229" s="93"/>
      <c r="B229" s="93"/>
      <c r="C229" s="93"/>
      <c r="D229" s="93"/>
      <c r="E229" s="93"/>
      <c r="F229" s="93"/>
      <c r="G229" s="93"/>
      <c r="H229" s="93"/>
      <c r="I229" s="93"/>
      <c r="J229" s="93"/>
      <c r="K229" s="93"/>
      <c r="L229" s="93"/>
      <c r="M229" s="93"/>
      <c r="N229" s="93"/>
      <c r="O229" s="93"/>
    </row>
    <row r="230" spans="1:15" x14ac:dyDescent="0.25">
      <c r="A230" s="93"/>
      <c r="B230" s="93"/>
      <c r="C230" s="93"/>
      <c r="D230" s="93"/>
      <c r="E230" s="93"/>
      <c r="F230" s="93"/>
      <c r="G230" s="93"/>
      <c r="H230" s="93"/>
      <c r="I230" s="93"/>
      <c r="J230" s="93"/>
      <c r="K230" s="93"/>
      <c r="L230" s="93"/>
      <c r="M230" s="93"/>
      <c r="N230" s="93"/>
      <c r="O230" s="93"/>
    </row>
    <row r="231" spans="1:15" x14ac:dyDescent="0.25">
      <c r="A231" s="93"/>
      <c r="B231" s="93"/>
      <c r="C231" s="93"/>
      <c r="D231" s="93"/>
      <c r="E231" s="93"/>
      <c r="F231" s="93"/>
      <c r="G231" s="93"/>
      <c r="H231" s="93"/>
      <c r="I231" s="93"/>
      <c r="J231" s="93"/>
      <c r="K231" s="93"/>
      <c r="L231" s="93"/>
      <c r="M231" s="93"/>
      <c r="N231" s="93"/>
      <c r="O231" s="93"/>
    </row>
    <row r="232" spans="1:15" x14ac:dyDescent="0.25">
      <c r="A232" s="93"/>
      <c r="B232" s="93"/>
      <c r="C232" s="93"/>
      <c r="D232" s="93"/>
      <c r="E232" s="93"/>
      <c r="F232" s="93"/>
      <c r="G232" s="93"/>
      <c r="H232" s="93"/>
      <c r="I232" s="93"/>
      <c r="J232" s="93"/>
      <c r="K232" s="93"/>
      <c r="L232" s="93"/>
      <c r="M232" s="93"/>
      <c r="N232" s="93"/>
      <c r="O232" s="93"/>
    </row>
    <row r="233" spans="1:15" x14ac:dyDescent="0.25">
      <c r="A233" s="93"/>
      <c r="B233" s="93"/>
      <c r="C233" s="93"/>
      <c r="D233" s="93"/>
      <c r="E233" s="93"/>
      <c r="F233" s="93"/>
      <c r="G233" s="93"/>
      <c r="H233" s="93"/>
      <c r="I233" s="93"/>
      <c r="J233" s="93"/>
      <c r="K233" s="93"/>
      <c r="L233" s="93"/>
      <c r="M233" s="93"/>
      <c r="N233" s="93"/>
      <c r="O233" s="93"/>
    </row>
    <row r="234" spans="1:15" x14ac:dyDescent="0.25">
      <c r="A234" s="93"/>
      <c r="B234" s="93"/>
      <c r="C234" s="93"/>
      <c r="D234" s="93"/>
      <c r="E234" s="93"/>
      <c r="F234" s="93"/>
      <c r="G234" s="93"/>
      <c r="H234" s="93"/>
      <c r="I234" s="93"/>
      <c r="J234" s="93"/>
      <c r="K234" s="93"/>
      <c r="L234" s="93"/>
      <c r="M234" s="93"/>
      <c r="N234" s="93"/>
      <c r="O234" s="93"/>
    </row>
    <row r="235" spans="1:15" x14ac:dyDescent="0.25">
      <c r="A235" s="93"/>
      <c r="B235" s="93"/>
      <c r="C235" s="93"/>
      <c r="D235" s="93"/>
      <c r="E235" s="93"/>
      <c r="F235" s="93"/>
      <c r="G235" s="93"/>
      <c r="H235" s="93"/>
      <c r="I235" s="93"/>
      <c r="J235" s="93"/>
      <c r="K235" s="93"/>
      <c r="L235" s="93"/>
      <c r="M235" s="93"/>
      <c r="N235" s="93"/>
      <c r="O235" s="93"/>
    </row>
    <row r="236" spans="1:15" x14ac:dyDescent="0.25">
      <c r="A236" s="93"/>
      <c r="B236" s="93"/>
      <c r="C236" s="93"/>
      <c r="D236" s="93"/>
      <c r="E236" s="93"/>
      <c r="F236" s="93"/>
      <c r="G236" s="93"/>
      <c r="H236" s="93"/>
      <c r="I236" s="93"/>
      <c r="J236" s="93"/>
      <c r="K236" s="93"/>
      <c r="L236" s="93"/>
      <c r="M236" s="93"/>
      <c r="N236" s="93"/>
      <c r="O236" s="93"/>
    </row>
    <row r="237" spans="1:15" x14ac:dyDescent="0.25">
      <c r="A237" s="93"/>
      <c r="B237" s="93"/>
      <c r="C237" s="93"/>
      <c r="D237" s="93"/>
      <c r="E237" s="93"/>
      <c r="F237" s="93"/>
      <c r="G237" s="93"/>
      <c r="H237" s="93"/>
      <c r="I237" s="93"/>
      <c r="J237" s="93"/>
      <c r="K237" s="93"/>
      <c r="L237" s="93"/>
      <c r="M237" s="93"/>
      <c r="N237" s="93"/>
      <c r="O237" s="93"/>
    </row>
    <row r="238" spans="1:15" x14ac:dyDescent="0.25">
      <c r="A238" s="93"/>
      <c r="B238" s="93"/>
      <c r="C238" s="93"/>
      <c r="D238" s="93"/>
      <c r="E238" s="93"/>
      <c r="F238" s="93"/>
      <c r="G238" s="93"/>
      <c r="H238" s="93"/>
      <c r="I238" s="93"/>
      <c r="J238" s="93"/>
      <c r="K238" s="93"/>
      <c r="L238" s="93"/>
      <c r="M238" s="93"/>
      <c r="N238" s="93"/>
      <c r="O238" s="93"/>
    </row>
    <row r="239" spans="1:15" x14ac:dyDescent="0.25">
      <c r="A239" s="93"/>
      <c r="B239" s="93"/>
      <c r="C239" s="93"/>
      <c r="D239" s="93"/>
      <c r="E239" s="93"/>
      <c r="F239" s="93"/>
      <c r="G239" s="93"/>
      <c r="H239" s="93"/>
      <c r="I239" s="93"/>
      <c r="J239" s="93"/>
      <c r="K239" s="93"/>
      <c r="L239" s="93"/>
      <c r="M239" s="93"/>
      <c r="N239" s="93"/>
      <c r="O239" s="93"/>
    </row>
    <row r="240" spans="1:15" x14ac:dyDescent="0.25">
      <c r="A240" s="93"/>
      <c r="B240" s="93"/>
      <c r="C240" s="93"/>
      <c r="D240" s="93"/>
      <c r="E240" s="93"/>
      <c r="F240" s="93"/>
      <c r="G240" s="93"/>
      <c r="H240" s="93"/>
      <c r="I240" s="93"/>
      <c r="J240" s="93"/>
      <c r="K240" s="93"/>
      <c r="L240" s="93"/>
      <c r="M240" s="93"/>
      <c r="N240" s="93"/>
      <c r="O240" s="93"/>
    </row>
    <row r="241" spans="1:15" x14ac:dyDescent="0.25">
      <c r="A241" s="93"/>
      <c r="B241" s="93"/>
      <c r="C241" s="93"/>
      <c r="D241" s="93"/>
      <c r="E241" s="93"/>
      <c r="F241" s="93"/>
      <c r="G241" s="93"/>
      <c r="H241" s="93"/>
      <c r="I241" s="93"/>
      <c r="J241" s="93"/>
      <c r="K241" s="93"/>
      <c r="L241" s="93"/>
      <c r="M241" s="93"/>
      <c r="N241" s="93"/>
      <c r="O241" s="93"/>
    </row>
    <row r="242" spans="1:15" x14ac:dyDescent="0.25">
      <c r="A242" s="93"/>
      <c r="B242" s="93"/>
      <c r="C242" s="93"/>
      <c r="D242" s="93"/>
      <c r="E242" s="93"/>
      <c r="F242" s="93"/>
      <c r="G242" s="93"/>
      <c r="H242" s="93"/>
      <c r="I242" s="93"/>
      <c r="J242" s="93"/>
      <c r="K242" s="93"/>
      <c r="L242" s="93"/>
      <c r="M242" s="93"/>
      <c r="N242" s="93"/>
      <c r="O242" s="93"/>
    </row>
    <row r="243" spans="1:15" x14ac:dyDescent="0.25">
      <c r="A243" s="93"/>
      <c r="B243" s="93"/>
      <c r="C243" s="93"/>
      <c r="D243" s="93"/>
      <c r="E243" s="93"/>
      <c r="F243" s="93"/>
      <c r="G243" s="93"/>
      <c r="H243" s="93"/>
      <c r="I243" s="93"/>
      <c r="J243" s="93"/>
      <c r="K243" s="93"/>
      <c r="L243" s="93"/>
      <c r="M243" s="93"/>
      <c r="N243" s="93"/>
      <c r="O243" s="93"/>
    </row>
    <row r="244" spans="1:15" x14ac:dyDescent="0.25">
      <c r="A244" s="93"/>
      <c r="B244" s="93"/>
      <c r="C244" s="93"/>
      <c r="D244" s="93"/>
      <c r="E244" s="93"/>
      <c r="F244" s="93"/>
      <c r="G244" s="93"/>
      <c r="H244" s="93"/>
      <c r="I244" s="93"/>
      <c r="J244" s="93"/>
      <c r="K244" s="93"/>
      <c r="L244" s="93"/>
      <c r="M244" s="93"/>
      <c r="N244" s="93"/>
      <c r="O244" s="93"/>
    </row>
    <row r="245" spans="1:15" x14ac:dyDescent="0.25">
      <c r="A245" s="93"/>
      <c r="B245" s="93"/>
      <c r="C245" s="93"/>
      <c r="D245" s="93"/>
      <c r="E245" s="93"/>
      <c r="F245" s="93"/>
      <c r="G245" s="93"/>
      <c r="H245" s="93"/>
      <c r="I245" s="93"/>
      <c r="J245" s="93"/>
      <c r="K245" s="93"/>
      <c r="L245" s="93"/>
      <c r="M245" s="93"/>
      <c r="N245" s="93"/>
      <c r="O245" s="93"/>
    </row>
    <row r="246" spans="1:15" x14ac:dyDescent="0.25">
      <c r="A246" s="93"/>
      <c r="B246" s="93"/>
      <c r="C246" s="93"/>
      <c r="D246" s="93"/>
      <c r="E246" s="93"/>
      <c r="F246" s="93"/>
      <c r="G246" s="93"/>
      <c r="H246" s="93"/>
      <c r="I246" s="93"/>
      <c r="J246" s="93"/>
      <c r="K246" s="93"/>
      <c r="L246" s="93"/>
      <c r="M246" s="93"/>
      <c r="N246" s="93"/>
      <c r="O246" s="93"/>
    </row>
    <row r="247" spans="1:15" x14ac:dyDescent="0.25">
      <c r="A247" s="93"/>
      <c r="B247" s="93"/>
      <c r="C247" s="93"/>
      <c r="D247" s="93"/>
      <c r="E247" s="93"/>
      <c r="F247" s="93"/>
      <c r="G247" s="93"/>
      <c r="H247" s="93"/>
      <c r="I247" s="93"/>
      <c r="J247" s="93"/>
      <c r="K247" s="93"/>
      <c r="L247" s="93"/>
      <c r="M247" s="93"/>
      <c r="N247" s="93"/>
      <c r="O247" s="93"/>
    </row>
    <row r="248" spans="1:15" x14ac:dyDescent="0.25">
      <c r="A248" s="93"/>
      <c r="B248" s="93"/>
      <c r="C248" s="93"/>
      <c r="D248" s="93"/>
      <c r="E248" s="93"/>
      <c r="F248" s="93"/>
      <c r="G248" s="93"/>
      <c r="H248" s="93"/>
      <c r="I248" s="93"/>
      <c r="J248" s="93"/>
      <c r="K248" s="93"/>
      <c r="L248" s="93"/>
      <c r="M248" s="93"/>
      <c r="N248" s="93"/>
      <c r="O248" s="93"/>
    </row>
    <row r="249" spans="1:15" x14ac:dyDescent="0.25">
      <c r="A249" s="93"/>
      <c r="B249" s="93"/>
      <c r="C249" s="93"/>
      <c r="D249" s="93"/>
      <c r="E249" s="93"/>
      <c r="F249" s="93"/>
      <c r="G249" s="93"/>
      <c r="H249" s="93"/>
      <c r="I249" s="93"/>
      <c r="J249" s="93"/>
      <c r="K249" s="93"/>
      <c r="L249" s="93"/>
      <c r="M249" s="93"/>
      <c r="N249" s="93"/>
      <c r="O249" s="93"/>
    </row>
    <row r="250" spans="1:15" x14ac:dyDescent="0.25">
      <c r="A250" s="93"/>
      <c r="B250" s="93"/>
      <c r="C250" s="93"/>
      <c r="D250" s="93"/>
      <c r="E250" s="93"/>
      <c r="F250" s="93"/>
      <c r="G250" s="93"/>
      <c r="H250" s="93"/>
      <c r="I250" s="93"/>
      <c r="J250" s="93"/>
      <c r="K250" s="93"/>
      <c r="L250" s="93"/>
      <c r="M250" s="93"/>
      <c r="N250" s="93"/>
      <c r="O250" s="93"/>
    </row>
    <row r="251" spans="1:15" x14ac:dyDescent="0.25">
      <c r="A251" s="93"/>
      <c r="B251" s="93"/>
      <c r="C251" s="93"/>
      <c r="D251" s="93"/>
      <c r="E251" s="93"/>
      <c r="F251" s="93"/>
      <c r="G251" s="93"/>
      <c r="H251" s="93"/>
      <c r="I251" s="93"/>
      <c r="J251" s="93"/>
      <c r="K251" s="93"/>
      <c r="L251" s="93"/>
      <c r="M251" s="93"/>
      <c r="N251" s="93"/>
      <c r="O251" s="93"/>
    </row>
    <row r="252" spans="1:15" x14ac:dyDescent="0.25">
      <c r="A252" s="93"/>
      <c r="B252" s="93"/>
      <c r="C252" s="93"/>
      <c r="D252" s="93"/>
      <c r="E252" s="93"/>
      <c r="F252" s="93"/>
      <c r="G252" s="93"/>
      <c r="H252" s="93"/>
      <c r="I252" s="93"/>
      <c r="J252" s="93"/>
      <c r="K252" s="93"/>
      <c r="L252" s="93"/>
      <c r="M252" s="93"/>
      <c r="N252" s="93"/>
      <c r="O252" s="93"/>
    </row>
    <row r="253" spans="1:15" x14ac:dyDescent="0.25">
      <c r="A253" s="93"/>
      <c r="B253" s="93"/>
      <c r="C253" s="93"/>
      <c r="D253" s="93"/>
      <c r="E253" s="93"/>
      <c r="F253" s="93"/>
      <c r="G253" s="93"/>
      <c r="H253" s="93"/>
      <c r="I253" s="93"/>
      <c r="J253" s="93"/>
      <c r="K253" s="93"/>
      <c r="L253" s="93"/>
      <c r="M253" s="93"/>
      <c r="N253" s="93"/>
      <c r="O253" s="93"/>
    </row>
    <row r="254" spans="1:15" x14ac:dyDescent="0.25">
      <c r="A254" s="93"/>
      <c r="B254" s="93"/>
      <c r="C254" s="93"/>
      <c r="D254" s="93"/>
      <c r="E254" s="93"/>
      <c r="F254" s="93"/>
      <c r="G254" s="93"/>
      <c r="H254" s="93"/>
      <c r="I254" s="93"/>
      <c r="J254" s="93"/>
      <c r="K254" s="93"/>
      <c r="L254" s="93"/>
      <c r="M254" s="93"/>
      <c r="N254" s="93"/>
      <c r="O254" s="93"/>
    </row>
    <row r="255" spans="1:15" x14ac:dyDescent="0.25">
      <c r="A255" s="93"/>
      <c r="B255" s="93"/>
      <c r="C255" s="93"/>
      <c r="D255" s="93"/>
      <c r="E255" s="93"/>
      <c r="F255" s="93"/>
      <c r="G255" s="93"/>
      <c r="H255" s="93"/>
      <c r="I255" s="93"/>
      <c r="J255" s="93"/>
      <c r="K255" s="93"/>
      <c r="L255" s="93"/>
      <c r="M255" s="93"/>
      <c r="N255" s="93"/>
      <c r="O255" s="93"/>
    </row>
    <row r="256" spans="1:15" x14ac:dyDescent="0.25">
      <c r="A256" s="93"/>
      <c r="B256" s="93"/>
      <c r="C256" s="93"/>
      <c r="D256" s="93"/>
      <c r="E256" s="93"/>
      <c r="F256" s="93"/>
      <c r="G256" s="93"/>
      <c r="H256" s="93"/>
      <c r="I256" s="93"/>
      <c r="J256" s="93"/>
      <c r="K256" s="93"/>
      <c r="L256" s="93"/>
      <c r="M256" s="93"/>
      <c r="N256" s="93"/>
      <c r="O256" s="93"/>
    </row>
    <row r="257" spans="1:15" x14ac:dyDescent="0.25">
      <c r="A257" s="93"/>
      <c r="B257" s="93"/>
      <c r="C257" s="93"/>
      <c r="D257" s="93"/>
      <c r="E257" s="93"/>
      <c r="F257" s="93"/>
      <c r="G257" s="93"/>
      <c r="H257" s="93"/>
      <c r="I257" s="93"/>
      <c r="J257" s="93"/>
      <c r="K257" s="93"/>
      <c r="L257" s="93"/>
      <c r="M257" s="93"/>
      <c r="N257" s="93"/>
      <c r="O257" s="93"/>
    </row>
    <row r="258" spans="1:15" x14ac:dyDescent="0.25">
      <c r="A258" s="93"/>
      <c r="B258" s="93"/>
      <c r="C258" s="93"/>
      <c r="D258" s="93"/>
      <c r="E258" s="93"/>
      <c r="F258" s="93"/>
      <c r="G258" s="93"/>
      <c r="H258" s="93"/>
      <c r="I258" s="93"/>
      <c r="J258" s="93"/>
      <c r="K258" s="93"/>
      <c r="L258" s="93"/>
      <c r="M258" s="93"/>
      <c r="N258" s="93"/>
      <c r="O258" s="93"/>
    </row>
    <row r="259" spans="1:15" x14ac:dyDescent="0.25">
      <c r="A259" s="93"/>
      <c r="B259" s="93"/>
      <c r="C259" s="93"/>
      <c r="D259" s="93"/>
      <c r="E259" s="93"/>
      <c r="F259" s="93"/>
      <c r="G259" s="93"/>
      <c r="H259" s="93"/>
      <c r="I259" s="93"/>
      <c r="J259" s="93"/>
      <c r="K259" s="93"/>
      <c r="L259" s="93"/>
      <c r="M259" s="93"/>
      <c r="N259" s="93"/>
      <c r="O259" s="93"/>
    </row>
    <row r="260" spans="1:15" x14ac:dyDescent="0.25">
      <c r="A260" s="93"/>
      <c r="B260" s="93"/>
      <c r="C260" s="93"/>
      <c r="D260" s="93"/>
      <c r="E260" s="93"/>
      <c r="F260" s="93"/>
      <c r="G260" s="93"/>
      <c r="H260" s="93"/>
      <c r="I260" s="93"/>
      <c r="J260" s="93"/>
      <c r="K260" s="93"/>
      <c r="L260" s="93"/>
      <c r="M260" s="93"/>
      <c r="N260" s="93"/>
      <c r="O260" s="93"/>
    </row>
    <row r="261" spans="1:15" x14ac:dyDescent="0.25">
      <c r="A261" s="93"/>
      <c r="B261" s="93"/>
      <c r="C261" s="93"/>
      <c r="D261" s="93"/>
      <c r="E261" s="93"/>
      <c r="F261" s="93"/>
      <c r="G261" s="93"/>
      <c r="H261" s="93"/>
      <c r="I261" s="93"/>
      <c r="J261" s="93"/>
      <c r="K261" s="93"/>
      <c r="L261" s="93"/>
      <c r="M261" s="93"/>
      <c r="N261" s="93"/>
      <c r="O261" s="93"/>
    </row>
    <row r="262" spans="1:15" x14ac:dyDescent="0.25">
      <c r="A262" s="93"/>
      <c r="B262" s="93"/>
      <c r="C262" s="93"/>
      <c r="D262" s="93"/>
      <c r="E262" s="93"/>
      <c r="F262" s="93"/>
      <c r="G262" s="93"/>
      <c r="H262" s="93"/>
      <c r="I262" s="93"/>
      <c r="J262" s="93"/>
      <c r="K262" s="93"/>
      <c r="L262" s="93"/>
      <c r="M262" s="93"/>
      <c r="N262" s="93"/>
      <c r="O262" s="93"/>
    </row>
    <row r="263" spans="1:15" x14ac:dyDescent="0.25">
      <c r="A263" s="93"/>
      <c r="B263" s="93"/>
      <c r="C263" s="93"/>
      <c r="D263" s="93"/>
      <c r="E263" s="93"/>
      <c r="F263" s="93"/>
      <c r="G263" s="93"/>
      <c r="H263" s="93"/>
      <c r="I263" s="93"/>
      <c r="J263" s="93"/>
      <c r="K263" s="93"/>
      <c r="L263" s="93"/>
      <c r="M263" s="93"/>
      <c r="N263" s="93"/>
      <c r="O263" s="93"/>
    </row>
    <row r="264" spans="1:15" x14ac:dyDescent="0.25">
      <c r="A264" s="93"/>
      <c r="B264" s="93"/>
      <c r="C264" s="93"/>
      <c r="D264" s="93"/>
      <c r="E264" s="93"/>
      <c r="F264" s="93"/>
      <c r="G264" s="93"/>
      <c r="H264" s="93"/>
      <c r="I264" s="93"/>
      <c r="J264" s="93"/>
      <c r="K264" s="93"/>
      <c r="L264" s="93"/>
      <c r="M264" s="93"/>
      <c r="N264" s="93"/>
      <c r="O264" s="93"/>
    </row>
    <row r="265" spans="1:15" x14ac:dyDescent="0.25">
      <c r="A265" s="93"/>
      <c r="B265" s="93"/>
      <c r="C265" s="93"/>
      <c r="D265" s="93"/>
      <c r="E265" s="93"/>
      <c r="F265" s="93"/>
      <c r="G265" s="93"/>
      <c r="H265" s="93"/>
      <c r="I265" s="93"/>
      <c r="J265" s="93"/>
      <c r="K265" s="93"/>
      <c r="L265" s="93"/>
      <c r="M265" s="93"/>
      <c r="N265" s="93"/>
      <c r="O265" s="93"/>
    </row>
    <row r="266" spans="1:15" x14ac:dyDescent="0.25">
      <c r="A266" s="93"/>
      <c r="B266" s="93"/>
      <c r="C266" s="93"/>
      <c r="D266" s="93"/>
      <c r="E266" s="93"/>
      <c r="F266" s="93"/>
      <c r="G266" s="93"/>
      <c r="H266" s="93"/>
      <c r="I266" s="93"/>
      <c r="J266" s="93"/>
      <c r="K266" s="93"/>
      <c r="L266" s="93"/>
      <c r="M266" s="93"/>
      <c r="N266" s="93"/>
      <c r="O266" s="93"/>
    </row>
    <row r="267" spans="1:15" x14ac:dyDescent="0.25">
      <c r="A267" s="93"/>
      <c r="B267" s="93"/>
      <c r="C267" s="93"/>
      <c r="D267" s="93"/>
      <c r="E267" s="93"/>
      <c r="F267" s="93"/>
      <c r="G267" s="93"/>
      <c r="H267" s="93"/>
      <c r="I267" s="93"/>
      <c r="J267" s="93"/>
      <c r="K267" s="93"/>
      <c r="L267" s="93"/>
      <c r="M267" s="93"/>
      <c r="N267" s="93"/>
      <c r="O267" s="93"/>
    </row>
    <row r="268" spans="1:15" x14ac:dyDescent="0.25">
      <c r="A268" s="93"/>
      <c r="B268" s="93"/>
      <c r="C268" s="93"/>
      <c r="D268" s="93"/>
      <c r="E268" s="93"/>
      <c r="F268" s="93"/>
      <c r="G268" s="93"/>
      <c r="H268" s="93"/>
      <c r="I268" s="93"/>
      <c r="J268" s="93"/>
      <c r="K268" s="93"/>
      <c r="L268" s="93"/>
      <c r="M268" s="93"/>
      <c r="N268" s="93"/>
      <c r="O268" s="93"/>
    </row>
    <row r="269" spans="1:15" x14ac:dyDescent="0.25">
      <c r="A269" s="93"/>
      <c r="B269" s="93"/>
      <c r="C269" s="93"/>
      <c r="D269" s="93"/>
      <c r="E269" s="93"/>
      <c r="F269" s="93"/>
      <c r="G269" s="93"/>
      <c r="H269" s="93"/>
      <c r="I269" s="93"/>
      <c r="J269" s="93"/>
      <c r="K269" s="93"/>
      <c r="L269" s="93"/>
      <c r="M269" s="93"/>
      <c r="N269" s="93"/>
      <c r="O269" s="93"/>
    </row>
    <row r="270" spans="1:15" x14ac:dyDescent="0.25">
      <c r="A270" s="93"/>
      <c r="B270" s="93"/>
      <c r="C270" s="93"/>
      <c r="D270" s="93"/>
      <c r="E270" s="93"/>
      <c r="F270" s="93"/>
      <c r="G270" s="93"/>
      <c r="H270" s="93"/>
      <c r="I270" s="93"/>
      <c r="J270" s="93"/>
      <c r="K270" s="93"/>
      <c r="L270" s="93"/>
      <c r="M270" s="93"/>
      <c r="N270" s="93"/>
      <c r="O270" s="93"/>
    </row>
    <row r="271" spans="1:15" x14ac:dyDescent="0.25">
      <c r="A271" s="93"/>
      <c r="B271" s="93"/>
      <c r="C271" s="93"/>
      <c r="D271" s="93"/>
      <c r="E271" s="93"/>
      <c r="F271" s="93"/>
      <c r="G271" s="93"/>
      <c r="H271" s="93"/>
      <c r="I271" s="93"/>
      <c r="J271" s="93"/>
      <c r="K271" s="93"/>
      <c r="L271" s="93"/>
      <c r="M271" s="93"/>
      <c r="N271" s="93"/>
      <c r="O271" s="93"/>
    </row>
    <row r="272" spans="1:15" x14ac:dyDescent="0.25">
      <c r="A272" s="93"/>
      <c r="B272" s="93"/>
      <c r="C272" s="93"/>
      <c r="D272" s="93"/>
      <c r="E272" s="93"/>
      <c r="F272" s="93"/>
      <c r="G272" s="93"/>
      <c r="H272" s="93"/>
      <c r="I272" s="93"/>
      <c r="J272" s="93"/>
      <c r="K272" s="93"/>
      <c r="L272" s="93"/>
      <c r="M272" s="93"/>
      <c r="N272" s="93"/>
      <c r="O272" s="93"/>
    </row>
    <row r="273" spans="1:15" x14ac:dyDescent="0.25">
      <c r="A273" s="93"/>
      <c r="B273" s="93"/>
      <c r="C273" s="93"/>
      <c r="D273" s="93"/>
      <c r="E273" s="93"/>
      <c r="F273" s="93"/>
      <c r="G273" s="93"/>
      <c r="H273" s="93"/>
      <c r="I273" s="93"/>
      <c r="J273" s="93"/>
      <c r="K273" s="93"/>
      <c r="L273" s="93"/>
      <c r="M273" s="93"/>
      <c r="N273" s="93"/>
      <c r="O273" s="93"/>
    </row>
    <row r="274" spans="1:15" x14ac:dyDescent="0.25">
      <c r="A274" s="93"/>
      <c r="B274" s="93"/>
      <c r="C274" s="93"/>
      <c r="D274" s="93"/>
      <c r="E274" s="93"/>
      <c r="F274" s="93"/>
      <c r="G274" s="93"/>
      <c r="H274" s="93"/>
      <c r="I274" s="93"/>
      <c r="J274" s="93"/>
      <c r="K274" s="93"/>
      <c r="L274" s="93"/>
      <c r="M274" s="93"/>
      <c r="N274" s="93"/>
      <c r="O274" s="93"/>
    </row>
    <row r="275" spans="1:15" x14ac:dyDescent="0.25">
      <c r="A275" s="93"/>
      <c r="B275" s="93"/>
      <c r="C275" s="93"/>
      <c r="D275" s="93"/>
      <c r="E275" s="93"/>
      <c r="F275" s="93"/>
      <c r="G275" s="93"/>
      <c r="H275" s="93"/>
      <c r="I275" s="93"/>
      <c r="J275" s="93"/>
      <c r="K275" s="93"/>
      <c r="L275" s="93"/>
      <c r="M275" s="93"/>
      <c r="N275" s="93"/>
      <c r="O275" s="93"/>
    </row>
    <row r="276" spans="1:15" x14ac:dyDescent="0.25">
      <c r="A276" s="93"/>
      <c r="B276" s="93"/>
      <c r="C276" s="93"/>
      <c r="D276" s="93"/>
      <c r="E276" s="93"/>
      <c r="F276" s="93"/>
      <c r="G276" s="93"/>
      <c r="H276" s="93"/>
      <c r="I276" s="93"/>
      <c r="J276" s="93"/>
      <c r="K276" s="93"/>
      <c r="L276" s="93"/>
      <c r="M276" s="93"/>
      <c r="N276" s="93"/>
      <c r="O276" s="93"/>
    </row>
    <row r="277" spans="1:15" x14ac:dyDescent="0.25">
      <c r="A277" s="93"/>
      <c r="B277" s="93"/>
      <c r="C277" s="93"/>
      <c r="D277" s="93"/>
      <c r="E277" s="93"/>
      <c r="F277" s="93"/>
      <c r="G277" s="93"/>
      <c r="H277" s="93"/>
      <c r="I277" s="93"/>
      <c r="J277" s="93"/>
      <c r="K277" s="93"/>
      <c r="L277" s="93"/>
      <c r="M277" s="93"/>
      <c r="N277" s="93"/>
      <c r="O277" s="93"/>
    </row>
    <row r="278" spans="1:15" x14ac:dyDescent="0.25">
      <c r="A278" s="93"/>
      <c r="B278" s="93"/>
      <c r="C278" s="93"/>
      <c r="D278" s="93"/>
      <c r="E278" s="93"/>
      <c r="F278" s="93"/>
      <c r="G278" s="93"/>
      <c r="H278" s="93"/>
      <c r="I278" s="93"/>
      <c r="J278" s="93"/>
      <c r="K278" s="93"/>
      <c r="L278" s="93"/>
      <c r="M278" s="93"/>
      <c r="N278" s="93"/>
      <c r="O278" s="93"/>
    </row>
    <row r="279" spans="1:15" x14ac:dyDescent="0.25">
      <c r="A279" s="93"/>
      <c r="B279" s="93"/>
      <c r="C279" s="93"/>
      <c r="D279" s="93"/>
      <c r="E279" s="93"/>
      <c r="F279" s="93"/>
      <c r="G279" s="93"/>
      <c r="H279" s="93"/>
      <c r="I279" s="93"/>
      <c r="J279" s="93"/>
      <c r="K279" s="93"/>
      <c r="L279" s="93"/>
      <c r="M279" s="93"/>
      <c r="N279" s="93"/>
      <c r="O279" s="93"/>
    </row>
    <row r="280" spans="1:15" x14ac:dyDescent="0.25">
      <c r="A280" s="93"/>
      <c r="B280" s="93"/>
      <c r="C280" s="93"/>
      <c r="D280" s="93"/>
      <c r="E280" s="93"/>
      <c r="F280" s="93"/>
      <c r="G280" s="93"/>
      <c r="H280" s="93"/>
      <c r="I280" s="93"/>
      <c r="J280" s="93"/>
      <c r="K280" s="93"/>
      <c r="L280" s="93"/>
      <c r="M280" s="93"/>
      <c r="N280" s="93"/>
      <c r="O280" s="93"/>
    </row>
    <row r="281" spans="1:15" x14ac:dyDescent="0.25">
      <c r="A281" s="93"/>
      <c r="B281" s="93"/>
      <c r="C281" s="93"/>
      <c r="D281" s="93"/>
      <c r="E281" s="93"/>
      <c r="F281" s="93"/>
      <c r="G281" s="93"/>
      <c r="H281" s="93"/>
      <c r="I281" s="93"/>
      <c r="J281" s="93"/>
      <c r="K281" s="93"/>
      <c r="L281" s="93"/>
      <c r="M281" s="93"/>
      <c r="N281" s="93"/>
      <c r="O281" s="93"/>
    </row>
    <row r="282" spans="1:15" x14ac:dyDescent="0.25">
      <c r="A282" s="93"/>
      <c r="B282" s="93"/>
      <c r="C282" s="93"/>
      <c r="D282" s="93"/>
      <c r="E282" s="93"/>
      <c r="F282" s="93"/>
      <c r="G282" s="93"/>
      <c r="H282" s="93"/>
      <c r="I282" s="93"/>
      <c r="J282" s="93"/>
      <c r="K282" s="93"/>
      <c r="L282" s="93"/>
      <c r="M282" s="93"/>
      <c r="N282" s="93"/>
      <c r="O282" s="93"/>
    </row>
    <row r="283" spans="1:15" x14ac:dyDescent="0.25">
      <c r="A283" s="93"/>
      <c r="B283" s="93"/>
      <c r="C283" s="93"/>
      <c r="D283" s="93"/>
      <c r="E283" s="93"/>
      <c r="F283" s="93"/>
      <c r="G283" s="93"/>
      <c r="H283" s="93"/>
      <c r="I283" s="93"/>
      <c r="J283" s="93"/>
      <c r="K283" s="93"/>
      <c r="L283" s="93"/>
      <c r="M283" s="93"/>
      <c r="N283" s="93"/>
      <c r="O283" s="93"/>
    </row>
    <row r="284" spans="1:15" x14ac:dyDescent="0.25">
      <c r="A284" s="93"/>
      <c r="B284" s="93"/>
      <c r="C284" s="93"/>
      <c r="D284" s="93"/>
      <c r="E284" s="93"/>
      <c r="F284" s="93"/>
      <c r="G284" s="93"/>
      <c r="H284" s="93"/>
      <c r="I284" s="93"/>
      <c r="J284" s="93"/>
      <c r="K284" s="93"/>
      <c r="L284" s="93"/>
      <c r="M284" s="93"/>
      <c r="N284" s="93"/>
      <c r="O284" s="93"/>
    </row>
    <row r="285" spans="1:15" x14ac:dyDescent="0.25">
      <c r="A285" s="93"/>
      <c r="B285" s="93"/>
      <c r="C285" s="93"/>
      <c r="D285" s="93"/>
      <c r="E285" s="93"/>
      <c r="F285" s="93"/>
      <c r="G285" s="93"/>
      <c r="H285" s="93"/>
      <c r="I285" s="93"/>
      <c r="J285" s="93"/>
      <c r="K285" s="93"/>
      <c r="L285" s="93"/>
      <c r="M285" s="93"/>
      <c r="N285" s="93"/>
      <c r="O285" s="93"/>
    </row>
    <row r="286" spans="1:15" x14ac:dyDescent="0.25">
      <c r="A286" s="93"/>
      <c r="B286" s="93"/>
      <c r="C286" s="93"/>
      <c r="D286" s="93"/>
      <c r="E286" s="93"/>
      <c r="F286" s="93"/>
      <c r="G286" s="93"/>
      <c r="H286" s="93"/>
      <c r="I286" s="93"/>
      <c r="J286" s="93"/>
      <c r="K286" s="93"/>
      <c r="L286" s="93"/>
      <c r="M286" s="93"/>
      <c r="N286" s="93"/>
      <c r="O286" s="93"/>
    </row>
    <row r="287" spans="1:15" x14ac:dyDescent="0.25">
      <c r="A287" s="93"/>
      <c r="B287" s="93"/>
      <c r="C287" s="93"/>
      <c r="D287" s="93"/>
      <c r="E287" s="93"/>
      <c r="F287" s="93"/>
      <c r="G287" s="93"/>
      <c r="H287" s="93"/>
      <c r="I287" s="93"/>
      <c r="J287" s="93"/>
      <c r="K287" s="93"/>
      <c r="L287" s="93"/>
      <c r="M287" s="93"/>
      <c r="N287" s="93"/>
      <c r="O287" s="93"/>
    </row>
    <row r="288" spans="1:15" x14ac:dyDescent="0.25">
      <c r="A288" s="93"/>
      <c r="B288" s="93"/>
      <c r="C288" s="93"/>
      <c r="D288" s="93"/>
      <c r="E288" s="93"/>
      <c r="F288" s="93"/>
      <c r="G288" s="93"/>
      <c r="H288" s="93"/>
      <c r="I288" s="93"/>
      <c r="J288" s="93"/>
      <c r="K288" s="93"/>
      <c r="L288" s="93"/>
      <c r="M288" s="93"/>
      <c r="N288" s="93"/>
      <c r="O288" s="93"/>
    </row>
    <row r="289" spans="1:15" x14ac:dyDescent="0.25">
      <c r="A289" s="93"/>
      <c r="B289" s="93"/>
      <c r="C289" s="93"/>
      <c r="D289" s="93"/>
      <c r="E289" s="93"/>
      <c r="F289" s="93"/>
      <c r="G289" s="93"/>
      <c r="H289" s="93"/>
      <c r="I289" s="93"/>
      <c r="J289" s="93"/>
      <c r="K289" s="93"/>
      <c r="L289" s="93"/>
      <c r="M289" s="93"/>
      <c r="N289" s="93"/>
      <c r="O289" s="93"/>
    </row>
    <row r="290" spans="1:15" x14ac:dyDescent="0.25">
      <c r="A290" s="93"/>
      <c r="B290" s="93"/>
      <c r="C290" s="93"/>
      <c r="D290" s="93"/>
      <c r="E290" s="93"/>
      <c r="F290" s="93"/>
      <c r="G290" s="93"/>
      <c r="H290" s="93"/>
      <c r="I290" s="93"/>
      <c r="J290" s="93"/>
      <c r="K290" s="93"/>
      <c r="L290" s="93"/>
      <c r="M290" s="93"/>
      <c r="N290" s="93"/>
      <c r="O290" s="93"/>
    </row>
    <row r="291" spans="1:15" x14ac:dyDescent="0.25">
      <c r="A291" s="93"/>
      <c r="B291" s="93"/>
      <c r="C291" s="93"/>
      <c r="D291" s="93"/>
      <c r="E291" s="93"/>
      <c r="F291" s="93"/>
      <c r="G291" s="93"/>
      <c r="H291" s="93"/>
      <c r="I291" s="93"/>
      <c r="J291" s="93"/>
      <c r="K291" s="93"/>
      <c r="L291" s="93"/>
      <c r="M291" s="93"/>
      <c r="N291" s="93"/>
      <c r="O291" s="93"/>
    </row>
    <row r="292" spans="1:15" x14ac:dyDescent="0.25">
      <c r="A292" s="93"/>
      <c r="B292" s="93"/>
      <c r="C292" s="93"/>
      <c r="D292" s="93"/>
      <c r="E292" s="93"/>
      <c r="F292" s="93"/>
      <c r="G292" s="93"/>
      <c r="H292" s="93"/>
      <c r="I292" s="93"/>
      <c r="J292" s="93"/>
      <c r="K292" s="93"/>
      <c r="L292" s="93"/>
      <c r="M292" s="93"/>
      <c r="N292" s="93"/>
      <c r="O292" s="93"/>
    </row>
    <row r="293" spans="1:15" x14ac:dyDescent="0.25">
      <c r="A293" s="93"/>
      <c r="B293" s="93"/>
      <c r="C293" s="93"/>
      <c r="D293" s="93"/>
      <c r="E293" s="93"/>
      <c r="F293" s="93"/>
      <c r="G293" s="93"/>
      <c r="H293" s="93"/>
      <c r="I293" s="93"/>
      <c r="J293" s="93"/>
      <c r="K293" s="93"/>
      <c r="L293" s="93"/>
      <c r="M293" s="93"/>
      <c r="N293" s="93"/>
      <c r="O293" s="93"/>
    </row>
    <row r="294" spans="1:15" x14ac:dyDescent="0.25">
      <c r="A294" s="93"/>
      <c r="B294" s="93"/>
      <c r="C294" s="93"/>
      <c r="D294" s="93"/>
      <c r="E294" s="93"/>
      <c r="F294" s="93"/>
      <c r="G294" s="93"/>
      <c r="H294" s="93"/>
      <c r="I294" s="93"/>
      <c r="J294" s="93"/>
      <c r="K294" s="93"/>
      <c r="L294" s="93"/>
      <c r="M294" s="93"/>
      <c r="N294" s="93"/>
      <c r="O294" s="93"/>
    </row>
    <row r="295" spans="1:15" x14ac:dyDescent="0.25">
      <c r="A295" s="93"/>
      <c r="B295" s="93"/>
      <c r="C295" s="93"/>
      <c r="D295" s="93"/>
      <c r="E295" s="93"/>
      <c r="F295" s="93"/>
      <c r="G295" s="93"/>
      <c r="H295" s="93"/>
      <c r="I295" s="93"/>
      <c r="J295" s="93"/>
      <c r="K295" s="93"/>
      <c r="L295" s="93"/>
      <c r="M295" s="93"/>
      <c r="N295" s="93"/>
      <c r="O295" s="93"/>
    </row>
    <row r="296" spans="1:15" x14ac:dyDescent="0.25">
      <c r="A296" s="93"/>
      <c r="B296" s="93"/>
      <c r="C296" s="93"/>
      <c r="D296" s="93"/>
      <c r="E296" s="93"/>
      <c r="F296" s="93"/>
      <c r="G296" s="93"/>
      <c r="H296" s="93"/>
      <c r="I296" s="93"/>
      <c r="J296" s="93"/>
      <c r="K296" s="93"/>
      <c r="L296" s="93"/>
      <c r="M296" s="93"/>
      <c r="N296" s="93"/>
      <c r="O296" s="93"/>
    </row>
    <row r="297" spans="1:15" x14ac:dyDescent="0.25">
      <c r="A297" s="93"/>
      <c r="B297" s="93"/>
      <c r="C297" s="93"/>
      <c r="D297" s="93"/>
      <c r="E297" s="93"/>
      <c r="F297" s="93"/>
      <c r="G297" s="93"/>
      <c r="H297" s="93"/>
      <c r="I297" s="93"/>
      <c r="J297" s="93"/>
      <c r="K297" s="93"/>
      <c r="L297" s="93"/>
      <c r="M297" s="93"/>
      <c r="N297" s="93"/>
      <c r="O297" s="93"/>
    </row>
    <row r="298" spans="1:15" x14ac:dyDescent="0.25">
      <c r="A298" s="93"/>
      <c r="B298" s="93"/>
      <c r="C298" s="93"/>
      <c r="D298" s="93"/>
      <c r="E298" s="93"/>
      <c r="F298" s="93"/>
      <c r="G298" s="93"/>
      <c r="H298" s="93"/>
      <c r="I298" s="93"/>
      <c r="J298" s="93"/>
      <c r="K298" s="93"/>
      <c r="L298" s="93"/>
      <c r="M298" s="93"/>
      <c r="N298" s="93"/>
      <c r="O298" s="93"/>
    </row>
    <row r="299" spans="1:15" x14ac:dyDescent="0.25">
      <c r="A299" s="93"/>
      <c r="B299" s="93"/>
      <c r="C299" s="93"/>
      <c r="D299" s="93"/>
      <c r="E299" s="93"/>
      <c r="F299" s="93"/>
      <c r="G299" s="93"/>
      <c r="H299" s="93"/>
      <c r="I299" s="93"/>
      <c r="J299" s="93"/>
      <c r="K299" s="93"/>
      <c r="L299" s="93"/>
      <c r="M299" s="93"/>
      <c r="N299" s="93"/>
      <c r="O299" s="93"/>
    </row>
    <row r="300" spans="1:15" x14ac:dyDescent="0.25">
      <c r="A300" s="93"/>
      <c r="B300" s="93"/>
      <c r="C300" s="93"/>
      <c r="D300" s="93"/>
      <c r="E300" s="93"/>
      <c r="F300" s="93"/>
      <c r="G300" s="93"/>
      <c r="H300" s="93"/>
      <c r="I300" s="93"/>
      <c r="J300" s="93"/>
      <c r="K300" s="93"/>
      <c r="L300" s="93"/>
      <c r="M300" s="93"/>
      <c r="N300" s="93"/>
      <c r="O300" s="93"/>
    </row>
    <row r="301" spans="1:15" x14ac:dyDescent="0.25">
      <c r="A301" s="93"/>
      <c r="B301" s="93"/>
      <c r="C301" s="93"/>
      <c r="D301" s="93"/>
      <c r="E301" s="93"/>
      <c r="F301" s="93"/>
      <c r="G301" s="93"/>
      <c r="H301" s="93"/>
      <c r="I301" s="93"/>
      <c r="J301" s="93"/>
      <c r="K301" s="93"/>
      <c r="L301" s="93"/>
      <c r="M301" s="93"/>
      <c r="N301" s="93"/>
      <c r="O301" s="93"/>
    </row>
    <row r="302" spans="1:15" x14ac:dyDescent="0.25">
      <c r="A302" s="93"/>
      <c r="B302" s="93"/>
      <c r="C302" s="93"/>
      <c r="D302" s="93"/>
      <c r="E302" s="93"/>
      <c r="F302" s="93"/>
      <c r="G302" s="93"/>
      <c r="H302" s="93"/>
      <c r="I302" s="93"/>
      <c r="J302" s="93"/>
      <c r="K302" s="93"/>
      <c r="L302" s="93"/>
      <c r="M302" s="93"/>
      <c r="N302" s="93"/>
      <c r="O302" s="93"/>
    </row>
    <row r="303" spans="1:15" x14ac:dyDescent="0.25">
      <c r="A303" s="93"/>
      <c r="B303" s="93"/>
      <c r="C303" s="93"/>
      <c r="D303" s="93"/>
      <c r="E303" s="93"/>
      <c r="F303" s="93"/>
      <c r="G303" s="93"/>
      <c r="H303" s="93"/>
      <c r="I303" s="93"/>
      <c r="J303" s="93"/>
      <c r="K303" s="93"/>
      <c r="L303" s="93"/>
      <c r="M303" s="93"/>
      <c r="N303" s="93"/>
      <c r="O303" s="93"/>
    </row>
    <row r="304" spans="1:15" x14ac:dyDescent="0.25">
      <c r="A304" s="93"/>
      <c r="B304" s="93"/>
      <c r="C304" s="93"/>
      <c r="D304" s="93"/>
      <c r="E304" s="93"/>
      <c r="F304" s="93"/>
      <c r="G304" s="93"/>
      <c r="H304" s="93"/>
      <c r="I304" s="93"/>
      <c r="J304" s="93"/>
      <c r="K304" s="93"/>
      <c r="L304" s="93"/>
      <c r="M304" s="93"/>
      <c r="N304" s="93"/>
      <c r="O304" s="93"/>
    </row>
    <row r="305" spans="1:15" x14ac:dyDescent="0.25">
      <c r="A305" s="93"/>
      <c r="B305" s="93"/>
      <c r="C305" s="93"/>
      <c r="D305" s="93"/>
      <c r="E305" s="93"/>
      <c r="F305" s="93"/>
      <c r="G305" s="93"/>
      <c r="H305" s="93"/>
      <c r="I305" s="93"/>
      <c r="J305" s="93"/>
      <c r="K305" s="93"/>
      <c r="L305" s="93"/>
      <c r="M305" s="93"/>
      <c r="N305" s="93"/>
      <c r="O305" s="93"/>
    </row>
    <row r="306" spans="1:15" x14ac:dyDescent="0.25">
      <c r="A306" s="93"/>
      <c r="B306" s="93"/>
      <c r="C306" s="93"/>
      <c r="D306" s="93"/>
      <c r="E306" s="93"/>
      <c r="F306" s="93"/>
      <c r="G306" s="93"/>
      <c r="H306" s="93"/>
      <c r="I306" s="93"/>
      <c r="J306" s="93"/>
      <c r="K306" s="93"/>
      <c r="L306" s="93"/>
      <c r="M306" s="93"/>
      <c r="N306" s="93"/>
      <c r="O306" s="93"/>
    </row>
    <row r="307" spans="1:15" x14ac:dyDescent="0.25">
      <c r="A307" s="93"/>
      <c r="B307" s="93"/>
      <c r="C307" s="93"/>
      <c r="D307" s="93"/>
      <c r="E307" s="93"/>
      <c r="F307" s="93"/>
      <c r="G307" s="93"/>
      <c r="H307" s="93"/>
      <c r="I307" s="93"/>
      <c r="J307" s="93"/>
      <c r="K307" s="93"/>
      <c r="L307" s="93"/>
      <c r="M307" s="93"/>
      <c r="N307" s="93"/>
      <c r="O307" s="93"/>
    </row>
    <row r="308" spans="1:15" x14ac:dyDescent="0.25">
      <c r="A308" s="93"/>
      <c r="B308" s="93"/>
      <c r="C308" s="93"/>
      <c r="D308" s="93"/>
      <c r="E308" s="93"/>
      <c r="F308" s="93"/>
      <c r="G308" s="93"/>
      <c r="H308" s="93"/>
      <c r="I308" s="93"/>
      <c r="J308" s="93"/>
      <c r="K308" s="93"/>
      <c r="L308" s="93"/>
      <c r="M308" s="93"/>
      <c r="N308" s="93"/>
      <c r="O308" s="93"/>
    </row>
    <row r="309" spans="1:15" x14ac:dyDescent="0.25">
      <c r="A309" s="93"/>
      <c r="B309" s="93"/>
      <c r="C309" s="93"/>
      <c r="D309" s="93"/>
      <c r="E309" s="93"/>
      <c r="F309" s="93"/>
      <c r="G309" s="93"/>
      <c r="H309" s="93"/>
      <c r="I309" s="93"/>
      <c r="J309" s="93"/>
      <c r="K309" s="93"/>
      <c r="L309" s="93"/>
      <c r="M309" s="93"/>
      <c r="N309" s="93"/>
      <c r="O309" s="93"/>
    </row>
    <row r="310" spans="1:15" x14ac:dyDescent="0.25">
      <c r="A310" s="93"/>
      <c r="B310" s="93"/>
      <c r="C310" s="93"/>
      <c r="D310" s="93"/>
      <c r="E310" s="93"/>
      <c r="F310" s="93"/>
      <c r="G310" s="93"/>
      <c r="H310" s="93"/>
      <c r="I310" s="93"/>
      <c r="J310" s="93"/>
      <c r="K310" s="93"/>
      <c r="L310" s="93"/>
      <c r="M310" s="93"/>
      <c r="N310" s="93"/>
      <c r="O310" s="93"/>
    </row>
    <row r="311" spans="1:15" x14ac:dyDescent="0.25">
      <c r="A311" s="93"/>
      <c r="B311" s="93"/>
      <c r="C311" s="93"/>
      <c r="D311" s="93"/>
      <c r="E311" s="93"/>
      <c r="F311" s="93"/>
      <c r="G311" s="93"/>
      <c r="H311" s="93"/>
      <c r="I311" s="93"/>
      <c r="J311" s="93"/>
      <c r="K311" s="93"/>
      <c r="L311" s="93"/>
      <c r="M311" s="93"/>
      <c r="N311" s="93"/>
      <c r="O311" s="9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8002E"/>
  </sheetPr>
  <dimension ref="B1:AD29"/>
  <sheetViews>
    <sheetView showGridLines="0" zoomScaleSheetLayoutView="100" workbookViewId="0"/>
  </sheetViews>
  <sheetFormatPr defaultRowHeight="15" x14ac:dyDescent="0.25"/>
  <cols>
    <col min="1" max="1" width="1.7109375" style="109" customWidth="1"/>
    <col min="2" max="2" width="22.5703125" style="109" customWidth="1"/>
    <col min="3" max="3" width="1.7109375" style="109" customWidth="1"/>
    <col min="4" max="4" width="11.85546875" style="20" customWidth="1"/>
    <col min="5" max="5" width="24.140625" style="109" customWidth="1"/>
    <col min="6" max="13" width="5" style="109" customWidth="1"/>
    <col min="14" max="14" width="9.140625" style="28" hidden="1" customWidth="1"/>
    <col min="15" max="15" width="11.28515625" style="28" bestFit="1" customWidth="1"/>
    <col min="16" max="16" width="9.140625" style="109"/>
    <col min="17" max="29" width="0.140625" style="109" customWidth="1"/>
    <col min="30" max="16384" width="9.140625" style="109"/>
  </cols>
  <sheetData>
    <row r="1" spans="2:30" ht="15.75" thickBot="1" x14ac:dyDescent="0.3"/>
    <row r="2" spans="2:30" ht="15.75" customHeight="1" x14ac:dyDescent="0.25">
      <c r="B2" s="295" t="s">
        <v>479</v>
      </c>
      <c r="D2" s="282" t="s">
        <v>527</v>
      </c>
      <c r="E2" s="283"/>
      <c r="F2" s="283"/>
      <c r="G2" s="283"/>
      <c r="H2" s="283"/>
      <c r="I2" s="283"/>
      <c r="J2" s="283"/>
      <c r="K2" s="283"/>
      <c r="L2" s="283"/>
      <c r="M2" s="283"/>
      <c r="N2" s="283"/>
      <c r="O2" s="284"/>
    </row>
    <row r="3" spans="2:30" ht="15.75" customHeight="1" x14ac:dyDescent="0.25">
      <c r="B3" s="296"/>
      <c r="D3" s="285"/>
      <c r="E3" s="286"/>
      <c r="F3" s="286"/>
      <c r="G3" s="286"/>
      <c r="H3" s="286"/>
      <c r="I3" s="286"/>
      <c r="J3" s="286"/>
      <c r="K3" s="286"/>
      <c r="L3" s="286"/>
      <c r="M3" s="286"/>
      <c r="N3" s="286"/>
      <c r="O3" s="287"/>
    </row>
    <row r="4" spans="2:30" ht="15.75" customHeight="1" thickBot="1" x14ac:dyDescent="0.3">
      <c r="B4" s="297"/>
      <c r="D4" s="288"/>
      <c r="E4" s="289"/>
      <c r="F4" s="289"/>
      <c r="G4" s="289"/>
      <c r="H4" s="289"/>
      <c r="I4" s="289"/>
      <c r="J4" s="289"/>
      <c r="K4" s="289"/>
      <c r="L4" s="289"/>
      <c r="M4" s="289"/>
      <c r="N4" s="289"/>
      <c r="O4" s="290"/>
    </row>
    <row r="5" spans="2:30" ht="15.75" thickBot="1" x14ac:dyDescent="0.3"/>
    <row r="6" spans="2:30" s="39" customFormat="1" ht="124.5" customHeight="1" thickBot="1" x14ac:dyDescent="0.25">
      <c r="D6" s="413" t="str">
        <f>'Hide Selection'!$O$12</f>
        <v>Bladder</v>
      </c>
      <c r="E6" s="414"/>
      <c r="F6" s="271" t="s">
        <v>20</v>
      </c>
      <c r="G6" s="271"/>
      <c r="H6" s="271" t="s">
        <v>149</v>
      </c>
      <c r="I6" s="271"/>
      <c r="J6" s="271" t="s">
        <v>9</v>
      </c>
      <c r="K6" s="271"/>
      <c r="L6" s="294" t="s">
        <v>150</v>
      </c>
      <c r="M6" s="294"/>
      <c r="N6" s="79" t="s">
        <v>21</v>
      </c>
      <c r="O6" s="140" t="s">
        <v>90</v>
      </c>
      <c r="Q6" s="169"/>
      <c r="R6" s="169" t="s">
        <v>536</v>
      </c>
      <c r="S6" s="169" t="s">
        <v>537</v>
      </c>
      <c r="T6" s="169" t="s">
        <v>451</v>
      </c>
      <c r="U6" s="169" t="s">
        <v>538</v>
      </c>
      <c r="V6" s="169" t="s">
        <v>539</v>
      </c>
      <c r="W6" s="169" t="s">
        <v>540</v>
      </c>
      <c r="X6" s="169" t="s">
        <v>541</v>
      </c>
      <c r="Y6" s="169" t="s">
        <v>542</v>
      </c>
      <c r="Z6" s="169" t="s">
        <v>543</v>
      </c>
      <c r="AA6" s="169" t="s">
        <v>544</v>
      </c>
      <c r="AB6" s="169" t="s">
        <v>545</v>
      </c>
      <c r="AC6" s="169" t="s">
        <v>546</v>
      </c>
      <c r="AD6" s="169"/>
    </row>
    <row r="7" spans="2:30" s="29" customFormat="1" ht="18.75" customHeight="1" x14ac:dyDescent="0.25">
      <c r="B7" s="44" t="s">
        <v>49</v>
      </c>
      <c r="D7" s="310" t="s">
        <v>474</v>
      </c>
      <c r="E7" s="194" t="s">
        <v>475</v>
      </c>
      <c r="F7" s="269" t="str">
        <f>IF(OR(ISERROR(VLOOKUP($D$6&amp;$E7, 'Stage data'!$A$3:$P$55,'Stage data'!B$3,FALSE)),ISBLANK(VLOOKUP($D$6&amp;$E7,'Stage data'!$A$3:$P$55,'Stage data'!B$3,FALSE))),"",VLOOKUP($D$6&amp;$E7,'Stage data'!$A$3:$P$55,'Stage data'!B$3,FALSE))</f>
        <v/>
      </c>
      <c r="G7" s="269"/>
      <c r="H7" s="269">
        <f>IF(OR(ISERROR(VLOOKUP($D$6&amp;$E7, 'Stage data'!$A$3:$P$55,'Stage data'!C$3,FALSE)),ISBLANK(VLOOKUP($D$6&amp;$E7,'Stage data'!$A$3:$P$55,'Stage data'!C$3,FALSE))),"",VLOOKUP($D$6&amp;$E7,'Stage data'!$A$3:$P$55,'Stage data'!C$3,FALSE))</f>
        <v>0.78133729050279332</v>
      </c>
      <c r="I7" s="269"/>
      <c r="J7" s="269">
        <f>IF(OR(ISERROR(VLOOKUP($D$6&amp;$E7, 'Stage data'!$A$3:$P$55,'Stage data'!D$3,FALSE)),ISBLANK(VLOOKUP($D$6&amp;$E7,'Stage data'!$A$3:$P$55,'Stage data'!D$3,FALSE))),"",VLOOKUP($D$6&amp;$E7,'Stage data'!$A$3:$P$55,'Stage data'!D$3,FALSE))</f>
        <v>7.3935055865921792E-2</v>
      </c>
      <c r="K7" s="269"/>
      <c r="L7" s="269">
        <f>IF(OR(ISERROR(VLOOKUP($D$6&amp;$E7, 'Stage data'!$A$3:$P$55,'Stage data'!E$3,FALSE)),ISBLANK(VLOOKUP($D$6&amp;$E7,'Stage data'!$A$3:$P$55,'Stage data'!E$3,FALSE))),"",VLOOKUP($D$6&amp;$E7,'Stage data'!$A$3:$P$55,'Stage data'!E$3,FALSE))</f>
        <v>0.14472765363128492</v>
      </c>
      <c r="M7" s="269"/>
      <c r="N7" s="304">
        <f>SUM(F7,H7,J7,L7)</f>
        <v>1</v>
      </c>
      <c r="O7" s="367">
        <f>IF(OR(ISERROR(VLOOKUP($D$6&amp;$E7, 'Stage data'!$A$3:$P$55,'Stage data'!G$3,FALSE)),ISBLANK(VLOOKUP($D$6&amp;$E7,'Stage data'!$A$3:$P$55,'Stage data'!G$3,FALSE))),"",VLOOKUP($D$6&amp;$E7,'Stage data'!$A$3:$P$55,'Stage data'!G$3,FALSE))</f>
        <v>11456</v>
      </c>
      <c r="Q7" s="170">
        <v>1</v>
      </c>
      <c r="R7" s="230" t="str">
        <f>F7</f>
        <v/>
      </c>
      <c r="S7" s="230">
        <f>H7</f>
        <v>0.78133729050279332</v>
      </c>
      <c r="T7" s="171">
        <f>J7</f>
        <v>7.3935055865921792E-2</v>
      </c>
      <c r="U7" s="230">
        <f>L7</f>
        <v>0.14472765363128492</v>
      </c>
      <c r="V7" s="230" t="e">
        <f>F7-F8</f>
        <v>#VALUE!</v>
      </c>
      <c r="W7" s="230" t="e">
        <f>G8-F7</f>
        <v>#VALUE!</v>
      </c>
      <c r="X7" s="230">
        <f>H7-H8</f>
        <v>7.3372905027933033E-3</v>
      </c>
      <c r="Y7" s="230">
        <f>I8-H7</f>
        <v>7.66270949720671E-3</v>
      </c>
      <c r="Z7" s="230">
        <f>J7-J8</f>
        <v>4.9350558659217864E-3</v>
      </c>
      <c r="AA7" s="230">
        <f>K8-J7</f>
        <v>5.0649441340782086E-3</v>
      </c>
      <c r="AB7" s="230">
        <f>L7-L8</f>
        <v>6.7276536312849133E-3</v>
      </c>
      <c r="AC7" s="230">
        <f>M8-L7</f>
        <v>6.2723463687150705E-3</v>
      </c>
      <c r="AD7" s="170"/>
    </row>
    <row r="8" spans="2:30" ht="15.75" customHeight="1" x14ac:dyDescent="0.25">
      <c r="D8" s="311"/>
      <c r="E8" s="195" t="s">
        <v>27</v>
      </c>
      <c r="F8" s="15" t="str">
        <f>IF(F7="","",VLOOKUP($D$6&amp;$E7,'Stage data'!$A$3:$P$55,'Stage data'!I$3,FALSE))</f>
        <v/>
      </c>
      <c r="G8" s="15" t="str">
        <f>IF(F7="","",VLOOKUP($D$6&amp;$E7,'Stage data'!$A$3:$P$55,'Stage data'!J$3,FALSE))</f>
        <v/>
      </c>
      <c r="H8" s="15">
        <f>IF(H7="","",VLOOKUP($D$6&amp;$E7,'Stage data'!$A$3:$P$55,'Stage data'!K$3,FALSE))</f>
        <v>0.77400000000000002</v>
      </c>
      <c r="I8" s="15">
        <f>IF(H7="","",VLOOKUP($D$6&amp;$E7,'Stage data'!$A$3:$P$55,'Stage data'!L$3,FALSE))</f>
        <v>0.78900000000000003</v>
      </c>
      <c r="J8" s="15">
        <f>IF(J7="","",VLOOKUP($D$6&amp;$E7,'Stage data'!$A$3:$P$55,'Stage data'!M$3,FALSE))</f>
        <v>6.9000000000000006E-2</v>
      </c>
      <c r="K8" s="15">
        <f>IF(J7="","",VLOOKUP($D$6&amp;$E7,'Stage data'!$A$3:$P$55,'Stage data'!N$3,FALSE))</f>
        <v>7.9000000000000001E-2</v>
      </c>
      <c r="L8" s="15">
        <f>IF(L7="","",VLOOKUP($D$6&amp;$E7,'Stage data'!$A$3:$P$55,'Stage data'!O$3,FALSE))</f>
        <v>0.13800000000000001</v>
      </c>
      <c r="M8" s="15">
        <f>IF(L7="","",VLOOKUP($D$6&amp;$E7,'Stage data'!$A$3:$P$55,'Stage data'!P$3,FALSE))</f>
        <v>0.151</v>
      </c>
      <c r="N8" s="303"/>
      <c r="O8" s="363"/>
      <c r="Q8" s="166">
        <v>2</v>
      </c>
      <c r="R8" s="171" t="str">
        <f>F9</f>
        <v/>
      </c>
      <c r="S8" s="171">
        <f>H9</f>
        <v>0.71788957762721639</v>
      </c>
      <c r="T8" s="171">
        <f>J9</f>
        <v>0.15770505982413147</v>
      </c>
      <c r="U8" s="171">
        <f>L9</f>
        <v>0.12440536254865216</v>
      </c>
      <c r="V8" s="230" t="e">
        <f>F9-F10</f>
        <v>#VALUE!</v>
      </c>
      <c r="W8" s="230" t="e">
        <f>G10-F9</f>
        <v>#VALUE!</v>
      </c>
      <c r="X8" s="230">
        <f>H9-H10</f>
        <v>1.0889577627216429E-2</v>
      </c>
      <c r="Y8" s="230">
        <f>I10-H9</f>
        <v>1.011042237278359E-2</v>
      </c>
      <c r="Z8" s="230">
        <f>J9-J10</f>
        <v>8.7050598241314725E-3</v>
      </c>
      <c r="AA8" s="230">
        <f>K10-J9</f>
        <v>8.2949401758685426E-3</v>
      </c>
      <c r="AB8" s="230">
        <f>L9-L10</f>
        <v>7.4053625486521502E-3</v>
      </c>
      <c r="AC8" s="230">
        <f>M10-L9</f>
        <v>7.5946374513478493E-3</v>
      </c>
      <c r="AD8" s="166"/>
    </row>
    <row r="9" spans="2:30" s="29" customFormat="1" ht="18.75" customHeight="1" x14ac:dyDescent="0.25">
      <c r="D9" s="311"/>
      <c r="E9" s="196" t="s">
        <v>476</v>
      </c>
      <c r="F9" s="412" t="str">
        <f>IF(OR(ISERROR(VLOOKUP($D$6&amp;$E9, 'Stage data'!$A$3:$P$55,'Stage data'!B$3,FALSE)),ISBLANK(VLOOKUP($D$6&amp;$E9,'Stage data'!$A$3:$P$55,'Stage data'!B$3,FALSE))),"",VLOOKUP($D$6&amp;$E9,'Stage data'!$A$3:$P$55,'Stage data'!B$3,FALSE))</f>
        <v/>
      </c>
      <c r="G9" s="301"/>
      <c r="H9" s="301">
        <f>IF(OR(ISERROR(VLOOKUP($D$6&amp;$E9, 'Stage data'!$A$3:$P$55,'Stage data'!C$3,FALSE)),ISBLANK(VLOOKUP($D$6&amp;$E9,'Stage data'!$A$3:$P$55,'Stage data'!C$3,FALSE))),"",VLOOKUP($D$6&amp;$E9,'Stage data'!$A$3:$P$55,'Stage data'!C$3,FALSE))</f>
        <v>0.71788957762721639</v>
      </c>
      <c r="I9" s="301"/>
      <c r="J9" s="301">
        <f>IF(OR(ISERROR(VLOOKUP($D$6&amp;$E9, 'Stage data'!$A$3:$P$55,'Stage data'!D$3,FALSE)),ISBLANK(VLOOKUP($D$6&amp;$E9,'Stage data'!$A$3:$P$55,'Stage data'!D$3,FALSE))),"",VLOOKUP($D$6&amp;$E9,'Stage data'!$A$3:$P$55,'Stage data'!D$3,FALSE))</f>
        <v>0.15770505982413147</v>
      </c>
      <c r="K9" s="301"/>
      <c r="L9" s="301">
        <f>IF(OR(ISERROR(VLOOKUP($D$6&amp;$E9, 'Stage data'!$A$3:$P$55,'Stage data'!E$3,FALSE)),ISBLANK(VLOOKUP($D$6&amp;$E9,'Stage data'!$A$3:$P$55,'Stage data'!E$3,FALSE))),"",VLOOKUP($D$6&amp;$E9,'Stage data'!$A$3:$P$55,'Stage data'!E$3,FALSE))</f>
        <v>0.12440536254865216</v>
      </c>
      <c r="M9" s="369"/>
      <c r="N9" s="302">
        <f>SUM(F9,H9,J9,L9)</f>
        <v>1</v>
      </c>
      <c r="O9" s="364">
        <f>IF(OR(ISERROR(VLOOKUP($D$6&amp;$E9, 'Stage data'!$A$3:$P$55,'Stage data'!G$3,FALSE)),ISBLANK(VLOOKUP($D$6&amp;$E9,'Stage data'!$A$3:$P$55,'Stage data'!G$3,FALSE))),"",VLOOKUP($D$6&amp;$E9,'Stage data'!$A$3:$P$55,'Stage data'!G$3,FALSE))</f>
        <v>6937</v>
      </c>
      <c r="Q9" s="170">
        <v>3</v>
      </c>
      <c r="R9" s="230" t="str">
        <f>F11</f>
        <v/>
      </c>
      <c r="S9" s="230">
        <f>H11</f>
        <v>0.67318132464712266</v>
      </c>
      <c r="T9" s="230">
        <f>J11</f>
        <v>0.18675352877307275</v>
      </c>
      <c r="U9" s="230">
        <f>L11</f>
        <v>0.14006514657980457</v>
      </c>
      <c r="V9" s="230" t="e">
        <f>F11-F12</f>
        <v>#VALUE!</v>
      </c>
      <c r="W9" s="230" t="e">
        <f>G12-F11</f>
        <v>#VALUE!</v>
      </c>
      <c r="X9" s="230">
        <f>H11-H12</f>
        <v>2.2181324647122636E-2</v>
      </c>
      <c r="Y9" s="230">
        <f>I12-H11</f>
        <v>2.0818675352877292E-2</v>
      </c>
      <c r="Z9" s="230">
        <f>J11-J12</f>
        <v>1.6753528773072734E-2</v>
      </c>
      <c r="AA9" s="230">
        <f>K12-J11</f>
        <v>1.8246471226927241E-2</v>
      </c>
      <c r="AB9" s="230">
        <f>L11-L12</f>
        <v>1.5065146579804567E-2</v>
      </c>
      <c r="AC9" s="230">
        <f>M12-L11</f>
        <v>1.6934853420195434E-2</v>
      </c>
      <c r="AD9" s="170"/>
    </row>
    <row r="10" spans="2:30" ht="15.75" customHeight="1" x14ac:dyDescent="0.25">
      <c r="D10" s="311"/>
      <c r="E10" s="195" t="s">
        <v>27</v>
      </c>
      <c r="F10" s="15" t="str">
        <f>IF(F9="","",VLOOKUP($D$6&amp;$E9,'Stage data'!$A$3:$P$55,'Stage data'!I$3,FALSE))</f>
        <v/>
      </c>
      <c r="G10" s="15" t="str">
        <f>IF(F9="","",VLOOKUP($D$6&amp;$E9,'Stage data'!$A$3:$P$55,'Stage data'!J$3,FALSE))</f>
        <v/>
      </c>
      <c r="H10" s="15">
        <f>IF(H9="","",VLOOKUP($D$6&amp;$E9,'Stage data'!$A$3:$P$55,'Stage data'!K$3,FALSE))</f>
        <v>0.70699999999999996</v>
      </c>
      <c r="I10" s="15">
        <f>IF(H9="","",VLOOKUP($D$6&amp;$E9,'Stage data'!$A$3:$P$55,'Stage data'!L$3,FALSE))</f>
        <v>0.72799999999999998</v>
      </c>
      <c r="J10" s="15">
        <f>IF(J9="","",VLOOKUP($D$6&amp;$E9,'Stage data'!$A$3:$P$55,'Stage data'!M$3,FALSE))</f>
        <v>0.14899999999999999</v>
      </c>
      <c r="K10" s="15">
        <f>IF(J9="","",VLOOKUP($D$6&amp;$E9,'Stage data'!$A$3:$P$55,'Stage data'!N$3,FALSE))</f>
        <v>0.16600000000000001</v>
      </c>
      <c r="L10" s="15">
        <f>IF(L9="","",VLOOKUP($D$6&amp;$E9,'Stage data'!$A$3:$P$55,'Stage data'!O$3,FALSE))</f>
        <v>0.11700000000000001</v>
      </c>
      <c r="M10" s="15">
        <f>IF(L9="","",VLOOKUP($D$6&amp;$E9,'Stage data'!$A$3:$P$55,'Stage data'!P$3,FALSE))</f>
        <v>0.13200000000000001</v>
      </c>
      <c r="N10" s="303"/>
      <c r="O10" s="363"/>
      <c r="Q10" s="166">
        <v>4</v>
      </c>
      <c r="R10" s="171" t="str">
        <f>F13</f>
        <v/>
      </c>
      <c r="S10" s="171">
        <f>H13</f>
        <v>0.55858676207513414</v>
      </c>
      <c r="T10" s="171">
        <f>J13</f>
        <v>0.3103756708407871</v>
      </c>
      <c r="U10" s="171">
        <f>L13</f>
        <v>0.13103756708407871</v>
      </c>
      <c r="V10" s="171" t="e">
        <f>F13-F14</f>
        <v>#VALUE!</v>
      </c>
      <c r="W10" s="171" t="e">
        <f>G14-F13</f>
        <v>#VALUE!</v>
      </c>
      <c r="X10" s="171">
        <f>H13-H14</f>
        <v>1.4586762075134097E-2</v>
      </c>
      <c r="Y10" s="171">
        <f>I14-H13</f>
        <v>1.4413237924865818E-2</v>
      </c>
      <c r="Z10" s="171">
        <f>J13-J14</f>
        <v>1.3375670840787113E-2</v>
      </c>
      <c r="AA10" s="171">
        <f>K14-J13</f>
        <v>1.3624329159212911E-2</v>
      </c>
      <c r="AB10" s="171">
        <f>L13-L14</f>
        <v>1.0037567084078713E-2</v>
      </c>
      <c r="AC10" s="171">
        <f>M14-L13</f>
        <v>9.9624329159212766E-3</v>
      </c>
      <c r="AD10" s="166"/>
    </row>
    <row r="11" spans="2:30" s="29" customFormat="1" ht="18.75" customHeight="1" x14ac:dyDescent="0.25">
      <c r="D11" s="311"/>
      <c r="E11" s="196" t="s">
        <v>477</v>
      </c>
      <c r="F11" s="412" t="str">
        <f>IF(OR(ISERROR(VLOOKUP($D$6&amp;$E11, 'Stage data'!$A$3:$P$55,'Stage data'!B$3,FALSE)),ISBLANK(VLOOKUP($D$6&amp;$E11,'Stage data'!$A$3:$P$55,'Stage data'!B$3,FALSE))),"",VLOOKUP($D$6&amp;$E11,'Stage data'!$A$3:$P$55,'Stage data'!B$3,FALSE))</f>
        <v/>
      </c>
      <c r="G11" s="301"/>
      <c r="H11" s="301">
        <f>IF(OR(ISERROR(VLOOKUP($D$6&amp;$E11, 'Stage data'!$A$3:$P$55,'Stage data'!C$3,FALSE)),ISBLANK(VLOOKUP($D$6&amp;$E11,'Stage data'!$A$3:$P$55,'Stage data'!C$3,FALSE))),"",VLOOKUP($D$6&amp;$E11,'Stage data'!$A$3:$P$55,'Stage data'!C$3,FALSE))</f>
        <v>0.67318132464712266</v>
      </c>
      <c r="I11" s="301"/>
      <c r="J11" s="301">
        <f>IF(OR(ISERROR(VLOOKUP($D$6&amp;$E11, 'Stage data'!$A$3:$P$55,'Stage data'!D$3,FALSE)),ISBLANK(VLOOKUP($D$6&amp;$E11,'Stage data'!$A$3:$P$55,'Stage data'!D$3,FALSE))),"",VLOOKUP($D$6&amp;$E11,'Stage data'!$A$3:$P$55,'Stage data'!D$3,FALSE))</f>
        <v>0.18675352877307275</v>
      </c>
      <c r="K11" s="301"/>
      <c r="L11" s="301">
        <f>IF(OR(ISERROR(VLOOKUP($D$6&amp;$E11, 'Stage data'!$A$3:$P$55,'Stage data'!E$3,FALSE)),ISBLANK(VLOOKUP($D$6&amp;$E11,'Stage data'!$A$3:$P$55,'Stage data'!E$3,FALSE))),"",VLOOKUP($D$6&amp;$E11,'Stage data'!$A$3:$P$55,'Stage data'!E$3,FALSE))</f>
        <v>0.14006514657980457</v>
      </c>
      <c r="M11" s="369"/>
      <c r="N11" s="302">
        <f>SUM(F11,H11,J11,L11)</f>
        <v>1</v>
      </c>
      <c r="O11" s="364">
        <f>IF(OR(ISERROR(VLOOKUP($D$6&amp;$E11, 'Stage data'!$A$3:$P$55,'Stage data'!G$3,FALSE)),ISBLANK(VLOOKUP($D$6&amp;$E11,'Stage data'!$A$3:$P$55,'Stage data'!G$3,FALSE))),"",VLOOKUP($D$6&amp;$E11,'Stage data'!$A$3:$P$55,'Stage data'!G$3,FALSE))</f>
        <v>1842</v>
      </c>
      <c r="Q11" s="231" t="s">
        <v>0</v>
      </c>
      <c r="R11" s="230" t="str">
        <f>F15</f>
        <v/>
      </c>
      <c r="S11" s="230">
        <f>H15</f>
        <v>0.56179340999130356</v>
      </c>
      <c r="T11" s="230">
        <f>J15</f>
        <v>0.24920282152865011</v>
      </c>
      <c r="U11" s="230">
        <f>L15</f>
        <v>0.18900376848004638</v>
      </c>
      <c r="V11" s="230" t="e">
        <f>F15-F16</f>
        <v>#VALUE!</v>
      </c>
      <c r="W11" s="230" t="e">
        <f>G16-F15</f>
        <v>#VALUE!</v>
      </c>
      <c r="X11" s="230">
        <f>H15-H16</f>
        <v>9.7934099913035144E-3</v>
      </c>
      <c r="Y11" s="230">
        <f>I16-H15</f>
        <v>9.2065900086963914E-3</v>
      </c>
      <c r="Z11" s="230">
        <f>J15-J16</f>
        <v>8.2028215286501227E-3</v>
      </c>
      <c r="AA11" s="230">
        <f>K16-J15</f>
        <v>8.7971784713498924E-3</v>
      </c>
      <c r="AB11" s="230">
        <f>L15-L16</f>
        <v>7.0037684800463851E-3</v>
      </c>
      <c r="AC11" s="230">
        <f>M16-L15</f>
        <v>7.9962315199536282E-3</v>
      </c>
      <c r="AD11" s="170"/>
    </row>
    <row r="12" spans="2:30" ht="15.75" customHeight="1" x14ac:dyDescent="0.25">
      <c r="D12" s="311"/>
      <c r="E12" s="195" t="s">
        <v>27</v>
      </c>
      <c r="F12" s="15" t="str">
        <f>IF(F11="","",VLOOKUP($D$6&amp;$E11,'Stage data'!$A$3:$P$55,'Stage data'!I$3,FALSE))</f>
        <v/>
      </c>
      <c r="G12" s="15" t="str">
        <f>IF(F11="","",VLOOKUP($D$6&amp;$E11,'Stage data'!$A$3:$P$55,'Stage data'!J$3,FALSE))</f>
        <v/>
      </c>
      <c r="H12" s="15">
        <f>IF(H11="","",VLOOKUP($D$6&amp;$E11,'Stage data'!$A$3:$P$55,'Stage data'!K$3,FALSE))</f>
        <v>0.65100000000000002</v>
      </c>
      <c r="I12" s="15">
        <f>IF(H11="","",VLOOKUP($D$6&amp;$E11,'Stage data'!$A$3:$P$55,'Stage data'!L$3,FALSE))</f>
        <v>0.69399999999999995</v>
      </c>
      <c r="J12" s="15">
        <f>IF(J11="","",VLOOKUP($D$6&amp;$E11,'Stage data'!$A$3:$P$55,'Stage data'!M$3,FALSE))</f>
        <v>0.17</v>
      </c>
      <c r="K12" s="15">
        <f>IF(J11="","",VLOOKUP($D$6&amp;$E11,'Stage data'!$A$3:$P$55,'Stage data'!N$3,FALSE))</f>
        <v>0.20499999999999999</v>
      </c>
      <c r="L12" s="15">
        <f>IF(L11="","",VLOOKUP($D$6&amp;$E11,'Stage data'!$A$3:$P$55,'Stage data'!O$3,FALSE))</f>
        <v>0.125</v>
      </c>
      <c r="M12" s="15">
        <f>IF(L11="","",VLOOKUP($D$6&amp;$E11,'Stage data'!$A$3:$P$55,'Stage data'!P$3,FALSE))</f>
        <v>0.157</v>
      </c>
      <c r="N12" s="303"/>
      <c r="O12" s="363"/>
      <c r="Q12" s="166"/>
      <c r="R12" s="166"/>
      <c r="S12" s="166"/>
      <c r="T12" s="166"/>
      <c r="U12" s="166"/>
      <c r="V12" s="166"/>
      <c r="W12" s="166"/>
      <c r="X12" s="166"/>
      <c r="Y12" s="166"/>
      <c r="Z12" s="171" t="str">
        <f>G18</f>
        <v/>
      </c>
      <c r="AA12" s="166"/>
      <c r="AB12" s="166"/>
      <c r="AC12" s="166"/>
      <c r="AD12" s="166"/>
    </row>
    <row r="13" spans="2:30" s="29" customFormat="1" ht="18.75" customHeight="1" x14ac:dyDescent="0.25">
      <c r="D13" s="311"/>
      <c r="E13" s="196" t="s">
        <v>478</v>
      </c>
      <c r="F13" s="412" t="str">
        <f>IF(OR(ISERROR(VLOOKUP($D$6&amp;$E13, 'Stage data'!$A$3:$P$55,'Stage data'!B$3,FALSE)),ISBLANK(VLOOKUP($D$6&amp;$E13,'Stage data'!$A$3:$P$55,'Stage data'!B$3,FALSE))),"",VLOOKUP($D$6&amp;$E13,'Stage data'!$A$3:$P$55,'Stage data'!B$3,FALSE))</f>
        <v/>
      </c>
      <c r="G13" s="301"/>
      <c r="H13" s="301">
        <f>IF(OR(ISERROR(VLOOKUP($D$6&amp;$E13, 'Stage data'!$A$3:$P$55,'Stage data'!C$3,FALSE)),ISBLANK(VLOOKUP($D$6&amp;$E13,'Stage data'!$A$3:$P$55,'Stage data'!C$3,FALSE))),"",VLOOKUP($D$6&amp;$E13,'Stage data'!$A$3:$P$55,'Stage data'!C$3,FALSE))</f>
        <v>0.55858676207513414</v>
      </c>
      <c r="I13" s="301"/>
      <c r="J13" s="301">
        <f>IF(OR(ISERROR(VLOOKUP($D$6&amp;$E13, 'Stage data'!$A$3:$P$55,'Stage data'!D$3,FALSE)),ISBLANK(VLOOKUP($D$6&amp;$E13,'Stage data'!$A$3:$P$55,'Stage data'!D$3,FALSE))),"",VLOOKUP($D$6&amp;$E13,'Stage data'!$A$3:$P$55,'Stage data'!D$3,FALSE))</f>
        <v>0.3103756708407871</v>
      </c>
      <c r="K13" s="301"/>
      <c r="L13" s="301">
        <f>IF(OR(ISERROR(VLOOKUP($D$6&amp;$E13, 'Stage data'!$A$3:$P$55,'Stage data'!E$3,FALSE)),ISBLANK(VLOOKUP($D$6&amp;$E13,'Stage data'!$A$3:$P$55,'Stage data'!E$3,FALSE))),"",VLOOKUP($D$6&amp;$E13,'Stage data'!$A$3:$P$55,'Stage data'!E$3,FALSE))</f>
        <v>0.13103756708407871</v>
      </c>
      <c r="M13" s="369"/>
      <c r="N13" s="302">
        <f>SUM(F13,H13,J13,L13)</f>
        <v>1</v>
      </c>
      <c r="O13" s="364">
        <f>IF(OR(ISERROR(VLOOKUP($D$6&amp;$E13, 'Stage data'!$A$3:$P$55,'Stage data'!G$3,FALSE)),ISBLANK(VLOOKUP($D$6&amp;$E13,'Stage data'!$A$3:$P$55,'Stage data'!G$3,FALSE))),"",VLOOKUP($D$6&amp;$E13,'Stage data'!$A$3:$P$55,'Stage data'!G$3,FALSE))</f>
        <v>4472</v>
      </c>
      <c r="T13" s="38"/>
    </row>
    <row r="14" spans="2:30" ht="15.75" customHeight="1" x14ac:dyDescent="0.25">
      <c r="D14" s="311"/>
      <c r="E14" s="195" t="s">
        <v>27</v>
      </c>
      <c r="F14" s="15" t="str">
        <f>IF(F13="","",VLOOKUP($D$6&amp;$E13,'Stage data'!$A$3:$P$55,'Stage data'!I$3,FALSE))</f>
        <v/>
      </c>
      <c r="G14" s="15" t="str">
        <f>IF(F13="","",VLOOKUP($D$6&amp;$E13,'Stage data'!$A$3:$P$55,'Stage data'!J$3,FALSE))</f>
        <v/>
      </c>
      <c r="H14" s="15">
        <f>IF(H13="","",VLOOKUP($D$6&amp;$E13,'Stage data'!$A$3:$P$55,'Stage data'!K$3,FALSE))</f>
        <v>0.54400000000000004</v>
      </c>
      <c r="I14" s="15">
        <f>IF(H13="","",VLOOKUP($D$6&amp;$E13,'Stage data'!$A$3:$P$55,'Stage data'!L$3,FALSE))</f>
        <v>0.57299999999999995</v>
      </c>
      <c r="J14" s="15">
        <f>IF(J13="","",VLOOKUP($D$6&amp;$E13,'Stage data'!$A$3:$P$55,'Stage data'!M$3,FALSE))</f>
        <v>0.29699999999999999</v>
      </c>
      <c r="K14" s="15">
        <f>IF(J13="","",VLOOKUP($D$6&amp;$E13,'Stage data'!$A$3:$P$55,'Stage data'!N$3,FALSE))</f>
        <v>0.32400000000000001</v>
      </c>
      <c r="L14" s="15">
        <f>IF(L13="","",VLOOKUP($D$6&amp;$E13,'Stage data'!$A$3:$P$55,'Stage data'!O$3,FALSE))</f>
        <v>0.121</v>
      </c>
      <c r="M14" s="15">
        <f>IF(L13="","",VLOOKUP($D$6&amp;$E13,'Stage data'!$A$3:$P$55,'Stage data'!P$3,FALSE))</f>
        <v>0.14099999999999999</v>
      </c>
      <c r="N14" s="303"/>
      <c r="O14" s="363"/>
    </row>
    <row r="15" spans="2:30" s="29" customFormat="1" ht="18.75" customHeight="1" x14ac:dyDescent="0.25">
      <c r="D15" s="311"/>
      <c r="E15" s="197" t="s">
        <v>0</v>
      </c>
      <c r="F15" s="412" t="str">
        <f>IF(OR(ISERROR(VLOOKUP($D$6&amp;$E15, 'Stage data'!$A$3:$P$55,'Stage data'!B$3,FALSE)),ISBLANK(VLOOKUP($D$6&amp;$E15,'Stage data'!$A$3:$P$55,'Stage data'!B$3,FALSE))),"",VLOOKUP($D$6&amp;$E15,'Stage data'!$A$3:$P$55,'Stage data'!B$3,FALSE))</f>
        <v/>
      </c>
      <c r="G15" s="301"/>
      <c r="H15" s="301">
        <f>IF(OR(ISERROR(VLOOKUP($D$6&amp;$E15, 'Stage data'!$A$3:$P$55,'Stage data'!C$3,FALSE)),ISBLANK(VLOOKUP($D$6&amp;$E15,'Stage data'!$A$3:$P$55,'Stage data'!C$3,FALSE))),"",VLOOKUP($D$6&amp;$E15,'Stage data'!$A$3:$P$55,'Stage data'!C$3,FALSE))</f>
        <v>0.56179340999130356</v>
      </c>
      <c r="I15" s="301"/>
      <c r="J15" s="301">
        <f>IF(OR(ISERROR(VLOOKUP($D$6&amp;$E15, 'Stage data'!$A$3:$P$55,'Stage data'!D$3,FALSE)),ISBLANK(VLOOKUP($D$6&amp;$E15,'Stage data'!$A$3:$P$55,'Stage data'!D$3,FALSE))),"",VLOOKUP($D$6&amp;$E15,'Stage data'!$A$3:$P$55,'Stage data'!D$3,FALSE))</f>
        <v>0.24920282152865011</v>
      </c>
      <c r="K15" s="301"/>
      <c r="L15" s="301">
        <f>IF(OR(ISERROR(VLOOKUP($D$6&amp;$E15, 'Stage data'!$A$3:$P$55,'Stage data'!E$3,FALSE)),ISBLANK(VLOOKUP($D$6&amp;$E15,'Stage data'!$A$3:$P$55,'Stage data'!E$3,FALSE))),"",VLOOKUP($D$6&amp;$E15,'Stage data'!$A$3:$P$55,'Stage data'!E$3,FALSE))</f>
        <v>0.18900376848004638</v>
      </c>
      <c r="M15" s="369"/>
      <c r="N15" s="313">
        <f>SUM(F15,H15,J15,L15)</f>
        <v>1</v>
      </c>
      <c r="O15" s="362">
        <f>IF(OR(ISERROR(VLOOKUP($D$6&amp;$E15, 'Stage data'!$A$3:$P$55,'Stage data'!G$3,FALSE)),ISBLANK(VLOOKUP($D$6&amp;$E15,'Stage data'!$A$3:$P$55,'Stage data'!G$3,FALSE))),"",VLOOKUP($D$6&amp;$E15,'Stage data'!$A$3:$P$55,'Stage data'!G$3,FALSE))</f>
        <v>10349</v>
      </c>
    </row>
    <row r="16" spans="2:30" ht="15.75" customHeight="1" thickBot="1" x14ac:dyDescent="0.3">
      <c r="D16" s="311"/>
      <c r="E16" s="198" t="s">
        <v>27</v>
      </c>
      <c r="F16" s="3" t="str">
        <f>IF(F15="","",VLOOKUP($D$6&amp;$E15,'Stage data'!$A$3:$P$55,'Stage data'!I$3,FALSE))</f>
        <v/>
      </c>
      <c r="G16" s="3" t="str">
        <f>IF(F15="","",VLOOKUP($D$6&amp;$E15,'Stage data'!$A$3:$P$55,'Stage data'!J$3,FALSE))</f>
        <v/>
      </c>
      <c r="H16" s="3">
        <f>IF(H15="","",VLOOKUP($D$6&amp;$E15,'Stage data'!$A$3:$P$55,'Stage data'!K$3,FALSE))</f>
        <v>0.55200000000000005</v>
      </c>
      <c r="I16" s="3">
        <f>IF(H15="","",VLOOKUP($D$6&amp;$E15,'Stage data'!$A$3:$P$55,'Stage data'!L$3,FALSE))</f>
        <v>0.57099999999999995</v>
      </c>
      <c r="J16" s="3">
        <f>IF(J15="","",VLOOKUP($D$6&amp;$E15,'Stage data'!$A$3:$P$55,'Stage data'!M$3,FALSE))</f>
        <v>0.24099999999999999</v>
      </c>
      <c r="K16" s="3">
        <f>IF(J15="","",VLOOKUP($D$6&amp;$E15,'Stage data'!$A$3:$P$55,'Stage data'!N$3,FALSE))</f>
        <v>0.25800000000000001</v>
      </c>
      <c r="L16" s="3">
        <f>IF(L15="","",VLOOKUP($D$6&amp;$E15,'Stage data'!$A$3:$P$55,'Stage data'!O$3,FALSE))</f>
        <v>0.182</v>
      </c>
      <c r="M16" s="3">
        <f>IF(L15="","",VLOOKUP($D$6&amp;$E15,'Stage data'!$A$3:$P$55,'Stage data'!P$3,FALSE))</f>
        <v>0.19700000000000001</v>
      </c>
      <c r="N16" s="314"/>
      <c r="O16" s="368"/>
    </row>
    <row r="17" spans="2:20" ht="15.75" customHeight="1" x14ac:dyDescent="0.25">
      <c r="B17" s="44"/>
      <c r="D17" s="311"/>
      <c r="E17" s="197" t="s">
        <v>520</v>
      </c>
      <c r="F17" s="412" t="str">
        <f>IF(OR(ISERROR(VLOOKUP($D$6&amp;$E17, 'Stage data'!$A$3:$P$55,'Stage data'!B$3,FALSE)),ISBLANK(VLOOKUP($D$6&amp;$E17,'Stage data'!$A$3:$P$55,'Stage data'!B$3,FALSE))),"",VLOOKUP($D$6&amp;$E17,'Stage data'!$A$3:$P$55,'Stage data'!B$3,FALSE))</f>
        <v/>
      </c>
      <c r="G17" s="301"/>
      <c r="H17" s="301">
        <f>IF(OR(ISERROR(VLOOKUP($D$6&amp;$E17, 'Stage data'!$A$3:$P$55,'Stage data'!C$3,FALSE)),ISBLANK(VLOOKUP($D$6&amp;$E17,'Stage data'!$A$3:$P$55,'Stage data'!C$3,FALSE))),"",VLOOKUP($D$6&amp;$E17,'Stage data'!$A$3:$P$55,'Stage data'!C$3,FALSE))</f>
        <v>0.66987106344135094</v>
      </c>
      <c r="I17" s="301"/>
      <c r="J17" s="301">
        <f>IF(OR(ISERROR(VLOOKUP($D$6&amp;$E17, 'Stage data'!$A$3:$P$55,'Stage data'!D$3,FALSE)),ISBLANK(VLOOKUP($D$6&amp;$E17,'Stage data'!$A$3:$P$55,'Stage data'!D$3,FALSE))),"",VLOOKUP($D$6&amp;$E17,'Stage data'!$A$3:$P$55,'Stage data'!D$3,FALSE))</f>
        <v>0.17834322227293473</v>
      </c>
      <c r="K17" s="301"/>
      <c r="L17" s="301">
        <f>IF(OR(ISERROR(VLOOKUP($D$6&amp;$E17, 'Stage data'!$A$3:$P$55,'Stage data'!E$3,FALSE)),ISBLANK(VLOOKUP($D$6&amp;$E17,'Stage data'!$A$3:$P$55,'Stage data'!E$3,FALSE))),"",VLOOKUP($D$6&amp;$E17,'Stage data'!$A$3:$P$55,'Stage data'!E$3,FALSE))</f>
        <v>0.15178571428571427</v>
      </c>
      <c r="M17" s="369"/>
      <c r="N17" s="313">
        <f>SUM(F17,H17,J17,L17)</f>
        <v>1</v>
      </c>
      <c r="O17" s="362">
        <f>IF(OR(ISERROR(VLOOKUP($D$6&amp;$E17, 'Stage data'!$A$3:$P$55,'Stage data'!G$3,FALSE)),ISBLANK(VLOOKUP($D$6&amp;$E17,'Stage data'!$A$3:$P$55,'Stage data'!G$3,FALSE))),"",VLOOKUP($D$6&amp;$E17,'Stage data'!$A$3:$P$55,'Stage data'!G$3,FALSE))</f>
        <v>35056</v>
      </c>
    </row>
    <row r="18" spans="2:20" ht="15.75" customHeight="1" thickBot="1" x14ac:dyDescent="0.3">
      <c r="B18" s="44"/>
      <c r="D18" s="312"/>
      <c r="E18" s="198" t="s">
        <v>27</v>
      </c>
      <c r="F18" s="3" t="str">
        <f>IF(F17="","",VLOOKUP($D$6&amp;$E17,'Stage data'!$A$3:$P$55,'Stage data'!I$3,FALSE))</f>
        <v/>
      </c>
      <c r="G18" s="3" t="str">
        <f>IF(F17="","",VLOOKUP($D$6&amp;$E17,'Stage data'!$A$3:$P$55,'Stage data'!J$3,FALSE))</f>
        <v/>
      </c>
      <c r="H18" s="3">
        <f>IF(H17="","",VLOOKUP($D$6&amp;$E17,'Stage data'!$A$3:$P$55,'Stage data'!K$3,FALSE))</f>
        <v>0.66500000000000004</v>
      </c>
      <c r="I18" s="3">
        <f>IF(H17="","",VLOOKUP($D$6&amp;$E17,'Stage data'!$A$3:$P$55,'Stage data'!L$3,FALSE))</f>
        <v>0.67500000000000004</v>
      </c>
      <c r="J18" s="3">
        <f>IF(J17="","",VLOOKUP($D$6&amp;$E17,'Stage data'!$A$3:$P$55,'Stage data'!M$3,FALSE))</f>
        <v>0.17399999999999999</v>
      </c>
      <c r="K18" s="3">
        <f>IF(J17="","",VLOOKUP($D$6&amp;$E17,'Stage data'!$A$3:$P$55,'Stage data'!N$3,FALSE))</f>
        <v>0.182</v>
      </c>
      <c r="L18" s="3">
        <f>IF(L17="","",VLOOKUP($D$6&amp;$E17,'Stage data'!$A$3:$P$55,'Stage data'!O$3,FALSE))</f>
        <v>0.14799999999999999</v>
      </c>
      <c r="M18" s="3">
        <f>IF(L17="","",VLOOKUP($D$6&amp;$E17,'Stage data'!$A$3:$P$55,'Stage data'!P$3,FALSE))</f>
        <v>0.156</v>
      </c>
      <c r="N18" s="314"/>
      <c r="O18" s="368"/>
    </row>
    <row r="19" spans="2:20" s="29" customFormat="1" ht="18.75" customHeight="1" x14ac:dyDescent="0.25">
      <c r="D19" s="109"/>
      <c r="E19" s="109"/>
      <c r="F19" s="109"/>
      <c r="G19" s="109"/>
      <c r="H19" s="109"/>
      <c r="I19" s="109"/>
      <c r="J19" s="109"/>
      <c r="K19" s="109"/>
      <c r="L19" s="109"/>
      <c r="M19" s="109"/>
      <c r="N19" s="109"/>
      <c r="O19" s="109"/>
    </row>
    <row r="20" spans="2:20" ht="15.75" customHeight="1" x14ac:dyDescent="0.25">
      <c r="D20" s="193" t="s">
        <v>52</v>
      </c>
      <c r="N20" s="109"/>
      <c r="O20" s="109"/>
    </row>
    <row r="21" spans="2:20" ht="33.75" customHeight="1" x14ac:dyDescent="0.25">
      <c r="D21" s="291" t="s">
        <v>54</v>
      </c>
      <c r="E21" s="291"/>
      <c r="F21" s="291"/>
      <c r="G21" s="291"/>
      <c r="H21" s="291"/>
      <c r="I21" s="291"/>
      <c r="J21" s="291"/>
      <c r="K21" s="291"/>
      <c r="L21" s="291"/>
      <c r="M21" s="291"/>
      <c r="N21" s="291"/>
      <c r="O21" s="291"/>
    </row>
    <row r="22" spans="2:20" x14ac:dyDescent="0.25">
      <c r="D22" s="109"/>
      <c r="N22" s="109"/>
      <c r="O22" s="109"/>
    </row>
    <row r="23" spans="2:20" ht="20.25" customHeight="1" x14ac:dyDescent="0.25">
      <c r="D23" s="109"/>
      <c r="N23" s="109"/>
      <c r="O23" s="109"/>
    </row>
    <row r="24" spans="2:20" x14ac:dyDescent="0.25">
      <c r="D24" s="109"/>
      <c r="N24" s="109"/>
      <c r="O24" s="109"/>
    </row>
    <row r="25" spans="2:20" ht="20.25" customHeight="1" x14ac:dyDescent="0.25">
      <c r="D25" s="109"/>
      <c r="N25" s="109"/>
      <c r="O25" s="109"/>
    </row>
    <row r="26" spans="2:20" x14ac:dyDescent="0.25">
      <c r="D26" s="109"/>
      <c r="N26" s="109"/>
      <c r="O26" s="109"/>
      <c r="P26" s="192"/>
      <c r="Q26" s="227"/>
      <c r="R26" s="192"/>
      <c r="S26" s="192"/>
      <c r="T26" s="192"/>
    </row>
    <row r="29" spans="2:20" ht="28.5" customHeight="1" x14ac:dyDescent="0.25"/>
  </sheetData>
  <sheetProtection sheet="1" scenarios="1"/>
  <mergeCells count="45">
    <mergeCell ref="O13:O14"/>
    <mergeCell ref="N9:N10"/>
    <mergeCell ref="F13:G13"/>
    <mergeCell ref="H13:I13"/>
    <mergeCell ref="J13:K13"/>
    <mergeCell ref="L13:M13"/>
    <mergeCell ref="N13:N14"/>
    <mergeCell ref="O9:O10"/>
    <mergeCell ref="F11:G11"/>
    <mergeCell ref="H11:I11"/>
    <mergeCell ref="J11:K11"/>
    <mergeCell ref="L11:M11"/>
    <mergeCell ref="D21:O21"/>
    <mergeCell ref="F15:G15"/>
    <mergeCell ref="H15:I15"/>
    <mergeCell ref="J15:K15"/>
    <mergeCell ref="L15:M15"/>
    <mergeCell ref="N15:N16"/>
    <mergeCell ref="O15:O16"/>
    <mergeCell ref="O17:O18"/>
    <mergeCell ref="D7:D18"/>
    <mergeCell ref="F17:G17"/>
    <mergeCell ref="H17:I17"/>
    <mergeCell ref="J17:K17"/>
    <mergeCell ref="L17:M17"/>
    <mergeCell ref="N17:N18"/>
    <mergeCell ref="N11:N12"/>
    <mergeCell ref="O11:O12"/>
    <mergeCell ref="B2:B4"/>
    <mergeCell ref="D2:O4"/>
    <mergeCell ref="D6:E6"/>
    <mergeCell ref="F6:G6"/>
    <mergeCell ref="H6:I6"/>
    <mergeCell ref="J6:K6"/>
    <mergeCell ref="L6:M6"/>
    <mergeCell ref="O7:O8"/>
    <mergeCell ref="F9:G9"/>
    <mergeCell ref="H9:I9"/>
    <mergeCell ref="J9:K9"/>
    <mergeCell ref="L9:M9"/>
    <mergeCell ref="F7:G7"/>
    <mergeCell ref="H7:I7"/>
    <mergeCell ref="J7:K7"/>
    <mergeCell ref="L7:M7"/>
    <mergeCell ref="N7:N8"/>
  </mergeCells>
  <conditionalFormatting sqref="F7:M8">
    <cfRule type="containsBlanks" dxfId="5" priority="28">
      <formula>LEN(TRIM(F7))=0</formula>
    </cfRule>
  </conditionalFormatting>
  <conditionalFormatting sqref="F7:M7">
    <cfRule type="colorScale" priority="27">
      <colorScale>
        <cfvo type="min"/>
        <cfvo type="max"/>
        <color rgb="FFFFEF9C"/>
        <color rgb="FFFF7128"/>
      </colorScale>
    </cfRule>
  </conditionalFormatting>
  <conditionalFormatting sqref="F9:M10">
    <cfRule type="containsBlanks" dxfId="4" priority="10">
      <formula>LEN(TRIM(F9))=0</formula>
    </cfRule>
  </conditionalFormatting>
  <conditionalFormatting sqref="F9:M9">
    <cfRule type="colorScale" priority="9">
      <colorScale>
        <cfvo type="min"/>
        <cfvo type="max"/>
        <color rgb="FFFFEF9C"/>
        <color rgb="FFFF7128"/>
      </colorScale>
    </cfRule>
  </conditionalFormatting>
  <conditionalFormatting sqref="F11:M12">
    <cfRule type="containsBlanks" dxfId="3" priority="8">
      <formula>LEN(TRIM(F11))=0</formula>
    </cfRule>
  </conditionalFormatting>
  <conditionalFormatting sqref="F11:M11">
    <cfRule type="colorScale" priority="7">
      <colorScale>
        <cfvo type="min"/>
        <cfvo type="max"/>
        <color rgb="FFFFEF9C"/>
        <color rgb="FFFF7128"/>
      </colorScale>
    </cfRule>
  </conditionalFormatting>
  <conditionalFormatting sqref="F13:M14">
    <cfRule type="containsBlanks" dxfId="2" priority="6">
      <formula>LEN(TRIM(F13))=0</formula>
    </cfRule>
  </conditionalFormatting>
  <conditionalFormatting sqref="F13:M13">
    <cfRule type="colorScale" priority="5">
      <colorScale>
        <cfvo type="min"/>
        <cfvo type="max"/>
        <color rgb="FFFFEF9C"/>
        <color rgb="FFFF7128"/>
      </colorScale>
    </cfRule>
  </conditionalFormatting>
  <conditionalFormatting sqref="F15:M16">
    <cfRule type="containsBlanks" dxfId="1" priority="4">
      <formula>LEN(TRIM(F15))=0</formula>
    </cfRule>
  </conditionalFormatting>
  <conditionalFormatting sqref="F15:M15">
    <cfRule type="colorScale" priority="3">
      <colorScale>
        <cfvo type="min"/>
        <cfvo type="max"/>
        <color rgb="FFFFEF9C"/>
        <color rgb="FFFF7128"/>
      </colorScale>
    </cfRule>
  </conditionalFormatting>
  <conditionalFormatting sqref="F17:M18">
    <cfRule type="containsBlanks" dxfId="0" priority="2">
      <formula>LEN(TRIM(F17))=0</formula>
    </cfRule>
  </conditionalFormatting>
  <conditionalFormatting sqref="F17:M17">
    <cfRule type="colorScale" priority="1">
      <colorScale>
        <cfvo type="min"/>
        <cfvo type="max"/>
        <color rgb="FFFFEF9C"/>
        <color rgb="FFFF7128"/>
      </colorScale>
    </cfRule>
  </conditionalFormatting>
  <hyperlinks>
    <hyperlink ref="B7" location="Contents!A1" display="Back to Contents page"/>
  </hyperlinks>
  <pageMargins left="0.7" right="0.7" top="0.75" bottom="0.75" header="0.3" footer="0.3"/>
  <pageSetup paperSize="9" scale="39" orientation="landscape" r:id="rId1"/>
  <ignoredErrors>
    <ignoredError sqref="E7 E8:E14 G7 I7 K7 M7 E16" numberStoredAsText="1"/>
    <ignoredError sqref="F8:M18" formula="1"/>
    <ignoredError sqref="V7:V11 AB7:AD11" evalError="1"/>
    <ignoredError sqref="W7:AA11"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57985" r:id="rId4" name="List Box 1">
              <controlPr defaultSize="0" autoLine="0" autoPict="0">
                <anchor moveWithCells="1">
                  <from>
                    <xdr:col>0</xdr:col>
                    <xdr:colOff>104775</xdr:colOff>
                    <xdr:row>4</xdr:row>
                    <xdr:rowOff>123825</xdr:rowOff>
                  </from>
                  <to>
                    <xdr:col>1</xdr:col>
                    <xdr:colOff>1495425</xdr:colOff>
                    <xdr:row>5</xdr:row>
                    <xdr:rowOff>1009650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sheetPr>
  <dimension ref="A3:Q63"/>
  <sheetViews>
    <sheetView workbookViewId="0"/>
  </sheetViews>
  <sheetFormatPr defaultRowHeight="15" x14ac:dyDescent="0.25"/>
  <cols>
    <col min="1" max="1" width="21.140625" bestFit="1" customWidth="1"/>
    <col min="7" max="7" width="11.5703125" bestFit="1" customWidth="1"/>
  </cols>
  <sheetData>
    <row r="3" spans="1:17" x14ac:dyDescent="0.25">
      <c r="A3">
        <v>1</v>
      </c>
      <c r="B3">
        <v>2</v>
      </c>
      <c r="C3">
        <v>3</v>
      </c>
      <c r="D3">
        <v>4</v>
      </c>
      <c r="E3" s="93">
        <v>5</v>
      </c>
      <c r="F3" s="93">
        <v>6</v>
      </c>
      <c r="G3" s="93">
        <v>7</v>
      </c>
      <c r="H3" s="93">
        <v>8</v>
      </c>
      <c r="I3" s="93">
        <v>9</v>
      </c>
      <c r="J3" s="93">
        <v>10</v>
      </c>
      <c r="K3" s="93">
        <v>11</v>
      </c>
      <c r="L3" s="93">
        <v>12</v>
      </c>
      <c r="M3" s="93">
        <v>13</v>
      </c>
      <c r="N3" s="93">
        <v>14</v>
      </c>
      <c r="O3" s="93">
        <v>15</v>
      </c>
      <c r="P3" s="93">
        <v>16</v>
      </c>
    </row>
    <row r="4" spans="1:17" x14ac:dyDescent="0.25">
      <c r="A4" t="s">
        <v>6003</v>
      </c>
      <c r="B4" s="184" t="s">
        <v>143</v>
      </c>
      <c r="C4" s="184">
        <v>0.78133729050279332</v>
      </c>
      <c r="D4" s="184">
        <v>7.3935055865921792E-2</v>
      </c>
      <c r="E4" s="184">
        <v>0.14472765363128492</v>
      </c>
      <c r="F4" s="183">
        <v>1</v>
      </c>
      <c r="G4" s="187">
        <v>11456</v>
      </c>
      <c r="H4" s="93"/>
      <c r="I4" s="184" t="s">
        <v>143</v>
      </c>
      <c r="J4" s="184" t="s">
        <v>143</v>
      </c>
      <c r="K4" s="184">
        <v>0.77400000000000002</v>
      </c>
      <c r="L4" s="184">
        <v>0.78900000000000003</v>
      </c>
      <c r="M4" s="184">
        <v>6.9000000000000006E-2</v>
      </c>
      <c r="N4" s="184">
        <v>7.9000000000000001E-2</v>
      </c>
      <c r="O4" s="184">
        <v>0.13800000000000001</v>
      </c>
      <c r="P4" s="184">
        <v>0.151</v>
      </c>
      <c r="Q4" s="93"/>
    </row>
    <row r="5" spans="1:17" x14ac:dyDescent="0.25">
      <c r="A5" s="93" t="s">
        <v>6004</v>
      </c>
      <c r="B5" s="184">
        <v>0.21108630598964517</v>
      </c>
      <c r="C5" s="184">
        <v>0.56932503681185576</v>
      </c>
      <c r="D5" s="184">
        <v>7.9656106018144684E-2</v>
      </c>
      <c r="E5" s="184">
        <v>0.13993255118035433</v>
      </c>
      <c r="F5" s="183">
        <v>0.99999999999999989</v>
      </c>
      <c r="G5" s="187">
        <v>21053</v>
      </c>
      <c r="H5" s="93"/>
      <c r="I5" s="184">
        <v>0.20599999999999999</v>
      </c>
      <c r="J5" s="184">
        <v>0.217</v>
      </c>
      <c r="K5" s="184">
        <v>0.56299999999999994</v>
      </c>
      <c r="L5" s="184">
        <v>0.57599999999999996</v>
      </c>
      <c r="M5" s="184">
        <v>7.5999999999999998E-2</v>
      </c>
      <c r="N5" s="184">
        <v>8.3000000000000004E-2</v>
      </c>
      <c r="O5" s="184">
        <v>0.13500000000000001</v>
      </c>
      <c r="P5" s="184">
        <v>0.14499999999999999</v>
      </c>
      <c r="Q5" s="93"/>
    </row>
    <row r="6" spans="1:17" x14ac:dyDescent="0.25">
      <c r="A6" s="93" t="s">
        <v>6005</v>
      </c>
      <c r="B6" s="184">
        <v>0.48383195600218837</v>
      </c>
      <c r="C6" s="184">
        <v>0.44278556825707621</v>
      </c>
      <c r="D6" s="184">
        <v>1.2655129718678914E-2</v>
      </c>
      <c r="E6" s="184">
        <v>6.0727346022056497E-2</v>
      </c>
      <c r="F6" s="183">
        <v>1</v>
      </c>
      <c r="G6" s="187">
        <v>69458</v>
      </c>
      <c r="H6" s="93"/>
      <c r="I6" s="184">
        <v>0.48</v>
      </c>
      <c r="J6" s="184">
        <v>0.48799999999999999</v>
      </c>
      <c r="K6" s="184">
        <v>0.439</v>
      </c>
      <c r="L6" s="184">
        <v>0.44600000000000001</v>
      </c>
      <c r="M6" s="184">
        <v>1.2E-2</v>
      </c>
      <c r="N6" s="184">
        <v>1.4E-2</v>
      </c>
      <c r="O6" s="184">
        <v>5.8999999999999997E-2</v>
      </c>
      <c r="P6" s="184">
        <v>6.3E-2</v>
      </c>
      <c r="Q6" s="93"/>
    </row>
    <row r="7" spans="1:17" x14ac:dyDescent="0.25">
      <c r="A7" s="93" t="s">
        <v>6006</v>
      </c>
      <c r="B7" s="184" t="s">
        <v>143</v>
      </c>
      <c r="C7" s="184">
        <v>0.64828130480533142</v>
      </c>
      <c r="D7" s="184">
        <v>0.14056471413539109</v>
      </c>
      <c r="E7" s="184">
        <v>0.21115398105927743</v>
      </c>
      <c r="F7" s="183">
        <v>0.99999999999999989</v>
      </c>
      <c r="G7" s="187">
        <v>11404</v>
      </c>
      <c r="H7" s="93"/>
      <c r="I7" s="184" t="s">
        <v>143</v>
      </c>
      <c r="J7" s="184" t="s">
        <v>143</v>
      </c>
      <c r="K7" s="184">
        <v>0.63900000000000001</v>
      </c>
      <c r="L7" s="184">
        <v>0.65700000000000003</v>
      </c>
      <c r="M7" s="184">
        <v>0.13400000000000001</v>
      </c>
      <c r="N7" s="184">
        <v>0.14699999999999999</v>
      </c>
      <c r="O7" s="184">
        <v>0.20399999999999999</v>
      </c>
      <c r="P7" s="184">
        <v>0.219</v>
      </c>
      <c r="Q7" s="93"/>
    </row>
    <row r="8" spans="1:17" x14ac:dyDescent="0.25">
      <c r="A8" s="93" t="s">
        <v>6007</v>
      </c>
      <c r="B8" s="184" t="s">
        <v>143</v>
      </c>
      <c r="C8" s="184">
        <v>0.59866911427260217</v>
      </c>
      <c r="D8" s="184">
        <v>0.17797154658100045</v>
      </c>
      <c r="E8" s="184">
        <v>0.22335933914639744</v>
      </c>
      <c r="F8" s="183">
        <v>1</v>
      </c>
      <c r="G8" s="187">
        <v>21790</v>
      </c>
      <c r="H8" s="93"/>
      <c r="I8" s="184" t="s">
        <v>143</v>
      </c>
      <c r="J8" s="184" t="s">
        <v>143</v>
      </c>
      <c r="K8" s="184">
        <v>0.59199999999999997</v>
      </c>
      <c r="L8" s="184">
        <v>0.60499999999999998</v>
      </c>
      <c r="M8" s="184">
        <v>0.17299999999999999</v>
      </c>
      <c r="N8" s="184">
        <v>0.183</v>
      </c>
      <c r="O8" s="184">
        <v>0.218</v>
      </c>
      <c r="P8" s="184">
        <v>0.22900000000000001</v>
      </c>
      <c r="Q8" s="93"/>
    </row>
    <row r="9" spans="1:17" x14ac:dyDescent="0.25">
      <c r="A9" s="93" t="s">
        <v>6008</v>
      </c>
      <c r="B9" s="184" t="s">
        <v>143</v>
      </c>
      <c r="C9" s="184">
        <v>0.88919867484501591</v>
      </c>
      <c r="D9" s="184">
        <v>1.0922688358972676E-2</v>
      </c>
      <c r="E9" s="184">
        <v>9.9878636796011416E-2</v>
      </c>
      <c r="F9" s="183">
        <v>1</v>
      </c>
      <c r="G9" s="187">
        <v>30487</v>
      </c>
      <c r="H9" s="93"/>
      <c r="I9" s="184" t="s">
        <v>143</v>
      </c>
      <c r="J9" s="184" t="s">
        <v>143</v>
      </c>
      <c r="K9" s="184">
        <v>0.88600000000000001</v>
      </c>
      <c r="L9" s="184">
        <v>0.89300000000000002</v>
      </c>
      <c r="M9" s="184">
        <v>0.01</v>
      </c>
      <c r="N9" s="184">
        <v>1.2E-2</v>
      </c>
      <c r="O9" s="184">
        <v>9.7000000000000003E-2</v>
      </c>
      <c r="P9" s="184">
        <v>0.10299999999999999</v>
      </c>
      <c r="Q9" s="93"/>
    </row>
    <row r="10" spans="1:17" x14ac:dyDescent="0.25">
      <c r="A10" s="93" t="s">
        <v>6009</v>
      </c>
      <c r="B10" s="184" t="s">
        <v>143</v>
      </c>
      <c r="C10" s="184">
        <v>0.8298202107873528</v>
      </c>
      <c r="D10" s="184">
        <v>3.2527381690431907E-2</v>
      </c>
      <c r="E10" s="184">
        <v>0.13765240752221533</v>
      </c>
      <c r="F10" s="183">
        <v>1</v>
      </c>
      <c r="G10" s="187">
        <v>48390</v>
      </c>
      <c r="H10" s="93"/>
      <c r="I10" s="184" t="s">
        <v>143</v>
      </c>
      <c r="J10" s="184" t="s">
        <v>143</v>
      </c>
      <c r="K10" s="184">
        <v>0.82599999999999996</v>
      </c>
      <c r="L10" s="184">
        <v>0.83299999999999996</v>
      </c>
      <c r="M10" s="184">
        <v>3.1E-2</v>
      </c>
      <c r="N10" s="184">
        <v>3.4000000000000002E-2</v>
      </c>
      <c r="O10" s="184">
        <v>0.13500000000000001</v>
      </c>
      <c r="P10" s="184">
        <v>0.14099999999999999</v>
      </c>
      <c r="Q10" s="93"/>
    </row>
    <row r="11" spans="1:17" x14ac:dyDescent="0.25">
      <c r="A11" s="93" t="s">
        <v>6010</v>
      </c>
      <c r="B11" s="184" t="s">
        <v>143</v>
      </c>
      <c r="C11" s="184">
        <v>0.88211988680216102</v>
      </c>
      <c r="D11" s="184">
        <v>3.3702083869307953E-2</v>
      </c>
      <c r="E11" s="184">
        <v>8.4178029328530996E-2</v>
      </c>
      <c r="F11" s="183">
        <v>1</v>
      </c>
      <c r="G11" s="187">
        <v>19435</v>
      </c>
      <c r="H11" s="93"/>
      <c r="I11" s="184" t="s">
        <v>143</v>
      </c>
      <c r="J11" s="184" t="s">
        <v>143</v>
      </c>
      <c r="K11" s="184">
        <v>0.878</v>
      </c>
      <c r="L11" s="184">
        <v>0.88700000000000001</v>
      </c>
      <c r="M11" s="184">
        <v>3.1E-2</v>
      </c>
      <c r="N11" s="184">
        <v>3.5999999999999997E-2</v>
      </c>
      <c r="O11" s="184">
        <v>0.08</v>
      </c>
      <c r="P11" s="184">
        <v>8.7999999999999995E-2</v>
      </c>
      <c r="Q11" s="93"/>
    </row>
    <row r="12" spans="1:17" x14ac:dyDescent="0.25">
      <c r="A12" s="93" t="s">
        <v>6011</v>
      </c>
      <c r="B12" s="184" t="s">
        <v>143</v>
      </c>
      <c r="C12" s="184">
        <v>0.71788957762721639</v>
      </c>
      <c r="D12" s="184">
        <v>0.15770505982413147</v>
      </c>
      <c r="E12" s="184">
        <v>0.12440536254865216</v>
      </c>
      <c r="F12" s="183">
        <v>1</v>
      </c>
      <c r="G12" s="187">
        <v>6937</v>
      </c>
      <c r="H12" s="93"/>
      <c r="I12" s="184" t="s">
        <v>143</v>
      </c>
      <c r="J12" s="184" t="s">
        <v>143</v>
      </c>
      <c r="K12" s="184">
        <v>0.70699999999999996</v>
      </c>
      <c r="L12" s="184">
        <v>0.72799999999999998</v>
      </c>
      <c r="M12" s="184">
        <v>0.14899999999999999</v>
      </c>
      <c r="N12" s="184">
        <v>0.16600000000000001</v>
      </c>
      <c r="O12" s="184">
        <v>0.11700000000000001</v>
      </c>
      <c r="P12" s="184">
        <v>0.13200000000000001</v>
      </c>
      <c r="Q12" s="93"/>
    </row>
    <row r="13" spans="1:17" x14ac:dyDescent="0.25">
      <c r="A13" s="93" t="s">
        <v>6012</v>
      </c>
      <c r="B13" s="184">
        <v>0.10069170272575093</v>
      </c>
      <c r="C13" s="184">
        <v>0.57787182969584028</v>
      </c>
      <c r="D13" s="184">
        <v>0.20409968099554657</v>
      </c>
      <c r="E13" s="184">
        <v>0.1173367865828622</v>
      </c>
      <c r="F13" s="183">
        <v>0.99999999999999989</v>
      </c>
      <c r="G13" s="187">
        <v>31661</v>
      </c>
      <c r="H13" s="93"/>
      <c r="I13" s="184">
        <v>9.7000000000000003E-2</v>
      </c>
      <c r="J13" s="184">
        <v>0.104</v>
      </c>
      <c r="K13" s="184">
        <v>0.57199999999999995</v>
      </c>
      <c r="L13" s="184">
        <v>0.58299999999999996</v>
      </c>
      <c r="M13" s="184">
        <v>0.2</v>
      </c>
      <c r="N13" s="184">
        <v>0.20899999999999999</v>
      </c>
      <c r="O13" s="184">
        <v>0.114</v>
      </c>
      <c r="P13" s="184">
        <v>0.121</v>
      </c>
      <c r="Q13" s="93"/>
    </row>
    <row r="14" spans="1:17" x14ac:dyDescent="0.25">
      <c r="A14" s="93" t="s">
        <v>6013</v>
      </c>
      <c r="B14" s="184">
        <v>0.20853321472821426</v>
      </c>
      <c r="C14" s="184">
        <v>0.72765829018013151</v>
      </c>
      <c r="D14" s="184">
        <v>1.9331575436032658E-2</v>
      </c>
      <c r="E14" s="184">
        <v>4.4476919655621568E-2</v>
      </c>
      <c r="F14" s="183">
        <v>1</v>
      </c>
      <c r="G14" s="187">
        <v>62954</v>
      </c>
      <c r="H14" s="93"/>
      <c r="I14" s="184">
        <v>0.20499999999999999</v>
      </c>
      <c r="J14" s="184">
        <v>0.21199999999999999</v>
      </c>
      <c r="K14" s="184">
        <v>0.72399999999999998</v>
      </c>
      <c r="L14" s="184">
        <v>0.73099999999999998</v>
      </c>
      <c r="M14" s="184">
        <v>1.7999999999999999E-2</v>
      </c>
      <c r="N14" s="184">
        <v>0.02</v>
      </c>
      <c r="O14" s="184">
        <v>4.2999999999999997E-2</v>
      </c>
      <c r="P14" s="184">
        <v>4.5999999999999999E-2</v>
      </c>
      <c r="Q14" s="93"/>
    </row>
    <row r="15" spans="1:17" x14ac:dyDescent="0.25">
      <c r="A15" s="93" t="s">
        <v>6014</v>
      </c>
      <c r="B15" s="184" t="s">
        <v>143</v>
      </c>
      <c r="C15" s="184">
        <v>0.66365591397849466</v>
      </c>
      <c r="D15" s="184">
        <v>0.15526881720430108</v>
      </c>
      <c r="E15" s="184">
        <v>0.18107526881720429</v>
      </c>
      <c r="F15" s="183">
        <v>1</v>
      </c>
      <c r="G15" s="187">
        <v>2325</v>
      </c>
      <c r="H15" s="93"/>
      <c r="I15" s="184" t="s">
        <v>143</v>
      </c>
      <c r="J15" s="184" t="s">
        <v>143</v>
      </c>
      <c r="K15" s="184">
        <v>0.64400000000000002</v>
      </c>
      <c r="L15" s="184">
        <v>0.68300000000000005</v>
      </c>
      <c r="M15" s="184">
        <v>0.14099999999999999</v>
      </c>
      <c r="N15" s="184">
        <v>0.17100000000000001</v>
      </c>
      <c r="O15" s="184">
        <v>0.16600000000000001</v>
      </c>
      <c r="P15" s="184">
        <v>0.19700000000000001</v>
      </c>
      <c r="Q15" s="93"/>
    </row>
    <row r="16" spans="1:17" x14ac:dyDescent="0.25">
      <c r="A16" s="93" t="s">
        <v>6015</v>
      </c>
      <c r="B16" s="184" t="s">
        <v>143</v>
      </c>
      <c r="C16" s="184">
        <v>0.63918931200581663</v>
      </c>
      <c r="D16" s="184">
        <v>0.18585840225393074</v>
      </c>
      <c r="E16" s="184">
        <v>0.17495228574025265</v>
      </c>
      <c r="F16" s="183">
        <v>1</v>
      </c>
      <c r="G16" s="187">
        <v>11003</v>
      </c>
      <c r="H16" s="93"/>
      <c r="I16" s="184" t="s">
        <v>143</v>
      </c>
      <c r="J16" s="184" t="s">
        <v>143</v>
      </c>
      <c r="K16" s="184">
        <v>0.63</v>
      </c>
      <c r="L16" s="184">
        <v>0.64800000000000002</v>
      </c>
      <c r="M16" s="184">
        <v>0.17899999999999999</v>
      </c>
      <c r="N16" s="184">
        <v>0.193</v>
      </c>
      <c r="O16" s="184">
        <v>0.16800000000000001</v>
      </c>
      <c r="P16" s="184">
        <v>0.182</v>
      </c>
      <c r="Q16" s="93"/>
    </row>
    <row r="17" spans="1:17" x14ac:dyDescent="0.25">
      <c r="A17" s="93" t="s">
        <v>6016</v>
      </c>
      <c r="B17" s="184" t="s">
        <v>143</v>
      </c>
      <c r="C17" s="184">
        <v>0.86445714285714281</v>
      </c>
      <c r="D17" s="184">
        <v>1.8171428571428571E-2</v>
      </c>
      <c r="E17" s="184">
        <v>0.11737142857142857</v>
      </c>
      <c r="F17" s="183">
        <v>1</v>
      </c>
      <c r="G17" s="187">
        <v>8750</v>
      </c>
      <c r="H17" s="93"/>
      <c r="I17" s="184" t="s">
        <v>143</v>
      </c>
      <c r="J17" s="184" t="s">
        <v>143</v>
      </c>
      <c r="K17" s="184">
        <v>0.85699999999999998</v>
      </c>
      <c r="L17" s="184">
        <v>0.871</v>
      </c>
      <c r="M17" s="184">
        <v>1.6E-2</v>
      </c>
      <c r="N17" s="184">
        <v>2.1000000000000001E-2</v>
      </c>
      <c r="O17" s="184">
        <v>0.111</v>
      </c>
      <c r="P17" s="184">
        <v>0.124</v>
      </c>
      <c r="Q17" s="93"/>
    </row>
    <row r="18" spans="1:17" x14ac:dyDescent="0.25">
      <c r="A18" s="93" t="s">
        <v>6017</v>
      </c>
      <c r="B18" s="184" t="s">
        <v>143</v>
      </c>
      <c r="C18" s="184">
        <v>0.87585497044956506</v>
      </c>
      <c r="D18" s="184">
        <v>2.1648183810345972E-2</v>
      </c>
      <c r="E18" s="184">
        <v>0.10249684574008898</v>
      </c>
      <c r="F18" s="183">
        <v>1</v>
      </c>
      <c r="G18" s="187">
        <v>30118</v>
      </c>
      <c r="H18" s="93"/>
      <c r="I18" s="184" t="s">
        <v>143</v>
      </c>
      <c r="J18" s="184" t="s">
        <v>143</v>
      </c>
      <c r="K18" s="184">
        <v>0.872</v>
      </c>
      <c r="L18" s="184">
        <v>0.88</v>
      </c>
      <c r="M18" s="184">
        <v>0.02</v>
      </c>
      <c r="N18" s="184">
        <v>2.3E-2</v>
      </c>
      <c r="O18" s="184">
        <v>9.9000000000000005E-2</v>
      </c>
      <c r="P18" s="184">
        <v>0.106</v>
      </c>
      <c r="Q18" s="93"/>
    </row>
    <row r="19" spans="1:17" x14ac:dyDescent="0.25">
      <c r="A19" s="93" t="s">
        <v>6018</v>
      </c>
      <c r="B19" s="184" t="s">
        <v>143</v>
      </c>
      <c r="C19" s="184">
        <v>0.86133846894559463</v>
      </c>
      <c r="D19" s="184">
        <v>5.3442465093885415E-2</v>
      </c>
      <c r="E19" s="184">
        <v>8.521906596051998E-2</v>
      </c>
      <c r="F19" s="183">
        <v>1</v>
      </c>
      <c r="G19" s="187">
        <v>2077</v>
      </c>
      <c r="H19" s="93"/>
      <c r="I19" s="184" t="s">
        <v>143</v>
      </c>
      <c r="J19" s="184" t="s">
        <v>143</v>
      </c>
      <c r="K19" s="184">
        <v>0.84599999999999997</v>
      </c>
      <c r="L19" s="184">
        <v>0.876</v>
      </c>
      <c r="M19" s="184">
        <v>4.4999999999999998E-2</v>
      </c>
      <c r="N19" s="184">
        <v>6.4000000000000001E-2</v>
      </c>
      <c r="O19" s="184">
        <v>7.3999999999999996E-2</v>
      </c>
      <c r="P19" s="184">
        <v>9.8000000000000004E-2</v>
      </c>
      <c r="Q19" s="93"/>
    </row>
    <row r="20" spans="1:17" x14ac:dyDescent="0.25">
      <c r="A20" s="93" t="s">
        <v>6019</v>
      </c>
      <c r="B20" s="184" t="s">
        <v>143</v>
      </c>
      <c r="C20" s="184">
        <v>0.67318132464712266</v>
      </c>
      <c r="D20" s="184">
        <v>0.18675352877307275</v>
      </c>
      <c r="E20" s="184">
        <v>0.14006514657980457</v>
      </c>
      <c r="F20" s="183">
        <v>1</v>
      </c>
      <c r="G20" s="187">
        <v>1842</v>
      </c>
      <c r="H20" s="93"/>
      <c r="I20" s="184" t="s">
        <v>143</v>
      </c>
      <c r="J20" s="184" t="s">
        <v>143</v>
      </c>
      <c r="K20" s="184">
        <v>0.65100000000000002</v>
      </c>
      <c r="L20" s="184">
        <v>0.69399999999999995</v>
      </c>
      <c r="M20" s="184">
        <v>0.17</v>
      </c>
      <c r="N20" s="184">
        <v>0.20499999999999999</v>
      </c>
      <c r="O20" s="184">
        <v>0.125</v>
      </c>
      <c r="P20" s="184">
        <v>0.157</v>
      </c>
      <c r="Q20" s="93"/>
    </row>
    <row r="21" spans="1:17" x14ac:dyDescent="0.25">
      <c r="A21" s="93" t="s">
        <v>6020</v>
      </c>
      <c r="B21" s="184">
        <v>0.10221766147882105</v>
      </c>
      <c r="C21" s="184">
        <v>0.59634570434980905</v>
      </c>
      <c r="D21" s="184">
        <v>0.19371757596488229</v>
      </c>
      <c r="E21" s="184">
        <v>0.10771905820648765</v>
      </c>
      <c r="F21" s="183">
        <v>1</v>
      </c>
      <c r="G21" s="187">
        <v>35082</v>
      </c>
      <c r="H21" s="93"/>
      <c r="I21" s="184">
        <v>9.9000000000000005E-2</v>
      </c>
      <c r="J21" s="184">
        <v>0.105</v>
      </c>
      <c r="K21" s="184">
        <v>0.59099999999999997</v>
      </c>
      <c r="L21" s="184">
        <v>0.60099999999999998</v>
      </c>
      <c r="M21" s="184">
        <v>0.19</v>
      </c>
      <c r="N21" s="184">
        <v>0.19800000000000001</v>
      </c>
      <c r="O21" s="184">
        <v>0.105</v>
      </c>
      <c r="P21" s="184">
        <v>0.111</v>
      </c>
      <c r="Q21" s="93"/>
    </row>
    <row r="22" spans="1:17" x14ac:dyDescent="0.25">
      <c r="A22" s="93" t="s">
        <v>6021</v>
      </c>
      <c r="B22" s="184">
        <v>0.12701666225866173</v>
      </c>
      <c r="C22" s="184">
        <v>0.7978709336154457</v>
      </c>
      <c r="D22" s="184">
        <v>3.5175879396984924E-2</v>
      </c>
      <c r="E22" s="184">
        <v>3.9936524728907699E-2</v>
      </c>
      <c r="F22" s="183">
        <v>1</v>
      </c>
      <c r="G22" s="187">
        <v>15124</v>
      </c>
      <c r="H22" s="93"/>
      <c r="I22" s="184">
        <v>0.122</v>
      </c>
      <c r="J22" s="184">
        <v>0.13200000000000001</v>
      </c>
      <c r="K22" s="184">
        <v>0.79100000000000004</v>
      </c>
      <c r="L22" s="184">
        <v>0.80400000000000005</v>
      </c>
      <c r="M22" s="184">
        <v>3.2000000000000001E-2</v>
      </c>
      <c r="N22" s="184">
        <v>3.7999999999999999E-2</v>
      </c>
      <c r="O22" s="184">
        <v>3.6999999999999998E-2</v>
      </c>
      <c r="P22" s="184">
        <v>4.2999999999999997E-2</v>
      </c>
      <c r="Q22" s="93"/>
    </row>
    <row r="23" spans="1:17" x14ac:dyDescent="0.25">
      <c r="A23" s="93" t="s">
        <v>6022</v>
      </c>
      <c r="B23" s="184" t="s">
        <v>143</v>
      </c>
      <c r="C23" s="184">
        <v>0.65221162185602777</v>
      </c>
      <c r="D23" s="184">
        <v>0.14549002601908065</v>
      </c>
      <c r="E23" s="184">
        <v>0.20229835212489158</v>
      </c>
      <c r="F23" s="183">
        <v>1</v>
      </c>
      <c r="G23" s="187">
        <v>4612</v>
      </c>
      <c r="H23" s="93"/>
      <c r="I23" s="184" t="s">
        <v>143</v>
      </c>
      <c r="J23" s="184" t="s">
        <v>143</v>
      </c>
      <c r="K23" s="184">
        <v>0.63800000000000001</v>
      </c>
      <c r="L23" s="184">
        <v>0.66600000000000004</v>
      </c>
      <c r="M23" s="184">
        <v>0.13600000000000001</v>
      </c>
      <c r="N23" s="184">
        <v>0.156</v>
      </c>
      <c r="O23" s="184">
        <v>0.191</v>
      </c>
      <c r="P23" s="184">
        <v>0.214</v>
      </c>
      <c r="Q23" s="93"/>
    </row>
    <row r="24" spans="1:17" x14ac:dyDescent="0.25">
      <c r="A24" s="93" t="s">
        <v>6023</v>
      </c>
      <c r="B24" s="184" t="s">
        <v>143</v>
      </c>
      <c r="C24" s="184">
        <v>0.62938497375099955</v>
      </c>
      <c r="D24" s="184">
        <v>0.22410736015019295</v>
      </c>
      <c r="E24" s="184">
        <v>0.1465076660988075</v>
      </c>
      <c r="F24" s="183">
        <v>1</v>
      </c>
      <c r="G24" s="187">
        <v>28763</v>
      </c>
      <c r="H24" s="93"/>
      <c r="I24" s="184" t="s">
        <v>143</v>
      </c>
      <c r="J24" s="184" t="s">
        <v>143</v>
      </c>
      <c r="K24" s="184">
        <v>0.624</v>
      </c>
      <c r="L24" s="184">
        <v>0.63500000000000001</v>
      </c>
      <c r="M24" s="184">
        <v>0.219</v>
      </c>
      <c r="N24" s="184">
        <v>0.22900000000000001</v>
      </c>
      <c r="O24" s="184">
        <v>0.14199999999999999</v>
      </c>
      <c r="P24" s="184">
        <v>0.151</v>
      </c>
      <c r="Q24" s="93"/>
    </row>
    <row r="25" spans="1:17" x14ac:dyDescent="0.25">
      <c r="A25" s="93" t="s">
        <v>6024</v>
      </c>
      <c r="B25" s="184" t="s">
        <v>143</v>
      </c>
      <c r="C25" s="184">
        <v>0.85939907550077044</v>
      </c>
      <c r="D25" s="184">
        <v>2.1956856702619414E-2</v>
      </c>
      <c r="E25" s="184">
        <v>0.11864406779661017</v>
      </c>
      <c r="F25" s="183">
        <v>1</v>
      </c>
      <c r="G25" s="187">
        <v>2596</v>
      </c>
      <c r="H25" s="93"/>
      <c r="I25" s="184" t="s">
        <v>143</v>
      </c>
      <c r="J25" s="184" t="s">
        <v>143</v>
      </c>
      <c r="K25" s="184">
        <v>0.84499999999999997</v>
      </c>
      <c r="L25" s="184">
        <v>0.872</v>
      </c>
      <c r="M25" s="184">
        <v>1.7000000000000001E-2</v>
      </c>
      <c r="N25" s="184">
        <v>2.8000000000000001E-2</v>
      </c>
      <c r="O25" s="184">
        <v>0.107</v>
      </c>
      <c r="P25" s="184">
        <v>0.13200000000000001</v>
      </c>
      <c r="Q25" s="93"/>
    </row>
    <row r="26" spans="1:17" x14ac:dyDescent="0.25">
      <c r="A26" s="93" t="s">
        <v>6025</v>
      </c>
      <c r="B26" s="184" t="s">
        <v>143</v>
      </c>
      <c r="C26" s="184">
        <v>0.88546412300683375</v>
      </c>
      <c r="D26" s="184">
        <v>2.7833143507972665E-2</v>
      </c>
      <c r="E26" s="184">
        <v>8.6702733485193625E-2</v>
      </c>
      <c r="F26" s="183">
        <v>1</v>
      </c>
      <c r="G26" s="187">
        <v>28096</v>
      </c>
      <c r="H26" s="93"/>
      <c r="I26" s="184" t="s">
        <v>143</v>
      </c>
      <c r="J26" s="184" t="s">
        <v>143</v>
      </c>
      <c r="K26" s="184">
        <v>0.88200000000000001</v>
      </c>
      <c r="L26" s="184">
        <v>0.88900000000000001</v>
      </c>
      <c r="M26" s="184">
        <v>2.5999999999999999E-2</v>
      </c>
      <c r="N26" s="184">
        <v>0.03</v>
      </c>
      <c r="O26" s="184">
        <v>8.3000000000000004E-2</v>
      </c>
      <c r="P26" s="184">
        <v>0.09</v>
      </c>
      <c r="Q26" s="93"/>
    </row>
    <row r="27" spans="1:17" x14ac:dyDescent="0.25">
      <c r="A27" s="93" t="s">
        <v>6026</v>
      </c>
      <c r="B27" s="184" t="s">
        <v>143</v>
      </c>
      <c r="C27" s="184">
        <v>0.81462585034013602</v>
      </c>
      <c r="D27" s="184">
        <v>9.7959183673469383E-2</v>
      </c>
      <c r="E27" s="184">
        <v>8.7414965986394561E-2</v>
      </c>
      <c r="F27" s="183">
        <v>0.99999999999999989</v>
      </c>
      <c r="G27" s="187">
        <v>2940</v>
      </c>
      <c r="H27" s="93"/>
      <c r="I27" s="184" t="s">
        <v>143</v>
      </c>
      <c r="J27" s="184" t="s">
        <v>143</v>
      </c>
      <c r="K27" s="184">
        <v>0.8</v>
      </c>
      <c r="L27" s="184">
        <v>0.82799999999999996</v>
      </c>
      <c r="M27" s="184">
        <v>8.7999999999999995E-2</v>
      </c>
      <c r="N27" s="184">
        <v>0.109</v>
      </c>
      <c r="O27" s="184">
        <v>7.8E-2</v>
      </c>
      <c r="P27" s="184">
        <v>9.8000000000000004E-2</v>
      </c>
      <c r="Q27" s="93"/>
    </row>
    <row r="28" spans="1:17" x14ac:dyDescent="0.25">
      <c r="A28" s="93" t="s">
        <v>6027</v>
      </c>
      <c r="B28" s="184" t="s">
        <v>143</v>
      </c>
      <c r="C28" s="184">
        <v>0.55858676207513414</v>
      </c>
      <c r="D28" s="184">
        <v>0.3103756708407871</v>
      </c>
      <c r="E28" s="184">
        <v>0.13103756708407871</v>
      </c>
      <c r="F28" s="183">
        <v>1</v>
      </c>
      <c r="G28" s="187">
        <v>4472</v>
      </c>
      <c r="H28" s="93"/>
      <c r="I28" s="184" t="s">
        <v>143</v>
      </c>
      <c r="J28" s="184" t="s">
        <v>143</v>
      </c>
      <c r="K28" s="184">
        <v>0.54400000000000004</v>
      </c>
      <c r="L28" s="184">
        <v>0.57299999999999995</v>
      </c>
      <c r="M28" s="184">
        <v>0.29699999999999999</v>
      </c>
      <c r="N28" s="184">
        <v>0.32400000000000001</v>
      </c>
      <c r="O28" s="184">
        <v>0.121</v>
      </c>
      <c r="P28" s="184">
        <v>0.14099999999999999</v>
      </c>
      <c r="Q28" s="93"/>
    </row>
    <row r="29" spans="1:17" x14ac:dyDescent="0.25">
      <c r="A29" s="93" t="s">
        <v>6028</v>
      </c>
      <c r="B29" s="184">
        <v>3.2624943133814262E-2</v>
      </c>
      <c r="C29" s="184">
        <v>0.50864366023266394</v>
      </c>
      <c r="D29" s="184">
        <v>0.34714369272762724</v>
      </c>
      <c r="E29" s="184">
        <v>0.11158770390589459</v>
      </c>
      <c r="F29" s="183">
        <v>1</v>
      </c>
      <c r="G29" s="187">
        <v>30774</v>
      </c>
      <c r="H29" s="93"/>
      <c r="I29" s="184">
        <v>3.1E-2</v>
      </c>
      <c r="J29" s="184">
        <v>3.5000000000000003E-2</v>
      </c>
      <c r="K29" s="184">
        <v>0.503</v>
      </c>
      <c r="L29" s="184">
        <v>0.51400000000000001</v>
      </c>
      <c r="M29" s="184">
        <v>0.34200000000000003</v>
      </c>
      <c r="N29" s="184">
        <v>0.35199999999999998</v>
      </c>
      <c r="O29" s="184">
        <v>0.108</v>
      </c>
      <c r="P29" s="184">
        <v>0.115</v>
      </c>
      <c r="Q29" s="93"/>
    </row>
    <row r="30" spans="1:17" x14ac:dyDescent="0.25">
      <c r="A30" s="93" t="s">
        <v>6029</v>
      </c>
      <c r="B30" s="184">
        <v>5.7524507163632443E-2</v>
      </c>
      <c r="C30" s="184">
        <v>0.60303781105246146</v>
      </c>
      <c r="D30" s="184">
        <v>0.26467736723042118</v>
      </c>
      <c r="E30" s="184">
        <v>7.4760314553484863E-2</v>
      </c>
      <c r="F30" s="183">
        <v>0.99999999999999989</v>
      </c>
      <c r="G30" s="187">
        <v>9283</v>
      </c>
      <c r="H30" s="93"/>
      <c r="I30" s="184">
        <v>5.2999999999999999E-2</v>
      </c>
      <c r="J30" s="184">
        <v>6.2E-2</v>
      </c>
      <c r="K30" s="184">
        <v>0.59299999999999997</v>
      </c>
      <c r="L30" s="184">
        <v>0.61299999999999999</v>
      </c>
      <c r="M30" s="184">
        <v>0.25600000000000001</v>
      </c>
      <c r="N30" s="184">
        <v>0.27400000000000002</v>
      </c>
      <c r="O30" s="184">
        <v>7.0000000000000007E-2</v>
      </c>
      <c r="P30" s="184">
        <v>0.08</v>
      </c>
      <c r="Q30" s="93"/>
    </row>
    <row r="31" spans="1:17" x14ac:dyDescent="0.25">
      <c r="A31" s="93" t="s">
        <v>6030</v>
      </c>
      <c r="B31" s="184" t="s">
        <v>143</v>
      </c>
      <c r="C31" s="184">
        <v>0.48671671960727692</v>
      </c>
      <c r="D31" s="184">
        <v>0.36774473000288765</v>
      </c>
      <c r="E31" s="184">
        <v>0.1455385503898354</v>
      </c>
      <c r="F31" s="183">
        <v>1</v>
      </c>
      <c r="G31" s="187">
        <v>6926</v>
      </c>
      <c r="H31" s="93"/>
      <c r="I31" s="184" t="s">
        <v>143</v>
      </c>
      <c r="J31" s="184" t="s">
        <v>143</v>
      </c>
      <c r="K31" s="184">
        <v>0.47499999999999998</v>
      </c>
      <c r="L31" s="184">
        <v>0.498</v>
      </c>
      <c r="M31" s="184">
        <v>0.35599999999999998</v>
      </c>
      <c r="N31" s="184">
        <v>0.379</v>
      </c>
      <c r="O31" s="184">
        <v>0.13700000000000001</v>
      </c>
      <c r="P31" s="184">
        <v>0.154</v>
      </c>
      <c r="Q31" s="93"/>
    </row>
    <row r="32" spans="1:17" x14ac:dyDescent="0.25">
      <c r="A32" s="93" t="s">
        <v>6031</v>
      </c>
      <c r="B32" s="184" t="s">
        <v>143</v>
      </c>
      <c r="C32" s="184">
        <v>0.44129148980585903</v>
      </c>
      <c r="D32" s="184">
        <v>0.43852202351958808</v>
      </c>
      <c r="E32" s="184">
        <v>0.12018648667455292</v>
      </c>
      <c r="F32" s="183">
        <v>1</v>
      </c>
      <c r="G32" s="187">
        <v>71855</v>
      </c>
      <c r="H32" s="93"/>
      <c r="I32" s="184" t="s">
        <v>143</v>
      </c>
      <c r="J32" s="184" t="s">
        <v>143</v>
      </c>
      <c r="K32" s="184">
        <v>0.438</v>
      </c>
      <c r="L32" s="184">
        <v>0.44500000000000001</v>
      </c>
      <c r="M32" s="184">
        <v>0.435</v>
      </c>
      <c r="N32" s="184">
        <v>0.442</v>
      </c>
      <c r="O32" s="184">
        <v>0.11799999999999999</v>
      </c>
      <c r="P32" s="184">
        <v>0.123</v>
      </c>
      <c r="Q32" s="93"/>
    </row>
    <row r="33" spans="1:17" x14ac:dyDescent="0.25">
      <c r="A33" s="93" t="s">
        <v>6032</v>
      </c>
      <c r="B33" s="184" t="s">
        <v>143</v>
      </c>
      <c r="C33" s="184">
        <v>0.68236301369863017</v>
      </c>
      <c r="D33" s="184">
        <v>0.16352739726027396</v>
      </c>
      <c r="E33" s="184">
        <v>0.1541095890410959</v>
      </c>
      <c r="F33" s="183">
        <v>1</v>
      </c>
      <c r="G33" s="187">
        <v>1168</v>
      </c>
      <c r="H33" s="93"/>
      <c r="I33" s="184" t="s">
        <v>143</v>
      </c>
      <c r="J33" s="184" t="s">
        <v>143</v>
      </c>
      <c r="K33" s="184">
        <v>0.65500000000000003</v>
      </c>
      <c r="L33" s="184">
        <v>0.70799999999999996</v>
      </c>
      <c r="M33" s="184">
        <v>0.14299999999999999</v>
      </c>
      <c r="N33" s="184">
        <v>0.186</v>
      </c>
      <c r="O33" s="184">
        <v>0.13500000000000001</v>
      </c>
      <c r="P33" s="184">
        <v>0.17599999999999999</v>
      </c>
      <c r="Q33" s="93"/>
    </row>
    <row r="34" spans="1:17" x14ac:dyDescent="0.25">
      <c r="A34" s="93" t="s">
        <v>6033</v>
      </c>
      <c r="B34" s="184" t="s">
        <v>143</v>
      </c>
      <c r="C34" s="184">
        <v>0.72863966035733241</v>
      </c>
      <c r="D34" s="184">
        <v>0.18715726163099239</v>
      </c>
      <c r="E34" s="184">
        <v>8.4203078011675217E-2</v>
      </c>
      <c r="F34" s="183">
        <v>1</v>
      </c>
      <c r="G34" s="187">
        <v>28265</v>
      </c>
      <c r="H34" s="93"/>
      <c r="I34" s="184" t="s">
        <v>143</v>
      </c>
      <c r="J34" s="184" t="s">
        <v>143</v>
      </c>
      <c r="K34" s="184">
        <v>0.72299999999999998</v>
      </c>
      <c r="L34" s="184">
        <v>0.73399999999999999</v>
      </c>
      <c r="M34" s="184">
        <v>0.183</v>
      </c>
      <c r="N34" s="184">
        <v>0.192</v>
      </c>
      <c r="O34" s="184">
        <v>8.1000000000000003E-2</v>
      </c>
      <c r="P34" s="184">
        <v>8.6999999999999994E-2</v>
      </c>
      <c r="Q34" s="93"/>
    </row>
    <row r="35" spans="1:17" x14ac:dyDescent="0.25">
      <c r="A35" s="93" t="s">
        <v>6034</v>
      </c>
      <c r="B35" s="184" t="s">
        <v>143</v>
      </c>
      <c r="C35" s="184">
        <v>0.68169618894256578</v>
      </c>
      <c r="D35" s="184">
        <v>0.22705314009661837</v>
      </c>
      <c r="E35" s="184">
        <v>9.1250670960815891E-2</v>
      </c>
      <c r="F35" s="183">
        <v>1</v>
      </c>
      <c r="G35" s="187">
        <v>1863</v>
      </c>
      <c r="H35" s="93"/>
      <c r="I35" s="184" t="s">
        <v>143</v>
      </c>
      <c r="J35" s="184" t="s">
        <v>143</v>
      </c>
      <c r="K35" s="184">
        <v>0.66</v>
      </c>
      <c r="L35" s="184">
        <v>0.70199999999999996</v>
      </c>
      <c r="M35" s="184">
        <v>0.20899999999999999</v>
      </c>
      <c r="N35" s="184">
        <v>0.247</v>
      </c>
      <c r="O35" s="184">
        <v>7.9000000000000001E-2</v>
      </c>
      <c r="P35" s="184">
        <v>0.105</v>
      </c>
      <c r="Q35" s="93"/>
    </row>
    <row r="36" spans="1:17" x14ac:dyDescent="0.25">
      <c r="A36" s="93" t="s">
        <v>6035</v>
      </c>
      <c r="B36" s="184" t="s">
        <v>143</v>
      </c>
      <c r="C36" s="184">
        <v>0.56179340999130356</v>
      </c>
      <c r="D36" s="184">
        <v>0.24920282152865011</v>
      </c>
      <c r="E36" s="184">
        <v>0.18900376848004638</v>
      </c>
      <c r="F36" s="183">
        <v>1</v>
      </c>
      <c r="G36" s="187">
        <v>10349</v>
      </c>
      <c r="H36" s="93"/>
      <c r="I36" s="184" t="s">
        <v>143</v>
      </c>
      <c r="J36" s="184" t="s">
        <v>143</v>
      </c>
      <c r="K36" s="184">
        <v>0.55200000000000005</v>
      </c>
      <c r="L36" s="184">
        <v>0.57099999999999995</v>
      </c>
      <c r="M36" s="184">
        <v>0.24099999999999999</v>
      </c>
      <c r="N36" s="184">
        <v>0.25800000000000001</v>
      </c>
      <c r="O36" s="184">
        <v>0.182</v>
      </c>
      <c r="P36" s="184">
        <v>0.19700000000000001</v>
      </c>
      <c r="Q36" s="93"/>
    </row>
    <row r="37" spans="1:17" x14ac:dyDescent="0.25">
      <c r="A37" s="93" t="s">
        <v>6036</v>
      </c>
      <c r="B37" s="184">
        <v>4.5926297317623467E-2</v>
      </c>
      <c r="C37" s="184">
        <v>0.39714214088744049</v>
      </c>
      <c r="D37" s="184">
        <v>0.36535472549511155</v>
      </c>
      <c r="E37" s="184">
        <v>0.19157683629982453</v>
      </c>
      <c r="F37" s="183">
        <v>1</v>
      </c>
      <c r="G37" s="187">
        <v>19945</v>
      </c>
      <c r="H37" s="93"/>
      <c r="I37" s="184">
        <v>4.2999999999999997E-2</v>
      </c>
      <c r="J37" s="184">
        <v>4.9000000000000002E-2</v>
      </c>
      <c r="K37" s="184">
        <v>0.39</v>
      </c>
      <c r="L37" s="184">
        <v>0.40400000000000003</v>
      </c>
      <c r="M37" s="184">
        <v>0.35899999999999999</v>
      </c>
      <c r="N37" s="184">
        <v>0.372</v>
      </c>
      <c r="O37" s="184">
        <v>0.186</v>
      </c>
      <c r="P37" s="184">
        <v>0.19700000000000001</v>
      </c>
      <c r="Q37" s="93"/>
    </row>
    <row r="38" spans="1:17" x14ac:dyDescent="0.25">
      <c r="A38" s="93" t="s">
        <v>6037</v>
      </c>
      <c r="B38" s="184">
        <v>0.13761987794245858</v>
      </c>
      <c r="C38" s="184">
        <v>0.62707061900610284</v>
      </c>
      <c r="D38" s="184">
        <v>9.4681778552746301E-2</v>
      </c>
      <c r="E38" s="184">
        <v>0.14062772449869224</v>
      </c>
      <c r="F38" s="183">
        <v>0.99999999999999989</v>
      </c>
      <c r="G38" s="187">
        <v>22940</v>
      </c>
      <c r="H38" s="93"/>
      <c r="I38" s="184">
        <v>0.13300000000000001</v>
      </c>
      <c r="J38" s="184">
        <v>0.14199999999999999</v>
      </c>
      <c r="K38" s="184">
        <v>0.621</v>
      </c>
      <c r="L38" s="184">
        <v>0.63300000000000001</v>
      </c>
      <c r="M38" s="184">
        <v>9.0999999999999998E-2</v>
      </c>
      <c r="N38" s="184">
        <v>9.9000000000000005E-2</v>
      </c>
      <c r="O38" s="184">
        <v>0.13600000000000001</v>
      </c>
      <c r="P38" s="184">
        <v>0.14499999999999999</v>
      </c>
      <c r="Q38" s="93"/>
    </row>
    <row r="39" spans="1:17" x14ac:dyDescent="0.25">
      <c r="A39" s="93" t="s">
        <v>6038</v>
      </c>
      <c r="B39" s="184" t="s">
        <v>143</v>
      </c>
      <c r="C39" s="184">
        <v>0.48203348305430788</v>
      </c>
      <c r="D39" s="184">
        <v>0.26459779501837483</v>
      </c>
      <c r="E39" s="184">
        <v>0.2533687219273173</v>
      </c>
      <c r="F39" s="183">
        <v>1</v>
      </c>
      <c r="G39" s="187">
        <v>9796</v>
      </c>
      <c r="H39" s="93"/>
      <c r="I39" s="184" t="s">
        <v>143</v>
      </c>
      <c r="J39" s="184" t="s">
        <v>143</v>
      </c>
      <c r="K39" s="184">
        <v>0.47199999999999998</v>
      </c>
      <c r="L39" s="184">
        <v>0.49199999999999999</v>
      </c>
      <c r="M39" s="184">
        <v>0.25600000000000001</v>
      </c>
      <c r="N39" s="184">
        <v>0.27300000000000002</v>
      </c>
      <c r="O39" s="184">
        <v>0.245</v>
      </c>
      <c r="P39" s="184">
        <v>0.26200000000000001</v>
      </c>
      <c r="Q39" s="93"/>
    </row>
    <row r="40" spans="1:17" x14ac:dyDescent="0.25">
      <c r="A40" s="93" t="s">
        <v>6039</v>
      </c>
      <c r="B40" s="184" t="s">
        <v>143</v>
      </c>
      <c r="C40" s="184">
        <v>0.29723763498597938</v>
      </c>
      <c r="D40" s="184">
        <v>0.47169023327963727</v>
      </c>
      <c r="E40" s="184">
        <v>0.2310721317343834</v>
      </c>
      <c r="F40" s="183">
        <v>1</v>
      </c>
      <c r="G40" s="187">
        <v>16761</v>
      </c>
      <c r="H40" s="93"/>
      <c r="I40" s="184" t="s">
        <v>143</v>
      </c>
      <c r="J40" s="184" t="s">
        <v>143</v>
      </c>
      <c r="K40" s="184">
        <v>0.28999999999999998</v>
      </c>
      <c r="L40" s="184">
        <v>0.30399999999999999</v>
      </c>
      <c r="M40" s="184">
        <v>0.46400000000000002</v>
      </c>
      <c r="N40" s="184">
        <v>0.47899999999999998</v>
      </c>
      <c r="O40" s="184">
        <v>0.22500000000000001</v>
      </c>
      <c r="P40" s="184">
        <v>0.23799999999999999</v>
      </c>
      <c r="Q40" s="93"/>
    </row>
    <row r="41" spans="1:17" x14ac:dyDescent="0.25">
      <c r="A41" s="93" t="s">
        <v>6040</v>
      </c>
      <c r="B41" s="184" t="s">
        <v>143</v>
      </c>
      <c r="C41" s="184">
        <v>0.78282208588957058</v>
      </c>
      <c r="D41" s="184">
        <v>3.6128152692569873E-2</v>
      </c>
      <c r="E41" s="184">
        <v>0.18104976141785958</v>
      </c>
      <c r="F41" s="183">
        <v>1</v>
      </c>
      <c r="G41" s="187">
        <v>7335</v>
      </c>
      <c r="H41" s="93"/>
      <c r="I41" s="184" t="s">
        <v>143</v>
      </c>
      <c r="J41" s="184" t="s">
        <v>143</v>
      </c>
      <c r="K41" s="184">
        <v>0.77300000000000002</v>
      </c>
      <c r="L41" s="184">
        <v>0.79200000000000004</v>
      </c>
      <c r="M41" s="184">
        <v>3.2000000000000001E-2</v>
      </c>
      <c r="N41" s="184">
        <v>4.1000000000000002E-2</v>
      </c>
      <c r="O41" s="184">
        <v>0.17199999999999999</v>
      </c>
      <c r="P41" s="184">
        <v>0.19</v>
      </c>
      <c r="Q41" s="93"/>
    </row>
    <row r="42" spans="1:17" x14ac:dyDescent="0.25">
      <c r="A42" s="93" t="s">
        <v>6041</v>
      </c>
      <c r="B42" s="184" t="s">
        <v>143</v>
      </c>
      <c r="C42" s="184">
        <v>0.63138191955396261</v>
      </c>
      <c r="D42" s="184">
        <v>0.1659099960175229</v>
      </c>
      <c r="E42" s="184">
        <v>0.20270808442851454</v>
      </c>
      <c r="F42" s="183">
        <v>1</v>
      </c>
      <c r="G42" s="187">
        <v>25110</v>
      </c>
      <c r="H42" s="93"/>
      <c r="I42" s="184" t="s">
        <v>143</v>
      </c>
      <c r="J42" s="184" t="s">
        <v>143</v>
      </c>
      <c r="K42" s="184">
        <v>0.625</v>
      </c>
      <c r="L42" s="184">
        <v>0.63700000000000001</v>
      </c>
      <c r="M42" s="184">
        <v>0.161</v>
      </c>
      <c r="N42" s="184">
        <v>0.17100000000000001</v>
      </c>
      <c r="O42" s="184">
        <v>0.19800000000000001</v>
      </c>
      <c r="P42" s="184">
        <v>0.20799999999999999</v>
      </c>
      <c r="Q42" s="93"/>
    </row>
    <row r="43" spans="1:17" x14ac:dyDescent="0.25">
      <c r="A43" s="93" t="s">
        <v>6042</v>
      </c>
      <c r="B43" s="184" t="s">
        <v>143</v>
      </c>
      <c r="C43" s="184">
        <v>0.61593016912165843</v>
      </c>
      <c r="D43" s="184">
        <v>0.21249318057828695</v>
      </c>
      <c r="E43" s="184">
        <v>0.17157665030005456</v>
      </c>
      <c r="F43" s="183">
        <v>0.99999999999999989</v>
      </c>
      <c r="G43" s="187">
        <v>3666</v>
      </c>
      <c r="H43" s="93"/>
      <c r="I43" s="184" t="s">
        <v>143</v>
      </c>
      <c r="J43" s="184" t="s">
        <v>143</v>
      </c>
      <c r="K43" s="184">
        <v>0.6</v>
      </c>
      <c r="L43" s="184">
        <v>0.63200000000000001</v>
      </c>
      <c r="M43" s="184">
        <v>0.2</v>
      </c>
      <c r="N43" s="184">
        <v>0.22600000000000001</v>
      </c>
      <c r="O43" s="184">
        <v>0.16</v>
      </c>
      <c r="P43" s="184">
        <v>0.184</v>
      </c>
      <c r="Q43" s="93"/>
    </row>
    <row r="44" spans="1:17" x14ac:dyDescent="0.25">
      <c r="A44" s="93"/>
    </row>
    <row r="45" spans="1:17" x14ac:dyDescent="0.25">
      <c r="A45" s="93"/>
    </row>
    <row r="46" spans="1:17" x14ac:dyDescent="0.25">
      <c r="A46" s="93"/>
    </row>
    <row r="47" spans="1:17" x14ac:dyDescent="0.25">
      <c r="A47" s="93"/>
    </row>
    <row r="48" spans="1:17" x14ac:dyDescent="0.25">
      <c r="A48" s="93" t="s">
        <v>6043</v>
      </c>
      <c r="B48" s="184" t="s">
        <v>143</v>
      </c>
      <c r="C48" s="184">
        <v>0.66987106344135094</v>
      </c>
      <c r="D48" s="184">
        <v>0.17834322227293473</v>
      </c>
      <c r="E48" s="184">
        <v>0.15178571428571427</v>
      </c>
      <c r="F48" s="183">
        <v>1</v>
      </c>
      <c r="G48" s="187">
        <v>35056</v>
      </c>
      <c r="H48" s="93"/>
      <c r="I48" s="184" t="s">
        <v>143</v>
      </c>
      <c r="J48" s="184" t="s">
        <v>143</v>
      </c>
      <c r="K48" s="184">
        <v>0.66500000000000004</v>
      </c>
      <c r="L48" s="184">
        <v>0.67500000000000004</v>
      </c>
      <c r="M48" s="184">
        <v>0.17399999999999999</v>
      </c>
      <c r="N48" s="184">
        <v>0.182</v>
      </c>
      <c r="O48" s="184">
        <v>0.14799999999999999</v>
      </c>
      <c r="P48" s="184">
        <v>0.156</v>
      </c>
    </row>
    <row r="49" spans="1:16" x14ac:dyDescent="0.25">
      <c r="A49" s="93" t="s">
        <v>6044</v>
      </c>
      <c r="B49" s="184">
        <v>9.4848933328520374E-2</v>
      </c>
      <c r="C49" s="184">
        <v>0.53984766992744471</v>
      </c>
      <c r="D49" s="184">
        <v>0.23755549940439663</v>
      </c>
      <c r="E49" s="184">
        <v>0.12774789733963832</v>
      </c>
      <c r="F49" s="183">
        <v>1</v>
      </c>
      <c r="G49" s="187">
        <v>138515</v>
      </c>
      <c r="H49" s="93"/>
      <c r="I49" s="184">
        <v>9.2999999999999999E-2</v>
      </c>
      <c r="J49" s="184">
        <v>9.6000000000000002E-2</v>
      </c>
      <c r="K49" s="184">
        <v>0.53700000000000003</v>
      </c>
      <c r="L49" s="184">
        <v>0.54200000000000004</v>
      </c>
      <c r="M49" s="184">
        <v>0.23499999999999999</v>
      </c>
      <c r="N49" s="184">
        <v>0.24</v>
      </c>
      <c r="O49" s="184">
        <v>0.126</v>
      </c>
      <c r="P49" s="184">
        <v>0.13</v>
      </c>
    </row>
    <row r="50" spans="1:16" x14ac:dyDescent="0.25">
      <c r="A50" s="93" t="s">
        <v>6045</v>
      </c>
      <c r="B50" s="184">
        <v>0.29120099689028089</v>
      </c>
      <c r="C50" s="184">
        <v>0.60422009468232463</v>
      </c>
      <c r="D50" s="184">
        <v>4.0370718573200785E-2</v>
      </c>
      <c r="E50" s="184">
        <v>6.4208189854193673E-2</v>
      </c>
      <c r="F50" s="183">
        <v>0.99999999999999989</v>
      </c>
      <c r="G50" s="187">
        <v>179759</v>
      </c>
      <c r="H50" s="93"/>
      <c r="I50" s="184">
        <v>0.28899999999999998</v>
      </c>
      <c r="J50" s="184">
        <v>0.29299999999999998</v>
      </c>
      <c r="K50" s="184">
        <v>0.60199999999999998</v>
      </c>
      <c r="L50" s="184">
        <v>0.60599999999999998</v>
      </c>
      <c r="M50" s="184">
        <v>3.9E-2</v>
      </c>
      <c r="N50" s="184">
        <v>4.1000000000000002E-2</v>
      </c>
      <c r="O50" s="184">
        <v>6.3E-2</v>
      </c>
      <c r="P50" s="184">
        <v>6.5000000000000002E-2</v>
      </c>
    </row>
    <row r="51" spans="1:16" x14ac:dyDescent="0.25">
      <c r="A51" s="93" t="s">
        <v>6046</v>
      </c>
      <c r="B51" s="184" t="s">
        <v>143</v>
      </c>
      <c r="C51" s="184">
        <v>0.57145709152097657</v>
      </c>
      <c r="D51" s="184">
        <v>0.22171519835724268</v>
      </c>
      <c r="E51" s="184">
        <v>0.20682771012178081</v>
      </c>
      <c r="F51" s="183">
        <v>1</v>
      </c>
      <c r="G51" s="187">
        <v>35063</v>
      </c>
      <c r="H51" s="93"/>
      <c r="I51" s="184" t="s">
        <v>143</v>
      </c>
      <c r="J51" s="184" t="s">
        <v>143</v>
      </c>
      <c r="K51" s="184">
        <v>0.56599999999999995</v>
      </c>
      <c r="L51" s="184">
        <v>0.57699999999999996</v>
      </c>
      <c r="M51" s="184">
        <v>0.217</v>
      </c>
      <c r="N51" s="184">
        <v>0.22600000000000001</v>
      </c>
      <c r="O51" s="184">
        <v>0.20300000000000001</v>
      </c>
      <c r="P51" s="184">
        <v>0.21099999999999999</v>
      </c>
    </row>
    <row r="52" spans="1:16" x14ac:dyDescent="0.25">
      <c r="A52" s="93" t="s">
        <v>6047</v>
      </c>
      <c r="B52" s="184" t="s">
        <v>143</v>
      </c>
      <c r="C52" s="184">
        <v>0.49857496737074819</v>
      </c>
      <c r="D52" s="184">
        <v>0.34483791918600004</v>
      </c>
      <c r="E52" s="184">
        <v>0.15658711344325174</v>
      </c>
      <c r="F52" s="183">
        <v>1</v>
      </c>
      <c r="G52" s="187">
        <v>150172</v>
      </c>
      <c r="H52" s="93"/>
      <c r="I52" s="184" t="s">
        <v>143</v>
      </c>
      <c r="J52" s="184" t="s">
        <v>143</v>
      </c>
      <c r="K52" s="184">
        <v>0.496</v>
      </c>
      <c r="L52" s="184">
        <v>0.501</v>
      </c>
      <c r="M52" s="184">
        <v>0.34200000000000003</v>
      </c>
      <c r="N52" s="184">
        <v>0.34699999999999998</v>
      </c>
      <c r="O52" s="184">
        <v>0.155</v>
      </c>
      <c r="P52" s="184">
        <v>0.158</v>
      </c>
    </row>
    <row r="53" spans="1:16" x14ac:dyDescent="0.25">
      <c r="A53" s="93" t="s">
        <v>6048</v>
      </c>
      <c r="B53" s="184" t="s">
        <v>143</v>
      </c>
      <c r="C53" s="184">
        <v>0.86306023521932618</v>
      </c>
      <c r="D53" s="184">
        <v>1.9965829624920533E-2</v>
      </c>
      <c r="E53" s="184">
        <v>0.11697393515575334</v>
      </c>
      <c r="F53" s="183">
        <v>1</v>
      </c>
      <c r="G53" s="187">
        <v>50336</v>
      </c>
      <c r="H53" s="93"/>
      <c r="I53" s="184" t="s">
        <v>143</v>
      </c>
      <c r="J53" s="184" t="s">
        <v>143</v>
      </c>
      <c r="K53" s="184">
        <v>0.86</v>
      </c>
      <c r="L53" s="184">
        <v>0.86599999999999999</v>
      </c>
      <c r="M53" s="184">
        <v>1.9E-2</v>
      </c>
      <c r="N53" s="184">
        <v>2.1000000000000001E-2</v>
      </c>
      <c r="O53" s="184">
        <v>0.114</v>
      </c>
      <c r="P53" s="184">
        <v>0.12</v>
      </c>
    </row>
    <row r="54" spans="1:16" x14ac:dyDescent="0.25">
      <c r="A54" s="93" t="s">
        <v>6049</v>
      </c>
      <c r="B54" s="184" t="s">
        <v>143</v>
      </c>
      <c r="C54" s="184">
        <v>0.79923614974465396</v>
      </c>
      <c r="D54" s="184">
        <v>7.7910225717125373E-2</v>
      </c>
      <c r="E54" s="184">
        <v>0.12285362453822064</v>
      </c>
      <c r="F54" s="183">
        <v>1</v>
      </c>
      <c r="G54" s="187">
        <v>159979</v>
      </c>
      <c r="H54" s="93"/>
      <c r="I54" s="184" t="s">
        <v>143</v>
      </c>
      <c r="J54" s="184" t="s">
        <v>143</v>
      </c>
      <c r="K54" s="184">
        <v>0.79700000000000004</v>
      </c>
      <c r="L54" s="184">
        <v>0.80100000000000005</v>
      </c>
      <c r="M54" s="184">
        <v>7.6999999999999999E-2</v>
      </c>
      <c r="N54" s="184">
        <v>7.9000000000000001E-2</v>
      </c>
      <c r="O54" s="184">
        <v>0.121</v>
      </c>
      <c r="P54" s="184">
        <v>0.124</v>
      </c>
    </row>
    <row r="55" spans="1:16" x14ac:dyDescent="0.25">
      <c r="A55" s="93" t="s">
        <v>6050</v>
      </c>
      <c r="B55" s="184" t="s">
        <v>143</v>
      </c>
      <c r="C55" s="184">
        <v>0.82905840365564853</v>
      </c>
      <c r="D55" s="184">
        <v>7.5247656849337916E-2</v>
      </c>
      <c r="E55" s="184">
        <v>9.5693939495013508E-2</v>
      </c>
      <c r="F55" s="183">
        <v>0.99999999999999989</v>
      </c>
      <c r="G55" s="187">
        <v>29981</v>
      </c>
      <c r="H55" s="93"/>
      <c r="I55" s="184" t="s">
        <v>143</v>
      </c>
      <c r="J55" s="184" t="s">
        <v>143</v>
      </c>
      <c r="K55" s="184">
        <v>0.82499999999999996</v>
      </c>
      <c r="L55" s="184">
        <v>0.83299999999999996</v>
      </c>
      <c r="M55" s="184">
        <v>7.1999999999999995E-2</v>
      </c>
      <c r="N55" s="184">
        <v>7.8E-2</v>
      </c>
      <c r="O55" s="184">
        <v>9.1999999999999998E-2</v>
      </c>
      <c r="P55" s="184">
        <v>9.9000000000000005E-2</v>
      </c>
    </row>
    <row r="56" spans="1:16" x14ac:dyDescent="0.25">
      <c r="A56" s="93"/>
    </row>
    <row r="57" spans="1:16" x14ac:dyDescent="0.25">
      <c r="A57" s="93"/>
    </row>
    <row r="58" spans="1:16" x14ac:dyDescent="0.25">
      <c r="A58" s="93"/>
    </row>
    <row r="59" spans="1:16" x14ac:dyDescent="0.25">
      <c r="A59" s="93"/>
    </row>
    <row r="60" spans="1:16" x14ac:dyDescent="0.25">
      <c r="A60" s="93"/>
    </row>
    <row r="61" spans="1:16" x14ac:dyDescent="0.25">
      <c r="A61" s="93"/>
    </row>
    <row r="62" spans="1:16" x14ac:dyDescent="0.25">
      <c r="A62" s="93"/>
    </row>
    <row r="63" spans="1:16" x14ac:dyDescent="0.25">
      <c r="A63" s="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R66"/>
  <sheetViews>
    <sheetView topLeftCell="K1" workbookViewId="0">
      <selection activeCell="Q1" sqref="Q1"/>
    </sheetView>
  </sheetViews>
  <sheetFormatPr defaultRowHeight="15" x14ac:dyDescent="0.25"/>
  <cols>
    <col min="1" max="1" width="1.5703125" style="93" customWidth="1"/>
    <col min="2" max="2" width="64.140625" style="93" bestFit="1" customWidth="1"/>
    <col min="3" max="3" width="12.140625" style="93" customWidth="1"/>
    <col min="4" max="4" width="59.42578125" style="93" bestFit="1" customWidth="1"/>
    <col min="5" max="6" width="9.140625" style="93"/>
    <col min="7" max="7" width="33.140625" style="93" bestFit="1" customWidth="1"/>
    <col min="8" max="8" width="9.140625" style="93"/>
    <col min="9" max="9" width="45.42578125" style="93" bestFit="1" customWidth="1"/>
    <col min="10" max="10" width="9.140625" style="93"/>
    <col min="11" max="11" width="64.140625" style="93" bestFit="1" customWidth="1"/>
    <col min="12" max="12" width="9.140625" style="93"/>
    <col min="13" max="13" width="35.5703125" style="93" bestFit="1" customWidth="1"/>
    <col min="14" max="16384" width="9.140625" style="93"/>
  </cols>
  <sheetData>
    <row r="1" spans="2:18" x14ac:dyDescent="0.25">
      <c r="B1" s="93" t="s">
        <v>327</v>
      </c>
      <c r="D1" s="94" t="s">
        <v>328</v>
      </c>
      <c r="G1" s="93" t="s">
        <v>466</v>
      </c>
      <c r="I1" s="94" t="s">
        <v>31</v>
      </c>
      <c r="K1" s="93" t="s">
        <v>473</v>
      </c>
      <c r="M1" s="93" t="s">
        <v>301</v>
      </c>
      <c r="O1" s="93" t="s">
        <v>474</v>
      </c>
      <c r="R1" s="93" t="str">
        <f>"Percentage of diagnoses, "&amp;O12&amp;",  by Stage and Route for 2012 to 2015, England"</f>
        <v>Percentage of diagnoses, Bladder,  by Stage and Route for 2012 to 2015, England</v>
      </c>
    </row>
    <row r="2" spans="2:18" x14ac:dyDescent="0.25">
      <c r="B2" s="93" t="s">
        <v>141</v>
      </c>
      <c r="D2" s="94" t="s">
        <v>141</v>
      </c>
      <c r="G2" s="93" t="s">
        <v>40</v>
      </c>
      <c r="I2" s="94" t="s">
        <v>12</v>
      </c>
      <c r="K2" s="94" t="s">
        <v>141</v>
      </c>
      <c r="M2" s="93" t="s">
        <v>141</v>
      </c>
      <c r="O2" s="93" t="s">
        <v>7</v>
      </c>
    </row>
    <row r="3" spans="2:18" x14ac:dyDescent="0.25">
      <c r="B3" s="93" t="s">
        <v>91</v>
      </c>
      <c r="D3" s="94" t="s">
        <v>7</v>
      </c>
      <c r="G3" s="93" t="s">
        <v>370</v>
      </c>
      <c r="I3" s="94" t="s">
        <v>2</v>
      </c>
      <c r="K3" s="94" t="s">
        <v>7</v>
      </c>
      <c r="M3" s="93" t="s">
        <v>4</v>
      </c>
      <c r="O3" s="93" t="s">
        <v>93</v>
      </c>
    </row>
    <row r="4" spans="2:18" x14ac:dyDescent="0.25">
      <c r="B4" s="93" t="s">
        <v>7</v>
      </c>
      <c r="D4" s="94" t="s">
        <v>369</v>
      </c>
      <c r="G4" s="93" t="s">
        <v>22</v>
      </c>
      <c r="I4" s="94" t="s">
        <v>4</v>
      </c>
      <c r="K4" s="94" t="s">
        <v>93</v>
      </c>
      <c r="M4" s="93" t="s">
        <v>93</v>
      </c>
      <c r="O4" s="93" t="s">
        <v>4</v>
      </c>
    </row>
    <row r="5" spans="2:18" x14ac:dyDescent="0.25">
      <c r="B5" s="93" t="s">
        <v>369</v>
      </c>
      <c r="D5" s="94" t="s">
        <v>335</v>
      </c>
      <c r="G5" s="93" t="s">
        <v>113</v>
      </c>
      <c r="I5" s="94" t="s">
        <v>11</v>
      </c>
      <c r="K5" s="94" t="s">
        <v>111</v>
      </c>
      <c r="M5" s="93" t="s">
        <v>11</v>
      </c>
      <c r="O5" s="93" t="s">
        <v>351</v>
      </c>
    </row>
    <row r="6" spans="2:18" x14ac:dyDescent="0.25">
      <c r="B6" s="93" t="s">
        <v>335</v>
      </c>
      <c r="D6" s="94" t="s">
        <v>339</v>
      </c>
      <c r="G6" s="93" t="s">
        <v>453</v>
      </c>
      <c r="I6" s="94" t="s">
        <v>14</v>
      </c>
      <c r="K6" s="94" t="s">
        <v>92</v>
      </c>
      <c r="M6" s="93" t="s">
        <v>14</v>
      </c>
      <c r="O6" s="93" t="s">
        <v>11</v>
      </c>
    </row>
    <row r="7" spans="2:18" x14ac:dyDescent="0.25">
      <c r="B7" s="93" t="s">
        <v>337</v>
      </c>
      <c r="D7" s="93" t="s">
        <v>343</v>
      </c>
      <c r="G7" s="93" t="s">
        <v>454</v>
      </c>
      <c r="I7" s="94"/>
      <c r="K7" s="94" t="s">
        <v>4</v>
      </c>
      <c r="O7" s="93" t="s">
        <v>16</v>
      </c>
    </row>
    <row r="8" spans="2:18" x14ac:dyDescent="0.25">
      <c r="B8" s="93" t="s">
        <v>339</v>
      </c>
      <c r="D8" s="94" t="s">
        <v>93</v>
      </c>
      <c r="G8" s="93" t="s">
        <v>455</v>
      </c>
      <c r="I8" s="94"/>
      <c r="K8" s="94" t="s">
        <v>26</v>
      </c>
      <c r="M8" s="94">
        <v>4</v>
      </c>
      <c r="O8" s="93" t="s">
        <v>14</v>
      </c>
    </row>
    <row r="9" spans="2:18" x14ac:dyDescent="0.25">
      <c r="B9" s="93" t="s">
        <v>341</v>
      </c>
      <c r="D9" s="94" t="s">
        <v>138</v>
      </c>
      <c r="G9" s="93" t="s">
        <v>456</v>
      </c>
      <c r="I9" s="94"/>
      <c r="K9" s="94" t="s">
        <v>351</v>
      </c>
      <c r="M9" s="132" t="str">
        <f>INDEX(M2:M6,M8)</f>
        <v>Lung</v>
      </c>
      <c r="O9" s="93" t="s">
        <v>1</v>
      </c>
    </row>
    <row r="10" spans="2:18" x14ac:dyDescent="0.25">
      <c r="B10" s="93" t="s">
        <v>93</v>
      </c>
      <c r="D10" s="94" t="s">
        <v>111</v>
      </c>
      <c r="G10" s="93" t="s">
        <v>457</v>
      </c>
      <c r="I10" s="94"/>
      <c r="K10" s="94" t="s">
        <v>11</v>
      </c>
    </row>
    <row r="11" spans="2:18" x14ac:dyDescent="0.25">
      <c r="B11" s="93" t="s">
        <v>138</v>
      </c>
      <c r="D11" s="94" t="s">
        <v>17</v>
      </c>
      <c r="G11" s="93" t="s">
        <v>458</v>
      </c>
      <c r="I11" s="94"/>
      <c r="K11" s="94" t="s">
        <v>16</v>
      </c>
      <c r="O11" s="93">
        <v>1</v>
      </c>
    </row>
    <row r="12" spans="2:18" x14ac:dyDescent="0.25">
      <c r="B12" s="93" t="s">
        <v>104</v>
      </c>
      <c r="D12" s="94" t="s">
        <v>92</v>
      </c>
      <c r="G12" s="93" t="s">
        <v>459</v>
      </c>
      <c r="I12" s="94"/>
      <c r="K12" s="94" t="s">
        <v>8</v>
      </c>
      <c r="O12" s="132" t="str">
        <f>INDEX(O2:O9,O11)</f>
        <v>Bladder</v>
      </c>
    </row>
    <row r="13" spans="2:18" x14ac:dyDescent="0.25">
      <c r="B13" s="93" t="s">
        <v>111</v>
      </c>
      <c r="D13" s="94" t="s">
        <v>4</v>
      </c>
      <c r="G13" s="93" t="s">
        <v>460</v>
      </c>
      <c r="I13" s="94"/>
      <c r="K13" s="93" t="s">
        <v>6</v>
      </c>
    </row>
    <row r="14" spans="2:18" x14ac:dyDescent="0.25">
      <c r="B14" s="93" t="s">
        <v>17</v>
      </c>
      <c r="D14" s="94" t="s">
        <v>372</v>
      </c>
      <c r="G14" s="93" t="s">
        <v>461</v>
      </c>
      <c r="K14" s="93" t="s">
        <v>14</v>
      </c>
    </row>
    <row r="15" spans="2:18" x14ac:dyDescent="0.25">
      <c r="B15" s="93" t="s">
        <v>92</v>
      </c>
      <c r="D15" s="94" t="s">
        <v>97</v>
      </c>
      <c r="G15" s="93" t="s">
        <v>462</v>
      </c>
      <c r="K15" s="93" t="s">
        <v>1</v>
      </c>
      <c r="M15"/>
    </row>
    <row r="16" spans="2:18" x14ac:dyDescent="0.25">
      <c r="B16" s="93" t="s">
        <v>4</v>
      </c>
      <c r="D16" s="94" t="s">
        <v>44</v>
      </c>
      <c r="G16" s="93" t="s">
        <v>463</v>
      </c>
      <c r="M16"/>
    </row>
    <row r="17" spans="2:13" x14ac:dyDescent="0.25">
      <c r="B17" s="93" t="s">
        <v>94</v>
      </c>
      <c r="D17" s="94" t="s">
        <v>43</v>
      </c>
      <c r="G17" s="93" t="s">
        <v>464</v>
      </c>
      <c r="K17" s="93">
        <v>1</v>
      </c>
      <c r="M17"/>
    </row>
    <row r="18" spans="2:13" x14ac:dyDescent="0.25">
      <c r="B18" s="93" t="s">
        <v>95</v>
      </c>
      <c r="D18" s="94" t="s">
        <v>112</v>
      </c>
      <c r="G18" s="93" t="s">
        <v>23</v>
      </c>
      <c r="K18" s="93" t="str">
        <f>INDEX(K2:K15,K17)</f>
        <v>All Malignant Neoplasms (excl. NMSC)</v>
      </c>
      <c r="M18"/>
    </row>
    <row r="19" spans="2:13" x14ac:dyDescent="0.25">
      <c r="B19" s="93" t="s">
        <v>42</v>
      </c>
      <c r="D19" s="94" t="s">
        <v>373</v>
      </c>
      <c r="G19" s="93" t="s">
        <v>114</v>
      </c>
      <c r="I19" s="93">
        <v>1</v>
      </c>
      <c r="M19"/>
    </row>
    <row r="20" spans="2:13" x14ac:dyDescent="0.25">
      <c r="B20" s="93" t="s">
        <v>372</v>
      </c>
      <c r="D20" s="94" t="s">
        <v>36</v>
      </c>
      <c r="G20" s="93" t="s">
        <v>115</v>
      </c>
      <c r="I20" s="93" t="str">
        <f>INDEX(I2:I6,I19)</f>
        <v>All Cancers</v>
      </c>
      <c r="M20"/>
    </row>
    <row r="21" spans="2:13" x14ac:dyDescent="0.25">
      <c r="B21" s="93" t="s">
        <v>96</v>
      </c>
      <c r="D21" s="94" t="s">
        <v>351</v>
      </c>
      <c r="G21" s="93" t="s">
        <v>465</v>
      </c>
      <c r="M21"/>
    </row>
    <row r="22" spans="2:13" x14ac:dyDescent="0.25">
      <c r="B22" s="93" t="s">
        <v>44</v>
      </c>
      <c r="D22" s="93" t="s">
        <v>353</v>
      </c>
      <c r="M22"/>
    </row>
    <row r="23" spans="2:13" x14ac:dyDescent="0.25">
      <c r="B23" s="93" t="s">
        <v>43</v>
      </c>
      <c r="D23" s="94" t="s">
        <v>101</v>
      </c>
      <c r="G23" s="93">
        <v>1</v>
      </c>
      <c r="K23" s="94"/>
      <c r="M23"/>
    </row>
    <row r="24" spans="2:13" x14ac:dyDescent="0.25">
      <c r="B24" s="93" t="s">
        <v>98</v>
      </c>
      <c r="D24" s="94" t="s">
        <v>102</v>
      </c>
      <c r="G24" s="93" t="str">
        <f>INDEX(G2:G21,G23)</f>
        <v>England</v>
      </c>
      <c r="K24" s="94"/>
      <c r="M24"/>
    </row>
    <row r="25" spans="2:13" x14ac:dyDescent="0.25">
      <c r="B25" s="93" t="s">
        <v>45</v>
      </c>
      <c r="D25" s="94" t="s">
        <v>41</v>
      </c>
      <c r="K25" s="94"/>
      <c r="M25"/>
    </row>
    <row r="26" spans="2:13" x14ac:dyDescent="0.25">
      <c r="B26" s="93" t="s">
        <v>373</v>
      </c>
      <c r="D26" s="93" t="s">
        <v>357</v>
      </c>
      <c r="K26" s="94"/>
      <c r="M26"/>
    </row>
    <row r="27" spans="2:13" x14ac:dyDescent="0.25">
      <c r="B27" s="93" t="s">
        <v>97</v>
      </c>
      <c r="D27" s="94" t="s">
        <v>452</v>
      </c>
      <c r="K27" s="94"/>
      <c r="M27"/>
    </row>
    <row r="28" spans="2:13" x14ac:dyDescent="0.25">
      <c r="B28" s="93" t="s">
        <v>99</v>
      </c>
      <c r="D28" s="94" t="s">
        <v>11</v>
      </c>
      <c r="K28" s="94"/>
      <c r="M28"/>
    </row>
    <row r="29" spans="2:13" x14ac:dyDescent="0.25">
      <c r="B29" s="93" t="s">
        <v>36</v>
      </c>
      <c r="D29" s="94" t="s">
        <v>16</v>
      </c>
      <c r="K29" s="94"/>
      <c r="M29"/>
    </row>
    <row r="30" spans="2:13" x14ac:dyDescent="0.25">
      <c r="B30" s="93" t="s">
        <v>26</v>
      </c>
      <c r="D30" s="94" t="s">
        <v>37</v>
      </c>
    </row>
    <row r="31" spans="2:13" x14ac:dyDescent="0.25">
      <c r="B31" s="93" t="s">
        <v>351</v>
      </c>
      <c r="D31" s="93" t="s">
        <v>13</v>
      </c>
    </row>
    <row r="32" spans="2:13" x14ac:dyDescent="0.25">
      <c r="B32" s="93" t="s">
        <v>353</v>
      </c>
      <c r="D32" s="93" t="s">
        <v>26</v>
      </c>
      <c r="K32" s="94"/>
    </row>
    <row r="33" spans="2:11" x14ac:dyDescent="0.25">
      <c r="B33" s="93" t="s">
        <v>100</v>
      </c>
      <c r="D33" s="93" t="s">
        <v>8</v>
      </c>
      <c r="K33" s="94"/>
    </row>
    <row r="34" spans="2:11" x14ac:dyDescent="0.25">
      <c r="B34" s="93" t="s">
        <v>101</v>
      </c>
      <c r="D34" s="93" t="s">
        <v>38</v>
      </c>
    </row>
    <row r="35" spans="2:11" x14ac:dyDescent="0.25">
      <c r="B35" s="93" t="s">
        <v>102</v>
      </c>
      <c r="D35" s="93" t="s">
        <v>10</v>
      </c>
    </row>
    <row r="36" spans="2:11" x14ac:dyDescent="0.25">
      <c r="B36" s="93" t="s">
        <v>103</v>
      </c>
      <c r="D36" s="93" t="s">
        <v>6</v>
      </c>
    </row>
    <row r="37" spans="2:11" x14ac:dyDescent="0.25">
      <c r="B37" s="93" t="s">
        <v>357</v>
      </c>
      <c r="D37" s="93" t="s">
        <v>14</v>
      </c>
    </row>
    <row r="38" spans="2:11" x14ac:dyDescent="0.25">
      <c r="B38" s="93" t="s">
        <v>359</v>
      </c>
      <c r="D38" s="93" t="s">
        <v>107</v>
      </c>
    </row>
    <row r="39" spans="2:11" x14ac:dyDescent="0.25">
      <c r="B39" s="93" t="s">
        <v>361</v>
      </c>
      <c r="D39" s="93" t="s">
        <v>108</v>
      </c>
    </row>
    <row r="40" spans="2:11" x14ac:dyDescent="0.25">
      <c r="B40" s="93" t="s">
        <v>11</v>
      </c>
      <c r="D40" s="93" t="s">
        <v>5</v>
      </c>
    </row>
    <row r="41" spans="2:11" x14ac:dyDescent="0.25">
      <c r="B41" s="93" t="s">
        <v>16</v>
      </c>
      <c r="D41" s="93" t="s">
        <v>15</v>
      </c>
    </row>
    <row r="42" spans="2:11" x14ac:dyDescent="0.25">
      <c r="B42" s="93" t="s">
        <v>37</v>
      </c>
      <c r="D42" s="93" t="s">
        <v>1</v>
      </c>
    </row>
    <row r="43" spans="2:11" x14ac:dyDescent="0.25">
      <c r="B43" s="93" t="s">
        <v>13</v>
      </c>
      <c r="D43" s="93" t="s">
        <v>39</v>
      </c>
    </row>
    <row r="44" spans="2:11" x14ac:dyDescent="0.25">
      <c r="B44" s="93" t="s">
        <v>105</v>
      </c>
    </row>
    <row r="45" spans="2:11" x14ac:dyDescent="0.25">
      <c r="B45" s="93" t="s">
        <v>8</v>
      </c>
    </row>
    <row r="46" spans="2:11" x14ac:dyDescent="0.25">
      <c r="B46" s="93" t="s">
        <v>38</v>
      </c>
      <c r="D46" s="93">
        <v>1</v>
      </c>
    </row>
    <row r="47" spans="2:11" x14ac:dyDescent="0.25">
      <c r="B47" s="93" t="s">
        <v>10</v>
      </c>
      <c r="D47" s="93" t="str">
        <f>INDEX(D2:D43,D46)</f>
        <v>All Malignant Neoplasms (excl. NMSC)</v>
      </c>
    </row>
    <row r="48" spans="2:11" x14ac:dyDescent="0.25">
      <c r="B48" s="93" t="s">
        <v>6</v>
      </c>
    </row>
    <row r="49" spans="2:11" x14ac:dyDescent="0.25">
      <c r="B49" s="93" t="s">
        <v>106</v>
      </c>
    </row>
    <row r="50" spans="2:11" x14ac:dyDescent="0.25">
      <c r="B50" s="93" t="s">
        <v>14</v>
      </c>
    </row>
    <row r="51" spans="2:11" x14ac:dyDescent="0.25">
      <c r="B51" s="93" t="s">
        <v>107</v>
      </c>
    </row>
    <row r="52" spans="2:11" x14ac:dyDescent="0.25">
      <c r="B52" s="93" t="s">
        <v>108</v>
      </c>
    </row>
    <row r="53" spans="2:11" x14ac:dyDescent="0.25">
      <c r="B53" s="93" t="s">
        <v>109</v>
      </c>
    </row>
    <row r="54" spans="2:11" x14ac:dyDescent="0.25">
      <c r="B54" s="93" t="s">
        <v>5</v>
      </c>
    </row>
    <row r="55" spans="2:11" x14ac:dyDescent="0.25">
      <c r="B55" s="93" t="s">
        <v>15</v>
      </c>
    </row>
    <row r="56" spans="2:11" x14ac:dyDescent="0.25">
      <c r="B56" s="93" t="s">
        <v>1</v>
      </c>
    </row>
    <row r="57" spans="2:11" x14ac:dyDescent="0.25">
      <c r="B57" s="93" t="s">
        <v>110</v>
      </c>
    </row>
    <row r="58" spans="2:11" x14ac:dyDescent="0.25">
      <c r="B58" s="93" t="s">
        <v>39</v>
      </c>
      <c r="K58" s="94"/>
    </row>
    <row r="59" spans="2:11" x14ac:dyDescent="0.25">
      <c r="K59" s="41"/>
    </row>
    <row r="60" spans="2:11" x14ac:dyDescent="0.25">
      <c r="K60" s="94"/>
    </row>
    <row r="61" spans="2:11" x14ac:dyDescent="0.25">
      <c r="K61" s="132"/>
    </row>
    <row r="62" spans="2:11" x14ac:dyDescent="0.25">
      <c r="B62" s="93">
        <v>1</v>
      </c>
    </row>
    <row r="63" spans="2:11" x14ac:dyDescent="0.25">
      <c r="B63" s="93" t="str">
        <f>INDEX(B2:B58,B62)</f>
        <v>All Malignant Neoplasms (excl. NMSC)</v>
      </c>
      <c r="K63" s="94"/>
    </row>
    <row r="64" spans="2:11" x14ac:dyDescent="0.25">
      <c r="K64" s="41"/>
    </row>
    <row r="65" spans="11:11" x14ac:dyDescent="0.25">
      <c r="K65" s="94"/>
    </row>
    <row r="66" spans="11:11" x14ac:dyDescent="0.25">
      <c r="K66" s="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fo"/>
  <dimension ref="A2:N88"/>
  <sheetViews>
    <sheetView showGridLines="0" zoomScaleNormal="100" workbookViewId="0"/>
  </sheetViews>
  <sheetFormatPr defaultRowHeight="15" x14ac:dyDescent="0.2"/>
  <cols>
    <col min="1" max="1" width="9.140625" style="53"/>
    <col min="2" max="2" width="41.28515625" style="53" customWidth="1"/>
    <col min="3" max="3" width="62.140625" style="53" customWidth="1"/>
    <col min="4" max="5" width="24" style="53" customWidth="1"/>
    <col min="6" max="6" width="24" style="53" bestFit="1" customWidth="1"/>
    <col min="7" max="7" width="24" style="53" customWidth="1"/>
    <col min="8" max="8" width="10.28515625" style="53" customWidth="1"/>
    <col min="9" max="9" width="10.28515625" style="53" bestFit="1" customWidth="1"/>
    <col min="10" max="10" width="11.5703125" style="53" customWidth="1"/>
    <col min="11" max="16384" width="9.140625" style="53"/>
  </cols>
  <sheetData>
    <row r="2" spans="1:14" ht="18" x14ac:dyDescent="0.25">
      <c r="B2" s="114" t="s">
        <v>64</v>
      </c>
      <c r="E2"/>
      <c r="F2"/>
      <c r="G2"/>
    </row>
    <row r="4" spans="1:14" ht="32.25" customHeight="1" thickBot="1" x14ac:dyDescent="0.3">
      <c r="B4" s="115" t="s">
        <v>56</v>
      </c>
      <c r="C4" s="115" t="s">
        <v>57</v>
      </c>
      <c r="G4"/>
      <c r="H4"/>
      <c r="I4"/>
      <c r="J4"/>
      <c r="K4"/>
      <c r="L4"/>
      <c r="M4"/>
      <c r="N4"/>
    </row>
    <row r="5" spans="1:14" ht="31.5" customHeight="1" thickBot="1" x14ac:dyDescent="0.3">
      <c r="A5" s="116"/>
      <c r="B5" s="117" t="s">
        <v>58</v>
      </c>
      <c r="C5" s="242" t="s">
        <v>59</v>
      </c>
      <c r="D5" s="243"/>
      <c r="E5" s="244"/>
      <c r="G5"/>
      <c r="H5"/>
      <c r="I5"/>
      <c r="J5"/>
      <c r="K5"/>
      <c r="L5"/>
      <c r="M5"/>
      <c r="N5"/>
    </row>
    <row r="6" spans="1:14" ht="31.5" customHeight="1" thickBot="1" x14ac:dyDescent="0.3">
      <c r="A6" s="116"/>
      <c r="B6" s="118" t="s">
        <v>19</v>
      </c>
      <c r="C6" s="239" t="s">
        <v>512</v>
      </c>
      <c r="D6" s="240"/>
      <c r="E6" s="241"/>
      <c r="G6"/>
      <c r="H6"/>
      <c r="I6"/>
      <c r="J6"/>
      <c r="K6"/>
      <c r="L6"/>
      <c r="M6"/>
      <c r="N6"/>
    </row>
    <row r="7" spans="1:14" ht="31.5" customHeight="1" thickBot="1" x14ac:dyDescent="0.3">
      <c r="A7" s="116"/>
      <c r="B7" s="119" t="s">
        <v>46</v>
      </c>
      <c r="C7" s="245" t="s">
        <v>60</v>
      </c>
      <c r="D7" s="246"/>
      <c r="E7" s="247"/>
      <c r="G7"/>
      <c r="H7"/>
      <c r="I7"/>
      <c r="J7"/>
      <c r="K7"/>
      <c r="L7"/>
      <c r="M7"/>
      <c r="N7"/>
    </row>
    <row r="8" spans="1:14" ht="31.5" customHeight="1" thickBot="1" x14ac:dyDescent="0.3">
      <c r="A8" s="116"/>
      <c r="B8" s="118" t="s">
        <v>47</v>
      </c>
      <c r="C8" s="239" t="s">
        <v>513</v>
      </c>
      <c r="D8" s="240"/>
      <c r="E8" s="241"/>
      <c r="G8"/>
      <c r="H8"/>
      <c r="I8"/>
      <c r="J8"/>
      <c r="K8"/>
      <c r="L8"/>
      <c r="M8"/>
      <c r="N8"/>
    </row>
    <row r="9" spans="1:14" ht="31.5" customHeight="1" thickBot="1" x14ac:dyDescent="0.3">
      <c r="A9" s="116"/>
      <c r="B9" s="119" t="s">
        <v>48</v>
      </c>
      <c r="C9" s="245" t="s">
        <v>61</v>
      </c>
      <c r="D9" s="246"/>
      <c r="E9" s="247"/>
      <c r="G9"/>
      <c r="H9"/>
      <c r="I9"/>
      <c r="J9"/>
      <c r="K9"/>
      <c r="L9"/>
      <c r="M9"/>
      <c r="N9"/>
    </row>
    <row r="10" spans="1:14" ht="31.5" customHeight="1" thickBot="1" x14ac:dyDescent="0.3">
      <c r="A10" s="116"/>
      <c r="B10" s="118" t="s">
        <v>62</v>
      </c>
      <c r="C10" s="239" t="s">
        <v>514</v>
      </c>
      <c r="D10" s="240"/>
      <c r="E10" s="241"/>
      <c r="G10"/>
      <c r="H10"/>
      <c r="I10"/>
      <c r="J10"/>
      <c r="K10"/>
      <c r="L10"/>
      <c r="M10"/>
      <c r="N10"/>
    </row>
    <row r="11" spans="1:14" ht="31.5" customHeight="1" thickBot="1" x14ac:dyDescent="0.3">
      <c r="A11" s="116"/>
      <c r="B11" s="119" t="s">
        <v>25</v>
      </c>
      <c r="C11" s="236" t="s">
        <v>515</v>
      </c>
      <c r="D11" s="237"/>
      <c r="E11" s="238"/>
      <c r="G11"/>
      <c r="H11"/>
      <c r="I11"/>
      <c r="J11"/>
      <c r="K11"/>
      <c r="L11"/>
      <c r="M11"/>
      <c r="N11"/>
    </row>
    <row r="12" spans="1:14" ht="31.5" customHeight="1" thickBot="1" x14ac:dyDescent="0.3">
      <c r="A12" s="116"/>
      <c r="B12" s="118" t="s">
        <v>0</v>
      </c>
      <c r="C12" s="239" t="s">
        <v>516</v>
      </c>
      <c r="D12" s="240"/>
      <c r="E12" s="241"/>
      <c r="G12"/>
      <c r="H12"/>
      <c r="I12"/>
      <c r="J12"/>
      <c r="K12"/>
      <c r="L12"/>
      <c r="M12"/>
      <c r="N12"/>
    </row>
    <row r="14" spans="1:14" ht="32.25" customHeight="1" thickBot="1" x14ac:dyDescent="0.25">
      <c r="B14" s="115" t="s">
        <v>449</v>
      </c>
      <c r="C14" s="248" t="s">
        <v>57</v>
      </c>
      <c r="D14" s="248"/>
      <c r="E14" s="248"/>
      <c r="F14" s="248"/>
      <c r="G14" s="248"/>
      <c r="H14" s="248"/>
      <c r="I14" s="248"/>
    </row>
    <row r="15" spans="1:14" ht="16.5" thickBot="1" x14ac:dyDescent="0.3">
      <c r="B15" s="249" t="s">
        <v>123</v>
      </c>
      <c r="C15" s="242" t="s">
        <v>448</v>
      </c>
      <c r="D15" s="243"/>
      <c r="E15" s="244"/>
      <c r="F15"/>
      <c r="G15"/>
      <c r="H15"/>
      <c r="I15"/>
    </row>
    <row r="16" spans="1:14" ht="16.5" thickBot="1" x14ac:dyDescent="0.3">
      <c r="B16" s="250"/>
      <c r="C16" s="259"/>
      <c r="D16" s="260"/>
      <c r="E16" s="261"/>
      <c r="F16"/>
      <c r="G16"/>
      <c r="H16"/>
      <c r="I16"/>
    </row>
    <row r="17" spans="2:10" ht="16.5" thickBot="1" x14ac:dyDescent="0.3">
      <c r="B17" s="249" t="s">
        <v>3</v>
      </c>
      <c r="C17" s="242" t="s">
        <v>446</v>
      </c>
      <c r="D17" s="243"/>
      <c r="E17" s="244"/>
      <c r="F17"/>
      <c r="G17"/>
      <c r="H17"/>
      <c r="I17"/>
    </row>
    <row r="18" spans="2:10" ht="16.5" thickBot="1" x14ac:dyDescent="0.3">
      <c r="B18" s="251"/>
      <c r="C18" s="259"/>
      <c r="D18" s="260"/>
      <c r="E18" s="261"/>
      <c r="F18"/>
      <c r="G18"/>
      <c r="H18"/>
      <c r="I18"/>
    </row>
    <row r="19" spans="2:10" ht="16.5" thickBot="1" x14ac:dyDescent="0.3">
      <c r="B19" s="252" t="s">
        <v>121</v>
      </c>
      <c r="C19" s="242" t="s">
        <v>511</v>
      </c>
      <c r="D19" s="243"/>
      <c r="E19" s="244"/>
      <c r="F19"/>
      <c r="G19"/>
      <c r="H19"/>
      <c r="I19"/>
    </row>
    <row r="20" spans="2:10" ht="16.5" thickBot="1" x14ac:dyDescent="0.3">
      <c r="B20" s="250"/>
      <c r="C20" s="259"/>
      <c r="D20" s="260"/>
      <c r="E20" s="261"/>
      <c r="F20"/>
      <c r="G20"/>
      <c r="H20"/>
      <c r="I20"/>
    </row>
    <row r="21" spans="2:10" ht="16.5" thickBot="1" x14ac:dyDescent="0.3">
      <c r="B21" s="249" t="s">
        <v>122</v>
      </c>
      <c r="C21" s="253" t="s">
        <v>447</v>
      </c>
      <c r="D21" s="254"/>
      <c r="E21" s="255"/>
      <c r="F21"/>
      <c r="G21"/>
      <c r="H21"/>
      <c r="I21"/>
    </row>
    <row r="22" spans="2:10" ht="16.5" thickBot="1" x14ac:dyDescent="0.3">
      <c r="B22" s="251"/>
      <c r="C22" s="256"/>
      <c r="D22" s="257"/>
      <c r="E22" s="258"/>
      <c r="F22"/>
      <c r="G22"/>
      <c r="H22"/>
      <c r="I22"/>
    </row>
    <row r="24" spans="2:10" ht="18" x14ac:dyDescent="0.25">
      <c r="B24" s="114" t="s">
        <v>83</v>
      </c>
    </row>
    <row r="25" spans="2:10" ht="15.75" x14ac:dyDescent="0.25">
      <c r="B25" s="120"/>
    </row>
    <row r="26" spans="2:10" ht="16.5" thickBot="1" x14ac:dyDescent="0.3">
      <c r="B26" s="120" t="s">
        <v>65</v>
      </c>
      <c r="D26" s="116"/>
    </row>
    <row r="27" spans="2:10" ht="16.5" thickBot="1" x14ac:dyDescent="0.3">
      <c r="D27" s="233" t="s">
        <v>88</v>
      </c>
      <c r="E27" s="234"/>
      <c r="F27" s="234"/>
      <c r="G27" s="234"/>
      <c r="H27" s="234"/>
      <c r="I27" s="234"/>
      <c r="J27" s="235"/>
    </row>
    <row r="28" spans="2:10" ht="47.25" x14ac:dyDescent="0.2">
      <c r="B28" s="121" t="s">
        <v>81</v>
      </c>
      <c r="C28" s="122" t="s">
        <v>82</v>
      </c>
      <c r="D28" s="154" t="s">
        <v>431</v>
      </c>
      <c r="E28" s="208" t="s">
        <v>432</v>
      </c>
      <c r="F28" s="153" t="s">
        <v>433</v>
      </c>
      <c r="G28" s="208" t="s">
        <v>434</v>
      </c>
      <c r="H28" s="153" t="s">
        <v>507</v>
      </c>
      <c r="I28" s="208" t="s">
        <v>435</v>
      </c>
      <c r="J28" s="134" t="s">
        <v>508</v>
      </c>
    </row>
    <row r="29" spans="2:10" x14ac:dyDescent="0.2">
      <c r="B29" s="123" t="s">
        <v>91</v>
      </c>
      <c r="C29" s="124" t="s">
        <v>124</v>
      </c>
      <c r="D29" s="155" t="s">
        <v>142</v>
      </c>
      <c r="E29" s="159"/>
      <c r="F29" s="156"/>
      <c r="G29" s="204"/>
      <c r="H29" s="156"/>
      <c r="I29" s="159"/>
      <c r="J29" s="159"/>
    </row>
    <row r="30" spans="2:10" x14ac:dyDescent="0.2">
      <c r="B30" s="125" t="s">
        <v>7</v>
      </c>
      <c r="C30" s="126" t="s">
        <v>77</v>
      </c>
      <c r="D30" s="157" t="s">
        <v>142</v>
      </c>
      <c r="E30" s="160" t="s">
        <v>142</v>
      </c>
      <c r="F30" s="158" t="s">
        <v>142</v>
      </c>
      <c r="G30" s="201"/>
      <c r="H30" s="158" t="s">
        <v>142</v>
      </c>
      <c r="I30" s="160"/>
      <c r="J30" s="181" t="s">
        <v>142</v>
      </c>
    </row>
    <row r="31" spans="2:10" x14ac:dyDescent="0.2">
      <c r="B31" s="123" t="s">
        <v>369</v>
      </c>
      <c r="C31" s="124" t="s">
        <v>125</v>
      </c>
      <c r="D31" s="155" t="s">
        <v>142</v>
      </c>
      <c r="E31" s="159" t="s">
        <v>142</v>
      </c>
      <c r="F31" s="156" t="s">
        <v>142</v>
      </c>
      <c r="G31" s="200"/>
      <c r="H31" s="156" t="s">
        <v>142</v>
      </c>
      <c r="I31" s="159"/>
      <c r="J31" s="159"/>
    </row>
    <row r="32" spans="2:10" x14ac:dyDescent="0.2">
      <c r="B32" s="125" t="s">
        <v>335</v>
      </c>
      <c r="C32" s="126" t="s">
        <v>336</v>
      </c>
      <c r="D32" s="157" t="s">
        <v>142</v>
      </c>
      <c r="E32" s="160" t="s">
        <v>142</v>
      </c>
      <c r="F32" s="158" t="s">
        <v>142</v>
      </c>
      <c r="G32" s="201" t="s">
        <v>436</v>
      </c>
      <c r="H32" s="158" t="s">
        <v>142</v>
      </c>
      <c r="I32" s="160"/>
      <c r="J32" s="181"/>
    </row>
    <row r="33" spans="2:10" x14ac:dyDescent="0.2">
      <c r="B33" s="123" t="s">
        <v>337</v>
      </c>
      <c r="C33" s="124" t="s">
        <v>338</v>
      </c>
      <c r="D33" s="155" t="s">
        <v>142</v>
      </c>
      <c r="E33" s="159"/>
      <c r="F33" s="156"/>
      <c r="G33" s="200"/>
      <c r="H33" s="156"/>
      <c r="I33" s="159"/>
      <c r="J33" s="159"/>
    </row>
    <row r="34" spans="2:10" x14ac:dyDescent="0.2">
      <c r="B34" s="125" t="s">
        <v>339</v>
      </c>
      <c r="C34" s="126" t="s">
        <v>340</v>
      </c>
      <c r="D34" s="157" t="s">
        <v>142</v>
      </c>
      <c r="E34" s="160" t="s">
        <v>142</v>
      </c>
      <c r="F34" s="158" t="s">
        <v>142</v>
      </c>
      <c r="G34" s="201"/>
      <c r="H34" s="158" t="s">
        <v>142</v>
      </c>
      <c r="I34" s="160"/>
      <c r="J34" s="181"/>
    </row>
    <row r="35" spans="2:10" x14ac:dyDescent="0.2">
      <c r="B35" s="123" t="s">
        <v>341</v>
      </c>
      <c r="C35" s="124" t="s">
        <v>342</v>
      </c>
      <c r="D35" s="155" t="s">
        <v>142</v>
      </c>
      <c r="E35" s="159"/>
      <c r="F35" s="156"/>
      <c r="G35" s="200"/>
      <c r="H35" s="156"/>
      <c r="I35" s="159"/>
      <c r="J35" s="159"/>
    </row>
    <row r="36" spans="2:10" ht="30" x14ac:dyDescent="0.2">
      <c r="B36" s="125" t="s">
        <v>343</v>
      </c>
      <c r="C36" s="126" t="s">
        <v>504</v>
      </c>
      <c r="D36" s="157"/>
      <c r="E36" s="160" t="s">
        <v>142</v>
      </c>
      <c r="F36" s="158" t="s">
        <v>142</v>
      </c>
      <c r="G36" s="201"/>
      <c r="H36" s="158" t="s">
        <v>142</v>
      </c>
      <c r="I36" s="160"/>
      <c r="J36" s="181"/>
    </row>
    <row r="37" spans="2:10" x14ac:dyDescent="0.2">
      <c r="B37" s="123" t="s">
        <v>2</v>
      </c>
      <c r="C37" s="124" t="s">
        <v>72</v>
      </c>
      <c r="D37" s="155" t="s">
        <v>142</v>
      </c>
      <c r="E37" s="159" t="s">
        <v>142</v>
      </c>
      <c r="F37" s="156" t="s">
        <v>142</v>
      </c>
      <c r="G37" s="200"/>
      <c r="H37" s="156" t="s">
        <v>142</v>
      </c>
      <c r="I37" s="159" t="s">
        <v>142</v>
      </c>
      <c r="J37" s="159" t="s">
        <v>142</v>
      </c>
    </row>
    <row r="38" spans="2:10" x14ac:dyDescent="0.2">
      <c r="B38" s="125" t="s">
        <v>126</v>
      </c>
      <c r="C38" s="126" t="s">
        <v>127</v>
      </c>
      <c r="D38" s="157" t="s">
        <v>142</v>
      </c>
      <c r="E38" s="160" t="s">
        <v>142</v>
      </c>
      <c r="F38" s="158" t="s">
        <v>142</v>
      </c>
      <c r="G38" s="201"/>
      <c r="H38" s="158" t="s">
        <v>142</v>
      </c>
      <c r="I38" s="160"/>
      <c r="J38" s="181"/>
    </row>
    <row r="39" spans="2:10" x14ac:dyDescent="0.2">
      <c r="B39" s="123" t="s">
        <v>111</v>
      </c>
      <c r="C39" s="124" t="s">
        <v>344</v>
      </c>
      <c r="D39" s="155" t="s">
        <v>142</v>
      </c>
      <c r="E39" s="159" t="s">
        <v>142</v>
      </c>
      <c r="F39" s="156" t="s">
        <v>142</v>
      </c>
      <c r="G39" s="200"/>
      <c r="H39" s="156" t="s">
        <v>142</v>
      </c>
      <c r="I39" s="159"/>
      <c r="J39" s="159"/>
    </row>
    <row r="40" spans="2:10" x14ac:dyDescent="0.2">
      <c r="B40" s="125" t="s">
        <v>17</v>
      </c>
      <c r="C40" s="126" t="s">
        <v>74</v>
      </c>
      <c r="D40" s="157" t="s">
        <v>142</v>
      </c>
      <c r="E40" s="160" t="s">
        <v>142</v>
      </c>
      <c r="F40" s="158" t="s">
        <v>142</v>
      </c>
      <c r="G40" s="201"/>
      <c r="H40" s="158" t="s">
        <v>142</v>
      </c>
      <c r="I40" s="160"/>
      <c r="J40" s="181"/>
    </row>
    <row r="41" spans="2:10" x14ac:dyDescent="0.2">
      <c r="B41" s="123" t="s">
        <v>92</v>
      </c>
      <c r="C41" s="124" t="s">
        <v>128</v>
      </c>
      <c r="D41" s="155" t="s">
        <v>142</v>
      </c>
      <c r="E41" s="159" t="s">
        <v>142</v>
      </c>
      <c r="F41" s="156" t="s">
        <v>142</v>
      </c>
      <c r="G41" s="200" t="s">
        <v>429</v>
      </c>
      <c r="H41" s="156" t="s">
        <v>142</v>
      </c>
      <c r="I41" s="159"/>
      <c r="J41" s="159"/>
    </row>
    <row r="42" spans="2:10" x14ac:dyDescent="0.2">
      <c r="B42" s="125" t="s">
        <v>4</v>
      </c>
      <c r="C42" s="126" t="s">
        <v>345</v>
      </c>
      <c r="D42" s="157" t="s">
        <v>142</v>
      </c>
      <c r="E42" s="160" t="s">
        <v>142</v>
      </c>
      <c r="F42" s="158" t="s">
        <v>142</v>
      </c>
      <c r="G42" s="201" t="s">
        <v>429</v>
      </c>
      <c r="H42" s="158" t="s">
        <v>142</v>
      </c>
      <c r="I42" s="160" t="s">
        <v>142</v>
      </c>
      <c r="J42" s="181" t="s">
        <v>142</v>
      </c>
    </row>
    <row r="43" spans="2:10" x14ac:dyDescent="0.2">
      <c r="B43" s="123" t="s">
        <v>94</v>
      </c>
      <c r="C43" s="124" t="s">
        <v>129</v>
      </c>
      <c r="D43" s="155" t="s">
        <v>142</v>
      </c>
      <c r="E43" s="159"/>
      <c r="F43" s="156"/>
      <c r="G43" s="200"/>
      <c r="H43" s="156"/>
      <c r="I43" s="159"/>
      <c r="J43" s="159"/>
    </row>
    <row r="44" spans="2:10" x14ac:dyDescent="0.2">
      <c r="B44" s="125" t="s">
        <v>95</v>
      </c>
      <c r="C44" s="126" t="s">
        <v>130</v>
      </c>
      <c r="D44" s="157" t="s">
        <v>142</v>
      </c>
      <c r="E44" s="160"/>
      <c r="F44" s="158"/>
      <c r="G44" s="201"/>
      <c r="H44" s="158"/>
      <c r="I44" s="160"/>
      <c r="J44" s="181"/>
    </row>
    <row r="45" spans="2:10" x14ac:dyDescent="0.2">
      <c r="B45" s="123" t="s">
        <v>42</v>
      </c>
      <c r="C45" s="124" t="s">
        <v>346</v>
      </c>
      <c r="D45" s="155" t="s">
        <v>142</v>
      </c>
      <c r="E45" s="159"/>
      <c r="F45" s="156"/>
      <c r="G45" s="200"/>
      <c r="H45" s="156"/>
      <c r="I45" s="159"/>
      <c r="J45" s="159"/>
    </row>
    <row r="46" spans="2:10" x14ac:dyDescent="0.2">
      <c r="B46" s="125" t="s">
        <v>372</v>
      </c>
      <c r="C46" s="126" t="s">
        <v>69</v>
      </c>
      <c r="D46" s="157" t="s">
        <v>142</v>
      </c>
      <c r="E46" s="160" t="s">
        <v>142</v>
      </c>
      <c r="F46" s="158" t="s">
        <v>142</v>
      </c>
      <c r="G46" s="201"/>
      <c r="H46" s="158" t="s">
        <v>142</v>
      </c>
      <c r="I46" s="160"/>
      <c r="J46" s="181"/>
    </row>
    <row r="47" spans="2:10" x14ac:dyDescent="0.2">
      <c r="B47" s="123" t="s">
        <v>96</v>
      </c>
      <c r="C47" s="124" t="s">
        <v>131</v>
      </c>
      <c r="D47" s="155" t="s">
        <v>142</v>
      </c>
      <c r="E47" s="159"/>
      <c r="F47" s="156"/>
      <c r="G47" s="200"/>
      <c r="H47" s="156"/>
      <c r="I47" s="159"/>
      <c r="J47" s="159"/>
    </row>
    <row r="48" spans="2:10" x14ac:dyDescent="0.2">
      <c r="B48" s="125" t="s">
        <v>44</v>
      </c>
      <c r="C48" s="126" t="s">
        <v>347</v>
      </c>
      <c r="D48" s="157" t="s">
        <v>142</v>
      </c>
      <c r="E48" s="160" t="s">
        <v>142</v>
      </c>
      <c r="F48" s="158" t="s">
        <v>142</v>
      </c>
      <c r="G48" s="201"/>
      <c r="H48" s="158" t="s">
        <v>142</v>
      </c>
      <c r="I48" s="160"/>
      <c r="J48" s="181"/>
    </row>
    <row r="49" spans="2:10" x14ac:dyDescent="0.2">
      <c r="B49" s="123" t="s">
        <v>43</v>
      </c>
      <c r="C49" s="124" t="s">
        <v>144</v>
      </c>
      <c r="D49" s="155" t="s">
        <v>142</v>
      </c>
      <c r="E49" s="159" t="s">
        <v>142</v>
      </c>
      <c r="F49" s="156" t="s">
        <v>142</v>
      </c>
      <c r="G49" s="200"/>
      <c r="H49" s="156" t="s">
        <v>142</v>
      </c>
      <c r="I49" s="159"/>
      <c r="J49" s="159"/>
    </row>
    <row r="50" spans="2:10" x14ac:dyDescent="0.2">
      <c r="B50" s="125" t="s">
        <v>98</v>
      </c>
      <c r="C50" s="126" t="s">
        <v>133</v>
      </c>
      <c r="D50" s="157" t="s">
        <v>142</v>
      </c>
      <c r="E50" s="160"/>
      <c r="F50" s="158"/>
      <c r="G50" s="201"/>
      <c r="H50" s="158"/>
      <c r="I50" s="160"/>
      <c r="J50" s="181"/>
    </row>
    <row r="51" spans="2:10" x14ac:dyDescent="0.2">
      <c r="B51" s="123" t="s">
        <v>45</v>
      </c>
      <c r="C51" s="124" t="s">
        <v>348</v>
      </c>
      <c r="D51" s="155" t="s">
        <v>142</v>
      </c>
      <c r="E51" s="159"/>
      <c r="F51" s="156"/>
      <c r="G51" s="200"/>
      <c r="H51" s="156"/>
      <c r="I51" s="159"/>
      <c r="J51" s="159"/>
    </row>
    <row r="52" spans="2:10" x14ac:dyDescent="0.2">
      <c r="B52" s="125" t="s">
        <v>373</v>
      </c>
      <c r="C52" s="126" t="s">
        <v>78</v>
      </c>
      <c r="D52" s="157" t="s">
        <v>142</v>
      </c>
      <c r="E52" s="160" t="s">
        <v>142</v>
      </c>
      <c r="F52" s="158" t="s">
        <v>142</v>
      </c>
      <c r="G52" s="201"/>
      <c r="H52" s="158" t="s">
        <v>142</v>
      </c>
      <c r="I52" s="160"/>
      <c r="J52" s="181"/>
    </row>
    <row r="53" spans="2:10" x14ac:dyDescent="0.2">
      <c r="B53" s="123" t="s">
        <v>97</v>
      </c>
      <c r="C53" s="124" t="s">
        <v>132</v>
      </c>
      <c r="D53" s="155" t="s">
        <v>142</v>
      </c>
      <c r="E53" s="159" t="s">
        <v>142</v>
      </c>
      <c r="F53" s="156" t="s">
        <v>142</v>
      </c>
      <c r="G53" s="200"/>
      <c r="H53" s="156" t="s">
        <v>142</v>
      </c>
      <c r="I53" s="159"/>
      <c r="J53" s="159"/>
    </row>
    <row r="54" spans="2:10" ht="30" x14ac:dyDescent="0.2">
      <c r="B54" s="125" t="s">
        <v>112</v>
      </c>
      <c r="C54" s="126" t="s">
        <v>349</v>
      </c>
      <c r="D54" s="157"/>
      <c r="E54" s="160" t="s">
        <v>142</v>
      </c>
      <c r="F54" s="158" t="s">
        <v>142</v>
      </c>
      <c r="G54" s="201"/>
      <c r="H54" s="158" t="s">
        <v>142</v>
      </c>
      <c r="I54" s="160"/>
      <c r="J54" s="181"/>
    </row>
    <row r="55" spans="2:10" x14ac:dyDescent="0.2">
      <c r="B55" s="123" t="s">
        <v>99</v>
      </c>
      <c r="C55" s="124" t="s">
        <v>134</v>
      </c>
      <c r="D55" s="155" t="s">
        <v>142</v>
      </c>
      <c r="E55" s="159"/>
      <c r="F55" s="156"/>
      <c r="G55" s="200"/>
      <c r="H55" s="156"/>
      <c r="I55" s="159"/>
      <c r="J55" s="159"/>
    </row>
    <row r="56" spans="2:10" x14ac:dyDescent="0.2">
      <c r="B56" s="125" t="s">
        <v>36</v>
      </c>
      <c r="C56" s="126" t="s">
        <v>79</v>
      </c>
      <c r="D56" s="157" t="s">
        <v>142</v>
      </c>
      <c r="E56" s="160" t="s">
        <v>142</v>
      </c>
      <c r="F56" s="158" t="s">
        <v>142</v>
      </c>
      <c r="G56" s="201" t="s">
        <v>436</v>
      </c>
      <c r="H56" s="158" t="s">
        <v>142</v>
      </c>
      <c r="I56" s="160"/>
      <c r="J56" s="181"/>
    </row>
    <row r="57" spans="2:10" x14ac:dyDescent="0.2">
      <c r="B57" s="123" t="s">
        <v>26</v>
      </c>
      <c r="C57" s="124" t="s">
        <v>350</v>
      </c>
      <c r="D57" s="155" t="s">
        <v>142</v>
      </c>
      <c r="E57" s="159" t="s">
        <v>142</v>
      </c>
      <c r="F57" s="156" t="s">
        <v>142</v>
      </c>
      <c r="G57" s="200" t="s">
        <v>436</v>
      </c>
      <c r="H57" s="156" t="s">
        <v>142</v>
      </c>
      <c r="I57" s="159"/>
      <c r="J57" s="159"/>
    </row>
    <row r="58" spans="2:10" x14ac:dyDescent="0.2">
      <c r="B58" s="125" t="s">
        <v>351</v>
      </c>
      <c r="C58" s="126" t="s">
        <v>352</v>
      </c>
      <c r="D58" s="157" t="s">
        <v>142</v>
      </c>
      <c r="E58" s="160" t="s">
        <v>142</v>
      </c>
      <c r="F58" s="158" t="s">
        <v>142</v>
      </c>
      <c r="G58" s="201" t="s">
        <v>430</v>
      </c>
      <c r="H58" s="158" t="s">
        <v>142</v>
      </c>
      <c r="I58" s="160"/>
      <c r="J58" s="181" t="s">
        <v>142</v>
      </c>
    </row>
    <row r="59" spans="2:10" x14ac:dyDescent="0.2">
      <c r="B59" s="123" t="s">
        <v>353</v>
      </c>
      <c r="C59" s="124" t="s">
        <v>354</v>
      </c>
      <c r="D59" s="155" t="s">
        <v>142</v>
      </c>
      <c r="E59" s="159" t="s">
        <v>142</v>
      </c>
      <c r="F59" s="156" t="s">
        <v>142</v>
      </c>
      <c r="G59" s="200"/>
      <c r="H59" s="156" t="s">
        <v>142</v>
      </c>
      <c r="I59" s="159"/>
      <c r="J59" s="159"/>
    </row>
    <row r="60" spans="2:10" x14ac:dyDescent="0.2">
      <c r="B60" s="125" t="s">
        <v>100</v>
      </c>
      <c r="C60" s="126" t="s">
        <v>86</v>
      </c>
      <c r="D60" s="157" t="s">
        <v>142</v>
      </c>
      <c r="E60" s="160"/>
      <c r="F60" s="158"/>
      <c r="G60" s="201"/>
      <c r="H60" s="158"/>
      <c r="I60" s="160"/>
      <c r="J60" s="181"/>
    </row>
    <row r="61" spans="2:10" x14ac:dyDescent="0.2">
      <c r="B61" s="123" t="s">
        <v>101</v>
      </c>
      <c r="C61" s="124" t="s">
        <v>355</v>
      </c>
      <c r="D61" s="155" t="s">
        <v>142</v>
      </c>
      <c r="E61" s="159" t="s">
        <v>142</v>
      </c>
      <c r="F61" s="156" t="s">
        <v>142</v>
      </c>
      <c r="G61" s="200" t="s">
        <v>436</v>
      </c>
      <c r="H61" s="156" t="s">
        <v>142</v>
      </c>
      <c r="I61" s="159"/>
      <c r="J61" s="159"/>
    </row>
    <row r="62" spans="2:10" x14ac:dyDescent="0.2">
      <c r="B62" s="125" t="s">
        <v>102</v>
      </c>
      <c r="C62" s="126" t="s">
        <v>80</v>
      </c>
      <c r="D62" s="157" t="s">
        <v>142</v>
      </c>
      <c r="E62" s="160" t="s">
        <v>142</v>
      </c>
      <c r="F62" s="158" t="s">
        <v>142</v>
      </c>
      <c r="G62" s="201"/>
      <c r="H62" s="158" t="s">
        <v>142</v>
      </c>
      <c r="I62" s="160"/>
      <c r="J62" s="181"/>
    </row>
    <row r="63" spans="2:10" x14ac:dyDescent="0.2">
      <c r="B63" s="123" t="s">
        <v>103</v>
      </c>
      <c r="C63" s="124" t="s">
        <v>87</v>
      </c>
      <c r="D63" s="155" t="s">
        <v>142</v>
      </c>
      <c r="E63" s="159"/>
      <c r="F63" s="156"/>
      <c r="G63" s="200"/>
      <c r="H63" s="156"/>
      <c r="I63" s="159"/>
      <c r="J63" s="159"/>
    </row>
    <row r="64" spans="2:10" ht="30" x14ac:dyDescent="0.2">
      <c r="B64" s="178" t="s">
        <v>41</v>
      </c>
      <c r="C64" s="126" t="s">
        <v>356</v>
      </c>
      <c r="D64" s="157"/>
      <c r="E64" s="160" t="s">
        <v>142</v>
      </c>
      <c r="F64" s="158" t="s">
        <v>142</v>
      </c>
      <c r="G64" s="201"/>
      <c r="H64" s="158" t="s">
        <v>142</v>
      </c>
      <c r="I64" s="160"/>
      <c r="J64" s="181"/>
    </row>
    <row r="65" spans="2:10" ht="30" x14ac:dyDescent="0.2">
      <c r="B65" s="123" t="s">
        <v>357</v>
      </c>
      <c r="C65" s="124" t="s">
        <v>358</v>
      </c>
      <c r="D65" s="155" t="s">
        <v>142</v>
      </c>
      <c r="E65" s="159" t="s">
        <v>142</v>
      </c>
      <c r="F65" s="156" t="s">
        <v>142</v>
      </c>
      <c r="G65" s="200"/>
      <c r="H65" s="156" t="s">
        <v>142</v>
      </c>
      <c r="I65" s="159"/>
      <c r="J65" s="159"/>
    </row>
    <row r="66" spans="2:10" x14ac:dyDescent="0.2">
      <c r="B66" s="206" t="s">
        <v>359</v>
      </c>
      <c r="C66" s="207" t="s">
        <v>360</v>
      </c>
      <c r="D66" s="180" t="s">
        <v>142</v>
      </c>
      <c r="E66" s="181"/>
      <c r="F66" s="182"/>
      <c r="G66" s="203"/>
      <c r="H66" s="182"/>
      <c r="I66" s="181"/>
      <c r="J66" s="181"/>
    </row>
    <row r="67" spans="2:10" x14ac:dyDescent="0.2">
      <c r="B67" s="205" t="s">
        <v>361</v>
      </c>
      <c r="C67" s="127" t="s">
        <v>362</v>
      </c>
      <c r="D67" s="175" t="s">
        <v>142</v>
      </c>
      <c r="E67" s="176"/>
      <c r="F67" s="177"/>
      <c r="G67" s="202"/>
      <c r="H67" s="177"/>
      <c r="I67" s="176"/>
      <c r="J67" s="159"/>
    </row>
    <row r="68" spans="2:10" x14ac:dyDescent="0.2">
      <c r="B68" s="178" t="s">
        <v>452</v>
      </c>
      <c r="C68" s="216" t="s">
        <v>521</v>
      </c>
      <c r="D68" s="180"/>
      <c r="E68" s="180" t="s">
        <v>142</v>
      </c>
      <c r="F68" s="180" t="s">
        <v>142</v>
      </c>
      <c r="G68" s="203"/>
      <c r="H68" s="180" t="s">
        <v>142</v>
      </c>
      <c r="I68" s="181"/>
      <c r="J68" s="181"/>
    </row>
    <row r="69" spans="2:10" x14ac:dyDescent="0.2">
      <c r="B69" s="213" t="s">
        <v>11</v>
      </c>
      <c r="C69" s="214" t="s">
        <v>363</v>
      </c>
      <c r="D69" s="175" t="s">
        <v>142</v>
      </c>
      <c r="E69" s="176" t="s">
        <v>142</v>
      </c>
      <c r="F69" s="177" t="s">
        <v>142</v>
      </c>
      <c r="G69" s="202"/>
      <c r="H69" s="177" t="s">
        <v>142</v>
      </c>
      <c r="I69" s="176" t="s">
        <v>142</v>
      </c>
      <c r="J69" s="176" t="s">
        <v>142</v>
      </c>
    </row>
    <row r="70" spans="2:10" x14ac:dyDescent="0.2">
      <c r="B70" s="178" t="s">
        <v>16</v>
      </c>
      <c r="C70" s="179" t="s">
        <v>70</v>
      </c>
      <c r="D70" s="180" t="s">
        <v>142</v>
      </c>
      <c r="E70" s="181" t="s">
        <v>142</v>
      </c>
      <c r="F70" s="182" t="s">
        <v>142</v>
      </c>
      <c r="G70" s="203"/>
      <c r="H70" s="182" t="s">
        <v>142</v>
      </c>
      <c r="I70" s="181"/>
      <c r="J70" s="181" t="s">
        <v>142</v>
      </c>
    </row>
    <row r="71" spans="2:10" x14ac:dyDescent="0.2">
      <c r="B71" s="213" t="s">
        <v>37</v>
      </c>
      <c r="C71" s="214" t="s">
        <v>71</v>
      </c>
      <c r="D71" s="175" t="s">
        <v>142</v>
      </c>
      <c r="E71" s="176" t="s">
        <v>142</v>
      </c>
      <c r="F71" s="177" t="s">
        <v>142</v>
      </c>
      <c r="G71" s="202"/>
      <c r="H71" s="177" t="s">
        <v>142</v>
      </c>
      <c r="I71" s="176"/>
      <c r="J71" s="176"/>
    </row>
    <row r="72" spans="2:10" x14ac:dyDescent="0.2">
      <c r="B72" s="178" t="s">
        <v>13</v>
      </c>
      <c r="C72" s="179" t="s">
        <v>364</v>
      </c>
      <c r="D72" s="180" t="s">
        <v>142</v>
      </c>
      <c r="E72" s="181" t="s">
        <v>142</v>
      </c>
      <c r="F72" s="182" t="s">
        <v>142</v>
      </c>
      <c r="G72" s="203"/>
      <c r="H72" s="182" t="s">
        <v>142</v>
      </c>
      <c r="I72" s="181"/>
      <c r="J72" s="181"/>
    </row>
    <row r="73" spans="2:10" x14ac:dyDescent="0.2">
      <c r="B73" s="213" t="s">
        <v>105</v>
      </c>
      <c r="C73" s="214" t="s">
        <v>145</v>
      </c>
      <c r="D73" s="175" t="s">
        <v>142</v>
      </c>
      <c r="E73" s="176"/>
      <c r="F73" s="177"/>
      <c r="G73" s="202"/>
      <c r="H73" s="177"/>
      <c r="I73" s="176"/>
      <c r="J73" s="176"/>
    </row>
    <row r="74" spans="2:10" x14ac:dyDescent="0.2">
      <c r="B74" s="178" t="s">
        <v>8</v>
      </c>
      <c r="C74" s="179" t="s">
        <v>66</v>
      </c>
      <c r="D74" s="180" t="s">
        <v>142</v>
      </c>
      <c r="E74" s="181" t="s">
        <v>142</v>
      </c>
      <c r="F74" s="182" t="s">
        <v>142</v>
      </c>
      <c r="G74" s="203"/>
      <c r="H74" s="182" t="s">
        <v>142</v>
      </c>
      <c r="I74" s="181"/>
      <c r="J74" s="181"/>
    </row>
    <row r="75" spans="2:10" ht="30" x14ac:dyDescent="0.2">
      <c r="B75" s="213" t="s">
        <v>38</v>
      </c>
      <c r="C75" s="214" t="s">
        <v>505</v>
      </c>
      <c r="D75" s="175" t="s">
        <v>142</v>
      </c>
      <c r="E75" s="176"/>
      <c r="F75" s="177"/>
      <c r="G75" s="202"/>
      <c r="H75" s="177"/>
      <c r="I75" s="176"/>
      <c r="J75" s="176"/>
    </row>
    <row r="76" spans="2:10" ht="30" x14ac:dyDescent="0.2">
      <c r="B76" s="178" t="s">
        <v>38</v>
      </c>
      <c r="C76" s="179" t="s">
        <v>506</v>
      </c>
      <c r="D76" s="180"/>
      <c r="E76" s="181" t="s">
        <v>142</v>
      </c>
      <c r="F76" s="182" t="s">
        <v>142</v>
      </c>
      <c r="G76" s="203"/>
      <c r="H76" s="182" t="s">
        <v>142</v>
      </c>
      <c r="I76" s="181"/>
      <c r="J76" s="181"/>
    </row>
    <row r="77" spans="2:10" x14ac:dyDescent="0.2">
      <c r="B77" s="213" t="s">
        <v>10</v>
      </c>
      <c r="C77" s="214" t="s">
        <v>365</v>
      </c>
      <c r="D77" s="175" t="s">
        <v>142</v>
      </c>
      <c r="E77" s="176" t="s">
        <v>142</v>
      </c>
      <c r="F77" s="177" t="s">
        <v>142</v>
      </c>
      <c r="G77" s="202" t="s">
        <v>429</v>
      </c>
      <c r="H77" s="177" t="s">
        <v>142</v>
      </c>
      <c r="I77" s="176"/>
      <c r="J77" s="176"/>
    </row>
    <row r="78" spans="2:10" x14ac:dyDescent="0.2">
      <c r="B78" s="178" t="s">
        <v>6</v>
      </c>
      <c r="C78" s="179" t="s">
        <v>68</v>
      </c>
      <c r="D78" s="180" t="s">
        <v>142</v>
      </c>
      <c r="E78" s="181" t="s">
        <v>142</v>
      </c>
      <c r="F78" s="182" t="s">
        <v>142</v>
      </c>
      <c r="G78" s="203"/>
      <c r="H78" s="182" t="s">
        <v>142</v>
      </c>
      <c r="I78" s="181"/>
      <c r="J78" s="181"/>
    </row>
    <row r="79" spans="2:10" x14ac:dyDescent="0.2">
      <c r="B79" s="213" t="s">
        <v>106</v>
      </c>
      <c r="C79" s="214" t="s">
        <v>135</v>
      </c>
      <c r="D79" s="175" t="s">
        <v>142</v>
      </c>
      <c r="E79" s="176"/>
      <c r="F79" s="177"/>
      <c r="G79" s="202"/>
      <c r="H79" s="177"/>
      <c r="I79" s="176"/>
      <c r="J79" s="176"/>
    </row>
    <row r="80" spans="2:10" x14ac:dyDescent="0.2">
      <c r="B80" s="178" t="s">
        <v>14</v>
      </c>
      <c r="C80" s="179" t="s">
        <v>75</v>
      </c>
      <c r="D80" s="180" t="s">
        <v>142</v>
      </c>
      <c r="E80" s="181" t="s">
        <v>142</v>
      </c>
      <c r="F80" s="182" t="s">
        <v>142</v>
      </c>
      <c r="G80" s="203"/>
      <c r="H80" s="182" t="s">
        <v>142</v>
      </c>
      <c r="I80" s="181" t="s">
        <v>142</v>
      </c>
      <c r="J80" s="181" t="s">
        <v>142</v>
      </c>
    </row>
    <row r="81" spans="2:10" x14ac:dyDescent="0.2">
      <c r="B81" s="213" t="s">
        <v>107</v>
      </c>
      <c r="C81" s="214" t="s">
        <v>366</v>
      </c>
      <c r="D81" s="175" t="s">
        <v>142</v>
      </c>
      <c r="E81" s="176" t="s">
        <v>142</v>
      </c>
      <c r="F81" s="177" t="s">
        <v>142</v>
      </c>
      <c r="G81" s="202" t="s">
        <v>436</v>
      </c>
      <c r="H81" s="177" t="s">
        <v>142</v>
      </c>
      <c r="I81" s="176"/>
      <c r="J81" s="176"/>
    </row>
    <row r="82" spans="2:10" x14ac:dyDescent="0.2">
      <c r="B82" s="178" t="s">
        <v>108</v>
      </c>
      <c r="C82" s="179" t="s">
        <v>367</v>
      </c>
      <c r="D82" s="180" t="s">
        <v>142</v>
      </c>
      <c r="E82" s="181" t="s">
        <v>142</v>
      </c>
      <c r="F82" s="182" t="s">
        <v>142</v>
      </c>
      <c r="G82" s="203" t="s">
        <v>436</v>
      </c>
      <c r="H82" s="182" t="s">
        <v>142</v>
      </c>
      <c r="I82" s="181"/>
      <c r="J82" s="181"/>
    </row>
    <row r="83" spans="2:10" x14ac:dyDescent="0.2">
      <c r="B83" s="213" t="s">
        <v>109</v>
      </c>
      <c r="C83" s="214" t="s">
        <v>136</v>
      </c>
      <c r="D83" s="175" t="s">
        <v>142</v>
      </c>
      <c r="E83" s="176"/>
      <c r="F83" s="177"/>
      <c r="G83" s="202"/>
      <c r="H83" s="177"/>
      <c r="I83" s="176"/>
      <c r="J83" s="176"/>
    </row>
    <row r="84" spans="2:10" x14ac:dyDescent="0.2">
      <c r="B84" s="178" t="s">
        <v>5</v>
      </c>
      <c r="C84" s="179" t="s">
        <v>67</v>
      </c>
      <c r="D84" s="180" t="s">
        <v>142</v>
      </c>
      <c r="E84" s="181" t="s">
        <v>142</v>
      </c>
      <c r="F84" s="182" t="s">
        <v>142</v>
      </c>
      <c r="G84" s="203"/>
      <c r="H84" s="182" t="s">
        <v>142</v>
      </c>
      <c r="I84" s="181"/>
      <c r="J84" s="181"/>
    </row>
    <row r="85" spans="2:10" x14ac:dyDescent="0.2">
      <c r="B85" s="213" t="s">
        <v>15</v>
      </c>
      <c r="C85" s="214" t="s">
        <v>76</v>
      </c>
      <c r="D85" s="175" t="s">
        <v>142</v>
      </c>
      <c r="E85" s="176" t="s">
        <v>142</v>
      </c>
      <c r="F85" s="177" t="s">
        <v>142</v>
      </c>
      <c r="G85" s="202" t="s">
        <v>429</v>
      </c>
      <c r="H85" s="177" t="s">
        <v>142</v>
      </c>
      <c r="I85" s="176"/>
      <c r="J85" s="176"/>
    </row>
    <row r="86" spans="2:10" x14ac:dyDescent="0.2">
      <c r="B86" s="178" t="s">
        <v>1</v>
      </c>
      <c r="C86" s="179" t="s">
        <v>368</v>
      </c>
      <c r="D86" s="180" t="s">
        <v>142</v>
      </c>
      <c r="E86" s="181" t="s">
        <v>142</v>
      </c>
      <c r="F86" s="182" t="s">
        <v>142</v>
      </c>
      <c r="G86" s="203"/>
      <c r="H86" s="182" t="s">
        <v>142</v>
      </c>
      <c r="I86" s="181"/>
      <c r="J86" s="181" t="s">
        <v>142</v>
      </c>
    </row>
    <row r="87" spans="2:10" x14ac:dyDescent="0.2">
      <c r="B87" s="215" t="s">
        <v>110</v>
      </c>
      <c r="C87" s="127" t="s">
        <v>137</v>
      </c>
      <c r="D87" s="175" t="s">
        <v>142</v>
      </c>
      <c r="E87" s="176"/>
      <c r="F87" s="177"/>
      <c r="G87" s="202"/>
      <c r="H87" s="177"/>
      <c r="I87" s="176"/>
      <c r="J87" s="176"/>
    </row>
    <row r="88" spans="2:10" ht="15.75" thickBot="1" x14ac:dyDescent="0.25">
      <c r="B88" s="217" t="s">
        <v>39</v>
      </c>
      <c r="C88" s="218" t="s">
        <v>73</v>
      </c>
      <c r="D88" s="219" t="s">
        <v>142</v>
      </c>
      <c r="E88" s="220" t="s">
        <v>142</v>
      </c>
      <c r="F88" s="221" t="s">
        <v>142</v>
      </c>
      <c r="G88" s="222"/>
      <c r="H88" s="221" t="s">
        <v>142</v>
      </c>
      <c r="I88" s="220"/>
      <c r="J88" s="220"/>
    </row>
  </sheetData>
  <sheetProtection sheet="1" objects="1" scenarios="1"/>
  <mergeCells count="18">
    <mergeCell ref="B15:B16"/>
    <mergeCell ref="B17:B18"/>
    <mergeCell ref="B19:B20"/>
    <mergeCell ref="B21:B22"/>
    <mergeCell ref="C21:E22"/>
    <mergeCell ref="C19:E20"/>
    <mergeCell ref="C17:E18"/>
    <mergeCell ref="C15:E16"/>
    <mergeCell ref="D27:J27"/>
    <mergeCell ref="C11:E11"/>
    <mergeCell ref="C12:E12"/>
    <mergeCell ref="C5:E5"/>
    <mergeCell ref="C6:E6"/>
    <mergeCell ref="C7:E7"/>
    <mergeCell ref="C8:E8"/>
    <mergeCell ref="C9:E9"/>
    <mergeCell ref="C10:E10"/>
    <mergeCell ref="C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EP">
    <tabColor theme="8"/>
  </sheetPr>
  <dimension ref="B1:T123"/>
  <sheetViews>
    <sheetView showGridLines="0" zoomScaleNormal="100" zoomScaleSheetLayoutView="100" workbookViewId="0">
      <pane ySplit="8" topLeftCell="A9" activePane="bottomLeft" state="frozen"/>
      <selection activeCell="N85" sqref="N85:O86"/>
      <selection pane="bottomLeft"/>
    </sheetView>
  </sheetViews>
  <sheetFormatPr defaultRowHeight="15" x14ac:dyDescent="0.25"/>
  <cols>
    <col min="1" max="1" width="1.28515625" style="19" customWidth="1"/>
    <col min="2" max="2" width="22.5703125" style="19" customWidth="1"/>
    <col min="3" max="3" width="1.5703125" style="19" customWidth="1"/>
    <col min="4" max="4" width="3.140625" style="20" customWidth="1"/>
    <col min="5" max="5" width="49" style="19" bestFit="1" customWidth="1"/>
    <col min="6" max="13" width="5" style="19" customWidth="1"/>
    <col min="14" max="14" width="9.140625" style="28" hidden="1" customWidth="1"/>
    <col min="15" max="16" width="11.28515625" style="19" bestFit="1" customWidth="1"/>
    <col min="17" max="16384" width="9.140625" style="19"/>
  </cols>
  <sheetData>
    <row r="1" spans="2:16" ht="15.75" thickBot="1" x14ac:dyDescent="0.3"/>
    <row r="2" spans="2:16" ht="15.75" customHeight="1" x14ac:dyDescent="0.25">
      <c r="E2" s="282" t="s">
        <v>529</v>
      </c>
      <c r="F2" s="283"/>
      <c r="G2" s="283"/>
      <c r="H2" s="283"/>
      <c r="I2" s="283"/>
      <c r="J2" s="283"/>
      <c r="K2" s="283"/>
      <c r="L2" s="283"/>
      <c r="M2" s="283"/>
      <c r="N2" s="283"/>
      <c r="O2" s="283"/>
      <c r="P2" s="284"/>
    </row>
    <row r="3" spans="2:16" ht="15.75" customHeight="1" x14ac:dyDescent="0.25">
      <c r="E3" s="285"/>
      <c r="F3" s="286"/>
      <c r="G3" s="286"/>
      <c r="H3" s="286"/>
      <c r="I3" s="286"/>
      <c r="J3" s="286"/>
      <c r="K3" s="286"/>
      <c r="L3" s="286"/>
      <c r="M3" s="286"/>
      <c r="N3" s="286"/>
      <c r="O3" s="286"/>
      <c r="P3" s="287"/>
    </row>
    <row r="4" spans="2:16" ht="15.75" customHeight="1" thickBot="1" x14ac:dyDescent="0.3">
      <c r="E4" s="288"/>
      <c r="F4" s="289"/>
      <c r="G4" s="289"/>
      <c r="H4" s="289"/>
      <c r="I4" s="289"/>
      <c r="J4" s="289"/>
      <c r="K4" s="289"/>
      <c r="L4" s="289"/>
      <c r="M4" s="289"/>
      <c r="N4" s="289"/>
      <c r="O4" s="289"/>
      <c r="P4" s="290"/>
    </row>
    <row r="5" spans="2:16" ht="15.75" thickBot="1" x14ac:dyDescent="0.3">
      <c r="B5" s="19" t="s">
        <v>50</v>
      </c>
      <c r="E5" s="1"/>
      <c r="F5" s="43"/>
      <c r="G5" s="43"/>
      <c r="H5" s="43"/>
      <c r="I5" s="43"/>
      <c r="J5" s="43"/>
      <c r="K5" s="43"/>
      <c r="L5" s="43"/>
      <c r="M5" s="43"/>
      <c r="N5" s="36"/>
      <c r="O5" s="1"/>
    </row>
    <row r="6" spans="2:16" ht="123.75" customHeight="1" thickBot="1" x14ac:dyDescent="0.3">
      <c r="B6" s="44" t="s">
        <v>49</v>
      </c>
      <c r="D6" s="21"/>
      <c r="E6" s="223" t="s">
        <v>528</v>
      </c>
      <c r="F6" s="270" t="s">
        <v>123</v>
      </c>
      <c r="G6" s="271"/>
      <c r="H6" s="271" t="s">
        <v>3</v>
      </c>
      <c r="I6" s="271"/>
      <c r="J6" s="271" t="s">
        <v>121</v>
      </c>
      <c r="K6" s="271"/>
      <c r="L6" s="271" t="s">
        <v>122</v>
      </c>
      <c r="M6" s="272"/>
      <c r="N6" s="79" t="s">
        <v>21</v>
      </c>
      <c r="O6" s="80" t="s">
        <v>139</v>
      </c>
      <c r="P6" s="81" t="s">
        <v>140</v>
      </c>
    </row>
    <row r="7" spans="2:16" s="34" customFormat="1" ht="18.75" customHeight="1" x14ac:dyDescent="0.2">
      <c r="D7" s="37"/>
      <c r="E7" s="33" t="s">
        <v>141</v>
      </c>
      <c r="F7" s="277">
        <f>IF(OR(ISERROR(VLOOKUP($E7&amp;$E$6,'EP overall data'!$A$5:$T$517,'EP overall data'!B$3,FALSE)),ISBLANK(VLOOKUP($E7&amp;$E$6,'EP overall data'!$A$5:$T$517,'EP overall data'!B$3,FALSE))),"",VLOOKUP($E7&amp;$E$6,'EP overall data'!$A$5:$T$517,'EP overall data'!B$3,FALSE))</f>
        <v>0.61811991803838995</v>
      </c>
      <c r="G7" s="269"/>
      <c r="H7" s="269">
        <f>IF(OR(ISERROR(VLOOKUP($E7&amp;$E$6,'EP overall data'!$A$5:$T$517,'EP overall data'!C$3,FALSE)),ISBLANK(VLOOKUP($E7&amp;$E$6,'EP overall data'!$A$5:$T$517,'EP overall data'!C$3,FALSE))),"",VLOOKUP($E7&amp;$E$6,'EP overall data'!$A$5:$T$517,'EP overall data'!C$3,FALSE))</f>
        <v>0.23543122377220141</v>
      </c>
      <c r="I7" s="269"/>
      <c r="J7" s="269">
        <f>IF(OR(ISERROR(VLOOKUP($E7&amp;$E$6,'EP overall data'!$A$5:$T$517,'EP overall data'!D$3,FALSE)),ISBLANK(VLOOKUP($E7&amp;$E$6,'EP overall data'!$A$5:$T$517,'EP overall data'!D$3,FALSE))),"",VLOOKUP($E7&amp;$E$6,'EP overall data'!$A$5:$T$517,'EP overall data'!D$3,FALSE))</f>
        <v>4.0103835823359059E-2</v>
      </c>
      <c r="K7" s="269"/>
      <c r="L7" s="269">
        <f>IF(OR(ISERROR(VLOOKUP($E7&amp;$E$6,'EP overall data'!$A$5:$T$517,'EP overall data'!E$3,FALSE)),ISBLANK(VLOOKUP($E7&amp;$E$6,'EP overall data'!$A$5:$T$517,'EP overall data'!E$3,FALSE))),"",VLOOKUP($E7&amp;$E$6,'EP overall data'!$A$5:$T$517,'EP overall data'!E$3,FALSE))</f>
        <v>0.10634502236604962</v>
      </c>
      <c r="M7" s="269"/>
      <c r="N7" s="273">
        <v>1</v>
      </c>
      <c r="O7" s="275">
        <f>IF(ISERROR(VLOOKUP($E7&amp;$E$6,'EP overall data'!$A$5:$T$517,'EP overall data'!G$3,FALSE)),0,VLOOKUP($E7&amp;$E$6,'EP overall data'!$A$5:$T$517,'EP overall data'!G$3,FALSE))</f>
        <v>599793</v>
      </c>
      <c r="P7" s="280">
        <f>IF(ISERROR(VLOOKUP($E7&amp;$E$6,'EP overall data'!$A$5:$T$517,'EP overall data'!H$3,FALSE)),0,VLOOKUP($E7&amp;$E$6,'EP overall data'!$A$5:$T$517,'EP overall data'!H$3,FALSE))</f>
        <v>0.21524354379539384</v>
      </c>
    </row>
    <row r="8" spans="2:16" ht="15" customHeight="1" thickBot="1" x14ac:dyDescent="0.3">
      <c r="D8" s="37"/>
      <c r="E8" s="23" t="s">
        <v>27</v>
      </c>
      <c r="F8" s="8">
        <f>IF(F7="","",VLOOKUP($E7&amp;$E$6,'EP overall data'!$A$5:$T$517,'EP overall data'!M$3,FALSE))</f>
        <v>0.61699999999999999</v>
      </c>
      <c r="G8" s="3">
        <f>IF(F7="","",VLOOKUP($E7&amp;$E$6,'EP overall data'!$A$5:$T$517,'EP overall data'!N$3,FALSE))</f>
        <v>0.61899999999999999</v>
      </c>
      <c r="H8" s="3">
        <f>IF(H7="","",VLOOKUP($E7&amp;$E$6,'EP overall data'!$A$5:$T$517,'EP overall data'!O$3,FALSE))</f>
        <v>0.23400000000000001</v>
      </c>
      <c r="I8" s="3">
        <f>IF(H7="","",VLOOKUP($E7&amp;$E$6,'EP overall data'!$A$5:$T$517,'EP overall data'!P$3,FALSE))</f>
        <v>0.23699999999999999</v>
      </c>
      <c r="J8" s="3">
        <f>IF(J7="","",VLOOKUP($E7&amp;$E$6,'EP overall data'!$A$5:$T$517,'EP overall data'!Q$3,FALSE))</f>
        <v>0.04</v>
      </c>
      <c r="K8" s="3">
        <f>IF(J7="","",VLOOKUP($E7&amp;$E$6,'EP overall data'!$A$5:$T$517,'EP overall data'!R$3,FALSE))</f>
        <v>4.1000000000000002E-2</v>
      </c>
      <c r="L8" s="3">
        <f>IF(L7="","",VLOOKUP($E7&amp;$E$6,'EP overall data'!$A$5:$T$517,'EP overall data'!S$3,FALSE))</f>
        <v>0.106</v>
      </c>
      <c r="M8" s="3">
        <f>IF(L7="","",VLOOKUP($E7&amp;$E$6,'EP overall data'!$A$5:$T$517,'EP overall data'!T$3,FALSE))</f>
        <v>0.107</v>
      </c>
      <c r="N8" s="274"/>
      <c r="O8" s="276"/>
      <c r="P8" s="281"/>
    </row>
    <row r="9" spans="2:16" s="34" customFormat="1" ht="15.75" x14ac:dyDescent="0.2">
      <c r="B9" s="50" t="s">
        <v>52</v>
      </c>
      <c r="D9" s="58"/>
      <c r="E9" s="35" t="s">
        <v>91</v>
      </c>
      <c r="F9" s="277">
        <f>IF(OR(ISERROR(VLOOKUP($E9&amp;$E$6,'EP overall data'!$A$5:$T$517,'EP overall data'!B$3,FALSE)),ISBLANK(VLOOKUP($E9&amp;$E$6,'EP overall data'!$A$5:$T$517,'EP overall data'!B$3,FALSE))),"",VLOOKUP($E9&amp;$E$6,'EP overall data'!$A$5:$T$517,'EP overall data'!B$3,FALSE))</f>
        <v>0.62875710804224205</v>
      </c>
      <c r="G9" s="269"/>
      <c r="H9" s="269">
        <f>IF(OR(ISERROR(VLOOKUP($E9&amp;$E$6,'EP overall data'!$A$5:$T$517,'EP overall data'!C$3,FALSE)),ISBLANK(VLOOKUP($E9&amp;$E$6,'EP overall data'!$A$5:$T$517,'EP overall data'!C$3,FALSE))),"",VLOOKUP($E9&amp;$E$6,'EP overall data'!$A$5:$T$517,'EP overall data'!C$3,FALSE))</f>
        <v>0.22908204711616573</v>
      </c>
      <c r="I9" s="269"/>
      <c r="J9" s="269">
        <f>IF(OR(ISERROR(VLOOKUP($E9&amp;$E$6,'EP overall data'!$A$5:$T$517,'EP overall data'!D$3,FALSE)),ISBLANK(VLOOKUP($E9&amp;$E$6,'EP overall data'!$A$5:$T$517,'EP overall data'!D$3,FALSE))),"",VLOOKUP($E9&amp;$E$6,'EP overall data'!$A$5:$T$517,'EP overall data'!D$3,FALSE))</f>
        <v>4.2242079610073112E-2</v>
      </c>
      <c r="K9" s="269"/>
      <c r="L9" s="269">
        <f>IF(OR(ISERROR(VLOOKUP($E9&amp;$E$6,'EP overall data'!$A$5:$T$517,'EP overall data'!E$3,FALSE)),ISBLANK(VLOOKUP($E9&amp;$E$6,'EP overall data'!$A$5:$T$517,'EP overall data'!E$3,FALSE))),"",VLOOKUP($E9&amp;$E$6,'EP overall data'!$A$5:$T$517,'EP overall data'!E$3,FALSE))</f>
        <v>9.9918765231519088E-2</v>
      </c>
      <c r="M9" s="269"/>
      <c r="N9" s="273">
        <v>1</v>
      </c>
      <c r="O9" s="275">
        <f>IF(ISERROR(VLOOKUP($E9&amp;$E$6,'EP overall data'!$A$5:$T$517,'EP overall data'!G$3,FALSE)),0,VLOOKUP($E9&amp;$E$6,'EP overall data'!$A$5:$T$517,'EP overall data'!G$3,FALSE))</f>
        <v>1231</v>
      </c>
      <c r="P9" s="280">
        <f>IF(ISERROR(VLOOKUP($E9&amp;$E$6,'EP overall data'!$A$5:$T$517,'EP overall data'!H$3,FALSE)),0,VLOOKUP($E9&amp;$E$6,'EP overall data'!$A$5:$T$517,'EP overall data'!H$3,FALSE))</f>
        <v>0.12598505782417357</v>
      </c>
    </row>
    <row r="10" spans="2:16" ht="15" customHeight="1" x14ac:dyDescent="0.25">
      <c r="B10" s="268" t="s">
        <v>53</v>
      </c>
      <c r="D10" s="58"/>
      <c r="E10" s="22" t="s">
        <v>27</v>
      </c>
      <c r="F10" s="14">
        <f>IF(F9="","",VLOOKUP($E9&amp;$E$6,'EP overall data'!$A$5:$T$517,'EP overall data'!M$3,FALSE))</f>
        <v>0.60099999999999998</v>
      </c>
      <c r="G10" s="15">
        <f>IF(F9="","",VLOOKUP($E9&amp;$E$6,'EP overall data'!$A$5:$T$517,'EP overall data'!N$3,FALSE))</f>
        <v>0.65500000000000003</v>
      </c>
      <c r="H10" s="15">
        <f>IF(H9="","",VLOOKUP($E9&amp;$E$6,'EP overall data'!$A$5:$T$517,'EP overall data'!O$3,FALSE))</f>
        <v>0.20599999999999999</v>
      </c>
      <c r="I10" s="15">
        <f>IF(H9="","",VLOOKUP($E9&amp;$E$6,'EP overall data'!$A$5:$T$517,'EP overall data'!P$3,FALSE))</f>
        <v>0.253</v>
      </c>
      <c r="J10" s="15">
        <f>IF(J9="","",VLOOKUP($E9&amp;$E$6,'EP overall data'!$A$5:$T$517,'EP overall data'!Q$3,FALSE))</f>
        <v>3.2000000000000001E-2</v>
      </c>
      <c r="K10" s="15">
        <f>IF(J9="","",VLOOKUP($E9&amp;$E$6,'EP overall data'!$A$5:$T$517,'EP overall data'!R$3,FALSE))</f>
        <v>5.5E-2</v>
      </c>
      <c r="L10" s="15">
        <f>IF(L9="","",VLOOKUP($E9&amp;$E$6,'EP overall data'!$A$5:$T$517,'EP overall data'!S$3,FALSE))</f>
        <v>8.4000000000000005E-2</v>
      </c>
      <c r="M10" s="135">
        <f>IF(L9="","",VLOOKUP($E9&amp;$E$6,'EP overall data'!$A$5:$T$517,'EP overall data'!T$3,FALSE))</f>
        <v>0.11799999999999999</v>
      </c>
      <c r="N10" s="265"/>
      <c r="O10" s="267"/>
      <c r="P10" s="279"/>
    </row>
    <row r="11" spans="2:16" s="34" customFormat="1" ht="15.75" x14ac:dyDescent="0.2">
      <c r="B11" s="268"/>
      <c r="D11" s="58"/>
      <c r="E11" s="35" t="s">
        <v>7</v>
      </c>
      <c r="F11" s="262">
        <f>IF(OR(ISERROR(VLOOKUP($E11&amp;$E$6,'EP overall data'!$A$5:$T$517,'EP overall data'!B$3,FALSE)),ISBLANK(VLOOKUP($E11&amp;$E$6,'EP overall data'!$A$5:$T$517,'EP overall data'!B$3,FALSE))),"",VLOOKUP($E11&amp;$E$6,'EP overall data'!$A$5:$T$517,'EP overall data'!B$3,FALSE))</f>
        <v>0.64019975031210985</v>
      </c>
      <c r="G11" s="263"/>
      <c r="H11" s="263">
        <f>IF(OR(ISERROR(VLOOKUP($E11&amp;$E$6,'EP overall data'!$A$5:$T$517,'EP overall data'!C$3,FALSE)),ISBLANK(VLOOKUP($E11&amp;$E$6,'EP overall data'!$A$5:$T$517,'EP overall data'!C$3,FALSE))),"",VLOOKUP($E11&amp;$E$6,'EP overall data'!$A$5:$T$517,'EP overall data'!C$3,FALSE))</f>
        <v>0.20705368289637952</v>
      </c>
      <c r="I11" s="263"/>
      <c r="J11" s="263">
        <f>IF(OR(ISERROR(VLOOKUP($E11&amp;$E$6,'EP overall data'!$A$5:$T$517,'EP overall data'!D$3,FALSE)),ISBLANK(VLOOKUP($E11&amp;$E$6,'EP overall data'!$A$5:$T$517,'EP overall data'!D$3,FALSE))),"",VLOOKUP($E11&amp;$E$6,'EP overall data'!$A$5:$T$517,'EP overall data'!D$3,FALSE))</f>
        <v>4.1448189762796503E-2</v>
      </c>
      <c r="K11" s="263"/>
      <c r="L11" s="263">
        <f>IF(OR(ISERROR(VLOOKUP($E11&amp;$E$6,'EP overall data'!$A$5:$T$517,'EP overall data'!E$3,FALSE)),ISBLANK(VLOOKUP($E11&amp;$E$6,'EP overall data'!$A$5:$T$517,'EP overall data'!E$3,FALSE))),"",VLOOKUP($E11&amp;$E$6,'EP overall data'!$A$5:$T$517,'EP overall data'!E$3,FALSE))</f>
        <v>0.1112983770287141</v>
      </c>
      <c r="M11" s="263"/>
      <c r="N11" s="264">
        <v>1</v>
      </c>
      <c r="O11" s="266">
        <f>IF(ISERROR(VLOOKUP($E11&amp;$E$6,'EP overall data'!$A$5:$T$517,'EP overall data'!G$3,FALSE)),0,VLOOKUP($E11&amp;$E$6,'EP overall data'!$A$5:$T$517,'EP overall data'!G$3,FALSE))</f>
        <v>16020</v>
      </c>
      <c r="P11" s="278">
        <f>IF(ISERROR(VLOOKUP($E11&amp;$E$6,'EP overall data'!$A$5:$T$517,'EP overall data'!H$3,FALSE)),0,VLOOKUP($E11&amp;$E$6,'EP overall data'!$A$5:$T$517,'EP overall data'!H$3,FALSE))</f>
        <v>0.18218001933246147</v>
      </c>
    </row>
    <row r="12" spans="2:16" ht="15" customHeight="1" x14ac:dyDescent="0.25">
      <c r="B12" s="268"/>
      <c r="D12" s="58"/>
      <c r="E12" s="22" t="s">
        <v>27</v>
      </c>
      <c r="F12" s="14">
        <f>IF(F11="","",VLOOKUP($E11&amp;$E$6,'EP overall data'!$A$5:$T$517,'EP overall data'!M$3,FALSE))</f>
        <v>0.63300000000000001</v>
      </c>
      <c r="G12" s="15">
        <f>IF(F11="","",VLOOKUP($E11&amp;$E$6,'EP overall data'!$A$5:$T$517,'EP overall data'!N$3,FALSE))</f>
        <v>0.64800000000000002</v>
      </c>
      <c r="H12" s="15">
        <f>IF(H11="","",VLOOKUP($E11&amp;$E$6,'EP overall data'!$A$5:$T$517,'EP overall data'!O$3,FALSE))</f>
        <v>0.20100000000000001</v>
      </c>
      <c r="I12" s="15">
        <f>IF(H11="","",VLOOKUP($E11&amp;$E$6,'EP overall data'!$A$5:$T$517,'EP overall data'!P$3,FALSE))</f>
        <v>0.21299999999999999</v>
      </c>
      <c r="J12" s="15">
        <f>IF(J11="","",VLOOKUP($E11&amp;$E$6,'EP overall data'!$A$5:$T$517,'EP overall data'!Q$3,FALSE))</f>
        <v>3.7999999999999999E-2</v>
      </c>
      <c r="K12" s="15">
        <f>IF(J11="","",VLOOKUP($E11&amp;$E$6,'EP overall data'!$A$5:$T$517,'EP overall data'!R$3,FALSE))</f>
        <v>4.4999999999999998E-2</v>
      </c>
      <c r="L12" s="15">
        <f>IF(L11="","",VLOOKUP($E11&amp;$E$6,'EP overall data'!$A$5:$T$517,'EP overall data'!S$3,FALSE))</f>
        <v>0.107</v>
      </c>
      <c r="M12" s="135">
        <f>IF(L11="","",VLOOKUP($E11&amp;$E$6,'EP overall data'!$A$5:$T$517,'EP overall data'!T$3,FALSE))</f>
        <v>0.11600000000000001</v>
      </c>
      <c r="N12" s="265"/>
      <c r="O12" s="267"/>
      <c r="P12" s="279"/>
    </row>
    <row r="13" spans="2:16" s="34" customFormat="1" ht="15.75" x14ac:dyDescent="0.2">
      <c r="B13" s="268"/>
      <c r="D13" s="58"/>
      <c r="E13" s="35" t="s">
        <v>369</v>
      </c>
      <c r="F13" s="262">
        <f>IF(OR(ISERROR(VLOOKUP($E13&amp;$E$6,'EP overall data'!$A$5:$T$517,'EP overall data'!B$3,FALSE)),ISBLANK(VLOOKUP($E13&amp;$E$6,'EP overall data'!$A$5:$T$517,'EP overall data'!B$3,FALSE))),"",VLOOKUP($E13&amp;$E$6,'EP overall data'!$A$5:$T$517,'EP overall data'!B$3,FALSE))</f>
        <v>0.59887005649717517</v>
      </c>
      <c r="G13" s="263"/>
      <c r="H13" s="263">
        <f>IF(OR(ISERROR(VLOOKUP($E13&amp;$E$6,'EP overall data'!$A$5:$T$517,'EP overall data'!C$3,FALSE)),ISBLANK(VLOOKUP($E13&amp;$E$6,'EP overall data'!$A$5:$T$517,'EP overall data'!C$3,FALSE))),"",VLOOKUP($E13&amp;$E$6,'EP overall data'!$A$5:$T$517,'EP overall data'!C$3,FALSE))</f>
        <v>9.3032015065913368E-2</v>
      </c>
      <c r="I13" s="263"/>
      <c r="J13" s="263">
        <f>IF(OR(ISERROR(VLOOKUP($E13&amp;$E$6,'EP overall data'!$A$5:$T$517,'EP overall data'!D$3,FALSE)),ISBLANK(VLOOKUP($E13&amp;$E$6,'EP overall data'!$A$5:$T$517,'EP overall data'!D$3,FALSE))),"",VLOOKUP($E13&amp;$E$6,'EP overall data'!$A$5:$T$517,'EP overall data'!D$3,FALSE))</f>
        <v>5.6497175141242938E-2</v>
      </c>
      <c r="K13" s="263"/>
      <c r="L13" s="263">
        <f>IF(OR(ISERROR(VLOOKUP($E13&amp;$E$6,'EP overall data'!$A$5:$T$517,'EP overall data'!E$3,FALSE)),ISBLANK(VLOOKUP($E13&amp;$E$6,'EP overall data'!$A$5:$T$517,'EP overall data'!E$3,FALSE))),"",VLOOKUP($E13&amp;$E$6,'EP overall data'!$A$5:$T$517,'EP overall data'!E$3,FALSE))</f>
        <v>0.25160075329566856</v>
      </c>
      <c r="M13" s="263"/>
      <c r="N13" s="264">
        <v>1</v>
      </c>
      <c r="O13" s="266">
        <f>IF(ISERROR(VLOOKUP($E13&amp;$E$6,'EP overall data'!$A$5:$T$517,'EP overall data'!G$3,FALSE)),0,VLOOKUP($E13&amp;$E$6,'EP overall data'!$A$5:$T$517,'EP overall data'!G$3,FALSE))</f>
        <v>2655</v>
      </c>
      <c r="P13" s="278">
        <f>IF(ISERROR(VLOOKUP($E13&amp;$E$6,'EP overall data'!$A$5:$T$517,'EP overall data'!H$3,FALSE)),0,VLOOKUP($E13&amp;$E$6,'EP overall data'!$A$5:$T$517,'EP overall data'!H$3,FALSE))</f>
        <v>6.3624817273359058E-2</v>
      </c>
    </row>
    <row r="14" spans="2:16" ht="15" customHeight="1" x14ac:dyDescent="0.25">
      <c r="B14" s="268"/>
      <c r="D14" s="58"/>
      <c r="E14" s="22" t="s">
        <v>27</v>
      </c>
      <c r="F14" s="14">
        <f>IF(F13="","",VLOOKUP($E13&amp;$E$6,'EP overall data'!$A$5:$T$517,'EP overall data'!M$3,FALSE))</f>
        <v>0.57999999999999996</v>
      </c>
      <c r="G14" s="15">
        <f>IF(F13="","",VLOOKUP($E13&amp;$E$6,'EP overall data'!$A$5:$T$517,'EP overall data'!N$3,FALSE))</f>
        <v>0.61699999999999999</v>
      </c>
      <c r="H14" s="15">
        <f>IF(H13="","",VLOOKUP($E13&amp;$E$6,'EP overall data'!$A$5:$T$517,'EP overall data'!O$3,FALSE))</f>
        <v>8.3000000000000004E-2</v>
      </c>
      <c r="I14" s="15">
        <f>IF(H13="","",VLOOKUP($E13&amp;$E$6,'EP overall data'!$A$5:$T$517,'EP overall data'!P$3,FALSE))</f>
        <v>0.105</v>
      </c>
      <c r="J14" s="15">
        <f>IF(J13="","",VLOOKUP($E13&amp;$E$6,'EP overall data'!$A$5:$T$517,'EP overall data'!Q$3,FALSE))</f>
        <v>4.8000000000000001E-2</v>
      </c>
      <c r="K14" s="15">
        <f>IF(J13="","",VLOOKUP($E13&amp;$E$6,'EP overall data'!$A$5:$T$517,'EP overall data'!R$3,FALSE))</f>
        <v>6.6000000000000003E-2</v>
      </c>
      <c r="L14" s="15">
        <f>IF(L13="","",VLOOKUP($E13&amp;$E$6,'EP overall data'!$A$5:$T$517,'EP overall data'!S$3,FALSE))</f>
        <v>0.23499999999999999</v>
      </c>
      <c r="M14" s="135">
        <f>IF(L13="","",VLOOKUP($E13&amp;$E$6,'EP overall data'!$A$5:$T$517,'EP overall data'!T$3,FALSE))</f>
        <v>0.26800000000000002</v>
      </c>
      <c r="N14" s="265"/>
      <c r="O14" s="267"/>
      <c r="P14" s="279"/>
    </row>
    <row r="15" spans="2:16" s="34" customFormat="1" ht="15.75" x14ac:dyDescent="0.2">
      <c r="B15" s="268"/>
      <c r="D15" s="58"/>
      <c r="E15" s="35" t="s">
        <v>335</v>
      </c>
      <c r="F15" s="262">
        <f>IF(OR(ISERROR(VLOOKUP($E15&amp;$E$6,'EP overall data'!$A$5:$T$517,'EP overall data'!B$3,FALSE)),ISBLANK(VLOOKUP($E15&amp;$E$6,'EP overall data'!$A$5:$T$517,'EP overall data'!B$3,FALSE))),"",VLOOKUP($E15&amp;$E$6,'EP overall data'!$A$5:$T$517,'EP overall data'!B$3,FALSE))</f>
        <v>0.57058505850585062</v>
      </c>
      <c r="G15" s="263"/>
      <c r="H15" s="263">
        <f>IF(OR(ISERROR(VLOOKUP($E15&amp;$E$6,'EP overall data'!$A$5:$T$517,'EP overall data'!C$3,FALSE)),ISBLANK(VLOOKUP($E15&amp;$E$6,'EP overall data'!$A$5:$T$517,'EP overall data'!C$3,FALSE))),"",VLOOKUP($E15&amp;$E$6,'EP overall data'!$A$5:$T$517,'EP overall data'!C$3,FALSE))</f>
        <v>0.16612061206120612</v>
      </c>
      <c r="I15" s="263"/>
      <c r="J15" s="263">
        <f>IF(OR(ISERROR(VLOOKUP($E15&amp;$E$6,'EP overall data'!$A$5:$T$517,'EP overall data'!D$3,FALSE)),ISBLANK(VLOOKUP($E15&amp;$E$6,'EP overall data'!$A$5:$T$517,'EP overall data'!D$3,FALSE))),"",VLOOKUP($E15&amp;$E$6,'EP overall data'!$A$5:$T$517,'EP overall data'!D$3,FALSE))</f>
        <v>3.4239423942394237E-2</v>
      </c>
      <c r="K15" s="263"/>
      <c r="L15" s="263">
        <f>IF(OR(ISERROR(VLOOKUP($E15&amp;$E$6,'EP overall data'!$A$5:$T$517,'EP overall data'!E$3,FALSE)),ISBLANK(VLOOKUP($E15&amp;$E$6,'EP overall data'!$A$5:$T$517,'EP overall data'!E$3,FALSE))),"",VLOOKUP($E15&amp;$E$6,'EP overall data'!$A$5:$T$517,'EP overall data'!E$3,FALSE))</f>
        <v>0.22905490549054905</v>
      </c>
      <c r="M15" s="263"/>
      <c r="N15" s="264">
        <v>1</v>
      </c>
      <c r="O15" s="266">
        <f>IF(ISERROR(VLOOKUP($E15&amp;$E$6,'EP overall data'!$A$5:$T$517,'EP overall data'!G$3,FALSE)),0,VLOOKUP($E15&amp;$E$6,'EP overall data'!$A$5:$T$517,'EP overall data'!G$3,FALSE))</f>
        <v>27775</v>
      </c>
      <c r="P15" s="278">
        <f>IF(ISERROR(VLOOKUP($E15&amp;$E$6,'EP overall data'!$A$5:$T$517,'EP overall data'!H$3,FALSE)),0,VLOOKUP($E15&amp;$E$6,'EP overall data'!$A$5:$T$517,'EP overall data'!H$3,FALSE))</f>
        <v>0.58520500611015125</v>
      </c>
    </row>
    <row r="16" spans="2:16" ht="15" customHeight="1" x14ac:dyDescent="0.25">
      <c r="B16" s="268"/>
      <c r="D16" s="58"/>
      <c r="E16" s="22" t="s">
        <v>27</v>
      </c>
      <c r="F16" s="14">
        <f>IF(F15="","",VLOOKUP($E15&amp;$E$6,'EP overall data'!$A$5:$T$517,'EP overall data'!M$3,FALSE))</f>
        <v>0.56499999999999995</v>
      </c>
      <c r="G16" s="15">
        <f>IF(F15="","",VLOOKUP($E15&amp;$E$6,'EP overall data'!$A$5:$T$517,'EP overall data'!N$3,FALSE))</f>
        <v>0.57599999999999996</v>
      </c>
      <c r="H16" s="15">
        <f>IF(H15="","",VLOOKUP($E15&amp;$E$6,'EP overall data'!$A$5:$T$517,'EP overall data'!O$3,FALSE))</f>
        <v>0.16200000000000001</v>
      </c>
      <c r="I16" s="15">
        <f>IF(H15="","",VLOOKUP($E15&amp;$E$6,'EP overall data'!$A$5:$T$517,'EP overall data'!P$3,FALSE))</f>
        <v>0.17100000000000001</v>
      </c>
      <c r="J16" s="15">
        <f>IF(J15="","",VLOOKUP($E15&amp;$E$6,'EP overall data'!$A$5:$T$517,'EP overall data'!Q$3,FALSE))</f>
        <v>3.2000000000000001E-2</v>
      </c>
      <c r="K16" s="15">
        <f>IF(J15="","",VLOOKUP($E15&amp;$E$6,'EP overall data'!$A$5:$T$517,'EP overall data'!R$3,FALSE))</f>
        <v>3.5999999999999997E-2</v>
      </c>
      <c r="L16" s="15">
        <f>IF(L15="","",VLOOKUP($E15&amp;$E$6,'EP overall data'!$A$5:$T$517,'EP overall data'!S$3,FALSE))</f>
        <v>0.224</v>
      </c>
      <c r="M16" s="135">
        <f>IF(L15="","",VLOOKUP($E15&amp;$E$6,'EP overall data'!$A$5:$T$517,'EP overall data'!T$3,FALSE))</f>
        <v>0.23400000000000001</v>
      </c>
      <c r="N16" s="265"/>
      <c r="O16" s="267"/>
      <c r="P16" s="279"/>
    </row>
    <row r="17" spans="2:16" s="34" customFormat="1" ht="15.75" x14ac:dyDescent="0.2">
      <c r="B17" s="210"/>
      <c r="D17" s="58"/>
      <c r="E17" s="35" t="s">
        <v>337</v>
      </c>
      <c r="F17" s="262">
        <f>IF(OR(ISERROR(VLOOKUP($E17&amp;$E$6,'EP overall data'!$A$5:$T$517,'EP overall data'!B$3,FALSE)),ISBLANK(VLOOKUP($E17&amp;$E$6,'EP overall data'!$A$5:$T$517,'EP overall data'!B$3,FALSE))),"",VLOOKUP($E17&amp;$E$6,'EP overall data'!$A$5:$T$517,'EP overall data'!B$3,FALSE))</f>
        <v>0.4943661971830986</v>
      </c>
      <c r="G17" s="263"/>
      <c r="H17" s="263">
        <f>IF(OR(ISERROR(VLOOKUP($E17&amp;$E$6,'EP overall data'!$A$5:$T$517,'EP overall data'!C$3,FALSE)),ISBLANK(VLOOKUP($E17&amp;$E$6,'EP overall data'!$A$5:$T$517,'EP overall data'!C$3,FALSE))),"",VLOOKUP($E17&amp;$E$6,'EP overall data'!$A$5:$T$517,'EP overall data'!C$3,FALSE))</f>
        <v>0.16009389671361501</v>
      </c>
      <c r="I17" s="263"/>
      <c r="J17" s="263">
        <f>IF(OR(ISERROR(VLOOKUP($E17&amp;$E$6,'EP overall data'!$A$5:$T$517,'EP overall data'!D$3,FALSE)),ISBLANK(VLOOKUP($E17&amp;$E$6,'EP overall data'!$A$5:$T$517,'EP overall data'!D$3,FALSE))),"",VLOOKUP($E17&amp;$E$6,'EP overall data'!$A$5:$T$517,'EP overall data'!D$3,FALSE))</f>
        <v>5.3521126760563378E-2</v>
      </c>
      <c r="K17" s="263"/>
      <c r="L17" s="263">
        <f>IF(OR(ISERROR(VLOOKUP($E17&amp;$E$6,'EP overall data'!$A$5:$T$517,'EP overall data'!E$3,FALSE)),ISBLANK(VLOOKUP($E17&amp;$E$6,'EP overall data'!$A$5:$T$517,'EP overall data'!E$3,FALSE))),"",VLOOKUP($E17&amp;$E$6,'EP overall data'!$A$5:$T$517,'EP overall data'!E$3,FALSE))</f>
        <v>0.29201877934272302</v>
      </c>
      <c r="M17" s="263"/>
      <c r="N17" s="264">
        <v>1</v>
      </c>
      <c r="O17" s="266">
        <f>IF(ISERROR(VLOOKUP($E17&amp;$E$6,'EP overall data'!$A$5:$T$517,'EP overall data'!G$3,FALSE)),0,VLOOKUP($E17&amp;$E$6,'EP overall data'!$A$5:$T$517,'EP overall data'!G$3,FALSE))</f>
        <v>2130</v>
      </c>
      <c r="P17" s="278">
        <f>IF(ISERROR(VLOOKUP($E17&amp;$E$6,'EP overall data'!$A$5:$T$517,'EP overall data'!H$3,FALSE)),0,VLOOKUP($E17&amp;$E$6,'EP overall data'!$A$5:$T$517,'EP overall data'!H$3,FALSE))</f>
        <v>0.23881601076353851</v>
      </c>
    </row>
    <row r="18" spans="2:16" ht="15.75" x14ac:dyDescent="0.25">
      <c r="B18" s="49"/>
      <c r="D18" s="58"/>
      <c r="E18" s="22" t="s">
        <v>27</v>
      </c>
      <c r="F18" s="14">
        <f>IF(F17="","",VLOOKUP($E17&amp;$E$6,'EP overall data'!$A$5:$T$517,'EP overall data'!M$3,FALSE))</f>
        <v>0.47299999999999998</v>
      </c>
      <c r="G18" s="15">
        <f>IF(F17="","",VLOOKUP($E17&amp;$E$6,'EP overall data'!$A$5:$T$517,'EP overall data'!N$3,FALSE))</f>
        <v>0.51600000000000001</v>
      </c>
      <c r="H18" s="15">
        <f>IF(H17="","",VLOOKUP($E17&amp;$E$6,'EP overall data'!$A$5:$T$517,'EP overall data'!O$3,FALSE))</f>
        <v>0.14499999999999999</v>
      </c>
      <c r="I18" s="15">
        <f>IF(H17="","",VLOOKUP($E17&amp;$E$6,'EP overall data'!$A$5:$T$517,'EP overall data'!P$3,FALSE))</f>
        <v>0.17599999999999999</v>
      </c>
      <c r="J18" s="15">
        <f>IF(J17="","",VLOOKUP($E17&amp;$E$6,'EP overall data'!$A$5:$T$517,'EP overall data'!Q$3,FALSE))</f>
        <v>4.4999999999999998E-2</v>
      </c>
      <c r="K18" s="15">
        <f>IF(J17="","",VLOOKUP($E17&amp;$E$6,'EP overall data'!$A$5:$T$517,'EP overall data'!R$3,FALSE))</f>
        <v>6.4000000000000001E-2</v>
      </c>
      <c r="L18" s="15">
        <f>IF(L17="","",VLOOKUP($E17&amp;$E$6,'EP overall data'!$A$5:$T$517,'EP overall data'!S$3,FALSE))</f>
        <v>0.27300000000000002</v>
      </c>
      <c r="M18" s="135">
        <f>IF(L17="","",VLOOKUP($E17&amp;$E$6,'EP overall data'!$A$5:$T$517,'EP overall data'!T$3,FALSE))</f>
        <v>0.312</v>
      </c>
      <c r="N18" s="265"/>
      <c r="O18" s="267"/>
      <c r="P18" s="279"/>
    </row>
    <row r="19" spans="2:16" s="34" customFormat="1" ht="15.75" x14ac:dyDescent="0.2">
      <c r="B19" s="49"/>
      <c r="D19" s="58"/>
      <c r="E19" s="129" t="s">
        <v>339</v>
      </c>
      <c r="F19" s="262">
        <f>IF(OR(ISERROR(VLOOKUP($E19&amp;$E$6,'EP overall data'!$A$5:$T$517,'EP overall data'!B$3,FALSE)),ISBLANK(VLOOKUP($E19&amp;$E$6,'EP overall data'!$A$5:$T$517,'EP overall data'!B$3,FALSE))),"",VLOOKUP($E19&amp;$E$6,'EP overall data'!$A$5:$T$517,'EP overall data'!B$3,FALSE))</f>
        <v>0.63202846975088967</v>
      </c>
      <c r="G19" s="263"/>
      <c r="H19" s="263">
        <f>IF(OR(ISERROR(VLOOKUP($E19&amp;$E$6,'EP overall data'!$A$5:$T$517,'EP overall data'!C$3,FALSE)),ISBLANK(VLOOKUP($E19&amp;$E$6,'EP overall data'!$A$5:$T$517,'EP overall data'!C$3,FALSE))),"",VLOOKUP($E19&amp;$E$6,'EP overall data'!$A$5:$T$517,'EP overall data'!C$3,FALSE))</f>
        <v>0.13202846975088969</v>
      </c>
      <c r="I19" s="263"/>
      <c r="J19" s="263">
        <f>IF(OR(ISERROR(VLOOKUP($E19&amp;$E$6,'EP overall data'!$A$5:$T$517,'EP overall data'!D$3,FALSE)),ISBLANK(VLOOKUP($E19&amp;$E$6,'EP overall data'!$A$5:$T$517,'EP overall data'!D$3,FALSE))),"",VLOOKUP($E19&amp;$E$6,'EP overall data'!$A$5:$T$517,'EP overall data'!D$3,FALSE))</f>
        <v>3.2028469750889681E-2</v>
      </c>
      <c r="K19" s="263"/>
      <c r="L19" s="263">
        <f>IF(OR(ISERROR(VLOOKUP($E19&amp;$E$6,'EP overall data'!$A$5:$T$517,'EP overall data'!E$3,FALSE)),ISBLANK(VLOOKUP($E19&amp;$E$6,'EP overall data'!$A$5:$T$517,'EP overall data'!E$3,FALSE))),"",VLOOKUP($E19&amp;$E$6,'EP overall data'!$A$5:$T$517,'EP overall data'!E$3,FALSE))</f>
        <v>0.20391459074733095</v>
      </c>
      <c r="M19" s="263"/>
      <c r="N19" s="264">
        <v>1</v>
      </c>
      <c r="O19" s="266">
        <f>IF(ISERROR(VLOOKUP($E19&amp;$E$6,'EP overall data'!$A$5:$T$517,'EP overall data'!G$3,FALSE)),0,VLOOKUP($E19&amp;$E$6,'EP overall data'!$A$5:$T$517,'EP overall data'!G$3,FALSE))</f>
        <v>8430</v>
      </c>
      <c r="P19" s="278">
        <f>IF(ISERROR(VLOOKUP($E19&amp;$E$6,'EP overall data'!$A$5:$T$517,'EP overall data'!H$3,FALSE)),0,VLOOKUP($E19&amp;$E$6,'EP overall data'!$A$5:$T$517,'EP overall data'!H$3,FALSE))</f>
        <v>0.41396582203889215</v>
      </c>
    </row>
    <row r="20" spans="2:16" ht="15.75" x14ac:dyDescent="0.25">
      <c r="B20" s="49"/>
      <c r="D20" s="58"/>
      <c r="E20" s="22" t="s">
        <v>27</v>
      </c>
      <c r="F20" s="14">
        <f>IF(F19="","",VLOOKUP($E19&amp;$E$6,'EP overall data'!$A$5:$T$517,'EP overall data'!M$3,FALSE))</f>
        <v>0.622</v>
      </c>
      <c r="G20" s="15">
        <f>IF(F19="","",VLOOKUP($E19&amp;$E$6,'EP overall data'!$A$5:$T$517,'EP overall data'!N$3,FALSE))</f>
        <v>0.64200000000000002</v>
      </c>
      <c r="H20" s="15">
        <f>IF(H19="","",VLOOKUP($E19&amp;$E$6,'EP overall data'!$A$5:$T$517,'EP overall data'!O$3,FALSE))</f>
        <v>0.125</v>
      </c>
      <c r="I20" s="15">
        <f>IF(H19="","",VLOOKUP($E19&amp;$E$6,'EP overall data'!$A$5:$T$517,'EP overall data'!P$3,FALSE))</f>
        <v>0.13900000000000001</v>
      </c>
      <c r="J20" s="15">
        <f>IF(J19="","",VLOOKUP($E19&amp;$E$6,'EP overall data'!$A$5:$T$517,'EP overall data'!Q$3,FALSE))</f>
        <v>2.8000000000000001E-2</v>
      </c>
      <c r="K20" s="15">
        <f>IF(J19="","",VLOOKUP($E19&amp;$E$6,'EP overall data'!$A$5:$T$517,'EP overall data'!R$3,FALSE))</f>
        <v>3.5999999999999997E-2</v>
      </c>
      <c r="L20" s="15">
        <f>IF(L19="","",VLOOKUP($E19&amp;$E$6,'EP overall data'!$A$5:$T$517,'EP overall data'!S$3,FALSE))</f>
        <v>0.19500000000000001</v>
      </c>
      <c r="M20" s="135">
        <f>IF(L19="","",VLOOKUP($E19&amp;$E$6,'EP overall data'!$A$5:$T$517,'EP overall data'!T$3,FALSE))</f>
        <v>0.21299999999999999</v>
      </c>
      <c r="N20" s="265"/>
      <c r="O20" s="267"/>
      <c r="P20" s="279"/>
    </row>
    <row r="21" spans="2:16" s="34" customFormat="1" ht="15.75" x14ac:dyDescent="0.2">
      <c r="B21" s="49"/>
      <c r="D21" s="58"/>
      <c r="E21" s="130" t="s">
        <v>341</v>
      </c>
      <c r="F21" s="262">
        <f>IF(OR(ISERROR(VLOOKUP($E21&amp;$E$6,'EP overall data'!$A$5:$T$517,'EP overall data'!B$3,FALSE)),ISBLANK(VLOOKUP($E21&amp;$E$6,'EP overall data'!$A$5:$T$517,'EP overall data'!B$3,FALSE))),"",VLOOKUP($E21&amp;$E$6,'EP overall data'!$A$5:$T$517,'EP overall data'!B$3,FALSE))</f>
        <v>0.4664070107108082</v>
      </c>
      <c r="G21" s="263"/>
      <c r="H21" s="263">
        <f>IF(OR(ISERROR(VLOOKUP($E21&amp;$E$6,'EP overall data'!$A$5:$T$517,'EP overall data'!C$3,FALSE)),ISBLANK(VLOOKUP($E21&amp;$E$6,'EP overall data'!$A$5:$T$517,'EP overall data'!C$3,FALSE))),"",VLOOKUP($E21&amp;$E$6,'EP overall data'!$A$5:$T$517,'EP overall data'!C$3,FALSE))</f>
        <v>0.14995131450827653</v>
      </c>
      <c r="I21" s="263"/>
      <c r="J21" s="263">
        <f>IF(OR(ISERROR(VLOOKUP($E21&amp;$E$6,'EP overall data'!$A$5:$T$517,'EP overall data'!D$3,FALSE)),ISBLANK(VLOOKUP($E21&amp;$E$6,'EP overall data'!$A$5:$T$517,'EP overall data'!D$3,FALSE))),"",VLOOKUP($E21&amp;$E$6,'EP overall data'!$A$5:$T$517,'EP overall data'!D$3,FALSE))</f>
        <v>4.1869522882181112E-2</v>
      </c>
      <c r="K21" s="263"/>
      <c r="L21" s="263">
        <f>IF(OR(ISERROR(VLOOKUP($E21&amp;$E$6,'EP overall data'!$A$5:$T$517,'EP overall data'!E$3,FALSE)),ISBLANK(VLOOKUP($E21&amp;$E$6,'EP overall data'!$A$5:$T$517,'EP overall data'!E$3,FALSE))),"",VLOOKUP($E21&amp;$E$6,'EP overall data'!$A$5:$T$517,'EP overall data'!E$3,FALSE))</f>
        <v>0.34177215189873417</v>
      </c>
      <c r="M21" s="263"/>
      <c r="N21" s="264">
        <v>1</v>
      </c>
      <c r="O21" s="266">
        <f>IF(ISERROR(VLOOKUP($E21&amp;$E$6,'EP overall data'!$A$5:$T$517,'EP overall data'!G$3,FALSE)),0,VLOOKUP($E21&amp;$E$6,'EP overall data'!$A$5:$T$517,'EP overall data'!G$3,FALSE))</f>
        <v>1027</v>
      </c>
      <c r="P21" s="278">
        <f>IF(ISERROR(VLOOKUP($E21&amp;$E$6,'EP overall data'!$A$5:$T$517,'EP overall data'!H$3,FALSE)),0,VLOOKUP($E21&amp;$E$6,'EP overall data'!$A$5:$T$517,'EP overall data'!H$3,FALSE))</f>
        <v>0.1512295685466058</v>
      </c>
    </row>
    <row r="22" spans="2:16" x14ac:dyDescent="0.25">
      <c r="D22" s="58"/>
      <c r="E22" s="22" t="s">
        <v>27</v>
      </c>
      <c r="F22" s="14">
        <f>IF(F21="","",VLOOKUP($E21&amp;$E$6,'EP overall data'!$A$5:$T$517,'EP overall data'!M$3,FALSE))</f>
        <v>0.436</v>
      </c>
      <c r="G22" s="15">
        <f>IF(F21="","",VLOOKUP($E21&amp;$E$6,'EP overall data'!$A$5:$T$517,'EP overall data'!N$3,FALSE))</f>
        <v>0.497</v>
      </c>
      <c r="H22" s="15">
        <f>IF(H21="","",VLOOKUP($E21&amp;$E$6,'EP overall data'!$A$5:$T$517,'EP overall data'!O$3,FALSE))</f>
        <v>0.129</v>
      </c>
      <c r="I22" s="15">
        <f>IF(H21="","",VLOOKUP($E21&amp;$E$6,'EP overall data'!$A$5:$T$517,'EP overall data'!P$3,FALSE))</f>
        <v>0.17299999999999999</v>
      </c>
      <c r="J22" s="15">
        <f>IF(J21="","",VLOOKUP($E21&amp;$E$6,'EP overall data'!$A$5:$T$517,'EP overall data'!Q$3,FALSE))</f>
        <v>3.1E-2</v>
      </c>
      <c r="K22" s="15">
        <f>IF(J21="","",VLOOKUP($E21&amp;$E$6,'EP overall data'!$A$5:$T$517,'EP overall data'!R$3,FALSE))</f>
        <v>5.6000000000000001E-2</v>
      </c>
      <c r="L22" s="15">
        <f>IF(L21="","",VLOOKUP($E21&amp;$E$6,'EP overall data'!$A$5:$T$517,'EP overall data'!S$3,FALSE))</f>
        <v>0.313</v>
      </c>
      <c r="M22" s="135">
        <f>IF(L21="","",VLOOKUP($E21&amp;$E$6,'EP overall data'!$A$5:$T$517,'EP overall data'!T$3,FALSE))</f>
        <v>0.371</v>
      </c>
      <c r="N22" s="265"/>
      <c r="O22" s="267"/>
      <c r="P22" s="279"/>
    </row>
    <row r="23" spans="2:16" s="34" customFormat="1" ht="15.75" x14ac:dyDescent="0.2">
      <c r="D23" s="58"/>
      <c r="E23" s="35" t="s">
        <v>93</v>
      </c>
      <c r="F23" s="262">
        <f>IF(OR(ISERROR(VLOOKUP($E23&amp;$E$6,'EP overall data'!$A$5:$T$517,'EP overall data'!B$3,FALSE)),ISBLANK(VLOOKUP($E23&amp;$E$6,'EP overall data'!$A$5:$T$517,'EP overall data'!B$3,FALSE))),"",VLOOKUP($E23&amp;$E$6,'EP overall data'!$A$5:$T$517,'EP overall data'!B$3,FALSE))</f>
        <v>0.66298924492737554</v>
      </c>
      <c r="G23" s="263"/>
      <c r="H23" s="263">
        <f>IF(OR(ISERROR(VLOOKUP($E23&amp;$E$6,'EP overall data'!$A$5:$T$517,'EP overall data'!C$3,FALSE)),ISBLANK(VLOOKUP($E23&amp;$E$6,'EP overall data'!$A$5:$T$517,'EP overall data'!C$3,FALSE))),"",VLOOKUP($E23&amp;$E$6,'EP overall data'!$A$5:$T$517,'EP overall data'!C$3,FALSE))</f>
        <v>0.1930923605721255</v>
      </c>
      <c r="I23" s="263"/>
      <c r="J23" s="263">
        <f>IF(OR(ISERROR(VLOOKUP($E23&amp;$E$6,'EP overall data'!$A$5:$T$517,'EP overall data'!D$3,FALSE)),ISBLANK(VLOOKUP($E23&amp;$E$6,'EP overall data'!$A$5:$T$517,'EP overall data'!D$3,FALSE))),"",VLOOKUP($E23&amp;$E$6,'EP overall data'!$A$5:$T$517,'EP overall data'!D$3,FALSE))</f>
        <v>4.1856081605499501E-2</v>
      </c>
      <c r="K23" s="263"/>
      <c r="L23" s="263">
        <f>IF(OR(ISERROR(VLOOKUP($E23&amp;$E$6,'EP overall data'!$A$5:$T$517,'EP overall data'!E$3,FALSE)),ISBLANK(VLOOKUP($E23&amp;$E$6,'EP overall data'!$A$5:$T$517,'EP overall data'!E$3,FALSE))),"",VLOOKUP($E23&amp;$E$6,'EP overall data'!$A$5:$T$517,'EP overall data'!E$3,FALSE))</f>
        <v>0.10206231289499945</v>
      </c>
      <c r="M23" s="263"/>
      <c r="N23" s="264">
        <v>1</v>
      </c>
      <c r="O23" s="266">
        <f>IF(ISERROR(VLOOKUP($E23&amp;$E$6,'EP overall data'!$A$5:$T$517,'EP overall data'!G$3,FALSE)),0,VLOOKUP($E23&amp;$E$6,'EP overall data'!$A$5:$T$517,'EP overall data'!G$3,FALSE))</f>
        <v>18038</v>
      </c>
      <c r="P23" s="278">
        <f>IF(ISERROR(VLOOKUP($E23&amp;$E$6,'EP overall data'!$A$5:$T$517,'EP overall data'!H$3,FALSE)),0,VLOOKUP($E23&amp;$E$6,'EP overall data'!$A$5:$T$517,'EP overall data'!H$3,FALSE))</f>
        <v>4.2725345523881714E-2</v>
      </c>
    </row>
    <row r="24" spans="2:16" x14ac:dyDescent="0.25">
      <c r="D24" s="58"/>
      <c r="E24" s="22" t="s">
        <v>27</v>
      </c>
      <c r="F24" s="14">
        <f>IF(F23="","",VLOOKUP($E23&amp;$E$6,'EP overall data'!$A$5:$T$517,'EP overall data'!M$3,FALSE))</f>
        <v>0.65600000000000003</v>
      </c>
      <c r="G24" s="15">
        <f>IF(F23="","",VLOOKUP($E23&amp;$E$6,'EP overall data'!$A$5:$T$517,'EP overall data'!N$3,FALSE))</f>
        <v>0.67</v>
      </c>
      <c r="H24" s="15">
        <f>IF(H23="","",VLOOKUP($E23&amp;$E$6,'EP overall data'!$A$5:$T$517,'EP overall data'!O$3,FALSE))</f>
        <v>0.187</v>
      </c>
      <c r="I24" s="15">
        <f>IF(H23="","",VLOOKUP($E23&amp;$E$6,'EP overall data'!$A$5:$T$517,'EP overall data'!P$3,FALSE))</f>
        <v>0.19900000000000001</v>
      </c>
      <c r="J24" s="15">
        <f>IF(J23="","",VLOOKUP($E23&amp;$E$6,'EP overall data'!$A$5:$T$517,'EP overall data'!Q$3,FALSE))</f>
        <v>3.9E-2</v>
      </c>
      <c r="K24" s="15">
        <f>IF(J23="","",VLOOKUP($E23&amp;$E$6,'EP overall data'!$A$5:$T$517,'EP overall data'!R$3,FALSE))</f>
        <v>4.4999999999999998E-2</v>
      </c>
      <c r="L24" s="15">
        <f>IF(L23="","",VLOOKUP($E23&amp;$E$6,'EP overall data'!$A$5:$T$517,'EP overall data'!S$3,FALSE))</f>
        <v>9.8000000000000004E-2</v>
      </c>
      <c r="M24" s="135">
        <f>IF(L23="","",VLOOKUP($E23&amp;$E$6,'EP overall data'!$A$5:$T$517,'EP overall data'!T$3,FALSE))</f>
        <v>0.107</v>
      </c>
      <c r="N24" s="265"/>
      <c r="O24" s="267"/>
      <c r="P24" s="279"/>
    </row>
    <row r="25" spans="2:16" s="34" customFormat="1" ht="15.75" x14ac:dyDescent="0.2">
      <c r="D25" s="58"/>
      <c r="E25" s="35" t="s">
        <v>138</v>
      </c>
      <c r="F25" s="262">
        <f>IF(OR(ISERROR(VLOOKUP($E25&amp;$E$6,'EP overall data'!$A$5:$T$517,'EP overall data'!B$3,FALSE)),ISBLANK(VLOOKUP($E25&amp;$E$6,'EP overall data'!$A$5:$T$517,'EP overall data'!B$3,FALSE))),"",VLOOKUP($E25&amp;$E$6,'EP overall data'!$A$5:$T$517,'EP overall data'!B$3,FALSE))</f>
        <v>0.4851657940663176</v>
      </c>
      <c r="G25" s="263"/>
      <c r="H25" s="263">
        <f>IF(OR(ISERROR(VLOOKUP($E25&amp;$E$6,'EP overall data'!$A$5:$T$517,'EP overall data'!C$3,FALSE)),ISBLANK(VLOOKUP($E25&amp;$E$6,'EP overall data'!$A$5:$T$517,'EP overall data'!C$3,FALSE))),"",VLOOKUP($E25&amp;$E$6,'EP overall data'!$A$5:$T$517,'EP overall data'!C$3,FALSE))</f>
        <v>0.1099476439790576</v>
      </c>
      <c r="I25" s="263"/>
      <c r="J25" s="263">
        <f>IF(OR(ISERROR(VLOOKUP($E25&amp;$E$6,'EP overall data'!$A$5:$T$517,'EP overall data'!D$3,FALSE)),ISBLANK(VLOOKUP($E25&amp;$E$6,'EP overall data'!$A$5:$T$517,'EP overall data'!D$3,FALSE))),"",VLOOKUP($E25&amp;$E$6,'EP overall data'!$A$5:$T$517,'EP overall data'!D$3,FALSE))</f>
        <v>8.9005235602094238E-2</v>
      </c>
      <c r="K25" s="263"/>
      <c r="L25" s="263">
        <f>IF(OR(ISERROR(VLOOKUP($E25&amp;$E$6,'EP overall data'!$A$5:$T$517,'EP overall data'!E$3,FALSE)),ISBLANK(VLOOKUP($E25&amp;$E$6,'EP overall data'!$A$5:$T$517,'EP overall data'!E$3,FALSE))),"",VLOOKUP($E25&amp;$E$6,'EP overall data'!$A$5:$T$517,'EP overall data'!E$3,FALSE))</f>
        <v>0.31588132635253052</v>
      </c>
      <c r="M25" s="263"/>
      <c r="N25" s="264">
        <v>1</v>
      </c>
      <c r="O25" s="266">
        <f>IF(ISERROR(VLOOKUP($E25&amp;$E$6,'EP overall data'!$A$5:$T$517,'EP overall data'!G$3,FALSE)),0,VLOOKUP($E25&amp;$E$6,'EP overall data'!$A$5:$T$517,'EP overall data'!G$3,FALSE))</f>
        <v>573</v>
      </c>
      <c r="P25" s="278">
        <f>IF(ISERROR(VLOOKUP($E25&amp;$E$6,'EP overall data'!$A$5:$T$517,'EP overall data'!H$3,FALSE)),0,VLOOKUP($E25&amp;$E$6,'EP overall data'!$A$5:$T$517,'EP overall data'!H$3,FALSE))</f>
        <v>1.0616025937934228E-2</v>
      </c>
    </row>
    <row r="26" spans="2:16" x14ac:dyDescent="0.25">
      <c r="D26" s="58"/>
      <c r="E26" s="22" t="s">
        <v>27</v>
      </c>
      <c r="F26" s="14">
        <f>IF(F25="","",VLOOKUP($E25&amp;$E$6,'EP overall data'!$A$5:$T$517,'EP overall data'!M$3,FALSE))</f>
        <v>0.44400000000000001</v>
      </c>
      <c r="G26" s="15">
        <f>IF(F25="","",VLOOKUP($E25&amp;$E$6,'EP overall data'!$A$5:$T$517,'EP overall data'!N$3,FALSE))</f>
        <v>0.52600000000000002</v>
      </c>
      <c r="H26" s="15">
        <f>IF(H25="","",VLOOKUP($E25&amp;$E$6,'EP overall data'!$A$5:$T$517,'EP overall data'!O$3,FALSE))</f>
        <v>8.6999999999999994E-2</v>
      </c>
      <c r="I26" s="15">
        <f>IF(H25="","",VLOOKUP($E25&amp;$E$6,'EP overall data'!$A$5:$T$517,'EP overall data'!P$3,FALSE))</f>
        <v>0.13800000000000001</v>
      </c>
      <c r="J26" s="15">
        <f>IF(J25="","",VLOOKUP($E25&amp;$E$6,'EP overall data'!$A$5:$T$517,'EP overall data'!Q$3,FALSE))</f>
        <v>6.8000000000000005E-2</v>
      </c>
      <c r="K26" s="15">
        <f>IF(J25="","",VLOOKUP($E25&amp;$E$6,'EP overall data'!$A$5:$T$517,'EP overall data'!R$3,FALSE))</f>
        <v>0.115</v>
      </c>
      <c r="L26" s="15">
        <f>IF(L25="","",VLOOKUP($E25&amp;$E$6,'EP overall data'!$A$5:$T$517,'EP overall data'!S$3,FALSE))</f>
        <v>0.27900000000000003</v>
      </c>
      <c r="M26" s="135">
        <f>IF(L25="","",VLOOKUP($E25&amp;$E$6,'EP overall data'!$A$5:$T$517,'EP overall data'!T$3,FALSE))</f>
        <v>0.35499999999999998</v>
      </c>
      <c r="N26" s="265"/>
      <c r="O26" s="267"/>
      <c r="P26" s="279"/>
    </row>
    <row r="27" spans="2:16" s="34" customFormat="1" ht="15.75" x14ac:dyDescent="0.2">
      <c r="D27" s="58"/>
      <c r="E27" s="35" t="s">
        <v>104</v>
      </c>
      <c r="F27" s="262">
        <f>IF(OR(ISERROR(VLOOKUP($E27&amp;$E$6,'EP overall data'!$A$5:$T$517,'EP overall data'!B$3,FALSE)),ISBLANK(VLOOKUP($E27&amp;$E$6,'EP overall data'!$A$5:$T$517,'EP overall data'!B$3,FALSE))),"",VLOOKUP($E27&amp;$E$6,'EP overall data'!$A$5:$T$517,'EP overall data'!B$3,FALSE))</f>
        <v>0.65294117647058825</v>
      </c>
      <c r="G27" s="263"/>
      <c r="H27" s="263">
        <f>IF(OR(ISERROR(VLOOKUP($E27&amp;$E$6,'EP overall data'!$A$5:$T$517,'EP overall data'!C$3,FALSE)),ISBLANK(VLOOKUP($E27&amp;$E$6,'EP overall data'!$A$5:$T$517,'EP overall data'!C$3,FALSE))),"",VLOOKUP($E27&amp;$E$6,'EP overall data'!$A$5:$T$517,'EP overall data'!C$3,FALSE))</f>
        <v>0.19411764705882353</v>
      </c>
      <c r="I27" s="263"/>
      <c r="J27" s="263">
        <f>IF(OR(ISERROR(VLOOKUP($E27&amp;$E$6,'EP overall data'!$A$5:$T$517,'EP overall data'!D$3,FALSE)),ISBLANK(VLOOKUP($E27&amp;$E$6,'EP overall data'!$A$5:$T$517,'EP overall data'!D$3,FALSE))),"",VLOOKUP($E27&amp;$E$6,'EP overall data'!$A$5:$T$517,'EP overall data'!D$3,FALSE))</f>
        <v>2.9411764705882353E-2</v>
      </c>
      <c r="K27" s="263"/>
      <c r="L27" s="263">
        <f>IF(OR(ISERROR(VLOOKUP($E27&amp;$E$6,'EP overall data'!$A$5:$T$517,'EP overall data'!E$3,FALSE)),ISBLANK(VLOOKUP($E27&amp;$E$6,'EP overall data'!$A$5:$T$517,'EP overall data'!E$3,FALSE))),"",VLOOKUP($E27&amp;$E$6,'EP overall data'!$A$5:$T$517,'EP overall data'!E$3,FALSE))</f>
        <v>0.12352941176470589</v>
      </c>
      <c r="M27" s="263"/>
      <c r="N27" s="264">
        <v>1</v>
      </c>
      <c r="O27" s="266">
        <f>IF(ISERROR(VLOOKUP($E27&amp;$E$6,'EP overall data'!$A$5:$T$517,'EP overall data'!G$3,FALSE)),0,VLOOKUP($E27&amp;$E$6,'EP overall data'!$A$5:$T$517,'EP overall data'!G$3,FALSE))</f>
        <v>170</v>
      </c>
      <c r="P27" s="278">
        <f>IF(ISERROR(VLOOKUP($E27&amp;$E$6,'EP overall data'!$A$5:$T$517,'EP overall data'!H$3,FALSE)),0,VLOOKUP($E27&amp;$E$6,'EP overall data'!$A$5:$T$517,'EP overall data'!H$3,FALSE))</f>
        <v>5.866114561766736E-2</v>
      </c>
    </row>
    <row r="28" spans="2:16" x14ac:dyDescent="0.25">
      <c r="D28" s="58"/>
      <c r="E28" s="22" t="s">
        <v>27</v>
      </c>
      <c r="F28" s="14">
        <f>IF(F27="","",VLOOKUP($E27&amp;$E$6,'EP overall data'!$A$5:$T$517,'EP overall data'!M$3,FALSE))</f>
        <v>0.57899999999999996</v>
      </c>
      <c r="G28" s="15">
        <f>IF(F27="","",VLOOKUP($E27&amp;$E$6,'EP overall data'!$A$5:$T$517,'EP overall data'!N$3,FALSE))</f>
        <v>0.72</v>
      </c>
      <c r="H28" s="15">
        <f>IF(H27="","",VLOOKUP($E27&amp;$E$6,'EP overall data'!$A$5:$T$517,'EP overall data'!O$3,FALSE))</f>
        <v>0.14199999999999999</v>
      </c>
      <c r="I28" s="15">
        <f>IF(H27="","",VLOOKUP($E27&amp;$E$6,'EP overall data'!$A$5:$T$517,'EP overall data'!P$3,FALSE))</f>
        <v>0.26</v>
      </c>
      <c r="J28" s="15">
        <f>IF(J27="","",VLOOKUP($E27&amp;$E$6,'EP overall data'!$A$5:$T$517,'EP overall data'!Q$3,FALSE))</f>
        <v>1.2999999999999999E-2</v>
      </c>
      <c r="K28" s="15">
        <f>IF(J27="","",VLOOKUP($E27&amp;$E$6,'EP overall data'!$A$5:$T$517,'EP overall data'!R$3,FALSE))</f>
        <v>6.7000000000000004E-2</v>
      </c>
      <c r="L28" s="15">
        <f>IF(L27="","",VLOOKUP($E27&amp;$E$6,'EP overall data'!$A$5:$T$517,'EP overall data'!S$3,FALSE))</f>
        <v>8.2000000000000003E-2</v>
      </c>
      <c r="M28" s="135">
        <f>IF(L27="","",VLOOKUP($E27&amp;$E$6,'EP overall data'!$A$5:$T$517,'EP overall data'!T$3,FALSE))</f>
        <v>0.18099999999999999</v>
      </c>
      <c r="N28" s="265"/>
      <c r="O28" s="267"/>
      <c r="P28" s="279"/>
    </row>
    <row r="29" spans="2:16" s="34" customFormat="1" ht="15.75" x14ac:dyDescent="0.2">
      <c r="D29" s="58"/>
      <c r="E29" s="35" t="s">
        <v>111</v>
      </c>
      <c r="F29" s="262">
        <f>IF(OR(ISERROR(VLOOKUP($E29&amp;$E$6,'EP overall data'!$A$5:$T$517,'EP overall data'!B$3,FALSE)),ISBLANK(VLOOKUP($E29&amp;$E$6,'EP overall data'!$A$5:$T$517,'EP overall data'!B$3,FALSE))),"",VLOOKUP($E29&amp;$E$6,'EP overall data'!$A$5:$T$517,'EP overall data'!B$3,FALSE))</f>
        <v>0.62893995421729176</v>
      </c>
      <c r="G29" s="263"/>
      <c r="H29" s="263">
        <f>IF(OR(ISERROR(VLOOKUP($E29&amp;$E$6,'EP overall data'!$A$5:$T$517,'EP overall data'!C$3,FALSE)),ISBLANK(VLOOKUP($E29&amp;$E$6,'EP overall data'!$A$5:$T$517,'EP overall data'!C$3,FALSE))),"",VLOOKUP($E29&amp;$E$6,'EP overall data'!$A$5:$T$517,'EP overall data'!C$3,FALSE))</f>
        <v>0.27172477548864238</v>
      </c>
      <c r="I29" s="263"/>
      <c r="J29" s="263">
        <f>IF(OR(ISERROR(VLOOKUP($E29&amp;$E$6,'EP overall data'!$A$5:$T$517,'EP overall data'!D$3,FALSE)),ISBLANK(VLOOKUP($E29&amp;$E$6,'EP overall data'!$A$5:$T$517,'EP overall data'!D$3,FALSE))),"",VLOOKUP($E29&amp;$E$6,'EP overall data'!$A$5:$T$517,'EP overall data'!D$3,FALSE))</f>
        <v>3.5855784469096673E-2</v>
      </c>
      <c r="K29" s="263"/>
      <c r="L29" s="263">
        <f>IF(OR(ISERROR(VLOOKUP($E29&amp;$E$6,'EP overall data'!$A$5:$T$517,'EP overall data'!E$3,FALSE)),ISBLANK(VLOOKUP($E29&amp;$E$6,'EP overall data'!$A$5:$T$517,'EP overall data'!E$3,FALSE))),"",VLOOKUP($E29&amp;$E$6,'EP overall data'!$A$5:$T$517,'EP overall data'!E$3,FALSE))</f>
        <v>6.3479485824969178E-2</v>
      </c>
      <c r="M29" s="263"/>
      <c r="N29" s="264">
        <v>1</v>
      </c>
      <c r="O29" s="266">
        <f>IF(ISERROR(VLOOKUP($E29&amp;$E$6,'EP overall data'!$A$5:$T$517,'EP overall data'!G$3,FALSE)),0,VLOOKUP($E29&amp;$E$6,'EP overall data'!$A$5:$T$517,'EP overall data'!G$3,FALSE))</f>
        <v>45432</v>
      </c>
      <c r="P29" s="278">
        <f>IF(ISERROR(VLOOKUP($E29&amp;$E$6,'EP overall data'!$A$5:$T$517,'EP overall data'!H$3,FALSE)),0,VLOOKUP($E29&amp;$E$6,'EP overall data'!$A$5:$T$517,'EP overall data'!H$3,FALSE))</f>
        <v>0.56172106824925816</v>
      </c>
    </row>
    <row r="30" spans="2:16" x14ac:dyDescent="0.25">
      <c r="D30" s="58"/>
      <c r="E30" s="22" t="s">
        <v>27</v>
      </c>
      <c r="F30" s="14">
        <f>IF(F29="","",VLOOKUP($E29&amp;$E$6,'EP overall data'!$A$5:$T$517,'EP overall data'!M$3,FALSE))</f>
        <v>0.624</v>
      </c>
      <c r="G30" s="15">
        <f>IF(F29="","",VLOOKUP($E29&amp;$E$6,'EP overall data'!$A$5:$T$517,'EP overall data'!N$3,FALSE))</f>
        <v>0.63300000000000001</v>
      </c>
      <c r="H30" s="15">
        <f>IF(H29="","",VLOOKUP($E29&amp;$E$6,'EP overall data'!$A$5:$T$517,'EP overall data'!O$3,FALSE))</f>
        <v>0.26800000000000002</v>
      </c>
      <c r="I30" s="15">
        <f>IF(H29="","",VLOOKUP($E29&amp;$E$6,'EP overall data'!$A$5:$T$517,'EP overall data'!P$3,FALSE))</f>
        <v>0.27600000000000002</v>
      </c>
      <c r="J30" s="15">
        <f>IF(J29="","",VLOOKUP($E29&amp;$E$6,'EP overall data'!$A$5:$T$517,'EP overall data'!Q$3,FALSE))</f>
        <v>3.4000000000000002E-2</v>
      </c>
      <c r="K30" s="15">
        <f>IF(J29="","",VLOOKUP($E29&amp;$E$6,'EP overall data'!$A$5:$T$517,'EP overall data'!R$3,FALSE))</f>
        <v>3.7999999999999999E-2</v>
      </c>
      <c r="L30" s="15">
        <f>IF(L29="","",VLOOKUP($E29&amp;$E$6,'EP overall data'!$A$5:$T$517,'EP overall data'!S$3,FALSE))</f>
        <v>6.0999999999999999E-2</v>
      </c>
      <c r="M30" s="135">
        <f>IF(L29="","",VLOOKUP($E29&amp;$E$6,'EP overall data'!$A$5:$T$517,'EP overall data'!T$3,FALSE))</f>
        <v>6.6000000000000003E-2</v>
      </c>
      <c r="N30" s="265"/>
      <c r="O30" s="267"/>
      <c r="P30" s="279"/>
    </row>
    <row r="31" spans="2:16" s="34" customFormat="1" ht="15.75" x14ac:dyDescent="0.2">
      <c r="D31" s="58"/>
      <c r="E31" s="35" t="s">
        <v>17</v>
      </c>
      <c r="F31" s="262">
        <f>IF(OR(ISERROR(VLOOKUP($E31&amp;$E$6,'EP overall data'!$A$5:$T$517,'EP overall data'!B$3,FALSE)),ISBLANK(VLOOKUP($E31&amp;$E$6,'EP overall data'!$A$5:$T$517,'EP overall data'!B$3,FALSE))),"",VLOOKUP($E31&amp;$E$6,'EP overall data'!$A$5:$T$517,'EP overall data'!B$3,FALSE))</f>
        <v>0.6369207200306396</v>
      </c>
      <c r="G31" s="263"/>
      <c r="H31" s="263">
        <f>IF(OR(ISERROR(VLOOKUP($E31&amp;$E$6,'EP overall data'!$A$5:$T$517,'EP overall data'!C$3,FALSE)),ISBLANK(VLOOKUP($E31&amp;$E$6,'EP overall data'!$A$5:$T$517,'EP overall data'!C$3,FALSE))),"",VLOOKUP($E31&amp;$E$6,'EP overall data'!$A$5:$T$517,'EP overall data'!C$3,FALSE))</f>
        <v>0.18881654538491</v>
      </c>
      <c r="I31" s="263"/>
      <c r="J31" s="263">
        <f>IF(OR(ISERROR(VLOOKUP($E31&amp;$E$6,'EP overall data'!$A$5:$T$517,'EP overall data'!D$3,FALSE)),ISBLANK(VLOOKUP($E31&amp;$E$6,'EP overall data'!$A$5:$T$517,'EP overall data'!D$3,FALSE))),"",VLOOKUP($E31&amp;$E$6,'EP overall data'!$A$5:$T$517,'EP overall data'!D$3,FALSE))</f>
        <v>3.8682497127537345E-2</v>
      </c>
      <c r="K31" s="263"/>
      <c r="L31" s="263">
        <f>IF(OR(ISERROR(VLOOKUP($E31&amp;$E$6,'EP overall data'!$A$5:$T$517,'EP overall data'!E$3,FALSE)),ISBLANK(VLOOKUP($E31&amp;$E$6,'EP overall data'!$A$5:$T$517,'EP overall data'!E$3,FALSE))),"",VLOOKUP($E31&amp;$E$6,'EP overall data'!$A$5:$T$517,'EP overall data'!E$3,FALSE))</f>
        <v>0.13558023745691306</v>
      </c>
      <c r="M31" s="263"/>
      <c r="N31" s="264">
        <v>1</v>
      </c>
      <c r="O31" s="266">
        <f>IF(ISERROR(VLOOKUP($E31&amp;$E$6,'EP overall data'!$A$5:$T$517,'EP overall data'!G$3,FALSE)),0,VLOOKUP($E31&amp;$E$6,'EP overall data'!$A$5:$T$517,'EP overall data'!G$3,FALSE))</f>
        <v>2611</v>
      </c>
      <c r="P31" s="278">
        <f>IF(ISERROR(VLOOKUP($E31&amp;$E$6,'EP overall data'!$A$5:$T$517,'EP overall data'!H$3,FALSE)),0,VLOOKUP($E31&amp;$E$6,'EP overall data'!$A$5:$T$517,'EP overall data'!H$3,FALSE))</f>
        <v>0.10355768849403085</v>
      </c>
    </row>
    <row r="32" spans="2:16" x14ac:dyDescent="0.25">
      <c r="D32" s="58"/>
      <c r="E32" s="22" t="s">
        <v>27</v>
      </c>
      <c r="F32" s="14">
        <f>IF(F31="","",VLOOKUP($E31&amp;$E$6,'EP overall data'!$A$5:$T$517,'EP overall data'!M$3,FALSE))</f>
        <v>0.61799999999999999</v>
      </c>
      <c r="G32" s="15">
        <f>IF(F31="","",VLOOKUP($E31&amp;$E$6,'EP overall data'!$A$5:$T$517,'EP overall data'!N$3,FALSE))</f>
        <v>0.65500000000000003</v>
      </c>
      <c r="H32" s="15">
        <f>IF(H31="","",VLOOKUP($E31&amp;$E$6,'EP overall data'!$A$5:$T$517,'EP overall data'!O$3,FALSE))</f>
        <v>0.17399999999999999</v>
      </c>
      <c r="I32" s="15">
        <f>IF(H31="","",VLOOKUP($E31&amp;$E$6,'EP overall data'!$A$5:$T$517,'EP overall data'!P$3,FALSE))</f>
        <v>0.20399999999999999</v>
      </c>
      <c r="J32" s="15">
        <f>IF(J31="","",VLOOKUP($E31&amp;$E$6,'EP overall data'!$A$5:$T$517,'EP overall data'!Q$3,FALSE))</f>
        <v>3.2000000000000001E-2</v>
      </c>
      <c r="K32" s="15">
        <f>IF(J31="","",VLOOKUP($E31&amp;$E$6,'EP overall data'!$A$5:$T$517,'EP overall data'!R$3,FALSE))</f>
        <v>4.7E-2</v>
      </c>
      <c r="L32" s="15">
        <f>IF(L31="","",VLOOKUP($E31&amp;$E$6,'EP overall data'!$A$5:$T$517,'EP overall data'!S$3,FALSE))</f>
        <v>0.123</v>
      </c>
      <c r="M32" s="135">
        <f>IF(L31="","",VLOOKUP($E31&amp;$E$6,'EP overall data'!$A$5:$T$517,'EP overall data'!T$3,FALSE))</f>
        <v>0.14899999999999999</v>
      </c>
      <c r="N32" s="265"/>
      <c r="O32" s="267"/>
      <c r="P32" s="279"/>
    </row>
    <row r="33" spans="4:17" s="34" customFormat="1" ht="15.75" x14ac:dyDescent="0.2">
      <c r="D33" s="58"/>
      <c r="E33" s="35" t="s">
        <v>92</v>
      </c>
      <c r="F33" s="262">
        <f>IF(OR(ISERROR(VLOOKUP($E33&amp;$E$6,'EP overall data'!$A$5:$T$517,'EP overall data'!B$3,FALSE)),ISBLANK(VLOOKUP($E33&amp;$E$6,'EP overall data'!$A$5:$T$517,'EP overall data'!B$3,FALSE))),"",VLOOKUP($E33&amp;$E$6,'EP overall data'!$A$5:$T$517,'EP overall data'!B$3,FALSE))</f>
        <v>0.46411929170549859</v>
      </c>
      <c r="G33" s="263"/>
      <c r="H33" s="263">
        <f>IF(OR(ISERROR(VLOOKUP($E33&amp;$E$6,'EP overall data'!$A$5:$T$517,'EP overall data'!C$3,FALSE)),ISBLANK(VLOOKUP($E33&amp;$E$6,'EP overall data'!$A$5:$T$517,'EP overall data'!C$3,FALSE))),"",VLOOKUP($E33&amp;$E$6,'EP overall data'!$A$5:$T$517,'EP overall data'!C$3,FALSE))</f>
        <v>0.10391425908667289</v>
      </c>
      <c r="I33" s="263"/>
      <c r="J33" s="263">
        <f>IF(OR(ISERROR(VLOOKUP($E33&amp;$E$6,'EP overall data'!$A$5:$T$517,'EP overall data'!D$3,FALSE)),ISBLANK(VLOOKUP($E33&amp;$E$6,'EP overall data'!$A$5:$T$517,'EP overall data'!D$3,FALSE))),"",VLOOKUP($E33&amp;$E$6,'EP overall data'!$A$5:$T$517,'EP overall data'!D$3,FALSE))</f>
        <v>6.4305684995340173E-2</v>
      </c>
      <c r="K33" s="263"/>
      <c r="L33" s="263">
        <f>IF(OR(ISERROR(VLOOKUP($E33&amp;$E$6,'EP overall data'!$A$5:$T$517,'EP overall data'!E$3,FALSE)),ISBLANK(VLOOKUP($E33&amp;$E$6,'EP overall data'!$A$5:$T$517,'EP overall data'!E$3,FALSE))),"",VLOOKUP($E33&amp;$E$6,'EP overall data'!$A$5:$T$517,'EP overall data'!E$3,FALSE))</f>
        <v>0.36766076421248833</v>
      </c>
      <c r="M33" s="263"/>
      <c r="N33" s="264">
        <v>1</v>
      </c>
      <c r="O33" s="266">
        <f>IF(ISERROR(VLOOKUP($E33&amp;$E$6,'EP overall data'!$A$5:$T$517,'EP overall data'!G$3,FALSE)),0,VLOOKUP($E33&amp;$E$6,'EP overall data'!$A$5:$T$517,'EP overall data'!G$3,FALSE))</f>
        <v>2146</v>
      </c>
      <c r="P33" s="278">
        <f>IF(ISERROR(VLOOKUP($E33&amp;$E$6,'EP overall data'!$A$5:$T$517,'EP overall data'!H$3,FALSE)),0,VLOOKUP($E33&amp;$E$6,'EP overall data'!$A$5:$T$517,'EP overall data'!H$3,FALSE))</f>
        <v>8.8065955080617701E-3</v>
      </c>
    </row>
    <row r="34" spans="4:17" x14ac:dyDescent="0.25">
      <c r="D34" s="58"/>
      <c r="E34" s="22" t="s">
        <v>27</v>
      </c>
      <c r="F34" s="14">
        <f>IF(F33="","",VLOOKUP($E33&amp;$E$6,'EP overall data'!$A$5:$T$517,'EP overall data'!M$3,FALSE))</f>
        <v>0.443</v>
      </c>
      <c r="G34" s="15">
        <f>IF(F33="","",VLOOKUP($E33&amp;$E$6,'EP overall data'!$A$5:$T$517,'EP overall data'!N$3,FALSE))</f>
        <v>0.48499999999999999</v>
      </c>
      <c r="H34" s="15">
        <f>IF(H33="","",VLOOKUP($E33&amp;$E$6,'EP overall data'!$A$5:$T$517,'EP overall data'!O$3,FALSE))</f>
        <v>9.1999999999999998E-2</v>
      </c>
      <c r="I34" s="15">
        <f>IF(H33="","",VLOOKUP($E33&amp;$E$6,'EP overall data'!$A$5:$T$517,'EP overall data'!P$3,FALSE))</f>
        <v>0.11799999999999999</v>
      </c>
      <c r="J34" s="15">
        <f>IF(J33="","",VLOOKUP($E33&amp;$E$6,'EP overall data'!$A$5:$T$517,'EP overall data'!Q$3,FALSE))</f>
        <v>5.5E-2</v>
      </c>
      <c r="K34" s="15">
        <f>IF(J33="","",VLOOKUP($E33&amp;$E$6,'EP overall data'!$A$5:$T$517,'EP overall data'!R$3,FALSE))</f>
        <v>7.4999999999999997E-2</v>
      </c>
      <c r="L34" s="15">
        <f>IF(L33="","",VLOOKUP($E33&amp;$E$6,'EP overall data'!$A$5:$T$517,'EP overall data'!S$3,FALSE))</f>
        <v>0.34799999999999998</v>
      </c>
      <c r="M34" s="135">
        <f>IF(L33="","",VLOOKUP($E33&amp;$E$6,'EP overall data'!$A$5:$T$517,'EP overall data'!T$3,FALSE))</f>
        <v>0.38800000000000001</v>
      </c>
      <c r="N34" s="265"/>
      <c r="O34" s="267"/>
      <c r="P34" s="279"/>
    </row>
    <row r="35" spans="4:17" s="34" customFormat="1" ht="15.75" x14ac:dyDescent="0.2">
      <c r="D35" s="58"/>
      <c r="E35" s="35" t="s">
        <v>4</v>
      </c>
      <c r="F35" s="262">
        <f>IF(OR(ISERROR(VLOOKUP($E35&amp;$E$6,'EP overall data'!$A$5:$T$517,'EP overall data'!B$3,FALSE)),ISBLANK(VLOOKUP($E35&amp;$E$6,'EP overall data'!$A$5:$T$517,'EP overall data'!B$3,FALSE))),"",VLOOKUP($E35&amp;$E$6,'EP overall data'!$A$5:$T$517,'EP overall data'!B$3,FALSE))</f>
        <v>0.63540977986728375</v>
      </c>
      <c r="G35" s="263"/>
      <c r="H35" s="263">
        <f>IF(OR(ISERROR(VLOOKUP($E35&amp;$E$6,'EP overall data'!$A$5:$T$517,'EP overall data'!C$3,FALSE)),ISBLANK(VLOOKUP($E35&amp;$E$6,'EP overall data'!$A$5:$T$517,'EP overall data'!C$3,FALSE))),"",VLOOKUP($E35&amp;$E$6,'EP overall data'!$A$5:$T$517,'EP overall data'!C$3,FALSE))</f>
        <v>0.26557947060407944</v>
      </c>
      <c r="I35" s="263"/>
      <c r="J35" s="263">
        <f>IF(OR(ISERROR(VLOOKUP($E35&amp;$E$6,'EP overall data'!$A$5:$T$517,'EP overall data'!D$3,FALSE)),ISBLANK(VLOOKUP($E35&amp;$E$6,'EP overall data'!$A$5:$T$517,'EP overall data'!D$3,FALSE))),"",VLOOKUP($E35&amp;$E$6,'EP overall data'!$A$5:$T$517,'EP overall data'!D$3,FALSE))</f>
        <v>3.7402972648693654E-2</v>
      </c>
      <c r="K35" s="263"/>
      <c r="L35" s="263">
        <f>IF(OR(ISERROR(VLOOKUP($E35&amp;$E$6,'EP overall data'!$A$5:$T$517,'EP overall data'!E$3,FALSE)),ISBLANK(VLOOKUP($E35&amp;$E$6,'EP overall data'!$A$5:$T$517,'EP overall data'!E$3,FALSE))),"",VLOOKUP($E35&amp;$E$6,'EP overall data'!$A$5:$T$517,'EP overall data'!E$3,FALSE))</f>
        <v>6.1607776879943191E-2</v>
      </c>
      <c r="M35" s="263"/>
      <c r="N35" s="264">
        <v>1</v>
      </c>
      <c r="O35" s="266">
        <f>IF(ISERROR(VLOOKUP($E35&amp;$E$6,'EP overall data'!$A$5:$T$517,'EP overall data'!G$3,FALSE)),0,VLOOKUP($E35&amp;$E$6,'EP overall data'!$A$5:$T$517,'EP overall data'!G$3,FALSE))</f>
        <v>81678</v>
      </c>
      <c r="P35" s="278">
        <f>IF(ISERROR(VLOOKUP($E35&amp;$E$6,'EP overall data'!$A$5:$T$517,'EP overall data'!H$3,FALSE)),0,VLOOKUP($E35&amp;$E$6,'EP overall data'!$A$5:$T$517,'EP overall data'!H$3,FALSE))</f>
        <v>0.24355828037918253</v>
      </c>
    </row>
    <row r="36" spans="4:17" x14ac:dyDescent="0.25">
      <c r="D36" s="58"/>
      <c r="E36" s="22" t="s">
        <v>27</v>
      </c>
      <c r="F36" s="14">
        <f>IF(F35="","",VLOOKUP($E35&amp;$E$6,'EP overall data'!$A$5:$T$517,'EP overall data'!M$3,FALSE))</f>
        <v>0.63200000000000001</v>
      </c>
      <c r="G36" s="15">
        <f>IF(F35="","",VLOOKUP($E35&amp;$E$6,'EP overall data'!$A$5:$T$517,'EP overall data'!N$3,FALSE))</f>
        <v>0.63900000000000001</v>
      </c>
      <c r="H36" s="15">
        <f>IF(H35="","",VLOOKUP($E35&amp;$E$6,'EP overall data'!$A$5:$T$517,'EP overall data'!O$3,FALSE))</f>
        <v>0.26300000000000001</v>
      </c>
      <c r="I36" s="15">
        <f>IF(H35="","",VLOOKUP($E35&amp;$E$6,'EP overall data'!$A$5:$T$517,'EP overall data'!P$3,FALSE))</f>
        <v>0.26900000000000002</v>
      </c>
      <c r="J36" s="15">
        <f>IF(J35="","",VLOOKUP($E35&amp;$E$6,'EP overall data'!$A$5:$T$517,'EP overall data'!Q$3,FALSE))</f>
        <v>3.5999999999999997E-2</v>
      </c>
      <c r="K36" s="15">
        <f>IF(J35="","",VLOOKUP($E35&amp;$E$6,'EP overall data'!$A$5:$T$517,'EP overall data'!R$3,FALSE))</f>
        <v>3.9E-2</v>
      </c>
      <c r="L36" s="15">
        <f>IF(L35="","",VLOOKUP($E35&amp;$E$6,'EP overall data'!$A$5:$T$517,'EP overall data'!S$3,FALSE))</f>
        <v>0.06</v>
      </c>
      <c r="M36" s="135">
        <f>IF(L35="","",VLOOKUP($E35&amp;$E$6,'EP overall data'!$A$5:$T$517,'EP overall data'!T$3,FALSE))</f>
        <v>6.3E-2</v>
      </c>
      <c r="N36" s="265"/>
      <c r="O36" s="267"/>
      <c r="P36" s="279"/>
    </row>
    <row r="37" spans="4:17" s="34" customFormat="1" ht="15.75" x14ac:dyDescent="0.2">
      <c r="D37" s="58"/>
      <c r="E37" s="35" t="s">
        <v>94</v>
      </c>
      <c r="F37" s="262">
        <f>IF(OR(ISERROR(VLOOKUP($E37&amp;$E$6,'EP overall data'!$A$5:$T$517,'EP overall data'!B$3,FALSE)),ISBLANK(VLOOKUP($E37&amp;$E$6,'EP overall data'!$A$5:$T$517,'EP overall data'!B$3,FALSE))),"",VLOOKUP($E37&amp;$E$6,'EP overall data'!$A$5:$T$517,'EP overall data'!B$3,FALSE))</f>
        <v>0.58874320434921645</v>
      </c>
      <c r="G37" s="263"/>
      <c r="H37" s="263">
        <f>IF(OR(ISERROR(VLOOKUP($E37&amp;$E$6,'EP overall data'!$A$5:$T$517,'EP overall data'!C$3,FALSE)),ISBLANK(VLOOKUP($E37&amp;$E$6,'EP overall data'!$A$5:$T$517,'EP overall data'!C$3,FALSE))),"",VLOOKUP($E37&amp;$E$6,'EP overall data'!$A$5:$T$517,'EP overall data'!C$3,FALSE))</f>
        <v>0.27150623600895429</v>
      </c>
      <c r="I37" s="263"/>
      <c r="J37" s="263">
        <f>IF(OR(ISERROR(VLOOKUP($E37&amp;$E$6,'EP overall data'!$A$5:$T$517,'EP overall data'!D$3,FALSE)),ISBLANK(VLOOKUP($E37&amp;$E$6,'EP overall data'!$A$5:$T$517,'EP overall data'!D$3,FALSE))),"",VLOOKUP($E37&amp;$E$6,'EP overall data'!$A$5:$T$517,'EP overall data'!D$3,FALSE))</f>
        <v>6.4278861528621681E-2</v>
      </c>
      <c r="K37" s="263"/>
      <c r="L37" s="263">
        <f>IF(OR(ISERROR(VLOOKUP($E37&amp;$E$6,'EP overall data'!$A$5:$T$517,'EP overall data'!E$3,FALSE)),ISBLANK(VLOOKUP($E37&amp;$E$6,'EP overall data'!$A$5:$T$517,'EP overall data'!E$3,FALSE))),"",VLOOKUP($E37&amp;$E$6,'EP overall data'!$A$5:$T$517,'EP overall data'!E$3,FALSE))</f>
        <v>7.5471698113207544E-2</v>
      </c>
      <c r="M37" s="263"/>
      <c r="N37" s="264">
        <v>1</v>
      </c>
      <c r="O37" s="266">
        <f>IF(ISERROR(VLOOKUP($E37&amp;$E$6,'EP overall data'!$A$5:$T$517,'EP overall data'!G$3,FALSE)),0,VLOOKUP($E37&amp;$E$6,'EP overall data'!$A$5:$T$517,'EP overall data'!G$3,FALSE))</f>
        <v>3127</v>
      </c>
      <c r="P37" s="278">
        <f>IF(ISERROR(VLOOKUP($E37&amp;$E$6,'EP overall data'!$A$5:$T$517,'EP overall data'!H$3,FALSE)),0,VLOOKUP($E37&amp;$E$6,'EP overall data'!$A$5:$T$517,'EP overall data'!H$3,FALSE))</f>
        <v>0.46312203791469192</v>
      </c>
    </row>
    <row r="38" spans="4:17" x14ac:dyDescent="0.25">
      <c r="D38" s="58"/>
      <c r="E38" s="22" t="s">
        <v>27</v>
      </c>
      <c r="F38" s="14">
        <f>IF(F37="","",VLOOKUP($E37&amp;$E$6,'EP overall data'!$A$5:$T$517,'EP overall data'!M$3,FALSE))</f>
        <v>0.57099999999999995</v>
      </c>
      <c r="G38" s="15">
        <f>IF(F37="","",VLOOKUP($E37&amp;$E$6,'EP overall data'!$A$5:$T$517,'EP overall data'!N$3,FALSE))</f>
        <v>0.60599999999999998</v>
      </c>
      <c r="H38" s="15">
        <f>IF(H37="","",VLOOKUP($E37&amp;$E$6,'EP overall data'!$A$5:$T$517,'EP overall data'!O$3,FALSE))</f>
        <v>0.25600000000000001</v>
      </c>
      <c r="I38" s="15">
        <f>IF(H37="","",VLOOKUP($E37&amp;$E$6,'EP overall data'!$A$5:$T$517,'EP overall data'!P$3,FALSE))</f>
        <v>0.28699999999999998</v>
      </c>
      <c r="J38" s="15">
        <f>IF(J37="","",VLOOKUP($E37&amp;$E$6,'EP overall data'!$A$5:$T$517,'EP overall data'!Q$3,FALSE))</f>
        <v>5.6000000000000001E-2</v>
      </c>
      <c r="K38" s="15">
        <f>IF(J37="","",VLOOKUP($E37&amp;$E$6,'EP overall data'!$A$5:$T$517,'EP overall data'!R$3,FALSE))</f>
        <v>7.2999999999999995E-2</v>
      </c>
      <c r="L38" s="15">
        <f>IF(L37="","",VLOOKUP($E37&amp;$E$6,'EP overall data'!$A$5:$T$517,'EP overall data'!S$3,FALSE))</f>
        <v>6.7000000000000004E-2</v>
      </c>
      <c r="M38" s="135">
        <f>IF(L37="","",VLOOKUP($E37&amp;$E$6,'EP overall data'!$A$5:$T$517,'EP overall data'!T$3,FALSE))</f>
        <v>8.5000000000000006E-2</v>
      </c>
      <c r="N38" s="265"/>
      <c r="O38" s="267"/>
      <c r="P38" s="279"/>
    </row>
    <row r="39" spans="4:17" s="34" customFormat="1" ht="15.75" x14ac:dyDescent="0.25">
      <c r="D39" s="58"/>
      <c r="E39" s="35" t="s">
        <v>95</v>
      </c>
      <c r="F39" s="262">
        <f>IF(OR(ISERROR(VLOOKUP($E39&amp;$E$6,'EP overall data'!$A$5:$T$517,'EP overall data'!B$3,FALSE)),ISBLANK(VLOOKUP($E39&amp;$E$6,'EP overall data'!$A$5:$T$517,'EP overall data'!B$3,FALSE))),"",VLOOKUP($E39&amp;$E$6,'EP overall data'!$A$5:$T$517,'EP overall data'!B$3,FALSE))</f>
        <v>0.21033868092691621</v>
      </c>
      <c r="G39" s="263"/>
      <c r="H39" s="263">
        <f>IF(OR(ISERROR(VLOOKUP($E39&amp;$E$6,'EP overall data'!$A$5:$T$517,'EP overall data'!C$3,FALSE)),ISBLANK(VLOOKUP($E39&amp;$E$6,'EP overall data'!$A$5:$T$517,'EP overall data'!C$3,FALSE))),"",VLOOKUP($E39&amp;$E$6,'EP overall data'!$A$5:$T$517,'EP overall data'!C$3,FALSE))</f>
        <v>2.8520499108734401E-2</v>
      </c>
      <c r="I39" s="263"/>
      <c r="J39" s="263">
        <f>IF(OR(ISERROR(VLOOKUP($E39&amp;$E$6,'EP overall data'!$A$5:$T$517,'EP overall data'!D$3,FALSE)),ISBLANK(VLOOKUP($E39&amp;$E$6,'EP overall data'!$A$5:$T$517,'EP overall data'!D$3,FALSE))),"",VLOOKUP($E39&amp;$E$6,'EP overall data'!$A$5:$T$517,'EP overall data'!D$3,FALSE))</f>
        <v>0.11051693404634581</v>
      </c>
      <c r="K39" s="263"/>
      <c r="L39" s="263">
        <f>IF(OR(ISERROR(VLOOKUP($E39&amp;$E$6,'EP overall data'!$A$5:$T$517,'EP overall data'!E$3,FALSE)),ISBLANK(VLOOKUP($E39&amp;$E$6,'EP overall data'!$A$5:$T$517,'EP overall data'!E$3,FALSE))),"",VLOOKUP($E39&amp;$E$6,'EP overall data'!$A$5:$T$517,'EP overall data'!E$3,FALSE))</f>
        <v>0.65062388591800357</v>
      </c>
      <c r="M39" s="263"/>
      <c r="N39" s="264">
        <v>1</v>
      </c>
      <c r="O39" s="266">
        <f>IF(ISERROR(VLOOKUP($E39&amp;$E$6,'EP overall data'!$A$5:$T$517,'EP overall data'!G$3,FALSE)),0,VLOOKUP($E39&amp;$E$6,'EP overall data'!$A$5:$T$517,'EP overall data'!G$3,FALSE))</f>
        <v>561</v>
      </c>
      <c r="P39" s="278">
        <f>IF(ISERROR(VLOOKUP($E39&amp;$E$6,'EP overall data'!$A$5:$T$517,'EP overall data'!H$3,FALSE)),0,VLOOKUP($E39&amp;$E$6,'EP overall data'!$A$5:$T$517,'EP overall data'!H$3,FALSE))</f>
        <v>0.10848965383871592</v>
      </c>
      <c r="Q39" s="19"/>
    </row>
    <row r="40" spans="4:17" ht="15.75" x14ac:dyDescent="0.25">
      <c r="D40" s="58"/>
      <c r="E40" s="22" t="s">
        <v>27</v>
      </c>
      <c r="F40" s="14">
        <f>IF(F39="","",VLOOKUP($E39&amp;$E$6,'EP overall data'!$A$5:$T$517,'EP overall data'!M$3,FALSE))</f>
        <v>0.17899999999999999</v>
      </c>
      <c r="G40" s="15">
        <f>IF(F39="","",VLOOKUP($E39&amp;$E$6,'EP overall data'!$A$5:$T$517,'EP overall data'!N$3,FALSE))</f>
        <v>0.246</v>
      </c>
      <c r="H40" s="15">
        <f>IF(H39="","",VLOOKUP($E39&amp;$E$6,'EP overall data'!$A$5:$T$517,'EP overall data'!O$3,FALSE))</f>
        <v>1.7999999999999999E-2</v>
      </c>
      <c r="I40" s="15">
        <f>IF(H39="","",VLOOKUP($E39&amp;$E$6,'EP overall data'!$A$5:$T$517,'EP overall data'!P$3,FALSE))</f>
        <v>4.5999999999999999E-2</v>
      </c>
      <c r="J40" s="15">
        <f>IF(J39="","",VLOOKUP($E39&amp;$E$6,'EP overall data'!$A$5:$T$517,'EP overall data'!Q$3,FALSE))</f>
        <v>8.6999999999999994E-2</v>
      </c>
      <c r="K40" s="15">
        <f>IF(J39="","",VLOOKUP($E39&amp;$E$6,'EP overall data'!$A$5:$T$517,'EP overall data'!R$3,FALSE))</f>
        <v>0.13900000000000001</v>
      </c>
      <c r="L40" s="15">
        <f>IF(L39="","",VLOOKUP($E39&amp;$E$6,'EP overall data'!$A$5:$T$517,'EP overall data'!S$3,FALSE))</f>
        <v>0.61</v>
      </c>
      <c r="M40" s="135">
        <f>IF(L39="","",VLOOKUP($E39&amp;$E$6,'EP overall data'!$A$5:$T$517,'EP overall data'!T$3,FALSE))</f>
        <v>0.68899999999999995</v>
      </c>
      <c r="N40" s="265"/>
      <c r="O40" s="267"/>
      <c r="P40" s="279"/>
      <c r="Q40" s="34"/>
    </row>
    <row r="41" spans="4:17" s="34" customFormat="1" ht="15.75" x14ac:dyDescent="0.25">
      <c r="D41" s="58"/>
      <c r="E41" s="35" t="s">
        <v>42</v>
      </c>
      <c r="F41" s="262">
        <f>IF(OR(ISERROR(VLOOKUP($E41&amp;$E$6,'EP overall data'!$A$5:$T$517,'EP overall data'!B$3,FALSE)),ISBLANK(VLOOKUP($E41&amp;$E$6,'EP overall data'!$A$5:$T$517,'EP overall data'!B$3,FALSE))),"",VLOOKUP($E41&amp;$E$6,'EP overall data'!$A$5:$T$517,'EP overall data'!B$3,FALSE))</f>
        <v>0.59121621621621623</v>
      </c>
      <c r="G41" s="263"/>
      <c r="H41" s="263">
        <f>IF(OR(ISERROR(VLOOKUP($E41&amp;$E$6,'EP overall data'!$A$5:$T$517,'EP overall data'!C$3,FALSE)),ISBLANK(VLOOKUP($E41&amp;$E$6,'EP overall data'!$A$5:$T$517,'EP overall data'!C$3,FALSE))),"",VLOOKUP($E41&amp;$E$6,'EP overall data'!$A$5:$T$517,'EP overall data'!C$3,FALSE))</f>
        <v>0.18412162162162163</v>
      </c>
      <c r="I41" s="263"/>
      <c r="J41" s="263">
        <f>IF(OR(ISERROR(VLOOKUP($E41&amp;$E$6,'EP overall data'!$A$5:$T$517,'EP overall data'!D$3,FALSE)),ISBLANK(VLOOKUP($E41&amp;$E$6,'EP overall data'!$A$5:$T$517,'EP overall data'!D$3,FALSE))),"",VLOOKUP($E41&amp;$E$6,'EP overall data'!$A$5:$T$517,'EP overall data'!D$3,FALSE))</f>
        <v>3.885135135135135E-2</v>
      </c>
      <c r="K41" s="263"/>
      <c r="L41" s="263">
        <f>IF(OR(ISERROR(VLOOKUP($E41&amp;$E$6,'EP overall data'!$A$5:$T$517,'EP overall data'!E$3,FALSE)),ISBLANK(VLOOKUP($E41&amp;$E$6,'EP overall data'!$A$5:$T$517,'EP overall data'!E$3,FALSE))),"",VLOOKUP($E41&amp;$E$6,'EP overall data'!$A$5:$T$517,'EP overall data'!E$3,FALSE))</f>
        <v>0.1858108108108108</v>
      </c>
      <c r="M41" s="263"/>
      <c r="N41" s="264">
        <v>1</v>
      </c>
      <c r="O41" s="266">
        <f>IF(ISERROR(VLOOKUP($E41&amp;$E$6,'EP overall data'!$A$5:$T$517,'EP overall data'!G$3,FALSE)),0,VLOOKUP($E41&amp;$E$6,'EP overall data'!$A$5:$T$517,'EP overall data'!G$3,FALSE))</f>
        <v>592</v>
      </c>
      <c r="P41" s="278">
        <f>IF(ISERROR(VLOOKUP($E41&amp;$E$6,'EP overall data'!$A$5:$T$517,'EP overall data'!H$3,FALSE)),0,VLOOKUP($E41&amp;$E$6,'EP overall data'!$A$5:$T$517,'EP overall data'!H$3,FALSE))</f>
        <v>0.13333333333333333</v>
      </c>
      <c r="Q41" s="19"/>
    </row>
    <row r="42" spans="4:17" ht="15.75" x14ac:dyDescent="0.25">
      <c r="D42" s="58"/>
      <c r="E42" s="22" t="s">
        <v>27</v>
      </c>
      <c r="F42" s="14">
        <f>IF(F41="","",VLOOKUP($E41&amp;$E$6,'EP overall data'!$A$5:$T$517,'EP overall data'!M$3,FALSE))</f>
        <v>0.55100000000000005</v>
      </c>
      <c r="G42" s="15">
        <f>IF(F41="","",VLOOKUP($E41&amp;$E$6,'EP overall data'!$A$5:$T$517,'EP overall data'!N$3,FALSE))</f>
        <v>0.63</v>
      </c>
      <c r="H42" s="15">
        <f>IF(H41="","",VLOOKUP($E41&amp;$E$6,'EP overall data'!$A$5:$T$517,'EP overall data'!O$3,FALSE))</f>
        <v>0.155</v>
      </c>
      <c r="I42" s="15">
        <f>IF(H41="","",VLOOKUP($E41&amp;$E$6,'EP overall data'!$A$5:$T$517,'EP overall data'!P$3,FALSE))</f>
        <v>0.217</v>
      </c>
      <c r="J42" s="15">
        <f>IF(J41="","",VLOOKUP($E41&amp;$E$6,'EP overall data'!$A$5:$T$517,'EP overall data'!Q$3,FALSE))</f>
        <v>2.5999999999999999E-2</v>
      </c>
      <c r="K42" s="15">
        <f>IF(J41="","",VLOOKUP($E41&amp;$E$6,'EP overall data'!$A$5:$T$517,'EP overall data'!R$3,FALSE))</f>
        <v>5.8000000000000003E-2</v>
      </c>
      <c r="L42" s="15">
        <f>IF(L41="","",VLOOKUP($E41&amp;$E$6,'EP overall data'!$A$5:$T$517,'EP overall data'!S$3,FALSE))</f>
        <v>0.157</v>
      </c>
      <c r="M42" s="135">
        <f>IF(L41="","",VLOOKUP($E41&amp;$E$6,'EP overall data'!$A$5:$T$517,'EP overall data'!T$3,FALSE))</f>
        <v>0.219</v>
      </c>
      <c r="N42" s="265"/>
      <c r="O42" s="267"/>
      <c r="P42" s="279"/>
      <c r="Q42" s="34"/>
    </row>
    <row r="43" spans="4:17" s="34" customFormat="1" ht="15.75" x14ac:dyDescent="0.25">
      <c r="D43" s="58"/>
      <c r="E43" s="35" t="s">
        <v>372</v>
      </c>
      <c r="F43" s="262">
        <f>IF(OR(ISERROR(VLOOKUP($E43&amp;$E$6,'EP overall data'!$A$5:$T$517,'EP overall data'!B$3,FALSE)),ISBLANK(VLOOKUP($E43&amp;$E$6,'EP overall data'!$A$5:$T$517,'EP overall data'!B$3,FALSE))),"",VLOOKUP($E43&amp;$E$6,'EP overall data'!$A$5:$T$517,'EP overall data'!B$3,FALSE))</f>
        <v>0.68291404612159334</v>
      </c>
      <c r="G43" s="263"/>
      <c r="H43" s="263">
        <f>IF(OR(ISERROR(VLOOKUP($E43&amp;$E$6,'EP overall data'!$A$5:$T$517,'EP overall data'!C$3,FALSE)),ISBLANK(VLOOKUP($E43&amp;$E$6,'EP overall data'!$A$5:$T$517,'EP overall data'!C$3,FALSE))),"",VLOOKUP($E43&amp;$E$6,'EP overall data'!$A$5:$T$517,'EP overall data'!C$3,FALSE))</f>
        <v>0.11477987421383648</v>
      </c>
      <c r="I43" s="263"/>
      <c r="J43" s="263">
        <f>IF(OR(ISERROR(VLOOKUP($E43&amp;$E$6,'EP overall data'!$A$5:$T$517,'EP overall data'!D$3,FALSE)),ISBLANK(VLOOKUP($E43&amp;$E$6,'EP overall data'!$A$5:$T$517,'EP overall data'!D$3,FALSE))),"",VLOOKUP($E43&amp;$E$6,'EP overall data'!$A$5:$T$517,'EP overall data'!D$3,FALSE))</f>
        <v>3.9832285115303984E-2</v>
      </c>
      <c r="K43" s="263"/>
      <c r="L43" s="263">
        <f>IF(OR(ISERROR(VLOOKUP($E43&amp;$E$6,'EP overall data'!$A$5:$T$517,'EP overall data'!E$3,FALSE)),ISBLANK(VLOOKUP($E43&amp;$E$6,'EP overall data'!$A$5:$T$517,'EP overall data'!E$3,FALSE))),"",VLOOKUP($E43&amp;$E$6,'EP overall data'!$A$5:$T$517,'EP overall data'!E$3,FALSE))</f>
        <v>0.16247379454926625</v>
      </c>
      <c r="M43" s="263"/>
      <c r="N43" s="264">
        <v>1</v>
      </c>
      <c r="O43" s="266">
        <f>IF(ISERROR(VLOOKUP($E43&amp;$E$6,'EP overall data'!$A$5:$T$517,'EP overall data'!G$3,FALSE)),0,VLOOKUP($E43&amp;$E$6,'EP overall data'!$A$5:$T$517,'EP overall data'!G$3,FALSE))</f>
        <v>1908</v>
      </c>
      <c r="P43" s="278">
        <f>IF(ISERROR(VLOOKUP($E43&amp;$E$6,'EP overall data'!$A$5:$T$517,'EP overall data'!H$3,FALSE)),0,VLOOKUP($E43&amp;$E$6,'EP overall data'!$A$5:$T$517,'EP overall data'!H$3,FALSE))</f>
        <v>0.10355495251017639</v>
      </c>
      <c r="Q43" s="19"/>
    </row>
    <row r="44" spans="4:17" ht="15.75" x14ac:dyDescent="0.25">
      <c r="D44" s="58"/>
      <c r="E44" s="25" t="s">
        <v>27</v>
      </c>
      <c r="F44" s="14">
        <f>IF(F43="","",VLOOKUP($E43&amp;$E$6,'EP overall data'!$A$5:$T$517,'EP overall data'!M$3,FALSE))</f>
        <v>0.66200000000000003</v>
      </c>
      <c r="G44" s="15">
        <f>IF(F43="","",VLOOKUP($E43&amp;$E$6,'EP overall data'!$A$5:$T$517,'EP overall data'!N$3,FALSE))</f>
        <v>0.70299999999999996</v>
      </c>
      <c r="H44" s="15">
        <f>IF(H43="","",VLOOKUP($E43&amp;$E$6,'EP overall data'!$A$5:$T$517,'EP overall data'!O$3,FALSE))</f>
        <v>0.10100000000000001</v>
      </c>
      <c r="I44" s="15">
        <f>IF(H43="","",VLOOKUP($E43&amp;$E$6,'EP overall data'!$A$5:$T$517,'EP overall data'!P$3,FALSE))</f>
        <v>0.13</v>
      </c>
      <c r="J44" s="15">
        <f>IF(J43="","",VLOOKUP($E43&amp;$E$6,'EP overall data'!$A$5:$T$517,'EP overall data'!Q$3,FALSE))</f>
        <v>3.2000000000000001E-2</v>
      </c>
      <c r="K44" s="15">
        <f>IF(J43="","",VLOOKUP($E43&amp;$E$6,'EP overall data'!$A$5:$T$517,'EP overall data'!R$3,FALSE))</f>
        <v>0.05</v>
      </c>
      <c r="L44" s="15">
        <f>IF(L43="","",VLOOKUP($E43&amp;$E$6,'EP overall data'!$A$5:$T$517,'EP overall data'!S$3,FALSE))</f>
        <v>0.14699999999999999</v>
      </c>
      <c r="M44" s="15">
        <f>IF(L43="","",VLOOKUP($E43&amp;$E$6,'EP overall data'!$A$5:$T$517,'EP overall data'!T$3,FALSE))</f>
        <v>0.18</v>
      </c>
      <c r="N44" s="265"/>
      <c r="O44" s="267"/>
      <c r="P44" s="279"/>
      <c r="Q44" s="34"/>
    </row>
    <row r="45" spans="4:17" s="34" customFormat="1" ht="15.75" x14ac:dyDescent="0.25">
      <c r="D45" s="58"/>
      <c r="E45" s="35" t="s">
        <v>96</v>
      </c>
      <c r="F45" s="262">
        <f>IF(OR(ISERROR(VLOOKUP($E45&amp;$E$6,'EP overall data'!$A$5:$T$517,'EP overall data'!B$3,FALSE)),ISBLANK(VLOOKUP($E45&amp;$E$6,'EP overall data'!$A$5:$T$517,'EP overall data'!B$3,FALSE))),"",VLOOKUP($E45&amp;$E$6,'EP overall data'!$A$5:$T$517,'EP overall data'!B$3,FALSE))</f>
        <v>0.54545454545454541</v>
      </c>
      <c r="G45" s="263"/>
      <c r="H45" s="263">
        <f>IF(OR(ISERROR(VLOOKUP($E45&amp;$E$6,'EP overall data'!$A$5:$T$517,'EP overall data'!C$3,FALSE)),ISBLANK(VLOOKUP($E45&amp;$E$6,'EP overall data'!$A$5:$T$517,'EP overall data'!C$3,FALSE))),"",VLOOKUP($E45&amp;$E$6,'EP overall data'!$A$5:$T$517,'EP overall data'!C$3,FALSE))</f>
        <v>0.16614420062695925</v>
      </c>
      <c r="I45" s="263"/>
      <c r="J45" s="263">
        <f>IF(OR(ISERROR(VLOOKUP($E45&amp;$E$6,'EP overall data'!$A$5:$T$517,'EP overall data'!D$3,FALSE)),ISBLANK(VLOOKUP($E45&amp;$E$6,'EP overall data'!$A$5:$T$517,'EP overall data'!D$3,FALSE))),"",VLOOKUP($E45&amp;$E$6,'EP overall data'!$A$5:$T$517,'EP overall data'!D$3,FALSE))</f>
        <v>4.0752351097178681E-2</v>
      </c>
      <c r="K45" s="263"/>
      <c r="L45" s="263">
        <f>IF(OR(ISERROR(VLOOKUP($E45&amp;$E$6,'EP overall data'!$A$5:$T$517,'EP overall data'!E$3,FALSE)),ISBLANK(VLOOKUP($E45&amp;$E$6,'EP overall data'!$A$5:$T$517,'EP overall data'!E$3,FALSE))),"",VLOOKUP($E45&amp;$E$6,'EP overall data'!$A$5:$T$517,'EP overall data'!E$3,FALSE))</f>
        <v>0.2476489028213166</v>
      </c>
      <c r="M45" s="263"/>
      <c r="N45" s="264">
        <v>1</v>
      </c>
      <c r="O45" s="266">
        <f>IF(ISERROR(VLOOKUP($E45&amp;$E$6,'EP overall data'!$A$5:$T$517,'EP overall data'!G$3,FALSE)),0,VLOOKUP($E45&amp;$E$6,'EP overall data'!$A$5:$T$517,'EP overall data'!G$3,FALSE))</f>
        <v>319</v>
      </c>
      <c r="P45" s="278">
        <f>IF(ISERROR(VLOOKUP($E45&amp;$E$6,'EP overall data'!$A$5:$T$517,'EP overall data'!H$3,FALSE)),0,VLOOKUP($E45&amp;$E$6,'EP overall data'!$A$5:$T$517,'EP overall data'!H$3,FALSE))</f>
        <v>0.1561429270680372</v>
      </c>
      <c r="Q45" s="19"/>
    </row>
    <row r="46" spans="4:17" ht="15.75" x14ac:dyDescent="0.25">
      <c r="D46" s="58"/>
      <c r="E46" s="22" t="s">
        <v>27</v>
      </c>
      <c r="F46" s="14">
        <f>IF(F45="","",VLOOKUP($E45&amp;$E$6,'EP overall data'!$A$5:$T$517,'EP overall data'!M$3,FALSE))</f>
        <v>0.49099999999999999</v>
      </c>
      <c r="G46" s="15">
        <f>IF(F45="","",VLOOKUP($E45&amp;$E$6,'EP overall data'!$A$5:$T$517,'EP overall data'!N$3,FALSE))</f>
        <v>0.59899999999999998</v>
      </c>
      <c r="H46" s="15">
        <f>IF(H45="","",VLOOKUP($E45&amp;$E$6,'EP overall data'!$A$5:$T$517,'EP overall data'!O$3,FALSE))</f>
        <v>0.129</v>
      </c>
      <c r="I46" s="15">
        <f>IF(H45="","",VLOOKUP($E45&amp;$E$6,'EP overall data'!$A$5:$T$517,'EP overall data'!P$3,FALSE))</f>
        <v>0.21099999999999999</v>
      </c>
      <c r="J46" s="15">
        <f>IF(J45="","",VLOOKUP($E45&amp;$E$6,'EP overall data'!$A$5:$T$517,'EP overall data'!Q$3,FALSE))</f>
        <v>2.4E-2</v>
      </c>
      <c r="K46" s="15">
        <f>IF(J45="","",VLOOKUP($E45&amp;$E$6,'EP overall data'!$A$5:$T$517,'EP overall data'!R$3,FALSE))</f>
        <v>6.8000000000000005E-2</v>
      </c>
      <c r="L46" s="15">
        <f>IF(L45="","",VLOOKUP($E45&amp;$E$6,'EP overall data'!$A$5:$T$517,'EP overall data'!S$3,FALSE))</f>
        <v>0.20300000000000001</v>
      </c>
      <c r="M46" s="15">
        <f>IF(L45="","",VLOOKUP($E45&amp;$E$6,'EP overall data'!$A$5:$T$517,'EP overall data'!T$3,FALSE))</f>
        <v>0.29799999999999999</v>
      </c>
      <c r="N46" s="265"/>
      <c r="O46" s="267"/>
      <c r="P46" s="279"/>
      <c r="Q46" s="34"/>
    </row>
    <row r="47" spans="4:17" s="34" customFormat="1" ht="15.75" x14ac:dyDescent="0.25">
      <c r="D47" s="58"/>
      <c r="E47" s="35" t="s">
        <v>44</v>
      </c>
      <c r="F47" s="262">
        <f>IF(OR(ISERROR(VLOOKUP($E47&amp;$E$6,'EP overall data'!$A$5:$T$517,'EP overall data'!B$3,FALSE)),ISBLANK(VLOOKUP($E47&amp;$E$6,'EP overall data'!$A$5:$T$517,'EP overall data'!B$3,FALSE))),"",VLOOKUP($E47&amp;$E$6,'EP overall data'!$A$5:$T$517,'EP overall data'!B$3,FALSE))</f>
        <v>0.5199098422238918</v>
      </c>
      <c r="G47" s="263"/>
      <c r="H47" s="263">
        <f>IF(OR(ISERROR(VLOOKUP($E47&amp;$E$6,'EP overall data'!$A$5:$T$517,'EP overall data'!C$3,FALSE)),ISBLANK(VLOOKUP($E47&amp;$E$6,'EP overall data'!$A$5:$T$517,'EP overall data'!C$3,FALSE))),"",VLOOKUP($E47&amp;$E$6,'EP overall data'!$A$5:$T$517,'EP overall data'!C$3,FALSE))</f>
        <v>8.1141998497370402E-2</v>
      </c>
      <c r="I47" s="263"/>
      <c r="J47" s="263">
        <f>IF(OR(ISERROR(VLOOKUP($E47&amp;$E$6,'EP overall data'!$A$5:$T$517,'EP overall data'!D$3,FALSE)),ISBLANK(VLOOKUP($E47&amp;$E$6,'EP overall data'!$A$5:$T$517,'EP overall data'!D$3,FALSE))),"",VLOOKUP($E47&amp;$E$6,'EP overall data'!$A$5:$T$517,'EP overall data'!D$3,FALSE))</f>
        <v>7.2877535687453046E-2</v>
      </c>
      <c r="K47" s="263"/>
      <c r="L47" s="263">
        <f>IF(OR(ISERROR(VLOOKUP($E47&amp;$E$6,'EP overall data'!$A$5:$T$517,'EP overall data'!E$3,FALSE)),ISBLANK(VLOOKUP($E47&amp;$E$6,'EP overall data'!$A$5:$T$517,'EP overall data'!E$3,FALSE))),"",VLOOKUP($E47&amp;$E$6,'EP overall data'!$A$5:$T$517,'EP overall data'!E$3,FALSE))</f>
        <v>0.32607062359128475</v>
      </c>
      <c r="M47" s="263"/>
      <c r="N47" s="264">
        <v>1</v>
      </c>
      <c r="O47" s="266">
        <f>IF(ISERROR(VLOOKUP($E47&amp;$E$6,'EP overall data'!$A$5:$T$517,'EP overall data'!G$3,FALSE)),0,VLOOKUP($E47&amp;$E$6,'EP overall data'!$A$5:$T$517,'EP overall data'!G$3,FALSE))</f>
        <v>1331</v>
      </c>
      <c r="P47" s="278">
        <f>IF(ISERROR(VLOOKUP($E47&amp;$E$6,'EP overall data'!$A$5:$T$517,'EP overall data'!H$3,FALSE)),0,VLOOKUP($E47&amp;$E$6,'EP overall data'!$A$5:$T$517,'EP overall data'!H$3,FALSE))</f>
        <v>5.621014400945986E-2</v>
      </c>
      <c r="Q47" s="19"/>
    </row>
    <row r="48" spans="4:17" x14ac:dyDescent="0.25">
      <c r="D48" s="58"/>
      <c r="E48" s="22" t="s">
        <v>27</v>
      </c>
      <c r="F48" s="14">
        <f>IF(F47="","",VLOOKUP($E47&amp;$E$6,'EP overall data'!$A$5:$T$517,'EP overall data'!M$3,FALSE))</f>
        <v>0.49299999999999999</v>
      </c>
      <c r="G48" s="15">
        <f>IF(F47="","",VLOOKUP($E47&amp;$E$6,'EP overall data'!$A$5:$T$517,'EP overall data'!N$3,FALSE))</f>
        <v>0.54700000000000004</v>
      </c>
      <c r="H48" s="15">
        <f>IF(H47="","",VLOOKUP($E47&amp;$E$6,'EP overall data'!$A$5:$T$517,'EP overall data'!O$3,FALSE))</f>
        <v>6.8000000000000005E-2</v>
      </c>
      <c r="I48" s="15">
        <f>IF(H47="","",VLOOKUP($E47&amp;$E$6,'EP overall data'!$A$5:$T$517,'EP overall data'!P$3,FALSE))</f>
        <v>9.7000000000000003E-2</v>
      </c>
      <c r="J48" s="15">
        <f>IF(J47="","",VLOOKUP($E47&amp;$E$6,'EP overall data'!$A$5:$T$517,'EP overall data'!Q$3,FALSE))</f>
        <v>0.06</v>
      </c>
      <c r="K48" s="15">
        <f>IF(J47="","",VLOOKUP($E47&amp;$E$6,'EP overall data'!$A$5:$T$517,'EP overall data'!R$3,FALSE))</f>
        <v>8.7999999999999995E-2</v>
      </c>
      <c r="L48" s="15">
        <f>IF(L47="","",VLOOKUP($E47&amp;$E$6,'EP overall data'!$A$5:$T$517,'EP overall data'!S$3,FALSE))</f>
        <v>0.30099999999999999</v>
      </c>
      <c r="M48" s="15">
        <f>IF(L47="","",VLOOKUP($E47&amp;$E$6,'EP overall data'!$A$5:$T$517,'EP overall data'!T$3,FALSE))</f>
        <v>0.35199999999999998</v>
      </c>
      <c r="N48" s="265"/>
      <c r="O48" s="267"/>
      <c r="P48" s="279"/>
    </row>
    <row r="49" spans="4:16" s="34" customFormat="1" ht="15.75" x14ac:dyDescent="0.2">
      <c r="D49" s="58"/>
      <c r="E49" s="35" t="s">
        <v>43</v>
      </c>
      <c r="F49" s="262">
        <f>IF(OR(ISERROR(VLOOKUP($E49&amp;$E$6,'EP overall data'!$A$5:$T$517,'EP overall data'!B$3,FALSE)),ISBLANK(VLOOKUP($E49&amp;$E$6,'EP overall data'!$A$5:$T$517,'EP overall data'!B$3,FALSE))),"",VLOOKUP($E49&amp;$E$6,'EP overall data'!$A$5:$T$517,'EP overall data'!B$3,FALSE))</f>
        <v>0.56336876533115288</v>
      </c>
      <c r="G49" s="263"/>
      <c r="H49" s="263">
        <f>IF(OR(ISERROR(VLOOKUP($E49&amp;$E$6,'EP overall data'!$A$5:$T$517,'EP overall data'!C$3,FALSE)),ISBLANK(VLOOKUP($E49&amp;$E$6,'EP overall data'!$A$5:$T$517,'EP overall data'!C$3,FALSE))),"",VLOOKUP($E49&amp;$E$6,'EP overall data'!$A$5:$T$517,'EP overall data'!C$3,FALSE))</f>
        <v>0.11365494685200327</v>
      </c>
      <c r="I49" s="263"/>
      <c r="J49" s="263">
        <f>IF(OR(ISERROR(VLOOKUP($E49&amp;$E$6,'EP overall data'!$A$5:$T$517,'EP overall data'!D$3,FALSE)),ISBLANK(VLOOKUP($E49&amp;$E$6,'EP overall data'!$A$5:$T$517,'EP overall data'!D$3,FALSE))),"",VLOOKUP($E49&amp;$E$6,'EP overall data'!$A$5:$T$517,'EP overall data'!D$3,FALSE))</f>
        <v>5.3965658217497957E-2</v>
      </c>
      <c r="K49" s="263"/>
      <c r="L49" s="263">
        <f>IF(OR(ISERROR(VLOOKUP($E49&amp;$E$6,'EP overall data'!$A$5:$T$517,'EP overall data'!E$3,FALSE)),ISBLANK(VLOOKUP($E49&amp;$E$6,'EP overall data'!$A$5:$T$517,'EP overall data'!E$3,FALSE))),"",VLOOKUP($E49&amp;$E$6,'EP overall data'!$A$5:$T$517,'EP overall data'!E$3,FALSE))</f>
        <v>0.26901062959934585</v>
      </c>
      <c r="M49" s="263"/>
      <c r="N49" s="264">
        <v>1</v>
      </c>
      <c r="O49" s="266">
        <f>IF(ISERROR(VLOOKUP($E49&amp;$E$6,'EP overall data'!$A$5:$T$517,'EP overall data'!G$3,FALSE)),0,VLOOKUP($E49&amp;$E$6,'EP overall data'!$A$5:$T$517,'EP overall data'!G$3,FALSE))</f>
        <v>1223</v>
      </c>
      <c r="P49" s="278">
        <f>IF(ISERROR(VLOOKUP($E49&amp;$E$6,'EP overall data'!$A$5:$T$517,'EP overall data'!H$3,FALSE)),0,VLOOKUP($E49&amp;$E$6,'EP overall data'!$A$5:$T$517,'EP overall data'!H$3,FALSE))</f>
        <v>6.5366114377338316E-2</v>
      </c>
    </row>
    <row r="50" spans="4:16" x14ac:dyDescent="0.25">
      <c r="D50" s="58"/>
      <c r="E50" s="22" t="s">
        <v>27</v>
      </c>
      <c r="F50" s="14">
        <f>IF(F49="","",VLOOKUP($E49&amp;$E$6,'EP overall data'!$A$5:$T$517,'EP overall data'!M$3,FALSE))</f>
        <v>0.53500000000000003</v>
      </c>
      <c r="G50" s="15">
        <f>IF(F49="","",VLOOKUP($E49&amp;$E$6,'EP overall data'!$A$5:$T$517,'EP overall data'!N$3,FALSE))</f>
        <v>0.59099999999999997</v>
      </c>
      <c r="H50" s="15">
        <f>IF(H49="","",VLOOKUP($E49&amp;$E$6,'EP overall data'!$A$5:$T$517,'EP overall data'!O$3,FALSE))</f>
        <v>9.7000000000000003E-2</v>
      </c>
      <c r="I50" s="15">
        <f>IF(H49="","",VLOOKUP($E49&amp;$E$6,'EP overall data'!$A$5:$T$517,'EP overall data'!P$3,FALSE))</f>
        <v>0.13300000000000001</v>
      </c>
      <c r="J50" s="15">
        <f>IF(J49="","",VLOOKUP($E49&amp;$E$6,'EP overall data'!$A$5:$T$517,'EP overall data'!Q$3,FALSE))</f>
        <v>4.2999999999999997E-2</v>
      </c>
      <c r="K50" s="15">
        <f>IF(J49="","",VLOOKUP($E49&amp;$E$6,'EP overall data'!$A$5:$T$517,'EP overall data'!R$3,FALSE))</f>
        <v>6.8000000000000005E-2</v>
      </c>
      <c r="L50" s="15">
        <f>IF(L49="","",VLOOKUP($E49&amp;$E$6,'EP overall data'!$A$5:$T$517,'EP overall data'!S$3,FALSE))</f>
        <v>0.245</v>
      </c>
      <c r="M50" s="15">
        <f>IF(L49="","",VLOOKUP($E49&amp;$E$6,'EP overall data'!$A$5:$T$517,'EP overall data'!T$3,FALSE))</f>
        <v>0.29499999999999998</v>
      </c>
      <c r="N50" s="265"/>
      <c r="O50" s="267"/>
      <c r="P50" s="279"/>
    </row>
    <row r="51" spans="4:16" s="34" customFormat="1" ht="15.75" x14ac:dyDescent="0.2">
      <c r="D51" s="58"/>
      <c r="E51" s="35" t="s">
        <v>98</v>
      </c>
      <c r="F51" s="262">
        <f>IF(OR(ISERROR(VLOOKUP($E51&amp;$E$6,'EP overall data'!$A$5:$T$517,'EP overall data'!B$3,FALSE)),ISBLANK(VLOOKUP($E51&amp;$E$6,'EP overall data'!$A$5:$T$517,'EP overall data'!B$3,FALSE))),"",VLOOKUP($E51&amp;$E$6,'EP overall data'!$A$5:$T$517,'EP overall data'!B$3,FALSE))</f>
        <v>0.52469135802469136</v>
      </c>
      <c r="G51" s="263"/>
      <c r="H51" s="263">
        <f>IF(OR(ISERROR(VLOOKUP($E51&amp;$E$6,'EP overall data'!$A$5:$T$517,'EP overall data'!C$3,FALSE)),ISBLANK(VLOOKUP($E51&amp;$E$6,'EP overall data'!$A$5:$T$517,'EP overall data'!C$3,FALSE))),"",VLOOKUP($E51&amp;$E$6,'EP overall data'!$A$5:$T$517,'EP overall data'!C$3,FALSE))</f>
        <v>0.10493827160493827</v>
      </c>
      <c r="I51" s="263"/>
      <c r="J51" s="263">
        <f>IF(OR(ISERROR(VLOOKUP($E51&amp;$E$6,'EP overall data'!$A$5:$T$517,'EP overall data'!D$3,FALSE)),ISBLANK(VLOOKUP($E51&amp;$E$6,'EP overall data'!$A$5:$T$517,'EP overall data'!D$3,FALSE))),"",VLOOKUP($E51&amp;$E$6,'EP overall data'!$A$5:$T$517,'EP overall data'!D$3,FALSE))</f>
        <v>8.0246913580246909E-2</v>
      </c>
      <c r="K51" s="263"/>
      <c r="L51" s="263">
        <f>IF(OR(ISERROR(VLOOKUP($E51&amp;$E$6,'EP overall data'!$A$5:$T$517,'EP overall data'!E$3,FALSE)),ISBLANK(VLOOKUP($E51&amp;$E$6,'EP overall data'!$A$5:$T$517,'EP overall data'!E$3,FALSE))),"",VLOOKUP($E51&amp;$E$6,'EP overall data'!$A$5:$T$517,'EP overall data'!E$3,FALSE))</f>
        <v>0.29012345679012347</v>
      </c>
      <c r="M51" s="263"/>
      <c r="N51" s="264">
        <v>1</v>
      </c>
      <c r="O51" s="266">
        <f>IF(ISERROR(VLOOKUP($E51&amp;$E$6,'EP overall data'!$A$5:$T$517,'EP overall data'!G$3,FALSE)),0,VLOOKUP($E51&amp;$E$6,'EP overall data'!$A$5:$T$517,'EP overall data'!G$3,FALSE))</f>
        <v>162</v>
      </c>
      <c r="P51" s="278">
        <f>IF(ISERROR(VLOOKUP($E51&amp;$E$6,'EP overall data'!$A$5:$T$517,'EP overall data'!H$3,FALSE)),0,VLOOKUP($E51&amp;$E$6,'EP overall data'!$A$5:$T$517,'EP overall data'!H$3,FALSE))</f>
        <v>4.5543997750913688E-2</v>
      </c>
    </row>
    <row r="52" spans="4:16" x14ac:dyDescent="0.25">
      <c r="D52" s="58"/>
      <c r="E52" s="22" t="s">
        <v>27</v>
      </c>
      <c r="F52" s="14">
        <f>IF(F51="","",VLOOKUP($E51&amp;$E$6,'EP overall data'!$A$5:$T$517,'EP overall data'!M$3,FALSE))</f>
        <v>0.44800000000000001</v>
      </c>
      <c r="G52" s="15">
        <f>IF(F51="","",VLOOKUP($E51&amp;$E$6,'EP overall data'!$A$5:$T$517,'EP overall data'!N$3,FALSE))</f>
        <v>0.6</v>
      </c>
      <c r="H52" s="15">
        <f>IF(H51="","",VLOOKUP($E51&amp;$E$6,'EP overall data'!$A$5:$T$517,'EP overall data'!O$3,FALSE))</f>
        <v>6.7000000000000004E-2</v>
      </c>
      <c r="I52" s="15">
        <f>IF(H51="","",VLOOKUP($E51&amp;$E$6,'EP overall data'!$A$5:$T$517,'EP overall data'!P$3,FALSE))</f>
        <v>0.16200000000000001</v>
      </c>
      <c r="J52" s="15">
        <f>IF(J51="","",VLOOKUP($E51&amp;$E$6,'EP overall data'!$A$5:$T$517,'EP overall data'!Q$3,FALSE))</f>
        <v>4.7E-2</v>
      </c>
      <c r="K52" s="15">
        <f>IF(J51="","",VLOOKUP($E51&amp;$E$6,'EP overall data'!$A$5:$T$517,'EP overall data'!R$3,FALSE))</f>
        <v>0.13200000000000001</v>
      </c>
      <c r="L52" s="15">
        <f>IF(L51="","",VLOOKUP($E51&amp;$E$6,'EP overall data'!$A$5:$T$517,'EP overall data'!S$3,FALSE))</f>
        <v>0.22600000000000001</v>
      </c>
      <c r="M52" s="15">
        <f>IF(L51="","",VLOOKUP($E51&amp;$E$6,'EP overall data'!$A$5:$T$517,'EP overall data'!T$3,FALSE))</f>
        <v>0.36399999999999999</v>
      </c>
      <c r="N52" s="265"/>
      <c r="O52" s="267"/>
      <c r="P52" s="279"/>
    </row>
    <row r="53" spans="4:16" s="34" customFormat="1" ht="15.75" x14ac:dyDescent="0.2">
      <c r="D53" s="58"/>
      <c r="E53" s="35" t="s">
        <v>45</v>
      </c>
      <c r="F53" s="262">
        <f>IF(OR(ISERROR(VLOOKUP($E53&amp;$E$6,'EP overall data'!$A$5:$T$517,'EP overall data'!B$3,FALSE)),ISBLANK(VLOOKUP($E53&amp;$E$6,'EP overall data'!$A$5:$T$517,'EP overall data'!B$3,FALSE))),"",VLOOKUP($E53&amp;$E$6,'EP overall data'!$A$5:$T$517,'EP overall data'!B$3,FALSE))</f>
        <v>0.546875</v>
      </c>
      <c r="G53" s="263"/>
      <c r="H53" s="263">
        <f>IF(OR(ISERROR(VLOOKUP($E53&amp;$E$6,'EP overall data'!$A$5:$T$517,'EP overall data'!C$3,FALSE)),ISBLANK(VLOOKUP($E53&amp;$E$6,'EP overall data'!$A$5:$T$517,'EP overall data'!C$3,FALSE))),"",VLOOKUP($E53&amp;$E$6,'EP overall data'!$A$5:$T$517,'EP overall data'!C$3,FALSE))</f>
        <v>9.8958333333333329E-2</v>
      </c>
      <c r="I53" s="263"/>
      <c r="J53" s="263">
        <f>IF(OR(ISERROR(VLOOKUP($E53&amp;$E$6,'EP overall data'!$A$5:$T$517,'EP overall data'!D$3,FALSE)),ISBLANK(VLOOKUP($E53&amp;$E$6,'EP overall data'!$A$5:$T$517,'EP overall data'!D$3,FALSE))),"",VLOOKUP($E53&amp;$E$6,'EP overall data'!$A$5:$T$517,'EP overall data'!D$3,FALSE))</f>
        <v>5.46875E-2</v>
      </c>
      <c r="K53" s="263"/>
      <c r="L53" s="263">
        <f>IF(OR(ISERROR(VLOOKUP($E53&amp;$E$6,'EP overall data'!$A$5:$T$517,'EP overall data'!E$3,FALSE)),ISBLANK(VLOOKUP($E53&amp;$E$6,'EP overall data'!$A$5:$T$517,'EP overall data'!E$3,FALSE))),"",VLOOKUP($E53&amp;$E$6,'EP overall data'!$A$5:$T$517,'EP overall data'!E$3,FALSE))</f>
        <v>0.29947916666666669</v>
      </c>
      <c r="M53" s="263"/>
      <c r="N53" s="264">
        <v>1</v>
      </c>
      <c r="O53" s="266">
        <f>IF(ISERROR(VLOOKUP($E53&amp;$E$6,'EP overall data'!$A$5:$T$517,'EP overall data'!G$3,FALSE)),0,VLOOKUP($E53&amp;$E$6,'EP overall data'!$A$5:$T$517,'EP overall data'!G$3,FALSE))</f>
        <v>384</v>
      </c>
      <c r="P53" s="278">
        <f>IF(ISERROR(VLOOKUP($E53&amp;$E$6,'EP overall data'!$A$5:$T$517,'EP overall data'!H$3,FALSE)),0,VLOOKUP($E53&amp;$E$6,'EP overall data'!$A$5:$T$517,'EP overall data'!H$3,FALSE))</f>
        <v>6.5775950668037E-2</v>
      </c>
    </row>
    <row r="54" spans="4:16" x14ac:dyDescent="0.25">
      <c r="D54" s="58"/>
      <c r="E54" s="22" t="s">
        <v>27</v>
      </c>
      <c r="F54" s="14">
        <f>IF(F53="","",VLOOKUP($E53&amp;$E$6,'EP overall data'!$A$5:$T$517,'EP overall data'!M$3,FALSE))</f>
        <v>0.497</v>
      </c>
      <c r="G54" s="15">
        <f>IF(F53="","",VLOOKUP($E53&amp;$E$6,'EP overall data'!$A$5:$T$517,'EP overall data'!N$3,FALSE))</f>
        <v>0.59599999999999997</v>
      </c>
      <c r="H54" s="15">
        <f>IF(H53="","",VLOOKUP($E53&amp;$E$6,'EP overall data'!$A$5:$T$517,'EP overall data'!O$3,FALSE))</f>
        <v>7.2999999999999995E-2</v>
      </c>
      <c r="I54" s="15">
        <f>IF(H53="","",VLOOKUP($E53&amp;$E$6,'EP overall data'!$A$5:$T$517,'EP overall data'!P$3,FALSE))</f>
        <v>0.13300000000000001</v>
      </c>
      <c r="J54" s="15">
        <f>IF(J53="","",VLOOKUP($E53&amp;$E$6,'EP overall data'!$A$5:$T$517,'EP overall data'!Q$3,FALSE))</f>
        <v>3.5999999999999997E-2</v>
      </c>
      <c r="K54" s="15">
        <f>IF(J53="","",VLOOKUP($E53&amp;$E$6,'EP overall data'!$A$5:$T$517,'EP overall data'!R$3,FALSE))</f>
        <v>8.2000000000000003E-2</v>
      </c>
      <c r="L54" s="15">
        <f>IF(L53="","",VLOOKUP($E53&amp;$E$6,'EP overall data'!$A$5:$T$517,'EP overall data'!S$3,FALSE))</f>
        <v>0.25600000000000001</v>
      </c>
      <c r="M54" s="15">
        <f>IF(L53="","",VLOOKUP($E53&amp;$E$6,'EP overall data'!$A$5:$T$517,'EP overall data'!T$3,FALSE))</f>
        <v>0.34699999999999998</v>
      </c>
      <c r="N54" s="265"/>
      <c r="O54" s="267"/>
      <c r="P54" s="279"/>
    </row>
    <row r="55" spans="4:16" s="34" customFormat="1" ht="15.75" x14ac:dyDescent="0.2">
      <c r="D55" s="58"/>
      <c r="E55" s="35" t="s">
        <v>373</v>
      </c>
      <c r="F55" s="262">
        <f>IF(OR(ISERROR(VLOOKUP($E55&amp;$E$6,'EP overall data'!$A$5:$T$517,'EP overall data'!B$3,FALSE)),ISBLANK(VLOOKUP($E55&amp;$E$6,'EP overall data'!$A$5:$T$517,'EP overall data'!B$3,FALSE))),"",VLOOKUP($E55&amp;$E$6,'EP overall data'!$A$5:$T$517,'EP overall data'!B$3,FALSE))</f>
        <v>0.55237475601821728</v>
      </c>
      <c r="G55" s="263"/>
      <c r="H55" s="263">
        <f>IF(OR(ISERROR(VLOOKUP($E55&amp;$E$6,'EP overall data'!$A$5:$T$517,'EP overall data'!C$3,FALSE)),ISBLANK(VLOOKUP($E55&amp;$E$6,'EP overall data'!$A$5:$T$517,'EP overall data'!C$3,FALSE))),"",VLOOKUP($E55&amp;$E$6,'EP overall data'!$A$5:$T$517,'EP overall data'!C$3,FALSE))</f>
        <v>0.13597918022121014</v>
      </c>
      <c r="I55" s="263"/>
      <c r="J55" s="263">
        <f>IF(OR(ISERROR(VLOOKUP($E55&amp;$E$6,'EP overall data'!$A$5:$T$517,'EP overall data'!D$3,FALSE)),ISBLANK(VLOOKUP($E55&amp;$E$6,'EP overall data'!$A$5:$T$517,'EP overall data'!D$3,FALSE))),"",VLOOKUP($E55&amp;$E$6,'EP overall data'!$A$5:$T$517,'EP overall data'!D$3,FALSE))</f>
        <v>6.3760572543916719E-2</v>
      </c>
      <c r="K55" s="263"/>
      <c r="L55" s="263">
        <f>IF(OR(ISERROR(VLOOKUP($E55&amp;$E$6,'EP overall data'!$A$5:$T$517,'EP overall data'!E$3,FALSE)),ISBLANK(VLOOKUP($E55&amp;$E$6,'EP overall data'!$A$5:$T$517,'EP overall data'!E$3,FALSE))),"",VLOOKUP($E55&amp;$E$6,'EP overall data'!$A$5:$T$517,'EP overall data'!E$3,FALSE))</f>
        <v>0.24788549121665582</v>
      </c>
      <c r="M55" s="263"/>
      <c r="N55" s="264">
        <v>1</v>
      </c>
      <c r="O55" s="266">
        <f>IF(ISERROR(VLOOKUP($E55&amp;$E$6,'EP overall data'!$A$5:$T$517,'EP overall data'!G$3,FALSE)),0,VLOOKUP($E55&amp;$E$6,'EP overall data'!$A$5:$T$517,'EP overall data'!G$3,FALSE))</f>
        <v>1537</v>
      </c>
      <c r="P55" s="278">
        <f>IF(ISERROR(VLOOKUP($E55&amp;$E$6,'EP overall data'!$A$5:$T$517,'EP overall data'!H$3,FALSE)),0,VLOOKUP($E55&amp;$E$6,'EP overall data'!$A$5:$T$517,'EP overall data'!H$3,FALSE))</f>
        <v>6.503617822536284E-2</v>
      </c>
    </row>
    <row r="56" spans="4:16" x14ac:dyDescent="0.25">
      <c r="D56" s="58"/>
      <c r="E56" s="22" t="s">
        <v>27</v>
      </c>
      <c r="F56" s="14">
        <f>IF(F55="","",VLOOKUP($E55&amp;$E$6,'EP overall data'!$A$5:$T$517,'EP overall data'!M$3,FALSE))</f>
        <v>0.52700000000000002</v>
      </c>
      <c r="G56" s="15">
        <f>IF(F55="","",VLOOKUP($E55&amp;$E$6,'EP overall data'!$A$5:$T$517,'EP overall data'!N$3,FALSE))</f>
        <v>0.57699999999999996</v>
      </c>
      <c r="H56" s="15">
        <f>IF(H55="","",VLOOKUP($E55&amp;$E$6,'EP overall data'!$A$5:$T$517,'EP overall data'!O$3,FALSE))</f>
        <v>0.12</v>
      </c>
      <c r="I56" s="15">
        <f>IF(H55="","",VLOOKUP($E55&amp;$E$6,'EP overall data'!$A$5:$T$517,'EP overall data'!P$3,FALSE))</f>
        <v>0.154</v>
      </c>
      <c r="J56" s="15">
        <f>IF(J55="","",VLOOKUP($E55&amp;$E$6,'EP overall data'!$A$5:$T$517,'EP overall data'!Q$3,FALSE))</f>
        <v>5.2999999999999999E-2</v>
      </c>
      <c r="K56" s="15">
        <f>IF(J55="","",VLOOKUP($E55&amp;$E$6,'EP overall data'!$A$5:$T$517,'EP overall data'!R$3,FALSE))</f>
        <v>7.6999999999999999E-2</v>
      </c>
      <c r="L56" s="15">
        <f>IF(L55="","",VLOOKUP($E55&amp;$E$6,'EP overall data'!$A$5:$T$517,'EP overall data'!S$3,FALSE))</f>
        <v>0.22700000000000001</v>
      </c>
      <c r="M56" s="15">
        <f>IF(L55="","",VLOOKUP($E55&amp;$E$6,'EP overall data'!$A$5:$T$517,'EP overall data'!T$3,FALSE))</f>
        <v>0.27</v>
      </c>
      <c r="N56" s="265"/>
      <c r="O56" s="267"/>
      <c r="P56" s="279"/>
    </row>
    <row r="57" spans="4:16" s="34" customFormat="1" ht="15.75" x14ac:dyDescent="0.2">
      <c r="D57" s="58"/>
      <c r="E57" s="35" t="s">
        <v>97</v>
      </c>
      <c r="F57" s="262">
        <f>IF(OR(ISERROR(VLOOKUP($E57&amp;$E$6,'EP overall data'!$A$5:$T$517,'EP overall data'!B$3,FALSE)),ISBLANK(VLOOKUP($E57&amp;$E$6,'EP overall data'!$A$5:$T$517,'EP overall data'!B$3,FALSE))),"",VLOOKUP($E57&amp;$E$6,'EP overall data'!$A$5:$T$517,'EP overall data'!B$3,FALSE))</f>
        <v>0.57526080476900154</v>
      </c>
      <c r="G57" s="263"/>
      <c r="H57" s="263">
        <f>IF(OR(ISERROR(VLOOKUP($E57&amp;$E$6,'EP overall data'!$A$5:$T$517,'EP overall data'!C$3,FALSE)),ISBLANK(VLOOKUP($E57&amp;$E$6,'EP overall data'!$A$5:$T$517,'EP overall data'!C$3,FALSE))),"",VLOOKUP($E57&amp;$E$6,'EP overall data'!$A$5:$T$517,'EP overall data'!C$3,FALSE))</f>
        <v>0.12220566318926974</v>
      </c>
      <c r="I57" s="263"/>
      <c r="J57" s="263">
        <f>IF(OR(ISERROR(VLOOKUP($E57&amp;$E$6,'EP overall data'!$A$5:$T$517,'EP overall data'!D$3,FALSE)),ISBLANK(VLOOKUP($E57&amp;$E$6,'EP overall data'!$A$5:$T$517,'EP overall data'!D$3,FALSE))),"",VLOOKUP($E57&amp;$E$6,'EP overall data'!$A$5:$T$517,'EP overall data'!D$3,FALSE))</f>
        <v>5.3651266766020868E-2</v>
      </c>
      <c r="K57" s="263"/>
      <c r="L57" s="263">
        <f>IF(OR(ISERROR(VLOOKUP($E57&amp;$E$6,'EP overall data'!$A$5:$T$517,'EP overall data'!E$3,FALSE)),ISBLANK(VLOOKUP($E57&amp;$E$6,'EP overall data'!$A$5:$T$517,'EP overall data'!E$3,FALSE))),"",VLOOKUP($E57&amp;$E$6,'EP overall data'!$A$5:$T$517,'EP overall data'!E$3,FALSE))</f>
        <v>0.24888226527570789</v>
      </c>
      <c r="M57" s="263"/>
      <c r="N57" s="264">
        <v>1</v>
      </c>
      <c r="O57" s="266">
        <f>IF(ISERROR(VLOOKUP($E57&amp;$E$6,'EP overall data'!$A$5:$T$517,'EP overall data'!G$3,FALSE)),0,VLOOKUP($E57&amp;$E$6,'EP overall data'!$A$5:$T$517,'EP overall data'!G$3,FALSE))</f>
        <v>671</v>
      </c>
      <c r="P57" s="278">
        <f>IF(ISERROR(VLOOKUP($E57&amp;$E$6,'EP overall data'!$A$5:$T$517,'EP overall data'!H$3,FALSE)),0,VLOOKUP($E57&amp;$E$6,'EP overall data'!$A$5:$T$517,'EP overall data'!H$3,FALSE))</f>
        <v>0.12211101000909919</v>
      </c>
    </row>
    <row r="58" spans="4:16" x14ac:dyDescent="0.25">
      <c r="D58" s="58"/>
      <c r="E58" s="22" t="s">
        <v>27</v>
      </c>
      <c r="F58" s="14">
        <f>IF(F57="","",VLOOKUP($E57&amp;$E$6,'EP overall data'!$A$5:$T$517,'EP overall data'!M$3,FALSE))</f>
        <v>0.53800000000000003</v>
      </c>
      <c r="G58" s="15">
        <f>IF(F57="","",VLOOKUP($E57&amp;$E$6,'EP overall data'!$A$5:$T$517,'EP overall data'!N$3,FALSE))</f>
        <v>0.61199999999999999</v>
      </c>
      <c r="H58" s="15">
        <f>IF(H57="","",VLOOKUP($E57&amp;$E$6,'EP overall data'!$A$5:$T$517,'EP overall data'!O$3,FALSE))</f>
        <v>0.1</v>
      </c>
      <c r="I58" s="15">
        <f>IF(H57="","",VLOOKUP($E57&amp;$E$6,'EP overall data'!$A$5:$T$517,'EP overall data'!P$3,FALSE))</f>
        <v>0.14899999999999999</v>
      </c>
      <c r="J58" s="15">
        <f>IF(J57="","",VLOOKUP($E57&amp;$E$6,'EP overall data'!$A$5:$T$517,'EP overall data'!Q$3,FALSE))</f>
        <v>3.9E-2</v>
      </c>
      <c r="K58" s="15">
        <f>IF(J57="","",VLOOKUP($E57&amp;$E$6,'EP overall data'!$A$5:$T$517,'EP overall data'!R$3,FALSE))</f>
        <v>7.2999999999999995E-2</v>
      </c>
      <c r="L58" s="15">
        <f>IF(L57="","",VLOOKUP($E57&amp;$E$6,'EP overall data'!$A$5:$T$517,'EP overall data'!S$3,FALSE))</f>
        <v>0.218</v>
      </c>
      <c r="M58" s="135">
        <f>IF(L57="","",VLOOKUP($E57&amp;$E$6,'EP overall data'!$A$5:$T$517,'EP overall data'!T$3,FALSE))</f>
        <v>0.28299999999999997</v>
      </c>
      <c r="N58" s="265"/>
      <c r="O58" s="267"/>
      <c r="P58" s="279"/>
    </row>
    <row r="59" spans="4:16" s="34" customFormat="1" ht="15.75" x14ac:dyDescent="0.2">
      <c r="D59" s="58"/>
      <c r="E59" s="35" t="s">
        <v>99</v>
      </c>
      <c r="F59" s="262">
        <f>IF(OR(ISERROR(VLOOKUP($E59&amp;$E$6,'EP overall data'!$A$5:$T$517,'EP overall data'!B$3,FALSE)),ISBLANK(VLOOKUP($E59&amp;$E$6,'EP overall data'!$A$5:$T$517,'EP overall data'!B$3,FALSE))),"",VLOOKUP($E59&amp;$E$6,'EP overall data'!$A$5:$T$517,'EP overall data'!B$3,FALSE))</f>
        <v>0.54709141274238227</v>
      </c>
      <c r="G59" s="263"/>
      <c r="H59" s="263">
        <f>IF(OR(ISERROR(VLOOKUP($E59&amp;$E$6,'EP overall data'!$A$5:$T$517,'EP overall data'!C$3,FALSE)),ISBLANK(VLOOKUP($E59&amp;$E$6,'EP overall data'!$A$5:$T$517,'EP overall data'!C$3,FALSE))),"",VLOOKUP($E59&amp;$E$6,'EP overall data'!$A$5:$T$517,'EP overall data'!C$3,FALSE))</f>
        <v>0.24515235457063711</v>
      </c>
      <c r="I59" s="263"/>
      <c r="J59" s="263">
        <f>IF(OR(ISERROR(VLOOKUP($E59&amp;$E$6,'EP overall data'!$A$5:$T$517,'EP overall data'!D$3,FALSE)),ISBLANK(VLOOKUP($E59&amp;$E$6,'EP overall data'!$A$5:$T$517,'EP overall data'!D$3,FALSE))),"",VLOOKUP($E59&amp;$E$6,'EP overall data'!$A$5:$T$517,'EP overall data'!D$3,FALSE))</f>
        <v>6.2326869806094184E-2</v>
      </c>
      <c r="K59" s="263"/>
      <c r="L59" s="263">
        <f>IF(OR(ISERROR(VLOOKUP($E59&amp;$E$6,'EP overall data'!$A$5:$T$517,'EP overall data'!E$3,FALSE)),ISBLANK(VLOOKUP($E59&amp;$E$6,'EP overall data'!$A$5:$T$517,'EP overall data'!E$3,FALSE))),"",VLOOKUP($E59&amp;$E$6,'EP overall data'!$A$5:$T$517,'EP overall data'!E$3,FALSE))</f>
        <v>0.14542936288088643</v>
      </c>
      <c r="M59" s="263"/>
      <c r="N59" s="264">
        <v>1</v>
      </c>
      <c r="O59" s="266">
        <f>IF(ISERROR(VLOOKUP($E59&amp;$E$6,'EP overall data'!$A$5:$T$517,'EP overall data'!G$3,FALSE)),0,VLOOKUP($E59&amp;$E$6,'EP overall data'!$A$5:$T$517,'EP overall data'!G$3,FALSE))</f>
        <v>722</v>
      </c>
      <c r="P59" s="278">
        <f>IF(ISERROR(VLOOKUP($E59&amp;$E$6,'EP overall data'!$A$5:$T$517,'EP overall data'!H$3,FALSE)),0,VLOOKUP($E59&amp;$E$6,'EP overall data'!$A$5:$T$517,'EP overall data'!H$3,FALSE))</f>
        <v>0.45323289391086002</v>
      </c>
    </row>
    <row r="60" spans="4:16" x14ac:dyDescent="0.25">
      <c r="D60" s="58"/>
      <c r="E60" s="22" t="s">
        <v>27</v>
      </c>
      <c r="F60" s="14">
        <f>IF(F59="","",VLOOKUP($E59&amp;$E$6,'EP overall data'!$A$5:$T$517,'EP overall data'!M$3,FALSE))</f>
        <v>0.51100000000000001</v>
      </c>
      <c r="G60" s="15">
        <f>IF(F59="","",VLOOKUP($E59&amp;$E$6,'EP overall data'!$A$5:$T$517,'EP overall data'!N$3,FALSE))</f>
        <v>0.58299999999999996</v>
      </c>
      <c r="H60" s="15">
        <f>IF(H59="","",VLOOKUP($E59&amp;$E$6,'EP overall data'!$A$5:$T$517,'EP overall data'!O$3,FALSE))</f>
        <v>0.215</v>
      </c>
      <c r="I60" s="15">
        <f>IF(H59="","",VLOOKUP($E59&amp;$E$6,'EP overall data'!$A$5:$T$517,'EP overall data'!P$3,FALSE))</f>
        <v>0.27800000000000002</v>
      </c>
      <c r="J60" s="15">
        <f>IF(J59="","",VLOOKUP($E59&amp;$E$6,'EP overall data'!$A$5:$T$517,'EP overall data'!Q$3,FALSE))</f>
        <v>4.7E-2</v>
      </c>
      <c r="K60" s="15">
        <f>IF(J59="","",VLOOKUP($E59&amp;$E$6,'EP overall data'!$A$5:$T$517,'EP overall data'!R$3,FALSE))</f>
        <v>8.2000000000000003E-2</v>
      </c>
      <c r="L60" s="15">
        <f>IF(L59="","",VLOOKUP($E59&amp;$E$6,'EP overall data'!$A$5:$T$517,'EP overall data'!S$3,FALSE))</f>
        <v>0.122</v>
      </c>
      <c r="M60" s="135">
        <f>IF(L59="","",VLOOKUP($E59&amp;$E$6,'EP overall data'!$A$5:$T$517,'EP overall data'!T$3,FALSE))</f>
        <v>0.17299999999999999</v>
      </c>
      <c r="N60" s="265"/>
      <c r="O60" s="267"/>
      <c r="P60" s="279"/>
    </row>
    <row r="61" spans="4:16" s="34" customFormat="1" ht="15.75" x14ac:dyDescent="0.2">
      <c r="D61" s="58"/>
      <c r="E61" s="35" t="s">
        <v>36</v>
      </c>
      <c r="F61" s="262">
        <f>IF(OR(ISERROR(VLOOKUP($E61&amp;$E$6,'EP overall data'!$A$5:$T$517,'EP overall data'!B$3,FALSE)),ISBLANK(VLOOKUP($E61&amp;$E$6,'EP overall data'!$A$5:$T$517,'EP overall data'!B$3,FALSE))),"",VLOOKUP($E61&amp;$E$6,'EP overall data'!$A$5:$T$517,'EP overall data'!B$3,FALSE))</f>
        <v>0.53254663113818046</v>
      </c>
      <c r="G61" s="263"/>
      <c r="H61" s="263">
        <f>IF(OR(ISERROR(VLOOKUP($E61&amp;$E$6,'EP overall data'!$A$5:$T$517,'EP overall data'!C$3,FALSE)),ISBLANK(VLOOKUP($E61&amp;$E$6,'EP overall data'!$A$5:$T$517,'EP overall data'!C$3,FALSE))),"",VLOOKUP($E61&amp;$E$6,'EP overall data'!$A$5:$T$517,'EP overall data'!C$3,FALSE))</f>
        <v>0.23296535972592311</v>
      </c>
      <c r="I61" s="263"/>
      <c r="J61" s="263">
        <f>IF(OR(ISERROR(VLOOKUP($E61&amp;$E$6,'EP overall data'!$A$5:$T$517,'EP overall data'!D$3,FALSE)),ISBLANK(VLOOKUP($E61&amp;$E$6,'EP overall data'!$A$5:$T$517,'EP overall data'!D$3,FALSE))),"",VLOOKUP($E61&amp;$E$6,'EP overall data'!$A$5:$T$517,'EP overall data'!D$3,FALSE))</f>
        <v>4.7202131709173964E-2</v>
      </c>
      <c r="K61" s="263"/>
      <c r="L61" s="263">
        <f>IF(OR(ISERROR(VLOOKUP($E61&amp;$E$6,'EP overall data'!$A$5:$T$517,'EP overall data'!E$3,FALSE)),ISBLANK(VLOOKUP($E61&amp;$E$6,'EP overall data'!$A$5:$T$517,'EP overall data'!E$3,FALSE))),"",VLOOKUP($E61&amp;$E$6,'EP overall data'!$A$5:$T$517,'EP overall data'!E$3,FALSE))</f>
        <v>0.18728587742672251</v>
      </c>
      <c r="M61" s="263"/>
      <c r="N61" s="264">
        <v>1</v>
      </c>
      <c r="O61" s="266">
        <f>IF(ISERROR(VLOOKUP($E61&amp;$E$6,'EP overall data'!$A$5:$T$517,'EP overall data'!G$3,FALSE)),0,VLOOKUP($E61&amp;$E$6,'EP overall data'!$A$5:$T$517,'EP overall data'!G$3,FALSE))</f>
        <v>2627</v>
      </c>
      <c r="P61" s="278">
        <f>IF(ISERROR(VLOOKUP($E61&amp;$E$6,'EP overall data'!$A$5:$T$517,'EP overall data'!H$3,FALSE)),0,VLOOKUP($E61&amp;$E$6,'EP overall data'!$A$5:$T$517,'EP overall data'!H$3,FALSE))</f>
        <v>0.1670057215511761</v>
      </c>
    </row>
    <row r="62" spans="4:16" x14ac:dyDescent="0.25">
      <c r="D62" s="58"/>
      <c r="E62" s="22" t="s">
        <v>27</v>
      </c>
      <c r="F62" s="14">
        <f>IF(F61="","",VLOOKUP($E61&amp;$E$6,'EP overall data'!$A$5:$T$517,'EP overall data'!M$3,FALSE))</f>
        <v>0.51300000000000001</v>
      </c>
      <c r="G62" s="15">
        <f>IF(F61="","",VLOOKUP($E61&amp;$E$6,'EP overall data'!$A$5:$T$517,'EP overall data'!N$3,FALSE))</f>
        <v>0.55200000000000005</v>
      </c>
      <c r="H62" s="15">
        <f>IF(H61="","",VLOOKUP($E61&amp;$E$6,'EP overall data'!$A$5:$T$517,'EP overall data'!O$3,FALSE))</f>
        <v>0.217</v>
      </c>
      <c r="I62" s="15">
        <f>IF(H61="","",VLOOKUP($E61&amp;$E$6,'EP overall data'!$A$5:$T$517,'EP overall data'!P$3,FALSE))</f>
        <v>0.25</v>
      </c>
      <c r="J62" s="15">
        <f>IF(J61="","",VLOOKUP($E61&amp;$E$6,'EP overall data'!$A$5:$T$517,'EP overall data'!Q$3,FALSE))</f>
        <v>0.04</v>
      </c>
      <c r="K62" s="15">
        <f>IF(J61="","",VLOOKUP($E61&amp;$E$6,'EP overall data'!$A$5:$T$517,'EP overall data'!R$3,FALSE))</f>
        <v>5.6000000000000001E-2</v>
      </c>
      <c r="L62" s="15">
        <f>IF(L61="","",VLOOKUP($E61&amp;$E$6,'EP overall data'!$A$5:$T$517,'EP overall data'!S$3,FALSE))</f>
        <v>0.17299999999999999</v>
      </c>
      <c r="M62" s="135">
        <f>IF(L61="","",VLOOKUP($E61&amp;$E$6,'EP overall data'!$A$5:$T$517,'EP overall data'!T$3,FALSE))</f>
        <v>0.20300000000000001</v>
      </c>
      <c r="N62" s="265"/>
      <c r="O62" s="267"/>
      <c r="P62" s="279"/>
    </row>
    <row r="63" spans="4:16" s="34" customFormat="1" ht="15.75" x14ac:dyDescent="0.2">
      <c r="D63" s="58"/>
      <c r="E63" s="35" t="s">
        <v>26</v>
      </c>
      <c r="F63" s="262">
        <f>IF(OR(ISERROR(VLOOKUP($E63&amp;$E$6,'EP overall data'!$A$5:$T$517,'EP overall data'!B$3,FALSE)),ISBLANK(VLOOKUP($E63&amp;$E$6,'EP overall data'!$A$5:$T$517,'EP overall data'!B$3,FALSE))),"",VLOOKUP($E63&amp;$E$6,'EP overall data'!$A$5:$T$517,'EP overall data'!B$3,FALSE))</f>
        <v>0.56791850496789698</v>
      </c>
      <c r="G63" s="263"/>
      <c r="H63" s="263">
        <f>IF(OR(ISERROR(VLOOKUP($E63&amp;$E$6,'EP overall data'!$A$5:$T$517,'EP overall data'!C$3,FALSE)),ISBLANK(VLOOKUP($E63&amp;$E$6,'EP overall data'!$A$5:$T$517,'EP overall data'!C$3,FALSE))),"",VLOOKUP($E63&amp;$E$6,'EP overall data'!$A$5:$T$517,'EP overall data'!C$3,FALSE))</f>
        <v>0.24581226012410776</v>
      </c>
      <c r="I63" s="263"/>
      <c r="J63" s="263">
        <f>IF(OR(ISERROR(VLOOKUP($E63&amp;$E$6,'EP overall data'!$A$5:$T$517,'EP overall data'!D$3,FALSE)),ISBLANK(VLOOKUP($E63&amp;$E$6,'EP overall data'!$A$5:$T$517,'EP overall data'!D$3,FALSE))),"",VLOOKUP($E63&amp;$E$6,'EP overall data'!$A$5:$T$517,'EP overall data'!D$3,FALSE))</f>
        <v>4.3617059435417341E-2</v>
      </c>
      <c r="K63" s="263"/>
      <c r="L63" s="263">
        <f>IF(OR(ISERROR(VLOOKUP($E63&amp;$E$6,'EP overall data'!$A$5:$T$517,'EP overall data'!E$3,FALSE)),ISBLANK(VLOOKUP($E63&amp;$E$6,'EP overall data'!$A$5:$T$517,'EP overall data'!E$3,FALSE))),"",VLOOKUP($E63&amp;$E$6,'EP overall data'!$A$5:$T$517,'EP overall data'!E$3,FALSE))</f>
        <v>0.14265217547257791</v>
      </c>
      <c r="M63" s="263"/>
      <c r="N63" s="264">
        <v>1</v>
      </c>
      <c r="O63" s="266">
        <f>IF(ISERROR(VLOOKUP($E63&amp;$E$6,'EP overall data'!$A$5:$T$517,'EP overall data'!G$3,FALSE)),0,VLOOKUP($E63&amp;$E$6,'EP overall data'!$A$5:$T$517,'EP overall data'!G$3,FALSE))</f>
        <v>27879</v>
      </c>
      <c r="P63" s="278">
        <f>IF(ISERROR(VLOOKUP($E63&amp;$E$6,'EP overall data'!$A$5:$T$517,'EP overall data'!H$3,FALSE)),0,VLOOKUP($E63&amp;$E$6,'EP overall data'!$A$5:$T$517,'EP overall data'!H$3,FALSE))</f>
        <v>0.26123500749625189</v>
      </c>
    </row>
    <row r="64" spans="4:16" x14ac:dyDescent="0.25">
      <c r="D64" s="58"/>
      <c r="E64" s="22" t="s">
        <v>27</v>
      </c>
      <c r="F64" s="14">
        <f>IF(F63="","",VLOOKUP($E63&amp;$E$6,'EP overall data'!$A$5:$T$517,'EP overall data'!M$3,FALSE))</f>
        <v>0.56200000000000006</v>
      </c>
      <c r="G64" s="15">
        <f>IF(F63="","",VLOOKUP($E63&amp;$E$6,'EP overall data'!$A$5:$T$517,'EP overall data'!N$3,FALSE))</f>
        <v>0.57399999999999995</v>
      </c>
      <c r="H64" s="15">
        <f>IF(H63="","",VLOOKUP($E63&amp;$E$6,'EP overall data'!$A$5:$T$517,'EP overall data'!O$3,FALSE))</f>
        <v>0.24099999999999999</v>
      </c>
      <c r="I64" s="15">
        <f>IF(H63="","",VLOOKUP($E63&amp;$E$6,'EP overall data'!$A$5:$T$517,'EP overall data'!P$3,FALSE))</f>
        <v>0.251</v>
      </c>
      <c r="J64" s="15">
        <f>IF(J63="","",VLOOKUP($E63&amp;$E$6,'EP overall data'!$A$5:$T$517,'EP overall data'!Q$3,FALSE))</f>
        <v>4.1000000000000002E-2</v>
      </c>
      <c r="K64" s="15">
        <f>IF(J63="","",VLOOKUP($E63&amp;$E$6,'EP overall data'!$A$5:$T$517,'EP overall data'!R$3,FALSE))</f>
        <v>4.5999999999999999E-2</v>
      </c>
      <c r="L64" s="15">
        <f>IF(L63="","",VLOOKUP($E63&amp;$E$6,'EP overall data'!$A$5:$T$517,'EP overall data'!S$3,FALSE))</f>
        <v>0.13900000000000001</v>
      </c>
      <c r="M64" s="135">
        <f>IF(L63="","",VLOOKUP($E63&amp;$E$6,'EP overall data'!$A$5:$T$517,'EP overall data'!T$3,FALSE))</f>
        <v>0.14699999999999999</v>
      </c>
      <c r="N64" s="265"/>
      <c r="O64" s="267"/>
      <c r="P64" s="279"/>
    </row>
    <row r="65" spans="4:17" s="34" customFormat="1" ht="15.75" x14ac:dyDescent="0.2">
      <c r="D65" s="58"/>
      <c r="E65" s="35" t="s">
        <v>351</v>
      </c>
      <c r="F65" s="262">
        <f>IF(OR(ISERROR(VLOOKUP($E65&amp;$E$6,'EP overall data'!$A$5:$T$517,'EP overall data'!B$3,FALSE)),ISBLANK(VLOOKUP($E65&amp;$E$6,'EP overall data'!$A$5:$T$517,'EP overall data'!B$3,FALSE))),"",VLOOKUP($E65&amp;$E$6,'EP overall data'!$A$5:$T$517,'EP overall data'!B$3,FALSE))</f>
        <v>0.62456958791513939</v>
      </c>
      <c r="G65" s="263"/>
      <c r="H65" s="263">
        <f>IF(OR(ISERROR(VLOOKUP($E65&amp;$E$6,'EP overall data'!$A$5:$T$517,'EP overall data'!C$3,FALSE)),ISBLANK(VLOOKUP($E65&amp;$E$6,'EP overall data'!$A$5:$T$517,'EP overall data'!C$3,FALSE))),"",VLOOKUP($E65&amp;$E$6,'EP overall data'!$A$5:$T$517,'EP overall data'!C$3,FALSE))</f>
        <v>0.20609796734421859</v>
      </c>
      <c r="I65" s="263"/>
      <c r="J65" s="263">
        <f>IF(OR(ISERROR(VLOOKUP($E65&amp;$E$6,'EP overall data'!$A$5:$T$517,'EP overall data'!D$3,FALSE)),ISBLANK(VLOOKUP($E65&amp;$E$6,'EP overall data'!$A$5:$T$517,'EP overall data'!D$3,FALSE))),"",VLOOKUP($E65&amp;$E$6,'EP overall data'!$A$5:$T$517,'EP overall data'!D$3,FALSE))</f>
        <v>3.8653782072642452E-2</v>
      </c>
      <c r="K65" s="263"/>
      <c r="L65" s="263">
        <f>IF(OR(ISERROR(VLOOKUP($E65&amp;$E$6,'EP overall data'!$A$5:$T$517,'EP overall data'!E$3,FALSE)),ISBLANK(VLOOKUP($E65&amp;$E$6,'EP overall data'!$A$5:$T$517,'EP overall data'!E$3,FALSE))),"",VLOOKUP($E65&amp;$E$6,'EP overall data'!$A$5:$T$517,'EP overall data'!E$3,FALSE))</f>
        <v>0.13067866266799955</v>
      </c>
      <c r="M65" s="263"/>
      <c r="N65" s="264">
        <v>1</v>
      </c>
      <c r="O65" s="266">
        <f>IF(ISERROR(VLOOKUP($E65&amp;$E$6,'EP overall data'!$A$5:$T$517,'EP overall data'!G$3,FALSE)),0,VLOOKUP($E65&amp;$E$6,'EP overall data'!$A$5:$T$517,'EP overall data'!G$3,FALSE))</f>
        <v>18006</v>
      </c>
      <c r="P65" s="278">
        <f>IF(ISERROR(VLOOKUP($E65&amp;$E$6,'EP overall data'!$A$5:$T$517,'EP overall data'!H$3,FALSE)),0,VLOOKUP($E65&amp;$E$6,'EP overall data'!$A$5:$T$517,'EP overall data'!H$3,FALSE))</f>
        <v>0.23970924969380691</v>
      </c>
    </row>
    <row r="66" spans="4:17" x14ac:dyDescent="0.25">
      <c r="D66" s="58"/>
      <c r="E66" s="22" t="s">
        <v>27</v>
      </c>
      <c r="F66" s="14">
        <f>IF(F65="","",VLOOKUP($E65&amp;$E$6,'EP overall data'!$A$5:$T$517,'EP overall data'!M$3,FALSE))</f>
        <v>0.61699999999999999</v>
      </c>
      <c r="G66" s="15">
        <f>IF(F65="","",VLOOKUP($E65&amp;$E$6,'EP overall data'!$A$5:$T$517,'EP overall data'!N$3,FALSE))</f>
        <v>0.63200000000000001</v>
      </c>
      <c r="H66" s="15">
        <f>IF(H65="","",VLOOKUP($E65&amp;$E$6,'EP overall data'!$A$5:$T$517,'EP overall data'!O$3,FALSE))</f>
        <v>0.2</v>
      </c>
      <c r="I66" s="15">
        <f>IF(H65="","",VLOOKUP($E65&amp;$E$6,'EP overall data'!$A$5:$T$517,'EP overall data'!P$3,FALSE))</f>
        <v>0.21199999999999999</v>
      </c>
      <c r="J66" s="15">
        <f>IF(J65="","",VLOOKUP($E65&amp;$E$6,'EP overall data'!$A$5:$T$517,'EP overall data'!Q$3,FALSE))</f>
        <v>3.5999999999999997E-2</v>
      </c>
      <c r="K66" s="15">
        <f>IF(J65="","",VLOOKUP($E65&amp;$E$6,'EP overall data'!$A$5:$T$517,'EP overall data'!R$3,FALSE))</f>
        <v>4.2000000000000003E-2</v>
      </c>
      <c r="L66" s="15">
        <f>IF(L65="","",VLOOKUP($E65&amp;$E$6,'EP overall data'!$A$5:$T$517,'EP overall data'!S$3,FALSE))</f>
        <v>0.126</v>
      </c>
      <c r="M66" s="135">
        <f>IF(L65="","",VLOOKUP($E65&amp;$E$6,'EP overall data'!$A$5:$T$517,'EP overall data'!T$3,FALSE))</f>
        <v>0.13600000000000001</v>
      </c>
      <c r="N66" s="265"/>
      <c r="O66" s="267"/>
      <c r="P66" s="279"/>
    </row>
    <row r="67" spans="4:17" s="34" customFormat="1" ht="15.75" x14ac:dyDescent="0.2">
      <c r="D67" s="58"/>
      <c r="E67" s="35" t="s">
        <v>353</v>
      </c>
      <c r="F67" s="262">
        <f>IF(OR(ISERROR(VLOOKUP($E67&amp;$E$6,'EP overall data'!$A$5:$T$517,'EP overall data'!B$3,FALSE)),ISBLANK(VLOOKUP($E67&amp;$E$6,'EP overall data'!$A$5:$T$517,'EP overall data'!B$3,FALSE))),"",VLOOKUP($E67&amp;$E$6,'EP overall data'!$A$5:$T$517,'EP overall data'!B$3,FALSE))</f>
        <v>0.61728950923007653</v>
      </c>
      <c r="G67" s="263"/>
      <c r="H67" s="263">
        <f>IF(OR(ISERROR(VLOOKUP($E67&amp;$E$6,'EP overall data'!$A$5:$T$517,'EP overall data'!C$3,FALSE)),ISBLANK(VLOOKUP($E67&amp;$E$6,'EP overall data'!$A$5:$T$517,'EP overall data'!C$3,FALSE))),"",VLOOKUP($E67&amp;$E$6,'EP overall data'!$A$5:$T$517,'EP overall data'!C$3,FALSE))</f>
        <v>0.18640252138676272</v>
      </c>
      <c r="I67" s="263"/>
      <c r="J67" s="263">
        <f>IF(OR(ISERROR(VLOOKUP($E67&amp;$E$6,'EP overall data'!$A$5:$T$517,'EP overall data'!D$3,FALSE)),ISBLANK(VLOOKUP($E67&amp;$E$6,'EP overall data'!$A$5:$T$517,'EP overall data'!D$3,FALSE))),"",VLOOKUP($E67&amp;$E$6,'EP overall data'!$A$5:$T$517,'EP overall data'!D$3,FALSE))</f>
        <v>4.8176497073390362E-2</v>
      </c>
      <c r="K67" s="263"/>
      <c r="L67" s="263">
        <f>IF(OR(ISERROR(VLOOKUP($E67&amp;$E$6,'EP overall data'!$A$5:$T$517,'EP overall data'!E$3,FALSE)),ISBLANK(VLOOKUP($E67&amp;$E$6,'EP overall data'!$A$5:$T$517,'EP overall data'!E$3,FALSE))),"",VLOOKUP($E67&amp;$E$6,'EP overall data'!$A$5:$T$517,'EP overall data'!E$3,FALSE))</f>
        <v>0.14813147230977036</v>
      </c>
      <c r="M67" s="263"/>
      <c r="N67" s="264">
        <v>1</v>
      </c>
      <c r="O67" s="266">
        <f>IF(ISERROR(VLOOKUP($E67&amp;$E$6,'EP overall data'!$A$5:$T$517,'EP overall data'!G$3,FALSE)),0,VLOOKUP($E67&amp;$E$6,'EP overall data'!$A$5:$T$517,'EP overall data'!G$3,FALSE))</f>
        <v>2221</v>
      </c>
      <c r="P67" s="278">
        <f>IF(ISERROR(VLOOKUP($E67&amp;$E$6,'EP overall data'!$A$5:$T$517,'EP overall data'!H$3,FALSE)),0,VLOOKUP($E67&amp;$E$6,'EP overall data'!$A$5:$T$517,'EP overall data'!H$3,FALSE))</f>
        <v>0.17823609662145895</v>
      </c>
    </row>
    <row r="68" spans="4:17" x14ac:dyDescent="0.25">
      <c r="D68" s="58"/>
      <c r="E68" s="22" t="s">
        <v>27</v>
      </c>
      <c r="F68" s="14">
        <f>IF(F67="","",VLOOKUP($E67&amp;$E$6,'EP overall data'!$A$5:$T$517,'EP overall data'!M$3,FALSE))</f>
        <v>0.59699999999999998</v>
      </c>
      <c r="G68" s="15">
        <f>IF(F67="","",VLOOKUP($E67&amp;$E$6,'EP overall data'!$A$5:$T$517,'EP overall data'!N$3,FALSE))</f>
        <v>0.63700000000000001</v>
      </c>
      <c r="H68" s="15">
        <f>IF(H67="","",VLOOKUP($E67&amp;$E$6,'EP overall data'!$A$5:$T$517,'EP overall data'!O$3,FALSE))</f>
        <v>0.17100000000000001</v>
      </c>
      <c r="I68" s="15">
        <f>IF(H67="","",VLOOKUP($E67&amp;$E$6,'EP overall data'!$A$5:$T$517,'EP overall data'!P$3,FALSE))</f>
        <v>0.20300000000000001</v>
      </c>
      <c r="J68" s="15">
        <f>IF(J67="","",VLOOKUP($E67&amp;$E$6,'EP overall data'!$A$5:$T$517,'EP overall data'!Q$3,FALSE))</f>
        <v>0.04</v>
      </c>
      <c r="K68" s="15">
        <f>IF(J67="","",VLOOKUP($E67&amp;$E$6,'EP overall data'!$A$5:$T$517,'EP overall data'!R$3,FALSE))</f>
        <v>5.8000000000000003E-2</v>
      </c>
      <c r="L68" s="15">
        <f>IF(L67="","",VLOOKUP($E67&amp;$E$6,'EP overall data'!$A$5:$T$517,'EP overall data'!S$3,FALSE))</f>
        <v>0.13400000000000001</v>
      </c>
      <c r="M68" s="135">
        <f>IF(L67="","",VLOOKUP($E67&amp;$E$6,'EP overall data'!$A$5:$T$517,'EP overall data'!T$3,FALSE))</f>
        <v>0.16400000000000001</v>
      </c>
      <c r="N68" s="265"/>
      <c r="O68" s="267"/>
      <c r="P68" s="279"/>
    </row>
    <row r="69" spans="4:17" s="34" customFormat="1" ht="15.75" x14ac:dyDescent="0.2">
      <c r="D69" s="58"/>
      <c r="E69" s="35" t="s">
        <v>100</v>
      </c>
      <c r="F69" s="262">
        <f>IF(OR(ISERROR(VLOOKUP($E69&amp;$E$6,'EP overall data'!$A$5:$T$517,'EP overall data'!B$3,FALSE)),ISBLANK(VLOOKUP($E69&amp;$E$6,'EP overall data'!$A$5:$T$517,'EP overall data'!B$3,FALSE))),"",VLOOKUP($E69&amp;$E$6,'EP overall data'!$A$5:$T$517,'EP overall data'!B$3,FALSE))</f>
        <v>0.43683559950556244</v>
      </c>
      <c r="G69" s="263"/>
      <c r="H69" s="263">
        <f>IF(OR(ISERROR(VLOOKUP($E69&amp;$E$6,'EP overall data'!$A$5:$T$517,'EP overall data'!C$3,FALSE)),ISBLANK(VLOOKUP($E69&amp;$E$6,'EP overall data'!$A$5:$T$517,'EP overall data'!C$3,FALSE))),"",VLOOKUP($E69&amp;$E$6,'EP overall data'!$A$5:$T$517,'EP overall data'!C$3,FALSE))</f>
        <v>0.26131025957972803</v>
      </c>
      <c r="I69" s="263"/>
      <c r="J69" s="263">
        <f>IF(OR(ISERROR(VLOOKUP($E69&amp;$E$6,'EP overall data'!$A$5:$T$517,'EP overall data'!D$3,FALSE)),ISBLANK(VLOOKUP($E69&amp;$E$6,'EP overall data'!$A$5:$T$517,'EP overall data'!D$3,FALSE))),"",VLOOKUP($E69&amp;$E$6,'EP overall data'!$A$5:$T$517,'EP overall data'!D$3,FALSE))</f>
        <v>5.0432632880098888E-2</v>
      </c>
      <c r="K69" s="263"/>
      <c r="L69" s="263">
        <f>IF(OR(ISERROR(VLOOKUP($E69&amp;$E$6,'EP overall data'!$A$5:$T$517,'EP overall data'!E$3,FALSE)),ISBLANK(VLOOKUP($E69&amp;$E$6,'EP overall data'!$A$5:$T$517,'EP overall data'!E$3,FALSE))),"",VLOOKUP($E69&amp;$E$6,'EP overall data'!$A$5:$T$517,'EP overall data'!E$3,FALSE))</f>
        <v>0.25142150803461061</v>
      </c>
      <c r="M69" s="263"/>
      <c r="N69" s="264">
        <v>1</v>
      </c>
      <c r="O69" s="266">
        <f>IF(ISERROR(VLOOKUP($E69&amp;$E$6,'EP overall data'!$A$5:$T$517,'EP overall data'!G$3,FALSE)),0,VLOOKUP($E69&amp;$E$6,'EP overall data'!$A$5:$T$517,'EP overall data'!G$3,FALSE))</f>
        <v>4045</v>
      </c>
      <c r="P69" s="278">
        <f>IF(ISERROR(VLOOKUP($E69&amp;$E$6,'EP overall data'!$A$5:$T$517,'EP overall data'!H$3,FALSE)),0,VLOOKUP($E69&amp;$E$6,'EP overall data'!$A$5:$T$517,'EP overall data'!H$3,FALSE))</f>
        <v>0.65262988060664728</v>
      </c>
    </row>
    <row r="70" spans="4:17" x14ac:dyDescent="0.25">
      <c r="D70" s="58"/>
      <c r="E70" s="22" t="s">
        <v>27</v>
      </c>
      <c r="F70" s="14">
        <f>IF(F69="","",VLOOKUP($E69&amp;$E$6,'EP overall data'!$A$5:$T$517,'EP overall data'!M$3,FALSE))</f>
        <v>0.42199999999999999</v>
      </c>
      <c r="G70" s="15">
        <f>IF(F69="","",VLOOKUP($E69&amp;$E$6,'EP overall data'!$A$5:$T$517,'EP overall data'!N$3,FALSE))</f>
        <v>0.45200000000000001</v>
      </c>
      <c r="H70" s="15">
        <f>IF(H69="","",VLOOKUP($E69&amp;$E$6,'EP overall data'!$A$5:$T$517,'EP overall data'!O$3,FALSE))</f>
        <v>0.248</v>
      </c>
      <c r="I70" s="15">
        <f>IF(H69="","",VLOOKUP($E69&amp;$E$6,'EP overall data'!$A$5:$T$517,'EP overall data'!P$3,FALSE))</f>
        <v>0.27500000000000002</v>
      </c>
      <c r="J70" s="15">
        <f>IF(J69="","",VLOOKUP($E69&amp;$E$6,'EP overall data'!$A$5:$T$517,'EP overall data'!Q$3,FALSE))</f>
        <v>4.3999999999999997E-2</v>
      </c>
      <c r="K70" s="15">
        <f>IF(J69="","",VLOOKUP($E69&amp;$E$6,'EP overall data'!$A$5:$T$517,'EP overall data'!R$3,FALSE))</f>
        <v>5.8000000000000003E-2</v>
      </c>
      <c r="L70" s="15">
        <f>IF(L69="","",VLOOKUP($E69&amp;$E$6,'EP overall data'!$A$5:$T$517,'EP overall data'!S$3,FALSE))</f>
        <v>0.23799999999999999</v>
      </c>
      <c r="M70" s="135">
        <f>IF(L69="","",VLOOKUP($E69&amp;$E$6,'EP overall data'!$A$5:$T$517,'EP overall data'!T$3,FALSE))</f>
        <v>0.26500000000000001</v>
      </c>
      <c r="N70" s="265"/>
      <c r="O70" s="267"/>
      <c r="P70" s="279"/>
    </row>
    <row r="71" spans="4:17" s="34" customFormat="1" ht="15.75" x14ac:dyDescent="0.2">
      <c r="D71" s="58"/>
      <c r="E71" s="35" t="s">
        <v>101</v>
      </c>
      <c r="F71" s="262">
        <f>IF(OR(ISERROR(VLOOKUP($E71&amp;$E$6,'EP overall data'!$A$5:$T$517,'EP overall data'!B$3,FALSE)),ISBLANK(VLOOKUP($E71&amp;$E$6,'EP overall data'!$A$5:$T$517,'EP overall data'!B$3,FALSE))),"",VLOOKUP($E71&amp;$E$6,'EP overall data'!$A$5:$T$517,'EP overall data'!B$3,FALSE))</f>
        <v>0.53332826632210995</v>
      </c>
      <c r="G71" s="263"/>
      <c r="H71" s="263">
        <f>IF(OR(ISERROR(VLOOKUP($E71&amp;$E$6,'EP overall data'!$A$5:$T$517,'EP overall data'!C$3,FALSE)),ISBLANK(VLOOKUP($E71&amp;$E$6,'EP overall data'!$A$5:$T$517,'EP overall data'!C$3,FALSE))),"",VLOOKUP($E71&amp;$E$6,'EP overall data'!$A$5:$T$517,'EP overall data'!C$3,FALSE))</f>
        <v>0.28121912290035722</v>
      </c>
      <c r="I71" s="263"/>
      <c r="J71" s="263">
        <f>IF(OR(ISERROR(VLOOKUP($E71&amp;$E$6,'EP overall data'!$A$5:$T$517,'EP overall data'!D$3,FALSE)),ISBLANK(VLOOKUP($E71&amp;$E$6,'EP overall data'!$A$5:$T$517,'EP overall data'!D$3,FALSE))),"",VLOOKUP($E71&amp;$E$6,'EP overall data'!$A$5:$T$517,'EP overall data'!D$3,FALSE))</f>
        <v>3.5646423956829064E-2</v>
      </c>
      <c r="K71" s="263"/>
      <c r="L71" s="263">
        <f>IF(OR(ISERROR(VLOOKUP($E71&amp;$E$6,'EP overall data'!$A$5:$T$517,'EP overall data'!E$3,FALSE)),ISBLANK(VLOOKUP($E71&amp;$E$6,'EP overall data'!$A$5:$T$517,'EP overall data'!E$3,FALSE))),"",VLOOKUP($E71&amp;$E$6,'EP overall data'!$A$5:$T$517,'EP overall data'!E$3,FALSE))</f>
        <v>0.14980618682070382</v>
      </c>
      <c r="M71" s="263"/>
      <c r="N71" s="264">
        <v>1</v>
      </c>
      <c r="O71" s="266">
        <f>IF(ISERROR(VLOOKUP($E71&amp;$E$6,'EP overall data'!$A$5:$T$517,'EP overall data'!G$3,FALSE)),0,VLOOKUP($E71&amp;$E$6,'EP overall data'!$A$5:$T$517,'EP overall data'!G$3,FALSE))</f>
        <v>13157</v>
      </c>
      <c r="P71" s="278">
        <f>IF(ISERROR(VLOOKUP($E71&amp;$E$6,'EP overall data'!$A$5:$T$517,'EP overall data'!H$3,FALSE)),0,VLOOKUP($E71&amp;$E$6,'EP overall data'!$A$5:$T$517,'EP overall data'!H$3,FALSE))</f>
        <v>0.52909478425222178</v>
      </c>
    </row>
    <row r="72" spans="4:17" x14ac:dyDescent="0.25">
      <c r="D72" s="58"/>
      <c r="E72" s="22" t="s">
        <v>27</v>
      </c>
      <c r="F72" s="14">
        <f>IF(F71="","",VLOOKUP($E71&amp;$E$6,'EP overall data'!$A$5:$T$517,'EP overall data'!M$3,FALSE))</f>
        <v>0.52500000000000002</v>
      </c>
      <c r="G72" s="15">
        <f>IF(F71="","",VLOOKUP($E71&amp;$E$6,'EP overall data'!$A$5:$T$517,'EP overall data'!N$3,FALSE))</f>
        <v>0.54200000000000004</v>
      </c>
      <c r="H72" s="15">
        <f>IF(H71="","",VLOOKUP($E71&amp;$E$6,'EP overall data'!$A$5:$T$517,'EP overall data'!O$3,FALSE))</f>
        <v>0.27400000000000002</v>
      </c>
      <c r="I72" s="15">
        <f>IF(H71="","",VLOOKUP($E71&amp;$E$6,'EP overall data'!$A$5:$T$517,'EP overall data'!P$3,FALSE))</f>
        <v>0.28899999999999998</v>
      </c>
      <c r="J72" s="15">
        <f>IF(J71="","",VLOOKUP($E71&amp;$E$6,'EP overall data'!$A$5:$T$517,'EP overall data'!Q$3,FALSE))</f>
        <v>3.3000000000000002E-2</v>
      </c>
      <c r="K72" s="15">
        <f>IF(J71="","",VLOOKUP($E71&amp;$E$6,'EP overall data'!$A$5:$T$517,'EP overall data'!R$3,FALSE))</f>
        <v>3.9E-2</v>
      </c>
      <c r="L72" s="15">
        <f>IF(L71="","",VLOOKUP($E71&amp;$E$6,'EP overall data'!$A$5:$T$517,'EP overall data'!S$3,FALSE))</f>
        <v>0.14399999999999999</v>
      </c>
      <c r="M72" s="135">
        <f>IF(L71="","",VLOOKUP($E71&amp;$E$6,'EP overall data'!$A$5:$T$517,'EP overall data'!T$3,FALSE))</f>
        <v>0.156</v>
      </c>
      <c r="N72" s="265"/>
      <c r="O72" s="267"/>
      <c r="P72" s="279"/>
    </row>
    <row r="73" spans="4:17" s="34" customFormat="1" ht="15.75" x14ac:dyDescent="0.25">
      <c r="D73" s="58"/>
      <c r="E73" s="35" t="s">
        <v>102</v>
      </c>
      <c r="F73" s="262">
        <f>IF(OR(ISERROR(VLOOKUP($E73&amp;$E$6,'EP overall data'!$A$5:$T$517,'EP overall data'!B$3,FALSE)),ISBLANK(VLOOKUP($E73&amp;$E$6,'EP overall data'!$A$5:$T$517,'EP overall data'!B$3,FALSE))),"",VLOOKUP($E73&amp;$E$6,'EP overall data'!$A$5:$T$517,'EP overall data'!B$3,FALSE))</f>
        <v>0.64772926529896546</v>
      </c>
      <c r="G73" s="263"/>
      <c r="H73" s="263">
        <f>IF(OR(ISERROR(VLOOKUP($E73&amp;$E$6,'EP overall data'!$A$5:$T$517,'EP overall data'!C$3,FALSE)),ISBLANK(VLOOKUP($E73&amp;$E$6,'EP overall data'!$A$5:$T$517,'EP overall data'!C$3,FALSE))),"",VLOOKUP($E73&amp;$E$6,'EP overall data'!$A$5:$T$517,'EP overall data'!C$3,FALSE))</f>
        <v>0.22339119761529019</v>
      </c>
      <c r="I73" s="263"/>
      <c r="J73" s="263">
        <f>IF(OR(ISERROR(VLOOKUP($E73&amp;$E$6,'EP overall data'!$A$5:$T$517,'EP overall data'!D$3,FALSE)),ISBLANK(VLOOKUP($E73&amp;$E$6,'EP overall data'!$A$5:$T$517,'EP overall data'!D$3,FALSE))),"",VLOOKUP($E73&amp;$E$6,'EP overall data'!$A$5:$T$517,'EP overall data'!D$3,FALSE))</f>
        <v>3.40171839382781E-2</v>
      </c>
      <c r="K73" s="263"/>
      <c r="L73" s="263">
        <f>IF(OR(ISERROR(VLOOKUP($E73&amp;$E$6,'EP overall data'!$A$5:$T$517,'EP overall data'!E$3,FALSE)),ISBLANK(VLOOKUP($E73&amp;$E$6,'EP overall data'!$A$5:$T$517,'EP overall data'!E$3,FALSE))),"",VLOOKUP($E73&amp;$E$6,'EP overall data'!$A$5:$T$517,'EP overall data'!E$3,FALSE))</f>
        <v>9.4862353147466244E-2</v>
      </c>
      <c r="M73" s="263"/>
      <c r="N73" s="264">
        <v>1</v>
      </c>
      <c r="O73" s="266">
        <f>IF(ISERROR(VLOOKUP($E73&amp;$E$6,'EP overall data'!$A$5:$T$517,'EP overall data'!G$3,FALSE)),0,VLOOKUP($E73&amp;$E$6,'EP overall data'!$A$5:$T$517,'EP overall data'!G$3,FALSE))</f>
        <v>5703</v>
      </c>
      <c r="P73" s="278">
        <f>IF(ISERROR(VLOOKUP($E73&amp;$E$6,'EP overall data'!$A$5:$T$517,'EP overall data'!H$3,FALSE)),0,VLOOKUP($E73&amp;$E$6,'EP overall data'!$A$5:$T$517,'EP overall data'!H$3,FALSE))</f>
        <v>0.19330237602955633</v>
      </c>
      <c r="Q73" s="19"/>
    </row>
    <row r="74" spans="4:17" x14ac:dyDescent="0.25">
      <c r="D74" s="58"/>
      <c r="E74" s="22" t="s">
        <v>27</v>
      </c>
      <c r="F74" s="14">
        <f>IF(F73="","",VLOOKUP($E73&amp;$E$6,'EP overall data'!$A$5:$T$517,'EP overall data'!M$3,FALSE))</f>
        <v>0.63500000000000001</v>
      </c>
      <c r="G74" s="15">
        <f>IF(F73="","",VLOOKUP($E73&amp;$E$6,'EP overall data'!$A$5:$T$517,'EP overall data'!N$3,FALSE))</f>
        <v>0.66</v>
      </c>
      <c r="H74" s="15">
        <f>IF(H73="","",VLOOKUP($E73&amp;$E$6,'EP overall data'!$A$5:$T$517,'EP overall data'!O$3,FALSE))</f>
        <v>0.21299999999999999</v>
      </c>
      <c r="I74" s="15">
        <f>IF(H73="","",VLOOKUP($E73&amp;$E$6,'EP overall data'!$A$5:$T$517,'EP overall data'!P$3,FALSE))</f>
        <v>0.23400000000000001</v>
      </c>
      <c r="J74" s="15">
        <f>IF(J73="","",VLOOKUP($E73&amp;$E$6,'EP overall data'!$A$5:$T$517,'EP overall data'!Q$3,FALSE))</f>
        <v>0.03</v>
      </c>
      <c r="K74" s="15">
        <f>IF(J73="","",VLOOKUP($E73&amp;$E$6,'EP overall data'!$A$5:$T$517,'EP overall data'!R$3,FALSE))</f>
        <v>3.9E-2</v>
      </c>
      <c r="L74" s="15">
        <f>IF(L73="","",VLOOKUP($E73&amp;$E$6,'EP overall data'!$A$5:$T$517,'EP overall data'!S$3,FALSE))</f>
        <v>8.7999999999999995E-2</v>
      </c>
      <c r="M74" s="135">
        <f>IF(L73="","",VLOOKUP($E73&amp;$E$6,'EP overall data'!$A$5:$T$517,'EP overall data'!T$3,FALSE))</f>
        <v>0.10299999999999999</v>
      </c>
      <c r="N74" s="265"/>
      <c r="O74" s="267"/>
      <c r="P74" s="279"/>
    </row>
    <row r="75" spans="4:17" s="34" customFormat="1" ht="15.75" x14ac:dyDescent="0.2">
      <c r="D75" s="58"/>
      <c r="E75" s="35" t="s">
        <v>103</v>
      </c>
      <c r="F75" s="262">
        <f>IF(OR(ISERROR(VLOOKUP($E75&amp;$E$6,'EP overall data'!$A$5:$T$517,'EP overall data'!B$3,FALSE)),ISBLANK(VLOOKUP($E75&amp;$E$6,'EP overall data'!$A$5:$T$517,'EP overall data'!B$3,FALSE))),"",VLOOKUP($E75&amp;$E$6,'EP overall data'!$A$5:$T$517,'EP overall data'!B$3,FALSE))</f>
        <v>0.57264957264957261</v>
      </c>
      <c r="G75" s="263"/>
      <c r="H75" s="263">
        <f>IF(OR(ISERROR(VLOOKUP($E75&amp;$E$6,'EP overall data'!$A$5:$T$517,'EP overall data'!C$3,FALSE)),ISBLANK(VLOOKUP($E75&amp;$E$6,'EP overall data'!$A$5:$T$517,'EP overall data'!C$3,FALSE))),"",VLOOKUP($E75&amp;$E$6,'EP overall data'!$A$5:$T$517,'EP overall data'!C$3,FALSE))</f>
        <v>0.25267094017094016</v>
      </c>
      <c r="I75" s="263"/>
      <c r="J75" s="263">
        <f>IF(OR(ISERROR(VLOOKUP($E75&amp;$E$6,'EP overall data'!$A$5:$T$517,'EP overall data'!D$3,FALSE)),ISBLANK(VLOOKUP($E75&amp;$E$6,'EP overall data'!$A$5:$T$517,'EP overall data'!D$3,FALSE))),"",VLOOKUP($E75&amp;$E$6,'EP overall data'!$A$5:$T$517,'EP overall data'!D$3,FALSE))</f>
        <v>3.4722222222222224E-2</v>
      </c>
      <c r="K75" s="263"/>
      <c r="L75" s="263">
        <f>IF(OR(ISERROR(VLOOKUP($E75&amp;$E$6,'EP overall data'!$A$5:$T$517,'EP overall data'!E$3,FALSE)),ISBLANK(VLOOKUP($E75&amp;$E$6,'EP overall data'!$A$5:$T$517,'EP overall data'!E$3,FALSE))),"",VLOOKUP($E75&amp;$E$6,'EP overall data'!$A$5:$T$517,'EP overall data'!E$3,FALSE))</f>
        <v>0.13995726495726496</v>
      </c>
      <c r="M75" s="263"/>
      <c r="N75" s="264">
        <v>1</v>
      </c>
      <c r="O75" s="266">
        <f>IF(ISERROR(VLOOKUP($E75&amp;$E$6,'EP overall data'!$A$5:$T$517,'EP overall data'!G$3,FALSE)),0,VLOOKUP($E75&amp;$E$6,'EP overall data'!$A$5:$T$517,'EP overall data'!G$3,FALSE))</f>
        <v>1872</v>
      </c>
      <c r="P75" s="278">
        <f>IF(ISERROR(VLOOKUP($E75&amp;$E$6,'EP overall data'!$A$5:$T$517,'EP overall data'!H$3,FALSE)),0,VLOOKUP($E75&amp;$E$6,'EP overall data'!$A$5:$T$517,'EP overall data'!H$3,FALSE))</f>
        <v>0.31205200866811134</v>
      </c>
    </row>
    <row r="76" spans="4:17" x14ac:dyDescent="0.25">
      <c r="D76" s="58"/>
      <c r="E76" s="22" t="s">
        <v>27</v>
      </c>
      <c r="F76" s="14">
        <f>IF(F75="","",VLOOKUP($E75&amp;$E$6,'EP overall data'!$A$5:$T$517,'EP overall data'!M$3,FALSE))</f>
        <v>0.55000000000000004</v>
      </c>
      <c r="G76" s="15">
        <f>IF(F75="","",VLOOKUP($E75&amp;$E$6,'EP overall data'!$A$5:$T$517,'EP overall data'!N$3,FALSE))</f>
        <v>0.59499999999999997</v>
      </c>
      <c r="H76" s="15">
        <f>IF(H75="","",VLOOKUP($E75&amp;$E$6,'EP overall data'!$A$5:$T$517,'EP overall data'!O$3,FALSE))</f>
        <v>0.23400000000000001</v>
      </c>
      <c r="I76" s="15">
        <f>IF(H75="","",VLOOKUP($E75&amp;$E$6,'EP overall data'!$A$5:$T$517,'EP overall data'!P$3,FALSE))</f>
        <v>0.27300000000000002</v>
      </c>
      <c r="J76" s="15">
        <f>IF(J75="","",VLOOKUP($E75&amp;$E$6,'EP overall data'!$A$5:$T$517,'EP overall data'!Q$3,FALSE))</f>
        <v>2.7E-2</v>
      </c>
      <c r="K76" s="15">
        <f>IF(J75="","",VLOOKUP($E75&amp;$E$6,'EP overall data'!$A$5:$T$517,'EP overall data'!R$3,FALSE))</f>
        <v>4.3999999999999997E-2</v>
      </c>
      <c r="L76" s="15">
        <f>IF(L75="","",VLOOKUP($E75&amp;$E$6,'EP overall data'!$A$5:$T$517,'EP overall data'!S$3,FALSE))</f>
        <v>0.125</v>
      </c>
      <c r="M76" s="135">
        <f>IF(L75="","",VLOOKUP($E75&amp;$E$6,'EP overall data'!$A$5:$T$517,'EP overall data'!T$3,FALSE))</f>
        <v>0.156</v>
      </c>
      <c r="N76" s="265"/>
      <c r="O76" s="267"/>
      <c r="P76" s="279"/>
    </row>
    <row r="77" spans="4:17" s="34" customFormat="1" ht="15.75" x14ac:dyDescent="0.2">
      <c r="D77" s="58"/>
      <c r="E77" s="35" t="s">
        <v>357</v>
      </c>
      <c r="F77" s="262">
        <f>IF(OR(ISERROR(VLOOKUP($E77&amp;$E$6,'EP overall data'!$A$5:$T$517,'EP overall data'!B$3,FALSE)),ISBLANK(VLOOKUP($E77&amp;$E$6,'EP overall data'!$A$5:$T$517,'EP overall data'!B$3,FALSE))),"",VLOOKUP($E77&amp;$E$6,'EP overall data'!$A$5:$T$517,'EP overall data'!B$3,FALSE))</f>
        <v>0.61244730969501615</v>
      </c>
      <c r="G77" s="263"/>
      <c r="H77" s="263">
        <f>IF(OR(ISERROR(VLOOKUP($E77&amp;$E$6,'EP overall data'!$A$5:$T$517,'EP overall data'!C$3,FALSE)),ISBLANK(VLOOKUP($E77&amp;$E$6,'EP overall data'!$A$5:$T$517,'EP overall data'!C$3,FALSE))),"",VLOOKUP($E77&amp;$E$6,'EP overall data'!$A$5:$T$517,'EP overall data'!C$3,FALSE))</f>
        <v>0.23481279444582198</v>
      </c>
      <c r="I77" s="263"/>
      <c r="J77" s="263">
        <f>IF(OR(ISERROR(VLOOKUP($E77&amp;$E$6,'EP overall data'!$A$5:$T$517,'EP overall data'!D$3,FALSE)),ISBLANK(VLOOKUP($E77&amp;$E$6,'EP overall data'!$A$5:$T$517,'EP overall data'!D$3,FALSE))),"",VLOOKUP($E77&amp;$E$6,'EP overall data'!$A$5:$T$517,'EP overall data'!D$3,FALSE))</f>
        <v>3.4961567071658817E-2</v>
      </c>
      <c r="K77" s="263"/>
      <c r="L77" s="263">
        <f>IF(OR(ISERROR(VLOOKUP($E77&amp;$E$6,'EP overall data'!$A$5:$T$517,'EP overall data'!E$3,FALSE)),ISBLANK(VLOOKUP($E77&amp;$E$6,'EP overall data'!$A$5:$T$517,'EP overall data'!E$3,FALSE))),"",VLOOKUP($E77&amp;$E$6,'EP overall data'!$A$5:$T$517,'EP overall data'!E$3,FALSE))</f>
        <v>0.11777832878750311</v>
      </c>
      <c r="M77" s="263"/>
      <c r="N77" s="264">
        <v>1</v>
      </c>
      <c r="O77" s="266">
        <f>IF(ISERROR(VLOOKUP($E77&amp;$E$6,'EP overall data'!$A$5:$T$517,'EP overall data'!G$3,FALSE)),0,VLOOKUP($E77&amp;$E$6,'EP overall data'!$A$5:$T$517,'EP overall data'!G$3,FALSE))</f>
        <v>4033</v>
      </c>
      <c r="P77" s="278">
        <f>IF(ISERROR(VLOOKUP($E77&amp;$E$6,'EP overall data'!$A$5:$T$517,'EP overall data'!H$3,FALSE)),0,VLOOKUP($E77&amp;$E$6,'EP overall data'!$A$5:$T$517,'EP overall data'!H$3,FALSE))</f>
        <v>0.30164547494390426</v>
      </c>
    </row>
    <row r="78" spans="4:17" x14ac:dyDescent="0.25">
      <c r="D78" s="58"/>
      <c r="E78" s="22" t="s">
        <v>27</v>
      </c>
      <c r="F78" s="14">
        <f>IF(F77="","",VLOOKUP($E77&amp;$E$6,'EP overall data'!$A$5:$T$517,'EP overall data'!M$3,FALSE))</f>
        <v>0.59699999999999998</v>
      </c>
      <c r="G78" s="15">
        <f>IF(F77="","",VLOOKUP($E77&amp;$E$6,'EP overall data'!$A$5:$T$517,'EP overall data'!N$3,FALSE))</f>
        <v>0.627</v>
      </c>
      <c r="H78" s="15">
        <f>IF(H77="","",VLOOKUP($E77&amp;$E$6,'EP overall data'!$A$5:$T$517,'EP overall data'!O$3,FALSE))</f>
        <v>0.222</v>
      </c>
      <c r="I78" s="15">
        <f>IF(H77="","",VLOOKUP($E77&amp;$E$6,'EP overall data'!$A$5:$T$517,'EP overall data'!P$3,FALSE))</f>
        <v>0.248</v>
      </c>
      <c r="J78" s="15">
        <f>IF(J77="","",VLOOKUP($E77&amp;$E$6,'EP overall data'!$A$5:$T$517,'EP overall data'!Q$3,FALSE))</f>
        <v>0.03</v>
      </c>
      <c r="K78" s="15">
        <f>IF(J77="","",VLOOKUP($E77&amp;$E$6,'EP overall data'!$A$5:$T$517,'EP overall data'!R$3,FALSE))</f>
        <v>4.1000000000000002E-2</v>
      </c>
      <c r="L78" s="15">
        <f>IF(L77="","",VLOOKUP($E77&amp;$E$6,'EP overall data'!$A$5:$T$517,'EP overall data'!S$3,FALSE))</f>
        <v>0.108</v>
      </c>
      <c r="M78" s="135">
        <f>IF(L77="","",VLOOKUP($E77&amp;$E$6,'EP overall data'!$A$5:$T$517,'EP overall data'!T$3,FALSE))</f>
        <v>0.128</v>
      </c>
      <c r="N78" s="265"/>
      <c r="O78" s="267"/>
      <c r="P78" s="279"/>
    </row>
    <row r="79" spans="4:17" ht="15.75" x14ac:dyDescent="0.25">
      <c r="E79" s="35" t="s">
        <v>359</v>
      </c>
      <c r="F79" s="262">
        <f>IF(OR(ISERROR(VLOOKUP($E79&amp;$E$6,'EP overall data'!$A$5:$T$517,'EP overall data'!B$3,FALSE)),ISBLANK(VLOOKUP($E79&amp;$E$6,'EP overall data'!$A$5:$T$517,'EP overall data'!B$3,FALSE))),"",VLOOKUP($E79&amp;$E$6,'EP overall data'!$A$5:$T$517,'EP overall data'!B$3,FALSE))</f>
        <v>0.62512852148879294</v>
      </c>
      <c r="G79" s="263"/>
      <c r="H79" s="263">
        <f>IF(OR(ISERROR(VLOOKUP($E79&amp;$E$6,'EP overall data'!$A$5:$T$517,'EP overall data'!C$3,FALSE)),ISBLANK(VLOOKUP($E79&amp;$E$6,'EP overall data'!$A$5:$T$517,'EP overall data'!C$3,FALSE))),"",VLOOKUP($E79&amp;$E$6,'EP overall data'!$A$5:$T$517,'EP overall data'!C$3,FALSE))</f>
        <v>0.23113304544519844</v>
      </c>
      <c r="I79" s="263"/>
      <c r="J79" s="263">
        <f>IF(OR(ISERROR(VLOOKUP($E79&amp;$E$6,'EP overall data'!$A$5:$T$517,'EP overall data'!D$3,FALSE)),ISBLANK(VLOOKUP($E79&amp;$E$6,'EP overall data'!$A$5:$T$517,'EP overall data'!D$3,FALSE))),"",VLOOKUP($E79&amp;$E$6,'EP overall data'!$A$5:$T$517,'EP overall data'!D$3,FALSE))</f>
        <v>3.362122146822949E-2</v>
      </c>
      <c r="K79" s="263"/>
      <c r="L79" s="263">
        <f>IF(OR(ISERROR(VLOOKUP($E79&amp;$E$6,'EP overall data'!$A$5:$T$517,'EP overall data'!E$3,FALSE)),ISBLANK(VLOOKUP($E79&amp;$E$6,'EP overall data'!$A$5:$T$517,'EP overall data'!E$3,FALSE))),"",VLOOKUP($E79&amp;$E$6,'EP overall data'!$A$5:$T$517,'EP overall data'!E$3,FALSE))</f>
        <v>0.11011721159777915</v>
      </c>
      <c r="M79" s="263"/>
      <c r="N79" s="264">
        <v>1</v>
      </c>
      <c r="O79" s="266">
        <f>IF(ISERROR(VLOOKUP($E79&amp;$E$6,'EP overall data'!$A$5:$T$517,'EP overall data'!G$3,FALSE)),0,VLOOKUP($E79&amp;$E$6,'EP overall data'!$A$5:$T$517,'EP overall data'!G$3,FALSE))</f>
        <v>9726</v>
      </c>
      <c r="P79" s="278">
        <f>IF(ISERROR(VLOOKUP($E79&amp;$E$6,'EP overall data'!$A$5:$T$517,'EP overall data'!H$3,FALSE)),0,VLOOKUP($E79&amp;$E$6,'EP overall data'!$A$5:$T$517,'EP overall data'!H$3,FALSE))</f>
        <v>0.40080771449765101</v>
      </c>
    </row>
    <row r="80" spans="4:17" ht="15.75" x14ac:dyDescent="0.25">
      <c r="E80" s="22" t="s">
        <v>27</v>
      </c>
      <c r="F80" s="14">
        <f>IF(F79="","",VLOOKUP($E79&amp;$E$6,'EP overall data'!$A$5:$T$517,'EP overall data'!M$3,FALSE))</f>
        <v>0.61499999999999999</v>
      </c>
      <c r="G80" s="15">
        <f>IF(F79="","",VLOOKUP($E79&amp;$E$6,'EP overall data'!$A$5:$T$517,'EP overall data'!N$3,FALSE))</f>
        <v>0.63500000000000001</v>
      </c>
      <c r="H80" s="15">
        <f>IF(H79="","",VLOOKUP($E79&amp;$E$6,'EP overall data'!$A$5:$T$517,'EP overall data'!O$3,FALSE))</f>
        <v>0.223</v>
      </c>
      <c r="I80" s="15">
        <f>IF(H79="","",VLOOKUP($E79&amp;$E$6,'EP overall data'!$A$5:$T$517,'EP overall data'!P$3,FALSE))</f>
        <v>0.24</v>
      </c>
      <c r="J80" s="15">
        <f>IF(J79="","",VLOOKUP($E79&amp;$E$6,'EP overall data'!$A$5:$T$517,'EP overall data'!Q$3,FALSE))</f>
        <v>0.03</v>
      </c>
      <c r="K80" s="15">
        <f>IF(J79="","",VLOOKUP($E79&amp;$E$6,'EP overall data'!$A$5:$T$517,'EP overall data'!R$3,FALSE))</f>
        <v>3.6999999999999998E-2</v>
      </c>
      <c r="L80" s="15">
        <f>IF(L79="","",VLOOKUP($E79&amp;$E$6,'EP overall data'!$A$5:$T$517,'EP overall data'!S$3,FALSE))</f>
        <v>0.104</v>
      </c>
      <c r="M80" s="135">
        <f>IF(L79="","",VLOOKUP($E79&amp;$E$6,'EP overall data'!$A$5:$T$517,'EP overall data'!T$3,FALSE))</f>
        <v>0.11600000000000001</v>
      </c>
      <c r="N80" s="265"/>
      <c r="O80" s="267"/>
      <c r="P80" s="279"/>
      <c r="Q80" s="34"/>
    </row>
    <row r="81" spans="5:17" ht="15.75" x14ac:dyDescent="0.25">
      <c r="E81" s="35" t="s">
        <v>361</v>
      </c>
      <c r="F81" s="262">
        <f>IF(OR(ISERROR(VLOOKUP($E81&amp;$E$6,'EP overall data'!$A$5:$T$517,'EP overall data'!B$3,FALSE)),ISBLANK(VLOOKUP($E81&amp;$E$6,'EP overall data'!$A$5:$T$517,'EP overall data'!B$3,FALSE))),"",VLOOKUP($E81&amp;$E$6,'EP overall data'!$A$5:$T$517,'EP overall data'!B$3,FALSE))</f>
        <v>0.5294242617378373</v>
      </c>
      <c r="G81" s="263"/>
      <c r="H81" s="263">
        <f>IF(OR(ISERROR(VLOOKUP($E81&amp;$E$6,'EP overall data'!$A$5:$T$517,'EP overall data'!C$3,FALSE)),ISBLANK(VLOOKUP($E81&amp;$E$6,'EP overall data'!$A$5:$T$517,'EP overall data'!C$3,FALSE))),"",VLOOKUP($E81&amp;$E$6,'EP overall data'!$A$5:$T$517,'EP overall data'!C$3,FALSE))</f>
        <v>0.32855321861058001</v>
      </c>
      <c r="I81" s="263"/>
      <c r="J81" s="263">
        <f>IF(OR(ISERROR(VLOOKUP($E81&amp;$E$6,'EP overall data'!$A$5:$T$517,'EP overall data'!D$3,FALSE)),ISBLANK(VLOOKUP($E81&amp;$E$6,'EP overall data'!$A$5:$T$517,'EP overall data'!D$3,FALSE))),"",VLOOKUP($E81&amp;$E$6,'EP overall data'!$A$5:$T$517,'EP overall data'!D$3,FALSE))</f>
        <v>5.38559592096877E-2</v>
      </c>
      <c r="K81" s="263"/>
      <c r="L81" s="263">
        <f>IF(OR(ISERROR(VLOOKUP($E81&amp;$E$6,'EP overall data'!$A$5:$T$517,'EP overall data'!E$3,FALSE)),ISBLANK(VLOOKUP($E81&amp;$E$6,'EP overall data'!$A$5:$T$517,'EP overall data'!E$3,FALSE))),"",VLOOKUP($E81&amp;$E$6,'EP overall data'!$A$5:$T$517,'EP overall data'!E$3,FALSE))</f>
        <v>8.8166560441895053E-2</v>
      </c>
      <c r="M81" s="263"/>
      <c r="N81" s="264">
        <v>1</v>
      </c>
      <c r="O81" s="266">
        <f>IF(ISERROR(VLOOKUP($E81&amp;$E$6,'EP overall data'!$A$5:$T$517,'EP overall data'!G$3,FALSE)),0,VLOOKUP($E81&amp;$E$6,'EP overall data'!$A$5:$T$517,'EP overall data'!G$3,FALSE))</f>
        <v>9414</v>
      </c>
      <c r="P81" s="278">
        <f>IF(ISERROR(VLOOKUP($E81&amp;$E$6,'EP overall data'!$A$5:$T$517,'EP overall data'!H$3,FALSE)),0,VLOOKUP($E81&amp;$E$6,'EP overall data'!$A$5:$T$517,'EP overall data'!H$3,FALSE))</f>
        <v>0.50425839627189462</v>
      </c>
    </row>
    <row r="82" spans="5:17" ht="15.75" x14ac:dyDescent="0.25">
      <c r="E82" s="22" t="s">
        <v>27</v>
      </c>
      <c r="F82" s="14">
        <f>IF(F81="","",VLOOKUP($E81&amp;$E$6,'EP overall data'!$A$5:$T$517,'EP overall data'!M$3,FALSE))</f>
        <v>0.51900000000000002</v>
      </c>
      <c r="G82" s="15">
        <f>IF(F81="","",VLOOKUP($E81&amp;$E$6,'EP overall data'!$A$5:$T$517,'EP overall data'!N$3,FALSE))</f>
        <v>0.53900000000000003</v>
      </c>
      <c r="H82" s="15">
        <f>IF(H81="","",VLOOKUP($E81&amp;$E$6,'EP overall data'!$A$5:$T$517,'EP overall data'!O$3,FALSE))</f>
        <v>0.31900000000000001</v>
      </c>
      <c r="I82" s="15">
        <f>IF(H81="","",VLOOKUP($E81&amp;$E$6,'EP overall data'!$A$5:$T$517,'EP overall data'!P$3,FALSE))</f>
        <v>0.33800000000000002</v>
      </c>
      <c r="J82" s="15">
        <f>IF(J81="","",VLOOKUP($E81&amp;$E$6,'EP overall data'!$A$5:$T$517,'EP overall data'!Q$3,FALSE))</f>
        <v>4.9000000000000002E-2</v>
      </c>
      <c r="K82" s="15">
        <f>IF(J81="","",VLOOKUP($E81&amp;$E$6,'EP overall data'!$A$5:$T$517,'EP overall data'!R$3,FALSE))</f>
        <v>5.8999999999999997E-2</v>
      </c>
      <c r="L82" s="15">
        <f>IF(L81="","",VLOOKUP($E81&amp;$E$6,'EP overall data'!$A$5:$T$517,'EP overall data'!S$3,FALSE))</f>
        <v>8.3000000000000004E-2</v>
      </c>
      <c r="M82" s="135">
        <f>IF(L81="","",VLOOKUP($E81&amp;$E$6,'EP overall data'!$A$5:$T$517,'EP overall data'!T$3,FALSE))</f>
        <v>9.4E-2</v>
      </c>
      <c r="N82" s="265"/>
      <c r="O82" s="267"/>
      <c r="P82" s="279"/>
      <c r="Q82" s="34"/>
    </row>
    <row r="83" spans="5:17" ht="15.75" x14ac:dyDescent="0.25">
      <c r="E83" s="75" t="s">
        <v>11</v>
      </c>
      <c r="F83" s="262">
        <f>IF(OR(ISERROR(VLOOKUP($E83&amp;$E$6,'EP overall data'!$A$5:$T$517,'EP overall data'!B$3,FALSE)),ISBLANK(VLOOKUP($E83&amp;$E$6,'EP overall data'!$A$5:$T$517,'EP overall data'!B$3,FALSE))),"",VLOOKUP($E83&amp;$E$6,'EP overall data'!$A$5:$T$517,'EP overall data'!B$3,FALSE))</f>
        <v>0.6707806806729204</v>
      </c>
      <c r="G83" s="263"/>
      <c r="H83" s="263">
        <f>IF(OR(ISERROR(VLOOKUP($E83&amp;$E$6,'EP overall data'!$A$5:$T$517,'EP overall data'!C$3,FALSE)),ISBLANK(VLOOKUP($E83&amp;$E$6,'EP overall data'!$A$5:$T$517,'EP overall data'!C$3,FALSE))),"",VLOOKUP($E83&amp;$E$6,'EP overall data'!$A$5:$T$517,'EP overall data'!C$3,FALSE))</f>
        <v>0.20583766183425073</v>
      </c>
      <c r="I83" s="263"/>
      <c r="J83" s="263">
        <f>IF(OR(ISERROR(VLOOKUP($E83&amp;$E$6,'EP overall data'!$A$5:$T$517,'EP overall data'!D$3,FALSE)),ISBLANK(VLOOKUP($E83&amp;$E$6,'EP overall data'!$A$5:$T$517,'EP overall data'!D$3,FALSE))),"",VLOOKUP($E83&amp;$E$6,'EP overall data'!$A$5:$T$517,'EP overall data'!D$3,FALSE))</f>
        <v>3.8080471354368553E-2</v>
      </c>
      <c r="K83" s="263"/>
      <c r="L83" s="263">
        <f>IF(OR(ISERROR(VLOOKUP($E83&amp;$E$6,'EP overall data'!$A$5:$T$517,'EP overall data'!E$3,FALSE)),ISBLANK(VLOOKUP($E83&amp;$E$6,'EP overall data'!$A$5:$T$517,'EP overall data'!E$3,FALSE))),"",VLOOKUP($E83&amp;$E$6,'EP overall data'!$A$5:$T$517,'EP overall data'!E$3,FALSE))</f>
        <v>8.5301186138460341E-2</v>
      </c>
      <c r="M83" s="263"/>
      <c r="N83" s="264">
        <v>1</v>
      </c>
      <c r="O83" s="266">
        <f>IF(ISERROR(VLOOKUP($E83&amp;$E$6,'EP overall data'!$A$5:$T$517,'EP overall data'!G$3,FALSE)),0,VLOOKUP($E83&amp;$E$6,'EP overall data'!$A$5:$T$517,'EP overall data'!G$3,FALSE))</f>
        <v>128990</v>
      </c>
      <c r="P83" s="278">
        <f>IF(ISERROR(VLOOKUP($E83&amp;$E$6,'EP overall data'!$A$5:$T$517,'EP overall data'!H$3,FALSE)),0,VLOOKUP($E83&amp;$E$6,'EP overall data'!$A$5:$T$517,'EP overall data'!H$3,FALSE))</f>
        <v>0.36356308167556384</v>
      </c>
    </row>
    <row r="84" spans="5:17" x14ac:dyDescent="0.25">
      <c r="E84" s="22" t="s">
        <v>27</v>
      </c>
      <c r="F84" s="14">
        <f>IF(F83="","",VLOOKUP($E83&amp;$E$6,'EP overall data'!$A$5:$T$517,'EP overall data'!M$3,FALSE))</f>
        <v>0.66800000000000004</v>
      </c>
      <c r="G84" s="15">
        <f>IF(F83="","",VLOOKUP($E83&amp;$E$6,'EP overall data'!$A$5:$T$517,'EP overall data'!N$3,FALSE))</f>
        <v>0.67300000000000004</v>
      </c>
      <c r="H84" s="15">
        <f>IF(H83="","",VLOOKUP($E83&amp;$E$6,'EP overall data'!$A$5:$T$517,'EP overall data'!O$3,FALSE))</f>
        <v>0.20399999999999999</v>
      </c>
      <c r="I84" s="15">
        <f>IF(H83="","",VLOOKUP($E83&amp;$E$6,'EP overall data'!$A$5:$T$517,'EP overall data'!P$3,FALSE))</f>
        <v>0.20799999999999999</v>
      </c>
      <c r="J84" s="15">
        <f>IF(J83="","",VLOOKUP($E83&amp;$E$6,'EP overall data'!$A$5:$T$517,'EP overall data'!Q$3,FALSE))</f>
        <v>3.6999999999999998E-2</v>
      </c>
      <c r="K84" s="15">
        <f>IF(J83="","",VLOOKUP($E83&amp;$E$6,'EP overall data'!$A$5:$T$517,'EP overall data'!R$3,FALSE))</f>
        <v>3.9E-2</v>
      </c>
      <c r="L84" s="15">
        <f>IF(L83="","",VLOOKUP($E83&amp;$E$6,'EP overall data'!$A$5:$T$517,'EP overall data'!S$3,FALSE))</f>
        <v>8.4000000000000005E-2</v>
      </c>
      <c r="M84" s="135">
        <f>IF(L83="","",VLOOKUP($E83&amp;$E$6,'EP overall data'!$A$5:$T$517,'EP overall data'!T$3,FALSE))</f>
        <v>8.6999999999999994E-2</v>
      </c>
      <c r="N84" s="265"/>
      <c r="O84" s="267"/>
      <c r="P84" s="279"/>
    </row>
    <row r="85" spans="5:17" ht="15.75" x14ac:dyDescent="0.25">
      <c r="E85" s="75" t="s">
        <v>16</v>
      </c>
      <c r="F85" s="262">
        <f>IF(OR(ISERROR(VLOOKUP($E85&amp;$E$6,'EP overall data'!$A$5:$T$517,'EP overall data'!B$3,FALSE)),ISBLANK(VLOOKUP($E85&amp;$E$6,'EP overall data'!$A$5:$T$517,'EP overall data'!B$3,FALSE))),"",VLOOKUP($E85&amp;$E$6,'EP overall data'!$A$5:$T$517,'EP overall data'!B$3,FALSE))</f>
        <v>0.5705717712914834</v>
      </c>
      <c r="G85" s="263"/>
      <c r="H85" s="263">
        <f>IF(OR(ISERROR(VLOOKUP($E85&amp;$E$6,'EP overall data'!$A$5:$T$517,'EP overall data'!C$3,FALSE)),ISBLANK(VLOOKUP($E85&amp;$E$6,'EP overall data'!$A$5:$T$517,'EP overall data'!C$3,FALSE))),"",VLOOKUP($E85&amp;$E$6,'EP overall data'!$A$5:$T$517,'EP overall data'!C$3,FALSE))</f>
        <v>0.1563374650139944</v>
      </c>
      <c r="I85" s="263"/>
      <c r="J85" s="263">
        <f>IF(OR(ISERROR(VLOOKUP($E85&amp;$E$6,'EP overall data'!$A$5:$T$517,'EP overall data'!D$3,FALSE)),ISBLANK(VLOOKUP($E85&amp;$E$6,'EP overall data'!$A$5:$T$517,'EP overall data'!D$3,FALSE))),"",VLOOKUP($E85&amp;$E$6,'EP overall data'!$A$5:$T$517,'EP overall data'!D$3,FALSE))</f>
        <v>5.1579368252698918E-2</v>
      </c>
      <c r="K85" s="263"/>
      <c r="L85" s="263">
        <f>IF(OR(ISERROR(VLOOKUP($E85&amp;$E$6,'EP overall data'!$A$5:$T$517,'EP overall data'!E$3,FALSE)),ISBLANK(VLOOKUP($E85&amp;$E$6,'EP overall data'!$A$5:$T$517,'EP overall data'!E$3,FALSE))),"",VLOOKUP($E85&amp;$E$6,'EP overall data'!$A$5:$T$517,'EP overall data'!E$3,FALSE))</f>
        <v>0.22151139544182327</v>
      </c>
      <c r="M85" s="263"/>
      <c r="N85" s="264">
        <v>1</v>
      </c>
      <c r="O85" s="266">
        <f>IF(ISERROR(VLOOKUP($E85&amp;$E$6,'EP overall data'!$A$5:$T$517,'EP overall data'!G$3,FALSE)),0,VLOOKUP($E85&amp;$E$6,'EP overall data'!$A$5:$T$517,'EP overall data'!G$3,FALSE))</f>
        <v>2501</v>
      </c>
      <c r="P85" s="278">
        <f>IF(ISERROR(VLOOKUP($E85&amp;$E$6,'EP overall data'!$A$5:$T$517,'EP overall data'!H$3,FALSE)),0,VLOOKUP($E85&amp;$E$6,'EP overall data'!$A$5:$T$517,'EP overall data'!H$3,FALSE))</f>
        <v>2.2604027330899099E-2</v>
      </c>
    </row>
    <row r="86" spans="5:17" x14ac:dyDescent="0.25">
      <c r="E86" s="22" t="s">
        <v>27</v>
      </c>
      <c r="F86" s="14">
        <f>IF(F85="","",VLOOKUP($E85&amp;$E$6,'EP overall data'!$A$5:$T$517,'EP overall data'!M$3,FALSE))</f>
        <v>0.55100000000000005</v>
      </c>
      <c r="G86" s="15">
        <f>IF(F85="","",VLOOKUP($E85&amp;$E$6,'EP overall data'!$A$5:$T$517,'EP overall data'!N$3,FALSE))</f>
        <v>0.59</v>
      </c>
      <c r="H86" s="15">
        <f>IF(H85="","",VLOOKUP($E85&amp;$E$6,'EP overall data'!$A$5:$T$517,'EP overall data'!O$3,FALSE))</f>
        <v>0.14299999999999999</v>
      </c>
      <c r="I86" s="15">
        <f>IF(H85="","",VLOOKUP($E85&amp;$E$6,'EP overall data'!$A$5:$T$517,'EP overall data'!P$3,FALSE))</f>
        <v>0.17100000000000001</v>
      </c>
      <c r="J86" s="15">
        <f>IF(J85="","",VLOOKUP($E85&amp;$E$6,'EP overall data'!$A$5:$T$517,'EP overall data'!Q$3,FALSE))</f>
        <v>4.3999999999999997E-2</v>
      </c>
      <c r="K86" s="15">
        <f>IF(J85="","",VLOOKUP($E85&amp;$E$6,'EP overall data'!$A$5:$T$517,'EP overall data'!R$3,FALSE))</f>
        <v>6.0999999999999999E-2</v>
      </c>
      <c r="L86" s="15">
        <f>IF(L85="","",VLOOKUP($E85&amp;$E$6,'EP overall data'!$A$5:$T$517,'EP overall data'!S$3,FALSE))</f>
        <v>0.20599999999999999</v>
      </c>
      <c r="M86" s="135">
        <f>IF(L85="","",VLOOKUP($E85&amp;$E$6,'EP overall data'!$A$5:$T$517,'EP overall data'!T$3,FALSE))</f>
        <v>0.23799999999999999</v>
      </c>
      <c r="N86" s="265"/>
      <c r="O86" s="267"/>
      <c r="P86" s="279"/>
    </row>
    <row r="87" spans="5:17" ht="15.75" x14ac:dyDescent="0.25">
      <c r="E87" s="131" t="s">
        <v>37</v>
      </c>
      <c r="F87" s="262">
        <f>IF(OR(ISERROR(VLOOKUP($E87&amp;$E$6,'EP overall data'!$A$5:$T$517,'EP overall data'!B$3,FALSE)),ISBLANK(VLOOKUP($E87&amp;$E$6,'EP overall data'!$A$5:$T$517,'EP overall data'!B$3,FALSE))),"",VLOOKUP($E87&amp;$E$6,'EP overall data'!$A$5:$T$517,'EP overall data'!B$3,FALSE))</f>
        <v>0.5991577839189367</v>
      </c>
      <c r="G87" s="263"/>
      <c r="H87" s="263">
        <f>IF(OR(ISERROR(VLOOKUP($E87&amp;$E$6,'EP overall data'!$A$5:$T$517,'EP overall data'!C$3,FALSE)),ISBLANK(VLOOKUP($E87&amp;$E$6,'EP overall data'!$A$5:$T$517,'EP overall data'!C$3,FALSE))),"",VLOOKUP($E87&amp;$E$6,'EP overall data'!$A$5:$T$517,'EP overall data'!C$3,FALSE))</f>
        <v>0.22542439794709832</v>
      </c>
      <c r="I87" s="263"/>
      <c r="J87" s="263">
        <f>IF(OR(ISERROR(VLOOKUP($E87&amp;$E$6,'EP overall data'!$A$5:$T$517,'EP overall data'!D$3,FALSE)),ISBLANK(VLOOKUP($E87&amp;$E$6,'EP overall data'!$A$5:$T$517,'EP overall data'!D$3,FALSE))),"",VLOOKUP($E87&amp;$E$6,'EP overall data'!$A$5:$T$517,'EP overall data'!D$3,FALSE))</f>
        <v>4.7374654559810499E-2</v>
      </c>
      <c r="K87" s="263"/>
      <c r="L87" s="263">
        <f>IF(OR(ISERROR(VLOOKUP($E87&amp;$E$6,'EP overall data'!$A$5:$T$517,'EP overall data'!E$3,FALSE)),ISBLANK(VLOOKUP($E87&amp;$E$6,'EP overall data'!$A$5:$T$517,'EP overall data'!E$3,FALSE))),"",VLOOKUP($E87&amp;$E$6,'EP overall data'!$A$5:$T$517,'EP overall data'!E$3,FALSE))</f>
        <v>0.12804316357415449</v>
      </c>
      <c r="M87" s="263"/>
      <c r="N87" s="264">
        <v>1</v>
      </c>
      <c r="O87" s="266">
        <f>IF(ISERROR(VLOOKUP($E87&amp;$E$6,'EP overall data'!$A$5:$T$517,'EP overall data'!G$3,FALSE)),0,VLOOKUP($E87&amp;$E$6,'EP overall data'!$A$5:$T$517,'EP overall data'!G$3,FALSE))</f>
        <v>7599</v>
      </c>
      <c r="P87" s="278">
        <f>IF(ISERROR(VLOOKUP($E87&amp;$E$6,'EP overall data'!$A$5:$T$517,'EP overall data'!H$3,FALSE)),0,VLOOKUP($E87&amp;$E$6,'EP overall data'!$A$5:$T$517,'EP overall data'!H$3,FALSE))</f>
        <v>0.33342108727129127</v>
      </c>
    </row>
    <row r="88" spans="5:17" x14ac:dyDescent="0.25">
      <c r="E88" s="22" t="s">
        <v>27</v>
      </c>
      <c r="F88" s="14">
        <f>IF(F87="","",VLOOKUP($E87&amp;$E$6,'EP overall data'!$A$5:$T$517,'EP overall data'!M$3,FALSE))</f>
        <v>0.58799999999999997</v>
      </c>
      <c r="G88" s="15">
        <f>IF(F87="","",VLOOKUP($E87&amp;$E$6,'EP overall data'!$A$5:$T$517,'EP overall data'!N$3,FALSE))</f>
        <v>0.61</v>
      </c>
      <c r="H88" s="15">
        <f>IF(H87="","",VLOOKUP($E87&amp;$E$6,'EP overall data'!$A$5:$T$517,'EP overall data'!O$3,FALSE))</f>
        <v>0.216</v>
      </c>
      <c r="I88" s="15">
        <f>IF(H87="","",VLOOKUP($E87&amp;$E$6,'EP overall data'!$A$5:$T$517,'EP overall data'!P$3,FALSE))</f>
        <v>0.23499999999999999</v>
      </c>
      <c r="J88" s="15">
        <f>IF(J87="","",VLOOKUP($E87&amp;$E$6,'EP overall data'!$A$5:$T$517,'EP overall data'!Q$3,FALSE))</f>
        <v>4.2999999999999997E-2</v>
      </c>
      <c r="K88" s="15">
        <f>IF(J87="","",VLOOKUP($E87&amp;$E$6,'EP overall data'!$A$5:$T$517,'EP overall data'!R$3,FALSE))</f>
        <v>5.1999999999999998E-2</v>
      </c>
      <c r="L88" s="15">
        <f>IF(L87="","",VLOOKUP($E87&amp;$E$6,'EP overall data'!$A$5:$T$517,'EP overall data'!S$3,FALSE))</f>
        <v>0.121</v>
      </c>
      <c r="M88" s="135">
        <f>IF(L87="","",VLOOKUP($E87&amp;$E$6,'EP overall data'!$A$5:$T$517,'EP overall data'!T$3,FALSE))</f>
        <v>0.13600000000000001</v>
      </c>
      <c r="N88" s="265"/>
      <c r="O88" s="267"/>
      <c r="P88" s="279"/>
    </row>
    <row r="89" spans="5:17" ht="15.75" x14ac:dyDescent="0.25">
      <c r="E89" s="131" t="s">
        <v>13</v>
      </c>
      <c r="F89" s="262">
        <f>IF(OR(ISERROR(VLOOKUP($E89&amp;$E$6,'EP overall data'!$A$5:$T$517,'EP overall data'!B$3,FALSE)),ISBLANK(VLOOKUP($E89&amp;$E$6,'EP overall data'!$A$5:$T$517,'EP overall data'!B$3,FALSE))),"",VLOOKUP($E89&amp;$E$6,'EP overall data'!$A$5:$T$517,'EP overall data'!B$3,FALSE))</f>
        <v>0.57858436672704472</v>
      </c>
      <c r="G89" s="263"/>
      <c r="H89" s="263">
        <f>IF(OR(ISERROR(VLOOKUP($E89&amp;$E$6,'EP overall data'!$A$5:$T$517,'EP overall data'!C$3,FALSE)),ISBLANK(VLOOKUP($E89&amp;$E$6,'EP overall data'!$A$5:$T$517,'EP overall data'!C$3,FALSE))),"",VLOOKUP($E89&amp;$E$6,'EP overall data'!$A$5:$T$517,'EP overall data'!C$3,FALSE))</f>
        <v>0.24237146440016721</v>
      </c>
      <c r="I89" s="263"/>
      <c r="J89" s="263">
        <f>IF(OR(ISERROR(VLOOKUP($E89&amp;$E$6,'EP overall data'!$A$5:$T$517,'EP overall data'!D$3,FALSE)),ISBLANK(VLOOKUP($E89&amp;$E$6,'EP overall data'!$A$5:$T$517,'EP overall data'!D$3,FALSE))),"",VLOOKUP($E89&amp;$E$6,'EP overall data'!$A$5:$T$517,'EP overall data'!D$3,FALSE))</f>
        <v>4.173052807579769E-2</v>
      </c>
      <c r="K89" s="263"/>
      <c r="L89" s="263">
        <f>IF(OR(ISERROR(VLOOKUP($E89&amp;$E$6,'EP overall data'!$A$5:$T$517,'EP overall data'!E$3,FALSE)),ISBLANK(VLOOKUP($E89&amp;$E$6,'EP overall data'!$A$5:$T$517,'EP overall data'!E$3,FALSE))),"",VLOOKUP($E89&amp;$E$6,'EP overall data'!$A$5:$T$517,'EP overall data'!E$3,FALSE))</f>
        <v>0.13731364079699038</v>
      </c>
      <c r="M89" s="263"/>
      <c r="N89" s="264">
        <v>1</v>
      </c>
      <c r="O89" s="266">
        <f>IF(ISERROR(VLOOKUP($E89&amp;$E$6,'EP overall data'!$A$5:$T$517,'EP overall data'!G$3,FALSE)),0,VLOOKUP($E89&amp;$E$6,'EP overall data'!$A$5:$T$517,'EP overall data'!G$3,FALSE))</f>
        <v>14354</v>
      </c>
      <c r="P89" s="278">
        <f>IF(ISERROR(VLOOKUP($E89&amp;$E$6,'EP overall data'!$A$5:$T$517,'EP overall data'!H$3,FALSE)),0,VLOOKUP($E89&amp;$E$6,'EP overall data'!$A$5:$T$517,'EP overall data'!H$3,FALSE))</f>
        <v>0.33621436769493829</v>
      </c>
    </row>
    <row r="90" spans="5:17" x14ac:dyDescent="0.25">
      <c r="E90" s="22" t="s">
        <v>27</v>
      </c>
      <c r="F90" s="14">
        <f>IF(F89="","",VLOOKUP($E89&amp;$E$6,'EP overall data'!$A$5:$T$517,'EP overall data'!M$3,FALSE))</f>
        <v>0.56999999999999995</v>
      </c>
      <c r="G90" s="15">
        <f>IF(F89="","",VLOOKUP($E89&amp;$E$6,'EP overall data'!$A$5:$T$517,'EP overall data'!N$3,FALSE))</f>
        <v>0.58699999999999997</v>
      </c>
      <c r="H90" s="15">
        <f>IF(H89="","",VLOOKUP($E89&amp;$E$6,'EP overall data'!$A$5:$T$517,'EP overall data'!O$3,FALSE))</f>
        <v>0.23499999999999999</v>
      </c>
      <c r="I90" s="15">
        <f>IF(H89="","",VLOOKUP($E89&amp;$E$6,'EP overall data'!$A$5:$T$517,'EP overall data'!P$3,FALSE))</f>
        <v>0.249</v>
      </c>
      <c r="J90" s="15">
        <f>IF(J89="","",VLOOKUP($E89&amp;$E$6,'EP overall data'!$A$5:$T$517,'EP overall data'!Q$3,FALSE))</f>
        <v>3.9E-2</v>
      </c>
      <c r="K90" s="15">
        <f>IF(J89="","",VLOOKUP($E89&amp;$E$6,'EP overall data'!$A$5:$T$517,'EP overall data'!R$3,FALSE))</f>
        <v>4.4999999999999998E-2</v>
      </c>
      <c r="L90" s="15">
        <f>IF(L89="","",VLOOKUP($E89&amp;$E$6,'EP overall data'!$A$5:$T$517,'EP overall data'!S$3,FALSE))</f>
        <v>0.13200000000000001</v>
      </c>
      <c r="M90" s="135">
        <f>IF(L89="","",VLOOKUP($E89&amp;$E$6,'EP overall data'!$A$5:$T$517,'EP overall data'!T$3,FALSE))</f>
        <v>0.14299999999999999</v>
      </c>
      <c r="N90" s="265"/>
      <c r="O90" s="267"/>
      <c r="P90" s="279"/>
    </row>
    <row r="91" spans="5:17" ht="15.75" x14ac:dyDescent="0.25">
      <c r="E91" s="131" t="s">
        <v>105</v>
      </c>
      <c r="F91" s="262">
        <f>IF(OR(ISERROR(VLOOKUP($E91&amp;$E$6,'EP overall data'!$A$5:$T$517,'EP overall data'!B$3,FALSE)),ISBLANK(VLOOKUP($E91&amp;$E$6,'EP overall data'!$A$5:$T$517,'EP overall data'!B$3,FALSE))),"",VLOOKUP($E91&amp;$E$6,'EP overall data'!$A$5:$T$517,'EP overall data'!B$3,FALSE))</f>
        <v>0.46835443037974683</v>
      </c>
      <c r="G91" s="263"/>
      <c r="H91" s="263">
        <f>IF(OR(ISERROR(VLOOKUP($E91&amp;$E$6,'EP overall data'!$A$5:$T$517,'EP overall data'!C$3,FALSE)),ISBLANK(VLOOKUP($E91&amp;$E$6,'EP overall data'!$A$5:$T$517,'EP overall data'!C$3,FALSE))),"",VLOOKUP($E91&amp;$E$6,'EP overall data'!$A$5:$T$517,'EP overall data'!C$3,FALSE))</f>
        <v>9.8101265822784806E-2</v>
      </c>
      <c r="I91" s="263"/>
      <c r="J91" s="263">
        <f>IF(OR(ISERROR(VLOOKUP($E91&amp;$E$6,'EP overall data'!$A$5:$T$517,'EP overall data'!D$3,FALSE)),ISBLANK(VLOOKUP($E91&amp;$E$6,'EP overall data'!$A$5:$T$517,'EP overall data'!D$3,FALSE))),"",VLOOKUP($E91&amp;$E$6,'EP overall data'!$A$5:$T$517,'EP overall data'!D$3,FALSE))</f>
        <v>5.3797468354430382E-2</v>
      </c>
      <c r="K91" s="263"/>
      <c r="L91" s="263">
        <f>IF(OR(ISERROR(VLOOKUP($E91&amp;$E$6,'EP overall data'!$A$5:$T$517,'EP overall data'!E$3,FALSE)),ISBLANK(VLOOKUP($E91&amp;$E$6,'EP overall data'!$A$5:$T$517,'EP overall data'!E$3,FALSE))),"",VLOOKUP($E91&amp;$E$6,'EP overall data'!$A$5:$T$517,'EP overall data'!E$3,FALSE))</f>
        <v>0.379746835443038</v>
      </c>
      <c r="M91" s="263"/>
      <c r="N91" s="264">
        <v>1</v>
      </c>
      <c r="O91" s="266">
        <f>IF(ISERROR(VLOOKUP($E91&amp;$E$6,'EP overall data'!$A$5:$T$517,'EP overall data'!G$3,FALSE)),0,VLOOKUP($E91&amp;$E$6,'EP overall data'!$A$5:$T$517,'EP overall data'!G$3,FALSE))</f>
        <v>316</v>
      </c>
      <c r="P91" s="278">
        <f>IF(ISERROR(VLOOKUP($E91&amp;$E$6,'EP overall data'!$A$5:$T$517,'EP overall data'!H$3,FALSE)),0,VLOOKUP($E91&amp;$E$6,'EP overall data'!$A$5:$T$517,'EP overall data'!H$3,FALSE))</f>
        <v>0.1172106824925816</v>
      </c>
    </row>
    <row r="92" spans="5:17" x14ac:dyDescent="0.25">
      <c r="E92" s="22" t="s">
        <v>27</v>
      </c>
      <c r="F92" s="14">
        <f>IF(F91="","",VLOOKUP($E91&amp;$E$6,'EP overall data'!$A$5:$T$517,'EP overall data'!M$3,FALSE))</f>
        <v>0.41399999999999998</v>
      </c>
      <c r="G92" s="15">
        <f>IF(F91="","",VLOOKUP($E91&amp;$E$6,'EP overall data'!$A$5:$T$517,'EP overall data'!N$3,FALSE))</f>
        <v>0.52300000000000002</v>
      </c>
      <c r="H92" s="15">
        <f>IF(H91="","",VLOOKUP($E91&amp;$E$6,'EP overall data'!$A$5:$T$517,'EP overall data'!O$3,FALSE))</f>
        <v>7.0000000000000007E-2</v>
      </c>
      <c r="I92" s="15">
        <f>IF(H91="","",VLOOKUP($E91&amp;$E$6,'EP overall data'!$A$5:$T$517,'EP overall data'!P$3,FALSE))</f>
        <v>0.13600000000000001</v>
      </c>
      <c r="J92" s="15">
        <f>IF(J91="","",VLOOKUP($E91&amp;$E$6,'EP overall data'!$A$5:$T$517,'EP overall data'!Q$3,FALSE))</f>
        <v>3.4000000000000002E-2</v>
      </c>
      <c r="K92" s="15">
        <f>IF(J91="","",VLOOKUP($E91&amp;$E$6,'EP overall data'!$A$5:$T$517,'EP overall data'!R$3,FALSE))</f>
        <v>8.4000000000000005E-2</v>
      </c>
      <c r="L92" s="15">
        <f>IF(L91="","",VLOOKUP($E91&amp;$E$6,'EP overall data'!$A$5:$T$517,'EP overall data'!S$3,FALSE))</f>
        <v>0.32800000000000001</v>
      </c>
      <c r="M92" s="135">
        <f>IF(L91="","",VLOOKUP($E91&amp;$E$6,'EP overall data'!$A$5:$T$517,'EP overall data'!T$3,FALSE))</f>
        <v>0.434</v>
      </c>
      <c r="N92" s="265"/>
      <c r="O92" s="267"/>
      <c r="P92" s="279"/>
    </row>
    <row r="93" spans="5:17" ht="15.75" x14ac:dyDescent="0.25">
      <c r="E93" s="131" t="s">
        <v>8</v>
      </c>
      <c r="F93" s="262">
        <f>IF(OR(ISERROR(VLOOKUP($E93&amp;$E$6,'EP overall data'!$A$5:$T$517,'EP overall data'!B$3,FALSE)),ISBLANK(VLOOKUP($E93&amp;$E$6,'EP overall data'!$A$5:$T$517,'EP overall data'!B$3,FALSE))),"",VLOOKUP($E93&amp;$E$6,'EP overall data'!$A$5:$T$517,'EP overall data'!B$3,FALSE))</f>
        <v>0.62915230875258443</v>
      </c>
      <c r="G93" s="263"/>
      <c r="H93" s="263">
        <f>IF(OR(ISERROR(VLOOKUP($E93&amp;$E$6,'EP overall data'!$A$5:$T$517,'EP overall data'!C$3,FALSE)),ISBLANK(VLOOKUP($E93&amp;$E$6,'EP overall data'!$A$5:$T$517,'EP overall data'!C$3,FALSE))),"",VLOOKUP($E93&amp;$E$6,'EP overall data'!$A$5:$T$517,'EP overall data'!C$3,FALSE))</f>
        <v>0.26374913852515508</v>
      </c>
      <c r="I93" s="263"/>
      <c r="J93" s="263">
        <f>IF(OR(ISERROR(VLOOKUP($E93&amp;$E$6,'EP overall data'!$A$5:$T$517,'EP overall data'!D$3,FALSE)),ISBLANK(VLOOKUP($E93&amp;$E$6,'EP overall data'!$A$5:$T$517,'EP overall data'!D$3,FALSE))),"",VLOOKUP($E93&amp;$E$6,'EP overall data'!$A$5:$T$517,'EP overall data'!D$3,FALSE))</f>
        <v>3.9421088904203996E-2</v>
      </c>
      <c r="K93" s="263"/>
      <c r="L93" s="263">
        <f>IF(OR(ISERROR(VLOOKUP($E93&amp;$E$6,'EP overall data'!$A$5:$T$517,'EP overall data'!E$3,FALSE)),ISBLANK(VLOOKUP($E93&amp;$E$6,'EP overall data'!$A$5:$T$517,'EP overall data'!E$3,FALSE))),"",VLOOKUP($E93&amp;$E$6,'EP overall data'!$A$5:$T$517,'EP overall data'!E$3,FALSE))</f>
        <v>6.7677463818056519E-2</v>
      </c>
      <c r="M93" s="263"/>
      <c r="N93" s="264">
        <v>1</v>
      </c>
      <c r="O93" s="266">
        <f>IF(ISERROR(VLOOKUP($E93&amp;$E$6,'EP overall data'!$A$5:$T$517,'EP overall data'!G$3,FALSE)),0,VLOOKUP($E93&amp;$E$6,'EP overall data'!$A$5:$T$517,'EP overall data'!G$3,FALSE))</f>
        <v>14510</v>
      </c>
      <c r="P93" s="278">
        <f>IF(ISERROR(VLOOKUP($E93&amp;$E$6,'EP overall data'!$A$5:$T$517,'EP overall data'!H$3,FALSE)),0,VLOOKUP($E93&amp;$E$6,'EP overall data'!$A$5:$T$517,'EP overall data'!H$3,FALSE))</f>
        <v>0.20647162615971312</v>
      </c>
      <c r="Q93" s="34"/>
    </row>
    <row r="94" spans="5:17" x14ac:dyDescent="0.25">
      <c r="E94" s="22" t="s">
        <v>27</v>
      </c>
      <c r="F94" s="14">
        <f>IF(F93="","",VLOOKUP($E93&amp;$E$6,'EP overall data'!$A$5:$T$517,'EP overall data'!M$3,FALSE))</f>
        <v>0.621</v>
      </c>
      <c r="G94" s="15">
        <f>IF(F93="","",VLOOKUP($E93&amp;$E$6,'EP overall data'!$A$5:$T$517,'EP overall data'!N$3,FALSE))</f>
        <v>0.63700000000000001</v>
      </c>
      <c r="H94" s="15">
        <f>IF(H93="","",VLOOKUP($E93&amp;$E$6,'EP overall data'!$A$5:$T$517,'EP overall data'!O$3,FALSE))</f>
        <v>0.25700000000000001</v>
      </c>
      <c r="I94" s="15">
        <f>IF(H93="","",VLOOKUP($E93&amp;$E$6,'EP overall data'!$A$5:$T$517,'EP overall data'!P$3,FALSE))</f>
        <v>0.27100000000000002</v>
      </c>
      <c r="J94" s="15">
        <f>IF(J93="","",VLOOKUP($E93&amp;$E$6,'EP overall data'!$A$5:$T$517,'EP overall data'!Q$3,FALSE))</f>
        <v>3.5999999999999997E-2</v>
      </c>
      <c r="K94" s="15">
        <f>IF(J93="","",VLOOKUP($E93&amp;$E$6,'EP overall data'!$A$5:$T$517,'EP overall data'!R$3,FALSE))</f>
        <v>4.2999999999999997E-2</v>
      </c>
      <c r="L94" s="15">
        <f>IF(L93="","",VLOOKUP($E93&amp;$E$6,'EP overall data'!$A$5:$T$517,'EP overall data'!S$3,FALSE))</f>
        <v>6.4000000000000001E-2</v>
      </c>
      <c r="M94" s="135">
        <f>IF(L93="","",VLOOKUP($E93&amp;$E$6,'EP overall data'!$A$5:$T$517,'EP overall data'!T$3,FALSE))</f>
        <v>7.1999999999999995E-2</v>
      </c>
      <c r="N94" s="265"/>
      <c r="O94" s="267"/>
      <c r="P94" s="279"/>
    </row>
    <row r="95" spans="5:17" ht="15.75" x14ac:dyDescent="0.25">
      <c r="E95" s="131" t="s">
        <v>38</v>
      </c>
      <c r="F95" s="262">
        <f>IF(OR(ISERROR(VLOOKUP($E95&amp;$E$6,'EP overall data'!$A$5:$T$517,'EP overall data'!B$3,FALSE)),ISBLANK(VLOOKUP($E95&amp;$E$6,'EP overall data'!$A$5:$T$517,'EP overall data'!B$3,FALSE))),"",VLOOKUP($E95&amp;$E$6,'EP overall data'!$A$5:$T$517,'EP overall data'!B$3,FALSE))</f>
        <v>0.58641649048625788</v>
      </c>
      <c r="G95" s="263"/>
      <c r="H95" s="263">
        <f>IF(OR(ISERROR(VLOOKUP($E95&amp;$E$6,'EP overall data'!$A$5:$T$517,'EP overall data'!C$3,FALSE)),ISBLANK(VLOOKUP($E95&amp;$E$6,'EP overall data'!$A$5:$T$517,'EP overall data'!C$3,FALSE))),"",VLOOKUP($E95&amp;$E$6,'EP overall data'!$A$5:$T$517,'EP overall data'!C$3,FALSE))</f>
        <v>0.26968816067653278</v>
      </c>
      <c r="I95" s="263"/>
      <c r="J95" s="263">
        <f>IF(OR(ISERROR(VLOOKUP($E95&amp;$E$6,'EP overall data'!$A$5:$T$517,'EP overall data'!D$3,FALSE)),ISBLANK(VLOOKUP($E95&amp;$E$6,'EP overall data'!$A$5:$T$517,'EP overall data'!D$3,FALSE))),"",VLOOKUP($E95&amp;$E$6,'EP overall data'!$A$5:$T$517,'EP overall data'!D$3,FALSE))</f>
        <v>3.6337209302325583E-2</v>
      </c>
      <c r="K95" s="263"/>
      <c r="L95" s="263">
        <f>IF(OR(ISERROR(VLOOKUP($E95&amp;$E$6,'EP overall data'!$A$5:$T$517,'EP overall data'!E$3,FALSE)),ISBLANK(VLOOKUP($E95&amp;$E$6,'EP overall data'!$A$5:$T$517,'EP overall data'!E$3,FALSE))),"",VLOOKUP($E95&amp;$E$6,'EP overall data'!$A$5:$T$517,'EP overall data'!E$3,FALSE))</f>
        <v>0.10755813953488372</v>
      </c>
      <c r="M95" s="263"/>
      <c r="N95" s="264">
        <v>1</v>
      </c>
      <c r="O95" s="266">
        <f>IF(ISERROR(VLOOKUP($E95&amp;$E$6,'EP overall data'!$A$5:$T$517,'EP overall data'!G$3,FALSE)),0,VLOOKUP($E95&amp;$E$6,'EP overall data'!$A$5:$T$517,'EP overall data'!G$3,FALSE))</f>
        <v>7568</v>
      </c>
      <c r="P95" s="278">
        <f>IF(ISERROR(VLOOKUP($E95&amp;$E$6,'EP overall data'!$A$5:$T$517,'EP overall data'!H$3,FALSE)),0,VLOOKUP($E95&amp;$E$6,'EP overall data'!$A$5:$T$517,'EP overall data'!H$3,FALSE))</f>
        <v>0.39208372189410423</v>
      </c>
      <c r="Q95" s="34"/>
    </row>
    <row r="96" spans="5:17" x14ac:dyDescent="0.25">
      <c r="E96" s="22" t="s">
        <v>27</v>
      </c>
      <c r="F96" s="14">
        <f>IF(F95="","",VLOOKUP($E95&amp;$E$6,'EP overall data'!$A$5:$T$517,'EP overall data'!M$3,FALSE))</f>
        <v>0.57499999999999996</v>
      </c>
      <c r="G96" s="15">
        <f>IF(F95="","",VLOOKUP($E95&amp;$E$6,'EP overall data'!$A$5:$T$517,'EP overall data'!N$3,FALSE))</f>
        <v>0.59699999999999998</v>
      </c>
      <c r="H96" s="15">
        <f>IF(H95="","",VLOOKUP($E95&amp;$E$6,'EP overall data'!$A$5:$T$517,'EP overall data'!O$3,FALSE))</f>
        <v>0.26</v>
      </c>
      <c r="I96" s="15">
        <f>IF(H95="","",VLOOKUP($E95&amp;$E$6,'EP overall data'!$A$5:$T$517,'EP overall data'!P$3,FALSE))</f>
        <v>0.28000000000000003</v>
      </c>
      <c r="J96" s="15">
        <f>IF(J95="","",VLOOKUP($E95&amp;$E$6,'EP overall data'!$A$5:$T$517,'EP overall data'!Q$3,FALSE))</f>
        <v>3.2000000000000001E-2</v>
      </c>
      <c r="K96" s="15">
        <f>IF(J95="","",VLOOKUP($E95&amp;$E$6,'EP overall data'!$A$5:$T$517,'EP overall data'!R$3,FALSE))</f>
        <v>4.1000000000000002E-2</v>
      </c>
      <c r="L96" s="15">
        <f>IF(L95="","",VLOOKUP($E95&amp;$E$6,'EP overall data'!$A$5:$T$517,'EP overall data'!S$3,FALSE))</f>
        <v>0.10100000000000001</v>
      </c>
      <c r="M96" s="135">
        <f>IF(L95="","",VLOOKUP($E95&amp;$E$6,'EP overall data'!$A$5:$T$517,'EP overall data'!T$3,FALSE))</f>
        <v>0.115</v>
      </c>
      <c r="N96" s="265"/>
      <c r="O96" s="267"/>
      <c r="P96" s="279"/>
    </row>
    <row r="97" spans="5:17" ht="15.75" x14ac:dyDescent="0.25">
      <c r="E97" s="131" t="s">
        <v>10</v>
      </c>
      <c r="F97" s="262">
        <f>IF(OR(ISERROR(VLOOKUP($E97&amp;$E$6,'EP overall data'!$A$5:$T$517,'EP overall data'!B$3,FALSE)),ISBLANK(VLOOKUP($E97&amp;$E$6,'EP overall data'!$A$5:$T$517,'EP overall data'!B$3,FALSE))),"",VLOOKUP($E97&amp;$E$6,'EP overall data'!$A$5:$T$517,'EP overall data'!B$3,FALSE))</f>
        <v>0.55092881895131507</v>
      </c>
      <c r="G97" s="263"/>
      <c r="H97" s="263">
        <f>IF(OR(ISERROR(VLOOKUP($E97&amp;$E$6,'EP overall data'!$A$5:$T$517,'EP overall data'!C$3,FALSE)),ISBLANK(VLOOKUP($E97&amp;$E$6,'EP overall data'!$A$5:$T$517,'EP overall data'!C$3,FALSE))),"",VLOOKUP($E97&amp;$E$6,'EP overall data'!$A$5:$T$517,'EP overall data'!C$3,FALSE))</f>
        <v>0.28892802363233538</v>
      </c>
      <c r="I97" s="263"/>
      <c r="J97" s="263">
        <f>IF(OR(ISERROR(VLOOKUP($E97&amp;$E$6,'EP overall data'!$A$5:$T$517,'EP overall data'!D$3,FALSE)),ISBLANK(VLOOKUP($E97&amp;$E$6,'EP overall data'!$A$5:$T$517,'EP overall data'!D$3,FALSE))),"",VLOOKUP($E97&amp;$E$6,'EP overall data'!$A$5:$T$517,'EP overall data'!D$3,FALSE))</f>
        <v>4.027722547293075E-2</v>
      </c>
      <c r="K97" s="263"/>
      <c r="L97" s="263">
        <f>IF(OR(ISERROR(VLOOKUP($E97&amp;$E$6,'EP overall data'!$A$5:$T$517,'EP overall data'!E$3,FALSE)),ISBLANK(VLOOKUP($E97&amp;$E$6,'EP overall data'!$A$5:$T$517,'EP overall data'!E$3,FALSE))),"",VLOOKUP($E97&amp;$E$6,'EP overall data'!$A$5:$T$517,'EP overall data'!E$3,FALSE))</f>
        <v>0.11986593194341874</v>
      </c>
      <c r="M97" s="263"/>
      <c r="N97" s="264">
        <v>1</v>
      </c>
      <c r="O97" s="266">
        <f>IF(ISERROR(VLOOKUP($E97&amp;$E$6,'EP overall data'!$A$5:$T$517,'EP overall data'!G$3,FALSE)),0,VLOOKUP($E97&amp;$E$6,'EP overall data'!$A$5:$T$517,'EP overall data'!G$3,FALSE))</f>
        <v>17603</v>
      </c>
      <c r="P97" s="278">
        <f>IF(ISERROR(VLOOKUP($E97&amp;$E$6,'EP overall data'!$A$5:$T$517,'EP overall data'!H$3,FALSE)),0,VLOOKUP($E97&amp;$E$6,'EP overall data'!$A$5:$T$517,'EP overall data'!H$3,FALSE))</f>
        <v>0.28692278854460401</v>
      </c>
      <c r="Q97" s="34"/>
    </row>
    <row r="98" spans="5:17" x14ac:dyDescent="0.25">
      <c r="E98" s="22" t="s">
        <v>27</v>
      </c>
      <c r="F98" s="14">
        <f>IF(F97="","",VLOOKUP($E97&amp;$E$6,'EP overall data'!$A$5:$T$517,'EP overall data'!M$3,FALSE))</f>
        <v>0.54400000000000004</v>
      </c>
      <c r="G98" s="15">
        <f>IF(F97="","",VLOOKUP($E97&amp;$E$6,'EP overall data'!$A$5:$T$517,'EP overall data'!N$3,FALSE))</f>
        <v>0.55800000000000005</v>
      </c>
      <c r="H98" s="15">
        <f>IF(H97="","",VLOOKUP($E97&amp;$E$6,'EP overall data'!$A$5:$T$517,'EP overall data'!O$3,FALSE))</f>
        <v>0.28199999999999997</v>
      </c>
      <c r="I98" s="15">
        <f>IF(H97="","",VLOOKUP($E97&amp;$E$6,'EP overall data'!$A$5:$T$517,'EP overall data'!P$3,FALSE))</f>
        <v>0.29599999999999999</v>
      </c>
      <c r="J98" s="15">
        <f>IF(J97="","",VLOOKUP($E97&amp;$E$6,'EP overall data'!$A$5:$T$517,'EP overall data'!Q$3,FALSE))</f>
        <v>3.6999999999999998E-2</v>
      </c>
      <c r="K98" s="15">
        <f>IF(J97="","",VLOOKUP($E97&amp;$E$6,'EP overall data'!$A$5:$T$517,'EP overall data'!R$3,FALSE))</f>
        <v>4.2999999999999997E-2</v>
      </c>
      <c r="L98" s="15">
        <f>IF(L97="","",VLOOKUP($E97&amp;$E$6,'EP overall data'!$A$5:$T$517,'EP overall data'!S$3,FALSE))</f>
        <v>0.115</v>
      </c>
      <c r="M98" s="135">
        <f>IF(L97="","",VLOOKUP($E97&amp;$E$6,'EP overall data'!$A$5:$T$517,'EP overall data'!T$3,FALSE))</f>
        <v>0.125</v>
      </c>
      <c r="N98" s="265"/>
      <c r="O98" s="267"/>
      <c r="P98" s="279"/>
    </row>
    <row r="99" spans="5:17" ht="15.75" x14ac:dyDescent="0.25">
      <c r="E99" s="131" t="s">
        <v>6</v>
      </c>
      <c r="F99" s="262">
        <f>IF(OR(ISERROR(VLOOKUP($E99&amp;$E$6,'EP overall data'!$A$5:$T$517,'EP overall data'!B$3,FALSE)),ISBLANK(VLOOKUP($E99&amp;$E$6,'EP overall data'!$A$5:$T$517,'EP overall data'!B$3,FALSE))),"",VLOOKUP($E99&amp;$E$6,'EP overall data'!$A$5:$T$517,'EP overall data'!B$3,FALSE))</f>
        <v>0.573199863496758</v>
      </c>
      <c r="G99" s="263"/>
      <c r="H99" s="263">
        <f>IF(OR(ISERROR(VLOOKUP($E99&amp;$E$6,'EP overall data'!$A$5:$T$517,'EP overall data'!C$3,FALSE)),ISBLANK(VLOOKUP($E99&amp;$E$6,'EP overall data'!$A$5:$T$517,'EP overall data'!C$3,FALSE))),"",VLOOKUP($E99&amp;$E$6,'EP overall data'!$A$5:$T$517,'EP overall data'!C$3,FALSE))</f>
        <v>0.31108520077351837</v>
      </c>
      <c r="I99" s="263"/>
      <c r="J99" s="263">
        <f>IF(OR(ISERROR(VLOOKUP($E99&amp;$E$6,'EP overall data'!$A$5:$T$517,'EP overall data'!D$3,FALSE)),ISBLANK(VLOOKUP($E99&amp;$E$6,'EP overall data'!$A$5:$T$517,'EP overall data'!D$3,FALSE))),"",VLOOKUP($E99&amp;$E$6,'EP overall data'!$A$5:$T$517,'EP overall data'!D$3,FALSE))</f>
        <v>4.3055397565692183E-2</v>
      </c>
      <c r="K99" s="263"/>
      <c r="L99" s="263">
        <f>IF(OR(ISERROR(VLOOKUP($E99&amp;$E$6,'EP overall data'!$A$5:$T$517,'EP overall data'!E$3,FALSE)),ISBLANK(VLOOKUP($E99&amp;$E$6,'EP overall data'!$A$5:$T$517,'EP overall data'!E$3,FALSE))),"",VLOOKUP($E99&amp;$E$6,'EP overall data'!$A$5:$T$517,'EP overall data'!E$3,FALSE))</f>
        <v>7.2659538164031395E-2</v>
      </c>
      <c r="M99" s="263"/>
      <c r="N99" s="264">
        <v>1</v>
      </c>
      <c r="O99" s="266">
        <f>IF(ISERROR(VLOOKUP($E99&amp;$E$6,'EP overall data'!$A$5:$T$517,'EP overall data'!G$3,FALSE)),0,VLOOKUP($E99&amp;$E$6,'EP overall data'!$A$5:$T$517,'EP overall data'!G$3,FALSE))</f>
        <v>35164</v>
      </c>
      <c r="P99" s="278">
        <f>IF(ISERROR(VLOOKUP($E99&amp;$E$6,'EP overall data'!$A$5:$T$517,'EP overall data'!H$3,FALSE)),0,VLOOKUP($E99&amp;$E$6,'EP overall data'!$A$5:$T$517,'EP overall data'!H$3,FALSE))</f>
        <v>0.46815422302694643</v>
      </c>
      <c r="Q99" s="34"/>
    </row>
    <row r="100" spans="5:17" x14ac:dyDescent="0.25">
      <c r="E100" s="22" t="s">
        <v>27</v>
      </c>
      <c r="F100" s="14">
        <f>IF(F99="","",VLOOKUP($E99&amp;$E$6,'EP overall data'!$A$5:$T$517,'EP overall data'!M$3,FALSE))</f>
        <v>0.56799999999999995</v>
      </c>
      <c r="G100" s="15">
        <f>IF(F99="","",VLOOKUP($E99&amp;$E$6,'EP overall data'!$A$5:$T$517,'EP overall data'!N$3,FALSE))</f>
        <v>0.57799999999999996</v>
      </c>
      <c r="H100" s="15">
        <f>IF(H99="","",VLOOKUP($E99&amp;$E$6,'EP overall data'!$A$5:$T$517,'EP overall data'!O$3,FALSE))</f>
        <v>0.30599999999999999</v>
      </c>
      <c r="I100" s="15">
        <f>IF(H99="","",VLOOKUP($E99&amp;$E$6,'EP overall data'!$A$5:$T$517,'EP overall data'!P$3,FALSE))</f>
        <v>0.316</v>
      </c>
      <c r="J100" s="15">
        <f>IF(J99="","",VLOOKUP($E99&amp;$E$6,'EP overall data'!$A$5:$T$517,'EP overall data'!Q$3,FALSE))</f>
        <v>4.1000000000000002E-2</v>
      </c>
      <c r="K100" s="15">
        <f>IF(J99="","",VLOOKUP($E99&amp;$E$6,'EP overall data'!$A$5:$T$517,'EP overall data'!R$3,FALSE))</f>
        <v>4.4999999999999998E-2</v>
      </c>
      <c r="L100" s="15">
        <f>IF(L99="","",VLOOKUP($E99&amp;$E$6,'EP overall data'!$A$5:$T$517,'EP overall data'!S$3,FALSE))</f>
        <v>7.0000000000000007E-2</v>
      </c>
      <c r="M100" s="135">
        <f>IF(L99="","",VLOOKUP($E99&amp;$E$6,'EP overall data'!$A$5:$T$517,'EP overall data'!T$3,FALSE))</f>
        <v>7.4999999999999997E-2</v>
      </c>
      <c r="N100" s="265"/>
      <c r="O100" s="267"/>
      <c r="P100" s="279"/>
    </row>
    <row r="101" spans="5:17" ht="15.75" x14ac:dyDescent="0.25">
      <c r="E101" s="131" t="s">
        <v>106</v>
      </c>
      <c r="F101" s="262">
        <f>IF(OR(ISERROR(VLOOKUP($E101&amp;$E$6,'EP overall data'!$A$5:$T$517,'EP overall data'!B$3,FALSE)),ISBLANK(VLOOKUP($E101&amp;$E$6,'EP overall data'!$A$5:$T$517,'EP overall data'!B$3,FALSE))),"",VLOOKUP($E101&amp;$E$6,'EP overall data'!$A$5:$T$517,'EP overall data'!B$3,FALSE))</f>
        <v>0.61663286004056794</v>
      </c>
      <c r="G101" s="263"/>
      <c r="H101" s="263">
        <f>IF(OR(ISERROR(VLOOKUP($E101&amp;$E$6,'EP overall data'!$A$5:$T$517,'EP overall data'!C$3,FALSE)),ISBLANK(VLOOKUP($E101&amp;$E$6,'EP overall data'!$A$5:$T$517,'EP overall data'!C$3,FALSE))),"",VLOOKUP($E101&amp;$E$6,'EP overall data'!$A$5:$T$517,'EP overall data'!C$3,FALSE))</f>
        <v>0.19066937119675456</v>
      </c>
      <c r="I101" s="263"/>
      <c r="J101" s="263">
        <f>IF(OR(ISERROR(VLOOKUP($E101&amp;$E$6,'EP overall data'!$A$5:$T$517,'EP overall data'!D$3,FALSE)),ISBLANK(VLOOKUP($E101&amp;$E$6,'EP overall data'!$A$5:$T$517,'EP overall data'!D$3,FALSE))),"",VLOOKUP($E101&amp;$E$6,'EP overall data'!$A$5:$T$517,'EP overall data'!D$3,FALSE))</f>
        <v>4.8681541582150101E-2</v>
      </c>
      <c r="K101" s="263"/>
      <c r="L101" s="263">
        <f>IF(OR(ISERROR(VLOOKUP($E101&amp;$E$6,'EP overall data'!$A$5:$T$517,'EP overall data'!E$3,FALSE)),ISBLANK(VLOOKUP($E101&amp;$E$6,'EP overall data'!$A$5:$T$517,'EP overall data'!E$3,FALSE))),"",VLOOKUP($E101&amp;$E$6,'EP overall data'!$A$5:$T$517,'EP overall data'!E$3,FALSE))</f>
        <v>0.1440162271805274</v>
      </c>
      <c r="M101" s="263"/>
      <c r="N101" s="264">
        <v>1</v>
      </c>
      <c r="O101" s="266">
        <f>IF(ISERROR(VLOOKUP($E101&amp;$E$6,'EP overall data'!$A$5:$T$517,'EP overall data'!G$3,FALSE)),0,VLOOKUP($E101&amp;$E$6,'EP overall data'!$A$5:$T$517,'EP overall data'!G$3,FALSE))</f>
        <v>493</v>
      </c>
      <c r="P101" s="278">
        <f>IF(ISERROR(VLOOKUP($E101&amp;$E$6,'EP overall data'!$A$5:$T$517,'EP overall data'!H$3,FALSE)),0,VLOOKUP($E101&amp;$E$6,'EP overall data'!$A$5:$T$517,'EP overall data'!H$3,FALSE))</f>
        <v>0.10797196671046869</v>
      </c>
      <c r="Q101" s="34"/>
    </row>
    <row r="102" spans="5:17" x14ac:dyDescent="0.25">
      <c r="E102" s="22" t="s">
        <v>27</v>
      </c>
      <c r="F102" s="14">
        <f>IF(F101="","",VLOOKUP($E101&amp;$E$6,'EP overall data'!$A$5:$T$517,'EP overall data'!M$3,FALSE))</f>
        <v>0.57299999999999995</v>
      </c>
      <c r="G102" s="15">
        <f>IF(F101="","",VLOOKUP($E101&amp;$E$6,'EP overall data'!$A$5:$T$517,'EP overall data'!N$3,FALSE))</f>
        <v>0.65800000000000003</v>
      </c>
      <c r="H102" s="15">
        <f>IF(H101="","",VLOOKUP($E101&amp;$E$6,'EP overall data'!$A$5:$T$517,'EP overall data'!O$3,FALSE))</f>
        <v>0.158</v>
      </c>
      <c r="I102" s="15">
        <f>IF(H101="","",VLOOKUP($E101&amp;$E$6,'EP overall data'!$A$5:$T$517,'EP overall data'!P$3,FALSE))</f>
        <v>0.22800000000000001</v>
      </c>
      <c r="J102" s="15">
        <f>IF(J101="","",VLOOKUP($E101&amp;$E$6,'EP overall data'!$A$5:$T$517,'EP overall data'!Q$3,FALSE))</f>
        <v>3.3000000000000002E-2</v>
      </c>
      <c r="K102" s="15">
        <f>IF(J101="","",VLOOKUP($E101&amp;$E$6,'EP overall data'!$A$5:$T$517,'EP overall data'!R$3,FALSE))</f>
        <v>7.0999999999999994E-2</v>
      </c>
      <c r="L102" s="15">
        <f>IF(L101="","",VLOOKUP($E101&amp;$E$6,'EP overall data'!$A$5:$T$517,'EP overall data'!S$3,FALSE))</f>
        <v>0.11600000000000001</v>
      </c>
      <c r="M102" s="135">
        <f>IF(L101="","",VLOOKUP($E101&amp;$E$6,'EP overall data'!$A$5:$T$517,'EP overall data'!T$3,FALSE))</f>
        <v>0.17799999999999999</v>
      </c>
      <c r="N102" s="265"/>
      <c r="O102" s="267"/>
      <c r="P102" s="279"/>
    </row>
    <row r="103" spans="5:17" ht="15.75" x14ac:dyDescent="0.25">
      <c r="E103" s="131" t="s">
        <v>14</v>
      </c>
      <c r="F103" s="262">
        <f>IF(OR(ISERROR(VLOOKUP($E103&amp;$E$6,'EP overall data'!$A$5:$T$517,'EP overall data'!B$3,FALSE)),ISBLANK(VLOOKUP($E103&amp;$E$6,'EP overall data'!$A$5:$T$517,'EP overall data'!B$3,FALSE))),"",VLOOKUP($E103&amp;$E$6,'EP overall data'!$A$5:$T$517,'EP overall data'!B$3,FALSE))</f>
        <v>0.62299558632076968</v>
      </c>
      <c r="G103" s="263"/>
      <c r="H103" s="263">
        <f>IF(OR(ISERROR(VLOOKUP($E103&amp;$E$6,'EP overall data'!$A$5:$T$517,'EP overall data'!C$3,FALSE)),ISBLANK(VLOOKUP($E103&amp;$E$6,'EP overall data'!$A$5:$T$517,'EP overall data'!C$3,FALSE))),"",VLOOKUP($E103&amp;$E$6,'EP overall data'!$A$5:$T$517,'EP overall data'!C$3,FALSE))</f>
        <v>0.19775823198806083</v>
      </c>
      <c r="I103" s="263"/>
      <c r="J103" s="263">
        <f>IF(OR(ISERROR(VLOOKUP($E103&amp;$E$6,'EP overall data'!$A$5:$T$517,'EP overall data'!D$3,FALSE)),ISBLANK(VLOOKUP($E103&amp;$E$6,'EP overall data'!$A$5:$T$517,'EP overall data'!D$3,FALSE))),"",VLOOKUP($E103&amp;$E$6,'EP overall data'!$A$5:$T$517,'EP overall data'!D$3,FALSE))</f>
        <v>4.2707903343600168E-2</v>
      </c>
      <c r="K103" s="263"/>
      <c r="L103" s="263">
        <f>IF(OR(ISERROR(VLOOKUP($E103&amp;$E$6,'EP overall data'!$A$5:$T$517,'EP overall data'!E$3,FALSE)),ISBLANK(VLOOKUP($E103&amp;$E$6,'EP overall data'!$A$5:$T$517,'EP overall data'!E$3,FALSE))),"",VLOOKUP($E103&amp;$E$6,'EP overall data'!$A$5:$T$517,'EP overall data'!E$3,FALSE))</f>
        <v>0.13653827834756929</v>
      </c>
      <c r="M103" s="263"/>
      <c r="N103" s="264">
        <v>1</v>
      </c>
      <c r="O103" s="266">
        <f>IF(ISERROR(VLOOKUP($E103&amp;$E$6,'EP overall data'!$A$5:$T$517,'EP overall data'!G$3,FALSE)),0,VLOOKUP($E103&amp;$E$6,'EP overall data'!$A$5:$T$517,'EP overall data'!G$3,FALSE))</f>
        <v>31493</v>
      </c>
      <c r="P103" s="278">
        <f>IF(ISERROR(VLOOKUP($E103&amp;$E$6,'EP overall data'!$A$5:$T$517,'EP overall data'!H$3,FALSE)),0,VLOOKUP($E103&amp;$E$6,'EP overall data'!$A$5:$T$517,'EP overall data'!H$3,FALSE))</f>
        <v>8.6006264832550916E-2</v>
      </c>
      <c r="Q103" s="34"/>
    </row>
    <row r="104" spans="5:17" x14ac:dyDescent="0.25">
      <c r="E104" s="22" t="s">
        <v>27</v>
      </c>
      <c r="F104" s="14">
        <f>IF(F103="","",VLOOKUP($E103&amp;$E$6,'EP overall data'!$A$5:$T$517,'EP overall data'!M$3,FALSE))</f>
        <v>0.61799999999999999</v>
      </c>
      <c r="G104" s="15">
        <f>IF(F103="","",VLOOKUP($E103&amp;$E$6,'EP overall data'!$A$5:$T$517,'EP overall data'!N$3,FALSE))</f>
        <v>0.628</v>
      </c>
      <c r="H104" s="15">
        <f>IF(H103="","",VLOOKUP($E103&amp;$E$6,'EP overall data'!$A$5:$T$517,'EP overall data'!O$3,FALSE))</f>
        <v>0.193</v>
      </c>
      <c r="I104" s="15">
        <f>IF(H103="","",VLOOKUP($E103&amp;$E$6,'EP overall data'!$A$5:$T$517,'EP overall data'!P$3,FALSE))</f>
        <v>0.20200000000000001</v>
      </c>
      <c r="J104" s="15">
        <f>IF(J103="","",VLOOKUP($E103&amp;$E$6,'EP overall data'!$A$5:$T$517,'EP overall data'!Q$3,FALSE))</f>
        <v>4.1000000000000002E-2</v>
      </c>
      <c r="K104" s="15">
        <f>IF(J103="","",VLOOKUP($E103&amp;$E$6,'EP overall data'!$A$5:$T$517,'EP overall data'!R$3,FALSE))</f>
        <v>4.4999999999999998E-2</v>
      </c>
      <c r="L104" s="15">
        <f>IF(L103="","",VLOOKUP($E103&amp;$E$6,'EP overall data'!$A$5:$T$517,'EP overall data'!S$3,FALSE))</f>
        <v>0.13300000000000001</v>
      </c>
      <c r="M104" s="135">
        <f>IF(L103="","",VLOOKUP($E103&amp;$E$6,'EP overall data'!$A$5:$T$517,'EP overall data'!T$3,FALSE))</f>
        <v>0.14000000000000001</v>
      </c>
      <c r="N104" s="265"/>
      <c r="O104" s="267"/>
      <c r="P104" s="279"/>
    </row>
    <row r="105" spans="5:17" ht="15.75" x14ac:dyDescent="0.25">
      <c r="E105" s="131" t="s">
        <v>107</v>
      </c>
      <c r="F105" s="262">
        <f>IF(OR(ISERROR(VLOOKUP($E105&amp;$E$6,'EP overall data'!$A$5:$T$517,'EP overall data'!B$3,FALSE)),ISBLANK(VLOOKUP($E105&amp;$E$6,'EP overall data'!$A$5:$T$517,'EP overall data'!B$3,FALSE))),"",VLOOKUP($E105&amp;$E$6,'EP overall data'!$A$5:$T$517,'EP overall data'!B$3,FALSE))</f>
        <v>0.47868217054263568</v>
      </c>
      <c r="G105" s="263"/>
      <c r="H105" s="263">
        <f>IF(OR(ISERROR(VLOOKUP($E105&amp;$E$6,'EP overall data'!$A$5:$T$517,'EP overall data'!C$3,FALSE)),ISBLANK(VLOOKUP($E105&amp;$E$6,'EP overall data'!$A$5:$T$517,'EP overall data'!C$3,FALSE))),"",VLOOKUP($E105&amp;$E$6,'EP overall data'!$A$5:$T$517,'EP overall data'!C$3,FALSE))</f>
        <v>0.10949612403100775</v>
      </c>
      <c r="I105" s="263"/>
      <c r="J105" s="263">
        <f>IF(OR(ISERROR(VLOOKUP($E105&amp;$E$6,'EP overall data'!$A$5:$T$517,'EP overall data'!D$3,FALSE)),ISBLANK(VLOOKUP($E105&amp;$E$6,'EP overall data'!$A$5:$T$517,'EP overall data'!D$3,FALSE))),"",VLOOKUP($E105&amp;$E$6,'EP overall data'!$A$5:$T$517,'EP overall data'!D$3,FALSE))</f>
        <v>5.7170542635658912E-2</v>
      </c>
      <c r="K105" s="263"/>
      <c r="L105" s="263">
        <f>IF(OR(ISERROR(VLOOKUP($E105&amp;$E$6,'EP overall data'!$A$5:$T$517,'EP overall data'!E$3,FALSE)),ISBLANK(VLOOKUP($E105&amp;$E$6,'EP overall data'!$A$5:$T$517,'EP overall data'!E$3,FALSE))),"",VLOOKUP($E105&amp;$E$6,'EP overall data'!$A$5:$T$517,'EP overall data'!E$3,FALSE))</f>
        <v>0.35465116279069769</v>
      </c>
      <c r="M105" s="263"/>
      <c r="N105" s="264">
        <v>1</v>
      </c>
      <c r="O105" s="266">
        <f>IF(ISERROR(VLOOKUP($E105&amp;$E$6,'EP overall data'!$A$5:$T$517,'EP overall data'!G$3,FALSE)),0,VLOOKUP($E105&amp;$E$6,'EP overall data'!$A$5:$T$517,'EP overall data'!G$3,FALSE))</f>
        <v>1032</v>
      </c>
      <c r="P105" s="278">
        <f>IF(ISERROR(VLOOKUP($E105&amp;$E$6,'EP overall data'!$A$5:$T$517,'EP overall data'!H$3,FALSE)),0,VLOOKUP($E105&amp;$E$6,'EP overall data'!$A$5:$T$517,'EP overall data'!H$3,FALSE))</f>
        <v>0.21048337752396493</v>
      </c>
      <c r="Q105" s="34"/>
    </row>
    <row r="106" spans="5:17" ht="15.75" x14ac:dyDescent="0.25">
      <c r="E106" s="22" t="s">
        <v>27</v>
      </c>
      <c r="F106" s="14">
        <f>IF(F105="","",VLOOKUP($E105&amp;$E$6,'EP overall data'!$A$5:$T$517,'EP overall data'!M$3,FALSE))</f>
        <v>0.44800000000000001</v>
      </c>
      <c r="G106" s="15">
        <f>IF(F105="","",VLOOKUP($E105&amp;$E$6,'EP overall data'!$A$5:$T$517,'EP overall data'!N$3,FALSE))</f>
        <v>0.50900000000000001</v>
      </c>
      <c r="H106" s="15">
        <f>IF(H105="","",VLOOKUP($E105&amp;$E$6,'EP overall data'!$A$5:$T$517,'EP overall data'!O$3,FALSE))</f>
        <v>9.1999999999999998E-2</v>
      </c>
      <c r="I106" s="15">
        <f>IF(H105="","",VLOOKUP($E105&amp;$E$6,'EP overall data'!$A$5:$T$517,'EP overall data'!P$3,FALSE))</f>
        <v>0.13</v>
      </c>
      <c r="J106" s="15">
        <f>IF(J105="","",VLOOKUP($E105&amp;$E$6,'EP overall data'!$A$5:$T$517,'EP overall data'!Q$3,FALSE))</f>
        <v>4.4999999999999998E-2</v>
      </c>
      <c r="K106" s="15">
        <f>IF(J105="","",VLOOKUP($E105&amp;$E$6,'EP overall data'!$A$5:$T$517,'EP overall data'!R$3,FALSE))</f>
        <v>7.2999999999999995E-2</v>
      </c>
      <c r="L106" s="15">
        <f>IF(L105="","",VLOOKUP($E105&amp;$E$6,'EP overall data'!$A$5:$T$517,'EP overall data'!S$3,FALSE))</f>
        <v>0.32600000000000001</v>
      </c>
      <c r="M106" s="135">
        <f>IF(L105="","",VLOOKUP($E105&amp;$E$6,'EP overall data'!$A$5:$T$517,'EP overall data'!T$3,FALSE))</f>
        <v>0.38400000000000001</v>
      </c>
      <c r="N106" s="265"/>
      <c r="O106" s="267"/>
      <c r="P106" s="279"/>
      <c r="Q106" s="34"/>
    </row>
    <row r="107" spans="5:17" ht="15.75" x14ac:dyDescent="0.25">
      <c r="E107" s="131" t="s">
        <v>108</v>
      </c>
      <c r="F107" s="262">
        <f>IF(OR(ISERROR(VLOOKUP($E107&amp;$E$6,'EP overall data'!$A$5:$T$517,'EP overall data'!B$3,FALSE)),ISBLANK(VLOOKUP($E107&amp;$E$6,'EP overall data'!$A$5:$T$517,'EP overall data'!B$3,FALSE))),"",VLOOKUP($E107&amp;$E$6,'EP overall data'!$A$5:$T$517,'EP overall data'!B$3,FALSE))</f>
        <v>0.52965284474445518</v>
      </c>
      <c r="G107" s="263"/>
      <c r="H107" s="263">
        <f>IF(OR(ISERROR(VLOOKUP($E107&amp;$E$6,'EP overall data'!$A$5:$T$517,'EP overall data'!C$3,FALSE)),ISBLANK(VLOOKUP($E107&amp;$E$6,'EP overall data'!$A$5:$T$517,'EP overall data'!C$3,FALSE))),"",VLOOKUP($E107&amp;$E$6,'EP overall data'!$A$5:$T$517,'EP overall data'!C$3,FALSE))</f>
        <v>0.25433944069431053</v>
      </c>
      <c r="I107" s="263"/>
      <c r="J107" s="263">
        <f>IF(OR(ISERROR(VLOOKUP($E107&amp;$E$6,'EP overall data'!$A$5:$T$517,'EP overall data'!D$3,FALSE)),ISBLANK(VLOOKUP($E107&amp;$E$6,'EP overall data'!$A$5:$T$517,'EP overall data'!D$3,FALSE))),"",VLOOKUP($E107&amp;$E$6,'EP overall data'!$A$5:$T$517,'EP overall data'!D$3,FALSE))</f>
        <v>4.7492767598842814E-2</v>
      </c>
      <c r="K107" s="263"/>
      <c r="L107" s="263">
        <f>IF(OR(ISERROR(VLOOKUP($E107&amp;$E$6,'EP overall data'!$A$5:$T$517,'EP overall data'!E$3,FALSE)),ISBLANK(VLOOKUP($E107&amp;$E$6,'EP overall data'!$A$5:$T$517,'EP overall data'!E$3,FALSE))),"",VLOOKUP($E107&amp;$E$6,'EP overall data'!$A$5:$T$517,'EP overall data'!E$3,FALSE))</f>
        <v>0.16851494696239153</v>
      </c>
      <c r="M107" s="263"/>
      <c r="N107" s="264">
        <v>1</v>
      </c>
      <c r="O107" s="266">
        <f>IF(ISERROR(VLOOKUP($E107&amp;$E$6,'EP overall data'!$A$5:$T$517,'EP overall data'!G$3,FALSE)),0,VLOOKUP($E107&amp;$E$6,'EP overall data'!$A$5:$T$517,'EP overall data'!G$3,FALSE))</f>
        <v>4148</v>
      </c>
      <c r="P107" s="278">
        <f>IF(ISERROR(VLOOKUP($E107&amp;$E$6,'EP overall data'!$A$5:$T$517,'EP overall data'!H$3,FALSE)),0,VLOOKUP($E107&amp;$E$6,'EP overall data'!$A$5:$T$517,'EP overall data'!H$3,FALSE))</f>
        <v>0.20386297734309727</v>
      </c>
      <c r="Q107" s="34"/>
    </row>
    <row r="108" spans="5:17" ht="15.75" x14ac:dyDescent="0.25">
      <c r="E108" s="22" t="s">
        <v>27</v>
      </c>
      <c r="F108" s="14">
        <f>IF(F107="","",VLOOKUP($E107&amp;$E$6,'EP overall data'!$A$5:$T$517,'EP overall data'!M$3,FALSE))</f>
        <v>0.51400000000000001</v>
      </c>
      <c r="G108" s="15">
        <f>IF(F107="","",VLOOKUP($E107&amp;$E$6,'EP overall data'!$A$5:$T$517,'EP overall data'!N$3,FALSE))</f>
        <v>0.54500000000000004</v>
      </c>
      <c r="H108" s="15">
        <f>IF(H107="","",VLOOKUP($E107&amp;$E$6,'EP overall data'!$A$5:$T$517,'EP overall data'!O$3,FALSE))</f>
        <v>0.24099999999999999</v>
      </c>
      <c r="I108" s="15">
        <f>IF(H107="","",VLOOKUP($E107&amp;$E$6,'EP overall data'!$A$5:$T$517,'EP overall data'!P$3,FALSE))</f>
        <v>0.26800000000000002</v>
      </c>
      <c r="J108" s="15">
        <f>IF(J107="","",VLOOKUP($E107&amp;$E$6,'EP overall data'!$A$5:$T$517,'EP overall data'!Q$3,FALSE))</f>
        <v>4.1000000000000002E-2</v>
      </c>
      <c r="K108" s="15">
        <f>IF(J107="","",VLOOKUP($E107&amp;$E$6,'EP overall data'!$A$5:$T$517,'EP overall data'!R$3,FALSE))</f>
        <v>5.3999999999999999E-2</v>
      </c>
      <c r="L108" s="15">
        <f>IF(L107="","",VLOOKUP($E107&amp;$E$6,'EP overall data'!$A$5:$T$517,'EP overall data'!S$3,FALSE))</f>
        <v>0.157</v>
      </c>
      <c r="M108" s="135">
        <f>IF(L107="","",VLOOKUP($E107&amp;$E$6,'EP overall data'!$A$5:$T$517,'EP overall data'!T$3,FALSE))</f>
        <v>0.18</v>
      </c>
      <c r="N108" s="265"/>
      <c r="O108" s="267"/>
      <c r="P108" s="279"/>
      <c r="Q108" s="34"/>
    </row>
    <row r="109" spans="5:17" ht="15.75" x14ac:dyDescent="0.25">
      <c r="E109" s="131" t="s">
        <v>109</v>
      </c>
      <c r="F109" s="262">
        <f>IF(OR(ISERROR(VLOOKUP($E109&amp;$E$6,'EP overall data'!$A$5:$T$517,'EP overall data'!B$3,FALSE)),ISBLANK(VLOOKUP($E109&amp;$E$6,'EP overall data'!$A$5:$T$517,'EP overall data'!B$3,FALSE))),"",VLOOKUP($E109&amp;$E$6,'EP overall data'!$A$5:$T$517,'EP overall data'!B$3,FALSE))</f>
        <v>0.62938826991801555</v>
      </c>
      <c r="G109" s="263"/>
      <c r="H109" s="263">
        <f>IF(OR(ISERROR(VLOOKUP($E109&amp;$E$6,'EP overall data'!$A$5:$T$517,'EP overall data'!C$3,FALSE)),ISBLANK(VLOOKUP($E109&amp;$E$6,'EP overall data'!$A$5:$T$517,'EP overall data'!C$3,FALSE))),"",VLOOKUP($E109&amp;$E$6,'EP overall data'!$A$5:$T$517,'EP overall data'!C$3,FALSE))</f>
        <v>0.25036787891528273</v>
      </c>
      <c r="I109" s="263"/>
      <c r="J109" s="263">
        <f>IF(OR(ISERROR(VLOOKUP($E109&amp;$E$6,'EP overall data'!$A$5:$T$517,'EP overall data'!D$3,FALSE)),ISBLANK(VLOOKUP($E109&amp;$E$6,'EP overall data'!$A$5:$T$517,'EP overall data'!D$3,FALSE))),"",VLOOKUP($E109&amp;$E$6,'EP overall data'!$A$5:$T$517,'EP overall data'!D$3,FALSE))</f>
        <v>3.8469623712423795E-2</v>
      </c>
      <c r="K109" s="263"/>
      <c r="L109" s="263">
        <f>IF(OR(ISERROR(VLOOKUP($E109&amp;$E$6,'EP overall data'!$A$5:$T$517,'EP overall data'!E$3,FALSE)),ISBLANK(VLOOKUP($E109&amp;$E$6,'EP overall data'!$A$5:$T$517,'EP overall data'!E$3,FALSE))),"",VLOOKUP($E109&amp;$E$6,'EP overall data'!$A$5:$T$517,'EP overall data'!E$3,FALSE))</f>
        <v>8.1774227454277912E-2</v>
      </c>
      <c r="M109" s="263"/>
      <c r="N109" s="264">
        <v>1</v>
      </c>
      <c r="O109" s="266">
        <f>IF(ISERROR(VLOOKUP($E109&amp;$E$6,'EP overall data'!$A$5:$T$517,'EP overall data'!G$3,FALSE)),0,VLOOKUP($E109&amp;$E$6,'EP overall data'!$A$5:$T$517,'EP overall data'!G$3,FALSE))</f>
        <v>4757</v>
      </c>
      <c r="P109" s="278">
        <f>IF(ISERROR(VLOOKUP($E109&amp;$E$6,'EP overall data'!$A$5:$T$517,'EP overall data'!H$3,FALSE)),0,VLOOKUP($E109&amp;$E$6,'EP overall data'!$A$5:$T$517,'EP overall data'!H$3,FALSE))</f>
        <v>0.45231529903965007</v>
      </c>
      <c r="Q109" s="34"/>
    </row>
    <row r="110" spans="5:17" ht="15.75" x14ac:dyDescent="0.25">
      <c r="E110" s="22" t="s">
        <v>27</v>
      </c>
      <c r="F110" s="14">
        <f>IF(F109="","",VLOOKUP($E109&amp;$E$6,'EP overall data'!$A$5:$T$517,'EP overall data'!M$3,FALSE))</f>
        <v>0.61599999999999999</v>
      </c>
      <c r="G110" s="15">
        <f>IF(F109="","",VLOOKUP($E109&amp;$E$6,'EP overall data'!$A$5:$T$517,'EP overall data'!N$3,FALSE))</f>
        <v>0.64300000000000002</v>
      </c>
      <c r="H110" s="15">
        <f>IF(H109="","",VLOOKUP($E109&amp;$E$6,'EP overall data'!$A$5:$T$517,'EP overall data'!O$3,FALSE))</f>
        <v>0.23799999999999999</v>
      </c>
      <c r="I110" s="15">
        <f>IF(H109="","",VLOOKUP($E109&amp;$E$6,'EP overall data'!$A$5:$T$517,'EP overall data'!P$3,FALSE))</f>
        <v>0.26300000000000001</v>
      </c>
      <c r="J110" s="15">
        <f>IF(J109="","",VLOOKUP($E109&amp;$E$6,'EP overall data'!$A$5:$T$517,'EP overall data'!Q$3,FALSE))</f>
        <v>3.3000000000000002E-2</v>
      </c>
      <c r="K110" s="15">
        <f>IF(J109="","",VLOOKUP($E109&amp;$E$6,'EP overall data'!$A$5:$T$517,'EP overall data'!R$3,FALSE))</f>
        <v>4.3999999999999997E-2</v>
      </c>
      <c r="L110" s="15">
        <f>IF(L109="","",VLOOKUP($E109&amp;$E$6,'EP overall data'!$A$5:$T$517,'EP overall data'!S$3,FALSE))</f>
        <v>7.3999999999999996E-2</v>
      </c>
      <c r="M110" s="135">
        <f>IF(L109="","",VLOOKUP($E109&amp;$E$6,'EP overall data'!$A$5:$T$517,'EP overall data'!T$3,FALSE))</f>
        <v>0.09</v>
      </c>
      <c r="N110" s="265"/>
      <c r="O110" s="267"/>
      <c r="P110" s="279"/>
      <c r="Q110" s="34"/>
    </row>
    <row r="111" spans="5:17" ht="15.75" x14ac:dyDescent="0.25">
      <c r="E111" s="131" t="s">
        <v>5</v>
      </c>
      <c r="F111" s="262">
        <f>IF(OR(ISERROR(VLOOKUP($E111&amp;$E$6,'EP overall data'!$A$5:$T$517,'EP overall data'!B$3,FALSE)),ISBLANK(VLOOKUP($E111&amp;$E$6,'EP overall data'!$A$5:$T$517,'EP overall data'!B$3,FALSE))),"",VLOOKUP($E111&amp;$E$6,'EP overall data'!$A$5:$T$517,'EP overall data'!B$3,FALSE))</f>
        <v>0.6487125591171834</v>
      </c>
      <c r="G111" s="263"/>
      <c r="H111" s="263">
        <f>IF(OR(ISERROR(VLOOKUP($E111&amp;$E$6,'EP overall data'!$A$5:$T$517,'EP overall data'!C$3,FALSE)),ISBLANK(VLOOKUP($E111&amp;$E$6,'EP overall data'!$A$5:$T$517,'EP overall data'!C$3,FALSE))),"",VLOOKUP($E111&amp;$E$6,'EP overall data'!$A$5:$T$517,'EP overall data'!C$3,FALSE))</f>
        <v>0.24944823962165003</v>
      </c>
      <c r="I111" s="263"/>
      <c r="J111" s="263">
        <f>IF(OR(ISERROR(VLOOKUP($E111&amp;$E$6,'EP overall data'!$A$5:$T$517,'EP overall data'!D$3,FALSE)),ISBLANK(VLOOKUP($E111&amp;$E$6,'EP overall data'!$A$5:$T$517,'EP overall data'!D$3,FALSE))),"",VLOOKUP($E111&amp;$E$6,'EP overall data'!$A$5:$T$517,'EP overall data'!D$3,FALSE))</f>
        <v>4.0357330530740934E-2</v>
      </c>
      <c r="K111" s="263"/>
      <c r="L111" s="263">
        <f>IF(OR(ISERROR(VLOOKUP($E111&amp;$E$6,'EP overall data'!$A$5:$T$517,'EP overall data'!E$3,FALSE)),ISBLANK(VLOOKUP($E111&amp;$E$6,'EP overall data'!$A$5:$T$517,'EP overall data'!E$3,FALSE))),"",VLOOKUP($E111&amp;$E$6,'EP overall data'!$A$5:$T$517,'EP overall data'!E$3,FALSE))</f>
        <v>6.1481870730425645E-2</v>
      </c>
      <c r="M111" s="263"/>
      <c r="N111" s="264">
        <v>1</v>
      </c>
      <c r="O111" s="266">
        <f>IF(ISERROR(VLOOKUP($E111&amp;$E$6,'EP overall data'!$A$5:$T$517,'EP overall data'!G$3,FALSE)),0,VLOOKUP($E111&amp;$E$6,'EP overall data'!$A$5:$T$517,'EP overall data'!G$3,FALSE))</f>
        <v>19030</v>
      </c>
      <c r="P111" s="278">
        <f>IF(ISERROR(VLOOKUP($E111&amp;$E$6,'EP overall data'!$A$5:$T$517,'EP overall data'!H$3,FALSE)),0,VLOOKUP($E111&amp;$E$6,'EP overall data'!$A$5:$T$517,'EP overall data'!H$3,FALSE))</f>
        <v>0.31954192833394901</v>
      </c>
      <c r="Q111" s="34"/>
    </row>
    <row r="112" spans="5:17" ht="15.75" x14ac:dyDescent="0.25">
      <c r="E112" s="22" t="s">
        <v>27</v>
      </c>
      <c r="F112" s="14">
        <f>IF(F111="","",VLOOKUP($E111&amp;$E$6,'EP overall data'!$A$5:$T$517,'EP overall data'!M$3,FALSE))</f>
        <v>0.64200000000000002</v>
      </c>
      <c r="G112" s="15">
        <f>IF(F111="","",VLOOKUP($E111&amp;$E$6,'EP overall data'!$A$5:$T$517,'EP overall data'!N$3,FALSE))</f>
        <v>0.65500000000000003</v>
      </c>
      <c r="H112" s="15">
        <f>IF(H111="","",VLOOKUP($E111&amp;$E$6,'EP overall data'!$A$5:$T$517,'EP overall data'!O$3,FALSE))</f>
        <v>0.24299999999999999</v>
      </c>
      <c r="I112" s="15">
        <f>IF(H111="","",VLOOKUP($E111&amp;$E$6,'EP overall data'!$A$5:$T$517,'EP overall data'!P$3,FALSE))</f>
        <v>0.25600000000000001</v>
      </c>
      <c r="J112" s="15">
        <f>IF(J111="","",VLOOKUP($E111&amp;$E$6,'EP overall data'!$A$5:$T$517,'EP overall data'!Q$3,FALSE))</f>
        <v>3.7999999999999999E-2</v>
      </c>
      <c r="K112" s="15">
        <f>IF(J111="","",VLOOKUP($E111&amp;$E$6,'EP overall data'!$A$5:$T$517,'EP overall data'!R$3,FALSE))</f>
        <v>4.2999999999999997E-2</v>
      </c>
      <c r="L112" s="15">
        <f>IF(L111="","",VLOOKUP($E111&amp;$E$6,'EP overall data'!$A$5:$T$517,'EP overall data'!S$3,FALSE))</f>
        <v>5.8000000000000003E-2</v>
      </c>
      <c r="M112" s="135">
        <f>IF(L111="","",VLOOKUP($E111&amp;$E$6,'EP overall data'!$A$5:$T$517,'EP overall data'!T$3,FALSE))</f>
        <v>6.5000000000000002E-2</v>
      </c>
      <c r="N112" s="265"/>
      <c r="O112" s="267"/>
      <c r="P112" s="279"/>
      <c r="Q112" s="34"/>
    </row>
    <row r="113" spans="5:20" ht="15.75" x14ac:dyDescent="0.25">
      <c r="E113" s="131" t="s">
        <v>15</v>
      </c>
      <c r="F113" s="262">
        <f>IF(OR(ISERROR(VLOOKUP($E113&amp;$E$6,'EP overall data'!$A$5:$T$517,'EP overall data'!B$3,FALSE)),ISBLANK(VLOOKUP($E113&amp;$E$6,'EP overall data'!$A$5:$T$517,'EP overall data'!B$3,FALSE))),"",VLOOKUP($E113&amp;$E$6,'EP overall data'!$A$5:$T$517,'EP overall data'!B$3,FALSE))</f>
        <v>0.48810182623132264</v>
      </c>
      <c r="G113" s="263"/>
      <c r="H113" s="263">
        <f>IF(OR(ISERROR(VLOOKUP($E113&amp;$E$6,'EP overall data'!$A$5:$T$517,'EP overall data'!C$3,FALSE)),ISBLANK(VLOOKUP($E113&amp;$E$6,'EP overall data'!$A$5:$T$517,'EP overall data'!C$3,FALSE))),"",VLOOKUP($E113&amp;$E$6,'EP overall data'!$A$5:$T$517,'EP overall data'!C$3,FALSE))</f>
        <v>0.18428334255672385</v>
      </c>
      <c r="I113" s="263"/>
      <c r="J113" s="263">
        <f>IF(OR(ISERROR(VLOOKUP($E113&amp;$E$6,'EP overall data'!$A$5:$T$517,'EP overall data'!D$3,FALSE)),ISBLANK(VLOOKUP($E113&amp;$E$6,'EP overall data'!$A$5:$T$517,'EP overall data'!D$3,FALSE))),"",VLOOKUP($E113&amp;$E$6,'EP overall data'!$A$5:$T$517,'EP overall data'!D$3,FALSE))</f>
        <v>6.8068622025456563E-2</v>
      </c>
      <c r="K113" s="263"/>
      <c r="L113" s="263">
        <f>IF(OR(ISERROR(VLOOKUP($E113&amp;$E$6,'EP overall data'!$A$5:$T$517,'EP overall data'!E$3,FALSE)),ISBLANK(VLOOKUP($E113&amp;$E$6,'EP overall data'!$A$5:$T$517,'EP overall data'!E$3,FALSE))),"",VLOOKUP($E113&amp;$E$6,'EP overall data'!$A$5:$T$517,'EP overall data'!E$3,FALSE))</f>
        <v>0.25954620918649696</v>
      </c>
      <c r="M113" s="263"/>
      <c r="N113" s="264">
        <v>1</v>
      </c>
      <c r="O113" s="266">
        <f>IF(ISERROR(VLOOKUP($E113&amp;$E$6,'EP overall data'!$A$5:$T$517,'EP overall data'!G$3,FALSE)),0,VLOOKUP($E113&amp;$E$6,'EP overall data'!$A$5:$T$517,'EP overall data'!G$3,FALSE))</f>
        <v>1807</v>
      </c>
      <c r="P113" s="278">
        <f>IF(ISERROR(VLOOKUP($E113&amp;$E$6,'EP overall data'!$A$5:$T$517,'EP overall data'!H$3,FALSE)),0,VLOOKUP($E113&amp;$E$6,'EP overall data'!$A$5:$T$517,'EP overall data'!H$3,FALSE))</f>
        <v>9.662068227997006E-2</v>
      </c>
      <c r="Q113" s="34"/>
    </row>
    <row r="114" spans="5:20" ht="15.75" x14ac:dyDescent="0.25">
      <c r="E114" s="22" t="s">
        <v>27</v>
      </c>
      <c r="F114" s="14">
        <f>IF(F113="","",VLOOKUP($E113&amp;$E$6,'EP overall data'!$A$5:$T$517,'EP overall data'!M$3,FALSE))</f>
        <v>0.46500000000000002</v>
      </c>
      <c r="G114" s="15">
        <f>IF(F113="","",VLOOKUP($E113&amp;$E$6,'EP overall data'!$A$5:$T$517,'EP overall data'!N$3,FALSE))</f>
        <v>0.51100000000000001</v>
      </c>
      <c r="H114" s="15">
        <f>IF(H113="","",VLOOKUP($E113&amp;$E$6,'EP overall data'!$A$5:$T$517,'EP overall data'!O$3,FALSE))</f>
        <v>0.16700000000000001</v>
      </c>
      <c r="I114" s="15">
        <f>IF(H113="","",VLOOKUP($E113&amp;$E$6,'EP overall data'!$A$5:$T$517,'EP overall data'!P$3,FALSE))</f>
        <v>0.20300000000000001</v>
      </c>
      <c r="J114" s="15">
        <f>IF(J113="","",VLOOKUP($E113&amp;$E$6,'EP overall data'!$A$5:$T$517,'EP overall data'!Q$3,FALSE))</f>
        <v>5.7000000000000002E-2</v>
      </c>
      <c r="K114" s="15">
        <f>IF(J113="","",VLOOKUP($E113&amp;$E$6,'EP overall data'!$A$5:$T$517,'EP overall data'!R$3,FALSE))</f>
        <v>8.1000000000000003E-2</v>
      </c>
      <c r="L114" s="15">
        <f>IF(L113="","",VLOOKUP($E113&amp;$E$6,'EP overall data'!$A$5:$T$517,'EP overall data'!S$3,FALSE))</f>
        <v>0.24</v>
      </c>
      <c r="M114" s="135">
        <f>IF(L113="","",VLOOKUP($E113&amp;$E$6,'EP overall data'!$A$5:$T$517,'EP overall data'!T$3,FALSE))</f>
        <v>0.28000000000000003</v>
      </c>
      <c r="N114" s="265"/>
      <c r="O114" s="267"/>
      <c r="P114" s="279"/>
      <c r="Q114" s="34"/>
    </row>
    <row r="115" spans="5:20" ht="15.75" x14ac:dyDescent="0.25">
      <c r="E115" s="131" t="s">
        <v>1</v>
      </c>
      <c r="F115" s="262">
        <f>IF(OR(ISERROR(VLOOKUP($E115&amp;$E$6,'EP overall data'!$A$5:$T$517,'EP overall data'!B$3,FALSE)),ISBLANK(VLOOKUP($E115&amp;$E$6,'EP overall data'!$A$5:$T$517,'EP overall data'!B$3,FALSE))),"",VLOOKUP($E115&amp;$E$6,'EP overall data'!$A$5:$T$517,'EP overall data'!B$3,FALSE))</f>
        <v>0.60563889390927161</v>
      </c>
      <c r="G115" s="263"/>
      <c r="H115" s="263">
        <f>IF(OR(ISERROR(VLOOKUP($E115&amp;$E$6,'EP overall data'!$A$5:$T$517,'EP overall data'!C$3,FALSE)),ISBLANK(VLOOKUP($E115&amp;$E$6,'EP overall data'!$A$5:$T$517,'EP overall data'!C$3,FALSE))),"",VLOOKUP($E115&amp;$E$6,'EP overall data'!$A$5:$T$517,'EP overall data'!C$3,FALSE))</f>
        <v>0.17531176576902224</v>
      </c>
      <c r="I115" s="263"/>
      <c r="J115" s="263">
        <f>IF(OR(ISERROR(VLOOKUP($E115&amp;$E$6,'EP overall data'!$A$5:$T$517,'EP overall data'!D$3,FALSE)),ISBLANK(VLOOKUP($E115&amp;$E$6,'EP overall data'!$A$5:$T$517,'EP overall data'!D$3,FALSE))),"",VLOOKUP($E115&amp;$E$6,'EP overall data'!$A$5:$T$517,'EP overall data'!D$3,FALSE))</f>
        <v>4.7894451472980298E-2</v>
      </c>
      <c r="K115" s="263"/>
      <c r="L115" s="263">
        <f>IF(OR(ISERROR(VLOOKUP($E115&amp;$E$6,'EP overall data'!$A$5:$T$517,'EP overall data'!E$3,FALSE)),ISBLANK(VLOOKUP($E115&amp;$E$6,'EP overall data'!$A$5:$T$517,'EP overall data'!E$3,FALSE))),"",VLOOKUP($E115&amp;$E$6,'EP overall data'!$A$5:$T$517,'EP overall data'!E$3,FALSE))</f>
        <v>0.17115488884872582</v>
      </c>
      <c r="M115" s="263"/>
      <c r="N115" s="264">
        <v>1</v>
      </c>
      <c r="O115" s="266">
        <f>IF(ISERROR(VLOOKUP($E115&amp;$E$6,'EP overall data'!$A$5:$T$517,'EP overall data'!G$3,FALSE)),0,VLOOKUP($E115&amp;$E$6,'EP overall data'!$A$5:$T$517,'EP overall data'!G$3,FALSE))</f>
        <v>5533</v>
      </c>
      <c r="P115" s="278">
        <f>IF(ISERROR(VLOOKUP($E115&amp;$E$6,'EP overall data'!$A$5:$T$517,'EP overall data'!H$3,FALSE)),0,VLOOKUP($E115&amp;$E$6,'EP overall data'!$A$5:$T$517,'EP overall data'!H$3,FALSE))</f>
        <v>7.9569150236564704E-2</v>
      </c>
      <c r="Q115" s="34"/>
    </row>
    <row r="116" spans="5:20" ht="15.75" x14ac:dyDescent="0.25">
      <c r="E116" s="22" t="s">
        <v>27</v>
      </c>
      <c r="F116" s="14">
        <f>IF(F115="","",VLOOKUP($E115&amp;$E$6,'EP overall data'!$A$5:$T$517,'EP overall data'!M$3,FALSE))</f>
        <v>0.59299999999999997</v>
      </c>
      <c r="G116" s="15">
        <f>IF(F115="","",VLOOKUP($E115&amp;$E$6,'EP overall data'!$A$5:$T$517,'EP overall data'!N$3,FALSE))</f>
        <v>0.61799999999999999</v>
      </c>
      <c r="H116" s="15">
        <f>IF(H115="","",VLOOKUP($E115&amp;$E$6,'EP overall data'!$A$5:$T$517,'EP overall data'!O$3,FALSE))</f>
        <v>0.16600000000000001</v>
      </c>
      <c r="I116" s="15">
        <f>IF(H115="","",VLOOKUP($E115&amp;$E$6,'EP overall data'!$A$5:$T$517,'EP overall data'!P$3,FALSE))</f>
        <v>0.186</v>
      </c>
      <c r="J116" s="15">
        <f>IF(J115="","",VLOOKUP($E115&amp;$E$6,'EP overall data'!$A$5:$T$517,'EP overall data'!Q$3,FALSE))</f>
        <v>4.2999999999999997E-2</v>
      </c>
      <c r="K116" s="15">
        <f>IF(J115="","",VLOOKUP($E115&amp;$E$6,'EP overall data'!$A$5:$T$517,'EP overall data'!R$3,FALSE))</f>
        <v>5.3999999999999999E-2</v>
      </c>
      <c r="L116" s="15">
        <f>IF(L115="","",VLOOKUP($E115&amp;$E$6,'EP overall data'!$A$5:$T$517,'EP overall data'!S$3,FALSE))</f>
        <v>0.161</v>
      </c>
      <c r="M116" s="135">
        <f>IF(L115="","",VLOOKUP($E115&amp;$E$6,'EP overall data'!$A$5:$T$517,'EP overall data'!T$3,FALSE))</f>
        <v>0.18099999999999999</v>
      </c>
      <c r="N116" s="265"/>
      <c r="O116" s="267"/>
      <c r="P116" s="279"/>
      <c r="Q116" s="34"/>
    </row>
    <row r="117" spans="5:20" ht="15.75" x14ac:dyDescent="0.25">
      <c r="E117" s="131" t="s">
        <v>110</v>
      </c>
      <c r="F117" s="262">
        <f>IF(OR(ISERROR(VLOOKUP($E117&amp;$E$6,'EP overall data'!$A$5:$T$517,'EP overall data'!B$3,FALSE)),ISBLANK(VLOOKUP($E117&amp;$E$6,'EP overall data'!$A$5:$T$517,'EP overall data'!B$3,FALSE))),"",VLOOKUP($E117&amp;$E$6,'EP overall data'!$A$5:$T$517,'EP overall data'!B$3,FALSE))</f>
        <v>0.54575163398692805</v>
      </c>
      <c r="G117" s="263"/>
      <c r="H117" s="263">
        <f>IF(OR(ISERROR(VLOOKUP($E117&amp;$E$6,'EP overall data'!$A$5:$T$517,'EP overall data'!C$3,FALSE)),ISBLANK(VLOOKUP($E117&amp;$E$6,'EP overall data'!$A$5:$T$517,'EP overall data'!C$3,FALSE))),"",VLOOKUP($E117&amp;$E$6,'EP overall data'!$A$5:$T$517,'EP overall data'!C$3,FALSE))</f>
        <v>0.24836601307189543</v>
      </c>
      <c r="I117" s="263"/>
      <c r="J117" s="263">
        <f>IF(OR(ISERROR(VLOOKUP($E117&amp;$E$6,'EP overall data'!$A$5:$T$517,'EP overall data'!D$3,FALSE)),ISBLANK(VLOOKUP($E117&amp;$E$6,'EP overall data'!$A$5:$T$517,'EP overall data'!D$3,FALSE))),"",VLOOKUP($E117&amp;$E$6,'EP overall data'!$A$5:$T$517,'EP overall data'!D$3,FALSE))</f>
        <v>3.9215686274509803E-2</v>
      </c>
      <c r="K117" s="263"/>
      <c r="L117" s="263">
        <f>IF(OR(ISERROR(VLOOKUP($E117&amp;$E$6,'EP overall data'!$A$5:$T$517,'EP overall data'!E$3,FALSE)),ISBLANK(VLOOKUP($E117&amp;$E$6,'EP overall data'!$A$5:$T$517,'EP overall data'!E$3,FALSE))),"",VLOOKUP($E117&amp;$E$6,'EP overall data'!$A$5:$T$517,'EP overall data'!E$3,FALSE))</f>
        <v>0.16666666666666666</v>
      </c>
      <c r="M117" s="263"/>
      <c r="N117" s="264">
        <v>1</v>
      </c>
      <c r="O117" s="266">
        <f>IF(ISERROR(VLOOKUP($E117&amp;$E$6,'EP overall data'!$A$5:$T$517,'EP overall data'!G$3,FALSE)),0,VLOOKUP($E117&amp;$E$6,'EP overall data'!$A$5:$T$517,'EP overall data'!G$3,FALSE))</f>
        <v>306</v>
      </c>
      <c r="P117" s="278">
        <f>IF(ISERROR(VLOOKUP($E117&amp;$E$6,'EP overall data'!$A$5:$T$517,'EP overall data'!H$3,FALSE)),0,VLOOKUP($E117&amp;$E$6,'EP overall data'!$A$5:$T$517,'EP overall data'!H$3,FALSE))</f>
        <v>0.14711538461538462</v>
      </c>
      <c r="Q117" s="34"/>
    </row>
    <row r="118" spans="5:20" x14ac:dyDescent="0.25">
      <c r="E118" s="22" t="s">
        <v>27</v>
      </c>
      <c r="F118" s="14">
        <f>IF(F117="","",VLOOKUP($E117&amp;$E$6,'EP overall data'!$A$5:$T$517,'EP overall data'!M$3,FALSE))</f>
        <v>0.49</v>
      </c>
      <c r="G118" s="15">
        <f>IF(F117="","",VLOOKUP($E117&amp;$E$6,'EP overall data'!$A$5:$T$517,'EP overall data'!N$3,FALSE))</f>
        <v>0.60099999999999998</v>
      </c>
      <c r="H118" s="15">
        <f>IF(H117="","",VLOOKUP($E117&amp;$E$6,'EP overall data'!$A$5:$T$517,'EP overall data'!O$3,FALSE))</f>
        <v>0.20300000000000001</v>
      </c>
      <c r="I118" s="15">
        <f>IF(H117="","",VLOOKUP($E117&amp;$E$6,'EP overall data'!$A$5:$T$517,'EP overall data'!P$3,FALSE))</f>
        <v>0.3</v>
      </c>
      <c r="J118" s="15">
        <f>IF(J117="","",VLOOKUP($E117&amp;$E$6,'EP overall data'!$A$5:$T$517,'EP overall data'!Q$3,FALSE))</f>
        <v>2.3E-2</v>
      </c>
      <c r="K118" s="15">
        <f>IF(J117="","",VLOOKUP($E117&amp;$E$6,'EP overall data'!$A$5:$T$517,'EP overall data'!R$3,FALSE))</f>
        <v>6.7000000000000004E-2</v>
      </c>
      <c r="L118" s="15">
        <f>IF(L117="","",VLOOKUP($E117&amp;$E$6,'EP overall data'!$A$5:$T$517,'EP overall data'!S$3,FALSE))</f>
        <v>0.129</v>
      </c>
      <c r="M118" s="135">
        <f>IF(L117="","",VLOOKUP($E117&amp;$E$6,'EP overall data'!$A$5:$T$517,'EP overall data'!T$3,FALSE))</f>
        <v>0.21299999999999999</v>
      </c>
      <c r="N118" s="265"/>
      <c r="O118" s="267"/>
      <c r="P118" s="279"/>
    </row>
    <row r="119" spans="5:20" ht="15.75" x14ac:dyDescent="0.25">
      <c r="E119" s="131" t="s">
        <v>39</v>
      </c>
      <c r="F119" s="262">
        <f>IF(OR(ISERROR(VLOOKUP($E119&amp;$E$6,'EP overall data'!$A$5:$T$517,'EP overall data'!B$3,FALSE)),ISBLANK(VLOOKUP($E119&amp;$E$6,'EP overall data'!$A$5:$T$517,'EP overall data'!B$3,FALSE))),"",VLOOKUP($E119&amp;$E$6,'EP overall data'!$A$5:$T$517,'EP overall data'!B$3,FALSE))</f>
        <v>0.61210453920220087</v>
      </c>
      <c r="G119" s="263"/>
      <c r="H119" s="263">
        <f>IF(OR(ISERROR(VLOOKUP($E119&amp;$E$6,'EP overall data'!$A$5:$T$517,'EP overall data'!C$3,FALSE)),ISBLANK(VLOOKUP($E119&amp;$E$6,'EP overall data'!$A$5:$T$517,'EP overall data'!C$3,FALSE))),"",VLOOKUP($E119&amp;$E$6,'EP overall data'!$A$5:$T$517,'EP overall data'!C$3,FALSE))</f>
        <v>0.18431911966987621</v>
      </c>
      <c r="I119" s="263"/>
      <c r="J119" s="263">
        <f>IF(OR(ISERROR(VLOOKUP($E119&amp;$E$6,'EP overall data'!$A$5:$T$517,'EP overall data'!D$3,FALSE)),ISBLANK(VLOOKUP($E119&amp;$E$6,'EP overall data'!$A$5:$T$517,'EP overall data'!D$3,FALSE))),"",VLOOKUP($E119&amp;$E$6,'EP overall data'!$A$5:$T$517,'EP overall data'!D$3,FALSE))</f>
        <v>3.9889958734525444E-2</v>
      </c>
      <c r="K119" s="263"/>
      <c r="L119" s="263">
        <f>IF(OR(ISERROR(VLOOKUP($E119&amp;$E$6,'EP overall data'!$A$5:$T$517,'EP overall data'!E$3,FALSE)),ISBLANK(VLOOKUP($E119&amp;$E$6,'EP overall data'!$A$5:$T$517,'EP overall data'!E$3,FALSE))),"",VLOOKUP($E119&amp;$E$6,'EP overall data'!$A$5:$T$517,'EP overall data'!E$3,FALSE))</f>
        <v>0.16368638239339753</v>
      </c>
      <c r="M119" s="263"/>
      <c r="N119" s="264">
        <v>1</v>
      </c>
      <c r="O119" s="293">
        <f>IF(ISERROR(VLOOKUP($E119&amp;$E$6,'EP overall data'!$A$5:$T$517,'EP overall data'!G$3,FALSE)),0,VLOOKUP($E119&amp;$E$6,'EP overall data'!$A$5:$T$517,'EP overall data'!G$3,FALSE))</f>
        <v>727</v>
      </c>
      <c r="P119" s="292">
        <f>IF(ISERROR(VLOOKUP($E119&amp;$E$6,'EP overall data'!$A$5:$T$517,'EP overall data'!H$3,FALSE)),0,VLOOKUP($E119&amp;$E$6,'EP overall data'!$A$5:$T$517,'EP overall data'!H$3,FALSE))</f>
        <v>7.1951702296120343E-2</v>
      </c>
    </row>
    <row r="120" spans="5:20" ht="15.75" thickBot="1" x14ac:dyDescent="0.3">
      <c r="E120" s="23" t="s">
        <v>27</v>
      </c>
      <c r="F120" s="8">
        <f>IF(F119="","",VLOOKUP($E119&amp;$E$6,'EP overall data'!$A$5:$T$517,'EP overall data'!M$3,FALSE))</f>
        <v>0.57599999999999996</v>
      </c>
      <c r="G120" s="3">
        <f>IF(F119="","",VLOOKUP($E119&amp;$E$6,'EP overall data'!$A$5:$T$517,'EP overall data'!N$3,FALSE))</f>
        <v>0.64700000000000002</v>
      </c>
      <c r="H120" s="3">
        <f>IF(H119="","",VLOOKUP($E119&amp;$E$6,'EP overall data'!$A$5:$T$517,'EP overall data'!O$3,FALSE))</f>
        <v>0.158</v>
      </c>
      <c r="I120" s="3">
        <f>IF(H119="","",VLOOKUP($E119&amp;$E$6,'EP overall data'!$A$5:$T$517,'EP overall data'!P$3,FALSE))</f>
        <v>0.214</v>
      </c>
      <c r="J120" s="3">
        <f>IF(J119="","",VLOOKUP($E119&amp;$E$6,'EP overall data'!$A$5:$T$517,'EP overall data'!Q$3,FALSE))</f>
        <v>2.8000000000000001E-2</v>
      </c>
      <c r="K120" s="3">
        <f>IF(J119="","",VLOOKUP($E119&amp;$E$6,'EP overall data'!$A$5:$T$517,'EP overall data'!R$3,FALSE))</f>
        <v>5.7000000000000002E-2</v>
      </c>
      <c r="L120" s="3">
        <f>IF(L119="","",VLOOKUP($E119&amp;$E$6,'EP overall data'!$A$5:$T$517,'EP overall data'!S$3,FALSE))</f>
        <v>0.13900000000000001</v>
      </c>
      <c r="M120" s="136">
        <f>IF(L119="","",VLOOKUP($E119&amp;$E$6,'EP overall data'!$A$5:$T$517,'EP overall data'!T$3,FALSE))</f>
        <v>0.192</v>
      </c>
      <c r="N120" s="265"/>
      <c r="O120" s="276"/>
      <c r="P120" s="281"/>
    </row>
    <row r="122" spans="5:20" ht="15.75" x14ac:dyDescent="0.25">
      <c r="E122" s="64" t="s">
        <v>52</v>
      </c>
      <c r="N122" s="19"/>
      <c r="Q122" s="34"/>
    </row>
    <row r="123" spans="5:20" ht="31.5" customHeight="1" x14ac:dyDescent="0.25">
      <c r="E123" s="291" t="s">
        <v>51</v>
      </c>
      <c r="F123" s="291"/>
      <c r="G123" s="291"/>
      <c r="H123" s="291"/>
      <c r="I123" s="291"/>
      <c r="J123" s="291"/>
      <c r="K123" s="291"/>
      <c r="L123" s="291"/>
      <c r="M123" s="291"/>
      <c r="N123" s="291"/>
      <c r="O123" s="291"/>
      <c r="P123" s="291"/>
      <c r="Q123" s="212"/>
      <c r="R123" s="212"/>
      <c r="S123" s="212"/>
      <c r="T123" s="212"/>
    </row>
  </sheetData>
  <sheetProtection sheet="1" objects="1" scenarios="1"/>
  <mergeCells count="406">
    <mergeCell ref="E123:P123"/>
    <mergeCell ref="P49:P50"/>
    <mergeCell ref="P51:P52"/>
    <mergeCell ref="P53:P54"/>
    <mergeCell ref="P27:P28"/>
    <mergeCell ref="P29:P30"/>
    <mergeCell ref="P31:P32"/>
    <mergeCell ref="P33:P34"/>
    <mergeCell ref="P119:P120"/>
    <mergeCell ref="F117:G117"/>
    <mergeCell ref="F119:G119"/>
    <mergeCell ref="H119:I119"/>
    <mergeCell ref="J119:K119"/>
    <mergeCell ref="L119:M119"/>
    <mergeCell ref="N119:N120"/>
    <mergeCell ref="O119:O120"/>
    <mergeCell ref="P113:P114"/>
    <mergeCell ref="P115:P116"/>
    <mergeCell ref="N115:N116"/>
    <mergeCell ref="O115:O116"/>
    <mergeCell ref="P117:P118"/>
    <mergeCell ref="P103:P104"/>
    <mergeCell ref="P89:P90"/>
    <mergeCell ref="P91:P92"/>
    <mergeCell ref="P93:P94"/>
    <mergeCell ref="P59:P60"/>
    <mergeCell ref="H117:I117"/>
    <mergeCell ref="J117:K117"/>
    <mergeCell ref="L117:M117"/>
    <mergeCell ref="N117:N118"/>
    <mergeCell ref="O117:O118"/>
    <mergeCell ref="P87:P88"/>
    <mergeCell ref="P105:P106"/>
    <mergeCell ref="P107:P108"/>
    <mergeCell ref="P109:P110"/>
    <mergeCell ref="P111:P112"/>
    <mergeCell ref="H99:I99"/>
    <mergeCell ref="J99:K99"/>
    <mergeCell ref="L99:M99"/>
    <mergeCell ref="N99:N100"/>
    <mergeCell ref="O99:O100"/>
    <mergeCell ref="H89:I89"/>
    <mergeCell ref="J89:K89"/>
    <mergeCell ref="L89:M89"/>
    <mergeCell ref="N89:N90"/>
    <mergeCell ref="O89:O90"/>
    <mergeCell ref="O59:O60"/>
    <mergeCell ref="O67:O68"/>
    <mergeCell ref="O75:O76"/>
    <mergeCell ref="E2:P4"/>
    <mergeCell ref="P95:P96"/>
    <mergeCell ref="P97:P98"/>
    <mergeCell ref="P99:P100"/>
    <mergeCell ref="P101:P102"/>
    <mergeCell ref="P71:P72"/>
    <mergeCell ref="P55:P56"/>
    <mergeCell ref="P61:P62"/>
    <mergeCell ref="P63:P64"/>
    <mergeCell ref="P65:P66"/>
    <mergeCell ref="P77:P78"/>
    <mergeCell ref="P79:P80"/>
    <mergeCell ref="P81:P82"/>
    <mergeCell ref="P83:P84"/>
    <mergeCell ref="P85:P86"/>
    <mergeCell ref="P67:P68"/>
    <mergeCell ref="P69:P70"/>
    <mergeCell ref="P39:P40"/>
    <mergeCell ref="P73:P74"/>
    <mergeCell ref="P75:P76"/>
    <mergeCell ref="P41:P42"/>
    <mergeCell ref="P43:P44"/>
    <mergeCell ref="P45:P46"/>
    <mergeCell ref="P47:P48"/>
    <mergeCell ref="P35:P36"/>
    <mergeCell ref="P37:P38"/>
    <mergeCell ref="F105:G105"/>
    <mergeCell ref="P7:P8"/>
    <mergeCell ref="P9:P10"/>
    <mergeCell ref="P11:P12"/>
    <mergeCell ref="P13:P14"/>
    <mergeCell ref="P15:P16"/>
    <mergeCell ref="P17:P18"/>
    <mergeCell ref="P57:P58"/>
    <mergeCell ref="P23:P24"/>
    <mergeCell ref="P25:P26"/>
    <mergeCell ref="L105:M105"/>
    <mergeCell ref="P19:P20"/>
    <mergeCell ref="P21:P22"/>
    <mergeCell ref="N105:N106"/>
    <mergeCell ref="O105:O106"/>
    <mergeCell ref="F97:G97"/>
    <mergeCell ref="H97:I97"/>
    <mergeCell ref="J97:K97"/>
    <mergeCell ref="L97:M97"/>
    <mergeCell ref="N97:N98"/>
    <mergeCell ref="O97:O98"/>
    <mergeCell ref="F99:G99"/>
    <mergeCell ref="F109:G109"/>
    <mergeCell ref="H109:I109"/>
    <mergeCell ref="J109:K109"/>
    <mergeCell ref="L109:M109"/>
    <mergeCell ref="N109:N110"/>
    <mergeCell ref="O109:O110"/>
    <mergeCell ref="F115:G115"/>
    <mergeCell ref="H115:I115"/>
    <mergeCell ref="J115:K115"/>
    <mergeCell ref="L115:M115"/>
    <mergeCell ref="F111:G111"/>
    <mergeCell ref="H111:I111"/>
    <mergeCell ref="J111:K111"/>
    <mergeCell ref="L111:M111"/>
    <mergeCell ref="N111:N112"/>
    <mergeCell ref="O111:O112"/>
    <mergeCell ref="F113:G113"/>
    <mergeCell ref="H113:I113"/>
    <mergeCell ref="J113:K113"/>
    <mergeCell ref="L113:M113"/>
    <mergeCell ref="N113:N114"/>
    <mergeCell ref="O113:O114"/>
    <mergeCell ref="F107:G107"/>
    <mergeCell ref="H107:I107"/>
    <mergeCell ref="J107:K107"/>
    <mergeCell ref="L107:M107"/>
    <mergeCell ref="N107:N108"/>
    <mergeCell ref="O107:O108"/>
    <mergeCell ref="H105:I105"/>
    <mergeCell ref="J105:K105"/>
    <mergeCell ref="F101:G101"/>
    <mergeCell ref="H101:I101"/>
    <mergeCell ref="J101:K101"/>
    <mergeCell ref="L101:M101"/>
    <mergeCell ref="N101:N102"/>
    <mergeCell ref="O101:O102"/>
    <mergeCell ref="F103:G103"/>
    <mergeCell ref="H103:I103"/>
    <mergeCell ref="J103:K103"/>
    <mergeCell ref="L103:M103"/>
    <mergeCell ref="N103:N104"/>
    <mergeCell ref="O103:O104"/>
    <mergeCell ref="F93:G93"/>
    <mergeCell ref="H93:I93"/>
    <mergeCell ref="J93:K93"/>
    <mergeCell ref="L93:M93"/>
    <mergeCell ref="N93:N94"/>
    <mergeCell ref="O93:O94"/>
    <mergeCell ref="F95:G95"/>
    <mergeCell ref="H95:I95"/>
    <mergeCell ref="J95:K95"/>
    <mergeCell ref="L95:M95"/>
    <mergeCell ref="N95:N96"/>
    <mergeCell ref="O95:O96"/>
    <mergeCell ref="F91:G91"/>
    <mergeCell ref="H91:I91"/>
    <mergeCell ref="J91:K91"/>
    <mergeCell ref="L91:M91"/>
    <mergeCell ref="N91:N92"/>
    <mergeCell ref="O91:O92"/>
    <mergeCell ref="F6:G6"/>
    <mergeCell ref="H6:I6"/>
    <mergeCell ref="J6:K6"/>
    <mergeCell ref="L6:M6"/>
    <mergeCell ref="N7:N8"/>
    <mergeCell ref="O7:O8"/>
    <mergeCell ref="J9:K9"/>
    <mergeCell ref="L9:M9"/>
    <mergeCell ref="F7:G7"/>
    <mergeCell ref="H7:I7"/>
    <mergeCell ref="J7:K7"/>
    <mergeCell ref="L7:M7"/>
    <mergeCell ref="N9:N10"/>
    <mergeCell ref="O9:O10"/>
    <mergeCell ref="L11:M11"/>
    <mergeCell ref="N11:N12"/>
    <mergeCell ref="O11:O12"/>
    <mergeCell ref="F9:G9"/>
    <mergeCell ref="H9:I9"/>
    <mergeCell ref="N15:N16"/>
    <mergeCell ref="O15:O16"/>
    <mergeCell ref="N13:N14"/>
    <mergeCell ref="O13:O14"/>
    <mergeCell ref="F15:G15"/>
    <mergeCell ref="H15:I15"/>
    <mergeCell ref="J15:K15"/>
    <mergeCell ref="L15:M15"/>
    <mergeCell ref="F13:G13"/>
    <mergeCell ref="H13:I13"/>
    <mergeCell ref="J13:K13"/>
    <mergeCell ref="L13:M13"/>
    <mergeCell ref="F11:G11"/>
    <mergeCell ref="H11:I11"/>
    <mergeCell ref="J11:K11"/>
    <mergeCell ref="N17:N18"/>
    <mergeCell ref="O17:O18"/>
    <mergeCell ref="F19:G19"/>
    <mergeCell ref="H19:I19"/>
    <mergeCell ref="J19:K19"/>
    <mergeCell ref="L19:M19"/>
    <mergeCell ref="F17:G17"/>
    <mergeCell ref="H17:I17"/>
    <mergeCell ref="J17:K17"/>
    <mergeCell ref="L17:M17"/>
    <mergeCell ref="N21:N22"/>
    <mergeCell ref="O21:O22"/>
    <mergeCell ref="N19:N20"/>
    <mergeCell ref="O19:O20"/>
    <mergeCell ref="F21:G21"/>
    <mergeCell ref="H21:I21"/>
    <mergeCell ref="J21:K21"/>
    <mergeCell ref="L21:M21"/>
    <mergeCell ref="N23:N24"/>
    <mergeCell ref="O23:O24"/>
    <mergeCell ref="F23:G23"/>
    <mergeCell ref="H23:I23"/>
    <mergeCell ref="J23:K23"/>
    <mergeCell ref="L23:M23"/>
    <mergeCell ref="J29:K29"/>
    <mergeCell ref="L29:M29"/>
    <mergeCell ref="N25:N26"/>
    <mergeCell ref="O25:O26"/>
    <mergeCell ref="N29:N30"/>
    <mergeCell ref="O29:O30"/>
    <mergeCell ref="F25:G25"/>
    <mergeCell ref="H25:I25"/>
    <mergeCell ref="J25:K25"/>
    <mergeCell ref="L25:M25"/>
    <mergeCell ref="F27:G27"/>
    <mergeCell ref="H27:I27"/>
    <mergeCell ref="J27:K27"/>
    <mergeCell ref="L27:M27"/>
    <mergeCell ref="F29:G29"/>
    <mergeCell ref="H29:I29"/>
    <mergeCell ref="N27:N28"/>
    <mergeCell ref="O27:O28"/>
    <mergeCell ref="F33:G33"/>
    <mergeCell ref="H33:I33"/>
    <mergeCell ref="J33:K33"/>
    <mergeCell ref="L33:M33"/>
    <mergeCell ref="N33:N34"/>
    <mergeCell ref="O33:O34"/>
    <mergeCell ref="F31:G31"/>
    <mergeCell ref="H31:I31"/>
    <mergeCell ref="J31:K31"/>
    <mergeCell ref="L31:M31"/>
    <mergeCell ref="N31:N32"/>
    <mergeCell ref="O31:O32"/>
    <mergeCell ref="N35:N36"/>
    <mergeCell ref="O35:O36"/>
    <mergeCell ref="F37:G37"/>
    <mergeCell ref="H37:I37"/>
    <mergeCell ref="J37:K37"/>
    <mergeCell ref="L37:M37"/>
    <mergeCell ref="F35:G35"/>
    <mergeCell ref="H35:I35"/>
    <mergeCell ref="J35:K35"/>
    <mergeCell ref="L35:M35"/>
    <mergeCell ref="F41:G41"/>
    <mergeCell ref="H41:I41"/>
    <mergeCell ref="J41:K41"/>
    <mergeCell ref="L41:M41"/>
    <mergeCell ref="N41:N42"/>
    <mergeCell ref="O41:O42"/>
    <mergeCell ref="N37:N38"/>
    <mergeCell ref="O37:O38"/>
    <mergeCell ref="F39:G39"/>
    <mergeCell ref="H39:I39"/>
    <mergeCell ref="J39:K39"/>
    <mergeCell ref="L39:M39"/>
    <mergeCell ref="N39:N40"/>
    <mergeCell ref="O39:O40"/>
    <mergeCell ref="N43:N44"/>
    <mergeCell ref="O43:O44"/>
    <mergeCell ref="F45:G45"/>
    <mergeCell ref="H45:I45"/>
    <mergeCell ref="J45:K45"/>
    <mergeCell ref="L45:M45"/>
    <mergeCell ref="F43:G43"/>
    <mergeCell ref="H43:I43"/>
    <mergeCell ref="J43:K43"/>
    <mergeCell ref="L43:M43"/>
    <mergeCell ref="F49:G49"/>
    <mergeCell ref="H49:I49"/>
    <mergeCell ref="J49:K49"/>
    <mergeCell ref="L49:M49"/>
    <mergeCell ref="N49:N50"/>
    <mergeCell ref="O49:O50"/>
    <mergeCell ref="N45:N46"/>
    <mergeCell ref="O45:O46"/>
    <mergeCell ref="F47:G47"/>
    <mergeCell ref="H47:I47"/>
    <mergeCell ref="J47:K47"/>
    <mergeCell ref="L47:M47"/>
    <mergeCell ref="N47:N48"/>
    <mergeCell ref="O47:O48"/>
    <mergeCell ref="O51:O52"/>
    <mergeCell ref="F53:G53"/>
    <mergeCell ref="H53:I53"/>
    <mergeCell ref="J53:K53"/>
    <mergeCell ref="L53:M53"/>
    <mergeCell ref="F51:G51"/>
    <mergeCell ref="H51:I51"/>
    <mergeCell ref="J51:K51"/>
    <mergeCell ref="L51:M51"/>
    <mergeCell ref="N51:N52"/>
    <mergeCell ref="O57:O58"/>
    <mergeCell ref="N55:N56"/>
    <mergeCell ref="O55:O56"/>
    <mergeCell ref="F57:G57"/>
    <mergeCell ref="H57:I57"/>
    <mergeCell ref="J57:K57"/>
    <mergeCell ref="L57:M57"/>
    <mergeCell ref="N53:N54"/>
    <mergeCell ref="O53:O54"/>
    <mergeCell ref="F55:G55"/>
    <mergeCell ref="H55:I55"/>
    <mergeCell ref="J55:K55"/>
    <mergeCell ref="L55:M55"/>
    <mergeCell ref="N57:N58"/>
    <mergeCell ref="F61:G61"/>
    <mergeCell ref="H61:I61"/>
    <mergeCell ref="J61:K61"/>
    <mergeCell ref="L61:M61"/>
    <mergeCell ref="F59:G59"/>
    <mergeCell ref="H59:I59"/>
    <mergeCell ref="J59:K59"/>
    <mergeCell ref="L59:M59"/>
    <mergeCell ref="O65:O66"/>
    <mergeCell ref="N61:N62"/>
    <mergeCell ref="O61:O62"/>
    <mergeCell ref="F63:G63"/>
    <mergeCell ref="H63:I63"/>
    <mergeCell ref="J63:K63"/>
    <mergeCell ref="L63:M63"/>
    <mergeCell ref="N63:N64"/>
    <mergeCell ref="O63:O64"/>
    <mergeCell ref="N59:N60"/>
    <mergeCell ref="F65:G65"/>
    <mergeCell ref="H65:I65"/>
    <mergeCell ref="J65:K65"/>
    <mergeCell ref="L65:M65"/>
    <mergeCell ref="N65:N66"/>
    <mergeCell ref="O73:O74"/>
    <mergeCell ref="N69:N70"/>
    <mergeCell ref="O69:O70"/>
    <mergeCell ref="F71:G71"/>
    <mergeCell ref="H71:I71"/>
    <mergeCell ref="J71:K71"/>
    <mergeCell ref="L71:M71"/>
    <mergeCell ref="N71:N72"/>
    <mergeCell ref="O71:O72"/>
    <mergeCell ref="H69:I69"/>
    <mergeCell ref="J69:K69"/>
    <mergeCell ref="L69:M69"/>
    <mergeCell ref="O77:O78"/>
    <mergeCell ref="N79:N80"/>
    <mergeCell ref="O79:O80"/>
    <mergeCell ref="F81:G81"/>
    <mergeCell ref="L85:M85"/>
    <mergeCell ref="N85:N86"/>
    <mergeCell ref="O83:O84"/>
    <mergeCell ref="F85:G85"/>
    <mergeCell ref="H85:I85"/>
    <mergeCell ref="J85:K85"/>
    <mergeCell ref="H81:I81"/>
    <mergeCell ref="J81:K81"/>
    <mergeCell ref="L81:M81"/>
    <mergeCell ref="N81:N82"/>
    <mergeCell ref="O81:O82"/>
    <mergeCell ref="F83:G83"/>
    <mergeCell ref="O85:O86"/>
    <mergeCell ref="F87:G87"/>
    <mergeCell ref="H87:I87"/>
    <mergeCell ref="J87:K87"/>
    <mergeCell ref="L87:M87"/>
    <mergeCell ref="N87:N88"/>
    <mergeCell ref="O87:O88"/>
    <mergeCell ref="F89:G89"/>
    <mergeCell ref="B10:B16"/>
    <mergeCell ref="F79:G79"/>
    <mergeCell ref="H79:I79"/>
    <mergeCell ref="J79:K79"/>
    <mergeCell ref="L79:M79"/>
    <mergeCell ref="H83:I83"/>
    <mergeCell ref="J83:K83"/>
    <mergeCell ref="L83:M83"/>
    <mergeCell ref="F77:G77"/>
    <mergeCell ref="H77:I77"/>
    <mergeCell ref="J77:K77"/>
    <mergeCell ref="L77:M77"/>
    <mergeCell ref="F75:G75"/>
    <mergeCell ref="H75:I75"/>
    <mergeCell ref="J75:K75"/>
    <mergeCell ref="L75:M75"/>
    <mergeCell ref="F69:G69"/>
    <mergeCell ref="F67:G67"/>
    <mergeCell ref="H67:I67"/>
    <mergeCell ref="J67:K67"/>
    <mergeCell ref="N83:N84"/>
    <mergeCell ref="N75:N76"/>
    <mergeCell ref="F73:G73"/>
    <mergeCell ref="H73:I73"/>
    <mergeCell ref="J73:K73"/>
    <mergeCell ref="L73:M73"/>
    <mergeCell ref="N73:N74"/>
    <mergeCell ref="N67:N68"/>
    <mergeCell ref="N77:N78"/>
    <mergeCell ref="L67:M67"/>
  </mergeCells>
  <conditionalFormatting sqref="E6">
    <cfRule type="cellIs" dxfId="6133" priority="746" operator="equal">
      <formula>2010</formula>
    </cfRule>
    <cfRule type="cellIs" dxfId="6132" priority="747" operator="equal">
      <formula>2009</formula>
    </cfRule>
    <cfRule type="cellIs" dxfId="6131" priority="824" operator="equal">
      <formula>"2006-2015"</formula>
    </cfRule>
    <cfRule type="cellIs" dxfId="6130" priority="825" operator="equal">
      <formula>2007</formula>
    </cfRule>
    <cfRule type="cellIs" dxfId="6129" priority="826" operator="equal">
      <formula>2008</formula>
    </cfRule>
    <cfRule type="cellIs" dxfId="6128" priority="827" operator="equal">
      <formula>2006</formula>
    </cfRule>
  </conditionalFormatting>
  <conditionalFormatting sqref="F7">
    <cfRule type="colorScale" priority="540">
      <colorScale>
        <cfvo type="min"/>
        <cfvo type="max"/>
        <color rgb="FFFFEF9C"/>
        <color rgb="FFFF7128"/>
      </colorScale>
    </cfRule>
    <cfRule type="containsBlanks" dxfId="6127" priority="541">
      <formula>LEN(TRIM(F7))=0</formula>
    </cfRule>
  </conditionalFormatting>
  <conditionalFormatting sqref="H7">
    <cfRule type="colorScale" priority="536">
      <colorScale>
        <cfvo type="min"/>
        <cfvo type="max"/>
        <color rgb="FFFFEF9C"/>
        <color rgb="FFFF7128"/>
      </colorScale>
    </cfRule>
    <cfRule type="containsBlanks" dxfId="6126" priority="537">
      <formula>LEN(TRIM(H7))=0</formula>
    </cfRule>
  </conditionalFormatting>
  <conditionalFormatting sqref="J7">
    <cfRule type="colorScale" priority="534">
      <colorScale>
        <cfvo type="min"/>
        <cfvo type="max"/>
        <color rgb="FFFFEF9C"/>
        <color rgb="FFFF7128"/>
      </colorScale>
    </cfRule>
    <cfRule type="containsBlanks" dxfId="6125" priority="535">
      <formula>LEN(TRIM(J7))=0</formula>
    </cfRule>
  </conditionalFormatting>
  <conditionalFormatting sqref="L7">
    <cfRule type="containsBlanks" dxfId="6124" priority="533">
      <formula>LEN(TRIM(L7))=0</formula>
    </cfRule>
  </conditionalFormatting>
  <conditionalFormatting sqref="F7:M7">
    <cfRule type="colorScale" priority="532">
      <colorScale>
        <cfvo type="min"/>
        <cfvo type="max"/>
        <color rgb="FFFFEF9C"/>
        <color rgb="FFFF7128"/>
      </colorScale>
    </cfRule>
  </conditionalFormatting>
  <conditionalFormatting sqref="F9">
    <cfRule type="colorScale" priority="71">
      <colorScale>
        <cfvo type="min"/>
        <cfvo type="max"/>
        <color rgb="FFFFEF9C"/>
        <color rgb="FFFF7128"/>
      </colorScale>
    </cfRule>
    <cfRule type="containsBlanks" dxfId="6123" priority="72">
      <formula>LEN(TRIM(F9))=0</formula>
    </cfRule>
  </conditionalFormatting>
  <conditionalFormatting sqref="H9">
    <cfRule type="colorScale" priority="69">
      <colorScale>
        <cfvo type="min"/>
        <cfvo type="max"/>
        <color rgb="FFFFEF9C"/>
        <color rgb="FFFF7128"/>
      </colorScale>
    </cfRule>
    <cfRule type="containsBlanks" dxfId="6122" priority="70">
      <formula>LEN(TRIM(H9))=0</formula>
    </cfRule>
  </conditionalFormatting>
  <conditionalFormatting sqref="J9">
    <cfRule type="colorScale" priority="67">
      <colorScale>
        <cfvo type="min"/>
        <cfvo type="max"/>
        <color rgb="FFFFEF9C"/>
        <color rgb="FFFF7128"/>
      </colorScale>
    </cfRule>
    <cfRule type="containsBlanks" dxfId="6121" priority="68">
      <formula>LEN(TRIM(J9))=0</formula>
    </cfRule>
  </conditionalFormatting>
  <conditionalFormatting sqref="L9">
    <cfRule type="containsBlanks" dxfId="6120" priority="66">
      <formula>LEN(TRIM(L9))=0</formula>
    </cfRule>
  </conditionalFormatting>
  <conditionalFormatting sqref="F9:M9">
    <cfRule type="colorScale" priority="65">
      <colorScale>
        <cfvo type="min"/>
        <cfvo type="max"/>
        <color rgb="FFFFEF9C"/>
        <color rgb="FFFF7128"/>
      </colorScale>
    </cfRule>
  </conditionalFormatting>
  <conditionalFormatting sqref="F11">
    <cfRule type="colorScale" priority="63">
      <colorScale>
        <cfvo type="min"/>
        <cfvo type="max"/>
        <color rgb="FFFFEF9C"/>
        <color rgb="FFFF7128"/>
      </colorScale>
    </cfRule>
    <cfRule type="containsBlanks" dxfId="6119" priority="64">
      <formula>LEN(TRIM(F11))=0</formula>
    </cfRule>
  </conditionalFormatting>
  <conditionalFormatting sqref="H11">
    <cfRule type="colorScale" priority="61">
      <colorScale>
        <cfvo type="min"/>
        <cfvo type="max"/>
        <color rgb="FFFFEF9C"/>
        <color rgb="FFFF7128"/>
      </colorScale>
    </cfRule>
    <cfRule type="containsBlanks" dxfId="6118" priority="62">
      <formula>LEN(TRIM(H11))=0</formula>
    </cfRule>
  </conditionalFormatting>
  <conditionalFormatting sqref="J11">
    <cfRule type="colorScale" priority="59">
      <colorScale>
        <cfvo type="min"/>
        <cfvo type="max"/>
        <color rgb="FFFFEF9C"/>
        <color rgb="FFFF7128"/>
      </colorScale>
    </cfRule>
    <cfRule type="containsBlanks" dxfId="6117" priority="60">
      <formula>LEN(TRIM(J11))=0</formula>
    </cfRule>
  </conditionalFormatting>
  <conditionalFormatting sqref="L11">
    <cfRule type="containsBlanks" dxfId="6116" priority="58">
      <formula>LEN(TRIM(L11))=0</formula>
    </cfRule>
  </conditionalFormatting>
  <conditionalFormatting sqref="F11:M11">
    <cfRule type="colorScale" priority="57">
      <colorScale>
        <cfvo type="min"/>
        <cfvo type="max"/>
        <color rgb="FFFFEF9C"/>
        <color rgb="FFFF7128"/>
      </colorScale>
    </cfRule>
  </conditionalFormatting>
  <conditionalFormatting sqref="F25 F13 F23 F21 F19 F17 F15">
    <cfRule type="colorScale" priority="55">
      <colorScale>
        <cfvo type="min"/>
        <cfvo type="max"/>
        <color rgb="FFFFEF9C"/>
        <color rgb="FFFF7128"/>
      </colorScale>
    </cfRule>
    <cfRule type="containsBlanks" dxfId="6115" priority="56">
      <formula>LEN(TRIM(F13))=0</formula>
    </cfRule>
  </conditionalFormatting>
  <conditionalFormatting sqref="H25 H13 H23 H21 H19 H17 H15">
    <cfRule type="colorScale" priority="53">
      <colorScale>
        <cfvo type="min"/>
        <cfvo type="max"/>
        <color rgb="FFFFEF9C"/>
        <color rgb="FFFF7128"/>
      </colorScale>
    </cfRule>
    <cfRule type="containsBlanks" dxfId="6114" priority="54">
      <formula>LEN(TRIM(H13))=0</formula>
    </cfRule>
  </conditionalFormatting>
  <conditionalFormatting sqref="J25 J13 J23 J21 J19 J17 J15">
    <cfRule type="colorScale" priority="51">
      <colorScale>
        <cfvo type="min"/>
        <cfvo type="max"/>
        <color rgb="FFFFEF9C"/>
        <color rgb="FFFF7128"/>
      </colorScale>
    </cfRule>
    <cfRule type="containsBlanks" dxfId="6113" priority="52">
      <formula>LEN(TRIM(J13))=0</formula>
    </cfRule>
  </conditionalFormatting>
  <conditionalFormatting sqref="L25 L23 L21 L19 L17 L15 L13">
    <cfRule type="containsBlanks" dxfId="6112" priority="50">
      <formula>LEN(TRIM(L13))=0</formula>
    </cfRule>
  </conditionalFormatting>
  <conditionalFormatting sqref="F25:M25 F23:M23 F21:M21 F19:M19 F17:M17 F15:M15 F13:M13">
    <cfRule type="colorScale" priority="49">
      <colorScale>
        <cfvo type="min"/>
        <cfvo type="max"/>
        <color rgb="FFFFEF9C"/>
        <color rgb="FFFF7128"/>
      </colorScale>
    </cfRule>
  </conditionalFormatting>
  <conditionalFormatting sqref="F39 F27 F37 F35 F33 F31 F29">
    <cfRule type="colorScale" priority="47">
      <colorScale>
        <cfvo type="min"/>
        <cfvo type="max"/>
        <color rgb="FFFFEF9C"/>
        <color rgb="FFFF7128"/>
      </colorScale>
    </cfRule>
    <cfRule type="containsBlanks" dxfId="6111" priority="48">
      <formula>LEN(TRIM(F27))=0</formula>
    </cfRule>
  </conditionalFormatting>
  <conditionalFormatting sqref="H39 H27 H37 H35 H33 H31 H29">
    <cfRule type="colorScale" priority="45">
      <colorScale>
        <cfvo type="min"/>
        <cfvo type="max"/>
        <color rgb="FFFFEF9C"/>
        <color rgb="FFFF7128"/>
      </colorScale>
    </cfRule>
    <cfRule type="containsBlanks" dxfId="6110" priority="46">
      <formula>LEN(TRIM(H27))=0</formula>
    </cfRule>
  </conditionalFormatting>
  <conditionalFormatting sqref="J39 J27 J37 J35 J33 J31 J29">
    <cfRule type="colorScale" priority="43">
      <colorScale>
        <cfvo type="min"/>
        <cfvo type="max"/>
        <color rgb="FFFFEF9C"/>
        <color rgb="FFFF7128"/>
      </colorScale>
    </cfRule>
    <cfRule type="containsBlanks" dxfId="6109" priority="44">
      <formula>LEN(TRIM(J27))=0</formula>
    </cfRule>
  </conditionalFormatting>
  <conditionalFormatting sqref="L39 L37 L35 L33 L31 L29 L27">
    <cfRule type="containsBlanks" dxfId="6108" priority="42">
      <formula>LEN(TRIM(L27))=0</formula>
    </cfRule>
  </conditionalFormatting>
  <conditionalFormatting sqref="F39:M39 F37:M37 F35:M35 F33:M33 F31:M31 F29:M29 F27:M27">
    <cfRule type="colorScale" priority="41">
      <colorScale>
        <cfvo type="min"/>
        <cfvo type="max"/>
        <color rgb="FFFFEF9C"/>
        <color rgb="FFFF7128"/>
      </colorScale>
    </cfRule>
  </conditionalFormatting>
  <conditionalFormatting sqref="F51 F41 F49 F47 F45 F43">
    <cfRule type="colorScale" priority="39">
      <colorScale>
        <cfvo type="min"/>
        <cfvo type="max"/>
        <color rgb="FFFFEF9C"/>
        <color rgb="FFFF7128"/>
      </colorScale>
    </cfRule>
    <cfRule type="containsBlanks" dxfId="6107" priority="40">
      <formula>LEN(TRIM(F41))=0</formula>
    </cfRule>
  </conditionalFormatting>
  <conditionalFormatting sqref="H51 H41 H49 H47 H45 H43">
    <cfRule type="colorScale" priority="37">
      <colorScale>
        <cfvo type="min"/>
        <cfvo type="max"/>
        <color rgb="FFFFEF9C"/>
        <color rgb="FFFF7128"/>
      </colorScale>
    </cfRule>
    <cfRule type="containsBlanks" dxfId="6106" priority="38">
      <formula>LEN(TRIM(H41))=0</formula>
    </cfRule>
  </conditionalFormatting>
  <conditionalFormatting sqref="J51 J41 J49 J47 J45 J43">
    <cfRule type="colorScale" priority="35">
      <colorScale>
        <cfvo type="min"/>
        <cfvo type="max"/>
        <color rgb="FFFFEF9C"/>
        <color rgb="FFFF7128"/>
      </colorScale>
    </cfRule>
    <cfRule type="containsBlanks" dxfId="6105" priority="36">
      <formula>LEN(TRIM(J41))=0</formula>
    </cfRule>
  </conditionalFormatting>
  <conditionalFormatting sqref="L51 L49 L47 L45 L43 L41">
    <cfRule type="containsBlanks" dxfId="6104" priority="34">
      <formula>LEN(TRIM(L41))=0</formula>
    </cfRule>
  </conditionalFormatting>
  <conditionalFormatting sqref="F51:M51 F49:M49 F47:M47 F45:M45 F43:M43 F41:M41">
    <cfRule type="colorScale" priority="33">
      <colorScale>
        <cfvo type="min"/>
        <cfvo type="max"/>
        <color rgb="FFFFEF9C"/>
        <color rgb="FFFF7128"/>
      </colorScale>
    </cfRule>
  </conditionalFormatting>
  <conditionalFormatting sqref="F67 F53 F65 F63 F61 F59 F57 F55">
    <cfRule type="colorScale" priority="31">
      <colorScale>
        <cfvo type="min"/>
        <cfvo type="max"/>
        <color rgb="FFFFEF9C"/>
        <color rgb="FFFF7128"/>
      </colorScale>
    </cfRule>
    <cfRule type="containsBlanks" dxfId="6103" priority="32">
      <formula>LEN(TRIM(F53))=0</formula>
    </cfRule>
  </conditionalFormatting>
  <conditionalFormatting sqref="H67 H53 H65 H63 H61 H59 H57 H55">
    <cfRule type="colorScale" priority="29">
      <colorScale>
        <cfvo type="min"/>
        <cfvo type="max"/>
        <color rgb="FFFFEF9C"/>
        <color rgb="FFFF7128"/>
      </colorScale>
    </cfRule>
    <cfRule type="containsBlanks" dxfId="6102" priority="30">
      <formula>LEN(TRIM(H53))=0</formula>
    </cfRule>
  </conditionalFormatting>
  <conditionalFormatting sqref="J67 J53 J65 J63 J61 J59 J57 J55">
    <cfRule type="colorScale" priority="27">
      <colorScale>
        <cfvo type="min"/>
        <cfvo type="max"/>
        <color rgb="FFFFEF9C"/>
        <color rgb="FFFF7128"/>
      </colorScale>
    </cfRule>
    <cfRule type="containsBlanks" dxfId="6101" priority="28">
      <formula>LEN(TRIM(J53))=0</formula>
    </cfRule>
  </conditionalFormatting>
  <conditionalFormatting sqref="L67 L65 L63 L61 L59 L57 L55 L53">
    <cfRule type="containsBlanks" dxfId="6100" priority="26">
      <formula>LEN(TRIM(L53))=0</formula>
    </cfRule>
  </conditionalFormatting>
  <conditionalFormatting sqref="F67:M67 F65:M65 F63:M63 F61:M61 F59:M59 F57:M57 F55:M55 F53:M53">
    <cfRule type="colorScale" priority="25">
      <colorScale>
        <cfvo type="min"/>
        <cfvo type="max"/>
        <color rgb="FFFFEF9C"/>
        <color rgb="FFFF7128"/>
      </colorScale>
    </cfRule>
  </conditionalFormatting>
  <conditionalFormatting sqref="F85 F69 F83 F81 F79 F77 F75 F73 F71">
    <cfRule type="colorScale" priority="23">
      <colorScale>
        <cfvo type="min"/>
        <cfvo type="max"/>
        <color rgb="FFFFEF9C"/>
        <color rgb="FFFF7128"/>
      </colorScale>
    </cfRule>
    <cfRule type="containsBlanks" dxfId="6099" priority="24">
      <formula>LEN(TRIM(F69))=0</formula>
    </cfRule>
  </conditionalFormatting>
  <conditionalFormatting sqref="H85 H69 H83 H81 H79 H77 H75 H73 H71">
    <cfRule type="colorScale" priority="21">
      <colorScale>
        <cfvo type="min"/>
        <cfvo type="max"/>
        <color rgb="FFFFEF9C"/>
        <color rgb="FFFF7128"/>
      </colorScale>
    </cfRule>
    <cfRule type="containsBlanks" dxfId="6098" priority="22">
      <formula>LEN(TRIM(H69))=0</formula>
    </cfRule>
  </conditionalFormatting>
  <conditionalFormatting sqref="J85 J69 J83 J81 J79 J77 J75 J73 J71">
    <cfRule type="colorScale" priority="19">
      <colorScale>
        <cfvo type="min"/>
        <cfvo type="max"/>
        <color rgb="FFFFEF9C"/>
        <color rgb="FFFF7128"/>
      </colorScale>
    </cfRule>
    <cfRule type="containsBlanks" dxfId="6097" priority="20">
      <formula>LEN(TRIM(J69))=0</formula>
    </cfRule>
  </conditionalFormatting>
  <conditionalFormatting sqref="L85 L83 L81 L79 L77 L75 L73 L71 L69">
    <cfRule type="containsBlanks" dxfId="6096" priority="18">
      <formula>LEN(TRIM(L69))=0</formula>
    </cfRule>
  </conditionalFormatting>
  <conditionalFormatting sqref="F85:M85 F83:M83 F81:M81 F79:M79 F77:M77 F75:M75 F73:M73 F71:M71 F69:M69">
    <cfRule type="colorScale" priority="17">
      <colorScale>
        <cfvo type="min"/>
        <cfvo type="max"/>
        <color rgb="FFFFEF9C"/>
        <color rgb="FFFF7128"/>
      </colorScale>
    </cfRule>
  </conditionalFormatting>
  <conditionalFormatting sqref="F105 F87 F103 F101 F99 F97 F95 F93 F91 F89">
    <cfRule type="colorScale" priority="15">
      <colorScale>
        <cfvo type="min"/>
        <cfvo type="max"/>
        <color rgb="FFFFEF9C"/>
        <color rgb="FFFF7128"/>
      </colorScale>
    </cfRule>
    <cfRule type="containsBlanks" dxfId="6095" priority="16">
      <formula>LEN(TRIM(F87))=0</formula>
    </cfRule>
  </conditionalFormatting>
  <conditionalFormatting sqref="H105 H87 H103 H101 H99 H97 H95 H93 H91 H89">
    <cfRule type="colorScale" priority="13">
      <colorScale>
        <cfvo type="min"/>
        <cfvo type="max"/>
        <color rgb="FFFFEF9C"/>
        <color rgb="FFFF7128"/>
      </colorScale>
    </cfRule>
    <cfRule type="containsBlanks" dxfId="6094" priority="14">
      <formula>LEN(TRIM(H87))=0</formula>
    </cfRule>
  </conditionalFormatting>
  <conditionalFormatting sqref="J105 J87 J103 J101 J99 J97 J95 J93 J91 J89">
    <cfRule type="colorScale" priority="11">
      <colorScale>
        <cfvo type="min"/>
        <cfvo type="max"/>
        <color rgb="FFFFEF9C"/>
        <color rgb="FFFF7128"/>
      </colorScale>
    </cfRule>
    <cfRule type="containsBlanks" dxfId="6093" priority="12">
      <formula>LEN(TRIM(J87))=0</formula>
    </cfRule>
  </conditionalFormatting>
  <conditionalFormatting sqref="L105 L103 L101 L99 L97 L95 L93 L91 L89 L87">
    <cfRule type="containsBlanks" dxfId="6092" priority="10">
      <formula>LEN(TRIM(L87))=0</formula>
    </cfRule>
  </conditionalFormatting>
  <conditionalFormatting sqref="F105:M105 F103:M103 F101:M101 F99:M99 F97:M97 F95:M95 F93:M93 F91:M91 F89:M89 F87:M87">
    <cfRule type="colorScale" priority="9">
      <colorScale>
        <cfvo type="min"/>
        <cfvo type="max"/>
        <color rgb="FFFFEF9C"/>
        <color rgb="FFFF7128"/>
      </colorScale>
    </cfRule>
  </conditionalFormatting>
  <conditionalFormatting sqref="F119 F107 F117 F115 F113 F111 F109">
    <cfRule type="colorScale" priority="7">
      <colorScale>
        <cfvo type="min"/>
        <cfvo type="max"/>
        <color rgb="FFFFEF9C"/>
        <color rgb="FFFF7128"/>
      </colorScale>
    </cfRule>
    <cfRule type="containsBlanks" dxfId="6091" priority="8">
      <formula>LEN(TRIM(F107))=0</formula>
    </cfRule>
  </conditionalFormatting>
  <conditionalFormatting sqref="H119 H107 H117 H115 H113 H111 H109">
    <cfRule type="colorScale" priority="5">
      <colorScale>
        <cfvo type="min"/>
        <cfvo type="max"/>
        <color rgb="FFFFEF9C"/>
        <color rgb="FFFF7128"/>
      </colorScale>
    </cfRule>
    <cfRule type="containsBlanks" dxfId="6090" priority="6">
      <formula>LEN(TRIM(H107))=0</formula>
    </cfRule>
  </conditionalFormatting>
  <conditionalFormatting sqref="J119 J107 J117 J115 J113 J111 J109">
    <cfRule type="colorScale" priority="3">
      <colorScale>
        <cfvo type="min"/>
        <cfvo type="max"/>
        <color rgb="FFFFEF9C"/>
        <color rgb="FFFF7128"/>
      </colorScale>
    </cfRule>
    <cfRule type="containsBlanks" dxfId="6089" priority="4">
      <formula>LEN(TRIM(J107))=0</formula>
    </cfRule>
  </conditionalFormatting>
  <conditionalFormatting sqref="L119 L117 L115 L113 L111 L109 L107">
    <cfRule type="containsBlanks" dxfId="6088" priority="2">
      <formula>LEN(TRIM(L107))=0</formula>
    </cfRule>
  </conditionalFormatting>
  <conditionalFormatting sqref="F119:M119 F117:M117 F115:M115 F113:M113 F111:M111 F109:M109 F107:M107">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8:M22 F23:M120"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8"/>
  </sheetPr>
  <dimension ref="B1:T29"/>
  <sheetViews>
    <sheetView showGridLines="0" zoomScaleSheetLayoutView="100" workbookViewId="0"/>
  </sheetViews>
  <sheetFormatPr defaultRowHeight="15" x14ac:dyDescent="0.25"/>
  <cols>
    <col min="1" max="1" width="1.7109375" style="109" customWidth="1"/>
    <col min="2" max="2" width="22.5703125" style="109" customWidth="1"/>
    <col min="3" max="3" width="1.7109375" style="109" customWidth="1"/>
    <col min="4" max="4" width="11.85546875" style="20" customWidth="1"/>
    <col min="5" max="5" width="24.140625" style="109" customWidth="1"/>
    <col min="6" max="13" width="5" style="109" customWidth="1"/>
    <col min="14" max="14" width="9.140625" style="28" hidden="1" customWidth="1"/>
    <col min="15" max="15" width="11.28515625" style="28" bestFit="1" customWidth="1"/>
    <col min="16" max="16" width="11.7109375" style="109" bestFit="1" customWidth="1"/>
    <col min="17" max="16384" width="9.140625" style="109"/>
  </cols>
  <sheetData>
    <row r="1" spans="2:20" ht="15.75" thickBot="1" x14ac:dyDescent="0.3"/>
    <row r="2" spans="2:20" ht="15.75" customHeight="1" x14ac:dyDescent="0.25">
      <c r="B2" s="295" t="s">
        <v>24</v>
      </c>
      <c r="D2" s="282" t="s">
        <v>530</v>
      </c>
      <c r="E2" s="283"/>
      <c r="F2" s="283"/>
      <c r="G2" s="283"/>
      <c r="H2" s="283"/>
      <c r="I2" s="283"/>
      <c r="J2" s="283"/>
      <c r="K2" s="283"/>
      <c r="L2" s="283"/>
      <c r="M2" s="283"/>
      <c r="N2" s="283"/>
      <c r="O2" s="283"/>
      <c r="P2" s="284"/>
    </row>
    <row r="3" spans="2:20" ht="15.75" customHeight="1" x14ac:dyDescent="0.25">
      <c r="B3" s="296"/>
      <c r="D3" s="285"/>
      <c r="E3" s="286"/>
      <c r="F3" s="286"/>
      <c r="G3" s="286"/>
      <c r="H3" s="286"/>
      <c r="I3" s="286"/>
      <c r="J3" s="286"/>
      <c r="K3" s="286"/>
      <c r="L3" s="286"/>
      <c r="M3" s="286"/>
      <c r="N3" s="286"/>
      <c r="O3" s="286"/>
      <c r="P3" s="287"/>
    </row>
    <row r="4" spans="2:20" ht="15.75" customHeight="1" thickBot="1" x14ac:dyDescent="0.3">
      <c r="B4" s="297"/>
      <c r="D4" s="288"/>
      <c r="E4" s="289"/>
      <c r="F4" s="289"/>
      <c r="G4" s="289"/>
      <c r="H4" s="289"/>
      <c r="I4" s="289"/>
      <c r="J4" s="289"/>
      <c r="K4" s="289"/>
      <c r="L4" s="289"/>
      <c r="M4" s="289"/>
      <c r="N4" s="289"/>
      <c r="O4" s="289"/>
      <c r="P4" s="290"/>
    </row>
    <row r="5" spans="2:20" ht="15.75" thickBot="1" x14ac:dyDescent="0.3"/>
    <row r="6" spans="2:20" s="39" customFormat="1" ht="124.5" customHeight="1" thickBot="1" x14ac:dyDescent="0.25">
      <c r="D6" s="298" t="str">
        <f>'Hide Selection'!$D$47</f>
        <v>All Malignant Neoplasms (excl. NMSC)</v>
      </c>
      <c r="E6" s="299"/>
      <c r="F6" s="270" t="s">
        <v>123</v>
      </c>
      <c r="G6" s="271"/>
      <c r="H6" s="271" t="s">
        <v>3</v>
      </c>
      <c r="I6" s="271"/>
      <c r="J6" s="271" t="s">
        <v>121</v>
      </c>
      <c r="K6" s="271"/>
      <c r="L6" s="294" t="s">
        <v>122</v>
      </c>
      <c r="M6" s="294"/>
      <c r="N6" s="79" t="s">
        <v>21</v>
      </c>
      <c r="O6" s="77" t="s">
        <v>139</v>
      </c>
      <c r="P6" s="141" t="s">
        <v>140</v>
      </c>
    </row>
    <row r="7" spans="2:20" s="29" customFormat="1" ht="18.75" customHeight="1" x14ac:dyDescent="0.25">
      <c r="D7" s="310" t="s">
        <v>35</v>
      </c>
      <c r="E7" s="31" t="s">
        <v>375</v>
      </c>
      <c r="F7" s="277">
        <f>IF(OR(ISERROR(VLOOKUP($D$6&amp;$E7,'EP overall data'!$A:$AC,'EP overall data'!B$3,FALSE)),ISBLANK(VLOOKUP($D$6&amp;$E7,'EP overall data'!$A:$AC,'EP overall data'!B$3,FALSE))),"",VLOOKUP($D$6&amp;$E7,'EP overall data'!$A:$AC,'EP overall data'!B$3,FALSE))</f>
        <v>0.54832102802966487</v>
      </c>
      <c r="G7" s="269"/>
      <c r="H7" s="269">
        <f>IF(OR(ISERROR(VLOOKUP($D$6&amp;$E7,'EP overall data'!$A:$AC,'EP overall data'!C$3,FALSE)),ISBLANK(VLOOKUP($D$6&amp;$E7,'EP overall data'!$A:$AC,'EP overall data'!C$3,FALSE))),"",VLOOKUP($D$6&amp;$E7,'EP overall data'!$A:$AC,'EP overall data'!C$3,FALSE))</f>
        <v>0.30844193383215235</v>
      </c>
      <c r="I7" s="269"/>
      <c r="J7" s="269">
        <f>IF(OR(ISERROR(VLOOKUP($D$6&amp;$E7,'EP overall data'!$A:$AC,'EP overall data'!D$3,FALSE)),ISBLANK(VLOOKUP($D$6&amp;$E7,'EP overall data'!$A:$AC,'EP overall data'!D$3,FALSE))),"",VLOOKUP($D$6&amp;$E7,'EP overall data'!$A:$AC,'EP overall data'!D$3,FALSE))</f>
        <v>3.7510529706159257E-2</v>
      </c>
      <c r="K7" s="269"/>
      <c r="L7" s="269">
        <f>IF(OR(ISERROR(VLOOKUP($D$6&amp;$E7,'EP overall data'!$A:$AC,'EP overall data'!E$3,FALSE)),ISBLANK(VLOOKUP($D$6&amp;$E7,'EP overall data'!$A:$AC,'EP overall data'!E$3,FALSE))),"",VLOOKUP($D$6&amp;$E7,'EP overall data'!$A:$AC,'EP overall data'!E$3,FALSE))</f>
        <v>0.10572650843202352</v>
      </c>
      <c r="M7" s="269"/>
      <c r="N7" s="304">
        <f>SUM(F7,H7,J7,L7)</f>
        <v>1</v>
      </c>
      <c r="O7" s="275">
        <f>IF(ISERROR(VLOOKUP($D$6&amp;$E7,'EP overall data'!$A:$AC,'EP overall data'!G$3,FALSE)),0,VLOOKUP($D$6&amp;$E7,'EP overall data'!$A:$AC,'EP overall data'!G$3,FALSE))</f>
        <v>60543</v>
      </c>
      <c r="P7" s="305">
        <f>IF(ISERROR(VLOOKUP($D$6&amp;$E7,'EP overall data'!$A:$AC,'EP overall data'!H$3,FALSE)),0,VLOOKUP($D$6&amp;$E7,'EP overall data'!$A:$AC,'EP overall data'!H$3,FALSE))</f>
        <v>0.24120717131474104</v>
      </c>
      <c r="T7" s="27"/>
    </row>
    <row r="8" spans="2:20" ht="15.75" customHeight="1" x14ac:dyDescent="0.25">
      <c r="D8" s="311"/>
      <c r="E8" s="10" t="s">
        <v>27</v>
      </c>
      <c r="F8" s="14">
        <f>IF(F7="","",VLOOKUP($D$6&amp;$E7,'EP overall data'!$A:$AC,'EP overall data'!M$3,FALSE))</f>
        <v>0.54400000000000004</v>
      </c>
      <c r="G8" s="15">
        <f>IF(F7="","",VLOOKUP($D$6&amp;$E7,'EP overall data'!$A:$AC,'EP overall data'!N$3,FALSE))</f>
        <v>0.55200000000000005</v>
      </c>
      <c r="H8" s="15">
        <f>IF(H7="","",VLOOKUP($D$6&amp;$E7,'EP overall data'!$A:$AC,'EP overall data'!O$3,FALSE))</f>
        <v>0.30499999999999999</v>
      </c>
      <c r="I8" s="15">
        <f>IF(H7="","",VLOOKUP($D$6&amp;$E7,'EP overall data'!$A:$AC,'EP overall data'!P$3,FALSE))</f>
        <v>0.312</v>
      </c>
      <c r="J8" s="15">
        <f>IF(J7="","",VLOOKUP($D$6&amp;$E7,'EP overall data'!$A:$AC,'EP overall data'!Q$3,FALSE))</f>
        <v>3.5999999999999997E-2</v>
      </c>
      <c r="K8" s="15">
        <f>IF(J7="","",VLOOKUP($D$6&amp;$E7,'EP overall data'!$A:$AC,'EP overall data'!R$3,FALSE))</f>
        <v>3.9E-2</v>
      </c>
      <c r="L8" s="15">
        <f>IF(L7="","",VLOOKUP($D$6&amp;$E7,'EP overall data'!$A:$AC,'EP overall data'!S$3,FALSE))</f>
        <v>0.10299999999999999</v>
      </c>
      <c r="M8" s="15">
        <f>IF(L7="","",VLOOKUP($D$6&amp;$E7,'EP overall data'!$A:$AC,'EP overall data'!T$3,FALSE))</f>
        <v>0.108</v>
      </c>
      <c r="N8" s="303"/>
      <c r="O8" s="267"/>
      <c r="P8" s="306"/>
    </row>
    <row r="9" spans="2:20" s="29" customFormat="1" ht="18.75" customHeight="1" x14ac:dyDescent="0.25">
      <c r="D9" s="311"/>
      <c r="E9" s="62" t="s">
        <v>376</v>
      </c>
      <c r="F9" s="300">
        <f>IF(OR(ISERROR(VLOOKUP($D$6&amp;$E9,'EP overall data'!$A:$AC,'EP overall data'!B$3,FALSE)),ISBLANK(VLOOKUP($D$6&amp;$E9,'EP overall data'!$A:$AC,'EP overall data'!B$3,FALSE))),"",VLOOKUP($D$6&amp;$E9,'EP overall data'!$A:$AC,'EP overall data'!B$3,FALSE))</f>
        <v>0.55830213515223004</v>
      </c>
      <c r="G9" s="301"/>
      <c r="H9" s="301">
        <f>IF(OR(ISERROR(VLOOKUP($D$6&amp;$E9,'EP overall data'!$A:$AC,'EP overall data'!C$3,FALSE)),ISBLANK(VLOOKUP($D$6&amp;$E9,'EP overall data'!$A:$AC,'EP overall data'!C$3,FALSE))),"",VLOOKUP($D$6&amp;$E9,'EP overall data'!$A:$AC,'EP overall data'!C$3,FALSE))</f>
        <v>0.30355402841171342</v>
      </c>
      <c r="I9" s="301"/>
      <c r="J9" s="301">
        <f>IF(OR(ISERROR(VLOOKUP($D$6&amp;$E9,'EP overall data'!$A:$AC,'EP overall data'!D$3,FALSE)),ISBLANK(VLOOKUP($D$6&amp;$E9,'EP overall data'!$A:$AC,'EP overall data'!D$3,FALSE))),"",VLOOKUP($D$6&amp;$E9,'EP overall data'!$A:$AC,'EP overall data'!D$3,FALSE))</f>
        <v>3.4001743679163032E-2</v>
      </c>
      <c r="K9" s="301"/>
      <c r="L9" s="301">
        <f>IF(OR(ISERROR(VLOOKUP($D$6&amp;$E9,'EP overall data'!$A:$AC,'EP overall data'!E$3,FALSE)),ISBLANK(VLOOKUP($D$6&amp;$E9,'EP overall data'!$A:$AC,'EP overall data'!E$3,FALSE))),"",VLOOKUP($D$6&amp;$E9,'EP overall data'!$A:$AC,'EP overall data'!E$3,FALSE))</f>
        <v>0.10414209275689351</v>
      </c>
      <c r="M9" s="301"/>
      <c r="N9" s="302">
        <f>SUM(F9,H9,J9,L9)</f>
        <v>1</v>
      </c>
      <c r="O9" s="293">
        <f>IF(ISERROR(VLOOKUP($D$6&amp;$E9,'EP overall data'!$A:$AC,'EP overall data'!G$3,FALSE)),0,VLOOKUP($D$6&amp;$E9,'EP overall data'!$A:$AC,'EP overall data'!G$3,FALSE))</f>
        <v>58497</v>
      </c>
      <c r="P9" s="307">
        <f>IF(ISERROR(VLOOKUP($D$6&amp;$E9,'EP overall data'!$A:$AC,'EP overall data'!H$3,FALSE)),0,VLOOKUP($D$6&amp;$E9,'EP overall data'!$A:$AC,'EP overall data'!H$3,FALSE))</f>
        <v>0.23056821227552934</v>
      </c>
    </row>
    <row r="10" spans="2:20" ht="15.75" customHeight="1" x14ac:dyDescent="0.25">
      <c r="D10" s="311"/>
      <c r="E10" s="10" t="s">
        <v>27</v>
      </c>
      <c r="F10" s="14">
        <f>IF(F9="","",VLOOKUP($D$6&amp;$E9,'EP overall data'!$A:$AC,'EP overall data'!M$3,FALSE))</f>
        <v>0.55400000000000005</v>
      </c>
      <c r="G10" s="15">
        <f>IF(F9="","",VLOOKUP($D$6&amp;$E9,'EP overall data'!$A:$AC,'EP overall data'!N$3,FALSE))</f>
        <v>0.56200000000000006</v>
      </c>
      <c r="H10" s="15">
        <f>IF(H9="","",VLOOKUP($D$6&amp;$E9,'EP overall data'!$A:$AC,'EP overall data'!O$3,FALSE))</f>
        <v>0.3</v>
      </c>
      <c r="I10" s="15">
        <f>IF(H9="","",VLOOKUP($D$6&amp;$E9,'EP overall data'!$A:$AC,'EP overall data'!P$3,FALSE))</f>
        <v>0.307</v>
      </c>
      <c r="J10" s="15">
        <f>IF(J9="","",VLOOKUP($D$6&amp;$E9,'EP overall data'!$A:$AC,'EP overall data'!Q$3,FALSE))</f>
        <v>3.3000000000000002E-2</v>
      </c>
      <c r="K10" s="15">
        <f>IF(J9="","",VLOOKUP($D$6&amp;$E9,'EP overall data'!$A:$AC,'EP overall data'!R$3,FALSE))</f>
        <v>3.5999999999999997E-2</v>
      </c>
      <c r="L10" s="15">
        <f>IF(L9="","",VLOOKUP($D$6&amp;$E9,'EP overall data'!$A:$AC,'EP overall data'!S$3,FALSE))</f>
        <v>0.10199999999999999</v>
      </c>
      <c r="M10" s="15">
        <f>IF(L9="","",VLOOKUP($D$6&amp;$E9,'EP overall data'!$A:$AC,'EP overall data'!T$3,FALSE))</f>
        <v>0.107</v>
      </c>
      <c r="N10" s="303"/>
      <c r="O10" s="267"/>
      <c r="P10" s="306"/>
    </row>
    <row r="11" spans="2:20" s="29" customFormat="1" ht="18.75" customHeight="1" x14ac:dyDescent="0.25">
      <c r="D11" s="311"/>
      <c r="E11" s="62" t="s">
        <v>377</v>
      </c>
      <c r="F11" s="300">
        <f>IF(OR(ISERROR(VLOOKUP($D$6&amp;$E11,'EP overall data'!$A:$AC,'EP overall data'!B$3,FALSE)),ISBLANK(VLOOKUP($D$6&amp;$E11,'EP overall data'!$A:$AC,'EP overall data'!B$3,FALSE))),"",VLOOKUP($D$6&amp;$E11,'EP overall data'!$A:$AC,'EP overall data'!B$3,FALSE))</f>
        <v>0.58515865744982098</v>
      </c>
      <c r="G11" s="301"/>
      <c r="H11" s="301">
        <f>IF(OR(ISERROR(VLOOKUP($D$6&amp;$E11,'EP overall data'!$A:$AC,'EP overall data'!C$3,FALSE)),ISBLANK(VLOOKUP($D$6&amp;$E11,'EP overall data'!$A:$AC,'EP overall data'!C$3,FALSE))),"",VLOOKUP($D$6&amp;$E11,'EP overall data'!$A:$AC,'EP overall data'!C$3,FALSE))</f>
        <v>0.27912051303406349</v>
      </c>
      <c r="I11" s="301"/>
      <c r="J11" s="301">
        <f>IF(OR(ISERROR(VLOOKUP($D$6&amp;$E11,'EP overall data'!$A:$AC,'EP overall data'!D$3,FALSE)),ISBLANK(VLOOKUP($D$6&amp;$E11,'EP overall data'!$A:$AC,'EP overall data'!D$3,FALSE))),"",VLOOKUP($D$6&amp;$E11,'EP overall data'!$A:$AC,'EP overall data'!D$3,FALSE))</f>
        <v>3.7161655700841179E-2</v>
      </c>
      <c r="K11" s="301"/>
      <c r="L11" s="301">
        <f>IF(OR(ISERROR(VLOOKUP($D$6&amp;$E11,'EP overall data'!$A:$AC,'EP overall data'!E$3,FALSE)),ISBLANK(VLOOKUP($D$6&amp;$E11,'EP overall data'!$A:$AC,'EP overall data'!E$3,FALSE))),"",VLOOKUP($D$6&amp;$E11,'EP overall data'!$A:$AC,'EP overall data'!E$3,FALSE))</f>
        <v>9.8559173815274417E-2</v>
      </c>
      <c r="M11" s="301"/>
      <c r="N11" s="302">
        <f>SUM(F11,H11,J11,L11)</f>
        <v>1</v>
      </c>
      <c r="O11" s="293">
        <f>IF(ISERROR(VLOOKUP($D$6&amp;$E11,'EP overall data'!$A:$AC,'EP overall data'!G$3,FALSE)),0,VLOOKUP($D$6&amp;$E11,'EP overall data'!$A:$AC,'EP overall data'!G$3,FALSE))</f>
        <v>60035</v>
      </c>
      <c r="P11" s="307">
        <f>IF(ISERROR(VLOOKUP($D$6&amp;$E11,'EP overall data'!$A:$AC,'EP overall data'!H$3,FALSE)),0,VLOOKUP($D$6&amp;$E11,'EP overall data'!$A:$AC,'EP overall data'!H$3,FALSE))</f>
        <v>0.22610094040817555</v>
      </c>
    </row>
    <row r="12" spans="2:20" ht="15.75" customHeight="1" x14ac:dyDescent="0.25">
      <c r="D12" s="311"/>
      <c r="E12" s="10" t="s">
        <v>27</v>
      </c>
      <c r="F12" s="14">
        <f>IF(F11="","",VLOOKUP($D$6&amp;$E11,'EP overall data'!$A:$AC,'EP overall data'!M$3,FALSE))</f>
        <v>0.58099999999999996</v>
      </c>
      <c r="G12" s="15">
        <f>IF(F11="","",VLOOKUP($D$6&amp;$E11,'EP overall data'!$A:$AC,'EP overall data'!N$3,FALSE))</f>
        <v>0.58899999999999997</v>
      </c>
      <c r="H12" s="15">
        <f>IF(H11="","",VLOOKUP($D$6&amp;$E11,'EP overall data'!$A:$AC,'EP overall data'!O$3,FALSE))</f>
        <v>0.27600000000000002</v>
      </c>
      <c r="I12" s="15">
        <f>IF(H11="","",VLOOKUP($D$6&amp;$E11,'EP overall data'!$A:$AC,'EP overall data'!P$3,FALSE))</f>
        <v>0.28299999999999997</v>
      </c>
      <c r="J12" s="15">
        <f>IF(J11="","",VLOOKUP($D$6&amp;$E11,'EP overall data'!$A:$AC,'EP overall data'!Q$3,FALSE))</f>
        <v>3.5999999999999997E-2</v>
      </c>
      <c r="K12" s="15">
        <f>IF(J11="","",VLOOKUP($D$6&amp;$E11,'EP overall data'!$A:$AC,'EP overall data'!R$3,FALSE))</f>
        <v>3.9E-2</v>
      </c>
      <c r="L12" s="15">
        <f>IF(L11="","",VLOOKUP($D$6&amp;$E11,'EP overall data'!$A:$AC,'EP overall data'!S$3,FALSE))</f>
        <v>9.6000000000000002E-2</v>
      </c>
      <c r="M12" s="15">
        <f>IF(L11="","",VLOOKUP($D$6&amp;$E11,'EP overall data'!$A:$AC,'EP overall data'!T$3,FALSE))</f>
        <v>0.10100000000000001</v>
      </c>
      <c r="N12" s="303"/>
      <c r="O12" s="267"/>
      <c r="P12" s="306"/>
    </row>
    <row r="13" spans="2:20" s="29" customFormat="1" ht="18.75" customHeight="1" x14ac:dyDescent="0.25">
      <c r="D13" s="311"/>
      <c r="E13" s="62" t="s">
        <v>378</v>
      </c>
      <c r="F13" s="300">
        <f>IF(OR(ISERROR(VLOOKUP($D$6&amp;$E13,'EP overall data'!$A:$AC,'EP overall data'!B$3,FALSE)),ISBLANK(VLOOKUP($D$6&amp;$E13,'EP overall data'!$A:$AC,'EP overall data'!B$3,FALSE))),"",VLOOKUP($D$6&amp;$E13,'EP overall data'!$A:$AC,'EP overall data'!B$3,FALSE))</f>
        <v>0.59695792345209553</v>
      </c>
      <c r="G13" s="301"/>
      <c r="H13" s="301">
        <f>IF(OR(ISERROR(VLOOKUP($D$6&amp;$E13,'EP overall data'!$A:$AC,'EP overall data'!C$3,FALSE)),ISBLANK(VLOOKUP($D$6&amp;$E13,'EP overall data'!$A:$AC,'EP overall data'!C$3,FALSE))),"",VLOOKUP($D$6&amp;$E13,'EP overall data'!$A:$AC,'EP overall data'!C$3,FALSE))</f>
        <v>0.26097379515582375</v>
      </c>
      <c r="I13" s="301"/>
      <c r="J13" s="301">
        <f>IF(OR(ISERROR(VLOOKUP($D$6&amp;$E13,'EP overall data'!$A:$AC,'EP overall data'!D$3,FALSE)),ISBLANK(VLOOKUP($D$6&amp;$E13,'EP overall data'!$A:$AC,'EP overall data'!D$3,FALSE))),"",VLOOKUP($D$6&amp;$E13,'EP overall data'!$A:$AC,'EP overall data'!D$3,FALSE))</f>
        <v>4.1646689261800443E-2</v>
      </c>
      <c r="K13" s="301"/>
      <c r="L13" s="301">
        <f>IF(OR(ISERROR(VLOOKUP($D$6&amp;$E13,'EP overall data'!$A:$AC,'EP overall data'!E$3,FALSE)),ISBLANK(VLOOKUP($D$6&amp;$E13,'EP overall data'!$A:$AC,'EP overall data'!E$3,FALSE))),"",VLOOKUP($D$6&amp;$E13,'EP overall data'!$A:$AC,'EP overall data'!E$3,FALSE))</f>
        <v>0.10042159213028024</v>
      </c>
      <c r="M13" s="301"/>
      <c r="N13" s="302">
        <f>SUM(F13,H13,J13,L13)</f>
        <v>1</v>
      </c>
      <c r="O13" s="293">
        <f>IF(ISERROR(VLOOKUP($D$6&amp;$E13,'EP overall data'!$A:$AC,'EP overall data'!G$3,FALSE)),0,VLOOKUP($D$6&amp;$E13,'EP overall data'!$A:$AC,'EP overall data'!G$3,FALSE))</f>
        <v>60485</v>
      </c>
      <c r="P13" s="307">
        <f>IF(ISERROR(VLOOKUP($D$6&amp;$E13,'EP overall data'!$A:$AC,'EP overall data'!H$3,FALSE)),0,VLOOKUP($D$6&amp;$E13,'EP overall data'!$A:$AC,'EP overall data'!H$3,FALSE))</f>
        <v>0.22250875540775183</v>
      </c>
      <c r="T13" s="38"/>
    </row>
    <row r="14" spans="2:20" ht="15.75" customHeight="1" x14ac:dyDescent="0.25">
      <c r="D14" s="311"/>
      <c r="E14" s="10" t="s">
        <v>27</v>
      </c>
      <c r="F14" s="14">
        <f>IF(F13="","",VLOOKUP($D$6&amp;$E13,'EP overall data'!$A:$AC,'EP overall data'!M$3,FALSE))</f>
        <v>0.59299999999999997</v>
      </c>
      <c r="G14" s="15">
        <f>IF(F13="","",VLOOKUP($D$6&amp;$E13,'EP overall data'!$A:$AC,'EP overall data'!N$3,FALSE))</f>
        <v>0.60099999999999998</v>
      </c>
      <c r="H14" s="15">
        <f>IF(H13="","",VLOOKUP($D$6&amp;$E13,'EP overall data'!$A:$AC,'EP overall data'!O$3,FALSE))</f>
        <v>0.25700000000000001</v>
      </c>
      <c r="I14" s="15">
        <f>IF(H13="","",VLOOKUP($D$6&amp;$E13,'EP overall data'!$A:$AC,'EP overall data'!P$3,FALSE))</f>
        <v>0.26400000000000001</v>
      </c>
      <c r="J14" s="15">
        <f>IF(J13="","",VLOOKUP($D$6&amp;$E13,'EP overall data'!$A:$AC,'EP overall data'!Q$3,FALSE))</f>
        <v>0.04</v>
      </c>
      <c r="K14" s="15">
        <f>IF(J13="","",VLOOKUP($D$6&amp;$E13,'EP overall data'!$A:$AC,'EP overall data'!R$3,FALSE))</f>
        <v>4.2999999999999997E-2</v>
      </c>
      <c r="L14" s="15">
        <f>IF(L13="","",VLOOKUP($D$6&amp;$E13,'EP overall data'!$A:$AC,'EP overall data'!S$3,FALSE))</f>
        <v>9.8000000000000004E-2</v>
      </c>
      <c r="M14" s="15">
        <f>IF(L13="","",VLOOKUP($D$6&amp;$E13,'EP overall data'!$A:$AC,'EP overall data'!T$3,FALSE))</f>
        <v>0.10299999999999999</v>
      </c>
      <c r="N14" s="303"/>
      <c r="O14" s="267"/>
      <c r="P14" s="306"/>
    </row>
    <row r="15" spans="2:20" s="29" customFormat="1" ht="18.75" customHeight="1" x14ac:dyDescent="0.25">
      <c r="D15" s="311"/>
      <c r="E15" s="62" t="s">
        <v>379</v>
      </c>
      <c r="F15" s="300">
        <f>IF(OR(ISERROR(VLOOKUP($D$6&amp;$E15,'EP overall data'!$A:$AC,'EP overall data'!B$3,FALSE)),ISBLANK(VLOOKUP($D$6&amp;$E15,'EP overall data'!$A:$AC,'EP overall data'!B$3,FALSE))),"",VLOOKUP($D$6&amp;$E15,'EP overall data'!$A:$AC,'EP overall data'!B$3,FALSE))</f>
        <v>0.61550959618183665</v>
      </c>
      <c r="G15" s="301"/>
      <c r="H15" s="301">
        <f>IF(OR(ISERROR(VLOOKUP($D$6&amp;$E15,'EP overall data'!$A:$AC,'EP overall data'!C$3,FALSE)),ISBLANK(VLOOKUP($D$6&amp;$E15,'EP overall data'!$A:$AC,'EP overall data'!C$3,FALSE))),"",VLOOKUP($D$6&amp;$E15,'EP overall data'!$A:$AC,'EP overall data'!C$3,FALSE))</f>
        <v>0.23690891243272519</v>
      </c>
      <c r="I15" s="301"/>
      <c r="J15" s="301">
        <f>IF(OR(ISERROR(VLOOKUP($D$6&amp;$E15,'EP overall data'!$A:$AC,'EP overall data'!D$3,FALSE)),ISBLANK(VLOOKUP($D$6&amp;$E15,'EP overall data'!$A:$AC,'EP overall data'!D$3,FALSE))),"",VLOOKUP($D$6&amp;$E15,'EP overall data'!$A:$AC,'EP overall data'!D$3,FALSE))</f>
        <v>4.2091189114172561E-2</v>
      </c>
      <c r="K15" s="301"/>
      <c r="L15" s="301">
        <f>IF(OR(ISERROR(VLOOKUP($D$6&amp;$E15,'EP overall data'!$A:$AC,'EP overall data'!E$3,FALSE)),ISBLANK(VLOOKUP($D$6&amp;$E15,'EP overall data'!$A:$AC,'EP overall data'!E$3,FALSE))),"",VLOOKUP($D$6&amp;$E15,'EP overall data'!$A:$AC,'EP overall data'!E$3,FALSE))</f>
        <v>0.10549030227126562</v>
      </c>
      <c r="M15" s="301"/>
      <c r="N15" s="302">
        <f>SUM(F15,H15,J15,L15)</f>
        <v>1</v>
      </c>
      <c r="O15" s="293">
        <f>IF(ISERROR(VLOOKUP($D$6&amp;$E15,'EP overall data'!$A:$AC,'EP overall data'!G$3,FALSE)),0,VLOOKUP($D$6&amp;$E15,'EP overall data'!$A:$AC,'EP overall data'!G$3,FALSE))</f>
        <v>59086</v>
      </c>
      <c r="P15" s="307">
        <f>IF(ISERROR(VLOOKUP($D$6&amp;$E15,'EP overall data'!$A:$AC,'EP overall data'!H$3,FALSE)),0,VLOOKUP($D$6&amp;$E15,'EP overall data'!$A:$AC,'EP overall data'!H$3,FALSE))</f>
        <v>0.21456948832479936</v>
      </c>
    </row>
    <row r="16" spans="2:20" ht="15.75" customHeight="1" x14ac:dyDescent="0.25">
      <c r="B16" s="44" t="s">
        <v>49</v>
      </c>
      <c r="D16" s="311"/>
      <c r="E16" s="10" t="s">
        <v>27</v>
      </c>
      <c r="F16" s="14">
        <f>IF(F15="","",VLOOKUP($D$6&amp;$E15,'EP overall data'!$A:$AC,'EP overall data'!M$3,FALSE))</f>
        <v>0.61199999999999999</v>
      </c>
      <c r="G16" s="15">
        <f>IF(F15="","",VLOOKUP($D$6&amp;$E15,'EP overall data'!$A:$AC,'EP overall data'!N$3,FALSE))</f>
        <v>0.61899999999999999</v>
      </c>
      <c r="H16" s="15">
        <f>IF(H15="","",VLOOKUP($D$6&amp;$E15,'EP overall data'!$A:$AC,'EP overall data'!O$3,FALSE))</f>
        <v>0.23300000000000001</v>
      </c>
      <c r="I16" s="15">
        <f>IF(H15="","",VLOOKUP($D$6&amp;$E15,'EP overall data'!$A:$AC,'EP overall data'!P$3,FALSE))</f>
        <v>0.24</v>
      </c>
      <c r="J16" s="15">
        <f>IF(J15="","",VLOOKUP($D$6&amp;$E15,'EP overall data'!$A:$AC,'EP overall data'!Q$3,FALSE))</f>
        <v>4.1000000000000002E-2</v>
      </c>
      <c r="K16" s="15">
        <f>IF(J15="","",VLOOKUP($D$6&amp;$E15,'EP overall data'!$A:$AC,'EP overall data'!R$3,FALSE))</f>
        <v>4.3999999999999997E-2</v>
      </c>
      <c r="L16" s="15">
        <f>IF(L15="","",VLOOKUP($D$6&amp;$E15,'EP overall data'!$A:$AC,'EP overall data'!S$3,FALSE))</f>
        <v>0.10299999999999999</v>
      </c>
      <c r="M16" s="15">
        <f>IF(L15="","",VLOOKUP($D$6&amp;$E15,'EP overall data'!$A:$AC,'EP overall data'!T$3,FALSE))</f>
        <v>0.108</v>
      </c>
      <c r="N16" s="303"/>
      <c r="O16" s="267"/>
      <c r="P16" s="306"/>
    </row>
    <row r="17" spans="4:20" s="29" customFormat="1" ht="18.75" customHeight="1" x14ac:dyDescent="0.25">
      <c r="D17" s="311"/>
      <c r="E17" s="62" t="s">
        <v>380</v>
      </c>
      <c r="F17" s="300">
        <f>IF(OR(ISERROR(VLOOKUP($D$6&amp;$E17,'EP overall data'!$A:$AC,'EP overall data'!B$3,FALSE)),ISBLANK(VLOOKUP($D$6&amp;$E17,'EP overall data'!$A:$AC,'EP overall data'!B$3,FALSE))),"",VLOOKUP($D$6&amp;$E17,'EP overall data'!$A:$AC,'EP overall data'!B$3,FALSE))</f>
        <v>0.63242073728884085</v>
      </c>
      <c r="G17" s="301"/>
      <c r="H17" s="301">
        <f>IF(OR(ISERROR(VLOOKUP($D$6&amp;$E17,'EP overall data'!$A:$AC,'EP overall data'!C$3,FALSE)),ISBLANK(VLOOKUP($D$6&amp;$E17,'EP overall data'!$A:$AC,'EP overall data'!C$3,FALSE))),"",VLOOKUP($D$6&amp;$E17,'EP overall data'!$A:$AC,'EP overall data'!C$3,FALSE))</f>
        <v>0.22077057501872346</v>
      </c>
      <c r="I17" s="301"/>
      <c r="J17" s="301">
        <f>IF(OR(ISERROR(VLOOKUP($D$6&amp;$E17,'EP overall data'!$A:$AC,'EP overall data'!D$3,FALSE)),ISBLANK(VLOOKUP($D$6&amp;$E17,'EP overall data'!$A:$AC,'EP overall data'!D$3,FALSE))),"",VLOOKUP($D$6&amp;$E17,'EP overall data'!$A:$AC,'EP overall data'!D$3,FALSE))</f>
        <v>4.2656236997586749E-2</v>
      </c>
      <c r="K17" s="301"/>
      <c r="L17" s="301">
        <f>IF(OR(ISERROR(VLOOKUP($D$6&amp;$E17,'EP overall data'!$A:$AC,'EP overall data'!E$3,FALSE)),ISBLANK(VLOOKUP($D$6&amp;$E17,'EP overall data'!$A:$AC,'EP overall data'!E$3,FALSE))),"",VLOOKUP($D$6&amp;$E17,'EP overall data'!$A:$AC,'EP overall data'!E$3,FALSE))</f>
        <v>0.10415245069484896</v>
      </c>
      <c r="M17" s="301"/>
      <c r="N17" s="302">
        <f>SUM(F17,H17,J17,L17)</f>
        <v>1</v>
      </c>
      <c r="O17" s="293">
        <f>IF(ISERROR(VLOOKUP($D$6&amp;$E17,'EP overall data'!$A:$AC,'EP overall data'!G$3,FALSE)),0,VLOOKUP($D$6&amp;$E17,'EP overall data'!$A:$AC,'EP overall data'!G$3,FALSE))</f>
        <v>60085</v>
      </c>
      <c r="P17" s="307">
        <f>IF(ISERROR(VLOOKUP($D$6&amp;$E17,'EP overall data'!$A:$AC,'EP overall data'!H$3,FALSE)),0,VLOOKUP($D$6&amp;$E17,'EP overall data'!$A:$AC,'EP overall data'!H$3,FALSE))</f>
        <v>0.21369254023295101</v>
      </c>
    </row>
    <row r="18" spans="4:20" ht="15.75" customHeight="1" x14ac:dyDescent="0.25">
      <c r="D18" s="311"/>
      <c r="E18" s="10" t="s">
        <v>27</v>
      </c>
      <c r="F18" s="14">
        <f>IF(F17="","",VLOOKUP($D$6&amp;$E17,'EP overall data'!$A:$AC,'EP overall data'!M$3,FALSE))</f>
        <v>0.629</v>
      </c>
      <c r="G18" s="15">
        <f>IF(F17="","",VLOOKUP($D$6&amp;$E17,'EP overall data'!$A:$AC,'EP overall data'!N$3,FALSE))</f>
        <v>0.63600000000000001</v>
      </c>
      <c r="H18" s="15">
        <f>IF(H17="","",VLOOKUP($D$6&amp;$E17,'EP overall data'!$A:$AC,'EP overall data'!O$3,FALSE))</f>
        <v>0.217</v>
      </c>
      <c r="I18" s="15">
        <f>IF(H17="","",VLOOKUP($D$6&amp;$E17,'EP overall data'!$A:$AC,'EP overall data'!P$3,FALSE))</f>
        <v>0.224</v>
      </c>
      <c r="J18" s="15">
        <f>IF(J17="","",VLOOKUP($D$6&amp;$E17,'EP overall data'!$A:$AC,'EP overall data'!Q$3,FALSE))</f>
        <v>4.1000000000000002E-2</v>
      </c>
      <c r="K18" s="15">
        <f>IF(J17="","",VLOOKUP($D$6&amp;$E17,'EP overall data'!$A:$AC,'EP overall data'!R$3,FALSE))</f>
        <v>4.3999999999999997E-2</v>
      </c>
      <c r="L18" s="15">
        <f>IF(L17="","",VLOOKUP($D$6&amp;$E17,'EP overall data'!$A:$AC,'EP overall data'!S$3,FALSE))</f>
        <v>0.10199999999999999</v>
      </c>
      <c r="M18" s="15">
        <f>IF(L17="","",VLOOKUP($D$6&amp;$E17,'EP overall data'!$A:$AC,'EP overall data'!T$3,FALSE))</f>
        <v>0.107</v>
      </c>
      <c r="N18" s="303"/>
      <c r="O18" s="267"/>
      <c r="P18" s="306"/>
    </row>
    <row r="19" spans="4:20" ht="15.75" x14ac:dyDescent="0.25">
      <c r="D19" s="311"/>
      <c r="E19" s="139" t="s">
        <v>381</v>
      </c>
      <c r="F19" s="300">
        <f>IF(OR(ISERROR(VLOOKUP($D$6&amp;$E19,'EP overall data'!$A:$AC,'EP overall data'!B$3,FALSE)),ISBLANK(VLOOKUP($D$6&amp;$E19,'EP overall data'!$A:$AC,'EP overall data'!B$3,FALSE))),"",VLOOKUP($D$6&amp;$E19,'EP overall data'!$A:$AC,'EP overall data'!B$3,FALSE))</f>
        <v>0.64398563734290848</v>
      </c>
      <c r="G19" s="301"/>
      <c r="H19" s="301">
        <f>IF(OR(ISERROR(VLOOKUP($D$6&amp;$E19,'EP overall data'!$A:$AC,'EP overall data'!C$3,FALSE)),ISBLANK(VLOOKUP($D$6&amp;$E19,'EP overall data'!$A:$AC,'EP overall data'!C$3,FALSE))),"",VLOOKUP($D$6&amp;$E19,'EP overall data'!$A:$AC,'EP overall data'!C$3,FALSE))</f>
        <v>0.20354170066916924</v>
      </c>
      <c r="I19" s="301"/>
      <c r="J19" s="301">
        <f>IF(OR(ISERROR(VLOOKUP($D$6&amp;$E19,'EP overall data'!$A:$AC,'EP overall data'!D$3,FALSE)),ISBLANK(VLOOKUP($D$6&amp;$E19,'EP overall data'!$A:$AC,'EP overall data'!D$3,FALSE))),"",VLOOKUP($D$6&amp;$E19,'EP overall data'!$A:$AC,'EP overall data'!D$3,FALSE))</f>
        <v>4.3952994940427613E-2</v>
      </c>
      <c r="K19" s="301"/>
      <c r="L19" s="301">
        <f>IF(OR(ISERROR(VLOOKUP($D$6&amp;$E19,'EP overall data'!$A:$AC,'EP overall data'!E$3,FALSE)),ISBLANK(VLOOKUP($D$6&amp;$E19,'EP overall data'!$A:$AC,'EP overall data'!E$3,FALSE))),"",VLOOKUP($D$6&amp;$E19,'EP overall data'!$A:$AC,'EP overall data'!E$3,FALSE))</f>
        <v>0.10851966704749469</v>
      </c>
      <c r="M19" s="301"/>
      <c r="N19" s="302">
        <f>SUM(F19,H19,J19,L19)</f>
        <v>1</v>
      </c>
      <c r="O19" s="293">
        <f>IF(ISERROR(VLOOKUP($D$6&amp;$E19,'EP overall data'!$A:$AC,'EP overall data'!G$3,FALSE)),0,VLOOKUP($D$6&amp;$E19,'EP overall data'!$A:$AC,'EP overall data'!G$3,FALSE))</f>
        <v>61270</v>
      </c>
      <c r="P19" s="307">
        <f>IF(ISERROR(VLOOKUP($D$6&amp;$E19,'EP overall data'!$A:$AC,'EP overall data'!H$3,FALSE)),0,VLOOKUP($D$6&amp;$E19,'EP overall data'!$A:$AC,'EP overall data'!H$3,FALSE))</f>
        <v>0.2117351082174786</v>
      </c>
    </row>
    <row r="20" spans="4:20" x14ac:dyDescent="0.25">
      <c r="D20" s="311"/>
      <c r="E20" s="10" t="s">
        <v>27</v>
      </c>
      <c r="F20" s="14">
        <f>IF(F19="","",VLOOKUP($D$6&amp;$E19,'EP overall data'!$A:$AC,'EP overall data'!M$3,FALSE))</f>
        <v>0.64</v>
      </c>
      <c r="G20" s="15">
        <f>IF(F19="","",VLOOKUP($D$6&amp;$E19,'EP overall data'!$A:$AC,'EP overall data'!N$3,FALSE))</f>
        <v>0.64800000000000002</v>
      </c>
      <c r="H20" s="15">
        <f>IF(H19="","",VLOOKUP($D$6&amp;$E19,'EP overall data'!$A:$AC,'EP overall data'!O$3,FALSE))</f>
        <v>0.2</v>
      </c>
      <c r="I20" s="15">
        <f>IF(H19="","",VLOOKUP($D$6&amp;$E19,'EP overall data'!$A:$AC,'EP overall data'!P$3,FALSE))</f>
        <v>0.20699999999999999</v>
      </c>
      <c r="J20" s="15">
        <f>IF(J19="","",VLOOKUP($D$6&amp;$E19,'EP overall data'!$A:$AC,'EP overall data'!Q$3,FALSE))</f>
        <v>4.2000000000000003E-2</v>
      </c>
      <c r="K20" s="15">
        <f>IF(J19="","",VLOOKUP($D$6&amp;$E19,'EP overall data'!$A:$AC,'EP overall data'!R$3,FALSE))</f>
        <v>4.5999999999999999E-2</v>
      </c>
      <c r="L20" s="15">
        <f>IF(L19="","",VLOOKUP($D$6&amp;$E19,'EP overall data'!$A:$AC,'EP overall data'!S$3,FALSE))</f>
        <v>0.106</v>
      </c>
      <c r="M20" s="15">
        <f>IF(L19="","",VLOOKUP($D$6&amp;$E19,'EP overall data'!$A:$AC,'EP overall data'!T$3,FALSE))</f>
        <v>0.111</v>
      </c>
      <c r="N20" s="303"/>
      <c r="O20" s="267"/>
      <c r="P20" s="306"/>
    </row>
    <row r="21" spans="4:20" ht="20.25" customHeight="1" x14ac:dyDescent="0.25">
      <c r="D21" s="311"/>
      <c r="E21" s="62" t="s">
        <v>382</v>
      </c>
      <c r="F21" s="300">
        <f>IF(OR(ISERROR(VLOOKUP($D$6&amp;$E21,'EP overall data'!$A:$AC,'EP overall data'!B$3,FALSE)),ISBLANK(VLOOKUP($D$6&amp;$E21,'EP overall data'!$A:$AC,'EP overall data'!B$3,FALSE))),"",VLOOKUP($D$6&amp;$E21,'EP overall data'!$A:$AC,'EP overall data'!B$3,FALSE))</f>
        <v>0.66212064565418816</v>
      </c>
      <c r="G21" s="301"/>
      <c r="H21" s="301">
        <f>IF(OR(ISERROR(VLOOKUP($D$6&amp;$E21,'EP overall data'!$A:$AC,'EP overall data'!C$3,FALSE)),ISBLANK(VLOOKUP($D$6&amp;$E21,'EP overall data'!$A:$AC,'EP overall data'!C$3,FALSE))),"",VLOOKUP($D$6&amp;$E21,'EP overall data'!$A:$AC,'EP overall data'!C$3,FALSE))</f>
        <v>0.1893886441587152</v>
      </c>
      <c r="I21" s="301"/>
      <c r="J21" s="301">
        <f>IF(OR(ISERROR(VLOOKUP($D$6&amp;$E21,'EP overall data'!$A:$AC,'EP overall data'!D$3,FALSE)),ISBLANK(VLOOKUP($D$6&amp;$E21,'EP overall data'!$A:$AC,'EP overall data'!D$3,FALSE))),"",VLOOKUP($D$6&amp;$E21,'EP overall data'!$A:$AC,'EP overall data'!D$3,FALSE))</f>
        <v>3.724052731676393E-2</v>
      </c>
      <c r="K21" s="301"/>
      <c r="L21" s="301">
        <f>IF(OR(ISERROR(VLOOKUP($D$6&amp;$E21,'EP overall data'!$A:$AC,'EP overall data'!E$3,FALSE)),ISBLANK(VLOOKUP($D$6&amp;$E21,'EP overall data'!$A:$AC,'EP overall data'!E$3,FALSE))),"",VLOOKUP($D$6&amp;$E21,'EP overall data'!$A:$AC,'EP overall data'!E$3,FALSE))</f>
        <v>0.11125018287033274</v>
      </c>
      <c r="M21" s="301"/>
      <c r="N21" s="302">
        <f>SUM(F21,H21,J21,L21)</f>
        <v>1</v>
      </c>
      <c r="O21" s="293">
        <f>IF(ISERROR(VLOOKUP($D$6&amp;$E21,'EP overall data'!$A:$AC,'EP overall data'!G$3,FALSE)),0,VLOOKUP($D$6&amp;$E21,'EP overall data'!$A:$AC,'EP overall data'!G$3,FALSE))</f>
        <v>61519</v>
      </c>
      <c r="P21" s="307">
        <f>IF(ISERROR(VLOOKUP($D$6&amp;$E21,'EP overall data'!$A:$AC,'EP overall data'!H$3,FALSE)),0,VLOOKUP($D$6&amp;$E21,'EP overall data'!$A:$AC,'EP overall data'!H$3,FALSE))</f>
        <v>0.20588343568548051</v>
      </c>
    </row>
    <row r="22" spans="4:20" x14ac:dyDescent="0.25">
      <c r="D22" s="311"/>
      <c r="E22" s="10" t="s">
        <v>27</v>
      </c>
      <c r="F22" s="14">
        <f>IF(F21="","",VLOOKUP($D$6&amp;$E21,'EP overall data'!$A:$AC,'EP overall data'!M$3,FALSE))</f>
        <v>0.65800000000000003</v>
      </c>
      <c r="G22" s="15">
        <f>IF(F21="","",VLOOKUP($D$6&amp;$E21,'EP overall data'!$A:$AC,'EP overall data'!N$3,FALSE))</f>
        <v>0.66600000000000004</v>
      </c>
      <c r="H22" s="15">
        <f>IF(H21="","",VLOOKUP($D$6&amp;$E21,'EP overall data'!$A:$AC,'EP overall data'!O$3,FALSE))</f>
        <v>0.186</v>
      </c>
      <c r="I22" s="15">
        <f>IF(H21="","",VLOOKUP($D$6&amp;$E21,'EP overall data'!$A:$AC,'EP overall data'!P$3,FALSE))</f>
        <v>0.193</v>
      </c>
      <c r="J22" s="15">
        <f>IF(J21="","",VLOOKUP($D$6&amp;$E21,'EP overall data'!$A:$AC,'EP overall data'!Q$3,FALSE))</f>
        <v>3.5999999999999997E-2</v>
      </c>
      <c r="K22" s="15">
        <f>IF(J21="","",VLOOKUP($D$6&amp;$E21,'EP overall data'!$A:$AC,'EP overall data'!R$3,FALSE))</f>
        <v>3.9E-2</v>
      </c>
      <c r="L22" s="15">
        <f>IF(L21="","",VLOOKUP($D$6&amp;$E21,'EP overall data'!$A:$AC,'EP overall data'!S$3,FALSE))</f>
        <v>0.109</v>
      </c>
      <c r="M22" s="15">
        <f>IF(L21="","",VLOOKUP($D$6&amp;$E21,'EP overall data'!$A:$AC,'EP overall data'!T$3,FALSE))</f>
        <v>0.114</v>
      </c>
      <c r="N22" s="303"/>
      <c r="O22" s="267"/>
      <c r="P22" s="306"/>
    </row>
    <row r="23" spans="4:20" ht="20.25" customHeight="1" x14ac:dyDescent="0.25">
      <c r="D23" s="311"/>
      <c r="E23" s="226">
        <v>2014</v>
      </c>
      <c r="F23" s="300">
        <f>IF(OR(ISERROR(VLOOKUP($D$6&amp;$E23,'EP overall data'!$A:$AC,'EP overall data'!B$3,FALSE)),ISBLANK(VLOOKUP($D$6&amp;$E23,'EP overall data'!$A:$AC,'EP overall data'!B$3,FALSE))),"",VLOOKUP($D$6&amp;$E23,'EP overall data'!$A:$AC,'EP overall data'!B$3,FALSE))</f>
        <v>0.66395418927064498</v>
      </c>
      <c r="G23" s="301"/>
      <c r="H23" s="301">
        <f>IF(OR(ISERROR(VLOOKUP($D$6&amp;$E23,'EP overall data'!$A:$AC,'EP overall data'!C$3,FALSE)),ISBLANK(VLOOKUP($D$6&amp;$E23,'EP overall data'!$A:$AC,'EP overall data'!C$3,FALSE))),"",VLOOKUP($D$6&amp;$E23,'EP overall data'!$A:$AC,'EP overall data'!C$3,FALSE))</f>
        <v>0.18202062822315987</v>
      </c>
      <c r="I23" s="301"/>
      <c r="J23" s="301">
        <f>IF(OR(ISERROR(VLOOKUP($D$6&amp;$E23,'EP overall data'!$A:$AC,'EP overall data'!D$3,FALSE)),ISBLANK(VLOOKUP($D$6&amp;$E23,'EP overall data'!$A:$AC,'EP overall data'!D$3,FALSE))),"",VLOOKUP($D$6&amp;$E23,'EP overall data'!$A:$AC,'EP overall data'!D$3,FALSE))</f>
        <v>3.9548590181501572E-2</v>
      </c>
      <c r="K23" s="301"/>
      <c r="L23" s="301">
        <f>IF(OR(ISERROR(VLOOKUP($D$6&amp;$E23,'EP overall data'!$A:$AC,'EP overall data'!E$3,FALSE)),ISBLANK(VLOOKUP($D$6&amp;$E23,'EP overall data'!$A:$AC,'EP overall data'!E$3,FALSE))),"",VLOOKUP($D$6&amp;$E23,'EP overall data'!$A:$AC,'EP overall data'!E$3,FALSE))</f>
        <v>0.11447659232469359</v>
      </c>
      <c r="M23" s="301"/>
      <c r="N23" s="302">
        <f>SUM(F23,H23,J23,L23)</f>
        <v>1</v>
      </c>
      <c r="O23" s="293">
        <f>IF(ISERROR(VLOOKUP($D$6&amp;$E23,'EP overall data'!$A:$AC,'EP overall data'!G$3,FALSE)),0,VLOOKUP($D$6&amp;$E23,'EP overall data'!$A:$AC,'EP overall data'!G$3,FALSE))</f>
        <v>59724</v>
      </c>
      <c r="P23" s="307">
        <f>IF(ISERROR(VLOOKUP($D$6&amp;$E23,'EP overall data'!$A:$AC,'EP overall data'!H$3,FALSE)),0,VLOOKUP($D$6&amp;$E23,'EP overall data'!$A:$AC,'EP overall data'!H$3,FALSE))</f>
        <v>0.19918756128309287</v>
      </c>
    </row>
    <row r="24" spans="4:20" x14ac:dyDescent="0.25">
      <c r="D24" s="311"/>
      <c r="E24" s="10" t="s">
        <v>27</v>
      </c>
      <c r="F24" s="14">
        <f>IF(F23="","",VLOOKUP($D$6&amp;$E23,'EP overall data'!$A:$AC,'EP overall data'!M$3,FALSE))</f>
        <v>0.66</v>
      </c>
      <c r="G24" s="15">
        <f>IF(F23="","",VLOOKUP($D$6&amp;$E23,'EP overall data'!$A:$AC,'EP overall data'!N$3,FALSE))</f>
        <v>0.66800000000000004</v>
      </c>
      <c r="H24" s="15">
        <f>IF(H23="","",VLOOKUP($D$6&amp;$E23,'EP overall data'!$A:$AC,'EP overall data'!O$3,FALSE))</f>
        <v>0.17899999999999999</v>
      </c>
      <c r="I24" s="15">
        <f>IF(H23="","",VLOOKUP($D$6&amp;$E23,'EP overall data'!$A:$AC,'EP overall data'!P$3,FALSE))</f>
        <v>0.185</v>
      </c>
      <c r="J24" s="15">
        <f>IF(J23="","",VLOOKUP($D$6&amp;$E23,'EP overall data'!$A:$AC,'EP overall data'!Q$3,FALSE))</f>
        <v>3.7999999999999999E-2</v>
      </c>
      <c r="K24" s="15">
        <f>IF(J23="","",VLOOKUP($D$6&amp;$E23,'EP overall data'!$A:$AC,'EP overall data'!R$3,FALSE))</f>
        <v>4.1000000000000002E-2</v>
      </c>
      <c r="L24" s="15">
        <f>IF(L23="","",VLOOKUP($D$6&amp;$E23,'EP overall data'!$A:$AC,'EP overall data'!S$3,FALSE))</f>
        <v>0.112</v>
      </c>
      <c r="M24" s="15">
        <f>IF(L23="","",VLOOKUP($D$6&amp;$E23,'EP overall data'!$A:$AC,'EP overall data'!T$3,FALSE))</f>
        <v>0.11700000000000001</v>
      </c>
      <c r="N24" s="303"/>
      <c r="O24" s="267"/>
      <c r="P24" s="306"/>
      <c r="Q24" s="165"/>
      <c r="R24" s="165"/>
      <c r="S24" s="165"/>
      <c r="T24" s="138"/>
    </row>
    <row r="25" spans="4:20" ht="15.75" x14ac:dyDescent="0.25">
      <c r="D25" s="311"/>
      <c r="E25" s="185">
        <v>2015</v>
      </c>
      <c r="F25" s="262">
        <f>IF(OR(ISERROR(VLOOKUP($D$6&amp;$E25,'EP overall data'!$A:$AC,'EP overall data'!B$3,FALSE)),ISBLANK(VLOOKUP($D$6&amp;$E25,'EP overall data'!$A:$AC,'EP overall data'!B$3,FALSE))),"",VLOOKUP($D$6&amp;$E25,'EP overall data'!$A:$AC,'EP overall data'!B$3,FALSE))</f>
        <v>0.67362380228526531</v>
      </c>
      <c r="G25" s="263"/>
      <c r="H25" s="263">
        <f>IF(OR(ISERROR(VLOOKUP($D$6&amp;$E25,'EP overall data'!$A:$AC,'EP overall data'!C$3,FALSE)),ISBLANK(VLOOKUP($D$6&amp;$E25,'EP overall data'!$A:$AC,'EP overall data'!C$3,FALSE))),"",VLOOKUP($D$6&amp;$E25,'EP overall data'!$A:$AC,'EP overall data'!C$3,FALSE))</f>
        <v>0.17047259560368239</v>
      </c>
      <c r="I25" s="263"/>
      <c r="J25" s="263">
        <f>IF(OR(ISERROR(VLOOKUP($D$6&amp;$E25,'EP overall data'!$A:$AC,'EP overall data'!D$3,FALSE)),ISBLANK(VLOOKUP($D$6&amp;$E25,'EP overall data'!$A:$AC,'EP overall data'!D$3,FALSE))),"",VLOOKUP($D$6&amp;$E25,'EP overall data'!$A:$AC,'EP overall data'!D$3,FALSE))</f>
        <v>4.5227074757895093E-2</v>
      </c>
      <c r="K25" s="263"/>
      <c r="L25" s="263">
        <f>IF(OR(ISERROR(VLOOKUP($D$6&amp;$E25,'EP overall data'!$A:$AC,'EP overall data'!E$3,FALSE)),ISBLANK(VLOOKUP($D$6&amp;$E25,'EP overall data'!$A:$AC,'EP overall data'!E$3,FALSE))),"",VLOOKUP($D$6&amp;$E25,'EP overall data'!$A:$AC,'EP overall data'!E$3,FALSE))</f>
        <v>0.11067652735315718</v>
      </c>
      <c r="M25" s="263"/>
      <c r="N25" s="313">
        <f>SUM(F25,H25,J25,L25)</f>
        <v>1</v>
      </c>
      <c r="O25" s="266">
        <f>IF(ISERROR(VLOOKUP($D$6&amp;$E25,'EP overall data'!$A:$AC,'EP overall data'!G$3,FALSE)),0,VLOOKUP($D$6&amp;$E25,'EP overall data'!$A:$AC,'EP overall data'!G$3,FALSE))</f>
        <v>58549</v>
      </c>
      <c r="P25" s="308">
        <f>IF(ISERROR(VLOOKUP($D$6&amp;$E25,'EP overall data'!$A:$AC,'EP overall data'!H$3,FALSE)),0,VLOOKUP($D$6&amp;$E25,'EP overall data'!$A:$AC,'EP overall data'!H$3,FALSE))</f>
        <v>0.19519204163207884</v>
      </c>
      <c r="Q25" s="224"/>
      <c r="R25" s="224"/>
      <c r="S25" s="224"/>
      <c r="T25" s="224"/>
    </row>
    <row r="26" spans="4:20" ht="15.75" thickBot="1" x14ac:dyDescent="0.3">
      <c r="D26" s="312"/>
      <c r="E26" s="9" t="s">
        <v>27</v>
      </c>
      <c r="F26" s="8">
        <f>IF(F25="","",VLOOKUP($D$6&amp;$E25,'EP overall data'!$A:$AC,'EP overall data'!M$3,FALSE))</f>
        <v>0.67</v>
      </c>
      <c r="G26" s="3">
        <f>IF(F25="","",VLOOKUP($D$6&amp;$E25,'EP overall data'!$A:$AC,'EP overall data'!N$3,FALSE))</f>
        <v>0.67700000000000005</v>
      </c>
      <c r="H26" s="3">
        <f>IF(H25="","",VLOOKUP($D$6&amp;$E25,'EP overall data'!$A:$AC,'EP overall data'!O$3,FALSE))</f>
        <v>0.16700000000000001</v>
      </c>
      <c r="I26" s="3">
        <f>IF(H25="","",VLOOKUP($D$6&amp;$E25,'EP overall data'!$A:$AC,'EP overall data'!P$3,FALSE))</f>
        <v>0.17399999999999999</v>
      </c>
      <c r="J26" s="3">
        <f>IF(J25="","",VLOOKUP($D$6&amp;$E25,'EP overall data'!$A:$AC,'EP overall data'!Q$3,FALSE))</f>
        <v>4.3999999999999997E-2</v>
      </c>
      <c r="K26" s="3">
        <f>IF(J25="","",VLOOKUP($D$6&amp;$E25,'EP overall data'!$A:$AC,'EP overall data'!R$3,FALSE))</f>
        <v>4.7E-2</v>
      </c>
      <c r="L26" s="3">
        <f>IF(L25="","",VLOOKUP($D$6&amp;$E25,'EP overall data'!$A:$AC,'EP overall data'!S$3,FALSE))</f>
        <v>0.108</v>
      </c>
      <c r="M26" s="3">
        <f>IF(L25="","",VLOOKUP($D$6&amp;$E25,'EP overall data'!$A:$AC,'EP overall data'!T$3,FALSE))</f>
        <v>0.113</v>
      </c>
      <c r="N26" s="314"/>
      <c r="O26" s="276"/>
      <c r="P26" s="309"/>
      <c r="Q26" s="224"/>
      <c r="R26" s="224"/>
      <c r="S26" s="224"/>
      <c r="T26" s="224"/>
    </row>
    <row r="28" spans="4:20" x14ac:dyDescent="0.25">
      <c r="D28" s="100" t="s">
        <v>52</v>
      </c>
      <c r="N28" s="109"/>
      <c r="O28" s="109"/>
    </row>
    <row r="29" spans="4:20" ht="28.5" customHeight="1" x14ac:dyDescent="0.25">
      <c r="D29" s="291" t="s">
        <v>54</v>
      </c>
      <c r="E29" s="291"/>
      <c r="F29" s="291"/>
      <c r="G29" s="291"/>
      <c r="H29" s="291"/>
      <c r="I29" s="291"/>
      <c r="J29" s="291"/>
      <c r="K29" s="291"/>
      <c r="L29" s="291"/>
      <c r="M29" s="291"/>
      <c r="N29" s="291"/>
      <c r="O29" s="291"/>
      <c r="P29" s="291"/>
    </row>
  </sheetData>
  <sheetProtection sheet="1" objects="1" scenarios="1"/>
  <mergeCells count="79">
    <mergeCell ref="O25:O26"/>
    <mergeCell ref="P25:P26"/>
    <mergeCell ref="D7:D26"/>
    <mergeCell ref="F25:G25"/>
    <mergeCell ref="H25:I25"/>
    <mergeCell ref="J25:K25"/>
    <mergeCell ref="L25:M25"/>
    <mergeCell ref="N25:N26"/>
    <mergeCell ref="O23:O24"/>
    <mergeCell ref="P23:P24"/>
    <mergeCell ref="F23:G23"/>
    <mergeCell ref="H23:I23"/>
    <mergeCell ref="J23:K23"/>
    <mergeCell ref="L23:M23"/>
    <mergeCell ref="N23:N24"/>
    <mergeCell ref="P19:P20"/>
    <mergeCell ref="P21:P22"/>
    <mergeCell ref="H15:I15"/>
    <mergeCell ref="J15:K15"/>
    <mergeCell ref="L15:M15"/>
    <mergeCell ref="N15:N16"/>
    <mergeCell ref="O15:O16"/>
    <mergeCell ref="J17:K17"/>
    <mergeCell ref="L17:M17"/>
    <mergeCell ref="H21:I21"/>
    <mergeCell ref="H17:I17"/>
    <mergeCell ref="L21:M21"/>
    <mergeCell ref="N17:N18"/>
    <mergeCell ref="N21:N22"/>
    <mergeCell ref="D29:P29"/>
    <mergeCell ref="D2:P4"/>
    <mergeCell ref="P7:P8"/>
    <mergeCell ref="P9:P10"/>
    <mergeCell ref="P11:P12"/>
    <mergeCell ref="P13:P14"/>
    <mergeCell ref="P15:P16"/>
    <mergeCell ref="P17:P18"/>
    <mergeCell ref="F19:G19"/>
    <mergeCell ref="H19:I19"/>
    <mergeCell ref="J19:K19"/>
    <mergeCell ref="L19:M19"/>
    <mergeCell ref="N19:N20"/>
    <mergeCell ref="J21:K21"/>
    <mergeCell ref="O21:O22"/>
    <mergeCell ref="O19:O20"/>
    <mergeCell ref="F21:G21"/>
    <mergeCell ref="F17:G17"/>
    <mergeCell ref="O11:O12"/>
    <mergeCell ref="F13:G13"/>
    <mergeCell ref="H13:I13"/>
    <mergeCell ref="J13:K13"/>
    <mergeCell ref="L13:M13"/>
    <mergeCell ref="N13:N14"/>
    <mergeCell ref="O13:O14"/>
    <mergeCell ref="F15:G15"/>
    <mergeCell ref="F11:G11"/>
    <mergeCell ref="H11:I11"/>
    <mergeCell ref="J11:K11"/>
    <mergeCell ref="L11:M11"/>
    <mergeCell ref="N11:N12"/>
    <mergeCell ref="O17:O18"/>
    <mergeCell ref="O7:O8"/>
    <mergeCell ref="F9:G9"/>
    <mergeCell ref="H9:I9"/>
    <mergeCell ref="J9:K9"/>
    <mergeCell ref="L9:M9"/>
    <mergeCell ref="N9:N10"/>
    <mergeCell ref="O9:O10"/>
    <mergeCell ref="F7:G7"/>
    <mergeCell ref="H7:I7"/>
    <mergeCell ref="J7:K7"/>
    <mergeCell ref="L7:M7"/>
    <mergeCell ref="N7:N8"/>
    <mergeCell ref="L6:M6"/>
    <mergeCell ref="B2:B4"/>
    <mergeCell ref="D6:E6"/>
    <mergeCell ref="F6:G6"/>
    <mergeCell ref="H6:I6"/>
    <mergeCell ref="J6:K6"/>
  </mergeCells>
  <conditionalFormatting sqref="F7:M8">
    <cfRule type="containsBlanks" dxfId="6087" priority="22">
      <formula>LEN(TRIM(F7))=0</formula>
    </cfRule>
  </conditionalFormatting>
  <conditionalFormatting sqref="F7:M7">
    <cfRule type="colorScale" priority="21">
      <colorScale>
        <cfvo type="min"/>
        <cfvo type="max"/>
        <color rgb="FFFFEF9C"/>
        <color rgb="FFFF7128"/>
      </colorScale>
    </cfRule>
  </conditionalFormatting>
  <conditionalFormatting sqref="F9:M10">
    <cfRule type="containsBlanks" dxfId="6086" priority="18">
      <formula>LEN(TRIM(F9))=0</formula>
    </cfRule>
  </conditionalFormatting>
  <conditionalFormatting sqref="F9:M9">
    <cfRule type="colorScale" priority="17">
      <colorScale>
        <cfvo type="min"/>
        <cfvo type="max"/>
        <color rgb="FFFFEF9C"/>
        <color rgb="FFFF7128"/>
      </colorScale>
    </cfRule>
  </conditionalFormatting>
  <conditionalFormatting sqref="F11:M12">
    <cfRule type="containsBlanks" dxfId="6085" priority="16">
      <formula>LEN(TRIM(F11))=0</formula>
    </cfRule>
  </conditionalFormatting>
  <conditionalFormatting sqref="F11:M11">
    <cfRule type="colorScale" priority="15">
      <colorScale>
        <cfvo type="min"/>
        <cfvo type="max"/>
        <color rgb="FFFFEF9C"/>
        <color rgb="FFFF7128"/>
      </colorScale>
    </cfRule>
  </conditionalFormatting>
  <conditionalFormatting sqref="F13:M14">
    <cfRule type="containsBlanks" dxfId="6084" priority="14">
      <formula>LEN(TRIM(F13))=0</formula>
    </cfRule>
  </conditionalFormatting>
  <conditionalFormatting sqref="F13:M13">
    <cfRule type="colorScale" priority="13">
      <colorScale>
        <cfvo type="min"/>
        <cfvo type="max"/>
        <color rgb="FFFFEF9C"/>
        <color rgb="FFFF7128"/>
      </colorScale>
    </cfRule>
  </conditionalFormatting>
  <conditionalFormatting sqref="F15:M16">
    <cfRule type="containsBlanks" dxfId="6083" priority="12">
      <formula>LEN(TRIM(F15))=0</formula>
    </cfRule>
  </conditionalFormatting>
  <conditionalFormatting sqref="F15:M15">
    <cfRule type="colorScale" priority="11">
      <colorScale>
        <cfvo type="min"/>
        <cfvo type="max"/>
        <color rgb="FFFFEF9C"/>
        <color rgb="FFFF7128"/>
      </colorScale>
    </cfRule>
  </conditionalFormatting>
  <conditionalFormatting sqref="F17:M18">
    <cfRule type="containsBlanks" dxfId="6082" priority="10">
      <formula>LEN(TRIM(F17))=0</formula>
    </cfRule>
  </conditionalFormatting>
  <conditionalFormatting sqref="F17:M17">
    <cfRule type="colorScale" priority="9">
      <colorScale>
        <cfvo type="min"/>
        <cfvo type="max"/>
        <color rgb="FFFFEF9C"/>
        <color rgb="FFFF7128"/>
      </colorScale>
    </cfRule>
  </conditionalFormatting>
  <conditionalFormatting sqref="F19:M20">
    <cfRule type="containsBlanks" dxfId="6081" priority="8">
      <formula>LEN(TRIM(F19))=0</formula>
    </cfRule>
  </conditionalFormatting>
  <conditionalFormatting sqref="F19:M19">
    <cfRule type="colorScale" priority="7">
      <colorScale>
        <cfvo type="min"/>
        <cfvo type="max"/>
        <color rgb="FFFFEF9C"/>
        <color rgb="FFFF7128"/>
      </colorScale>
    </cfRule>
  </conditionalFormatting>
  <conditionalFormatting sqref="F21:M22">
    <cfRule type="containsBlanks" dxfId="6080" priority="6">
      <formula>LEN(TRIM(F21))=0</formula>
    </cfRule>
  </conditionalFormatting>
  <conditionalFormatting sqref="F21:M21">
    <cfRule type="colorScale" priority="5">
      <colorScale>
        <cfvo type="min"/>
        <cfvo type="max"/>
        <color rgb="FFFFEF9C"/>
        <color rgb="FFFF7128"/>
      </colorScale>
    </cfRule>
  </conditionalFormatting>
  <conditionalFormatting sqref="F23:M24">
    <cfRule type="containsBlanks" dxfId="6079" priority="4">
      <formula>LEN(TRIM(F23))=0</formula>
    </cfRule>
  </conditionalFormatting>
  <conditionalFormatting sqref="F23:M23">
    <cfRule type="colorScale" priority="3">
      <colorScale>
        <cfvo type="min"/>
        <cfvo type="max"/>
        <color rgb="FFFFEF9C"/>
        <color rgb="FFFF7128"/>
      </colorScale>
    </cfRule>
  </conditionalFormatting>
  <conditionalFormatting sqref="F25:M26">
    <cfRule type="containsBlanks" dxfId="6078" priority="2">
      <formula>LEN(TRIM(F25))=0</formula>
    </cfRule>
  </conditionalFormatting>
  <conditionalFormatting sqref="F25:M25">
    <cfRule type="colorScale" priority="1">
      <colorScale>
        <cfvo type="min"/>
        <cfvo type="max"/>
        <color rgb="FFFFEF9C"/>
        <color rgb="FFFF7128"/>
      </colorScale>
    </cfRule>
  </conditionalFormatting>
  <hyperlinks>
    <hyperlink ref="B16" location="Contents!A1" display="Back to Contents page"/>
  </hyperlinks>
  <pageMargins left="0.7" right="0.7" top="0.75" bottom="0.75" header="0.3" footer="0.3"/>
  <pageSetup paperSize="9" scale="39" orientation="landscape" r:id="rId1"/>
  <ignoredErrors>
    <ignoredError sqref="E7:E21" numberStoredAsText="1"/>
    <ignoredError sqref="F8:M8 F10:M10 G9 I9 K9 M9 F12:M12 G11 I11 K11 M11 F14:M14 G13 I13 K13 M13 F16:M16 G15 I15 K15 M15 F18:M18 G17 I17 K17 M17 F20:M20 G19 I19 K19 M19 F22:M22 G21 I21 K21 M21 F2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13953" r:id="rId4" name="List Box 1">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EPage">
    <tabColor theme="8"/>
  </sheetPr>
  <dimension ref="B1:T23"/>
  <sheetViews>
    <sheetView showGridLines="0" zoomScaleSheetLayoutView="100" workbookViewId="0"/>
  </sheetViews>
  <sheetFormatPr defaultRowHeight="15" x14ac:dyDescent="0.25"/>
  <cols>
    <col min="1" max="1" width="1.7109375" style="19" customWidth="1"/>
    <col min="2" max="2" width="22.5703125" style="19" customWidth="1"/>
    <col min="3" max="3" width="1.7109375" style="19" customWidth="1"/>
    <col min="4" max="4" width="11.85546875" style="20" customWidth="1"/>
    <col min="5" max="5" width="24.140625" style="19" customWidth="1"/>
    <col min="6" max="13" width="5" style="19" customWidth="1"/>
    <col min="14" max="14" width="9.140625" style="28" hidden="1" customWidth="1"/>
    <col min="15" max="15" width="11.28515625" style="28" bestFit="1" customWidth="1"/>
    <col min="16" max="16" width="11.7109375" style="19" bestFit="1" customWidth="1"/>
    <col min="17" max="16384" width="9.140625" style="19"/>
  </cols>
  <sheetData>
    <row r="1" spans="2:20" ht="15.75" thickBot="1" x14ac:dyDescent="0.3"/>
    <row r="2" spans="2:20" ht="15.75" customHeight="1" x14ac:dyDescent="0.25">
      <c r="B2" s="295" t="s">
        <v>24</v>
      </c>
      <c r="D2" s="282" t="s">
        <v>531</v>
      </c>
      <c r="E2" s="283"/>
      <c r="F2" s="283"/>
      <c r="G2" s="283"/>
      <c r="H2" s="283"/>
      <c r="I2" s="283"/>
      <c r="J2" s="283"/>
      <c r="K2" s="283"/>
      <c r="L2" s="283"/>
      <c r="M2" s="283"/>
      <c r="N2" s="283"/>
      <c r="O2" s="283"/>
      <c r="P2" s="284"/>
    </row>
    <row r="3" spans="2:20" ht="15.75" customHeight="1" x14ac:dyDescent="0.25">
      <c r="B3" s="296"/>
      <c r="D3" s="285"/>
      <c r="E3" s="286"/>
      <c r="F3" s="286"/>
      <c r="G3" s="286"/>
      <c r="H3" s="286"/>
      <c r="I3" s="286"/>
      <c r="J3" s="286"/>
      <c r="K3" s="286"/>
      <c r="L3" s="286"/>
      <c r="M3" s="286"/>
      <c r="N3" s="286"/>
      <c r="O3" s="286"/>
      <c r="P3" s="287"/>
    </row>
    <row r="4" spans="2:20" ht="15.75" customHeight="1" thickBot="1" x14ac:dyDescent="0.3">
      <c r="B4" s="297"/>
      <c r="D4" s="288"/>
      <c r="E4" s="289"/>
      <c r="F4" s="289"/>
      <c r="G4" s="289"/>
      <c r="H4" s="289"/>
      <c r="I4" s="289"/>
      <c r="J4" s="289"/>
      <c r="K4" s="289"/>
      <c r="L4" s="289"/>
      <c r="M4" s="289"/>
      <c r="N4" s="289"/>
      <c r="O4" s="289"/>
      <c r="P4" s="290"/>
    </row>
    <row r="5" spans="2:20" ht="15.75" thickBot="1" x14ac:dyDescent="0.3"/>
    <row r="6" spans="2:20" s="39" customFormat="1" ht="124.5" customHeight="1" thickBot="1" x14ac:dyDescent="0.25">
      <c r="D6" s="298" t="str">
        <f>'Hide Selection'!D47</f>
        <v>All Malignant Neoplasms (excl. NMSC)</v>
      </c>
      <c r="E6" s="299"/>
      <c r="F6" s="270" t="s">
        <v>123</v>
      </c>
      <c r="G6" s="271"/>
      <c r="H6" s="271" t="s">
        <v>3</v>
      </c>
      <c r="I6" s="271"/>
      <c r="J6" s="271" t="s">
        <v>121</v>
      </c>
      <c r="K6" s="271"/>
      <c r="L6" s="294" t="s">
        <v>122</v>
      </c>
      <c r="M6" s="294"/>
      <c r="N6" s="67" t="s">
        <v>21</v>
      </c>
      <c r="O6" s="77" t="s">
        <v>139</v>
      </c>
      <c r="P6" s="76" t="s">
        <v>140</v>
      </c>
    </row>
    <row r="7" spans="2:20" s="29" customFormat="1" ht="18.75" customHeight="1" x14ac:dyDescent="0.25">
      <c r="D7" s="317" t="s">
        <v>528</v>
      </c>
      <c r="E7" s="31" t="s">
        <v>33</v>
      </c>
      <c r="F7" s="277">
        <f>IF(OR(ISERROR(VLOOKUP($E7&amp;$D$6&amp;$D$7,'EP Age data'!$A:$AC,'EP Age data'!B$3,FALSE)),ISBLANK(VLOOKUP($E7&amp;$D$6&amp;$D$7,'EP Age data'!$A:$AC,'EP Age data'!B$3,FALSE))),"",VLOOKUP($E7&amp;$D$6&amp;$D$7,'EP Age data'!$A:$AC,'EP Age data'!B$3,FALSE))</f>
        <v>0.54168552158079597</v>
      </c>
      <c r="G7" s="269"/>
      <c r="H7" s="269">
        <f>IF(OR(ISERROR(VLOOKUP($E7&amp;$D$6&amp;$D$7,'EP Age data'!$A:$AC,'EP Age data'!C$3,FALSE)),ISBLANK(VLOOKUP($E7&amp;$D$6&amp;$D$7,'EP Age data'!$A:$AC,'EP Age data'!C$3,FALSE))),"",VLOOKUP($E7&amp;$D$6&amp;$D$7,'EP Age data'!$A:$AC,'EP Age data'!C$3,FALSE))</f>
        <v>0.19033766457646475</v>
      </c>
      <c r="I7" s="269"/>
      <c r="J7" s="269">
        <f>IF(OR(ISERROR(VLOOKUP($E7&amp;$D$6&amp;$D$7,'EP Age data'!$A:$AC,'EP Age data'!D$3,FALSE)),ISBLANK(VLOOKUP($E7&amp;$D$6&amp;$D$7,'EP Age data'!$A:$AC,'EP Age data'!D$3,FALSE))),"",VLOOKUP($E7&amp;$D$6&amp;$D$7,'EP Age data'!$A:$AC,'EP Age data'!D$3,FALSE))</f>
        <v>4.770831986553753E-2</v>
      </c>
      <c r="K7" s="269"/>
      <c r="L7" s="269">
        <f>IF(OR(ISERROR(VLOOKUP($E7&amp;$D$6&amp;$D$7,'EP Age data'!$A:$AC,'EP Age data'!E$3,FALSE)),ISBLANK(VLOOKUP($E7&amp;$D$6&amp;$D$7,'EP Age data'!$A:$AC,'EP Age data'!E$3,FALSE))),"",VLOOKUP($E7&amp;$D$6&amp;$D$7,'EP Age data'!$A:$AC,'EP Age data'!E$3,FALSE))</f>
        <v>0.22026849397720172</v>
      </c>
      <c r="M7" s="269"/>
      <c r="N7" s="304">
        <f>SUM(F7,H7,J7,L7)</f>
        <v>1</v>
      </c>
      <c r="O7" s="275">
        <f>IF(ISERROR(VLOOKUP($E7&amp;$D$6&amp;$D$7,'EP Age data'!$A:$AC,'EP Age data'!G$3,FALSE)),0,VLOOKUP($E7&amp;$D$6&amp;$D$7,'EP Age data'!$A:$AC,'EP Age data'!G$3,FALSE))</f>
        <v>46407</v>
      </c>
      <c r="P7" s="320">
        <f>IF(ISERROR(VLOOKUP($E7&amp;$D$6&amp;$D$7,'EP Age data'!$A:$AC,'EP Age data'!H$3,FALSE)),0,VLOOKUP($E7&amp;$D$6&amp;$D$7,'EP Age data'!$A:$AC,'EP Age data'!H$3,FALSE))</f>
        <v>0.15051894135962637</v>
      </c>
      <c r="T7" s="27"/>
    </row>
    <row r="8" spans="2:20" ht="15.75" customHeight="1" x14ac:dyDescent="0.25">
      <c r="D8" s="318"/>
      <c r="E8" s="10" t="s">
        <v>27</v>
      </c>
      <c r="F8" s="14">
        <f>IF(F7="","",VLOOKUP($E7&amp;$D$6&amp;$D$7,'EP Age data'!$A:$AC,'EP Age data'!I$3,FALSE))</f>
        <v>0.53700000000000003</v>
      </c>
      <c r="G8" s="15">
        <f>IF(F7="","",VLOOKUP($E7&amp;$D$6&amp;$D$7,'EP Age data'!$A:$AC,'EP Age data'!J$3,FALSE))</f>
        <v>0.54600000000000004</v>
      </c>
      <c r="H8" s="15">
        <f>IF(H7="","",VLOOKUP($E7&amp;$D$6&amp;$D$7,'EP Age data'!$A:$AC,'EP Age data'!K$3,FALSE))</f>
        <v>0.187</v>
      </c>
      <c r="I8" s="15">
        <f>IF(H7="","",VLOOKUP($E7&amp;$D$6&amp;$D$7,'EP Age data'!$A:$AC,'EP Age data'!L$3,FALSE))</f>
        <v>0.19400000000000001</v>
      </c>
      <c r="J8" s="15">
        <f>IF(J7="","",VLOOKUP($E7&amp;$D$6&amp;$D$7,'EP Age data'!$A:$AC,'EP Age data'!M$3,FALSE))</f>
        <v>4.5999999999999999E-2</v>
      </c>
      <c r="K8" s="15">
        <f>IF(J7="","",VLOOKUP($E7&amp;$D$6&amp;$D$7,'EP Age data'!$A:$AC,'EP Age data'!N$3,FALSE))</f>
        <v>0.05</v>
      </c>
      <c r="L8" s="15">
        <f>IF(L7="","",VLOOKUP($E7&amp;$D$6&amp;$D$7,'EP Age data'!$A:$AC,'EP Age data'!O$3,FALSE))</f>
        <v>0.217</v>
      </c>
      <c r="M8" s="15">
        <f>IF(L7="","",VLOOKUP($E7&amp;$D$6&amp;$D$7,'EP Age data'!$A:$AC,'EP Age data'!P$3,FALSE))</f>
        <v>0.224</v>
      </c>
      <c r="N8" s="303"/>
      <c r="O8" s="267"/>
      <c r="P8" s="321"/>
    </row>
    <row r="9" spans="2:20" s="29" customFormat="1" ht="18.75" customHeight="1" x14ac:dyDescent="0.25">
      <c r="D9" s="318"/>
      <c r="E9" s="62" t="s">
        <v>28</v>
      </c>
      <c r="F9" s="300">
        <f>IF(OR(ISERROR(VLOOKUP($E9&amp;$D$6&amp;$D$7,'EP Age data'!$A:$AC,'EP Age data'!B$3,FALSE)),ISBLANK(VLOOKUP($E9&amp;$D$6&amp;$D$7,'EP Age data'!$A:$AC,'EP Age data'!B$3,FALSE))),"",VLOOKUP($E9&amp;$D$6&amp;$D$7,'EP Age data'!$A:$AC,'EP Age data'!B$3,FALSE))</f>
        <v>0.58999026513199337</v>
      </c>
      <c r="G9" s="301"/>
      <c r="H9" s="301">
        <f>IF(OR(ISERROR(VLOOKUP($E9&amp;$D$6&amp;$D$7,'EP Age data'!$A:$AC,'EP Age data'!C$3,FALSE)),ISBLANK(VLOOKUP($E9&amp;$D$6&amp;$D$7,'EP Age data'!$A:$AC,'EP Age data'!C$3,FALSE))),"",VLOOKUP($E9&amp;$D$6&amp;$D$7,'EP Age data'!$A:$AC,'EP Age data'!C$3,FALSE))</f>
        <v>0.21180018706216955</v>
      </c>
      <c r="I9" s="301"/>
      <c r="J9" s="301">
        <f>IF(OR(ISERROR(VLOOKUP($E9&amp;$D$6&amp;$D$7,'EP Age data'!$A:$AC,'EP Age data'!D$3,FALSE)),ISBLANK(VLOOKUP($E9&amp;$D$6&amp;$D$7,'EP Age data'!$A:$AC,'EP Age data'!D$3,FALSE))),"",VLOOKUP($E9&amp;$D$6&amp;$D$7,'EP Age data'!$A:$AC,'EP Age data'!D$3,FALSE))</f>
        <v>4.4551337112752679E-2</v>
      </c>
      <c r="K9" s="301"/>
      <c r="L9" s="301">
        <f>IF(OR(ISERROR(VLOOKUP($E9&amp;$D$6&amp;$D$7,'EP Age data'!$A:$AC,'EP Age data'!E$3,FALSE)),ISBLANK(VLOOKUP($E9&amp;$D$6&amp;$D$7,'EP Age data'!$A:$AC,'EP Age data'!E$3,FALSE))),"",VLOOKUP($E9&amp;$D$6&amp;$D$7,'EP Age data'!$A:$AC,'EP Age data'!E$3,FALSE))</f>
        <v>0.15365821069308441</v>
      </c>
      <c r="M9" s="301"/>
      <c r="N9" s="302">
        <f>SUM(F9,H9,J9,L9)</f>
        <v>1</v>
      </c>
      <c r="O9" s="293">
        <f>IF(ISERROR(VLOOKUP($E9&amp;$D$6&amp;$D$7,'EP Age data'!$A:$AC,'EP Age data'!G$3,FALSE)),0,VLOOKUP($E9&amp;$D$6&amp;$D$7,'EP Age data'!$A:$AC,'EP Age data'!G$3,FALSE))</f>
        <v>52389</v>
      </c>
      <c r="P9" s="322">
        <f>IF(ISERROR(VLOOKUP($E9&amp;$D$6&amp;$D$7,'EP Age data'!$A:$AC,'EP Age data'!H$3,FALSE)),0,VLOOKUP($E9&amp;$D$6&amp;$D$7,'EP Age data'!$A:$AC,'EP Age data'!H$3,FALSE))</f>
        <v>0.13950348698803586</v>
      </c>
    </row>
    <row r="10" spans="2:20" ht="15.75" customHeight="1" x14ac:dyDescent="0.25">
      <c r="D10" s="318"/>
      <c r="E10" s="10" t="s">
        <v>27</v>
      </c>
      <c r="F10" s="14">
        <f>IF(F9="","",VLOOKUP($E9&amp;$D$6&amp;$D$7,'EP Age data'!$A:$AC,'EP Age data'!I$3,FALSE))</f>
        <v>0.58599999999999997</v>
      </c>
      <c r="G10" s="15">
        <f>IF(F9="","",VLOOKUP($E9&amp;$D$6&amp;$D$7,'EP Age data'!$A:$AC,'EP Age data'!J$3,FALSE))</f>
        <v>0.59399999999999997</v>
      </c>
      <c r="H10" s="15">
        <f>IF(H9="","",VLOOKUP($E9&amp;$D$6&amp;$D$7,'EP Age data'!$A:$AC,'EP Age data'!K$3,FALSE))</f>
        <v>0.20799999999999999</v>
      </c>
      <c r="I10" s="15">
        <f>IF(H9="","",VLOOKUP($E9&amp;$D$6&amp;$D$7,'EP Age data'!$A:$AC,'EP Age data'!L$3,FALSE))</f>
        <v>0.215</v>
      </c>
      <c r="J10" s="15">
        <f>IF(J9="","",VLOOKUP($E9&amp;$D$6&amp;$D$7,'EP Age data'!$A:$AC,'EP Age data'!M$3,FALSE))</f>
        <v>4.2999999999999997E-2</v>
      </c>
      <c r="K10" s="15">
        <f>IF(J9="","",VLOOKUP($E9&amp;$D$6&amp;$D$7,'EP Age data'!$A:$AC,'EP Age data'!N$3,FALSE))</f>
        <v>4.5999999999999999E-2</v>
      </c>
      <c r="L10" s="15">
        <f>IF(L9="","",VLOOKUP($E9&amp;$D$6&amp;$D$7,'EP Age data'!$A:$AC,'EP Age data'!O$3,FALSE))</f>
        <v>0.151</v>
      </c>
      <c r="M10" s="15">
        <f>IF(L9="","",VLOOKUP($E9&amp;$D$6&amp;$D$7,'EP Age data'!$A:$AC,'EP Age data'!P$3,FALSE))</f>
        <v>0.157</v>
      </c>
      <c r="N10" s="303"/>
      <c r="O10" s="267"/>
      <c r="P10" s="321"/>
    </row>
    <row r="11" spans="2:20" s="29" customFormat="1" ht="18.75" customHeight="1" x14ac:dyDescent="0.25">
      <c r="D11" s="318"/>
      <c r="E11" s="62" t="s">
        <v>29</v>
      </c>
      <c r="F11" s="300">
        <f>IF(OR(ISERROR(VLOOKUP($E11&amp;$D$6&amp;$D$7,'EP Age data'!$A:$AC,'EP Age data'!B$3,FALSE)),ISBLANK(VLOOKUP($E11&amp;$D$6&amp;$D$7,'EP Age data'!$A:$AC,'EP Age data'!B$3,FALSE))),"",VLOOKUP($E11&amp;$D$6&amp;$D$7,'EP Age data'!$A:$AC,'EP Age data'!B$3,FALSE))</f>
        <v>0.59451741861793261</v>
      </c>
      <c r="G11" s="301"/>
      <c r="H11" s="301">
        <f>IF(OR(ISERROR(VLOOKUP($E11&amp;$D$6&amp;$D$7,'EP Age data'!$A:$AC,'EP Age data'!C$3,FALSE)),ISBLANK(VLOOKUP($E11&amp;$D$6&amp;$D$7,'EP Age data'!$A:$AC,'EP Age data'!C$3,FALSE))),"",VLOOKUP($E11&amp;$D$6&amp;$D$7,'EP Age data'!$A:$AC,'EP Age data'!C$3,FALSE))</f>
        <v>0.2292204907853109</v>
      </c>
      <c r="I11" s="301"/>
      <c r="J11" s="301">
        <f>IF(OR(ISERROR(VLOOKUP($E11&amp;$D$6&amp;$D$7,'EP Age data'!$A:$AC,'EP Age data'!D$3,FALSE)),ISBLANK(VLOOKUP($E11&amp;$D$6&amp;$D$7,'EP Age data'!$A:$AC,'EP Age data'!D$3,FALSE))),"",VLOOKUP($E11&amp;$D$6&amp;$D$7,'EP Age data'!$A:$AC,'EP Age data'!D$3,FALSE))</f>
        <v>4.3430964618857253E-2</v>
      </c>
      <c r="K11" s="301"/>
      <c r="L11" s="301">
        <f>IF(OR(ISERROR(VLOOKUP($E11&amp;$D$6&amp;$D$7,'EP Age data'!$A:$AC,'EP Age data'!E$3,FALSE)),ISBLANK(VLOOKUP($E11&amp;$D$6&amp;$D$7,'EP Age data'!$A:$AC,'EP Age data'!E$3,FALSE))),"",VLOOKUP($E11&amp;$D$6&amp;$D$7,'EP Age data'!$A:$AC,'EP Age data'!E$3,FALSE))</f>
        <v>0.13283112597789926</v>
      </c>
      <c r="M11" s="301"/>
      <c r="N11" s="302">
        <f>SUM(F11,H11,J11,L11)</f>
        <v>1</v>
      </c>
      <c r="O11" s="293">
        <f>IF(ISERROR(VLOOKUP($E11&amp;$D$6&amp;$D$7,'EP Age data'!$A:$AC,'EP Age data'!G$3,FALSE)),0,VLOOKUP($E11&amp;$D$6&amp;$D$7,'EP Age data'!$A:$AC,'EP Age data'!G$3,FALSE))</f>
        <v>110313</v>
      </c>
      <c r="P11" s="322">
        <f>IF(ISERROR(VLOOKUP($E11&amp;$D$6&amp;$D$7,'EP Age data'!$A:$AC,'EP Age data'!H$3,FALSE)),0,VLOOKUP($E11&amp;$D$6&amp;$D$7,'EP Age data'!$A:$AC,'EP Age data'!H$3,FALSE))</f>
        <v>0.15692731835278453</v>
      </c>
    </row>
    <row r="12" spans="2:20" ht="15.75" customHeight="1" x14ac:dyDescent="0.25">
      <c r="D12" s="318"/>
      <c r="E12" s="10" t="s">
        <v>27</v>
      </c>
      <c r="F12" s="14">
        <f>IF(F11="","",VLOOKUP($E11&amp;$D$6&amp;$D$7,'EP Age data'!$A:$AC,'EP Age data'!I$3,FALSE))</f>
        <v>0.59199999999999997</v>
      </c>
      <c r="G12" s="15">
        <f>IF(F11="","",VLOOKUP($E11&amp;$D$6&amp;$D$7,'EP Age data'!$A:$AC,'EP Age data'!J$3,FALSE))</f>
        <v>0.59699999999999998</v>
      </c>
      <c r="H12" s="15">
        <f>IF(H11="","",VLOOKUP($E11&amp;$D$6&amp;$D$7,'EP Age data'!$A:$AC,'EP Age data'!K$3,FALSE))</f>
        <v>0.22700000000000001</v>
      </c>
      <c r="I12" s="15">
        <f>IF(H11="","",VLOOKUP($E11&amp;$D$6&amp;$D$7,'EP Age data'!$A:$AC,'EP Age data'!L$3,FALSE))</f>
        <v>0.23200000000000001</v>
      </c>
      <c r="J12" s="15">
        <f>IF(J11="","",VLOOKUP($E11&amp;$D$6&amp;$D$7,'EP Age data'!$A:$AC,'EP Age data'!M$3,FALSE))</f>
        <v>4.2000000000000003E-2</v>
      </c>
      <c r="K12" s="15">
        <f>IF(J11="","",VLOOKUP($E11&amp;$D$6&amp;$D$7,'EP Age data'!$A:$AC,'EP Age data'!N$3,FALSE))</f>
        <v>4.4999999999999998E-2</v>
      </c>
      <c r="L12" s="15">
        <f>IF(L11="","",VLOOKUP($E11&amp;$D$6&amp;$D$7,'EP Age data'!$A:$AC,'EP Age data'!O$3,FALSE))</f>
        <v>0.13100000000000001</v>
      </c>
      <c r="M12" s="15">
        <f>IF(L11="","",VLOOKUP($E11&amp;$D$6&amp;$D$7,'EP Age data'!$A:$AC,'EP Age data'!P$3,FALSE))</f>
        <v>0.13500000000000001</v>
      </c>
      <c r="N12" s="303"/>
      <c r="O12" s="267"/>
      <c r="P12" s="321"/>
    </row>
    <row r="13" spans="2:20" s="29" customFormat="1" ht="18.75" customHeight="1" x14ac:dyDescent="0.25">
      <c r="D13" s="318"/>
      <c r="E13" s="62" t="s">
        <v>30</v>
      </c>
      <c r="F13" s="300">
        <f>IF(OR(ISERROR(VLOOKUP($E13&amp;$D$6&amp;$D$7,'EP Age data'!$A:$AC,'EP Age data'!B$3,FALSE)),ISBLANK(VLOOKUP($E13&amp;$D$6&amp;$D$7,'EP Age data'!$A:$AC,'EP Age data'!B$3,FALSE))),"",VLOOKUP($E13&amp;$D$6&amp;$D$7,'EP Age data'!$A:$AC,'EP Age data'!B$3,FALSE))</f>
        <v>0.61663104557898274</v>
      </c>
      <c r="G13" s="301"/>
      <c r="H13" s="301">
        <f>IF(OR(ISERROR(VLOOKUP($E13&amp;$D$6&amp;$D$7,'EP Age data'!$A:$AC,'EP Age data'!C$3,FALSE)),ISBLANK(VLOOKUP($E13&amp;$D$6&amp;$D$7,'EP Age data'!$A:$AC,'EP Age data'!C$3,FALSE))),"",VLOOKUP($E13&amp;$D$6&amp;$D$7,'EP Age data'!$A:$AC,'EP Age data'!C$3,FALSE))</f>
        <v>0.2422073867729696</v>
      </c>
      <c r="I13" s="301"/>
      <c r="J13" s="301">
        <f>IF(OR(ISERROR(VLOOKUP($E13&amp;$D$6&amp;$D$7,'EP Age data'!$A:$AC,'EP Age data'!D$3,FALSE)),ISBLANK(VLOOKUP($E13&amp;$D$6&amp;$D$7,'EP Age data'!$A:$AC,'EP Age data'!D$3,FALSE))),"",VLOOKUP($E13&amp;$D$6&amp;$D$7,'EP Age data'!$A:$AC,'EP Age data'!D$3,FALSE))</f>
        <v>4.0205801834686132E-2</v>
      </c>
      <c r="K13" s="301"/>
      <c r="L13" s="301">
        <f>IF(OR(ISERROR(VLOOKUP($E13&amp;$D$6&amp;$D$7,'EP Age data'!$A:$AC,'EP Age data'!E$3,FALSE)),ISBLANK(VLOOKUP($E13&amp;$D$6&amp;$D$7,'EP Age data'!$A:$AC,'EP Age data'!E$3,FALSE))),"",VLOOKUP($E13&amp;$D$6&amp;$D$7,'EP Age data'!$A:$AC,'EP Age data'!E$3,FALSE))</f>
        <v>0.10095576581336151</v>
      </c>
      <c r="M13" s="301"/>
      <c r="N13" s="302">
        <f>SUM(F13,H13,J13,L13)</f>
        <v>1</v>
      </c>
      <c r="O13" s="293">
        <f>IF(ISERROR(VLOOKUP($E13&amp;$D$6&amp;$D$7,'EP Age data'!$A:$AC,'EP Age data'!G$3,FALSE)),0,VLOOKUP($E13&amp;$D$6&amp;$D$7,'EP Age data'!$A:$AC,'EP Age data'!G$3,FALSE))</f>
        <v>166568</v>
      </c>
      <c r="P13" s="322">
        <f>IF(ISERROR(VLOOKUP($E13&amp;$D$6&amp;$D$7,'EP Age data'!$A:$AC,'EP Age data'!H$3,FALSE)),0,VLOOKUP($E13&amp;$D$6&amp;$D$7,'EP Age data'!$A:$AC,'EP Age data'!H$3,FALSE))</f>
        <v>0.21639627092925368</v>
      </c>
      <c r="T13" s="38"/>
    </row>
    <row r="14" spans="2:20" ht="15.75" customHeight="1" x14ac:dyDescent="0.25">
      <c r="D14" s="318"/>
      <c r="E14" s="10" t="s">
        <v>27</v>
      </c>
      <c r="F14" s="14">
        <f>IF(F13="","",VLOOKUP($E13&amp;$D$6&amp;$D$7,'EP Age data'!$A:$AC,'EP Age data'!I$3,FALSE))</f>
        <v>0.61399999999999999</v>
      </c>
      <c r="G14" s="15">
        <f>IF(F13="","",VLOOKUP($E13&amp;$D$6&amp;$D$7,'EP Age data'!$A:$AC,'EP Age data'!J$3,FALSE))</f>
        <v>0.61899999999999999</v>
      </c>
      <c r="H14" s="15">
        <f>IF(H13="","",VLOOKUP($E13&amp;$D$6&amp;$D$7,'EP Age data'!$A:$AC,'EP Age data'!K$3,FALSE))</f>
        <v>0.24</v>
      </c>
      <c r="I14" s="15">
        <f>IF(H13="","",VLOOKUP($E13&amp;$D$6&amp;$D$7,'EP Age data'!$A:$AC,'EP Age data'!L$3,FALSE))</f>
        <v>0.24399999999999999</v>
      </c>
      <c r="J14" s="15">
        <f>IF(J13="","",VLOOKUP($E13&amp;$D$6&amp;$D$7,'EP Age data'!$A:$AC,'EP Age data'!M$3,FALSE))</f>
        <v>3.9E-2</v>
      </c>
      <c r="K14" s="15">
        <f>IF(J13="","",VLOOKUP($E13&amp;$D$6&amp;$D$7,'EP Age data'!$A:$AC,'EP Age data'!N$3,FALSE))</f>
        <v>4.1000000000000002E-2</v>
      </c>
      <c r="L14" s="15">
        <f>IF(L13="","",VLOOKUP($E13&amp;$D$6&amp;$D$7,'EP Age data'!$A:$AC,'EP Age data'!O$3,FALSE))</f>
        <v>0.1</v>
      </c>
      <c r="M14" s="15">
        <f>IF(L13="","",VLOOKUP($E13&amp;$D$6&amp;$D$7,'EP Age data'!$A:$AC,'EP Age data'!P$3,FALSE))</f>
        <v>0.10199999999999999</v>
      </c>
      <c r="N14" s="303"/>
      <c r="O14" s="267"/>
      <c r="P14" s="321"/>
    </row>
    <row r="15" spans="2:20" s="29" customFormat="1" ht="18.75" customHeight="1" x14ac:dyDescent="0.25">
      <c r="D15" s="318"/>
      <c r="E15" s="62" t="s">
        <v>34</v>
      </c>
      <c r="F15" s="300">
        <f>IF(OR(ISERROR(VLOOKUP($E15&amp;$D$6&amp;$D$7,'EP Age data'!$A:$AC,'EP Age data'!B$3,FALSE)),ISBLANK(VLOOKUP($E15&amp;$D$6&amp;$D$7,'EP Age data'!$A:$AC,'EP Age data'!B$3,FALSE))),"",VLOOKUP($E15&amp;$D$6&amp;$D$7,'EP Age data'!$A:$AC,'EP Age data'!B$3,FALSE))</f>
        <v>0.63595466647624688</v>
      </c>
      <c r="G15" s="301"/>
      <c r="H15" s="301">
        <f>IF(OR(ISERROR(VLOOKUP($E15&amp;$D$6&amp;$D$7,'EP Age data'!$A:$AC,'EP Age data'!C$3,FALSE)),ISBLANK(VLOOKUP($E15&amp;$D$6&amp;$D$7,'EP Age data'!$A:$AC,'EP Age data'!C$3,FALSE))),"",VLOOKUP($E15&amp;$D$6&amp;$D$7,'EP Age data'!$A:$AC,'EP Age data'!C$3,FALSE))</f>
        <v>0.25238449846474004</v>
      </c>
      <c r="I15" s="301"/>
      <c r="J15" s="301">
        <f>IF(OR(ISERROR(VLOOKUP($E15&amp;$D$6&amp;$D$7,'EP Age data'!$A:$AC,'EP Age data'!D$3,FALSE)),ISBLANK(VLOOKUP($E15&amp;$D$6&amp;$D$7,'EP Age data'!$A:$AC,'EP Age data'!D$3,FALSE))),"",VLOOKUP($E15&amp;$D$6&amp;$D$7,'EP Age data'!$A:$AC,'EP Age data'!D$3,FALSE))</f>
        <v>3.7988758428628262E-2</v>
      </c>
      <c r="K15" s="301"/>
      <c r="L15" s="301">
        <f>IF(OR(ISERROR(VLOOKUP($E15&amp;$D$6&amp;$D$7,'EP Age data'!$A:$AC,'EP Age data'!E$3,FALSE)),ISBLANK(VLOOKUP($E15&amp;$D$6&amp;$D$7,'EP Age data'!$A:$AC,'EP Age data'!E$3,FALSE))),"",VLOOKUP($E15&amp;$D$6&amp;$D$7,'EP Age data'!$A:$AC,'EP Age data'!E$3,FALSE))</f>
        <v>7.3672076630384886E-2</v>
      </c>
      <c r="M15" s="301"/>
      <c r="N15" s="302">
        <f>SUM(F15,H15,J15,L15)</f>
        <v>1</v>
      </c>
      <c r="O15" s="293">
        <f>IF(ISERROR(VLOOKUP($E15&amp;$D$6&amp;$D$7,'EP Age data'!$A:$AC,'EP Age data'!G$3,FALSE)),0,VLOOKUP($E15&amp;$D$6&amp;$D$7,'EP Age data'!$A:$AC,'EP Age data'!G$3,FALSE))</f>
        <v>98029</v>
      </c>
      <c r="P15" s="322">
        <f>IF(ISERROR(VLOOKUP($E15&amp;$D$6&amp;$D$7,'EP Age data'!$A:$AC,'EP Age data'!H$3,FALSE)),0,VLOOKUP($E15&amp;$D$6&amp;$D$7,'EP Age data'!$A:$AC,'EP Age data'!H$3,FALSE))</f>
        <v>0.30485540756128737</v>
      </c>
    </row>
    <row r="16" spans="2:20" ht="15.75" customHeight="1" x14ac:dyDescent="0.25">
      <c r="B16" s="44" t="s">
        <v>49</v>
      </c>
      <c r="D16" s="318"/>
      <c r="E16" s="10" t="s">
        <v>27</v>
      </c>
      <c r="F16" s="14">
        <f>IF(F15="","",VLOOKUP($E15&amp;$D$6&amp;$D$7,'EP Age data'!$A:$AC,'EP Age data'!I$3,FALSE))</f>
        <v>0.63300000000000001</v>
      </c>
      <c r="G16" s="15">
        <f>IF(F15="","",VLOOKUP($E15&amp;$D$6&amp;$D$7,'EP Age data'!$A:$AC,'EP Age data'!J$3,FALSE))</f>
        <v>0.63900000000000001</v>
      </c>
      <c r="H16" s="15">
        <f>IF(H15="","",VLOOKUP($E15&amp;$D$6&amp;$D$7,'EP Age data'!$A:$AC,'EP Age data'!K$3,FALSE))</f>
        <v>0.25</v>
      </c>
      <c r="I16" s="15">
        <f>IF(H15="","",VLOOKUP($E15&amp;$D$6&amp;$D$7,'EP Age data'!$A:$AC,'EP Age data'!L$3,FALSE))</f>
        <v>0.255</v>
      </c>
      <c r="J16" s="15">
        <f>IF(J15="","",VLOOKUP($E15&amp;$D$6&amp;$D$7,'EP Age data'!$A:$AC,'EP Age data'!M$3,FALSE))</f>
        <v>3.6999999999999998E-2</v>
      </c>
      <c r="K16" s="15">
        <f>IF(J15="","",VLOOKUP($E15&amp;$D$6&amp;$D$7,'EP Age data'!$A:$AC,'EP Age data'!N$3,FALSE))</f>
        <v>3.9E-2</v>
      </c>
      <c r="L16" s="15">
        <f>IF(L15="","",VLOOKUP($E15&amp;$D$6&amp;$D$7,'EP Age data'!$A:$AC,'EP Age data'!O$3,FALSE))</f>
        <v>7.1999999999999995E-2</v>
      </c>
      <c r="M16" s="15">
        <f>IF(L15="","",VLOOKUP($E15&amp;$D$6&amp;$D$7,'EP Age data'!$A:$AC,'EP Age data'!P$3,FALSE))</f>
        <v>7.4999999999999997E-2</v>
      </c>
      <c r="N16" s="303"/>
      <c r="O16" s="267"/>
      <c r="P16" s="321"/>
    </row>
    <row r="17" spans="4:20" s="29" customFormat="1" ht="18.75" customHeight="1" x14ac:dyDescent="0.25">
      <c r="D17" s="318"/>
      <c r="E17" s="62" t="s">
        <v>18</v>
      </c>
      <c r="F17" s="262">
        <f>IF(OR(ISERROR(VLOOKUP($E17&amp;$D$6&amp;$D$7,'EP Age data'!$A:$AC,'EP Age data'!B$3,FALSE)),ISBLANK(VLOOKUP($E17&amp;$D$6&amp;$D$7,'EP Age data'!$A:$AC,'EP Age data'!B$3,FALSE))),"",VLOOKUP($E17&amp;$D$6&amp;$D$7,'EP Age data'!$A:$AC,'EP Age data'!B$3,FALSE))</f>
        <v>0.66669045976191044</v>
      </c>
      <c r="G17" s="263"/>
      <c r="H17" s="263">
        <f>IF(OR(ISERROR(VLOOKUP($E17&amp;$D$6&amp;$D$7,'EP Age data'!$A:$AC,'EP Age data'!C$3,FALSE)),ISBLANK(VLOOKUP($E17&amp;$D$6&amp;$D$7,'EP Age data'!$A:$AC,'EP Age data'!C$3,FALSE))),"",VLOOKUP($E17&amp;$D$6&amp;$D$7,'EP Age data'!$A:$AC,'EP Age data'!C$3,FALSE))</f>
        <v>0.24514819132820989</v>
      </c>
      <c r="I17" s="263"/>
      <c r="J17" s="263">
        <f>IF(OR(ISERROR(VLOOKUP($E17&amp;$D$6&amp;$D$7,'EP Age data'!$A:$AC,'EP Age data'!D$3,FALSE)),ISBLANK(VLOOKUP($E17&amp;$D$6&amp;$D$7,'EP Age data'!$A:$AC,'EP Age data'!D$3,FALSE))),"",VLOOKUP($E17&amp;$D$6&amp;$D$7,'EP Age data'!$A:$AC,'EP Age data'!D$3,FALSE))</f>
        <v>3.4055850325568855E-2</v>
      </c>
      <c r="K17" s="263"/>
      <c r="L17" s="263">
        <f>IF(OR(ISERROR(VLOOKUP($E17&amp;$D$6&amp;$D$7,'EP Age data'!$A:$AC,'EP Age data'!E$3,FALSE)),ISBLANK(VLOOKUP($E17&amp;$D$6&amp;$D$7,'EP Age data'!$A:$AC,'EP Age data'!E$3,FALSE))),"",VLOOKUP($E17&amp;$D$6&amp;$D$7,'EP Age data'!$A:$AC,'EP Age data'!E$3,FALSE))</f>
        <v>5.4105498584310831E-2</v>
      </c>
      <c r="M17" s="263"/>
      <c r="N17" s="313">
        <f>SUM(F17,H17,J17,L17)</f>
        <v>1</v>
      </c>
      <c r="O17" s="266">
        <f>IF(ISERROR(VLOOKUP($E17&amp;$D$6&amp;$D$7,'EP Age data'!$A:$AC,'EP Age data'!G$3,FALSE)),0,VLOOKUP($E17&amp;$D$6&amp;$D$7,'EP Age data'!$A:$AC,'EP Age data'!G$3,FALSE))</f>
        <v>126087</v>
      </c>
      <c r="P17" s="315">
        <f>IF(ISERROR(VLOOKUP($E17&amp;$D$6&amp;$D$7,'EP Age data'!$A:$AC,'EP Age data'!H$3,FALSE)),0,VLOOKUP($E17&amp;$D$6&amp;$D$7,'EP Age data'!$A:$AC,'EP Age data'!H$3,FALSE))</f>
        <v>0.40874566007397728</v>
      </c>
    </row>
    <row r="18" spans="4:20" ht="15.75" customHeight="1" thickBot="1" x14ac:dyDescent="0.3">
      <c r="D18" s="319"/>
      <c r="E18" s="9" t="s">
        <v>27</v>
      </c>
      <c r="F18" s="8">
        <f>IF(F17="","",VLOOKUP($E17&amp;$D$6&amp;$D$7,'EP Age data'!$A:$AC,'EP Age data'!I$3,FALSE))</f>
        <v>0.66400000000000003</v>
      </c>
      <c r="G18" s="3">
        <f>IF(F17="","",VLOOKUP($E17&amp;$D$6&amp;$D$7,'EP Age data'!$A:$AC,'EP Age data'!J$3,FALSE))</f>
        <v>0.66900000000000004</v>
      </c>
      <c r="H18" s="3">
        <f>IF(H17="","",VLOOKUP($E17&amp;$D$6&amp;$D$7,'EP Age data'!$A:$AC,'EP Age data'!K$3,FALSE))</f>
        <v>0.24299999999999999</v>
      </c>
      <c r="I18" s="3">
        <f>IF(H17="","",VLOOKUP($E17&amp;$D$6&amp;$D$7,'EP Age data'!$A:$AC,'EP Age data'!L$3,FALSE))</f>
        <v>0.248</v>
      </c>
      <c r="J18" s="3">
        <f>IF(J17="","",VLOOKUP($E17&amp;$D$6&amp;$D$7,'EP Age data'!$A:$AC,'EP Age data'!M$3,FALSE))</f>
        <v>3.3000000000000002E-2</v>
      </c>
      <c r="K18" s="3">
        <f>IF(J17="","",VLOOKUP($E17&amp;$D$6&amp;$D$7,'EP Age data'!$A:$AC,'EP Age data'!N$3,FALSE))</f>
        <v>3.5000000000000003E-2</v>
      </c>
      <c r="L18" s="3">
        <f>IF(L17="","",VLOOKUP($E17&amp;$D$6&amp;$D$7,'EP Age data'!$A:$AC,'EP Age data'!O$3,FALSE))</f>
        <v>5.2999999999999999E-2</v>
      </c>
      <c r="M18" s="3">
        <f>IF(L17="","",VLOOKUP($E17&amp;$D$6&amp;$D$7,'EP Age data'!$A:$AC,'EP Age data'!P$3,FALSE))</f>
        <v>5.5E-2</v>
      </c>
      <c r="N18" s="314"/>
      <c r="O18" s="276"/>
      <c r="P18" s="316"/>
    </row>
    <row r="20" spans="4:20" x14ac:dyDescent="0.25">
      <c r="D20" s="61" t="s">
        <v>52</v>
      </c>
      <c r="N20" s="19"/>
      <c r="O20" s="19"/>
    </row>
    <row r="21" spans="4:20" ht="28.5" customHeight="1" x14ac:dyDescent="0.25">
      <c r="D21" s="291" t="s">
        <v>54</v>
      </c>
      <c r="E21" s="291"/>
      <c r="F21" s="291"/>
      <c r="G21" s="291"/>
      <c r="H21" s="291"/>
      <c r="I21" s="291"/>
      <c r="J21" s="291"/>
      <c r="K21" s="291"/>
      <c r="L21" s="291"/>
      <c r="M21" s="291"/>
      <c r="N21" s="291"/>
      <c r="O21" s="291"/>
      <c r="P21" s="291"/>
      <c r="Q21" s="212"/>
      <c r="R21" s="212"/>
      <c r="S21" s="212"/>
      <c r="T21" s="212"/>
    </row>
    <row r="22" spans="4:20" ht="27.75" customHeight="1" x14ac:dyDescent="0.25">
      <c r="D22" s="19"/>
      <c r="N22" s="19"/>
      <c r="O22" s="19"/>
    </row>
    <row r="23" spans="4:20" x14ac:dyDescent="0.25">
      <c r="D23" s="55"/>
    </row>
  </sheetData>
  <sheetProtection sheet="1" objects="1" scenarios="1"/>
  <mergeCells count="51">
    <mergeCell ref="D21:P21"/>
    <mergeCell ref="F9:G9"/>
    <mergeCell ref="H9:I9"/>
    <mergeCell ref="J9:K9"/>
    <mergeCell ref="L9:M9"/>
    <mergeCell ref="P15:P16"/>
    <mergeCell ref="F15:G15"/>
    <mergeCell ref="F17:G17"/>
    <mergeCell ref="H17:I17"/>
    <mergeCell ref="J17:K17"/>
    <mergeCell ref="L17:M17"/>
    <mergeCell ref="J11:K11"/>
    <mergeCell ref="L11:M11"/>
    <mergeCell ref="N17:N18"/>
    <mergeCell ref="O17:O18"/>
    <mergeCell ref="N15:N16"/>
    <mergeCell ref="O15:O16"/>
    <mergeCell ref="P17:P18"/>
    <mergeCell ref="H15:I15"/>
    <mergeCell ref="J15:K15"/>
    <mergeCell ref="D7:D18"/>
    <mergeCell ref="L15:M15"/>
    <mergeCell ref="O7:O8"/>
    <mergeCell ref="O13:O14"/>
    <mergeCell ref="P7:P8"/>
    <mergeCell ref="P9:P10"/>
    <mergeCell ref="P11:P12"/>
    <mergeCell ref="P13:P14"/>
    <mergeCell ref="H7:I7"/>
    <mergeCell ref="J7:K7"/>
    <mergeCell ref="F7:G7"/>
    <mergeCell ref="O11:O12"/>
    <mergeCell ref="F13:G13"/>
    <mergeCell ref="H13:I13"/>
    <mergeCell ref="J13:K13"/>
    <mergeCell ref="F11:G11"/>
    <mergeCell ref="H11:I11"/>
    <mergeCell ref="L13:M13"/>
    <mergeCell ref="N13:N14"/>
    <mergeCell ref="N11:N12"/>
    <mergeCell ref="N7:N8"/>
    <mergeCell ref="L7:M7"/>
    <mergeCell ref="N9:N10"/>
    <mergeCell ref="O9:O10"/>
    <mergeCell ref="B2:B4"/>
    <mergeCell ref="D6:E6"/>
    <mergeCell ref="F6:G6"/>
    <mergeCell ref="H6:I6"/>
    <mergeCell ref="J6:K6"/>
    <mergeCell ref="D2:P4"/>
    <mergeCell ref="L6:M6"/>
  </mergeCells>
  <conditionalFormatting sqref="D7">
    <cfRule type="cellIs" dxfId="6077" priority="11" operator="equal">
      <formula>2010</formula>
    </cfRule>
    <cfRule type="cellIs" dxfId="6076" priority="12" operator="equal">
      <formula>2009</formula>
    </cfRule>
    <cfRule type="cellIs" dxfId="6075" priority="17" operator="equal">
      <formula>"2006-2015"</formula>
    </cfRule>
    <cfRule type="cellIs" dxfId="6074" priority="18" operator="equal">
      <formula>2007</formula>
    </cfRule>
    <cfRule type="cellIs" dxfId="6073" priority="19" operator="equal">
      <formula>2008</formula>
    </cfRule>
    <cfRule type="cellIs" dxfId="6072" priority="20" operator="equal">
      <formula>2006</formula>
    </cfRule>
  </conditionalFormatting>
  <conditionalFormatting sqref="H7 F7 J7 L7">
    <cfRule type="colorScale" priority="1247">
      <colorScale>
        <cfvo type="min"/>
        <cfvo type="max"/>
        <color rgb="FFFFEF9C"/>
        <color rgb="FFFF7128"/>
      </colorScale>
    </cfRule>
    <cfRule type="containsBlanks" dxfId="6071" priority="1248">
      <formula>LEN(TRIM(F7))=0</formula>
    </cfRule>
  </conditionalFormatting>
  <conditionalFormatting sqref="F9 H9 J9 L9">
    <cfRule type="colorScale" priority="9">
      <colorScale>
        <cfvo type="min"/>
        <cfvo type="max"/>
        <color rgb="FFFFEF9C"/>
        <color rgb="FFFF7128"/>
      </colorScale>
    </cfRule>
    <cfRule type="containsBlanks" dxfId="6070" priority="10">
      <formula>LEN(TRIM(F9))=0</formula>
    </cfRule>
  </conditionalFormatting>
  <conditionalFormatting sqref="H11 F11 J11 L11">
    <cfRule type="colorScale" priority="7">
      <colorScale>
        <cfvo type="min"/>
        <cfvo type="max"/>
        <color rgb="FFFFEF9C"/>
        <color rgb="FFFF7128"/>
      </colorScale>
    </cfRule>
    <cfRule type="containsBlanks" dxfId="6069" priority="8">
      <formula>LEN(TRIM(F11))=0</formula>
    </cfRule>
  </conditionalFormatting>
  <conditionalFormatting sqref="H13 F13 J13 L13">
    <cfRule type="colorScale" priority="5">
      <colorScale>
        <cfvo type="min"/>
        <cfvo type="max"/>
        <color rgb="FFFFEF9C"/>
        <color rgb="FFFF7128"/>
      </colorScale>
    </cfRule>
    <cfRule type="containsBlanks" dxfId="6068" priority="6">
      <formula>LEN(TRIM(F13))=0</formula>
    </cfRule>
  </conditionalFormatting>
  <conditionalFormatting sqref="H15 F15 J15 L15">
    <cfRule type="colorScale" priority="3">
      <colorScale>
        <cfvo type="min"/>
        <cfvo type="max"/>
        <color rgb="FFFFEF9C"/>
        <color rgb="FFFF7128"/>
      </colorScale>
    </cfRule>
    <cfRule type="containsBlanks" dxfId="6067" priority="4">
      <formula>LEN(TRIM(F15))=0</formula>
    </cfRule>
  </conditionalFormatting>
  <conditionalFormatting sqref="H17 F17 J17 L17">
    <cfRule type="colorScale" priority="1">
      <colorScale>
        <cfvo type="min"/>
        <cfvo type="max"/>
        <color rgb="FFFFEF9C"/>
        <color rgb="FFFF7128"/>
      </colorScale>
    </cfRule>
    <cfRule type="containsBlanks" dxfId="6066" priority="2">
      <formula>LEN(TRIM(F17))=0</formula>
    </cfRule>
  </conditionalFormatting>
  <hyperlinks>
    <hyperlink ref="B16" location="Contents!A1" display="Back to Contents page"/>
  </hyperlinks>
  <pageMargins left="0.7" right="0.7" top="0.75" bottom="0.75" header="0.3" footer="0.3"/>
  <pageSetup paperSize="9" scale="39" orientation="landscape" r:id="rId1"/>
  <ignoredErrors>
    <ignoredError sqref="F8:M1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594" r:id="rId4" name="List Box 2">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EPchildren">
    <tabColor theme="8"/>
  </sheetPr>
  <dimension ref="B1:R49"/>
  <sheetViews>
    <sheetView showGridLines="0" zoomScaleSheetLayoutView="100" workbookViewId="0"/>
  </sheetViews>
  <sheetFormatPr defaultRowHeight="15" x14ac:dyDescent="0.25"/>
  <cols>
    <col min="1" max="1" width="1.7109375" style="19" customWidth="1"/>
    <col min="2" max="2" width="21.5703125" style="19" customWidth="1"/>
    <col min="3" max="3" width="1.5703125" style="19" customWidth="1"/>
    <col min="4" max="4" width="9.140625" style="19" customWidth="1"/>
    <col min="5" max="5" width="64.42578125" style="19" bestFit="1" customWidth="1"/>
    <col min="6" max="13" width="5" style="19" customWidth="1"/>
    <col min="14" max="14" width="9.140625" style="19" hidden="1" customWidth="1"/>
    <col min="15" max="16" width="11.28515625" style="19" bestFit="1" customWidth="1"/>
    <col min="17" max="16384" width="9.140625" style="19"/>
  </cols>
  <sheetData>
    <row r="1" spans="2:18" ht="15.75" thickBot="1" x14ac:dyDescent="0.3">
      <c r="P1" s="20"/>
    </row>
    <row r="2" spans="2:18" ht="15.75" customHeight="1" x14ac:dyDescent="0.25">
      <c r="D2" s="323" t="s">
        <v>549</v>
      </c>
      <c r="E2" s="324"/>
      <c r="F2" s="324"/>
      <c r="G2" s="324"/>
      <c r="H2" s="324"/>
      <c r="I2" s="324"/>
      <c r="J2" s="324"/>
      <c r="K2" s="324"/>
      <c r="L2" s="324"/>
      <c r="M2" s="324"/>
      <c r="N2" s="324"/>
      <c r="O2" s="324"/>
      <c r="P2" s="325"/>
    </row>
    <row r="3" spans="2:18" ht="15.75" customHeight="1" x14ac:dyDescent="0.25">
      <c r="D3" s="326"/>
      <c r="E3" s="327"/>
      <c r="F3" s="327"/>
      <c r="G3" s="327"/>
      <c r="H3" s="327"/>
      <c r="I3" s="327"/>
      <c r="J3" s="327"/>
      <c r="K3" s="327"/>
      <c r="L3" s="327"/>
      <c r="M3" s="327"/>
      <c r="N3" s="327"/>
      <c r="O3" s="327"/>
      <c r="P3" s="328"/>
    </row>
    <row r="4" spans="2:18" ht="15.75" customHeight="1" thickBot="1" x14ac:dyDescent="0.3">
      <c r="D4" s="329"/>
      <c r="E4" s="330"/>
      <c r="F4" s="330"/>
      <c r="G4" s="330"/>
      <c r="H4" s="330"/>
      <c r="I4" s="330"/>
      <c r="J4" s="330"/>
      <c r="K4" s="330"/>
      <c r="L4" s="330"/>
      <c r="M4" s="330"/>
      <c r="N4" s="330"/>
      <c r="O4" s="330"/>
      <c r="P4" s="331"/>
    </row>
    <row r="5" spans="2:18" ht="15.75" thickBot="1" x14ac:dyDescent="0.3">
      <c r="P5" s="20"/>
    </row>
    <row r="6" spans="2:18" ht="123.75" customHeight="1" thickBot="1" x14ac:dyDescent="0.3">
      <c r="B6" s="44" t="s">
        <v>49</v>
      </c>
      <c r="D6" s="332" t="s">
        <v>528</v>
      </c>
      <c r="E6" s="333"/>
      <c r="F6" s="334" t="s">
        <v>123</v>
      </c>
      <c r="G6" s="294"/>
      <c r="H6" s="294" t="s">
        <v>3</v>
      </c>
      <c r="I6" s="294"/>
      <c r="J6" s="294" t="s">
        <v>121</v>
      </c>
      <c r="K6" s="294"/>
      <c r="L6" s="294" t="s">
        <v>122</v>
      </c>
      <c r="M6" s="294"/>
      <c r="N6" s="63" t="s">
        <v>21</v>
      </c>
      <c r="O6" s="77" t="s">
        <v>139</v>
      </c>
      <c r="P6" s="76" t="s">
        <v>140</v>
      </c>
      <c r="R6" s="109"/>
    </row>
    <row r="7" spans="2:18" ht="18.75" customHeight="1" x14ac:dyDescent="0.25">
      <c r="B7" s="109"/>
      <c r="D7" s="335" t="s">
        <v>84</v>
      </c>
      <c r="E7" s="30" t="s">
        <v>141</v>
      </c>
      <c r="F7" s="277">
        <f>IF(OR(ISERROR(VLOOKUP($D$7&amp;$E7&amp;$D$6,'EP CTYA data'!$A:$AC,'EP CTYA data'!B$3,FALSE)),ISBLANK(VLOOKUP($D$7&amp;$E7&amp;$D$6,'EP CTYA data'!$A:$AC,'EP CTYA data'!B$3,FALSE))),"",VLOOKUP($D$7&amp;$E7&amp;$D$6,'EP CTYA data'!$A:$AC,'EP CTYA data'!B$3,FALSE))</f>
        <v>0.39816124469589814</v>
      </c>
      <c r="G7" s="269"/>
      <c r="H7" s="269">
        <f>IF(OR(ISERROR(VLOOKUP($D$7&amp;$E7&amp;$D$6,'EP CTYA data'!$A:$AC,'EP CTYA data'!C$3,FALSE)),ISBLANK(VLOOKUP($D$7&amp;$E7&amp;$D$6,'EP CTYA data'!$A:$AC,'EP CTYA data'!C$3,FALSE))),"",VLOOKUP($D$7&amp;$E7&amp;$D$6,'EP CTYA data'!$A:$AC,'EP CTYA data'!C$3,FALSE))</f>
        <v>0.19844413012729845</v>
      </c>
      <c r="I7" s="269"/>
      <c r="J7" s="269">
        <f>IF(OR(ISERROR(VLOOKUP($D$7&amp;$E7&amp;$D$6,'EP CTYA data'!$A:$AC,'EP CTYA data'!D$3,FALSE)),ISBLANK(VLOOKUP($D$7&amp;$E7&amp;$D$6,'EP CTYA data'!$A:$AC,'EP CTYA data'!D$3,FALSE))),"",VLOOKUP($D$7&amp;$E7&amp;$D$6,'EP CTYA data'!$A:$AC,'EP CTYA data'!D$3,FALSE))</f>
        <v>4.4695898161244696E-2</v>
      </c>
      <c r="K7" s="269"/>
      <c r="L7" s="269">
        <f>IF(OR(ISERROR(VLOOKUP($D$7&amp;$E7&amp;$D$6,'EP CTYA data'!$A:$AC,'EP CTYA data'!E$3,FALSE)),ISBLANK(VLOOKUP($D$7&amp;$E7&amp;$D$6,'EP CTYA data'!$A:$AC,'EP CTYA data'!E$3,FALSE))),"",VLOOKUP($D$7&amp;$E7&amp;$D$6,'EP CTYA data'!$A:$AC,'EP CTYA data'!E$3,FALSE))</f>
        <v>0.35869872701555872</v>
      </c>
      <c r="M7" s="269"/>
      <c r="N7" s="304">
        <f>SUM(F7,H7,J7,L7)</f>
        <v>0.99999999999999989</v>
      </c>
      <c r="O7" s="275">
        <f>IF(ISERROR(VLOOKUP($D$7&amp;$E7&amp;$D$6,'EP CTYA data'!$A:$AC,'EP CTYA data'!G$3,FALSE)),0,VLOOKUP($D$7&amp;$E7&amp;$D$6,'EP CTYA data'!$A:$AC,'EP CTYA data'!G$3,FALSE))</f>
        <v>7070</v>
      </c>
      <c r="P7" s="280">
        <f>IF(ISERROR(VLOOKUP($D$7&amp;$E7&amp;$D$6,'EP CTYA data'!$A:$AC,'EP CTYA data'!H$3,FALSE)),0,VLOOKUP($D$7&amp;$E7&amp;$D$6,'EP CTYA data'!$A:$AC,'EP CTYA data'!H$3,FALSE))</f>
        <v>0.52733646602521067</v>
      </c>
    </row>
    <row r="8" spans="2:18" ht="15" customHeight="1" x14ac:dyDescent="0.25">
      <c r="B8" s="109"/>
      <c r="D8" s="336"/>
      <c r="E8" s="10" t="s">
        <v>27</v>
      </c>
      <c r="F8" s="14">
        <f>IF(F7="","",VLOOKUP($D$7&amp;$E7&amp;$D$6,'EP CTYA data'!$A:$AC,'EP CTYA data'!I$3,FALSE))</f>
        <v>0.38700000000000001</v>
      </c>
      <c r="G8" s="15">
        <f>IF(F7="","",VLOOKUP($D$7&amp;$E7&amp;$D$6,'EP CTYA data'!$A:$AC,'EP CTYA data'!J$3,FALSE))</f>
        <v>0.41</v>
      </c>
      <c r="H8" s="15">
        <f>IF(H7="","",VLOOKUP($D$7&amp;$E7&amp;$D$6,'EP CTYA data'!$A:$AC,'EP CTYA data'!K$3,FALSE))</f>
        <v>0.189</v>
      </c>
      <c r="I8" s="15">
        <f>IF(H7="","",VLOOKUP($D$7&amp;$E7&amp;$D$6,'EP CTYA data'!$A:$AC,'EP CTYA data'!L$3,FALSE))</f>
        <v>0.20799999999999999</v>
      </c>
      <c r="J8" s="15">
        <f>IF(J7="","",VLOOKUP($D$7&amp;$E7&amp;$D$6,'EP CTYA data'!$A:$AC,'EP CTYA data'!M$3,FALSE))</f>
        <v>0.04</v>
      </c>
      <c r="K8" s="15">
        <f>IF(J7="","",VLOOKUP($D$7&amp;$E7&amp;$D$6,'EP CTYA data'!$A:$AC,'EP CTYA data'!N$3,FALSE))</f>
        <v>0.05</v>
      </c>
      <c r="L8" s="15">
        <f>IF(L7="","",VLOOKUP($D$7&amp;$E7&amp;$D$6,'EP CTYA data'!$A:$AC,'EP CTYA data'!O$3,FALSE))</f>
        <v>0.34799999999999998</v>
      </c>
      <c r="M8" s="15">
        <f>IF(L7="","",VLOOKUP($D$7&amp;$E7&amp;$D$6,'EP CTYA data'!$A:$AC,'EP CTYA data'!P$3,FALSE))</f>
        <v>0.37</v>
      </c>
      <c r="N8" s="303"/>
      <c r="O8" s="267"/>
      <c r="P8" s="279"/>
    </row>
    <row r="9" spans="2:18" ht="18.75" customHeight="1" x14ac:dyDescent="0.25">
      <c r="B9" s="109"/>
      <c r="D9" s="336"/>
      <c r="E9" s="32" t="s">
        <v>335</v>
      </c>
      <c r="F9" s="262">
        <f>IF(OR(ISERROR(VLOOKUP($D$7&amp;$E9&amp;$D$6,'EP CTYA data'!$A:$AC,'EP CTYA data'!B$3,FALSE)),ISBLANK(VLOOKUP($D$7&amp;$E9&amp;$D$6,'EP CTYA data'!$A:$AC,'EP CTYA data'!B$3,FALSE))),"",VLOOKUP($D$7&amp;$E9&amp;$D$6,'EP CTYA data'!$A:$AC,'EP CTYA data'!B$3,FALSE))</f>
        <v>0.40490081680280049</v>
      </c>
      <c r="G9" s="263"/>
      <c r="H9" s="263">
        <f>IF(OR(ISERROR(VLOOKUP($D$7&amp;$E9&amp;$D$6,'EP CTYA data'!$A:$AC,'EP CTYA data'!C$3,FALSE)),ISBLANK(VLOOKUP($D$7&amp;$E9&amp;$D$6,'EP CTYA data'!$A:$AC,'EP CTYA data'!C$3,FALSE))),"",VLOOKUP($D$7&amp;$E9&amp;$D$6,'EP CTYA data'!$A:$AC,'EP CTYA data'!C$3,FALSE))</f>
        <v>0.13885647607934656</v>
      </c>
      <c r="I9" s="263"/>
      <c r="J9" s="263">
        <f>IF(OR(ISERROR(VLOOKUP($D$7&amp;$E9&amp;$D$6,'EP CTYA data'!$A:$AC,'EP CTYA data'!D$3,FALSE)),ISBLANK(VLOOKUP($D$7&amp;$E9&amp;$D$6,'EP CTYA data'!$A:$AC,'EP CTYA data'!D$3,FALSE))),"",VLOOKUP($D$7&amp;$E9&amp;$D$6,'EP CTYA data'!$A:$AC,'EP CTYA data'!D$3,FALSE))</f>
        <v>2.9171528588098017E-2</v>
      </c>
      <c r="K9" s="263"/>
      <c r="L9" s="263">
        <f>IF(OR(ISERROR(VLOOKUP($D$7&amp;$E9&amp;$D$6,'EP CTYA data'!$A:$AC,'EP CTYA data'!E$3,FALSE)),ISBLANK(VLOOKUP($D$7&amp;$E9&amp;$D$6,'EP CTYA data'!$A:$AC,'EP CTYA data'!E$3,FALSE))),"",VLOOKUP($D$7&amp;$E9&amp;$D$6,'EP CTYA data'!$A:$AC,'EP CTYA data'!E$3,FALSE))</f>
        <v>0.42707117852975496</v>
      </c>
      <c r="M9" s="263"/>
      <c r="N9" s="313">
        <f>SUM(F9,H9,J9,L9)</f>
        <v>1</v>
      </c>
      <c r="O9" s="266">
        <f>IF(ISERROR(VLOOKUP($D$7&amp;$E9&amp;$D$6,'EP CTYA data'!$A:$AC,'EP CTYA data'!G$3,FALSE)),0,VLOOKUP($D$7&amp;$E9&amp;$D$6,'EP CTYA data'!$A:$AC,'EP CTYA data'!G$3,FALSE))</f>
        <v>1714</v>
      </c>
      <c r="P9" s="278">
        <f>IF(ISERROR(VLOOKUP($D$7&amp;$E9&amp;$D$6,'EP CTYA data'!$A:$AC,'EP CTYA data'!H$3,FALSE)),0,VLOOKUP($D$7&amp;$E9&amp;$D$6,'EP CTYA data'!$A:$AC,'EP CTYA data'!H$3,FALSE))</f>
        <v>0.57924974653599193</v>
      </c>
    </row>
    <row r="10" spans="2:18" ht="15" customHeight="1" x14ac:dyDescent="0.25">
      <c r="B10" s="109"/>
      <c r="D10" s="336"/>
      <c r="E10" s="10" t="s">
        <v>27</v>
      </c>
      <c r="F10" s="14">
        <f>IF(F9="","",VLOOKUP($D$7&amp;$E9&amp;$D$6,'EP CTYA data'!$A:$AC,'EP CTYA data'!I$3,FALSE))</f>
        <v>0.38200000000000001</v>
      </c>
      <c r="G10" s="15">
        <f>IF(F9="","",VLOOKUP($D$7&amp;$E9&amp;$D$6,'EP CTYA data'!$A:$AC,'EP CTYA data'!J$3,FALSE))</f>
        <v>0.42799999999999999</v>
      </c>
      <c r="H10" s="15">
        <f>IF(H9="","",VLOOKUP($D$7&amp;$E9&amp;$D$6,'EP CTYA data'!$A:$AC,'EP CTYA data'!K$3,FALSE))</f>
        <v>0.123</v>
      </c>
      <c r="I10" s="15">
        <f>IF(H9="","",VLOOKUP($D$7&amp;$E9&amp;$D$6,'EP CTYA data'!$A:$AC,'EP CTYA data'!L$3,FALSE))</f>
        <v>0.156</v>
      </c>
      <c r="J10" s="15">
        <f>IF(J9="","",VLOOKUP($D$7&amp;$E9&amp;$D$6,'EP CTYA data'!$A:$AC,'EP CTYA data'!M$3,FALSE))</f>
        <v>2.1999999999999999E-2</v>
      </c>
      <c r="K10" s="15">
        <f>IF(J9="","",VLOOKUP($D$7&amp;$E9&amp;$D$6,'EP CTYA data'!$A:$AC,'EP CTYA data'!N$3,FALSE))</f>
        <v>3.7999999999999999E-2</v>
      </c>
      <c r="L10" s="15">
        <f>IF(L9="","",VLOOKUP($D$7&amp;$E9&amp;$D$6,'EP CTYA data'!$A:$AC,'EP CTYA data'!O$3,FALSE))</f>
        <v>0.40400000000000003</v>
      </c>
      <c r="M10" s="15">
        <f>IF(L9="","",VLOOKUP($D$7&amp;$E9&amp;$D$6,'EP CTYA data'!$A:$AC,'EP CTYA data'!P$3,FALSE))</f>
        <v>0.45100000000000001</v>
      </c>
      <c r="N10" s="303"/>
      <c r="O10" s="267"/>
      <c r="P10" s="279"/>
    </row>
    <row r="11" spans="2:18" ht="18.75" customHeight="1" x14ac:dyDescent="0.25">
      <c r="B11" s="109"/>
      <c r="D11" s="336"/>
      <c r="E11" s="65" t="s">
        <v>36</v>
      </c>
      <c r="F11" s="262">
        <f>IF(OR(ISERROR(VLOOKUP($D$7&amp;$E11&amp;$D$6,'EP CTYA data'!$A:$AC,'EP CTYA data'!B$3,FALSE)),ISBLANK(VLOOKUP($D$7&amp;$E11&amp;$D$6,'EP CTYA data'!$A:$AC,'EP CTYA data'!B$3,FALSE))),"",VLOOKUP($D$7&amp;$E11&amp;$D$6,'EP CTYA data'!$A:$AC,'EP CTYA data'!B$3,FALSE))</f>
        <v>0.32317073170731708</v>
      </c>
      <c r="G11" s="263"/>
      <c r="H11" s="263">
        <f>IF(OR(ISERROR(VLOOKUP($D$7&amp;$E11&amp;$D$6,'EP CTYA data'!$A:$AC,'EP CTYA data'!C$3,FALSE)),ISBLANK(VLOOKUP($D$7&amp;$E11&amp;$D$6,'EP CTYA data'!$A:$AC,'EP CTYA data'!C$3,FALSE))),"",VLOOKUP($D$7&amp;$E11&amp;$D$6,'EP CTYA data'!$A:$AC,'EP CTYA data'!C$3,FALSE))</f>
        <v>0.12804878048780488</v>
      </c>
      <c r="I11" s="263"/>
      <c r="J11" s="263">
        <f>IF(OR(ISERROR(VLOOKUP($D$7&amp;$E11&amp;$D$6,'EP CTYA data'!$A:$AC,'EP CTYA data'!D$3,FALSE)),ISBLANK(VLOOKUP($D$7&amp;$E11&amp;$D$6,'EP CTYA data'!$A:$AC,'EP CTYA data'!D$3,FALSE))),"",VLOOKUP($D$7&amp;$E11&amp;$D$6,'EP CTYA data'!$A:$AC,'EP CTYA data'!D$3,FALSE))</f>
        <v>4.878048780487805E-2</v>
      </c>
      <c r="K11" s="263"/>
      <c r="L11" s="263">
        <f>IF(OR(ISERROR(VLOOKUP($D$7&amp;$E11&amp;$D$6,'EP CTYA data'!$A:$AC,'EP CTYA data'!E$3,FALSE)),ISBLANK(VLOOKUP($D$7&amp;$E11&amp;$D$6,'EP CTYA data'!$A:$AC,'EP CTYA data'!E$3,FALSE))),"",VLOOKUP($D$7&amp;$E11&amp;$D$6,'EP CTYA data'!$A:$AC,'EP CTYA data'!E$3,FALSE))</f>
        <v>0.5</v>
      </c>
      <c r="M11" s="263"/>
      <c r="N11" s="313">
        <f>SUM(F11,H11,J11,L11)</f>
        <v>1</v>
      </c>
      <c r="O11" s="266">
        <f>IF(ISERROR(VLOOKUP($D$7&amp;$E11&amp;$D$6,'EP CTYA data'!$A:$AC,'EP CTYA data'!G$3,FALSE)),0,VLOOKUP($D$7&amp;$E11&amp;$D$6,'EP CTYA data'!$A:$AC,'EP CTYA data'!G$3,FALSE))</f>
        <v>164</v>
      </c>
      <c r="P11" s="278">
        <f>IF(ISERROR(VLOOKUP($D$7&amp;$E11&amp;$D$6,'EP CTYA data'!$A:$AC,'EP CTYA data'!H$3,FALSE)),0,VLOOKUP($D$7&amp;$E11&amp;$D$6,'EP CTYA data'!$A:$AC,'EP CTYA data'!H$3,FALSE))</f>
        <v>0.25867507886435331</v>
      </c>
    </row>
    <row r="12" spans="2:18" ht="15" customHeight="1" x14ac:dyDescent="0.25">
      <c r="B12" s="109"/>
      <c r="D12" s="336"/>
      <c r="E12" s="133" t="s">
        <v>27</v>
      </c>
      <c r="F12" s="14">
        <f>IF(F11="","",VLOOKUP($D$7&amp;$E11&amp;$D$6,'EP CTYA data'!$A:$AC,'EP CTYA data'!I$3,FALSE))</f>
        <v>0.25600000000000001</v>
      </c>
      <c r="G12" s="15">
        <f>IF(F11="","",VLOOKUP($D$7&amp;$E11&amp;$D$6,'EP CTYA data'!$A:$AC,'EP CTYA data'!J$3,FALSE))</f>
        <v>0.39800000000000002</v>
      </c>
      <c r="H12" s="15">
        <f>IF(H11="","",VLOOKUP($D$7&amp;$E11&amp;$D$6,'EP CTYA data'!$A:$AC,'EP CTYA data'!K$3,FALSE))</f>
        <v>8.5000000000000006E-2</v>
      </c>
      <c r="I12" s="15">
        <f>IF(H11="","",VLOOKUP($D$7&amp;$E11&amp;$D$6,'EP CTYA data'!$A:$AC,'EP CTYA data'!L$3,FALSE))</f>
        <v>0.188</v>
      </c>
      <c r="J12" s="15">
        <f>IF(J11="","",VLOOKUP($D$7&amp;$E11&amp;$D$6,'EP CTYA data'!$A:$AC,'EP CTYA data'!M$3,FALSE))</f>
        <v>2.5000000000000001E-2</v>
      </c>
      <c r="K12" s="15">
        <f>IF(J11="","",VLOOKUP($D$7&amp;$E11&amp;$D$6,'EP CTYA data'!$A:$AC,'EP CTYA data'!N$3,FALSE))</f>
        <v>9.2999999999999999E-2</v>
      </c>
      <c r="L12" s="15">
        <f>IF(L11="","",VLOOKUP($D$7&amp;$E11&amp;$D$6,'EP CTYA data'!$A:$AC,'EP CTYA data'!O$3,FALSE))</f>
        <v>0.42399999999999999</v>
      </c>
      <c r="M12" s="15">
        <f>IF(L11="","",VLOOKUP($D$7&amp;$E11&amp;$D$6,'EP CTYA data'!$A:$AC,'EP CTYA data'!P$3,FALSE))</f>
        <v>0.57599999999999996</v>
      </c>
      <c r="N12" s="303"/>
      <c r="O12" s="267"/>
      <c r="P12" s="279"/>
    </row>
    <row r="13" spans="2:18" ht="18.75" customHeight="1" x14ac:dyDescent="0.25">
      <c r="B13" s="109"/>
      <c r="D13" s="336"/>
      <c r="E13" s="65" t="s">
        <v>26</v>
      </c>
      <c r="F13" s="262">
        <f>IF(OR(ISERROR(VLOOKUP($D$7&amp;$E13&amp;$D$6,'EP CTYA data'!$A:$AC,'EP CTYA data'!B$3,FALSE)),ISBLANK(VLOOKUP($D$7&amp;$E13&amp;$D$6,'EP CTYA data'!$A:$AC,'EP CTYA data'!B$3,FALSE))),"",VLOOKUP($D$7&amp;$E13&amp;$D$6,'EP CTYA data'!$A:$AC,'EP CTYA data'!B$3,FALSE))</f>
        <v>0.43929359823399561</v>
      </c>
      <c r="G13" s="263"/>
      <c r="H13" s="263">
        <f>IF(OR(ISERROR(VLOOKUP($D$7&amp;$E13&amp;$D$6,'EP CTYA data'!$A:$AC,'EP CTYA data'!C$3,FALSE)),ISBLANK(VLOOKUP($D$7&amp;$E13&amp;$D$6,'EP CTYA data'!$A:$AC,'EP CTYA data'!C$3,FALSE))),"",VLOOKUP($D$7&amp;$E13&amp;$D$6,'EP CTYA data'!$A:$AC,'EP CTYA data'!C$3,FALSE))</f>
        <v>0.141280353200883</v>
      </c>
      <c r="I13" s="263"/>
      <c r="J13" s="263">
        <f>IF(OR(ISERROR(VLOOKUP($D$7&amp;$E13&amp;$D$6,'EP CTYA data'!$A:$AC,'EP CTYA data'!D$3,FALSE)),ISBLANK(VLOOKUP($D$7&amp;$E13&amp;$D$6,'EP CTYA data'!$A:$AC,'EP CTYA data'!D$3,FALSE))),"",VLOOKUP($D$7&amp;$E13&amp;$D$6,'EP CTYA data'!$A:$AC,'EP CTYA data'!D$3,FALSE))</f>
        <v>3.5320088300220751E-2</v>
      </c>
      <c r="K13" s="263"/>
      <c r="L13" s="263">
        <f>IF(OR(ISERROR(VLOOKUP($D$7&amp;$E13&amp;$D$6,'EP CTYA data'!$A:$AC,'EP CTYA data'!E$3,FALSE)),ISBLANK(VLOOKUP($D$7&amp;$E13&amp;$D$6,'EP CTYA data'!$A:$AC,'EP CTYA data'!E$3,FALSE))),"",VLOOKUP($D$7&amp;$E13&amp;$D$6,'EP CTYA data'!$A:$AC,'EP CTYA data'!E$3,FALSE))</f>
        <v>0.38410596026490068</v>
      </c>
      <c r="M13" s="263"/>
      <c r="N13" s="313">
        <f>SUM(F13,H13,J13,L13)</f>
        <v>1</v>
      </c>
      <c r="O13" s="266">
        <f>IF(ISERROR(VLOOKUP($D$7&amp;$E13&amp;$D$6,'EP CTYA data'!$A:$AC,'EP CTYA data'!G$3,FALSE)),0,VLOOKUP($D$7&amp;$E13&amp;$D$6,'EP CTYA data'!$A:$AC,'EP CTYA data'!G$3,FALSE))</f>
        <v>453</v>
      </c>
      <c r="P13" s="278">
        <f>IF(ISERROR(VLOOKUP($D$7&amp;$E13&amp;$D$6,'EP CTYA data'!$A:$AC,'EP CTYA data'!H$3,FALSE)),0,VLOOKUP($D$7&amp;$E13&amp;$D$6,'EP CTYA data'!$A:$AC,'EP CTYA data'!H$3,FALSE))</f>
        <v>0.56483790523690769</v>
      </c>
    </row>
    <row r="14" spans="2:18" ht="15" customHeight="1" x14ac:dyDescent="0.25">
      <c r="B14" s="109"/>
      <c r="D14" s="336"/>
      <c r="E14" s="10" t="s">
        <v>27</v>
      </c>
      <c r="F14" s="14">
        <f>IF(F13="","",VLOOKUP($D$7&amp;$E13&amp;$D$6,'EP CTYA data'!$A:$AC,'EP CTYA data'!I$3,FALSE))</f>
        <v>0.39400000000000002</v>
      </c>
      <c r="G14" s="15">
        <f>IF(F13="","",VLOOKUP($D$7&amp;$E13&amp;$D$6,'EP CTYA data'!$A:$AC,'EP CTYA data'!J$3,FALSE))</f>
        <v>0.48499999999999999</v>
      </c>
      <c r="H14" s="15">
        <f>IF(H13="","",VLOOKUP($D$7&amp;$E13&amp;$D$6,'EP CTYA data'!$A:$AC,'EP CTYA data'!K$3,FALSE))</f>
        <v>0.112</v>
      </c>
      <c r="I14" s="15">
        <f>IF(H13="","",VLOOKUP($D$7&amp;$E13&amp;$D$6,'EP CTYA data'!$A:$AC,'EP CTYA data'!L$3,FALSE))</f>
        <v>0.17599999999999999</v>
      </c>
      <c r="J14" s="15">
        <f>IF(J13="","",VLOOKUP($D$7&amp;$E13&amp;$D$6,'EP CTYA data'!$A:$AC,'EP CTYA data'!M$3,FALSE))</f>
        <v>2.1999999999999999E-2</v>
      </c>
      <c r="K14" s="15">
        <f>IF(J13="","",VLOOKUP($D$7&amp;$E13&amp;$D$6,'EP CTYA data'!$A:$AC,'EP CTYA data'!N$3,FALSE))</f>
        <v>5.7000000000000002E-2</v>
      </c>
      <c r="L14" s="15">
        <f>IF(L13="","",VLOOKUP($D$7&amp;$E13&amp;$D$6,'EP CTYA data'!$A:$AC,'EP CTYA data'!O$3,FALSE))</f>
        <v>0.34</v>
      </c>
      <c r="M14" s="15">
        <f>IF(L13="","",VLOOKUP($D$7&amp;$E13&amp;$D$6,'EP CTYA data'!$A:$AC,'EP CTYA data'!P$3,FALSE))</f>
        <v>0.43</v>
      </c>
      <c r="N14" s="303"/>
      <c r="O14" s="267"/>
      <c r="P14" s="279"/>
    </row>
    <row r="15" spans="2:18" ht="18.75" customHeight="1" x14ac:dyDescent="0.25">
      <c r="B15" s="109"/>
      <c r="D15" s="336"/>
      <c r="E15" s="32" t="s">
        <v>351</v>
      </c>
      <c r="F15" s="262">
        <f>IF(OR(ISERROR(VLOOKUP($D$7&amp;$E15&amp;$D$6,'EP CTYA data'!$A:$AC,'EP CTYA data'!B$3,FALSE)),ISBLANK(VLOOKUP($D$7&amp;$E15&amp;$D$6,'EP CTYA data'!$A:$AC,'EP CTYA data'!B$3,FALSE))),"",VLOOKUP($D$7&amp;$E15&amp;$D$6,'EP CTYA data'!$A:$AC,'EP CTYA data'!B$3,FALSE))</f>
        <v>0.37270341207349084</v>
      </c>
      <c r="G15" s="263"/>
      <c r="H15" s="263">
        <f>IF(OR(ISERROR(VLOOKUP($D$7&amp;$E15&amp;$D$6,'EP CTYA data'!$A:$AC,'EP CTYA data'!C$3,FALSE)),ISBLANK(VLOOKUP($D$7&amp;$E15&amp;$D$6,'EP CTYA data'!$A:$AC,'EP CTYA data'!C$3,FALSE))),"",VLOOKUP($D$7&amp;$E15&amp;$D$6,'EP CTYA data'!$A:$AC,'EP CTYA data'!C$3,FALSE))</f>
        <v>0.24409448818897639</v>
      </c>
      <c r="I15" s="263"/>
      <c r="J15" s="263">
        <f>IF(OR(ISERROR(VLOOKUP($D$7&amp;$E15&amp;$D$6,'EP CTYA data'!$A:$AC,'EP CTYA data'!D$3,FALSE)),ISBLANK(VLOOKUP($D$7&amp;$E15&amp;$D$6,'EP CTYA data'!$A:$AC,'EP CTYA data'!D$3,FALSE))),"",VLOOKUP($D$7&amp;$E15&amp;$D$6,'EP CTYA data'!$A:$AC,'EP CTYA data'!D$3,FALSE))</f>
        <v>2.3622047244094488E-2</v>
      </c>
      <c r="K15" s="263"/>
      <c r="L15" s="263">
        <f>IF(OR(ISERROR(VLOOKUP($D$7&amp;$E15&amp;$D$6,'EP CTYA data'!$A:$AC,'EP CTYA data'!E$3,FALSE)),ISBLANK(VLOOKUP($D$7&amp;$E15&amp;$D$6,'EP CTYA data'!$A:$AC,'EP CTYA data'!E$3,FALSE))),"",VLOOKUP($D$7&amp;$E15&amp;$D$6,'EP CTYA data'!$A:$AC,'EP CTYA data'!E$3,FALSE))</f>
        <v>0.35958005249343833</v>
      </c>
      <c r="M15" s="263"/>
      <c r="N15" s="313">
        <f>SUM(F15,H15,J15,L15)</f>
        <v>1</v>
      </c>
      <c r="O15" s="266">
        <f>IF(ISERROR(VLOOKUP($D$7&amp;$E15&amp;$D$6,'EP CTYA data'!$A:$AC,'EP CTYA data'!G$3,FALSE)),0,VLOOKUP($D$7&amp;$E15&amp;$D$6,'EP CTYA data'!$A:$AC,'EP CTYA data'!G$3,FALSE))</f>
        <v>381</v>
      </c>
      <c r="P15" s="278">
        <f>IF(ISERROR(VLOOKUP($D$7&amp;$E15&amp;$D$6,'EP CTYA data'!$A:$AC,'EP CTYA data'!H$3,FALSE)),0,VLOOKUP($D$7&amp;$E15&amp;$D$6,'EP CTYA data'!$A:$AC,'EP CTYA data'!H$3,FALSE))</f>
        <v>0.45738295318127253</v>
      </c>
    </row>
    <row r="16" spans="2:18" ht="15" customHeight="1" x14ac:dyDescent="0.25">
      <c r="B16" s="109"/>
      <c r="D16" s="336"/>
      <c r="E16" s="10" t="s">
        <v>27</v>
      </c>
      <c r="F16" s="14">
        <f>IF(F15="","",VLOOKUP($D$7&amp;$E15&amp;$D$6,'EP CTYA data'!$A:$AC,'EP CTYA data'!I$3,FALSE))</f>
        <v>0.32600000000000001</v>
      </c>
      <c r="G16" s="15">
        <f>IF(F15="","",VLOOKUP($D$7&amp;$E15&amp;$D$6,'EP CTYA data'!$A:$AC,'EP CTYA data'!J$3,FALSE))</f>
        <v>0.42199999999999999</v>
      </c>
      <c r="H16" s="15">
        <f>IF(H15="","",VLOOKUP($D$7&amp;$E15&amp;$D$6,'EP CTYA data'!$A:$AC,'EP CTYA data'!K$3,FALSE))</f>
        <v>0.20399999999999999</v>
      </c>
      <c r="I16" s="15">
        <f>IF(H15="","",VLOOKUP($D$7&amp;$E15&amp;$D$6,'EP CTYA data'!$A:$AC,'EP CTYA data'!L$3,FALSE))</f>
        <v>0.28999999999999998</v>
      </c>
      <c r="J16" s="15">
        <f>IF(J15="","",VLOOKUP($D$7&amp;$E15&amp;$D$6,'EP CTYA data'!$A:$AC,'EP CTYA data'!M$3,FALSE))</f>
        <v>1.2E-2</v>
      </c>
      <c r="K16" s="15">
        <f>IF(J15="","",VLOOKUP($D$7&amp;$E15&amp;$D$6,'EP CTYA data'!$A:$AC,'EP CTYA data'!N$3,FALSE))</f>
        <v>4.3999999999999997E-2</v>
      </c>
      <c r="L16" s="15">
        <f>IF(L15="","",VLOOKUP($D$7&amp;$E15&amp;$D$6,'EP CTYA data'!$A:$AC,'EP CTYA data'!O$3,FALSE))</f>
        <v>0.313</v>
      </c>
      <c r="M16" s="15">
        <f>IF(L15="","",VLOOKUP($D$7&amp;$E15&amp;$D$6,'EP CTYA data'!$A:$AC,'EP CTYA data'!P$3,FALSE))</f>
        <v>0.40899999999999997</v>
      </c>
      <c r="N16" s="303"/>
      <c r="O16" s="267"/>
      <c r="P16" s="279"/>
    </row>
    <row r="17" spans="2:17" ht="18.75" customHeight="1" x14ac:dyDescent="0.25">
      <c r="B17" s="109"/>
      <c r="D17" s="336"/>
      <c r="E17" s="65" t="s">
        <v>101</v>
      </c>
      <c r="F17" s="262">
        <f>IF(OR(ISERROR(VLOOKUP($D$7&amp;$E17&amp;$D$6,'EP CTYA data'!$A:$AC,'EP CTYA data'!B$3,FALSE)),ISBLANK(VLOOKUP($D$7&amp;$E17&amp;$D$6,'EP CTYA data'!$A:$AC,'EP CTYA data'!B$3,FALSE))),"",VLOOKUP($D$7&amp;$E17&amp;$D$6,'EP CTYA data'!$A:$AC,'EP CTYA data'!B$3,FALSE))</f>
        <v>0.41019955654101997</v>
      </c>
      <c r="G17" s="263"/>
      <c r="H17" s="263">
        <f>IF(OR(ISERROR(VLOOKUP($D$7&amp;$E17&amp;$D$6,'EP CTYA data'!$A:$AC,'EP CTYA data'!C$3,FALSE)),ISBLANK(VLOOKUP($D$7&amp;$E17&amp;$D$6,'EP CTYA data'!$A:$AC,'EP CTYA data'!C$3,FALSE))),"",VLOOKUP($D$7&amp;$E17&amp;$D$6,'EP CTYA data'!$A:$AC,'EP CTYA data'!C$3,FALSE))</f>
        <v>0.25720620842572062</v>
      </c>
      <c r="I17" s="263"/>
      <c r="J17" s="263">
        <f>IF(OR(ISERROR(VLOOKUP($D$7&amp;$E17&amp;$D$6,'EP CTYA data'!$A:$AC,'EP CTYA data'!D$3,FALSE)),ISBLANK(VLOOKUP($D$7&amp;$E17&amp;$D$6,'EP CTYA data'!$A:$AC,'EP CTYA data'!D$3,FALSE))),"",VLOOKUP($D$7&amp;$E17&amp;$D$6,'EP CTYA data'!$A:$AC,'EP CTYA data'!D$3,FALSE))</f>
        <v>4.6563192904656318E-2</v>
      </c>
      <c r="K17" s="263"/>
      <c r="L17" s="263">
        <f>IF(OR(ISERROR(VLOOKUP($D$7&amp;$E17&amp;$D$6,'EP CTYA data'!$A:$AC,'EP CTYA data'!E$3,FALSE)),ISBLANK(VLOOKUP($D$7&amp;$E17&amp;$D$6,'EP CTYA data'!$A:$AC,'EP CTYA data'!E$3,FALSE))),"",VLOOKUP($D$7&amp;$E17&amp;$D$6,'EP CTYA data'!$A:$AC,'EP CTYA data'!E$3,FALSE))</f>
        <v>0.28603104212860309</v>
      </c>
      <c r="M17" s="263"/>
      <c r="N17" s="313">
        <f>SUM(F17,H17,J17,L17)</f>
        <v>1</v>
      </c>
      <c r="O17" s="266">
        <f>IF(ISERROR(VLOOKUP($D$7&amp;$E17&amp;$D$6,'EP CTYA data'!$A:$AC,'EP CTYA data'!G$3,FALSE)),0,VLOOKUP($D$7&amp;$E17&amp;$D$6,'EP CTYA data'!$A:$AC,'EP CTYA data'!G$3,FALSE))</f>
        <v>451</v>
      </c>
      <c r="P17" s="278">
        <f>IF(ISERROR(VLOOKUP($D$7&amp;$E17&amp;$D$6,'EP CTYA data'!$A:$AC,'EP CTYA data'!H$3,FALSE)),0,VLOOKUP($D$7&amp;$E17&amp;$D$6,'EP CTYA data'!$A:$AC,'EP CTYA data'!H$3,FALSE))</f>
        <v>0.6603221083455344</v>
      </c>
    </row>
    <row r="18" spans="2:17" x14ac:dyDescent="0.25">
      <c r="B18" s="109"/>
      <c r="D18" s="336"/>
      <c r="E18" s="10" t="s">
        <v>27</v>
      </c>
      <c r="F18" s="14">
        <f>IF(F17="","",VLOOKUP($D$7&amp;$E17&amp;$D$6,'EP CTYA data'!$A:$AC,'EP CTYA data'!I$3,FALSE))</f>
        <v>0.36599999999999999</v>
      </c>
      <c r="G18" s="15">
        <f>IF(F17="","",VLOOKUP($D$7&amp;$E17&amp;$D$6,'EP CTYA data'!$A:$AC,'EP CTYA data'!J$3,FALSE))</f>
        <v>0.45600000000000002</v>
      </c>
      <c r="H18" s="15">
        <f>IF(H17="","",VLOOKUP($D$7&amp;$E17&amp;$D$6,'EP CTYA data'!$A:$AC,'EP CTYA data'!K$3,FALSE))</f>
        <v>0.219</v>
      </c>
      <c r="I18" s="15">
        <f>IF(H17="","",VLOOKUP($D$7&amp;$E17&amp;$D$6,'EP CTYA data'!$A:$AC,'EP CTYA data'!L$3,FALSE))</f>
        <v>0.29899999999999999</v>
      </c>
      <c r="J18" s="15">
        <f>IF(J17="","",VLOOKUP($D$7&amp;$E17&amp;$D$6,'EP CTYA data'!$A:$AC,'EP CTYA data'!M$3,FALSE))</f>
        <v>3.1E-2</v>
      </c>
      <c r="K18" s="15">
        <f>IF(J17="","",VLOOKUP($D$7&amp;$E17&amp;$D$6,'EP CTYA data'!$A:$AC,'EP CTYA data'!N$3,FALSE))</f>
        <v>7.0000000000000007E-2</v>
      </c>
      <c r="L18" s="15">
        <f>IF(L17="","",VLOOKUP($D$7&amp;$E17&amp;$D$6,'EP CTYA data'!$A:$AC,'EP CTYA data'!O$3,FALSE))</f>
        <v>0.246</v>
      </c>
      <c r="M18" s="15">
        <f>IF(L17="","",VLOOKUP($D$7&amp;$E17&amp;$D$6,'EP CTYA data'!$A:$AC,'EP CTYA data'!P$3,FALSE))</f>
        <v>0.32900000000000001</v>
      </c>
      <c r="N18" s="303"/>
      <c r="O18" s="267"/>
      <c r="P18" s="279"/>
      <c r="Q18" s="20"/>
    </row>
    <row r="19" spans="2:17" ht="18.75" customHeight="1" x14ac:dyDescent="0.25">
      <c r="B19" s="109"/>
      <c r="D19" s="336"/>
      <c r="E19" s="65" t="s">
        <v>108</v>
      </c>
      <c r="F19" s="262">
        <f>IF(OR(ISERROR(VLOOKUP($D$7&amp;$E19&amp;$D$6,'EP CTYA data'!$A:$AC,'EP CTYA data'!B$3,FALSE)),ISBLANK(VLOOKUP($D$7&amp;$E19&amp;$D$6,'EP CTYA data'!$A:$AC,'EP CTYA data'!B$3,FALSE))),"",VLOOKUP($D$7&amp;$E19&amp;$D$6,'EP CTYA data'!$A:$AC,'EP CTYA data'!B$3,FALSE))</f>
        <v>0.37083333333333335</v>
      </c>
      <c r="G19" s="263"/>
      <c r="H19" s="263">
        <f>IF(OR(ISERROR(VLOOKUP($D$7&amp;$E19&amp;$D$6,'EP CTYA data'!$A:$AC,'EP CTYA data'!C$3,FALSE)),ISBLANK(VLOOKUP($D$7&amp;$E19&amp;$D$6,'EP CTYA data'!$A:$AC,'EP CTYA data'!C$3,FALSE))),"",VLOOKUP($D$7&amp;$E19&amp;$D$6,'EP CTYA data'!$A:$AC,'EP CTYA data'!C$3,FALSE))</f>
        <v>0.15833333333333333</v>
      </c>
      <c r="I19" s="263"/>
      <c r="J19" s="263">
        <f>IF(OR(ISERROR(VLOOKUP($D$7&amp;$E19&amp;$D$6,'EP CTYA data'!$A:$AC,'EP CTYA data'!D$3,FALSE)),ISBLANK(VLOOKUP($D$7&amp;$E19&amp;$D$6,'EP CTYA data'!$A:$AC,'EP CTYA data'!D$3,FALSE))),"",VLOOKUP($D$7&amp;$E19&amp;$D$6,'EP CTYA data'!$A:$AC,'EP CTYA data'!D$3,FALSE))</f>
        <v>2.9166666666666667E-2</v>
      </c>
      <c r="K19" s="263"/>
      <c r="L19" s="263">
        <f>IF(OR(ISERROR(VLOOKUP($D$7&amp;$E19&amp;$D$6,'EP CTYA data'!$A:$AC,'EP CTYA data'!E$3,FALSE)),ISBLANK(VLOOKUP($D$7&amp;$E19&amp;$D$6,'EP CTYA data'!$A:$AC,'EP CTYA data'!E$3,FALSE))),"",VLOOKUP($D$7&amp;$E19&amp;$D$6,'EP CTYA data'!$A:$AC,'EP CTYA data'!E$3,FALSE))</f>
        <v>0.44166666666666665</v>
      </c>
      <c r="M19" s="263"/>
      <c r="N19" s="313">
        <f>SUM(F19,H19,J19,L19)</f>
        <v>1</v>
      </c>
      <c r="O19" s="266">
        <f>IF(ISERROR(VLOOKUP($D$7&amp;$E19&amp;$D$6,'EP CTYA data'!$A:$AC,'EP CTYA data'!G$3,FALSE)),0,VLOOKUP($D$7&amp;$E19&amp;$D$6,'EP CTYA data'!$A:$AC,'EP CTYA data'!G$3,FALSE))</f>
        <v>240</v>
      </c>
      <c r="P19" s="278">
        <f>IF(ISERROR(VLOOKUP($D$7&amp;$E19&amp;$D$6,'EP CTYA data'!$A:$AC,'EP CTYA data'!H$3,FALSE)),0,VLOOKUP($D$7&amp;$E19&amp;$D$6,'EP CTYA data'!$A:$AC,'EP CTYA data'!H$3,FALSE))</f>
        <v>0.37325038880248834</v>
      </c>
    </row>
    <row r="20" spans="2:17" x14ac:dyDescent="0.25">
      <c r="B20" s="109"/>
      <c r="D20" s="336"/>
      <c r="E20" s="10" t="s">
        <v>27</v>
      </c>
      <c r="F20" s="14">
        <f>IF(F19="","",VLOOKUP($D$7&amp;$E19&amp;$D$6,'EP CTYA data'!$A:$AC,'EP CTYA data'!I$3,FALSE))</f>
        <v>0.312</v>
      </c>
      <c r="G20" s="15">
        <f>IF(F19="","",VLOOKUP($D$7&amp;$E19&amp;$D$6,'EP CTYA data'!$A:$AC,'EP CTYA data'!J$3,FALSE))</f>
        <v>0.434</v>
      </c>
      <c r="H20" s="15">
        <f>IF(H19="","",VLOOKUP($D$7&amp;$E19&amp;$D$6,'EP CTYA data'!$A:$AC,'EP CTYA data'!K$3,FALSE))</f>
        <v>0.11799999999999999</v>
      </c>
      <c r="I20" s="15">
        <f>IF(H19="","",VLOOKUP($D$7&amp;$E19&amp;$D$6,'EP CTYA data'!$A:$AC,'EP CTYA data'!L$3,FALSE))</f>
        <v>0.21</v>
      </c>
      <c r="J20" s="15">
        <f>IF(J19="","",VLOOKUP($D$7&amp;$E19&amp;$D$6,'EP CTYA data'!$A:$AC,'EP CTYA data'!M$3,FALSE))</f>
        <v>1.4E-2</v>
      </c>
      <c r="K20" s="15">
        <f>IF(J19="","",VLOOKUP($D$7&amp;$E19&amp;$D$6,'EP CTYA data'!$A:$AC,'EP CTYA data'!N$3,FALSE))</f>
        <v>5.8999999999999997E-2</v>
      </c>
      <c r="L20" s="15">
        <f>IF(L19="","",VLOOKUP($D$7&amp;$E19&amp;$D$6,'EP CTYA data'!$A:$AC,'EP CTYA data'!O$3,FALSE))</f>
        <v>0.38</v>
      </c>
      <c r="M20" s="15">
        <f>IF(L19="","",VLOOKUP($D$7&amp;$E19&amp;$D$6,'EP CTYA data'!$A:$AC,'EP CTYA data'!P$3,FALSE))</f>
        <v>0.505</v>
      </c>
      <c r="N20" s="303"/>
      <c r="O20" s="267"/>
      <c r="P20" s="279"/>
    </row>
    <row r="21" spans="2:17" ht="18.75" customHeight="1" x14ac:dyDescent="0.25">
      <c r="B21" s="109"/>
      <c r="D21" s="336"/>
      <c r="E21" s="65" t="s">
        <v>107</v>
      </c>
      <c r="F21" s="262">
        <f>IF(OR(ISERROR(VLOOKUP($D$7&amp;$E21&amp;$D$6,'EP CTYA data'!$A:$AC,'EP CTYA data'!B$3,FALSE)),ISBLANK(VLOOKUP($D$7&amp;$E21&amp;$D$6,'EP CTYA data'!$A:$AC,'EP CTYA data'!B$3,FALSE))),"",VLOOKUP($D$7&amp;$E21&amp;$D$6,'EP CTYA data'!$A:$AC,'EP CTYA data'!B$3,FALSE))</f>
        <v>0.29032258064516131</v>
      </c>
      <c r="G21" s="263"/>
      <c r="H21" s="263">
        <f>IF(OR(ISERROR(VLOOKUP($D$7&amp;$E21&amp;$D$6,'EP CTYA data'!$A:$AC,'EP CTYA data'!C$3,FALSE)),ISBLANK(VLOOKUP($D$7&amp;$E21&amp;$D$6,'EP CTYA data'!$A:$AC,'EP CTYA data'!C$3,FALSE))),"",VLOOKUP($D$7&amp;$E21&amp;$D$6,'EP CTYA data'!$A:$AC,'EP CTYA data'!C$3,FALSE))</f>
        <v>8.387096774193549E-2</v>
      </c>
      <c r="I21" s="263"/>
      <c r="J21" s="263">
        <f>IF(OR(ISERROR(VLOOKUP($D$7&amp;$E21&amp;$D$6,'EP CTYA data'!$A:$AC,'EP CTYA data'!D$3,FALSE)),ISBLANK(VLOOKUP($D$7&amp;$E21&amp;$D$6,'EP CTYA data'!$A:$AC,'EP CTYA data'!D$3,FALSE))),"",VLOOKUP($D$7&amp;$E21&amp;$D$6,'EP CTYA data'!$A:$AC,'EP CTYA data'!D$3,FALSE))</f>
        <v>7.7419354838709681E-2</v>
      </c>
      <c r="K21" s="263"/>
      <c r="L21" s="263">
        <f>IF(OR(ISERROR(VLOOKUP($D$7&amp;$E21&amp;$D$6,'EP CTYA data'!$A:$AC,'EP CTYA data'!E$3,FALSE)),ISBLANK(VLOOKUP($D$7&amp;$E21&amp;$D$6,'EP CTYA data'!$A:$AC,'EP CTYA data'!E$3,FALSE))),"",VLOOKUP($D$7&amp;$E21&amp;$D$6,'EP CTYA data'!$A:$AC,'EP CTYA data'!E$3,FALSE))</f>
        <v>0.54838709677419351</v>
      </c>
      <c r="M21" s="263"/>
      <c r="N21" s="313">
        <f>SUM(F21,H21,J21,L21)</f>
        <v>1</v>
      </c>
      <c r="O21" s="266">
        <f>IF(ISERROR(VLOOKUP($D$7&amp;$E21&amp;$D$6,'EP CTYA data'!$A:$AC,'EP CTYA data'!G$3,FALSE)),0,VLOOKUP($D$7&amp;$E21&amp;$D$6,'EP CTYA data'!$A:$AC,'EP CTYA data'!G$3,FALSE))</f>
        <v>155</v>
      </c>
      <c r="P21" s="292">
        <f>IF(ISERROR(VLOOKUP($D$7&amp;$E21&amp;$D$6,'EP CTYA data'!$A:$AC,'EP CTYA data'!H$3,FALSE)),0,VLOOKUP($D$7&amp;$E21&amp;$D$6,'EP CTYA data'!$A:$AC,'EP CTYA data'!H$3,FALSE))</f>
        <v>0.25790349417637271</v>
      </c>
    </row>
    <row r="22" spans="2:17" ht="15.75" customHeight="1" thickBot="1" x14ac:dyDescent="0.3">
      <c r="B22" s="109"/>
      <c r="D22" s="337"/>
      <c r="E22" s="10" t="s">
        <v>27</v>
      </c>
      <c r="F22" s="14">
        <f>IF(F21="","",VLOOKUP($D$7&amp;$E21&amp;$D$6,'EP CTYA data'!$A:$AC,'EP CTYA data'!I$3,FALSE))</f>
        <v>0.22500000000000001</v>
      </c>
      <c r="G22" s="15">
        <f>IF(F21="","",VLOOKUP($D$7&amp;$E21&amp;$D$6,'EP CTYA data'!$A:$AC,'EP CTYA data'!J$3,FALSE))</f>
        <v>0.36599999999999999</v>
      </c>
      <c r="H22" s="15">
        <f>IF(H21="","",VLOOKUP($D$7&amp;$E21&amp;$D$6,'EP CTYA data'!$A:$AC,'EP CTYA data'!K$3,FALSE))</f>
        <v>0.05</v>
      </c>
      <c r="I22" s="15">
        <f>IF(H21="","",VLOOKUP($D$7&amp;$E21&amp;$D$6,'EP CTYA data'!$A:$AC,'EP CTYA data'!L$3,FALSE))</f>
        <v>0.13800000000000001</v>
      </c>
      <c r="J22" s="15">
        <f>IF(J21="","",VLOOKUP($D$7&amp;$E21&amp;$D$6,'EP CTYA data'!$A:$AC,'EP CTYA data'!M$3,FALSE))</f>
        <v>4.4999999999999998E-2</v>
      </c>
      <c r="K22" s="15">
        <f>IF(J21="","",VLOOKUP($D$7&amp;$E21&amp;$D$6,'EP CTYA data'!$A:$AC,'EP CTYA data'!N$3,FALSE))</f>
        <v>0.13</v>
      </c>
      <c r="L22" s="15">
        <f>IF(L21="","",VLOOKUP($D$7&amp;$E21&amp;$D$6,'EP CTYA data'!$A:$AC,'EP CTYA data'!O$3,FALSE))</f>
        <v>0.47</v>
      </c>
      <c r="M22" s="15">
        <f>IF(L21="","",VLOOKUP($D$7&amp;$E21&amp;$D$6,'EP CTYA data'!$A:$AC,'EP CTYA data'!P$3,FALSE))</f>
        <v>0.625</v>
      </c>
      <c r="N22" s="303"/>
      <c r="O22" s="267"/>
      <c r="P22" s="281"/>
    </row>
    <row r="23" spans="2:17" ht="15.75" x14ac:dyDescent="0.25">
      <c r="B23" s="109"/>
      <c r="D23" s="338" t="s">
        <v>85</v>
      </c>
      <c r="E23" s="30" t="s">
        <v>141</v>
      </c>
      <c r="F23" s="277">
        <f>IF(OR(ISERROR(VLOOKUP($D$23&amp;$E23&amp;$D$6,'EP CTYA data'!$A:$AC,'EP CTYA data'!B$3,FALSE)),ISBLANK(VLOOKUP($D$23&amp;$E23&amp;$D$6,'EP CTYA data'!$A:$AC,'EP CTYA data'!B$3,FALSE))),"",VLOOKUP($D$23&amp;$E23&amp;$D$6,'EP CTYA data'!$A:$AC,'EP CTYA data'!B$3,FALSE))</f>
        <v>0.51159263271939326</v>
      </c>
      <c r="G23" s="269"/>
      <c r="H23" s="269">
        <f>IF(OR(ISERROR(VLOOKUP($D$23&amp;$E23&amp;$D$6,'EP CTYA data'!$A:$AC,'EP CTYA data'!C$3,FALSE)),ISBLANK(VLOOKUP($D$23&amp;$E23&amp;$D$6,'EP CTYA data'!$A:$AC,'EP CTYA data'!C$3,FALSE))),"",VLOOKUP($D$23&amp;$E23&amp;$D$6,'EP CTYA data'!$A:$AC,'EP CTYA data'!C$3,FALSE))</f>
        <v>0.20303358613217767</v>
      </c>
      <c r="I23" s="269"/>
      <c r="J23" s="269">
        <f>IF(OR(ISERROR(VLOOKUP($D$23&amp;$E23&amp;$D$6,'EP CTYA data'!$A:$AC,'EP CTYA data'!D$3,FALSE)),ISBLANK(VLOOKUP($D$23&amp;$E23&amp;$D$6,'EP CTYA data'!$A:$AC,'EP CTYA data'!D$3,FALSE))),"",VLOOKUP($D$23&amp;$E23&amp;$D$6,'EP CTYA data'!$A:$AC,'EP CTYA data'!D$3,FALSE))</f>
        <v>4.8320693391115929E-2</v>
      </c>
      <c r="K23" s="269"/>
      <c r="L23" s="269">
        <f>IF(OR(ISERROR(VLOOKUP($D$23&amp;$E23&amp;$D$6,'EP CTYA data'!$A:$AC,'EP CTYA data'!E$3,FALSE)),ISBLANK(VLOOKUP($D$23&amp;$E23&amp;$D$6,'EP CTYA data'!$A:$AC,'EP CTYA data'!E$3,FALSE))),"",VLOOKUP($D$23&amp;$E23&amp;$D$6,'EP CTYA data'!$A:$AC,'EP CTYA data'!E$3,FALSE))</f>
        <v>0.2370530877573131</v>
      </c>
      <c r="M23" s="269"/>
      <c r="N23" s="304">
        <f>SUM(F23,H23,J23,L23)</f>
        <v>1</v>
      </c>
      <c r="O23" s="275">
        <f>IF(ISERROR(VLOOKUP($D$23&amp;$E23&amp;$D$6,'EP CTYA data'!$A:$AC,'EP CTYA data'!G$3,FALSE)),0,VLOOKUP($D$23&amp;$E23&amp;$D$6,'EP CTYA data'!$A:$AC,'EP CTYA data'!G$3,FALSE))</f>
        <v>4615</v>
      </c>
      <c r="P23" s="280">
        <f>IF(ISERROR(VLOOKUP($D$23&amp;$E23&amp;$D$6,'EP CTYA data'!$A:$AC,'EP CTYA data'!H$3,FALSE)),0,VLOOKUP($D$23&amp;$E23&amp;$D$6,'EP CTYA data'!$A:$AC,'EP CTYA data'!H$3,FALSE))</f>
        <v>0.2582540570789032</v>
      </c>
    </row>
    <row r="24" spans="2:17" x14ac:dyDescent="0.25">
      <c r="B24" s="109"/>
      <c r="D24" s="339"/>
      <c r="E24" s="10" t="s">
        <v>27</v>
      </c>
      <c r="F24" s="14">
        <f>IF(F23="","",VLOOKUP($D$23&amp;$E23&amp;$D$6,'EP CTYA data'!$A:$AC,'EP CTYA data'!I$3,FALSE))</f>
        <v>0.497</v>
      </c>
      <c r="G24" s="15">
        <f>IF(F23="","",VLOOKUP($D$23&amp;$E23&amp;$D$6,'EP CTYA data'!$A:$AC,'EP CTYA data'!J$3,FALSE))</f>
        <v>0.52600000000000002</v>
      </c>
      <c r="H24" s="15">
        <f>IF(H23="","",VLOOKUP($D$23&amp;$E23&amp;$D$6,'EP CTYA data'!$A:$AC,'EP CTYA data'!K$3,FALSE))</f>
        <v>0.192</v>
      </c>
      <c r="I24" s="15">
        <f>IF(H23="","",VLOOKUP($D$23&amp;$E23&amp;$D$6,'EP CTYA data'!$A:$AC,'EP CTYA data'!L$3,FALSE))</f>
        <v>0.215</v>
      </c>
      <c r="J24" s="15">
        <f>IF(J23="","",VLOOKUP($D$23&amp;$E23&amp;$D$6,'EP CTYA data'!$A:$AC,'EP CTYA data'!M$3,FALSE))</f>
        <v>4.2999999999999997E-2</v>
      </c>
      <c r="K24" s="15">
        <f>IF(J23="","",VLOOKUP($D$23&amp;$E23&amp;$D$6,'EP CTYA data'!$A:$AC,'EP CTYA data'!N$3,FALSE))</f>
        <v>5.5E-2</v>
      </c>
      <c r="L24" s="15">
        <f>IF(L23="","",VLOOKUP($D$23&amp;$E23&amp;$D$6,'EP CTYA data'!$A:$AC,'EP CTYA data'!O$3,FALSE))</f>
        <v>0.22500000000000001</v>
      </c>
      <c r="M24" s="15">
        <f>IF(L23="","",VLOOKUP($D$23&amp;$E23&amp;$D$6,'EP CTYA data'!$A:$AC,'EP CTYA data'!P$3,FALSE))</f>
        <v>0.25</v>
      </c>
      <c r="N24" s="303"/>
      <c r="O24" s="267"/>
      <c r="P24" s="279"/>
    </row>
    <row r="25" spans="2:17" ht="18.75" customHeight="1" x14ac:dyDescent="0.25">
      <c r="B25" s="109"/>
      <c r="D25" s="339"/>
      <c r="E25" s="32" t="s">
        <v>335</v>
      </c>
      <c r="F25" s="262">
        <f>IF(OR(ISERROR(VLOOKUP($D$23&amp;$E25&amp;$D$6,'EP CTYA data'!$A:$AC,'EP CTYA data'!B$3,FALSE)),ISBLANK(VLOOKUP($D$23&amp;$E25&amp;$D$6,'EP CTYA data'!$A:$AC,'EP CTYA data'!B$3,FALSE))),"",VLOOKUP($D$23&amp;$E25&amp;$D$6,'EP CTYA data'!$A:$AC,'EP CTYA data'!B$3,FALSE))</f>
        <v>0.49056603773584906</v>
      </c>
      <c r="G25" s="263"/>
      <c r="H25" s="263">
        <f>IF(OR(ISERROR(VLOOKUP($D$23&amp;$E25&amp;$D$6,'EP CTYA data'!$A:$AC,'EP CTYA data'!C$3,FALSE)),ISBLANK(VLOOKUP($D$23&amp;$E25&amp;$D$6,'EP CTYA data'!$A:$AC,'EP CTYA data'!C$3,FALSE))),"",VLOOKUP($D$23&amp;$E25&amp;$D$6,'EP CTYA data'!$A:$AC,'EP CTYA data'!C$3,FALSE))</f>
        <v>0.14420485175202155</v>
      </c>
      <c r="I25" s="263"/>
      <c r="J25" s="263">
        <f>IF(OR(ISERROR(VLOOKUP($D$23&amp;$E25&amp;$D$6,'EP CTYA data'!$A:$AC,'EP CTYA data'!D$3,FALSE)),ISBLANK(VLOOKUP($D$23&amp;$E25&amp;$D$6,'EP CTYA data'!$A:$AC,'EP CTYA data'!D$3,FALSE))),"",VLOOKUP($D$23&amp;$E25&amp;$D$6,'EP CTYA data'!$A:$AC,'EP CTYA data'!D$3,FALSE))</f>
        <v>3.7735849056603772E-2</v>
      </c>
      <c r="K25" s="263"/>
      <c r="L25" s="263">
        <f>IF(OR(ISERROR(VLOOKUP($D$23&amp;$E25&amp;$D$6,'EP CTYA data'!$A:$AC,'EP CTYA data'!E$3,FALSE)),ISBLANK(VLOOKUP($D$23&amp;$E25&amp;$D$6,'EP CTYA data'!$A:$AC,'EP CTYA data'!E$3,FALSE))),"",VLOOKUP($D$23&amp;$E25&amp;$D$6,'EP CTYA data'!$A:$AC,'EP CTYA data'!E$3,FALSE))</f>
        <v>0.3274932614555256</v>
      </c>
      <c r="M25" s="263"/>
      <c r="N25" s="313">
        <f>SUM(F25,H25,J25,L25)</f>
        <v>1</v>
      </c>
      <c r="O25" s="266">
        <f>IF(ISERROR(VLOOKUP($D$23&amp;$E25&amp;$D$6,'EP CTYA data'!$A:$AC,'EP CTYA data'!G$3,FALSE)),0,VLOOKUP($D$23&amp;$E25&amp;$D$6,'EP CTYA data'!$A:$AC,'EP CTYA data'!G$3,FALSE))</f>
        <v>742</v>
      </c>
      <c r="P25" s="278">
        <f>IF(ISERROR(VLOOKUP($D$23&amp;$E25&amp;$D$6,'EP CTYA data'!$A:$AC,'EP CTYA data'!H$3,FALSE)),0,VLOOKUP($D$23&amp;$E25&amp;$D$6,'EP CTYA data'!$A:$AC,'EP CTYA data'!H$3,FALSE))</f>
        <v>0.44298507462686565</v>
      </c>
    </row>
    <row r="26" spans="2:17" x14ac:dyDescent="0.25">
      <c r="B26" s="109"/>
      <c r="D26" s="339"/>
      <c r="E26" s="133" t="s">
        <v>27</v>
      </c>
      <c r="F26" s="14">
        <f>IF(F25="","",VLOOKUP($D$23&amp;$E25&amp;$D$6,'EP CTYA data'!$A:$AC,'EP CTYA data'!I$3,FALSE))</f>
        <v>0.45500000000000002</v>
      </c>
      <c r="G26" s="15">
        <f>IF(F25="","",VLOOKUP($D$23&amp;$E25&amp;$D$6,'EP CTYA data'!$A:$AC,'EP CTYA data'!J$3,FALSE))</f>
        <v>0.52600000000000002</v>
      </c>
      <c r="H26" s="15">
        <f>IF(H25="","",VLOOKUP($D$23&amp;$E25&amp;$D$6,'EP CTYA data'!$A:$AC,'EP CTYA data'!K$3,FALSE))</f>
        <v>0.121</v>
      </c>
      <c r="I26" s="15">
        <f>IF(H25="","",VLOOKUP($D$23&amp;$E25&amp;$D$6,'EP CTYA data'!$A:$AC,'EP CTYA data'!L$3,FALSE))</f>
        <v>0.17100000000000001</v>
      </c>
      <c r="J26" s="15">
        <f>IF(J25="","",VLOOKUP($D$23&amp;$E25&amp;$D$6,'EP CTYA data'!$A:$AC,'EP CTYA data'!M$3,FALSE))</f>
        <v>2.5999999999999999E-2</v>
      </c>
      <c r="K26" s="15">
        <f>IF(J25="","",VLOOKUP($D$23&amp;$E25&amp;$D$6,'EP CTYA data'!$A:$AC,'EP CTYA data'!N$3,FALSE))</f>
        <v>5.3999999999999999E-2</v>
      </c>
      <c r="L26" s="15">
        <f>IF(L25="","",VLOOKUP($D$23&amp;$E25&amp;$D$6,'EP CTYA data'!$A:$AC,'EP CTYA data'!O$3,FALSE))</f>
        <v>0.29499999999999998</v>
      </c>
      <c r="M26" s="15">
        <f>IF(L25="","",VLOOKUP($D$23&amp;$E25&amp;$D$6,'EP CTYA data'!$A:$AC,'EP CTYA data'!P$3,FALSE))</f>
        <v>0.36199999999999999</v>
      </c>
      <c r="N26" s="303"/>
      <c r="O26" s="267"/>
      <c r="P26" s="279"/>
    </row>
    <row r="27" spans="2:17" ht="18.75" customHeight="1" x14ac:dyDescent="0.25">
      <c r="B27" s="109"/>
      <c r="D27" s="339"/>
      <c r="E27" s="65" t="s">
        <v>92</v>
      </c>
      <c r="F27" s="262">
        <f>IF(OR(ISERROR(VLOOKUP($D$23&amp;$E27&amp;$D$6,'EP CTYA data'!$A:$AC,'EP CTYA data'!B$3,FALSE)),ISBLANK(VLOOKUP($D$23&amp;$E27&amp;$D$6,'EP CTYA data'!$A:$AC,'EP CTYA data'!B$3,FALSE))),"",VLOOKUP($D$23&amp;$E27&amp;$D$6,'EP CTYA data'!$A:$AC,'EP CTYA data'!B$3,FALSE))</f>
        <v>0.50467289719626163</v>
      </c>
      <c r="G27" s="263"/>
      <c r="H27" s="263">
        <f>IF(OR(ISERROR(VLOOKUP($D$23&amp;$E27&amp;$D$6,'EP CTYA data'!$A:$AC,'EP CTYA data'!C$3,FALSE)),ISBLANK(VLOOKUP($D$23&amp;$E27&amp;$D$6,'EP CTYA data'!$A:$AC,'EP CTYA data'!C$3,FALSE))),"",VLOOKUP($D$23&amp;$E27&amp;$D$6,'EP CTYA data'!$A:$AC,'EP CTYA data'!C$3,FALSE))</f>
        <v>9.3457943925233641E-2</v>
      </c>
      <c r="I27" s="263"/>
      <c r="J27" s="263">
        <f>IF(OR(ISERROR(VLOOKUP($D$23&amp;$E27&amp;$D$6,'EP CTYA data'!$A:$AC,'EP CTYA data'!D$3,FALSE)),ISBLANK(VLOOKUP($D$23&amp;$E27&amp;$D$6,'EP CTYA data'!$A:$AC,'EP CTYA data'!D$3,FALSE))),"",VLOOKUP($D$23&amp;$E27&amp;$D$6,'EP CTYA data'!$A:$AC,'EP CTYA data'!D$3,FALSE))</f>
        <v>6.5420560747663545E-2</v>
      </c>
      <c r="K27" s="263"/>
      <c r="L27" s="263">
        <f>IF(OR(ISERROR(VLOOKUP($D$23&amp;$E27&amp;$D$6,'EP CTYA data'!$A:$AC,'EP CTYA data'!E$3,FALSE)),ISBLANK(VLOOKUP($D$23&amp;$E27&amp;$D$6,'EP CTYA data'!$A:$AC,'EP CTYA data'!E$3,FALSE))),"",VLOOKUP($D$23&amp;$E27&amp;$D$6,'EP CTYA data'!$A:$AC,'EP CTYA data'!E$3,FALSE))</f>
        <v>0.3364485981308411</v>
      </c>
      <c r="M27" s="263"/>
      <c r="N27" s="313">
        <f>SUM(F27,H27,J27,L27)</f>
        <v>1</v>
      </c>
      <c r="O27" s="266">
        <f>IF(ISERROR(VLOOKUP($D$23&amp;$E27&amp;$D$6,'EP CTYA data'!$A:$AC,'EP CTYA data'!G$3,FALSE)),0,VLOOKUP($D$23&amp;$E27&amp;$D$6,'EP CTYA data'!$A:$AC,'EP CTYA data'!G$3,FALSE))</f>
        <v>214</v>
      </c>
      <c r="P27" s="278">
        <f>IF(ISERROR(VLOOKUP($D$23&amp;$E27&amp;$D$6,'EP CTYA data'!$A:$AC,'EP CTYA data'!H$3,FALSE)),0,VLOOKUP($D$23&amp;$E27&amp;$D$6,'EP CTYA data'!$A:$AC,'EP CTYA data'!H$3,FALSE))</f>
        <v>1.0681307711504866E-2</v>
      </c>
    </row>
    <row r="28" spans="2:17" x14ac:dyDescent="0.25">
      <c r="B28" s="109"/>
      <c r="D28" s="339"/>
      <c r="E28" s="133" t="s">
        <v>27</v>
      </c>
      <c r="F28" s="14">
        <f>IF(F27="","",VLOOKUP($D$23&amp;$E27&amp;$D$6,'EP CTYA data'!$A:$AC,'EP CTYA data'!I$3,FALSE))</f>
        <v>0.438</v>
      </c>
      <c r="G28" s="15">
        <f>IF(F27="","",VLOOKUP($D$23&amp;$E27&amp;$D$6,'EP CTYA data'!$A:$AC,'EP CTYA data'!J$3,FALSE))</f>
        <v>0.57099999999999995</v>
      </c>
      <c r="H28" s="15">
        <f>IF(H27="","",VLOOKUP($D$23&amp;$E27&amp;$D$6,'EP CTYA data'!$A:$AC,'EP CTYA data'!K$3,FALSE))</f>
        <v>6.0999999999999999E-2</v>
      </c>
      <c r="I28" s="15">
        <f>IF(H27="","",VLOOKUP($D$23&amp;$E27&amp;$D$6,'EP CTYA data'!$A:$AC,'EP CTYA data'!L$3,FALSE))</f>
        <v>0.14000000000000001</v>
      </c>
      <c r="J28" s="15">
        <f>IF(J27="","",VLOOKUP($D$23&amp;$E27&amp;$D$6,'EP CTYA data'!$A:$AC,'EP CTYA data'!M$3,FALSE))</f>
        <v>3.9E-2</v>
      </c>
      <c r="K28" s="15">
        <f>IF(J27="","",VLOOKUP($D$23&amp;$E27&amp;$D$6,'EP CTYA data'!$A:$AC,'EP CTYA data'!N$3,FALSE))</f>
        <v>0.107</v>
      </c>
      <c r="L28" s="15">
        <f>IF(L27="","",VLOOKUP($D$23&amp;$E27&amp;$D$6,'EP CTYA data'!$A:$AC,'EP CTYA data'!O$3,FALSE))</f>
        <v>0.27700000000000002</v>
      </c>
      <c r="M28" s="15">
        <f>IF(L27="","",VLOOKUP($D$23&amp;$E27&amp;$D$6,'EP CTYA data'!$A:$AC,'EP CTYA data'!P$3,FALSE))</f>
        <v>0.40200000000000002</v>
      </c>
      <c r="N28" s="303"/>
      <c r="O28" s="267"/>
      <c r="P28" s="279"/>
    </row>
    <row r="29" spans="2:17" ht="18.75" customHeight="1" x14ac:dyDescent="0.25">
      <c r="B29" s="109"/>
      <c r="D29" s="339"/>
      <c r="E29" s="65" t="s">
        <v>4</v>
      </c>
      <c r="F29" s="262">
        <f>IF(OR(ISERROR(VLOOKUP($D$23&amp;$E29&amp;$D$6,'EP CTYA data'!$A:$AC,'EP CTYA data'!B$3,FALSE)),ISBLANK(VLOOKUP($D$23&amp;$E29&amp;$D$6,'EP CTYA data'!$A:$AC,'EP CTYA data'!B$3,FALSE))),"",VLOOKUP($D$23&amp;$E29&amp;$D$6,'EP CTYA data'!$A:$AC,'EP CTYA data'!B$3,FALSE))</f>
        <v>0.67230769230769227</v>
      </c>
      <c r="G29" s="263"/>
      <c r="H29" s="263">
        <f>IF(OR(ISERROR(VLOOKUP($D$23&amp;$E29&amp;$D$6,'EP CTYA data'!$A:$AC,'EP CTYA data'!C$3,FALSE)),ISBLANK(VLOOKUP($D$23&amp;$E29&amp;$D$6,'EP CTYA data'!$A:$AC,'EP CTYA data'!C$3,FALSE))),"",VLOOKUP($D$23&amp;$E29&amp;$D$6,'EP CTYA data'!$A:$AC,'EP CTYA data'!C$3,FALSE))</f>
        <v>0.24461538461538462</v>
      </c>
      <c r="I29" s="263"/>
      <c r="J29" s="263">
        <f>IF(OR(ISERROR(VLOOKUP($D$23&amp;$E29&amp;$D$6,'EP CTYA data'!$A:$AC,'EP CTYA data'!D$3,FALSE)),ISBLANK(VLOOKUP($D$23&amp;$E29&amp;$D$6,'EP CTYA data'!$A:$AC,'EP CTYA data'!D$3,FALSE))),"",VLOOKUP($D$23&amp;$E29&amp;$D$6,'EP CTYA data'!$A:$AC,'EP CTYA data'!D$3,FALSE))</f>
        <v>3.8461538461538464E-2</v>
      </c>
      <c r="K29" s="263"/>
      <c r="L29" s="263">
        <f>IF(OR(ISERROR(VLOOKUP($D$23&amp;$E29&amp;$D$6,'EP CTYA data'!$A:$AC,'EP CTYA data'!E$3,FALSE)),ISBLANK(VLOOKUP($D$23&amp;$E29&amp;$D$6,'EP CTYA data'!$A:$AC,'EP CTYA data'!E$3,FALSE))),"",VLOOKUP($D$23&amp;$E29&amp;$D$6,'EP CTYA data'!$A:$AC,'EP CTYA data'!E$3,FALSE))</f>
        <v>4.4615384615384612E-2</v>
      </c>
      <c r="M29" s="263"/>
      <c r="N29" s="313">
        <f>SUM(F29,H29,J29,L29)</f>
        <v>1</v>
      </c>
      <c r="O29" s="266">
        <f>IF(ISERROR(VLOOKUP($D$23&amp;$E29&amp;$D$6,'EP CTYA data'!$A:$AC,'EP CTYA data'!G$3,FALSE)),0,VLOOKUP($D$23&amp;$E29&amp;$D$6,'EP CTYA data'!$A:$AC,'EP CTYA data'!G$3,FALSE))</f>
        <v>650</v>
      </c>
      <c r="P29" s="278">
        <f>IF(ISERROR(VLOOKUP($D$23&amp;$E29&amp;$D$6,'EP CTYA data'!$A:$AC,'EP CTYA data'!H$3,FALSE)),0,VLOOKUP($D$23&amp;$E29&amp;$D$6,'EP CTYA data'!$A:$AC,'EP CTYA data'!H$3,FALSE))</f>
        <v>0.71193866374589265</v>
      </c>
    </row>
    <row r="30" spans="2:17" x14ac:dyDescent="0.25">
      <c r="B30" s="109"/>
      <c r="D30" s="339"/>
      <c r="E30" s="10" t="s">
        <v>27</v>
      </c>
      <c r="F30" s="14">
        <f>IF(F29="","",VLOOKUP($D$23&amp;$E29&amp;$D$6,'EP CTYA data'!$A:$AC,'EP CTYA data'!I$3,FALSE))</f>
        <v>0.63500000000000001</v>
      </c>
      <c r="G30" s="15">
        <f>IF(F29="","",VLOOKUP($D$23&amp;$E29&amp;$D$6,'EP CTYA data'!$A:$AC,'EP CTYA data'!J$3,FALSE))</f>
        <v>0.70699999999999996</v>
      </c>
      <c r="H30" s="15">
        <f>IF(H29="","",VLOOKUP($D$23&amp;$E29&amp;$D$6,'EP CTYA data'!$A:$AC,'EP CTYA data'!K$3,FALSE))</f>
        <v>0.21299999999999999</v>
      </c>
      <c r="I30" s="15">
        <f>IF(H29="","",VLOOKUP($D$23&amp;$E29&amp;$D$6,'EP CTYA data'!$A:$AC,'EP CTYA data'!L$3,FALSE))</f>
        <v>0.27900000000000003</v>
      </c>
      <c r="J30" s="15">
        <f>IF(J29="","",VLOOKUP($D$23&amp;$E29&amp;$D$6,'EP CTYA data'!$A:$AC,'EP CTYA data'!M$3,FALSE))</f>
        <v>2.5999999999999999E-2</v>
      </c>
      <c r="K30" s="15">
        <f>IF(J29="","",VLOOKUP($D$23&amp;$E29&amp;$D$6,'EP CTYA data'!$A:$AC,'EP CTYA data'!N$3,FALSE))</f>
        <v>5.6000000000000001E-2</v>
      </c>
      <c r="L30" s="15">
        <f>IF(L29="","",VLOOKUP($D$23&amp;$E29&amp;$D$6,'EP CTYA data'!$A:$AC,'EP CTYA data'!O$3,FALSE))</f>
        <v>3.1E-2</v>
      </c>
      <c r="M30" s="15">
        <f>IF(L29="","",VLOOKUP($D$23&amp;$E29&amp;$D$6,'EP CTYA data'!$A:$AC,'EP CTYA data'!P$3,FALSE))</f>
        <v>6.3E-2</v>
      </c>
      <c r="N30" s="303"/>
      <c r="O30" s="267"/>
      <c r="P30" s="279"/>
    </row>
    <row r="31" spans="2:17" ht="15.75" x14ac:dyDescent="0.25">
      <c r="B31" s="109"/>
      <c r="D31" s="339"/>
      <c r="E31" s="65" t="s">
        <v>36</v>
      </c>
      <c r="F31" s="262">
        <f>IF(OR(ISERROR(VLOOKUP($D$23&amp;$E31&amp;$D$6,'EP CTYA data'!$A:$AC,'EP CTYA data'!B$3,FALSE)),ISBLANK(VLOOKUP($D$23&amp;$E31&amp;$D$6,'EP CTYA data'!$A:$AC,'EP CTYA data'!B$3,FALSE))),"",VLOOKUP($D$23&amp;$E31&amp;$D$6,'EP CTYA data'!$A:$AC,'EP CTYA data'!B$3,FALSE))</f>
        <v>0.49107142857142855</v>
      </c>
      <c r="G31" s="263"/>
      <c r="H31" s="263">
        <f>IF(OR(ISERROR(VLOOKUP($D$23&amp;$E31&amp;$D$6,'EP CTYA data'!$A:$AC,'EP CTYA data'!C$3,FALSE)),ISBLANK(VLOOKUP($D$23&amp;$E31&amp;$D$6,'EP CTYA data'!$A:$AC,'EP CTYA data'!C$3,FALSE))),"",VLOOKUP($D$23&amp;$E31&amp;$D$6,'EP CTYA data'!$A:$AC,'EP CTYA data'!C$3,FALSE))</f>
        <v>0.21875</v>
      </c>
      <c r="I31" s="263"/>
      <c r="J31" s="263">
        <f>IF(OR(ISERROR(VLOOKUP($D$23&amp;$E31&amp;$D$6,'EP CTYA data'!$A:$AC,'EP CTYA data'!D$3,FALSE)),ISBLANK(VLOOKUP($D$23&amp;$E31&amp;$D$6,'EP CTYA data'!$A:$AC,'EP CTYA data'!D$3,FALSE))),"",VLOOKUP($D$23&amp;$E31&amp;$D$6,'EP CTYA data'!$A:$AC,'EP CTYA data'!D$3,FALSE))</f>
        <v>5.1339285714285712E-2</v>
      </c>
      <c r="K31" s="263"/>
      <c r="L31" s="263">
        <f>IF(OR(ISERROR(VLOOKUP($D$23&amp;$E31&amp;$D$6,'EP CTYA data'!$A:$AC,'EP CTYA data'!E$3,FALSE)),ISBLANK(VLOOKUP($D$23&amp;$E31&amp;$D$6,'EP CTYA data'!$A:$AC,'EP CTYA data'!E$3,FALSE))),"",VLOOKUP($D$23&amp;$E31&amp;$D$6,'EP CTYA data'!$A:$AC,'EP CTYA data'!E$3,FALSE))</f>
        <v>0.23883928571428573</v>
      </c>
      <c r="M31" s="263"/>
      <c r="N31" s="313">
        <f>SUM(F31,H31,J31,L31)</f>
        <v>1</v>
      </c>
      <c r="O31" s="266">
        <f>IF(ISERROR(VLOOKUP($D$23&amp;$E31&amp;$D$6,'EP CTYA data'!$A:$AC,'EP CTYA data'!G$3,FALSE)),0,VLOOKUP($D$23&amp;$E31&amp;$D$6,'EP CTYA data'!$A:$AC,'EP CTYA data'!G$3,FALSE))</f>
        <v>448</v>
      </c>
      <c r="P31" s="278">
        <f>IF(ISERROR(VLOOKUP($D$23&amp;$E31&amp;$D$6,'EP CTYA data'!$A:$AC,'EP CTYA data'!H$3,FALSE)),0,VLOOKUP($D$23&amp;$E31&amp;$D$6,'EP CTYA data'!$A:$AC,'EP CTYA data'!H$3,FALSE))</f>
        <v>0.16202531645569621</v>
      </c>
    </row>
    <row r="32" spans="2:17" x14ac:dyDescent="0.25">
      <c r="B32" s="109"/>
      <c r="D32" s="339"/>
      <c r="E32" s="133" t="s">
        <v>27</v>
      </c>
      <c r="F32" s="14">
        <f>IF(F31="","",VLOOKUP($D$23&amp;$E31&amp;$D$6,'EP CTYA data'!$A:$AC,'EP CTYA data'!I$3,FALSE))</f>
        <v>0.44500000000000001</v>
      </c>
      <c r="G32" s="15">
        <f>IF(F31="","",VLOOKUP($D$23&amp;$E31&amp;$D$6,'EP CTYA data'!$A:$AC,'EP CTYA data'!J$3,FALSE))</f>
        <v>0.53700000000000003</v>
      </c>
      <c r="H32" s="15">
        <f>IF(H31="","",VLOOKUP($D$23&amp;$E31&amp;$D$6,'EP CTYA data'!$A:$AC,'EP CTYA data'!K$3,FALSE))</f>
        <v>0.183</v>
      </c>
      <c r="I32" s="15">
        <f>IF(H31="","",VLOOKUP($D$23&amp;$E31&amp;$D$6,'EP CTYA data'!$A:$AC,'EP CTYA data'!L$3,FALSE))</f>
        <v>0.25900000000000001</v>
      </c>
      <c r="J32" s="15">
        <f>IF(J31="","",VLOOKUP($D$23&amp;$E31&amp;$D$6,'EP CTYA data'!$A:$AC,'EP CTYA data'!M$3,FALSE))</f>
        <v>3.4000000000000002E-2</v>
      </c>
      <c r="K32" s="15">
        <f>IF(J31="","",VLOOKUP($D$23&amp;$E31&amp;$D$6,'EP CTYA data'!$A:$AC,'EP CTYA data'!N$3,FALSE))</f>
        <v>7.5999999999999998E-2</v>
      </c>
      <c r="L32" s="15">
        <f>IF(L31="","",VLOOKUP($D$23&amp;$E31&amp;$D$6,'EP CTYA data'!$A:$AC,'EP CTYA data'!O$3,FALSE))</f>
        <v>0.20200000000000001</v>
      </c>
      <c r="M32" s="15">
        <f>IF(L31="","",VLOOKUP($D$23&amp;$E31&amp;$D$6,'EP CTYA data'!$A:$AC,'EP CTYA data'!P$3,FALSE))</f>
        <v>0.28000000000000003</v>
      </c>
      <c r="N32" s="303"/>
      <c r="O32" s="267"/>
      <c r="P32" s="279"/>
    </row>
    <row r="33" spans="2:16" ht="15.75" x14ac:dyDescent="0.25">
      <c r="B33" s="109"/>
      <c r="D33" s="339"/>
      <c r="E33" s="65" t="s">
        <v>26</v>
      </c>
      <c r="F33" s="300">
        <f>IF(OR(ISERROR(VLOOKUP($D$23&amp;$E33&amp;$D$6,'EP CTYA data'!$A:$AC,'EP CTYA data'!B$3,FALSE)),ISBLANK(VLOOKUP($D$23&amp;$E33&amp;$D$6,'EP CTYA data'!$A:$AC,'EP CTYA data'!B$3,FALSE))),"",VLOOKUP($D$23&amp;$E33&amp;$D$6,'EP CTYA data'!$A:$AC,'EP CTYA data'!B$3,FALSE))</f>
        <v>0.5505882352941176</v>
      </c>
      <c r="G33" s="301"/>
      <c r="H33" s="301">
        <f>IF(OR(ISERROR(VLOOKUP($D$23&amp;$E33&amp;$D$6,'EP CTYA data'!$A:$AC,'EP CTYA data'!C$3,FALSE)),ISBLANK(VLOOKUP($D$23&amp;$E33&amp;$D$6,'EP CTYA data'!$A:$AC,'EP CTYA data'!C$3,FALSE))),"",VLOOKUP($D$23&amp;$E33&amp;$D$6,'EP CTYA data'!$A:$AC,'EP CTYA data'!C$3,FALSE))</f>
        <v>0.16</v>
      </c>
      <c r="I33" s="301"/>
      <c r="J33" s="301">
        <f>IF(OR(ISERROR(VLOOKUP($D$23&amp;$E33&amp;$D$6,'EP CTYA data'!$A:$AC,'EP CTYA data'!D$3,FALSE)),ISBLANK(VLOOKUP($D$23&amp;$E33&amp;$D$6,'EP CTYA data'!$A:$AC,'EP CTYA data'!D$3,FALSE))),"",VLOOKUP($D$23&amp;$E33&amp;$D$6,'EP CTYA data'!$A:$AC,'EP CTYA data'!D$3,FALSE))</f>
        <v>5.8823529411764705E-2</v>
      </c>
      <c r="K33" s="301"/>
      <c r="L33" s="301">
        <f>IF(OR(ISERROR(VLOOKUP($D$23&amp;$E33&amp;$D$6,'EP CTYA data'!$A:$AC,'EP CTYA data'!E$3,FALSE)),ISBLANK(VLOOKUP($D$23&amp;$E33&amp;$D$6,'EP CTYA data'!$A:$AC,'EP CTYA data'!E$3,FALSE))),"",VLOOKUP($D$23&amp;$E33&amp;$D$6,'EP CTYA data'!$A:$AC,'EP CTYA data'!E$3,FALSE))</f>
        <v>0.23058823529411765</v>
      </c>
      <c r="M33" s="301"/>
      <c r="N33" s="302">
        <f>SUM(F33,H33,J33,L33)</f>
        <v>1</v>
      </c>
      <c r="O33" s="293">
        <f>IF(ISERROR(VLOOKUP($D$23&amp;$E33&amp;$D$6,'EP CTYA data'!$A:$AC,'EP CTYA data'!G$3,FALSE)),0,VLOOKUP($D$23&amp;$E33&amp;$D$6,'EP CTYA data'!$A:$AC,'EP CTYA data'!G$3,FALSE))</f>
        <v>425</v>
      </c>
      <c r="P33" s="278">
        <f>IF(ISERROR(VLOOKUP($D$23&amp;$E33&amp;$D$6,'EP CTYA data'!$A:$AC,'EP CTYA data'!H$3,FALSE)),0,VLOOKUP($D$23&amp;$E33&amp;$D$6,'EP CTYA data'!$A:$AC,'EP CTYA data'!H$3,FALSE))</f>
        <v>0.3607809847198642</v>
      </c>
    </row>
    <row r="34" spans="2:16" x14ac:dyDescent="0.25">
      <c r="B34" s="109"/>
      <c r="D34" s="339"/>
      <c r="E34" s="10" t="s">
        <v>27</v>
      </c>
      <c r="F34" s="14">
        <f>IF(F33="","",VLOOKUP($D$23&amp;$E33&amp;$D$6,'EP CTYA data'!$A:$AC,'EP CTYA data'!I$3,FALSE))</f>
        <v>0.503</v>
      </c>
      <c r="G34" s="15">
        <f>IF(F33="","",VLOOKUP($D$23&amp;$E33&amp;$D$6,'EP CTYA data'!$A:$AC,'EP CTYA data'!J$3,FALSE))</f>
        <v>0.59699999999999998</v>
      </c>
      <c r="H34" s="15">
        <f>IF(H33="","",VLOOKUP($D$23&amp;$E33&amp;$D$6,'EP CTYA data'!$A:$AC,'EP CTYA data'!K$3,FALSE))</f>
        <v>0.128</v>
      </c>
      <c r="I34" s="15">
        <f>IF(H33="","",VLOOKUP($D$23&amp;$E33&amp;$D$6,'EP CTYA data'!$A:$AC,'EP CTYA data'!L$3,FALSE))</f>
        <v>0.19800000000000001</v>
      </c>
      <c r="J34" s="15">
        <f>IF(J33="","",VLOOKUP($D$23&amp;$E33&amp;$D$6,'EP CTYA data'!$A:$AC,'EP CTYA data'!M$3,FALSE))</f>
        <v>0.04</v>
      </c>
      <c r="K34" s="15">
        <f>IF(J33="","",VLOOKUP($D$23&amp;$E33&amp;$D$6,'EP CTYA data'!$A:$AC,'EP CTYA data'!N$3,FALSE))</f>
        <v>8.5000000000000006E-2</v>
      </c>
      <c r="L34" s="15">
        <f>IF(L33="","",VLOOKUP($D$23&amp;$E33&amp;$D$6,'EP CTYA data'!$A:$AC,'EP CTYA data'!O$3,FALSE))</f>
        <v>0.193</v>
      </c>
      <c r="M34" s="15">
        <f>IF(L33="","",VLOOKUP($D$23&amp;$E33&amp;$D$6,'EP CTYA data'!$A:$AC,'EP CTYA data'!P$3,FALSE))</f>
        <v>0.27300000000000002</v>
      </c>
      <c r="N34" s="303"/>
      <c r="O34" s="267"/>
      <c r="P34" s="279"/>
    </row>
    <row r="35" spans="2:16" ht="15.75" x14ac:dyDescent="0.25">
      <c r="B35" s="109"/>
      <c r="D35" s="339"/>
      <c r="E35" s="32" t="s">
        <v>101</v>
      </c>
      <c r="F35" s="262">
        <f>IF(OR(ISERROR(VLOOKUP($D$23&amp;$E35&amp;$D$6,'EP CTYA data'!$A:$AC,'EP CTYA data'!B$3,FALSE)),ISBLANK(VLOOKUP($D$23&amp;$E35&amp;$D$6,'EP CTYA data'!$A:$AC,'EP CTYA data'!B$3,FALSE))),"",VLOOKUP($D$23&amp;$E35&amp;$D$6,'EP CTYA data'!$A:$AC,'EP CTYA data'!B$3,FALSE))</f>
        <v>0.43262411347517732</v>
      </c>
      <c r="G35" s="263"/>
      <c r="H35" s="263">
        <f>IF(OR(ISERROR(VLOOKUP($D$23&amp;$E35&amp;$D$6,'EP CTYA data'!$A:$AC,'EP CTYA data'!C$3,FALSE)),ISBLANK(VLOOKUP($D$23&amp;$E35&amp;$D$6,'EP CTYA data'!$A:$AC,'EP CTYA data'!C$3,FALSE))),"",VLOOKUP($D$23&amp;$E35&amp;$D$6,'EP CTYA data'!$A:$AC,'EP CTYA data'!C$3,FALSE))</f>
        <v>0.31442080378250592</v>
      </c>
      <c r="I35" s="263"/>
      <c r="J35" s="263">
        <f>IF(OR(ISERROR(VLOOKUP($D$23&amp;$E35&amp;$D$6,'EP CTYA data'!$A:$AC,'EP CTYA data'!D$3,FALSE)),ISBLANK(VLOOKUP($D$23&amp;$E35&amp;$D$6,'EP CTYA data'!$A:$AC,'EP CTYA data'!D$3,FALSE))),"",VLOOKUP($D$23&amp;$E35&amp;$D$6,'EP CTYA data'!$A:$AC,'EP CTYA data'!D$3,FALSE))</f>
        <v>5.4373522458628844E-2</v>
      </c>
      <c r="K35" s="263"/>
      <c r="L35" s="263">
        <f>IF(OR(ISERROR(VLOOKUP($D$23&amp;$E35&amp;$D$6,'EP CTYA data'!$A:$AC,'EP CTYA data'!E$3,FALSE)),ISBLANK(VLOOKUP($D$23&amp;$E35&amp;$D$6,'EP CTYA data'!$A:$AC,'EP CTYA data'!E$3,FALSE))),"",VLOOKUP($D$23&amp;$E35&amp;$D$6,'EP CTYA data'!$A:$AC,'EP CTYA data'!E$3,FALSE))</f>
        <v>0.19858156028368795</v>
      </c>
      <c r="M35" s="263"/>
      <c r="N35" s="313">
        <f>SUM(F35,H35,J35,L35)</f>
        <v>1</v>
      </c>
      <c r="O35" s="266">
        <f>IF(ISERROR(VLOOKUP($D$23&amp;$E35&amp;$D$6,'EP CTYA data'!$A:$AC,'EP CTYA data'!G$3,FALSE)),0,VLOOKUP($D$23&amp;$E35&amp;$D$6,'EP CTYA data'!$A:$AC,'EP CTYA data'!G$3,FALSE))</f>
        <v>423</v>
      </c>
      <c r="P35" s="278">
        <f>IF(ISERROR(VLOOKUP($D$23&amp;$E35&amp;$D$6,'EP CTYA data'!$A:$AC,'EP CTYA data'!H$3,FALSE)),0,VLOOKUP($D$23&amp;$E35&amp;$D$6,'EP CTYA data'!$A:$AC,'EP CTYA data'!H$3,FALSE))</f>
        <v>0.70735785953177255</v>
      </c>
    </row>
    <row r="36" spans="2:16" x14ac:dyDescent="0.25">
      <c r="B36" s="109"/>
      <c r="D36" s="339"/>
      <c r="E36" s="10" t="s">
        <v>27</v>
      </c>
      <c r="F36" s="14">
        <f>IF(F35="","",VLOOKUP($D$23&amp;$E35&amp;$D$6,'EP CTYA data'!$A:$AC,'EP CTYA data'!I$3,FALSE))</f>
        <v>0.38600000000000001</v>
      </c>
      <c r="G36" s="15">
        <f>IF(F35="","",VLOOKUP($D$23&amp;$E35&amp;$D$6,'EP CTYA data'!$A:$AC,'EP CTYA data'!J$3,FALSE))</f>
        <v>0.48</v>
      </c>
      <c r="H36" s="15">
        <f>IF(H35="","",VLOOKUP($D$23&amp;$E35&amp;$D$6,'EP CTYA data'!$A:$AC,'EP CTYA data'!K$3,FALSE))</f>
        <v>0.27200000000000002</v>
      </c>
      <c r="I36" s="15">
        <f>IF(H35="","",VLOOKUP($D$23&amp;$E35&amp;$D$6,'EP CTYA data'!$A:$AC,'EP CTYA data'!L$3,FALSE))</f>
        <v>0.36</v>
      </c>
      <c r="J36" s="15">
        <f>IF(J35="","",VLOOKUP($D$23&amp;$E35&amp;$D$6,'EP CTYA data'!$A:$AC,'EP CTYA data'!M$3,FALSE))</f>
        <v>3.6999999999999998E-2</v>
      </c>
      <c r="K36" s="15">
        <f>IF(J35="","",VLOOKUP($D$23&amp;$E35&amp;$D$6,'EP CTYA data'!$A:$AC,'EP CTYA data'!N$3,FALSE))</f>
        <v>0.08</v>
      </c>
      <c r="L36" s="15">
        <f>IF(L35="","",VLOOKUP($D$23&amp;$E35&amp;$D$6,'EP CTYA data'!$A:$AC,'EP CTYA data'!O$3,FALSE))</f>
        <v>0.16300000000000001</v>
      </c>
      <c r="M36" s="15">
        <f>IF(L35="","",VLOOKUP($D$23&amp;$E35&amp;$D$6,'EP CTYA data'!$A:$AC,'EP CTYA data'!P$3,FALSE))</f>
        <v>0.23899999999999999</v>
      </c>
      <c r="N36" s="303"/>
      <c r="O36" s="267"/>
      <c r="P36" s="279"/>
    </row>
    <row r="37" spans="2:16" ht="15.75" x14ac:dyDescent="0.25">
      <c r="B37" s="109"/>
      <c r="D37" s="339"/>
      <c r="E37" s="65" t="s">
        <v>10</v>
      </c>
      <c r="F37" s="300">
        <f>IF(OR(ISERROR(VLOOKUP($D$23&amp;$E37&amp;$D$6,'EP CTYA data'!$A:$AC,'EP CTYA data'!B$3,FALSE)),ISBLANK(VLOOKUP($D$23&amp;$E37&amp;$D$6,'EP CTYA data'!$A:$AC,'EP CTYA data'!B$3,FALSE))),"",VLOOKUP($D$23&amp;$E37&amp;$D$6,'EP CTYA data'!$A:$AC,'EP CTYA data'!B$3,FALSE))</f>
        <v>0.58167330677290841</v>
      </c>
      <c r="G37" s="301"/>
      <c r="H37" s="301">
        <f>IF(OR(ISERROR(VLOOKUP($D$23&amp;$E37&amp;$D$6,'EP CTYA data'!$A:$AC,'EP CTYA data'!C$3,FALSE)),ISBLANK(VLOOKUP($D$23&amp;$E37&amp;$D$6,'EP CTYA data'!$A:$AC,'EP CTYA data'!C$3,FALSE))),"",VLOOKUP($D$23&amp;$E37&amp;$D$6,'EP CTYA data'!$A:$AC,'EP CTYA data'!C$3,FALSE))</f>
        <v>0.16733067729083664</v>
      </c>
      <c r="I37" s="301"/>
      <c r="J37" s="301">
        <f>IF(OR(ISERROR(VLOOKUP($D$23&amp;$E37&amp;$D$6,'EP CTYA data'!$A:$AC,'EP CTYA data'!D$3,FALSE)),ISBLANK(VLOOKUP($D$23&amp;$E37&amp;$D$6,'EP CTYA data'!$A:$AC,'EP CTYA data'!D$3,FALSE))),"",VLOOKUP($D$23&amp;$E37&amp;$D$6,'EP CTYA data'!$A:$AC,'EP CTYA data'!D$3,FALSE))</f>
        <v>4.3824701195219126E-2</v>
      </c>
      <c r="K37" s="301"/>
      <c r="L37" s="301">
        <f>IF(OR(ISERROR(VLOOKUP($D$23&amp;$E37&amp;$D$6,'EP CTYA data'!$A:$AC,'EP CTYA data'!E$3,FALSE)),ISBLANK(VLOOKUP($D$23&amp;$E37&amp;$D$6,'EP CTYA data'!$A:$AC,'EP CTYA data'!E$3,FALSE))),"",VLOOKUP($D$23&amp;$E37&amp;$D$6,'EP CTYA data'!$A:$AC,'EP CTYA data'!E$3,FALSE))</f>
        <v>0.20717131474103587</v>
      </c>
      <c r="M37" s="301"/>
      <c r="N37" s="302">
        <f>SUM(F37,H37,J37,L37)</f>
        <v>1</v>
      </c>
      <c r="O37" s="293">
        <f>IF(ISERROR(VLOOKUP($D$23&amp;$E37&amp;$D$6,'EP CTYA data'!$A:$AC,'EP CTYA data'!G$3,FALSE)),0,VLOOKUP($D$23&amp;$E37&amp;$D$6,'EP CTYA data'!$A:$AC,'EP CTYA data'!G$3,FALSE))</f>
        <v>251</v>
      </c>
      <c r="P37" s="278">
        <f>IF(ISERROR(VLOOKUP($D$23&amp;$E37&amp;$D$6,'EP CTYA data'!$A:$AC,'EP CTYA data'!H$3,FALSE)),0,VLOOKUP($D$23&amp;$E37&amp;$D$6,'EP CTYA data'!$A:$AC,'EP CTYA data'!H$3,FALSE))</f>
        <v>0.27796234772978962</v>
      </c>
    </row>
    <row r="38" spans="2:16" x14ac:dyDescent="0.25">
      <c r="B38" s="109"/>
      <c r="D38" s="339"/>
      <c r="E38" s="10" t="s">
        <v>27</v>
      </c>
      <c r="F38" s="14">
        <f>IF(F37="","",VLOOKUP($D$23&amp;$E37&amp;$D$6,'EP CTYA data'!$A:$AC,'EP CTYA data'!I$3,FALSE))</f>
        <v>0.52</v>
      </c>
      <c r="G38" s="15">
        <f>IF(F37="","",VLOOKUP($D$23&amp;$E37&amp;$D$6,'EP CTYA data'!$A:$AC,'EP CTYA data'!J$3,FALSE))</f>
        <v>0.64100000000000001</v>
      </c>
      <c r="H38" s="15">
        <f>IF(H37="","",VLOOKUP($D$23&amp;$E37&amp;$D$6,'EP CTYA data'!$A:$AC,'EP CTYA data'!K$3,FALSE))</f>
        <v>0.126</v>
      </c>
      <c r="I38" s="15">
        <f>IF(H37="","",VLOOKUP($D$23&amp;$E37&amp;$D$6,'EP CTYA data'!$A:$AC,'EP CTYA data'!L$3,FALSE))</f>
        <v>0.218</v>
      </c>
      <c r="J38" s="15">
        <f>IF(J37="","",VLOOKUP($D$23&amp;$E37&amp;$D$6,'EP CTYA data'!$A:$AC,'EP CTYA data'!M$3,FALSE))</f>
        <v>2.5000000000000001E-2</v>
      </c>
      <c r="K38" s="15">
        <f>IF(J37="","",VLOOKUP($D$23&amp;$E37&amp;$D$6,'EP CTYA data'!$A:$AC,'EP CTYA data'!N$3,FALSE))</f>
        <v>7.6999999999999999E-2</v>
      </c>
      <c r="L38" s="15">
        <f>IF(L37="","",VLOOKUP($D$23&amp;$E37&amp;$D$6,'EP CTYA data'!$A:$AC,'EP CTYA data'!O$3,FALSE))</f>
        <v>0.16200000000000001</v>
      </c>
      <c r="M38" s="15">
        <f>IF(L37="","",VLOOKUP($D$23&amp;$E37&amp;$D$6,'EP CTYA data'!$A:$AC,'EP CTYA data'!P$3,FALSE))</f>
        <v>0.26200000000000001</v>
      </c>
      <c r="N38" s="303"/>
      <c r="O38" s="267"/>
      <c r="P38" s="279"/>
    </row>
    <row r="39" spans="2:16" ht="15.75" x14ac:dyDescent="0.25">
      <c r="B39" s="109"/>
      <c r="D39" s="339"/>
      <c r="E39" s="32" t="s">
        <v>108</v>
      </c>
      <c r="F39" s="262">
        <f>IF(OR(ISERROR(VLOOKUP($D$23&amp;$E39&amp;$D$6,'EP CTYA data'!$A:$AC,'EP CTYA data'!B$3,FALSE)),ISBLANK(VLOOKUP($D$23&amp;$E39&amp;$D$6,'EP CTYA data'!$A:$AC,'EP CTYA data'!B$3,FALSE))),"",VLOOKUP($D$23&amp;$E39&amp;$D$6,'EP CTYA data'!$A:$AC,'EP CTYA data'!B$3,FALSE))</f>
        <v>0.53543307086614178</v>
      </c>
      <c r="G39" s="263"/>
      <c r="H39" s="263">
        <f>IF(OR(ISERROR(VLOOKUP($D$23&amp;$E39&amp;$D$6,'EP CTYA data'!$A:$AC,'EP CTYA data'!C$3,FALSE)),ISBLANK(VLOOKUP($D$23&amp;$E39&amp;$D$6,'EP CTYA data'!$A:$AC,'EP CTYA data'!C$3,FALSE))),"",VLOOKUP($D$23&amp;$E39&amp;$D$6,'EP CTYA data'!$A:$AC,'EP CTYA data'!C$3,FALSE))</f>
        <v>0.14173228346456693</v>
      </c>
      <c r="I39" s="263"/>
      <c r="J39" s="263">
        <f>IF(OR(ISERROR(VLOOKUP($D$23&amp;$E39&amp;$D$6,'EP CTYA data'!$A:$AC,'EP CTYA data'!D$3,FALSE)),ISBLANK(VLOOKUP($D$23&amp;$E39&amp;$D$6,'EP CTYA data'!$A:$AC,'EP CTYA data'!D$3,FALSE))),"",VLOOKUP($D$23&amp;$E39&amp;$D$6,'EP CTYA data'!$A:$AC,'EP CTYA data'!D$3,FALSE))</f>
        <v>7.874015748031496E-2</v>
      </c>
      <c r="K39" s="263"/>
      <c r="L39" s="263">
        <f>IF(OR(ISERROR(VLOOKUP($D$23&amp;$E39&amp;$D$6,'EP CTYA data'!$A:$AC,'EP CTYA data'!E$3,FALSE)),ISBLANK(VLOOKUP($D$23&amp;$E39&amp;$D$6,'EP CTYA data'!$A:$AC,'EP CTYA data'!E$3,FALSE))),"",VLOOKUP($D$23&amp;$E39&amp;$D$6,'EP CTYA data'!$A:$AC,'EP CTYA data'!E$3,FALSE))</f>
        <v>0.24409448818897639</v>
      </c>
      <c r="M39" s="263"/>
      <c r="N39" s="313">
        <f>SUM(F39,H39,J39,L39)</f>
        <v>1</v>
      </c>
      <c r="O39" s="266">
        <f>IF(ISERROR(VLOOKUP($D$23&amp;$E39&amp;$D$6,'EP CTYA data'!$A:$AC,'EP CTYA data'!G$3,FALSE)),0,VLOOKUP($D$23&amp;$E39&amp;$D$6,'EP CTYA data'!$A:$AC,'EP CTYA data'!G$3,FALSE))</f>
        <v>127</v>
      </c>
      <c r="P39" s="278">
        <f>IF(ISERROR(VLOOKUP($D$23&amp;$E39&amp;$D$6,'EP CTYA data'!$A:$AC,'EP CTYA data'!H$3,FALSE)),0,VLOOKUP($D$23&amp;$E39&amp;$D$6,'EP CTYA data'!$A:$AC,'EP CTYA data'!H$3,FALSE))</f>
        <v>0.20888157894736842</v>
      </c>
    </row>
    <row r="40" spans="2:16" x14ac:dyDescent="0.25">
      <c r="B40" s="109"/>
      <c r="D40" s="339"/>
      <c r="E40" s="133" t="s">
        <v>27</v>
      </c>
      <c r="F40" s="14">
        <f>IF(F39="","",VLOOKUP($D$23&amp;$E39&amp;$D$6,'EP CTYA data'!$A:$AC,'EP CTYA data'!I$3,FALSE))</f>
        <v>0.44900000000000001</v>
      </c>
      <c r="G40" s="15">
        <f>IF(F39="","",VLOOKUP($D$23&amp;$E39&amp;$D$6,'EP CTYA data'!$A:$AC,'EP CTYA data'!J$3,FALSE))</f>
        <v>0.62</v>
      </c>
      <c r="H40" s="15">
        <f>IF(H39="","",VLOOKUP($D$23&amp;$E39&amp;$D$6,'EP CTYA data'!$A:$AC,'EP CTYA data'!K$3,FALSE))</f>
        <v>9.1999999999999998E-2</v>
      </c>
      <c r="I40" s="15">
        <f>IF(H39="","",VLOOKUP($D$23&amp;$E39&amp;$D$6,'EP CTYA data'!$A:$AC,'EP CTYA data'!L$3,FALSE))</f>
        <v>0.21299999999999999</v>
      </c>
      <c r="J40" s="15">
        <f>IF(J39="","",VLOOKUP($D$23&amp;$E39&amp;$D$6,'EP CTYA data'!$A:$AC,'EP CTYA data'!M$3,FALSE))</f>
        <v>4.2999999999999997E-2</v>
      </c>
      <c r="K40" s="15">
        <f>IF(J39="","",VLOOKUP($D$23&amp;$E39&amp;$D$6,'EP CTYA data'!$A:$AC,'EP CTYA data'!N$3,FALSE))</f>
        <v>0.13900000000000001</v>
      </c>
      <c r="L40" s="15">
        <f>IF(L39="","",VLOOKUP($D$23&amp;$E39&amp;$D$6,'EP CTYA data'!$A:$AC,'EP CTYA data'!O$3,FALSE))</f>
        <v>0.17799999999999999</v>
      </c>
      <c r="M40" s="15">
        <f>IF(L39="","",VLOOKUP($D$23&amp;$E39&amp;$D$6,'EP CTYA data'!$A:$AC,'EP CTYA data'!P$3,FALSE))</f>
        <v>0.32600000000000001</v>
      </c>
      <c r="N40" s="303"/>
      <c r="O40" s="267"/>
      <c r="P40" s="279"/>
    </row>
    <row r="41" spans="2:16" ht="15.75" x14ac:dyDescent="0.25">
      <c r="B41" s="109"/>
      <c r="D41" s="339"/>
      <c r="E41" s="65" t="s">
        <v>107</v>
      </c>
      <c r="F41" s="262">
        <f>IF(OR(ISERROR(VLOOKUP($D$23&amp;$E41&amp;$D$6,'EP CTYA data'!$A:$AC,'EP CTYA data'!B$3,FALSE)),ISBLANK(VLOOKUP($D$23&amp;$E41&amp;$D$6,'EP CTYA data'!$A:$AC,'EP CTYA data'!B$3,FALSE))),"",VLOOKUP($D$23&amp;$E41&amp;$D$6,'EP CTYA data'!$A:$AC,'EP CTYA data'!B$3,FALSE))</f>
        <v>0.34545454545454546</v>
      </c>
      <c r="G41" s="263"/>
      <c r="H41" s="263">
        <f>IF(OR(ISERROR(VLOOKUP($D$23&amp;$E41&amp;$D$6,'EP CTYA data'!$A:$AC,'EP CTYA data'!C$3,FALSE)),ISBLANK(VLOOKUP($D$23&amp;$E41&amp;$D$6,'EP CTYA data'!$A:$AC,'EP CTYA data'!C$3,FALSE))),"",VLOOKUP($D$23&amp;$E41&amp;$D$6,'EP CTYA data'!$A:$AC,'EP CTYA data'!C$3,FALSE))</f>
        <v>9.0909090909090912E-2</v>
      </c>
      <c r="I41" s="263"/>
      <c r="J41" s="263">
        <f>IF(OR(ISERROR(VLOOKUP($D$23&amp;$E41&amp;$D$6,'EP CTYA data'!$A:$AC,'EP CTYA data'!D$3,FALSE)),ISBLANK(VLOOKUP($D$23&amp;$E41&amp;$D$6,'EP CTYA data'!$A:$AC,'EP CTYA data'!D$3,FALSE))),"",VLOOKUP($D$23&amp;$E41&amp;$D$6,'EP CTYA data'!$A:$AC,'EP CTYA data'!D$3,FALSE))</f>
        <v>7.2727272727272724E-2</v>
      </c>
      <c r="K41" s="263"/>
      <c r="L41" s="263">
        <f>IF(OR(ISERROR(VLOOKUP($D$23&amp;$E41&amp;$D$6,'EP CTYA data'!$A:$AC,'EP CTYA data'!E$3,FALSE)),ISBLANK(VLOOKUP($D$23&amp;$E41&amp;$D$6,'EP CTYA data'!$A:$AC,'EP CTYA data'!E$3,FALSE))),"",VLOOKUP($D$23&amp;$E41&amp;$D$6,'EP CTYA data'!$A:$AC,'EP CTYA data'!E$3,FALSE))</f>
        <v>0.49090909090909091</v>
      </c>
      <c r="M41" s="263"/>
      <c r="N41" s="313">
        <f>SUM(F41,H41,J41,L41)</f>
        <v>1</v>
      </c>
      <c r="O41" s="266">
        <f>IF(ISERROR(VLOOKUP($D$23&amp;$E41&amp;$D$6,'EP CTYA data'!$A:$AC,'EP CTYA data'!G$3,FALSE)),0,VLOOKUP($D$23&amp;$E41&amp;$D$6,'EP CTYA data'!$A:$AC,'EP CTYA data'!G$3,FALSE))</f>
        <v>165</v>
      </c>
      <c r="P41" s="278">
        <f>IF(ISERROR(VLOOKUP($D$23&amp;$E41&amp;$D$6,'EP CTYA data'!$A:$AC,'EP CTYA data'!H$3,FALSE)),0,VLOOKUP($D$23&amp;$E41&amp;$D$6,'EP CTYA data'!$A:$AC,'EP CTYA data'!H$3,FALSE))</f>
        <v>0.21235521235521235</v>
      </c>
    </row>
    <row r="42" spans="2:16" x14ac:dyDescent="0.25">
      <c r="B42" s="109"/>
      <c r="D42" s="339"/>
      <c r="E42" s="133" t="s">
        <v>27</v>
      </c>
      <c r="F42" s="14">
        <f>IF(F41="","",VLOOKUP($D$23&amp;$E41&amp;$D$6,'EP CTYA data'!$A:$AC,'EP CTYA data'!I$3,FALSE))</f>
        <v>0.27700000000000002</v>
      </c>
      <c r="G42" s="15">
        <f>IF(F41="","",VLOOKUP($D$23&amp;$E41&amp;$D$6,'EP CTYA data'!$A:$AC,'EP CTYA data'!J$3,FALSE))</f>
        <v>0.42099999999999999</v>
      </c>
      <c r="H42" s="15">
        <f>IF(H41="","",VLOOKUP($D$23&amp;$E41&amp;$D$6,'EP CTYA data'!$A:$AC,'EP CTYA data'!K$3,FALSE))</f>
        <v>5.6000000000000001E-2</v>
      </c>
      <c r="I42" s="15">
        <f>IF(H41="","",VLOOKUP($D$23&amp;$E41&amp;$D$6,'EP CTYA data'!$A:$AC,'EP CTYA data'!L$3,FALSE))</f>
        <v>0.14499999999999999</v>
      </c>
      <c r="J42" s="15">
        <f>IF(J41="","",VLOOKUP($D$23&amp;$E41&amp;$D$6,'EP CTYA data'!$A:$AC,'EP CTYA data'!M$3,FALSE))</f>
        <v>4.2000000000000003E-2</v>
      </c>
      <c r="K42" s="15">
        <f>IF(J41="","",VLOOKUP($D$23&amp;$E41&amp;$D$6,'EP CTYA data'!$A:$AC,'EP CTYA data'!N$3,FALSE))</f>
        <v>0.123</v>
      </c>
      <c r="L42" s="15">
        <f>IF(L41="","",VLOOKUP($D$23&amp;$E41&amp;$D$6,'EP CTYA data'!$A:$AC,'EP CTYA data'!O$3,FALSE))</f>
        <v>0.41599999999999998</v>
      </c>
      <c r="M42" s="15">
        <f>IF(L41="","",VLOOKUP($D$23&amp;$E41&amp;$D$6,'EP CTYA data'!$A:$AC,'EP CTYA data'!P$3,FALSE))</f>
        <v>0.56699999999999995</v>
      </c>
      <c r="N42" s="303"/>
      <c r="O42" s="267"/>
      <c r="P42" s="279"/>
    </row>
    <row r="43" spans="2:16" ht="15.75" x14ac:dyDescent="0.25">
      <c r="B43" s="109"/>
      <c r="D43" s="339"/>
      <c r="E43" s="65" t="s">
        <v>15</v>
      </c>
      <c r="F43" s="262">
        <f>IF(OR(ISERROR(VLOOKUP($D$23&amp;$E43&amp;$D$6,'EP CTYA data'!$A:$AC,'EP CTYA data'!B$3,FALSE)),ISBLANK(VLOOKUP($D$23&amp;$E43&amp;$D$6,'EP CTYA data'!$A:$AC,'EP CTYA data'!B$3,FALSE))),"",VLOOKUP($D$23&amp;$E43&amp;$D$6,'EP CTYA data'!$A:$AC,'EP CTYA data'!B$3,FALSE))</f>
        <v>0.4892966360856269</v>
      </c>
      <c r="G43" s="263"/>
      <c r="H43" s="263">
        <f>IF(OR(ISERROR(VLOOKUP($D$23&amp;$E43&amp;$D$6,'EP CTYA data'!$A:$AC,'EP CTYA data'!C$3,FALSE)),ISBLANK(VLOOKUP($D$23&amp;$E43&amp;$D$6,'EP CTYA data'!$A:$AC,'EP CTYA data'!C$3,FALSE))),"",VLOOKUP($D$23&amp;$E43&amp;$D$6,'EP CTYA data'!$A:$AC,'EP CTYA data'!C$3,FALSE))</f>
        <v>0.20183486238532111</v>
      </c>
      <c r="I43" s="263"/>
      <c r="J43" s="263">
        <f>IF(OR(ISERROR(VLOOKUP($D$23&amp;$E43&amp;$D$6,'EP CTYA data'!$A:$AC,'EP CTYA data'!D$3,FALSE)),ISBLANK(VLOOKUP($D$23&amp;$E43&amp;$D$6,'EP CTYA data'!$A:$AC,'EP CTYA data'!D$3,FALSE))),"",VLOOKUP($D$23&amp;$E43&amp;$D$6,'EP CTYA data'!$A:$AC,'EP CTYA data'!D$3,FALSE))</f>
        <v>5.1987767584097858E-2</v>
      </c>
      <c r="K43" s="263"/>
      <c r="L43" s="263">
        <f>IF(OR(ISERROR(VLOOKUP($D$23&amp;$E43&amp;$D$6,'EP CTYA data'!$A:$AC,'EP CTYA data'!E$3,FALSE)),ISBLANK(VLOOKUP($D$23&amp;$E43&amp;$D$6,'EP CTYA data'!$A:$AC,'EP CTYA data'!E$3,FALSE))),"",VLOOKUP($D$23&amp;$E43&amp;$D$6,'EP CTYA data'!$A:$AC,'EP CTYA data'!E$3,FALSE))</f>
        <v>0.25688073394495414</v>
      </c>
      <c r="M43" s="263"/>
      <c r="N43" s="313">
        <f>SUM(F43,H43,J43,L43)</f>
        <v>1</v>
      </c>
      <c r="O43" s="266">
        <f>IF(ISERROR(VLOOKUP($D$23&amp;$E43&amp;$D$6,'EP CTYA data'!$A:$AC,'EP CTYA data'!G$3,FALSE)),0,VLOOKUP($D$23&amp;$E43&amp;$D$6,'EP CTYA data'!$A:$AC,'EP CTYA data'!G$3,FALSE))</f>
        <v>327</v>
      </c>
      <c r="P43" s="292">
        <f>IF(ISERROR(VLOOKUP($D$23&amp;$E43&amp;$D$6,'EP CTYA data'!$A:$AC,'EP CTYA data'!H$3,FALSE)),0,VLOOKUP($D$23&amp;$E43&amp;$D$6,'EP CTYA data'!$A:$AC,'EP CTYA data'!H$3,FALSE))</f>
        <v>0.13914893617021276</v>
      </c>
    </row>
    <row r="44" spans="2:16" ht="15.75" thickBot="1" x14ac:dyDescent="0.3">
      <c r="B44" s="109"/>
      <c r="D44" s="340"/>
      <c r="E44" s="9" t="s">
        <v>27</v>
      </c>
      <c r="F44" s="8">
        <f>IF(F43="","",VLOOKUP($D$23&amp;$E43&amp;$D$6,'EP CTYA data'!$A:$AC,'EP CTYA data'!I$3,FALSE))</f>
        <v>0.436</v>
      </c>
      <c r="G44" s="3">
        <f>IF(F43="","",VLOOKUP($D$23&amp;$E43&amp;$D$6,'EP CTYA data'!$A:$AC,'EP CTYA data'!J$3,FALSE))</f>
        <v>0.54300000000000004</v>
      </c>
      <c r="H44" s="3">
        <f>IF(H43="","",VLOOKUP($D$23&amp;$E43&amp;$D$6,'EP CTYA data'!$A:$AC,'EP CTYA data'!K$3,FALSE))</f>
        <v>0.16200000000000001</v>
      </c>
      <c r="I44" s="3">
        <f>IF(H43="","",VLOOKUP($D$23&amp;$E43&amp;$D$6,'EP CTYA data'!$A:$AC,'EP CTYA data'!L$3,FALSE))</f>
        <v>0.249</v>
      </c>
      <c r="J44" s="3">
        <f>IF(J43="","",VLOOKUP($D$23&amp;$E43&amp;$D$6,'EP CTYA data'!$A:$AC,'EP CTYA data'!M$3,FALSE))</f>
        <v>3.3000000000000002E-2</v>
      </c>
      <c r="K44" s="3">
        <f>IF(J43="","",VLOOKUP($D$23&amp;$E43&amp;$D$6,'EP CTYA data'!$A:$AC,'EP CTYA data'!N$3,FALSE))</f>
        <v>8.2000000000000003E-2</v>
      </c>
      <c r="L44" s="3">
        <f>IF(L43="","",VLOOKUP($D$23&amp;$E43&amp;$D$6,'EP CTYA data'!$A:$AC,'EP CTYA data'!O$3,FALSE))</f>
        <v>0.21299999999999999</v>
      </c>
      <c r="M44" s="3">
        <f>IF(L43="","",VLOOKUP($D$23&amp;$E43&amp;$D$6,'EP CTYA data'!$A:$AC,'EP CTYA data'!P$3,FALSE))</f>
        <v>0.307</v>
      </c>
      <c r="N44" s="314"/>
      <c r="O44" s="276"/>
      <c r="P44" s="281"/>
    </row>
    <row r="45" spans="2:16" x14ac:dyDescent="0.25">
      <c r="B45" s="109"/>
    </row>
    <row r="46" spans="2:16" x14ac:dyDescent="0.25">
      <c r="D46" s="82" t="s">
        <v>52</v>
      </c>
      <c r="E46" s="83"/>
      <c r="F46" s="83"/>
      <c r="G46" s="83"/>
      <c r="H46" s="83"/>
      <c r="I46" s="83"/>
      <c r="J46" s="83"/>
      <c r="K46" s="83"/>
      <c r="L46" s="83"/>
      <c r="M46" s="83"/>
      <c r="N46" s="83"/>
      <c r="O46" s="83"/>
      <c r="P46" s="83"/>
    </row>
    <row r="47" spans="2:16" x14ac:dyDescent="0.25">
      <c r="D47" s="291" t="s">
        <v>54</v>
      </c>
      <c r="E47" s="291"/>
      <c r="F47" s="291"/>
      <c r="G47" s="291"/>
      <c r="H47" s="291"/>
      <c r="I47" s="291"/>
      <c r="J47" s="291"/>
      <c r="K47" s="291"/>
      <c r="L47" s="291"/>
      <c r="M47" s="291"/>
      <c r="N47" s="291"/>
      <c r="O47" s="291"/>
      <c r="P47" s="291"/>
    </row>
    <row r="48" spans="2:16" x14ac:dyDescent="0.25">
      <c r="B48" s="109"/>
      <c r="D48" s="291" t="s">
        <v>535</v>
      </c>
      <c r="E48" s="291"/>
      <c r="F48" s="291"/>
      <c r="G48" s="291"/>
      <c r="H48" s="291"/>
      <c r="I48" s="291"/>
      <c r="J48" s="291"/>
      <c r="K48" s="291"/>
      <c r="L48" s="291"/>
      <c r="M48" s="291"/>
      <c r="N48" s="291"/>
      <c r="O48" s="291"/>
    </row>
    <row r="49" spans="4:4" x14ac:dyDescent="0.25">
      <c r="D49" s="55" t="s">
        <v>519</v>
      </c>
    </row>
  </sheetData>
  <sheetProtection sheet="1" objects="1" scenarios="1"/>
  <mergeCells count="143">
    <mergeCell ref="O21:O22"/>
    <mergeCell ref="N15:N16"/>
    <mergeCell ref="O15:O16"/>
    <mergeCell ref="N13:N14"/>
    <mergeCell ref="O13:O14"/>
    <mergeCell ref="F15:G15"/>
    <mergeCell ref="H15:I15"/>
    <mergeCell ref="J17:K17"/>
    <mergeCell ref="O35:O36"/>
    <mergeCell ref="O23:O24"/>
    <mergeCell ref="O27:O28"/>
    <mergeCell ref="N25:N26"/>
    <mergeCell ref="J37:K37"/>
    <mergeCell ref="L37:M37"/>
    <mergeCell ref="F41:G41"/>
    <mergeCell ref="H41:I41"/>
    <mergeCell ref="J41:K41"/>
    <mergeCell ref="L41:M41"/>
    <mergeCell ref="N41:N42"/>
    <mergeCell ref="O41:O42"/>
    <mergeCell ref="F39:G39"/>
    <mergeCell ref="H39:I39"/>
    <mergeCell ref="J39:K39"/>
    <mergeCell ref="L39:M39"/>
    <mergeCell ref="N39:N40"/>
    <mergeCell ref="O39:O40"/>
    <mergeCell ref="N37:N38"/>
    <mergeCell ref="O37:O38"/>
    <mergeCell ref="D23:D44"/>
    <mergeCell ref="F33:G33"/>
    <mergeCell ref="H33:I33"/>
    <mergeCell ref="J33:K33"/>
    <mergeCell ref="L33:M33"/>
    <mergeCell ref="N33:N34"/>
    <mergeCell ref="F35:G35"/>
    <mergeCell ref="H35:I35"/>
    <mergeCell ref="J35:K35"/>
    <mergeCell ref="J29:K29"/>
    <mergeCell ref="L29:M29"/>
    <mergeCell ref="F27:G27"/>
    <mergeCell ref="H27:I27"/>
    <mergeCell ref="F29:G29"/>
    <mergeCell ref="H29:I29"/>
    <mergeCell ref="J27:K27"/>
    <mergeCell ref="F37:G37"/>
    <mergeCell ref="H37:I37"/>
    <mergeCell ref="L27:M27"/>
    <mergeCell ref="N23:N24"/>
    <mergeCell ref="F23:G23"/>
    <mergeCell ref="H23:I23"/>
    <mergeCell ref="J23:K23"/>
    <mergeCell ref="L23:M23"/>
    <mergeCell ref="D48:O48"/>
    <mergeCell ref="D47:P47"/>
    <mergeCell ref="O43:O44"/>
    <mergeCell ref="J25:K25"/>
    <mergeCell ref="L25:M25"/>
    <mergeCell ref="O29:O30"/>
    <mergeCell ref="H43:I43"/>
    <mergeCell ref="J43:K43"/>
    <mergeCell ref="L43:M43"/>
    <mergeCell ref="L35:M35"/>
    <mergeCell ref="O33:O34"/>
    <mergeCell ref="N35:N36"/>
    <mergeCell ref="N27:N28"/>
    <mergeCell ref="F31:G31"/>
    <mergeCell ref="F43:G43"/>
    <mergeCell ref="N31:N32"/>
    <mergeCell ref="O31:O32"/>
    <mergeCell ref="H31:I31"/>
    <mergeCell ref="J31:K31"/>
    <mergeCell ref="L31:M31"/>
    <mergeCell ref="N43:N44"/>
    <mergeCell ref="F25:G25"/>
    <mergeCell ref="H25:I25"/>
    <mergeCell ref="N29:N30"/>
    <mergeCell ref="N9:N10"/>
    <mergeCell ref="O9:O10"/>
    <mergeCell ref="F11:G11"/>
    <mergeCell ref="H11:I11"/>
    <mergeCell ref="J11:K11"/>
    <mergeCell ref="L11:M11"/>
    <mergeCell ref="N11:N12"/>
    <mergeCell ref="O11:O12"/>
    <mergeCell ref="O25:O26"/>
    <mergeCell ref="N19:N20"/>
    <mergeCell ref="L17:M17"/>
    <mergeCell ref="N21:N22"/>
    <mergeCell ref="F13:G13"/>
    <mergeCell ref="H13:I13"/>
    <mergeCell ref="J13:K13"/>
    <mergeCell ref="O19:O20"/>
    <mergeCell ref="F17:G17"/>
    <mergeCell ref="H17:I17"/>
    <mergeCell ref="N17:N18"/>
    <mergeCell ref="O17:O18"/>
    <mergeCell ref="L13:M13"/>
    <mergeCell ref="J15:K15"/>
    <mergeCell ref="L15:M15"/>
    <mergeCell ref="J21:K21"/>
    <mergeCell ref="J9:K9"/>
    <mergeCell ref="L9:M9"/>
    <mergeCell ref="F7:G7"/>
    <mergeCell ref="H7:I7"/>
    <mergeCell ref="J7:K7"/>
    <mergeCell ref="L7:M7"/>
    <mergeCell ref="D6:E6"/>
    <mergeCell ref="F6:G6"/>
    <mergeCell ref="H6:I6"/>
    <mergeCell ref="J6:K6"/>
    <mergeCell ref="L6:M6"/>
    <mergeCell ref="D7:D22"/>
    <mergeCell ref="F19:G19"/>
    <mergeCell ref="H19:I19"/>
    <mergeCell ref="J19:K19"/>
    <mergeCell ref="L19:M19"/>
    <mergeCell ref="F21:G21"/>
    <mergeCell ref="H21:I21"/>
    <mergeCell ref="L21:M21"/>
    <mergeCell ref="P43:P44"/>
    <mergeCell ref="D2:P4"/>
    <mergeCell ref="P31:P32"/>
    <mergeCell ref="P33:P34"/>
    <mergeCell ref="P35:P36"/>
    <mergeCell ref="P37:P38"/>
    <mergeCell ref="P39:P40"/>
    <mergeCell ref="P41:P42"/>
    <mergeCell ref="P19:P20"/>
    <mergeCell ref="P21:P22"/>
    <mergeCell ref="P23:P24"/>
    <mergeCell ref="P25:P26"/>
    <mergeCell ref="P27:P28"/>
    <mergeCell ref="P29:P30"/>
    <mergeCell ref="P7:P8"/>
    <mergeCell ref="P9:P10"/>
    <mergeCell ref="P11:P12"/>
    <mergeCell ref="P13:P14"/>
    <mergeCell ref="P15:P16"/>
    <mergeCell ref="P17:P18"/>
    <mergeCell ref="N7:N8"/>
    <mergeCell ref="O7:O8"/>
    <mergeCell ref="F9:G9"/>
    <mergeCell ref="H9:I9"/>
  </mergeCells>
  <conditionalFormatting sqref="D23 D7">
    <cfRule type="cellIs" dxfId="6065" priority="709" operator="equal">
      <formula>"2006-2008"</formula>
    </cfRule>
    <cfRule type="cellIs" dxfId="6064" priority="710" operator="equal">
      <formula>2007</formula>
    </cfRule>
    <cfRule type="cellIs" dxfId="6063" priority="711" operator="equal">
      <formula>2008</formula>
    </cfRule>
    <cfRule type="cellIs" dxfId="6062" priority="712" operator="equal">
      <formula>2006</formula>
    </cfRule>
  </conditionalFormatting>
  <conditionalFormatting sqref="F7">
    <cfRule type="colorScale" priority="571">
      <colorScale>
        <cfvo type="min"/>
        <cfvo type="max"/>
        <color rgb="FFFFEF9C"/>
        <color rgb="FFFF7128"/>
      </colorScale>
    </cfRule>
    <cfRule type="containsBlanks" dxfId="6061" priority="572">
      <formula>LEN(TRIM(F7))=0</formula>
    </cfRule>
  </conditionalFormatting>
  <conditionalFormatting sqref="H7">
    <cfRule type="colorScale" priority="563">
      <colorScale>
        <cfvo type="min"/>
        <cfvo type="max"/>
        <color rgb="FFFFEF9C"/>
        <color rgb="FFFF7128"/>
      </colorScale>
    </cfRule>
    <cfRule type="containsBlanks" dxfId="6060" priority="564">
      <formula>LEN(TRIM(H7))=0</formula>
    </cfRule>
  </conditionalFormatting>
  <conditionalFormatting sqref="J7">
    <cfRule type="colorScale" priority="561">
      <colorScale>
        <cfvo type="min"/>
        <cfvo type="max"/>
        <color rgb="FFFFEF9C"/>
        <color rgb="FFFF7128"/>
      </colorScale>
    </cfRule>
    <cfRule type="containsBlanks" dxfId="6059" priority="562">
      <formula>LEN(TRIM(J7))=0</formula>
    </cfRule>
  </conditionalFormatting>
  <conditionalFormatting sqref="L7">
    <cfRule type="containsBlanks" dxfId="6058" priority="560">
      <formula>LEN(TRIM(L7))=0</formula>
    </cfRule>
  </conditionalFormatting>
  <conditionalFormatting sqref="F7:M7">
    <cfRule type="colorScale" priority="549">
      <colorScale>
        <cfvo type="min"/>
        <cfvo type="max"/>
        <color rgb="FFFFEF9C"/>
        <color rgb="FFFF7128"/>
      </colorScale>
    </cfRule>
    <cfRule type="colorScale" priority="559">
      <colorScale>
        <cfvo type="min"/>
        <cfvo type="max"/>
        <color rgb="FFFFEF9C"/>
        <color rgb="FFFF7128"/>
      </colorScale>
    </cfRule>
  </conditionalFormatting>
  <conditionalFormatting sqref="H7">
    <cfRule type="colorScale" priority="557">
      <colorScale>
        <cfvo type="min"/>
        <cfvo type="max"/>
        <color rgb="FFFFEF9C"/>
        <color rgb="FFFF7128"/>
      </colorScale>
    </cfRule>
    <cfRule type="containsBlanks" dxfId="6057" priority="558">
      <formula>LEN(TRIM(H7))=0</formula>
    </cfRule>
  </conditionalFormatting>
  <conditionalFormatting sqref="J7">
    <cfRule type="colorScale" priority="555">
      <colorScale>
        <cfvo type="min"/>
        <cfvo type="max"/>
        <color rgb="FFFFEF9C"/>
        <color rgb="FFFF7128"/>
      </colorScale>
    </cfRule>
    <cfRule type="containsBlanks" dxfId="6056" priority="556">
      <formula>LEN(TRIM(J7))=0</formula>
    </cfRule>
  </conditionalFormatting>
  <conditionalFormatting sqref="J7">
    <cfRule type="colorScale" priority="553">
      <colorScale>
        <cfvo type="min"/>
        <cfvo type="max"/>
        <color rgb="FFFFEF9C"/>
        <color rgb="FFFF7128"/>
      </colorScale>
    </cfRule>
    <cfRule type="containsBlanks" dxfId="6055" priority="554">
      <formula>LEN(TRIM(J7))=0</formula>
    </cfRule>
  </conditionalFormatting>
  <conditionalFormatting sqref="L7">
    <cfRule type="colorScale" priority="551">
      <colorScale>
        <cfvo type="min"/>
        <cfvo type="max"/>
        <color rgb="FFFFEF9C"/>
        <color rgb="FFFF7128"/>
      </colorScale>
    </cfRule>
    <cfRule type="containsBlanks" dxfId="6054" priority="552">
      <formula>LEN(TRIM(L7))=0</formula>
    </cfRule>
  </conditionalFormatting>
  <conditionalFormatting sqref="L7">
    <cfRule type="containsBlanks" dxfId="6053" priority="550">
      <formula>LEN(TRIM(L7))=0</formula>
    </cfRule>
  </conditionalFormatting>
  <conditionalFormatting sqref="F9">
    <cfRule type="colorScale" priority="547">
      <colorScale>
        <cfvo type="min"/>
        <cfvo type="max"/>
        <color rgb="FFFFEF9C"/>
        <color rgb="FFFF7128"/>
      </colorScale>
    </cfRule>
    <cfRule type="containsBlanks" dxfId="6052" priority="548">
      <formula>LEN(TRIM(F9))=0</formula>
    </cfRule>
  </conditionalFormatting>
  <conditionalFormatting sqref="H9">
    <cfRule type="colorScale" priority="545">
      <colorScale>
        <cfvo type="min"/>
        <cfvo type="max"/>
        <color rgb="FFFFEF9C"/>
        <color rgb="FFFF7128"/>
      </colorScale>
    </cfRule>
    <cfRule type="containsBlanks" dxfId="6051" priority="546">
      <formula>LEN(TRIM(H9))=0</formula>
    </cfRule>
  </conditionalFormatting>
  <conditionalFormatting sqref="J9">
    <cfRule type="colorScale" priority="543">
      <colorScale>
        <cfvo type="min"/>
        <cfvo type="max"/>
        <color rgb="FFFFEF9C"/>
        <color rgb="FFFF7128"/>
      </colorScale>
    </cfRule>
    <cfRule type="containsBlanks" dxfId="6050" priority="544">
      <formula>LEN(TRIM(J9))=0</formula>
    </cfRule>
  </conditionalFormatting>
  <conditionalFormatting sqref="L9">
    <cfRule type="containsBlanks" dxfId="6049" priority="542">
      <formula>LEN(TRIM(L9))=0</formula>
    </cfRule>
  </conditionalFormatting>
  <conditionalFormatting sqref="F9:M9">
    <cfRule type="colorScale" priority="531">
      <colorScale>
        <cfvo type="min"/>
        <cfvo type="max"/>
        <color rgb="FFFFEF9C"/>
        <color rgb="FFFF7128"/>
      </colorScale>
    </cfRule>
    <cfRule type="colorScale" priority="541">
      <colorScale>
        <cfvo type="min"/>
        <cfvo type="max"/>
        <color rgb="FFFFEF9C"/>
        <color rgb="FFFF7128"/>
      </colorScale>
    </cfRule>
  </conditionalFormatting>
  <conditionalFormatting sqref="H9">
    <cfRule type="colorScale" priority="539">
      <colorScale>
        <cfvo type="min"/>
        <cfvo type="max"/>
        <color rgb="FFFFEF9C"/>
        <color rgb="FFFF7128"/>
      </colorScale>
    </cfRule>
    <cfRule type="containsBlanks" dxfId="6048" priority="540">
      <formula>LEN(TRIM(H9))=0</formula>
    </cfRule>
  </conditionalFormatting>
  <conditionalFormatting sqref="J9">
    <cfRule type="colorScale" priority="537">
      <colorScale>
        <cfvo type="min"/>
        <cfvo type="max"/>
        <color rgb="FFFFEF9C"/>
        <color rgb="FFFF7128"/>
      </colorScale>
    </cfRule>
    <cfRule type="containsBlanks" dxfId="6047" priority="538">
      <formula>LEN(TRIM(J9))=0</formula>
    </cfRule>
  </conditionalFormatting>
  <conditionalFormatting sqref="J9">
    <cfRule type="colorScale" priority="535">
      <colorScale>
        <cfvo type="min"/>
        <cfvo type="max"/>
        <color rgb="FFFFEF9C"/>
        <color rgb="FFFF7128"/>
      </colorScale>
    </cfRule>
    <cfRule type="containsBlanks" dxfId="6046" priority="536">
      <formula>LEN(TRIM(J9))=0</formula>
    </cfRule>
  </conditionalFormatting>
  <conditionalFormatting sqref="L9">
    <cfRule type="colorScale" priority="533">
      <colorScale>
        <cfvo type="min"/>
        <cfvo type="max"/>
        <color rgb="FFFFEF9C"/>
        <color rgb="FFFF7128"/>
      </colorScale>
    </cfRule>
    <cfRule type="containsBlanks" dxfId="6045" priority="534">
      <formula>LEN(TRIM(L9))=0</formula>
    </cfRule>
  </conditionalFormatting>
  <conditionalFormatting sqref="L9">
    <cfRule type="containsBlanks" dxfId="6044" priority="532">
      <formula>LEN(TRIM(L9))=0</formula>
    </cfRule>
  </conditionalFormatting>
  <conditionalFormatting sqref="F11">
    <cfRule type="colorScale" priority="511">
      <colorScale>
        <cfvo type="min"/>
        <cfvo type="max"/>
        <color rgb="FFFFEF9C"/>
        <color rgb="FFFF7128"/>
      </colorScale>
    </cfRule>
    <cfRule type="containsBlanks" dxfId="6043" priority="512">
      <formula>LEN(TRIM(F11))=0</formula>
    </cfRule>
  </conditionalFormatting>
  <conditionalFormatting sqref="H11">
    <cfRule type="colorScale" priority="509">
      <colorScale>
        <cfvo type="min"/>
        <cfvo type="max"/>
        <color rgb="FFFFEF9C"/>
        <color rgb="FFFF7128"/>
      </colorScale>
    </cfRule>
    <cfRule type="containsBlanks" dxfId="6042" priority="510">
      <formula>LEN(TRIM(H11))=0</formula>
    </cfRule>
  </conditionalFormatting>
  <conditionalFormatting sqref="J11">
    <cfRule type="colorScale" priority="507">
      <colorScale>
        <cfvo type="min"/>
        <cfvo type="max"/>
        <color rgb="FFFFEF9C"/>
        <color rgb="FFFF7128"/>
      </colorScale>
    </cfRule>
    <cfRule type="containsBlanks" dxfId="6041" priority="508">
      <formula>LEN(TRIM(J11))=0</formula>
    </cfRule>
  </conditionalFormatting>
  <conditionalFormatting sqref="L11">
    <cfRule type="containsBlanks" dxfId="6040" priority="506">
      <formula>LEN(TRIM(L11))=0</formula>
    </cfRule>
  </conditionalFormatting>
  <conditionalFormatting sqref="F11:M11">
    <cfRule type="colorScale" priority="495">
      <colorScale>
        <cfvo type="min"/>
        <cfvo type="max"/>
        <color rgb="FFFFEF9C"/>
        <color rgb="FFFF7128"/>
      </colorScale>
    </cfRule>
    <cfRule type="colorScale" priority="505">
      <colorScale>
        <cfvo type="min"/>
        <cfvo type="max"/>
        <color rgb="FFFFEF9C"/>
        <color rgb="FFFF7128"/>
      </colorScale>
    </cfRule>
  </conditionalFormatting>
  <conditionalFormatting sqref="H11">
    <cfRule type="colorScale" priority="503">
      <colorScale>
        <cfvo type="min"/>
        <cfvo type="max"/>
        <color rgb="FFFFEF9C"/>
        <color rgb="FFFF7128"/>
      </colorScale>
    </cfRule>
    <cfRule type="containsBlanks" dxfId="6039" priority="504">
      <formula>LEN(TRIM(H11))=0</formula>
    </cfRule>
  </conditionalFormatting>
  <conditionalFormatting sqref="J11">
    <cfRule type="colorScale" priority="501">
      <colorScale>
        <cfvo type="min"/>
        <cfvo type="max"/>
        <color rgb="FFFFEF9C"/>
        <color rgb="FFFF7128"/>
      </colorScale>
    </cfRule>
    <cfRule type="containsBlanks" dxfId="6038" priority="502">
      <formula>LEN(TRIM(J11))=0</formula>
    </cfRule>
  </conditionalFormatting>
  <conditionalFormatting sqref="J11">
    <cfRule type="colorScale" priority="499">
      <colorScale>
        <cfvo type="min"/>
        <cfvo type="max"/>
        <color rgb="FFFFEF9C"/>
        <color rgb="FFFF7128"/>
      </colorScale>
    </cfRule>
    <cfRule type="containsBlanks" dxfId="6037" priority="500">
      <formula>LEN(TRIM(J11))=0</formula>
    </cfRule>
  </conditionalFormatting>
  <conditionalFormatting sqref="L11">
    <cfRule type="colorScale" priority="497">
      <colorScale>
        <cfvo type="min"/>
        <cfvo type="max"/>
        <color rgb="FFFFEF9C"/>
        <color rgb="FFFF7128"/>
      </colorScale>
    </cfRule>
    <cfRule type="containsBlanks" dxfId="6036" priority="498">
      <formula>LEN(TRIM(L11))=0</formula>
    </cfRule>
  </conditionalFormatting>
  <conditionalFormatting sqref="L11">
    <cfRule type="containsBlanks" dxfId="6035" priority="496">
      <formula>LEN(TRIM(L11))=0</formula>
    </cfRule>
  </conditionalFormatting>
  <conditionalFormatting sqref="F13">
    <cfRule type="colorScale" priority="493">
      <colorScale>
        <cfvo type="min"/>
        <cfvo type="max"/>
        <color rgb="FFFFEF9C"/>
        <color rgb="FFFF7128"/>
      </colorScale>
    </cfRule>
    <cfRule type="containsBlanks" dxfId="6034" priority="494">
      <formula>LEN(TRIM(F13))=0</formula>
    </cfRule>
  </conditionalFormatting>
  <conditionalFormatting sqref="H13">
    <cfRule type="colorScale" priority="491">
      <colorScale>
        <cfvo type="min"/>
        <cfvo type="max"/>
        <color rgb="FFFFEF9C"/>
        <color rgb="FFFF7128"/>
      </colorScale>
    </cfRule>
    <cfRule type="containsBlanks" dxfId="6033" priority="492">
      <formula>LEN(TRIM(H13))=0</formula>
    </cfRule>
  </conditionalFormatting>
  <conditionalFormatting sqref="J13">
    <cfRule type="colorScale" priority="489">
      <colorScale>
        <cfvo type="min"/>
        <cfvo type="max"/>
        <color rgb="FFFFEF9C"/>
        <color rgb="FFFF7128"/>
      </colorScale>
    </cfRule>
    <cfRule type="containsBlanks" dxfId="6032" priority="490">
      <formula>LEN(TRIM(J13))=0</formula>
    </cfRule>
  </conditionalFormatting>
  <conditionalFormatting sqref="L13">
    <cfRule type="containsBlanks" dxfId="6031" priority="488">
      <formula>LEN(TRIM(L13))=0</formula>
    </cfRule>
  </conditionalFormatting>
  <conditionalFormatting sqref="F13:M13">
    <cfRule type="colorScale" priority="477">
      <colorScale>
        <cfvo type="min"/>
        <cfvo type="max"/>
        <color rgb="FFFFEF9C"/>
        <color rgb="FFFF7128"/>
      </colorScale>
    </cfRule>
    <cfRule type="colorScale" priority="487">
      <colorScale>
        <cfvo type="min"/>
        <cfvo type="max"/>
        <color rgb="FFFFEF9C"/>
        <color rgb="FFFF7128"/>
      </colorScale>
    </cfRule>
  </conditionalFormatting>
  <conditionalFormatting sqref="H13">
    <cfRule type="colorScale" priority="485">
      <colorScale>
        <cfvo type="min"/>
        <cfvo type="max"/>
        <color rgb="FFFFEF9C"/>
        <color rgb="FFFF7128"/>
      </colorScale>
    </cfRule>
    <cfRule type="containsBlanks" dxfId="6030" priority="486">
      <formula>LEN(TRIM(H13))=0</formula>
    </cfRule>
  </conditionalFormatting>
  <conditionalFormatting sqref="J13">
    <cfRule type="colorScale" priority="483">
      <colorScale>
        <cfvo type="min"/>
        <cfvo type="max"/>
        <color rgb="FFFFEF9C"/>
        <color rgb="FFFF7128"/>
      </colorScale>
    </cfRule>
    <cfRule type="containsBlanks" dxfId="6029" priority="484">
      <formula>LEN(TRIM(J13))=0</formula>
    </cfRule>
  </conditionalFormatting>
  <conditionalFormatting sqref="J13">
    <cfRule type="colorScale" priority="481">
      <colorScale>
        <cfvo type="min"/>
        <cfvo type="max"/>
        <color rgb="FFFFEF9C"/>
        <color rgb="FFFF7128"/>
      </colorScale>
    </cfRule>
    <cfRule type="containsBlanks" dxfId="6028" priority="482">
      <formula>LEN(TRIM(J13))=0</formula>
    </cfRule>
  </conditionalFormatting>
  <conditionalFormatting sqref="L13">
    <cfRule type="colorScale" priority="479">
      <colorScale>
        <cfvo type="min"/>
        <cfvo type="max"/>
        <color rgb="FFFFEF9C"/>
        <color rgb="FFFF7128"/>
      </colorScale>
    </cfRule>
    <cfRule type="containsBlanks" dxfId="6027" priority="480">
      <formula>LEN(TRIM(L13))=0</formula>
    </cfRule>
  </conditionalFormatting>
  <conditionalFormatting sqref="L13">
    <cfRule type="containsBlanks" dxfId="6026" priority="478">
      <formula>LEN(TRIM(L13))=0</formula>
    </cfRule>
  </conditionalFormatting>
  <conditionalFormatting sqref="F15">
    <cfRule type="colorScale" priority="475">
      <colorScale>
        <cfvo type="min"/>
        <cfvo type="max"/>
        <color rgb="FFFFEF9C"/>
        <color rgb="FFFF7128"/>
      </colorScale>
    </cfRule>
    <cfRule type="containsBlanks" dxfId="6025" priority="476">
      <formula>LEN(TRIM(F15))=0</formula>
    </cfRule>
  </conditionalFormatting>
  <conditionalFormatting sqref="H15">
    <cfRule type="colorScale" priority="473">
      <colorScale>
        <cfvo type="min"/>
        <cfvo type="max"/>
        <color rgb="FFFFEF9C"/>
        <color rgb="FFFF7128"/>
      </colorScale>
    </cfRule>
    <cfRule type="containsBlanks" dxfId="6024" priority="474">
      <formula>LEN(TRIM(H15))=0</formula>
    </cfRule>
  </conditionalFormatting>
  <conditionalFormatting sqref="J15">
    <cfRule type="colorScale" priority="471">
      <colorScale>
        <cfvo type="min"/>
        <cfvo type="max"/>
        <color rgb="FFFFEF9C"/>
        <color rgb="FFFF7128"/>
      </colorScale>
    </cfRule>
    <cfRule type="containsBlanks" dxfId="6023" priority="472">
      <formula>LEN(TRIM(J15))=0</formula>
    </cfRule>
  </conditionalFormatting>
  <conditionalFormatting sqref="L15">
    <cfRule type="containsBlanks" dxfId="6022" priority="470">
      <formula>LEN(TRIM(L15))=0</formula>
    </cfRule>
  </conditionalFormatting>
  <conditionalFormatting sqref="F15:M15">
    <cfRule type="colorScale" priority="459">
      <colorScale>
        <cfvo type="min"/>
        <cfvo type="max"/>
        <color rgb="FFFFEF9C"/>
        <color rgb="FFFF7128"/>
      </colorScale>
    </cfRule>
    <cfRule type="colorScale" priority="469">
      <colorScale>
        <cfvo type="min"/>
        <cfvo type="max"/>
        <color rgb="FFFFEF9C"/>
        <color rgb="FFFF7128"/>
      </colorScale>
    </cfRule>
  </conditionalFormatting>
  <conditionalFormatting sqref="H15">
    <cfRule type="colorScale" priority="467">
      <colorScale>
        <cfvo type="min"/>
        <cfvo type="max"/>
        <color rgb="FFFFEF9C"/>
        <color rgb="FFFF7128"/>
      </colorScale>
    </cfRule>
    <cfRule type="containsBlanks" dxfId="6021" priority="468">
      <formula>LEN(TRIM(H15))=0</formula>
    </cfRule>
  </conditionalFormatting>
  <conditionalFormatting sqref="J15">
    <cfRule type="colorScale" priority="465">
      <colorScale>
        <cfvo type="min"/>
        <cfvo type="max"/>
        <color rgb="FFFFEF9C"/>
        <color rgb="FFFF7128"/>
      </colorScale>
    </cfRule>
    <cfRule type="containsBlanks" dxfId="6020" priority="466">
      <formula>LEN(TRIM(J15))=0</formula>
    </cfRule>
  </conditionalFormatting>
  <conditionalFormatting sqref="J15">
    <cfRule type="colorScale" priority="463">
      <colorScale>
        <cfvo type="min"/>
        <cfvo type="max"/>
        <color rgb="FFFFEF9C"/>
        <color rgb="FFFF7128"/>
      </colorScale>
    </cfRule>
    <cfRule type="containsBlanks" dxfId="6019" priority="464">
      <formula>LEN(TRIM(J15))=0</formula>
    </cfRule>
  </conditionalFormatting>
  <conditionalFormatting sqref="L15">
    <cfRule type="colorScale" priority="461">
      <colorScale>
        <cfvo type="min"/>
        <cfvo type="max"/>
        <color rgb="FFFFEF9C"/>
        <color rgb="FFFF7128"/>
      </colorScale>
    </cfRule>
    <cfRule type="containsBlanks" dxfId="6018" priority="462">
      <formula>LEN(TRIM(L15))=0</formula>
    </cfRule>
  </conditionalFormatting>
  <conditionalFormatting sqref="L15">
    <cfRule type="containsBlanks" dxfId="6017" priority="460">
      <formula>LEN(TRIM(L15))=0</formula>
    </cfRule>
  </conditionalFormatting>
  <conditionalFormatting sqref="F17">
    <cfRule type="colorScale" priority="439">
      <colorScale>
        <cfvo type="min"/>
        <cfvo type="max"/>
        <color rgb="FFFFEF9C"/>
        <color rgb="FFFF7128"/>
      </colorScale>
    </cfRule>
    <cfRule type="containsBlanks" dxfId="6016" priority="440">
      <formula>LEN(TRIM(F17))=0</formula>
    </cfRule>
  </conditionalFormatting>
  <conditionalFormatting sqref="H17">
    <cfRule type="colorScale" priority="437">
      <colorScale>
        <cfvo type="min"/>
        <cfvo type="max"/>
        <color rgb="FFFFEF9C"/>
        <color rgb="FFFF7128"/>
      </colorScale>
    </cfRule>
    <cfRule type="containsBlanks" dxfId="6015" priority="438">
      <formula>LEN(TRIM(H17))=0</formula>
    </cfRule>
  </conditionalFormatting>
  <conditionalFormatting sqref="J17">
    <cfRule type="colorScale" priority="435">
      <colorScale>
        <cfvo type="min"/>
        <cfvo type="max"/>
        <color rgb="FFFFEF9C"/>
        <color rgb="FFFF7128"/>
      </colorScale>
    </cfRule>
    <cfRule type="containsBlanks" dxfId="6014" priority="436">
      <formula>LEN(TRIM(J17))=0</formula>
    </cfRule>
  </conditionalFormatting>
  <conditionalFormatting sqref="L17">
    <cfRule type="containsBlanks" dxfId="6013" priority="434">
      <formula>LEN(TRIM(L17))=0</formula>
    </cfRule>
  </conditionalFormatting>
  <conditionalFormatting sqref="F17:M17">
    <cfRule type="colorScale" priority="423">
      <colorScale>
        <cfvo type="min"/>
        <cfvo type="max"/>
        <color rgb="FFFFEF9C"/>
        <color rgb="FFFF7128"/>
      </colorScale>
    </cfRule>
    <cfRule type="colorScale" priority="433">
      <colorScale>
        <cfvo type="min"/>
        <cfvo type="max"/>
        <color rgb="FFFFEF9C"/>
        <color rgb="FFFF7128"/>
      </colorScale>
    </cfRule>
  </conditionalFormatting>
  <conditionalFormatting sqref="H17">
    <cfRule type="colorScale" priority="431">
      <colorScale>
        <cfvo type="min"/>
        <cfvo type="max"/>
        <color rgb="FFFFEF9C"/>
        <color rgb="FFFF7128"/>
      </colorScale>
    </cfRule>
    <cfRule type="containsBlanks" dxfId="6012" priority="432">
      <formula>LEN(TRIM(H17))=0</formula>
    </cfRule>
  </conditionalFormatting>
  <conditionalFormatting sqref="J17">
    <cfRule type="colorScale" priority="429">
      <colorScale>
        <cfvo type="min"/>
        <cfvo type="max"/>
        <color rgb="FFFFEF9C"/>
        <color rgb="FFFF7128"/>
      </colorScale>
    </cfRule>
    <cfRule type="containsBlanks" dxfId="6011" priority="430">
      <formula>LEN(TRIM(J17))=0</formula>
    </cfRule>
  </conditionalFormatting>
  <conditionalFormatting sqref="J17">
    <cfRule type="colorScale" priority="427">
      <colorScale>
        <cfvo type="min"/>
        <cfvo type="max"/>
        <color rgb="FFFFEF9C"/>
        <color rgb="FFFF7128"/>
      </colorScale>
    </cfRule>
    <cfRule type="containsBlanks" dxfId="6010" priority="428">
      <formula>LEN(TRIM(J17))=0</formula>
    </cfRule>
  </conditionalFormatting>
  <conditionalFormatting sqref="L17">
    <cfRule type="colorScale" priority="425">
      <colorScale>
        <cfvo type="min"/>
        <cfvo type="max"/>
        <color rgb="FFFFEF9C"/>
        <color rgb="FFFF7128"/>
      </colorScale>
    </cfRule>
    <cfRule type="containsBlanks" dxfId="6009" priority="426">
      <formula>LEN(TRIM(L17))=0</formula>
    </cfRule>
  </conditionalFormatting>
  <conditionalFormatting sqref="L17">
    <cfRule type="containsBlanks" dxfId="6008" priority="424">
      <formula>LEN(TRIM(L17))=0</formula>
    </cfRule>
  </conditionalFormatting>
  <conditionalFormatting sqref="F19">
    <cfRule type="colorScale" priority="385">
      <colorScale>
        <cfvo type="min"/>
        <cfvo type="max"/>
        <color rgb="FFFFEF9C"/>
        <color rgb="FFFF7128"/>
      </colorScale>
    </cfRule>
    <cfRule type="containsBlanks" dxfId="6007" priority="386">
      <formula>LEN(TRIM(F19))=0</formula>
    </cfRule>
  </conditionalFormatting>
  <conditionalFormatting sqref="H19">
    <cfRule type="colorScale" priority="383">
      <colorScale>
        <cfvo type="min"/>
        <cfvo type="max"/>
        <color rgb="FFFFEF9C"/>
        <color rgb="FFFF7128"/>
      </colorScale>
    </cfRule>
    <cfRule type="containsBlanks" dxfId="6006" priority="384">
      <formula>LEN(TRIM(H19))=0</formula>
    </cfRule>
  </conditionalFormatting>
  <conditionalFormatting sqref="J19">
    <cfRule type="colorScale" priority="381">
      <colorScale>
        <cfvo type="min"/>
        <cfvo type="max"/>
        <color rgb="FFFFEF9C"/>
        <color rgb="FFFF7128"/>
      </colorScale>
    </cfRule>
    <cfRule type="containsBlanks" dxfId="6005" priority="382">
      <formula>LEN(TRIM(J19))=0</formula>
    </cfRule>
  </conditionalFormatting>
  <conditionalFormatting sqref="L19">
    <cfRule type="containsBlanks" dxfId="6004" priority="380">
      <formula>LEN(TRIM(L19))=0</formula>
    </cfRule>
  </conditionalFormatting>
  <conditionalFormatting sqref="F19:M19">
    <cfRule type="colorScale" priority="369">
      <colorScale>
        <cfvo type="min"/>
        <cfvo type="max"/>
        <color rgb="FFFFEF9C"/>
        <color rgb="FFFF7128"/>
      </colorScale>
    </cfRule>
    <cfRule type="colorScale" priority="379">
      <colorScale>
        <cfvo type="min"/>
        <cfvo type="max"/>
        <color rgb="FFFFEF9C"/>
        <color rgb="FFFF7128"/>
      </colorScale>
    </cfRule>
  </conditionalFormatting>
  <conditionalFormatting sqref="H19">
    <cfRule type="colorScale" priority="377">
      <colorScale>
        <cfvo type="min"/>
        <cfvo type="max"/>
        <color rgb="FFFFEF9C"/>
        <color rgb="FFFF7128"/>
      </colorScale>
    </cfRule>
    <cfRule type="containsBlanks" dxfId="6003" priority="378">
      <formula>LEN(TRIM(H19))=0</formula>
    </cfRule>
  </conditionalFormatting>
  <conditionalFormatting sqref="J19">
    <cfRule type="colorScale" priority="375">
      <colorScale>
        <cfvo type="min"/>
        <cfvo type="max"/>
        <color rgb="FFFFEF9C"/>
        <color rgb="FFFF7128"/>
      </colorScale>
    </cfRule>
    <cfRule type="containsBlanks" dxfId="6002" priority="376">
      <formula>LEN(TRIM(J19))=0</formula>
    </cfRule>
  </conditionalFormatting>
  <conditionalFormatting sqref="J19">
    <cfRule type="colorScale" priority="373">
      <colorScale>
        <cfvo type="min"/>
        <cfvo type="max"/>
        <color rgb="FFFFEF9C"/>
        <color rgb="FFFF7128"/>
      </colorScale>
    </cfRule>
    <cfRule type="containsBlanks" dxfId="6001" priority="374">
      <formula>LEN(TRIM(J19))=0</formula>
    </cfRule>
  </conditionalFormatting>
  <conditionalFormatting sqref="L19">
    <cfRule type="colorScale" priority="371">
      <colorScale>
        <cfvo type="min"/>
        <cfvo type="max"/>
        <color rgb="FFFFEF9C"/>
        <color rgb="FFFF7128"/>
      </colorScale>
    </cfRule>
    <cfRule type="containsBlanks" dxfId="6000" priority="372">
      <formula>LEN(TRIM(L19))=0</formula>
    </cfRule>
  </conditionalFormatting>
  <conditionalFormatting sqref="L19">
    <cfRule type="containsBlanks" dxfId="5999" priority="370">
      <formula>LEN(TRIM(L19))=0</formula>
    </cfRule>
  </conditionalFormatting>
  <conditionalFormatting sqref="F21">
    <cfRule type="colorScale" priority="367">
      <colorScale>
        <cfvo type="min"/>
        <cfvo type="max"/>
        <color rgb="FFFFEF9C"/>
        <color rgb="FFFF7128"/>
      </colorScale>
    </cfRule>
    <cfRule type="containsBlanks" dxfId="5998" priority="368">
      <formula>LEN(TRIM(F21))=0</formula>
    </cfRule>
  </conditionalFormatting>
  <conditionalFormatting sqref="H21">
    <cfRule type="colorScale" priority="365">
      <colorScale>
        <cfvo type="min"/>
        <cfvo type="max"/>
        <color rgb="FFFFEF9C"/>
        <color rgb="FFFF7128"/>
      </colorScale>
    </cfRule>
    <cfRule type="containsBlanks" dxfId="5997" priority="366">
      <formula>LEN(TRIM(H21))=0</formula>
    </cfRule>
  </conditionalFormatting>
  <conditionalFormatting sqref="J21">
    <cfRule type="colorScale" priority="363">
      <colorScale>
        <cfvo type="min"/>
        <cfvo type="max"/>
        <color rgb="FFFFEF9C"/>
        <color rgb="FFFF7128"/>
      </colorScale>
    </cfRule>
    <cfRule type="containsBlanks" dxfId="5996" priority="364">
      <formula>LEN(TRIM(J21))=0</formula>
    </cfRule>
  </conditionalFormatting>
  <conditionalFormatting sqref="L21">
    <cfRule type="containsBlanks" dxfId="5995" priority="362">
      <formula>LEN(TRIM(L21))=0</formula>
    </cfRule>
  </conditionalFormatting>
  <conditionalFormatting sqref="F21:M21">
    <cfRule type="colorScale" priority="351">
      <colorScale>
        <cfvo type="min"/>
        <cfvo type="max"/>
        <color rgb="FFFFEF9C"/>
        <color rgb="FFFF7128"/>
      </colorScale>
    </cfRule>
    <cfRule type="colorScale" priority="361">
      <colorScale>
        <cfvo type="min"/>
        <cfvo type="max"/>
        <color rgb="FFFFEF9C"/>
        <color rgb="FFFF7128"/>
      </colorScale>
    </cfRule>
  </conditionalFormatting>
  <conditionalFormatting sqref="H21">
    <cfRule type="colorScale" priority="359">
      <colorScale>
        <cfvo type="min"/>
        <cfvo type="max"/>
        <color rgb="FFFFEF9C"/>
        <color rgb="FFFF7128"/>
      </colorScale>
    </cfRule>
    <cfRule type="containsBlanks" dxfId="5994" priority="360">
      <formula>LEN(TRIM(H21))=0</formula>
    </cfRule>
  </conditionalFormatting>
  <conditionalFormatting sqref="J21">
    <cfRule type="colorScale" priority="357">
      <colorScale>
        <cfvo type="min"/>
        <cfvo type="max"/>
        <color rgb="FFFFEF9C"/>
        <color rgb="FFFF7128"/>
      </colorScale>
    </cfRule>
    <cfRule type="containsBlanks" dxfId="5993" priority="358">
      <formula>LEN(TRIM(J21))=0</formula>
    </cfRule>
  </conditionalFormatting>
  <conditionalFormatting sqref="J21">
    <cfRule type="colorScale" priority="355">
      <colorScale>
        <cfvo type="min"/>
        <cfvo type="max"/>
        <color rgb="FFFFEF9C"/>
        <color rgb="FFFF7128"/>
      </colorScale>
    </cfRule>
    <cfRule type="containsBlanks" dxfId="5992" priority="356">
      <formula>LEN(TRIM(J21))=0</formula>
    </cfRule>
  </conditionalFormatting>
  <conditionalFormatting sqref="L21">
    <cfRule type="colorScale" priority="353">
      <colorScale>
        <cfvo type="min"/>
        <cfvo type="max"/>
        <color rgb="FFFFEF9C"/>
        <color rgb="FFFF7128"/>
      </colorScale>
    </cfRule>
    <cfRule type="containsBlanks" dxfId="5991" priority="354">
      <formula>LEN(TRIM(L21))=0</formula>
    </cfRule>
  </conditionalFormatting>
  <conditionalFormatting sqref="L21">
    <cfRule type="containsBlanks" dxfId="5990" priority="352">
      <formula>LEN(TRIM(L21))=0</formula>
    </cfRule>
  </conditionalFormatting>
  <conditionalFormatting sqref="F23">
    <cfRule type="colorScale" priority="349">
      <colorScale>
        <cfvo type="min"/>
        <cfvo type="max"/>
        <color rgb="FFFFEF9C"/>
        <color rgb="FFFF7128"/>
      </colorScale>
    </cfRule>
    <cfRule type="containsBlanks" dxfId="5989" priority="350">
      <formula>LEN(TRIM(F23))=0</formula>
    </cfRule>
  </conditionalFormatting>
  <conditionalFormatting sqref="F23:G23">
    <cfRule type="colorScale" priority="333">
      <colorScale>
        <cfvo type="min"/>
        <cfvo type="max"/>
        <color rgb="FFFFEF9C"/>
        <color rgb="FFFF7128"/>
      </colorScale>
    </cfRule>
    <cfRule type="colorScale" priority="343">
      <colorScale>
        <cfvo type="min"/>
        <cfvo type="max"/>
        <color rgb="FFFFEF9C"/>
        <color rgb="FFFF7128"/>
      </colorScale>
    </cfRule>
  </conditionalFormatting>
  <conditionalFormatting sqref="H23">
    <cfRule type="colorScale" priority="331">
      <colorScale>
        <cfvo type="min"/>
        <cfvo type="max"/>
        <color rgb="FFFFEF9C"/>
        <color rgb="FFFF7128"/>
      </colorScale>
    </cfRule>
    <cfRule type="containsBlanks" dxfId="5988" priority="332">
      <formula>LEN(TRIM(H23))=0</formula>
    </cfRule>
  </conditionalFormatting>
  <conditionalFormatting sqref="H23:I23">
    <cfRule type="colorScale" priority="329">
      <colorScale>
        <cfvo type="min"/>
        <cfvo type="max"/>
        <color rgb="FFFFEF9C"/>
        <color rgb="FFFF7128"/>
      </colorScale>
    </cfRule>
    <cfRule type="colorScale" priority="330">
      <colorScale>
        <cfvo type="min"/>
        <cfvo type="max"/>
        <color rgb="FFFFEF9C"/>
        <color rgb="FFFF7128"/>
      </colorScale>
    </cfRule>
  </conditionalFormatting>
  <conditionalFormatting sqref="J23">
    <cfRule type="colorScale" priority="327">
      <colorScale>
        <cfvo type="min"/>
        <cfvo type="max"/>
        <color rgb="FFFFEF9C"/>
        <color rgb="FFFF7128"/>
      </colorScale>
    </cfRule>
    <cfRule type="containsBlanks" dxfId="5987" priority="328">
      <formula>LEN(TRIM(J23))=0</formula>
    </cfRule>
  </conditionalFormatting>
  <conditionalFormatting sqref="J23:K23">
    <cfRule type="colorScale" priority="325">
      <colorScale>
        <cfvo type="min"/>
        <cfvo type="max"/>
        <color rgb="FFFFEF9C"/>
        <color rgb="FFFF7128"/>
      </colorScale>
    </cfRule>
    <cfRule type="colorScale" priority="326">
      <colorScale>
        <cfvo type="min"/>
        <cfvo type="max"/>
        <color rgb="FFFFEF9C"/>
        <color rgb="FFFF7128"/>
      </colorScale>
    </cfRule>
  </conditionalFormatting>
  <conditionalFormatting sqref="L23">
    <cfRule type="colorScale" priority="323">
      <colorScale>
        <cfvo type="min"/>
        <cfvo type="max"/>
        <color rgb="FFFFEF9C"/>
        <color rgb="FFFF7128"/>
      </colorScale>
    </cfRule>
    <cfRule type="containsBlanks" dxfId="5986" priority="324">
      <formula>LEN(TRIM(L23))=0</formula>
    </cfRule>
  </conditionalFormatting>
  <conditionalFormatting sqref="L23:M23">
    <cfRule type="colorScale" priority="322">
      <colorScale>
        <cfvo type="min"/>
        <cfvo type="max"/>
        <color rgb="FFFFEF9C"/>
        <color rgb="FFFF7128"/>
      </colorScale>
    </cfRule>
  </conditionalFormatting>
  <conditionalFormatting sqref="F23:M23">
    <cfRule type="colorScale" priority="321">
      <colorScale>
        <cfvo type="min"/>
        <cfvo type="max"/>
        <color rgb="FFFFEF9C"/>
        <color rgb="FFFF7128"/>
      </colorScale>
    </cfRule>
  </conditionalFormatting>
  <conditionalFormatting sqref="F25">
    <cfRule type="colorScale" priority="319">
      <colorScale>
        <cfvo type="min"/>
        <cfvo type="max"/>
        <color rgb="FFFFEF9C"/>
        <color rgb="FFFF7128"/>
      </colorScale>
    </cfRule>
    <cfRule type="containsBlanks" dxfId="5985" priority="320">
      <formula>LEN(TRIM(F25))=0</formula>
    </cfRule>
  </conditionalFormatting>
  <conditionalFormatting sqref="F25:G25">
    <cfRule type="colorScale" priority="317">
      <colorScale>
        <cfvo type="min"/>
        <cfvo type="max"/>
        <color rgb="FFFFEF9C"/>
        <color rgb="FFFF7128"/>
      </colorScale>
    </cfRule>
    <cfRule type="colorScale" priority="318">
      <colorScale>
        <cfvo type="min"/>
        <cfvo type="max"/>
        <color rgb="FFFFEF9C"/>
        <color rgb="FFFF7128"/>
      </colorScale>
    </cfRule>
  </conditionalFormatting>
  <conditionalFormatting sqref="H25">
    <cfRule type="colorScale" priority="315">
      <colorScale>
        <cfvo type="min"/>
        <cfvo type="max"/>
        <color rgb="FFFFEF9C"/>
        <color rgb="FFFF7128"/>
      </colorScale>
    </cfRule>
    <cfRule type="containsBlanks" dxfId="5984" priority="316">
      <formula>LEN(TRIM(H25))=0</formula>
    </cfRule>
  </conditionalFormatting>
  <conditionalFormatting sqref="H25:I25">
    <cfRule type="colorScale" priority="313">
      <colorScale>
        <cfvo type="min"/>
        <cfvo type="max"/>
        <color rgb="FFFFEF9C"/>
        <color rgb="FFFF7128"/>
      </colorScale>
    </cfRule>
    <cfRule type="colorScale" priority="314">
      <colorScale>
        <cfvo type="min"/>
        <cfvo type="max"/>
        <color rgb="FFFFEF9C"/>
        <color rgb="FFFF7128"/>
      </colorScale>
    </cfRule>
  </conditionalFormatting>
  <conditionalFormatting sqref="J25">
    <cfRule type="colorScale" priority="311">
      <colorScale>
        <cfvo type="min"/>
        <cfvo type="max"/>
        <color rgb="FFFFEF9C"/>
        <color rgb="FFFF7128"/>
      </colorScale>
    </cfRule>
    <cfRule type="containsBlanks" dxfId="5983" priority="312">
      <formula>LEN(TRIM(J25))=0</formula>
    </cfRule>
  </conditionalFormatting>
  <conditionalFormatting sqref="J25:K25">
    <cfRule type="colorScale" priority="309">
      <colorScale>
        <cfvo type="min"/>
        <cfvo type="max"/>
        <color rgb="FFFFEF9C"/>
        <color rgb="FFFF7128"/>
      </colorScale>
    </cfRule>
    <cfRule type="colorScale" priority="310">
      <colorScale>
        <cfvo type="min"/>
        <cfvo type="max"/>
        <color rgb="FFFFEF9C"/>
        <color rgb="FFFF7128"/>
      </colorScale>
    </cfRule>
  </conditionalFormatting>
  <conditionalFormatting sqref="L25">
    <cfRule type="colorScale" priority="307">
      <colorScale>
        <cfvo type="min"/>
        <cfvo type="max"/>
        <color rgb="FFFFEF9C"/>
        <color rgb="FFFF7128"/>
      </colorScale>
    </cfRule>
    <cfRule type="containsBlanks" dxfId="5982" priority="308">
      <formula>LEN(TRIM(L25))=0</formula>
    </cfRule>
  </conditionalFormatting>
  <conditionalFormatting sqref="L25:M25">
    <cfRule type="colorScale" priority="306">
      <colorScale>
        <cfvo type="min"/>
        <cfvo type="max"/>
        <color rgb="FFFFEF9C"/>
        <color rgb="FFFF7128"/>
      </colorScale>
    </cfRule>
  </conditionalFormatting>
  <conditionalFormatting sqref="F25:M25">
    <cfRule type="colorScale" priority="305">
      <colorScale>
        <cfvo type="min"/>
        <cfvo type="max"/>
        <color rgb="FFFFEF9C"/>
        <color rgb="FFFF7128"/>
      </colorScale>
    </cfRule>
  </conditionalFormatting>
  <conditionalFormatting sqref="F27">
    <cfRule type="colorScale" priority="271">
      <colorScale>
        <cfvo type="min"/>
        <cfvo type="max"/>
        <color rgb="FFFFEF9C"/>
        <color rgb="FFFF7128"/>
      </colorScale>
    </cfRule>
    <cfRule type="containsBlanks" dxfId="5981" priority="272">
      <formula>LEN(TRIM(F27))=0</formula>
    </cfRule>
  </conditionalFormatting>
  <conditionalFormatting sqref="F27:G27">
    <cfRule type="colorScale" priority="269">
      <colorScale>
        <cfvo type="min"/>
        <cfvo type="max"/>
        <color rgb="FFFFEF9C"/>
        <color rgb="FFFF7128"/>
      </colorScale>
    </cfRule>
    <cfRule type="colorScale" priority="270">
      <colorScale>
        <cfvo type="min"/>
        <cfvo type="max"/>
        <color rgb="FFFFEF9C"/>
        <color rgb="FFFF7128"/>
      </colorScale>
    </cfRule>
  </conditionalFormatting>
  <conditionalFormatting sqref="H27">
    <cfRule type="colorScale" priority="267">
      <colorScale>
        <cfvo type="min"/>
        <cfvo type="max"/>
        <color rgb="FFFFEF9C"/>
        <color rgb="FFFF7128"/>
      </colorScale>
    </cfRule>
    <cfRule type="containsBlanks" dxfId="5980" priority="268">
      <formula>LEN(TRIM(H27))=0</formula>
    </cfRule>
  </conditionalFormatting>
  <conditionalFormatting sqref="H27:I27">
    <cfRule type="colorScale" priority="265">
      <colorScale>
        <cfvo type="min"/>
        <cfvo type="max"/>
        <color rgb="FFFFEF9C"/>
        <color rgb="FFFF7128"/>
      </colorScale>
    </cfRule>
    <cfRule type="colorScale" priority="266">
      <colorScale>
        <cfvo type="min"/>
        <cfvo type="max"/>
        <color rgb="FFFFEF9C"/>
        <color rgb="FFFF7128"/>
      </colorScale>
    </cfRule>
  </conditionalFormatting>
  <conditionalFormatting sqref="J27">
    <cfRule type="colorScale" priority="263">
      <colorScale>
        <cfvo type="min"/>
        <cfvo type="max"/>
        <color rgb="FFFFEF9C"/>
        <color rgb="FFFF7128"/>
      </colorScale>
    </cfRule>
    <cfRule type="containsBlanks" dxfId="5979" priority="264">
      <formula>LEN(TRIM(J27))=0</formula>
    </cfRule>
  </conditionalFormatting>
  <conditionalFormatting sqref="J27:K27">
    <cfRule type="colorScale" priority="261">
      <colorScale>
        <cfvo type="min"/>
        <cfvo type="max"/>
        <color rgb="FFFFEF9C"/>
        <color rgb="FFFF7128"/>
      </colorScale>
    </cfRule>
    <cfRule type="colorScale" priority="262">
      <colorScale>
        <cfvo type="min"/>
        <cfvo type="max"/>
        <color rgb="FFFFEF9C"/>
        <color rgb="FFFF7128"/>
      </colorScale>
    </cfRule>
  </conditionalFormatting>
  <conditionalFormatting sqref="L27">
    <cfRule type="colorScale" priority="259">
      <colorScale>
        <cfvo type="min"/>
        <cfvo type="max"/>
        <color rgb="FFFFEF9C"/>
        <color rgb="FFFF7128"/>
      </colorScale>
    </cfRule>
    <cfRule type="containsBlanks" dxfId="5978" priority="260">
      <formula>LEN(TRIM(L27))=0</formula>
    </cfRule>
  </conditionalFormatting>
  <conditionalFormatting sqref="L27:M27">
    <cfRule type="colorScale" priority="258">
      <colorScale>
        <cfvo type="min"/>
        <cfvo type="max"/>
        <color rgb="FFFFEF9C"/>
        <color rgb="FFFF7128"/>
      </colorScale>
    </cfRule>
  </conditionalFormatting>
  <conditionalFormatting sqref="F27:M27">
    <cfRule type="colorScale" priority="257">
      <colorScale>
        <cfvo type="min"/>
        <cfvo type="max"/>
        <color rgb="FFFFEF9C"/>
        <color rgb="FFFF7128"/>
      </colorScale>
    </cfRule>
  </conditionalFormatting>
  <conditionalFormatting sqref="F29">
    <cfRule type="colorScale" priority="255">
      <colorScale>
        <cfvo type="min"/>
        <cfvo type="max"/>
        <color rgb="FFFFEF9C"/>
        <color rgb="FFFF7128"/>
      </colorScale>
    </cfRule>
    <cfRule type="containsBlanks" dxfId="5977" priority="256">
      <formula>LEN(TRIM(F29))=0</formula>
    </cfRule>
  </conditionalFormatting>
  <conditionalFormatting sqref="F29:G29">
    <cfRule type="colorScale" priority="253">
      <colorScale>
        <cfvo type="min"/>
        <cfvo type="max"/>
        <color rgb="FFFFEF9C"/>
        <color rgb="FFFF7128"/>
      </colorScale>
    </cfRule>
    <cfRule type="colorScale" priority="254">
      <colorScale>
        <cfvo type="min"/>
        <cfvo type="max"/>
        <color rgb="FFFFEF9C"/>
        <color rgb="FFFF7128"/>
      </colorScale>
    </cfRule>
  </conditionalFormatting>
  <conditionalFormatting sqref="H29">
    <cfRule type="colorScale" priority="251">
      <colorScale>
        <cfvo type="min"/>
        <cfvo type="max"/>
        <color rgb="FFFFEF9C"/>
        <color rgb="FFFF7128"/>
      </colorScale>
    </cfRule>
    <cfRule type="containsBlanks" dxfId="5976" priority="252">
      <formula>LEN(TRIM(H29))=0</formula>
    </cfRule>
  </conditionalFormatting>
  <conditionalFormatting sqref="H29:I29">
    <cfRule type="colorScale" priority="249">
      <colorScale>
        <cfvo type="min"/>
        <cfvo type="max"/>
        <color rgb="FFFFEF9C"/>
        <color rgb="FFFF7128"/>
      </colorScale>
    </cfRule>
    <cfRule type="colorScale" priority="250">
      <colorScale>
        <cfvo type="min"/>
        <cfvo type="max"/>
        <color rgb="FFFFEF9C"/>
        <color rgb="FFFF7128"/>
      </colorScale>
    </cfRule>
  </conditionalFormatting>
  <conditionalFormatting sqref="J29">
    <cfRule type="colorScale" priority="247">
      <colorScale>
        <cfvo type="min"/>
        <cfvo type="max"/>
        <color rgb="FFFFEF9C"/>
        <color rgb="FFFF7128"/>
      </colorScale>
    </cfRule>
    <cfRule type="containsBlanks" dxfId="5975" priority="248">
      <formula>LEN(TRIM(J29))=0</formula>
    </cfRule>
  </conditionalFormatting>
  <conditionalFormatting sqref="J29:K29">
    <cfRule type="colorScale" priority="245">
      <colorScale>
        <cfvo type="min"/>
        <cfvo type="max"/>
        <color rgb="FFFFEF9C"/>
        <color rgb="FFFF7128"/>
      </colorScale>
    </cfRule>
    <cfRule type="colorScale" priority="246">
      <colorScale>
        <cfvo type="min"/>
        <cfvo type="max"/>
        <color rgb="FFFFEF9C"/>
        <color rgb="FFFF7128"/>
      </colorScale>
    </cfRule>
  </conditionalFormatting>
  <conditionalFormatting sqref="L29">
    <cfRule type="colorScale" priority="243">
      <colorScale>
        <cfvo type="min"/>
        <cfvo type="max"/>
        <color rgb="FFFFEF9C"/>
        <color rgb="FFFF7128"/>
      </colorScale>
    </cfRule>
    <cfRule type="containsBlanks" dxfId="5974" priority="244">
      <formula>LEN(TRIM(L29))=0</formula>
    </cfRule>
  </conditionalFormatting>
  <conditionalFormatting sqref="L29:M29">
    <cfRule type="colorScale" priority="242">
      <colorScale>
        <cfvo type="min"/>
        <cfvo type="max"/>
        <color rgb="FFFFEF9C"/>
        <color rgb="FFFF7128"/>
      </colorScale>
    </cfRule>
  </conditionalFormatting>
  <conditionalFormatting sqref="F29:M29">
    <cfRule type="colorScale" priority="241">
      <colorScale>
        <cfvo type="min"/>
        <cfvo type="max"/>
        <color rgb="FFFFEF9C"/>
        <color rgb="FFFF7128"/>
      </colorScale>
    </cfRule>
  </conditionalFormatting>
  <conditionalFormatting sqref="F31">
    <cfRule type="colorScale" priority="191">
      <colorScale>
        <cfvo type="min"/>
        <cfvo type="max"/>
        <color rgb="FFFFEF9C"/>
        <color rgb="FFFF7128"/>
      </colorScale>
    </cfRule>
    <cfRule type="containsBlanks" dxfId="5973" priority="192">
      <formula>LEN(TRIM(F31))=0</formula>
    </cfRule>
  </conditionalFormatting>
  <conditionalFormatting sqref="F31:G31">
    <cfRule type="colorScale" priority="189">
      <colorScale>
        <cfvo type="min"/>
        <cfvo type="max"/>
        <color rgb="FFFFEF9C"/>
        <color rgb="FFFF7128"/>
      </colorScale>
    </cfRule>
    <cfRule type="colorScale" priority="190">
      <colorScale>
        <cfvo type="min"/>
        <cfvo type="max"/>
        <color rgb="FFFFEF9C"/>
        <color rgb="FFFF7128"/>
      </colorScale>
    </cfRule>
  </conditionalFormatting>
  <conditionalFormatting sqref="H31">
    <cfRule type="colorScale" priority="187">
      <colorScale>
        <cfvo type="min"/>
        <cfvo type="max"/>
        <color rgb="FFFFEF9C"/>
        <color rgb="FFFF7128"/>
      </colorScale>
    </cfRule>
    <cfRule type="containsBlanks" dxfId="5972" priority="188">
      <formula>LEN(TRIM(H31))=0</formula>
    </cfRule>
  </conditionalFormatting>
  <conditionalFormatting sqref="H31:I31">
    <cfRule type="colorScale" priority="185">
      <colorScale>
        <cfvo type="min"/>
        <cfvo type="max"/>
        <color rgb="FFFFEF9C"/>
        <color rgb="FFFF7128"/>
      </colorScale>
    </cfRule>
    <cfRule type="colorScale" priority="186">
      <colorScale>
        <cfvo type="min"/>
        <cfvo type="max"/>
        <color rgb="FFFFEF9C"/>
        <color rgb="FFFF7128"/>
      </colorScale>
    </cfRule>
  </conditionalFormatting>
  <conditionalFormatting sqref="J31">
    <cfRule type="colorScale" priority="183">
      <colorScale>
        <cfvo type="min"/>
        <cfvo type="max"/>
        <color rgb="FFFFEF9C"/>
        <color rgb="FFFF7128"/>
      </colorScale>
    </cfRule>
    <cfRule type="containsBlanks" dxfId="5971" priority="184">
      <formula>LEN(TRIM(J31))=0</formula>
    </cfRule>
  </conditionalFormatting>
  <conditionalFormatting sqref="J31:K31">
    <cfRule type="colorScale" priority="181">
      <colorScale>
        <cfvo type="min"/>
        <cfvo type="max"/>
        <color rgb="FFFFEF9C"/>
        <color rgb="FFFF7128"/>
      </colorScale>
    </cfRule>
    <cfRule type="colorScale" priority="182">
      <colorScale>
        <cfvo type="min"/>
        <cfvo type="max"/>
        <color rgb="FFFFEF9C"/>
        <color rgb="FFFF7128"/>
      </colorScale>
    </cfRule>
  </conditionalFormatting>
  <conditionalFormatting sqref="L31">
    <cfRule type="colorScale" priority="179">
      <colorScale>
        <cfvo type="min"/>
        <cfvo type="max"/>
        <color rgb="FFFFEF9C"/>
        <color rgb="FFFF7128"/>
      </colorScale>
    </cfRule>
    <cfRule type="containsBlanks" dxfId="5970" priority="180">
      <formula>LEN(TRIM(L31))=0</formula>
    </cfRule>
  </conditionalFormatting>
  <conditionalFormatting sqref="L31:M31">
    <cfRule type="colorScale" priority="178">
      <colorScale>
        <cfvo type="min"/>
        <cfvo type="max"/>
        <color rgb="FFFFEF9C"/>
        <color rgb="FFFF7128"/>
      </colorScale>
    </cfRule>
  </conditionalFormatting>
  <conditionalFormatting sqref="F31:M31">
    <cfRule type="colorScale" priority="177">
      <colorScale>
        <cfvo type="min"/>
        <cfvo type="max"/>
        <color rgb="FFFFEF9C"/>
        <color rgb="FFFF7128"/>
      </colorScale>
    </cfRule>
  </conditionalFormatting>
  <conditionalFormatting sqref="F33">
    <cfRule type="colorScale" priority="159">
      <colorScale>
        <cfvo type="min"/>
        <cfvo type="max"/>
        <color rgb="FFFFEF9C"/>
        <color rgb="FFFF7128"/>
      </colorScale>
    </cfRule>
    <cfRule type="containsBlanks" dxfId="5969" priority="160">
      <formula>LEN(TRIM(F33))=0</formula>
    </cfRule>
  </conditionalFormatting>
  <conditionalFormatting sqref="F33:G33">
    <cfRule type="colorScale" priority="157">
      <colorScale>
        <cfvo type="min"/>
        <cfvo type="max"/>
        <color rgb="FFFFEF9C"/>
        <color rgb="FFFF7128"/>
      </colorScale>
    </cfRule>
    <cfRule type="colorScale" priority="158">
      <colorScale>
        <cfvo type="min"/>
        <cfvo type="max"/>
        <color rgb="FFFFEF9C"/>
        <color rgb="FFFF7128"/>
      </colorScale>
    </cfRule>
  </conditionalFormatting>
  <conditionalFormatting sqref="H33">
    <cfRule type="colorScale" priority="155">
      <colorScale>
        <cfvo type="min"/>
        <cfvo type="max"/>
        <color rgb="FFFFEF9C"/>
        <color rgb="FFFF7128"/>
      </colorScale>
    </cfRule>
    <cfRule type="containsBlanks" dxfId="5968" priority="156">
      <formula>LEN(TRIM(H33))=0</formula>
    </cfRule>
  </conditionalFormatting>
  <conditionalFormatting sqref="H33:I33">
    <cfRule type="colorScale" priority="153">
      <colorScale>
        <cfvo type="min"/>
        <cfvo type="max"/>
        <color rgb="FFFFEF9C"/>
        <color rgb="FFFF7128"/>
      </colorScale>
    </cfRule>
    <cfRule type="colorScale" priority="154">
      <colorScale>
        <cfvo type="min"/>
        <cfvo type="max"/>
        <color rgb="FFFFEF9C"/>
        <color rgb="FFFF7128"/>
      </colorScale>
    </cfRule>
  </conditionalFormatting>
  <conditionalFormatting sqref="J33">
    <cfRule type="colorScale" priority="151">
      <colorScale>
        <cfvo type="min"/>
        <cfvo type="max"/>
        <color rgb="FFFFEF9C"/>
        <color rgb="FFFF7128"/>
      </colorScale>
    </cfRule>
    <cfRule type="containsBlanks" dxfId="5967" priority="152">
      <formula>LEN(TRIM(J33))=0</formula>
    </cfRule>
  </conditionalFormatting>
  <conditionalFormatting sqref="J33:K33">
    <cfRule type="colorScale" priority="149">
      <colorScale>
        <cfvo type="min"/>
        <cfvo type="max"/>
        <color rgb="FFFFEF9C"/>
        <color rgb="FFFF7128"/>
      </colorScale>
    </cfRule>
    <cfRule type="colorScale" priority="150">
      <colorScale>
        <cfvo type="min"/>
        <cfvo type="max"/>
        <color rgb="FFFFEF9C"/>
        <color rgb="FFFF7128"/>
      </colorScale>
    </cfRule>
  </conditionalFormatting>
  <conditionalFormatting sqref="L33">
    <cfRule type="colorScale" priority="147">
      <colorScale>
        <cfvo type="min"/>
        <cfvo type="max"/>
        <color rgb="FFFFEF9C"/>
        <color rgb="FFFF7128"/>
      </colorScale>
    </cfRule>
    <cfRule type="containsBlanks" dxfId="5966" priority="148">
      <formula>LEN(TRIM(L33))=0</formula>
    </cfRule>
  </conditionalFormatting>
  <conditionalFormatting sqref="L33:M33">
    <cfRule type="colorScale" priority="146">
      <colorScale>
        <cfvo type="min"/>
        <cfvo type="max"/>
        <color rgb="FFFFEF9C"/>
        <color rgb="FFFF7128"/>
      </colorScale>
    </cfRule>
  </conditionalFormatting>
  <conditionalFormatting sqref="F33:M33">
    <cfRule type="colorScale" priority="145">
      <colorScale>
        <cfvo type="min"/>
        <cfvo type="max"/>
        <color rgb="FFFFEF9C"/>
        <color rgb="FFFF7128"/>
      </colorScale>
    </cfRule>
  </conditionalFormatting>
  <conditionalFormatting sqref="F35">
    <cfRule type="colorScale" priority="127">
      <colorScale>
        <cfvo type="min"/>
        <cfvo type="max"/>
        <color rgb="FFFFEF9C"/>
        <color rgb="FFFF7128"/>
      </colorScale>
    </cfRule>
    <cfRule type="containsBlanks" dxfId="5965" priority="128">
      <formula>LEN(TRIM(F35))=0</formula>
    </cfRule>
  </conditionalFormatting>
  <conditionalFormatting sqref="F35:G35">
    <cfRule type="colorScale" priority="125">
      <colorScale>
        <cfvo type="min"/>
        <cfvo type="max"/>
        <color rgb="FFFFEF9C"/>
        <color rgb="FFFF7128"/>
      </colorScale>
    </cfRule>
    <cfRule type="colorScale" priority="126">
      <colorScale>
        <cfvo type="min"/>
        <cfvo type="max"/>
        <color rgb="FFFFEF9C"/>
        <color rgb="FFFF7128"/>
      </colorScale>
    </cfRule>
  </conditionalFormatting>
  <conditionalFormatting sqref="H35">
    <cfRule type="colorScale" priority="123">
      <colorScale>
        <cfvo type="min"/>
        <cfvo type="max"/>
        <color rgb="FFFFEF9C"/>
        <color rgb="FFFF7128"/>
      </colorScale>
    </cfRule>
    <cfRule type="containsBlanks" dxfId="5964" priority="124">
      <formula>LEN(TRIM(H35))=0</formula>
    </cfRule>
  </conditionalFormatting>
  <conditionalFormatting sqref="H35:I35">
    <cfRule type="colorScale" priority="121">
      <colorScale>
        <cfvo type="min"/>
        <cfvo type="max"/>
        <color rgb="FFFFEF9C"/>
        <color rgb="FFFF7128"/>
      </colorScale>
    </cfRule>
    <cfRule type="colorScale" priority="122">
      <colorScale>
        <cfvo type="min"/>
        <cfvo type="max"/>
        <color rgb="FFFFEF9C"/>
        <color rgb="FFFF7128"/>
      </colorScale>
    </cfRule>
  </conditionalFormatting>
  <conditionalFormatting sqref="J35">
    <cfRule type="colorScale" priority="119">
      <colorScale>
        <cfvo type="min"/>
        <cfvo type="max"/>
        <color rgb="FFFFEF9C"/>
        <color rgb="FFFF7128"/>
      </colorScale>
    </cfRule>
    <cfRule type="containsBlanks" dxfId="5963" priority="120">
      <formula>LEN(TRIM(J35))=0</formula>
    </cfRule>
  </conditionalFormatting>
  <conditionalFormatting sqref="J35:K35">
    <cfRule type="colorScale" priority="117">
      <colorScale>
        <cfvo type="min"/>
        <cfvo type="max"/>
        <color rgb="FFFFEF9C"/>
        <color rgb="FFFF7128"/>
      </colorScale>
    </cfRule>
    <cfRule type="colorScale" priority="118">
      <colorScale>
        <cfvo type="min"/>
        <cfvo type="max"/>
        <color rgb="FFFFEF9C"/>
        <color rgb="FFFF7128"/>
      </colorScale>
    </cfRule>
  </conditionalFormatting>
  <conditionalFormatting sqref="L35">
    <cfRule type="colorScale" priority="115">
      <colorScale>
        <cfvo type="min"/>
        <cfvo type="max"/>
        <color rgb="FFFFEF9C"/>
        <color rgb="FFFF7128"/>
      </colorScale>
    </cfRule>
    <cfRule type="containsBlanks" dxfId="5962" priority="116">
      <formula>LEN(TRIM(L35))=0</formula>
    </cfRule>
  </conditionalFormatting>
  <conditionalFormatting sqref="L35:M35">
    <cfRule type="colorScale" priority="114">
      <colorScale>
        <cfvo type="min"/>
        <cfvo type="max"/>
        <color rgb="FFFFEF9C"/>
        <color rgb="FFFF7128"/>
      </colorScale>
    </cfRule>
  </conditionalFormatting>
  <conditionalFormatting sqref="F35:M35">
    <cfRule type="colorScale" priority="113">
      <colorScale>
        <cfvo type="min"/>
        <cfvo type="max"/>
        <color rgb="FFFFEF9C"/>
        <color rgb="FFFF7128"/>
      </colorScale>
    </cfRule>
  </conditionalFormatting>
  <conditionalFormatting sqref="F37">
    <cfRule type="colorScale" priority="63">
      <colorScale>
        <cfvo type="min"/>
        <cfvo type="max"/>
        <color rgb="FFFFEF9C"/>
        <color rgb="FFFF7128"/>
      </colorScale>
    </cfRule>
    <cfRule type="containsBlanks" dxfId="5961" priority="64">
      <formula>LEN(TRIM(F37))=0</formula>
    </cfRule>
  </conditionalFormatting>
  <conditionalFormatting sqref="F37:G37">
    <cfRule type="colorScale" priority="61">
      <colorScale>
        <cfvo type="min"/>
        <cfvo type="max"/>
        <color rgb="FFFFEF9C"/>
        <color rgb="FFFF7128"/>
      </colorScale>
    </cfRule>
    <cfRule type="colorScale" priority="62">
      <colorScale>
        <cfvo type="min"/>
        <cfvo type="max"/>
        <color rgb="FFFFEF9C"/>
        <color rgb="FFFF7128"/>
      </colorScale>
    </cfRule>
  </conditionalFormatting>
  <conditionalFormatting sqref="H37">
    <cfRule type="colorScale" priority="59">
      <colorScale>
        <cfvo type="min"/>
        <cfvo type="max"/>
        <color rgb="FFFFEF9C"/>
        <color rgb="FFFF7128"/>
      </colorScale>
    </cfRule>
    <cfRule type="containsBlanks" dxfId="5960" priority="60">
      <formula>LEN(TRIM(H37))=0</formula>
    </cfRule>
  </conditionalFormatting>
  <conditionalFormatting sqref="H37:I37">
    <cfRule type="colorScale" priority="57">
      <colorScale>
        <cfvo type="min"/>
        <cfvo type="max"/>
        <color rgb="FFFFEF9C"/>
        <color rgb="FFFF7128"/>
      </colorScale>
    </cfRule>
    <cfRule type="colorScale" priority="58">
      <colorScale>
        <cfvo type="min"/>
        <cfvo type="max"/>
        <color rgb="FFFFEF9C"/>
        <color rgb="FFFF7128"/>
      </colorScale>
    </cfRule>
  </conditionalFormatting>
  <conditionalFormatting sqref="J37">
    <cfRule type="colorScale" priority="55">
      <colorScale>
        <cfvo type="min"/>
        <cfvo type="max"/>
        <color rgb="FFFFEF9C"/>
        <color rgb="FFFF7128"/>
      </colorScale>
    </cfRule>
    <cfRule type="containsBlanks" dxfId="5959" priority="56">
      <formula>LEN(TRIM(J37))=0</formula>
    </cfRule>
  </conditionalFormatting>
  <conditionalFormatting sqref="J37:K37">
    <cfRule type="colorScale" priority="53">
      <colorScale>
        <cfvo type="min"/>
        <cfvo type="max"/>
        <color rgb="FFFFEF9C"/>
        <color rgb="FFFF7128"/>
      </colorScale>
    </cfRule>
    <cfRule type="colorScale" priority="54">
      <colorScale>
        <cfvo type="min"/>
        <cfvo type="max"/>
        <color rgb="FFFFEF9C"/>
        <color rgb="FFFF7128"/>
      </colorScale>
    </cfRule>
  </conditionalFormatting>
  <conditionalFormatting sqref="L37">
    <cfRule type="colorScale" priority="51">
      <colorScale>
        <cfvo type="min"/>
        <cfvo type="max"/>
        <color rgb="FFFFEF9C"/>
        <color rgb="FFFF7128"/>
      </colorScale>
    </cfRule>
    <cfRule type="containsBlanks" dxfId="5958" priority="52">
      <formula>LEN(TRIM(L37))=0</formula>
    </cfRule>
  </conditionalFormatting>
  <conditionalFormatting sqref="L37:M37">
    <cfRule type="colorScale" priority="50">
      <colorScale>
        <cfvo type="min"/>
        <cfvo type="max"/>
        <color rgb="FFFFEF9C"/>
        <color rgb="FFFF7128"/>
      </colorScale>
    </cfRule>
  </conditionalFormatting>
  <conditionalFormatting sqref="F37:M37">
    <cfRule type="colorScale" priority="49">
      <colorScale>
        <cfvo type="min"/>
        <cfvo type="max"/>
        <color rgb="FFFFEF9C"/>
        <color rgb="FFFF7128"/>
      </colorScale>
    </cfRule>
  </conditionalFormatting>
  <conditionalFormatting sqref="F39">
    <cfRule type="colorScale" priority="47">
      <colorScale>
        <cfvo type="min"/>
        <cfvo type="max"/>
        <color rgb="FFFFEF9C"/>
        <color rgb="FFFF7128"/>
      </colorScale>
    </cfRule>
    <cfRule type="containsBlanks" dxfId="5957" priority="48">
      <formula>LEN(TRIM(F39))=0</formula>
    </cfRule>
  </conditionalFormatting>
  <conditionalFormatting sqref="F39:G39">
    <cfRule type="colorScale" priority="45">
      <colorScale>
        <cfvo type="min"/>
        <cfvo type="max"/>
        <color rgb="FFFFEF9C"/>
        <color rgb="FFFF7128"/>
      </colorScale>
    </cfRule>
    <cfRule type="colorScale" priority="46">
      <colorScale>
        <cfvo type="min"/>
        <cfvo type="max"/>
        <color rgb="FFFFEF9C"/>
        <color rgb="FFFF7128"/>
      </colorScale>
    </cfRule>
  </conditionalFormatting>
  <conditionalFormatting sqref="H39">
    <cfRule type="colorScale" priority="43">
      <colorScale>
        <cfvo type="min"/>
        <cfvo type="max"/>
        <color rgb="FFFFEF9C"/>
        <color rgb="FFFF7128"/>
      </colorScale>
    </cfRule>
    <cfRule type="containsBlanks" dxfId="5956" priority="44">
      <formula>LEN(TRIM(H39))=0</formula>
    </cfRule>
  </conditionalFormatting>
  <conditionalFormatting sqref="H39:I39">
    <cfRule type="colorScale" priority="41">
      <colorScale>
        <cfvo type="min"/>
        <cfvo type="max"/>
        <color rgb="FFFFEF9C"/>
        <color rgb="FFFF7128"/>
      </colorScale>
    </cfRule>
    <cfRule type="colorScale" priority="42">
      <colorScale>
        <cfvo type="min"/>
        <cfvo type="max"/>
        <color rgb="FFFFEF9C"/>
        <color rgb="FFFF7128"/>
      </colorScale>
    </cfRule>
  </conditionalFormatting>
  <conditionalFormatting sqref="J39">
    <cfRule type="colorScale" priority="39">
      <colorScale>
        <cfvo type="min"/>
        <cfvo type="max"/>
        <color rgb="FFFFEF9C"/>
        <color rgb="FFFF7128"/>
      </colorScale>
    </cfRule>
    <cfRule type="containsBlanks" dxfId="5955" priority="40">
      <formula>LEN(TRIM(J39))=0</formula>
    </cfRule>
  </conditionalFormatting>
  <conditionalFormatting sqref="J39:K39">
    <cfRule type="colorScale" priority="37">
      <colorScale>
        <cfvo type="min"/>
        <cfvo type="max"/>
        <color rgb="FFFFEF9C"/>
        <color rgb="FFFF7128"/>
      </colorScale>
    </cfRule>
    <cfRule type="colorScale" priority="38">
      <colorScale>
        <cfvo type="min"/>
        <cfvo type="max"/>
        <color rgb="FFFFEF9C"/>
        <color rgb="FFFF7128"/>
      </colorScale>
    </cfRule>
  </conditionalFormatting>
  <conditionalFormatting sqref="L39">
    <cfRule type="colorScale" priority="35">
      <colorScale>
        <cfvo type="min"/>
        <cfvo type="max"/>
        <color rgb="FFFFEF9C"/>
        <color rgb="FFFF7128"/>
      </colorScale>
    </cfRule>
    <cfRule type="containsBlanks" dxfId="5954" priority="36">
      <formula>LEN(TRIM(L39))=0</formula>
    </cfRule>
  </conditionalFormatting>
  <conditionalFormatting sqref="L39:M39">
    <cfRule type="colorScale" priority="34">
      <colorScale>
        <cfvo type="min"/>
        <cfvo type="max"/>
        <color rgb="FFFFEF9C"/>
        <color rgb="FFFF7128"/>
      </colorScale>
    </cfRule>
  </conditionalFormatting>
  <conditionalFormatting sqref="F39:M39">
    <cfRule type="colorScale" priority="33">
      <colorScale>
        <cfvo type="min"/>
        <cfvo type="max"/>
        <color rgb="FFFFEF9C"/>
        <color rgb="FFFF7128"/>
      </colorScale>
    </cfRule>
  </conditionalFormatting>
  <conditionalFormatting sqref="F41">
    <cfRule type="colorScale" priority="31">
      <colorScale>
        <cfvo type="min"/>
        <cfvo type="max"/>
        <color rgb="FFFFEF9C"/>
        <color rgb="FFFF7128"/>
      </colorScale>
    </cfRule>
    <cfRule type="containsBlanks" dxfId="5953" priority="32">
      <formula>LEN(TRIM(F41))=0</formula>
    </cfRule>
  </conditionalFormatting>
  <conditionalFormatting sqref="F41:G41">
    <cfRule type="colorScale" priority="29">
      <colorScale>
        <cfvo type="min"/>
        <cfvo type="max"/>
        <color rgb="FFFFEF9C"/>
        <color rgb="FFFF7128"/>
      </colorScale>
    </cfRule>
    <cfRule type="colorScale" priority="30">
      <colorScale>
        <cfvo type="min"/>
        <cfvo type="max"/>
        <color rgb="FFFFEF9C"/>
        <color rgb="FFFF7128"/>
      </colorScale>
    </cfRule>
  </conditionalFormatting>
  <conditionalFormatting sqref="H41">
    <cfRule type="colorScale" priority="27">
      <colorScale>
        <cfvo type="min"/>
        <cfvo type="max"/>
        <color rgb="FFFFEF9C"/>
        <color rgb="FFFF7128"/>
      </colorScale>
    </cfRule>
    <cfRule type="containsBlanks" dxfId="5952" priority="28">
      <formula>LEN(TRIM(H41))=0</formula>
    </cfRule>
  </conditionalFormatting>
  <conditionalFormatting sqref="H41:I41">
    <cfRule type="colorScale" priority="25">
      <colorScale>
        <cfvo type="min"/>
        <cfvo type="max"/>
        <color rgb="FFFFEF9C"/>
        <color rgb="FFFF7128"/>
      </colorScale>
    </cfRule>
    <cfRule type="colorScale" priority="26">
      <colorScale>
        <cfvo type="min"/>
        <cfvo type="max"/>
        <color rgb="FFFFEF9C"/>
        <color rgb="FFFF7128"/>
      </colorScale>
    </cfRule>
  </conditionalFormatting>
  <conditionalFormatting sqref="J41">
    <cfRule type="colorScale" priority="23">
      <colorScale>
        <cfvo type="min"/>
        <cfvo type="max"/>
        <color rgb="FFFFEF9C"/>
        <color rgb="FFFF7128"/>
      </colorScale>
    </cfRule>
    <cfRule type="containsBlanks" dxfId="5951" priority="24">
      <formula>LEN(TRIM(J41))=0</formula>
    </cfRule>
  </conditionalFormatting>
  <conditionalFormatting sqref="J41:K41">
    <cfRule type="colorScale" priority="21">
      <colorScale>
        <cfvo type="min"/>
        <cfvo type="max"/>
        <color rgb="FFFFEF9C"/>
        <color rgb="FFFF7128"/>
      </colorScale>
    </cfRule>
    <cfRule type="colorScale" priority="22">
      <colorScale>
        <cfvo type="min"/>
        <cfvo type="max"/>
        <color rgb="FFFFEF9C"/>
        <color rgb="FFFF7128"/>
      </colorScale>
    </cfRule>
  </conditionalFormatting>
  <conditionalFormatting sqref="L41">
    <cfRule type="colorScale" priority="19">
      <colorScale>
        <cfvo type="min"/>
        <cfvo type="max"/>
        <color rgb="FFFFEF9C"/>
        <color rgb="FFFF7128"/>
      </colorScale>
    </cfRule>
    <cfRule type="containsBlanks" dxfId="5950" priority="20">
      <formula>LEN(TRIM(L41))=0</formula>
    </cfRule>
  </conditionalFormatting>
  <conditionalFormatting sqref="L41:M41">
    <cfRule type="colorScale" priority="18">
      <colorScale>
        <cfvo type="min"/>
        <cfvo type="max"/>
        <color rgb="FFFFEF9C"/>
        <color rgb="FFFF7128"/>
      </colorScale>
    </cfRule>
  </conditionalFormatting>
  <conditionalFormatting sqref="F41:M41">
    <cfRule type="colorScale" priority="17">
      <colorScale>
        <cfvo type="min"/>
        <cfvo type="max"/>
        <color rgb="FFFFEF9C"/>
        <color rgb="FFFF7128"/>
      </colorScale>
    </cfRule>
  </conditionalFormatting>
  <conditionalFormatting sqref="F43">
    <cfRule type="colorScale" priority="15">
      <colorScale>
        <cfvo type="min"/>
        <cfvo type="max"/>
        <color rgb="FFFFEF9C"/>
        <color rgb="FFFF7128"/>
      </colorScale>
    </cfRule>
    <cfRule type="containsBlanks" dxfId="5949" priority="16">
      <formula>LEN(TRIM(F43))=0</formula>
    </cfRule>
  </conditionalFormatting>
  <conditionalFormatting sqref="F43:G43">
    <cfRule type="colorScale" priority="13">
      <colorScale>
        <cfvo type="min"/>
        <cfvo type="max"/>
        <color rgb="FFFFEF9C"/>
        <color rgb="FFFF7128"/>
      </colorScale>
    </cfRule>
    <cfRule type="colorScale" priority="14">
      <colorScale>
        <cfvo type="min"/>
        <cfvo type="max"/>
        <color rgb="FFFFEF9C"/>
        <color rgb="FFFF7128"/>
      </colorScale>
    </cfRule>
  </conditionalFormatting>
  <conditionalFormatting sqref="H43">
    <cfRule type="colorScale" priority="11">
      <colorScale>
        <cfvo type="min"/>
        <cfvo type="max"/>
        <color rgb="FFFFEF9C"/>
        <color rgb="FFFF7128"/>
      </colorScale>
    </cfRule>
    <cfRule type="containsBlanks" dxfId="5948" priority="12">
      <formula>LEN(TRIM(H43))=0</formula>
    </cfRule>
  </conditionalFormatting>
  <conditionalFormatting sqref="H43:I43">
    <cfRule type="colorScale" priority="9">
      <colorScale>
        <cfvo type="min"/>
        <cfvo type="max"/>
        <color rgb="FFFFEF9C"/>
        <color rgb="FFFF7128"/>
      </colorScale>
    </cfRule>
    <cfRule type="colorScale" priority="10">
      <colorScale>
        <cfvo type="min"/>
        <cfvo type="max"/>
        <color rgb="FFFFEF9C"/>
        <color rgb="FFFF7128"/>
      </colorScale>
    </cfRule>
  </conditionalFormatting>
  <conditionalFormatting sqref="J43">
    <cfRule type="colorScale" priority="7">
      <colorScale>
        <cfvo type="min"/>
        <cfvo type="max"/>
        <color rgb="FFFFEF9C"/>
        <color rgb="FFFF7128"/>
      </colorScale>
    </cfRule>
    <cfRule type="containsBlanks" dxfId="5947" priority="8">
      <formula>LEN(TRIM(J43))=0</formula>
    </cfRule>
  </conditionalFormatting>
  <conditionalFormatting sqref="J43:K43">
    <cfRule type="colorScale" priority="5">
      <colorScale>
        <cfvo type="min"/>
        <cfvo type="max"/>
        <color rgb="FFFFEF9C"/>
        <color rgb="FFFF7128"/>
      </colorScale>
    </cfRule>
    <cfRule type="colorScale" priority="6">
      <colorScale>
        <cfvo type="min"/>
        <cfvo type="max"/>
        <color rgb="FFFFEF9C"/>
        <color rgb="FFFF7128"/>
      </colorScale>
    </cfRule>
  </conditionalFormatting>
  <conditionalFormatting sqref="L43">
    <cfRule type="colorScale" priority="3">
      <colorScale>
        <cfvo type="min"/>
        <cfvo type="max"/>
        <color rgb="FFFFEF9C"/>
        <color rgb="FFFF7128"/>
      </colorScale>
    </cfRule>
    <cfRule type="containsBlanks" dxfId="5946" priority="4">
      <formula>LEN(TRIM(L43))=0</formula>
    </cfRule>
  </conditionalFormatting>
  <conditionalFormatting sqref="L43:M43">
    <cfRule type="colorScale" priority="2">
      <colorScale>
        <cfvo type="min"/>
        <cfvo type="max"/>
        <color rgb="FFFFEF9C"/>
        <color rgb="FFFF7128"/>
      </colorScale>
    </cfRule>
  </conditionalFormatting>
  <conditionalFormatting sqref="F43:M43">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8:M10 F21:O22 F24:M24 F19:M20 F11:M16 F26:M34 F17:M18 F35:M42"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pageSetUpPr fitToPage="1"/>
  </sheetPr>
  <dimension ref="B1:S97"/>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09" customWidth="1"/>
    <col min="2" max="2" width="22.5703125" style="109" customWidth="1"/>
    <col min="3" max="3" width="1.7109375" style="109" customWidth="1"/>
    <col min="4" max="4" width="5.85546875" style="109" customWidth="1"/>
    <col min="5" max="5" width="69" style="109" customWidth="1"/>
    <col min="6" max="17" width="5" style="109" customWidth="1"/>
    <col min="18" max="18" width="9.140625" style="109"/>
    <col min="19" max="19" width="12" style="109" bestFit="1" customWidth="1"/>
    <col min="20" max="16384" width="9.140625" style="109"/>
  </cols>
  <sheetData>
    <row r="1" spans="2:19" ht="15.75" thickBot="1" x14ac:dyDescent="0.3"/>
    <row r="2" spans="2:19" ht="15.75" customHeight="1" x14ac:dyDescent="0.25">
      <c r="B2" s="295" t="s">
        <v>467</v>
      </c>
      <c r="D2" s="282" t="s">
        <v>532</v>
      </c>
      <c r="E2" s="283"/>
      <c r="F2" s="283"/>
      <c r="G2" s="283"/>
      <c r="H2" s="283"/>
      <c r="I2" s="283"/>
      <c r="J2" s="283"/>
      <c r="K2" s="283"/>
      <c r="L2" s="283"/>
      <c r="M2" s="283"/>
      <c r="N2" s="283"/>
      <c r="O2" s="283"/>
      <c r="P2" s="283"/>
      <c r="Q2" s="284"/>
    </row>
    <row r="3" spans="2:19" ht="15.75" customHeight="1" x14ac:dyDescent="0.25">
      <c r="B3" s="296"/>
      <c r="D3" s="285"/>
      <c r="E3" s="286"/>
      <c r="F3" s="286"/>
      <c r="G3" s="286"/>
      <c r="H3" s="286"/>
      <c r="I3" s="286"/>
      <c r="J3" s="286"/>
      <c r="K3" s="286"/>
      <c r="L3" s="286"/>
      <c r="M3" s="286"/>
      <c r="N3" s="286"/>
      <c r="O3" s="286"/>
      <c r="P3" s="286"/>
      <c r="Q3" s="287"/>
      <c r="S3" s="191"/>
    </row>
    <row r="4" spans="2:19" ht="15.75" customHeight="1" thickBot="1" x14ac:dyDescent="0.3">
      <c r="B4" s="297"/>
      <c r="D4" s="288"/>
      <c r="E4" s="289"/>
      <c r="F4" s="289"/>
      <c r="G4" s="289"/>
      <c r="H4" s="289"/>
      <c r="I4" s="289"/>
      <c r="J4" s="289"/>
      <c r="K4" s="289"/>
      <c r="L4" s="289"/>
      <c r="M4" s="289"/>
      <c r="N4" s="289"/>
      <c r="O4" s="289"/>
      <c r="P4" s="289"/>
      <c r="Q4" s="290"/>
      <c r="S4" s="191"/>
    </row>
    <row r="5" spans="2:19" ht="15.75" thickBot="1" x14ac:dyDescent="0.3">
      <c r="S5" s="191"/>
    </row>
    <row r="6" spans="2:19" ht="168" customHeight="1" thickBot="1" x14ac:dyDescent="0.3">
      <c r="D6" s="341" t="str">
        <f>'Hide Selection'!G24</f>
        <v>England</v>
      </c>
      <c r="E6" s="342"/>
      <c r="F6" s="343" t="s">
        <v>123</v>
      </c>
      <c r="G6" s="294"/>
      <c r="H6" s="271" t="s">
        <v>3</v>
      </c>
      <c r="I6" s="271"/>
      <c r="J6" s="271" t="s">
        <v>121</v>
      </c>
      <c r="K6" s="271"/>
      <c r="L6" s="294" t="s">
        <v>122</v>
      </c>
      <c r="M6" s="294"/>
      <c r="N6" s="343" t="s">
        <v>139</v>
      </c>
      <c r="O6" s="344"/>
      <c r="P6" s="294" t="s">
        <v>140</v>
      </c>
      <c r="Q6" s="345"/>
      <c r="S6" s="191"/>
    </row>
    <row r="7" spans="2:19" s="34" customFormat="1" ht="18.75" customHeight="1" x14ac:dyDescent="0.2">
      <c r="D7" s="317" t="s">
        <v>528</v>
      </c>
      <c r="E7" s="69" t="s">
        <v>141</v>
      </c>
      <c r="F7" s="277">
        <f>IF(OR(ISERROR(VLOOKUP($D$6&amp;$E7&amp;$D$7,'EP CAL data'!$A:$AC,'EP CAL data'!B$3,FALSE)),ISBLANK(VLOOKUP($D$6&amp;$E7&amp;$D$7,'EP CAL data'!$A:$AC,'EP CAL data'!B$3,FALSE))),"",VLOOKUP($D$6&amp;$E7&amp;$D$7,'EP CAL data'!$A:$AC,'EP CAL data'!B$3,FALSE))</f>
        <v>0.61812055472378846</v>
      </c>
      <c r="G7" s="269"/>
      <c r="H7" s="269">
        <f>IF(OR(ISERROR(VLOOKUP($D$6&amp;$E7&amp;$D$7,'EP CAL data'!$A:$AC,'EP CAL data'!C$3,FALSE)),ISBLANK(VLOOKUP($D$6&amp;$E7&amp;$D$7,'EP CAL data'!$A:$AC,'EP CAL data'!C$3,FALSE))),"",VLOOKUP($D$6&amp;$E7&amp;$D$7,'EP CAL data'!$A:$AC,'EP CAL data'!C$3,FALSE))</f>
        <v>0.23543083125206321</v>
      </c>
      <c r="I7" s="269"/>
      <c r="J7" s="269">
        <f>IF(OR(ISERROR(VLOOKUP($D$6&amp;$E7&amp;$D$7,'EP CAL data'!$A:$AC,'EP CAL data'!D$3,FALSE)),ISBLANK(VLOOKUP($D$6&amp;$E7&amp;$D$7,'EP CAL data'!$A:$AC,'EP CAL data'!D$3,FALSE))),"",VLOOKUP($D$6&amp;$E7&amp;$D$7,'EP CAL data'!$A:$AC,'EP CAL data'!D$3,FALSE))</f>
        <v>4.0103768960676502E-2</v>
      </c>
      <c r="K7" s="269"/>
      <c r="L7" s="269">
        <f>IF(OR(ISERROR(VLOOKUP($D$6&amp;$E7&amp;$D$7,'EP CAL data'!$A:$AC,'EP CAL data'!E$3,FALSE)),ISBLANK(VLOOKUP($D$6&amp;$E7&amp;$D$7,'EP CAL data'!$A:$AC,'EP CAL data'!E$3,FALSE))),"",VLOOKUP($D$6&amp;$E7&amp;$D$7,'EP CAL data'!$A:$AC,'EP CAL data'!E$3,FALSE))</f>
        <v>0.10634484506347179</v>
      </c>
      <c r="M7" s="269"/>
      <c r="N7" s="348">
        <f>IF(OR(ISERROR(VLOOKUP($D$6&amp;$E7&amp;$D$7,'EP CAL data'!$A:$AC,'EP CAL data'!G$3,FALSE)),ISBLANK(VLOOKUP($D$6&amp;$E7&amp;$D$7,'EP CAL data'!$A:$AC,'EP CAL data'!G$3,FALSE))),"",VLOOKUP($D$6&amp;$E7&amp;$D$7,'EP CAL data'!$A:$AC,'EP CAL data'!G$3,FALSE))</f>
        <v>599794</v>
      </c>
      <c r="O7" s="349"/>
      <c r="P7" s="346">
        <f>IF(OR(ISERROR(VLOOKUP($D$6&amp;$E7&amp;$D$7,'EP CAL data'!$A:$AC,'EP CAL data'!H$3,FALSE)),ISBLANK(VLOOKUP($D$6&amp;$E7&amp;$D$7,'EP CAL data'!$A:$AC,'EP CAL data'!H$3,FALSE))),"",VLOOKUP($D$6&amp;$E7&amp;$D$7,'EP CAL data'!$A:$AC,'EP CAL data'!H$3,FALSE))</f>
        <v>0.21524354379539384</v>
      </c>
      <c r="Q7" s="280"/>
    </row>
    <row r="8" spans="2:19" ht="15" customHeight="1" thickBot="1" x14ac:dyDescent="0.3">
      <c r="D8" s="318"/>
      <c r="E8" s="18" t="s">
        <v>27</v>
      </c>
      <c r="F8" s="8">
        <f>IF(F7="","",VLOOKUP($D$6&amp;$E7&amp;$D$7,'EP CAL data'!$A:$AC,'EP CAL data'!M$3,FALSE))</f>
        <v>0.61699999999999999</v>
      </c>
      <c r="G8" s="3">
        <f>IF(F7="","",VLOOKUP($D$6&amp;$E7&amp;$D$7,'EP CAL data'!$A:$AC,'EP CAL data'!N$3,FALSE))</f>
        <v>0.61899999999999999</v>
      </c>
      <c r="H8" s="3">
        <f>IF(H7="","",VLOOKUP($D$6&amp;$E7&amp;$D$7,'EP CAL data'!$A:$AC,'EP CAL data'!O$3,FALSE))</f>
        <v>0.23400000000000001</v>
      </c>
      <c r="I8" s="3">
        <f>IF(H7="","",VLOOKUP($D$6&amp;$E7&amp;$D$7,'EP CAL data'!$A:$AC,'EP CAL data'!P$3,FALSE))</f>
        <v>0.23699999999999999</v>
      </c>
      <c r="J8" s="3">
        <f>IF(J7="","",VLOOKUP($D$6&amp;$E7&amp;$D$7,'EP CAL data'!$A:$AC,'EP CAL data'!Q$3,FALSE))</f>
        <v>0.04</v>
      </c>
      <c r="K8" s="3">
        <f>IF(J7="","",VLOOKUP($D$6&amp;$E7&amp;$D$7,'EP CAL data'!$A:$AC,'EP CAL data'!R$3,FALSE))</f>
        <v>4.1000000000000002E-2</v>
      </c>
      <c r="L8" s="3">
        <f>IF(L7="","",VLOOKUP($D$6&amp;$E7&amp;$D$7,'EP CAL data'!$A:$AC,'EP CAL data'!S$3,FALSE))</f>
        <v>0.106</v>
      </c>
      <c r="M8" s="3">
        <f>IF(L7="","",VLOOKUP($D$6&amp;$E7&amp;$D$7,'EP CAL data'!$A:$AC,'EP CAL data'!T$3,FALSE))</f>
        <v>0.107</v>
      </c>
      <c r="N8" s="350"/>
      <c r="O8" s="351"/>
      <c r="P8" s="347"/>
      <c r="Q8" s="281"/>
    </row>
    <row r="9" spans="2:19" s="34" customFormat="1" ht="18.75" customHeight="1" x14ac:dyDescent="0.2">
      <c r="B9" s="44" t="s">
        <v>49</v>
      </c>
      <c r="D9" s="318"/>
      <c r="E9" s="70" t="s">
        <v>7</v>
      </c>
      <c r="F9" s="277">
        <f>IF(OR(ISERROR(VLOOKUP($D$6&amp;$E9&amp;$D$7,'EP CAL data'!$A:$AC,'EP CAL data'!B$3,FALSE)),ISBLANK(VLOOKUP($D$6&amp;$E9&amp;$D$7,'EP CAL data'!$A:$AC,'EP CAL data'!B$3,FALSE))),"",VLOOKUP($D$6&amp;$E9&amp;$D$7,'EP CAL data'!$A:$AC,'EP CAL data'!B$3,FALSE))</f>
        <v>0.64019975031210985</v>
      </c>
      <c r="G9" s="269"/>
      <c r="H9" s="269">
        <f>IF(OR(ISERROR(VLOOKUP($D$6&amp;$E9&amp;$D$7,'EP CAL data'!$A:$AC,'EP CAL data'!C$3,FALSE)),ISBLANK(VLOOKUP($D$6&amp;$E9&amp;$D$7,'EP CAL data'!$A:$AC,'EP CAL data'!C$3,FALSE))),"",VLOOKUP($D$6&amp;$E9&amp;$D$7,'EP CAL data'!$A:$AC,'EP CAL data'!C$3,FALSE))</f>
        <v>0.20705368289637952</v>
      </c>
      <c r="I9" s="269"/>
      <c r="J9" s="269">
        <f>IF(OR(ISERROR(VLOOKUP($D$6&amp;$E9&amp;$D$7,'EP CAL data'!$A:$AC,'EP CAL data'!D$3,FALSE)),ISBLANK(VLOOKUP($D$6&amp;$E9&amp;$D$7,'EP CAL data'!$A:$AC,'EP CAL data'!D$3,FALSE))),"",VLOOKUP($D$6&amp;$E9&amp;$D$7,'EP CAL data'!$A:$AC,'EP CAL data'!D$3,FALSE))</f>
        <v>4.1448189762796503E-2</v>
      </c>
      <c r="K9" s="269"/>
      <c r="L9" s="269">
        <f>IF(OR(ISERROR(VLOOKUP($D$6&amp;$E9&amp;$D$7,'EP CAL data'!$A:$AC,'EP CAL data'!E$3,FALSE)),ISBLANK(VLOOKUP($D$6&amp;$E9&amp;$D$7,'EP CAL data'!$A:$AC,'EP CAL data'!E$3,FALSE))),"",VLOOKUP($D$6&amp;$E9&amp;$D$7,'EP CAL data'!$A:$AC,'EP CAL data'!E$3,FALSE))</f>
        <v>0.1112983770287141</v>
      </c>
      <c r="M9" s="269"/>
      <c r="N9" s="348">
        <f>IF(OR(ISERROR(VLOOKUP($D$6&amp;$E9&amp;$D$7,'EP CAL data'!$A:$AC,'EP CAL data'!G$3,FALSE)),ISBLANK(VLOOKUP($D$6&amp;$E9&amp;$D$7,'EP CAL data'!$A:$AC,'EP CAL data'!G$3,FALSE))),"",VLOOKUP($D$6&amp;$E9&amp;$D$7,'EP CAL data'!$A:$AC,'EP CAL data'!G$3,FALSE))</f>
        <v>16020</v>
      </c>
      <c r="O9" s="349"/>
      <c r="P9" s="352">
        <f>IF(OR(ISERROR(VLOOKUP($D$6&amp;$E9&amp;$D$7,'EP CAL data'!$A:$AC,'EP CAL data'!H$3,FALSE)),ISBLANK(VLOOKUP($D$6&amp;$E9&amp;$D$7,'EP CAL data'!$A:$AC,'EP CAL data'!H$3,FALSE))),"",VLOOKUP($D$6&amp;$E9&amp;$D$7,'EP CAL data'!$A:$AC,'EP CAL data'!H$3,FALSE))</f>
        <v>0.18218001933246147</v>
      </c>
      <c r="Q9" s="280"/>
    </row>
    <row r="10" spans="2:19" ht="15" customHeight="1" x14ac:dyDescent="0.25">
      <c r="D10" s="318"/>
      <c r="E10" s="13" t="s">
        <v>27</v>
      </c>
      <c r="F10" s="14">
        <f>IF(F9="","",VLOOKUP($D$6&amp;$E9&amp;$D$7,'EP CAL data'!$A:$AC,'EP CAL data'!M$3,FALSE))</f>
        <v>0.63300000000000001</v>
      </c>
      <c r="G10" s="15">
        <f>IF(F9="","",VLOOKUP($D$6&amp;$E9&amp;$D$7,'EP CAL data'!$A:$AC,'EP CAL data'!N$3,FALSE))</f>
        <v>0.64800000000000002</v>
      </c>
      <c r="H10" s="15">
        <f>IF(H9="","",VLOOKUP($D$6&amp;$E9&amp;$D$7,'EP CAL data'!$A:$AC,'EP CAL data'!O$3,FALSE))</f>
        <v>0.20100000000000001</v>
      </c>
      <c r="I10" s="15">
        <f>IF(H9="","",VLOOKUP($D$6&amp;$E9&amp;$D$7,'EP CAL data'!$A:$AC,'EP CAL data'!P$3,FALSE))</f>
        <v>0.21299999999999999</v>
      </c>
      <c r="J10" s="15">
        <f>IF(J9="","",VLOOKUP($D$6&amp;$E9&amp;$D$7,'EP CAL data'!$A:$AC,'EP CAL data'!Q$3,FALSE))</f>
        <v>3.7999999999999999E-2</v>
      </c>
      <c r="K10" s="15">
        <f>IF(J9="","",VLOOKUP($D$6&amp;$E9&amp;$D$7,'EP CAL data'!$A:$AC,'EP CAL data'!R$3,FALSE))</f>
        <v>4.4999999999999998E-2</v>
      </c>
      <c r="L10" s="15">
        <f>IF(L9="","",VLOOKUP($D$6&amp;$E9&amp;$D$7,'EP CAL data'!$A:$AC,'EP CAL data'!S$3,FALSE))</f>
        <v>0.107</v>
      </c>
      <c r="M10" s="15">
        <f>IF(L9="","",VLOOKUP($D$6&amp;$E9&amp;$D$7,'EP CAL data'!$A:$AC,'EP CAL data'!T$3,FALSE))</f>
        <v>0.11600000000000001</v>
      </c>
      <c r="N10" s="354"/>
      <c r="O10" s="355"/>
      <c r="P10" s="353"/>
      <c r="Q10" s="279"/>
    </row>
    <row r="11" spans="2:19" s="34" customFormat="1" ht="18.75" customHeight="1" x14ac:dyDescent="0.2">
      <c r="D11" s="318"/>
      <c r="E11" s="70" t="s">
        <v>369</v>
      </c>
      <c r="F11" s="300">
        <f>IF(OR(ISERROR(VLOOKUP($D$6&amp;$E11&amp;$D$7,'EP CAL data'!$A:$AC,'EP CAL data'!B$3,FALSE)),ISBLANK(VLOOKUP($D$6&amp;$E11&amp;$D$7,'EP CAL data'!$A:$AC,'EP CAL data'!B$3,FALSE))),"",VLOOKUP($D$6&amp;$E11&amp;$D$7,'EP CAL data'!$A:$AC,'EP CAL data'!B$3,FALSE))</f>
        <v>0.59887005649717517</v>
      </c>
      <c r="G11" s="301"/>
      <c r="H11" s="301">
        <f>IF(OR(ISERROR(VLOOKUP($D$6&amp;$E11&amp;$D$7,'EP CAL data'!$A:$AC,'EP CAL data'!C$3,FALSE)),ISBLANK(VLOOKUP($D$6&amp;$E11&amp;$D$7,'EP CAL data'!$A:$AC,'EP CAL data'!C$3,FALSE))),"",VLOOKUP($D$6&amp;$E11&amp;$D$7,'EP CAL data'!$A:$AC,'EP CAL data'!C$3,FALSE))</f>
        <v>9.3032015065913368E-2</v>
      </c>
      <c r="I11" s="301"/>
      <c r="J11" s="301">
        <f>IF(OR(ISERROR(VLOOKUP($D$6&amp;$E11&amp;$D$7,'EP CAL data'!$A:$AC,'EP CAL data'!D$3,FALSE)),ISBLANK(VLOOKUP($D$6&amp;$E11&amp;$D$7,'EP CAL data'!$A:$AC,'EP CAL data'!D$3,FALSE))),"",VLOOKUP($D$6&amp;$E11&amp;$D$7,'EP CAL data'!$A:$AC,'EP CAL data'!D$3,FALSE))</f>
        <v>5.6497175141242938E-2</v>
      </c>
      <c r="K11" s="301"/>
      <c r="L11" s="301">
        <f>IF(OR(ISERROR(VLOOKUP($D$6&amp;$E11&amp;$D$7,'EP CAL data'!$A:$AC,'EP CAL data'!E$3,FALSE)),ISBLANK(VLOOKUP($D$6&amp;$E11&amp;$D$7,'EP CAL data'!$A:$AC,'EP CAL data'!E$3,FALSE))),"",VLOOKUP($D$6&amp;$E11&amp;$D$7,'EP CAL data'!$A:$AC,'EP CAL data'!E$3,FALSE))</f>
        <v>0.25160075329566856</v>
      </c>
      <c r="M11" s="301"/>
      <c r="N11" s="357">
        <f>IF(OR(ISERROR(VLOOKUP($D$6&amp;$E11&amp;$D$7,'EP CAL data'!$A:$AC,'EP CAL data'!G$3,FALSE)),ISBLANK(VLOOKUP($D$6&amp;$E11&amp;$D$7,'EP CAL data'!$A:$AC,'EP CAL data'!G$3,FALSE))),"",VLOOKUP($D$6&amp;$E11&amp;$D$7,'EP CAL data'!$A:$AC,'EP CAL data'!G$3,FALSE))</f>
        <v>2655</v>
      </c>
      <c r="O11" s="358"/>
      <c r="P11" s="356">
        <f>IF(OR(ISERROR(VLOOKUP($D$6&amp;$E11&amp;$D$7,'EP CAL data'!$A:$AC,'EP CAL data'!H$3,FALSE)),ISBLANK(VLOOKUP($D$6&amp;$E11&amp;$D$7,'EP CAL data'!$A:$AC,'EP CAL data'!H$3,FALSE))),"",VLOOKUP($D$6&amp;$E11&amp;$D$7,'EP CAL data'!$A:$AC,'EP CAL data'!H$3,FALSE))</f>
        <v>6.3624817273359058E-2</v>
      </c>
      <c r="Q11" s="292"/>
    </row>
    <row r="12" spans="2:19" ht="15" customHeight="1" x14ac:dyDescent="0.25">
      <c r="D12" s="318"/>
      <c r="E12" s="17" t="s">
        <v>27</v>
      </c>
      <c r="F12" s="14">
        <f>IF(F11="","",VLOOKUP($D$6&amp;$E11&amp;$D$7,'EP CAL data'!$A:$AC,'EP CAL data'!M$3,FALSE))</f>
        <v>0.57999999999999996</v>
      </c>
      <c r="G12" s="15">
        <f>IF(F11="","",VLOOKUP($D$6&amp;$E11&amp;$D$7,'EP CAL data'!$A:$AC,'EP CAL data'!N$3,FALSE))</f>
        <v>0.61699999999999999</v>
      </c>
      <c r="H12" s="15">
        <f>IF(H11="","",VLOOKUP($D$6&amp;$E11&amp;$D$7,'EP CAL data'!$A:$AC,'EP CAL data'!O$3,FALSE))</f>
        <v>8.3000000000000004E-2</v>
      </c>
      <c r="I12" s="15">
        <f>IF(H11="","",VLOOKUP($D$6&amp;$E11&amp;$D$7,'EP CAL data'!$A:$AC,'EP CAL data'!P$3,FALSE))</f>
        <v>0.105</v>
      </c>
      <c r="J12" s="15">
        <f>IF(J11="","",VLOOKUP($D$6&amp;$E11&amp;$D$7,'EP CAL data'!$A:$AC,'EP CAL data'!Q$3,FALSE))</f>
        <v>4.8000000000000001E-2</v>
      </c>
      <c r="K12" s="15">
        <f>IF(J11="","",VLOOKUP($D$6&amp;$E11&amp;$D$7,'EP CAL data'!$A:$AC,'EP CAL data'!R$3,FALSE))</f>
        <v>6.6000000000000003E-2</v>
      </c>
      <c r="L12" s="15">
        <f>IF(L11="","",VLOOKUP($D$6&amp;$E11&amp;$D$7,'EP CAL data'!$A:$AC,'EP CAL data'!S$3,FALSE))</f>
        <v>0.23499999999999999</v>
      </c>
      <c r="M12" s="15">
        <f>IF(L11="","",VLOOKUP($D$6&amp;$E11&amp;$D$7,'EP CAL data'!$A:$AC,'EP CAL data'!T$3,FALSE))</f>
        <v>0.26800000000000002</v>
      </c>
      <c r="N12" s="354"/>
      <c r="O12" s="355"/>
      <c r="P12" s="353"/>
      <c r="Q12" s="279"/>
    </row>
    <row r="13" spans="2:19" s="34" customFormat="1" ht="18.75" customHeight="1" x14ac:dyDescent="0.2">
      <c r="D13" s="318"/>
      <c r="E13" s="73" t="s">
        <v>335</v>
      </c>
      <c r="F13" s="300">
        <f>IF(OR(ISERROR(VLOOKUP($D$6&amp;$E13&amp;$D$7,'EP CAL data'!$A:$AC,'EP CAL data'!B$3,FALSE)),ISBLANK(VLOOKUP($D$6&amp;$E13&amp;$D$7,'EP CAL data'!$A:$AC,'EP CAL data'!B$3,FALSE))),"",VLOOKUP($D$6&amp;$E13&amp;$D$7,'EP CAL data'!$A:$AC,'EP CAL data'!B$3,FALSE))</f>
        <v>0.57058505850585062</v>
      </c>
      <c r="G13" s="301"/>
      <c r="H13" s="301">
        <f>IF(OR(ISERROR(VLOOKUP($D$6&amp;$E13&amp;$D$7,'EP CAL data'!$A:$AC,'EP CAL data'!C$3,FALSE)),ISBLANK(VLOOKUP($D$6&amp;$E13&amp;$D$7,'EP CAL data'!$A:$AC,'EP CAL data'!C$3,FALSE))),"",VLOOKUP($D$6&amp;$E13&amp;$D$7,'EP CAL data'!$A:$AC,'EP CAL data'!C$3,FALSE))</f>
        <v>0.16612061206120612</v>
      </c>
      <c r="I13" s="301"/>
      <c r="J13" s="301">
        <f>IF(OR(ISERROR(VLOOKUP($D$6&amp;$E13&amp;$D$7,'EP CAL data'!$A:$AC,'EP CAL data'!D$3,FALSE)),ISBLANK(VLOOKUP($D$6&amp;$E13&amp;$D$7,'EP CAL data'!$A:$AC,'EP CAL data'!D$3,FALSE))),"",VLOOKUP($D$6&amp;$E13&amp;$D$7,'EP CAL data'!$A:$AC,'EP CAL data'!D$3,FALSE))</f>
        <v>3.4239423942394237E-2</v>
      </c>
      <c r="K13" s="301"/>
      <c r="L13" s="301">
        <f>IF(OR(ISERROR(VLOOKUP($D$6&amp;$E13&amp;$D$7,'EP CAL data'!$A:$AC,'EP CAL data'!E$3,FALSE)),ISBLANK(VLOOKUP($D$6&amp;$E13&amp;$D$7,'EP CAL data'!$A:$AC,'EP CAL data'!E$3,FALSE))),"",VLOOKUP($D$6&amp;$E13&amp;$D$7,'EP CAL data'!$A:$AC,'EP CAL data'!E$3,FALSE))</f>
        <v>0.22905490549054905</v>
      </c>
      <c r="M13" s="301"/>
      <c r="N13" s="357">
        <f>IF(OR(ISERROR(VLOOKUP($D$6&amp;$E13&amp;$D$7,'EP CAL data'!$A:$AC,'EP CAL data'!G$3,FALSE)),ISBLANK(VLOOKUP($D$6&amp;$E13&amp;$D$7,'EP CAL data'!$A:$AC,'EP CAL data'!G$3,FALSE))),"",VLOOKUP($D$6&amp;$E13&amp;$D$7,'EP CAL data'!$A:$AC,'EP CAL data'!G$3,FALSE))</f>
        <v>27775</v>
      </c>
      <c r="O13" s="358"/>
      <c r="P13" s="356">
        <f>IF(OR(ISERROR(VLOOKUP($D$6&amp;$E13&amp;$D$7,'EP CAL data'!$A:$AC,'EP CAL data'!H$3,FALSE)),ISBLANK(VLOOKUP($D$6&amp;$E13&amp;$D$7,'EP CAL data'!$A:$AC,'EP CAL data'!H$3,FALSE))),"",VLOOKUP($D$6&amp;$E13&amp;$D$7,'EP CAL data'!$A:$AC,'EP CAL data'!H$3,FALSE))</f>
        <v>0.58520500611015125</v>
      </c>
      <c r="Q13" s="292"/>
    </row>
    <row r="14" spans="2:19" ht="15" customHeight="1" x14ac:dyDescent="0.25">
      <c r="D14" s="318"/>
      <c r="E14" s="13" t="s">
        <v>27</v>
      </c>
      <c r="F14" s="14">
        <f>IF(F13="","",VLOOKUP($D$6&amp;$E13&amp;$D$7,'EP CAL data'!$A:$AC,'EP CAL data'!M$3,FALSE))</f>
        <v>0.56499999999999995</v>
      </c>
      <c r="G14" s="15">
        <f>IF(F13="","",VLOOKUP($D$6&amp;$E13&amp;$D$7,'EP CAL data'!$A:$AC,'EP CAL data'!N$3,FALSE))</f>
        <v>0.57599999999999996</v>
      </c>
      <c r="H14" s="15">
        <f>IF(H13="","",VLOOKUP($D$6&amp;$E13&amp;$D$7,'EP CAL data'!$A:$AC,'EP CAL data'!O$3,FALSE))</f>
        <v>0.16200000000000001</v>
      </c>
      <c r="I14" s="15">
        <f>IF(H13="","",VLOOKUP($D$6&amp;$E13&amp;$D$7,'EP CAL data'!$A:$AC,'EP CAL data'!P$3,FALSE))</f>
        <v>0.17100000000000001</v>
      </c>
      <c r="J14" s="15">
        <f>IF(J13="","",VLOOKUP($D$6&amp;$E13&amp;$D$7,'EP CAL data'!$A:$AC,'EP CAL data'!Q$3,FALSE))</f>
        <v>3.2000000000000001E-2</v>
      </c>
      <c r="K14" s="15">
        <f>IF(J13="","",VLOOKUP($D$6&amp;$E13&amp;$D$7,'EP CAL data'!$A:$AC,'EP CAL data'!R$3,FALSE))</f>
        <v>3.5999999999999997E-2</v>
      </c>
      <c r="L14" s="15">
        <f>IF(L13="","",VLOOKUP($D$6&amp;$E13&amp;$D$7,'EP CAL data'!$A:$AC,'EP CAL data'!S$3,FALSE))</f>
        <v>0.224</v>
      </c>
      <c r="M14" s="15">
        <f>IF(L13="","",VLOOKUP($D$6&amp;$E13&amp;$D$7,'EP CAL data'!$A:$AC,'EP CAL data'!T$3,FALSE))</f>
        <v>0.23400000000000001</v>
      </c>
      <c r="N14" s="354"/>
      <c r="O14" s="355"/>
      <c r="P14" s="353"/>
      <c r="Q14" s="279"/>
    </row>
    <row r="15" spans="2:19" s="34" customFormat="1" ht="18.75" customHeight="1" x14ac:dyDescent="0.2">
      <c r="D15" s="318"/>
      <c r="E15" s="70" t="s">
        <v>339</v>
      </c>
      <c r="F15" s="300">
        <f>IF(OR(ISERROR(VLOOKUP($D$6&amp;$E15&amp;$D$7,'EP CAL data'!$A:$AC,'EP CAL data'!B$3,FALSE)),ISBLANK(VLOOKUP($D$6&amp;$E15&amp;$D$7,'EP CAL data'!$A:$AC,'EP CAL data'!B$3,FALSE))),"",VLOOKUP($D$6&amp;$E15&amp;$D$7,'EP CAL data'!$A:$AC,'EP CAL data'!B$3,FALSE))</f>
        <v>0.63202846975088967</v>
      </c>
      <c r="G15" s="301"/>
      <c r="H15" s="301">
        <f>IF(OR(ISERROR(VLOOKUP($D$6&amp;$E15&amp;$D$7,'EP CAL data'!$A:$AC,'EP CAL data'!C$3,FALSE)),ISBLANK(VLOOKUP($D$6&amp;$E15&amp;$D$7,'EP CAL data'!$A:$AC,'EP CAL data'!C$3,FALSE))),"",VLOOKUP($D$6&amp;$E15&amp;$D$7,'EP CAL data'!$A:$AC,'EP CAL data'!C$3,FALSE))</f>
        <v>0.13202846975088969</v>
      </c>
      <c r="I15" s="301"/>
      <c r="J15" s="301">
        <f>IF(OR(ISERROR(VLOOKUP($D$6&amp;$E15&amp;$D$7,'EP CAL data'!$A:$AC,'EP CAL data'!D$3,FALSE)),ISBLANK(VLOOKUP($D$6&amp;$E15&amp;$D$7,'EP CAL data'!$A:$AC,'EP CAL data'!D$3,FALSE))),"",VLOOKUP($D$6&amp;$E15&amp;$D$7,'EP CAL data'!$A:$AC,'EP CAL data'!D$3,FALSE))</f>
        <v>3.2028469750889681E-2</v>
      </c>
      <c r="K15" s="301"/>
      <c r="L15" s="301">
        <f>IF(OR(ISERROR(VLOOKUP($D$6&amp;$E15&amp;$D$7,'EP CAL data'!$A:$AC,'EP CAL data'!E$3,FALSE)),ISBLANK(VLOOKUP($D$6&amp;$E15&amp;$D$7,'EP CAL data'!$A:$AC,'EP CAL data'!E$3,FALSE))),"",VLOOKUP($D$6&amp;$E15&amp;$D$7,'EP CAL data'!$A:$AC,'EP CAL data'!E$3,FALSE))</f>
        <v>0.20391459074733095</v>
      </c>
      <c r="M15" s="301"/>
      <c r="N15" s="357">
        <f>IF(OR(ISERROR(VLOOKUP($D$6&amp;$E15&amp;$D$7,'EP CAL data'!$A:$AC,'EP CAL data'!G$3,FALSE)),ISBLANK(VLOOKUP($D$6&amp;$E15&amp;$D$7,'EP CAL data'!$A:$AC,'EP CAL data'!G$3,FALSE))),"",VLOOKUP($D$6&amp;$E15&amp;$D$7,'EP CAL data'!$A:$AC,'EP CAL data'!G$3,FALSE))</f>
        <v>8430</v>
      </c>
      <c r="O15" s="358"/>
      <c r="P15" s="356">
        <f>IF(OR(ISERROR(VLOOKUP($D$6&amp;$E15&amp;$D$7,'EP CAL data'!$A:$AC,'EP CAL data'!H$3,FALSE)),ISBLANK(VLOOKUP($D$6&amp;$E15&amp;$D$7,'EP CAL data'!$A:$AC,'EP CAL data'!H$3,FALSE))),"",VLOOKUP($D$6&amp;$E15&amp;$D$7,'EP CAL data'!$A:$AC,'EP CAL data'!H$3,FALSE))</f>
        <v>0.41396582203889215</v>
      </c>
      <c r="Q15" s="292"/>
    </row>
    <row r="16" spans="2:19" ht="15" customHeight="1" x14ac:dyDescent="0.25">
      <c r="D16" s="318"/>
      <c r="E16" s="17" t="s">
        <v>27</v>
      </c>
      <c r="F16" s="14">
        <f>IF(F15="","",VLOOKUP($D$6&amp;$E15&amp;$D$7,'EP CAL data'!$A:$AC,'EP CAL data'!M$3,FALSE))</f>
        <v>0.622</v>
      </c>
      <c r="G16" s="15">
        <f>IF(F15="","",VLOOKUP($D$6&amp;$E15&amp;$D$7,'EP CAL data'!$A:$AC,'EP CAL data'!N$3,FALSE))</f>
        <v>0.64200000000000002</v>
      </c>
      <c r="H16" s="15">
        <f>IF(H15="","",VLOOKUP($D$6&amp;$E15&amp;$D$7,'EP CAL data'!$A:$AC,'EP CAL data'!O$3,FALSE))</f>
        <v>0.125</v>
      </c>
      <c r="I16" s="15">
        <f>IF(H15="","",VLOOKUP($D$6&amp;$E15&amp;$D$7,'EP CAL data'!$A:$AC,'EP CAL data'!P$3,FALSE))</f>
        <v>0.13900000000000001</v>
      </c>
      <c r="J16" s="15">
        <f>IF(J15="","",VLOOKUP($D$6&amp;$E15&amp;$D$7,'EP CAL data'!$A:$AC,'EP CAL data'!Q$3,FALSE))</f>
        <v>2.8000000000000001E-2</v>
      </c>
      <c r="K16" s="15">
        <f>IF(J15="","",VLOOKUP($D$6&amp;$E15&amp;$D$7,'EP CAL data'!$A:$AC,'EP CAL data'!R$3,FALSE))</f>
        <v>3.5999999999999997E-2</v>
      </c>
      <c r="L16" s="15">
        <f>IF(L15="","",VLOOKUP($D$6&amp;$E15&amp;$D$7,'EP CAL data'!$A:$AC,'EP CAL data'!S$3,FALSE))</f>
        <v>0.19500000000000001</v>
      </c>
      <c r="M16" s="15">
        <f>IF(L15="","",VLOOKUP($D$6&amp;$E15&amp;$D$7,'EP CAL data'!$A:$AC,'EP CAL data'!T$3,FALSE))</f>
        <v>0.21299999999999999</v>
      </c>
      <c r="N16" s="354"/>
      <c r="O16" s="355"/>
      <c r="P16" s="353"/>
      <c r="Q16" s="279"/>
    </row>
    <row r="17" spans="4:17" s="34" customFormat="1" ht="18.75" customHeight="1" x14ac:dyDescent="0.2">
      <c r="D17" s="318"/>
      <c r="E17" s="73" t="s">
        <v>343</v>
      </c>
      <c r="F17" s="300">
        <f>IF(OR(ISERROR(VLOOKUP($D$6&amp;$E17&amp;$D$7,'EP CAL data'!$A:$AC,'EP CAL data'!B$3,FALSE)),ISBLANK(VLOOKUP($D$6&amp;$E17&amp;$D$7,'EP CAL data'!$A:$AC,'EP CAL data'!B$3,FALSE))),"",VLOOKUP($D$6&amp;$E17&amp;$D$7,'EP CAL data'!$A:$AC,'EP CAL data'!B$3,FALSE))</f>
        <v>0.48527082673424138</v>
      </c>
      <c r="G17" s="301"/>
      <c r="H17" s="301">
        <f>IF(OR(ISERROR(VLOOKUP($D$6&amp;$E17&amp;$D$7,'EP CAL data'!$A:$AC,'EP CAL data'!C$3,FALSE)),ISBLANK(VLOOKUP($D$6&amp;$E17&amp;$D$7,'EP CAL data'!$A:$AC,'EP CAL data'!C$3,FALSE))),"",VLOOKUP($D$6&amp;$E17&amp;$D$7,'EP CAL data'!$A:$AC,'EP CAL data'!C$3,FALSE))</f>
        <v>0.156794425087108</v>
      </c>
      <c r="I17" s="301"/>
      <c r="J17" s="301">
        <f>IF(OR(ISERROR(VLOOKUP($D$6&amp;$E17&amp;$D$7,'EP CAL data'!$A:$AC,'EP CAL data'!D$3,FALSE)),ISBLANK(VLOOKUP($D$6&amp;$E17&amp;$D$7,'EP CAL data'!$A:$AC,'EP CAL data'!D$3,FALSE))),"",VLOOKUP($D$6&amp;$E17&amp;$D$7,'EP CAL data'!$A:$AC,'EP CAL data'!D$3,FALSE))</f>
        <v>4.9730757047830219E-2</v>
      </c>
      <c r="K17" s="301"/>
      <c r="L17" s="301">
        <f>IF(OR(ISERROR(VLOOKUP($D$6&amp;$E17&amp;$D$7,'EP CAL data'!$A:$AC,'EP CAL data'!E$3,FALSE)),ISBLANK(VLOOKUP($D$6&amp;$E17&amp;$D$7,'EP CAL data'!$A:$AC,'EP CAL data'!E$3,FALSE))),"",VLOOKUP($D$6&amp;$E17&amp;$D$7,'EP CAL data'!$A:$AC,'EP CAL data'!E$3,FALSE))</f>
        <v>0.30820399113082042</v>
      </c>
      <c r="M17" s="301"/>
      <c r="N17" s="357">
        <f>IF(OR(ISERROR(VLOOKUP($D$6&amp;$E17&amp;$D$7,'EP CAL data'!$A:$AC,'EP CAL data'!G$3,FALSE)),ISBLANK(VLOOKUP($D$6&amp;$E17&amp;$D$7,'EP CAL data'!$A:$AC,'EP CAL data'!G$3,FALSE))),"",VLOOKUP($D$6&amp;$E17&amp;$D$7,'EP CAL data'!$A:$AC,'EP CAL data'!G$3,FALSE))</f>
        <v>3157</v>
      </c>
      <c r="O17" s="358"/>
      <c r="P17" s="356">
        <f>IF(OR(ISERROR(VLOOKUP($D$6&amp;$E17&amp;$D$7,'EP CAL data'!$A:$AC,'EP CAL data'!H$3,FALSE)),ISBLANK(VLOOKUP($D$6&amp;$E17&amp;$D$7,'EP CAL data'!$A:$AC,'EP CAL data'!H$3,FALSE))),"",VLOOKUP($D$6&amp;$E17&amp;$D$7,'EP CAL data'!$A:$AC,'EP CAL data'!H$3,FALSE))</f>
        <v>0.20095480585614259</v>
      </c>
      <c r="Q17" s="292"/>
    </row>
    <row r="18" spans="4:17" ht="15" customHeight="1" x14ac:dyDescent="0.25">
      <c r="D18" s="318"/>
      <c r="E18" s="13" t="s">
        <v>27</v>
      </c>
      <c r="F18" s="14">
        <f>IF(F17="","",VLOOKUP($D$6&amp;$E17&amp;$D$7,'EP CAL data'!$A:$AC,'EP CAL data'!M$3,FALSE))</f>
        <v>0.46800000000000003</v>
      </c>
      <c r="G18" s="15">
        <f>IF(F17="","",VLOOKUP($D$6&amp;$E17&amp;$D$7,'EP CAL data'!$A:$AC,'EP CAL data'!N$3,FALSE))</f>
        <v>0.503</v>
      </c>
      <c r="H18" s="15">
        <f>IF(H17="","",VLOOKUP($D$6&amp;$E17&amp;$D$7,'EP CAL data'!$A:$AC,'EP CAL data'!O$3,FALSE))</f>
        <v>0.14499999999999999</v>
      </c>
      <c r="I18" s="15">
        <f>IF(H17="","",VLOOKUP($D$6&amp;$E17&amp;$D$7,'EP CAL data'!$A:$AC,'EP CAL data'!P$3,FALSE))</f>
        <v>0.17</v>
      </c>
      <c r="J18" s="15">
        <f>IF(J17="","",VLOOKUP($D$6&amp;$E17&amp;$D$7,'EP CAL data'!$A:$AC,'EP CAL data'!Q$3,FALSE))</f>
        <v>4.2999999999999997E-2</v>
      </c>
      <c r="K18" s="15">
        <f>IF(J17="","",VLOOKUP($D$6&amp;$E17&amp;$D$7,'EP CAL data'!$A:$AC,'EP CAL data'!R$3,FALSE))</f>
        <v>5.8000000000000003E-2</v>
      </c>
      <c r="L18" s="15">
        <f>IF(L17="","",VLOOKUP($D$6&amp;$E17&amp;$D$7,'EP CAL data'!$A:$AC,'EP CAL data'!S$3,FALSE))</f>
        <v>0.29199999999999998</v>
      </c>
      <c r="M18" s="15">
        <f>IF(L17="","",VLOOKUP($D$6&amp;$E17&amp;$D$7,'EP CAL data'!$A:$AC,'EP CAL data'!T$3,FALSE))</f>
        <v>0.32500000000000001</v>
      </c>
      <c r="N18" s="354"/>
      <c r="O18" s="355"/>
      <c r="P18" s="353"/>
      <c r="Q18" s="279"/>
    </row>
    <row r="19" spans="4:17" s="34" customFormat="1" ht="18.75" customHeight="1" x14ac:dyDescent="0.2">
      <c r="D19" s="318"/>
      <c r="E19" s="70" t="s">
        <v>93</v>
      </c>
      <c r="F19" s="300">
        <f>IF(OR(ISERROR(VLOOKUP($D$6&amp;$E19&amp;$D$7,'EP CAL data'!$A:$AC,'EP CAL data'!B$3,FALSE)),ISBLANK(VLOOKUP($D$6&amp;$E19&amp;$D$7,'EP CAL data'!$A:$AC,'EP CAL data'!B$3,FALSE))),"",VLOOKUP($D$6&amp;$E19&amp;$D$7,'EP CAL data'!$A:$AC,'EP CAL data'!B$3,FALSE))</f>
        <v>0.66298924492737554</v>
      </c>
      <c r="G19" s="301"/>
      <c r="H19" s="301">
        <f>IF(OR(ISERROR(VLOOKUP($D$6&amp;$E19&amp;$D$7,'EP CAL data'!$A:$AC,'EP CAL data'!C$3,FALSE)),ISBLANK(VLOOKUP($D$6&amp;$E19&amp;$D$7,'EP CAL data'!$A:$AC,'EP CAL data'!C$3,FALSE))),"",VLOOKUP($D$6&amp;$E19&amp;$D$7,'EP CAL data'!$A:$AC,'EP CAL data'!C$3,FALSE))</f>
        <v>0.1930923605721255</v>
      </c>
      <c r="I19" s="301"/>
      <c r="J19" s="301">
        <f>IF(OR(ISERROR(VLOOKUP($D$6&amp;$E19&amp;$D$7,'EP CAL data'!$A:$AC,'EP CAL data'!D$3,FALSE)),ISBLANK(VLOOKUP($D$6&amp;$E19&amp;$D$7,'EP CAL data'!$A:$AC,'EP CAL data'!D$3,FALSE))),"",VLOOKUP($D$6&amp;$E19&amp;$D$7,'EP CAL data'!$A:$AC,'EP CAL data'!D$3,FALSE))</f>
        <v>4.1856081605499501E-2</v>
      </c>
      <c r="K19" s="301"/>
      <c r="L19" s="301">
        <f>IF(OR(ISERROR(VLOOKUP($D$6&amp;$E19&amp;$D$7,'EP CAL data'!$A:$AC,'EP CAL data'!E$3,FALSE)),ISBLANK(VLOOKUP($D$6&amp;$E19&amp;$D$7,'EP CAL data'!$A:$AC,'EP CAL data'!E$3,FALSE))),"",VLOOKUP($D$6&amp;$E19&amp;$D$7,'EP CAL data'!$A:$AC,'EP CAL data'!E$3,FALSE))</f>
        <v>0.10206231289499945</v>
      </c>
      <c r="M19" s="301"/>
      <c r="N19" s="357">
        <f>IF(OR(ISERROR(VLOOKUP($D$6&amp;$E19&amp;$D$7,'EP CAL data'!$A:$AC,'EP CAL data'!G$3,FALSE)),ISBLANK(VLOOKUP($D$6&amp;$E19&amp;$D$7,'EP CAL data'!$A:$AC,'EP CAL data'!G$3,FALSE))),"",VLOOKUP($D$6&amp;$E19&amp;$D$7,'EP CAL data'!$A:$AC,'EP CAL data'!G$3,FALSE))</f>
        <v>18038</v>
      </c>
      <c r="O19" s="358"/>
      <c r="P19" s="356">
        <f>IF(OR(ISERROR(VLOOKUP($D$6&amp;$E19&amp;$D$7,'EP CAL data'!$A:$AC,'EP CAL data'!H$3,FALSE)),ISBLANK(VLOOKUP($D$6&amp;$E19&amp;$D$7,'EP CAL data'!$A:$AC,'EP CAL data'!H$3,FALSE))),"",VLOOKUP($D$6&amp;$E19&amp;$D$7,'EP CAL data'!$A:$AC,'EP CAL data'!H$3,FALSE))</f>
        <v>4.2725345523881714E-2</v>
      </c>
      <c r="Q19" s="292"/>
    </row>
    <row r="20" spans="4:17" ht="15" customHeight="1" x14ac:dyDescent="0.25">
      <c r="D20" s="318"/>
      <c r="E20" s="17" t="s">
        <v>27</v>
      </c>
      <c r="F20" s="14">
        <f>IF(F19="","",VLOOKUP($D$6&amp;$E19&amp;$D$7,'EP CAL data'!$A:$AC,'EP CAL data'!M$3,FALSE))</f>
        <v>0.65600000000000003</v>
      </c>
      <c r="G20" s="15">
        <f>IF(F19="","",VLOOKUP($D$6&amp;$E19&amp;$D$7,'EP CAL data'!$A:$AC,'EP CAL data'!N$3,FALSE))</f>
        <v>0.67</v>
      </c>
      <c r="H20" s="15">
        <f>IF(H19="","",VLOOKUP($D$6&amp;$E19&amp;$D$7,'EP CAL data'!$A:$AC,'EP CAL data'!O$3,FALSE))</f>
        <v>0.187</v>
      </c>
      <c r="I20" s="15">
        <f>IF(H19="","",VLOOKUP($D$6&amp;$E19&amp;$D$7,'EP CAL data'!$A:$AC,'EP CAL data'!P$3,FALSE))</f>
        <v>0.19900000000000001</v>
      </c>
      <c r="J20" s="15">
        <f>IF(J19="","",VLOOKUP($D$6&amp;$E19&amp;$D$7,'EP CAL data'!$A:$AC,'EP CAL data'!Q$3,FALSE))</f>
        <v>3.9E-2</v>
      </c>
      <c r="K20" s="15">
        <f>IF(J19="","",VLOOKUP($D$6&amp;$E19&amp;$D$7,'EP CAL data'!$A:$AC,'EP CAL data'!R$3,FALSE))</f>
        <v>4.4999999999999998E-2</v>
      </c>
      <c r="L20" s="15">
        <f>IF(L19="","",VLOOKUP($D$6&amp;$E19&amp;$D$7,'EP CAL data'!$A:$AC,'EP CAL data'!S$3,FALSE))</f>
        <v>9.8000000000000004E-2</v>
      </c>
      <c r="M20" s="15">
        <f>IF(L19="","",VLOOKUP($D$6&amp;$E19&amp;$D$7,'EP CAL data'!$A:$AC,'EP CAL data'!T$3,FALSE))</f>
        <v>0.107</v>
      </c>
      <c r="N20" s="354"/>
      <c r="O20" s="355"/>
      <c r="P20" s="353"/>
      <c r="Q20" s="279"/>
    </row>
    <row r="21" spans="4:17" s="34" customFormat="1" ht="15.75" x14ac:dyDescent="0.2">
      <c r="D21" s="318"/>
      <c r="E21" s="72" t="s">
        <v>138</v>
      </c>
      <c r="F21" s="300">
        <f>IF(OR(ISERROR(VLOOKUP($D$6&amp;$E21&amp;$D$7,'EP CAL data'!$A:$AC,'EP CAL data'!B$3,FALSE)),ISBLANK(VLOOKUP($D$6&amp;$E21&amp;$D$7,'EP CAL data'!$A:$AC,'EP CAL data'!B$3,FALSE))),"",VLOOKUP($D$6&amp;$E21&amp;$D$7,'EP CAL data'!$A:$AC,'EP CAL data'!B$3,FALSE))</f>
        <v>0.4851657940663176</v>
      </c>
      <c r="G21" s="301"/>
      <c r="H21" s="301">
        <f>IF(OR(ISERROR(VLOOKUP($D$6&amp;$E21&amp;$D$7,'EP CAL data'!$A:$AC,'EP CAL data'!C$3,FALSE)),ISBLANK(VLOOKUP($D$6&amp;$E21&amp;$D$7,'EP CAL data'!$A:$AC,'EP CAL data'!C$3,FALSE))),"",VLOOKUP($D$6&amp;$E21&amp;$D$7,'EP CAL data'!$A:$AC,'EP CAL data'!C$3,FALSE))</f>
        <v>0.1099476439790576</v>
      </c>
      <c r="I21" s="301"/>
      <c r="J21" s="301">
        <f>IF(OR(ISERROR(VLOOKUP($D$6&amp;$E21&amp;$D$7,'EP CAL data'!$A:$AC,'EP CAL data'!D$3,FALSE)),ISBLANK(VLOOKUP($D$6&amp;$E21&amp;$D$7,'EP CAL data'!$A:$AC,'EP CAL data'!D$3,FALSE))),"",VLOOKUP($D$6&amp;$E21&amp;$D$7,'EP CAL data'!$A:$AC,'EP CAL data'!D$3,FALSE))</f>
        <v>8.9005235602094238E-2</v>
      </c>
      <c r="K21" s="301"/>
      <c r="L21" s="301">
        <f>IF(OR(ISERROR(VLOOKUP($D$6&amp;$E21&amp;$D$7,'EP CAL data'!$A:$AC,'EP CAL data'!E$3,FALSE)),ISBLANK(VLOOKUP($D$6&amp;$E21&amp;$D$7,'EP CAL data'!$A:$AC,'EP CAL data'!E$3,FALSE))),"",VLOOKUP($D$6&amp;$E21&amp;$D$7,'EP CAL data'!$A:$AC,'EP CAL data'!E$3,FALSE))</f>
        <v>0.31588132635253052</v>
      </c>
      <c r="M21" s="301"/>
      <c r="N21" s="357">
        <f>IF(OR(ISERROR(VLOOKUP($D$6&amp;$E21&amp;$D$7,'EP CAL data'!$A:$AC,'EP CAL data'!G$3,FALSE)),ISBLANK(VLOOKUP($D$6&amp;$E21&amp;$D$7,'EP CAL data'!$A:$AC,'EP CAL data'!G$3,FALSE))),"",VLOOKUP($D$6&amp;$E21&amp;$D$7,'EP CAL data'!$A:$AC,'EP CAL data'!G$3,FALSE))</f>
        <v>573</v>
      </c>
      <c r="O21" s="358"/>
      <c r="P21" s="356">
        <f>IF(OR(ISERROR(VLOOKUP($D$6&amp;$E21&amp;$D$7,'EP CAL data'!$A:$AC,'EP CAL data'!H$3,FALSE)),ISBLANK(VLOOKUP($D$6&amp;$E21&amp;$D$7,'EP CAL data'!$A:$AC,'EP CAL data'!H$3,FALSE))),"",VLOOKUP($D$6&amp;$E21&amp;$D$7,'EP CAL data'!$A:$AC,'EP CAL data'!H$3,FALSE))</f>
        <v>1.0616025937934228E-2</v>
      </c>
      <c r="Q21" s="292"/>
    </row>
    <row r="22" spans="4:17" ht="15" customHeight="1" x14ac:dyDescent="0.25">
      <c r="D22" s="318"/>
      <c r="E22" s="13" t="s">
        <v>27</v>
      </c>
      <c r="F22" s="14">
        <f>IF(F21="","",VLOOKUP($D$6&amp;$E21&amp;$D$7,'EP CAL data'!$A:$AC,'EP CAL data'!M$3,FALSE))</f>
        <v>0.44400000000000001</v>
      </c>
      <c r="G22" s="15">
        <f>IF(F21="","",VLOOKUP($D$6&amp;$E21&amp;$D$7,'EP CAL data'!$A:$AC,'EP CAL data'!N$3,FALSE))</f>
        <v>0.52600000000000002</v>
      </c>
      <c r="H22" s="15">
        <f>IF(H21="","",VLOOKUP($D$6&amp;$E21&amp;$D$7,'EP CAL data'!$A:$AC,'EP CAL data'!O$3,FALSE))</f>
        <v>8.6999999999999994E-2</v>
      </c>
      <c r="I22" s="15">
        <f>IF(H21="","",VLOOKUP($D$6&amp;$E21&amp;$D$7,'EP CAL data'!$A:$AC,'EP CAL data'!P$3,FALSE))</f>
        <v>0.13800000000000001</v>
      </c>
      <c r="J22" s="15">
        <f>IF(J21="","",VLOOKUP($D$6&amp;$E21&amp;$D$7,'EP CAL data'!$A:$AC,'EP CAL data'!Q$3,FALSE))</f>
        <v>6.8000000000000005E-2</v>
      </c>
      <c r="K22" s="15">
        <f>IF(J21="","",VLOOKUP($D$6&amp;$E21&amp;$D$7,'EP CAL data'!$A:$AC,'EP CAL data'!R$3,FALSE))</f>
        <v>0.115</v>
      </c>
      <c r="L22" s="15">
        <f>IF(L21="","",VLOOKUP($D$6&amp;$E21&amp;$D$7,'EP CAL data'!$A:$AC,'EP CAL data'!S$3,FALSE))</f>
        <v>0.27900000000000003</v>
      </c>
      <c r="M22" s="15">
        <f>IF(L21="","",VLOOKUP($D$6&amp;$E21&amp;$D$7,'EP CAL data'!$A:$AC,'EP CAL data'!T$3,FALSE))</f>
        <v>0.35499999999999998</v>
      </c>
      <c r="N22" s="354"/>
      <c r="O22" s="355"/>
      <c r="P22" s="353"/>
      <c r="Q22" s="279"/>
    </row>
    <row r="23" spans="4:17" s="34" customFormat="1" ht="18.75" customHeight="1" x14ac:dyDescent="0.2">
      <c r="D23" s="318"/>
      <c r="E23" s="70" t="s">
        <v>111</v>
      </c>
      <c r="F23" s="300">
        <f>IF(OR(ISERROR(VLOOKUP($D$6&amp;$E23&amp;$D$7,'EP CAL data'!$A:$AC,'EP CAL data'!B$3,FALSE)),ISBLANK(VLOOKUP($D$6&amp;$E23&amp;$D$7,'EP CAL data'!$A:$AC,'EP CAL data'!B$3,FALSE))),"",VLOOKUP($D$6&amp;$E23&amp;$D$7,'EP CAL data'!$A:$AC,'EP CAL data'!B$3,FALSE))</f>
        <v>0.62893995421729176</v>
      </c>
      <c r="G23" s="301"/>
      <c r="H23" s="301">
        <f>IF(OR(ISERROR(VLOOKUP($D$6&amp;$E23&amp;$D$7,'EP CAL data'!$A:$AC,'EP CAL data'!C$3,FALSE)),ISBLANK(VLOOKUP($D$6&amp;$E23&amp;$D$7,'EP CAL data'!$A:$AC,'EP CAL data'!C$3,FALSE))),"",VLOOKUP($D$6&amp;$E23&amp;$D$7,'EP CAL data'!$A:$AC,'EP CAL data'!C$3,FALSE))</f>
        <v>0.27172477548864238</v>
      </c>
      <c r="I23" s="301"/>
      <c r="J23" s="301">
        <f>IF(OR(ISERROR(VLOOKUP($D$6&amp;$E23&amp;$D$7,'EP CAL data'!$A:$AC,'EP CAL data'!D$3,FALSE)),ISBLANK(VLOOKUP($D$6&amp;$E23&amp;$D$7,'EP CAL data'!$A:$AC,'EP CAL data'!D$3,FALSE))),"",VLOOKUP($D$6&amp;$E23&amp;$D$7,'EP CAL data'!$A:$AC,'EP CAL data'!D$3,FALSE))</f>
        <v>3.5855784469096673E-2</v>
      </c>
      <c r="K23" s="301"/>
      <c r="L23" s="301">
        <f>IF(OR(ISERROR(VLOOKUP($D$6&amp;$E23&amp;$D$7,'EP CAL data'!$A:$AC,'EP CAL data'!E$3,FALSE)),ISBLANK(VLOOKUP($D$6&amp;$E23&amp;$D$7,'EP CAL data'!$A:$AC,'EP CAL data'!E$3,FALSE))),"",VLOOKUP($D$6&amp;$E23&amp;$D$7,'EP CAL data'!$A:$AC,'EP CAL data'!E$3,FALSE))</f>
        <v>6.3479485824969178E-2</v>
      </c>
      <c r="M23" s="301"/>
      <c r="N23" s="357">
        <f>IF(OR(ISERROR(VLOOKUP($D$6&amp;$E23&amp;$D$7,'EP CAL data'!$A:$AC,'EP CAL data'!G$3,FALSE)),ISBLANK(VLOOKUP($D$6&amp;$E23&amp;$D$7,'EP CAL data'!$A:$AC,'EP CAL data'!G$3,FALSE))),"",VLOOKUP($D$6&amp;$E23&amp;$D$7,'EP CAL data'!$A:$AC,'EP CAL data'!G$3,FALSE))</f>
        <v>45432</v>
      </c>
      <c r="O23" s="358"/>
      <c r="P23" s="356">
        <f>IF(OR(ISERROR(VLOOKUP($D$6&amp;$E23&amp;$D$7,'EP CAL data'!$A:$AC,'EP CAL data'!H$3,FALSE)),ISBLANK(VLOOKUP($D$6&amp;$E23&amp;$D$7,'EP CAL data'!$A:$AC,'EP CAL data'!H$3,FALSE))),"",VLOOKUP($D$6&amp;$E23&amp;$D$7,'EP CAL data'!$A:$AC,'EP CAL data'!H$3,FALSE))</f>
        <v>0.56172106824925816</v>
      </c>
      <c r="Q23" s="292"/>
    </row>
    <row r="24" spans="4:17" ht="15" customHeight="1" x14ac:dyDescent="0.25">
      <c r="D24" s="318"/>
      <c r="E24" s="17" t="s">
        <v>27</v>
      </c>
      <c r="F24" s="14">
        <f>IF(F23="","",VLOOKUP($D$6&amp;$E23&amp;$D$7,'EP CAL data'!$A:$AC,'EP CAL data'!M$3,FALSE))</f>
        <v>0.624</v>
      </c>
      <c r="G24" s="15">
        <f>IF(F23="","",VLOOKUP($D$6&amp;$E23&amp;$D$7,'EP CAL data'!$A:$AC,'EP CAL data'!N$3,FALSE))</f>
        <v>0.63300000000000001</v>
      </c>
      <c r="H24" s="15">
        <f>IF(H23="","",VLOOKUP($D$6&amp;$E23&amp;$D$7,'EP CAL data'!$A:$AC,'EP CAL data'!O$3,FALSE))</f>
        <v>0.26800000000000002</v>
      </c>
      <c r="I24" s="15">
        <f>IF(H23="","",VLOOKUP($D$6&amp;$E23&amp;$D$7,'EP CAL data'!$A:$AC,'EP CAL data'!P$3,FALSE))</f>
        <v>0.27600000000000002</v>
      </c>
      <c r="J24" s="15">
        <f>IF(J23="","",VLOOKUP($D$6&amp;$E23&amp;$D$7,'EP CAL data'!$A:$AC,'EP CAL data'!Q$3,FALSE))</f>
        <v>3.4000000000000002E-2</v>
      </c>
      <c r="K24" s="15">
        <f>IF(J23="","",VLOOKUP($D$6&amp;$E23&amp;$D$7,'EP CAL data'!$A:$AC,'EP CAL data'!R$3,FALSE))</f>
        <v>3.7999999999999999E-2</v>
      </c>
      <c r="L24" s="15">
        <f>IF(L23="","",VLOOKUP($D$6&amp;$E23&amp;$D$7,'EP CAL data'!$A:$AC,'EP CAL data'!S$3,FALSE))</f>
        <v>6.0999999999999999E-2</v>
      </c>
      <c r="M24" s="15">
        <f>IF(L23="","",VLOOKUP($D$6&amp;$E23&amp;$D$7,'EP CAL data'!$A:$AC,'EP CAL data'!T$3,FALSE))</f>
        <v>6.6000000000000003E-2</v>
      </c>
      <c r="N24" s="354"/>
      <c r="O24" s="355"/>
      <c r="P24" s="353"/>
      <c r="Q24" s="279"/>
    </row>
    <row r="25" spans="4:17" s="34" customFormat="1" ht="18.75" customHeight="1" x14ac:dyDescent="0.2">
      <c r="D25" s="318"/>
      <c r="E25" s="73" t="s">
        <v>17</v>
      </c>
      <c r="F25" s="300">
        <f>IF(OR(ISERROR(VLOOKUP($D$6&amp;$E25&amp;$D$7,'EP CAL data'!$A:$AC,'EP CAL data'!B$3,FALSE)),ISBLANK(VLOOKUP($D$6&amp;$E25&amp;$D$7,'EP CAL data'!$A:$AC,'EP CAL data'!B$3,FALSE))),"",VLOOKUP($D$6&amp;$E25&amp;$D$7,'EP CAL data'!$A:$AC,'EP CAL data'!B$3,FALSE))</f>
        <v>0.6369207200306396</v>
      </c>
      <c r="G25" s="301"/>
      <c r="H25" s="301">
        <f>IF(OR(ISERROR(VLOOKUP($D$6&amp;$E25&amp;$D$7,'EP CAL data'!$A:$AC,'EP CAL data'!C$3,FALSE)),ISBLANK(VLOOKUP($D$6&amp;$E25&amp;$D$7,'EP CAL data'!$A:$AC,'EP CAL data'!C$3,FALSE))),"",VLOOKUP($D$6&amp;$E25&amp;$D$7,'EP CAL data'!$A:$AC,'EP CAL data'!C$3,FALSE))</f>
        <v>0.18881654538491</v>
      </c>
      <c r="I25" s="301"/>
      <c r="J25" s="301">
        <f>IF(OR(ISERROR(VLOOKUP($D$6&amp;$E25&amp;$D$7,'EP CAL data'!$A:$AC,'EP CAL data'!D$3,FALSE)),ISBLANK(VLOOKUP($D$6&amp;$E25&amp;$D$7,'EP CAL data'!$A:$AC,'EP CAL data'!D$3,FALSE))),"",VLOOKUP($D$6&amp;$E25&amp;$D$7,'EP CAL data'!$A:$AC,'EP CAL data'!D$3,FALSE))</f>
        <v>3.8682497127537345E-2</v>
      </c>
      <c r="K25" s="301"/>
      <c r="L25" s="301">
        <f>IF(OR(ISERROR(VLOOKUP($D$6&amp;$E25&amp;$D$7,'EP CAL data'!$A:$AC,'EP CAL data'!E$3,FALSE)),ISBLANK(VLOOKUP($D$6&amp;$E25&amp;$D$7,'EP CAL data'!$A:$AC,'EP CAL data'!E$3,FALSE))),"",VLOOKUP($D$6&amp;$E25&amp;$D$7,'EP CAL data'!$A:$AC,'EP CAL data'!E$3,FALSE))</f>
        <v>0.13558023745691306</v>
      </c>
      <c r="M25" s="301"/>
      <c r="N25" s="357">
        <f>IF(OR(ISERROR(VLOOKUP($D$6&amp;$E25&amp;$D$7,'EP CAL data'!$A:$AC,'EP CAL data'!G$3,FALSE)),ISBLANK(VLOOKUP($D$6&amp;$E25&amp;$D$7,'EP CAL data'!$A:$AC,'EP CAL data'!G$3,FALSE))),"",VLOOKUP($D$6&amp;$E25&amp;$D$7,'EP CAL data'!$A:$AC,'EP CAL data'!G$3,FALSE))</f>
        <v>2611</v>
      </c>
      <c r="O25" s="358"/>
      <c r="P25" s="356">
        <f>IF(OR(ISERROR(VLOOKUP($D$6&amp;$E25&amp;$D$7,'EP CAL data'!$A:$AC,'EP CAL data'!H$3,FALSE)),ISBLANK(VLOOKUP($D$6&amp;$E25&amp;$D$7,'EP CAL data'!$A:$AC,'EP CAL data'!H$3,FALSE))),"",VLOOKUP($D$6&amp;$E25&amp;$D$7,'EP CAL data'!$A:$AC,'EP CAL data'!H$3,FALSE))</f>
        <v>0.10355768849403085</v>
      </c>
      <c r="Q25" s="292"/>
    </row>
    <row r="26" spans="4:17" ht="15" customHeight="1" x14ac:dyDescent="0.25">
      <c r="D26" s="318"/>
      <c r="E26" s="13" t="s">
        <v>27</v>
      </c>
      <c r="F26" s="14">
        <f>IF(F25="","",VLOOKUP($D$6&amp;$E25&amp;$D$7,'EP CAL data'!$A:$AC,'EP CAL data'!M$3,FALSE))</f>
        <v>0.61799999999999999</v>
      </c>
      <c r="G26" s="15">
        <f>IF(F25="","",VLOOKUP($D$6&amp;$E25&amp;$D$7,'EP CAL data'!$A:$AC,'EP CAL data'!N$3,FALSE))</f>
        <v>0.65500000000000003</v>
      </c>
      <c r="H26" s="15">
        <f>IF(H25="","",VLOOKUP($D$6&amp;$E25&amp;$D$7,'EP CAL data'!$A:$AC,'EP CAL data'!O$3,FALSE))</f>
        <v>0.17399999999999999</v>
      </c>
      <c r="I26" s="15">
        <f>IF(H25="","",VLOOKUP($D$6&amp;$E25&amp;$D$7,'EP CAL data'!$A:$AC,'EP CAL data'!P$3,FALSE))</f>
        <v>0.20399999999999999</v>
      </c>
      <c r="J26" s="15">
        <f>IF(J25="","",VLOOKUP($D$6&amp;$E25&amp;$D$7,'EP CAL data'!$A:$AC,'EP CAL data'!Q$3,FALSE))</f>
        <v>3.2000000000000001E-2</v>
      </c>
      <c r="K26" s="15">
        <f>IF(J25="","",VLOOKUP($D$6&amp;$E25&amp;$D$7,'EP CAL data'!$A:$AC,'EP CAL data'!R$3,FALSE))</f>
        <v>4.7E-2</v>
      </c>
      <c r="L26" s="15">
        <f>IF(L25="","",VLOOKUP($D$6&amp;$E25&amp;$D$7,'EP CAL data'!$A:$AC,'EP CAL data'!S$3,FALSE))</f>
        <v>0.123</v>
      </c>
      <c r="M26" s="15">
        <f>IF(L25="","",VLOOKUP($D$6&amp;$E25&amp;$D$7,'EP CAL data'!$A:$AC,'EP CAL data'!T$3,FALSE))</f>
        <v>0.14899999999999999</v>
      </c>
      <c r="N26" s="354"/>
      <c r="O26" s="355"/>
      <c r="P26" s="353"/>
      <c r="Q26" s="279"/>
    </row>
    <row r="27" spans="4:17" s="34" customFormat="1" ht="18.75" customHeight="1" x14ac:dyDescent="0.2">
      <c r="D27" s="318"/>
      <c r="E27" s="70" t="s">
        <v>92</v>
      </c>
      <c r="F27" s="300">
        <f>IF(OR(ISERROR(VLOOKUP($D$6&amp;$E27&amp;$D$7,'EP CAL data'!$A:$AC,'EP CAL data'!B$3,FALSE)),ISBLANK(VLOOKUP($D$6&amp;$E27&amp;$D$7,'EP CAL data'!$A:$AC,'EP CAL data'!B$3,FALSE))),"",VLOOKUP($D$6&amp;$E27&amp;$D$7,'EP CAL data'!$A:$AC,'EP CAL data'!B$3,FALSE))</f>
        <v>0.46411929170549859</v>
      </c>
      <c r="G27" s="301"/>
      <c r="H27" s="301">
        <f>IF(OR(ISERROR(VLOOKUP($D$6&amp;$E27&amp;$D$7,'EP CAL data'!$A:$AC,'EP CAL data'!C$3,FALSE)),ISBLANK(VLOOKUP($D$6&amp;$E27&amp;$D$7,'EP CAL data'!$A:$AC,'EP CAL data'!C$3,FALSE))),"",VLOOKUP($D$6&amp;$E27&amp;$D$7,'EP CAL data'!$A:$AC,'EP CAL data'!C$3,FALSE))</f>
        <v>0.10391425908667289</v>
      </c>
      <c r="I27" s="301"/>
      <c r="J27" s="301">
        <f>IF(OR(ISERROR(VLOOKUP($D$6&amp;$E27&amp;$D$7,'EP CAL data'!$A:$AC,'EP CAL data'!D$3,FALSE)),ISBLANK(VLOOKUP($D$6&amp;$E27&amp;$D$7,'EP CAL data'!$A:$AC,'EP CAL data'!D$3,FALSE))),"",VLOOKUP($D$6&amp;$E27&amp;$D$7,'EP CAL data'!$A:$AC,'EP CAL data'!D$3,FALSE))</f>
        <v>6.4305684995340173E-2</v>
      </c>
      <c r="K27" s="301"/>
      <c r="L27" s="301">
        <f>IF(OR(ISERROR(VLOOKUP($D$6&amp;$E27&amp;$D$7,'EP CAL data'!$A:$AC,'EP CAL data'!E$3,FALSE)),ISBLANK(VLOOKUP($D$6&amp;$E27&amp;$D$7,'EP CAL data'!$A:$AC,'EP CAL data'!E$3,FALSE))),"",VLOOKUP($D$6&amp;$E27&amp;$D$7,'EP CAL data'!$A:$AC,'EP CAL data'!E$3,FALSE))</f>
        <v>0.36766076421248833</v>
      </c>
      <c r="M27" s="301"/>
      <c r="N27" s="357">
        <f>IF(OR(ISERROR(VLOOKUP($D$6&amp;$E27&amp;$D$7,'EP CAL data'!$A:$AC,'EP CAL data'!G$3,FALSE)),ISBLANK(VLOOKUP($D$6&amp;$E27&amp;$D$7,'EP CAL data'!$A:$AC,'EP CAL data'!G$3,FALSE))),"",VLOOKUP($D$6&amp;$E27&amp;$D$7,'EP CAL data'!$A:$AC,'EP CAL data'!G$3,FALSE))</f>
        <v>2146</v>
      </c>
      <c r="O27" s="358"/>
      <c r="P27" s="356">
        <f>IF(OR(ISERROR(VLOOKUP($D$6&amp;$E27&amp;$D$7,'EP CAL data'!$A:$AC,'EP CAL data'!H$3,FALSE)),ISBLANK(VLOOKUP($D$6&amp;$E27&amp;$D$7,'EP CAL data'!$A:$AC,'EP CAL data'!H$3,FALSE))),"",VLOOKUP($D$6&amp;$E27&amp;$D$7,'EP CAL data'!$A:$AC,'EP CAL data'!H$3,FALSE))</f>
        <v>8.8065955080617701E-3</v>
      </c>
      <c r="Q27" s="292"/>
    </row>
    <row r="28" spans="4:17" ht="15" customHeight="1" x14ac:dyDescent="0.25">
      <c r="D28" s="318"/>
      <c r="E28" s="17" t="s">
        <v>27</v>
      </c>
      <c r="F28" s="14">
        <f>IF(F27="","",VLOOKUP($D$6&amp;$E27&amp;$D$7,'EP CAL data'!$A:$AC,'EP CAL data'!M$3,FALSE))</f>
        <v>0.443</v>
      </c>
      <c r="G28" s="15">
        <f>IF(F27="","",VLOOKUP($D$6&amp;$E27&amp;$D$7,'EP CAL data'!$A:$AC,'EP CAL data'!N$3,FALSE))</f>
        <v>0.48499999999999999</v>
      </c>
      <c r="H28" s="15">
        <f>IF(H27="","",VLOOKUP($D$6&amp;$E27&amp;$D$7,'EP CAL data'!$A:$AC,'EP CAL data'!O$3,FALSE))</f>
        <v>9.1999999999999998E-2</v>
      </c>
      <c r="I28" s="15">
        <f>IF(H27="","",VLOOKUP($D$6&amp;$E27&amp;$D$7,'EP CAL data'!$A:$AC,'EP CAL data'!P$3,FALSE))</f>
        <v>0.11799999999999999</v>
      </c>
      <c r="J28" s="15">
        <f>IF(J27="","",VLOOKUP($D$6&amp;$E27&amp;$D$7,'EP CAL data'!$A:$AC,'EP CAL data'!Q$3,FALSE))</f>
        <v>5.5E-2</v>
      </c>
      <c r="K28" s="15">
        <f>IF(J27="","",VLOOKUP($D$6&amp;$E27&amp;$D$7,'EP CAL data'!$A:$AC,'EP CAL data'!R$3,FALSE))</f>
        <v>7.4999999999999997E-2</v>
      </c>
      <c r="L28" s="15">
        <f>IF(L27="","",VLOOKUP($D$6&amp;$E27&amp;$D$7,'EP CAL data'!$A:$AC,'EP CAL data'!S$3,FALSE))</f>
        <v>0.34799999999999998</v>
      </c>
      <c r="M28" s="15">
        <f>IF(L27="","",VLOOKUP($D$6&amp;$E27&amp;$D$7,'EP CAL data'!$A:$AC,'EP CAL data'!T$3,FALSE))</f>
        <v>0.38800000000000001</v>
      </c>
      <c r="N28" s="354"/>
      <c r="O28" s="355"/>
      <c r="P28" s="353"/>
      <c r="Q28" s="279"/>
    </row>
    <row r="29" spans="4:17" s="34" customFormat="1" ht="18.75" customHeight="1" x14ac:dyDescent="0.2">
      <c r="D29" s="318"/>
      <c r="E29" s="73" t="s">
        <v>4</v>
      </c>
      <c r="F29" s="300">
        <f>IF(OR(ISERROR(VLOOKUP($D$6&amp;$E29&amp;$D$7,'EP CAL data'!$A:$AC,'EP CAL data'!B$3,FALSE)),ISBLANK(VLOOKUP($D$6&amp;$E29&amp;$D$7,'EP CAL data'!$A:$AC,'EP CAL data'!B$3,FALSE))),"",VLOOKUP($D$6&amp;$E29&amp;$D$7,'EP CAL data'!$A:$AC,'EP CAL data'!B$3,FALSE))</f>
        <v>0.63540977986728375</v>
      </c>
      <c r="G29" s="301"/>
      <c r="H29" s="301">
        <f>IF(OR(ISERROR(VLOOKUP($D$6&amp;$E29&amp;$D$7,'EP CAL data'!$A:$AC,'EP CAL data'!C$3,FALSE)),ISBLANK(VLOOKUP($D$6&amp;$E29&amp;$D$7,'EP CAL data'!$A:$AC,'EP CAL data'!C$3,FALSE))),"",VLOOKUP($D$6&amp;$E29&amp;$D$7,'EP CAL data'!$A:$AC,'EP CAL data'!C$3,FALSE))</f>
        <v>0.26557947060407944</v>
      </c>
      <c r="I29" s="301"/>
      <c r="J29" s="301">
        <f>IF(OR(ISERROR(VLOOKUP($D$6&amp;$E29&amp;$D$7,'EP CAL data'!$A:$AC,'EP CAL data'!D$3,FALSE)),ISBLANK(VLOOKUP($D$6&amp;$E29&amp;$D$7,'EP CAL data'!$A:$AC,'EP CAL data'!D$3,FALSE))),"",VLOOKUP($D$6&amp;$E29&amp;$D$7,'EP CAL data'!$A:$AC,'EP CAL data'!D$3,FALSE))</f>
        <v>3.7402972648693654E-2</v>
      </c>
      <c r="K29" s="301"/>
      <c r="L29" s="301">
        <f>IF(OR(ISERROR(VLOOKUP($D$6&amp;$E29&amp;$D$7,'EP CAL data'!$A:$AC,'EP CAL data'!E$3,FALSE)),ISBLANK(VLOOKUP($D$6&amp;$E29&amp;$D$7,'EP CAL data'!$A:$AC,'EP CAL data'!E$3,FALSE))),"",VLOOKUP($D$6&amp;$E29&amp;$D$7,'EP CAL data'!$A:$AC,'EP CAL data'!E$3,FALSE))</f>
        <v>6.1607776879943191E-2</v>
      </c>
      <c r="M29" s="301"/>
      <c r="N29" s="357">
        <f>IF(OR(ISERROR(VLOOKUP($D$6&amp;$E29&amp;$D$7,'EP CAL data'!$A:$AC,'EP CAL data'!G$3,FALSE)),ISBLANK(VLOOKUP($D$6&amp;$E29&amp;$D$7,'EP CAL data'!$A:$AC,'EP CAL data'!G$3,FALSE))),"",VLOOKUP($D$6&amp;$E29&amp;$D$7,'EP CAL data'!$A:$AC,'EP CAL data'!G$3,FALSE))</f>
        <v>81678</v>
      </c>
      <c r="O29" s="358"/>
      <c r="P29" s="356">
        <f>IF(OR(ISERROR(VLOOKUP($D$6&amp;$E29&amp;$D$7,'EP CAL data'!$A:$AC,'EP CAL data'!H$3,FALSE)),ISBLANK(VLOOKUP($D$6&amp;$E29&amp;$D$7,'EP CAL data'!$A:$AC,'EP CAL data'!H$3,FALSE))),"",VLOOKUP($D$6&amp;$E29&amp;$D$7,'EP CAL data'!$A:$AC,'EP CAL data'!H$3,FALSE))</f>
        <v>0.24355828037918253</v>
      </c>
      <c r="Q29" s="292"/>
    </row>
    <row r="30" spans="4:17" ht="15" customHeight="1" x14ac:dyDescent="0.25">
      <c r="D30" s="318"/>
      <c r="E30" s="13" t="s">
        <v>27</v>
      </c>
      <c r="F30" s="14">
        <f>IF(F29="","",VLOOKUP($D$6&amp;$E29&amp;$D$7,'EP CAL data'!$A:$AC,'EP CAL data'!M$3,FALSE))</f>
        <v>0.63200000000000001</v>
      </c>
      <c r="G30" s="15">
        <f>IF(F29="","",VLOOKUP($D$6&amp;$E29&amp;$D$7,'EP CAL data'!$A:$AC,'EP CAL data'!N$3,FALSE))</f>
        <v>0.63900000000000001</v>
      </c>
      <c r="H30" s="15">
        <f>IF(H29="","",VLOOKUP($D$6&amp;$E29&amp;$D$7,'EP CAL data'!$A:$AC,'EP CAL data'!O$3,FALSE))</f>
        <v>0.26300000000000001</v>
      </c>
      <c r="I30" s="15">
        <f>IF(H29="","",VLOOKUP($D$6&amp;$E29&amp;$D$7,'EP CAL data'!$A:$AC,'EP CAL data'!P$3,FALSE))</f>
        <v>0.26900000000000002</v>
      </c>
      <c r="J30" s="15">
        <f>IF(J29="","",VLOOKUP($D$6&amp;$E29&amp;$D$7,'EP CAL data'!$A:$AC,'EP CAL data'!Q$3,FALSE))</f>
        <v>3.5999999999999997E-2</v>
      </c>
      <c r="K30" s="15">
        <f>IF(J29="","",VLOOKUP($D$6&amp;$E29&amp;$D$7,'EP CAL data'!$A:$AC,'EP CAL data'!R$3,FALSE))</f>
        <v>3.9E-2</v>
      </c>
      <c r="L30" s="15">
        <f>IF(L29="","",VLOOKUP($D$6&amp;$E29&amp;$D$7,'EP CAL data'!$A:$AC,'EP CAL data'!S$3,FALSE))</f>
        <v>0.06</v>
      </c>
      <c r="M30" s="15">
        <f>IF(L29="","",VLOOKUP($D$6&amp;$E29&amp;$D$7,'EP CAL data'!$A:$AC,'EP CAL data'!T$3,FALSE))</f>
        <v>6.3E-2</v>
      </c>
      <c r="N30" s="354"/>
      <c r="O30" s="355"/>
      <c r="P30" s="353"/>
      <c r="Q30" s="279"/>
    </row>
    <row r="31" spans="4:17" s="34" customFormat="1" ht="18.75" customHeight="1" x14ac:dyDescent="0.2">
      <c r="D31" s="318"/>
      <c r="E31" s="70" t="s">
        <v>372</v>
      </c>
      <c r="F31" s="300">
        <f>IF(OR(ISERROR(VLOOKUP($D$6&amp;$E31&amp;$D$7,'EP CAL data'!$A:$AC,'EP CAL data'!B$3,FALSE)),ISBLANK(VLOOKUP($D$6&amp;$E31&amp;$D$7,'EP CAL data'!$A:$AC,'EP CAL data'!B$3,FALSE))),"",VLOOKUP($D$6&amp;$E31&amp;$D$7,'EP CAL data'!$A:$AC,'EP CAL data'!B$3,FALSE))</f>
        <v>0.68291404612159334</v>
      </c>
      <c r="G31" s="301"/>
      <c r="H31" s="301">
        <f>IF(OR(ISERROR(VLOOKUP($D$6&amp;$E31&amp;$D$7,'EP CAL data'!$A:$AC,'EP CAL data'!C$3,FALSE)),ISBLANK(VLOOKUP($D$6&amp;$E31&amp;$D$7,'EP CAL data'!$A:$AC,'EP CAL data'!C$3,FALSE))),"",VLOOKUP($D$6&amp;$E31&amp;$D$7,'EP CAL data'!$A:$AC,'EP CAL data'!C$3,FALSE))</f>
        <v>0.11477987421383648</v>
      </c>
      <c r="I31" s="301"/>
      <c r="J31" s="301">
        <f>IF(OR(ISERROR(VLOOKUP($D$6&amp;$E31&amp;$D$7,'EP CAL data'!$A:$AC,'EP CAL data'!D$3,FALSE)),ISBLANK(VLOOKUP($D$6&amp;$E31&amp;$D$7,'EP CAL data'!$A:$AC,'EP CAL data'!D$3,FALSE))),"",VLOOKUP($D$6&amp;$E31&amp;$D$7,'EP CAL data'!$A:$AC,'EP CAL data'!D$3,FALSE))</f>
        <v>3.9832285115303984E-2</v>
      </c>
      <c r="K31" s="301"/>
      <c r="L31" s="301">
        <f>IF(OR(ISERROR(VLOOKUP($D$6&amp;$E31&amp;$D$7,'EP CAL data'!$A:$AC,'EP CAL data'!E$3,FALSE)),ISBLANK(VLOOKUP($D$6&amp;$E31&amp;$D$7,'EP CAL data'!$A:$AC,'EP CAL data'!E$3,FALSE))),"",VLOOKUP($D$6&amp;$E31&amp;$D$7,'EP CAL data'!$A:$AC,'EP CAL data'!E$3,FALSE))</f>
        <v>0.16247379454926625</v>
      </c>
      <c r="M31" s="301"/>
      <c r="N31" s="357">
        <f>IF(OR(ISERROR(VLOOKUP($D$6&amp;$E31&amp;$D$7,'EP CAL data'!$A:$AC,'EP CAL data'!G$3,FALSE)),ISBLANK(VLOOKUP($D$6&amp;$E31&amp;$D$7,'EP CAL data'!$A:$AC,'EP CAL data'!G$3,FALSE))),"",VLOOKUP($D$6&amp;$E31&amp;$D$7,'EP CAL data'!$A:$AC,'EP CAL data'!G$3,FALSE))</f>
        <v>1908</v>
      </c>
      <c r="O31" s="358"/>
      <c r="P31" s="356">
        <f>IF(OR(ISERROR(VLOOKUP($D$6&amp;$E31&amp;$D$7,'EP CAL data'!$A:$AC,'EP CAL data'!H$3,FALSE)),ISBLANK(VLOOKUP($D$6&amp;$E31&amp;$D$7,'EP CAL data'!$A:$AC,'EP CAL data'!H$3,FALSE))),"",VLOOKUP($D$6&amp;$E31&amp;$D$7,'EP CAL data'!$A:$AC,'EP CAL data'!H$3,FALSE))</f>
        <v>0.10355495251017639</v>
      </c>
      <c r="Q31" s="292"/>
    </row>
    <row r="32" spans="4:17" ht="15" customHeight="1" x14ac:dyDescent="0.25">
      <c r="D32" s="318"/>
      <c r="E32" s="17" t="s">
        <v>27</v>
      </c>
      <c r="F32" s="14">
        <f>IF(F31="","",VLOOKUP($D$6&amp;$E31&amp;$D$7,'EP CAL data'!$A:$AC,'EP CAL data'!M$3,FALSE))</f>
        <v>0.66200000000000003</v>
      </c>
      <c r="G32" s="15">
        <f>IF(F31="","",VLOOKUP($D$6&amp;$E31&amp;$D$7,'EP CAL data'!$A:$AC,'EP CAL data'!N$3,FALSE))</f>
        <v>0.70299999999999996</v>
      </c>
      <c r="H32" s="15">
        <f>IF(H31="","",VLOOKUP($D$6&amp;$E31&amp;$D$7,'EP CAL data'!$A:$AC,'EP CAL data'!O$3,FALSE))</f>
        <v>0.10100000000000001</v>
      </c>
      <c r="I32" s="15">
        <f>IF(H31="","",VLOOKUP($D$6&amp;$E31&amp;$D$7,'EP CAL data'!$A:$AC,'EP CAL data'!P$3,FALSE))</f>
        <v>0.13</v>
      </c>
      <c r="J32" s="15">
        <f>IF(J31="","",VLOOKUP($D$6&amp;$E31&amp;$D$7,'EP CAL data'!$A:$AC,'EP CAL data'!Q$3,FALSE))</f>
        <v>3.2000000000000001E-2</v>
      </c>
      <c r="K32" s="15">
        <f>IF(J31="","",VLOOKUP($D$6&amp;$E31&amp;$D$7,'EP CAL data'!$A:$AC,'EP CAL data'!R$3,FALSE))</f>
        <v>0.05</v>
      </c>
      <c r="L32" s="15">
        <f>IF(L31="","",VLOOKUP($D$6&amp;$E31&amp;$D$7,'EP CAL data'!$A:$AC,'EP CAL data'!S$3,FALSE))</f>
        <v>0.14699999999999999</v>
      </c>
      <c r="M32" s="15">
        <f>IF(L31="","",VLOOKUP($D$6&amp;$E31&amp;$D$7,'EP CAL data'!$A:$AC,'EP CAL data'!T$3,FALSE))</f>
        <v>0.18</v>
      </c>
      <c r="N32" s="354"/>
      <c r="O32" s="355"/>
      <c r="P32" s="353"/>
      <c r="Q32" s="279"/>
    </row>
    <row r="33" spans="4:17" s="34" customFormat="1" ht="18.75" customHeight="1" x14ac:dyDescent="0.2">
      <c r="D33" s="318"/>
      <c r="E33" s="73" t="s">
        <v>44</v>
      </c>
      <c r="F33" s="300">
        <f>IF(OR(ISERROR(VLOOKUP($D$6&amp;$E33&amp;$D$7,'EP CAL data'!$A:$AC,'EP CAL data'!B$3,FALSE)),ISBLANK(VLOOKUP($D$6&amp;$E33&amp;$D$7,'EP CAL data'!$A:$AC,'EP CAL data'!B$3,FALSE))),"",VLOOKUP($D$6&amp;$E33&amp;$D$7,'EP CAL data'!$A:$AC,'EP CAL data'!B$3,FALSE))</f>
        <v>0.5199098422238918</v>
      </c>
      <c r="G33" s="301"/>
      <c r="H33" s="301">
        <f>IF(OR(ISERROR(VLOOKUP($D$6&amp;$E33&amp;$D$7,'EP CAL data'!$A:$AC,'EP CAL data'!C$3,FALSE)),ISBLANK(VLOOKUP($D$6&amp;$E33&amp;$D$7,'EP CAL data'!$A:$AC,'EP CAL data'!C$3,FALSE))),"",VLOOKUP($D$6&amp;$E33&amp;$D$7,'EP CAL data'!$A:$AC,'EP CAL data'!C$3,FALSE))</f>
        <v>8.1141998497370402E-2</v>
      </c>
      <c r="I33" s="301"/>
      <c r="J33" s="301">
        <f>IF(OR(ISERROR(VLOOKUP($D$6&amp;$E33&amp;$D$7,'EP CAL data'!$A:$AC,'EP CAL data'!D$3,FALSE)),ISBLANK(VLOOKUP($D$6&amp;$E33&amp;$D$7,'EP CAL data'!$A:$AC,'EP CAL data'!D$3,FALSE))),"",VLOOKUP($D$6&amp;$E33&amp;$D$7,'EP CAL data'!$A:$AC,'EP CAL data'!D$3,FALSE))</f>
        <v>7.2877535687453046E-2</v>
      </c>
      <c r="K33" s="301"/>
      <c r="L33" s="301">
        <f>IF(OR(ISERROR(VLOOKUP($D$6&amp;$E33&amp;$D$7,'EP CAL data'!$A:$AC,'EP CAL data'!E$3,FALSE)),ISBLANK(VLOOKUP($D$6&amp;$E33&amp;$D$7,'EP CAL data'!$A:$AC,'EP CAL data'!E$3,FALSE))),"",VLOOKUP($D$6&amp;$E33&amp;$D$7,'EP CAL data'!$A:$AC,'EP CAL data'!E$3,FALSE))</f>
        <v>0.32607062359128475</v>
      </c>
      <c r="M33" s="301"/>
      <c r="N33" s="357">
        <f>IF(OR(ISERROR(VLOOKUP($D$6&amp;$E33&amp;$D$7,'EP CAL data'!$A:$AC,'EP CAL data'!G$3,FALSE)),ISBLANK(VLOOKUP($D$6&amp;$E33&amp;$D$7,'EP CAL data'!$A:$AC,'EP CAL data'!G$3,FALSE))),"",VLOOKUP($D$6&amp;$E33&amp;$D$7,'EP CAL data'!$A:$AC,'EP CAL data'!G$3,FALSE))</f>
        <v>1331</v>
      </c>
      <c r="O33" s="358"/>
      <c r="P33" s="356">
        <f>IF(OR(ISERROR(VLOOKUP($D$6&amp;$E33&amp;$D$7,'EP CAL data'!$A:$AC,'EP CAL data'!H$3,FALSE)),ISBLANK(VLOOKUP($D$6&amp;$E33&amp;$D$7,'EP CAL data'!$A:$AC,'EP CAL data'!H$3,FALSE))),"",VLOOKUP($D$6&amp;$E33&amp;$D$7,'EP CAL data'!$A:$AC,'EP CAL data'!H$3,FALSE))</f>
        <v>5.621014400945986E-2</v>
      </c>
      <c r="Q33" s="292"/>
    </row>
    <row r="34" spans="4:17" ht="15" customHeight="1" x14ac:dyDescent="0.25">
      <c r="D34" s="318"/>
      <c r="E34" s="13" t="s">
        <v>27</v>
      </c>
      <c r="F34" s="14">
        <f>IF(F33="","",VLOOKUP($D$6&amp;$E33&amp;$D$7,'EP CAL data'!$A:$AC,'EP CAL data'!M$3,FALSE))</f>
        <v>0.49299999999999999</v>
      </c>
      <c r="G34" s="15">
        <f>IF(F33="","",VLOOKUP($D$6&amp;$E33&amp;$D$7,'EP CAL data'!$A:$AC,'EP CAL data'!N$3,FALSE))</f>
        <v>0.54700000000000004</v>
      </c>
      <c r="H34" s="15">
        <f>IF(H33="","",VLOOKUP($D$6&amp;$E33&amp;$D$7,'EP CAL data'!$A:$AC,'EP CAL data'!O$3,FALSE))</f>
        <v>6.8000000000000005E-2</v>
      </c>
      <c r="I34" s="15">
        <f>IF(H33="","",VLOOKUP($D$6&amp;$E33&amp;$D$7,'EP CAL data'!$A:$AC,'EP CAL data'!P$3,FALSE))</f>
        <v>9.7000000000000003E-2</v>
      </c>
      <c r="J34" s="15">
        <f>IF(J33="","",VLOOKUP($D$6&amp;$E33&amp;$D$7,'EP CAL data'!$A:$AC,'EP CAL data'!Q$3,FALSE))</f>
        <v>0.06</v>
      </c>
      <c r="K34" s="15">
        <f>IF(J33="","",VLOOKUP($D$6&amp;$E33&amp;$D$7,'EP CAL data'!$A:$AC,'EP CAL data'!R$3,FALSE))</f>
        <v>8.7999999999999995E-2</v>
      </c>
      <c r="L34" s="15">
        <f>IF(L33="","",VLOOKUP($D$6&amp;$E33&amp;$D$7,'EP CAL data'!$A:$AC,'EP CAL data'!S$3,FALSE))</f>
        <v>0.30099999999999999</v>
      </c>
      <c r="M34" s="15">
        <f>IF(L33="","",VLOOKUP($D$6&amp;$E33&amp;$D$7,'EP CAL data'!$A:$AC,'EP CAL data'!T$3,FALSE))</f>
        <v>0.35199999999999998</v>
      </c>
      <c r="N34" s="354"/>
      <c r="O34" s="355"/>
      <c r="P34" s="353"/>
      <c r="Q34" s="279"/>
    </row>
    <row r="35" spans="4:17" s="34" customFormat="1" ht="18.75" customHeight="1" x14ac:dyDescent="0.2">
      <c r="D35" s="318"/>
      <c r="E35" s="70" t="s">
        <v>43</v>
      </c>
      <c r="F35" s="300">
        <f>IF(OR(ISERROR(VLOOKUP($D$6&amp;$E35&amp;$D$7,'EP CAL data'!$A:$AC,'EP CAL data'!B$3,FALSE)),ISBLANK(VLOOKUP($D$6&amp;$E35&amp;$D$7,'EP CAL data'!$A:$AC,'EP CAL data'!B$3,FALSE))),"",VLOOKUP($D$6&amp;$E35&amp;$D$7,'EP CAL data'!$A:$AC,'EP CAL data'!B$3,FALSE))</f>
        <v>0.56336876533115288</v>
      </c>
      <c r="G35" s="301"/>
      <c r="H35" s="301">
        <f>IF(OR(ISERROR(VLOOKUP($D$6&amp;$E35&amp;$D$7,'EP CAL data'!$A:$AC,'EP CAL data'!C$3,FALSE)),ISBLANK(VLOOKUP($D$6&amp;$E35&amp;$D$7,'EP CAL data'!$A:$AC,'EP CAL data'!C$3,FALSE))),"",VLOOKUP($D$6&amp;$E35&amp;$D$7,'EP CAL data'!$A:$AC,'EP CAL data'!C$3,FALSE))</f>
        <v>0.11365494685200327</v>
      </c>
      <c r="I35" s="301"/>
      <c r="J35" s="301">
        <f>IF(OR(ISERROR(VLOOKUP($D$6&amp;$E35&amp;$D$7,'EP CAL data'!$A:$AC,'EP CAL data'!D$3,FALSE)),ISBLANK(VLOOKUP($D$6&amp;$E35&amp;$D$7,'EP CAL data'!$A:$AC,'EP CAL data'!D$3,FALSE))),"",VLOOKUP($D$6&amp;$E35&amp;$D$7,'EP CAL data'!$A:$AC,'EP CAL data'!D$3,FALSE))</f>
        <v>5.3965658217497957E-2</v>
      </c>
      <c r="K35" s="301"/>
      <c r="L35" s="301">
        <f>IF(OR(ISERROR(VLOOKUP($D$6&amp;$E35&amp;$D$7,'EP CAL data'!$A:$AC,'EP CAL data'!E$3,FALSE)),ISBLANK(VLOOKUP($D$6&amp;$E35&amp;$D$7,'EP CAL data'!$A:$AC,'EP CAL data'!E$3,FALSE))),"",VLOOKUP($D$6&amp;$E35&amp;$D$7,'EP CAL data'!$A:$AC,'EP CAL data'!E$3,FALSE))</f>
        <v>0.26901062959934585</v>
      </c>
      <c r="M35" s="301"/>
      <c r="N35" s="357">
        <f>IF(OR(ISERROR(VLOOKUP($D$6&amp;$E35&amp;$D$7,'EP CAL data'!$A:$AC,'EP CAL data'!G$3,FALSE)),ISBLANK(VLOOKUP($D$6&amp;$E35&amp;$D$7,'EP CAL data'!$A:$AC,'EP CAL data'!G$3,FALSE))),"",VLOOKUP($D$6&amp;$E35&amp;$D$7,'EP CAL data'!$A:$AC,'EP CAL data'!G$3,FALSE))</f>
        <v>1223</v>
      </c>
      <c r="O35" s="358"/>
      <c r="P35" s="356">
        <f>IF(OR(ISERROR(VLOOKUP($D$6&amp;$E35&amp;$D$7,'EP CAL data'!$A:$AC,'EP CAL data'!H$3,FALSE)),ISBLANK(VLOOKUP($D$6&amp;$E35&amp;$D$7,'EP CAL data'!$A:$AC,'EP CAL data'!H$3,FALSE))),"",VLOOKUP($D$6&amp;$E35&amp;$D$7,'EP CAL data'!$A:$AC,'EP CAL data'!H$3,FALSE))</f>
        <v>6.5366114377338316E-2</v>
      </c>
      <c r="Q35" s="292"/>
    </row>
    <row r="36" spans="4:17" ht="15" customHeight="1" x14ac:dyDescent="0.25">
      <c r="D36" s="318"/>
      <c r="E36" s="17" t="s">
        <v>27</v>
      </c>
      <c r="F36" s="14">
        <f>IF(F35="","",VLOOKUP($D$6&amp;$E35&amp;$D$7,'EP CAL data'!$A:$AC,'EP CAL data'!M$3,FALSE))</f>
        <v>0.53500000000000003</v>
      </c>
      <c r="G36" s="15">
        <f>IF(F35="","",VLOOKUP($D$6&amp;$E35&amp;$D$7,'EP CAL data'!$A:$AC,'EP CAL data'!N$3,FALSE))</f>
        <v>0.59099999999999997</v>
      </c>
      <c r="H36" s="15">
        <f>IF(H35="","",VLOOKUP($D$6&amp;$E35&amp;$D$7,'EP CAL data'!$A:$AC,'EP CAL data'!O$3,FALSE))</f>
        <v>9.7000000000000003E-2</v>
      </c>
      <c r="I36" s="15">
        <f>IF(H35="","",VLOOKUP($D$6&amp;$E35&amp;$D$7,'EP CAL data'!$A:$AC,'EP CAL data'!P$3,FALSE))</f>
        <v>0.13300000000000001</v>
      </c>
      <c r="J36" s="15">
        <f>IF(J35="","",VLOOKUP($D$6&amp;$E35&amp;$D$7,'EP CAL data'!$A:$AC,'EP CAL data'!Q$3,FALSE))</f>
        <v>4.2999999999999997E-2</v>
      </c>
      <c r="K36" s="15">
        <f>IF(J35="","",VLOOKUP($D$6&amp;$E35&amp;$D$7,'EP CAL data'!$A:$AC,'EP CAL data'!R$3,FALSE))</f>
        <v>6.8000000000000005E-2</v>
      </c>
      <c r="L36" s="15">
        <f>IF(L35="","",VLOOKUP($D$6&amp;$E35&amp;$D$7,'EP CAL data'!$A:$AC,'EP CAL data'!S$3,FALSE))</f>
        <v>0.245</v>
      </c>
      <c r="M36" s="15">
        <f>IF(L35="","",VLOOKUP($D$6&amp;$E35&amp;$D$7,'EP CAL data'!$A:$AC,'EP CAL data'!T$3,FALSE))</f>
        <v>0.29499999999999998</v>
      </c>
      <c r="N36" s="354"/>
      <c r="O36" s="355"/>
      <c r="P36" s="353"/>
      <c r="Q36" s="279"/>
    </row>
    <row r="37" spans="4:17" s="34" customFormat="1" ht="18.75" customHeight="1" x14ac:dyDescent="0.2">
      <c r="D37" s="318"/>
      <c r="E37" s="73" t="s">
        <v>373</v>
      </c>
      <c r="F37" s="300">
        <f>IF(OR(ISERROR(VLOOKUP($D$6&amp;$E37&amp;$D$7,'EP CAL data'!$A:$AC,'EP CAL data'!B$3,FALSE)),ISBLANK(VLOOKUP($D$6&amp;$E37&amp;$D$7,'EP CAL data'!$A:$AC,'EP CAL data'!B$3,FALSE))),"",VLOOKUP($D$6&amp;$E37&amp;$D$7,'EP CAL data'!$A:$AC,'EP CAL data'!B$3,FALSE))</f>
        <v>0.55237475601821728</v>
      </c>
      <c r="G37" s="301"/>
      <c r="H37" s="301">
        <f>IF(OR(ISERROR(VLOOKUP($D$6&amp;$E37&amp;$D$7,'EP CAL data'!$A:$AC,'EP CAL data'!C$3,FALSE)),ISBLANK(VLOOKUP($D$6&amp;$E37&amp;$D$7,'EP CAL data'!$A:$AC,'EP CAL data'!C$3,FALSE))),"",VLOOKUP($D$6&amp;$E37&amp;$D$7,'EP CAL data'!$A:$AC,'EP CAL data'!C$3,FALSE))</f>
        <v>0.13597918022121014</v>
      </c>
      <c r="I37" s="301"/>
      <c r="J37" s="301">
        <f>IF(OR(ISERROR(VLOOKUP($D$6&amp;$E37&amp;$D$7,'EP CAL data'!$A:$AC,'EP CAL data'!D$3,FALSE)),ISBLANK(VLOOKUP($D$6&amp;$E37&amp;$D$7,'EP CAL data'!$A:$AC,'EP CAL data'!D$3,FALSE))),"",VLOOKUP($D$6&amp;$E37&amp;$D$7,'EP CAL data'!$A:$AC,'EP CAL data'!D$3,FALSE))</f>
        <v>6.3760572543916719E-2</v>
      </c>
      <c r="K37" s="301"/>
      <c r="L37" s="301">
        <f>IF(OR(ISERROR(VLOOKUP($D$6&amp;$E37&amp;$D$7,'EP CAL data'!$A:$AC,'EP CAL data'!E$3,FALSE)),ISBLANK(VLOOKUP($D$6&amp;$E37&amp;$D$7,'EP CAL data'!$A:$AC,'EP CAL data'!E$3,FALSE))),"",VLOOKUP($D$6&amp;$E37&amp;$D$7,'EP CAL data'!$A:$AC,'EP CAL data'!E$3,FALSE))</f>
        <v>0.24788549121665582</v>
      </c>
      <c r="M37" s="301"/>
      <c r="N37" s="357">
        <f>IF(OR(ISERROR(VLOOKUP($D$6&amp;$E37&amp;$D$7,'EP CAL data'!$A:$AC,'EP CAL data'!G$3,FALSE)),ISBLANK(VLOOKUP($D$6&amp;$E37&amp;$D$7,'EP CAL data'!$A:$AC,'EP CAL data'!G$3,FALSE))),"",VLOOKUP($D$6&amp;$E37&amp;$D$7,'EP CAL data'!$A:$AC,'EP CAL data'!G$3,FALSE))</f>
        <v>1537</v>
      </c>
      <c r="O37" s="358"/>
      <c r="P37" s="356">
        <f>IF(OR(ISERROR(VLOOKUP($D$6&amp;$E37&amp;$D$7,'EP CAL data'!$A:$AC,'EP CAL data'!H$3,FALSE)),ISBLANK(VLOOKUP($D$6&amp;$E37&amp;$D$7,'EP CAL data'!$A:$AC,'EP CAL data'!H$3,FALSE))),"",VLOOKUP($D$6&amp;$E37&amp;$D$7,'EP CAL data'!$A:$AC,'EP CAL data'!H$3,FALSE))</f>
        <v>6.503617822536284E-2</v>
      </c>
      <c r="Q37" s="292"/>
    </row>
    <row r="38" spans="4:17" ht="15" customHeight="1" x14ac:dyDescent="0.25">
      <c r="D38" s="318"/>
      <c r="E38" s="13" t="s">
        <v>27</v>
      </c>
      <c r="F38" s="14">
        <f>IF(F37="","",VLOOKUP($D$6&amp;$E37&amp;$D$7,'EP CAL data'!$A:$AC,'EP CAL data'!M$3,FALSE))</f>
        <v>0.52700000000000002</v>
      </c>
      <c r="G38" s="15">
        <f>IF(F37="","",VLOOKUP($D$6&amp;$E37&amp;$D$7,'EP CAL data'!$A:$AC,'EP CAL data'!N$3,FALSE))</f>
        <v>0.57699999999999996</v>
      </c>
      <c r="H38" s="15">
        <f>IF(H37="","",VLOOKUP($D$6&amp;$E37&amp;$D$7,'EP CAL data'!$A:$AC,'EP CAL data'!O$3,FALSE))</f>
        <v>0.12</v>
      </c>
      <c r="I38" s="15">
        <f>IF(H37="","",VLOOKUP($D$6&amp;$E37&amp;$D$7,'EP CAL data'!$A:$AC,'EP CAL data'!P$3,FALSE))</f>
        <v>0.154</v>
      </c>
      <c r="J38" s="15">
        <f>IF(J37="","",VLOOKUP($D$6&amp;$E37&amp;$D$7,'EP CAL data'!$A:$AC,'EP CAL data'!Q$3,FALSE))</f>
        <v>5.2999999999999999E-2</v>
      </c>
      <c r="K38" s="15">
        <f>IF(J37="","",VLOOKUP($D$6&amp;$E37&amp;$D$7,'EP CAL data'!$A:$AC,'EP CAL data'!R$3,FALSE))</f>
        <v>7.6999999999999999E-2</v>
      </c>
      <c r="L38" s="15">
        <f>IF(L37="","",VLOOKUP($D$6&amp;$E37&amp;$D$7,'EP CAL data'!$A:$AC,'EP CAL data'!S$3,FALSE))</f>
        <v>0.22700000000000001</v>
      </c>
      <c r="M38" s="15">
        <f>IF(L37="","",VLOOKUP($D$6&amp;$E37&amp;$D$7,'EP CAL data'!$A:$AC,'EP CAL data'!T$3,FALSE))</f>
        <v>0.27</v>
      </c>
      <c r="N38" s="354"/>
      <c r="O38" s="355"/>
      <c r="P38" s="353"/>
      <c r="Q38" s="279"/>
    </row>
    <row r="39" spans="4:17" s="34" customFormat="1" ht="18.75" customHeight="1" x14ac:dyDescent="0.2">
      <c r="D39" s="318"/>
      <c r="E39" s="70" t="s">
        <v>97</v>
      </c>
      <c r="F39" s="300">
        <f>IF(OR(ISERROR(VLOOKUP($D$6&amp;$E39&amp;$D$7,'EP CAL data'!$A:$AC,'EP CAL data'!B$3,FALSE)),ISBLANK(VLOOKUP($D$6&amp;$E39&amp;$D$7,'EP CAL data'!$A:$AC,'EP CAL data'!B$3,FALSE))),"",VLOOKUP($D$6&amp;$E39&amp;$D$7,'EP CAL data'!$A:$AC,'EP CAL data'!B$3,FALSE))</f>
        <v>0.57526080476900154</v>
      </c>
      <c r="G39" s="301"/>
      <c r="H39" s="301">
        <f>IF(OR(ISERROR(VLOOKUP($D$6&amp;$E39&amp;$D$7,'EP CAL data'!$A:$AC,'EP CAL data'!C$3,FALSE)),ISBLANK(VLOOKUP($D$6&amp;$E39&amp;$D$7,'EP CAL data'!$A:$AC,'EP CAL data'!C$3,FALSE))),"",VLOOKUP($D$6&amp;$E39&amp;$D$7,'EP CAL data'!$A:$AC,'EP CAL data'!C$3,FALSE))</f>
        <v>0.12220566318926974</v>
      </c>
      <c r="I39" s="301"/>
      <c r="J39" s="301">
        <f>IF(OR(ISERROR(VLOOKUP($D$6&amp;$E39&amp;$D$7,'EP CAL data'!$A:$AC,'EP CAL data'!D$3,FALSE)),ISBLANK(VLOOKUP($D$6&amp;$E39&amp;$D$7,'EP CAL data'!$A:$AC,'EP CAL data'!D$3,FALSE))),"",VLOOKUP($D$6&amp;$E39&amp;$D$7,'EP CAL data'!$A:$AC,'EP CAL data'!D$3,FALSE))</f>
        <v>5.3651266766020868E-2</v>
      </c>
      <c r="K39" s="301"/>
      <c r="L39" s="301">
        <f>IF(OR(ISERROR(VLOOKUP($D$6&amp;$E39&amp;$D$7,'EP CAL data'!$A:$AC,'EP CAL data'!E$3,FALSE)),ISBLANK(VLOOKUP($D$6&amp;$E39&amp;$D$7,'EP CAL data'!$A:$AC,'EP CAL data'!E$3,FALSE))),"",VLOOKUP($D$6&amp;$E39&amp;$D$7,'EP CAL data'!$A:$AC,'EP CAL data'!E$3,FALSE))</f>
        <v>0.24888226527570789</v>
      </c>
      <c r="M39" s="301"/>
      <c r="N39" s="357">
        <f>IF(OR(ISERROR(VLOOKUP($D$6&amp;$E39&amp;$D$7,'EP CAL data'!$A:$AC,'EP CAL data'!G$3,FALSE)),ISBLANK(VLOOKUP($D$6&amp;$E39&amp;$D$7,'EP CAL data'!$A:$AC,'EP CAL data'!G$3,FALSE))),"",VLOOKUP($D$6&amp;$E39&amp;$D$7,'EP CAL data'!$A:$AC,'EP CAL data'!G$3,FALSE))</f>
        <v>671</v>
      </c>
      <c r="O39" s="358"/>
      <c r="P39" s="356">
        <f>IF(OR(ISERROR(VLOOKUP($D$6&amp;$E39&amp;$D$7,'EP CAL data'!$A:$AC,'EP CAL data'!H$3,FALSE)),ISBLANK(VLOOKUP($D$6&amp;$E39&amp;$D$7,'EP CAL data'!$A:$AC,'EP CAL data'!H$3,FALSE))),"",VLOOKUP($D$6&amp;$E39&amp;$D$7,'EP CAL data'!$A:$AC,'EP CAL data'!H$3,FALSE))</f>
        <v>0.12211101000909919</v>
      </c>
      <c r="Q39" s="292"/>
    </row>
    <row r="40" spans="4:17" ht="15" customHeight="1" x14ac:dyDescent="0.25">
      <c r="D40" s="318"/>
      <c r="E40" s="17" t="s">
        <v>27</v>
      </c>
      <c r="F40" s="14">
        <f>IF(F39="","",VLOOKUP($D$6&amp;$E39&amp;$D$7,'EP CAL data'!$A:$AC,'EP CAL data'!M$3,FALSE))</f>
        <v>0.53800000000000003</v>
      </c>
      <c r="G40" s="15">
        <f>IF(F39="","",VLOOKUP($D$6&amp;$E39&amp;$D$7,'EP CAL data'!$A:$AC,'EP CAL data'!N$3,FALSE))</f>
        <v>0.61199999999999999</v>
      </c>
      <c r="H40" s="15">
        <f>IF(H39="","",VLOOKUP($D$6&amp;$E39&amp;$D$7,'EP CAL data'!$A:$AC,'EP CAL data'!O$3,FALSE))</f>
        <v>0.1</v>
      </c>
      <c r="I40" s="15">
        <f>IF(H39="","",VLOOKUP($D$6&amp;$E39&amp;$D$7,'EP CAL data'!$A:$AC,'EP CAL data'!P$3,FALSE))</f>
        <v>0.14899999999999999</v>
      </c>
      <c r="J40" s="15">
        <f>IF(J39="","",VLOOKUP($D$6&amp;$E39&amp;$D$7,'EP CAL data'!$A:$AC,'EP CAL data'!Q$3,FALSE))</f>
        <v>3.9E-2</v>
      </c>
      <c r="K40" s="15">
        <f>IF(J39="","",VLOOKUP($D$6&amp;$E39&amp;$D$7,'EP CAL data'!$A:$AC,'EP CAL data'!R$3,FALSE))</f>
        <v>7.2999999999999995E-2</v>
      </c>
      <c r="L40" s="15">
        <f>IF(L39="","",VLOOKUP($D$6&amp;$E39&amp;$D$7,'EP CAL data'!$A:$AC,'EP CAL data'!S$3,FALSE))</f>
        <v>0.218</v>
      </c>
      <c r="M40" s="15">
        <f>IF(L39="","",VLOOKUP($D$6&amp;$E39&amp;$D$7,'EP CAL data'!$A:$AC,'EP CAL data'!T$3,FALSE))</f>
        <v>0.28299999999999997</v>
      </c>
      <c r="N40" s="354"/>
      <c r="O40" s="355"/>
      <c r="P40" s="353"/>
      <c r="Q40" s="279"/>
    </row>
    <row r="41" spans="4:17" s="34" customFormat="1" ht="18.75" customHeight="1" x14ac:dyDescent="0.2">
      <c r="D41" s="318"/>
      <c r="E41" s="73" t="s">
        <v>112</v>
      </c>
      <c r="F41" s="300">
        <f>IF(OR(ISERROR(VLOOKUP($D$6&amp;$E41&amp;$D$7,'EP CAL data'!$A:$AC,'EP CAL data'!B$3,FALSE)),ISBLANK(VLOOKUP($D$6&amp;$E41&amp;$D$7,'EP CAL data'!$A:$AC,'EP CAL data'!B$3,FALSE))),"",VLOOKUP($D$6&amp;$E41&amp;$D$7,'EP CAL data'!$A:$AC,'EP CAL data'!B$3,FALSE))</f>
        <v>0.56211393273850374</v>
      </c>
      <c r="G41" s="301"/>
      <c r="H41" s="301">
        <f>IF(OR(ISERROR(VLOOKUP($D$6&amp;$E41&amp;$D$7,'EP CAL data'!$A:$AC,'EP CAL data'!C$3,FALSE)),ISBLANK(VLOOKUP($D$6&amp;$E41&amp;$D$7,'EP CAL data'!$A:$AC,'EP CAL data'!C$3,FALSE))),"",VLOOKUP($D$6&amp;$E41&amp;$D$7,'EP CAL data'!$A:$AC,'EP CAL data'!C$3,FALSE))</f>
        <v>0.14893617021276595</v>
      </c>
      <c r="I41" s="301"/>
      <c r="J41" s="301">
        <f>IF(OR(ISERROR(VLOOKUP($D$6&amp;$E41&amp;$D$7,'EP CAL data'!$A:$AC,'EP CAL data'!D$3,FALSE)),ISBLANK(VLOOKUP($D$6&amp;$E41&amp;$D$7,'EP CAL data'!$A:$AC,'EP CAL data'!D$3,FALSE))),"",VLOOKUP($D$6&amp;$E41&amp;$D$7,'EP CAL data'!$A:$AC,'EP CAL data'!D$3,FALSE))</f>
        <v>4.804392587508579E-2</v>
      </c>
      <c r="K41" s="301"/>
      <c r="L41" s="301">
        <f>IF(OR(ISERROR(VLOOKUP($D$6&amp;$E41&amp;$D$7,'EP CAL data'!$A:$AC,'EP CAL data'!E$3,FALSE)),ISBLANK(VLOOKUP($D$6&amp;$E41&amp;$D$7,'EP CAL data'!$A:$AC,'EP CAL data'!E$3,FALSE))),"",VLOOKUP($D$6&amp;$E41&amp;$D$7,'EP CAL data'!$A:$AC,'EP CAL data'!E$3,FALSE))</f>
        <v>0.24090597117364448</v>
      </c>
      <c r="M41" s="301"/>
      <c r="N41" s="357">
        <f>IF(OR(ISERROR(VLOOKUP($D$6&amp;$E41&amp;$D$7,'EP CAL data'!$A:$AC,'EP CAL data'!G$3,FALSE)),ISBLANK(VLOOKUP($D$6&amp;$E41&amp;$D$7,'EP CAL data'!$A:$AC,'EP CAL data'!G$3,FALSE))),"",VLOOKUP($D$6&amp;$E41&amp;$D$7,'EP CAL data'!$A:$AC,'EP CAL data'!G$3,FALSE))</f>
        <v>1457</v>
      </c>
      <c r="O41" s="358"/>
      <c r="P41" s="356">
        <f>IF(OR(ISERROR(VLOOKUP($D$6&amp;$E41&amp;$D$7,'EP CAL data'!$A:$AC,'EP CAL data'!H$3,FALSE)),ISBLANK(VLOOKUP($D$6&amp;$E41&amp;$D$7,'EP CAL data'!$A:$AC,'EP CAL data'!H$3,FALSE))),"",VLOOKUP($D$6&amp;$E41&amp;$D$7,'EP CAL data'!$A:$AC,'EP CAL data'!H$3,FALSE))</f>
        <v>9.1762186673384552E-2</v>
      </c>
      <c r="Q41" s="292"/>
    </row>
    <row r="42" spans="4:17" ht="15" customHeight="1" x14ac:dyDescent="0.25">
      <c r="D42" s="318"/>
      <c r="E42" s="13" t="s">
        <v>27</v>
      </c>
      <c r="F42" s="14">
        <f>IF(F41="","",VLOOKUP($D$6&amp;$E41&amp;$D$7,'EP CAL data'!$A:$AC,'EP CAL data'!M$3,FALSE))</f>
        <v>0.53700000000000003</v>
      </c>
      <c r="G42" s="15">
        <f>IF(F41="","",VLOOKUP($D$6&amp;$E41&amp;$D$7,'EP CAL data'!$A:$AC,'EP CAL data'!N$3,FALSE))</f>
        <v>0.58699999999999997</v>
      </c>
      <c r="H42" s="15">
        <f>IF(H41="","",VLOOKUP($D$6&amp;$E41&amp;$D$7,'EP CAL data'!$A:$AC,'EP CAL data'!O$3,FALSE))</f>
        <v>0.13200000000000001</v>
      </c>
      <c r="I42" s="15">
        <f>IF(H41="","",VLOOKUP($D$6&amp;$E41&amp;$D$7,'EP CAL data'!$A:$AC,'EP CAL data'!P$3,FALSE))</f>
        <v>0.16800000000000001</v>
      </c>
      <c r="J42" s="15">
        <f>IF(J41="","",VLOOKUP($D$6&amp;$E41&amp;$D$7,'EP CAL data'!$A:$AC,'EP CAL data'!Q$3,FALSE))</f>
        <v>3.7999999999999999E-2</v>
      </c>
      <c r="K42" s="15">
        <f>IF(J41="","",VLOOKUP($D$6&amp;$E41&amp;$D$7,'EP CAL data'!$A:$AC,'EP CAL data'!R$3,FALSE))</f>
        <v>0.06</v>
      </c>
      <c r="L42" s="15">
        <f>IF(L41="","",VLOOKUP($D$6&amp;$E41&amp;$D$7,'EP CAL data'!$A:$AC,'EP CAL data'!S$3,FALSE))</f>
        <v>0.22</v>
      </c>
      <c r="M42" s="15">
        <f>IF(L41="","",VLOOKUP($D$6&amp;$E41&amp;$D$7,'EP CAL data'!$A:$AC,'EP CAL data'!T$3,FALSE))</f>
        <v>0.26400000000000001</v>
      </c>
      <c r="N42" s="354"/>
      <c r="O42" s="355"/>
      <c r="P42" s="353"/>
      <c r="Q42" s="279"/>
    </row>
    <row r="43" spans="4:17" s="34" customFormat="1" ht="18.75" customHeight="1" x14ac:dyDescent="0.2">
      <c r="D43" s="318"/>
      <c r="E43" s="70" t="s">
        <v>36</v>
      </c>
      <c r="F43" s="300">
        <f>IF(OR(ISERROR(VLOOKUP($D$6&amp;$E43&amp;$D$7,'EP CAL data'!$A:$AC,'EP CAL data'!B$3,FALSE)),ISBLANK(VLOOKUP($D$6&amp;$E43&amp;$D$7,'EP CAL data'!$A:$AC,'EP CAL data'!B$3,FALSE))),"",VLOOKUP($D$6&amp;$E43&amp;$D$7,'EP CAL data'!$A:$AC,'EP CAL data'!B$3,FALSE))</f>
        <v>0.53254663113818046</v>
      </c>
      <c r="G43" s="301"/>
      <c r="H43" s="301">
        <f>IF(OR(ISERROR(VLOOKUP($D$6&amp;$E43&amp;$D$7,'EP CAL data'!$A:$AC,'EP CAL data'!C$3,FALSE)),ISBLANK(VLOOKUP($D$6&amp;$E43&amp;$D$7,'EP CAL data'!$A:$AC,'EP CAL data'!C$3,FALSE))),"",VLOOKUP($D$6&amp;$E43&amp;$D$7,'EP CAL data'!$A:$AC,'EP CAL data'!C$3,FALSE))</f>
        <v>0.23296535972592311</v>
      </c>
      <c r="I43" s="301"/>
      <c r="J43" s="301">
        <f>IF(OR(ISERROR(VLOOKUP($D$6&amp;$E43&amp;$D$7,'EP CAL data'!$A:$AC,'EP CAL data'!D$3,FALSE)),ISBLANK(VLOOKUP($D$6&amp;$E43&amp;$D$7,'EP CAL data'!$A:$AC,'EP CAL data'!D$3,FALSE))),"",VLOOKUP($D$6&amp;$E43&amp;$D$7,'EP CAL data'!$A:$AC,'EP CAL data'!D$3,FALSE))</f>
        <v>4.7202131709173964E-2</v>
      </c>
      <c r="K43" s="301"/>
      <c r="L43" s="301">
        <f>IF(OR(ISERROR(VLOOKUP($D$6&amp;$E43&amp;$D$7,'EP CAL data'!$A:$AC,'EP CAL data'!E$3,FALSE)),ISBLANK(VLOOKUP($D$6&amp;$E43&amp;$D$7,'EP CAL data'!$A:$AC,'EP CAL data'!E$3,FALSE))),"",VLOOKUP($D$6&amp;$E43&amp;$D$7,'EP CAL data'!$A:$AC,'EP CAL data'!E$3,FALSE))</f>
        <v>0.18728587742672251</v>
      </c>
      <c r="M43" s="301"/>
      <c r="N43" s="357">
        <f>IF(OR(ISERROR(VLOOKUP($D$6&amp;$E43&amp;$D$7,'EP CAL data'!$A:$AC,'EP CAL data'!G$3,FALSE)),ISBLANK(VLOOKUP($D$6&amp;$E43&amp;$D$7,'EP CAL data'!$A:$AC,'EP CAL data'!G$3,FALSE))),"",VLOOKUP($D$6&amp;$E43&amp;$D$7,'EP CAL data'!$A:$AC,'EP CAL data'!G$3,FALSE))</f>
        <v>2627</v>
      </c>
      <c r="O43" s="358"/>
      <c r="P43" s="356">
        <f>IF(OR(ISERROR(VLOOKUP($D$6&amp;$E43&amp;$D$7,'EP CAL data'!$A:$AC,'EP CAL data'!H$3,FALSE)),ISBLANK(VLOOKUP($D$6&amp;$E43&amp;$D$7,'EP CAL data'!$A:$AC,'EP CAL data'!H$3,FALSE))),"",VLOOKUP($D$6&amp;$E43&amp;$D$7,'EP CAL data'!$A:$AC,'EP CAL data'!H$3,FALSE))</f>
        <v>0.1670057215511761</v>
      </c>
      <c r="Q43" s="292"/>
    </row>
    <row r="44" spans="4:17" ht="15" customHeight="1" x14ac:dyDescent="0.25">
      <c r="D44" s="318"/>
      <c r="E44" s="17" t="s">
        <v>27</v>
      </c>
      <c r="F44" s="14">
        <f>IF(F43="","",VLOOKUP($D$6&amp;$E43&amp;$D$7,'EP CAL data'!$A:$AC,'EP CAL data'!M$3,FALSE))</f>
        <v>0.51300000000000001</v>
      </c>
      <c r="G44" s="15">
        <f>IF(F43="","",VLOOKUP($D$6&amp;$E43&amp;$D$7,'EP CAL data'!$A:$AC,'EP CAL data'!N$3,FALSE))</f>
        <v>0.55200000000000005</v>
      </c>
      <c r="H44" s="15">
        <f>IF(H43="","",VLOOKUP($D$6&amp;$E43&amp;$D$7,'EP CAL data'!$A:$AC,'EP CAL data'!O$3,FALSE))</f>
        <v>0.217</v>
      </c>
      <c r="I44" s="15">
        <f>IF(H43="","",VLOOKUP($D$6&amp;$E43&amp;$D$7,'EP CAL data'!$A:$AC,'EP CAL data'!P$3,FALSE))</f>
        <v>0.25</v>
      </c>
      <c r="J44" s="15">
        <f>IF(J43="","",VLOOKUP($D$6&amp;$E43&amp;$D$7,'EP CAL data'!$A:$AC,'EP CAL data'!Q$3,FALSE))</f>
        <v>0.04</v>
      </c>
      <c r="K44" s="15">
        <f>IF(J43="","",VLOOKUP($D$6&amp;$E43&amp;$D$7,'EP CAL data'!$A:$AC,'EP CAL data'!R$3,FALSE))</f>
        <v>5.6000000000000001E-2</v>
      </c>
      <c r="L44" s="15">
        <f>IF(L43="","",VLOOKUP($D$6&amp;$E43&amp;$D$7,'EP CAL data'!$A:$AC,'EP CAL data'!S$3,FALSE))</f>
        <v>0.17299999999999999</v>
      </c>
      <c r="M44" s="15">
        <f>IF(L43="","",VLOOKUP($D$6&amp;$E43&amp;$D$7,'EP CAL data'!$A:$AC,'EP CAL data'!T$3,FALSE))</f>
        <v>0.20300000000000001</v>
      </c>
      <c r="N44" s="354"/>
      <c r="O44" s="355"/>
      <c r="P44" s="353"/>
      <c r="Q44" s="279"/>
    </row>
    <row r="45" spans="4:17" s="34" customFormat="1" ht="18.75" customHeight="1" x14ac:dyDescent="0.2">
      <c r="D45" s="318"/>
      <c r="E45" s="73" t="s">
        <v>26</v>
      </c>
      <c r="F45" s="300">
        <f>IF(OR(ISERROR(VLOOKUP($D$6&amp;$E45&amp;$D$7,'EP CAL data'!$A:$AC,'EP CAL data'!B$3,FALSE)),ISBLANK(VLOOKUP($D$6&amp;$E45&amp;$D$7,'EP CAL data'!$A:$AC,'EP CAL data'!B$3,FALSE))),"",VLOOKUP($D$6&amp;$E45&amp;$D$7,'EP CAL data'!$A:$AC,'EP CAL data'!B$3,FALSE))</f>
        <v>0.56791850496789698</v>
      </c>
      <c r="G45" s="301"/>
      <c r="H45" s="301">
        <f>IF(OR(ISERROR(VLOOKUP($D$6&amp;$E45&amp;$D$7,'EP CAL data'!$A:$AC,'EP CAL data'!C$3,FALSE)),ISBLANK(VLOOKUP($D$6&amp;$E45&amp;$D$7,'EP CAL data'!$A:$AC,'EP CAL data'!C$3,FALSE))),"",VLOOKUP($D$6&amp;$E45&amp;$D$7,'EP CAL data'!$A:$AC,'EP CAL data'!C$3,FALSE))</f>
        <v>0.24581226012410776</v>
      </c>
      <c r="I45" s="301"/>
      <c r="J45" s="301">
        <f>IF(OR(ISERROR(VLOOKUP($D$6&amp;$E45&amp;$D$7,'EP CAL data'!$A:$AC,'EP CAL data'!D$3,FALSE)),ISBLANK(VLOOKUP($D$6&amp;$E45&amp;$D$7,'EP CAL data'!$A:$AC,'EP CAL data'!D$3,FALSE))),"",VLOOKUP($D$6&amp;$E45&amp;$D$7,'EP CAL data'!$A:$AC,'EP CAL data'!D$3,FALSE))</f>
        <v>4.3617059435417341E-2</v>
      </c>
      <c r="K45" s="301"/>
      <c r="L45" s="301">
        <f>IF(OR(ISERROR(VLOOKUP($D$6&amp;$E45&amp;$D$7,'EP CAL data'!$A:$AC,'EP CAL data'!E$3,FALSE)),ISBLANK(VLOOKUP($D$6&amp;$E45&amp;$D$7,'EP CAL data'!$A:$AC,'EP CAL data'!E$3,FALSE))),"",VLOOKUP($D$6&amp;$E45&amp;$D$7,'EP CAL data'!$A:$AC,'EP CAL data'!E$3,FALSE))</f>
        <v>0.14265217547257791</v>
      </c>
      <c r="M45" s="301"/>
      <c r="N45" s="357">
        <f>IF(OR(ISERROR(VLOOKUP($D$6&amp;$E45&amp;$D$7,'EP CAL data'!$A:$AC,'EP CAL data'!G$3,FALSE)),ISBLANK(VLOOKUP($D$6&amp;$E45&amp;$D$7,'EP CAL data'!$A:$AC,'EP CAL data'!G$3,FALSE))),"",VLOOKUP($D$6&amp;$E45&amp;$D$7,'EP CAL data'!$A:$AC,'EP CAL data'!G$3,FALSE))</f>
        <v>27879</v>
      </c>
      <c r="O45" s="358"/>
      <c r="P45" s="356">
        <f>IF(OR(ISERROR(VLOOKUP($D$6&amp;$E45&amp;$D$7,'EP CAL data'!$A:$AC,'EP CAL data'!H$3,FALSE)),ISBLANK(VLOOKUP($D$6&amp;$E45&amp;$D$7,'EP CAL data'!$A:$AC,'EP CAL data'!H$3,FALSE))),"",VLOOKUP($D$6&amp;$E45&amp;$D$7,'EP CAL data'!$A:$AC,'EP CAL data'!H$3,FALSE))</f>
        <v>0.26123500749625189</v>
      </c>
      <c r="Q45" s="292"/>
    </row>
    <row r="46" spans="4:17" ht="15" customHeight="1" x14ac:dyDescent="0.25">
      <c r="D46" s="318"/>
      <c r="E46" s="13" t="s">
        <v>27</v>
      </c>
      <c r="F46" s="14">
        <f>IF(F45="","",VLOOKUP($D$6&amp;$E45&amp;$D$7,'EP CAL data'!$A:$AC,'EP CAL data'!M$3,FALSE))</f>
        <v>0.56200000000000006</v>
      </c>
      <c r="G46" s="15">
        <f>IF(F45="","",VLOOKUP($D$6&amp;$E45&amp;$D$7,'EP CAL data'!$A:$AC,'EP CAL data'!N$3,FALSE))</f>
        <v>0.57399999999999995</v>
      </c>
      <c r="H46" s="15">
        <f>IF(H45="","",VLOOKUP($D$6&amp;$E45&amp;$D$7,'EP CAL data'!$A:$AC,'EP CAL data'!O$3,FALSE))</f>
        <v>0.24099999999999999</v>
      </c>
      <c r="I46" s="15">
        <f>IF(H45="","",VLOOKUP($D$6&amp;$E45&amp;$D$7,'EP CAL data'!$A:$AC,'EP CAL data'!P$3,FALSE))</f>
        <v>0.251</v>
      </c>
      <c r="J46" s="15">
        <f>IF(J45="","",VLOOKUP($D$6&amp;$E45&amp;$D$7,'EP CAL data'!$A:$AC,'EP CAL data'!Q$3,FALSE))</f>
        <v>4.1000000000000002E-2</v>
      </c>
      <c r="K46" s="15">
        <f>IF(J45="","",VLOOKUP($D$6&amp;$E45&amp;$D$7,'EP CAL data'!$A:$AC,'EP CAL data'!R$3,FALSE))</f>
        <v>4.5999999999999999E-2</v>
      </c>
      <c r="L46" s="15">
        <f>IF(L45="","",VLOOKUP($D$6&amp;$E45&amp;$D$7,'EP CAL data'!$A:$AC,'EP CAL data'!S$3,FALSE))</f>
        <v>0.13900000000000001</v>
      </c>
      <c r="M46" s="15">
        <f>IF(L45="","",VLOOKUP($D$6&amp;$E45&amp;$D$7,'EP CAL data'!$A:$AC,'EP CAL data'!T$3,FALSE))</f>
        <v>0.14699999999999999</v>
      </c>
      <c r="N46" s="354"/>
      <c r="O46" s="355"/>
      <c r="P46" s="353"/>
      <c r="Q46" s="279"/>
    </row>
    <row r="47" spans="4:17" s="34" customFormat="1" ht="18.75" customHeight="1" x14ac:dyDescent="0.2">
      <c r="D47" s="318"/>
      <c r="E47" s="70" t="s">
        <v>351</v>
      </c>
      <c r="F47" s="300">
        <f>IF(OR(ISERROR(VLOOKUP($D$6&amp;$E47&amp;$D$7,'EP CAL data'!$A:$AC,'EP CAL data'!B$3,FALSE)),ISBLANK(VLOOKUP($D$6&amp;$E47&amp;$D$7,'EP CAL data'!$A:$AC,'EP CAL data'!B$3,FALSE))),"",VLOOKUP($D$6&amp;$E47&amp;$D$7,'EP CAL data'!$A:$AC,'EP CAL data'!B$3,FALSE))</f>
        <v>0.62456958791513939</v>
      </c>
      <c r="G47" s="301"/>
      <c r="H47" s="301">
        <f>IF(OR(ISERROR(VLOOKUP($D$6&amp;$E47&amp;$D$7,'EP CAL data'!$A:$AC,'EP CAL data'!C$3,FALSE)),ISBLANK(VLOOKUP($D$6&amp;$E47&amp;$D$7,'EP CAL data'!$A:$AC,'EP CAL data'!C$3,FALSE))),"",VLOOKUP($D$6&amp;$E47&amp;$D$7,'EP CAL data'!$A:$AC,'EP CAL data'!C$3,FALSE))</f>
        <v>0.20609796734421859</v>
      </c>
      <c r="I47" s="301"/>
      <c r="J47" s="301">
        <f>IF(OR(ISERROR(VLOOKUP($D$6&amp;$E47&amp;$D$7,'EP CAL data'!$A:$AC,'EP CAL data'!D$3,FALSE)),ISBLANK(VLOOKUP($D$6&amp;$E47&amp;$D$7,'EP CAL data'!$A:$AC,'EP CAL data'!D$3,FALSE))),"",VLOOKUP($D$6&amp;$E47&amp;$D$7,'EP CAL data'!$A:$AC,'EP CAL data'!D$3,FALSE))</f>
        <v>3.8653782072642452E-2</v>
      </c>
      <c r="K47" s="301"/>
      <c r="L47" s="301">
        <f>IF(OR(ISERROR(VLOOKUP($D$6&amp;$E47&amp;$D$7,'EP CAL data'!$A:$AC,'EP CAL data'!E$3,FALSE)),ISBLANK(VLOOKUP($D$6&amp;$E47&amp;$D$7,'EP CAL data'!$A:$AC,'EP CAL data'!E$3,FALSE))),"",VLOOKUP($D$6&amp;$E47&amp;$D$7,'EP CAL data'!$A:$AC,'EP CAL data'!E$3,FALSE))</f>
        <v>0.13067866266799955</v>
      </c>
      <c r="M47" s="301"/>
      <c r="N47" s="357">
        <f>IF(OR(ISERROR(VLOOKUP($D$6&amp;$E47&amp;$D$7,'EP CAL data'!$A:$AC,'EP CAL data'!G$3,FALSE)),ISBLANK(VLOOKUP($D$6&amp;$E47&amp;$D$7,'EP CAL data'!$A:$AC,'EP CAL data'!G$3,FALSE))),"",VLOOKUP($D$6&amp;$E47&amp;$D$7,'EP CAL data'!$A:$AC,'EP CAL data'!G$3,FALSE))</f>
        <v>18006</v>
      </c>
      <c r="O47" s="358"/>
      <c r="P47" s="356">
        <f>IF(OR(ISERROR(VLOOKUP($D$6&amp;$E47&amp;$D$7,'EP CAL data'!$A:$AC,'EP CAL data'!H$3,FALSE)),ISBLANK(VLOOKUP($D$6&amp;$E47&amp;$D$7,'EP CAL data'!$A:$AC,'EP CAL data'!H$3,FALSE))),"",VLOOKUP($D$6&amp;$E47&amp;$D$7,'EP CAL data'!$A:$AC,'EP CAL data'!H$3,FALSE))</f>
        <v>0.23970924969380691</v>
      </c>
      <c r="Q47" s="292"/>
    </row>
    <row r="48" spans="4:17" ht="15" customHeight="1" x14ac:dyDescent="0.25">
      <c r="D48" s="318"/>
      <c r="E48" s="17" t="s">
        <v>27</v>
      </c>
      <c r="F48" s="14">
        <f>IF(F47="","",VLOOKUP($D$6&amp;$E47&amp;$D$7,'EP CAL data'!$A:$AC,'EP CAL data'!M$3,FALSE))</f>
        <v>0.61699999999999999</v>
      </c>
      <c r="G48" s="15">
        <f>IF(F47="","",VLOOKUP($D$6&amp;$E47&amp;$D$7,'EP CAL data'!$A:$AC,'EP CAL data'!N$3,FALSE))</f>
        <v>0.63200000000000001</v>
      </c>
      <c r="H48" s="15">
        <f>IF(H47="","",VLOOKUP($D$6&amp;$E47&amp;$D$7,'EP CAL data'!$A:$AC,'EP CAL data'!O$3,FALSE))</f>
        <v>0.2</v>
      </c>
      <c r="I48" s="15">
        <f>IF(H47="","",VLOOKUP($D$6&amp;$E47&amp;$D$7,'EP CAL data'!$A:$AC,'EP CAL data'!P$3,FALSE))</f>
        <v>0.21199999999999999</v>
      </c>
      <c r="J48" s="15">
        <f>IF(J47="","",VLOOKUP($D$6&amp;$E47&amp;$D$7,'EP CAL data'!$A:$AC,'EP CAL data'!Q$3,FALSE))</f>
        <v>3.5999999999999997E-2</v>
      </c>
      <c r="K48" s="15">
        <f>IF(J47="","",VLOOKUP($D$6&amp;$E47&amp;$D$7,'EP CAL data'!$A:$AC,'EP CAL data'!R$3,FALSE))</f>
        <v>4.2000000000000003E-2</v>
      </c>
      <c r="L48" s="15">
        <f>IF(L47="","",VLOOKUP($D$6&amp;$E47&amp;$D$7,'EP CAL data'!$A:$AC,'EP CAL data'!S$3,FALSE))</f>
        <v>0.126</v>
      </c>
      <c r="M48" s="15">
        <f>IF(L47="","",VLOOKUP($D$6&amp;$E47&amp;$D$7,'EP CAL data'!$A:$AC,'EP CAL data'!T$3,FALSE))</f>
        <v>0.13600000000000001</v>
      </c>
      <c r="N48" s="354"/>
      <c r="O48" s="355"/>
      <c r="P48" s="353"/>
      <c r="Q48" s="279"/>
    </row>
    <row r="49" spans="2:17" s="34" customFormat="1" ht="18.75" customHeight="1" x14ac:dyDescent="0.2">
      <c r="D49" s="318"/>
      <c r="E49" s="73" t="s">
        <v>353</v>
      </c>
      <c r="F49" s="300">
        <f>IF(OR(ISERROR(VLOOKUP($D$6&amp;$E49&amp;$D$7,'EP CAL data'!$A:$AC,'EP CAL data'!B$3,FALSE)),ISBLANK(VLOOKUP($D$6&amp;$E49&amp;$D$7,'EP CAL data'!$A:$AC,'EP CAL data'!B$3,FALSE))),"",VLOOKUP($D$6&amp;$E49&amp;$D$7,'EP CAL data'!$A:$AC,'EP CAL data'!B$3,FALSE))</f>
        <v>0.61728950923007653</v>
      </c>
      <c r="G49" s="301"/>
      <c r="H49" s="301">
        <f>IF(OR(ISERROR(VLOOKUP($D$6&amp;$E49&amp;$D$7,'EP CAL data'!$A:$AC,'EP CAL data'!C$3,FALSE)),ISBLANK(VLOOKUP($D$6&amp;$E49&amp;$D$7,'EP CAL data'!$A:$AC,'EP CAL data'!C$3,FALSE))),"",VLOOKUP($D$6&amp;$E49&amp;$D$7,'EP CAL data'!$A:$AC,'EP CAL data'!C$3,FALSE))</f>
        <v>0.18640252138676272</v>
      </c>
      <c r="I49" s="301"/>
      <c r="J49" s="301">
        <f>IF(OR(ISERROR(VLOOKUP($D$6&amp;$E49&amp;$D$7,'EP CAL data'!$A:$AC,'EP CAL data'!D$3,FALSE)),ISBLANK(VLOOKUP($D$6&amp;$E49&amp;$D$7,'EP CAL data'!$A:$AC,'EP CAL data'!D$3,FALSE))),"",VLOOKUP($D$6&amp;$E49&amp;$D$7,'EP CAL data'!$A:$AC,'EP CAL data'!D$3,FALSE))</f>
        <v>4.8176497073390362E-2</v>
      </c>
      <c r="K49" s="301"/>
      <c r="L49" s="301">
        <f>IF(OR(ISERROR(VLOOKUP($D$6&amp;$E49&amp;$D$7,'EP CAL data'!$A:$AC,'EP CAL data'!E$3,FALSE)),ISBLANK(VLOOKUP($D$6&amp;$E49&amp;$D$7,'EP CAL data'!$A:$AC,'EP CAL data'!E$3,FALSE))),"",VLOOKUP($D$6&amp;$E49&amp;$D$7,'EP CAL data'!$A:$AC,'EP CAL data'!E$3,FALSE))</f>
        <v>0.14813147230977036</v>
      </c>
      <c r="M49" s="301"/>
      <c r="N49" s="357">
        <f>IF(OR(ISERROR(VLOOKUP($D$6&amp;$E49&amp;$D$7,'EP CAL data'!$A:$AC,'EP CAL data'!G$3,FALSE)),ISBLANK(VLOOKUP($D$6&amp;$E49&amp;$D$7,'EP CAL data'!$A:$AC,'EP CAL data'!G$3,FALSE))),"",VLOOKUP($D$6&amp;$E49&amp;$D$7,'EP CAL data'!$A:$AC,'EP CAL data'!G$3,FALSE))</f>
        <v>2221</v>
      </c>
      <c r="O49" s="358"/>
      <c r="P49" s="356">
        <f>IF(OR(ISERROR(VLOOKUP($D$6&amp;$E49&amp;$D$7,'EP CAL data'!$A:$AC,'EP CAL data'!H$3,FALSE)),ISBLANK(VLOOKUP($D$6&amp;$E49&amp;$D$7,'EP CAL data'!$A:$AC,'EP CAL data'!H$3,FALSE))),"",VLOOKUP($D$6&amp;$E49&amp;$D$7,'EP CAL data'!$A:$AC,'EP CAL data'!H$3,FALSE))</f>
        <v>0.17823609662145895</v>
      </c>
      <c r="Q49" s="292"/>
    </row>
    <row r="50" spans="2:17" ht="15" customHeight="1" x14ac:dyDescent="0.25">
      <c r="D50" s="318"/>
      <c r="E50" s="13" t="s">
        <v>27</v>
      </c>
      <c r="F50" s="14">
        <f>IF(F49="","",VLOOKUP($D$6&amp;$E49&amp;$D$7,'EP CAL data'!$A:$AC,'EP CAL data'!M$3,FALSE))</f>
        <v>0.59699999999999998</v>
      </c>
      <c r="G50" s="15">
        <f>IF(F49="","",VLOOKUP($D$6&amp;$E49&amp;$D$7,'EP CAL data'!$A:$AC,'EP CAL data'!N$3,FALSE))</f>
        <v>0.63700000000000001</v>
      </c>
      <c r="H50" s="15">
        <f>IF(H49="","",VLOOKUP($D$6&amp;$E49&amp;$D$7,'EP CAL data'!$A:$AC,'EP CAL data'!O$3,FALSE))</f>
        <v>0.17100000000000001</v>
      </c>
      <c r="I50" s="15">
        <f>IF(H49="","",VLOOKUP($D$6&amp;$E49&amp;$D$7,'EP CAL data'!$A:$AC,'EP CAL data'!P$3,FALSE))</f>
        <v>0.20300000000000001</v>
      </c>
      <c r="J50" s="15">
        <f>IF(J49="","",VLOOKUP($D$6&amp;$E49&amp;$D$7,'EP CAL data'!$A:$AC,'EP CAL data'!Q$3,FALSE))</f>
        <v>0.04</v>
      </c>
      <c r="K50" s="15">
        <f>IF(J49="","",VLOOKUP($D$6&amp;$E49&amp;$D$7,'EP CAL data'!$A:$AC,'EP CAL data'!R$3,FALSE))</f>
        <v>5.8000000000000003E-2</v>
      </c>
      <c r="L50" s="15">
        <f>IF(L49="","",VLOOKUP($D$6&amp;$E49&amp;$D$7,'EP CAL data'!$A:$AC,'EP CAL data'!S$3,FALSE))</f>
        <v>0.13400000000000001</v>
      </c>
      <c r="M50" s="15">
        <f>IF(L49="","",VLOOKUP($D$6&amp;$E49&amp;$D$7,'EP CAL data'!$A:$AC,'EP CAL data'!T$3,FALSE))</f>
        <v>0.16400000000000001</v>
      </c>
      <c r="N50" s="354"/>
      <c r="O50" s="355"/>
      <c r="P50" s="353"/>
      <c r="Q50" s="279"/>
    </row>
    <row r="51" spans="2:17" s="34" customFormat="1" ht="18.75" customHeight="1" x14ac:dyDescent="0.2">
      <c r="D51" s="318"/>
      <c r="E51" s="70" t="s">
        <v>101</v>
      </c>
      <c r="F51" s="300">
        <f>IF(OR(ISERROR(VLOOKUP($D$6&amp;$E51&amp;$D$7,'EP CAL data'!$A:$AC,'EP CAL data'!B$3,FALSE)),ISBLANK(VLOOKUP($D$6&amp;$E51&amp;$D$7,'EP CAL data'!$A:$AC,'EP CAL data'!B$3,FALSE))),"",VLOOKUP($D$6&amp;$E51&amp;$D$7,'EP CAL data'!$A:$AC,'EP CAL data'!B$3,FALSE))</f>
        <v>0.53332826632210995</v>
      </c>
      <c r="G51" s="301"/>
      <c r="H51" s="301">
        <f>IF(OR(ISERROR(VLOOKUP($D$6&amp;$E51&amp;$D$7,'EP CAL data'!$A:$AC,'EP CAL data'!C$3,FALSE)),ISBLANK(VLOOKUP($D$6&amp;$E51&amp;$D$7,'EP CAL data'!$A:$AC,'EP CAL data'!C$3,FALSE))),"",VLOOKUP($D$6&amp;$E51&amp;$D$7,'EP CAL data'!$A:$AC,'EP CAL data'!C$3,FALSE))</f>
        <v>0.28121912290035722</v>
      </c>
      <c r="I51" s="301"/>
      <c r="J51" s="301">
        <f>IF(OR(ISERROR(VLOOKUP($D$6&amp;$E51&amp;$D$7,'EP CAL data'!$A:$AC,'EP CAL data'!D$3,FALSE)),ISBLANK(VLOOKUP($D$6&amp;$E51&amp;$D$7,'EP CAL data'!$A:$AC,'EP CAL data'!D$3,FALSE))),"",VLOOKUP($D$6&amp;$E51&amp;$D$7,'EP CAL data'!$A:$AC,'EP CAL data'!D$3,FALSE))</f>
        <v>3.5646423956829064E-2</v>
      </c>
      <c r="K51" s="301"/>
      <c r="L51" s="301">
        <f>IF(OR(ISERROR(VLOOKUP($D$6&amp;$E51&amp;$D$7,'EP CAL data'!$A:$AC,'EP CAL data'!E$3,FALSE)),ISBLANK(VLOOKUP($D$6&amp;$E51&amp;$D$7,'EP CAL data'!$A:$AC,'EP CAL data'!E$3,FALSE))),"",VLOOKUP($D$6&amp;$E51&amp;$D$7,'EP CAL data'!$A:$AC,'EP CAL data'!E$3,FALSE))</f>
        <v>0.14980618682070382</v>
      </c>
      <c r="M51" s="301"/>
      <c r="N51" s="357">
        <f>IF(OR(ISERROR(VLOOKUP($D$6&amp;$E51&amp;$D$7,'EP CAL data'!$A:$AC,'EP CAL data'!G$3,FALSE)),ISBLANK(VLOOKUP($D$6&amp;$E51&amp;$D$7,'EP CAL data'!$A:$AC,'EP CAL data'!G$3,FALSE))),"",VLOOKUP($D$6&amp;$E51&amp;$D$7,'EP CAL data'!$A:$AC,'EP CAL data'!G$3,FALSE))</f>
        <v>13157</v>
      </c>
      <c r="O51" s="358"/>
      <c r="P51" s="356">
        <f>IF(OR(ISERROR(VLOOKUP($D$6&amp;$E51&amp;$D$7,'EP CAL data'!$A:$AC,'EP CAL data'!H$3,FALSE)),ISBLANK(VLOOKUP($D$6&amp;$E51&amp;$D$7,'EP CAL data'!$A:$AC,'EP CAL data'!H$3,FALSE))),"",VLOOKUP($D$6&amp;$E51&amp;$D$7,'EP CAL data'!$A:$AC,'EP CAL data'!H$3,FALSE))</f>
        <v>0.52909478425222178</v>
      </c>
      <c r="Q51" s="292"/>
    </row>
    <row r="52" spans="2:17" ht="15" customHeight="1" x14ac:dyDescent="0.25">
      <c r="D52" s="318"/>
      <c r="E52" s="17" t="s">
        <v>27</v>
      </c>
      <c r="F52" s="14">
        <f>IF(F51="","",VLOOKUP($D$6&amp;$E51&amp;$D$7,'EP CAL data'!$A:$AC,'EP CAL data'!M$3,FALSE))</f>
        <v>0.52500000000000002</v>
      </c>
      <c r="G52" s="15">
        <f>IF(F51="","",VLOOKUP($D$6&amp;$E51&amp;$D$7,'EP CAL data'!$A:$AC,'EP CAL data'!N$3,FALSE))</f>
        <v>0.54200000000000004</v>
      </c>
      <c r="H52" s="15">
        <f>IF(H51="","",VLOOKUP($D$6&amp;$E51&amp;$D$7,'EP CAL data'!$A:$AC,'EP CAL data'!O$3,FALSE))</f>
        <v>0.27400000000000002</v>
      </c>
      <c r="I52" s="15">
        <f>IF(H51="","",VLOOKUP($D$6&amp;$E51&amp;$D$7,'EP CAL data'!$A:$AC,'EP CAL data'!P$3,FALSE))</f>
        <v>0.28899999999999998</v>
      </c>
      <c r="J52" s="15">
        <f>IF(J51="","",VLOOKUP($D$6&amp;$E51&amp;$D$7,'EP CAL data'!$A:$AC,'EP CAL data'!Q$3,FALSE))</f>
        <v>3.3000000000000002E-2</v>
      </c>
      <c r="K52" s="15">
        <f>IF(J51="","",VLOOKUP($D$6&amp;$E51&amp;$D$7,'EP CAL data'!$A:$AC,'EP CAL data'!R$3,FALSE))</f>
        <v>3.9E-2</v>
      </c>
      <c r="L52" s="15">
        <f>IF(L51="","",VLOOKUP($D$6&amp;$E51&amp;$D$7,'EP CAL data'!$A:$AC,'EP CAL data'!S$3,FALSE))</f>
        <v>0.14399999999999999</v>
      </c>
      <c r="M52" s="15">
        <f>IF(L51="","",VLOOKUP($D$6&amp;$E51&amp;$D$7,'EP CAL data'!$A:$AC,'EP CAL data'!T$3,FALSE))</f>
        <v>0.156</v>
      </c>
      <c r="N52" s="354"/>
      <c r="O52" s="355"/>
      <c r="P52" s="353"/>
      <c r="Q52" s="279"/>
    </row>
    <row r="53" spans="2:17" s="34" customFormat="1" ht="18.75" customHeight="1" x14ac:dyDescent="0.2">
      <c r="D53" s="318"/>
      <c r="E53" s="73" t="s">
        <v>102</v>
      </c>
      <c r="F53" s="300">
        <f>IF(OR(ISERROR(VLOOKUP($D$6&amp;$E53&amp;$D$7,'EP CAL data'!$A:$AC,'EP CAL data'!B$3,FALSE)),ISBLANK(VLOOKUP($D$6&amp;$E53&amp;$D$7,'EP CAL data'!$A:$AC,'EP CAL data'!B$3,FALSE))),"",VLOOKUP($D$6&amp;$E53&amp;$D$7,'EP CAL data'!$A:$AC,'EP CAL data'!B$3,FALSE))</f>
        <v>0.64772926529896546</v>
      </c>
      <c r="G53" s="301"/>
      <c r="H53" s="301">
        <f>IF(OR(ISERROR(VLOOKUP($D$6&amp;$E53&amp;$D$7,'EP CAL data'!$A:$AC,'EP CAL data'!C$3,FALSE)),ISBLANK(VLOOKUP($D$6&amp;$E53&amp;$D$7,'EP CAL data'!$A:$AC,'EP CAL data'!C$3,FALSE))),"",VLOOKUP($D$6&amp;$E53&amp;$D$7,'EP CAL data'!$A:$AC,'EP CAL data'!C$3,FALSE))</f>
        <v>0.22339119761529019</v>
      </c>
      <c r="I53" s="301"/>
      <c r="J53" s="301">
        <f>IF(OR(ISERROR(VLOOKUP($D$6&amp;$E53&amp;$D$7,'EP CAL data'!$A:$AC,'EP CAL data'!D$3,FALSE)),ISBLANK(VLOOKUP($D$6&amp;$E53&amp;$D$7,'EP CAL data'!$A:$AC,'EP CAL data'!D$3,FALSE))),"",VLOOKUP($D$6&amp;$E53&amp;$D$7,'EP CAL data'!$A:$AC,'EP CAL data'!D$3,FALSE))</f>
        <v>3.40171839382781E-2</v>
      </c>
      <c r="K53" s="301"/>
      <c r="L53" s="301">
        <f>IF(OR(ISERROR(VLOOKUP($D$6&amp;$E53&amp;$D$7,'EP CAL data'!$A:$AC,'EP CAL data'!E$3,FALSE)),ISBLANK(VLOOKUP($D$6&amp;$E53&amp;$D$7,'EP CAL data'!$A:$AC,'EP CAL data'!E$3,FALSE))),"",VLOOKUP($D$6&amp;$E53&amp;$D$7,'EP CAL data'!$A:$AC,'EP CAL data'!E$3,FALSE))</f>
        <v>9.4862353147466244E-2</v>
      </c>
      <c r="M53" s="301"/>
      <c r="N53" s="357">
        <f>IF(OR(ISERROR(VLOOKUP($D$6&amp;$E53&amp;$D$7,'EP CAL data'!$A:$AC,'EP CAL data'!G$3,FALSE)),ISBLANK(VLOOKUP($D$6&amp;$E53&amp;$D$7,'EP CAL data'!$A:$AC,'EP CAL data'!G$3,FALSE))),"",VLOOKUP($D$6&amp;$E53&amp;$D$7,'EP CAL data'!$A:$AC,'EP CAL data'!G$3,FALSE))</f>
        <v>5703</v>
      </c>
      <c r="O53" s="358"/>
      <c r="P53" s="356">
        <f>IF(OR(ISERROR(VLOOKUP($D$6&amp;$E53&amp;$D$7,'EP CAL data'!$A:$AC,'EP CAL data'!H$3,FALSE)),ISBLANK(VLOOKUP($D$6&amp;$E53&amp;$D$7,'EP CAL data'!$A:$AC,'EP CAL data'!H$3,FALSE))),"",VLOOKUP($D$6&amp;$E53&amp;$D$7,'EP CAL data'!$A:$AC,'EP CAL data'!H$3,FALSE))</f>
        <v>0.19330237602955633</v>
      </c>
      <c r="Q53" s="292"/>
    </row>
    <row r="54" spans="2:17" ht="15" customHeight="1" x14ac:dyDescent="0.25">
      <c r="B54" s="34"/>
      <c r="D54" s="318"/>
      <c r="E54" s="13" t="s">
        <v>27</v>
      </c>
      <c r="F54" s="14">
        <f>IF(F53="","",VLOOKUP($D$6&amp;$E53&amp;$D$7,'EP CAL data'!$A:$AC,'EP CAL data'!M$3,FALSE))</f>
        <v>0.63500000000000001</v>
      </c>
      <c r="G54" s="15">
        <f>IF(F53="","",VLOOKUP($D$6&amp;$E53&amp;$D$7,'EP CAL data'!$A:$AC,'EP CAL data'!N$3,FALSE))</f>
        <v>0.66</v>
      </c>
      <c r="H54" s="15">
        <f>IF(H53="","",VLOOKUP($D$6&amp;$E53&amp;$D$7,'EP CAL data'!$A:$AC,'EP CAL data'!O$3,FALSE))</f>
        <v>0.21299999999999999</v>
      </c>
      <c r="I54" s="15">
        <f>IF(H53="","",VLOOKUP($D$6&amp;$E53&amp;$D$7,'EP CAL data'!$A:$AC,'EP CAL data'!P$3,FALSE))</f>
        <v>0.23400000000000001</v>
      </c>
      <c r="J54" s="15">
        <f>IF(J53="","",VLOOKUP($D$6&amp;$E53&amp;$D$7,'EP CAL data'!$A:$AC,'EP CAL data'!Q$3,FALSE))</f>
        <v>0.03</v>
      </c>
      <c r="K54" s="15">
        <f>IF(J53="","",VLOOKUP($D$6&amp;$E53&amp;$D$7,'EP CAL data'!$A:$AC,'EP CAL data'!R$3,FALSE))</f>
        <v>3.9E-2</v>
      </c>
      <c r="L54" s="15">
        <f>IF(L53="","",VLOOKUP($D$6&amp;$E53&amp;$D$7,'EP CAL data'!$A:$AC,'EP CAL data'!S$3,FALSE))</f>
        <v>8.7999999999999995E-2</v>
      </c>
      <c r="M54" s="15">
        <f>IF(L53="","",VLOOKUP($D$6&amp;$E53&amp;$D$7,'EP CAL data'!$A:$AC,'EP CAL data'!T$3,FALSE))</f>
        <v>0.10299999999999999</v>
      </c>
      <c r="N54" s="354"/>
      <c r="O54" s="355"/>
      <c r="P54" s="353"/>
      <c r="Q54" s="279"/>
    </row>
    <row r="55" spans="2:17" s="34" customFormat="1" ht="18.75" customHeight="1" x14ac:dyDescent="0.25">
      <c r="B55" s="109"/>
      <c r="D55" s="318"/>
      <c r="E55" s="70" t="s">
        <v>41</v>
      </c>
      <c r="F55" s="300">
        <f>IF(OR(ISERROR(VLOOKUP($D$6&amp;$E55&amp;$D$7,'EP CAL data'!$A:$AC,'EP CAL data'!B$3,FALSE)),ISBLANK(VLOOKUP($D$6&amp;$E55&amp;$D$7,'EP CAL data'!$A:$AC,'EP CAL data'!B$3,FALSE))),"",VLOOKUP($D$6&amp;$E55&amp;$D$7,'EP CAL data'!$A:$AC,'EP CAL data'!B$3,FALSE))</f>
        <v>0.47980395470677706</v>
      </c>
      <c r="G55" s="301"/>
      <c r="H55" s="301">
        <f>IF(OR(ISERROR(VLOOKUP($D$6&amp;$E55&amp;$D$7,'EP CAL data'!$A:$AC,'EP CAL data'!C$3,FALSE)),ISBLANK(VLOOKUP($D$6&amp;$E55&amp;$D$7,'EP CAL data'!$A:$AC,'EP CAL data'!C$3,FALSE))),"",VLOOKUP($D$6&amp;$E55&amp;$D$7,'EP CAL data'!$A:$AC,'EP CAL data'!C$3,FALSE))</f>
        <v>0.25857698157850262</v>
      </c>
      <c r="I55" s="301"/>
      <c r="J55" s="301">
        <f>IF(OR(ISERROR(VLOOKUP($D$6&amp;$E55&amp;$D$7,'EP CAL data'!$A:$AC,'EP CAL data'!D$3,FALSE)),ISBLANK(VLOOKUP($D$6&amp;$E55&amp;$D$7,'EP CAL data'!$A:$AC,'EP CAL data'!D$3,FALSE))),"",VLOOKUP($D$6&amp;$E55&amp;$D$7,'EP CAL data'!$A:$AC,'EP CAL data'!D$3,FALSE))</f>
        <v>4.5462227480141962E-2</v>
      </c>
      <c r="K55" s="301"/>
      <c r="L55" s="301">
        <f>IF(OR(ISERROR(VLOOKUP($D$6&amp;$E55&amp;$D$7,'EP CAL data'!$A:$AC,'EP CAL data'!E$3,FALSE)),ISBLANK(VLOOKUP($D$6&amp;$E55&amp;$D$7,'EP CAL data'!$A:$AC,'EP CAL data'!E$3,FALSE))),"",VLOOKUP($D$6&amp;$E55&amp;$D$7,'EP CAL data'!$A:$AC,'EP CAL data'!E$3,FALSE))</f>
        <v>0.21615683623457832</v>
      </c>
      <c r="M55" s="301"/>
      <c r="N55" s="357">
        <f>IF(OR(ISERROR(VLOOKUP($D$6&amp;$E55&amp;$D$7,'EP CAL data'!$A:$AC,'EP CAL data'!G$3,FALSE)),ISBLANK(VLOOKUP($D$6&amp;$E55&amp;$D$7,'EP CAL data'!$A:$AC,'EP CAL data'!G$3,FALSE))),"",VLOOKUP($D$6&amp;$E55&amp;$D$7,'EP CAL data'!$A:$AC,'EP CAL data'!G$3,FALSE))</f>
        <v>5917</v>
      </c>
      <c r="O55" s="358"/>
      <c r="P55" s="356">
        <f>IF(OR(ISERROR(VLOOKUP($D$6&amp;$E55&amp;$D$7,'EP CAL data'!$A:$AC,'EP CAL data'!H$3,FALSE)),ISBLANK(VLOOKUP($D$6&amp;$E55&amp;$D$7,'EP CAL data'!$A:$AC,'EP CAL data'!H$3,FALSE))),"",VLOOKUP($D$6&amp;$E55&amp;$D$7,'EP CAL data'!$A:$AC,'EP CAL data'!H$3,FALSE))</f>
        <v>0.48511929162908912</v>
      </c>
      <c r="Q55" s="292"/>
    </row>
    <row r="56" spans="2:17" ht="15" customHeight="1" x14ac:dyDescent="0.25">
      <c r="B56" s="34"/>
      <c r="D56" s="318"/>
      <c r="E56" s="17" t="s">
        <v>27</v>
      </c>
      <c r="F56" s="14">
        <f>IF(F55="","",VLOOKUP($D$6&amp;$E55&amp;$D$7,'EP CAL data'!$A:$AC,'EP CAL data'!M$3,FALSE))</f>
        <v>0.46700000000000003</v>
      </c>
      <c r="G56" s="15">
        <f>IF(F55="","",VLOOKUP($D$6&amp;$E55&amp;$D$7,'EP CAL data'!$A:$AC,'EP CAL data'!N$3,FALSE))</f>
        <v>0.49299999999999999</v>
      </c>
      <c r="H56" s="15">
        <f>IF(H55="","",VLOOKUP($D$6&amp;$E55&amp;$D$7,'EP CAL data'!$A:$AC,'EP CAL data'!O$3,FALSE))</f>
        <v>0.248</v>
      </c>
      <c r="I56" s="15">
        <f>IF(H55="","",VLOOKUP($D$6&amp;$E55&amp;$D$7,'EP CAL data'!$A:$AC,'EP CAL data'!P$3,FALSE))</f>
        <v>0.27</v>
      </c>
      <c r="J56" s="15">
        <f>IF(J55="","",VLOOKUP($D$6&amp;$E55&amp;$D$7,'EP CAL data'!$A:$AC,'EP CAL data'!Q$3,FALSE))</f>
        <v>0.04</v>
      </c>
      <c r="K56" s="15">
        <f>IF(J55="","",VLOOKUP($D$6&amp;$E55&amp;$D$7,'EP CAL data'!$A:$AC,'EP CAL data'!R$3,FALSE))</f>
        <v>5.0999999999999997E-2</v>
      </c>
      <c r="L56" s="15">
        <f>IF(L55="","",VLOOKUP($D$6&amp;$E55&amp;$D$7,'EP CAL data'!$A:$AC,'EP CAL data'!S$3,FALSE))</f>
        <v>0.20599999999999999</v>
      </c>
      <c r="M56" s="15">
        <f>IF(L55="","",VLOOKUP($D$6&amp;$E55&amp;$D$7,'EP CAL data'!$A:$AC,'EP CAL data'!T$3,FALSE))</f>
        <v>0.22700000000000001</v>
      </c>
      <c r="N56" s="354"/>
      <c r="O56" s="355"/>
      <c r="P56" s="353"/>
      <c r="Q56" s="279"/>
    </row>
    <row r="57" spans="2:17" s="34" customFormat="1" ht="18.75" customHeight="1" x14ac:dyDescent="0.25">
      <c r="B57" s="109"/>
      <c r="D57" s="318"/>
      <c r="E57" s="73" t="s">
        <v>357</v>
      </c>
      <c r="F57" s="300">
        <f>IF(OR(ISERROR(VLOOKUP($D$6&amp;$E57&amp;$D$7,'EP CAL data'!$A:$AC,'EP CAL data'!B$3,FALSE)),ISBLANK(VLOOKUP($D$6&amp;$E57&amp;$D$7,'EP CAL data'!$A:$AC,'EP CAL data'!B$3,FALSE))),"",VLOOKUP($D$6&amp;$E57&amp;$D$7,'EP CAL data'!$A:$AC,'EP CAL data'!B$3,FALSE))</f>
        <v>0.61244730969501615</v>
      </c>
      <c r="G57" s="301"/>
      <c r="H57" s="301">
        <f>IF(OR(ISERROR(VLOOKUP($D$6&amp;$E57&amp;$D$7,'EP CAL data'!$A:$AC,'EP CAL data'!C$3,FALSE)),ISBLANK(VLOOKUP($D$6&amp;$E57&amp;$D$7,'EP CAL data'!$A:$AC,'EP CAL data'!C$3,FALSE))),"",VLOOKUP($D$6&amp;$E57&amp;$D$7,'EP CAL data'!$A:$AC,'EP CAL data'!C$3,FALSE))</f>
        <v>0.23481279444582198</v>
      </c>
      <c r="I57" s="301"/>
      <c r="J57" s="301">
        <f>IF(OR(ISERROR(VLOOKUP($D$6&amp;$E57&amp;$D$7,'EP CAL data'!$A:$AC,'EP CAL data'!D$3,FALSE)),ISBLANK(VLOOKUP($D$6&amp;$E57&amp;$D$7,'EP CAL data'!$A:$AC,'EP CAL data'!D$3,FALSE))),"",VLOOKUP($D$6&amp;$E57&amp;$D$7,'EP CAL data'!$A:$AC,'EP CAL data'!D$3,FALSE))</f>
        <v>3.4961567071658817E-2</v>
      </c>
      <c r="K57" s="301"/>
      <c r="L57" s="301">
        <f>IF(OR(ISERROR(VLOOKUP($D$6&amp;$E57&amp;$D$7,'EP CAL data'!$A:$AC,'EP CAL data'!E$3,FALSE)),ISBLANK(VLOOKUP($D$6&amp;$E57&amp;$D$7,'EP CAL data'!$A:$AC,'EP CAL data'!E$3,FALSE))),"",VLOOKUP($D$6&amp;$E57&amp;$D$7,'EP CAL data'!$A:$AC,'EP CAL data'!E$3,FALSE))</f>
        <v>0.11777832878750311</v>
      </c>
      <c r="M57" s="301"/>
      <c r="N57" s="357">
        <f>IF(OR(ISERROR(VLOOKUP($D$6&amp;$E57&amp;$D$7,'EP CAL data'!$A:$AC,'EP CAL data'!G$3,FALSE)),ISBLANK(VLOOKUP($D$6&amp;$E57&amp;$D$7,'EP CAL data'!$A:$AC,'EP CAL data'!G$3,FALSE))),"",VLOOKUP($D$6&amp;$E57&amp;$D$7,'EP CAL data'!$A:$AC,'EP CAL data'!G$3,FALSE))</f>
        <v>4033</v>
      </c>
      <c r="O57" s="358"/>
      <c r="P57" s="356">
        <f>IF(OR(ISERROR(VLOOKUP($D$6&amp;$E57&amp;$D$7,'EP CAL data'!$A:$AC,'EP CAL data'!H$3,FALSE)),ISBLANK(VLOOKUP($D$6&amp;$E57&amp;$D$7,'EP CAL data'!$A:$AC,'EP CAL data'!H$3,FALSE))),"",VLOOKUP($D$6&amp;$E57&amp;$D$7,'EP CAL data'!$A:$AC,'EP CAL data'!H$3,FALSE))</f>
        <v>0.30164547494390426</v>
      </c>
      <c r="Q57" s="292"/>
    </row>
    <row r="58" spans="2:17" ht="15" customHeight="1" x14ac:dyDescent="0.25">
      <c r="B58" s="34"/>
      <c r="D58" s="318"/>
      <c r="E58" s="13" t="s">
        <v>27</v>
      </c>
      <c r="F58" s="14">
        <f>IF(F57="","",VLOOKUP($D$6&amp;$E57&amp;$D$7,'EP CAL data'!$A:$AC,'EP CAL data'!M$3,FALSE))</f>
        <v>0.59699999999999998</v>
      </c>
      <c r="G58" s="15">
        <f>IF(F57="","",VLOOKUP($D$6&amp;$E57&amp;$D$7,'EP CAL data'!$A:$AC,'EP CAL data'!N$3,FALSE))</f>
        <v>0.627</v>
      </c>
      <c r="H58" s="15">
        <f>IF(H57="","",VLOOKUP($D$6&amp;$E57&amp;$D$7,'EP CAL data'!$A:$AC,'EP CAL data'!O$3,FALSE))</f>
        <v>0.222</v>
      </c>
      <c r="I58" s="15">
        <f>IF(H57="","",VLOOKUP($D$6&amp;$E57&amp;$D$7,'EP CAL data'!$A:$AC,'EP CAL data'!P$3,FALSE))</f>
        <v>0.248</v>
      </c>
      <c r="J58" s="15">
        <f>IF(J57="","",VLOOKUP($D$6&amp;$E57&amp;$D$7,'EP CAL data'!$A:$AC,'EP CAL data'!Q$3,FALSE))</f>
        <v>0.03</v>
      </c>
      <c r="K58" s="15">
        <f>IF(J57="","",VLOOKUP($D$6&amp;$E57&amp;$D$7,'EP CAL data'!$A:$AC,'EP CAL data'!R$3,FALSE))</f>
        <v>4.1000000000000002E-2</v>
      </c>
      <c r="L58" s="15">
        <f>IF(L57="","",VLOOKUP($D$6&amp;$E57&amp;$D$7,'EP CAL data'!$A:$AC,'EP CAL data'!S$3,FALSE))</f>
        <v>0.108</v>
      </c>
      <c r="M58" s="15">
        <f>IF(L57="","",VLOOKUP($D$6&amp;$E57&amp;$D$7,'EP CAL data'!$A:$AC,'EP CAL data'!T$3,FALSE))</f>
        <v>0.128</v>
      </c>
      <c r="N58" s="354"/>
      <c r="O58" s="355"/>
      <c r="P58" s="353"/>
      <c r="Q58" s="279"/>
    </row>
    <row r="59" spans="2:17" s="34" customFormat="1" ht="18.75" customHeight="1" x14ac:dyDescent="0.25">
      <c r="B59" s="109"/>
      <c r="D59" s="318"/>
      <c r="E59" s="70" t="s">
        <v>452</v>
      </c>
      <c r="F59" s="300">
        <f>IF(OR(ISERROR(VLOOKUP($D$6&amp;$E59&amp;$D$7,'EP CAL data'!$A:$AC,'EP CAL data'!B$3,FALSE)),ISBLANK(VLOOKUP($D$6&amp;$E59&amp;$D$7,'EP CAL data'!$A:$AC,'EP CAL data'!B$3,FALSE))),"",VLOOKUP($D$6&amp;$E59&amp;$D$7,'EP CAL data'!$A:$AC,'EP CAL data'!B$3,FALSE))</f>
        <v>0.58367274659111035</v>
      </c>
      <c r="G59" s="301"/>
      <c r="H59" s="301">
        <f>IF(OR(ISERROR(VLOOKUP($D$6&amp;$E59&amp;$D$7,'EP CAL data'!$A:$AC,'EP CAL data'!C$3,FALSE)),ISBLANK(VLOOKUP($D$6&amp;$E59&amp;$D$7,'EP CAL data'!$A:$AC,'EP CAL data'!C$3,FALSE))),"",VLOOKUP($D$6&amp;$E59&amp;$D$7,'EP CAL data'!$A:$AC,'EP CAL data'!C$3,FALSE))</f>
        <v>0.27489522460303406</v>
      </c>
      <c r="I59" s="301"/>
      <c r="J59" s="301">
        <f>IF(OR(ISERROR(VLOOKUP($D$6&amp;$E59&amp;$D$7,'EP CAL data'!$A:$AC,'EP CAL data'!D$3,FALSE)),ISBLANK(VLOOKUP($D$6&amp;$E59&amp;$D$7,'EP CAL data'!$A:$AC,'EP CAL data'!D$3,FALSE))),"",VLOOKUP($D$6&amp;$E59&amp;$D$7,'EP CAL data'!$A:$AC,'EP CAL data'!D$3,FALSE))</f>
        <v>4.2028215571689981E-2</v>
      </c>
      <c r="K59" s="301"/>
      <c r="L59" s="301">
        <f>IF(OR(ISERROR(VLOOKUP($D$6&amp;$E59&amp;$D$7,'EP CAL data'!$A:$AC,'EP CAL data'!E$3,FALSE)),ISBLANK(VLOOKUP($D$6&amp;$E59&amp;$D$7,'EP CAL data'!$A:$AC,'EP CAL data'!E$3,FALSE))),"",VLOOKUP($D$6&amp;$E59&amp;$D$7,'EP CAL data'!$A:$AC,'EP CAL data'!E$3,FALSE))</f>
        <v>9.9403813234165639E-2</v>
      </c>
      <c r="M59" s="301"/>
      <c r="N59" s="357">
        <f>IF(OR(ISERROR(VLOOKUP($D$6&amp;$E59&amp;$D$7,'EP CAL data'!$A:$AC,'EP CAL data'!G$3,FALSE)),ISBLANK(VLOOKUP($D$6&amp;$E59&amp;$D$7,'EP CAL data'!$A:$AC,'EP CAL data'!G$3,FALSE))),"",VLOOKUP($D$6&amp;$E59&amp;$D$7,'EP CAL data'!$A:$AC,'EP CAL data'!G$3,FALSE))</f>
        <v>16941</v>
      </c>
      <c r="O59" s="358"/>
      <c r="P59" s="356">
        <f>IF(OR(ISERROR(VLOOKUP($D$6&amp;$E59&amp;$D$7,'EP CAL data'!$A:$AC,'EP CAL data'!H$3,FALSE)),ISBLANK(VLOOKUP($D$6&amp;$E59&amp;$D$7,'EP CAL data'!$A:$AC,'EP CAL data'!H$3,FALSE))),"",VLOOKUP($D$6&amp;$E59&amp;$D$7,'EP CAL data'!$A:$AC,'EP CAL data'!H$3,FALSE))</f>
        <v>0.442774626904681</v>
      </c>
      <c r="Q59" s="292"/>
    </row>
    <row r="60" spans="2:17" ht="15" customHeight="1" x14ac:dyDescent="0.25">
      <c r="B60" s="34"/>
      <c r="D60" s="318"/>
      <c r="E60" s="10" t="s">
        <v>27</v>
      </c>
      <c r="F60" s="14">
        <f>IF(F59="","",VLOOKUP($D$6&amp;$E59&amp;$D$7,'EP CAL data'!$A:$AC,'EP CAL data'!M$3,FALSE))</f>
        <v>0.57599999999999996</v>
      </c>
      <c r="G60" s="15">
        <f>IF(F59="","",VLOOKUP($D$6&amp;$E59&amp;$D$7,'EP CAL data'!$A:$AC,'EP CAL data'!N$3,FALSE))</f>
        <v>0.59099999999999997</v>
      </c>
      <c r="H60" s="15">
        <f>IF(H59="","",VLOOKUP($D$6&amp;$E59&amp;$D$7,'EP CAL data'!$A:$AC,'EP CAL data'!O$3,FALSE))</f>
        <v>0.26800000000000002</v>
      </c>
      <c r="I60" s="15">
        <f>IF(H59="","",VLOOKUP($D$6&amp;$E59&amp;$D$7,'EP CAL data'!$A:$AC,'EP CAL data'!P$3,FALSE))</f>
        <v>0.28199999999999997</v>
      </c>
      <c r="J60" s="15">
        <f>IF(J59="","",VLOOKUP($D$6&amp;$E59&amp;$D$7,'EP CAL data'!$A:$AC,'EP CAL data'!Q$3,FALSE))</f>
        <v>3.9E-2</v>
      </c>
      <c r="K60" s="15">
        <f>IF(J59="","",VLOOKUP($D$6&amp;$E59&amp;$D$7,'EP CAL data'!$A:$AC,'EP CAL data'!R$3,FALSE))</f>
        <v>4.4999999999999998E-2</v>
      </c>
      <c r="L60" s="15">
        <f>IF(L59="","",VLOOKUP($D$6&amp;$E59&amp;$D$7,'EP CAL data'!$A:$AC,'EP CAL data'!S$3,FALSE))</f>
        <v>9.5000000000000001E-2</v>
      </c>
      <c r="M60" s="15">
        <f>IF(L59="","",VLOOKUP($D$6&amp;$E59&amp;$D$7,'EP CAL data'!$A:$AC,'EP CAL data'!T$3,FALSE))</f>
        <v>0.104</v>
      </c>
      <c r="N60" s="354"/>
      <c r="O60" s="355"/>
      <c r="P60" s="353"/>
      <c r="Q60" s="279"/>
    </row>
    <row r="61" spans="2:17" s="34" customFormat="1" ht="18.75" customHeight="1" x14ac:dyDescent="0.25">
      <c r="B61" s="109"/>
      <c r="D61" s="318"/>
      <c r="E61" s="70" t="s">
        <v>11</v>
      </c>
      <c r="F61" s="262">
        <f>IF(OR(ISERROR(VLOOKUP($D$6&amp;$E61&amp;$D$7,'EP CAL data'!$A:$AC,'EP CAL data'!B$3,FALSE)),ISBLANK(VLOOKUP($D$6&amp;$E61&amp;$D$7,'EP CAL data'!$A:$AC,'EP CAL data'!B$3,FALSE))),"",VLOOKUP($D$6&amp;$E61&amp;$D$7,'EP CAL data'!$A:$AC,'EP CAL data'!B$3,FALSE))</f>
        <v>0.6707806806729204</v>
      </c>
      <c r="G61" s="263"/>
      <c r="H61" s="263">
        <f>IF(OR(ISERROR(VLOOKUP($D$6&amp;$E61&amp;$D$7,'EP CAL data'!$A:$AC,'EP CAL data'!C$3,FALSE)),ISBLANK(VLOOKUP($D$6&amp;$E61&amp;$D$7,'EP CAL data'!$A:$AC,'EP CAL data'!C$3,FALSE))),"",VLOOKUP($D$6&amp;$E61&amp;$D$7,'EP CAL data'!$A:$AC,'EP CAL data'!C$3,FALSE))</f>
        <v>0.20583766183425073</v>
      </c>
      <c r="I61" s="263"/>
      <c r="J61" s="263">
        <f>IF(OR(ISERROR(VLOOKUP($D$6&amp;$E61&amp;$D$7,'EP CAL data'!$A:$AC,'EP CAL data'!D$3,FALSE)),ISBLANK(VLOOKUP($D$6&amp;$E61&amp;$D$7,'EP CAL data'!$A:$AC,'EP CAL data'!D$3,FALSE))),"",VLOOKUP($D$6&amp;$E61&amp;$D$7,'EP CAL data'!$A:$AC,'EP CAL data'!D$3,FALSE))</f>
        <v>3.8080471354368553E-2</v>
      </c>
      <c r="K61" s="263"/>
      <c r="L61" s="263">
        <f>IF(OR(ISERROR(VLOOKUP($D$6&amp;$E61&amp;$D$7,'EP CAL data'!$A:$AC,'EP CAL data'!E$3,FALSE)),ISBLANK(VLOOKUP($D$6&amp;$E61&amp;$D$7,'EP CAL data'!$A:$AC,'EP CAL data'!E$3,FALSE))),"",VLOOKUP($D$6&amp;$E61&amp;$D$7,'EP CAL data'!$A:$AC,'EP CAL data'!E$3,FALSE))</f>
        <v>8.5301186138460341E-2</v>
      </c>
      <c r="M61" s="263"/>
      <c r="N61" s="357">
        <f>IF(OR(ISERROR(VLOOKUP($D$6&amp;$E61&amp;$D$7,'EP CAL data'!$A:$AC,'EP CAL data'!G$3,FALSE)),ISBLANK(VLOOKUP($D$6&amp;$E61&amp;$D$7,'EP CAL data'!$A:$AC,'EP CAL data'!G$3,FALSE))),"",VLOOKUP($D$6&amp;$E61&amp;$D$7,'EP CAL data'!$A:$AC,'EP CAL data'!G$3,FALSE))</f>
        <v>128990</v>
      </c>
      <c r="O61" s="358"/>
      <c r="P61" s="356">
        <f>IF(OR(ISERROR(VLOOKUP($D$6&amp;$E61&amp;$D$7,'EP CAL data'!$A:$AC,'EP CAL data'!H$3,FALSE)),ISBLANK(VLOOKUP($D$6&amp;$E61&amp;$D$7,'EP CAL data'!$A:$AC,'EP CAL data'!H$3,FALSE))),"",VLOOKUP($D$6&amp;$E61&amp;$D$7,'EP CAL data'!$A:$AC,'EP CAL data'!H$3,FALSE))</f>
        <v>0.36356308167556384</v>
      </c>
      <c r="Q61" s="292"/>
    </row>
    <row r="62" spans="2:17" ht="15.75" customHeight="1" x14ac:dyDescent="0.25">
      <c r="B62" s="34"/>
      <c r="D62" s="318"/>
      <c r="E62" s="17" t="s">
        <v>27</v>
      </c>
      <c r="F62" s="11">
        <f>IF(F61="","",VLOOKUP($D$6&amp;$E61&amp;$D$7,'EP CAL data'!$A:$AC,'EP CAL data'!M$3,FALSE))</f>
        <v>0.66800000000000004</v>
      </c>
      <c r="G62" s="6">
        <f>IF(F61="","",VLOOKUP($D$6&amp;$E61&amp;$D$7,'EP CAL data'!$A:$AC,'EP CAL data'!N$3,FALSE))</f>
        <v>0.67300000000000004</v>
      </c>
      <c r="H62" s="6">
        <f>IF(H61="","",VLOOKUP($D$6&amp;$E61&amp;$D$7,'EP CAL data'!$A:$AC,'EP CAL data'!O$3,FALSE))</f>
        <v>0.20399999999999999</v>
      </c>
      <c r="I62" s="6">
        <f>IF(H61="","",VLOOKUP($D$6&amp;$E61&amp;$D$7,'EP CAL data'!$A:$AC,'EP CAL data'!P$3,FALSE))</f>
        <v>0.20799999999999999</v>
      </c>
      <c r="J62" s="6">
        <f>IF(J61="","",VLOOKUP($D$6&amp;$E61&amp;$D$7,'EP CAL data'!$A:$AC,'EP CAL data'!Q$3,FALSE))</f>
        <v>3.6999999999999998E-2</v>
      </c>
      <c r="K62" s="6">
        <f>IF(J61="","",VLOOKUP($D$6&amp;$E61&amp;$D$7,'EP CAL data'!$A:$AC,'EP CAL data'!R$3,FALSE))</f>
        <v>3.9E-2</v>
      </c>
      <c r="L62" s="6">
        <f>IF(L61="","",VLOOKUP($D$6&amp;$E61&amp;$D$7,'EP CAL data'!$A:$AC,'EP CAL data'!S$3,FALSE))</f>
        <v>8.4000000000000005E-2</v>
      </c>
      <c r="M62" s="6">
        <f>IF(L61="","",VLOOKUP($D$6&amp;$E61&amp;$D$7,'EP CAL data'!$A:$AC,'EP CAL data'!T$3,FALSE))</f>
        <v>8.6999999999999994E-2</v>
      </c>
      <c r="N62" s="354"/>
      <c r="O62" s="355"/>
      <c r="P62" s="353"/>
      <c r="Q62" s="279"/>
    </row>
    <row r="63" spans="2:17" s="34" customFormat="1" ht="18.75" customHeight="1" x14ac:dyDescent="0.25">
      <c r="B63" s="109"/>
      <c r="D63" s="318"/>
      <c r="E63" s="73" t="s">
        <v>16</v>
      </c>
      <c r="F63" s="300">
        <f>IF(OR(ISERROR(VLOOKUP($D$6&amp;$E63&amp;$D$7,'EP CAL data'!$A:$AC,'EP CAL data'!B$3,FALSE)),ISBLANK(VLOOKUP($D$6&amp;$E63&amp;$D$7,'EP CAL data'!$A:$AC,'EP CAL data'!B$3,FALSE))),"",VLOOKUP($D$6&amp;$E63&amp;$D$7,'EP CAL data'!$A:$AC,'EP CAL data'!B$3,FALSE))</f>
        <v>0.5705717712914834</v>
      </c>
      <c r="G63" s="301"/>
      <c r="H63" s="301">
        <f>IF(OR(ISERROR(VLOOKUP($D$6&amp;$E63&amp;$D$7,'EP CAL data'!$A:$AC,'EP CAL data'!C$3,FALSE)),ISBLANK(VLOOKUP($D$6&amp;$E63&amp;$D$7,'EP CAL data'!$A:$AC,'EP CAL data'!C$3,FALSE))),"",VLOOKUP($D$6&amp;$E63&amp;$D$7,'EP CAL data'!$A:$AC,'EP CAL data'!C$3,FALSE))</f>
        <v>0.1563374650139944</v>
      </c>
      <c r="I63" s="301"/>
      <c r="J63" s="301">
        <f>IF(OR(ISERROR(VLOOKUP($D$6&amp;$E63&amp;$D$7,'EP CAL data'!$A:$AC,'EP CAL data'!D$3,FALSE)),ISBLANK(VLOOKUP($D$6&amp;$E63&amp;$D$7,'EP CAL data'!$A:$AC,'EP CAL data'!D$3,FALSE))),"",VLOOKUP($D$6&amp;$E63&amp;$D$7,'EP CAL data'!$A:$AC,'EP CAL data'!D$3,FALSE))</f>
        <v>5.1579368252698918E-2</v>
      </c>
      <c r="K63" s="301"/>
      <c r="L63" s="301">
        <f>IF(OR(ISERROR(VLOOKUP($D$6&amp;$E63&amp;$D$7,'EP CAL data'!$A:$AC,'EP CAL data'!E$3,FALSE)),ISBLANK(VLOOKUP($D$6&amp;$E63&amp;$D$7,'EP CAL data'!$A:$AC,'EP CAL data'!E$3,FALSE))),"",VLOOKUP($D$6&amp;$E63&amp;$D$7,'EP CAL data'!$A:$AC,'EP CAL data'!E$3,FALSE))</f>
        <v>0.22151139544182327</v>
      </c>
      <c r="M63" s="301"/>
      <c r="N63" s="357">
        <f>IF(OR(ISERROR(VLOOKUP($D$6&amp;$E63&amp;$D$7,'EP CAL data'!$A:$AC,'EP CAL data'!G$3,FALSE)),ISBLANK(VLOOKUP($D$6&amp;$E63&amp;$D$7,'EP CAL data'!$A:$AC,'EP CAL data'!G$3,FALSE))),"",VLOOKUP($D$6&amp;$E63&amp;$D$7,'EP CAL data'!$A:$AC,'EP CAL data'!G$3,FALSE))</f>
        <v>2501</v>
      </c>
      <c r="O63" s="358"/>
      <c r="P63" s="356">
        <f>IF(OR(ISERROR(VLOOKUP($D$6&amp;$E63&amp;$D$7,'EP CAL data'!$A:$AC,'EP CAL data'!H$3,FALSE)),ISBLANK(VLOOKUP($D$6&amp;$E63&amp;$D$7,'EP CAL data'!$A:$AC,'EP CAL data'!H$3,FALSE))),"",VLOOKUP($D$6&amp;$E63&amp;$D$7,'EP CAL data'!$A:$AC,'EP CAL data'!H$3,FALSE))</f>
        <v>2.2604027330899099E-2</v>
      </c>
      <c r="Q63" s="292"/>
    </row>
    <row r="64" spans="2:17" ht="15" customHeight="1" x14ac:dyDescent="0.25">
      <c r="D64" s="318"/>
      <c r="E64" s="17" t="s">
        <v>27</v>
      </c>
      <c r="F64" s="11">
        <f>IF(F63="","",VLOOKUP($D$6&amp;$E63&amp;$D$7,'EP CAL data'!$A:$AC,'EP CAL data'!M$3,FALSE))</f>
        <v>0.55100000000000005</v>
      </c>
      <c r="G64" s="6">
        <f>IF(F63="","",VLOOKUP($D$6&amp;$E63&amp;$D$7,'EP CAL data'!$A:$AC,'EP CAL data'!N$3,FALSE))</f>
        <v>0.59</v>
      </c>
      <c r="H64" s="6">
        <f>IF(H63="","",VLOOKUP($D$6&amp;$E63&amp;$D$7,'EP CAL data'!$A:$AC,'EP CAL data'!O$3,FALSE))</f>
        <v>0.14299999999999999</v>
      </c>
      <c r="I64" s="6">
        <f>IF(H63="","",VLOOKUP($D$6&amp;$E63&amp;$D$7,'EP CAL data'!$A:$AC,'EP CAL data'!P$3,FALSE))</f>
        <v>0.17100000000000001</v>
      </c>
      <c r="J64" s="6">
        <f>IF(J63="","",VLOOKUP($D$6&amp;$E63&amp;$D$7,'EP CAL data'!$A:$AC,'EP CAL data'!Q$3,FALSE))</f>
        <v>4.3999999999999997E-2</v>
      </c>
      <c r="K64" s="6">
        <f>IF(J63="","",VLOOKUP($D$6&amp;$E63&amp;$D$7,'EP CAL data'!$A:$AC,'EP CAL data'!R$3,FALSE))</f>
        <v>6.0999999999999999E-2</v>
      </c>
      <c r="L64" s="6">
        <f>IF(L63="","",VLOOKUP($D$6&amp;$E63&amp;$D$7,'EP CAL data'!$A:$AC,'EP CAL data'!S$3,FALSE))</f>
        <v>0.20599999999999999</v>
      </c>
      <c r="M64" s="6">
        <f>IF(L63="","",VLOOKUP($D$6&amp;$E63&amp;$D$7,'EP CAL data'!$A:$AC,'EP CAL data'!T$3,FALSE))</f>
        <v>0.23799999999999999</v>
      </c>
      <c r="N64" s="354"/>
      <c r="O64" s="355"/>
      <c r="P64" s="353"/>
      <c r="Q64" s="279"/>
    </row>
    <row r="65" spans="2:19" s="34" customFormat="1" ht="18.75" customHeight="1" x14ac:dyDescent="0.2">
      <c r="D65" s="318"/>
      <c r="E65" s="73" t="s">
        <v>37</v>
      </c>
      <c r="F65" s="300">
        <f>IF(OR(ISERROR(VLOOKUP($D$6&amp;$E65&amp;$D$7,'EP CAL data'!$A:$AC,'EP CAL data'!B$3,FALSE)),ISBLANK(VLOOKUP($D$6&amp;$E65&amp;$D$7,'EP CAL data'!$A:$AC,'EP CAL data'!B$3,FALSE))),"",VLOOKUP($D$6&amp;$E65&amp;$D$7,'EP CAL data'!$A:$AC,'EP CAL data'!B$3,FALSE))</f>
        <v>0.5991577839189367</v>
      </c>
      <c r="G65" s="301"/>
      <c r="H65" s="301">
        <f>IF(OR(ISERROR(VLOOKUP($D$6&amp;$E65&amp;$D$7,'EP CAL data'!$A:$AC,'EP CAL data'!C$3,FALSE)),ISBLANK(VLOOKUP($D$6&amp;$E65&amp;$D$7,'EP CAL data'!$A:$AC,'EP CAL data'!C$3,FALSE))),"",VLOOKUP($D$6&amp;$E65&amp;$D$7,'EP CAL data'!$A:$AC,'EP CAL data'!C$3,FALSE))</f>
        <v>0.22542439794709832</v>
      </c>
      <c r="I65" s="301"/>
      <c r="J65" s="301">
        <f>IF(OR(ISERROR(VLOOKUP($D$6&amp;$E65&amp;$D$7,'EP CAL data'!$A:$AC,'EP CAL data'!D$3,FALSE)),ISBLANK(VLOOKUP($D$6&amp;$E65&amp;$D$7,'EP CAL data'!$A:$AC,'EP CAL data'!D$3,FALSE))),"",VLOOKUP($D$6&amp;$E65&amp;$D$7,'EP CAL data'!$A:$AC,'EP CAL data'!D$3,FALSE))</f>
        <v>4.7374654559810499E-2</v>
      </c>
      <c r="K65" s="301"/>
      <c r="L65" s="301">
        <f>IF(OR(ISERROR(VLOOKUP($D$6&amp;$E65&amp;$D$7,'EP CAL data'!$A:$AC,'EP CAL data'!E$3,FALSE)),ISBLANK(VLOOKUP($D$6&amp;$E65&amp;$D$7,'EP CAL data'!$A:$AC,'EP CAL data'!E$3,FALSE))),"",VLOOKUP($D$6&amp;$E65&amp;$D$7,'EP CAL data'!$A:$AC,'EP CAL data'!E$3,FALSE))</f>
        <v>0.12804316357415449</v>
      </c>
      <c r="M65" s="301"/>
      <c r="N65" s="357">
        <f>IF(OR(ISERROR(VLOOKUP($D$6&amp;$E65&amp;$D$7,'EP CAL data'!$A:$AC,'EP CAL data'!G$3,FALSE)),ISBLANK(VLOOKUP($D$6&amp;$E65&amp;$D$7,'EP CAL data'!$A:$AC,'EP CAL data'!G$3,FALSE))),"",VLOOKUP($D$6&amp;$E65&amp;$D$7,'EP CAL data'!$A:$AC,'EP CAL data'!G$3,FALSE))</f>
        <v>7599</v>
      </c>
      <c r="O65" s="358"/>
      <c r="P65" s="356">
        <f>IF(OR(ISERROR(VLOOKUP($D$6&amp;$E65&amp;$D$7,'EP CAL data'!$A:$AC,'EP CAL data'!H$3,FALSE)),ISBLANK(VLOOKUP($D$6&amp;$E65&amp;$D$7,'EP CAL data'!$A:$AC,'EP CAL data'!H$3,FALSE))),"",VLOOKUP($D$6&amp;$E65&amp;$D$7,'EP CAL data'!$A:$AC,'EP CAL data'!H$3,FALSE))</f>
        <v>0.33342108727129127</v>
      </c>
      <c r="Q65" s="292"/>
    </row>
    <row r="66" spans="2:19" ht="15" customHeight="1" x14ac:dyDescent="0.25">
      <c r="D66" s="318"/>
      <c r="E66" s="13" t="s">
        <v>27</v>
      </c>
      <c r="F66" s="14">
        <f>IF(F65="","",VLOOKUP($D$6&amp;$E65&amp;$D$7,'EP CAL data'!$A:$AC,'EP CAL data'!M$3,FALSE))</f>
        <v>0.58799999999999997</v>
      </c>
      <c r="G66" s="15">
        <f>IF(F65="","",VLOOKUP($D$6&amp;$E65&amp;$D$7,'EP CAL data'!$A:$AC,'EP CAL data'!N$3,FALSE))</f>
        <v>0.61</v>
      </c>
      <c r="H66" s="15">
        <f>IF(H65="","",VLOOKUP($D$6&amp;$E65&amp;$D$7,'EP CAL data'!$A:$AC,'EP CAL data'!O$3,FALSE))</f>
        <v>0.216</v>
      </c>
      <c r="I66" s="15">
        <f>IF(H65="","",VLOOKUP($D$6&amp;$E65&amp;$D$7,'EP CAL data'!$A:$AC,'EP CAL data'!P$3,FALSE))</f>
        <v>0.23499999999999999</v>
      </c>
      <c r="J66" s="15">
        <f>IF(J65="","",VLOOKUP($D$6&amp;$E65&amp;$D$7,'EP CAL data'!$A:$AC,'EP CAL data'!Q$3,FALSE))</f>
        <v>4.2999999999999997E-2</v>
      </c>
      <c r="K66" s="15">
        <f>IF(J65="","",VLOOKUP($D$6&amp;$E65&amp;$D$7,'EP CAL data'!$A:$AC,'EP CAL data'!R$3,FALSE))</f>
        <v>5.1999999999999998E-2</v>
      </c>
      <c r="L66" s="15">
        <f>IF(L65="","",VLOOKUP($D$6&amp;$E65&amp;$D$7,'EP CAL data'!$A:$AC,'EP CAL data'!S$3,FALSE))</f>
        <v>0.121</v>
      </c>
      <c r="M66" s="15">
        <f>IF(L65="","",VLOOKUP($D$6&amp;$E65&amp;$D$7,'EP CAL data'!$A:$AC,'EP CAL data'!T$3,FALSE))</f>
        <v>0.13600000000000001</v>
      </c>
      <c r="N66" s="354"/>
      <c r="O66" s="355"/>
      <c r="P66" s="353"/>
      <c r="Q66" s="279"/>
    </row>
    <row r="67" spans="2:19" s="34" customFormat="1" ht="18.75" customHeight="1" x14ac:dyDescent="0.2">
      <c r="D67" s="318"/>
      <c r="E67" s="70" t="s">
        <v>13</v>
      </c>
      <c r="F67" s="262">
        <f>IF(OR(ISERROR(VLOOKUP($D$6&amp;$E67&amp;$D$7,'EP CAL data'!$A:$AC,'EP CAL data'!B$3,FALSE)),ISBLANK(VLOOKUP($D$6&amp;$E67&amp;$D$7,'EP CAL data'!$A:$AC,'EP CAL data'!B$3,FALSE))),"",VLOOKUP($D$6&amp;$E67&amp;$D$7,'EP CAL data'!$A:$AC,'EP CAL data'!B$3,FALSE))</f>
        <v>0.57858436672704472</v>
      </c>
      <c r="G67" s="263"/>
      <c r="H67" s="263">
        <f>IF(OR(ISERROR(VLOOKUP($D$6&amp;$E67&amp;$D$7,'EP CAL data'!$A:$AC,'EP CAL data'!C$3,FALSE)),ISBLANK(VLOOKUP($D$6&amp;$E67&amp;$D$7,'EP CAL data'!$A:$AC,'EP CAL data'!C$3,FALSE))),"",VLOOKUP($D$6&amp;$E67&amp;$D$7,'EP CAL data'!$A:$AC,'EP CAL data'!C$3,FALSE))</f>
        <v>0.24237146440016721</v>
      </c>
      <c r="I67" s="263"/>
      <c r="J67" s="263">
        <f>IF(OR(ISERROR(VLOOKUP($D$6&amp;$E67&amp;$D$7,'EP CAL data'!$A:$AC,'EP CAL data'!D$3,FALSE)),ISBLANK(VLOOKUP($D$6&amp;$E67&amp;$D$7,'EP CAL data'!$A:$AC,'EP CAL data'!D$3,FALSE))),"",VLOOKUP($D$6&amp;$E67&amp;$D$7,'EP CAL data'!$A:$AC,'EP CAL data'!D$3,FALSE))</f>
        <v>4.173052807579769E-2</v>
      </c>
      <c r="K67" s="263"/>
      <c r="L67" s="263">
        <f>IF(OR(ISERROR(VLOOKUP($D$6&amp;$E67&amp;$D$7,'EP CAL data'!$A:$AC,'EP CAL data'!E$3,FALSE)),ISBLANK(VLOOKUP($D$6&amp;$E67&amp;$D$7,'EP CAL data'!$A:$AC,'EP CAL data'!E$3,FALSE))),"",VLOOKUP($D$6&amp;$E67&amp;$D$7,'EP CAL data'!$A:$AC,'EP CAL data'!E$3,FALSE))</f>
        <v>0.13731364079699038</v>
      </c>
      <c r="M67" s="263"/>
      <c r="N67" s="357">
        <f>IF(OR(ISERROR(VLOOKUP($D$6&amp;$E67&amp;$D$7,'EP CAL data'!$A:$AC,'EP CAL data'!G$3,FALSE)),ISBLANK(VLOOKUP($D$6&amp;$E67&amp;$D$7,'EP CAL data'!$A:$AC,'EP CAL data'!G$3,FALSE))),"",VLOOKUP($D$6&amp;$E67&amp;$D$7,'EP CAL data'!$A:$AC,'EP CAL data'!G$3,FALSE))</f>
        <v>14354</v>
      </c>
      <c r="O67" s="358"/>
      <c r="P67" s="356">
        <f>IF(OR(ISERROR(VLOOKUP($D$6&amp;$E67&amp;$D$7,'EP CAL data'!$A:$AC,'EP CAL data'!H$3,FALSE)),ISBLANK(VLOOKUP($D$6&amp;$E67&amp;$D$7,'EP CAL data'!$A:$AC,'EP CAL data'!H$3,FALSE))),"",VLOOKUP($D$6&amp;$E67&amp;$D$7,'EP CAL data'!$A:$AC,'EP CAL data'!H$3,FALSE))</f>
        <v>0.33621436769493829</v>
      </c>
      <c r="Q67" s="292"/>
    </row>
    <row r="68" spans="2:19" ht="15" customHeight="1" x14ac:dyDescent="0.25">
      <c r="D68" s="318"/>
      <c r="E68" s="13" t="s">
        <v>27</v>
      </c>
      <c r="F68" s="14">
        <f>IF(F67="","",VLOOKUP($D$6&amp;$E67&amp;$D$7,'EP CAL data'!$A:$AC,'EP CAL data'!M$3,FALSE))</f>
        <v>0.56999999999999995</v>
      </c>
      <c r="G68" s="15">
        <f>IF(F67="","",VLOOKUP($D$6&amp;$E67&amp;$D$7,'EP CAL data'!$A:$AC,'EP CAL data'!N$3,FALSE))</f>
        <v>0.58699999999999997</v>
      </c>
      <c r="H68" s="15">
        <f>IF(H67="","",VLOOKUP($D$6&amp;$E67&amp;$D$7,'EP CAL data'!$A:$AC,'EP CAL data'!O$3,FALSE))</f>
        <v>0.23499999999999999</v>
      </c>
      <c r="I68" s="15">
        <f>IF(H67="","",VLOOKUP($D$6&amp;$E67&amp;$D$7,'EP CAL data'!$A:$AC,'EP CAL data'!P$3,FALSE))</f>
        <v>0.249</v>
      </c>
      <c r="J68" s="15">
        <f>IF(J67="","",VLOOKUP($D$6&amp;$E67&amp;$D$7,'EP CAL data'!$A:$AC,'EP CAL data'!Q$3,FALSE))</f>
        <v>3.9E-2</v>
      </c>
      <c r="K68" s="15">
        <f>IF(J67="","",VLOOKUP($D$6&amp;$E67&amp;$D$7,'EP CAL data'!$A:$AC,'EP CAL data'!R$3,FALSE))</f>
        <v>4.4999999999999998E-2</v>
      </c>
      <c r="L68" s="15">
        <f>IF(L67="","",VLOOKUP($D$6&amp;$E67&amp;$D$7,'EP CAL data'!$A:$AC,'EP CAL data'!S$3,FALSE))</f>
        <v>0.13200000000000001</v>
      </c>
      <c r="M68" s="15">
        <f>IF(L67="","",VLOOKUP($D$6&amp;$E67&amp;$D$7,'EP CAL data'!$A:$AC,'EP CAL data'!T$3,FALSE))</f>
        <v>0.14299999999999999</v>
      </c>
      <c r="N68" s="354"/>
      <c r="O68" s="355"/>
      <c r="P68" s="353"/>
      <c r="Q68" s="279"/>
    </row>
    <row r="69" spans="2:19" s="34" customFormat="1" ht="18.75" customHeight="1" x14ac:dyDescent="0.2">
      <c r="D69" s="318"/>
      <c r="E69" s="70" t="s">
        <v>8</v>
      </c>
      <c r="F69" s="262">
        <f>IF(OR(ISERROR(VLOOKUP($D$6&amp;$E69&amp;$D$7,'EP CAL data'!$A:$AC,'EP CAL data'!B$3,FALSE)),ISBLANK(VLOOKUP($D$6&amp;$E69&amp;$D$7,'EP CAL data'!$A:$AC,'EP CAL data'!B$3,FALSE))),"",VLOOKUP($D$6&amp;$E69&amp;$D$7,'EP CAL data'!$A:$AC,'EP CAL data'!B$3,FALSE))</f>
        <v>0.62915230875258443</v>
      </c>
      <c r="G69" s="263"/>
      <c r="H69" s="263">
        <f>IF(OR(ISERROR(VLOOKUP($D$6&amp;$E69&amp;$D$7,'EP CAL data'!$A:$AC,'EP CAL data'!C$3,FALSE)),ISBLANK(VLOOKUP($D$6&amp;$E69&amp;$D$7,'EP CAL data'!$A:$AC,'EP CAL data'!C$3,FALSE))),"",VLOOKUP($D$6&amp;$E69&amp;$D$7,'EP CAL data'!$A:$AC,'EP CAL data'!C$3,FALSE))</f>
        <v>0.26374913852515508</v>
      </c>
      <c r="I69" s="263"/>
      <c r="J69" s="263">
        <f>IF(OR(ISERROR(VLOOKUP($D$6&amp;$E69&amp;$D$7,'EP CAL data'!$A:$AC,'EP CAL data'!D$3,FALSE)),ISBLANK(VLOOKUP($D$6&amp;$E69&amp;$D$7,'EP CAL data'!$A:$AC,'EP CAL data'!D$3,FALSE))),"",VLOOKUP($D$6&amp;$E69&amp;$D$7,'EP CAL data'!$A:$AC,'EP CAL data'!D$3,FALSE))</f>
        <v>3.9421088904203996E-2</v>
      </c>
      <c r="K69" s="263"/>
      <c r="L69" s="263">
        <f>IF(OR(ISERROR(VLOOKUP($D$6&amp;$E69&amp;$D$7,'EP CAL data'!$A:$AC,'EP CAL data'!E$3,FALSE)),ISBLANK(VLOOKUP($D$6&amp;$E69&amp;$D$7,'EP CAL data'!$A:$AC,'EP CAL data'!E$3,FALSE))),"",VLOOKUP($D$6&amp;$E69&amp;$D$7,'EP CAL data'!$A:$AC,'EP CAL data'!E$3,FALSE))</f>
        <v>6.7677463818056519E-2</v>
      </c>
      <c r="M69" s="263"/>
      <c r="N69" s="357">
        <f>IF(OR(ISERROR(VLOOKUP($D$6&amp;$E69&amp;$D$7,'EP CAL data'!$A:$AC,'EP CAL data'!G$3,FALSE)),ISBLANK(VLOOKUP($D$6&amp;$E69&amp;$D$7,'EP CAL data'!$A:$AC,'EP CAL data'!G$3,FALSE))),"",VLOOKUP($D$6&amp;$E69&amp;$D$7,'EP CAL data'!$A:$AC,'EP CAL data'!G$3,FALSE))</f>
        <v>14510</v>
      </c>
      <c r="O69" s="358"/>
      <c r="P69" s="356">
        <f>IF(OR(ISERROR(VLOOKUP($D$6&amp;$E69&amp;$D$7,'EP CAL data'!$A:$AC,'EP CAL data'!H$3,FALSE)),ISBLANK(VLOOKUP($D$6&amp;$E69&amp;$D$7,'EP CAL data'!$A:$AC,'EP CAL data'!H$3,FALSE))),"",VLOOKUP($D$6&amp;$E69&amp;$D$7,'EP CAL data'!$A:$AC,'EP CAL data'!H$3,FALSE))</f>
        <v>0.20647162615971312</v>
      </c>
      <c r="Q69" s="292"/>
    </row>
    <row r="70" spans="2:19" ht="15" customHeight="1" x14ac:dyDescent="0.25">
      <c r="D70" s="318"/>
      <c r="E70" s="13" t="s">
        <v>27</v>
      </c>
      <c r="F70" s="14">
        <f>IF(F69="","",VLOOKUP($D$6&amp;$E69&amp;$D$7,'EP CAL data'!$A:$AC,'EP CAL data'!M$3,FALSE))</f>
        <v>0.621</v>
      </c>
      <c r="G70" s="15">
        <f>IF(F69="","",VLOOKUP($D$6&amp;$E69&amp;$D$7,'EP CAL data'!$A:$AC,'EP CAL data'!N$3,FALSE))</f>
        <v>0.63700000000000001</v>
      </c>
      <c r="H70" s="15">
        <f>IF(H69="","",VLOOKUP($D$6&amp;$E69&amp;$D$7,'EP CAL data'!$A:$AC,'EP CAL data'!O$3,FALSE))</f>
        <v>0.25700000000000001</v>
      </c>
      <c r="I70" s="15">
        <f>IF(H69="","",VLOOKUP($D$6&amp;$E69&amp;$D$7,'EP CAL data'!$A:$AC,'EP CAL data'!P$3,FALSE))</f>
        <v>0.27100000000000002</v>
      </c>
      <c r="J70" s="15">
        <f>IF(J69="","",VLOOKUP($D$6&amp;$E69&amp;$D$7,'EP CAL data'!$A:$AC,'EP CAL data'!Q$3,FALSE))</f>
        <v>3.5999999999999997E-2</v>
      </c>
      <c r="K70" s="15">
        <f>IF(J69="","",VLOOKUP($D$6&amp;$E69&amp;$D$7,'EP CAL data'!$A:$AC,'EP CAL data'!R$3,FALSE))</f>
        <v>4.2999999999999997E-2</v>
      </c>
      <c r="L70" s="15">
        <f>IF(L69="","",VLOOKUP($D$6&amp;$E69&amp;$D$7,'EP CAL data'!$A:$AC,'EP CAL data'!S$3,FALSE))</f>
        <v>6.4000000000000001E-2</v>
      </c>
      <c r="M70" s="15">
        <f>IF(L69="","",VLOOKUP($D$6&amp;$E69&amp;$D$7,'EP CAL data'!$A:$AC,'EP CAL data'!T$3,FALSE))</f>
        <v>7.1999999999999995E-2</v>
      </c>
      <c r="N70" s="354"/>
      <c r="O70" s="355"/>
      <c r="P70" s="353"/>
      <c r="Q70" s="279"/>
    </row>
    <row r="71" spans="2:19" ht="15.75" x14ac:dyDescent="0.25">
      <c r="D71" s="318"/>
      <c r="E71" s="70" t="s">
        <v>38</v>
      </c>
      <c r="F71" s="262">
        <f>IF(OR(ISERROR(VLOOKUP($D$6&amp;$E71&amp;$D$7,'EP CAL data'!$A:$AC,'EP CAL data'!B$3,FALSE)),ISBLANK(VLOOKUP($D$6&amp;$E71&amp;$D$7,'EP CAL data'!$A:$AC,'EP CAL data'!B$3,FALSE))),"",VLOOKUP($D$6&amp;$E71&amp;$D$7,'EP CAL data'!$A:$AC,'EP CAL data'!B$3,FALSE))</f>
        <v>0.58059210526315785</v>
      </c>
      <c r="G71" s="263"/>
      <c r="H71" s="263">
        <f>IF(OR(ISERROR(VLOOKUP($D$6&amp;$E71&amp;$D$7,'EP CAL data'!$A:$AC,'EP CAL data'!C$3,FALSE)),ISBLANK(VLOOKUP($D$6&amp;$E71&amp;$D$7,'EP CAL data'!$A:$AC,'EP CAL data'!C$3,FALSE))),"",VLOOKUP($D$6&amp;$E71&amp;$D$7,'EP CAL data'!$A:$AC,'EP CAL data'!C$3,FALSE))</f>
        <v>0.25568609022556393</v>
      </c>
      <c r="I71" s="263"/>
      <c r="J71" s="263">
        <f>IF(OR(ISERROR(VLOOKUP($D$6&amp;$E71&amp;$D$7,'EP CAL data'!$A:$AC,'EP CAL data'!D$3,FALSE)),ISBLANK(VLOOKUP($D$6&amp;$E71&amp;$D$7,'EP CAL data'!$A:$AC,'EP CAL data'!D$3,FALSE))),"",VLOOKUP($D$6&amp;$E71&amp;$D$7,'EP CAL data'!$A:$AC,'EP CAL data'!D$3,FALSE))</f>
        <v>4.6663533834586469E-2</v>
      </c>
      <c r="K71" s="263"/>
      <c r="L71" s="263">
        <f>IF(OR(ISERROR(VLOOKUP($D$6&amp;$E71&amp;$D$7,'EP CAL data'!$A:$AC,'EP CAL data'!E$3,FALSE)),ISBLANK(VLOOKUP($D$6&amp;$E71&amp;$D$7,'EP CAL data'!$A:$AC,'EP CAL data'!E$3,FALSE))),"",VLOOKUP($D$6&amp;$E71&amp;$D$7,'EP CAL data'!$A:$AC,'EP CAL data'!E$3,FALSE))</f>
        <v>0.11705827067669172</v>
      </c>
      <c r="M71" s="263"/>
      <c r="N71" s="357">
        <f>IF(OR(ISERROR(VLOOKUP($D$6&amp;$E71&amp;$D$7,'EP CAL data'!$A:$AC,'EP CAL data'!G$3,FALSE)),ISBLANK(VLOOKUP($D$6&amp;$E71&amp;$D$7,'EP CAL data'!$A:$AC,'EP CAL data'!G$3,FALSE))),"",VLOOKUP($D$6&amp;$E71&amp;$D$7,'EP CAL data'!$A:$AC,'EP CAL data'!G$3,FALSE))</f>
        <v>21280</v>
      </c>
      <c r="O71" s="358"/>
      <c r="P71" s="356">
        <f>IF(OR(ISERROR(VLOOKUP($D$6&amp;$E71&amp;$D$7,'EP CAL data'!$A:$AC,'EP CAL data'!H$3,FALSE)),ISBLANK(VLOOKUP($D$6&amp;$E71&amp;$D$7,'EP CAL data'!$A:$AC,'EP CAL data'!H$3,FALSE))),"",VLOOKUP($D$6&amp;$E71&amp;$D$7,'EP CAL data'!$A:$AC,'EP CAL data'!H$3,FALSE))</f>
        <v>0.31703465331783914</v>
      </c>
      <c r="Q71" s="292"/>
      <c r="S71" s="34"/>
    </row>
    <row r="72" spans="2:19" x14ac:dyDescent="0.25">
      <c r="D72" s="318"/>
      <c r="E72" s="13" t="s">
        <v>27</v>
      </c>
      <c r="F72" s="14">
        <f>IF(F71="","",VLOOKUP($D$6&amp;$E71&amp;$D$7,'EP CAL data'!$A:$AC,'EP CAL data'!M$3,FALSE))</f>
        <v>0.57399999999999995</v>
      </c>
      <c r="G72" s="15">
        <f>IF(F71="","",VLOOKUP($D$6&amp;$E71&amp;$D$7,'EP CAL data'!$A:$AC,'EP CAL data'!N$3,FALSE))</f>
        <v>0.58699999999999997</v>
      </c>
      <c r="H72" s="15">
        <f>IF(H71="","",VLOOKUP($D$6&amp;$E71&amp;$D$7,'EP CAL data'!$A:$AC,'EP CAL data'!O$3,FALSE))</f>
        <v>0.25</v>
      </c>
      <c r="I72" s="15">
        <f>IF(H71="","",VLOOKUP($D$6&amp;$E71&amp;$D$7,'EP CAL data'!$A:$AC,'EP CAL data'!P$3,FALSE))</f>
        <v>0.26200000000000001</v>
      </c>
      <c r="J72" s="15">
        <f>IF(J71="","",VLOOKUP($D$6&amp;$E71&amp;$D$7,'EP CAL data'!$A:$AC,'EP CAL data'!Q$3,FALSE))</f>
        <v>4.3999999999999997E-2</v>
      </c>
      <c r="K72" s="15">
        <f>IF(J71="","",VLOOKUP($D$6&amp;$E71&amp;$D$7,'EP CAL data'!$A:$AC,'EP CAL data'!R$3,FALSE))</f>
        <v>0.05</v>
      </c>
      <c r="L72" s="15">
        <f>IF(L71="","",VLOOKUP($D$6&amp;$E71&amp;$D$7,'EP CAL data'!$A:$AC,'EP CAL data'!S$3,FALSE))</f>
        <v>0.113</v>
      </c>
      <c r="M72" s="15">
        <f>IF(L71="","",VLOOKUP($D$6&amp;$E71&amp;$D$7,'EP CAL data'!$A:$AC,'EP CAL data'!T$3,FALSE))</f>
        <v>0.121</v>
      </c>
      <c r="N72" s="354"/>
      <c r="O72" s="355"/>
      <c r="P72" s="353"/>
      <c r="Q72" s="279"/>
    </row>
    <row r="73" spans="2:19" ht="15.75" x14ac:dyDescent="0.25">
      <c r="D73" s="318"/>
      <c r="E73" s="70" t="s">
        <v>10</v>
      </c>
      <c r="F73" s="262">
        <f>IF(OR(ISERROR(VLOOKUP($D$6&amp;$E73&amp;$D$7,'EP CAL data'!$A:$AC,'EP CAL data'!B$3,FALSE)),ISBLANK(VLOOKUP($D$6&amp;$E73&amp;$D$7,'EP CAL data'!$A:$AC,'EP CAL data'!B$3,FALSE))),"",VLOOKUP($D$6&amp;$E73&amp;$D$7,'EP CAL data'!$A:$AC,'EP CAL data'!B$3,FALSE))</f>
        <v>0.55092881895131507</v>
      </c>
      <c r="G73" s="263"/>
      <c r="H73" s="263">
        <f>IF(OR(ISERROR(VLOOKUP($D$6&amp;$E73&amp;$D$7,'EP CAL data'!$A:$AC,'EP CAL data'!C$3,FALSE)),ISBLANK(VLOOKUP($D$6&amp;$E73&amp;$D$7,'EP CAL data'!$A:$AC,'EP CAL data'!C$3,FALSE))),"",VLOOKUP($D$6&amp;$E73&amp;$D$7,'EP CAL data'!$A:$AC,'EP CAL data'!C$3,FALSE))</f>
        <v>0.28892802363233538</v>
      </c>
      <c r="I73" s="263"/>
      <c r="J73" s="263">
        <f>IF(OR(ISERROR(VLOOKUP($D$6&amp;$E73&amp;$D$7,'EP CAL data'!$A:$AC,'EP CAL data'!D$3,FALSE)),ISBLANK(VLOOKUP($D$6&amp;$E73&amp;$D$7,'EP CAL data'!$A:$AC,'EP CAL data'!D$3,FALSE))),"",VLOOKUP($D$6&amp;$E73&amp;$D$7,'EP CAL data'!$A:$AC,'EP CAL data'!D$3,FALSE))</f>
        <v>4.027722547293075E-2</v>
      </c>
      <c r="K73" s="263"/>
      <c r="L73" s="263">
        <f>IF(OR(ISERROR(VLOOKUP($D$6&amp;$E73&amp;$D$7,'EP CAL data'!$A:$AC,'EP CAL data'!E$3,FALSE)),ISBLANK(VLOOKUP($D$6&amp;$E73&amp;$D$7,'EP CAL data'!$A:$AC,'EP CAL data'!E$3,FALSE))),"",VLOOKUP($D$6&amp;$E73&amp;$D$7,'EP CAL data'!$A:$AC,'EP CAL data'!E$3,FALSE))</f>
        <v>0.11986593194341874</v>
      </c>
      <c r="M73" s="263"/>
      <c r="N73" s="357">
        <f>IF(OR(ISERROR(VLOOKUP($D$6&amp;$E73&amp;$D$7,'EP CAL data'!$A:$AC,'EP CAL data'!G$3,FALSE)),ISBLANK(VLOOKUP($D$6&amp;$E73&amp;$D$7,'EP CAL data'!$A:$AC,'EP CAL data'!G$3,FALSE))),"",VLOOKUP($D$6&amp;$E73&amp;$D$7,'EP CAL data'!$A:$AC,'EP CAL data'!G$3,FALSE))</f>
        <v>17603</v>
      </c>
      <c r="O73" s="358"/>
      <c r="P73" s="356">
        <f>IF(OR(ISERROR(VLOOKUP($D$6&amp;$E73&amp;$D$7,'EP CAL data'!$A:$AC,'EP CAL data'!H$3,FALSE)),ISBLANK(VLOOKUP($D$6&amp;$E73&amp;$D$7,'EP CAL data'!$A:$AC,'EP CAL data'!H$3,FALSE))),"",VLOOKUP($D$6&amp;$E73&amp;$D$7,'EP CAL data'!$A:$AC,'EP CAL data'!H$3,FALSE))</f>
        <v>0.28692278854460401</v>
      </c>
      <c r="Q73" s="292"/>
    </row>
    <row r="74" spans="2:19" x14ac:dyDescent="0.25">
      <c r="D74" s="318"/>
      <c r="E74" s="13" t="s">
        <v>27</v>
      </c>
      <c r="F74" s="14">
        <f>IF(F73="","",VLOOKUP($D$6&amp;$E73&amp;$D$7,'EP CAL data'!$A:$AC,'EP CAL data'!M$3,FALSE))</f>
        <v>0.54400000000000004</v>
      </c>
      <c r="G74" s="15">
        <f>IF(F73="","",VLOOKUP($D$6&amp;$E73&amp;$D$7,'EP CAL data'!$A:$AC,'EP CAL data'!N$3,FALSE))</f>
        <v>0.55800000000000005</v>
      </c>
      <c r="H74" s="15">
        <f>IF(H73="","",VLOOKUP($D$6&amp;$E73&amp;$D$7,'EP CAL data'!$A:$AC,'EP CAL data'!O$3,FALSE))</f>
        <v>0.28199999999999997</v>
      </c>
      <c r="I74" s="15">
        <f>IF(H73="","",VLOOKUP($D$6&amp;$E73&amp;$D$7,'EP CAL data'!$A:$AC,'EP CAL data'!P$3,FALSE))</f>
        <v>0.29599999999999999</v>
      </c>
      <c r="J74" s="15">
        <f>IF(J73="","",VLOOKUP($D$6&amp;$E73&amp;$D$7,'EP CAL data'!$A:$AC,'EP CAL data'!Q$3,FALSE))</f>
        <v>3.6999999999999998E-2</v>
      </c>
      <c r="K74" s="15">
        <f>IF(J73="","",VLOOKUP($D$6&amp;$E73&amp;$D$7,'EP CAL data'!$A:$AC,'EP CAL data'!R$3,FALSE))</f>
        <v>4.2999999999999997E-2</v>
      </c>
      <c r="L74" s="15">
        <f>IF(L73="","",VLOOKUP($D$6&amp;$E73&amp;$D$7,'EP CAL data'!$A:$AC,'EP CAL data'!S$3,FALSE))</f>
        <v>0.115</v>
      </c>
      <c r="M74" s="15">
        <f>IF(L73="","",VLOOKUP($D$6&amp;$E73&amp;$D$7,'EP CAL data'!$A:$AC,'EP CAL data'!T$3,FALSE))</f>
        <v>0.125</v>
      </c>
      <c r="N74" s="354"/>
      <c r="O74" s="355"/>
      <c r="P74" s="353"/>
      <c r="Q74" s="279"/>
    </row>
    <row r="75" spans="2:19" ht="15.75" x14ac:dyDescent="0.25">
      <c r="D75" s="318"/>
      <c r="E75" s="70" t="s">
        <v>6</v>
      </c>
      <c r="F75" s="262">
        <f>IF(OR(ISERROR(VLOOKUP($D$6&amp;$E75&amp;$D$7,'EP CAL data'!$A:$AC,'EP CAL data'!B$3,FALSE)),ISBLANK(VLOOKUP($D$6&amp;$E75&amp;$D$7,'EP CAL data'!$A:$AC,'EP CAL data'!B$3,FALSE))),"",VLOOKUP($D$6&amp;$E75&amp;$D$7,'EP CAL data'!$A:$AC,'EP CAL data'!B$3,FALSE))</f>
        <v>0.573199863496758</v>
      </c>
      <c r="G75" s="263"/>
      <c r="H75" s="263">
        <f>IF(OR(ISERROR(VLOOKUP($D$6&amp;$E75&amp;$D$7,'EP CAL data'!$A:$AC,'EP CAL data'!C$3,FALSE)),ISBLANK(VLOOKUP($D$6&amp;$E75&amp;$D$7,'EP CAL data'!$A:$AC,'EP CAL data'!C$3,FALSE))),"",VLOOKUP($D$6&amp;$E75&amp;$D$7,'EP CAL data'!$A:$AC,'EP CAL data'!C$3,FALSE))</f>
        <v>0.31108520077351837</v>
      </c>
      <c r="I75" s="263"/>
      <c r="J75" s="263">
        <f>IF(OR(ISERROR(VLOOKUP($D$6&amp;$E75&amp;$D$7,'EP CAL data'!$A:$AC,'EP CAL data'!D$3,FALSE)),ISBLANK(VLOOKUP($D$6&amp;$E75&amp;$D$7,'EP CAL data'!$A:$AC,'EP CAL data'!D$3,FALSE))),"",VLOOKUP($D$6&amp;$E75&amp;$D$7,'EP CAL data'!$A:$AC,'EP CAL data'!D$3,FALSE))</f>
        <v>4.3055397565692183E-2</v>
      </c>
      <c r="K75" s="263"/>
      <c r="L75" s="263">
        <f>IF(OR(ISERROR(VLOOKUP($D$6&amp;$E75&amp;$D$7,'EP CAL data'!$A:$AC,'EP CAL data'!E$3,FALSE)),ISBLANK(VLOOKUP($D$6&amp;$E75&amp;$D$7,'EP CAL data'!$A:$AC,'EP CAL data'!E$3,FALSE))),"",VLOOKUP($D$6&amp;$E75&amp;$D$7,'EP CAL data'!$A:$AC,'EP CAL data'!E$3,FALSE))</f>
        <v>7.2659538164031395E-2</v>
      </c>
      <c r="M75" s="263"/>
      <c r="N75" s="357">
        <f>IF(OR(ISERROR(VLOOKUP($D$6&amp;$E75&amp;$D$7,'EP CAL data'!$A:$AC,'EP CAL data'!G$3,FALSE)),ISBLANK(VLOOKUP($D$6&amp;$E75&amp;$D$7,'EP CAL data'!$A:$AC,'EP CAL data'!G$3,FALSE))),"",VLOOKUP($D$6&amp;$E75&amp;$D$7,'EP CAL data'!$A:$AC,'EP CAL data'!G$3,FALSE))</f>
        <v>35164</v>
      </c>
      <c r="O75" s="358"/>
      <c r="P75" s="356">
        <f>IF(OR(ISERROR(VLOOKUP($D$6&amp;$E75&amp;$D$7,'EP CAL data'!$A:$AC,'EP CAL data'!H$3,FALSE)),ISBLANK(VLOOKUP($D$6&amp;$E75&amp;$D$7,'EP CAL data'!$A:$AC,'EP CAL data'!H$3,FALSE))),"",VLOOKUP($D$6&amp;$E75&amp;$D$7,'EP CAL data'!$A:$AC,'EP CAL data'!H$3,FALSE))</f>
        <v>0.46815422302694643</v>
      </c>
      <c r="Q75" s="292"/>
    </row>
    <row r="76" spans="2:19" x14ac:dyDescent="0.25">
      <c r="D76" s="318"/>
      <c r="E76" s="13" t="s">
        <v>27</v>
      </c>
      <c r="F76" s="14">
        <f>IF(F75="","",VLOOKUP($D$6&amp;$E75&amp;$D$7,'EP CAL data'!$A:$AC,'EP CAL data'!M$3,FALSE))</f>
        <v>0.56799999999999995</v>
      </c>
      <c r="G76" s="15">
        <f>IF(F75="","",VLOOKUP($D$6&amp;$E75&amp;$D$7,'EP CAL data'!$A:$AC,'EP CAL data'!N$3,FALSE))</f>
        <v>0.57799999999999996</v>
      </c>
      <c r="H76" s="15">
        <f>IF(H75="","",VLOOKUP($D$6&amp;$E75&amp;$D$7,'EP CAL data'!$A:$AC,'EP CAL data'!O$3,FALSE))</f>
        <v>0.30599999999999999</v>
      </c>
      <c r="I76" s="15">
        <f>IF(H75="","",VLOOKUP($D$6&amp;$E75&amp;$D$7,'EP CAL data'!$A:$AC,'EP CAL data'!P$3,FALSE))</f>
        <v>0.316</v>
      </c>
      <c r="J76" s="15">
        <f>IF(J75="","",VLOOKUP($D$6&amp;$E75&amp;$D$7,'EP CAL data'!$A:$AC,'EP CAL data'!Q$3,FALSE))</f>
        <v>4.1000000000000002E-2</v>
      </c>
      <c r="K76" s="15">
        <f>IF(J75="","",VLOOKUP($D$6&amp;$E75&amp;$D$7,'EP CAL data'!$A:$AC,'EP CAL data'!R$3,FALSE))</f>
        <v>4.4999999999999998E-2</v>
      </c>
      <c r="L76" s="15">
        <f>IF(L75="","",VLOOKUP($D$6&amp;$E75&amp;$D$7,'EP CAL data'!$A:$AC,'EP CAL data'!S$3,FALSE))</f>
        <v>7.0000000000000007E-2</v>
      </c>
      <c r="M76" s="15">
        <f>IF(L75="","",VLOOKUP($D$6&amp;$E75&amp;$D$7,'EP CAL data'!$A:$AC,'EP CAL data'!T$3,FALSE))</f>
        <v>7.4999999999999997E-2</v>
      </c>
      <c r="N76" s="354"/>
      <c r="O76" s="355"/>
      <c r="P76" s="353"/>
      <c r="Q76" s="279"/>
    </row>
    <row r="77" spans="2:19" ht="15.75" x14ac:dyDescent="0.25">
      <c r="D77" s="318"/>
      <c r="E77" s="70" t="s">
        <v>14</v>
      </c>
      <c r="F77" s="262">
        <f>IF(OR(ISERROR(VLOOKUP($D$6&amp;$E77&amp;$D$7,'EP CAL data'!$A:$AC,'EP CAL data'!B$3,FALSE)),ISBLANK(VLOOKUP($D$6&amp;$E77&amp;$D$7,'EP CAL data'!$A:$AC,'EP CAL data'!B$3,FALSE))),"",VLOOKUP($D$6&amp;$E77&amp;$D$7,'EP CAL data'!$A:$AC,'EP CAL data'!B$3,FALSE))</f>
        <v>0.62299558632076968</v>
      </c>
      <c r="G77" s="263"/>
      <c r="H77" s="263">
        <f>IF(OR(ISERROR(VLOOKUP($D$6&amp;$E77&amp;$D$7,'EP CAL data'!$A:$AC,'EP CAL data'!C$3,FALSE)),ISBLANK(VLOOKUP($D$6&amp;$E77&amp;$D$7,'EP CAL data'!$A:$AC,'EP CAL data'!C$3,FALSE))),"",VLOOKUP($D$6&amp;$E77&amp;$D$7,'EP CAL data'!$A:$AC,'EP CAL data'!C$3,FALSE))</f>
        <v>0.19775823198806083</v>
      </c>
      <c r="I77" s="263"/>
      <c r="J77" s="263">
        <f>IF(OR(ISERROR(VLOOKUP($D$6&amp;$E77&amp;$D$7,'EP CAL data'!$A:$AC,'EP CAL data'!D$3,FALSE)),ISBLANK(VLOOKUP($D$6&amp;$E77&amp;$D$7,'EP CAL data'!$A:$AC,'EP CAL data'!D$3,FALSE))),"",VLOOKUP($D$6&amp;$E77&amp;$D$7,'EP CAL data'!$A:$AC,'EP CAL data'!D$3,FALSE))</f>
        <v>4.2707903343600168E-2</v>
      </c>
      <c r="K77" s="263"/>
      <c r="L77" s="263">
        <f>IF(OR(ISERROR(VLOOKUP($D$6&amp;$E77&amp;$D$7,'EP CAL data'!$A:$AC,'EP CAL data'!E$3,FALSE)),ISBLANK(VLOOKUP($D$6&amp;$E77&amp;$D$7,'EP CAL data'!$A:$AC,'EP CAL data'!E$3,FALSE))),"",VLOOKUP($D$6&amp;$E77&amp;$D$7,'EP CAL data'!$A:$AC,'EP CAL data'!E$3,FALSE))</f>
        <v>0.13653827834756929</v>
      </c>
      <c r="M77" s="263"/>
      <c r="N77" s="357">
        <f>IF(OR(ISERROR(VLOOKUP($D$6&amp;$E77&amp;$D$7,'EP CAL data'!$A:$AC,'EP CAL data'!G$3,FALSE)),ISBLANK(VLOOKUP($D$6&amp;$E77&amp;$D$7,'EP CAL data'!$A:$AC,'EP CAL data'!G$3,FALSE))),"",VLOOKUP($D$6&amp;$E77&amp;$D$7,'EP CAL data'!$A:$AC,'EP CAL data'!G$3,FALSE))</f>
        <v>31493</v>
      </c>
      <c r="O77" s="358"/>
      <c r="P77" s="356">
        <f>IF(OR(ISERROR(VLOOKUP($D$6&amp;$E77&amp;$D$7,'EP CAL data'!$A:$AC,'EP CAL data'!H$3,FALSE)),ISBLANK(VLOOKUP($D$6&amp;$E77&amp;$D$7,'EP CAL data'!$A:$AC,'EP CAL data'!H$3,FALSE))),"",VLOOKUP($D$6&amp;$E77&amp;$D$7,'EP CAL data'!$A:$AC,'EP CAL data'!H$3,FALSE))</f>
        <v>8.6006264832550916E-2</v>
      </c>
      <c r="Q77" s="292"/>
    </row>
    <row r="78" spans="2:19" ht="15.75" x14ac:dyDescent="0.25">
      <c r="B78" s="34"/>
      <c r="D78" s="318"/>
      <c r="E78" s="13" t="s">
        <v>27</v>
      </c>
      <c r="F78" s="14">
        <f>IF(F77="","",VLOOKUP($D$6&amp;$E77&amp;$D$7,'EP CAL data'!$A:$AC,'EP CAL data'!M$3,FALSE))</f>
        <v>0.61799999999999999</v>
      </c>
      <c r="G78" s="15">
        <f>IF(F77="","",VLOOKUP($D$6&amp;$E77&amp;$D$7,'EP CAL data'!$A:$AC,'EP CAL data'!N$3,FALSE))</f>
        <v>0.628</v>
      </c>
      <c r="H78" s="15">
        <f>IF(H77="","",VLOOKUP($D$6&amp;$E77&amp;$D$7,'EP CAL data'!$A:$AC,'EP CAL data'!O$3,FALSE))</f>
        <v>0.193</v>
      </c>
      <c r="I78" s="15">
        <f>IF(H77="","",VLOOKUP($D$6&amp;$E77&amp;$D$7,'EP CAL data'!$A:$AC,'EP CAL data'!P$3,FALSE))</f>
        <v>0.20200000000000001</v>
      </c>
      <c r="J78" s="15">
        <f>IF(J77="","",VLOOKUP($D$6&amp;$E77&amp;$D$7,'EP CAL data'!$A:$AC,'EP CAL data'!Q$3,FALSE))</f>
        <v>4.1000000000000002E-2</v>
      </c>
      <c r="K78" s="15">
        <f>IF(J77="","",VLOOKUP($D$6&amp;$E77&amp;$D$7,'EP CAL data'!$A:$AC,'EP CAL data'!R$3,FALSE))</f>
        <v>4.4999999999999998E-2</v>
      </c>
      <c r="L78" s="15">
        <f>IF(L77="","",VLOOKUP($D$6&amp;$E77&amp;$D$7,'EP CAL data'!$A:$AC,'EP CAL data'!S$3,FALSE))</f>
        <v>0.13300000000000001</v>
      </c>
      <c r="M78" s="15">
        <f>IF(L77="","",VLOOKUP($D$6&amp;$E77&amp;$D$7,'EP CAL data'!$A:$AC,'EP CAL data'!T$3,FALSE))</f>
        <v>0.14000000000000001</v>
      </c>
      <c r="N78" s="354"/>
      <c r="O78" s="355"/>
      <c r="P78" s="353"/>
      <c r="Q78" s="279"/>
    </row>
    <row r="79" spans="2:19" ht="15.75" x14ac:dyDescent="0.25">
      <c r="D79" s="318"/>
      <c r="E79" s="70" t="s">
        <v>107</v>
      </c>
      <c r="F79" s="262">
        <f>IF(OR(ISERROR(VLOOKUP($D$6&amp;$E79&amp;$D$7,'EP CAL data'!$A:$AC,'EP CAL data'!B$3,FALSE)),ISBLANK(VLOOKUP($D$6&amp;$E79&amp;$D$7,'EP CAL data'!$A:$AC,'EP CAL data'!B$3,FALSE))),"",VLOOKUP($D$6&amp;$E79&amp;$D$7,'EP CAL data'!$A:$AC,'EP CAL data'!B$3,FALSE))</f>
        <v>0.47868217054263568</v>
      </c>
      <c r="G79" s="263"/>
      <c r="H79" s="263">
        <f>IF(OR(ISERROR(VLOOKUP($D$6&amp;$E79&amp;$D$7,'EP CAL data'!$A:$AC,'EP CAL data'!C$3,FALSE)),ISBLANK(VLOOKUP($D$6&amp;$E79&amp;$D$7,'EP CAL data'!$A:$AC,'EP CAL data'!C$3,FALSE))),"",VLOOKUP($D$6&amp;$E79&amp;$D$7,'EP CAL data'!$A:$AC,'EP CAL data'!C$3,FALSE))</f>
        <v>0.10949612403100775</v>
      </c>
      <c r="I79" s="263"/>
      <c r="J79" s="263">
        <f>IF(OR(ISERROR(VLOOKUP($D$6&amp;$E79&amp;$D$7,'EP CAL data'!$A:$AC,'EP CAL data'!D$3,FALSE)),ISBLANK(VLOOKUP($D$6&amp;$E79&amp;$D$7,'EP CAL data'!$A:$AC,'EP CAL data'!D$3,FALSE))),"",VLOOKUP($D$6&amp;$E79&amp;$D$7,'EP CAL data'!$A:$AC,'EP CAL data'!D$3,FALSE))</f>
        <v>5.7170542635658912E-2</v>
      </c>
      <c r="K79" s="263"/>
      <c r="L79" s="263">
        <f>IF(OR(ISERROR(VLOOKUP($D$6&amp;$E79&amp;$D$7,'EP CAL data'!$A:$AC,'EP CAL data'!E$3,FALSE)),ISBLANK(VLOOKUP($D$6&amp;$E79&amp;$D$7,'EP CAL data'!$A:$AC,'EP CAL data'!E$3,FALSE))),"",VLOOKUP($D$6&amp;$E79&amp;$D$7,'EP CAL data'!$A:$AC,'EP CAL data'!E$3,FALSE))</f>
        <v>0.35465116279069769</v>
      </c>
      <c r="M79" s="263"/>
      <c r="N79" s="357">
        <f>IF(OR(ISERROR(VLOOKUP($D$6&amp;$E79&amp;$D$7,'EP CAL data'!$A:$AC,'EP CAL data'!G$3,FALSE)),ISBLANK(VLOOKUP($D$6&amp;$E79&amp;$D$7,'EP CAL data'!$A:$AC,'EP CAL data'!G$3,FALSE))),"",VLOOKUP($D$6&amp;$E79&amp;$D$7,'EP CAL data'!$A:$AC,'EP CAL data'!G$3,FALSE))</f>
        <v>1032</v>
      </c>
      <c r="O79" s="358"/>
      <c r="P79" s="356">
        <f>IF(OR(ISERROR(VLOOKUP($D$6&amp;$E79&amp;$D$7,'EP CAL data'!$A:$AC,'EP CAL data'!H$3,FALSE)),ISBLANK(VLOOKUP($D$6&amp;$E79&amp;$D$7,'EP CAL data'!$A:$AC,'EP CAL data'!H$3,FALSE))),"",VLOOKUP($D$6&amp;$E79&amp;$D$7,'EP CAL data'!$A:$AC,'EP CAL data'!H$3,FALSE))</f>
        <v>0.21048337752396493</v>
      </c>
      <c r="Q79" s="292"/>
    </row>
    <row r="80" spans="2:19" ht="15.75" x14ac:dyDescent="0.25">
      <c r="B80" s="34"/>
      <c r="D80" s="318"/>
      <c r="E80" s="13" t="s">
        <v>27</v>
      </c>
      <c r="F80" s="14">
        <f>IF(F79="","",VLOOKUP($D$6&amp;$E79&amp;$D$7,'EP CAL data'!$A:$AC,'EP CAL data'!M$3,FALSE))</f>
        <v>0.44800000000000001</v>
      </c>
      <c r="G80" s="15">
        <f>IF(F79="","",VLOOKUP($D$6&amp;$E79&amp;$D$7,'EP CAL data'!$A:$AC,'EP CAL data'!N$3,FALSE))</f>
        <v>0.50900000000000001</v>
      </c>
      <c r="H80" s="15">
        <f>IF(H79="","",VLOOKUP($D$6&amp;$E79&amp;$D$7,'EP CAL data'!$A:$AC,'EP CAL data'!O$3,FALSE))</f>
        <v>9.1999999999999998E-2</v>
      </c>
      <c r="I80" s="15">
        <f>IF(H79="","",VLOOKUP($D$6&amp;$E79&amp;$D$7,'EP CAL data'!$A:$AC,'EP CAL data'!P$3,FALSE))</f>
        <v>0.13</v>
      </c>
      <c r="J80" s="15">
        <f>IF(J79="","",VLOOKUP($D$6&amp;$E79&amp;$D$7,'EP CAL data'!$A:$AC,'EP CAL data'!Q$3,FALSE))</f>
        <v>4.4999999999999998E-2</v>
      </c>
      <c r="K80" s="15">
        <f>IF(J79="","",VLOOKUP($D$6&amp;$E79&amp;$D$7,'EP CAL data'!$A:$AC,'EP CAL data'!R$3,FALSE))</f>
        <v>7.2999999999999995E-2</v>
      </c>
      <c r="L80" s="15">
        <f>IF(L79="","",VLOOKUP($D$6&amp;$E79&amp;$D$7,'EP CAL data'!$A:$AC,'EP CAL data'!S$3,FALSE))</f>
        <v>0.32600000000000001</v>
      </c>
      <c r="M80" s="15">
        <f>IF(L79="","",VLOOKUP($D$6&amp;$E79&amp;$D$7,'EP CAL data'!$A:$AC,'EP CAL data'!T$3,FALSE))</f>
        <v>0.38400000000000001</v>
      </c>
      <c r="N80" s="354"/>
      <c r="O80" s="355"/>
      <c r="P80" s="353"/>
      <c r="Q80" s="279"/>
    </row>
    <row r="81" spans="2:17" ht="15.75" x14ac:dyDescent="0.25">
      <c r="D81" s="318"/>
      <c r="E81" s="70" t="s">
        <v>108</v>
      </c>
      <c r="F81" s="262">
        <f>IF(OR(ISERROR(VLOOKUP($D$6&amp;$E81&amp;$D$7,'EP CAL data'!$A:$AC,'EP CAL data'!B$3,FALSE)),ISBLANK(VLOOKUP($D$6&amp;$E81&amp;$D$7,'EP CAL data'!$A:$AC,'EP CAL data'!B$3,FALSE))),"",VLOOKUP($D$6&amp;$E81&amp;$D$7,'EP CAL data'!$A:$AC,'EP CAL data'!B$3,FALSE))</f>
        <v>0.52965284474445518</v>
      </c>
      <c r="G81" s="263"/>
      <c r="H81" s="263">
        <f>IF(OR(ISERROR(VLOOKUP($D$6&amp;$E81&amp;$D$7,'EP CAL data'!$A:$AC,'EP CAL data'!C$3,FALSE)),ISBLANK(VLOOKUP($D$6&amp;$E81&amp;$D$7,'EP CAL data'!$A:$AC,'EP CAL data'!C$3,FALSE))),"",VLOOKUP($D$6&amp;$E81&amp;$D$7,'EP CAL data'!$A:$AC,'EP CAL data'!C$3,FALSE))</f>
        <v>0.25433944069431053</v>
      </c>
      <c r="I81" s="263"/>
      <c r="J81" s="263">
        <f>IF(OR(ISERROR(VLOOKUP($D$6&amp;$E81&amp;$D$7,'EP CAL data'!$A:$AC,'EP CAL data'!D$3,FALSE)),ISBLANK(VLOOKUP($D$6&amp;$E81&amp;$D$7,'EP CAL data'!$A:$AC,'EP CAL data'!D$3,FALSE))),"",VLOOKUP($D$6&amp;$E81&amp;$D$7,'EP CAL data'!$A:$AC,'EP CAL data'!D$3,FALSE))</f>
        <v>4.7492767598842814E-2</v>
      </c>
      <c r="K81" s="263"/>
      <c r="L81" s="263">
        <f>IF(OR(ISERROR(VLOOKUP($D$6&amp;$E81&amp;$D$7,'EP CAL data'!$A:$AC,'EP CAL data'!E$3,FALSE)),ISBLANK(VLOOKUP($D$6&amp;$E81&amp;$D$7,'EP CAL data'!$A:$AC,'EP CAL data'!E$3,FALSE))),"",VLOOKUP($D$6&amp;$E81&amp;$D$7,'EP CAL data'!$A:$AC,'EP CAL data'!E$3,FALSE))</f>
        <v>0.16851494696239153</v>
      </c>
      <c r="M81" s="263"/>
      <c r="N81" s="357">
        <f>IF(OR(ISERROR(VLOOKUP($D$6&amp;$E81&amp;$D$7,'EP CAL data'!$A:$AC,'EP CAL data'!G$3,FALSE)),ISBLANK(VLOOKUP($D$6&amp;$E81&amp;$D$7,'EP CAL data'!$A:$AC,'EP CAL data'!G$3,FALSE))),"",VLOOKUP($D$6&amp;$E81&amp;$D$7,'EP CAL data'!$A:$AC,'EP CAL data'!G$3,FALSE))</f>
        <v>4148</v>
      </c>
      <c r="O81" s="358"/>
      <c r="P81" s="356">
        <f>IF(OR(ISERROR(VLOOKUP($D$6&amp;$E81&amp;$D$7,'EP CAL data'!$A:$AC,'EP CAL data'!H$3,FALSE)),ISBLANK(VLOOKUP($D$6&amp;$E81&amp;$D$7,'EP CAL data'!$A:$AC,'EP CAL data'!H$3,FALSE))),"",VLOOKUP($D$6&amp;$E81&amp;$D$7,'EP CAL data'!$A:$AC,'EP CAL data'!H$3,FALSE))</f>
        <v>0.20386297734309727</v>
      </c>
      <c r="Q81" s="292"/>
    </row>
    <row r="82" spans="2:17" ht="15.75" x14ac:dyDescent="0.25">
      <c r="B82" s="34"/>
      <c r="D82" s="318"/>
      <c r="E82" s="13" t="s">
        <v>27</v>
      </c>
      <c r="F82" s="14">
        <f>IF(F81="","",VLOOKUP($D$6&amp;$E81&amp;$D$7,'EP CAL data'!$A:$AC,'EP CAL data'!M$3,FALSE))</f>
        <v>0.51400000000000001</v>
      </c>
      <c r="G82" s="15">
        <f>IF(F81="","",VLOOKUP($D$6&amp;$E81&amp;$D$7,'EP CAL data'!$A:$AC,'EP CAL data'!N$3,FALSE))</f>
        <v>0.54500000000000004</v>
      </c>
      <c r="H82" s="15">
        <f>IF(H81="","",VLOOKUP($D$6&amp;$E81&amp;$D$7,'EP CAL data'!$A:$AC,'EP CAL data'!O$3,FALSE))</f>
        <v>0.24099999999999999</v>
      </c>
      <c r="I82" s="15">
        <f>IF(H81="","",VLOOKUP($D$6&amp;$E81&amp;$D$7,'EP CAL data'!$A:$AC,'EP CAL data'!P$3,FALSE))</f>
        <v>0.26800000000000002</v>
      </c>
      <c r="J82" s="15">
        <f>IF(J81="","",VLOOKUP($D$6&amp;$E81&amp;$D$7,'EP CAL data'!$A:$AC,'EP CAL data'!Q$3,FALSE))</f>
        <v>4.1000000000000002E-2</v>
      </c>
      <c r="K82" s="15">
        <f>IF(J81="","",VLOOKUP($D$6&amp;$E81&amp;$D$7,'EP CAL data'!$A:$AC,'EP CAL data'!R$3,FALSE))</f>
        <v>5.3999999999999999E-2</v>
      </c>
      <c r="L82" s="15">
        <f>IF(L81="","",VLOOKUP($D$6&amp;$E81&amp;$D$7,'EP CAL data'!$A:$AC,'EP CAL data'!S$3,FALSE))</f>
        <v>0.157</v>
      </c>
      <c r="M82" s="15">
        <f>IF(L81="","",VLOOKUP($D$6&amp;$E81&amp;$D$7,'EP CAL data'!$A:$AC,'EP CAL data'!T$3,FALSE))</f>
        <v>0.18</v>
      </c>
      <c r="N82" s="354"/>
      <c r="O82" s="355"/>
      <c r="P82" s="353"/>
      <c r="Q82" s="279"/>
    </row>
    <row r="83" spans="2:17" ht="15.75" x14ac:dyDescent="0.25">
      <c r="D83" s="318"/>
      <c r="E83" s="70" t="s">
        <v>5</v>
      </c>
      <c r="F83" s="262">
        <f>IF(OR(ISERROR(VLOOKUP($D$6&amp;$E83&amp;$D$7,'EP CAL data'!$A:$AC,'EP CAL data'!B$3,FALSE)),ISBLANK(VLOOKUP($D$6&amp;$E83&amp;$D$7,'EP CAL data'!$A:$AC,'EP CAL data'!B$3,FALSE))),"",VLOOKUP($D$6&amp;$E83&amp;$D$7,'EP CAL data'!$A:$AC,'EP CAL data'!B$3,FALSE))</f>
        <v>0.6487125591171834</v>
      </c>
      <c r="G83" s="263"/>
      <c r="H83" s="263">
        <f>IF(OR(ISERROR(VLOOKUP($D$6&amp;$E83&amp;$D$7,'EP CAL data'!$A:$AC,'EP CAL data'!C$3,FALSE)),ISBLANK(VLOOKUP($D$6&amp;$E83&amp;$D$7,'EP CAL data'!$A:$AC,'EP CAL data'!C$3,FALSE))),"",VLOOKUP($D$6&amp;$E83&amp;$D$7,'EP CAL data'!$A:$AC,'EP CAL data'!C$3,FALSE))</f>
        <v>0.24944823962165003</v>
      </c>
      <c r="I83" s="263"/>
      <c r="J83" s="263">
        <f>IF(OR(ISERROR(VLOOKUP($D$6&amp;$E83&amp;$D$7,'EP CAL data'!$A:$AC,'EP CAL data'!D$3,FALSE)),ISBLANK(VLOOKUP($D$6&amp;$E83&amp;$D$7,'EP CAL data'!$A:$AC,'EP CAL data'!D$3,FALSE))),"",VLOOKUP($D$6&amp;$E83&amp;$D$7,'EP CAL data'!$A:$AC,'EP CAL data'!D$3,FALSE))</f>
        <v>4.0357330530740934E-2</v>
      </c>
      <c r="K83" s="263"/>
      <c r="L83" s="263">
        <f>IF(OR(ISERROR(VLOOKUP($D$6&amp;$E83&amp;$D$7,'EP CAL data'!$A:$AC,'EP CAL data'!E$3,FALSE)),ISBLANK(VLOOKUP($D$6&amp;$E83&amp;$D$7,'EP CAL data'!$A:$AC,'EP CAL data'!E$3,FALSE))),"",VLOOKUP($D$6&amp;$E83&amp;$D$7,'EP CAL data'!$A:$AC,'EP CAL data'!E$3,FALSE))</f>
        <v>6.1481870730425645E-2</v>
      </c>
      <c r="M83" s="263"/>
      <c r="N83" s="357">
        <f>IF(OR(ISERROR(VLOOKUP($D$6&amp;$E83&amp;$D$7,'EP CAL data'!$A:$AC,'EP CAL data'!G$3,FALSE)),ISBLANK(VLOOKUP($D$6&amp;$E83&amp;$D$7,'EP CAL data'!$A:$AC,'EP CAL data'!G$3,FALSE))),"",VLOOKUP($D$6&amp;$E83&amp;$D$7,'EP CAL data'!$A:$AC,'EP CAL data'!G$3,FALSE))</f>
        <v>19030</v>
      </c>
      <c r="O83" s="358"/>
      <c r="P83" s="356">
        <f>IF(OR(ISERROR(VLOOKUP($D$6&amp;$E83&amp;$D$7,'EP CAL data'!$A:$AC,'EP CAL data'!H$3,FALSE)),ISBLANK(VLOOKUP($D$6&amp;$E83&amp;$D$7,'EP CAL data'!$A:$AC,'EP CAL data'!H$3,FALSE))),"",VLOOKUP($D$6&amp;$E83&amp;$D$7,'EP CAL data'!$A:$AC,'EP CAL data'!H$3,FALSE))</f>
        <v>0.31954192833394901</v>
      </c>
      <c r="Q83" s="292"/>
    </row>
    <row r="84" spans="2:17" x14ac:dyDescent="0.25">
      <c r="D84" s="318"/>
      <c r="E84" s="13" t="s">
        <v>27</v>
      </c>
      <c r="F84" s="14">
        <f>IF(F83="","",VLOOKUP($D$6&amp;$E83&amp;$D$7,'EP CAL data'!$A:$AC,'EP CAL data'!M$3,FALSE))</f>
        <v>0.64200000000000002</v>
      </c>
      <c r="G84" s="15">
        <f>IF(F83="","",VLOOKUP($D$6&amp;$E83&amp;$D$7,'EP CAL data'!$A:$AC,'EP CAL data'!N$3,FALSE))</f>
        <v>0.65500000000000003</v>
      </c>
      <c r="H84" s="15">
        <f>IF(H83="","",VLOOKUP($D$6&amp;$E83&amp;$D$7,'EP CAL data'!$A:$AC,'EP CAL data'!O$3,FALSE))</f>
        <v>0.24299999999999999</v>
      </c>
      <c r="I84" s="15">
        <f>IF(H83="","",VLOOKUP($D$6&amp;$E83&amp;$D$7,'EP CAL data'!$A:$AC,'EP CAL data'!P$3,FALSE))</f>
        <v>0.25600000000000001</v>
      </c>
      <c r="J84" s="15">
        <f>IF(J83="","",VLOOKUP($D$6&amp;$E83&amp;$D$7,'EP CAL data'!$A:$AC,'EP CAL data'!Q$3,FALSE))</f>
        <v>3.7999999999999999E-2</v>
      </c>
      <c r="K84" s="15">
        <f>IF(J83="","",VLOOKUP($D$6&amp;$E83&amp;$D$7,'EP CAL data'!$A:$AC,'EP CAL data'!R$3,FALSE))</f>
        <v>4.2999999999999997E-2</v>
      </c>
      <c r="L84" s="15">
        <f>IF(L83="","",VLOOKUP($D$6&amp;$E83&amp;$D$7,'EP CAL data'!$A:$AC,'EP CAL data'!S$3,FALSE))</f>
        <v>5.8000000000000003E-2</v>
      </c>
      <c r="M84" s="15">
        <f>IF(L83="","",VLOOKUP($D$6&amp;$E83&amp;$D$7,'EP CAL data'!$A:$AC,'EP CAL data'!T$3,FALSE))</f>
        <v>6.5000000000000002E-2</v>
      </c>
      <c r="N84" s="354"/>
      <c r="O84" s="355"/>
      <c r="P84" s="353"/>
      <c r="Q84" s="279"/>
    </row>
    <row r="85" spans="2:17" ht="15.75" x14ac:dyDescent="0.25">
      <c r="D85" s="318"/>
      <c r="E85" s="70" t="s">
        <v>15</v>
      </c>
      <c r="F85" s="262">
        <f>IF(OR(ISERROR(VLOOKUP($D$6&amp;$E85&amp;$D$7,'EP CAL data'!$A:$AC,'EP CAL data'!B$3,FALSE)),ISBLANK(VLOOKUP($D$6&amp;$E85&amp;$D$7,'EP CAL data'!$A:$AC,'EP CAL data'!B$3,FALSE))),"",VLOOKUP($D$6&amp;$E85&amp;$D$7,'EP CAL data'!$A:$AC,'EP CAL data'!B$3,FALSE))</f>
        <v>0.48810182623132264</v>
      </c>
      <c r="G85" s="263"/>
      <c r="H85" s="263">
        <f>IF(OR(ISERROR(VLOOKUP($D$6&amp;$E85&amp;$D$7,'EP CAL data'!$A:$AC,'EP CAL data'!C$3,FALSE)),ISBLANK(VLOOKUP($D$6&amp;$E85&amp;$D$7,'EP CAL data'!$A:$AC,'EP CAL data'!C$3,FALSE))),"",VLOOKUP($D$6&amp;$E85&amp;$D$7,'EP CAL data'!$A:$AC,'EP CAL data'!C$3,FALSE))</f>
        <v>0.18428334255672385</v>
      </c>
      <c r="I85" s="263"/>
      <c r="J85" s="263">
        <f>IF(OR(ISERROR(VLOOKUP($D$6&amp;$E85&amp;$D$7,'EP CAL data'!$A:$AC,'EP CAL data'!D$3,FALSE)),ISBLANK(VLOOKUP($D$6&amp;$E85&amp;$D$7,'EP CAL data'!$A:$AC,'EP CAL data'!D$3,FALSE))),"",VLOOKUP($D$6&amp;$E85&amp;$D$7,'EP CAL data'!$A:$AC,'EP CAL data'!D$3,FALSE))</f>
        <v>6.8068622025456563E-2</v>
      </c>
      <c r="K85" s="263"/>
      <c r="L85" s="263">
        <f>IF(OR(ISERROR(VLOOKUP($D$6&amp;$E85&amp;$D$7,'EP CAL data'!$A:$AC,'EP CAL data'!E$3,FALSE)),ISBLANK(VLOOKUP($D$6&amp;$E85&amp;$D$7,'EP CAL data'!$A:$AC,'EP CAL data'!E$3,FALSE))),"",VLOOKUP($D$6&amp;$E85&amp;$D$7,'EP CAL data'!$A:$AC,'EP CAL data'!E$3,FALSE))</f>
        <v>0.25954620918649696</v>
      </c>
      <c r="M85" s="263"/>
      <c r="N85" s="357">
        <f>IF(OR(ISERROR(VLOOKUP($D$6&amp;$E85&amp;$D$7,'EP CAL data'!$A:$AC,'EP CAL data'!G$3,FALSE)),ISBLANK(VLOOKUP($D$6&amp;$E85&amp;$D$7,'EP CAL data'!$A:$AC,'EP CAL data'!G$3,FALSE))),"",VLOOKUP($D$6&amp;$E85&amp;$D$7,'EP CAL data'!$A:$AC,'EP CAL data'!G$3,FALSE))</f>
        <v>1807</v>
      </c>
      <c r="O85" s="358"/>
      <c r="P85" s="356">
        <f>IF(OR(ISERROR(VLOOKUP($D$6&amp;$E85&amp;$D$7,'EP CAL data'!$A:$AC,'EP CAL data'!H$3,FALSE)),ISBLANK(VLOOKUP($D$6&amp;$E85&amp;$D$7,'EP CAL data'!$A:$AC,'EP CAL data'!H$3,FALSE))),"",VLOOKUP($D$6&amp;$E85&amp;$D$7,'EP CAL data'!$A:$AC,'EP CAL data'!H$3,FALSE))</f>
        <v>9.662068227997006E-2</v>
      </c>
      <c r="Q85" s="292"/>
    </row>
    <row r="86" spans="2:17" x14ac:dyDescent="0.25">
      <c r="D86" s="318"/>
      <c r="E86" s="13" t="s">
        <v>27</v>
      </c>
      <c r="F86" s="14">
        <f>IF(F85="","",VLOOKUP($D$6&amp;$E85&amp;$D$7,'EP CAL data'!$A:$AC,'EP CAL data'!M$3,FALSE))</f>
        <v>0.46500000000000002</v>
      </c>
      <c r="G86" s="15">
        <f>IF(F85="","",VLOOKUP($D$6&amp;$E85&amp;$D$7,'EP CAL data'!$A:$AC,'EP CAL data'!N$3,FALSE))</f>
        <v>0.51100000000000001</v>
      </c>
      <c r="H86" s="15">
        <f>IF(H85="","",VLOOKUP($D$6&amp;$E85&amp;$D$7,'EP CAL data'!$A:$AC,'EP CAL data'!O$3,FALSE))</f>
        <v>0.16700000000000001</v>
      </c>
      <c r="I86" s="15">
        <f>IF(H85="","",VLOOKUP($D$6&amp;$E85&amp;$D$7,'EP CAL data'!$A:$AC,'EP CAL data'!P$3,FALSE))</f>
        <v>0.20300000000000001</v>
      </c>
      <c r="J86" s="15">
        <f>IF(J85="","",VLOOKUP($D$6&amp;$E85&amp;$D$7,'EP CAL data'!$A:$AC,'EP CAL data'!Q$3,FALSE))</f>
        <v>5.7000000000000002E-2</v>
      </c>
      <c r="K86" s="15">
        <f>IF(J85="","",VLOOKUP($D$6&amp;$E85&amp;$D$7,'EP CAL data'!$A:$AC,'EP CAL data'!R$3,FALSE))</f>
        <v>8.1000000000000003E-2</v>
      </c>
      <c r="L86" s="15">
        <f>IF(L85="","",VLOOKUP($D$6&amp;$E85&amp;$D$7,'EP CAL data'!$A:$AC,'EP CAL data'!S$3,FALSE))</f>
        <v>0.24</v>
      </c>
      <c r="M86" s="15">
        <f>IF(L85="","",VLOOKUP($D$6&amp;$E85&amp;$D$7,'EP CAL data'!$A:$AC,'EP CAL data'!T$3,FALSE))</f>
        <v>0.28000000000000003</v>
      </c>
      <c r="N86" s="354"/>
      <c r="O86" s="355"/>
      <c r="P86" s="353"/>
      <c r="Q86" s="279"/>
    </row>
    <row r="87" spans="2:17" ht="15.75" x14ac:dyDescent="0.25">
      <c r="D87" s="318"/>
      <c r="E87" s="70" t="s">
        <v>1</v>
      </c>
      <c r="F87" s="262">
        <f>IF(OR(ISERROR(VLOOKUP($D$6&amp;$E87&amp;$D$7,'EP CAL data'!$A:$AC,'EP CAL data'!B$3,FALSE)),ISBLANK(VLOOKUP($D$6&amp;$E87&amp;$D$7,'EP CAL data'!$A:$AC,'EP CAL data'!B$3,FALSE))),"",VLOOKUP($D$6&amp;$E87&amp;$D$7,'EP CAL data'!$A:$AC,'EP CAL data'!B$3,FALSE))</f>
        <v>0.60563889390927161</v>
      </c>
      <c r="G87" s="263"/>
      <c r="H87" s="263">
        <f>IF(OR(ISERROR(VLOOKUP($D$6&amp;$E87&amp;$D$7,'EP CAL data'!$A:$AC,'EP CAL data'!C$3,FALSE)),ISBLANK(VLOOKUP($D$6&amp;$E87&amp;$D$7,'EP CAL data'!$A:$AC,'EP CAL data'!C$3,FALSE))),"",VLOOKUP($D$6&amp;$E87&amp;$D$7,'EP CAL data'!$A:$AC,'EP CAL data'!C$3,FALSE))</f>
        <v>0.17531176576902224</v>
      </c>
      <c r="I87" s="263"/>
      <c r="J87" s="263">
        <f>IF(OR(ISERROR(VLOOKUP($D$6&amp;$E87&amp;$D$7,'EP CAL data'!$A:$AC,'EP CAL data'!D$3,FALSE)),ISBLANK(VLOOKUP($D$6&amp;$E87&amp;$D$7,'EP CAL data'!$A:$AC,'EP CAL data'!D$3,FALSE))),"",VLOOKUP($D$6&amp;$E87&amp;$D$7,'EP CAL data'!$A:$AC,'EP CAL data'!D$3,FALSE))</f>
        <v>4.7894451472980298E-2</v>
      </c>
      <c r="K87" s="263"/>
      <c r="L87" s="263">
        <f>IF(OR(ISERROR(VLOOKUP($D$6&amp;$E87&amp;$D$7,'EP CAL data'!$A:$AC,'EP CAL data'!E$3,FALSE)),ISBLANK(VLOOKUP($D$6&amp;$E87&amp;$D$7,'EP CAL data'!$A:$AC,'EP CAL data'!E$3,FALSE))),"",VLOOKUP($D$6&amp;$E87&amp;$D$7,'EP CAL data'!$A:$AC,'EP CAL data'!E$3,FALSE))</f>
        <v>0.17115488884872582</v>
      </c>
      <c r="M87" s="263"/>
      <c r="N87" s="357">
        <f>IF(OR(ISERROR(VLOOKUP($D$6&amp;$E87&amp;$D$7,'EP CAL data'!$A:$AC,'EP CAL data'!G$3,FALSE)),ISBLANK(VLOOKUP($D$6&amp;$E87&amp;$D$7,'EP CAL data'!$A:$AC,'EP CAL data'!G$3,FALSE))),"",VLOOKUP($D$6&amp;$E87&amp;$D$7,'EP CAL data'!$A:$AC,'EP CAL data'!G$3,FALSE))</f>
        <v>5533</v>
      </c>
      <c r="O87" s="358"/>
      <c r="P87" s="356">
        <f>IF(OR(ISERROR(VLOOKUP($D$6&amp;$E87&amp;$D$7,'EP CAL data'!$A:$AC,'EP CAL data'!H$3,FALSE)),ISBLANK(VLOOKUP($D$6&amp;$E87&amp;$D$7,'EP CAL data'!$A:$AC,'EP CAL data'!H$3,FALSE))),"",VLOOKUP($D$6&amp;$E87&amp;$D$7,'EP CAL data'!$A:$AC,'EP CAL data'!H$3,FALSE))</f>
        <v>7.9569150236564704E-2</v>
      </c>
      <c r="Q87" s="292"/>
    </row>
    <row r="88" spans="2:17" x14ac:dyDescent="0.25">
      <c r="D88" s="318"/>
      <c r="E88" s="13" t="s">
        <v>27</v>
      </c>
      <c r="F88" s="14">
        <f>IF(F87="","",VLOOKUP($D$6&amp;$E87&amp;$D$7,'EP CAL data'!$A:$AC,'EP CAL data'!M$3,FALSE))</f>
        <v>0.59299999999999997</v>
      </c>
      <c r="G88" s="15">
        <f>IF(F87="","",VLOOKUP($D$6&amp;$E87&amp;$D$7,'EP CAL data'!$A:$AC,'EP CAL data'!N$3,FALSE))</f>
        <v>0.61799999999999999</v>
      </c>
      <c r="H88" s="15">
        <f>IF(H87="","",VLOOKUP($D$6&amp;$E87&amp;$D$7,'EP CAL data'!$A:$AC,'EP CAL data'!O$3,FALSE))</f>
        <v>0.16600000000000001</v>
      </c>
      <c r="I88" s="15">
        <f>IF(H87="","",VLOOKUP($D$6&amp;$E87&amp;$D$7,'EP CAL data'!$A:$AC,'EP CAL data'!P$3,FALSE))</f>
        <v>0.186</v>
      </c>
      <c r="J88" s="15">
        <f>IF(J87="","",VLOOKUP($D$6&amp;$E87&amp;$D$7,'EP CAL data'!$A:$AC,'EP CAL data'!Q$3,FALSE))</f>
        <v>4.2999999999999997E-2</v>
      </c>
      <c r="K88" s="15">
        <f>IF(J87="","",VLOOKUP($D$6&amp;$E87&amp;$D$7,'EP CAL data'!$A:$AC,'EP CAL data'!R$3,FALSE))</f>
        <v>5.3999999999999999E-2</v>
      </c>
      <c r="L88" s="15">
        <f>IF(L87="","",VLOOKUP($D$6&amp;$E87&amp;$D$7,'EP CAL data'!$A:$AC,'EP CAL data'!S$3,FALSE))</f>
        <v>0.161</v>
      </c>
      <c r="M88" s="15">
        <f>IF(L87="","",VLOOKUP($D$6&amp;$E87&amp;$D$7,'EP CAL data'!$A:$AC,'EP CAL data'!T$3,FALSE))</f>
        <v>0.18099999999999999</v>
      </c>
      <c r="N88" s="354"/>
      <c r="O88" s="355"/>
      <c r="P88" s="353"/>
      <c r="Q88" s="279"/>
    </row>
    <row r="89" spans="2:17" ht="15.75" x14ac:dyDescent="0.25">
      <c r="D89" s="318"/>
      <c r="E89" s="73" t="s">
        <v>39</v>
      </c>
      <c r="F89" s="300">
        <f>IF(OR(ISERROR(VLOOKUP($D$6&amp;$E89&amp;$D$7,'EP CAL data'!$A:$AC,'EP CAL data'!B$3,FALSE)),ISBLANK(VLOOKUP($D$6&amp;$E89&amp;$D$7,'EP CAL data'!$A:$AC,'EP CAL data'!B$3,FALSE))),"",VLOOKUP($D$6&amp;$E89&amp;$D$7,'EP CAL data'!$A:$AC,'EP CAL data'!B$3,FALSE))</f>
        <v>0.61210453920220087</v>
      </c>
      <c r="G89" s="301"/>
      <c r="H89" s="301">
        <f>IF(OR(ISERROR(VLOOKUP($D$6&amp;$E89&amp;$D$7,'EP CAL data'!$A:$AC,'EP CAL data'!C$3,FALSE)),ISBLANK(VLOOKUP($D$6&amp;$E89&amp;$D$7,'EP CAL data'!$A:$AC,'EP CAL data'!C$3,FALSE))),"",VLOOKUP($D$6&amp;$E89&amp;$D$7,'EP CAL data'!$A:$AC,'EP CAL data'!C$3,FALSE))</f>
        <v>0.18431911966987621</v>
      </c>
      <c r="I89" s="301"/>
      <c r="J89" s="301">
        <f>IF(OR(ISERROR(VLOOKUP($D$6&amp;$E89&amp;$D$7,'EP CAL data'!$A:$AC,'EP CAL data'!D$3,FALSE)),ISBLANK(VLOOKUP($D$6&amp;$E89&amp;$D$7,'EP CAL data'!$A:$AC,'EP CAL data'!D$3,FALSE))),"",VLOOKUP($D$6&amp;$E89&amp;$D$7,'EP CAL data'!$A:$AC,'EP CAL data'!D$3,FALSE))</f>
        <v>3.9889958734525444E-2</v>
      </c>
      <c r="K89" s="301"/>
      <c r="L89" s="301">
        <f>IF(OR(ISERROR(VLOOKUP($D$6&amp;$E89&amp;$D$7,'EP CAL data'!$A:$AC,'EP CAL data'!E$3,FALSE)),ISBLANK(VLOOKUP($D$6&amp;$E89&amp;$D$7,'EP CAL data'!$A:$AC,'EP CAL data'!E$3,FALSE))),"",VLOOKUP($D$6&amp;$E89&amp;$D$7,'EP CAL data'!$A:$AC,'EP CAL data'!E$3,FALSE))</f>
        <v>0.16368638239339753</v>
      </c>
      <c r="M89" s="301"/>
      <c r="N89" s="357">
        <f>IF(OR(ISERROR(VLOOKUP($D$6&amp;$E89&amp;$D$7,'EP CAL data'!$A:$AC,'EP CAL data'!G$3,FALSE)),ISBLANK(VLOOKUP($D$6&amp;$E89&amp;$D$7,'EP CAL data'!$A:$AC,'EP CAL data'!G$3,FALSE))),"",VLOOKUP($D$6&amp;$E89&amp;$D$7,'EP CAL data'!$A:$AC,'EP CAL data'!G$3,FALSE))</f>
        <v>727</v>
      </c>
      <c r="O89" s="358"/>
      <c r="P89" s="356">
        <f>IF(OR(ISERROR(VLOOKUP($D$6&amp;$E89&amp;$D$7,'EP CAL data'!$A:$AC,'EP CAL data'!H$3,FALSE)),ISBLANK(VLOOKUP($D$6&amp;$E89&amp;$D$7,'EP CAL data'!$A:$AC,'EP CAL data'!H$3,FALSE))),"",VLOOKUP($D$6&amp;$E89&amp;$D$7,'EP CAL data'!$A:$AC,'EP CAL data'!H$3,FALSE))</f>
        <v>7.1951702296120343E-2</v>
      </c>
      <c r="Q89" s="292"/>
    </row>
    <row r="90" spans="2:17" ht="15.75" thickBot="1" x14ac:dyDescent="0.3">
      <c r="D90" s="319"/>
      <c r="E90" s="18" t="s">
        <v>27</v>
      </c>
      <c r="F90" s="8">
        <f>IF(F89="","",VLOOKUP($D$6&amp;$E89&amp;$D$7,'EP CAL data'!$A:$AC,'EP CAL data'!M$3,FALSE))</f>
        <v>0.57599999999999996</v>
      </c>
      <c r="G90" s="3">
        <f>IF(F89="","",VLOOKUP($D$6&amp;$E89&amp;$D$7,'EP CAL data'!$A:$AC,'EP CAL data'!N$3,FALSE))</f>
        <v>0.64700000000000002</v>
      </c>
      <c r="H90" s="3">
        <f>IF(H89="","",VLOOKUP($D$6&amp;$E89&amp;$D$7,'EP CAL data'!$A:$AC,'EP CAL data'!O$3,FALSE))</f>
        <v>0.158</v>
      </c>
      <c r="I90" s="3">
        <f>IF(H89="","",VLOOKUP($D$6&amp;$E89&amp;$D$7,'EP CAL data'!$A:$AC,'EP CAL data'!P$3,FALSE))</f>
        <v>0.214</v>
      </c>
      <c r="J90" s="3">
        <f>IF(J89="","",VLOOKUP($D$6&amp;$E89&amp;$D$7,'EP CAL data'!$A:$AC,'EP CAL data'!Q$3,FALSE))</f>
        <v>2.8000000000000001E-2</v>
      </c>
      <c r="K90" s="3">
        <f>IF(J89="","",VLOOKUP($D$6&amp;$E89&amp;$D$7,'EP CAL data'!$A:$AC,'EP CAL data'!R$3,FALSE))</f>
        <v>5.7000000000000002E-2</v>
      </c>
      <c r="L90" s="3">
        <f>IF(L89="","",VLOOKUP($D$6&amp;$E89&amp;$D$7,'EP CAL data'!$A:$AC,'EP CAL data'!S$3,FALSE))</f>
        <v>0.13900000000000001</v>
      </c>
      <c r="M90" s="3">
        <f>IF(L89="","",VLOOKUP($D$6&amp;$E89&amp;$D$7,'EP CAL data'!$A:$AC,'EP CAL data'!T$3,FALSE))</f>
        <v>0.192</v>
      </c>
      <c r="N90" s="350"/>
      <c r="O90" s="351"/>
      <c r="P90" s="359"/>
      <c r="Q90" s="281"/>
    </row>
    <row r="92" spans="2:17" x14ac:dyDescent="0.25">
      <c r="D92" s="92" t="s">
        <v>52</v>
      </c>
    </row>
    <row r="93" spans="2:17" x14ac:dyDescent="0.25">
      <c r="D93" s="55" t="s">
        <v>548</v>
      </c>
    </row>
    <row r="94" spans="2:17" x14ac:dyDescent="0.25">
      <c r="D94" s="109" t="s">
        <v>54</v>
      </c>
    </row>
    <row r="95" spans="2:17" x14ac:dyDescent="0.25">
      <c r="D95" s="55" t="s">
        <v>470</v>
      </c>
    </row>
    <row r="96" spans="2:17" x14ac:dyDescent="0.25">
      <c r="D96" s="55" t="s">
        <v>468</v>
      </c>
    </row>
    <row r="97" spans="4:4" x14ac:dyDescent="0.25">
      <c r="D97" s="55" t="s">
        <v>324</v>
      </c>
    </row>
  </sheetData>
  <sheetProtection sheet="1" objects="1" scenarios="1"/>
  <mergeCells count="262">
    <mergeCell ref="F89:G89"/>
    <mergeCell ref="H89:I89"/>
    <mergeCell ref="J89:K89"/>
    <mergeCell ref="L89:M89"/>
    <mergeCell ref="F87:G87"/>
    <mergeCell ref="H87:I87"/>
    <mergeCell ref="J87:K87"/>
    <mergeCell ref="L87:M87"/>
    <mergeCell ref="P89:Q90"/>
    <mergeCell ref="N89:O90"/>
    <mergeCell ref="P87:Q88"/>
    <mergeCell ref="N87:O88"/>
    <mergeCell ref="F85:G85"/>
    <mergeCell ref="H85:I85"/>
    <mergeCell ref="J85:K85"/>
    <mergeCell ref="L85:M85"/>
    <mergeCell ref="F83:G83"/>
    <mergeCell ref="H83:I83"/>
    <mergeCell ref="J83:K83"/>
    <mergeCell ref="L83:M83"/>
    <mergeCell ref="P85:Q86"/>
    <mergeCell ref="N85:O86"/>
    <mergeCell ref="P83:Q84"/>
    <mergeCell ref="N83:O84"/>
    <mergeCell ref="F81:G81"/>
    <mergeCell ref="H81:I81"/>
    <mergeCell ref="J81:K81"/>
    <mergeCell ref="L81:M81"/>
    <mergeCell ref="F79:G79"/>
    <mergeCell ref="H79:I79"/>
    <mergeCell ref="J79:K79"/>
    <mergeCell ref="L79:M79"/>
    <mergeCell ref="P81:Q82"/>
    <mergeCell ref="N81:O82"/>
    <mergeCell ref="P79:Q80"/>
    <mergeCell ref="N79:O80"/>
    <mergeCell ref="F77:G77"/>
    <mergeCell ref="H77:I77"/>
    <mergeCell ref="J77:K77"/>
    <mergeCell ref="L77:M77"/>
    <mergeCell ref="F75:G75"/>
    <mergeCell ref="H75:I75"/>
    <mergeCell ref="J75:K75"/>
    <mergeCell ref="L75:M75"/>
    <mergeCell ref="P75:Q76"/>
    <mergeCell ref="N75:O76"/>
    <mergeCell ref="P77:Q78"/>
    <mergeCell ref="N77:O78"/>
    <mergeCell ref="F73:G73"/>
    <mergeCell ref="H73:I73"/>
    <mergeCell ref="J73:K73"/>
    <mergeCell ref="L73:M73"/>
    <mergeCell ref="F71:G71"/>
    <mergeCell ref="H71:I71"/>
    <mergeCell ref="J71:K71"/>
    <mergeCell ref="L71:M71"/>
    <mergeCell ref="P73:Q74"/>
    <mergeCell ref="N73:O74"/>
    <mergeCell ref="P71:Q72"/>
    <mergeCell ref="N71:O72"/>
    <mergeCell ref="F69:G69"/>
    <mergeCell ref="H69:I69"/>
    <mergeCell ref="J69:K69"/>
    <mergeCell ref="L69:M69"/>
    <mergeCell ref="F67:G67"/>
    <mergeCell ref="H67:I67"/>
    <mergeCell ref="J67:K67"/>
    <mergeCell ref="L67:M67"/>
    <mergeCell ref="P69:Q70"/>
    <mergeCell ref="N69:O70"/>
    <mergeCell ref="P67:Q68"/>
    <mergeCell ref="N67:O68"/>
    <mergeCell ref="F65:G65"/>
    <mergeCell ref="H65:I65"/>
    <mergeCell ref="J65:K65"/>
    <mergeCell ref="L65:M65"/>
    <mergeCell ref="F63:G63"/>
    <mergeCell ref="H63:I63"/>
    <mergeCell ref="J63:K63"/>
    <mergeCell ref="L63:M63"/>
    <mergeCell ref="P65:Q66"/>
    <mergeCell ref="N65:O66"/>
    <mergeCell ref="P63:Q64"/>
    <mergeCell ref="N63:O64"/>
    <mergeCell ref="F61:G61"/>
    <mergeCell ref="H61:I61"/>
    <mergeCell ref="J61:K61"/>
    <mergeCell ref="L61:M61"/>
    <mergeCell ref="F59:G59"/>
    <mergeCell ref="H59:I59"/>
    <mergeCell ref="J59:K59"/>
    <mergeCell ref="L59:M59"/>
    <mergeCell ref="P61:Q62"/>
    <mergeCell ref="N61:O62"/>
    <mergeCell ref="P59:Q60"/>
    <mergeCell ref="N59:O60"/>
    <mergeCell ref="F57:G57"/>
    <mergeCell ref="H57:I57"/>
    <mergeCell ref="J57:K57"/>
    <mergeCell ref="L57:M57"/>
    <mergeCell ref="F55:G55"/>
    <mergeCell ref="H55:I55"/>
    <mergeCell ref="J55:K55"/>
    <mergeCell ref="L55:M55"/>
    <mergeCell ref="P57:Q58"/>
    <mergeCell ref="N57:O58"/>
    <mergeCell ref="P55:Q56"/>
    <mergeCell ref="N55:O56"/>
    <mergeCell ref="F53:G53"/>
    <mergeCell ref="H53:I53"/>
    <mergeCell ref="J53:K53"/>
    <mergeCell ref="L53:M53"/>
    <mergeCell ref="F51:G51"/>
    <mergeCell ref="H51:I51"/>
    <mergeCell ref="J51:K51"/>
    <mergeCell ref="L51:M51"/>
    <mergeCell ref="P53:Q54"/>
    <mergeCell ref="N53:O54"/>
    <mergeCell ref="P51:Q52"/>
    <mergeCell ref="N51:O52"/>
    <mergeCell ref="F49:G49"/>
    <mergeCell ref="H49:I49"/>
    <mergeCell ref="J49:K49"/>
    <mergeCell ref="L49:M49"/>
    <mergeCell ref="F47:G47"/>
    <mergeCell ref="H47:I47"/>
    <mergeCell ref="J47:K47"/>
    <mergeCell ref="L47:M47"/>
    <mergeCell ref="P49:Q50"/>
    <mergeCell ref="N49:O50"/>
    <mergeCell ref="P47:Q48"/>
    <mergeCell ref="N47:O48"/>
    <mergeCell ref="F45:G45"/>
    <mergeCell ref="H45:I45"/>
    <mergeCell ref="J45:K45"/>
    <mergeCell ref="L45:M45"/>
    <mergeCell ref="F43:G43"/>
    <mergeCell ref="H43:I43"/>
    <mergeCell ref="J43:K43"/>
    <mergeCell ref="L43:M43"/>
    <mergeCell ref="P45:Q46"/>
    <mergeCell ref="N45:O46"/>
    <mergeCell ref="P43:Q44"/>
    <mergeCell ref="N43:O44"/>
    <mergeCell ref="F41:G41"/>
    <mergeCell ref="H41:I41"/>
    <mergeCell ref="J41:K41"/>
    <mergeCell ref="L41:M41"/>
    <mergeCell ref="F39:G39"/>
    <mergeCell ref="H39:I39"/>
    <mergeCell ref="J39:K39"/>
    <mergeCell ref="L39:M39"/>
    <mergeCell ref="P41:Q42"/>
    <mergeCell ref="N41:O42"/>
    <mergeCell ref="P39:Q40"/>
    <mergeCell ref="N39:O40"/>
    <mergeCell ref="F37:G37"/>
    <mergeCell ref="H37:I37"/>
    <mergeCell ref="J37:K37"/>
    <mergeCell ref="L37:M37"/>
    <mergeCell ref="F35:G35"/>
    <mergeCell ref="H35:I35"/>
    <mergeCell ref="J35:K35"/>
    <mergeCell ref="L35:M35"/>
    <mergeCell ref="P35:Q36"/>
    <mergeCell ref="N35:O36"/>
    <mergeCell ref="P37:Q38"/>
    <mergeCell ref="N37:O38"/>
    <mergeCell ref="F33:G33"/>
    <mergeCell ref="H33:I33"/>
    <mergeCell ref="J33:K33"/>
    <mergeCell ref="L33:M33"/>
    <mergeCell ref="F31:G31"/>
    <mergeCell ref="H31:I31"/>
    <mergeCell ref="J31:K31"/>
    <mergeCell ref="L31:M31"/>
    <mergeCell ref="P33:Q34"/>
    <mergeCell ref="N33:O34"/>
    <mergeCell ref="P31:Q32"/>
    <mergeCell ref="N31:O32"/>
    <mergeCell ref="F29:G29"/>
    <mergeCell ref="H29:I29"/>
    <mergeCell ref="J29:K29"/>
    <mergeCell ref="L29:M29"/>
    <mergeCell ref="F27:G27"/>
    <mergeCell ref="H27:I27"/>
    <mergeCell ref="J27:K27"/>
    <mergeCell ref="L27:M27"/>
    <mergeCell ref="P29:Q30"/>
    <mergeCell ref="N29:O30"/>
    <mergeCell ref="P27:Q28"/>
    <mergeCell ref="N27:O28"/>
    <mergeCell ref="F25:G25"/>
    <mergeCell ref="H25:I25"/>
    <mergeCell ref="J25:K25"/>
    <mergeCell ref="L25:M25"/>
    <mergeCell ref="F23:G23"/>
    <mergeCell ref="H23:I23"/>
    <mergeCell ref="J23:K23"/>
    <mergeCell ref="L23:M23"/>
    <mergeCell ref="P25:Q26"/>
    <mergeCell ref="N25:O26"/>
    <mergeCell ref="L15:M15"/>
    <mergeCell ref="N17:O18"/>
    <mergeCell ref="P15:Q16"/>
    <mergeCell ref="N15:O16"/>
    <mergeCell ref="F21:G21"/>
    <mergeCell ref="H21:I21"/>
    <mergeCell ref="J21:K21"/>
    <mergeCell ref="L21:M21"/>
    <mergeCell ref="F19:G19"/>
    <mergeCell ref="H19:I19"/>
    <mergeCell ref="J19:K19"/>
    <mergeCell ref="L19:M19"/>
    <mergeCell ref="P7:Q8"/>
    <mergeCell ref="N7:O8"/>
    <mergeCell ref="P9:Q10"/>
    <mergeCell ref="N9:O10"/>
    <mergeCell ref="P23:Q24"/>
    <mergeCell ref="N23:O24"/>
    <mergeCell ref="P21:Q22"/>
    <mergeCell ref="N21:O22"/>
    <mergeCell ref="P19:Q20"/>
    <mergeCell ref="N19:O20"/>
    <mergeCell ref="P17:Q18"/>
    <mergeCell ref="P13:Q14"/>
    <mergeCell ref="N13:O14"/>
    <mergeCell ref="P11:Q12"/>
    <mergeCell ref="N11:O12"/>
    <mergeCell ref="F9:G9"/>
    <mergeCell ref="H9:I9"/>
    <mergeCell ref="J9:K9"/>
    <mergeCell ref="L9:M9"/>
    <mergeCell ref="D7:D90"/>
    <mergeCell ref="F7:G7"/>
    <mergeCell ref="H7:I7"/>
    <mergeCell ref="J7:K7"/>
    <mergeCell ref="L7:M7"/>
    <mergeCell ref="F13:G13"/>
    <mergeCell ref="H13:I13"/>
    <mergeCell ref="J13:K13"/>
    <mergeCell ref="L13:M13"/>
    <mergeCell ref="F11:G11"/>
    <mergeCell ref="H11:I11"/>
    <mergeCell ref="J11:K11"/>
    <mergeCell ref="L11:M11"/>
    <mergeCell ref="F17:G17"/>
    <mergeCell ref="H17:I17"/>
    <mergeCell ref="J17:K17"/>
    <mergeCell ref="L17:M17"/>
    <mergeCell ref="F15:G15"/>
    <mergeCell ref="H15:I15"/>
    <mergeCell ref="J15:K15"/>
    <mergeCell ref="B2:B4"/>
    <mergeCell ref="D2:Q4"/>
    <mergeCell ref="D6:E6"/>
    <mergeCell ref="F6:G6"/>
    <mergeCell ref="H6:I6"/>
    <mergeCell ref="J6:K6"/>
    <mergeCell ref="L6:M6"/>
    <mergeCell ref="N6:O6"/>
    <mergeCell ref="P6:Q6"/>
  </mergeCells>
  <conditionalFormatting sqref="D7">
    <cfRule type="cellIs" dxfId="5945" priority="83" operator="equal">
      <formula>"2006-2015"</formula>
    </cfRule>
    <cfRule type="cellIs" dxfId="5944" priority="84" operator="equal">
      <formula>2007</formula>
    </cfRule>
    <cfRule type="cellIs" dxfId="5943" priority="85" operator="equal">
      <formula>2008</formula>
    </cfRule>
    <cfRule type="cellIs" dxfId="5942" priority="86" operator="equal">
      <formula>2006</formula>
    </cfRule>
  </conditionalFormatting>
  <conditionalFormatting sqref="H73">
    <cfRule type="colorScale" priority="17">
      <colorScale>
        <cfvo type="min"/>
        <cfvo type="max"/>
        <color rgb="FFFFEF9C"/>
        <color rgb="FFFF7128"/>
      </colorScale>
    </cfRule>
    <cfRule type="containsBlanks" dxfId="5941" priority="18">
      <formula>LEN(TRIM(H73))=0</formula>
    </cfRule>
  </conditionalFormatting>
  <conditionalFormatting sqref="F61 H61 J61 L61">
    <cfRule type="colorScale" priority="3476">
      <colorScale>
        <cfvo type="min"/>
        <cfvo type="max"/>
        <color rgb="FFFFEF9C"/>
        <color rgb="FFFF7128"/>
      </colorScale>
    </cfRule>
    <cfRule type="containsBlanks" dxfId="5940" priority="3477">
      <formula>LEN(TRIM(F61))=0</formula>
    </cfRule>
  </conditionalFormatting>
  <conditionalFormatting sqref="F65 H65 J65 L65">
    <cfRule type="colorScale" priority="3488">
      <colorScale>
        <cfvo type="min"/>
        <cfvo type="max"/>
        <color rgb="FFFFEF9C"/>
        <color rgb="FFFF7128"/>
      </colorScale>
    </cfRule>
    <cfRule type="containsBlanks" dxfId="5939" priority="3489">
      <formula>LEN(TRIM(F65))=0</formula>
    </cfRule>
  </conditionalFormatting>
  <conditionalFormatting sqref="H63 F63 J63 L63">
    <cfRule type="colorScale" priority="3500">
      <colorScale>
        <cfvo type="min"/>
        <cfvo type="max"/>
        <color rgb="FFFFEF9C"/>
        <color rgb="FFFF7128"/>
      </colorScale>
    </cfRule>
    <cfRule type="containsBlanks" dxfId="5938" priority="3501">
      <formula>LEN(TRIM(F63))=0</formula>
    </cfRule>
  </conditionalFormatting>
  <conditionalFormatting sqref="H67 F67 J67 L67">
    <cfRule type="colorScale" priority="3512">
      <colorScale>
        <cfvo type="min"/>
        <cfvo type="max"/>
        <color rgb="FFFFEF9C"/>
        <color rgb="FFFF7128"/>
      </colorScale>
    </cfRule>
    <cfRule type="containsBlanks" dxfId="5937" priority="3513">
      <formula>LEN(TRIM(F67))=0</formula>
    </cfRule>
  </conditionalFormatting>
  <conditionalFormatting sqref="F69 H69 J69 L69">
    <cfRule type="colorScale" priority="3524">
      <colorScale>
        <cfvo type="min"/>
        <cfvo type="max"/>
        <color rgb="FFFFEF9C"/>
        <color rgb="FFFF7128"/>
      </colorScale>
    </cfRule>
    <cfRule type="containsBlanks" dxfId="5936" priority="3525">
      <formula>LEN(TRIM(F69))=0</formula>
    </cfRule>
  </conditionalFormatting>
  <conditionalFormatting sqref="H59 F59 J59 L59">
    <cfRule type="colorScale" priority="3536">
      <colorScale>
        <cfvo type="min"/>
        <cfvo type="max"/>
        <color rgb="FFFFEF9C"/>
        <color rgb="FFFF7128"/>
      </colorScale>
    </cfRule>
    <cfRule type="containsBlanks" dxfId="5935" priority="3537">
      <formula>LEN(TRIM(F59))=0</formula>
    </cfRule>
  </conditionalFormatting>
  <conditionalFormatting sqref="F57 H57 J57 L57">
    <cfRule type="colorScale" priority="3548">
      <colorScale>
        <cfvo type="min"/>
        <cfvo type="max"/>
        <color rgb="FFFFEF9C"/>
        <color rgb="FFFF7128"/>
      </colorScale>
    </cfRule>
    <cfRule type="containsBlanks" dxfId="5934" priority="3549">
      <formula>LEN(TRIM(F57))=0</formula>
    </cfRule>
  </conditionalFormatting>
  <conditionalFormatting sqref="H55 F55 J55 L55">
    <cfRule type="colorScale" priority="3560">
      <colorScale>
        <cfvo type="min"/>
        <cfvo type="max"/>
        <color rgb="FFFFEF9C"/>
        <color rgb="FFFF7128"/>
      </colorScale>
    </cfRule>
    <cfRule type="containsBlanks" dxfId="5933" priority="3561">
      <formula>LEN(TRIM(F55))=0</formula>
    </cfRule>
  </conditionalFormatting>
  <conditionalFormatting sqref="H53 F53 J53 L53">
    <cfRule type="colorScale" priority="3572">
      <colorScale>
        <cfvo type="min"/>
        <cfvo type="max"/>
        <color rgb="FFFFEF9C"/>
        <color rgb="FFFF7128"/>
      </colorScale>
    </cfRule>
    <cfRule type="containsBlanks" dxfId="5932" priority="3573">
      <formula>LEN(TRIM(F53))=0</formula>
    </cfRule>
  </conditionalFormatting>
  <conditionalFormatting sqref="H51 F51 J51 L51">
    <cfRule type="colorScale" priority="3584">
      <colorScale>
        <cfvo type="min"/>
        <cfvo type="max"/>
        <color rgb="FFFFEF9C"/>
        <color rgb="FFFF7128"/>
      </colorScale>
    </cfRule>
    <cfRule type="containsBlanks" dxfId="5931" priority="3585">
      <formula>LEN(TRIM(F51))=0</formula>
    </cfRule>
  </conditionalFormatting>
  <conditionalFormatting sqref="F49 H49 J49 L49">
    <cfRule type="colorScale" priority="3596">
      <colorScale>
        <cfvo type="min"/>
        <cfvo type="max"/>
        <color rgb="FFFFEF9C"/>
        <color rgb="FFFF7128"/>
      </colorScale>
    </cfRule>
    <cfRule type="containsBlanks" dxfId="5930" priority="3597">
      <formula>LEN(TRIM(F49))=0</formula>
    </cfRule>
  </conditionalFormatting>
  <conditionalFormatting sqref="H47 F47 J47 L47">
    <cfRule type="colorScale" priority="3608">
      <colorScale>
        <cfvo type="min"/>
        <cfvo type="max"/>
        <color rgb="FFFFEF9C"/>
        <color rgb="FFFF7128"/>
      </colorScale>
    </cfRule>
    <cfRule type="containsBlanks" dxfId="5929" priority="3609">
      <formula>LEN(TRIM(F47))=0</formula>
    </cfRule>
  </conditionalFormatting>
  <conditionalFormatting sqref="H45 F45 J45 L45">
    <cfRule type="colorScale" priority="3620">
      <colorScale>
        <cfvo type="min"/>
        <cfvo type="max"/>
        <color rgb="FFFFEF9C"/>
        <color rgb="FFFF7128"/>
      </colorScale>
    </cfRule>
    <cfRule type="containsBlanks" dxfId="5928" priority="3621">
      <formula>LEN(TRIM(F45))=0</formula>
    </cfRule>
  </conditionalFormatting>
  <conditionalFormatting sqref="H43 F43 J43 L43">
    <cfRule type="colorScale" priority="3632">
      <colorScale>
        <cfvo type="min"/>
        <cfvo type="max"/>
        <color rgb="FFFFEF9C"/>
        <color rgb="FFFF7128"/>
      </colorScale>
    </cfRule>
    <cfRule type="containsBlanks" dxfId="5927" priority="3633">
      <formula>LEN(TRIM(F43))=0</formula>
    </cfRule>
  </conditionalFormatting>
  <conditionalFormatting sqref="F41 H41 J41 L41">
    <cfRule type="colorScale" priority="3644">
      <colorScale>
        <cfvo type="min"/>
        <cfvo type="max"/>
        <color rgb="FFFFEF9C"/>
        <color rgb="FFFF7128"/>
      </colorScale>
    </cfRule>
    <cfRule type="containsBlanks" dxfId="5926" priority="3645">
      <formula>LEN(TRIM(F41))=0</formula>
    </cfRule>
  </conditionalFormatting>
  <conditionalFormatting sqref="H39 F39 J39 L39">
    <cfRule type="colorScale" priority="3656">
      <colorScale>
        <cfvo type="min"/>
        <cfvo type="max"/>
        <color rgb="FFFFEF9C"/>
        <color rgb="FFFF7128"/>
      </colorScale>
    </cfRule>
    <cfRule type="containsBlanks" dxfId="5925" priority="3657">
      <formula>LEN(TRIM(F39))=0</formula>
    </cfRule>
  </conditionalFormatting>
  <conditionalFormatting sqref="H37 F37 J37 L37">
    <cfRule type="colorScale" priority="3668">
      <colorScale>
        <cfvo type="min"/>
        <cfvo type="max"/>
        <color rgb="FFFFEF9C"/>
        <color rgb="FFFF7128"/>
      </colorScale>
    </cfRule>
    <cfRule type="containsBlanks" dxfId="5924" priority="3669">
      <formula>LEN(TRIM(F37))=0</formula>
    </cfRule>
  </conditionalFormatting>
  <conditionalFormatting sqref="H35 F35 J35 L35">
    <cfRule type="colorScale" priority="3680">
      <colorScale>
        <cfvo type="min"/>
        <cfvo type="max"/>
        <color rgb="FFFFEF9C"/>
        <color rgb="FFFF7128"/>
      </colorScale>
    </cfRule>
    <cfRule type="containsBlanks" dxfId="5923" priority="3681">
      <formula>LEN(TRIM(F35))=0</formula>
    </cfRule>
  </conditionalFormatting>
  <conditionalFormatting sqref="F33 H33 J33 L33">
    <cfRule type="colorScale" priority="3692">
      <colorScale>
        <cfvo type="min"/>
        <cfvo type="max"/>
        <color rgb="FFFFEF9C"/>
        <color rgb="FFFF7128"/>
      </colorScale>
    </cfRule>
    <cfRule type="containsBlanks" dxfId="5922" priority="3693">
      <formula>LEN(TRIM(F33))=0</formula>
    </cfRule>
  </conditionalFormatting>
  <conditionalFormatting sqref="H31 F31 J31 L31">
    <cfRule type="colorScale" priority="3704">
      <colorScale>
        <cfvo type="min"/>
        <cfvo type="max"/>
        <color rgb="FFFFEF9C"/>
        <color rgb="FFFF7128"/>
      </colorScale>
    </cfRule>
    <cfRule type="containsBlanks" dxfId="5921" priority="3705">
      <formula>LEN(TRIM(F31))=0</formula>
    </cfRule>
  </conditionalFormatting>
  <conditionalFormatting sqref="H29 F29 J29 L29">
    <cfRule type="colorScale" priority="3716">
      <colorScale>
        <cfvo type="min"/>
        <cfvo type="max"/>
        <color rgb="FFFFEF9C"/>
        <color rgb="FFFF7128"/>
      </colorScale>
    </cfRule>
    <cfRule type="containsBlanks" dxfId="5920" priority="3717">
      <formula>LEN(TRIM(F29))=0</formula>
    </cfRule>
  </conditionalFormatting>
  <conditionalFormatting sqref="H27 F27 J27 L27">
    <cfRule type="colorScale" priority="3728">
      <colorScale>
        <cfvo type="min"/>
        <cfvo type="max"/>
        <color rgb="FFFFEF9C"/>
        <color rgb="FFFF7128"/>
      </colorScale>
    </cfRule>
    <cfRule type="containsBlanks" dxfId="5919" priority="3729">
      <formula>LEN(TRIM(F27))=0</formula>
    </cfRule>
  </conditionalFormatting>
  <conditionalFormatting sqref="F25 H25 J25 L25">
    <cfRule type="colorScale" priority="3740">
      <colorScale>
        <cfvo type="min"/>
        <cfvo type="max"/>
        <color rgb="FFFFEF9C"/>
        <color rgb="FFFF7128"/>
      </colorScale>
    </cfRule>
    <cfRule type="containsBlanks" dxfId="5918" priority="3741">
      <formula>LEN(TRIM(F25))=0</formula>
    </cfRule>
  </conditionalFormatting>
  <conditionalFormatting sqref="F23 H23 J23 L23">
    <cfRule type="colorScale" priority="3752">
      <colorScale>
        <cfvo type="min"/>
        <cfvo type="max"/>
        <color rgb="FFFFEF9C"/>
        <color rgb="FFFF7128"/>
      </colorScale>
    </cfRule>
    <cfRule type="containsBlanks" dxfId="5917" priority="3753">
      <formula>LEN(TRIM(F23))=0</formula>
    </cfRule>
  </conditionalFormatting>
  <conditionalFormatting sqref="H21 F21 J21 L21">
    <cfRule type="colorScale" priority="3764">
      <colorScale>
        <cfvo type="min"/>
        <cfvo type="max"/>
        <color rgb="FFFFEF9C"/>
        <color rgb="FFFF7128"/>
      </colorScale>
    </cfRule>
    <cfRule type="containsBlanks" dxfId="5916" priority="3765">
      <formula>LEN(TRIM(F21))=0</formula>
    </cfRule>
  </conditionalFormatting>
  <conditionalFormatting sqref="H19 F19 J19 L19">
    <cfRule type="colorScale" priority="3776">
      <colorScale>
        <cfvo type="min"/>
        <cfvo type="max"/>
        <color rgb="FFFFEF9C"/>
        <color rgb="FFFF7128"/>
      </colorScale>
    </cfRule>
    <cfRule type="containsBlanks" dxfId="5915" priority="3777">
      <formula>LEN(TRIM(F19))=0</formula>
    </cfRule>
  </conditionalFormatting>
  <conditionalFormatting sqref="F17 H17 J17 L17">
    <cfRule type="colorScale" priority="3788">
      <colorScale>
        <cfvo type="min"/>
        <cfvo type="max"/>
        <color rgb="FFFFEF9C"/>
        <color rgb="FFFF7128"/>
      </colorScale>
    </cfRule>
    <cfRule type="containsBlanks" dxfId="5914" priority="3789">
      <formula>LEN(TRIM(F17))=0</formula>
    </cfRule>
  </conditionalFormatting>
  <conditionalFormatting sqref="H15 F15 J15 L15">
    <cfRule type="colorScale" priority="3800">
      <colorScale>
        <cfvo type="min"/>
        <cfvo type="max"/>
        <color rgb="FFFFEF9C"/>
        <color rgb="FFFF7128"/>
      </colorScale>
    </cfRule>
    <cfRule type="containsBlanks" dxfId="5913" priority="3801">
      <formula>LEN(TRIM(F15))=0</formula>
    </cfRule>
  </conditionalFormatting>
  <conditionalFormatting sqref="H13 F13 J13 L13">
    <cfRule type="colorScale" priority="3812">
      <colorScale>
        <cfvo type="min"/>
        <cfvo type="max"/>
        <color rgb="FFFFEF9C"/>
        <color rgb="FFFF7128"/>
      </colorScale>
    </cfRule>
    <cfRule type="containsBlanks" dxfId="5912" priority="3813">
      <formula>LEN(TRIM(F13))=0</formula>
    </cfRule>
  </conditionalFormatting>
  <conditionalFormatting sqref="H11 F11 J11 L11">
    <cfRule type="colorScale" priority="3824">
      <colorScale>
        <cfvo type="min"/>
        <cfvo type="max"/>
        <color rgb="FFFFEF9C"/>
        <color rgb="FFFF7128"/>
      </colorScale>
    </cfRule>
    <cfRule type="containsBlanks" dxfId="5911" priority="3825">
      <formula>LEN(TRIM(F11))=0</formula>
    </cfRule>
  </conditionalFormatting>
  <conditionalFormatting sqref="H9 F9 J9 L9">
    <cfRule type="colorScale" priority="3836">
      <colorScale>
        <cfvo type="min"/>
        <cfvo type="max"/>
        <color rgb="FFFFEF9C"/>
        <color rgb="FFFF7128"/>
      </colorScale>
    </cfRule>
    <cfRule type="containsBlanks" dxfId="5910" priority="3837">
      <formula>LEN(TRIM(F9))=0</formula>
    </cfRule>
  </conditionalFormatting>
  <conditionalFormatting sqref="H7 F7 J7 L7">
    <cfRule type="colorScale" priority="3848">
      <colorScale>
        <cfvo type="min"/>
        <cfvo type="max"/>
        <color rgb="FFFFEF9C"/>
        <color rgb="FFFF7128"/>
      </colorScale>
    </cfRule>
    <cfRule type="containsBlanks" dxfId="5909" priority="3849">
      <formula>LEN(TRIM(F7))=0</formula>
    </cfRule>
  </conditionalFormatting>
  <conditionalFormatting sqref="H71 F71 J71 L71">
    <cfRule type="colorScale" priority="3860">
      <colorScale>
        <cfvo type="min"/>
        <cfvo type="max"/>
        <color rgb="FFFFEF9C"/>
        <color rgb="FFFF7128"/>
      </colorScale>
    </cfRule>
    <cfRule type="containsBlanks" dxfId="5908" priority="3861">
      <formula>LEN(TRIM(F71))=0</formula>
    </cfRule>
  </conditionalFormatting>
  <conditionalFormatting sqref="J73 F73 L73">
    <cfRule type="colorScale" priority="3872">
      <colorScale>
        <cfvo type="min"/>
        <cfvo type="max"/>
        <color rgb="FFFFEF9C"/>
        <color rgb="FFFF7128"/>
      </colorScale>
    </cfRule>
    <cfRule type="containsBlanks" dxfId="5907" priority="3873">
      <formula>LEN(TRIM(F73))=0</formula>
    </cfRule>
  </conditionalFormatting>
  <conditionalFormatting sqref="F75 H75 J75 L75">
    <cfRule type="colorScale" priority="3882">
      <colorScale>
        <cfvo type="min"/>
        <cfvo type="max"/>
        <color rgb="FFFFEF9C"/>
        <color rgb="FFFF7128"/>
      </colorScale>
    </cfRule>
    <cfRule type="containsBlanks" dxfId="5906" priority="3883">
      <formula>LEN(TRIM(F75))=0</formula>
    </cfRule>
  </conditionalFormatting>
  <conditionalFormatting sqref="H77 F77 J77 L77">
    <cfRule type="colorScale" priority="3894">
      <colorScale>
        <cfvo type="min"/>
        <cfvo type="max"/>
        <color rgb="FFFFEF9C"/>
        <color rgb="FFFF7128"/>
      </colorScale>
    </cfRule>
    <cfRule type="containsBlanks" dxfId="5905" priority="3895">
      <formula>LEN(TRIM(F77))=0</formula>
    </cfRule>
  </conditionalFormatting>
  <conditionalFormatting sqref="H79 F79 J79 L79">
    <cfRule type="colorScale" priority="3906">
      <colorScale>
        <cfvo type="min"/>
        <cfvo type="max"/>
        <color rgb="FFFFEF9C"/>
        <color rgb="FFFF7128"/>
      </colorScale>
    </cfRule>
    <cfRule type="containsBlanks" dxfId="5904" priority="3907">
      <formula>LEN(TRIM(F79))=0</formula>
    </cfRule>
  </conditionalFormatting>
  <conditionalFormatting sqref="H81 F81 J81 L81">
    <cfRule type="colorScale" priority="3918">
      <colorScale>
        <cfvo type="min"/>
        <cfvo type="max"/>
        <color rgb="FFFFEF9C"/>
        <color rgb="FFFF7128"/>
      </colorScale>
    </cfRule>
    <cfRule type="containsBlanks" dxfId="5903" priority="3919">
      <formula>LEN(TRIM(F81))=0</formula>
    </cfRule>
  </conditionalFormatting>
  <conditionalFormatting sqref="H83 F83 J83 L83">
    <cfRule type="colorScale" priority="3930">
      <colorScale>
        <cfvo type="min"/>
        <cfvo type="max"/>
        <color rgb="FFFFEF9C"/>
        <color rgb="FFFF7128"/>
      </colorScale>
    </cfRule>
    <cfRule type="containsBlanks" dxfId="5902" priority="3931">
      <formula>LEN(TRIM(F83))=0</formula>
    </cfRule>
  </conditionalFormatting>
  <conditionalFormatting sqref="H85 F85 J85 L85">
    <cfRule type="colorScale" priority="3942">
      <colorScale>
        <cfvo type="min"/>
        <cfvo type="max"/>
        <color rgb="FFFFEF9C"/>
        <color rgb="FFFF7128"/>
      </colorScale>
    </cfRule>
    <cfRule type="containsBlanks" dxfId="5901" priority="3943">
      <formula>LEN(TRIM(F85))=0</formula>
    </cfRule>
  </conditionalFormatting>
  <conditionalFormatting sqref="H87 F87 J87 L87">
    <cfRule type="colorScale" priority="3954">
      <colorScale>
        <cfvo type="min"/>
        <cfvo type="max"/>
        <color rgb="FFFFEF9C"/>
        <color rgb="FFFF7128"/>
      </colorScale>
    </cfRule>
    <cfRule type="containsBlanks" dxfId="5900" priority="3955">
      <formula>LEN(TRIM(F87))=0</formula>
    </cfRule>
  </conditionalFormatting>
  <conditionalFormatting sqref="H89 F89 J89 L89">
    <cfRule type="colorScale" priority="3966">
      <colorScale>
        <cfvo type="min"/>
        <cfvo type="max"/>
        <color rgb="FFFFEF9C"/>
        <color rgb="FFFF7128"/>
      </colorScale>
    </cfRule>
    <cfRule type="containsBlanks" dxfId="5899" priority="3967">
      <formula>LEN(TRIM(F89))=0</formula>
    </cfRule>
  </conditionalFormatting>
  <hyperlinks>
    <hyperlink ref="B9" location="Contents!A1" display="Back to Contents page"/>
  </hyperlinks>
  <pageMargins left="0.70866141732283472" right="0.70866141732283472" top="0.74803149606299213" bottom="0.74803149606299213" header="0.31496062992125984" footer="0.31496062992125984"/>
  <pageSetup paperSize="9" scale="43" orientation="portrait" r:id="rId1"/>
  <colBreaks count="1" manualBreakCount="1">
    <brk id="18" max="1048575" man="1"/>
  </colBreaks>
  <ignoredErrors>
    <ignoredError sqref="F8:M9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36481"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CN">
    <tabColor rgb="FF009E49"/>
    <pageSetUpPr fitToPage="1"/>
  </sheetPr>
  <dimension ref="B1:Y96"/>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9" style="19" customWidth="1"/>
    <col min="6" max="21" width="5" style="19" customWidth="1"/>
    <col min="22" max="22" width="0" style="19" hidden="1" customWidth="1"/>
    <col min="23" max="23" width="9.140625" style="19" customWidth="1"/>
    <col min="24" max="24" width="9.140625" style="19"/>
    <col min="25" max="25" width="12" style="19" bestFit="1" customWidth="1"/>
    <col min="26" max="16384" width="9.140625" style="19"/>
  </cols>
  <sheetData>
    <row r="1" spans="2:23" ht="15.75" thickBot="1" x14ac:dyDescent="0.3"/>
    <row r="2" spans="2:23" ht="15.75" customHeight="1" x14ac:dyDescent="0.25">
      <c r="B2" s="295" t="s">
        <v>467</v>
      </c>
      <c r="D2" s="282" t="s">
        <v>533</v>
      </c>
      <c r="E2" s="283"/>
      <c r="F2" s="283"/>
      <c r="G2" s="283"/>
      <c r="H2" s="283"/>
      <c r="I2" s="283"/>
      <c r="J2" s="283"/>
      <c r="K2" s="283"/>
      <c r="L2" s="283"/>
      <c r="M2" s="283"/>
      <c r="N2" s="283"/>
      <c r="O2" s="283"/>
      <c r="P2" s="283"/>
      <c r="Q2" s="283"/>
      <c r="R2" s="283"/>
      <c r="S2" s="283"/>
      <c r="T2" s="283"/>
      <c r="U2" s="283"/>
      <c r="V2" s="283"/>
      <c r="W2" s="284"/>
    </row>
    <row r="3" spans="2:23" ht="15.75" customHeight="1" x14ac:dyDescent="0.25">
      <c r="B3" s="296"/>
      <c r="D3" s="285"/>
      <c r="E3" s="286"/>
      <c r="F3" s="286"/>
      <c r="G3" s="286"/>
      <c r="H3" s="286"/>
      <c r="I3" s="286"/>
      <c r="J3" s="286"/>
      <c r="K3" s="286"/>
      <c r="L3" s="286"/>
      <c r="M3" s="286"/>
      <c r="N3" s="286"/>
      <c r="O3" s="286"/>
      <c r="P3" s="286"/>
      <c r="Q3" s="286"/>
      <c r="R3" s="286"/>
      <c r="S3" s="286"/>
      <c r="T3" s="286"/>
      <c r="U3" s="286"/>
      <c r="V3" s="286"/>
      <c r="W3" s="287"/>
    </row>
    <row r="4" spans="2:23" ht="15.75" customHeight="1" thickBot="1" x14ac:dyDescent="0.3">
      <c r="B4" s="297"/>
      <c r="D4" s="288"/>
      <c r="E4" s="289"/>
      <c r="F4" s="289"/>
      <c r="G4" s="289"/>
      <c r="H4" s="289"/>
      <c r="I4" s="289"/>
      <c r="J4" s="289"/>
      <c r="K4" s="289"/>
      <c r="L4" s="289"/>
      <c r="M4" s="289"/>
      <c r="N4" s="289"/>
      <c r="O4" s="289"/>
      <c r="P4" s="289"/>
      <c r="Q4" s="289"/>
      <c r="R4" s="289"/>
      <c r="S4" s="289"/>
      <c r="T4" s="289"/>
      <c r="U4" s="289"/>
      <c r="V4" s="289"/>
      <c r="W4" s="290"/>
    </row>
    <row r="5" spans="2:23" ht="15.75" thickBot="1" x14ac:dyDescent="0.3"/>
    <row r="6" spans="2:23" ht="123" customHeight="1" thickBot="1" x14ac:dyDescent="0.3">
      <c r="D6" s="341" t="str">
        <f>'Hide Selection'!G24</f>
        <v>England</v>
      </c>
      <c r="E6" s="342"/>
      <c r="F6" s="294" t="s">
        <v>20</v>
      </c>
      <c r="G6" s="271"/>
      <c r="H6" s="294" t="s">
        <v>19</v>
      </c>
      <c r="I6" s="271"/>
      <c r="J6" s="294" t="s">
        <v>3</v>
      </c>
      <c r="K6" s="294"/>
      <c r="L6" s="294" t="s">
        <v>47</v>
      </c>
      <c r="M6" s="294"/>
      <c r="N6" s="294" t="s">
        <v>48</v>
      </c>
      <c r="O6" s="294"/>
      <c r="P6" s="294" t="s">
        <v>9</v>
      </c>
      <c r="Q6" s="294"/>
      <c r="R6" s="294" t="s">
        <v>25</v>
      </c>
      <c r="S6" s="294"/>
      <c r="T6" s="294" t="s">
        <v>0</v>
      </c>
      <c r="U6" s="366"/>
      <c r="V6" s="68" t="s">
        <v>21</v>
      </c>
      <c r="W6" s="66" t="s">
        <v>90</v>
      </c>
    </row>
    <row r="7" spans="2:23" s="34" customFormat="1" ht="18.75" customHeight="1" x14ac:dyDescent="0.2">
      <c r="D7" s="370" t="s">
        <v>528</v>
      </c>
      <c r="E7" s="69" t="s">
        <v>141</v>
      </c>
      <c r="F7" s="277">
        <f>IF(OR(ISERROR(VLOOKUP($D$6&amp;$E7&amp;$D$7,'CAL data'!$A:$AC,'CAL data'!B$3,FALSE)),ISBLANK(VLOOKUP($D$6&amp;$E7&amp;$D$7,'CAL data'!$A:$AC,'CAL data'!B$3,FALSE))),"",VLOOKUP($D$6&amp;$E7&amp;$D$7,'CAL data'!$A:$AC,'CAL data'!B$3,FALSE))</f>
        <v>5.4158085368352565E-2</v>
      </c>
      <c r="G7" s="269"/>
      <c r="H7" s="269">
        <f>IF(OR(ISERROR(VLOOKUP($D$6&amp;$E7&amp;$D$7,'CAL data'!$A:$AC,'CAL data'!C$3,FALSE)),ISBLANK(VLOOKUP($D$6&amp;$E7&amp;$D$7,'CAL data'!$A:$AC,'CAL data'!C$3,FALSE))),"",VLOOKUP($D$6&amp;$E7&amp;$D$7,'CAL data'!$A:$AC,'CAL data'!C$3,FALSE))</f>
        <v>0.30931897596446972</v>
      </c>
      <c r="I7" s="269"/>
      <c r="J7" s="269">
        <f>IF(OR(ISERROR(VLOOKUP($D$6&amp;$E7&amp;$D$7,'CAL data'!$A:$AC,'CAL data'!D$3,FALSE)),ISBLANK(VLOOKUP($D$6&amp;$E7&amp;$D$7,'CAL data'!$A:$AC,'CAL data'!D$3,FALSE))),"",VLOOKUP($D$6&amp;$E7&amp;$D$7,'CAL data'!$A:$AC,'CAL data'!D$3,FALSE))</f>
        <v>0.26244902807488596</v>
      </c>
      <c r="K7" s="269"/>
      <c r="L7" s="269">
        <f>IF(OR(ISERROR(VLOOKUP($D$6&amp;$E7&amp;$D$7,'CAL data'!$A:$AC,'CAL data'!E$3,FALSE)),ISBLANK(VLOOKUP($D$6&amp;$E7&amp;$D$7,'CAL data'!$A:$AC,'CAL data'!E$3,FALSE))),"",VLOOKUP($D$6&amp;$E7&amp;$D$7,'CAL data'!$A:$AC,'CAL data'!E$3,FALSE))</f>
        <v>9.5057997554711268E-2</v>
      </c>
      <c r="M7" s="269"/>
      <c r="N7" s="269">
        <f>IF(OR(ISERROR(VLOOKUP($D$6&amp;$E7&amp;$D$7,'CAL data'!$A:$AC,'CAL data'!F$3,FALSE)),ISBLANK(VLOOKUP($D$6&amp;$E7&amp;$D$7,'CAL data'!$A:$AC,'CAL data'!F$3,FALSE))),"",VLOOKUP($D$6&amp;$E7&amp;$D$7,'CAL data'!$A:$AC,'CAL data'!F$3,FALSE))</f>
        <v>2.2612999505128684E-2</v>
      </c>
      <c r="O7" s="269"/>
      <c r="P7" s="269">
        <f>IF(OR(ISERROR(VLOOKUP($D$6&amp;$E7&amp;$D$7,'CAL data'!$A:$AC,'CAL data'!G$3,FALSE)),ISBLANK(VLOOKUP($D$6&amp;$E7&amp;$D$7,'CAL data'!$A:$AC,'CAL data'!G$3,FALSE))),"",VLOOKUP($D$6&amp;$E7&amp;$D$7,'CAL data'!$A:$AC,'CAL data'!G$3,FALSE))</f>
        <v>0.21524354379539384</v>
      </c>
      <c r="Q7" s="269"/>
      <c r="R7" s="269">
        <f>IF(OR(ISERROR(VLOOKUP($D$6&amp;$E7&amp;$D$7,'CAL data'!$A:$AC,'CAL data'!H$3,FALSE)),ISBLANK(VLOOKUP($D$6&amp;$E7&amp;$D$7,'CAL data'!$A:$AC,'CAL data'!H$3,FALSE))),"",VLOOKUP($D$6&amp;$E7&amp;$D$7,'CAL data'!$A:$AC,'CAL data'!H$3,FALSE))</f>
        <v>3.5868301787529747E-3</v>
      </c>
      <c r="S7" s="269"/>
      <c r="T7" s="269">
        <f>IF(OR(ISERROR(VLOOKUP($D$6&amp;$E7&amp;$D$7,'CAL data'!$A:$AC,'CAL data'!I$3,FALSE)),ISBLANK(VLOOKUP($D$6&amp;$E7&amp;$D$7,'CAL data'!$A:$AC,'CAL data'!I$3,FALSE))),"",VLOOKUP($D$6&amp;$E7&amp;$D$7,'CAL data'!$A:$AC,'CAL data'!I$3,FALSE))</f>
        <v>3.7572539558304918E-2</v>
      </c>
      <c r="U7" s="365"/>
      <c r="V7" s="352">
        <f>SUM(F11,H11,J11,L11,N11,P11,R11,T11)</f>
        <v>1</v>
      </c>
      <c r="W7" s="367">
        <f>IF(ISERROR(VLOOKUP($D$6&amp;$E7&amp;$D$7,'CAL data'!$A:$AC,'CAL data'!K$3,FALSE)),0,VLOOKUP($D$6&amp;$E7&amp;$D$7,'CAL data'!$A:$AC,'CAL data'!K$3,FALSE))</f>
        <v>2786583</v>
      </c>
    </row>
    <row r="8" spans="2:23" ht="15" customHeight="1" thickBot="1" x14ac:dyDescent="0.3">
      <c r="D8" s="371"/>
      <c r="E8" s="18" t="s">
        <v>27</v>
      </c>
      <c r="F8" s="8">
        <f>IF(F7="","",VLOOKUP($D$6&amp;$E7&amp;$D$7,'CAL data'!$A:$AC,'CAL data'!M$3,FALSE))</f>
        <v>5.3999999999999999E-2</v>
      </c>
      <c r="G8" s="3">
        <f>IF(F7="","",VLOOKUP($D$6&amp;$E7&amp;$D$7,'CAL data'!$A:$AC,'CAL data'!N$3,FALSE))</f>
        <v>5.3999999999999999E-2</v>
      </c>
      <c r="H8" s="3">
        <f>IF(H7="","",VLOOKUP($D$6&amp;$E7&amp;$D$7,'CAL data'!$A:$AC,'CAL data'!O$3,FALSE))</f>
        <v>0.309</v>
      </c>
      <c r="I8" s="3">
        <f>IF(H7="","",VLOOKUP($D$6&amp;$E7&amp;$D$7,'CAL data'!$A:$AC,'CAL data'!P$3,FALSE))</f>
        <v>0.31</v>
      </c>
      <c r="J8" s="3">
        <f>IF(J7="","",VLOOKUP($D$6&amp;$E7&amp;$D$7,'CAL data'!$A:$AC,'CAL data'!Q$3,FALSE))</f>
        <v>0.26200000000000001</v>
      </c>
      <c r="K8" s="3">
        <f>IF(J7="","",VLOOKUP($D$6&amp;$E7&amp;$D$7,'CAL data'!$A:$AC,'CAL data'!R$3,FALSE))</f>
        <v>0.26300000000000001</v>
      </c>
      <c r="L8" s="3">
        <f>IF(L7="","",VLOOKUP($D$6&amp;$E7&amp;$D$7,'CAL data'!$A:$AC,'CAL data'!S$3,FALSE))</f>
        <v>9.5000000000000001E-2</v>
      </c>
      <c r="M8" s="3">
        <f>IF(L7="","",VLOOKUP($D$6&amp;$E7&amp;$D$7,'CAL data'!$A:$AC,'CAL data'!T$3,FALSE))</f>
        <v>9.5000000000000001E-2</v>
      </c>
      <c r="N8" s="3">
        <f>IF(N7="","",VLOOKUP($D$6&amp;$E7&amp;$D$7,'CAL data'!$A:$AC,'CAL data'!U$3,FALSE))</f>
        <v>2.1999999999999999E-2</v>
      </c>
      <c r="O8" s="3">
        <f>IF(N7="","",VLOOKUP($D$6&amp;$E7&amp;$D$7,'CAL data'!$A:$AC,'CAL data'!V$3,FALSE))</f>
        <v>2.3E-2</v>
      </c>
      <c r="P8" s="3">
        <f>IF(P7="","",VLOOKUP($D$6&amp;$E7&amp;$D$7,'CAL data'!$A:$AC,'CAL data'!W$3,FALSE))</f>
        <v>0.215</v>
      </c>
      <c r="Q8" s="3">
        <f>IF(P7="","",VLOOKUP($D$6&amp;$E7&amp;$D$7,'CAL data'!$A:$AC,'CAL data'!X$3,FALSE))</f>
        <v>0.216</v>
      </c>
      <c r="R8" s="3">
        <f>IF(R7="","",VLOOKUP($D$6&amp;$E7&amp;$D$7,'CAL data'!$A:$AC,'CAL data'!Y$3,FALSE))</f>
        <v>4.0000000000000001E-3</v>
      </c>
      <c r="S8" s="3">
        <f>IF(R7="","",VLOOKUP($D$6&amp;$E7&amp;$D$7,'CAL data'!$A:$AC,'CAL data'!Z$3,FALSE))</f>
        <v>4.0000000000000001E-3</v>
      </c>
      <c r="T8" s="3">
        <f>IF(T7="","",VLOOKUP($D$6&amp;$E7&amp;$D$7,'CAL data'!$A:$AC,'CAL data'!AA$3,FALSE))</f>
        <v>3.6999999999999998E-2</v>
      </c>
      <c r="U8" s="4">
        <f>IF(T7="","",VLOOKUP($D$6&amp;$E7&amp;$D$7,'CAL data'!$A:$AC,'CAL data'!AB$3,FALSE))</f>
        <v>3.7999999999999999E-2</v>
      </c>
      <c r="V8" s="359"/>
      <c r="W8" s="368"/>
    </row>
    <row r="9" spans="2:23" s="34" customFormat="1" ht="18.75" customHeight="1" x14ac:dyDescent="0.2">
      <c r="B9" s="44" t="s">
        <v>49</v>
      </c>
      <c r="D9" s="371"/>
      <c r="E9" s="70" t="s">
        <v>7</v>
      </c>
      <c r="F9" s="277" t="str">
        <f>IF(OR(ISERROR(VLOOKUP($D$6&amp;$E9&amp;$D$7,'CAL data'!$A:$AC,'CAL data'!B$3,FALSE)),ISBLANK(VLOOKUP($D$6&amp;$E9&amp;$D$7,'CAL data'!$A:$AC,'CAL data'!B$3,FALSE))),"",VLOOKUP($D$6&amp;$E9&amp;$D$7,'CAL data'!$A:$AC,'CAL data'!B$3,FALSE))</f>
        <v/>
      </c>
      <c r="G9" s="269"/>
      <c r="H9" s="269">
        <f>IF(OR(ISERROR(VLOOKUP($D$6&amp;$E9&amp;$D$7,'CAL data'!$A:$AC,'CAL data'!C$3,FALSE)),ISBLANK(VLOOKUP($D$6&amp;$E9&amp;$D$7,'CAL data'!$A:$AC,'CAL data'!C$3,FALSE))),"",VLOOKUP($D$6&amp;$E9&amp;$D$7,'CAL data'!$A:$AC,'CAL data'!C$3,FALSE))</f>
        <v>0.35536475805993062</v>
      </c>
      <c r="I9" s="269"/>
      <c r="J9" s="269">
        <f>IF(OR(ISERROR(VLOOKUP($D$6&amp;$E9&amp;$D$7,'CAL data'!$A:$AC,'CAL data'!D$3,FALSE)),ISBLANK(VLOOKUP($D$6&amp;$E9&amp;$D$7,'CAL data'!$A:$AC,'CAL data'!D$3,FALSE))),"",VLOOKUP($D$6&amp;$E9&amp;$D$7,'CAL data'!$A:$AC,'CAL data'!D$3,FALSE))</f>
        <v>0.27718200943879001</v>
      </c>
      <c r="K9" s="269"/>
      <c r="L9" s="269">
        <f>IF(OR(ISERROR(VLOOKUP($D$6&amp;$E9&amp;$D$7,'CAL data'!$A:$AC,'CAL data'!E$3,FALSE)),ISBLANK(VLOOKUP($D$6&amp;$E9&amp;$D$7,'CAL data'!$A:$AC,'CAL data'!E$3,FALSE))),"",VLOOKUP($D$6&amp;$E9&amp;$D$7,'CAL data'!$A:$AC,'CAL data'!E$3,FALSE))</f>
        <v>0.12563825552965258</v>
      </c>
      <c r="M9" s="269"/>
      <c r="N9" s="269">
        <f>IF(OR(ISERROR(VLOOKUP($D$6&amp;$E9&amp;$D$7,'CAL data'!$A:$AC,'CAL data'!F$3,FALSE)),ISBLANK(VLOOKUP($D$6&amp;$E9&amp;$D$7,'CAL data'!$A:$AC,'CAL data'!F$3,FALSE))),"",VLOOKUP($D$6&amp;$E9&amp;$D$7,'CAL data'!$A:$AC,'CAL data'!F$3,FALSE))</f>
        <v>2.964689827713652E-2</v>
      </c>
      <c r="O9" s="269"/>
      <c r="P9" s="269">
        <f>IF(OR(ISERROR(VLOOKUP($D$6&amp;$E9&amp;$D$7,'CAL data'!$A:$AC,'CAL data'!G$3,FALSE)),ISBLANK(VLOOKUP($D$6&amp;$E9&amp;$D$7,'CAL data'!$A:$AC,'CAL data'!G$3,FALSE))),"",VLOOKUP($D$6&amp;$E9&amp;$D$7,'CAL data'!$A:$AC,'CAL data'!G$3,FALSE))</f>
        <v>0.18218001933246147</v>
      </c>
      <c r="Q9" s="269"/>
      <c r="R9" s="269">
        <f>IF(OR(ISERROR(VLOOKUP($D$6&amp;$E9&amp;$D$7,'CAL data'!$A:$AC,'CAL data'!H$3,FALSE)),ISBLANK(VLOOKUP($D$6&amp;$E9&amp;$D$7,'CAL data'!$A:$AC,'CAL data'!H$3,FALSE))),"",VLOOKUP($D$6&amp;$E9&amp;$D$7,'CAL data'!$A:$AC,'CAL data'!H$3,FALSE))</f>
        <v>3.1045658725194747E-3</v>
      </c>
      <c r="S9" s="269"/>
      <c r="T9" s="269">
        <f>IF(OR(ISERROR(VLOOKUP($D$6&amp;$E9&amp;$D$7,'CAL data'!$A:$AC,'CAL data'!I$3,FALSE)),ISBLANK(VLOOKUP($D$6&amp;$E9&amp;$D$7,'CAL data'!$A:$AC,'CAL data'!I$3,FALSE))),"",VLOOKUP($D$6&amp;$E9&amp;$D$7,'CAL data'!$A:$AC,'CAL data'!I$3,FALSE))</f>
        <v>2.6883493489509296E-2</v>
      </c>
      <c r="U9" s="365"/>
      <c r="V9" s="361">
        <f>SUM(F11,H11,J11,L11,N11,P11,R11,T11)</f>
        <v>1</v>
      </c>
      <c r="W9" s="362">
        <f>IF(ISERROR(VLOOKUP($D$6&amp;$E9&amp;$D$7,'CAL data'!$A:$AC,'CAL data'!K$3,FALSE)),0,VLOOKUP($D$6&amp;$E9&amp;$D$7,'CAL data'!$A:$AC,'CAL data'!K$3,FALSE))</f>
        <v>87935</v>
      </c>
    </row>
    <row r="10" spans="2:23" ht="15" customHeight="1" x14ac:dyDescent="0.25">
      <c r="D10" s="371"/>
      <c r="E10" s="13" t="s">
        <v>27</v>
      </c>
      <c r="F10" s="14" t="str">
        <f>IF(F9="","",VLOOKUP($D$6&amp;$E9&amp;$D$7,'CAL data'!$A:$AC,'CAL data'!M$3,FALSE))</f>
        <v/>
      </c>
      <c r="G10" s="15" t="str">
        <f>IF(F9="","",VLOOKUP($D$6&amp;$E9&amp;$D$7,'CAL data'!$A:$AC,'CAL data'!N$3,FALSE))</f>
        <v/>
      </c>
      <c r="H10" s="15">
        <f>IF(H9="","",VLOOKUP($D$6&amp;$E9&amp;$D$7,'CAL data'!$A:$AC,'CAL data'!O$3,FALSE))</f>
        <v>0.35199999999999998</v>
      </c>
      <c r="I10" s="15">
        <f>IF(H9="","",VLOOKUP($D$6&amp;$E9&amp;$D$7,'CAL data'!$A:$AC,'CAL data'!P$3,FALSE))</f>
        <v>0.35899999999999999</v>
      </c>
      <c r="J10" s="15">
        <f>IF(J9="","",VLOOKUP($D$6&amp;$E9&amp;$D$7,'CAL data'!$A:$AC,'CAL data'!Q$3,FALSE))</f>
        <v>0.27400000000000002</v>
      </c>
      <c r="K10" s="15">
        <f>IF(J9="","",VLOOKUP($D$6&amp;$E9&amp;$D$7,'CAL data'!$A:$AC,'CAL data'!R$3,FALSE))</f>
        <v>0.28000000000000003</v>
      </c>
      <c r="L10" s="15">
        <f>IF(L9="","",VLOOKUP($D$6&amp;$E9&amp;$D$7,'CAL data'!$A:$AC,'CAL data'!S$3,FALSE))</f>
        <v>0.123</v>
      </c>
      <c r="M10" s="15">
        <f>IF(L9="","",VLOOKUP($D$6&amp;$E9&amp;$D$7,'CAL data'!$A:$AC,'CAL data'!T$3,FALSE))</f>
        <v>0.128</v>
      </c>
      <c r="N10" s="15">
        <f>IF(N9="","",VLOOKUP($D$6&amp;$E9&amp;$D$7,'CAL data'!$A:$AC,'CAL data'!U$3,FALSE))</f>
        <v>2.9000000000000001E-2</v>
      </c>
      <c r="O10" s="15">
        <f>IF(N9="","",VLOOKUP($D$6&amp;$E9&amp;$D$7,'CAL data'!$A:$AC,'CAL data'!V$3,FALSE))</f>
        <v>3.1E-2</v>
      </c>
      <c r="P10" s="15">
        <f>IF(P9="","",VLOOKUP($D$6&amp;$E9&amp;$D$7,'CAL data'!$A:$AC,'CAL data'!W$3,FALSE))</f>
        <v>0.18</v>
      </c>
      <c r="Q10" s="15">
        <f>IF(P9="","",VLOOKUP($D$6&amp;$E9&amp;$D$7,'CAL data'!$A:$AC,'CAL data'!X$3,FALSE))</f>
        <v>0.185</v>
      </c>
      <c r="R10" s="15">
        <f>IF(R9="","",VLOOKUP($D$6&amp;$E9&amp;$D$7,'CAL data'!$A:$AC,'CAL data'!Y$3,FALSE))</f>
        <v>3.0000000000000001E-3</v>
      </c>
      <c r="S10" s="15">
        <f>IF(R9="","",VLOOKUP($D$6&amp;$E9&amp;$D$7,'CAL data'!$A:$AC,'CAL data'!Z$3,FALSE))</f>
        <v>3.0000000000000001E-3</v>
      </c>
      <c r="T10" s="15">
        <f>IF(T9="","",VLOOKUP($D$6&amp;$E9&amp;$D$7,'CAL data'!$A:$AC,'CAL data'!AA$3,FALSE))</f>
        <v>2.5999999999999999E-2</v>
      </c>
      <c r="U10" s="16">
        <f>IF(T9="","",VLOOKUP($D$6&amp;$E9&amp;$D$7,'CAL data'!$A:$AC,'CAL data'!AB$3,FALSE))</f>
        <v>2.8000000000000001E-2</v>
      </c>
      <c r="V10" s="361"/>
      <c r="W10" s="362"/>
    </row>
    <row r="11" spans="2:23" s="34" customFormat="1" ht="18.75" customHeight="1" x14ac:dyDescent="0.2">
      <c r="D11" s="371"/>
      <c r="E11" s="70" t="s">
        <v>369</v>
      </c>
      <c r="F11" s="300" t="str">
        <f>IF(OR(ISERROR(VLOOKUP($D$6&amp;$E11&amp;$D$7,'CAL data'!$A:$AC,'CAL data'!B$3,FALSE)),ISBLANK(VLOOKUP($D$6&amp;$E11&amp;$D$7,'CAL data'!$A:$AC,'CAL data'!B$3,FALSE))),"",VLOOKUP($D$6&amp;$E11&amp;$D$7,'CAL data'!$A:$AC,'CAL data'!B$3,FALSE))</f>
        <v/>
      </c>
      <c r="G11" s="301"/>
      <c r="H11" s="301">
        <f>IF(OR(ISERROR(VLOOKUP($D$6&amp;$E11&amp;$D$7,'CAL data'!$A:$AC,'CAL data'!C$3,FALSE)),ISBLANK(VLOOKUP($D$6&amp;$E11&amp;$D$7,'CAL data'!$A:$AC,'CAL data'!C$3,FALSE))),"",VLOOKUP($D$6&amp;$E11&amp;$D$7,'CAL data'!$A:$AC,'CAL data'!C$3,FALSE))</f>
        <v>0.20513312085120661</v>
      </c>
      <c r="I11" s="301"/>
      <c r="J11" s="301">
        <f>IF(OR(ISERROR(VLOOKUP($D$6&amp;$E11&amp;$D$7,'CAL data'!$A:$AC,'CAL data'!D$3,FALSE)),ISBLANK(VLOOKUP($D$6&amp;$E11&amp;$D$7,'CAL data'!$A:$AC,'CAL data'!D$3,FALSE))),"",VLOOKUP($D$6&amp;$E11&amp;$D$7,'CAL data'!$A:$AC,'CAL data'!D$3,FALSE))</f>
        <v>0.50792015145342573</v>
      </c>
      <c r="K11" s="301"/>
      <c r="L11" s="301">
        <f>IF(OR(ISERROR(VLOOKUP($D$6&amp;$E11&amp;$D$7,'CAL data'!$A:$AC,'CAL data'!E$3,FALSE)),ISBLANK(VLOOKUP($D$6&amp;$E11&amp;$D$7,'CAL data'!$A:$AC,'CAL data'!E$3,FALSE))),"",VLOOKUP($D$6&amp;$E11&amp;$D$7,'CAL data'!$A:$AC,'CAL data'!E$3,FALSE))</f>
        <v>0.16324378729420785</v>
      </c>
      <c r="M11" s="301"/>
      <c r="N11" s="301">
        <f>IF(OR(ISERROR(VLOOKUP($D$6&amp;$E11&amp;$D$7,'CAL data'!$A:$AC,'CAL data'!F$3,FALSE)),ISBLANK(VLOOKUP($D$6&amp;$E11&amp;$D$7,'CAL data'!$A:$AC,'CAL data'!F$3,FALSE))),"",VLOOKUP($D$6&amp;$E11&amp;$D$7,'CAL data'!$A:$AC,'CAL data'!F$3,FALSE))</f>
        <v>3.2687100098253014E-2</v>
      </c>
      <c r="O11" s="301"/>
      <c r="P11" s="301">
        <f>IF(OR(ISERROR(VLOOKUP($D$6&amp;$E11&amp;$D$7,'CAL data'!$A:$AC,'CAL data'!G$3,FALSE)),ISBLANK(VLOOKUP($D$6&amp;$E11&amp;$D$7,'CAL data'!$A:$AC,'CAL data'!G$3,FALSE))),"",VLOOKUP($D$6&amp;$E11&amp;$D$7,'CAL data'!$A:$AC,'CAL data'!G$3,FALSE))</f>
        <v>6.3624817273359058E-2</v>
      </c>
      <c r="Q11" s="301"/>
      <c r="R11" s="301">
        <f>IF(OR(ISERROR(VLOOKUP($D$6&amp;$E11&amp;$D$7,'CAL data'!$A:$AC,'CAL data'!H$3,FALSE)),ISBLANK(VLOOKUP($D$6&amp;$E11&amp;$D$7,'CAL data'!$A:$AC,'CAL data'!H$3,FALSE))),"",VLOOKUP($D$6&amp;$E11&amp;$D$7,'CAL data'!$A:$AC,'CAL data'!H$3,FALSE))</f>
        <v>4.7928299264300609E-5</v>
      </c>
      <c r="S11" s="301"/>
      <c r="T11" s="301">
        <f>IF(OR(ISERROR(VLOOKUP($D$6&amp;$E11&amp;$D$7,'CAL data'!$A:$AC,'CAL data'!I$3,FALSE)),ISBLANK(VLOOKUP($D$6&amp;$E11&amp;$D$7,'CAL data'!$A:$AC,'CAL data'!I$3,FALSE))),"",VLOOKUP($D$6&amp;$E11&amp;$D$7,'CAL data'!$A:$AC,'CAL data'!I$3,FALSE))</f>
        <v>2.7343094730283495E-2</v>
      </c>
      <c r="U11" s="369"/>
      <c r="V11" s="356">
        <f>SUM(F11,H11,J11,L11,N11,P11,R11,T11)</f>
        <v>1</v>
      </c>
      <c r="W11" s="364">
        <f>IF(ISERROR(VLOOKUP($D$6&amp;$E11&amp;$D$7,'CAL data'!$A:$AC,'CAL data'!K$3,FALSE)),0,VLOOKUP($D$6&amp;$E11&amp;$D$7,'CAL data'!$A:$AC,'CAL data'!K$3,FALSE))</f>
        <v>41729</v>
      </c>
    </row>
    <row r="12" spans="2:23" ht="15" customHeight="1" x14ac:dyDescent="0.25">
      <c r="D12" s="371"/>
      <c r="E12" s="17" t="s">
        <v>27</v>
      </c>
      <c r="F12" s="14" t="str">
        <f>IF(F11="","",VLOOKUP($D$6&amp;$E11&amp;$D$7,'CAL data'!$A:$AC,'CAL data'!M$3,FALSE))</f>
        <v/>
      </c>
      <c r="G12" s="15" t="str">
        <f>IF(F11="","",VLOOKUP($D$6&amp;$E11&amp;$D$7,'CAL data'!$A:$AC,'CAL data'!N$3,FALSE))</f>
        <v/>
      </c>
      <c r="H12" s="15">
        <f>IF(H11="","",VLOOKUP($D$6&amp;$E11&amp;$D$7,'CAL data'!$A:$AC,'CAL data'!O$3,FALSE))</f>
        <v>0.20100000000000001</v>
      </c>
      <c r="I12" s="15">
        <f>IF(H11="","",VLOOKUP($D$6&amp;$E11&amp;$D$7,'CAL data'!$A:$AC,'CAL data'!P$3,FALSE))</f>
        <v>0.20899999999999999</v>
      </c>
      <c r="J12" s="15">
        <f>IF(J11="","",VLOOKUP($D$6&amp;$E11&amp;$D$7,'CAL data'!$A:$AC,'CAL data'!Q$3,FALSE))</f>
        <v>0.503</v>
      </c>
      <c r="K12" s="15">
        <f>IF(J11="","",VLOOKUP($D$6&amp;$E11&amp;$D$7,'CAL data'!$A:$AC,'CAL data'!R$3,FALSE))</f>
        <v>0.51300000000000001</v>
      </c>
      <c r="L12" s="15">
        <f>IF(L11="","",VLOOKUP($D$6&amp;$E11&amp;$D$7,'CAL data'!$A:$AC,'CAL data'!S$3,FALSE))</f>
        <v>0.16</v>
      </c>
      <c r="M12" s="15">
        <f>IF(L11="","",VLOOKUP($D$6&amp;$E11&amp;$D$7,'CAL data'!$A:$AC,'CAL data'!T$3,FALSE))</f>
        <v>0.16700000000000001</v>
      </c>
      <c r="N12" s="15">
        <f>IF(N11="","",VLOOKUP($D$6&amp;$E11&amp;$D$7,'CAL data'!$A:$AC,'CAL data'!U$3,FALSE))</f>
        <v>3.1E-2</v>
      </c>
      <c r="O12" s="15">
        <f>IF(N11="","",VLOOKUP($D$6&amp;$E11&amp;$D$7,'CAL data'!$A:$AC,'CAL data'!V$3,FALSE))</f>
        <v>3.4000000000000002E-2</v>
      </c>
      <c r="P12" s="15">
        <f>IF(P11="","",VLOOKUP($D$6&amp;$E11&amp;$D$7,'CAL data'!$A:$AC,'CAL data'!W$3,FALSE))</f>
        <v>6.0999999999999999E-2</v>
      </c>
      <c r="Q12" s="15">
        <f>IF(P11="","",VLOOKUP($D$6&amp;$E11&amp;$D$7,'CAL data'!$A:$AC,'CAL data'!X$3,FALSE))</f>
        <v>6.6000000000000003E-2</v>
      </c>
      <c r="R12" s="15">
        <f>IF(R11="","",VLOOKUP($D$6&amp;$E11&amp;$D$7,'CAL data'!$A:$AC,'CAL data'!Y$3,FALSE))</f>
        <v>0</v>
      </c>
      <c r="S12" s="15">
        <f>IF(R11="","",VLOOKUP($D$6&amp;$E11&amp;$D$7,'CAL data'!$A:$AC,'CAL data'!Z$3,FALSE))</f>
        <v>0</v>
      </c>
      <c r="T12" s="15">
        <f>IF(T11="","",VLOOKUP($D$6&amp;$E11&amp;$D$7,'CAL data'!$A:$AC,'CAL data'!AA$3,FALSE))</f>
        <v>2.5999999999999999E-2</v>
      </c>
      <c r="U12" s="16">
        <f>IF(T11="","",VLOOKUP($D$6&amp;$E11&amp;$D$7,'CAL data'!$A:$AC,'CAL data'!AB$3,FALSE))</f>
        <v>2.9000000000000001E-2</v>
      </c>
      <c r="V12" s="353"/>
      <c r="W12" s="363"/>
    </row>
    <row r="13" spans="2:23" s="34" customFormat="1" ht="18.75" customHeight="1" x14ac:dyDescent="0.2">
      <c r="D13" s="371"/>
      <c r="E13" s="71" t="s">
        <v>335</v>
      </c>
      <c r="F13" s="300" t="str">
        <f>IF(OR(ISERROR(VLOOKUP($D$6&amp;$E13&amp;$D$7,'CAL data'!$A:$AC,'CAL data'!B$3,FALSE)),ISBLANK(VLOOKUP($D$6&amp;$E13&amp;$D$7,'CAL data'!$A:$AC,'CAL data'!B$3,FALSE))),"",VLOOKUP($D$6&amp;$E13&amp;$D$7,'CAL data'!$A:$AC,'CAL data'!B$3,FALSE))</f>
        <v/>
      </c>
      <c r="G13" s="301"/>
      <c r="H13" s="301">
        <f>IF(OR(ISERROR(VLOOKUP($D$6&amp;$E13&amp;$D$7,'CAL data'!$A:$AC,'CAL data'!C$3,FALSE)),ISBLANK(VLOOKUP($D$6&amp;$E13&amp;$D$7,'CAL data'!$A:$AC,'CAL data'!C$3,FALSE))),"",VLOOKUP($D$6&amp;$E13&amp;$D$7,'CAL data'!$A:$AC,'CAL data'!C$3,FALSE))</f>
        <v>1.1482870506931862E-2</v>
      </c>
      <c r="I13" s="301"/>
      <c r="J13" s="301">
        <f>IF(OR(ISERROR(VLOOKUP($D$6&amp;$E13&amp;$D$7,'CAL data'!$A:$AC,'CAL data'!D$3,FALSE)),ISBLANK(VLOOKUP($D$6&amp;$E13&amp;$D$7,'CAL data'!$A:$AC,'CAL data'!D$3,FALSE))),"",VLOOKUP($D$6&amp;$E13&amp;$D$7,'CAL data'!$A:$AC,'CAL data'!D$3,FALSE))</f>
        <v>0.18336774682904219</v>
      </c>
      <c r="K13" s="301"/>
      <c r="L13" s="301">
        <f>IF(OR(ISERROR(VLOOKUP($D$6&amp;$E13&amp;$D$7,'CAL data'!$A:$AC,'CAL data'!E$3,FALSE)),ISBLANK(VLOOKUP($D$6&amp;$E13&amp;$D$7,'CAL data'!$A:$AC,'CAL data'!E$3,FALSE))),"",VLOOKUP($D$6&amp;$E13&amp;$D$7,'CAL data'!$A:$AC,'CAL data'!E$3,FALSE))</f>
        <v>0.14925624710294552</v>
      </c>
      <c r="M13" s="301"/>
      <c r="N13" s="301">
        <f>IF(OR(ISERROR(VLOOKUP($D$6&amp;$E13&amp;$D$7,'CAL data'!$A:$AC,'CAL data'!F$3,FALSE)),ISBLANK(VLOOKUP($D$6&amp;$E13&amp;$D$7,'CAL data'!$A:$AC,'CAL data'!F$3,FALSE))),"",VLOOKUP($D$6&amp;$E13&amp;$D$7,'CAL data'!$A:$AC,'CAL data'!F$3,FALSE))</f>
        <v>3.8135771775314992E-2</v>
      </c>
      <c r="O13" s="301"/>
      <c r="P13" s="301">
        <f>IF(OR(ISERROR(VLOOKUP($D$6&amp;$E13&amp;$D$7,'CAL data'!$A:$AC,'CAL data'!G$3,FALSE)),ISBLANK(VLOOKUP($D$6&amp;$E13&amp;$D$7,'CAL data'!$A:$AC,'CAL data'!G$3,FALSE))),"",VLOOKUP($D$6&amp;$E13&amp;$D$7,'CAL data'!$A:$AC,'CAL data'!G$3,FALSE))</f>
        <v>0.58520500611015125</v>
      </c>
      <c r="Q13" s="301"/>
      <c r="R13" s="301">
        <f>IF(OR(ISERROR(VLOOKUP($D$6&amp;$E13&amp;$D$7,'CAL data'!$A:$AC,'CAL data'!H$3,FALSE)),ISBLANK(VLOOKUP($D$6&amp;$E13&amp;$D$7,'CAL data'!$A:$AC,'CAL data'!H$3,FALSE))),"",VLOOKUP($D$6&amp;$E13&amp;$D$7,'CAL data'!$A:$AC,'CAL data'!H$3,FALSE))</f>
        <v>4.2771058952425101E-3</v>
      </c>
      <c r="S13" s="301"/>
      <c r="T13" s="301">
        <f>IF(OR(ISERROR(VLOOKUP($D$6&amp;$E13&amp;$D$7,'CAL data'!$A:$AC,'CAL data'!I$3,FALSE)),ISBLANK(VLOOKUP($D$6&amp;$E13&amp;$D$7,'CAL data'!$A:$AC,'CAL data'!I$3,FALSE))),"",VLOOKUP($D$6&amp;$E13&amp;$D$7,'CAL data'!$A:$AC,'CAL data'!I$3,FALSE))</f>
        <v>2.8275251780371664E-2</v>
      </c>
      <c r="U13" s="369"/>
      <c r="V13" s="361">
        <f>SUM(F11,H11,J11,L11,N11,P11,R11,T11)</f>
        <v>1</v>
      </c>
      <c r="W13" s="362">
        <f>IF(ISERROR(VLOOKUP($D$6&amp;$E13&amp;$D$7,'CAL data'!$A:$AC,'CAL data'!K$3,FALSE)),0,VLOOKUP($D$6&amp;$E13&amp;$D$7,'CAL data'!$A:$AC,'CAL data'!K$3,FALSE))</f>
        <v>47462</v>
      </c>
    </row>
    <row r="14" spans="2:23" ht="15" customHeight="1" x14ac:dyDescent="0.25">
      <c r="D14" s="371"/>
      <c r="E14" s="13" t="s">
        <v>27</v>
      </c>
      <c r="F14" s="14" t="str">
        <f>IF(F13="","",VLOOKUP($D$6&amp;$E13&amp;$D$7,'CAL data'!$A:$AC,'CAL data'!M$3,FALSE))</f>
        <v/>
      </c>
      <c r="G14" s="15" t="str">
        <f>IF(F13="","",VLOOKUP($D$6&amp;$E13&amp;$D$7,'CAL data'!$A:$AC,'CAL data'!N$3,FALSE))</f>
        <v/>
      </c>
      <c r="H14" s="15">
        <f>IF(H13="","",VLOOKUP($D$6&amp;$E13&amp;$D$7,'CAL data'!$A:$AC,'CAL data'!O$3,FALSE))</f>
        <v>1.0999999999999999E-2</v>
      </c>
      <c r="I14" s="15">
        <f>IF(H13="","",VLOOKUP($D$6&amp;$E13&amp;$D$7,'CAL data'!$A:$AC,'CAL data'!P$3,FALSE))</f>
        <v>1.2E-2</v>
      </c>
      <c r="J14" s="15">
        <f>IF(J13="","",VLOOKUP($D$6&amp;$E13&amp;$D$7,'CAL data'!$A:$AC,'CAL data'!Q$3,FALSE))</f>
        <v>0.18</v>
      </c>
      <c r="K14" s="15">
        <f>IF(J13="","",VLOOKUP($D$6&amp;$E13&amp;$D$7,'CAL data'!$A:$AC,'CAL data'!R$3,FALSE))</f>
        <v>0.187</v>
      </c>
      <c r="L14" s="15">
        <f>IF(L13="","",VLOOKUP($D$6&amp;$E13&amp;$D$7,'CAL data'!$A:$AC,'CAL data'!S$3,FALSE))</f>
        <v>0.14599999999999999</v>
      </c>
      <c r="M14" s="15">
        <f>IF(L13="","",VLOOKUP($D$6&amp;$E13&amp;$D$7,'CAL data'!$A:$AC,'CAL data'!T$3,FALSE))</f>
        <v>0.152</v>
      </c>
      <c r="N14" s="15">
        <f>IF(N13="","",VLOOKUP($D$6&amp;$E13&amp;$D$7,'CAL data'!$A:$AC,'CAL data'!U$3,FALSE))</f>
        <v>3.5999999999999997E-2</v>
      </c>
      <c r="O14" s="15">
        <f>IF(N13="","",VLOOKUP($D$6&amp;$E13&amp;$D$7,'CAL data'!$A:$AC,'CAL data'!V$3,FALSE))</f>
        <v>0.04</v>
      </c>
      <c r="P14" s="15">
        <f>IF(P13="","",VLOOKUP($D$6&amp;$E13&amp;$D$7,'CAL data'!$A:$AC,'CAL data'!W$3,FALSE))</f>
        <v>0.58099999999999996</v>
      </c>
      <c r="Q14" s="15">
        <f>IF(P13="","",VLOOKUP($D$6&amp;$E13&amp;$D$7,'CAL data'!$A:$AC,'CAL data'!X$3,FALSE))</f>
        <v>0.59</v>
      </c>
      <c r="R14" s="15">
        <f>IF(R13="","",VLOOKUP($D$6&amp;$E13&amp;$D$7,'CAL data'!$A:$AC,'CAL data'!Y$3,FALSE))</f>
        <v>4.0000000000000001E-3</v>
      </c>
      <c r="S14" s="15">
        <f>IF(R13="","",VLOOKUP($D$6&amp;$E13&amp;$D$7,'CAL data'!$A:$AC,'CAL data'!Z$3,FALSE))</f>
        <v>5.0000000000000001E-3</v>
      </c>
      <c r="T14" s="15">
        <f>IF(T13="","",VLOOKUP($D$6&amp;$E13&amp;$D$7,'CAL data'!$A:$AC,'CAL data'!AA$3,FALSE))</f>
        <v>2.7E-2</v>
      </c>
      <c r="U14" s="16">
        <f>IF(T13="","",VLOOKUP($D$6&amp;$E13&amp;$D$7,'CAL data'!$A:$AC,'CAL data'!AB$3,FALSE))</f>
        <v>0.03</v>
      </c>
      <c r="V14" s="361"/>
      <c r="W14" s="362"/>
    </row>
    <row r="15" spans="2:23" s="34" customFormat="1" ht="18.75" customHeight="1" x14ac:dyDescent="0.2">
      <c r="D15" s="371"/>
      <c r="E15" s="70" t="s">
        <v>339</v>
      </c>
      <c r="F15" s="300" t="str">
        <f>IF(OR(ISERROR(VLOOKUP($D$6&amp;$E15&amp;$D$7,'CAL data'!$A:$AC,'CAL data'!B$3,FALSE)),ISBLANK(VLOOKUP($D$6&amp;$E15&amp;$D$7,'CAL data'!$A:$AC,'CAL data'!B$3,FALSE))),"",VLOOKUP($D$6&amp;$E15&amp;$D$7,'CAL data'!$A:$AC,'CAL data'!B$3,FALSE))</f>
        <v/>
      </c>
      <c r="G15" s="301"/>
      <c r="H15" s="301">
        <f>IF(OR(ISERROR(VLOOKUP($D$6&amp;$E15&amp;$D$7,'CAL data'!$A:$AC,'CAL data'!C$3,FALSE)),ISBLANK(VLOOKUP($D$6&amp;$E15&amp;$D$7,'CAL data'!$A:$AC,'CAL data'!C$3,FALSE))),"",VLOOKUP($D$6&amp;$E15&amp;$D$7,'CAL data'!$A:$AC,'CAL data'!C$3,FALSE))</f>
        <v>5.4507955215085443E-3</v>
      </c>
      <c r="I15" s="301"/>
      <c r="J15" s="301">
        <f>IF(OR(ISERROR(VLOOKUP($D$6&amp;$E15&amp;$D$7,'CAL data'!$A:$AC,'CAL data'!D$3,FALSE)),ISBLANK(VLOOKUP($D$6&amp;$E15&amp;$D$7,'CAL data'!$A:$AC,'CAL data'!D$3,FALSE))),"",VLOOKUP($D$6&amp;$E15&amp;$D$7,'CAL data'!$A:$AC,'CAL data'!D$3,FALSE))</f>
        <v>0.31761932822628169</v>
      </c>
      <c r="K15" s="301"/>
      <c r="L15" s="301">
        <f>IF(OR(ISERROR(VLOOKUP($D$6&amp;$E15&amp;$D$7,'CAL data'!$A:$AC,'CAL data'!E$3,FALSE)),ISBLANK(VLOOKUP($D$6&amp;$E15&amp;$D$7,'CAL data'!$A:$AC,'CAL data'!E$3,FALSE))),"",VLOOKUP($D$6&amp;$E15&amp;$D$7,'CAL data'!$A:$AC,'CAL data'!E$3,FALSE))</f>
        <v>0.19033588685916322</v>
      </c>
      <c r="M15" s="301"/>
      <c r="N15" s="301">
        <f>IF(OR(ISERROR(VLOOKUP($D$6&amp;$E15&amp;$D$7,'CAL data'!$A:$AC,'CAL data'!F$3,FALSE)),ISBLANK(VLOOKUP($D$6&amp;$E15&amp;$D$7,'CAL data'!$A:$AC,'CAL data'!F$3,FALSE))),"",VLOOKUP($D$6&amp;$E15&amp;$D$7,'CAL data'!$A:$AC,'CAL data'!F$3,FALSE))</f>
        <v>3.2999410724808484E-2</v>
      </c>
      <c r="O15" s="301"/>
      <c r="P15" s="301">
        <f>IF(OR(ISERROR(VLOOKUP($D$6&amp;$E15&amp;$D$7,'CAL data'!$A:$AC,'CAL data'!G$3,FALSE)),ISBLANK(VLOOKUP($D$6&amp;$E15&amp;$D$7,'CAL data'!$A:$AC,'CAL data'!G$3,FALSE))),"",VLOOKUP($D$6&amp;$E15&amp;$D$7,'CAL data'!$A:$AC,'CAL data'!G$3,FALSE))</f>
        <v>0.41396582203889215</v>
      </c>
      <c r="Q15" s="301"/>
      <c r="R15" s="301">
        <f>IF(OR(ISERROR(VLOOKUP($D$6&amp;$E15&amp;$D$7,'CAL data'!$A:$AC,'CAL data'!H$3,FALSE)),ISBLANK(VLOOKUP($D$6&amp;$E15&amp;$D$7,'CAL data'!$A:$AC,'CAL data'!H$3,FALSE))),"",VLOOKUP($D$6&amp;$E15&amp;$D$7,'CAL data'!$A:$AC,'CAL data'!H$3,FALSE))</f>
        <v>6.0400707130229816E-3</v>
      </c>
      <c r="S15" s="301"/>
      <c r="T15" s="301">
        <f>IF(OR(ISERROR(VLOOKUP($D$6&amp;$E15&amp;$D$7,'CAL data'!$A:$AC,'CAL data'!I$3,FALSE)),ISBLANK(VLOOKUP($D$6&amp;$E15&amp;$D$7,'CAL data'!$A:$AC,'CAL data'!I$3,FALSE))),"",VLOOKUP($D$6&amp;$E15&amp;$D$7,'CAL data'!$A:$AC,'CAL data'!I$3,FALSE))</f>
        <v>3.358868591632292E-2</v>
      </c>
      <c r="U15" s="369"/>
      <c r="V15" s="356">
        <f>SUM(F11,H11,J11,L11,N11,P11,R11,T11)</f>
        <v>1</v>
      </c>
      <c r="W15" s="364">
        <f>IF(ISERROR(VLOOKUP($D$6&amp;$E15&amp;$D$7,'CAL data'!$A:$AC,'CAL data'!K$3,FALSE)),0,VLOOKUP($D$6&amp;$E15&amp;$D$7,'CAL data'!$A:$AC,'CAL data'!K$3,FALSE))</f>
        <v>20364</v>
      </c>
    </row>
    <row r="16" spans="2:23" ht="15" customHeight="1" x14ac:dyDescent="0.25">
      <c r="D16" s="371"/>
      <c r="E16" s="17" t="s">
        <v>27</v>
      </c>
      <c r="F16" s="14" t="str">
        <f>IF(F15="","",VLOOKUP($D$6&amp;$E15&amp;$D$7,'CAL data'!$A:$AC,'CAL data'!M$3,FALSE))</f>
        <v/>
      </c>
      <c r="G16" s="15" t="str">
        <f>IF(F15="","",VLOOKUP($D$6&amp;$E15&amp;$D$7,'CAL data'!$A:$AC,'CAL data'!N$3,FALSE))</f>
        <v/>
      </c>
      <c r="H16" s="15">
        <f>IF(H15="","",VLOOKUP($D$6&amp;$E15&amp;$D$7,'CAL data'!$A:$AC,'CAL data'!O$3,FALSE))</f>
        <v>5.0000000000000001E-3</v>
      </c>
      <c r="I16" s="15">
        <f>IF(H15="","",VLOOKUP($D$6&amp;$E15&amp;$D$7,'CAL data'!$A:$AC,'CAL data'!P$3,FALSE))</f>
        <v>7.0000000000000001E-3</v>
      </c>
      <c r="J16" s="15">
        <f>IF(J15="","",VLOOKUP($D$6&amp;$E15&amp;$D$7,'CAL data'!$A:$AC,'CAL data'!Q$3,FALSE))</f>
        <v>0.311</v>
      </c>
      <c r="K16" s="15">
        <f>IF(J15="","",VLOOKUP($D$6&amp;$E15&amp;$D$7,'CAL data'!$A:$AC,'CAL data'!R$3,FALSE))</f>
        <v>0.32400000000000001</v>
      </c>
      <c r="L16" s="15">
        <f>IF(L15="","",VLOOKUP($D$6&amp;$E15&amp;$D$7,'CAL data'!$A:$AC,'CAL data'!S$3,FALSE))</f>
        <v>0.185</v>
      </c>
      <c r="M16" s="15">
        <f>IF(L15="","",VLOOKUP($D$6&amp;$E15&amp;$D$7,'CAL data'!$A:$AC,'CAL data'!T$3,FALSE))</f>
        <v>0.19600000000000001</v>
      </c>
      <c r="N16" s="15">
        <f>IF(N15="","",VLOOKUP($D$6&amp;$E15&amp;$D$7,'CAL data'!$A:$AC,'CAL data'!U$3,FALSE))</f>
        <v>3.1E-2</v>
      </c>
      <c r="O16" s="15">
        <f>IF(N15="","",VLOOKUP($D$6&amp;$E15&amp;$D$7,'CAL data'!$A:$AC,'CAL data'!V$3,FALSE))</f>
        <v>3.5999999999999997E-2</v>
      </c>
      <c r="P16" s="15">
        <f>IF(P15="","",VLOOKUP($D$6&amp;$E15&amp;$D$7,'CAL data'!$A:$AC,'CAL data'!W$3,FALSE))</f>
        <v>0.40699999999999997</v>
      </c>
      <c r="Q16" s="15">
        <f>IF(P15="","",VLOOKUP($D$6&amp;$E15&amp;$D$7,'CAL data'!$A:$AC,'CAL data'!X$3,FALSE))</f>
        <v>0.42099999999999999</v>
      </c>
      <c r="R16" s="15">
        <f>IF(R15="","",VLOOKUP($D$6&amp;$E15&amp;$D$7,'CAL data'!$A:$AC,'CAL data'!Y$3,FALSE))</f>
        <v>5.0000000000000001E-3</v>
      </c>
      <c r="S16" s="15">
        <f>IF(R15="","",VLOOKUP($D$6&amp;$E15&amp;$D$7,'CAL data'!$A:$AC,'CAL data'!Z$3,FALSE))</f>
        <v>7.0000000000000001E-3</v>
      </c>
      <c r="T16" s="15">
        <f>IF(T15="","",VLOOKUP($D$6&amp;$E15&amp;$D$7,'CAL data'!$A:$AC,'CAL data'!AA$3,FALSE))</f>
        <v>3.1E-2</v>
      </c>
      <c r="U16" s="16">
        <f>IF(T15="","",VLOOKUP($D$6&amp;$E15&amp;$D$7,'CAL data'!$A:$AC,'CAL data'!AB$3,FALSE))</f>
        <v>3.5999999999999997E-2</v>
      </c>
      <c r="V16" s="353"/>
      <c r="W16" s="363"/>
    </row>
    <row r="17" spans="4:23" s="34" customFormat="1" ht="18.75" customHeight="1" x14ac:dyDescent="0.2">
      <c r="D17" s="371"/>
      <c r="E17" s="71" t="s">
        <v>343</v>
      </c>
      <c r="F17" s="300" t="str">
        <f>IF(OR(ISERROR(VLOOKUP($D$6&amp;$E17&amp;$D$7,'CAL data'!$A:$AC,'CAL data'!B$3,FALSE)),ISBLANK(VLOOKUP($D$6&amp;$E17&amp;$D$7,'CAL data'!$A:$AC,'CAL data'!B$3,FALSE))),"",VLOOKUP($D$6&amp;$E17&amp;$D$7,'CAL data'!$A:$AC,'CAL data'!B$3,FALSE))</f>
        <v/>
      </c>
      <c r="G17" s="301"/>
      <c r="H17" s="301">
        <f>IF(OR(ISERROR(VLOOKUP($D$6&amp;$E17&amp;$D$7,'CAL data'!$A:$AC,'CAL data'!C$3,FALSE)),ISBLANK(VLOOKUP($D$6&amp;$E17&amp;$D$7,'CAL data'!$A:$AC,'CAL data'!C$3,FALSE))),"",VLOOKUP($D$6&amp;$E17&amp;$D$7,'CAL data'!$A:$AC,'CAL data'!C$3,FALSE))</f>
        <v>3.8828771483131763E-3</v>
      </c>
      <c r="I17" s="301"/>
      <c r="J17" s="301">
        <f>IF(OR(ISERROR(VLOOKUP($D$6&amp;$E17&amp;$D$7,'CAL data'!$A:$AC,'CAL data'!D$3,FALSE)),ISBLANK(VLOOKUP($D$6&amp;$E17&amp;$D$7,'CAL data'!$A:$AC,'CAL data'!D$3,FALSE))),"",VLOOKUP($D$6&amp;$E17&amp;$D$7,'CAL data'!$A:$AC,'CAL data'!D$3,FALSE))</f>
        <v>0.44850413749204326</v>
      </c>
      <c r="K17" s="301"/>
      <c r="L17" s="301">
        <f>IF(OR(ISERROR(VLOOKUP($D$6&amp;$E17&amp;$D$7,'CAL data'!$A:$AC,'CAL data'!E$3,FALSE)),ISBLANK(VLOOKUP($D$6&amp;$E17&amp;$D$7,'CAL data'!$A:$AC,'CAL data'!E$3,FALSE))),"",VLOOKUP($D$6&amp;$E17&amp;$D$7,'CAL data'!$A:$AC,'CAL data'!E$3,FALSE))</f>
        <v>0.27765754296626355</v>
      </c>
      <c r="M17" s="301"/>
      <c r="N17" s="301">
        <f>IF(OR(ISERROR(VLOOKUP($D$6&amp;$E17&amp;$D$7,'CAL data'!$A:$AC,'CAL data'!F$3,FALSE)),ISBLANK(VLOOKUP($D$6&amp;$E17&amp;$D$7,'CAL data'!$A:$AC,'CAL data'!F$3,FALSE))),"",VLOOKUP($D$6&amp;$E17&amp;$D$7,'CAL data'!$A:$AC,'CAL data'!F$3,FALSE))</f>
        <v>2.9789942711648632E-2</v>
      </c>
      <c r="O17" s="301"/>
      <c r="P17" s="301">
        <f>IF(OR(ISERROR(VLOOKUP($D$6&amp;$E17&amp;$D$7,'CAL data'!$A:$AC,'CAL data'!G$3,FALSE)),ISBLANK(VLOOKUP($D$6&amp;$E17&amp;$D$7,'CAL data'!$A:$AC,'CAL data'!G$3,FALSE))),"",VLOOKUP($D$6&amp;$E17&amp;$D$7,'CAL data'!$A:$AC,'CAL data'!G$3,FALSE))</f>
        <v>0.20095480585614259</v>
      </c>
      <c r="Q17" s="301"/>
      <c r="R17" s="301">
        <f>IF(OR(ISERROR(VLOOKUP($D$6&amp;$E17&amp;$D$7,'CAL data'!$A:$AC,'CAL data'!H$3,FALSE)),ISBLANK(VLOOKUP($D$6&amp;$E17&amp;$D$7,'CAL data'!$A:$AC,'CAL data'!H$3,FALSE))),"",VLOOKUP($D$6&amp;$E17&amp;$D$7,'CAL data'!$A:$AC,'CAL data'!H$3,FALSE))</f>
        <v>1.9732654360280076E-3</v>
      </c>
      <c r="S17" s="301"/>
      <c r="T17" s="301">
        <f>IF(OR(ISERROR(VLOOKUP($D$6&amp;$E17&amp;$D$7,'CAL data'!$A:$AC,'CAL data'!I$3,FALSE)),ISBLANK(VLOOKUP($D$6&amp;$E17&amp;$D$7,'CAL data'!$A:$AC,'CAL data'!I$3,FALSE))),"",VLOOKUP($D$6&amp;$E17&amp;$D$7,'CAL data'!$A:$AC,'CAL data'!I$3,FALSE))</f>
        <v>3.7237428389560789E-2</v>
      </c>
      <c r="U17" s="369"/>
      <c r="V17" s="361">
        <f>SUM(F11,H11,J11,L11,N11,P11,R11,T11)</f>
        <v>1</v>
      </c>
      <c r="W17" s="362">
        <f>IF(ISERROR(VLOOKUP($D$6&amp;$E17&amp;$D$7,'CAL data'!$A:$AC,'CAL data'!K$3,FALSE)),0,VLOOKUP($D$6&amp;$E17&amp;$D$7,'CAL data'!$A:$AC,'CAL data'!K$3,FALSE))</f>
        <v>15710</v>
      </c>
    </row>
    <row r="18" spans="4:23" ht="15" customHeight="1" x14ac:dyDescent="0.25">
      <c r="D18" s="371"/>
      <c r="E18" s="13" t="s">
        <v>27</v>
      </c>
      <c r="F18" s="14" t="str">
        <f>IF(F17="","",VLOOKUP($D$6&amp;$E17&amp;$D$7,'CAL data'!$A:$AC,'CAL data'!M$3,FALSE))</f>
        <v/>
      </c>
      <c r="G18" s="15" t="str">
        <f>IF(F17="","",VLOOKUP($D$6&amp;$E17&amp;$D$7,'CAL data'!$A:$AC,'CAL data'!N$3,FALSE))</f>
        <v/>
      </c>
      <c r="H18" s="15">
        <f>IF(H17="","",VLOOKUP($D$6&amp;$E17&amp;$D$7,'CAL data'!$A:$AC,'CAL data'!O$3,FALSE))</f>
        <v>3.0000000000000001E-3</v>
      </c>
      <c r="I18" s="15">
        <f>IF(H17="","",VLOOKUP($D$6&amp;$E17&amp;$D$7,'CAL data'!$A:$AC,'CAL data'!P$3,FALSE))</f>
        <v>5.0000000000000001E-3</v>
      </c>
      <c r="J18" s="15">
        <f>IF(J17="","",VLOOKUP($D$6&amp;$E17&amp;$D$7,'CAL data'!$A:$AC,'CAL data'!Q$3,FALSE))</f>
        <v>0.441</v>
      </c>
      <c r="K18" s="15">
        <f>IF(J17="","",VLOOKUP($D$6&amp;$E17&amp;$D$7,'CAL data'!$A:$AC,'CAL data'!R$3,FALSE))</f>
        <v>0.45600000000000002</v>
      </c>
      <c r="L18" s="15">
        <f>IF(L17="","",VLOOKUP($D$6&amp;$E17&amp;$D$7,'CAL data'!$A:$AC,'CAL data'!S$3,FALSE))</f>
        <v>0.27100000000000002</v>
      </c>
      <c r="M18" s="15">
        <f>IF(L17="","",VLOOKUP($D$6&amp;$E17&amp;$D$7,'CAL data'!$A:$AC,'CAL data'!T$3,FALSE))</f>
        <v>0.28499999999999998</v>
      </c>
      <c r="N18" s="15">
        <f>IF(N17="","",VLOOKUP($D$6&amp;$E17&amp;$D$7,'CAL data'!$A:$AC,'CAL data'!U$3,FALSE))</f>
        <v>2.7E-2</v>
      </c>
      <c r="O18" s="15">
        <f>IF(N17="","",VLOOKUP($D$6&amp;$E17&amp;$D$7,'CAL data'!$A:$AC,'CAL data'!V$3,FALSE))</f>
        <v>3.3000000000000002E-2</v>
      </c>
      <c r="P18" s="15">
        <f>IF(P17="","",VLOOKUP($D$6&amp;$E17&amp;$D$7,'CAL data'!$A:$AC,'CAL data'!W$3,FALSE))</f>
        <v>0.19500000000000001</v>
      </c>
      <c r="Q18" s="15">
        <f>IF(P17="","",VLOOKUP($D$6&amp;$E17&amp;$D$7,'CAL data'!$A:$AC,'CAL data'!X$3,FALSE))</f>
        <v>0.20699999999999999</v>
      </c>
      <c r="R18" s="15">
        <f>IF(R17="","",VLOOKUP($D$6&amp;$E17&amp;$D$7,'CAL data'!$A:$AC,'CAL data'!Y$3,FALSE))</f>
        <v>1E-3</v>
      </c>
      <c r="S18" s="15">
        <f>IF(R17="","",VLOOKUP($D$6&amp;$E17&amp;$D$7,'CAL data'!$A:$AC,'CAL data'!Z$3,FALSE))</f>
        <v>3.0000000000000001E-3</v>
      </c>
      <c r="T18" s="15">
        <f>IF(T17="","",VLOOKUP($D$6&amp;$E17&amp;$D$7,'CAL data'!$A:$AC,'CAL data'!AA$3,FALSE))</f>
        <v>3.4000000000000002E-2</v>
      </c>
      <c r="U18" s="16">
        <f>IF(T17="","",VLOOKUP($D$6&amp;$E17&amp;$D$7,'CAL data'!$A:$AC,'CAL data'!AB$3,FALSE))</f>
        <v>0.04</v>
      </c>
      <c r="V18" s="361"/>
      <c r="W18" s="362"/>
    </row>
    <row r="19" spans="4:23" s="34" customFormat="1" ht="18.75" customHeight="1" x14ac:dyDescent="0.2">
      <c r="D19" s="371"/>
      <c r="E19" s="70" t="s">
        <v>93</v>
      </c>
      <c r="F19" s="300">
        <f>IF(OR(ISERROR(VLOOKUP($D$6&amp;$E19&amp;$D$7,'CAL data'!$A:$AC,'CAL data'!B$3,FALSE)),ISBLANK(VLOOKUP($D$6&amp;$E19&amp;$D$7,'CAL data'!$A:$AC,'CAL data'!B$3,FALSE))),"",VLOOKUP($D$6&amp;$E19&amp;$D$7,'CAL data'!$A:$AC,'CAL data'!B$3,FALSE))</f>
        <v>0.28456956073759132</v>
      </c>
      <c r="G19" s="301"/>
      <c r="H19" s="301">
        <f>IF(OR(ISERROR(VLOOKUP($D$6&amp;$E19&amp;$D$7,'CAL data'!$A:$AC,'CAL data'!C$3,FALSE)),ISBLANK(VLOOKUP($D$6&amp;$E19&amp;$D$7,'CAL data'!$A:$AC,'CAL data'!C$3,FALSE))),"",VLOOKUP($D$6&amp;$E19&amp;$D$7,'CAL data'!$A:$AC,'CAL data'!C$3,FALSE))</f>
        <v>0.48295889242867462</v>
      </c>
      <c r="I19" s="301"/>
      <c r="J19" s="301">
        <f>IF(OR(ISERROR(VLOOKUP($D$6&amp;$E19&amp;$D$7,'CAL data'!$A:$AC,'CAL data'!D$3,FALSE)),ISBLANK(VLOOKUP($D$6&amp;$E19&amp;$D$7,'CAL data'!$A:$AC,'CAL data'!D$3,FALSE))),"",VLOOKUP($D$6&amp;$E19&amp;$D$7,'CAL data'!$A:$AC,'CAL data'!D$3,FALSE))</f>
        <v>0.11353316673969942</v>
      </c>
      <c r="K19" s="301"/>
      <c r="L19" s="301">
        <f>IF(OR(ISERROR(VLOOKUP($D$6&amp;$E19&amp;$D$7,'CAL data'!$A:$AC,'CAL data'!E$3,FALSE)),ISBLANK(VLOOKUP($D$6&amp;$E19&amp;$D$7,'CAL data'!$A:$AC,'CAL data'!E$3,FALSE))),"",VLOOKUP($D$6&amp;$E19&amp;$D$7,'CAL data'!$A:$AC,'CAL data'!E$3,FALSE))</f>
        <v>3.0036595331430535E-2</v>
      </c>
      <c r="M19" s="301"/>
      <c r="N19" s="301">
        <f>IF(OR(ISERROR(VLOOKUP($D$6&amp;$E19&amp;$D$7,'CAL data'!$A:$AC,'CAL data'!F$3,FALSE)),ISBLANK(VLOOKUP($D$6&amp;$E19&amp;$D$7,'CAL data'!$A:$AC,'CAL data'!F$3,FALSE))),"",VLOOKUP($D$6&amp;$E19&amp;$D$7,'CAL data'!$A:$AC,'CAL data'!F$3,FALSE))</f>
        <v>1.7409429515496762E-3</v>
      </c>
      <c r="O19" s="301"/>
      <c r="P19" s="301">
        <f>IF(OR(ISERROR(VLOOKUP($D$6&amp;$E19&amp;$D$7,'CAL data'!$A:$AC,'CAL data'!G$3,FALSE)),ISBLANK(VLOOKUP($D$6&amp;$E19&amp;$D$7,'CAL data'!$A:$AC,'CAL data'!G$3,FALSE))),"",VLOOKUP($D$6&amp;$E19&amp;$D$7,'CAL data'!$A:$AC,'CAL data'!G$3,FALSE))</f>
        <v>4.2725345523881714E-2</v>
      </c>
      <c r="Q19" s="301"/>
      <c r="R19" s="301">
        <f>IF(OR(ISERROR(VLOOKUP($D$6&amp;$E19&amp;$D$7,'CAL data'!$A:$AC,'CAL data'!H$3,FALSE)),ISBLANK(VLOOKUP($D$6&amp;$E19&amp;$D$7,'CAL data'!$A:$AC,'CAL data'!H$3,FALSE))),"",VLOOKUP($D$6&amp;$E19&amp;$D$7,'CAL data'!$A:$AC,'CAL data'!H$3,FALSE))</f>
        <v>2.5841751838648935E-3</v>
      </c>
      <c r="S19" s="301"/>
      <c r="T19" s="301">
        <f>IF(OR(ISERROR(VLOOKUP($D$6&amp;$E19&amp;$D$7,'CAL data'!$A:$AC,'CAL data'!I$3,FALSE)),ISBLANK(VLOOKUP($D$6&amp;$E19&amp;$D$7,'CAL data'!$A:$AC,'CAL data'!I$3,FALSE))),"",VLOOKUP($D$6&amp;$E19&amp;$D$7,'CAL data'!$A:$AC,'CAL data'!I$3,FALSE))</f>
        <v>4.185132110330779E-2</v>
      </c>
      <c r="U19" s="369"/>
      <c r="V19" s="356">
        <f>SUM(F11,H11,J11,L11,N11,P11,R11,T11)</f>
        <v>1</v>
      </c>
      <c r="W19" s="364">
        <f>IF(ISERROR(VLOOKUP($D$6&amp;$E19&amp;$D$7,'CAL data'!$A:$AC,'CAL data'!K$3,FALSE)),0,VLOOKUP($D$6&amp;$E19&amp;$D$7,'CAL data'!$A:$AC,'CAL data'!K$3,FALSE))</f>
        <v>422185</v>
      </c>
    </row>
    <row r="20" spans="4:23" ht="15" customHeight="1" x14ac:dyDescent="0.25">
      <c r="D20" s="371"/>
      <c r="E20" s="17" t="s">
        <v>27</v>
      </c>
      <c r="F20" s="14">
        <f>IF(F19="","",VLOOKUP($D$6&amp;$E19&amp;$D$7,'CAL data'!$A:$AC,'CAL data'!M$3,FALSE))</f>
        <v>0.28299999999999997</v>
      </c>
      <c r="G20" s="15">
        <f>IF(F19="","",VLOOKUP($D$6&amp;$E19&amp;$D$7,'CAL data'!$A:$AC,'CAL data'!N$3,FALSE))</f>
        <v>0.28599999999999998</v>
      </c>
      <c r="H20" s="15">
        <f>IF(H19="","",VLOOKUP($D$6&amp;$E19&amp;$D$7,'CAL data'!$A:$AC,'CAL data'!O$3,FALSE))</f>
        <v>0.48099999999999998</v>
      </c>
      <c r="I20" s="15">
        <f>IF(H19="","",VLOOKUP($D$6&amp;$E19&amp;$D$7,'CAL data'!$A:$AC,'CAL data'!P$3,FALSE))</f>
        <v>0.48399999999999999</v>
      </c>
      <c r="J20" s="15">
        <f>IF(J19="","",VLOOKUP($D$6&amp;$E19&amp;$D$7,'CAL data'!$A:$AC,'CAL data'!Q$3,FALSE))</f>
        <v>0.113</v>
      </c>
      <c r="K20" s="15">
        <f>IF(J19="","",VLOOKUP($D$6&amp;$E19&amp;$D$7,'CAL data'!$A:$AC,'CAL data'!R$3,FALSE))</f>
        <v>0.114</v>
      </c>
      <c r="L20" s="15">
        <f>IF(L19="","",VLOOKUP($D$6&amp;$E19&amp;$D$7,'CAL data'!$A:$AC,'CAL data'!S$3,FALSE))</f>
        <v>0.03</v>
      </c>
      <c r="M20" s="15">
        <f>IF(L19="","",VLOOKUP($D$6&amp;$E19&amp;$D$7,'CAL data'!$A:$AC,'CAL data'!T$3,FALSE))</f>
        <v>3.1E-2</v>
      </c>
      <c r="N20" s="15">
        <f>IF(N19="","",VLOOKUP($D$6&amp;$E19&amp;$D$7,'CAL data'!$A:$AC,'CAL data'!U$3,FALSE))</f>
        <v>2E-3</v>
      </c>
      <c r="O20" s="15">
        <f>IF(N19="","",VLOOKUP($D$6&amp;$E19&amp;$D$7,'CAL data'!$A:$AC,'CAL data'!V$3,FALSE))</f>
        <v>2E-3</v>
      </c>
      <c r="P20" s="15">
        <f>IF(P19="","",VLOOKUP($D$6&amp;$E19&amp;$D$7,'CAL data'!$A:$AC,'CAL data'!W$3,FALSE))</f>
        <v>4.2000000000000003E-2</v>
      </c>
      <c r="Q20" s="15">
        <f>IF(P19="","",VLOOKUP($D$6&amp;$E19&amp;$D$7,'CAL data'!$A:$AC,'CAL data'!X$3,FALSE))</f>
        <v>4.2999999999999997E-2</v>
      </c>
      <c r="R20" s="15">
        <f>IF(R19="","",VLOOKUP($D$6&amp;$E19&amp;$D$7,'CAL data'!$A:$AC,'CAL data'!Y$3,FALSE))</f>
        <v>2E-3</v>
      </c>
      <c r="S20" s="15">
        <f>IF(R19="","",VLOOKUP($D$6&amp;$E19&amp;$D$7,'CAL data'!$A:$AC,'CAL data'!Z$3,FALSE))</f>
        <v>3.0000000000000001E-3</v>
      </c>
      <c r="T20" s="15">
        <f>IF(T19="","",VLOOKUP($D$6&amp;$E19&amp;$D$7,'CAL data'!$A:$AC,'CAL data'!AA$3,FALSE))</f>
        <v>4.1000000000000002E-2</v>
      </c>
      <c r="U20" s="16">
        <f>IF(T19="","",VLOOKUP($D$6&amp;$E19&amp;$D$7,'CAL data'!$A:$AC,'CAL data'!AB$3,FALSE))</f>
        <v>4.2000000000000003E-2</v>
      </c>
      <c r="V20" s="353"/>
      <c r="W20" s="363"/>
    </row>
    <row r="21" spans="4:23" s="34" customFormat="1" ht="15.75" x14ac:dyDescent="0.2">
      <c r="D21" s="371"/>
      <c r="E21" s="72" t="s">
        <v>138</v>
      </c>
      <c r="F21" s="300">
        <f>IF(OR(ISERROR(VLOOKUP($D$6&amp;$E21&amp;$D$7,'CAL data'!$A:$AC,'CAL data'!B$3,FALSE)),ISBLANK(VLOOKUP($D$6&amp;$E21&amp;$D$7,'CAL data'!$A:$AC,'CAL data'!B$3,FALSE))),"",VLOOKUP($D$6&amp;$E21&amp;$D$7,'CAL data'!$A:$AC,'CAL data'!B$3,FALSE))</f>
        <v>0.54521537748957849</v>
      </c>
      <c r="G21" s="301"/>
      <c r="H21" s="301">
        <f>IF(OR(ISERROR(VLOOKUP($D$6&amp;$E21&amp;$D$7,'CAL data'!$A:$AC,'CAL data'!C$3,FALSE)),ISBLANK(VLOOKUP($D$6&amp;$E21&amp;$D$7,'CAL data'!$A:$AC,'CAL data'!C$3,FALSE))),"",VLOOKUP($D$6&amp;$E21&amp;$D$7,'CAL data'!$A:$AC,'CAL data'!C$3,FALSE))</f>
        <v>0.17880500231588697</v>
      </c>
      <c r="I21" s="301"/>
      <c r="J21" s="301">
        <f>IF(OR(ISERROR(VLOOKUP($D$6&amp;$E21&amp;$D$7,'CAL data'!$A:$AC,'CAL data'!D$3,FALSE)),ISBLANK(VLOOKUP($D$6&amp;$E21&amp;$D$7,'CAL data'!$A:$AC,'CAL data'!D$3,FALSE))),"",VLOOKUP($D$6&amp;$E21&amp;$D$7,'CAL data'!$A:$AC,'CAL data'!D$3,FALSE))</f>
        <v>0.13372857804539137</v>
      </c>
      <c r="K21" s="301"/>
      <c r="L21" s="301">
        <f>IF(OR(ISERROR(VLOOKUP($D$6&amp;$E21&amp;$D$7,'CAL data'!$A:$AC,'CAL data'!E$3,FALSE)),ISBLANK(VLOOKUP($D$6&amp;$E21&amp;$D$7,'CAL data'!$A:$AC,'CAL data'!E$3,FALSE))),"",VLOOKUP($D$6&amp;$E21&amp;$D$7,'CAL data'!$A:$AC,'CAL data'!E$3,FALSE))</f>
        <v>5.2487262621584069E-2</v>
      </c>
      <c r="M21" s="301"/>
      <c r="N21" s="301">
        <f>IF(OR(ISERROR(VLOOKUP($D$6&amp;$E21&amp;$D$7,'CAL data'!$A:$AC,'CAL data'!F$3,FALSE)),ISBLANK(VLOOKUP($D$6&amp;$E21&amp;$D$7,'CAL data'!$A:$AC,'CAL data'!F$3,FALSE))),"",VLOOKUP($D$6&amp;$E21&amp;$D$7,'CAL data'!$A:$AC,'CAL data'!F$3,FALSE))</f>
        <v>3.6498378879110701E-3</v>
      </c>
      <c r="O21" s="301"/>
      <c r="P21" s="301">
        <f>IF(OR(ISERROR(VLOOKUP($D$6&amp;$E21&amp;$D$7,'CAL data'!$A:$AC,'CAL data'!G$3,FALSE)),ISBLANK(VLOOKUP($D$6&amp;$E21&amp;$D$7,'CAL data'!$A:$AC,'CAL data'!G$3,FALSE))),"",VLOOKUP($D$6&amp;$E21&amp;$D$7,'CAL data'!$A:$AC,'CAL data'!G$3,FALSE))</f>
        <v>1.0616025937934228E-2</v>
      </c>
      <c r="Q21" s="301"/>
      <c r="R21" s="301">
        <f>IF(OR(ISERROR(VLOOKUP($D$6&amp;$E21&amp;$D$7,'CAL data'!$A:$AC,'CAL data'!H$3,FALSE)),ISBLANK(VLOOKUP($D$6&amp;$E21&amp;$D$7,'CAL data'!$A:$AC,'CAL data'!H$3,FALSE))),"",VLOOKUP($D$6&amp;$E21&amp;$D$7,'CAL data'!$A:$AC,'CAL data'!H$3,FALSE))</f>
        <v>1.8527095877721168E-5</v>
      </c>
      <c r="S21" s="301"/>
      <c r="T21" s="301">
        <f>IF(OR(ISERROR(VLOOKUP($D$6&amp;$E21&amp;$D$7,'CAL data'!$A:$AC,'CAL data'!I$3,FALSE)),ISBLANK(VLOOKUP($D$6&amp;$E21&amp;$D$7,'CAL data'!$A:$AC,'CAL data'!I$3,FALSE))),"",VLOOKUP($D$6&amp;$E21&amp;$D$7,'CAL data'!$A:$AC,'CAL data'!I$3,FALSE))</f>
        <v>7.5479388605836029E-2</v>
      </c>
      <c r="U21" s="369"/>
      <c r="V21" s="361">
        <f>SUM(F11,H11,J11,L11,N11,P11,R11,T11)</f>
        <v>1</v>
      </c>
      <c r="W21" s="362">
        <f>IF(ISERROR(VLOOKUP($D$6&amp;$E21&amp;$D$7,'CAL data'!$A:$AC,'CAL data'!K$3,FALSE)),0,VLOOKUP($D$6&amp;$E21&amp;$D$7,'CAL data'!$A:$AC,'CAL data'!K$3,FALSE))</f>
        <v>53975</v>
      </c>
    </row>
    <row r="22" spans="4:23" ht="15" customHeight="1" x14ac:dyDescent="0.25">
      <c r="D22" s="371"/>
      <c r="E22" s="13" t="s">
        <v>27</v>
      </c>
      <c r="F22" s="14">
        <f>IF(F21="","",VLOOKUP($D$6&amp;$E21&amp;$D$7,'CAL data'!$A:$AC,'CAL data'!M$3,FALSE))</f>
        <v>0.54100000000000004</v>
      </c>
      <c r="G22" s="15">
        <f>IF(F21="","",VLOOKUP($D$6&amp;$E21&amp;$D$7,'CAL data'!$A:$AC,'CAL data'!N$3,FALSE))</f>
        <v>0.54900000000000004</v>
      </c>
      <c r="H22" s="15">
        <f>IF(H21="","",VLOOKUP($D$6&amp;$E21&amp;$D$7,'CAL data'!$A:$AC,'CAL data'!O$3,FALSE))</f>
        <v>0.17599999999999999</v>
      </c>
      <c r="I22" s="15">
        <f>IF(H21="","",VLOOKUP($D$6&amp;$E21&amp;$D$7,'CAL data'!$A:$AC,'CAL data'!P$3,FALSE))</f>
        <v>0.182</v>
      </c>
      <c r="J22" s="15">
        <f>IF(J21="","",VLOOKUP($D$6&amp;$E21&amp;$D$7,'CAL data'!$A:$AC,'CAL data'!Q$3,FALSE))</f>
        <v>0.13100000000000001</v>
      </c>
      <c r="K22" s="15">
        <f>IF(J21="","",VLOOKUP($D$6&amp;$E21&amp;$D$7,'CAL data'!$A:$AC,'CAL data'!R$3,FALSE))</f>
        <v>0.13700000000000001</v>
      </c>
      <c r="L22" s="15">
        <f>IF(L21="","",VLOOKUP($D$6&amp;$E21&amp;$D$7,'CAL data'!$A:$AC,'CAL data'!S$3,FALSE))</f>
        <v>5.0999999999999997E-2</v>
      </c>
      <c r="M22" s="15">
        <f>IF(L21="","",VLOOKUP($D$6&amp;$E21&amp;$D$7,'CAL data'!$A:$AC,'CAL data'!T$3,FALSE))</f>
        <v>5.3999999999999999E-2</v>
      </c>
      <c r="N22" s="15">
        <f>IF(N21="","",VLOOKUP($D$6&amp;$E21&amp;$D$7,'CAL data'!$A:$AC,'CAL data'!U$3,FALSE))</f>
        <v>3.0000000000000001E-3</v>
      </c>
      <c r="O22" s="15">
        <f>IF(N21="","",VLOOKUP($D$6&amp;$E21&amp;$D$7,'CAL data'!$A:$AC,'CAL data'!V$3,FALSE))</f>
        <v>4.0000000000000001E-3</v>
      </c>
      <c r="P22" s="15">
        <f>IF(P21="","",VLOOKUP($D$6&amp;$E21&amp;$D$7,'CAL data'!$A:$AC,'CAL data'!W$3,FALSE))</f>
        <v>0.01</v>
      </c>
      <c r="Q22" s="15">
        <f>IF(P21="","",VLOOKUP($D$6&amp;$E21&amp;$D$7,'CAL data'!$A:$AC,'CAL data'!X$3,FALSE))</f>
        <v>1.2E-2</v>
      </c>
      <c r="R22" s="15">
        <f>IF(R21="","",VLOOKUP($D$6&amp;$E21&amp;$D$7,'CAL data'!$A:$AC,'CAL data'!Y$3,FALSE))</f>
        <v>0</v>
      </c>
      <c r="S22" s="15">
        <f>IF(R21="","",VLOOKUP($D$6&amp;$E21&amp;$D$7,'CAL data'!$A:$AC,'CAL data'!Z$3,FALSE))</f>
        <v>0</v>
      </c>
      <c r="T22" s="15">
        <f>IF(T21="","",VLOOKUP($D$6&amp;$E21&amp;$D$7,'CAL data'!$A:$AC,'CAL data'!AA$3,FALSE))</f>
        <v>7.2999999999999995E-2</v>
      </c>
      <c r="U22" s="16">
        <f>IF(T21="","",VLOOKUP($D$6&amp;$E21&amp;$D$7,'CAL data'!$A:$AC,'CAL data'!AB$3,FALSE))</f>
        <v>7.8E-2</v>
      </c>
      <c r="V22" s="361"/>
      <c r="W22" s="362"/>
    </row>
    <row r="23" spans="4:23" s="34" customFormat="1" ht="18.75" customHeight="1" x14ac:dyDescent="0.2">
      <c r="D23" s="371"/>
      <c r="E23" s="70" t="s">
        <v>111</v>
      </c>
      <c r="F23" s="300" t="str">
        <f>IF(OR(ISERROR(VLOOKUP($D$6&amp;$E23&amp;$D$7,'CAL data'!$A:$AC,'CAL data'!B$3,FALSE)),ISBLANK(VLOOKUP($D$6&amp;$E23&amp;$D$7,'CAL data'!$A:$AC,'CAL data'!B$3,FALSE))),"",VLOOKUP($D$6&amp;$E23&amp;$D$7,'CAL data'!$A:$AC,'CAL data'!B$3,FALSE))</f>
        <v/>
      </c>
      <c r="G23" s="301"/>
      <c r="H23" s="301">
        <f>IF(OR(ISERROR(VLOOKUP($D$6&amp;$E23&amp;$D$7,'CAL data'!$A:$AC,'CAL data'!C$3,FALSE)),ISBLANK(VLOOKUP($D$6&amp;$E23&amp;$D$7,'CAL data'!$A:$AC,'CAL data'!C$3,FALSE))),"",VLOOKUP($D$6&amp;$E23&amp;$D$7,'CAL data'!$A:$AC,'CAL data'!C$3,FALSE))</f>
        <v>9.6612265084075166E-2</v>
      </c>
      <c r="I23" s="301"/>
      <c r="J23" s="301">
        <f>IF(OR(ISERROR(VLOOKUP($D$6&amp;$E23&amp;$D$7,'CAL data'!$A:$AC,'CAL data'!D$3,FALSE)),ISBLANK(VLOOKUP($D$6&amp;$E23&amp;$D$7,'CAL data'!$A:$AC,'CAL data'!D$3,FALSE))),"",VLOOKUP($D$6&amp;$E23&amp;$D$7,'CAL data'!$A:$AC,'CAL data'!D$3,FALSE))</f>
        <v>0.19664935707220574</v>
      </c>
      <c r="K23" s="301"/>
      <c r="L23" s="301">
        <f>IF(OR(ISERROR(VLOOKUP($D$6&amp;$E23&amp;$D$7,'CAL data'!$A:$AC,'CAL data'!E$3,FALSE)),ISBLANK(VLOOKUP($D$6&amp;$E23&amp;$D$7,'CAL data'!$A:$AC,'CAL data'!E$3,FALSE))),"",VLOOKUP($D$6&amp;$E23&amp;$D$7,'CAL data'!$A:$AC,'CAL data'!E$3,FALSE))</f>
        <v>7.1513353115726999E-2</v>
      </c>
      <c r="M23" s="301"/>
      <c r="N23" s="301">
        <f>IF(OR(ISERROR(VLOOKUP($D$6&amp;$E23&amp;$D$7,'CAL data'!$A:$AC,'CAL data'!F$3,FALSE)),ISBLANK(VLOOKUP($D$6&amp;$E23&amp;$D$7,'CAL data'!$A:$AC,'CAL data'!F$3,FALSE))),"",VLOOKUP($D$6&amp;$E23&amp;$D$7,'CAL data'!$A:$AC,'CAL data'!F$3,FALSE))</f>
        <v>1.3414935707220573E-2</v>
      </c>
      <c r="O23" s="301"/>
      <c r="P23" s="301">
        <f>IF(OR(ISERROR(VLOOKUP($D$6&amp;$E23&amp;$D$7,'CAL data'!$A:$AC,'CAL data'!G$3,FALSE)),ISBLANK(VLOOKUP($D$6&amp;$E23&amp;$D$7,'CAL data'!$A:$AC,'CAL data'!G$3,FALSE))),"",VLOOKUP($D$6&amp;$E23&amp;$D$7,'CAL data'!$A:$AC,'CAL data'!G$3,FALSE))</f>
        <v>0.56172106824925816</v>
      </c>
      <c r="Q23" s="301"/>
      <c r="R23" s="301">
        <f>IF(OR(ISERROR(VLOOKUP($D$6&amp;$E23&amp;$D$7,'CAL data'!$A:$AC,'CAL data'!H$3,FALSE)),ISBLANK(VLOOKUP($D$6&amp;$E23&amp;$D$7,'CAL data'!$A:$AC,'CAL data'!H$3,FALSE))),"",VLOOKUP($D$6&amp;$E23&amp;$D$7,'CAL data'!$A:$AC,'CAL data'!H$3,FALSE))</f>
        <v>1.7173590504451039E-2</v>
      </c>
      <c r="S23" s="301"/>
      <c r="T23" s="301">
        <f>IF(OR(ISERROR(VLOOKUP($D$6&amp;$E23&amp;$D$7,'CAL data'!$A:$AC,'CAL data'!I$3,FALSE)),ISBLANK(VLOOKUP($D$6&amp;$E23&amp;$D$7,'CAL data'!$A:$AC,'CAL data'!I$3,FALSE))),"",VLOOKUP($D$6&amp;$E23&amp;$D$7,'CAL data'!$A:$AC,'CAL data'!I$3,FALSE))</f>
        <v>4.2915430267062314E-2</v>
      </c>
      <c r="U23" s="369"/>
      <c r="V23" s="356">
        <f>SUM(F11,H11,J11,L11,N11,P11,R11,T11)</f>
        <v>1</v>
      </c>
      <c r="W23" s="364">
        <f>IF(ISERROR(VLOOKUP($D$6&amp;$E23&amp;$D$7,'CAL data'!$A:$AC,'CAL data'!K$3,FALSE)),0,VLOOKUP($D$6&amp;$E23&amp;$D$7,'CAL data'!$A:$AC,'CAL data'!K$3,FALSE))</f>
        <v>80880</v>
      </c>
    </row>
    <row r="24" spans="4:23" ht="15" customHeight="1" x14ac:dyDescent="0.25">
      <c r="D24" s="371"/>
      <c r="E24" s="17" t="s">
        <v>27</v>
      </c>
      <c r="F24" s="14" t="str">
        <f>IF(F23="","",VLOOKUP($D$6&amp;$E23&amp;$D$7,'CAL data'!$A:$AC,'CAL data'!M$3,FALSE))</f>
        <v/>
      </c>
      <c r="G24" s="15" t="str">
        <f>IF(F23="","",VLOOKUP($D$6&amp;$E23&amp;$D$7,'CAL data'!$A:$AC,'CAL data'!N$3,FALSE))</f>
        <v/>
      </c>
      <c r="H24" s="15">
        <f>IF(H23="","",VLOOKUP($D$6&amp;$E23&amp;$D$7,'CAL data'!$A:$AC,'CAL data'!O$3,FALSE))</f>
        <v>9.5000000000000001E-2</v>
      </c>
      <c r="I24" s="15">
        <f>IF(H23="","",VLOOKUP($D$6&amp;$E23&amp;$D$7,'CAL data'!$A:$AC,'CAL data'!P$3,FALSE))</f>
        <v>9.9000000000000005E-2</v>
      </c>
      <c r="J24" s="15">
        <f>IF(J23="","",VLOOKUP($D$6&amp;$E23&amp;$D$7,'CAL data'!$A:$AC,'CAL data'!Q$3,FALSE))</f>
        <v>0.19400000000000001</v>
      </c>
      <c r="K24" s="15">
        <f>IF(J23="","",VLOOKUP($D$6&amp;$E23&amp;$D$7,'CAL data'!$A:$AC,'CAL data'!R$3,FALSE))</f>
        <v>0.19900000000000001</v>
      </c>
      <c r="L24" s="15">
        <f>IF(L23="","",VLOOKUP($D$6&amp;$E23&amp;$D$7,'CAL data'!$A:$AC,'CAL data'!S$3,FALSE))</f>
        <v>7.0000000000000007E-2</v>
      </c>
      <c r="M24" s="15">
        <f>IF(L23="","",VLOOKUP($D$6&amp;$E23&amp;$D$7,'CAL data'!$A:$AC,'CAL data'!T$3,FALSE))</f>
        <v>7.2999999999999995E-2</v>
      </c>
      <c r="N24" s="15">
        <f>IF(N23="","",VLOOKUP($D$6&amp;$E23&amp;$D$7,'CAL data'!$A:$AC,'CAL data'!U$3,FALSE))</f>
        <v>1.2999999999999999E-2</v>
      </c>
      <c r="O24" s="15">
        <f>IF(N23="","",VLOOKUP($D$6&amp;$E23&amp;$D$7,'CAL data'!$A:$AC,'CAL data'!V$3,FALSE))</f>
        <v>1.4E-2</v>
      </c>
      <c r="P24" s="15">
        <f>IF(P23="","",VLOOKUP($D$6&amp;$E23&amp;$D$7,'CAL data'!$A:$AC,'CAL data'!W$3,FALSE))</f>
        <v>0.55800000000000005</v>
      </c>
      <c r="Q24" s="15">
        <f>IF(P23="","",VLOOKUP($D$6&amp;$E23&amp;$D$7,'CAL data'!$A:$AC,'CAL data'!X$3,FALSE))</f>
        <v>0.56499999999999995</v>
      </c>
      <c r="R24" s="15">
        <f>IF(R23="","",VLOOKUP($D$6&amp;$E23&amp;$D$7,'CAL data'!$A:$AC,'CAL data'!Y$3,FALSE))</f>
        <v>1.6E-2</v>
      </c>
      <c r="S24" s="15">
        <f>IF(R23="","",VLOOKUP($D$6&amp;$E23&amp;$D$7,'CAL data'!$A:$AC,'CAL data'!Z$3,FALSE))</f>
        <v>1.7999999999999999E-2</v>
      </c>
      <c r="T24" s="15">
        <f>IF(T23="","",VLOOKUP($D$6&amp;$E23&amp;$D$7,'CAL data'!$A:$AC,'CAL data'!AA$3,FALSE))</f>
        <v>4.2000000000000003E-2</v>
      </c>
      <c r="U24" s="16">
        <f>IF(T23="","",VLOOKUP($D$6&amp;$E23&amp;$D$7,'CAL data'!$A:$AC,'CAL data'!AB$3,FALSE))</f>
        <v>4.3999999999999997E-2</v>
      </c>
      <c r="V24" s="353"/>
      <c r="W24" s="363"/>
    </row>
    <row r="25" spans="4:23" s="34" customFormat="1" ht="18.75" customHeight="1" x14ac:dyDescent="0.2">
      <c r="D25" s="371"/>
      <c r="E25" s="71" t="s">
        <v>17</v>
      </c>
      <c r="F25" s="300">
        <f>IF(OR(ISERROR(VLOOKUP($D$6&amp;$E25&amp;$D$7,'CAL data'!$A:$AC,'CAL data'!B$3,FALSE)),ISBLANK(VLOOKUP($D$6&amp;$E25&amp;$D$7,'CAL data'!$A:$AC,'CAL data'!B$3,FALSE))),"",VLOOKUP($D$6&amp;$E25&amp;$D$7,'CAL data'!$A:$AC,'CAL data'!B$3,FALSE))</f>
        <v>0.25018839487565936</v>
      </c>
      <c r="G25" s="301"/>
      <c r="H25" s="301">
        <f>IF(OR(ISERROR(VLOOKUP($D$6&amp;$E25&amp;$D$7,'CAL data'!$A:$AC,'CAL data'!C$3,FALSE)),ISBLANK(VLOOKUP($D$6&amp;$E25&amp;$D$7,'CAL data'!$A:$AC,'CAL data'!C$3,FALSE))),"",VLOOKUP($D$6&amp;$E25&amp;$D$7,'CAL data'!$A:$AC,'CAL data'!C$3,FALSE))</f>
        <v>0.1866497441795899</v>
      </c>
      <c r="I25" s="301"/>
      <c r="J25" s="301">
        <f>IF(OR(ISERROR(VLOOKUP($D$6&amp;$E25&amp;$D$7,'CAL data'!$A:$AC,'CAL data'!D$3,FALSE)),ISBLANK(VLOOKUP($D$6&amp;$E25&amp;$D$7,'CAL data'!$A:$AC,'CAL data'!D$3,FALSE))),"",VLOOKUP($D$6&amp;$E25&amp;$D$7,'CAL data'!$A:$AC,'CAL data'!D$3,FALSE))</f>
        <v>0.31106968627295445</v>
      </c>
      <c r="K25" s="301"/>
      <c r="L25" s="301">
        <f>IF(OR(ISERROR(VLOOKUP($D$6&amp;$E25&amp;$D$7,'CAL data'!$A:$AC,'CAL data'!E$3,FALSE)),ISBLANK(VLOOKUP($D$6&amp;$E25&amp;$D$7,'CAL data'!$A:$AC,'CAL data'!E$3,FALSE))),"",VLOOKUP($D$6&amp;$E25&amp;$D$7,'CAL data'!$A:$AC,'CAL data'!E$3,FALSE))</f>
        <v>9.5268313965018045E-2</v>
      </c>
      <c r="M25" s="301"/>
      <c r="N25" s="301">
        <f>IF(OR(ISERROR(VLOOKUP($D$6&amp;$E25&amp;$D$7,'CAL data'!$A:$AC,'CAL data'!F$3,FALSE)),ISBLANK(VLOOKUP($D$6&amp;$E25&amp;$D$7,'CAL data'!$A:$AC,'CAL data'!F$3,FALSE))),"",VLOOKUP($D$6&amp;$E25&amp;$D$7,'CAL data'!$A:$AC,'CAL data'!F$3,FALSE))</f>
        <v>1.760996311426645E-2</v>
      </c>
      <c r="O25" s="301"/>
      <c r="P25" s="301">
        <f>IF(OR(ISERROR(VLOOKUP($D$6&amp;$E25&amp;$D$7,'CAL data'!$A:$AC,'CAL data'!G$3,FALSE)),ISBLANK(VLOOKUP($D$6&amp;$E25&amp;$D$7,'CAL data'!$A:$AC,'CAL data'!G$3,FALSE))),"",VLOOKUP($D$6&amp;$E25&amp;$D$7,'CAL data'!$A:$AC,'CAL data'!G$3,FALSE))</f>
        <v>0.10355768849403085</v>
      </c>
      <c r="Q25" s="301"/>
      <c r="R25" s="301">
        <f>IF(OR(ISERROR(VLOOKUP($D$6&amp;$E25&amp;$D$7,'CAL data'!$A:$AC,'CAL data'!H$3,FALSE)),ISBLANK(VLOOKUP($D$6&amp;$E25&amp;$D$7,'CAL data'!$A:$AC,'CAL data'!H$3,FALSE))),"",VLOOKUP($D$6&amp;$E25&amp;$D$7,'CAL data'!$A:$AC,'CAL data'!H$3,FALSE))</f>
        <v>1.2295244516717567E-3</v>
      </c>
      <c r="S25" s="301"/>
      <c r="T25" s="301">
        <f>IF(OR(ISERROR(VLOOKUP($D$6&amp;$E25&amp;$D$7,'CAL data'!$A:$AC,'CAL data'!I$3,FALSE)),ISBLANK(VLOOKUP($D$6&amp;$E25&amp;$D$7,'CAL data'!$A:$AC,'CAL data'!I$3,FALSE))),"",VLOOKUP($D$6&amp;$E25&amp;$D$7,'CAL data'!$A:$AC,'CAL data'!I$3,FALSE))</f>
        <v>3.4426684646809189E-2</v>
      </c>
      <c r="U25" s="369"/>
      <c r="V25" s="361">
        <f>SUM(F11,H11,J11,L11,N11,P11,R11,T11)</f>
        <v>1</v>
      </c>
      <c r="W25" s="362">
        <f>IF(ISERROR(VLOOKUP($D$6&amp;$E25&amp;$D$7,'CAL data'!$A:$AC,'CAL data'!K$3,FALSE)),0,VLOOKUP($D$6&amp;$E25&amp;$D$7,'CAL data'!$A:$AC,'CAL data'!K$3,FALSE))</f>
        <v>25213</v>
      </c>
    </row>
    <row r="26" spans="4:23" ht="15" customHeight="1" x14ac:dyDescent="0.25">
      <c r="D26" s="371"/>
      <c r="E26" s="13" t="s">
        <v>27</v>
      </c>
      <c r="F26" s="14">
        <f>IF(F25="","",VLOOKUP($D$6&amp;$E25&amp;$D$7,'CAL data'!$A:$AC,'CAL data'!M$3,FALSE))</f>
        <v>0.245</v>
      </c>
      <c r="G26" s="15">
        <f>IF(F25="","",VLOOKUP($D$6&amp;$E25&amp;$D$7,'CAL data'!$A:$AC,'CAL data'!N$3,FALSE))</f>
        <v>0.25600000000000001</v>
      </c>
      <c r="H26" s="15">
        <f>IF(H25="","",VLOOKUP($D$6&amp;$E25&amp;$D$7,'CAL data'!$A:$AC,'CAL data'!O$3,FALSE))</f>
        <v>0.182</v>
      </c>
      <c r="I26" s="15">
        <f>IF(H25="","",VLOOKUP($D$6&amp;$E25&amp;$D$7,'CAL data'!$A:$AC,'CAL data'!P$3,FALSE))</f>
        <v>0.192</v>
      </c>
      <c r="J26" s="15">
        <f>IF(J25="","",VLOOKUP($D$6&amp;$E25&amp;$D$7,'CAL data'!$A:$AC,'CAL data'!Q$3,FALSE))</f>
        <v>0.30499999999999999</v>
      </c>
      <c r="K26" s="15">
        <f>IF(J25="","",VLOOKUP($D$6&amp;$E25&amp;$D$7,'CAL data'!$A:$AC,'CAL data'!R$3,FALSE))</f>
        <v>0.317</v>
      </c>
      <c r="L26" s="15">
        <f>IF(L25="","",VLOOKUP($D$6&amp;$E25&amp;$D$7,'CAL data'!$A:$AC,'CAL data'!S$3,FALSE))</f>
        <v>9.1999999999999998E-2</v>
      </c>
      <c r="M26" s="15">
        <f>IF(L25="","",VLOOKUP($D$6&amp;$E25&amp;$D$7,'CAL data'!$A:$AC,'CAL data'!T$3,FALSE))</f>
        <v>9.9000000000000005E-2</v>
      </c>
      <c r="N26" s="15">
        <f>IF(N25="","",VLOOKUP($D$6&amp;$E25&amp;$D$7,'CAL data'!$A:$AC,'CAL data'!U$3,FALSE))</f>
        <v>1.6E-2</v>
      </c>
      <c r="O26" s="15">
        <f>IF(N25="","",VLOOKUP($D$6&amp;$E25&amp;$D$7,'CAL data'!$A:$AC,'CAL data'!V$3,FALSE))</f>
        <v>1.9E-2</v>
      </c>
      <c r="P26" s="15">
        <f>IF(P25="","",VLOOKUP($D$6&amp;$E25&amp;$D$7,'CAL data'!$A:$AC,'CAL data'!W$3,FALSE))</f>
        <v>0.1</v>
      </c>
      <c r="Q26" s="15">
        <f>IF(P25="","",VLOOKUP($D$6&amp;$E25&amp;$D$7,'CAL data'!$A:$AC,'CAL data'!X$3,FALSE))</f>
        <v>0.107</v>
      </c>
      <c r="R26" s="15">
        <f>IF(R25="","",VLOOKUP($D$6&amp;$E25&amp;$D$7,'CAL data'!$A:$AC,'CAL data'!Y$3,FALSE))</f>
        <v>1E-3</v>
      </c>
      <c r="S26" s="15">
        <f>IF(R25="","",VLOOKUP($D$6&amp;$E25&amp;$D$7,'CAL data'!$A:$AC,'CAL data'!Z$3,FALSE))</f>
        <v>2E-3</v>
      </c>
      <c r="T26" s="15">
        <f>IF(T25="","",VLOOKUP($D$6&amp;$E25&amp;$D$7,'CAL data'!$A:$AC,'CAL data'!AA$3,FALSE))</f>
        <v>3.2000000000000001E-2</v>
      </c>
      <c r="U26" s="16">
        <f>IF(T25="","",VLOOKUP($D$6&amp;$E25&amp;$D$7,'CAL data'!$A:$AC,'CAL data'!AB$3,FALSE))</f>
        <v>3.6999999999999998E-2</v>
      </c>
      <c r="V26" s="361"/>
      <c r="W26" s="362"/>
    </row>
    <row r="27" spans="4:23" s="34" customFormat="1" ht="18.75" customHeight="1" x14ac:dyDescent="0.2">
      <c r="D27" s="371"/>
      <c r="E27" s="70" t="s">
        <v>92</v>
      </c>
      <c r="F27" s="300">
        <f>IF(OR(ISERROR(VLOOKUP($D$6&amp;$E27&amp;$D$7,'CAL data'!$A:$AC,'CAL data'!B$3,FALSE)),ISBLANK(VLOOKUP($D$6&amp;$E27&amp;$D$7,'CAL data'!$A:$AC,'CAL data'!B$3,FALSE))),"",VLOOKUP($D$6&amp;$E27&amp;$D$7,'CAL data'!$A:$AC,'CAL data'!B$3,FALSE))</f>
        <v>0.2051862886314485</v>
      </c>
      <c r="G27" s="301"/>
      <c r="H27" s="301">
        <f>IF(OR(ISERROR(VLOOKUP($D$6&amp;$E27&amp;$D$7,'CAL data'!$A:$AC,'CAL data'!C$3,FALSE)),ISBLANK(VLOOKUP($D$6&amp;$E27&amp;$D$7,'CAL data'!$A:$AC,'CAL data'!C$3,FALSE))),"",VLOOKUP($D$6&amp;$E27&amp;$D$7,'CAL data'!$A:$AC,'CAL data'!C$3,FALSE))</f>
        <v>1.1736655709718854E-3</v>
      </c>
      <c r="I27" s="301"/>
      <c r="J27" s="301">
        <f>IF(OR(ISERROR(VLOOKUP($D$6&amp;$E27&amp;$D$7,'CAL data'!$A:$AC,'CAL data'!D$3,FALSE)),ISBLANK(VLOOKUP($D$6&amp;$E27&amp;$D$7,'CAL data'!$A:$AC,'CAL data'!D$3,FALSE))),"",VLOOKUP($D$6&amp;$E27&amp;$D$7,'CAL data'!$A:$AC,'CAL data'!D$3,FALSE))</f>
        <v>0.54706357902339531</v>
      </c>
      <c r="K27" s="301"/>
      <c r="L27" s="301">
        <f>IF(OR(ISERROR(VLOOKUP($D$6&amp;$E27&amp;$D$7,'CAL data'!$A:$AC,'CAL data'!E$3,FALSE)),ISBLANK(VLOOKUP($D$6&amp;$E27&amp;$D$7,'CAL data'!$A:$AC,'CAL data'!E$3,FALSE))),"",VLOOKUP($D$6&amp;$E27&amp;$D$7,'CAL data'!$A:$AC,'CAL data'!E$3,FALSE))</f>
        <v>0.17085041509186191</v>
      </c>
      <c r="M27" s="301"/>
      <c r="N27" s="301">
        <f>IF(OR(ISERROR(VLOOKUP($D$6&amp;$E27&amp;$D$7,'CAL data'!$A:$AC,'CAL data'!F$3,FALSE)),ISBLANK(VLOOKUP($D$6&amp;$E27&amp;$D$7,'CAL data'!$A:$AC,'CAL data'!F$3,FALSE))),"",VLOOKUP($D$6&amp;$E27&amp;$D$7,'CAL data'!$A:$AC,'CAL data'!F$3,FALSE))</f>
        <v>3.2353773991406799E-2</v>
      </c>
      <c r="O27" s="301"/>
      <c r="P27" s="301">
        <f>IF(OR(ISERROR(VLOOKUP($D$6&amp;$E27&amp;$D$7,'CAL data'!$A:$AC,'CAL data'!G$3,FALSE)),ISBLANK(VLOOKUP($D$6&amp;$E27&amp;$D$7,'CAL data'!$A:$AC,'CAL data'!G$3,FALSE))),"",VLOOKUP($D$6&amp;$E27&amp;$D$7,'CAL data'!$A:$AC,'CAL data'!G$3,FALSE))</f>
        <v>8.8065955080617701E-3</v>
      </c>
      <c r="Q27" s="301"/>
      <c r="R27" s="301">
        <f>IF(OR(ISERROR(VLOOKUP($D$6&amp;$E27&amp;$D$7,'CAL data'!$A:$AC,'CAL data'!H$3,FALSE)),ISBLANK(VLOOKUP($D$6&amp;$E27&amp;$D$7,'CAL data'!$A:$AC,'CAL data'!H$3,FALSE))),"",VLOOKUP($D$6&amp;$E27&amp;$D$7,'CAL data'!$A:$AC,'CAL data'!H$3,FALSE))</f>
        <v>8.207451545257939E-6</v>
      </c>
      <c r="S27" s="301"/>
      <c r="T27" s="301">
        <f>IF(OR(ISERROR(VLOOKUP($D$6&amp;$E27&amp;$D$7,'CAL data'!$A:$AC,'CAL data'!I$3,FALSE)),ISBLANK(VLOOKUP($D$6&amp;$E27&amp;$D$7,'CAL data'!$A:$AC,'CAL data'!I$3,FALSE))),"",VLOOKUP($D$6&amp;$E27&amp;$D$7,'CAL data'!$A:$AC,'CAL data'!I$3,FALSE))</f>
        <v>3.4557474731308553E-2</v>
      </c>
      <c r="U27" s="369"/>
      <c r="V27" s="356">
        <f>SUM(F11,H11,J11,L11,N11,P11,R11,T11)</f>
        <v>1</v>
      </c>
      <c r="W27" s="364">
        <f>IF(ISERROR(VLOOKUP($D$6&amp;$E27&amp;$D$7,'CAL data'!$A:$AC,'CAL data'!K$3,FALSE)),0,VLOOKUP($D$6&amp;$E27&amp;$D$7,'CAL data'!$A:$AC,'CAL data'!K$3,FALSE))</f>
        <v>243681</v>
      </c>
    </row>
    <row r="28" spans="4:23" ht="15" customHeight="1" x14ac:dyDescent="0.25">
      <c r="D28" s="371"/>
      <c r="E28" s="17" t="s">
        <v>27</v>
      </c>
      <c r="F28" s="14">
        <f>IF(F27="","",VLOOKUP($D$6&amp;$E27&amp;$D$7,'CAL data'!$A:$AC,'CAL data'!M$3,FALSE))</f>
        <v>0.20399999999999999</v>
      </c>
      <c r="G28" s="15">
        <f>IF(F27="","",VLOOKUP($D$6&amp;$E27&amp;$D$7,'CAL data'!$A:$AC,'CAL data'!N$3,FALSE))</f>
        <v>0.20699999999999999</v>
      </c>
      <c r="H28" s="15">
        <f>IF(H27="","",VLOOKUP($D$6&amp;$E27&amp;$D$7,'CAL data'!$A:$AC,'CAL data'!O$3,FALSE))</f>
        <v>1E-3</v>
      </c>
      <c r="I28" s="15">
        <f>IF(H27="","",VLOOKUP($D$6&amp;$E27&amp;$D$7,'CAL data'!$A:$AC,'CAL data'!P$3,FALSE))</f>
        <v>1E-3</v>
      </c>
      <c r="J28" s="15">
        <f>IF(J27="","",VLOOKUP($D$6&amp;$E27&amp;$D$7,'CAL data'!$A:$AC,'CAL data'!Q$3,FALSE))</f>
        <v>0.54500000000000004</v>
      </c>
      <c r="K28" s="15">
        <f>IF(J27="","",VLOOKUP($D$6&amp;$E27&amp;$D$7,'CAL data'!$A:$AC,'CAL data'!R$3,FALSE))</f>
        <v>0.54900000000000004</v>
      </c>
      <c r="L28" s="15">
        <f>IF(L27="","",VLOOKUP($D$6&amp;$E27&amp;$D$7,'CAL data'!$A:$AC,'CAL data'!S$3,FALSE))</f>
        <v>0.16900000000000001</v>
      </c>
      <c r="M28" s="15">
        <f>IF(L27="","",VLOOKUP($D$6&amp;$E27&amp;$D$7,'CAL data'!$A:$AC,'CAL data'!T$3,FALSE))</f>
        <v>0.17199999999999999</v>
      </c>
      <c r="N28" s="15">
        <f>IF(N27="","",VLOOKUP($D$6&amp;$E27&amp;$D$7,'CAL data'!$A:$AC,'CAL data'!U$3,FALSE))</f>
        <v>3.2000000000000001E-2</v>
      </c>
      <c r="O28" s="15">
        <f>IF(N27="","",VLOOKUP($D$6&amp;$E27&amp;$D$7,'CAL data'!$A:$AC,'CAL data'!V$3,FALSE))</f>
        <v>3.3000000000000002E-2</v>
      </c>
      <c r="P28" s="15">
        <f>IF(P27="","",VLOOKUP($D$6&amp;$E27&amp;$D$7,'CAL data'!$A:$AC,'CAL data'!W$3,FALSE))</f>
        <v>8.0000000000000002E-3</v>
      </c>
      <c r="Q28" s="15">
        <f>IF(P27="","",VLOOKUP($D$6&amp;$E27&amp;$D$7,'CAL data'!$A:$AC,'CAL data'!X$3,FALSE))</f>
        <v>8.9999999999999993E-3</v>
      </c>
      <c r="R28" s="15">
        <f>IF(R27="","",VLOOKUP($D$6&amp;$E27&amp;$D$7,'CAL data'!$A:$AC,'CAL data'!Y$3,FALSE))</f>
        <v>0</v>
      </c>
      <c r="S28" s="15">
        <f>IF(R27="","",VLOOKUP($D$6&amp;$E27&amp;$D$7,'CAL data'!$A:$AC,'CAL data'!Z$3,FALSE))</f>
        <v>0</v>
      </c>
      <c r="T28" s="15">
        <f>IF(T27="","",VLOOKUP($D$6&amp;$E27&amp;$D$7,'CAL data'!$A:$AC,'CAL data'!AA$3,FALSE))</f>
        <v>3.4000000000000002E-2</v>
      </c>
      <c r="U28" s="16">
        <f>IF(T27="","",VLOOKUP($D$6&amp;$E27&amp;$D$7,'CAL data'!$A:$AC,'CAL data'!AB$3,FALSE))</f>
        <v>3.5000000000000003E-2</v>
      </c>
      <c r="V28" s="353"/>
      <c r="W28" s="363"/>
    </row>
    <row r="29" spans="4:23" s="34" customFormat="1" ht="18.75" customHeight="1" x14ac:dyDescent="0.2">
      <c r="D29" s="371"/>
      <c r="E29" s="71" t="s">
        <v>4</v>
      </c>
      <c r="F29" s="300">
        <f>IF(OR(ISERROR(VLOOKUP($D$6&amp;$E29&amp;$D$7,'CAL data'!$A:$AC,'CAL data'!B$3,FALSE)),ISBLANK(VLOOKUP($D$6&amp;$E29&amp;$D$7,'CAL data'!$A:$AC,'CAL data'!B$3,FALSE))),"",VLOOKUP($D$6&amp;$E29&amp;$D$7,'CAL data'!$A:$AC,'CAL data'!B$3,FALSE))</f>
        <v>7.2717405241640901E-2</v>
      </c>
      <c r="G29" s="301"/>
      <c r="H29" s="301">
        <f>IF(OR(ISERROR(VLOOKUP($D$6&amp;$E29&amp;$D$7,'CAL data'!$A:$AC,'CAL data'!C$3,FALSE)),ISBLANK(VLOOKUP($D$6&amp;$E29&amp;$D$7,'CAL data'!$A:$AC,'CAL data'!C$3,FALSE))),"",VLOOKUP($D$6&amp;$E29&amp;$D$7,'CAL data'!$A:$AC,'CAL data'!C$3,FALSE))</f>
        <v>0.28521885893372056</v>
      </c>
      <c r="I29" s="301"/>
      <c r="J29" s="301">
        <f>IF(OR(ISERROR(VLOOKUP($D$6&amp;$E29&amp;$D$7,'CAL data'!$A:$AC,'CAL data'!D$3,FALSE)),ISBLANK(VLOOKUP($D$6&amp;$E29&amp;$D$7,'CAL data'!$A:$AC,'CAL data'!D$3,FALSE))),"",VLOOKUP($D$6&amp;$E29&amp;$D$7,'CAL data'!$A:$AC,'CAL data'!D$3,FALSE))</f>
        <v>0.24495084284321297</v>
      </c>
      <c r="K29" s="301"/>
      <c r="L29" s="301">
        <f>IF(OR(ISERROR(VLOOKUP($D$6&amp;$E29&amp;$D$7,'CAL data'!$A:$AC,'CAL data'!E$3,FALSE)),ISBLANK(VLOOKUP($D$6&amp;$E29&amp;$D$7,'CAL data'!$A:$AC,'CAL data'!E$3,FALSE))),"",VLOOKUP($D$6&amp;$E29&amp;$D$7,'CAL data'!$A:$AC,'CAL data'!E$3,FALSE))</f>
        <v>7.8907897051763362E-2</v>
      </c>
      <c r="M29" s="301"/>
      <c r="N29" s="301">
        <f>IF(OR(ISERROR(VLOOKUP($D$6&amp;$E29&amp;$D$7,'CAL data'!$A:$AC,'CAL data'!F$3,FALSE)),ISBLANK(VLOOKUP($D$6&amp;$E29&amp;$D$7,'CAL data'!$A:$AC,'CAL data'!F$3,FALSE))),"",VLOOKUP($D$6&amp;$E29&amp;$D$7,'CAL data'!$A:$AC,'CAL data'!F$3,FALSE))</f>
        <v>4.043202237642126E-2</v>
      </c>
      <c r="O29" s="301"/>
      <c r="P29" s="301">
        <f>IF(OR(ISERROR(VLOOKUP($D$6&amp;$E29&amp;$D$7,'CAL data'!$A:$AC,'CAL data'!G$3,FALSE)),ISBLANK(VLOOKUP($D$6&amp;$E29&amp;$D$7,'CAL data'!$A:$AC,'CAL data'!G$3,FALSE))),"",VLOOKUP($D$6&amp;$E29&amp;$D$7,'CAL data'!$A:$AC,'CAL data'!G$3,FALSE))</f>
        <v>0.24355828037918253</v>
      </c>
      <c r="Q29" s="301"/>
      <c r="R29" s="301">
        <f>IF(OR(ISERROR(VLOOKUP($D$6&amp;$E29&amp;$D$7,'CAL data'!$A:$AC,'CAL data'!H$3,FALSE)),ISBLANK(VLOOKUP($D$6&amp;$E29&amp;$D$7,'CAL data'!$A:$AC,'CAL data'!H$3,FALSE))),"",VLOOKUP($D$6&amp;$E29&amp;$D$7,'CAL data'!$A:$AC,'CAL data'!H$3,FALSE))</f>
        <v>3.6230479524560688E-3</v>
      </c>
      <c r="S29" s="301"/>
      <c r="T29" s="301">
        <f>IF(OR(ISERROR(VLOOKUP($D$6&amp;$E29&amp;$D$7,'CAL data'!$A:$AC,'CAL data'!I$3,FALSE)),ISBLANK(VLOOKUP($D$6&amp;$E29&amp;$D$7,'CAL data'!$A:$AC,'CAL data'!I$3,FALSE))),"",VLOOKUP($D$6&amp;$E29&amp;$D$7,'CAL data'!$A:$AC,'CAL data'!I$3,FALSE))</f>
        <v>3.059164522160231E-2</v>
      </c>
      <c r="U29" s="369"/>
      <c r="V29" s="356">
        <f>SUM(F11,H11,J11,L11,N11,P11,R11,T11)</f>
        <v>1</v>
      </c>
      <c r="W29" s="364">
        <f>IF(ISERROR(VLOOKUP($D$6&amp;$E29&amp;$D$7,'CAL data'!$A:$AC,'CAL data'!K$3,FALSE)),0,VLOOKUP($D$6&amp;$E29&amp;$D$7,'CAL data'!$A:$AC,'CAL data'!K$3,FALSE))</f>
        <v>335353</v>
      </c>
    </row>
    <row r="30" spans="4:23" ht="15" customHeight="1" x14ac:dyDescent="0.25">
      <c r="D30" s="371"/>
      <c r="E30" s="13" t="s">
        <v>27</v>
      </c>
      <c r="F30" s="14">
        <f>IF(F29="","",VLOOKUP($D$6&amp;$E29&amp;$D$7,'CAL data'!$A:$AC,'CAL data'!M$3,FALSE))</f>
        <v>7.1999999999999995E-2</v>
      </c>
      <c r="G30" s="15">
        <f>IF(F29="","",VLOOKUP($D$6&amp;$E29&amp;$D$7,'CAL data'!$A:$AC,'CAL data'!N$3,FALSE))</f>
        <v>7.3999999999999996E-2</v>
      </c>
      <c r="H30" s="15">
        <f>IF(H29="","",VLOOKUP($D$6&amp;$E29&amp;$D$7,'CAL data'!$A:$AC,'CAL data'!O$3,FALSE))</f>
        <v>0.28399999999999997</v>
      </c>
      <c r="I30" s="15">
        <f>IF(H29="","",VLOOKUP($D$6&amp;$E29&amp;$D$7,'CAL data'!$A:$AC,'CAL data'!P$3,FALSE))</f>
        <v>0.28699999999999998</v>
      </c>
      <c r="J30" s="15">
        <f>IF(J29="","",VLOOKUP($D$6&amp;$E29&amp;$D$7,'CAL data'!$A:$AC,'CAL data'!Q$3,FALSE))</f>
        <v>0.24299999999999999</v>
      </c>
      <c r="K30" s="15">
        <f>IF(J29="","",VLOOKUP($D$6&amp;$E29&amp;$D$7,'CAL data'!$A:$AC,'CAL data'!R$3,FALSE))</f>
        <v>0.246</v>
      </c>
      <c r="L30" s="15">
        <f>IF(L29="","",VLOOKUP($D$6&amp;$E29&amp;$D$7,'CAL data'!$A:$AC,'CAL data'!S$3,FALSE))</f>
        <v>7.8E-2</v>
      </c>
      <c r="M30" s="15">
        <f>IF(L29="","",VLOOKUP($D$6&amp;$E29&amp;$D$7,'CAL data'!$A:$AC,'CAL data'!T$3,FALSE))</f>
        <v>0.08</v>
      </c>
      <c r="N30" s="15">
        <f>IF(N29="","",VLOOKUP($D$6&amp;$E29&amp;$D$7,'CAL data'!$A:$AC,'CAL data'!U$3,FALSE))</f>
        <v>0.04</v>
      </c>
      <c r="O30" s="15">
        <f>IF(N29="","",VLOOKUP($D$6&amp;$E29&amp;$D$7,'CAL data'!$A:$AC,'CAL data'!V$3,FALSE))</f>
        <v>4.1000000000000002E-2</v>
      </c>
      <c r="P30" s="15">
        <f>IF(P29="","",VLOOKUP($D$6&amp;$E29&amp;$D$7,'CAL data'!$A:$AC,'CAL data'!W$3,FALSE))</f>
        <v>0.24199999999999999</v>
      </c>
      <c r="Q30" s="15">
        <f>IF(P29="","",VLOOKUP($D$6&amp;$E29&amp;$D$7,'CAL data'!$A:$AC,'CAL data'!X$3,FALSE))</f>
        <v>0.245</v>
      </c>
      <c r="R30" s="15">
        <f>IF(R29="","",VLOOKUP($D$6&amp;$E29&amp;$D$7,'CAL data'!$A:$AC,'CAL data'!Y$3,FALSE))</f>
        <v>3.0000000000000001E-3</v>
      </c>
      <c r="S30" s="15">
        <f>IF(R29="","",VLOOKUP($D$6&amp;$E29&amp;$D$7,'CAL data'!$A:$AC,'CAL data'!Z$3,FALSE))</f>
        <v>4.0000000000000001E-3</v>
      </c>
      <c r="T30" s="15">
        <f>IF(T29="","",VLOOKUP($D$6&amp;$E29&amp;$D$7,'CAL data'!$A:$AC,'CAL data'!AA$3,FALSE))</f>
        <v>0.03</v>
      </c>
      <c r="U30" s="16">
        <f>IF(T29="","",VLOOKUP($D$6&amp;$E29&amp;$D$7,'CAL data'!$A:$AC,'CAL data'!AB$3,FALSE))</f>
        <v>3.1E-2</v>
      </c>
      <c r="V30" s="353"/>
      <c r="W30" s="363"/>
    </row>
    <row r="31" spans="4:23" s="34" customFormat="1" ht="18.75" customHeight="1" x14ac:dyDescent="0.2">
      <c r="D31" s="371"/>
      <c r="E31" s="70" t="s">
        <v>372</v>
      </c>
      <c r="F31" s="300" t="str">
        <f>IF(OR(ISERROR(VLOOKUP($D$6&amp;$E31&amp;$D$7,'CAL data'!$A:$AC,'CAL data'!B$3,FALSE)),ISBLANK(VLOOKUP($D$6&amp;$E31&amp;$D$7,'CAL data'!$A:$AC,'CAL data'!B$3,FALSE))),"",VLOOKUP($D$6&amp;$E31&amp;$D$7,'CAL data'!$A:$AC,'CAL data'!B$3,FALSE))</f>
        <v/>
      </c>
      <c r="G31" s="301"/>
      <c r="H31" s="301">
        <f>IF(OR(ISERROR(VLOOKUP($D$6&amp;$E31&amp;$D$7,'CAL data'!$A:$AC,'CAL data'!C$3,FALSE)),ISBLANK(VLOOKUP($D$6&amp;$E31&amp;$D$7,'CAL data'!$A:$AC,'CAL data'!C$3,FALSE))),"",VLOOKUP($D$6&amp;$E31&amp;$D$7,'CAL data'!$A:$AC,'CAL data'!C$3,FALSE))</f>
        <v>0.38773405698778834</v>
      </c>
      <c r="I31" s="301"/>
      <c r="J31" s="301">
        <f>IF(OR(ISERROR(VLOOKUP($D$6&amp;$E31&amp;$D$7,'CAL data'!$A:$AC,'CAL data'!D$3,FALSE)),ISBLANK(VLOOKUP($D$6&amp;$E31&amp;$D$7,'CAL data'!$A:$AC,'CAL data'!D$3,FALSE))),"",VLOOKUP($D$6&amp;$E31&amp;$D$7,'CAL data'!$A:$AC,'CAL data'!D$3,FALSE))</f>
        <v>0.37535956580732699</v>
      </c>
      <c r="K31" s="301"/>
      <c r="L31" s="301">
        <f>IF(OR(ISERROR(VLOOKUP($D$6&amp;$E31&amp;$D$7,'CAL data'!$A:$AC,'CAL data'!E$3,FALSE)),ISBLANK(VLOOKUP($D$6&amp;$E31&amp;$D$7,'CAL data'!$A:$AC,'CAL data'!E$3,FALSE))),"",VLOOKUP($D$6&amp;$E31&amp;$D$7,'CAL data'!$A:$AC,'CAL data'!E$3,FALSE))</f>
        <v>9.9213025780189965E-2</v>
      </c>
      <c r="M31" s="301"/>
      <c r="N31" s="301">
        <f>IF(OR(ISERROR(VLOOKUP($D$6&amp;$E31&amp;$D$7,'CAL data'!$A:$AC,'CAL data'!F$3,FALSE)),ISBLANK(VLOOKUP($D$6&amp;$E31&amp;$D$7,'CAL data'!$A:$AC,'CAL data'!F$3,FALSE))),"",VLOOKUP($D$6&amp;$E31&amp;$D$7,'CAL data'!$A:$AC,'CAL data'!F$3,FALSE))</f>
        <v>1.1017639077340571E-2</v>
      </c>
      <c r="O31" s="301"/>
      <c r="P31" s="301">
        <f>IF(OR(ISERROR(VLOOKUP($D$6&amp;$E31&amp;$D$7,'CAL data'!$A:$AC,'CAL data'!G$3,FALSE)),ISBLANK(VLOOKUP($D$6&amp;$E31&amp;$D$7,'CAL data'!$A:$AC,'CAL data'!G$3,FALSE))),"",VLOOKUP($D$6&amp;$E31&amp;$D$7,'CAL data'!$A:$AC,'CAL data'!G$3,FALSE))</f>
        <v>0.10355495251017639</v>
      </c>
      <c r="Q31" s="301"/>
      <c r="R31" s="301">
        <f>IF(OR(ISERROR(VLOOKUP($D$6&amp;$E31&amp;$D$7,'CAL data'!$A:$AC,'CAL data'!H$3,FALSE)),ISBLANK(VLOOKUP($D$6&amp;$E31&amp;$D$7,'CAL data'!$A:$AC,'CAL data'!H$3,FALSE))),"",VLOOKUP($D$6&amp;$E31&amp;$D$7,'CAL data'!$A:$AC,'CAL data'!H$3,FALSE))</f>
        <v>1.3568521031207597E-3</v>
      </c>
      <c r="S31" s="301"/>
      <c r="T31" s="301">
        <f>IF(OR(ISERROR(VLOOKUP($D$6&amp;$E31&amp;$D$7,'CAL data'!$A:$AC,'CAL data'!I$3,FALSE)),ISBLANK(VLOOKUP($D$6&amp;$E31&amp;$D$7,'CAL data'!$A:$AC,'CAL data'!I$3,FALSE))),"",VLOOKUP($D$6&amp;$E31&amp;$D$7,'CAL data'!$A:$AC,'CAL data'!I$3,FALSE))</f>
        <v>2.1763907734056988E-2</v>
      </c>
      <c r="U31" s="369"/>
      <c r="V31" s="361">
        <f>SUM(F11,H11,J11,L11,N11,P11,R11,T11)</f>
        <v>1</v>
      </c>
      <c r="W31" s="362">
        <f>IF(ISERROR(VLOOKUP($D$6&amp;$E31&amp;$D$7,'CAL data'!$A:$AC,'CAL data'!K$3,FALSE)),0,VLOOKUP($D$6&amp;$E31&amp;$D$7,'CAL data'!$A:$AC,'CAL data'!K$3,FALSE))</f>
        <v>18425</v>
      </c>
    </row>
    <row r="32" spans="4:23" ht="15" customHeight="1" x14ac:dyDescent="0.25">
      <c r="D32" s="371"/>
      <c r="E32" s="17" t="s">
        <v>27</v>
      </c>
      <c r="F32" s="14" t="str">
        <f>IF(F31="","",VLOOKUP($D$6&amp;$E31&amp;$D$7,'CAL data'!$A:$AC,'CAL data'!M$3,FALSE))</f>
        <v/>
      </c>
      <c r="G32" s="15" t="str">
        <f>IF(F31="","",VLOOKUP($D$6&amp;$E31&amp;$D$7,'CAL data'!$A:$AC,'CAL data'!N$3,FALSE))</f>
        <v/>
      </c>
      <c r="H32" s="15">
        <f>IF(H31="","",VLOOKUP($D$6&amp;$E31&amp;$D$7,'CAL data'!$A:$AC,'CAL data'!O$3,FALSE))</f>
        <v>0.38100000000000001</v>
      </c>
      <c r="I32" s="15">
        <f>IF(H31="","",VLOOKUP($D$6&amp;$E31&amp;$D$7,'CAL data'!$A:$AC,'CAL data'!P$3,FALSE))</f>
        <v>0.39500000000000002</v>
      </c>
      <c r="J32" s="15">
        <f>IF(J31="","",VLOOKUP($D$6&amp;$E31&amp;$D$7,'CAL data'!$A:$AC,'CAL data'!Q$3,FALSE))</f>
        <v>0.36799999999999999</v>
      </c>
      <c r="K32" s="15">
        <f>IF(J31="","",VLOOKUP($D$6&amp;$E31&amp;$D$7,'CAL data'!$A:$AC,'CAL data'!R$3,FALSE))</f>
        <v>0.38200000000000001</v>
      </c>
      <c r="L32" s="15">
        <f>IF(L31="","",VLOOKUP($D$6&amp;$E31&amp;$D$7,'CAL data'!$A:$AC,'CAL data'!S$3,FALSE))</f>
        <v>9.5000000000000001E-2</v>
      </c>
      <c r="M32" s="15">
        <f>IF(L31="","",VLOOKUP($D$6&amp;$E31&amp;$D$7,'CAL data'!$A:$AC,'CAL data'!T$3,FALSE))</f>
        <v>0.104</v>
      </c>
      <c r="N32" s="15">
        <f>IF(N31="","",VLOOKUP($D$6&amp;$E31&amp;$D$7,'CAL data'!$A:$AC,'CAL data'!U$3,FALSE))</f>
        <v>0.01</v>
      </c>
      <c r="O32" s="15">
        <f>IF(N31="","",VLOOKUP($D$6&amp;$E31&amp;$D$7,'CAL data'!$A:$AC,'CAL data'!V$3,FALSE))</f>
        <v>1.2999999999999999E-2</v>
      </c>
      <c r="P32" s="15">
        <f>IF(P31="","",VLOOKUP($D$6&amp;$E31&amp;$D$7,'CAL data'!$A:$AC,'CAL data'!W$3,FALSE))</f>
        <v>9.9000000000000005E-2</v>
      </c>
      <c r="Q32" s="15">
        <f>IF(P31="","",VLOOKUP($D$6&amp;$E31&amp;$D$7,'CAL data'!$A:$AC,'CAL data'!X$3,FALSE))</f>
        <v>0.108</v>
      </c>
      <c r="R32" s="15">
        <f>IF(R31="","",VLOOKUP($D$6&amp;$E31&amp;$D$7,'CAL data'!$A:$AC,'CAL data'!Y$3,FALSE))</f>
        <v>1E-3</v>
      </c>
      <c r="S32" s="15">
        <f>IF(R31="","",VLOOKUP($D$6&amp;$E31&amp;$D$7,'CAL data'!$A:$AC,'CAL data'!Z$3,FALSE))</f>
        <v>2E-3</v>
      </c>
      <c r="T32" s="15">
        <f>IF(T31="","",VLOOKUP($D$6&amp;$E31&amp;$D$7,'CAL data'!$A:$AC,'CAL data'!AA$3,FALSE))</f>
        <v>0.02</v>
      </c>
      <c r="U32" s="16">
        <f>IF(T31="","",VLOOKUP($D$6&amp;$E31&amp;$D$7,'CAL data'!$A:$AC,'CAL data'!AB$3,FALSE))</f>
        <v>2.4E-2</v>
      </c>
      <c r="V32" s="361"/>
      <c r="W32" s="362"/>
    </row>
    <row r="33" spans="4:23" s="34" customFormat="1" ht="18.75" customHeight="1" x14ac:dyDescent="0.2">
      <c r="D33" s="371"/>
      <c r="E33" s="71" t="s">
        <v>44</v>
      </c>
      <c r="F33" s="300" t="str">
        <f>IF(OR(ISERROR(VLOOKUP($D$6&amp;$E33&amp;$D$7,'CAL data'!$A:$AC,'CAL data'!B$3,FALSE)),ISBLANK(VLOOKUP($D$6&amp;$E33&amp;$D$7,'CAL data'!$A:$AC,'CAL data'!B$3,FALSE))),"",VLOOKUP($D$6&amp;$E33&amp;$D$7,'CAL data'!$A:$AC,'CAL data'!B$3,FALSE))</f>
        <v/>
      </c>
      <c r="G33" s="301"/>
      <c r="H33" s="301">
        <f>IF(OR(ISERROR(VLOOKUP($D$6&amp;$E33&amp;$D$7,'CAL data'!$A:$AC,'CAL data'!C$3,FALSE)),ISBLANK(VLOOKUP($D$6&amp;$E33&amp;$D$7,'CAL data'!$A:$AC,'CAL data'!C$3,FALSE))),"",VLOOKUP($D$6&amp;$E33&amp;$D$7,'CAL data'!$A:$AC,'CAL data'!C$3,FALSE))</f>
        <v>0.36230415135774313</v>
      </c>
      <c r="I33" s="301"/>
      <c r="J33" s="301">
        <f>IF(OR(ISERROR(VLOOKUP($D$6&amp;$E33&amp;$D$7,'CAL data'!$A:$AC,'CAL data'!D$3,FALSE)),ISBLANK(VLOOKUP($D$6&amp;$E33&amp;$D$7,'CAL data'!$A:$AC,'CAL data'!D$3,FALSE))),"",VLOOKUP($D$6&amp;$E33&amp;$D$7,'CAL data'!$A:$AC,'CAL data'!D$3,FALSE))</f>
        <v>0.24498500781282995</v>
      </c>
      <c r="K33" s="301"/>
      <c r="L33" s="301">
        <f>IF(OR(ISERROR(VLOOKUP($D$6&amp;$E33&amp;$D$7,'CAL data'!$A:$AC,'CAL data'!E$3,FALSE)),ISBLANK(VLOOKUP($D$6&amp;$E33&amp;$D$7,'CAL data'!$A:$AC,'CAL data'!E$3,FALSE))),"",VLOOKUP($D$6&amp;$E33&amp;$D$7,'CAL data'!$A:$AC,'CAL data'!E$3,FALSE))</f>
        <v>0.29524050846741839</v>
      </c>
      <c r="M33" s="301"/>
      <c r="N33" s="301">
        <f>IF(OR(ISERROR(VLOOKUP($D$6&amp;$E33&amp;$D$7,'CAL data'!$A:$AC,'CAL data'!F$3,FALSE)),ISBLANK(VLOOKUP($D$6&amp;$E33&amp;$D$7,'CAL data'!$A:$AC,'CAL data'!F$3,FALSE))),"",VLOOKUP($D$6&amp;$E33&amp;$D$7,'CAL data'!$A:$AC,'CAL data'!F$3,FALSE))</f>
        <v>8.8686177625744329E-3</v>
      </c>
      <c r="O33" s="301"/>
      <c r="P33" s="301">
        <f>IF(OR(ISERROR(VLOOKUP($D$6&amp;$E33&amp;$D$7,'CAL data'!$A:$AC,'CAL data'!G$3,FALSE)),ISBLANK(VLOOKUP($D$6&amp;$E33&amp;$D$7,'CAL data'!$A:$AC,'CAL data'!G$3,FALSE))),"",VLOOKUP($D$6&amp;$E33&amp;$D$7,'CAL data'!$A:$AC,'CAL data'!G$3,FALSE))</f>
        <v>5.621014400945986E-2</v>
      </c>
      <c r="Q33" s="301"/>
      <c r="R33" s="301">
        <f>IF(OR(ISERROR(VLOOKUP($D$6&amp;$E33&amp;$D$7,'CAL data'!$A:$AC,'CAL data'!H$3,FALSE)),ISBLANK(VLOOKUP($D$6&amp;$E33&amp;$D$7,'CAL data'!$A:$AC,'CAL data'!H$3,FALSE))),"",VLOOKUP($D$6&amp;$E33&amp;$D$7,'CAL data'!$A:$AC,'CAL data'!H$3,FALSE))</f>
        <v>1.3936399341188395E-3</v>
      </c>
      <c r="S33" s="301"/>
      <c r="T33" s="301">
        <f>IF(OR(ISERROR(VLOOKUP($D$6&amp;$E33&amp;$D$7,'CAL data'!$A:$AC,'CAL data'!I$3,FALSE)),ISBLANK(VLOOKUP($D$6&amp;$E33&amp;$D$7,'CAL data'!$A:$AC,'CAL data'!I$3,FALSE))),"",VLOOKUP($D$6&amp;$E33&amp;$D$7,'CAL data'!$A:$AC,'CAL data'!I$3,FALSE))</f>
        <v>3.0997930655855398E-2</v>
      </c>
      <c r="U33" s="369"/>
      <c r="V33" s="356">
        <f>SUM(F11,H11,J11,L11,N11,P11,R11,T11)</f>
        <v>1</v>
      </c>
      <c r="W33" s="364">
        <f>IF(ISERROR(VLOOKUP($D$6&amp;$E33&amp;$D$7,'CAL data'!$A:$AC,'CAL data'!K$3,FALSE)),0,VLOOKUP($D$6&amp;$E33&amp;$D$7,'CAL data'!$A:$AC,'CAL data'!K$3,FALSE))</f>
        <v>23679</v>
      </c>
    </row>
    <row r="34" spans="4:23" ht="15" customHeight="1" x14ac:dyDescent="0.25">
      <c r="D34" s="371"/>
      <c r="E34" s="13" t="s">
        <v>27</v>
      </c>
      <c r="F34" s="14" t="str">
        <f>IF(F33="","",VLOOKUP($D$6&amp;$E33&amp;$D$7,'CAL data'!$A:$AC,'CAL data'!M$3,FALSE))</f>
        <v/>
      </c>
      <c r="G34" s="15" t="str">
        <f>IF(F33="","",VLOOKUP($D$6&amp;$E33&amp;$D$7,'CAL data'!$A:$AC,'CAL data'!N$3,FALSE))</f>
        <v/>
      </c>
      <c r="H34" s="15">
        <f>IF(H33="","",VLOOKUP($D$6&amp;$E33&amp;$D$7,'CAL data'!$A:$AC,'CAL data'!O$3,FALSE))</f>
        <v>0.35599999999999998</v>
      </c>
      <c r="I34" s="15">
        <f>IF(H33="","",VLOOKUP($D$6&amp;$E33&amp;$D$7,'CAL data'!$A:$AC,'CAL data'!P$3,FALSE))</f>
        <v>0.36799999999999999</v>
      </c>
      <c r="J34" s="15">
        <f>IF(J33="","",VLOOKUP($D$6&amp;$E33&amp;$D$7,'CAL data'!$A:$AC,'CAL data'!Q$3,FALSE))</f>
        <v>0.24</v>
      </c>
      <c r="K34" s="15">
        <f>IF(J33="","",VLOOKUP($D$6&amp;$E33&amp;$D$7,'CAL data'!$A:$AC,'CAL data'!R$3,FALSE))</f>
        <v>0.251</v>
      </c>
      <c r="L34" s="15">
        <f>IF(L33="","",VLOOKUP($D$6&amp;$E33&amp;$D$7,'CAL data'!$A:$AC,'CAL data'!S$3,FALSE))</f>
        <v>0.28899999999999998</v>
      </c>
      <c r="M34" s="15">
        <f>IF(L33="","",VLOOKUP($D$6&amp;$E33&amp;$D$7,'CAL data'!$A:$AC,'CAL data'!T$3,FALSE))</f>
        <v>0.30099999999999999</v>
      </c>
      <c r="N34" s="15">
        <f>IF(N33="","",VLOOKUP($D$6&amp;$E33&amp;$D$7,'CAL data'!$A:$AC,'CAL data'!U$3,FALSE))</f>
        <v>8.0000000000000002E-3</v>
      </c>
      <c r="O34" s="15">
        <f>IF(N33="","",VLOOKUP($D$6&amp;$E33&amp;$D$7,'CAL data'!$A:$AC,'CAL data'!V$3,FALSE))</f>
        <v>0.01</v>
      </c>
      <c r="P34" s="15">
        <f>IF(P33="","",VLOOKUP($D$6&amp;$E33&amp;$D$7,'CAL data'!$A:$AC,'CAL data'!W$3,FALSE))</f>
        <v>5.2999999999999999E-2</v>
      </c>
      <c r="Q34" s="15">
        <f>IF(P33="","",VLOOKUP($D$6&amp;$E33&amp;$D$7,'CAL data'!$A:$AC,'CAL data'!X$3,FALSE))</f>
        <v>5.8999999999999997E-2</v>
      </c>
      <c r="R34" s="15">
        <f>IF(R33="","",VLOOKUP($D$6&amp;$E33&amp;$D$7,'CAL data'!$A:$AC,'CAL data'!Y$3,FALSE))</f>
        <v>1E-3</v>
      </c>
      <c r="S34" s="15">
        <f>IF(R33="","",VLOOKUP($D$6&amp;$E33&amp;$D$7,'CAL data'!$A:$AC,'CAL data'!Z$3,FALSE))</f>
        <v>2E-3</v>
      </c>
      <c r="T34" s="15">
        <f>IF(T33="","",VLOOKUP($D$6&amp;$E33&amp;$D$7,'CAL data'!$A:$AC,'CAL data'!AA$3,FALSE))</f>
        <v>2.9000000000000001E-2</v>
      </c>
      <c r="U34" s="16">
        <f>IF(T33="","",VLOOKUP($D$6&amp;$E33&amp;$D$7,'CAL data'!$A:$AC,'CAL data'!AB$3,FALSE))</f>
        <v>3.3000000000000002E-2</v>
      </c>
      <c r="V34" s="353"/>
      <c r="W34" s="363"/>
    </row>
    <row r="35" spans="4:23" s="34" customFormat="1" ht="18.75" customHeight="1" x14ac:dyDescent="0.2">
      <c r="D35" s="371"/>
      <c r="E35" s="70" t="s">
        <v>43</v>
      </c>
      <c r="F35" s="300" t="str">
        <f>IF(OR(ISERROR(VLOOKUP($D$6&amp;$E35&amp;$D$7,'CAL data'!$A:$AC,'CAL data'!B$3,FALSE)),ISBLANK(VLOOKUP($D$6&amp;$E35&amp;$D$7,'CAL data'!$A:$AC,'CAL data'!B$3,FALSE))),"",VLOOKUP($D$6&amp;$E35&amp;$D$7,'CAL data'!$A:$AC,'CAL data'!B$3,FALSE))</f>
        <v/>
      </c>
      <c r="G35" s="301"/>
      <c r="H35" s="301">
        <f>IF(OR(ISERROR(VLOOKUP($D$6&amp;$E35&amp;$D$7,'CAL data'!$A:$AC,'CAL data'!C$3,FALSE)),ISBLANK(VLOOKUP($D$6&amp;$E35&amp;$D$7,'CAL data'!$A:$AC,'CAL data'!C$3,FALSE))),"",VLOOKUP($D$6&amp;$E35&amp;$D$7,'CAL data'!$A:$AC,'CAL data'!C$3,FALSE))</f>
        <v>0.49668626402993049</v>
      </c>
      <c r="I35" s="301"/>
      <c r="J35" s="301">
        <f>IF(OR(ISERROR(VLOOKUP($D$6&amp;$E35&amp;$D$7,'CAL data'!$A:$AC,'CAL data'!D$3,FALSE)),ISBLANK(VLOOKUP($D$6&amp;$E35&amp;$D$7,'CAL data'!$A:$AC,'CAL data'!D$3,FALSE))),"",VLOOKUP($D$6&amp;$E35&amp;$D$7,'CAL data'!$A:$AC,'CAL data'!D$3,FALSE))</f>
        <v>0.28642437199358634</v>
      </c>
      <c r="K35" s="301"/>
      <c r="L35" s="301">
        <f>IF(OR(ISERROR(VLOOKUP($D$6&amp;$E35&amp;$D$7,'CAL data'!$A:$AC,'CAL data'!E$3,FALSE)),ISBLANK(VLOOKUP($D$6&amp;$E35&amp;$D$7,'CAL data'!$A:$AC,'CAL data'!E$3,FALSE))),"",VLOOKUP($D$6&amp;$E35&amp;$D$7,'CAL data'!$A:$AC,'CAL data'!E$3,FALSE))</f>
        <v>0.10529128808123998</v>
      </c>
      <c r="M35" s="301"/>
      <c r="N35" s="301">
        <f>IF(OR(ISERROR(VLOOKUP($D$6&amp;$E35&amp;$D$7,'CAL data'!$A:$AC,'CAL data'!F$3,FALSE)),ISBLANK(VLOOKUP($D$6&amp;$E35&amp;$D$7,'CAL data'!$A:$AC,'CAL data'!F$3,FALSE))),"",VLOOKUP($D$6&amp;$E35&amp;$D$7,'CAL data'!$A:$AC,'CAL data'!F$3,FALSE))</f>
        <v>1.0636023516835917E-2</v>
      </c>
      <c r="O35" s="301"/>
      <c r="P35" s="301">
        <f>IF(OR(ISERROR(VLOOKUP($D$6&amp;$E35&amp;$D$7,'CAL data'!$A:$AC,'CAL data'!G$3,FALSE)),ISBLANK(VLOOKUP($D$6&amp;$E35&amp;$D$7,'CAL data'!$A:$AC,'CAL data'!G$3,FALSE))),"",VLOOKUP($D$6&amp;$E35&amp;$D$7,'CAL data'!$A:$AC,'CAL data'!G$3,FALSE))</f>
        <v>6.5366114377338316E-2</v>
      </c>
      <c r="Q35" s="301"/>
      <c r="R35" s="301">
        <f>IF(OR(ISERROR(VLOOKUP($D$6&amp;$E35&amp;$D$7,'CAL data'!$A:$AC,'CAL data'!H$3,FALSE)),ISBLANK(VLOOKUP($D$6&amp;$E35&amp;$D$7,'CAL data'!$A:$AC,'CAL data'!H$3,FALSE))),"",VLOOKUP($D$6&amp;$E35&amp;$D$7,'CAL data'!$A:$AC,'CAL data'!H$3,FALSE))</f>
        <v>5.3447354355959376E-4</v>
      </c>
      <c r="S35" s="301"/>
      <c r="T35" s="301">
        <f>IF(OR(ISERROR(VLOOKUP($D$6&amp;$E35&amp;$D$7,'CAL data'!$A:$AC,'CAL data'!I$3,FALSE)),ISBLANK(VLOOKUP($D$6&amp;$E35&amp;$D$7,'CAL data'!$A:$AC,'CAL data'!I$3,FALSE))),"",VLOOKUP($D$6&amp;$E35&amp;$D$7,'CAL data'!$A:$AC,'CAL data'!I$3,FALSE))</f>
        <v>3.506146445750935E-2</v>
      </c>
      <c r="U35" s="369"/>
      <c r="V35" s="361">
        <f>SUM(F11,H11,J11,L11,N11,P11,R11,T11)</f>
        <v>1</v>
      </c>
      <c r="W35" s="362">
        <f>IF(ISERROR(VLOOKUP($D$6&amp;$E35&amp;$D$7,'CAL data'!$A:$AC,'CAL data'!K$3,FALSE)),0,VLOOKUP($D$6&amp;$E35&amp;$D$7,'CAL data'!$A:$AC,'CAL data'!K$3,FALSE))</f>
        <v>18710</v>
      </c>
    </row>
    <row r="36" spans="4:23" ht="15" customHeight="1" x14ac:dyDescent="0.25">
      <c r="D36" s="371"/>
      <c r="E36" s="17" t="s">
        <v>27</v>
      </c>
      <c r="F36" s="14" t="str">
        <f>IF(F35="","",VLOOKUP($D$6&amp;$E35&amp;$D$7,'CAL data'!$A:$AC,'CAL data'!M$3,FALSE))</f>
        <v/>
      </c>
      <c r="G36" s="15" t="str">
        <f>IF(F35="","",VLOOKUP($D$6&amp;$E35&amp;$D$7,'CAL data'!$A:$AC,'CAL data'!N$3,FALSE))</f>
        <v/>
      </c>
      <c r="H36" s="15">
        <f>IF(H35="","",VLOOKUP($D$6&amp;$E35&amp;$D$7,'CAL data'!$A:$AC,'CAL data'!O$3,FALSE))</f>
        <v>0.49</v>
      </c>
      <c r="I36" s="15">
        <f>IF(H35="","",VLOOKUP($D$6&amp;$E35&amp;$D$7,'CAL data'!$A:$AC,'CAL data'!P$3,FALSE))</f>
        <v>0.504</v>
      </c>
      <c r="J36" s="15">
        <f>IF(J35="","",VLOOKUP($D$6&amp;$E35&amp;$D$7,'CAL data'!$A:$AC,'CAL data'!Q$3,FALSE))</f>
        <v>0.28000000000000003</v>
      </c>
      <c r="K36" s="15">
        <f>IF(J35="","",VLOOKUP($D$6&amp;$E35&amp;$D$7,'CAL data'!$A:$AC,'CAL data'!R$3,FALSE))</f>
        <v>0.29299999999999998</v>
      </c>
      <c r="L36" s="15">
        <f>IF(L35="","",VLOOKUP($D$6&amp;$E35&amp;$D$7,'CAL data'!$A:$AC,'CAL data'!S$3,FALSE))</f>
        <v>0.10100000000000001</v>
      </c>
      <c r="M36" s="15">
        <f>IF(L35="","",VLOOKUP($D$6&amp;$E35&amp;$D$7,'CAL data'!$A:$AC,'CAL data'!T$3,FALSE))</f>
        <v>0.11</v>
      </c>
      <c r="N36" s="15">
        <f>IF(N35="","",VLOOKUP($D$6&amp;$E35&amp;$D$7,'CAL data'!$A:$AC,'CAL data'!U$3,FALSE))</f>
        <v>8.9999999999999993E-3</v>
      </c>
      <c r="O36" s="15">
        <f>IF(N35="","",VLOOKUP($D$6&amp;$E35&amp;$D$7,'CAL data'!$A:$AC,'CAL data'!V$3,FALSE))</f>
        <v>1.2E-2</v>
      </c>
      <c r="P36" s="15">
        <f>IF(P35="","",VLOOKUP($D$6&amp;$E35&amp;$D$7,'CAL data'!$A:$AC,'CAL data'!W$3,FALSE))</f>
        <v>6.2E-2</v>
      </c>
      <c r="Q36" s="15">
        <f>IF(P35="","",VLOOKUP($D$6&amp;$E35&amp;$D$7,'CAL data'!$A:$AC,'CAL data'!X$3,FALSE))</f>
        <v>6.9000000000000006E-2</v>
      </c>
      <c r="R36" s="15">
        <f>IF(R35="","",VLOOKUP($D$6&amp;$E35&amp;$D$7,'CAL data'!$A:$AC,'CAL data'!Y$3,FALSE))</f>
        <v>0</v>
      </c>
      <c r="S36" s="15">
        <f>IF(R35="","",VLOOKUP($D$6&amp;$E35&amp;$D$7,'CAL data'!$A:$AC,'CAL data'!Z$3,FALSE))</f>
        <v>1E-3</v>
      </c>
      <c r="T36" s="15">
        <f>IF(T35="","",VLOOKUP($D$6&amp;$E35&amp;$D$7,'CAL data'!$A:$AC,'CAL data'!AA$3,FALSE))</f>
        <v>3.3000000000000002E-2</v>
      </c>
      <c r="U36" s="16">
        <f>IF(T35="","",VLOOKUP($D$6&amp;$E35&amp;$D$7,'CAL data'!$A:$AC,'CAL data'!AB$3,FALSE))</f>
        <v>3.7999999999999999E-2</v>
      </c>
      <c r="V36" s="361"/>
      <c r="W36" s="362"/>
    </row>
    <row r="37" spans="4:23" s="34" customFormat="1" ht="18.75" customHeight="1" x14ac:dyDescent="0.2">
      <c r="D37" s="371"/>
      <c r="E37" s="73" t="s">
        <v>373</v>
      </c>
      <c r="F37" s="300" t="str">
        <f>IF(OR(ISERROR(VLOOKUP($D$6&amp;$E37&amp;$D$7,'CAL data'!$A:$AC,'CAL data'!B$3,FALSE)),ISBLANK(VLOOKUP($D$6&amp;$E37&amp;$D$7,'CAL data'!$A:$AC,'CAL data'!B$3,FALSE))),"",VLOOKUP($D$6&amp;$E37&amp;$D$7,'CAL data'!$A:$AC,'CAL data'!B$3,FALSE))</f>
        <v/>
      </c>
      <c r="G37" s="301"/>
      <c r="H37" s="301">
        <f>IF(OR(ISERROR(VLOOKUP($D$6&amp;$E37&amp;$D$7,'CAL data'!$A:$AC,'CAL data'!C$3,FALSE)),ISBLANK(VLOOKUP($D$6&amp;$E37&amp;$D$7,'CAL data'!$A:$AC,'CAL data'!C$3,FALSE))),"",VLOOKUP($D$6&amp;$E37&amp;$D$7,'CAL data'!$A:$AC,'CAL data'!C$3,FALSE))</f>
        <v>0.17433250116362714</v>
      </c>
      <c r="I37" s="301"/>
      <c r="J37" s="301">
        <f>IF(OR(ISERROR(VLOOKUP($D$6&amp;$E37&amp;$D$7,'CAL data'!$A:$AC,'CAL data'!D$3,FALSE)),ISBLANK(VLOOKUP($D$6&amp;$E37&amp;$D$7,'CAL data'!$A:$AC,'CAL data'!D$3,FALSE))),"",VLOOKUP($D$6&amp;$E37&amp;$D$7,'CAL data'!$A:$AC,'CAL data'!D$3,FALSE))</f>
        <v>0.53467608852028947</v>
      </c>
      <c r="K37" s="301"/>
      <c r="L37" s="301">
        <f>IF(OR(ISERROR(VLOOKUP($D$6&amp;$E37&amp;$D$7,'CAL data'!$A:$AC,'CAL data'!E$3,FALSE)),ISBLANK(VLOOKUP($D$6&amp;$E37&amp;$D$7,'CAL data'!$A:$AC,'CAL data'!E$3,FALSE))),"",VLOOKUP($D$6&amp;$E37&amp;$D$7,'CAL data'!$A:$AC,'CAL data'!E$3,FALSE))</f>
        <v>0.15588372191427241</v>
      </c>
      <c r="M37" s="301"/>
      <c r="N37" s="301">
        <f>IF(OR(ISERROR(VLOOKUP($D$6&amp;$E37&amp;$D$7,'CAL data'!$A:$AC,'CAL data'!F$3,FALSE)),ISBLANK(VLOOKUP($D$6&amp;$E37&amp;$D$7,'CAL data'!$A:$AC,'CAL data'!F$3,FALSE))),"",VLOOKUP($D$6&amp;$E37&amp;$D$7,'CAL data'!$A:$AC,'CAL data'!F$3,FALSE))</f>
        <v>1.4217407861888038E-2</v>
      </c>
      <c r="O37" s="301"/>
      <c r="P37" s="301">
        <f>IF(OR(ISERROR(VLOOKUP($D$6&amp;$E37&amp;$D$7,'CAL data'!$A:$AC,'CAL data'!G$3,FALSE)),ISBLANK(VLOOKUP($D$6&amp;$E37&amp;$D$7,'CAL data'!$A:$AC,'CAL data'!G$3,FALSE))),"",VLOOKUP($D$6&amp;$E37&amp;$D$7,'CAL data'!$A:$AC,'CAL data'!G$3,FALSE))</f>
        <v>6.503617822536284E-2</v>
      </c>
      <c r="Q37" s="301"/>
      <c r="R37" s="301">
        <f>IF(OR(ISERROR(VLOOKUP($D$6&amp;$E37&amp;$D$7,'CAL data'!$A:$AC,'CAL data'!H$3,FALSE)),ISBLANK(VLOOKUP($D$6&amp;$E37&amp;$D$7,'CAL data'!$A:$AC,'CAL data'!H$3,FALSE))),"",VLOOKUP($D$6&amp;$E37&amp;$D$7,'CAL data'!$A:$AC,'CAL data'!H$3,FALSE))</f>
        <v>8.8858799136800237E-4</v>
      </c>
      <c r="S37" s="301"/>
      <c r="T37" s="301">
        <f>IF(OR(ISERROR(VLOOKUP($D$6&amp;$E37&amp;$D$7,'CAL data'!$A:$AC,'CAL data'!I$3,FALSE)),ISBLANK(VLOOKUP($D$6&amp;$E37&amp;$D$7,'CAL data'!$A:$AC,'CAL data'!I$3,FALSE))),"",VLOOKUP($D$6&amp;$E37&amp;$D$7,'CAL data'!$A:$AC,'CAL data'!I$3,FALSE))</f>
        <v>5.4965514323192147E-2</v>
      </c>
      <c r="U37" s="369"/>
      <c r="V37" s="356">
        <f>SUM(F11,H11,J11,L11,N11,P11,R11,T11)</f>
        <v>1</v>
      </c>
      <c r="W37" s="364">
        <f>IF(ISERROR(VLOOKUP($D$6&amp;$E37&amp;$D$7,'CAL data'!$A:$AC,'CAL data'!K$3,FALSE)),0,VLOOKUP($D$6&amp;$E37&amp;$D$7,'CAL data'!$A:$AC,'CAL data'!K$3,FALSE))</f>
        <v>23633</v>
      </c>
    </row>
    <row r="38" spans="4:23" ht="15" customHeight="1" x14ac:dyDescent="0.25">
      <c r="D38" s="371"/>
      <c r="E38" s="13" t="s">
        <v>27</v>
      </c>
      <c r="F38" s="14" t="str">
        <f>IF(F37="","",VLOOKUP($D$6&amp;$E37&amp;$D$7,'CAL data'!$A:$AC,'CAL data'!M$3,FALSE))</f>
        <v/>
      </c>
      <c r="G38" s="15" t="str">
        <f>IF(F37="","",VLOOKUP($D$6&amp;$E37&amp;$D$7,'CAL data'!$A:$AC,'CAL data'!N$3,FALSE))</f>
        <v/>
      </c>
      <c r="H38" s="15">
        <f>IF(H37="","",VLOOKUP($D$6&amp;$E37&amp;$D$7,'CAL data'!$A:$AC,'CAL data'!O$3,FALSE))</f>
        <v>0.17</v>
      </c>
      <c r="I38" s="15">
        <f>IF(H37="","",VLOOKUP($D$6&amp;$E37&amp;$D$7,'CAL data'!$A:$AC,'CAL data'!P$3,FALSE))</f>
        <v>0.17899999999999999</v>
      </c>
      <c r="J38" s="15">
        <f>IF(J37="","",VLOOKUP($D$6&amp;$E37&amp;$D$7,'CAL data'!$A:$AC,'CAL data'!Q$3,FALSE))</f>
        <v>0.52800000000000002</v>
      </c>
      <c r="K38" s="15">
        <f>IF(J37="","",VLOOKUP($D$6&amp;$E37&amp;$D$7,'CAL data'!$A:$AC,'CAL data'!R$3,FALSE))</f>
        <v>0.54100000000000004</v>
      </c>
      <c r="L38" s="15">
        <f>IF(L37="","",VLOOKUP($D$6&amp;$E37&amp;$D$7,'CAL data'!$A:$AC,'CAL data'!S$3,FALSE))</f>
        <v>0.151</v>
      </c>
      <c r="M38" s="15">
        <f>IF(L37="","",VLOOKUP($D$6&amp;$E37&amp;$D$7,'CAL data'!$A:$AC,'CAL data'!T$3,FALSE))</f>
        <v>0.161</v>
      </c>
      <c r="N38" s="15">
        <f>IF(N37="","",VLOOKUP($D$6&amp;$E37&amp;$D$7,'CAL data'!$A:$AC,'CAL data'!U$3,FALSE))</f>
        <v>1.2999999999999999E-2</v>
      </c>
      <c r="O38" s="15">
        <f>IF(N37="","",VLOOKUP($D$6&amp;$E37&amp;$D$7,'CAL data'!$A:$AC,'CAL data'!V$3,FALSE))</f>
        <v>1.6E-2</v>
      </c>
      <c r="P38" s="15">
        <f>IF(P37="","",VLOOKUP($D$6&amp;$E37&amp;$D$7,'CAL data'!$A:$AC,'CAL data'!W$3,FALSE))</f>
        <v>6.2E-2</v>
      </c>
      <c r="Q38" s="15">
        <f>IF(P37="","",VLOOKUP($D$6&amp;$E37&amp;$D$7,'CAL data'!$A:$AC,'CAL data'!X$3,FALSE))</f>
        <v>6.8000000000000005E-2</v>
      </c>
      <c r="R38" s="15">
        <f>IF(R37="","",VLOOKUP($D$6&amp;$E37&amp;$D$7,'CAL data'!$A:$AC,'CAL data'!Y$3,FALSE))</f>
        <v>1E-3</v>
      </c>
      <c r="S38" s="15">
        <f>IF(R37="","",VLOOKUP($D$6&amp;$E37&amp;$D$7,'CAL data'!$A:$AC,'CAL data'!Z$3,FALSE))</f>
        <v>1E-3</v>
      </c>
      <c r="T38" s="15">
        <f>IF(T37="","",VLOOKUP($D$6&amp;$E37&amp;$D$7,'CAL data'!$A:$AC,'CAL data'!AA$3,FALSE))</f>
        <v>5.1999999999999998E-2</v>
      </c>
      <c r="U38" s="16">
        <f>IF(T37="","",VLOOKUP($D$6&amp;$E37&amp;$D$7,'CAL data'!$A:$AC,'CAL data'!AB$3,FALSE))</f>
        <v>5.8000000000000003E-2</v>
      </c>
      <c r="V38" s="353"/>
      <c r="W38" s="363"/>
    </row>
    <row r="39" spans="4:23" s="34" customFormat="1" ht="18.75" customHeight="1" x14ac:dyDescent="0.2">
      <c r="D39" s="371"/>
      <c r="E39" s="70" t="s">
        <v>97</v>
      </c>
      <c r="F39" s="300" t="str">
        <f>IF(OR(ISERROR(VLOOKUP($D$6&amp;$E39&amp;$D$7,'CAL data'!$A:$AC,'CAL data'!B$3,FALSE)),ISBLANK(VLOOKUP($D$6&amp;$E39&amp;$D$7,'CAL data'!$A:$AC,'CAL data'!B$3,FALSE))),"",VLOOKUP($D$6&amp;$E39&amp;$D$7,'CAL data'!$A:$AC,'CAL data'!B$3,FALSE))</f>
        <v/>
      </c>
      <c r="G39" s="301"/>
      <c r="H39" s="301">
        <f>IF(OR(ISERROR(VLOOKUP($D$6&amp;$E39&amp;$D$7,'CAL data'!$A:$AC,'CAL data'!C$3,FALSE)),ISBLANK(VLOOKUP($D$6&amp;$E39&amp;$D$7,'CAL data'!$A:$AC,'CAL data'!C$3,FALSE))),"",VLOOKUP($D$6&amp;$E39&amp;$D$7,'CAL data'!$A:$AC,'CAL data'!C$3,FALSE))</f>
        <v>0.28589626933575979</v>
      </c>
      <c r="I39" s="301"/>
      <c r="J39" s="301">
        <f>IF(OR(ISERROR(VLOOKUP($D$6&amp;$E39&amp;$D$7,'CAL data'!$A:$AC,'CAL data'!D$3,FALSE)),ISBLANK(VLOOKUP($D$6&amp;$E39&amp;$D$7,'CAL data'!$A:$AC,'CAL data'!D$3,FALSE))),"",VLOOKUP($D$6&amp;$E39&amp;$D$7,'CAL data'!$A:$AC,'CAL data'!D$3,FALSE))</f>
        <v>0.37161055505004548</v>
      </c>
      <c r="K39" s="301"/>
      <c r="L39" s="301">
        <f>IF(OR(ISERROR(VLOOKUP($D$6&amp;$E39&amp;$D$7,'CAL data'!$A:$AC,'CAL data'!E$3,FALSE)),ISBLANK(VLOOKUP($D$6&amp;$E39&amp;$D$7,'CAL data'!$A:$AC,'CAL data'!E$3,FALSE))),"",VLOOKUP($D$6&amp;$E39&amp;$D$7,'CAL data'!$A:$AC,'CAL data'!E$3,FALSE))</f>
        <v>0.17579617834394903</v>
      </c>
      <c r="M39" s="301"/>
      <c r="N39" s="301">
        <f>IF(OR(ISERROR(VLOOKUP($D$6&amp;$E39&amp;$D$7,'CAL data'!$A:$AC,'CAL data'!F$3,FALSE)),ISBLANK(VLOOKUP($D$6&amp;$E39&amp;$D$7,'CAL data'!$A:$AC,'CAL data'!F$3,FALSE))),"",VLOOKUP($D$6&amp;$E39&amp;$D$7,'CAL data'!$A:$AC,'CAL data'!F$3,FALSE))</f>
        <v>1.2192902638762512E-2</v>
      </c>
      <c r="O39" s="301"/>
      <c r="P39" s="301">
        <f>IF(OR(ISERROR(VLOOKUP($D$6&amp;$E39&amp;$D$7,'CAL data'!$A:$AC,'CAL data'!G$3,FALSE)),ISBLANK(VLOOKUP($D$6&amp;$E39&amp;$D$7,'CAL data'!$A:$AC,'CAL data'!G$3,FALSE))),"",VLOOKUP($D$6&amp;$E39&amp;$D$7,'CAL data'!$A:$AC,'CAL data'!G$3,FALSE))</f>
        <v>0.12211101000909919</v>
      </c>
      <c r="Q39" s="301"/>
      <c r="R39" s="301">
        <f>IF(OR(ISERROR(VLOOKUP($D$6&amp;$E39&amp;$D$7,'CAL data'!$A:$AC,'CAL data'!H$3,FALSE)),ISBLANK(VLOOKUP($D$6&amp;$E39&amp;$D$7,'CAL data'!$A:$AC,'CAL data'!H$3,FALSE))),"",VLOOKUP($D$6&amp;$E39&amp;$D$7,'CAL data'!$A:$AC,'CAL data'!H$3,FALSE))</f>
        <v>3.4576888080072791E-3</v>
      </c>
      <c r="S39" s="301"/>
      <c r="T39" s="301">
        <f>IF(OR(ISERROR(VLOOKUP($D$6&amp;$E39&amp;$D$7,'CAL data'!$A:$AC,'CAL data'!I$3,FALSE)),ISBLANK(VLOOKUP($D$6&amp;$E39&amp;$D$7,'CAL data'!$A:$AC,'CAL data'!I$3,FALSE))),"",VLOOKUP($D$6&amp;$E39&amp;$D$7,'CAL data'!$A:$AC,'CAL data'!I$3,FALSE))</f>
        <v>2.8935395814376708E-2</v>
      </c>
      <c r="U39" s="369"/>
      <c r="V39" s="361">
        <f>SUM(F11,H11,J11,L11,N11,P11,R11,T11)</f>
        <v>1</v>
      </c>
      <c r="W39" s="362">
        <f>IF(ISERROR(VLOOKUP($D$6&amp;$E39&amp;$D$7,'CAL data'!$A:$AC,'CAL data'!K$3,FALSE)),0,VLOOKUP($D$6&amp;$E39&amp;$D$7,'CAL data'!$A:$AC,'CAL data'!K$3,FALSE))</f>
        <v>5495</v>
      </c>
    </row>
    <row r="40" spans="4:23" ht="15" customHeight="1" x14ac:dyDescent="0.25">
      <c r="D40" s="371"/>
      <c r="E40" s="17" t="s">
        <v>27</v>
      </c>
      <c r="F40" s="14" t="str">
        <f>IF(F39="","",VLOOKUP($D$6&amp;$E39&amp;$D$7,'CAL data'!$A:$AC,'CAL data'!M$3,FALSE))</f>
        <v/>
      </c>
      <c r="G40" s="15" t="str">
        <f>IF(F39="","",VLOOKUP($D$6&amp;$E39&amp;$D$7,'CAL data'!$A:$AC,'CAL data'!N$3,FALSE))</f>
        <v/>
      </c>
      <c r="H40" s="15">
        <f>IF(H39="","",VLOOKUP($D$6&amp;$E39&amp;$D$7,'CAL data'!$A:$AC,'CAL data'!O$3,FALSE))</f>
        <v>0.27400000000000002</v>
      </c>
      <c r="I40" s="15">
        <f>IF(H39="","",VLOOKUP($D$6&amp;$E39&amp;$D$7,'CAL data'!$A:$AC,'CAL data'!P$3,FALSE))</f>
        <v>0.29799999999999999</v>
      </c>
      <c r="J40" s="15">
        <f>IF(J39="","",VLOOKUP($D$6&amp;$E39&amp;$D$7,'CAL data'!$A:$AC,'CAL data'!Q$3,FALSE))</f>
        <v>0.35899999999999999</v>
      </c>
      <c r="K40" s="15">
        <f>IF(J39="","",VLOOKUP($D$6&amp;$E39&amp;$D$7,'CAL data'!$A:$AC,'CAL data'!R$3,FALSE))</f>
        <v>0.38400000000000001</v>
      </c>
      <c r="L40" s="15">
        <f>IF(L39="","",VLOOKUP($D$6&amp;$E39&amp;$D$7,'CAL data'!$A:$AC,'CAL data'!S$3,FALSE))</f>
        <v>0.16600000000000001</v>
      </c>
      <c r="M40" s="15">
        <f>IF(L39="","",VLOOKUP($D$6&amp;$E39&amp;$D$7,'CAL data'!$A:$AC,'CAL data'!T$3,FALSE))</f>
        <v>0.186</v>
      </c>
      <c r="N40" s="15">
        <f>IF(N39="","",VLOOKUP($D$6&amp;$E39&amp;$D$7,'CAL data'!$A:$AC,'CAL data'!U$3,FALSE))</f>
        <v>0.01</v>
      </c>
      <c r="O40" s="15">
        <f>IF(N39="","",VLOOKUP($D$6&amp;$E39&amp;$D$7,'CAL data'!$A:$AC,'CAL data'!V$3,FALSE))</f>
        <v>1.4999999999999999E-2</v>
      </c>
      <c r="P40" s="15">
        <f>IF(P39="","",VLOOKUP($D$6&amp;$E39&amp;$D$7,'CAL data'!$A:$AC,'CAL data'!W$3,FALSE))</f>
        <v>0.114</v>
      </c>
      <c r="Q40" s="15">
        <f>IF(P39="","",VLOOKUP($D$6&amp;$E39&amp;$D$7,'CAL data'!$A:$AC,'CAL data'!X$3,FALSE))</f>
        <v>0.13100000000000001</v>
      </c>
      <c r="R40" s="15">
        <f>IF(R39="","",VLOOKUP($D$6&amp;$E39&amp;$D$7,'CAL data'!$A:$AC,'CAL data'!Y$3,FALSE))</f>
        <v>2E-3</v>
      </c>
      <c r="S40" s="15">
        <f>IF(R39="","",VLOOKUP($D$6&amp;$E39&amp;$D$7,'CAL data'!$A:$AC,'CAL data'!Z$3,FALSE))</f>
        <v>5.0000000000000001E-3</v>
      </c>
      <c r="T40" s="15">
        <f>IF(T39="","",VLOOKUP($D$6&amp;$E39&amp;$D$7,'CAL data'!$A:$AC,'CAL data'!AA$3,FALSE))</f>
        <v>2.5000000000000001E-2</v>
      </c>
      <c r="U40" s="16">
        <f>IF(T39="","",VLOOKUP($D$6&amp;$E39&amp;$D$7,'CAL data'!$A:$AC,'CAL data'!AB$3,FALSE))</f>
        <v>3.4000000000000002E-2</v>
      </c>
      <c r="V40" s="361"/>
      <c r="W40" s="362"/>
    </row>
    <row r="41" spans="4:23" s="34" customFormat="1" ht="18.75" customHeight="1" x14ac:dyDescent="0.2">
      <c r="D41" s="371"/>
      <c r="E41" s="71" t="s">
        <v>112</v>
      </c>
      <c r="F41" s="300" t="str">
        <f>IF(OR(ISERROR(VLOOKUP($D$6&amp;$E41&amp;$D$7,'CAL data'!$A:$AC,'CAL data'!B$3,FALSE)),ISBLANK(VLOOKUP($D$6&amp;$E41&amp;$D$7,'CAL data'!$A:$AC,'CAL data'!B$3,FALSE))),"",VLOOKUP($D$6&amp;$E41&amp;$D$7,'CAL data'!$A:$AC,'CAL data'!B$3,FALSE))</f>
        <v/>
      </c>
      <c r="G41" s="301"/>
      <c r="H41" s="301">
        <f>IF(OR(ISERROR(VLOOKUP($D$6&amp;$E41&amp;$D$7,'CAL data'!$A:$AC,'CAL data'!C$3,FALSE)),ISBLANK(VLOOKUP($D$6&amp;$E41&amp;$D$7,'CAL data'!$A:$AC,'CAL data'!C$3,FALSE))),"",VLOOKUP($D$6&amp;$E41&amp;$D$7,'CAL data'!$A:$AC,'CAL data'!C$3,FALSE))</f>
        <v>0.32604862073308982</v>
      </c>
      <c r="I41" s="301"/>
      <c r="J41" s="301">
        <f>IF(OR(ISERROR(VLOOKUP($D$6&amp;$E41&amp;$D$7,'CAL data'!$A:$AC,'CAL data'!D$3,FALSE)),ISBLANK(VLOOKUP($D$6&amp;$E41&amp;$D$7,'CAL data'!$A:$AC,'CAL data'!D$3,FALSE))),"",VLOOKUP($D$6&amp;$E41&amp;$D$7,'CAL data'!$A:$AC,'CAL data'!D$3,FALSE))</f>
        <v>0.36711172691774785</v>
      </c>
      <c r="K41" s="301"/>
      <c r="L41" s="301">
        <f>IF(OR(ISERROR(VLOOKUP($D$6&amp;$E41&amp;$D$7,'CAL data'!$A:$AC,'CAL data'!E$3,FALSE)),ISBLANK(VLOOKUP($D$6&amp;$E41&amp;$D$7,'CAL data'!$A:$AC,'CAL data'!E$3,FALSE))),"",VLOOKUP($D$6&amp;$E41&amp;$D$7,'CAL data'!$A:$AC,'CAL data'!E$3,FALSE))</f>
        <v>0.16947978334802871</v>
      </c>
      <c r="M41" s="301"/>
      <c r="N41" s="301">
        <f>IF(OR(ISERROR(VLOOKUP($D$6&amp;$E41&amp;$D$7,'CAL data'!$A:$AC,'CAL data'!F$3,FALSE)),ISBLANK(VLOOKUP($D$6&amp;$E41&amp;$D$7,'CAL data'!$A:$AC,'CAL data'!F$3,FALSE))),"",VLOOKUP($D$6&amp;$E41&amp;$D$7,'CAL data'!$A:$AC,'CAL data'!F$3,FALSE))</f>
        <v>1.0958559012470084E-2</v>
      </c>
      <c r="O41" s="301"/>
      <c r="P41" s="301">
        <f>IF(OR(ISERROR(VLOOKUP($D$6&amp;$E41&amp;$D$7,'CAL data'!$A:$AC,'CAL data'!G$3,FALSE)),ISBLANK(VLOOKUP($D$6&amp;$E41&amp;$D$7,'CAL data'!$A:$AC,'CAL data'!G$3,FALSE))),"",VLOOKUP($D$6&amp;$E41&amp;$D$7,'CAL data'!$A:$AC,'CAL data'!G$3,FALSE))</f>
        <v>9.1762186673384552E-2</v>
      </c>
      <c r="Q41" s="301"/>
      <c r="R41" s="301">
        <f>IF(OR(ISERROR(VLOOKUP($D$6&amp;$E41&amp;$D$7,'CAL data'!$A:$AC,'CAL data'!H$3,FALSE)),ISBLANK(VLOOKUP($D$6&amp;$E41&amp;$D$7,'CAL data'!$A:$AC,'CAL data'!H$3,FALSE))),"",VLOOKUP($D$6&amp;$E41&amp;$D$7,'CAL data'!$A:$AC,'CAL data'!H$3,FALSE))</f>
        <v>1.1966242599823656E-3</v>
      </c>
      <c r="S41" s="301"/>
      <c r="T41" s="301">
        <f>IF(OR(ISERROR(VLOOKUP($D$6&amp;$E41&amp;$D$7,'CAL data'!$A:$AC,'CAL data'!I$3,FALSE)),ISBLANK(VLOOKUP($D$6&amp;$E41&amp;$D$7,'CAL data'!$A:$AC,'CAL data'!I$3,FALSE))),"",VLOOKUP($D$6&amp;$E41&amp;$D$7,'CAL data'!$A:$AC,'CAL data'!I$3,FALSE))</f>
        <v>3.3442499055296636E-2</v>
      </c>
      <c r="U41" s="369"/>
      <c r="V41" s="356">
        <f>SUM(F11,H11,J11,L11,N11,P11,R11,T11)</f>
        <v>1</v>
      </c>
      <c r="W41" s="364">
        <f>IF(ISERROR(VLOOKUP($D$6&amp;$E41&amp;$D$7,'CAL data'!$A:$AC,'CAL data'!K$3,FALSE)),0,VLOOKUP($D$6&amp;$E41&amp;$D$7,'CAL data'!$A:$AC,'CAL data'!K$3,FALSE))</f>
        <v>15878</v>
      </c>
    </row>
    <row r="42" spans="4:23" ht="15" customHeight="1" x14ac:dyDescent="0.25">
      <c r="D42" s="371"/>
      <c r="E42" s="13" t="s">
        <v>27</v>
      </c>
      <c r="F42" s="14" t="str">
        <f>IF(F41="","",VLOOKUP($D$6&amp;$E41&amp;$D$7,'CAL data'!$A:$AC,'CAL data'!M$3,FALSE))</f>
        <v/>
      </c>
      <c r="G42" s="15" t="str">
        <f>IF(F41="","",VLOOKUP($D$6&amp;$E41&amp;$D$7,'CAL data'!$A:$AC,'CAL data'!N$3,FALSE))</f>
        <v/>
      </c>
      <c r="H42" s="15">
        <f>IF(H41="","",VLOOKUP($D$6&amp;$E41&amp;$D$7,'CAL data'!$A:$AC,'CAL data'!O$3,FALSE))</f>
        <v>0.31900000000000001</v>
      </c>
      <c r="I42" s="15">
        <f>IF(H41="","",VLOOKUP($D$6&amp;$E41&amp;$D$7,'CAL data'!$A:$AC,'CAL data'!P$3,FALSE))</f>
        <v>0.33300000000000002</v>
      </c>
      <c r="J42" s="15">
        <f>IF(J41="","",VLOOKUP($D$6&amp;$E41&amp;$D$7,'CAL data'!$A:$AC,'CAL data'!Q$3,FALSE))</f>
        <v>0.36</v>
      </c>
      <c r="K42" s="15">
        <f>IF(J41="","",VLOOKUP($D$6&amp;$E41&amp;$D$7,'CAL data'!$A:$AC,'CAL data'!R$3,FALSE))</f>
        <v>0.375</v>
      </c>
      <c r="L42" s="15">
        <f>IF(L41="","",VLOOKUP($D$6&amp;$E41&amp;$D$7,'CAL data'!$A:$AC,'CAL data'!S$3,FALSE))</f>
        <v>0.16400000000000001</v>
      </c>
      <c r="M42" s="15">
        <f>IF(L41="","",VLOOKUP($D$6&amp;$E41&amp;$D$7,'CAL data'!$A:$AC,'CAL data'!T$3,FALSE))</f>
        <v>0.17499999999999999</v>
      </c>
      <c r="N42" s="15">
        <f>IF(N41="","",VLOOKUP($D$6&amp;$E41&amp;$D$7,'CAL data'!$A:$AC,'CAL data'!U$3,FALSE))</f>
        <v>8.9999999999999993E-3</v>
      </c>
      <c r="O42" s="15">
        <f>IF(N41="","",VLOOKUP($D$6&amp;$E41&amp;$D$7,'CAL data'!$A:$AC,'CAL data'!V$3,FALSE))</f>
        <v>1.2999999999999999E-2</v>
      </c>
      <c r="P42" s="15">
        <f>IF(P41="","",VLOOKUP($D$6&amp;$E41&amp;$D$7,'CAL data'!$A:$AC,'CAL data'!W$3,FALSE))</f>
        <v>8.6999999999999994E-2</v>
      </c>
      <c r="Q42" s="15">
        <f>IF(P41="","",VLOOKUP($D$6&amp;$E41&amp;$D$7,'CAL data'!$A:$AC,'CAL data'!X$3,FALSE))</f>
        <v>9.6000000000000002E-2</v>
      </c>
      <c r="R42" s="15">
        <f>IF(R41="","",VLOOKUP($D$6&amp;$E41&amp;$D$7,'CAL data'!$A:$AC,'CAL data'!Y$3,FALSE))</f>
        <v>1E-3</v>
      </c>
      <c r="S42" s="15">
        <f>IF(R41="","",VLOOKUP($D$6&amp;$E41&amp;$D$7,'CAL data'!$A:$AC,'CAL data'!Z$3,FALSE))</f>
        <v>2E-3</v>
      </c>
      <c r="T42" s="15">
        <f>IF(T41="","",VLOOKUP($D$6&amp;$E41&amp;$D$7,'CAL data'!$A:$AC,'CAL data'!AA$3,FALSE))</f>
        <v>3.1E-2</v>
      </c>
      <c r="U42" s="16">
        <f>IF(T41="","",VLOOKUP($D$6&amp;$E41&amp;$D$7,'CAL data'!$A:$AC,'CAL data'!AB$3,FALSE))</f>
        <v>3.5999999999999997E-2</v>
      </c>
      <c r="V42" s="353"/>
      <c r="W42" s="363"/>
    </row>
    <row r="43" spans="4:23" s="34" customFormat="1" ht="18.75" customHeight="1" x14ac:dyDescent="0.2">
      <c r="D43" s="371"/>
      <c r="E43" s="70" t="s">
        <v>36</v>
      </c>
      <c r="F43" s="300" t="str">
        <f>IF(OR(ISERROR(VLOOKUP($D$6&amp;$E43&amp;$D$7,'CAL data'!$A:$AC,'CAL data'!B$3,FALSE)),ISBLANK(VLOOKUP($D$6&amp;$E43&amp;$D$7,'CAL data'!$A:$AC,'CAL data'!B$3,FALSE))),"",VLOOKUP($D$6&amp;$E43&amp;$D$7,'CAL data'!$A:$AC,'CAL data'!B$3,FALSE))</f>
        <v/>
      </c>
      <c r="G43" s="301"/>
      <c r="H43" s="301">
        <f>IF(OR(ISERROR(VLOOKUP($D$6&amp;$E43&amp;$D$7,'CAL data'!$A:$AC,'CAL data'!C$3,FALSE)),ISBLANK(VLOOKUP($D$6&amp;$E43&amp;$D$7,'CAL data'!$A:$AC,'CAL data'!C$3,FALSE))),"",VLOOKUP($D$6&amp;$E43&amp;$D$7,'CAL data'!$A:$AC,'CAL data'!C$3,FALSE))</f>
        <v>0.32428480610298793</v>
      </c>
      <c r="I43" s="301"/>
      <c r="J43" s="301">
        <f>IF(OR(ISERROR(VLOOKUP($D$6&amp;$E43&amp;$D$7,'CAL data'!$A:$AC,'CAL data'!D$3,FALSE)),ISBLANK(VLOOKUP($D$6&amp;$E43&amp;$D$7,'CAL data'!$A:$AC,'CAL data'!D$3,FALSE))),"",VLOOKUP($D$6&amp;$E43&amp;$D$7,'CAL data'!$A:$AC,'CAL data'!D$3,FALSE))</f>
        <v>0.3258741258741259</v>
      </c>
      <c r="K43" s="301"/>
      <c r="L43" s="301">
        <f>IF(OR(ISERROR(VLOOKUP($D$6&amp;$E43&amp;$D$7,'CAL data'!$A:$AC,'CAL data'!E$3,FALSE)),ISBLANK(VLOOKUP($D$6&amp;$E43&amp;$D$7,'CAL data'!$A:$AC,'CAL data'!E$3,FALSE))),"",VLOOKUP($D$6&amp;$E43&amp;$D$7,'CAL data'!$A:$AC,'CAL data'!E$3,FALSE))</f>
        <v>0.11843610934520026</v>
      </c>
      <c r="M43" s="301"/>
      <c r="N43" s="301">
        <f>IF(OR(ISERROR(VLOOKUP($D$6&amp;$E43&amp;$D$7,'CAL data'!$A:$AC,'CAL data'!F$3,FALSE)),ISBLANK(VLOOKUP($D$6&amp;$E43&amp;$D$7,'CAL data'!$A:$AC,'CAL data'!F$3,FALSE))),"",VLOOKUP($D$6&amp;$E43&amp;$D$7,'CAL data'!$A:$AC,'CAL data'!F$3,FALSE))</f>
        <v>1.8499682136045772E-2</v>
      </c>
      <c r="O43" s="301"/>
      <c r="P43" s="301">
        <f>IF(OR(ISERROR(VLOOKUP($D$6&amp;$E43&amp;$D$7,'CAL data'!$A:$AC,'CAL data'!G$3,FALSE)),ISBLANK(VLOOKUP($D$6&amp;$E43&amp;$D$7,'CAL data'!$A:$AC,'CAL data'!G$3,FALSE))),"",VLOOKUP($D$6&amp;$E43&amp;$D$7,'CAL data'!$A:$AC,'CAL data'!G$3,FALSE))</f>
        <v>0.1670057215511761</v>
      </c>
      <c r="Q43" s="301"/>
      <c r="R43" s="301">
        <f>IF(OR(ISERROR(VLOOKUP($D$6&amp;$E43&amp;$D$7,'CAL data'!$A:$AC,'CAL data'!H$3,FALSE)),ISBLANK(VLOOKUP($D$6&amp;$E43&amp;$D$7,'CAL data'!$A:$AC,'CAL data'!H$3,FALSE))),"",VLOOKUP($D$6&amp;$E43&amp;$D$7,'CAL data'!$A:$AC,'CAL data'!H$3,FALSE))</f>
        <v>5.7215511760966308E-4</v>
      </c>
      <c r="S43" s="301"/>
      <c r="T43" s="301">
        <f>IF(OR(ISERROR(VLOOKUP($D$6&amp;$E43&amp;$D$7,'CAL data'!$A:$AC,'CAL data'!I$3,FALSE)),ISBLANK(VLOOKUP($D$6&amp;$E43&amp;$D$7,'CAL data'!$A:$AC,'CAL data'!I$3,FALSE))),"",VLOOKUP($D$6&amp;$E43&amp;$D$7,'CAL data'!$A:$AC,'CAL data'!I$3,FALSE))</f>
        <v>4.5327399872854418E-2</v>
      </c>
      <c r="U43" s="369"/>
      <c r="V43" s="361">
        <f>SUM(F11,H11,J11,L11,N11,P11,R11,T11)</f>
        <v>1</v>
      </c>
      <c r="W43" s="362">
        <f>IF(ISERROR(VLOOKUP($D$6&amp;$E43&amp;$D$7,'CAL data'!$A:$AC,'CAL data'!K$3,FALSE)),0,VLOOKUP($D$6&amp;$E43&amp;$D$7,'CAL data'!$A:$AC,'CAL data'!K$3,FALSE))</f>
        <v>15730</v>
      </c>
    </row>
    <row r="44" spans="4:23" ht="15" customHeight="1" x14ac:dyDescent="0.25">
      <c r="D44" s="371"/>
      <c r="E44" s="17" t="s">
        <v>27</v>
      </c>
      <c r="F44" s="14" t="str">
        <f>IF(F43="","",VLOOKUP($D$6&amp;$E43&amp;$D$7,'CAL data'!$A:$AC,'CAL data'!M$3,FALSE))</f>
        <v/>
      </c>
      <c r="G44" s="15" t="str">
        <f>IF(F43="","",VLOOKUP($D$6&amp;$E43&amp;$D$7,'CAL data'!$A:$AC,'CAL data'!N$3,FALSE))</f>
        <v/>
      </c>
      <c r="H44" s="15">
        <f>IF(H43="","",VLOOKUP($D$6&amp;$E43&amp;$D$7,'CAL data'!$A:$AC,'CAL data'!O$3,FALSE))</f>
        <v>0.317</v>
      </c>
      <c r="I44" s="15">
        <f>IF(H43="","",VLOOKUP($D$6&amp;$E43&amp;$D$7,'CAL data'!$A:$AC,'CAL data'!P$3,FALSE))</f>
        <v>0.33200000000000002</v>
      </c>
      <c r="J44" s="15">
        <f>IF(J43="","",VLOOKUP($D$6&amp;$E43&amp;$D$7,'CAL data'!$A:$AC,'CAL data'!Q$3,FALSE))</f>
        <v>0.31900000000000001</v>
      </c>
      <c r="K44" s="15">
        <f>IF(J43="","",VLOOKUP($D$6&amp;$E43&amp;$D$7,'CAL data'!$A:$AC,'CAL data'!R$3,FALSE))</f>
        <v>0.33300000000000002</v>
      </c>
      <c r="L44" s="15">
        <f>IF(L43="","",VLOOKUP($D$6&amp;$E43&amp;$D$7,'CAL data'!$A:$AC,'CAL data'!S$3,FALSE))</f>
        <v>0.113</v>
      </c>
      <c r="M44" s="15">
        <f>IF(L43="","",VLOOKUP($D$6&amp;$E43&amp;$D$7,'CAL data'!$A:$AC,'CAL data'!T$3,FALSE))</f>
        <v>0.124</v>
      </c>
      <c r="N44" s="15">
        <f>IF(N43="","",VLOOKUP($D$6&amp;$E43&amp;$D$7,'CAL data'!$A:$AC,'CAL data'!U$3,FALSE))</f>
        <v>1.7000000000000001E-2</v>
      </c>
      <c r="O44" s="15">
        <f>IF(N43="","",VLOOKUP($D$6&amp;$E43&amp;$D$7,'CAL data'!$A:$AC,'CAL data'!V$3,FALSE))</f>
        <v>2.1000000000000001E-2</v>
      </c>
      <c r="P44" s="15">
        <f>IF(P43="","",VLOOKUP($D$6&amp;$E43&amp;$D$7,'CAL data'!$A:$AC,'CAL data'!W$3,FALSE))</f>
        <v>0.161</v>
      </c>
      <c r="Q44" s="15">
        <f>IF(P43="","",VLOOKUP($D$6&amp;$E43&amp;$D$7,'CAL data'!$A:$AC,'CAL data'!X$3,FALSE))</f>
        <v>0.17299999999999999</v>
      </c>
      <c r="R44" s="15">
        <f>IF(R43="","",VLOOKUP($D$6&amp;$E43&amp;$D$7,'CAL data'!$A:$AC,'CAL data'!Y$3,FALSE))</f>
        <v>0</v>
      </c>
      <c r="S44" s="15">
        <f>IF(R43="","",VLOOKUP($D$6&amp;$E43&amp;$D$7,'CAL data'!$A:$AC,'CAL data'!Z$3,FALSE))</f>
        <v>1E-3</v>
      </c>
      <c r="T44" s="15">
        <f>IF(T43="","",VLOOKUP($D$6&amp;$E43&amp;$D$7,'CAL data'!$A:$AC,'CAL data'!AA$3,FALSE))</f>
        <v>4.2000000000000003E-2</v>
      </c>
      <c r="U44" s="16">
        <f>IF(T43="","",VLOOKUP($D$6&amp;$E43&amp;$D$7,'CAL data'!$A:$AC,'CAL data'!AB$3,FALSE))</f>
        <v>4.9000000000000002E-2</v>
      </c>
      <c r="V44" s="361"/>
      <c r="W44" s="362"/>
    </row>
    <row r="45" spans="4:23" s="34" customFormat="1" ht="18.75" customHeight="1" x14ac:dyDescent="0.2">
      <c r="D45" s="371"/>
      <c r="E45" s="71" t="s">
        <v>26</v>
      </c>
      <c r="F45" s="300" t="str">
        <f>IF(OR(ISERROR(VLOOKUP($D$6&amp;$E45&amp;$D$7,'CAL data'!$A:$AC,'CAL data'!B$3,FALSE)),ISBLANK(VLOOKUP($D$6&amp;$E45&amp;$D$7,'CAL data'!$A:$AC,'CAL data'!B$3,FALSE))),"",VLOOKUP($D$6&amp;$E45&amp;$D$7,'CAL data'!$A:$AC,'CAL data'!B$3,FALSE))</f>
        <v/>
      </c>
      <c r="G45" s="301"/>
      <c r="H45" s="301">
        <f>IF(OR(ISERROR(VLOOKUP($D$6&amp;$E45&amp;$D$7,'CAL data'!$A:$AC,'CAL data'!C$3,FALSE)),ISBLANK(VLOOKUP($D$6&amp;$E45&amp;$D$7,'CAL data'!$A:$AC,'CAL data'!C$3,FALSE))),"",VLOOKUP($D$6&amp;$E45&amp;$D$7,'CAL data'!$A:$AC,'CAL data'!C$3,FALSE))</f>
        <v>0.21717578710644678</v>
      </c>
      <c r="I45" s="301"/>
      <c r="J45" s="301">
        <f>IF(OR(ISERROR(VLOOKUP($D$6&amp;$E45&amp;$D$7,'CAL data'!$A:$AC,'CAL data'!D$3,FALSE)),ISBLANK(VLOOKUP($D$6&amp;$E45&amp;$D$7,'CAL data'!$A:$AC,'CAL data'!D$3,FALSE))),"",VLOOKUP($D$6&amp;$E45&amp;$D$7,'CAL data'!$A:$AC,'CAL data'!D$3,FALSE))</f>
        <v>0.33976761619190404</v>
      </c>
      <c r="K45" s="301"/>
      <c r="L45" s="301">
        <f>IF(OR(ISERROR(VLOOKUP($D$6&amp;$E45&amp;$D$7,'CAL data'!$A:$AC,'CAL data'!E$3,FALSE)),ISBLANK(VLOOKUP($D$6&amp;$E45&amp;$D$7,'CAL data'!$A:$AC,'CAL data'!E$3,FALSE))),"",VLOOKUP($D$6&amp;$E45&amp;$D$7,'CAL data'!$A:$AC,'CAL data'!E$3,FALSE))</f>
        <v>0.11822526236881559</v>
      </c>
      <c r="M45" s="301"/>
      <c r="N45" s="301">
        <f>IF(OR(ISERROR(VLOOKUP($D$6&amp;$E45&amp;$D$7,'CAL data'!$A:$AC,'CAL data'!F$3,FALSE)),ISBLANK(VLOOKUP($D$6&amp;$E45&amp;$D$7,'CAL data'!$A:$AC,'CAL data'!F$3,FALSE))),"",VLOOKUP($D$6&amp;$E45&amp;$D$7,'CAL data'!$A:$AC,'CAL data'!F$3,FALSE))</f>
        <v>1.983695652173913E-2</v>
      </c>
      <c r="O45" s="301"/>
      <c r="P45" s="301">
        <f>IF(OR(ISERROR(VLOOKUP($D$6&amp;$E45&amp;$D$7,'CAL data'!$A:$AC,'CAL data'!G$3,FALSE)),ISBLANK(VLOOKUP($D$6&amp;$E45&amp;$D$7,'CAL data'!$A:$AC,'CAL data'!G$3,FALSE))),"",VLOOKUP($D$6&amp;$E45&amp;$D$7,'CAL data'!$A:$AC,'CAL data'!G$3,FALSE))</f>
        <v>0.26123500749625189</v>
      </c>
      <c r="Q45" s="301"/>
      <c r="R45" s="301">
        <f>IF(OR(ISERROR(VLOOKUP($D$6&amp;$E45&amp;$D$7,'CAL data'!$A:$AC,'CAL data'!H$3,FALSE)),ISBLANK(VLOOKUP($D$6&amp;$E45&amp;$D$7,'CAL data'!$A:$AC,'CAL data'!H$3,FALSE))),"",VLOOKUP($D$6&amp;$E45&amp;$D$7,'CAL data'!$A:$AC,'CAL data'!H$3,FALSE))</f>
        <v>1.5273613193403299E-3</v>
      </c>
      <c r="S45" s="301"/>
      <c r="T45" s="301">
        <f>IF(OR(ISERROR(VLOOKUP($D$6&amp;$E45&amp;$D$7,'CAL data'!$A:$AC,'CAL data'!I$3,FALSE)),ISBLANK(VLOOKUP($D$6&amp;$E45&amp;$D$7,'CAL data'!$A:$AC,'CAL data'!I$3,FALSE))),"",VLOOKUP($D$6&amp;$E45&amp;$D$7,'CAL data'!$A:$AC,'CAL data'!I$3,FALSE))</f>
        <v>4.2232008995502252E-2</v>
      </c>
      <c r="U45" s="369"/>
      <c r="V45" s="356">
        <f>SUM(F11,H11,J11,L11,N11,P11,R11,T11)</f>
        <v>1</v>
      </c>
      <c r="W45" s="364">
        <f>IF(ISERROR(VLOOKUP($D$6&amp;$E45&amp;$D$7,'CAL data'!$A:$AC,'CAL data'!K$3,FALSE)),0,VLOOKUP($D$6&amp;$E45&amp;$D$7,'CAL data'!$A:$AC,'CAL data'!K$3,FALSE))</f>
        <v>106720</v>
      </c>
    </row>
    <row r="46" spans="4:23" ht="15" customHeight="1" x14ac:dyDescent="0.25">
      <c r="D46" s="371"/>
      <c r="E46" s="13" t="s">
        <v>27</v>
      </c>
      <c r="F46" s="14" t="str">
        <f>IF(F45="","",VLOOKUP($D$6&amp;$E45&amp;$D$7,'CAL data'!$A:$AC,'CAL data'!M$3,FALSE))</f>
        <v/>
      </c>
      <c r="G46" s="15" t="str">
        <f>IF(F45="","",VLOOKUP($D$6&amp;$E45&amp;$D$7,'CAL data'!$A:$AC,'CAL data'!N$3,FALSE))</f>
        <v/>
      </c>
      <c r="H46" s="15">
        <f>IF(H45="","",VLOOKUP($D$6&amp;$E45&amp;$D$7,'CAL data'!$A:$AC,'CAL data'!O$3,FALSE))</f>
        <v>0.215</v>
      </c>
      <c r="I46" s="15">
        <f>IF(H45="","",VLOOKUP($D$6&amp;$E45&amp;$D$7,'CAL data'!$A:$AC,'CAL data'!P$3,FALSE))</f>
        <v>0.22</v>
      </c>
      <c r="J46" s="15">
        <f>IF(J45="","",VLOOKUP($D$6&amp;$E45&amp;$D$7,'CAL data'!$A:$AC,'CAL data'!Q$3,FALSE))</f>
        <v>0.33700000000000002</v>
      </c>
      <c r="K46" s="15">
        <f>IF(J45="","",VLOOKUP($D$6&amp;$E45&amp;$D$7,'CAL data'!$A:$AC,'CAL data'!R$3,FALSE))</f>
        <v>0.34300000000000003</v>
      </c>
      <c r="L46" s="15">
        <f>IF(L45="","",VLOOKUP($D$6&amp;$E45&amp;$D$7,'CAL data'!$A:$AC,'CAL data'!S$3,FALSE))</f>
        <v>0.11600000000000001</v>
      </c>
      <c r="M46" s="15">
        <f>IF(L45="","",VLOOKUP($D$6&amp;$E45&amp;$D$7,'CAL data'!$A:$AC,'CAL data'!T$3,FALSE))</f>
        <v>0.12</v>
      </c>
      <c r="N46" s="15">
        <f>IF(N45="","",VLOOKUP($D$6&amp;$E45&amp;$D$7,'CAL data'!$A:$AC,'CAL data'!U$3,FALSE))</f>
        <v>1.9E-2</v>
      </c>
      <c r="O46" s="15">
        <f>IF(N45="","",VLOOKUP($D$6&amp;$E45&amp;$D$7,'CAL data'!$A:$AC,'CAL data'!V$3,FALSE))</f>
        <v>2.1000000000000001E-2</v>
      </c>
      <c r="P46" s="15">
        <f>IF(P45="","",VLOOKUP($D$6&amp;$E45&amp;$D$7,'CAL data'!$A:$AC,'CAL data'!W$3,FALSE))</f>
        <v>0.25900000000000001</v>
      </c>
      <c r="Q46" s="15">
        <f>IF(P45="","",VLOOKUP($D$6&amp;$E45&amp;$D$7,'CAL data'!$A:$AC,'CAL data'!X$3,FALSE))</f>
        <v>0.26400000000000001</v>
      </c>
      <c r="R46" s="15">
        <f>IF(R45="","",VLOOKUP($D$6&amp;$E45&amp;$D$7,'CAL data'!$A:$AC,'CAL data'!Y$3,FALSE))</f>
        <v>1E-3</v>
      </c>
      <c r="S46" s="15">
        <f>IF(R45="","",VLOOKUP($D$6&amp;$E45&amp;$D$7,'CAL data'!$A:$AC,'CAL data'!Z$3,FALSE))</f>
        <v>2E-3</v>
      </c>
      <c r="T46" s="15">
        <f>IF(T45="","",VLOOKUP($D$6&amp;$E45&amp;$D$7,'CAL data'!$A:$AC,'CAL data'!AA$3,FALSE))</f>
        <v>4.1000000000000002E-2</v>
      </c>
      <c r="U46" s="16">
        <f>IF(T45="","",VLOOKUP($D$6&amp;$E45&amp;$D$7,'CAL data'!$A:$AC,'CAL data'!AB$3,FALSE))</f>
        <v>4.2999999999999997E-2</v>
      </c>
      <c r="V46" s="353"/>
      <c r="W46" s="363"/>
    </row>
    <row r="47" spans="4:23" s="34" customFormat="1" ht="18.75" customHeight="1" x14ac:dyDescent="0.2">
      <c r="D47" s="371"/>
      <c r="E47" s="70" t="s">
        <v>351</v>
      </c>
      <c r="F47" s="300" t="str">
        <f>IF(OR(ISERROR(VLOOKUP($D$6&amp;$E47&amp;$D$7,'CAL data'!$A:$AC,'CAL data'!B$3,FALSE)),ISBLANK(VLOOKUP($D$6&amp;$E47&amp;$D$7,'CAL data'!$A:$AC,'CAL data'!B$3,FALSE))),"",VLOOKUP($D$6&amp;$E47&amp;$D$7,'CAL data'!$A:$AC,'CAL data'!B$3,FALSE))</f>
        <v/>
      </c>
      <c r="G47" s="301"/>
      <c r="H47" s="301">
        <f>IF(OR(ISERROR(VLOOKUP($D$6&amp;$E47&amp;$D$7,'CAL data'!$A:$AC,'CAL data'!C$3,FALSE)),ISBLANK(VLOOKUP($D$6&amp;$E47&amp;$D$7,'CAL data'!$A:$AC,'CAL data'!C$3,FALSE))),"",VLOOKUP($D$6&amp;$E47&amp;$D$7,'CAL data'!$A:$AC,'CAL data'!C$3,FALSE))</f>
        <v>0.23309281644390009</v>
      </c>
      <c r="I47" s="301"/>
      <c r="J47" s="301">
        <f>IF(OR(ISERROR(VLOOKUP($D$6&amp;$E47&amp;$D$7,'CAL data'!$A:$AC,'CAL data'!D$3,FALSE)),ISBLANK(VLOOKUP($D$6&amp;$E47&amp;$D$7,'CAL data'!$A:$AC,'CAL data'!D$3,FALSE))),"",VLOOKUP($D$6&amp;$E47&amp;$D$7,'CAL data'!$A:$AC,'CAL data'!D$3,FALSE))</f>
        <v>0.30379679429149581</v>
      </c>
      <c r="K47" s="301"/>
      <c r="L47" s="301">
        <f>IF(OR(ISERROR(VLOOKUP($D$6&amp;$E47&amp;$D$7,'CAL data'!$A:$AC,'CAL data'!E$3,FALSE)),ISBLANK(VLOOKUP($D$6&amp;$E47&amp;$D$7,'CAL data'!$A:$AC,'CAL data'!E$3,FALSE))),"",VLOOKUP($D$6&amp;$E47&amp;$D$7,'CAL data'!$A:$AC,'CAL data'!E$3,FALSE))</f>
        <v>0.16843282389903616</v>
      </c>
      <c r="M47" s="301"/>
      <c r="N47" s="301">
        <f>IF(OR(ISERROR(VLOOKUP($D$6&amp;$E47&amp;$D$7,'CAL data'!$A:$AC,'CAL data'!F$3,FALSE)),ISBLANK(VLOOKUP($D$6&amp;$E47&amp;$D$7,'CAL data'!$A:$AC,'CAL data'!F$3,FALSE))),"",VLOOKUP($D$6&amp;$E47&amp;$D$7,'CAL data'!$A:$AC,'CAL data'!F$3,FALSE))</f>
        <v>1.9662921348314606E-2</v>
      </c>
      <c r="O47" s="301"/>
      <c r="P47" s="301">
        <f>IF(OR(ISERROR(VLOOKUP($D$6&amp;$E47&amp;$D$7,'CAL data'!$A:$AC,'CAL data'!G$3,FALSE)),ISBLANK(VLOOKUP($D$6&amp;$E47&amp;$D$7,'CAL data'!$A:$AC,'CAL data'!G$3,FALSE))),"",VLOOKUP($D$6&amp;$E47&amp;$D$7,'CAL data'!$A:$AC,'CAL data'!G$3,FALSE))</f>
        <v>0.23970924969380691</v>
      </c>
      <c r="Q47" s="301"/>
      <c r="R47" s="301">
        <f>IF(OR(ISERROR(VLOOKUP($D$6&amp;$E47&amp;$D$7,'CAL data'!$A:$AC,'CAL data'!H$3,FALSE)),ISBLANK(VLOOKUP($D$6&amp;$E47&amp;$D$7,'CAL data'!$A:$AC,'CAL data'!H$3,FALSE))),"",VLOOKUP($D$6&amp;$E47&amp;$D$7,'CAL data'!$A:$AC,'CAL data'!H$3,FALSE))</f>
        <v>3.9938228872676926E-3</v>
      </c>
      <c r="S47" s="301"/>
      <c r="T47" s="301">
        <f>IF(OR(ISERROR(VLOOKUP($D$6&amp;$E47&amp;$D$7,'CAL data'!$A:$AC,'CAL data'!I$3,FALSE)),ISBLANK(VLOOKUP($D$6&amp;$E47&amp;$D$7,'CAL data'!$A:$AC,'CAL data'!I$3,FALSE))),"",VLOOKUP($D$6&amp;$E47&amp;$D$7,'CAL data'!$A:$AC,'CAL data'!I$3,FALSE))</f>
        <v>3.1311571436178708E-2</v>
      </c>
      <c r="U47" s="369"/>
      <c r="V47" s="361">
        <f>SUM(F11,H11,J11,L11,N11,P11,R11,T11)</f>
        <v>1</v>
      </c>
      <c r="W47" s="362">
        <f>IF(ISERROR(VLOOKUP($D$6&amp;$E47&amp;$D$7,'CAL data'!$A:$AC,'CAL data'!K$3,FALSE)),0,VLOOKUP($D$6&amp;$E47&amp;$D$7,'CAL data'!$A:$AC,'CAL data'!K$3,FALSE))</f>
        <v>75116</v>
      </c>
    </row>
    <row r="48" spans="4:23" ht="15" customHeight="1" x14ac:dyDescent="0.25">
      <c r="D48" s="371"/>
      <c r="E48" s="17" t="s">
        <v>27</v>
      </c>
      <c r="F48" s="14" t="str">
        <f>IF(F47="","",VLOOKUP($D$6&amp;$E47&amp;$D$7,'CAL data'!$A:$AC,'CAL data'!M$3,FALSE))</f>
        <v/>
      </c>
      <c r="G48" s="15" t="str">
        <f>IF(F47="","",VLOOKUP($D$6&amp;$E47&amp;$D$7,'CAL data'!$A:$AC,'CAL data'!N$3,FALSE))</f>
        <v/>
      </c>
      <c r="H48" s="15">
        <f>IF(H47="","",VLOOKUP($D$6&amp;$E47&amp;$D$7,'CAL data'!$A:$AC,'CAL data'!O$3,FALSE))</f>
        <v>0.23</v>
      </c>
      <c r="I48" s="15">
        <f>IF(H47="","",VLOOKUP($D$6&amp;$E47&amp;$D$7,'CAL data'!$A:$AC,'CAL data'!P$3,FALSE))</f>
        <v>0.23599999999999999</v>
      </c>
      <c r="J48" s="15">
        <f>IF(J47="","",VLOOKUP($D$6&amp;$E47&amp;$D$7,'CAL data'!$A:$AC,'CAL data'!Q$3,FALSE))</f>
        <v>0.30099999999999999</v>
      </c>
      <c r="K48" s="15">
        <f>IF(J47="","",VLOOKUP($D$6&amp;$E47&amp;$D$7,'CAL data'!$A:$AC,'CAL data'!R$3,FALSE))</f>
        <v>0.307</v>
      </c>
      <c r="L48" s="15">
        <f>IF(L47="","",VLOOKUP($D$6&amp;$E47&amp;$D$7,'CAL data'!$A:$AC,'CAL data'!S$3,FALSE))</f>
        <v>0.16600000000000001</v>
      </c>
      <c r="M48" s="15">
        <f>IF(L47="","",VLOOKUP($D$6&amp;$E47&amp;$D$7,'CAL data'!$A:$AC,'CAL data'!T$3,FALSE))</f>
        <v>0.17100000000000001</v>
      </c>
      <c r="N48" s="15">
        <f>IF(N47="","",VLOOKUP($D$6&amp;$E47&amp;$D$7,'CAL data'!$A:$AC,'CAL data'!U$3,FALSE))</f>
        <v>1.9E-2</v>
      </c>
      <c r="O48" s="15">
        <f>IF(N47="","",VLOOKUP($D$6&amp;$E47&amp;$D$7,'CAL data'!$A:$AC,'CAL data'!V$3,FALSE))</f>
        <v>2.1000000000000001E-2</v>
      </c>
      <c r="P48" s="15">
        <f>IF(P47="","",VLOOKUP($D$6&amp;$E47&amp;$D$7,'CAL data'!$A:$AC,'CAL data'!W$3,FALSE))</f>
        <v>0.23699999999999999</v>
      </c>
      <c r="Q48" s="15">
        <f>IF(P47="","",VLOOKUP($D$6&amp;$E47&amp;$D$7,'CAL data'!$A:$AC,'CAL data'!X$3,FALSE))</f>
        <v>0.24299999999999999</v>
      </c>
      <c r="R48" s="15">
        <f>IF(R47="","",VLOOKUP($D$6&amp;$E47&amp;$D$7,'CAL data'!$A:$AC,'CAL data'!Y$3,FALSE))</f>
        <v>4.0000000000000001E-3</v>
      </c>
      <c r="S48" s="15">
        <f>IF(R47="","",VLOOKUP($D$6&amp;$E47&amp;$D$7,'CAL data'!$A:$AC,'CAL data'!Z$3,FALSE))</f>
        <v>4.0000000000000001E-3</v>
      </c>
      <c r="T48" s="15">
        <f>IF(T47="","",VLOOKUP($D$6&amp;$E47&amp;$D$7,'CAL data'!$A:$AC,'CAL data'!AA$3,FALSE))</f>
        <v>0.03</v>
      </c>
      <c r="U48" s="16">
        <f>IF(T47="","",VLOOKUP($D$6&amp;$E47&amp;$D$7,'CAL data'!$A:$AC,'CAL data'!AB$3,FALSE))</f>
        <v>3.3000000000000002E-2</v>
      </c>
      <c r="V48" s="361"/>
      <c r="W48" s="362"/>
    </row>
    <row r="49" spans="2:23" s="34" customFormat="1" ht="18.75" customHeight="1" x14ac:dyDescent="0.2">
      <c r="D49" s="371"/>
      <c r="E49" s="71" t="s">
        <v>353</v>
      </c>
      <c r="F49" s="300" t="str">
        <f>IF(OR(ISERROR(VLOOKUP($D$6&amp;$E49&amp;$D$7,'CAL data'!$A:$AC,'CAL data'!B$3,FALSE)),ISBLANK(VLOOKUP($D$6&amp;$E49&amp;$D$7,'CAL data'!$A:$AC,'CAL data'!B$3,FALSE))),"",VLOOKUP($D$6&amp;$E49&amp;$D$7,'CAL data'!$A:$AC,'CAL data'!B$3,FALSE))</f>
        <v/>
      </c>
      <c r="G49" s="301"/>
      <c r="H49" s="301">
        <f>IF(OR(ISERROR(VLOOKUP($D$6&amp;$E49&amp;$D$7,'CAL data'!$A:$AC,'CAL data'!C$3,FALSE)),ISBLANK(VLOOKUP($D$6&amp;$E49&amp;$D$7,'CAL data'!$A:$AC,'CAL data'!C$3,FALSE))),"",VLOOKUP($D$6&amp;$E49&amp;$D$7,'CAL data'!$A:$AC,'CAL data'!C$3,FALSE))</f>
        <v>0.17952010272048793</v>
      </c>
      <c r="I49" s="301"/>
      <c r="J49" s="301">
        <f>IF(OR(ISERROR(VLOOKUP($D$6&amp;$E49&amp;$D$7,'CAL data'!$A:$AC,'CAL data'!D$3,FALSE)),ISBLANK(VLOOKUP($D$6&amp;$E49&amp;$D$7,'CAL data'!$A:$AC,'CAL data'!D$3,FALSE))),"",VLOOKUP($D$6&amp;$E49&amp;$D$7,'CAL data'!$A:$AC,'CAL data'!D$3,FALSE))</f>
        <v>0.37894229997592488</v>
      </c>
      <c r="K49" s="301"/>
      <c r="L49" s="301">
        <f>IF(OR(ISERROR(VLOOKUP($D$6&amp;$E49&amp;$D$7,'CAL data'!$A:$AC,'CAL data'!E$3,FALSE)),ISBLANK(VLOOKUP($D$6&amp;$E49&amp;$D$7,'CAL data'!$A:$AC,'CAL data'!E$3,FALSE))),"",VLOOKUP($D$6&amp;$E49&amp;$D$7,'CAL data'!$A:$AC,'CAL data'!E$3,FALSE))</f>
        <v>0.20608297889414975</v>
      </c>
      <c r="M49" s="301"/>
      <c r="N49" s="301">
        <f>IF(OR(ISERROR(VLOOKUP($D$6&amp;$E49&amp;$D$7,'CAL data'!$A:$AC,'CAL data'!F$3,FALSE)),ISBLANK(VLOOKUP($D$6&amp;$E49&amp;$D$7,'CAL data'!$A:$AC,'CAL data'!F$3,FALSE))),"",VLOOKUP($D$6&amp;$E49&amp;$D$7,'CAL data'!$A:$AC,'CAL data'!F$3,FALSE))</f>
        <v>3.0414894470748736E-2</v>
      </c>
      <c r="O49" s="301"/>
      <c r="P49" s="301">
        <f>IF(OR(ISERROR(VLOOKUP($D$6&amp;$E49&amp;$D$7,'CAL data'!$A:$AC,'CAL data'!G$3,FALSE)),ISBLANK(VLOOKUP($D$6&amp;$E49&amp;$D$7,'CAL data'!$A:$AC,'CAL data'!G$3,FALSE))),"",VLOOKUP($D$6&amp;$E49&amp;$D$7,'CAL data'!$A:$AC,'CAL data'!G$3,FALSE))</f>
        <v>0.17823609662145895</v>
      </c>
      <c r="Q49" s="301"/>
      <c r="R49" s="301">
        <f>IF(OR(ISERROR(VLOOKUP($D$6&amp;$E49&amp;$D$7,'CAL data'!$A:$AC,'CAL data'!H$3,FALSE)),ISBLANK(VLOOKUP($D$6&amp;$E49&amp;$D$7,'CAL data'!$A:$AC,'CAL data'!H$3,FALSE))),"",VLOOKUP($D$6&amp;$E49&amp;$D$7,'CAL data'!$A:$AC,'CAL data'!H$3,FALSE))</f>
        <v>1.9260091485434555E-3</v>
      </c>
      <c r="S49" s="301"/>
      <c r="T49" s="301">
        <f>IF(OR(ISERROR(VLOOKUP($D$6&amp;$E49&amp;$D$7,'CAL data'!$A:$AC,'CAL data'!I$3,FALSE)),ISBLANK(VLOOKUP($D$6&amp;$E49&amp;$D$7,'CAL data'!$A:$AC,'CAL data'!I$3,FALSE))),"",VLOOKUP($D$6&amp;$E49&amp;$D$7,'CAL data'!$A:$AC,'CAL data'!I$3,FALSE))</f>
        <v>2.4877618168686302E-2</v>
      </c>
      <c r="U49" s="369"/>
      <c r="V49" s="356">
        <f>SUM(F11,H11,J11,L11,N11,P11,R11,T11)</f>
        <v>1</v>
      </c>
      <c r="W49" s="364">
        <f>IF(ISERROR(VLOOKUP($D$6&amp;$E49&amp;$D$7,'CAL data'!$A:$AC,'CAL data'!K$3,FALSE)),0,VLOOKUP($D$6&amp;$E49&amp;$D$7,'CAL data'!$A:$AC,'CAL data'!K$3,FALSE))</f>
        <v>12461</v>
      </c>
    </row>
    <row r="50" spans="2:23" ht="15" customHeight="1" x14ac:dyDescent="0.25">
      <c r="D50" s="371"/>
      <c r="E50" s="13" t="s">
        <v>27</v>
      </c>
      <c r="F50" s="14" t="str">
        <f>IF(F49="","",VLOOKUP($D$6&amp;$E49&amp;$D$7,'CAL data'!$A:$AC,'CAL data'!M$3,FALSE))</f>
        <v/>
      </c>
      <c r="G50" s="15" t="str">
        <f>IF(F49="","",VLOOKUP($D$6&amp;$E49&amp;$D$7,'CAL data'!$A:$AC,'CAL data'!N$3,FALSE))</f>
        <v/>
      </c>
      <c r="H50" s="15">
        <f>IF(H49="","",VLOOKUP($D$6&amp;$E49&amp;$D$7,'CAL data'!$A:$AC,'CAL data'!O$3,FALSE))</f>
        <v>0.17299999999999999</v>
      </c>
      <c r="I50" s="15">
        <f>IF(H49="","",VLOOKUP($D$6&amp;$E49&amp;$D$7,'CAL data'!$A:$AC,'CAL data'!P$3,FALSE))</f>
        <v>0.186</v>
      </c>
      <c r="J50" s="15">
        <f>IF(J49="","",VLOOKUP($D$6&amp;$E49&amp;$D$7,'CAL data'!$A:$AC,'CAL data'!Q$3,FALSE))</f>
        <v>0.37</v>
      </c>
      <c r="K50" s="15">
        <f>IF(J49="","",VLOOKUP($D$6&amp;$E49&amp;$D$7,'CAL data'!$A:$AC,'CAL data'!R$3,FALSE))</f>
        <v>0.38700000000000001</v>
      </c>
      <c r="L50" s="15">
        <f>IF(L49="","",VLOOKUP($D$6&amp;$E49&amp;$D$7,'CAL data'!$A:$AC,'CAL data'!S$3,FALSE))</f>
        <v>0.19900000000000001</v>
      </c>
      <c r="M50" s="15">
        <f>IF(L49="","",VLOOKUP($D$6&amp;$E49&amp;$D$7,'CAL data'!$A:$AC,'CAL data'!T$3,FALSE))</f>
        <v>0.21299999999999999</v>
      </c>
      <c r="N50" s="15">
        <f>IF(N49="","",VLOOKUP($D$6&amp;$E49&amp;$D$7,'CAL data'!$A:$AC,'CAL data'!U$3,FALSE))</f>
        <v>2.8000000000000001E-2</v>
      </c>
      <c r="O50" s="15">
        <f>IF(N49="","",VLOOKUP($D$6&amp;$E49&amp;$D$7,'CAL data'!$A:$AC,'CAL data'!V$3,FALSE))</f>
        <v>3.4000000000000002E-2</v>
      </c>
      <c r="P50" s="15">
        <f>IF(P49="","",VLOOKUP($D$6&amp;$E49&amp;$D$7,'CAL data'!$A:$AC,'CAL data'!W$3,FALSE))</f>
        <v>0.17199999999999999</v>
      </c>
      <c r="Q50" s="15">
        <f>IF(P49="","",VLOOKUP($D$6&amp;$E49&amp;$D$7,'CAL data'!$A:$AC,'CAL data'!X$3,FALSE))</f>
        <v>0.185</v>
      </c>
      <c r="R50" s="15">
        <f>IF(R49="","",VLOOKUP($D$6&amp;$E49&amp;$D$7,'CAL data'!$A:$AC,'CAL data'!Y$3,FALSE))</f>
        <v>1E-3</v>
      </c>
      <c r="S50" s="15">
        <f>IF(R49="","",VLOOKUP($D$6&amp;$E49&amp;$D$7,'CAL data'!$A:$AC,'CAL data'!Z$3,FALSE))</f>
        <v>3.0000000000000001E-3</v>
      </c>
      <c r="T50" s="15">
        <f>IF(T49="","",VLOOKUP($D$6&amp;$E49&amp;$D$7,'CAL data'!$A:$AC,'CAL data'!AA$3,FALSE))</f>
        <v>2.1999999999999999E-2</v>
      </c>
      <c r="U50" s="16">
        <f>IF(T49="","",VLOOKUP($D$6&amp;$E49&amp;$D$7,'CAL data'!$A:$AC,'CAL data'!AB$3,FALSE))</f>
        <v>2.8000000000000001E-2</v>
      </c>
      <c r="V50" s="353"/>
      <c r="W50" s="363"/>
    </row>
    <row r="51" spans="2:23" s="34" customFormat="1" ht="18.75" customHeight="1" x14ac:dyDescent="0.2">
      <c r="D51" s="371"/>
      <c r="E51" s="70" t="s">
        <v>101</v>
      </c>
      <c r="F51" s="300" t="str">
        <f>IF(OR(ISERROR(VLOOKUP($D$6&amp;$E51&amp;$D$7,'CAL data'!$A:$AC,'CAL data'!B$3,FALSE)),ISBLANK(VLOOKUP($D$6&amp;$E51&amp;$D$7,'CAL data'!$A:$AC,'CAL data'!B$3,FALSE))),"",VLOOKUP($D$6&amp;$E51&amp;$D$7,'CAL data'!$A:$AC,'CAL data'!B$3,FALSE))</f>
        <v/>
      </c>
      <c r="G51" s="301"/>
      <c r="H51" s="301">
        <f>IF(OR(ISERROR(VLOOKUP($D$6&amp;$E51&amp;$D$7,'CAL data'!$A:$AC,'CAL data'!C$3,FALSE)),ISBLANK(VLOOKUP($D$6&amp;$E51&amp;$D$7,'CAL data'!$A:$AC,'CAL data'!C$3,FALSE))),"",VLOOKUP($D$6&amp;$E51&amp;$D$7,'CAL data'!$A:$AC,'CAL data'!C$3,FALSE))</f>
        <v>3.0723448747335826E-2</v>
      </c>
      <c r="I51" s="301"/>
      <c r="J51" s="301">
        <f>IF(OR(ISERROR(VLOOKUP($D$6&amp;$E51&amp;$D$7,'CAL data'!$A:$AC,'CAL data'!D$3,FALSE)),ISBLANK(VLOOKUP($D$6&amp;$E51&amp;$D$7,'CAL data'!$A:$AC,'CAL data'!D$3,FALSE))),"",VLOOKUP($D$6&amp;$E51&amp;$D$7,'CAL data'!$A:$AC,'CAL data'!D$3,FALSE))</f>
        <v>0.24663208267985684</v>
      </c>
      <c r="K51" s="301"/>
      <c r="L51" s="301">
        <f>IF(OR(ISERROR(VLOOKUP($D$6&amp;$E51&amp;$D$7,'CAL data'!$A:$AC,'CAL data'!E$3,FALSE)),ISBLANK(VLOOKUP($D$6&amp;$E51&amp;$D$7,'CAL data'!$A:$AC,'CAL data'!E$3,FALSE))),"",VLOOKUP($D$6&amp;$E51&amp;$D$7,'CAL data'!$A:$AC,'CAL data'!E$3,FALSE))</f>
        <v>0.11935496843205855</v>
      </c>
      <c r="M51" s="301"/>
      <c r="N51" s="301">
        <f>IF(OR(ISERROR(VLOOKUP($D$6&amp;$E51&amp;$D$7,'CAL data'!$A:$AC,'CAL data'!F$3,FALSE)),ISBLANK(VLOOKUP($D$6&amp;$E51&amp;$D$7,'CAL data'!$A:$AC,'CAL data'!F$3,FALSE))),"",VLOOKUP($D$6&amp;$E51&amp;$D$7,'CAL data'!$A:$AC,'CAL data'!F$3,FALSE))</f>
        <v>3.9892226645755417E-2</v>
      </c>
      <c r="O51" s="301"/>
      <c r="P51" s="301">
        <f>IF(OR(ISERROR(VLOOKUP($D$6&amp;$E51&amp;$D$7,'CAL data'!$A:$AC,'CAL data'!G$3,FALSE)),ISBLANK(VLOOKUP($D$6&amp;$E51&amp;$D$7,'CAL data'!$A:$AC,'CAL data'!G$3,FALSE))),"",VLOOKUP($D$6&amp;$E51&amp;$D$7,'CAL data'!$A:$AC,'CAL data'!G$3,FALSE))</f>
        <v>0.52909478425222178</v>
      </c>
      <c r="Q51" s="301"/>
      <c r="R51" s="301">
        <f>IF(OR(ISERROR(VLOOKUP($D$6&amp;$E51&amp;$D$7,'CAL data'!$A:$AC,'CAL data'!H$3,FALSE)),ISBLANK(VLOOKUP($D$6&amp;$E51&amp;$D$7,'CAL data'!$A:$AC,'CAL data'!H$3,FALSE))),"",VLOOKUP($D$6&amp;$E51&amp;$D$7,'CAL data'!$A:$AC,'CAL data'!H$3,FALSE))</f>
        <v>2.1313387220010457E-3</v>
      </c>
      <c r="S51" s="301"/>
      <c r="T51" s="301">
        <f>IF(OR(ISERROR(VLOOKUP($D$6&amp;$E51&amp;$D$7,'CAL data'!$A:$AC,'CAL data'!I$3,FALSE)),ISBLANK(VLOOKUP($D$6&amp;$E51&amp;$D$7,'CAL data'!$A:$AC,'CAL data'!I$3,FALSE))),"",VLOOKUP($D$6&amp;$E51&amp;$D$7,'CAL data'!$A:$AC,'CAL data'!I$3,FALSE))</f>
        <v>3.2171150520770499E-2</v>
      </c>
      <c r="U51" s="369"/>
      <c r="V51" s="361">
        <f>SUM(F11,H11,J11,L11,N11,P11,R11,T11)</f>
        <v>1</v>
      </c>
      <c r="W51" s="362">
        <f>IF(ISERROR(VLOOKUP($D$6&amp;$E51&amp;$D$7,'CAL data'!$A:$AC,'CAL data'!K$3,FALSE)),0,VLOOKUP($D$6&amp;$E51&amp;$D$7,'CAL data'!$A:$AC,'CAL data'!K$3,FALSE))</f>
        <v>24867</v>
      </c>
    </row>
    <row r="52" spans="2:23" ht="15" customHeight="1" x14ac:dyDescent="0.25">
      <c r="D52" s="371"/>
      <c r="E52" s="17" t="s">
        <v>27</v>
      </c>
      <c r="F52" s="14" t="str">
        <f>IF(F51="","",VLOOKUP($D$6&amp;$E51&amp;$D$7,'CAL data'!$A:$AC,'CAL data'!M$3,FALSE))</f>
        <v/>
      </c>
      <c r="G52" s="15" t="str">
        <f>IF(F51="","",VLOOKUP($D$6&amp;$E51&amp;$D$7,'CAL data'!$A:$AC,'CAL data'!N$3,FALSE))</f>
        <v/>
      </c>
      <c r="H52" s="15">
        <f>IF(H51="","",VLOOKUP($D$6&amp;$E51&amp;$D$7,'CAL data'!$A:$AC,'CAL data'!O$3,FALSE))</f>
        <v>2.9000000000000001E-2</v>
      </c>
      <c r="I52" s="15">
        <f>IF(H51="","",VLOOKUP($D$6&amp;$E51&amp;$D$7,'CAL data'!$A:$AC,'CAL data'!P$3,FALSE))</f>
        <v>3.3000000000000002E-2</v>
      </c>
      <c r="J52" s="15">
        <f>IF(J51="","",VLOOKUP($D$6&amp;$E51&amp;$D$7,'CAL data'!$A:$AC,'CAL data'!Q$3,FALSE))</f>
        <v>0.24099999999999999</v>
      </c>
      <c r="K52" s="15">
        <f>IF(J51="","",VLOOKUP($D$6&amp;$E51&amp;$D$7,'CAL data'!$A:$AC,'CAL data'!R$3,FALSE))</f>
        <v>0.252</v>
      </c>
      <c r="L52" s="15">
        <f>IF(L51="","",VLOOKUP($D$6&amp;$E51&amp;$D$7,'CAL data'!$A:$AC,'CAL data'!S$3,FALSE))</f>
        <v>0.115</v>
      </c>
      <c r="M52" s="15">
        <f>IF(L51="","",VLOOKUP($D$6&amp;$E51&amp;$D$7,'CAL data'!$A:$AC,'CAL data'!T$3,FALSE))</f>
        <v>0.123</v>
      </c>
      <c r="N52" s="15">
        <f>IF(N51="","",VLOOKUP($D$6&amp;$E51&amp;$D$7,'CAL data'!$A:$AC,'CAL data'!U$3,FALSE))</f>
        <v>3.7999999999999999E-2</v>
      </c>
      <c r="O52" s="15">
        <f>IF(N51="","",VLOOKUP($D$6&amp;$E51&amp;$D$7,'CAL data'!$A:$AC,'CAL data'!V$3,FALSE))</f>
        <v>4.2000000000000003E-2</v>
      </c>
      <c r="P52" s="15">
        <f>IF(P51="","",VLOOKUP($D$6&amp;$E51&amp;$D$7,'CAL data'!$A:$AC,'CAL data'!W$3,FALSE))</f>
        <v>0.52300000000000002</v>
      </c>
      <c r="Q52" s="15">
        <f>IF(P51="","",VLOOKUP($D$6&amp;$E51&amp;$D$7,'CAL data'!$A:$AC,'CAL data'!X$3,FALSE))</f>
        <v>0.53500000000000003</v>
      </c>
      <c r="R52" s="15">
        <f>IF(R51="","",VLOOKUP($D$6&amp;$E51&amp;$D$7,'CAL data'!$A:$AC,'CAL data'!Y$3,FALSE))</f>
        <v>2E-3</v>
      </c>
      <c r="S52" s="15">
        <f>IF(R51="","",VLOOKUP($D$6&amp;$E51&amp;$D$7,'CAL data'!$A:$AC,'CAL data'!Z$3,FALSE))</f>
        <v>3.0000000000000001E-3</v>
      </c>
      <c r="T52" s="15">
        <f>IF(T51="","",VLOOKUP($D$6&amp;$E51&amp;$D$7,'CAL data'!$A:$AC,'CAL data'!AA$3,FALSE))</f>
        <v>0.03</v>
      </c>
      <c r="U52" s="16">
        <f>IF(T51="","",VLOOKUP($D$6&amp;$E51&amp;$D$7,'CAL data'!$A:$AC,'CAL data'!AB$3,FALSE))</f>
        <v>3.4000000000000002E-2</v>
      </c>
      <c r="V52" s="361"/>
      <c r="W52" s="362"/>
    </row>
    <row r="53" spans="2:23" s="34" customFormat="1" ht="18.75" customHeight="1" x14ac:dyDescent="0.2">
      <c r="D53" s="371"/>
      <c r="E53" s="71" t="s">
        <v>102</v>
      </c>
      <c r="F53" s="300" t="str">
        <f>IF(OR(ISERROR(VLOOKUP($D$6&amp;$E53&amp;$D$7,'CAL data'!$A:$AC,'CAL data'!B$3,FALSE)),ISBLANK(VLOOKUP($D$6&amp;$E53&amp;$D$7,'CAL data'!$A:$AC,'CAL data'!B$3,FALSE))),"",VLOOKUP($D$6&amp;$E53&amp;$D$7,'CAL data'!$A:$AC,'CAL data'!B$3,FALSE))</f>
        <v/>
      </c>
      <c r="G53" s="301"/>
      <c r="H53" s="301">
        <f>IF(OR(ISERROR(VLOOKUP($D$6&amp;$E53&amp;$D$7,'CAL data'!$A:$AC,'CAL data'!C$3,FALSE)),ISBLANK(VLOOKUP($D$6&amp;$E53&amp;$D$7,'CAL data'!$A:$AC,'CAL data'!C$3,FALSE))),"",VLOOKUP($D$6&amp;$E53&amp;$D$7,'CAL data'!$A:$AC,'CAL data'!C$3,FALSE))</f>
        <v>0.14568010032878012</v>
      </c>
      <c r="I53" s="301"/>
      <c r="J53" s="301">
        <f>IF(OR(ISERROR(VLOOKUP($D$6&amp;$E53&amp;$D$7,'CAL data'!$A:$AC,'CAL data'!D$3,FALSE)),ISBLANK(VLOOKUP($D$6&amp;$E53&amp;$D$7,'CAL data'!$A:$AC,'CAL data'!D$3,FALSE))),"",VLOOKUP($D$6&amp;$E53&amp;$D$7,'CAL data'!$A:$AC,'CAL data'!D$3,FALSE))</f>
        <v>0.46998610310815847</v>
      </c>
      <c r="K53" s="301"/>
      <c r="L53" s="301">
        <f>IF(OR(ISERROR(VLOOKUP($D$6&amp;$E53&amp;$D$7,'CAL data'!$A:$AC,'CAL data'!E$3,FALSE)),ISBLANK(VLOOKUP($D$6&amp;$E53&amp;$D$7,'CAL data'!$A:$AC,'CAL data'!E$3,FALSE))),"",VLOOKUP($D$6&amp;$E53&amp;$D$7,'CAL data'!$A:$AC,'CAL data'!E$3,FALSE))</f>
        <v>0.10439616310205742</v>
      </c>
      <c r="M53" s="301"/>
      <c r="N53" s="301">
        <f>IF(OR(ISERROR(VLOOKUP($D$6&amp;$E53&amp;$D$7,'CAL data'!$A:$AC,'CAL data'!F$3,FALSE)),ISBLANK(VLOOKUP($D$6&amp;$E53&amp;$D$7,'CAL data'!$A:$AC,'CAL data'!F$3,FALSE))),"",VLOOKUP($D$6&amp;$E53&amp;$D$7,'CAL data'!$A:$AC,'CAL data'!F$3,FALSE))</f>
        <v>1.0304036877605668E-2</v>
      </c>
      <c r="O53" s="301"/>
      <c r="P53" s="301">
        <f>IF(OR(ISERROR(VLOOKUP($D$6&amp;$E53&amp;$D$7,'CAL data'!$A:$AC,'CAL data'!G$3,FALSE)),ISBLANK(VLOOKUP($D$6&amp;$E53&amp;$D$7,'CAL data'!$A:$AC,'CAL data'!G$3,FALSE))),"",VLOOKUP($D$6&amp;$E53&amp;$D$7,'CAL data'!$A:$AC,'CAL data'!G$3,FALSE))</f>
        <v>0.19330237602955633</v>
      </c>
      <c r="Q53" s="301"/>
      <c r="R53" s="301">
        <f>IF(OR(ISERROR(VLOOKUP($D$6&amp;$E53&amp;$D$7,'CAL data'!$A:$AC,'CAL data'!H$3,FALSE)),ISBLANK(VLOOKUP($D$6&amp;$E53&amp;$D$7,'CAL data'!$A:$AC,'CAL data'!H$3,FALSE))),"",VLOOKUP($D$6&amp;$E53&amp;$D$7,'CAL data'!$A:$AC,'CAL data'!H$3,FALSE))</f>
        <v>4.609700708402535E-3</v>
      </c>
      <c r="S53" s="301"/>
      <c r="T53" s="301">
        <f>IF(OR(ISERROR(VLOOKUP($D$6&amp;$E53&amp;$D$7,'CAL data'!$A:$AC,'CAL data'!I$3,FALSE)),ISBLANK(VLOOKUP($D$6&amp;$E53&amp;$D$7,'CAL data'!$A:$AC,'CAL data'!I$3,FALSE))),"",VLOOKUP($D$6&amp;$E53&amp;$D$7,'CAL data'!$A:$AC,'CAL data'!I$3,FALSE))</f>
        <v>7.1721519845439452E-2</v>
      </c>
      <c r="U53" s="369"/>
      <c r="V53" s="356">
        <f>SUM(F11,H11,J11,L11,N11,P11,R11,T11)</f>
        <v>1</v>
      </c>
      <c r="W53" s="364">
        <f>IF(ISERROR(VLOOKUP($D$6&amp;$E53&amp;$D$7,'CAL data'!$A:$AC,'CAL data'!K$3,FALSE)),0,VLOOKUP($D$6&amp;$E53&amp;$D$7,'CAL data'!$A:$AC,'CAL data'!K$3,FALSE))</f>
        <v>29503</v>
      </c>
    </row>
    <row r="54" spans="2:23" ht="15" customHeight="1" x14ac:dyDescent="0.25">
      <c r="B54" s="34"/>
      <c r="D54" s="371"/>
      <c r="E54" s="13" t="s">
        <v>27</v>
      </c>
      <c r="F54" s="14" t="str">
        <f>IF(F53="","",VLOOKUP($D$6&amp;$E53&amp;$D$7,'CAL data'!$A:$AC,'CAL data'!M$3,FALSE))</f>
        <v/>
      </c>
      <c r="G54" s="15" t="str">
        <f>IF(F53="","",VLOOKUP($D$6&amp;$E53&amp;$D$7,'CAL data'!$A:$AC,'CAL data'!N$3,FALSE))</f>
        <v/>
      </c>
      <c r="H54" s="15">
        <f>IF(H53="","",VLOOKUP($D$6&amp;$E53&amp;$D$7,'CAL data'!$A:$AC,'CAL data'!O$3,FALSE))</f>
        <v>0.14199999999999999</v>
      </c>
      <c r="I54" s="15">
        <f>IF(H53="","",VLOOKUP($D$6&amp;$E53&amp;$D$7,'CAL data'!$A:$AC,'CAL data'!P$3,FALSE))</f>
        <v>0.15</v>
      </c>
      <c r="J54" s="15">
        <f>IF(J53="","",VLOOKUP($D$6&amp;$E53&amp;$D$7,'CAL data'!$A:$AC,'CAL data'!Q$3,FALSE))</f>
        <v>0.46400000000000002</v>
      </c>
      <c r="K54" s="15">
        <f>IF(J53="","",VLOOKUP($D$6&amp;$E53&amp;$D$7,'CAL data'!$A:$AC,'CAL data'!R$3,FALSE))</f>
        <v>0.47599999999999998</v>
      </c>
      <c r="L54" s="15">
        <f>IF(L53="","",VLOOKUP($D$6&amp;$E53&amp;$D$7,'CAL data'!$A:$AC,'CAL data'!S$3,FALSE))</f>
        <v>0.10100000000000001</v>
      </c>
      <c r="M54" s="15">
        <f>IF(L53="","",VLOOKUP($D$6&amp;$E53&amp;$D$7,'CAL data'!$A:$AC,'CAL data'!T$3,FALSE))</f>
        <v>0.108</v>
      </c>
      <c r="N54" s="15">
        <f>IF(N53="","",VLOOKUP($D$6&amp;$E53&amp;$D$7,'CAL data'!$A:$AC,'CAL data'!U$3,FALSE))</f>
        <v>8.9999999999999993E-3</v>
      </c>
      <c r="O54" s="15">
        <f>IF(N53="","",VLOOKUP($D$6&amp;$E53&amp;$D$7,'CAL data'!$A:$AC,'CAL data'!V$3,FALSE))</f>
        <v>1.2E-2</v>
      </c>
      <c r="P54" s="15">
        <f>IF(P53="","",VLOOKUP($D$6&amp;$E53&amp;$D$7,'CAL data'!$A:$AC,'CAL data'!W$3,FALSE))</f>
        <v>0.189</v>
      </c>
      <c r="Q54" s="15">
        <f>IF(P53="","",VLOOKUP($D$6&amp;$E53&amp;$D$7,'CAL data'!$A:$AC,'CAL data'!X$3,FALSE))</f>
        <v>0.19800000000000001</v>
      </c>
      <c r="R54" s="15">
        <f>IF(R53="","",VLOOKUP($D$6&amp;$E53&amp;$D$7,'CAL data'!$A:$AC,'CAL data'!Y$3,FALSE))</f>
        <v>4.0000000000000001E-3</v>
      </c>
      <c r="S54" s="15">
        <f>IF(R53="","",VLOOKUP($D$6&amp;$E53&amp;$D$7,'CAL data'!$A:$AC,'CAL data'!Z$3,FALSE))</f>
        <v>5.0000000000000001E-3</v>
      </c>
      <c r="T54" s="15">
        <f>IF(T53="","",VLOOKUP($D$6&amp;$E53&amp;$D$7,'CAL data'!$A:$AC,'CAL data'!AA$3,FALSE))</f>
        <v>6.9000000000000006E-2</v>
      </c>
      <c r="U54" s="16">
        <f>IF(T53="","",VLOOKUP($D$6&amp;$E53&amp;$D$7,'CAL data'!$A:$AC,'CAL data'!AB$3,FALSE))</f>
        <v>7.4999999999999997E-2</v>
      </c>
      <c r="V54" s="353"/>
      <c r="W54" s="363"/>
    </row>
    <row r="55" spans="2:23" s="34" customFormat="1" ht="18.75" customHeight="1" x14ac:dyDescent="0.25">
      <c r="B55" s="19"/>
      <c r="D55" s="371"/>
      <c r="E55" s="70" t="s">
        <v>41</v>
      </c>
      <c r="F55" s="300" t="str">
        <f>IF(OR(ISERROR(VLOOKUP($D$6&amp;$E55&amp;$D$7,'CAL data'!$A:$AC,'CAL data'!B$3,FALSE)),ISBLANK(VLOOKUP($D$6&amp;$E55&amp;$D$7,'CAL data'!$A:$AC,'CAL data'!B$3,FALSE))),"",VLOOKUP($D$6&amp;$E55&amp;$D$7,'CAL data'!$A:$AC,'CAL data'!B$3,FALSE))</f>
        <v/>
      </c>
      <c r="G55" s="301"/>
      <c r="H55" s="301">
        <f>IF(OR(ISERROR(VLOOKUP($D$6&amp;$E55&amp;$D$7,'CAL data'!$A:$AC,'CAL data'!C$3,FALSE)),ISBLANK(VLOOKUP($D$6&amp;$E55&amp;$D$7,'CAL data'!$A:$AC,'CAL data'!C$3,FALSE))),"",VLOOKUP($D$6&amp;$E55&amp;$D$7,'CAL data'!$A:$AC,'CAL data'!C$3,FALSE))</f>
        <v>6.8623431991473319E-2</v>
      </c>
      <c r="I55" s="301"/>
      <c r="J55" s="301">
        <f>IF(OR(ISERROR(VLOOKUP($D$6&amp;$E55&amp;$D$7,'CAL data'!$A:$AC,'CAL data'!D$3,FALSE)),ISBLANK(VLOOKUP($D$6&amp;$E55&amp;$D$7,'CAL data'!$A:$AC,'CAL data'!D$3,FALSE))),"",VLOOKUP($D$6&amp;$E55&amp;$D$7,'CAL data'!$A:$AC,'CAL data'!D$3,FALSE))</f>
        <v>0.23374600311552021</v>
      </c>
      <c r="K55" s="301"/>
      <c r="L55" s="301">
        <f>IF(OR(ISERROR(VLOOKUP($D$6&amp;$E55&amp;$D$7,'CAL data'!$A:$AC,'CAL data'!E$3,FALSE)),ISBLANK(VLOOKUP($D$6&amp;$E55&amp;$D$7,'CAL data'!$A:$AC,'CAL data'!E$3,FALSE))),"",VLOOKUP($D$6&amp;$E55&amp;$D$7,'CAL data'!$A:$AC,'CAL data'!E$3,FALSE))</f>
        <v>0.10281216692629334</v>
      </c>
      <c r="M55" s="301"/>
      <c r="N55" s="301">
        <f>IF(OR(ISERROR(VLOOKUP($D$6&amp;$E55&amp;$D$7,'CAL data'!$A:$AC,'CAL data'!F$3,FALSE)),ISBLANK(VLOOKUP($D$6&amp;$E55&amp;$D$7,'CAL data'!$A:$AC,'CAL data'!F$3,FALSE))),"",VLOOKUP($D$6&amp;$E55&amp;$D$7,'CAL data'!$A:$AC,'CAL data'!F$3,FALSE))</f>
        <v>6.4688038042141516E-2</v>
      </c>
      <c r="O55" s="301"/>
      <c r="P55" s="301">
        <f>IF(OR(ISERROR(VLOOKUP($D$6&amp;$E55&amp;$D$7,'CAL data'!$A:$AC,'CAL data'!G$3,FALSE)),ISBLANK(VLOOKUP($D$6&amp;$E55&amp;$D$7,'CAL data'!$A:$AC,'CAL data'!G$3,FALSE))),"",VLOOKUP($D$6&amp;$E55&amp;$D$7,'CAL data'!$A:$AC,'CAL data'!G$3,FALSE))</f>
        <v>0.48511929162908912</v>
      </c>
      <c r="Q55" s="301"/>
      <c r="R55" s="301">
        <f>IF(OR(ISERROR(VLOOKUP($D$6&amp;$E55&amp;$D$7,'CAL data'!$A:$AC,'CAL data'!H$3,FALSE)),ISBLANK(VLOOKUP($D$6&amp;$E55&amp;$D$7,'CAL data'!$A:$AC,'CAL data'!H$3,FALSE))),"",VLOOKUP($D$6&amp;$E55&amp;$D$7,'CAL data'!$A:$AC,'CAL data'!H$3,FALSE))</f>
        <v>2.9515454619988522E-3</v>
      </c>
      <c r="S55" s="301"/>
      <c r="T55" s="301">
        <f>IF(OR(ISERROR(VLOOKUP($D$6&amp;$E55&amp;$D$7,'CAL data'!$A:$AC,'CAL data'!I$3,FALSE)),ISBLANK(VLOOKUP($D$6&amp;$E55&amp;$D$7,'CAL data'!$A:$AC,'CAL data'!I$3,FALSE))),"",VLOOKUP($D$6&amp;$E55&amp;$D$7,'CAL data'!$A:$AC,'CAL data'!I$3,FALSE))</f>
        <v>4.2059522833483645E-2</v>
      </c>
      <c r="U55" s="369"/>
      <c r="V55" s="361">
        <f>SUM(F11,H11,J11,L11,N11,P11,R11,T11)</f>
        <v>1</v>
      </c>
      <c r="W55" s="362">
        <f>IF(ISERROR(VLOOKUP($D$6&amp;$E55&amp;$D$7,'CAL data'!$A:$AC,'CAL data'!K$3,FALSE)),0,VLOOKUP($D$6&amp;$E55&amp;$D$7,'CAL data'!$A:$AC,'CAL data'!K$3,FALSE))</f>
        <v>12197</v>
      </c>
    </row>
    <row r="56" spans="2:23" ht="15" customHeight="1" x14ac:dyDescent="0.25">
      <c r="B56" s="34"/>
      <c r="D56" s="371"/>
      <c r="E56" s="17" t="s">
        <v>27</v>
      </c>
      <c r="F56" s="14" t="str">
        <f>IF(F55="","",VLOOKUP($D$6&amp;$E55&amp;$D$7,'CAL data'!$A:$AC,'CAL data'!M$3,FALSE))</f>
        <v/>
      </c>
      <c r="G56" s="15" t="str">
        <f>IF(F55="","",VLOOKUP($D$6&amp;$E55&amp;$D$7,'CAL data'!$A:$AC,'CAL data'!N$3,FALSE))</f>
        <v/>
      </c>
      <c r="H56" s="15">
        <f>IF(H55="","",VLOOKUP($D$6&amp;$E55&amp;$D$7,'CAL data'!$A:$AC,'CAL data'!O$3,FALSE))</f>
        <v>6.4000000000000001E-2</v>
      </c>
      <c r="I56" s="15">
        <f>IF(H55="","",VLOOKUP($D$6&amp;$E55&amp;$D$7,'CAL data'!$A:$AC,'CAL data'!P$3,FALSE))</f>
        <v>7.2999999999999995E-2</v>
      </c>
      <c r="J56" s="15">
        <f>IF(J55="","",VLOOKUP($D$6&amp;$E55&amp;$D$7,'CAL data'!$A:$AC,'CAL data'!Q$3,FALSE))</f>
        <v>0.22600000000000001</v>
      </c>
      <c r="K56" s="15">
        <f>IF(J55="","",VLOOKUP($D$6&amp;$E55&amp;$D$7,'CAL data'!$A:$AC,'CAL data'!R$3,FALSE))</f>
        <v>0.24099999999999999</v>
      </c>
      <c r="L56" s="15">
        <f>IF(L55="","",VLOOKUP($D$6&amp;$E55&amp;$D$7,'CAL data'!$A:$AC,'CAL data'!S$3,FALSE))</f>
        <v>9.8000000000000004E-2</v>
      </c>
      <c r="M56" s="15">
        <f>IF(L55="","",VLOOKUP($D$6&amp;$E55&amp;$D$7,'CAL data'!$A:$AC,'CAL data'!T$3,FALSE))</f>
        <v>0.108</v>
      </c>
      <c r="N56" s="15">
        <f>IF(N55="","",VLOOKUP($D$6&amp;$E55&amp;$D$7,'CAL data'!$A:$AC,'CAL data'!U$3,FALSE))</f>
        <v>0.06</v>
      </c>
      <c r="O56" s="15">
        <f>IF(N55="","",VLOOKUP($D$6&amp;$E55&amp;$D$7,'CAL data'!$A:$AC,'CAL data'!V$3,FALSE))</f>
        <v>6.9000000000000006E-2</v>
      </c>
      <c r="P56" s="15">
        <f>IF(P55="","",VLOOKUP($D$6&amp;$E55&amp;$D$7,'CAL data'!$A:$AC,'CAL data'!W$3,FALSE))</f>
        <v>0.47599999999999998</v>
      </c>
      <c r="Q56" s="15">
        <f>IF(P55="","",VLOOKUP($D$6&amp;$E55&amp;$D$7,'CAL data'!$A:$AC,'CAL data'!X$3,FALSE))</f>
        <v>0.49399999999999999</v>
      </c>
      <c r="R56" s="15">
        <f>IF(R55="","",VLOOKUP($D$6&amp;$E55&amp;$D$7,'CAL data'!$A:$AC,'CAL data'!Y$3,FALSE))</f>
        <v>2E-3</v>
      </c>
      <c r="S56" s="15">
        <f>IF(R55="","",VLOOKUP($D$6&amp;$E55&amp;$D$7,'CAL data'!$A:$AC,'CAL data'!Z$3,FALSE))</f>
        <v>4.0000000000000001E-3</v>
      </c>
      <c r="T56" s="15">
        <f>IF(T55="","",VLOOKUP($D$6&amp;$E55&amp;$D$7,'CAL data'!$A:$AC,'CAL data'!AA$3,FALSE))</f>
        <v>3.9E-2</v>
      </c>
      <c r="U56" s="16">
        <f>IF(T55="","",VLOOKUP($D$6&amp;$E55&amp;$D$7,'CAL data'!$A:$AC,'CAL data'!AB$3,FALSE))</f>
        <v>4.5999999999999999E-2</v>
      </c>
      <c r="V56" s="361"/>
      <c r="W56" s="362"/>
    </row>
    <row r="57" spans="2:23" s="34" customFormat="1" ht="18.75" customHeight="1" x14ac:dyDescent="0.25">
      <c r="B57" s="19"/>
      <c r="D57" s="371"/>
      <c r="E57" s="71" t="s">
        <v>357</v>
      </c>
      <c r="F57" s="300" t="str">
        <f>IF(OR(ISERROR(VLOOKUP($D$6&amp;$E57&amp;$D$7,'CAL data'!$A:$AC,'CAL data'!B$3,FALSE)),ISBLANK(VLOOKUP($D$6&amp;$E57&amp;$D$7,'CAL data'!$A:$AC,'CAL data'!B$3,FALSE))),"",VLOOKUP($D$6&amp;$E57&amp;$D$7,'CAL data'!$A:$AC,'CAL data'!B$3,FALSE))</f>
        <v/>
      </c>
      <c r="G57" s="301"/>
      <c r="H57" s="301">
        <f>IF(OR(ISERROR(VLOOKUP($D$6&amp;$E57&amp;$D$7,'CAL data'!$A:$AC,'CAL data'!C$3,FALSE)),ISBLANK(VLOOKUP($D$6&amp;$E57&amp;$D$7,'CAL data'!$A:$AC,'CAL data'!C$3,FALSE))),"",VLOOKUP($D$6&amp;$E57&amp;$D$7,'CAL data'!$A:$AC,'CAL data'!C$3,FALSE))</f>
        <v>8.6910994764397911E-2</v>
      </c>
      <c r="I57" s="301"/>
      <c r="J57" s="301">
        <f>IF(OR(ISERROR(VLOOKUP($D$6&amp;$E57&amp;$D$7,'CAL data'!$A:$AC,'CAL data'!D$3,FALSE)),ISBLANK(VLOOKUP($D$6&amp;$E57&amp;$D$7,'CAL data'!$A:$AC,'CAL data'!D$3,FALSE))),"",VLOOKUP($D$6&amp;$E57&amp;$D$7,'CAL data'!$A:$AC,'CAL data'!D$3,FALSE))</f>
        <v>0.42700074794315634</v>
      </c>
      <c r="K57" s="301"/>
      <c r="L57" s="301">
        <f>IF(OR(ISERROR(VLOOKUP($D$6&amp;$E57&amp;$D$7,'CAL data'!$A:$AC,'CAL data'!E$3,FALSE)),ISBLANK(VLOOKUP($D$6&amp;$E57&amp;$D$7,'CAL data'!$A:$AC,'CAL data'!E$3,FALSE))),"",VLOOKUP($D$6&amp;$E57&amp;$D$7,'CAL data'!$A:$AC,'CAL data'!E$3,FALSE))</f>
        <v>0.12011967090501122</v>
      </c>
      <c r="M57" s="301"/>
      <c r="N57" s="301">
        <f>IF(OR(ISERROR(VLOOKUP($D$6&amp;$E57&amp;$D$7,'CAL data'!$A:$AC,'CAL data'!F$3,FALSE)),ISBLANK(VLOOKUP($D$6&amp;$E57&amp;$D$7,'CAL data'!$A:$AC,'CAL data'!F$3,FALSE))),"",VLOOKUP($D$6&amp;$E57&amp;$D$7,'CAL data'!$A:$AC,'CAL data'!F$3,FALSE))</f>
        <v>2.243829468960359E-2</v>
      </c>
      <c r="O57" s="301"/>
      <c r="P57" s="301">
        <f>IF(OR(ISERROR(VLOOKUP($D$6&amp;$E57&amp;$D$7,'CAL data'!$A:$AC,'CAL data'!G$3,FALSE)),ISBLANK(VLOOKUP($D$6&amp;$E57&amp;$D$7,'CAL data'!$A:$AC,'CAL data'!G$3,FALSE))),"",VLOOKUP($D$6&amp;$E57&amp;$D$7,'CAL data'!$A:$AC,'CAL data'!G$3,FALSE))</f>
        <v>0.30164547494390426</v>
      </c>
      <c r="Q57" s="301"/>
      <c r="R57" s="301">
        <f>IF(OR(ISERROR(VLOOKUP($D$6&amp;$E57&amp;$D$7,'CAL data'!$A:$AC,'CAL data'!H$3,FALSE)),ISBLANK(VLOOKUP($D$6&amp;$E57&amp;$D$7,'CAL data'!$A:$AC,'CAL data'!H$3,FALSE))),"",VLOOKUP($D$6&amp;$E57&amp;$D$7,'CAL data'!$A:$AC,'CAL data'!H$3,FALSE))</f>
        <v>4.8616305160807775E-3</v>
      </c>
      <c r="S57" s="301"/>
      <c r="T57" s="301">
        <f>IF(OR(ISERROR(VLOOKUP($D$6&amp;$E57&amp;$D$7,'CAL data'!$A:$AC,'CAL data'!I$3,FALSE)),ISBLANK(VLOOKUP($D$6&amp;$E57&amp;$D$7,'CAL data'!$A:$AC,'CAL data'!I$3,FALSE))),"",VLOOKUP($D$6&amp;$E57&amp;$D$7,'CAL data'!$A:$AC,'CAL data'!I$3,FALSE))</f>
        <v>3.7023186237845923E-2</v>
      </c>
      <c r="U57" s="369"/>
      <c r="V57" s="356">
        <f>SUM(F11,H11,J11,L11,N11,P11,R11,T11)</f>
        <v>1</v>
      </c>
      <c r="W57" s="364">
        <f>IF(ISERROR(VLOOKUP($D$6&amp;$E57&amp;$D$7,'CAL data'!$A:$AC,'CAL data'!K$3,FALSE)),0,VLOOKUP($D$6&amp;$E57&amp;$D$7,'CAL data'!$A:$AC,'CAL data'!K$3,FALSE))</f>
        <v>13370</v>
      </c>
    </row>
    <row r="58" spans="2:23" ht="15" customHeight="1" x14ac:dyDescent="0.25">
      <c r="B58" s="34"/>
      <c r="D58" s="371"/>
      <c r="E58" s="13" t="s">
        <v>27</v>
      </c>
      <c r="F58" s="14" t="str">
        <f>IF(F57="","",VLOOKUP($D$6&amp;$E57&amp;$D$7,'CAL data'!$A:$AC,'CAL data'!M$3,FALSE))</f>
        <v/>
      </c>
      <c r="G58" s="15" t="str">
        <f>IF(F57="","",VLOOKUP($D$6&amp;$E57&amp;$D$7,'CAL data'!$A:$AC,'CAL data'!N$3,FALSE))</f>
        <v/>
      </c>
      <c r="H58" s="15">
        <f>IF(H57="","",VLOOKUP($D$6&amp;$E57&amp;$D$7,'CAL data'!$A:$AC,'CAL data'!O$3,FALSE))</f>
        <v>8.2000000000000003E-2</v>
      </c>
      <c r="I58" s="15">
        <f>IF(H57="","",VLOOKUP($D$6&amp;$E57&amp;$D$7,'CAL data'!$A:$AC,'CAL data'!P$3,FALSE))</f>
        <v>9.1999999999999998E-2</v>
      </c>
      <c r="J58" s="15">
        <f>IF(J57="","",VLOOKUP($D$6&amp;$E57&amp;$D$7,'CAL data'!$A:$AC,'CAL data'!Q$3,FALSE))</f>
        <v>0.41899999999999998</v>
      </c>
      <c r="K58" s="15">
        <f>IF(J57="","",VLOOKUP($D$6&amp;$E57&amp;$D$7,'CAL data'!$A:$AC,'CAL data'!R$3,FALSE))</f>
        <v>0.435</v>
      </c>
      <c r="L58" s="15">
        <f>IF(L57="","",VLOOKUP($D$6&amp;$E57&amp;$D$7,'CAL data'!$A:$AC,'CAL data'!S$3,FALSE))</f>
        <v>0.115</v>
      </c>
      <c r="M58" s="15">
        <f>IF(L57="","",VLOOKUP($D$6&amp;$E57&amp;$D$7,'CAL data'!$A:$AC,'CAL data'!T$3,FALSE))</f>
        <v>0.126</v>
      </c>
      <c r="N58" s="15">
        <f>IF(N57="","",VLOOKUP($D$6&amp;$E57&amp;$D$7,'CAL data'!$A:$AC,'CAL data'!U$3,FALSE))</f>
        <v>0.02</v>
      </c>
      <c r="O58" s="15">
        <f>IF(N57="","",VLOOKUP($D$6&amp;$E57&amp;$D$7,'CAL data'!$A:$AC,'CAL data'!V$3,FALSE))</f>
        <v>2.5000000000000001E-2</v>
      </c>
      <c r="P58" s="15">
        <f>IF(P57="","",VLOOKUP($D$6&amp;$E57&amp;$D$7,'CAL data'!$A:$AC,'CAL data'!W$3,FALSE))</f>
        <v>0.29399999999999998</v>
      </c>
      <c r="Q58" s="15">
        <f>IF(P57="","",VLOOKUP($D$6&amp;$E57&amp;$D$7,'CAL data'!$A:$AC,'CAL data'!X$3,FALSE))</f>
        <v>0.309</v>
      </c>
      <c r="R58" s="15">
        <f>IF(R57="","",VLOOKUP($D$6&amp;$E57&amp;$D$7,'CAL data'!$A:$AC,'CAL data'!Y$3,FALSE))</f>
        <v>4.0000000000000001E-3</v>
      </c>
      <c r="S58" s="15">
        <f>IF(R57="","",VLOOKUP($D$6&amp;$E57&amp;$D$7,'CAL data'!$A:$AC,'CAL data'!Z$3,FALSE))</f>
        <v>6.0000000000000001E-3</v>
      </c>
      <c r="T58" s="15">
        <f>IF(T57="","",VLOOKUP($D$6&amp;$E57&amp;$D$7,'CAL data'!$A:$AC,'CAL data'!AA$3,FALSE))</f>
        <v>3.4000000000000002E-2</v>
      </c>
      <c r="U58" s="16">
        <f>IF(T57="","",VLOOKUP($D$6&amp;$E57&amp;$D$7,'CAL data'!$A:$AC,'CAL data'!AB$3,FALSE))</f>
        <v>0.04</v>
      </c>
      <c r="V58" s="353"/>
      <c r="W58" s="363"/>
    </row>
    <row r="59" spans="2:23" s="34" customFormat="1" ht="18.75" customHeight="1" x14ac:dyDescent="0.25">
      <c r="B59" s="19"/>
      <c r="D59" s="371"/>
      <c r="E59" s="70" t="s">
        <v>452</v>
      </c>
      <c r="F59" s="300" t="str">
        <f>IF(OR(ISERROR(VLOOKUP($D$6&amp;$E59&amp;$D$7,'CAL data'!$A:$AC,'CAL data'!B$3,FALSE)),ISBLANK(VLOOKUP($D$6&amp;$E59&amp;$D$7,'CAL data'!$A:$AC,'CAL data'!B$3,FALSE))),"",VLOOKUP($D$6&amp;$E59&amp;$D$7,'CAL data'!$A:$AC,'CAL data'!B$3,FALSE))</f>
        <v/>
      </c>
      <c r="G59" s="301"/>
      <c r="H59" s="301">
        <f>IF(OR(ISERROR(VLOOKUP($D$6&amp;$E59&amp;$D$7,'CAL data'!$A:$AC,'CAL data'!C$3,FALSE)),ISBLANK(VLOOKUP($D$6&amp;$E59&amp;$D$7,'CAL data'!$A:$AC,'CAL data'!C$3,FALSE))),"",VLOOKUP($D$6&amp;$E59&amp;$D$7,'CAL data'!$A:$AC,'CAL data'!C$3,FALSE))</f>
        <v>0.10953712657797758</v>
      </c>
      <c r="I59" s="301"/>
      <c r="J59" s="301">
        <f>IF(OR(ISERROR(VLOOKUP($D$6&amp;$E59&amp;$D$7,'CAL data'!$A:$AC,'CAL data'!D$3,FALSE)),ISBLANK(VLOOKUP($D$6&amp;$E59&amp;$D$7,'CAL data'!$A:$AC,'CAL data'!D$3,FALSE))),"",VLOOKUP($D$6&amp;$E59&amp;$D$7,'CAL data'!$A:$AC,'CAL data'!D$3,FALSE))</f>
        <v>0.24790256396853191</v>
      </c>
      <c r="K59" s="301"/>
      <c r="L59" s="301">
        <f>IF(OR(ISERROR(VLOOKUP($D$6&amp;$E59&amp;$D$7,'CAL data'!$A:$AC,'CAL data'!E$3,FALSE)),ISBLANK(VLOOKUP($D$6&amp;$E59&amp;$D$7,'CAL data'!$A:$AC,'CAL data'!E$3,FALSE))),"",VLOOKUP($D$6&amp;$E59&amp;$D$7,'CAL data'!$A:$AC,'CAL data'!E$3,FALSE))</f>
        <v>0.14087451974595541</v>
      </c>
      <c r="M59" s="301"/>
      <c r="N59" s="301">
        <f>IF(OR(ISERROR(VLOOKUP($D$6&amp;$E59&amp;$D$7,'CAL data'!$A:$AC,'CAL data'!F$3,FALSE)),ISBLANK(VLOOKUP($D$6&amp;$E59&amp;$D$7,'CAL data'!$A:$AC,'CAL data'!F$3,FALSE))),"",VLOOKUP($D$6&amp;$E59&amp;$D$7,'CAL data'!$A:$AC,'CAL data'!F$3,FALSE))</f>
        <v>2.0281749039491911E-2</v>
      </c>
      <c r="O59" s="301"/>
      <c r="P59" s="301">
        <f>IF(OR(ISERROR(VLOOKUP($D$6&amp;$E59&amp;$D$7,'CAL data'!$A:$AC,'CAL data'!G$3,FALSE)),ISBLANK(VLOOKUP($D$6&amp;$E59&amp;$D$7,'CAL data'!$A:$AC,'CAL data'!G$3,FALSE))),"",VLOOKUP($D$6&amp;$E59&amp;$D$7,'CAL data'!$A:$AC,'CAL data'!G$3,FALSE))</f>
        <v>0.442774626904681</v>
      </c>
      <c r="Q59" s="301"/>
      <c r="R59" s="301">
        <f>IF(OR(ISERROR(VLOOKUP($D$6&amp;$E59&amp;$D$7,'CAL data'!$A:$AC,'CAL data'!H$3,FALSE)),ISBLANK(VLOOKUP($D$6&amp;$E59&amp;$D$7,'CAL data'!$A:$AC,'CAL data'!H$3,FALSE))),"",VLOOKUP($D$6&amp;$E59&amp;$D$7,'CAL data'!$A:$AC,'CAL data'!H$3,FALSE))</f>
        <v>6.1681607903609423E-3</v>
      </c>
      <c r="S59" s="301"/>
      <c r="T59" s="301">
        <f>IF(OR(ISERROR(VLOOKUP($D$6&amp;$E59&amp;$D$7,'CAL data'!$A:$AC,'CAL data'!I$3,FALSE)),ISBLANK(VLOOKUP($D$6&amp;$E59&amp;$D$7,'CAL data'!$A:$AC,'CAL data'!I$3,FALSE))),"",VLOOKUP($D$6&amp;$E59&amp;$D$7,'CAL data'!$A:$AC,'CAL data'!I$3,FALSE))</f>
        <v>3.2461252973001231E-2</v>
      </c>
      <c r="U59" s="369"/>
      <c r="V59" s="361">
        <f>SUM(F11,H11,J11,L11,N11,P11,R11,T11)</f>
        <v>1</v>
      </c>
      <c r="W59" s="364">
        <f>IF(ISERROR(VLOOKUP($D$6&amp;$E59&amp;$D$7,'CAL data'!$A:$AC,'CAL data'!K$3,FALSE)),0,VLOOKUP($D$6&amp;$E59&amp;$D$7,'CAL data'!$A:$AC,'CAL data'!K$3,FALSE))</f>
        <v>38261</v>
      </c>
    </row>
    <row r="60" spans="2:23" ht="15" customHeight="1" x14ac:dyDescent="0.25">
      <c r="B60" s="34"/>
      <c r="D60" s="371"/>
      <c r="E60" s="10" t="s">
        <v>27</v>
      </c>
      <c r="F60" s="14" t="str">
        <f>IF(F59="","",VLOOKUP($D$6&amp;$E59&amp;$D$7,'CAL data'!$A:$AC,'CAL data'!M$3,FALSE))</f>
        <v/>
      </c>
      <c r="G60" s="15" t="str">
        <f>IF(F59="","",VLOOKUP($D$6&amp;$E59&amp;$D$7,'CAL data'!$A:$AC,'CAL data'!N$3,FALSE))</f>
        <v/>
      </c>
      <c r="H60" s="15">
        <f>IF(H59="","",VLOOKUP($D$6&amp;$E59&amp;$D$7,'CAL data'!$A:$AC,'CAL data'!O$3,FALSE))</f>
        <v>0.106</v>
      </c>
      <c r="I60" s="15">
        <f>IF(H59="","",VLOOKUP($D$6&amp;$E59&amp;$D$7,'CAL data'!$A:$AC,'CAL data'!P$3,FALSE))</f>
        <v>0.113</v>
      </c>
      <c r="J60" s="15">
        <f>IF(J59="","",VLOOKUP($D$6&amp;$E59&amp;$D$7,'CAL data'!$A:$AC,'CAL data'!Q$3,FALSE))</f>
        <v>0.24399999999999999</v>
      </c>
      <c r="K60" s="15">
        <f>IF(J59="","",VLOOKUP($D$6&amp;$E59&amp;$D$7,'CAL data'!$A:$AC,'CAL data'!R$3,FALSE))</f>
        <v>0.252</v>
      </c>
      <c r="L60" s="15">
        <f>IF(L59="","",VLOOKUP($D$6&amp;$E59&amp;$D$7,'CAL data'!$A:$AC,'CAL data'!S$3,FALSE))</f>
        <v>0.13700000000000001</v>
      </c>
      <c r="M60" s="15">
        <f>IF(L59="","",VLOOKUP($D$6&amp;$E59&amp;$D$7,'CAL data'!$A:$AC,'CAL data'!T$3,FALSE))</f>
        <v>0.14399999999999999</v>
      </c>
      <c r="N60" s="15">
        <f>IF(N59="","",VLOOKUP($D$6&amp;$E59&amp;$D$7,'CAL data'!$A:$AC,'CAL data'!U$3,FALSE))</f>
        <v>1.9E-2</v>
      </c>
      <c r="O60" s="15">
        <f>IF(N59="","",VLOOKUP($D$6&amp;$E59&amp;$D$7,'CAL data'!$A:$AC,'CAL data'!V$3,FALSE))</f>
        <v>2.1999999999999999E-2</v>
      </c>
      <c r="P60" s="15">
        <f>IF(P59="","",VLOOKUP($D$6&amp;$E59&amp;$D$7,'CAL data'!$A:$AC,'CAL data'!W$3,FALSE))</f>
        <v>0.438</v>
      </c>
      <c r="Q60" s="15">
        <f>IF(P59="","",VLOOKUP($D$6&amp;$E59&amp;$D$7,'CAL data'!$A:$AC,'CAL data'!X$3,FALSE))</f>
        <v>0.44800000000000001</v>
      </c>
      <c r="R60" s="15">
        <f>IF(R59="","",VLOOKUP($D$6&amp;$E59&amp;$D$7,'CAL data'!$A:$AC,'CAL data'!Y$3,FALSE))</f>
        <v>5.0000000000000001E-3</v>
      </c>
      <c r="S60" s="15">
        <f>IF(R59="","",VLOOKUP($D$6&amp;$E59&amp;$D$7,'CAL data'!$A:$AC,'CAL data'!Z$3,FALSE))</f>
        <v>7.0000000000000001E-3</v>
      </c>
      <c r="T60" s="15">
        <f>IF(T59="","",VLOOKUP($D$6&amp;$E59&amp;$D$7,'CAL data'!$A:$AC,'CAL data'!AA$3,FALSE))</f>
        <v>3.1E-2</v>
      </c>
      <c r="U60" s="16">
        <f>IF(T59="","",VLOOKUP($D$6&amp;$E59&amp;$D$7,'CAL data'!$A:$AC,'CAL data'!AB$3,FALSE))</f>
        <v>3.4000000000000002E-2</v>
      </c>
      <c r="V60" s="361"/>
      <c r="W60" s="363"/>
    </row>
    <row r="61" spans="2:23" s="34" customFormat="1" ht="18.75" customHeight="1" x14ac:dyDescent="0.25">
      <c r="B61" s="19"/>
      <c r="D61" s="371"/>
      <c r="E61" s="70" t="s">
        <v>11</v>
      </c>
      <c r="F61" s="262" t="str">
        <f>IF(OR(ISERROR(VLOOKUP($D$6&amp;$E61&amp;$D$7,'CAL data'!$A:$AC,'CAL data'!B$3,FALSE)),ISBLANK(VLOOKUP($D$6&amp;$E61&amp;$D$7,'CAL data'!$A:$AC,'CAL data'!B$3,FALSE))),"",VLOOKUP($D$6&amp;$E61&amp;$D$7,'CAL data'!$A:$AC,'CAL data'!B$3,FALSE))</f>
        <v/>
      </c>
      <c r="G61" s="263"/>
      <c r="H61" s="263">
        <f>IF(OR(ISERROR(VLOOKUP($D$6&amp;$E61&amp;$D$7,'CAL data'!$A:$AC,'CAL data'!C$3,FALSE)),ISBLANK(VLOOKUP($D$6&amp;$E61&amp;$D$7,'CAL data'!$A:$AC,'CAL data'!C$3,FALSE))),"",VLOOKUP($D$6&amp;$E61&amp;$D$7,'CAL data'!$A:$AC,'CAL data'!C$3,FALSE))</f>
        <v>0.25948014904423411</v>
      </c>
      <c r="I61" s="263"/>
      <c r="J61" s="263">
        <f>IF(OR(ISERROR(VLOOKUP($D$6&amp;$E61&amp;$D$7,'CAL data'!$A:$AC,'CAL data'!D$3,FALSE)),ISBLANK(VLOOKUP($D$6&amp;$E61&amp;$D$7,'CAL data'!$A:$AC,'CAL data'!D$3,FALSE))),"",VLOOKUP($D$6&amp;$E61&amp;$D$7,'CAL data'!$A:$AC,'CAL data'!D$3,FALSE))</f>
        <v>0.21962321798001094</v>
      </c>
      <c r="K61" s="263"/>
      <c r="L61" s="263">
        <f>IF(OR(ISERROR(VLOOKUP($D$6&amp;$E61&amp;$D$7,'CAL data'!$A:$AC,'CAL data'!E$3,FALSE)),ISBLANK(VLOOKUP($D$6&amp;$E61&amp;$D$7,'CAL data'!$A:$AC,'CAL data'!E$3,FALSE))),"",VLOOKUP($D$6&amp;$E61&amp;$D$7,'CAL data'!$A:$AC,'CAL data'!E$3,FALSE))</f>
        <v>0.10932822990242225</v>
      </c>
      <c r="M61" s="263"/>
      <c r="N61" s="263">
        <f>IF(OR(ISERROR(VLOOKUP($D$6&amp;$E61&amp;$D$7,'CAL data'!$A:$AC,'CAL data'!F$3,FALSE)),ISBLANK(VLOOKUP($D$6&amp;$E61&amp;$D$7,'CAL data'!$A:$AC,'CAL data'!F$3,FALSE))),"",VLOOKUP($D$6&amp;$E61&amp;$D$7,'CAL data'!$A:$AC,'CAL data'!F$3,FALSE))</f>
        <v>1.7455199355118745E-2</v>
      </c>
      <c r="O61" s="263"/>
      <c r="P61" s="263">
        <f>IF(OR(ISERROR(VLOOKUP($D$6&amp;$E61&amp;$D$7,'CAL data'!$A:$AC,'CAL data'!G$3,FALSE)),ISBLANK(VLOOKUP($D$6&amp;$E61&amp;$D$7,'CAL data'!$A:$AC,'CAL data'!G$3,FALSE))),"",VLOOKUP($D$6&amp;$E61&amp;$D$7,'CAL data'!$A:$AC,'CAL data'!G$3,FALSE))</f>
        <v>0.36356308167556384</v>
      </c>
      <c r="Q61" s="263"/>
      <c r="R61" s="263">
        <f>IF(OR(ISERROR(VLOOKUP($D$6&amp;$E61&amp;$D$7,'CAL data'!$A:$AC,'CAL data'!H$3,FALSE)),ISBLANK(VLOOKUP($D$6&amp;$E61&amp;$D$7,'CAL data'!$A:$AC,'CAL data'!H$3,FALSE))),"",VLOOKUP($D$6&amp;$E61&amp;$D$7,'CAL data'!$A:$AC,'CAL data'!H$3,FALSE))</f>
        <v>4.670315732509569E-3</v>
      </c>
      <c r="S61" s="263"/>
      <c r="T61" s="263">
        <f>IF(OR(ISERROR(VLOOKUP($D$6&amp;$E61&amp;$D$7,'CAL data'!$A:$AC,'CAL data'!I$3,FALSE)),ISBLANK(VLOOKUP($D$6&amp;$E61&amp;$D$7,'CAL data'!$A:$AC,'CAL data'!I$3,FALSE))),"",VLOOKUP($D$6&amp;$E61&amp;$D$7,'CAL data'!$A:$AC,'CAL data'!I$3,FALSE))</f>
        <v>2.5879806310140533E-2</v>
      </c>
      <c r="U61" s="360"/>
      <c r="V61" s="361">
        <f>SUM(F11,H11,J11,L11,N11,P11,R11,T11)</f>
        <v>1</v>
      </c>
      <c r="W61" s="362">
        <f>IF(ISERROR(VLOOKUP($D$6&amp;$E61&amp;$D$7,'CAL data'!$A:$AC,'CAL data'!K$3,FALSE)),0,VLOOKUP($D$6&amp;$E61&amp;$D$7,'CAL data'!$A:$AC,'CAL data'!K$3,FALSE))</f>
        <v>354794</v>
      </c>
    </row>
    <row r="62" spans="2:23" ht="15.75" customHeight="1" x14ac:dyDescent="0.25">
      <c r="B62" s="34"/>
      <c r="D62" s="371"/>
      <c r="E62" s="17" t="s">
        <v>27</v>
      </c>
      <c r="F62" s="11" t="str">
        <f>IF(F61="","",VLOOKUP($D$6&amp;$E61&amp;$D$7,'CAL data'!$A:$AC,'CAL data'!M$3,FALSE))</f>
        <v/>
      </c>
      <c r="G62" s="6" t="str">
        <f>IF(F61="","",VLOOKUP($D$6&amp;$E61&amp;$D$7,'CAL data'!$A:$AC,'CAL data'!N$3,FALSE))</f>
        <v/>
      </c>
      <c r="H62" s="6">
        <f>IF(H61="","",VLOOKUP($D$6&amp;$E61&amp;$D$7,'CAL data'!$A:$AC,'CAL data'!O$3,FALSE))</f>
        <v>0.25800000000000001</v>
      </c>
      <c r="I62" s="6">
        <f>IF(H61="","",VLOOKUP($D$6&amp;$E61&amp;$D$7,'CAL data'!$A:$AC,'CAL data'!P$3,FALSE))</f>
        <v>0.26100000000000001</v>
      </c>
      <c r="J62" s="6">
        <f>IF(J61="","",VLOOKUP($D$6&amp;$E61&amp;$D$7,'CAL data'!$A:$AC,'CAL data'!Q$3,FALSE))</f>
        <v>0.218</v>
      </c>
      <c r="K62" s="6">
        <f>IF(J61="","",VLOOKUP($D$6&amp;$E61&amp;$D$7,'CAL data'!$A:$AC,'CAL data'!R$3,FALSE))</f>
        <v>0.221</v>
      </c>
      <c r="L62" s="6">
        <f>IF(L61="","",VLOOKUP($D$6&amp;$E61&amp;$D$7,'CAL data'!$A:$AC,'CAL data'!S$3,FALSE))</f>
        <v>0.108</v>
      </c>
      <c r="M62" s="6">
        <f>IF(L61="","",VLOOKUP($D$6&amp;$E61&amp;$D$7,'CAL data'!$A:$AC,'CAL data'!T$3,FALSE))</f>
        <v>0.11</v>
      </c>
      <c r="N62" s="6">
        <f>IF(N61="","",VLOOKUP($D$6&amp;$E61&amp;$D$7,'CAL data'!$A:$AC,'CAL data'!U$3,FALSE))</f>
        <v>1.7000000000000001E-2</v>
      </c>
      <c r="O62" s="6">
        <f>IF(N61="","",VLOOKUP($D$6&amp;$E61&amp;$D$7,'CAL data'!$A:$AC,'CAL data'!V$3,FALSE))</f>
        <v>1.7999999999999999E-2</v>
      </c>
      <c r="P62" s="6">
        <f>IF(P61="","",VLOOKUP($D$6&amp;$E61&amp;$D$7,'CAL data'!$A:$AC,'CAL data'!W$3,FALSE))</f>
        <v>0.36199999999999999</v>
      </c>
      <c r="Q62" s="6">
        <f>IF(P61="","",VLOOKUP($D$6&amp;$E61&amp;$D$7,'CAL data'!$A:$AC,'CAL data'!X$3,FALSE))</f>
        <v>0.36499999999999999</v>
      </c>
      <c r="R62" s="6">
        <f>IF(R61="","",VLOOKUP($D$6&amp;$E61&amp;$D$7,'CAL data'!$A:$AC,'CAL data'!Y$3,FALSE))</f>
        <v>4.0000000000000001E-3</v>
      </c>
      <c r="S62" s="6">
        <f>IF(R61="","",VLOOKUP($D$6&amp;$E61&amp;$D$7,'CAL data'!$A:$AC,'CAL data'!Z$3,FALSE))</f>
        <v>5.0000000000000001E-3</v>
      </c>
      <c r="T62" s="6">
        <f>IF(T61="","",VLOOKUP($D$6&amp;$E61&amp;$D$7,'CAL data'!$A:$AC,'CAL data'!AA$3,FALSE))</f>
        <v>2.5000000000000001E-2</v>
      </c>
      <c r="U62" s="7">
        <f>IF(T61="","",VLOOKUP($D$6&amp;$E61&amp;$D$7,'CAL data'!$A:$AC,'CAL data'!AB$3,FALSE))</f>
        <v>2.5999999999999999E-2</v>
      </c>
      <c r="V62" s="361"/>
      <c r="W62" s="362"/>
    </row>
    <row r="63" spans="2:23" s="34" customFormat="1" ht="18.75" customHeight="1" x14ac:dyDescent="0.25">
      <c r="B63" s="19"/>
      <c r="D63" s="371"/>
      <c r="E63" s="71" t="s">
        <v>16</v>
      </c>
      <c r="F63" s="300" t="str">
        <f>IF(OR(ISERROR(VLOOKUP($D$6&amp;$E63&amp;$D$7,'CAL data'!$A:$AC,'CAL data'!B$3,FALSE)),ISBLANK(VLOOKUP($D$6&amp;$E63&amp;$D$7,'CAL data'!$A:$AC,'CAL data'!B$3,FALSE))),"",VLOOKUP($D$6&amp;$E63&amp;$D$7,'CAL data'!$A:$AC,'CAL data'!B$3,FALSE))</f>
        <v/>
      </c>
      <c r="G63" s="301"/>
      <c r="H63" s="301">
        <f>IF(OR(ISERROR(VLOOKUP($D$6&amp;$E63&amp;$D$7,'CAL data'!$A:$AC,'CAL data'!C$3,FALSE)),ISBLANK(VLOOKUP($D$6&amp;$E63&amp;$D$7,'CAL data'!$A:$AC,'CAL data'!C$3,FALSE))),"",VLOOKUP($D$6&amp;$E63&amp;$D$7,'CAL data'!$A:$AC,'CAL data'!C$3,FALSE))</f>
        <v>0.50358808430642421</v>
      </c>
      <c r="I63" s="301"/>
      <c r="J63" s="301">
        <f>IF(OR(ISERROR(VLOOKUP($D$6&amp;$E63&amp;$D$7,'CAL data'!$A:$AC,'CAL data'!D$3,FALSE)),ISBLANK(VLOOKUP($D$6&amp;$E63&amp;$D$7,'CAL data'!$A:$AC,'CAL data'!D$3,FALSE))),"",VLOOKUP($D$6&amp;$E63&amp;$D$7,'CAL data'!$A:$AC,'CAL data'!D$3,FALSE))</f>
        <v>0.32271067568056105</v>
      </c>
      <c r="K63" s="301"/>
      <c r="L63" s="301">
        <f>IF(OR(ISERROR(VLOOKUP($D$6&amp;$E63&amp;$D$7,'CAL data'!$A:$AC,'CAL data'!E$3,FALSE)),ISBLANK(VLOOKUP($D$6&amp;$E63&amp;$D$7,'CAL data'!$A:$AC,'CAL data'!E$3,FALSE))),"",VLOOKUP($D$6&amp;$E63&amp;$D$7,'CAL data'!$A:$AC,'CAL data'!E$3,FALSE))</f>
        <v>5.9668847836303822E-2</v>
      </c>
      <c r="M63" s="301"/>
      <c r="N63" s="301">
        <f>IF(OR(ISERROR(VLOOKUP($D$6&amp;$E63&amp;$D$7,'CAL data'!$A:$AC,'CAL data'!F$3,FALSE)),ISBLANK(VLOOKUP($D$6&amp;$E63&amp;$D$7,'CAL data'!$A:$AC,'CAL data'!F$3,FALSE))),"",VLOOKUP($D$6&amp;$E63&amp;$D$7,'CAL data'!$A:$AC,'CAL data'!F$3,FALSE))</f>
        <v>5.838545244206645E-3</v>
      </c>
      <c r="O63" s="301"/>
      <c r="P63" s="301">
        <f>IF(OR(ISERROR(VLOOKUP($D$6&amp;$E63&amp;$D$7,'CAL data'!$A:$AC,'CAL data'!G$3,FALSE)),ISBLANK(VLOOKUP($D$6&amp;$E63&amp;$D$7,'CAL data'!$A:$AC,'CAL data'!G$3,FALSE))),"",VLOOKUP($D$6&amp;$E63&amp;$D$7,'CAL data'!$A:$AC,'CAL data'!G$3,FALSE))</f>
        <v>2.2604027330899099E-2</v>
      </c>
      <c r="Q63" s="301"/>
      <c r="R63" s="301">
        <f>IF(OR(ISERROR(VLOOKUP($D$6&amp;$E63&amp;$D$7,'CAL data'!$A:$AC,'CAL data'!H$3,FALSE)),ISBLANK(VLOOKUP($D$6&amp;$E63&amp;$D$7,'CAL data'!$A:$AC,'CAL data'!H$3,FALSE))),"",VLOOKUP($D$6&amp;$E63&amp;$D$7,'CAL data'!$A:$AC,'CAL data'!H$3,FALSE))</f>
        <v>5.0612776110769671E-4</v>
      </c>
      <c r="S63" s="301"/>
      <c r="T63" s="301">
        <f>IF(OR(ISERROR(VLOOKUP($D$6&amp;$E63&amp;$D$7,'CAL data'!$A:$AC,'CAL data'!I$3,FALSE)),ISBLANK(VLOOKUP($D$6&amp;$E63&amp;$D$7,'CAL data'!$A:$AC,'CAL data'!I$3,FALSE))),"",VLOOKUP($D$6&amp;$E63&amp;$D$7,'CAL data'!$A:$AC,'CAL data'!I$3,FALSE))</f>
        <v>8.5083691840497452E-2</v>
      </c>
      <c r="U63" s="369"/>
      <c r="V63" s="356">
        <f>SUM(F13,H13,J13,L13,N13,P13,R13,T13)</f>
        <v>1</v>
      </c>
      <c r="W63" s="364">
        <f>IF(ISERROR(VLOOKUP($D$6&amp;$E63&amp;$D$7,'CAL data'!$A:$AC,'CAL data'!K$3,FALSE)),0,VLOOKUP($D$6&amp;$E63&amp;$D$7,'CAL data'!$A:$AC,'CAL data'!K$3,FALSE))</f>
        <v>110644</v>
      </c>
    </row>
    <row r="64" spans="2:23" ht="15" customHeight="1" x14ac:dyDescent="0.25">
      <c r="D64" s="371"/>
      <c r="E64" s="17" t="s">
        <v>27</v>
      </c>
      <c r="F64" s="11" t="str">
        <f>IF(F63="","",VLOOKUP($D$6&amp;$E63&amp;$D$7,'CAL data'!$A:$AC,'CAL data'!M$3,FALSE))</f>
        <v/>
      </c>
      <c r="G64" s="6" t="str">
        <f>IF(F63="","",VLOOKUP($D$6&amp;$E63&amp;$D$7,'CAL data'!$A:$AC,'CAL data'!N$3,FALSE))</f>
        <v/>
      </c>
      <c r="H64" s="6">
        <f>IF(H63="","",VLOOKUP($D$6&amp;$E63&amp;$D$7,'CAL data'!$A:$AC,'CAL data'!O$3,FALSE))</f>
        <v>0.501</v>
      </c>
      <c r="I64" s="6">
        <f>IF(H63="","",VLOOKUP($D$6&amp;$E63&amp;$D$7,'CAL data'!$A:$AC,'CAL data'!P$3,FALSE))</f>
        <v>0.50700000000000001</v>
      </c>
      <c r="J64" s="6">
        <f>IF(J63="","",VLOOKUP($D$6&amp;$E63&amp;$D$7,'CAL data'!$A:$AC,'CAL data'!Q$3,FALSE))</f>
        <v>0.32</v>
      </c>
      <c r="K64" s="6">
        <f>IF(J63="","",VLOOKUP($D$6&amp;$E63&amp;$D$7,'CAL data'!$A:$AC,'CAL data'!R$3,FALSE))</f>
        <v>0.32500000000000001</v>
      </c>
      <c r="L64" s="6">
        <f>IF(L63="","",VLOOKUP($D$6&amp;$E63&amp;$D$7,'CAL data'!$A:$AC,'CAL data'!S$3,FALSE))</f>
        <v>5.8000000000000003E-2</v>
      </c>
      <c r="M64" s="6">
        <f>IF(L63="","",VLOOKUP($D$6&amp;$E63&amp;$D$7,'CAL data'!$A:$AC,'CAL data'!T$3,FALSE))</f>
        <v>6.0999999999999999E-2</v>
      </c>
      <c r="N64" s="6">
        <f>IF(N63="","",VLOOKUP($D$6&amp;$E63&amp;$D$7,'CAL data'!$A:$AC,'CAL data'!U$3,FALSE))</f>
        <v>5.0000000000000001E-3</v>
      </c>
      <c r="O64" s="6">
        <f>IF(N63="","",VLOOKUP($D$6&amp;$E63&amp;$D$7,'CAL data'!$A:$AC,'CAL data'!V$3,FALSE))</f>
        <v>6.0000000000000001E-3</v>
      </c>
      <c r="P64" s="6">
        <f>IF(P63="","",VLOOKUP($D$6&amp;$E63&amp;$D$7,'CAL data'!$A:$AC,'CAL data'!W$3,FALSE))</f>
        <v>2.1999999999999999E-2</v>
      </c>
      <c r="Q64" s="6">
        <f>IF(P63="","",VLOOKUP($D$6&amp;$E63&amp;$D$7,'CAL data'!$A:$AC,'CAL data'!X$3,FALSE))</f>
        <v>2.3E-2</v>
      </c>
      <c r="R64" s="6">
        <f>IF(R63="","",VLOOKUP($D$6&amp;$E63&amp;$D$7,'CAL data'!$A:$AC,'CAL data'!Y$3,FALSE))</f>
        <v>0</v>
      </c>
      <c r="S64" s="6">
        <f>IF(R63="","",VLOOKUP($D$6&amp;$E63&amp;$D$7,'CAL data'!$A:$AC,'CAL data'!Z$3,FALSE))</f>
        <v>1E-3</v>
      </c>
      <c r="T64" s="6">
        <f>IF(T63="","",VLOOKUP($D$6&amp;$E63&amp;$D$7,'CAL data'!$A:$AC,'CAL data'!AA$3,FALSE))</f>
        <v>8.3000000000000004E-2</v>
      </c>
      <c r="U64" s="7">
        <f>IF(T63="","",VLOOKUP($D$6&amp;$E63&amp;$D$7,'CAL data'!$A:$AC,'CAL data'!AB$3,FALSE))</f>
        <v>8.6999999999999994E-2</v>
      </c>
      <c r="V64" s="361"/>
      <c r="W64" s="362"/>
    </row>
    <row r="65" spans="2:25" s="34" customFormat="1" ht="18.75" customHeight="1" x14ac:dyDescent="0.2">
      <c r="D65" s="371"/>
      <c r="E65" s="73" t="s">
        <v>37</v>
      </c>
      <c r="F65" s="300" t="str">
        <f>IF(OR(ISERROR(VLOOKUP($D$6&amp;$E65&amp;$D$7,'CAL data'!$A:$AC,'CAL data'!B$3,FALSE)),ISBLANK(VLOOKUP($D$6&amp;$E65&amp;$D$7,'CAL data'!$A:$AC,'CAL data'!B$3,FALSE))),"",VLOOKUP($D$6&amp;$E65&amp;$D$7,'CAL data'!$A:$AC,'CAL data'!B$3,FALSE))</f>
        <v/>
      </c>
      <c r="G65" s="301"/>
      <c r="H65" s="301">
        <f>IF(OR(ISERROR(VLOOKUP($D$6&amp;$E65&amp;$D$7,'CAL data'!$A:$AC,'CAL data'!C$3,FALSE)),ISBLANK(VLOOKUP($D$6&amp;$E65&amp;$D$7,'CAL data'!$A:$AC,'CAL data'!C$3,FALSE))),"",VLOOKUP($D$6&amp;$E65&amp;$D$7,'CAL data'!$A:$AC,'CAL data'!C$3,FALSE))</f>
        <v>0.21280329954806723</v>
      </c>
      <c r="I65" s="301"/>
      <c r="J65" s="301">
        <f>IF(OR(ISERROR(VLOOKUP($D$6&amp;$E65&amp;$D$7,'CAL data'!$A:$AC,'CAL data'!D$3,FALSE)),ISBLANK(VLOOKUP($D$6&amp;$E65&amp;$D$7,'CAL data'!$A:$AC,'CAL data'!D$3,FALSE))),"",VLOOKUP($D$6&amp;$E65&amp;$D$7,'CAL data'!$A:$AC,'CAL data'!D$3,FALSE))</f>
        <v>0.25760168487560881</v>
      </c>
      <c r="K65" s="301"/>
      <c r="L65" s="301">
        <f>IF(OR(ISERROR(VLOOKUP($D$6&amp;$E65&amp;$D$7,'CAL data'!$A:$AC,'CAL data'!E$3,FALSE)),ISBLANK(VLOOKUP($D$6&amp;$E65&amp;$D$7,'CAL data'!$A:$AC,'CAL data'!E$3,FALSE))),"",VLOOKUP($D$6&amp;$E65&amp;$D$7,'CAL data'!$A:$AC,'CAL data'!E$3,FALSE))</f>
        <v>0.15484182352683076</v>
      </c>
      <c r="M65" s="301"/>
      <c r="N65" s="301">
        <f>IF(OR(ISERROR(VLOOKUP($D$6&amp;$E65&amp;$D$7,'CAL data'!$A:$AC,'CAL data'!F$3,FALSE)),ISBLANK(VLOOKUP($D$6&amp;$E65&amp;$D$7,'CAL data'!$A:$AC,'CAL data'!F$3,FALSE))),"",VLOOKUP($D$6&amp;$E65&amp;$D$7,'CAL data'!$A:$AC,'CAL data'!F$3,FALSE))</f>
        <v>2.0753806327058928E-2</v>
      </c>
      <c r="O65" s="301"/>
      <c r="P65" s="301">
        <f>IF(OR(ISERROR(VLOOKUP($D$6&amp;$E65&amp;$D$7,'CAL data'!$A:$AC,'CAL data'!G$3,FALSE)),ISBLANK(VLOOKUP($D$6&amp;$E65&amp;$D$7,'CAL data'!$A:$AC,'CAL data'!G$3,FALSE))),"",VLOOKUP($D$6&amp;$E65&amp;$D$7,'CAL data'!$A:$AC,'CAL data'!G$3,FALSE))</f>
        <v>0.33342108727129127</v>
      </c>
      <c r="Q65" s="301"/>
      <c r="R65" s="301">
        <f>IF(OR(ISERROR(VLOOKUP($D$6&amp;$E65&amp;$D$7,'CAL data'!$A:$AC,'CAL data'!H$3,FALSE)),ISBLANK(VLOOKUP($D$6&amp;$E65&amp;$D$7,'CAL data'!$A:$AC,'CAL data'!H$3,FALSE))),"",VLOOKUP($D$6&amp;$E65&amp;$D$7,'CAL data'!$A:$AC,'CAL data'!H$3,FALSE))</f>
        <v>1.2285551314115222E-3</v>
      </c>
      <c r="S65" s="301"/>
      <c r="T65" s="301">
        <f>IF(OR(ISERROR(VLOOKUP($D$6&amp;$E65&amp;$D$7,'CAL data'!$A:$AC,'CAL data'!I$3,FALSE)),ISBLANK(VLOOKUP($D$6&amp;$E65&amp;$D$7,'CAL data'!$A:$AC,'CAL data'!I$3,FALSE))),"",VLOOKUP($D$6&amp;$E65&amp;$D$7,'CAL data'!$A:$AC,'CAL data'!I$3,FALSE))</f>
        <v>1.9349743319731473E-2</v>
      </c>
      <c r="U65" s="369"/>
      <c r="V65" s="356">
        <f>SUM(F15,H15,J15,L15,N15,P15,R15,T15)</f>
        <v>1</v>
      </c>
      <c r="W65" s="364">
        <f>IF(ISERROR(VLOOKUP($D$6&amp;$E65&amp;$D$7,'CAL data'!$A:$AC,'CAL data'!K$3,FALSE)),0,VLOOKUP($D$6&amp;$E65&amp;$D$7,'CAL data'!$A:$AC,'CAL data'!K$3,FALSE))</f>
        <v>22791</v>
      </c>
    </row>
    <row r="66" spans="2:25" ht="15" customHeight="1" x14ac:dyDescent="0.25">
      <c r="D66" s="371"/>
      <c r="E66" s="13" t="s">
        <v>27</v>
      </c>
      <c r="F66" s="14" t="str">
        <f>IF(F65="","",VLOOKUP($D$6&amp;$E65&amp;$D$7,'CAL data'!$A:$AC,'CAL data'!M$3,FALSE))</f>
        <v/>
      </c>
      <c r="G66" s="15" t="str">
        <f>IF(F65="","",VLOOKUP($D$6&amp;$E65&amp;$D$7,'CAL data'!$A:$AC,'CAL data'!N$3,FALSE))</f>
        <v/>
      </c>
      <c r="H66" s="15">
        <f>IF(H65="","",VLOOKUP($D$6&amp;$E65&amp;$D$7,'CAL data'!$A:$AC,'CAL data'!O$3,FALSE))</f>
        <v>0.20799999999999999</v>
      </c>
      <c r="I66" s="15">
        <f>IF(H65="","",VLOOKUP($D$6&amp;$E65&amp;$D$7,'CAL data'!$A:$AC,'CAL data'!P$3,FALSE))</f>
        <v>0.218</v>
      </c>
      <c r="J66" s="15">
        <f>IF(J65="","",VLOOKUP($D$6&amp;$E65&amp;$D$7,'CAL data'!$A:$AC,'CAL data'!Q$3,FALSE))</f>
        <v>0.252</v>
      </c>
      <c r="K66" s="15">
        <f>IF(J65="","",VLOOKUP($D$6&amp;$E65&amp;$D$7,'CAL data'!$A:$AC,'CAL data'!R$3,FALSE))</f>
        <v>0.26300000000000001</v>
      </c>
      <c r="L66" s="15">
        <f>IF(L65="","",VLOOKUP($D$6&amp;$E65&amp;$D$7,'CAL data'!$A:$AC,'CAL data'!S$3,FALSE))</f>
        <v>0.15</v>
      </c>
      <c r="M66" s="15">
        <f>IF(L65="","",VLOOKUP($D$6&amp;$E65&amp;$D$7,'CAL data'!$A:$AC,'CAL data'!T$3,FALSE))</f>
        <v>0.16</v>
      </c>
      <c r="N66" s="15">
        <f>IF(N65="","",VLOOKUP($D$6&amp;$E65&amp;$D$7,'CAL data'!$A:$AC,'CAL data'!U$3,FALSE))</f>
        <v>1.9E-2</v>
      </c>
      <c r="O66" s="15">
        <f>IF(N65="","",VLOOKUP($D$6&amp;$E65&amp;$D$7,'CAL data'!$A:$AC,'CAL data'!V$3,FALSE))</f>
        <v>2.3E-2</v>
      </c>
      <c r="P66" s="15">
        <f>IF(P65="","",VLOOKUP($D$6&amp;$E65&amp;$D$7,'CAL data'!$A:$AC,'CAL data'!W$3,FALSE))</f>
        <v>0.32700000000000001</v>
      </c>
      <c r="Q66" s="15">
        <f>IF(P65="","",VLOOKUP($D$6&amp;$E65&amp;$D$7,'CAL data'!$A:$AC,'CAL data'!X$3,FALSE))</f>
        <v>0.34</v>
      </c>
      <c r="R66" s="15">
        <f>IF(R65="","",VLOOKUP($D$6&amp;$E65&amp;$D$7,'CAL data'!$A:$AC,'CAL data'!Y$3,FALSE))</f>
        <v>1E-3</v>
      </c>
      <c r="S66" s="15">
        <f>IF(R65="","",VLOOKUP($D$6&amp;$E65&amp;$D$7,'CAL data'!$A:$AC,'CAL data'!Z$3,FALSE))</f>
        <v>2E-3</v>
      </c>
      <c r="T66" s="15">
        <f>IF(T65="","",VLOOKUP($D$6&amp;$E65&amp;$D$7,'CAL data'!$A:$AC,'CAL data'!AA$3,FALSE))</f>
        <v>1.7999999999999999E-2</v>
      </c>
      <c r="U66" s="16">
        <f>IF(T65="","",VLOOKUP($D$6&amp;$E65&amp;$D$7,'CAL data'!$A:$AC,'CAL data'!AB$3,FALSE))</f>
        <v>2.1000000000000001E-2</v>
      </c>
      <c r="V66" s="353"/>
      <c r="W66" s="363"/>
    </row>
    <row r="67" spans="2:25" s="34" customFormat="1" ht="18.75" customHeight="1" x14ac:dyDescent="0.2">
      <c r="D67" s="371"/>
      <c r="E67" s="70" t="s">
        <v>13</v>
      </c>
      <c r="F67" s="262" t="str">
        <f>IF(OR(ISERROR(VLOOKUP($D$6&amp;$E67&amp;$D$7,'CAL data'!$A:$AC,'CAL data'!B$3,FALSE)),ISBLANK(VLOOKUP($D$6&amp;$E67&amp;$D$7,'CAL data'!$A:$AC,'CAL data'!B$3,FALSE))),"",VLOOKUP($D$6&amp;$E67&amp;$D$7,'CAL data'!$A:$AC,'CAL data'!B$3,FALSE))</f>
        <v/>
      </c>
      <c r="G67" s="263"/>
      <c r="H67" s="263">
        <f>IF(OR(ISERROR(VLOOKUP($D$6&amp;$E67&amp;$D$7,'CAL data'!$A:$AC,'CAL data'!C$3,FALSE)),ISBLANK(VLOOKUP($D$6&amp;$E67&amp;$D$7,'CAL data'!$A:$AC,'CAL data'!C$3,FALSE))),"",VLOOKUP($D$6&amp;$E67&amp;$D$7,'CAL data'!$A:$AC,'CAL data'!C$3,FALSE))</f>
        <v>0.15321012812404844</v>
      </c>
      <c r="I67" s="263"/>
      <c r="J67" s="263">
        <f>IF(OR(ISERROR(VLOOKUP($D$6&amp;$E67&amp;$D$7,'CAL data'!$A:$AC,'CAL data'!D$3,FALSE)),ISBLANK(VLOOKUP($D$6&amp;$E67&amp;$D$7,'CAL data'!$A:$AC,'CAL data'!D$3,FALSE))),"",VLOOKUP($D$6&amp;$E67&amp;$D$7,'CAL data'!$A:$AC,'CAL data'!D$3,FALSE))</f>
        <v>0.35085376993886586</v>
      </c>
      <c r="K67" s="263"/>
      <c r="L67" s="263">
        <f>IF(OR(ISERROR(VLOOKUP($D$6&amp;$E67&amp;$D$7,'CAL data'!$A:$AC,'CAL data'!E$3,FALSE)),ISBLANK(VLOOKUP($D$6&amp;$E67&amp;$D$7,'CAL data'!$A:$AC,'CAL data'!E$3,FALSE))),"",VLOOKUP($D$6&amp;$E67&amp;$D$7,'CAL data'!$A:$AC,'CAL data'!E$3,FALSE))</f>
        <v>0.11303960836671118</v>
      </c>
      <c r="M67" s="263"/>
      <c r="N67" s="263">
        <f>IF(OR(ISERROR(VLOOKUP($D$6&amp;$E67&amp;$D$7,'CAL data'!$A:$AC,'CAL data'!F$3,FALSE)),ISBLANK(VLOOKUP($D$6&amp;$E67&amp;$D$7,'CAL data'!$A:$AC,'CAL data'!F$3,FALSE))),"",VLOOKUP($D$6&amp;$E67&amp;$D$7,'CAL data'!$A:$AC,'CAL data'!F$3,FALSE))</f>
        <v>1.7403321387581102E-2</v>
      </c>
      <c r="O67" s="263"/>
      <c r="P67" s="263">
        <f>IF(OR(ISERROR(VLOOKUP($D$6&amp;$E67&amp;$D$7,'CAL data'!$A:$AC,'CAL data'!G$3,FALSE)),ISBLANK(VLOOKUP($D$6&amp;$E67&amp;$D$7,'CAL data'!$A:$AC,'CAL data'!G$3,FALSE))),"",VLOOKUP($D$6&amp;$E67&amp;$D$7,'CAL data'!$A:$AC,'CAL data'!G$3,FALSE))</f>
        <v>0.33621436769493829</v>
      </c>
      <c r="Q67" s="263"/>
      <c r="R67" s="263">
        <f>IF(OR(ISERROR(VLOOKUP($D$6&amp;$E67&amp;$D$7,'CAL data'!$A:$AC,'CAL data'!H$3,FALSE)),ISBLANK(VLOOKUP($D$6&amp;$E67&amp;$D$7,'CAL data'!$A:$AC,'CAL data'!H$3,FALSE))),"",VLOOKUP($D$6&amp;$E67&amp;$D$7,'CAL data'!$A:$AC,'CAL data'!H$3,FALSE))</f>
        <v>3.0684187103272201E-3</v>
      </c>
      <c r="S67" s="263"/>
      <c r="T67" s="263">
        <f>IF(OR(ISERROR(VLOOKUP($D$6&amp;$E67&amp;$D$7,'CAL data'!$A:$AC,'CAL data'!I$3,FALSE)),ISBLANK(VLOOKUP($D$6&amp;$E67&amp;$D$7,'CAL data'!$A:$AC,'CAL data'!I$3,FALSE))),"",VLOOKUP($D$6&amp;$E67&amp;$D$7,'CAL data'!$A:$AC,'CAL data'!I$3,FALSE))</f>
        <v>2.6210385777527934E-2</v>
      </c>
      <c r="U67" s="360"/>
      <c r="V67" s="361">
        <f>SUM(F17,H17,J17,L17,N17,P17,R17,T17)</f>
        <v>1</v>
      </c>
      <c r="W67" s="362">
        <f>IF(ISERROR(VLOOKUP($D$6&amp;$E67&amp;$D$7,'CAL data'!$A:$AC,'CAL data'!K$3,FALSE)),0,VLOOKUP($D$6&amp;$E67&amp;$D$7,'CAL data'!$A:$AC,'CAL data'!K$3,FALSE))</f>
        <v>42693</v>
      </c>
    </row>
    <row r="68" spans="2:25" ht="15" customHeight="1" x14ac:dyDescent="0.25">
      <c r="D68" s="371"/>
      <c r="E68" s="13" t="s">
        <v>27</v>
      </c>
      <c r="F68" s="14" t="str">
        <f>IF(F67="","",VLOOKUP($D$6&amp;$E67&amp;$D$7,'CAL data'!$A:$AC,'CAL data'!M$3,FALSE))</f>
        <v/>
      </c>
      <c r="G68" s="15" t="str">
        <f>IF(F67="","",VLOOKUP($D$6&amp;$E67&amp;$D$7,'CAL data'!$A:$AC,'CAL data'!N$3,FALSE))</f>
        <v/>
      </c>
      <c r="H68" s="15">
        <f>IF(H67="","",VLOOKUP($D$6&amp;$E67&amp;$D$7,'CAL data'!$A:$AC,'CAL data'!O$3,FALSE))</f>
        <v>0.15</v>
      </c>
      <c r="I68" s="15">
        <f>IF(H67="","",VLOOKUP($D$6&amp;$E67&amp;$D$7,'CAL data'!$A:$AC,'CAL data'!P$3,FALSE))</f>
        <v>0.157</v>
      </c>
      <c r="J68" s="15">
        <f>IF(J67="","",VLOOKUP($D$6&amp;$E67&amp;$D$7,'CAL data'!$A:$AC,'CAL data'!Q$3,FALSE))</f>
        <v>0.34599999999999997</v>
      </c>
      <c r="K68" s="15">
        <f>IF(J67="","",VLOOKUP($D$6&amp;$E67&amp;$D$7,'CAL data'!$A:$AC,'CAL data'!R$3,FALSE))</f>
        <v>0.35499999999999998</v>
      </c>
      <c r="L68" s="15">
        <f>IF(L67="","",VLOOKUP($D$6&amp;$E67&amp;$D$7,'CAL data'!$A:$AC,'CAL data'!S$3,FALSE))</f>
        <v>0.11</v>
      </c>
      <c r="M68" s="15">
        <f>IF(L67="","",VLOOKUP($D$6&amp;$E67&amp;$D$7,'CAL data'!$A:$AC,'CAL data'!T$3,FALSE))</f>
        <v>0.11600000000000001</v>
      </c>
      <c r="N68" s="15">
        <f>IF(N67="","",VLOOKUP($D$6&amp;$E67&amp;$D$7,'CAL data'!$A:$AC,'CAL data'!U$3,FALSE))</f>
        <v>1.6E-2</v>
      </c>
      <c r="O68" s="15">
        <f>IF(N67="","",VLOOKUP($D$6&amp;$E67&amp;$D$7,'CAL data'!$A:$AC,'CAL data'!V$3,FALSE))</f>
        <v>1.9E-2</v>
      </c>
      <c r="P68" s="15">
        <f>IF(P67="","",VLOOKUP($D$6&amp;$E67&amp;$D$7,'CAL data'!$A:$AC,'CAL data'!W$3,FALSE))</f>
        <v>0.33200000000000002</v>
      </c>
      <c r="Q68" s="15">
        <f>IF(P67="","",VLOOKUP($D$6&amp;$E67&amp;$D$7,'CAL data'!$A:$AC,'CAL data'!X$3,FALSE))</f>
        <v>0.34100000000000003</v>
      </c>
      <c r="R68" s="15">
        <f>IF(R67="","",VLOOKUP($D$6&amp;$E67&amp;$D$7,'CAL data'!$A:$AC,'CAL data'!Y$3,FALSE))</f>
        <v>3.0000000000000001E-3</v>
      </c>
      <c r="S68" s="15">
        <f>IF(R67="","",VLOOKUP($D$6&amp;$E67&amp;$D$7,'CAL data'!$A:$AC,'CAL data'!Z$3,FALSE))</f>
        <v>4.0000000000000001E-3</v>
      </c>
      <c r="T68" s="15">
        <f>IF(T67="","",VLOOKUP($D$6&amp;$E67&amp;$D$7,'CAL data'!$A:$AC,'CAL data'!AA$3,FALSE))</f>
        <v>2.5000000000000001E-2</v>
      </c>
      <c r="U68" s="16">
        <f>IF(T67="","",VLOOKUP($D$6&amp;$E67&amp;$D$7,'CAL data'!$A:$AC,'CAL data'!AB$3,FALSE))</f>
        <v>2.8000000000000001E-2</v>
      </c>
      <c r="V68" s="353"/>
      <c r="W68" s="363"/>
    </row>
    <row r="69" spans="2:25" s="34" customFormat="1" ht="18.75" customHeight="1" x14ac:dyDescent="0.2">
      <c r="D69" s="371"/>
      <c r="E69" s="70" t="s">
        <v>8</v>
      </c>
      <c r="F69" s="262" t="str">
        <f>IF(OR(ISERROR(VLOOKUP($D$6&amp;$E69&amp;$D$7,'CAL data'!$A:$AC,'CAL data'!B$3,FALSE)),ISBLANK(VLOOKUP($D$6&amp;$E69&amp;$D$7,'CAL data'!$A:$AC,'CAL data'!B$3,FALSE))),"",VLOOKUP($D$6&amp;$E69&amp;$D$7,'CAL data'!$A:$AC,'CAL data'!B$3,FALSE))</f>
        <v/>
      </c>
      <c r="G69" s="263"/>
      <c r="H69" s="263">
        <f>IF(OR(ISERROR(VLOOKUP($D$6&amp;$E69&amp;$D$7,'CAL data'!$A:$AC,'CAL data'!C$3,FALSE)),ISBLANK(VLOOKUP($D$6&amp;$E69&amp;$D$7,'CAL data'!$A:$AC,'CAL data'!C$3,FALSE))),"",VLOOKUP($D$6&amp;$E69&amp;$D$7,'CAL data'!$A:$AC,'CAL data'!C$3,FALSE))</f>
        <v>0.3932779327224088</v>
      </c>
      <c r="I69" s="263"/>
      <c r="J69" s="263">
        <f>IF(OR(ISERROR(VLOOKUP($D$6&amp;$E69&amp;$D$7,'CAL data'!$A:$AC,'CAL data'!D$3,FALSE)),ISBLANK(VLOOKUP($D$6&amp;$E69&amp;$D$7,'CAL data'!$A:$AC,'CAL data'!D$3,FALSE))),"",VLOOKUP($D$6&amp;$E69&amp;$D$7,'CAL data'!$A:$AC,'CAL data'!D$3,FALSE))</f>
        <v>0.19618361887415334</v>
      </c>
      <c r="K69" s="263"/>
      <c r="L69" s="263">
        <f>IF(OR(ISERROR(VLOOKUP($D$6&amp;$E69&amp;$D$7,'CAL data'!$A:$AC,'CAL data'!E$3,FALSE)),ISBLANK(VLOOKUP($D$6&amp;$E69&amp;$D$7,'CAL data'!$A:$AC,'CAL data'!E$3,FALSE))),"",VLOOKUP($D$6&amp;$E69&amp;$D$7,'CAL data'!$A:$AC,'CAL data'!E$3,FALSE))</f>
        <v>7.2827138710228237E-2</v>
      </c>
      <c r="M69" s="263"/>
      <c r="N69" s="263">
        <f>IF(OR(ISERROR(VLOOKUP($D$6&amp;$E69&amp;$D$7,'CAL data'!$A:$AC,'CAL data'!F$3,FALSE)),ISBLANK(VLOOKUP($D$6&amp;$E69&amp;$D$7,'CAL data'!$A:$AC,'CAL data'!F$3,FALSE))),"",VLOOKUP($D$6&amp;$E69&amp;$D$7,'CAL data'!$A:$AC,'CAL data'!F$3,FALSE))</f>
        <v>9.9279981786100521E-2</v>
      </c>
      <c r="O69" s="263"/>
      <c r="P69" s="263">
        <f>IF(OR(ISERROR(VLOOKUP($D$6&amp;$E69&amp;$D$7,'CAL data'!$A:$AC,'CAL data'!G$3,FALSE)),ISBLANK(VLOOKUP($D$6&amp;$E69&amp;$D$7,'CAL data'!$A:$AC,'CAL data'!G$3,FALSE))),"",VLOOKUP($D$6&amp;$E69&amp;$D$7,'CAL data'!$A:$AC,'CAL data'!G$3,FALSE))</f>
        <v>0.20647162615971312</v>
      </c>
      <c r="Q69" s="263"/>
      <c r="R69" s="263">
        <f>IF(OR(ISERROR(VLOOKUP($D$6&amp;$E69&amp;$D$7,'CAL data'!$A:$AC,'CAL data'!H$3,FALSE)),ISBLANK(VLOOKUP($D$6&amp;$E69&amp;$D$7,'CAL data'!$A:$AC,'CAL data'!H$3,FALSE))),"",VLOOKUP($D$6&amp;$E69&amp;$D$7,'CAL data'!$A:$AC,'CAL data'!H$3,FALSE))</f>
        <v>2.9882178837725539E-3</v>
      </c>
      <c r="S69" s="263"/>
      <c r="T69" s="263">
        <f>IF(OR(ISERROR(VLOOKUP($D$6&amp;$E69&amp;$D$7,'CAL data'!$A:$AC,'CAL data'!I$3,FALSE)),ISBLANK(VLOOKUP($D$6&amp;$E69&amp;$D$7,'CAL data'!$A:$AC,'CAL data'!I$3,FALSE))),"",VLOOKUP($D$6&amp;$E69&amp;$D$7,'CAL data'!$A:$AC,'CAL data'!I$3,FALSE))</f>
        <v>2.8971483863623429E-2</v>
      </c>
      <c r="U69" s="360"/>
      <c r="V69" s="361">
        <f>SUM(F19,H19,J19,L19,N19,P19,R19,T19)</f>
        <v>1</v>
      </c>
      <c r="W69" s="362">
        <f>IF(ISERROR(VLOOKUP($D$6&amp;$E69&amp;$D$7,'CAL data'!$A:$AC,'CAL data'!K$3,FALSE)),0,VLOOKUP($D$6&amp;$E69&amp;$D$7,'CAL data'!$A:$AC,'CAL data'!K$3,FALSE))</f>
        <v>70276</v>
      </c>
    </row>
    <row r="70" spans="2:25" ht="15" customHeight="1" x14ac:dyDescent="0.25">
      <c r="D70" s="371"/>
      <c r="E70" s="13" t="s">
        <v>27</v>
      </c>
      <c r="F70" s="14" t="str">
        <f>IF(F69="","",VLOOKUP($D$6&amp;$E69&amp;$D$7,'CAL data'!$A:$AC,'CAL data'!M$3,FALSE))</f>
        <v/>
      </c>
      <c r="G70" s="15" t="str">
        <f>IF(F69="","",VLOOKUP($D$6&amp;$E69&amp;$D$7,'CAL data'!$A:$AC,'CAL data'!N$3,FALSE))</f>
        <v/>
      </c>
      <c r="H70" s="15">
        <f>IF(H69="","",VLOOKUP($D$6&amp;$E69&amp;$D$7,'CAL data'!$A:$AC,'CAL data'!O$3,FALSE))</f>
        <v>0.39</v>
      </c>
      <c r="I70" s="15">
        <f>IF(H69="","",VLOOKUP($D$6&amp;$E69&amp;$D$7,'CAL data'!$A:$AC,'CAL data'!P$3,FALSE))</f>
        <v>0.39700000000000002</v>
      </c>
      <c r="J70" s="15">
        <f>IF(J69="","",VLOOKUP($D$6&amp;$E69&amp;$D$7,'CAL data'!$A:$AC,'CAL data'!Q$3,FALSE))</f>
        <v>0.193</v>
      </c>
      <c r="K70" s="15">
        <f>IF(J69="","",VLOOKUP($D$6&amp;$E69&amp;$D$7,'CAL data'!$A:$AC,'CAL data'!R$3,FALSE))</f>
        <v>0.19900000000000001</v>
      </c>
      <c r="L70" s="15">
        <f>IF(L69="","",VLOOKUP($D$6&amp;$E69&amp;$D$7,'CAL data'!$A:$AC,'CAL data'!S$3,FALSE))</f>
        <v>7.0999999999999994E-2</v>
      </c>
      <c r="M70" s="15">
        <f>IF(L69="","",VLOOKUP($D$6&amp;$E69&amp;$D$7,'CAL data'!$A:$AC,'CAL data'!T$3,FALSE))</f>
        <v>7.4999999999999997E-2</v>
      </c>
      <c r="N70" s="15">
        <f>IF(N69="","",VLOOKUP($D$6&amp;$E69&amp;$D$7,'CAL data'!$A:$AC,'CAL data'!U$3,FALSE))</f>
        <v>9.7000000000000003E-2</v>
      </c>
      <c r="O70" s="15">
        <f>IF(N69="","",VLOOKUP($D$6&amp;$E69&amp;$D$7,'CAL data'!$A:$AC,'CAL data'!V$3,FALSE))</f>
        <v>0.10199999999999999</v>
      </c>
      <c r="P70" s="15">
        <f>IF(P69="","",VLOOKUP($D$6&amp;$E69&amp;$D$7,'CAL data'!$A:$AC,'CAL data'!W$3,FALSE))</f>
        <v>0.20300000000000001</v>
      </c>
      <c r="Q70" s="15">
        <f>IF(P69="","",VLOOKUP($D$6&amp;$E69&amp;$D$7,'CAL data'!$A:$AC,'CAL data'!X$3,FALSE))</f>
        <v>0.20899999999999999</v>
      </c>
      <c r="R70" s="15">
        <f>IF(R69="","",VLOOKUP($D$6&amp;$E69&amp;$D$7,'CAL data'!$A:$AC,'CAL data'!Y$3,FALSE))</f>
        <v>3.0000000000000001E-3</v>
      </c>
      <c r="S70" s="15">
        <f>IF(R69="","",VLOOKUP($D$6&amp;$E69&amp;$D$7,'CAL data'!$A:$AC,'CAL data'!Z$3,FALSE))</f>
        <v>3.0000000000000001E-3</v>
      </c>
      <c r="T70" s="15">
        <f>IF(T69="","",VLOOKUP($D$6&amp;$E69&amp;$D$7,'CAL data'!$A:$AC,'CAL data'!AA$3,FALSE))</f>
        <v>2.8000000000000001E-2</v>
      </c>
      <c r="U70" s="16">
        <f>IF(T69="","",VLOOKUP($D$6&amp;$E69&amp;$D$7,'CAL data'!$A:$AC,'CAL data'!AB$3,FALSE))</f>
        <v>0.03</v>
      </c>
      <c r="V70" s="353"/>
      <c r="W70" s="363"/>
    </row>
    <row r="71" spans="2:25" ht="15.75" x14ac:dyDescent="0.25">
      <c r="D71" s="371"/>
      <c r="E71" s="70" t="s">
        <v>38</v>
      </c>
      <c r="F71" s="262">
        <f>IF(OR(ISERROR(VLOOKUP($D$6&amp;$E71&amp;$D$7,'CAL data'!$A:$AC,'CAL data'!B$3,FALSE)),ISBLANK(VLOOKUP($D$6&amp;$E71&amp;$D$7,'CAL data'!$A:$AC,'CAL data'!B$3,FALSE))),"",VLOOKUP($D$6&amp;$E71&amp;$D$7,'CAL data'!$A:$AC,'CAL data'!B$3,FALSE))</f>
        <v>1.1173683740055421E-3</v>
      </c>
      <c r="G71" s="263"/>
      <c r="H71" s="263">
        <f>IF(OR(ISERROR(VLOOKUP($D$6&amp;$E71&amp;$D$7,'CAL data'!$A:$AC,'CAL data'!C$3,FALSE)),ISBLANK(VLOOKUP($D$6&amp;$E71&amp;$D$7,'CAL data'!$A:$AC,'CAL data'!C$3,FALSE))),"",VLOOKUP($D$6&amp;$E71&amp;$D$7,'CAL data'!$A:$AC,'CAL data'!C$3,FALSE))</f>
        <v>0.14487053425106522</v>
      </c>
      <c r="I71" s="263"/>
      <c r="J71" s="263">
        <f>IF(OR(ISERROR(VLOOKUP($D$6&amp;$E71&amp;$D$7,'CAL data'!$A:$AC,'CAL data'!D$3,FALSE)),ISBLANK(VLOOKUP($D$6&amp;$E71&amp;$D$7,'CAL data'!$A:$AC,'CAL data'!D$3,FALSE))),"",VLOOKUP($D$6&amp;$E71&amp;$D$7,'CAL data'!$A:$AC,'CAL data'!D$3,FALSE))</f>
        <v>0.29717529275051396</v>
      </c>
      <c r="K71" s="263"/>
      <c r="L71" s="263">
        <f>IF(OR(ISERROR(VLOOKUP($D$6&amp;$E71&amp;$D$7,'CAL data'!$A:$AC,'CAL data'!E$3,FALSE)),ISBLANK(VLOOKUP($D$6&amp;$E71&amp;$D$7,'CAL data'!$A:$AC,'CAL data'!E$3,FALSE))),"",VLOOKUP($D$6&amp;$E71&amp;$D$7,'CAL data'!$A:$AC,'CAL data'!E$3,FALSE))</f>
        <v>0.16754566312088437</v>
      </c>
      <c r="M71" s="263"/>
      <c r="N71" s="263">
        <f>IF(OR(ISERROR(VLOOKUP($D$6&amp;$E71&amp;$D$7,'CAL data'!$A:$AC,'CAL data'!F$3,FALSE)),ISBLANK(VLOOKUP($D$6&amp;$E71&amp;$D$7,'CAL data'!$A:$AC,'CAL data'!F$3,FALSE))),"",VLOOKUP($D$6&amp;$E71&amp;$D$7,'CAL data'!$A:$AC,'CAL data'!F$3,FALSE))</f>
        <v>2.7263788325735228E-2</v>
      </c>
      <c r="O71" s="263"/>
      <c r="P71" s="263">
        <f>IF(OR(ISERROR(VLOOKUP($D$6&amp;$E71&amp;$D$7,'CAL data'!$A:$AC,'CAL data'!G$3,FALSE)),ISBLANK(VLOOKUP($D$6&amp;$E71&amp;$D$7,'CAL data'!$A:$AC,'CAL data'!G$3,FALSE))),"",VLOOKUP($D$6&amp;$E71&amp;$D$7,'CAL data'!$A:$AC,'CAL data'!G$3,FALSE))</f>
        <v>0.31703465331783914</v>
      </c>
      <c r="Q71" s="263"/>
      <c r="R71" s="263">
        <f>IF(OR(ISERROR(VLOOKUP($D$6&amp;$E71&amp;$D$7,'CAL data'!$A:$AC,'CAL data'!H$3,FALSE)),ISBLANK(VLOOKUP($D$6&amp;$E71&amp;$D$7,'CAL data'!$A:$AC,'CAL data'!H$3,FALSE))),"",VLOOKUP($D$6&amp;$E71&amp;$D$7,'CAL data'!$A:$AC,'CAL data'!H$3,FALSE))</f>
        <v>7.2554453085426534E-3</v>
      </c>
      <c r="S71" s="263"/>
      <c r="T71" s="263">
        <f>IF(OR(ISERROR(VLOOKUP($D$6&amp;$E71&amp;$D$7,'CAL data'!$A:$AC,'CAL data'!I$3,FALSE)),ISBLANK(VLOOKUP($D$6&amp;$E71&amp;$D$7,'CAL data'!$A:$AC,'CAL data'!I$3,FALSE))),"",VLOOKUP($D$6&amp;$E71&amp;$D$7,'CAL data'!$A:$AC,'CAL data'!I$3,FALSE))</f>
        <v>3.7737254551413843E-2</v>
      </c>
      <c r="U71" s="360"/>
      <c r="V71" s="361">
        <f>SUM(F21,H21,J21,L21,N21,P21,R21,T21)</f>
        <v>0.99999999999999989</v>
      </c>
      <c r="W71" s="362">
        <f>IF(ISERROR(VLOOKUP($D$6&amp;$E71&amp;$D$7,'CAL data'!$A:$AC,'CAL data'!K$3,FALSE)),0,VLOOKUP($D$6&amp;$E71&amp;$D$7,'CAL data'!$A:$AC,'CAL data'!K$3,FALSE))</f>
        <v>67122</v>
      </c>
      <c r="Y71" s="34"/>
    </row>
    <row r="72" spans="2:25" x14ac:dyDescent="0.25">
      <c r="D72" s="371"/>
      <c r="E72" s="13" t="s">
        <v>27</v>
      </c>
      <c r="F72" s="14">
        <f>IF(F71="","",VLOOKUP($D$6&amp;$E71&amp;$D$7,'CAL data'!$A:$AC,'CAL data'!M$3,FALSE))</f>
        <v>1E-3</v>
      </c>
      <c r="G72" s="15">
        <f>IF(F71="","",VLOOKUP($D$6&amp;$E71&amp;$D$7,'CAL data'!$A:$AC,'CAL data'!N$3,FALSE))</f>
        <v>1E-3</v>
      </c>
      <c r="H72" s="15">
        <f>IF(H71="","",VLOOKUP($D$6&amp;$E71&amp;$D$7,'CAL data'!$A:$AC,'CAL data'!O$3,FALSE))</f>
        <v>0.14199999999999999</v>
      </c>
      <c r="I72" s="15">
        <f>IF(H71="","",VLOOKUP($D$6&amp;$E71&amp;$D$7,'CAL data'!$A:$AC,'CAL data'!P$3,FALSE))</f>
        <v>0.14799999999999999</v>
      </c>
      <c r="J72" s="15">
        <f>IF(J71="","",VLOOKUP($D$6&amp;$E71&amp;$D$7,'CAL data'!$A:$AC,'CAL data'!Q$3,FALSE))</f>
        <v>0.29399999999999998</v>
      </c>
      <c r="K72" s="15">
        <f>IF(J71="","",VLOOKUP($D$6&amp;$E71&amp;$D$7,'CAL data'!$A:$AC,'CAL data'!R$3,FALSE))</f>
        <v>0.30099999999999999</v>
      </c>
      <c r="L72" s="15">
        <f>IF(L71="","",VLOOKUP($D$6&amp;$E71&amp;$D$7,'CAL data'!$A:$AC,'CAL data'!S$3,FALSE))</f>
        <v>0.16500000000000001</v>
      </c>
      <c r="M72" s="15">
        <f>IF(L71="","",VLOOKUP($D$6&amp;$E71&amp;$D$7,'CAL data'!$A:$AC,'CAL data'!T$3,FALSE))</f>
        <v>0.17</v>
      </c>
      <c r="N72" s="15">
        <f>IF(N71="","",VLOOKUP($D$6&amp;$E71&amp;$D$7,'CAL data'!$A:$AC,'CAL data'!U$3,FALSE))</f>
        <v>2.5999999999999999E-2</v>
      </c>
      <c r="O72" s="15">
        <f>IF(N71="","",VLOOKUP($D$6&amp;$E71&amp;$D$7,'CAL data'!$A:$AC,'CAL data'!V$3,FALSE))</f>
        <v>2.9000000000000001E-2</v>
      </c>
      <c r="P72" s="15">
        <f>IF(P71="","",VLOOKUP($D$6&amp;$E71&amp;$D$7,'CAL data'!$A:$AC,'CAL data'!W$3,FALSE))</f>
        <v>0.314</v>
      </c>
      <c r="Q72" s="15">
        <f>IF(P71="","",VLOOKUP($D$6&amp;$E71&amp;$D$7,'CAL data'!$A:$AC,'CAL data'!X$3,FALSE))</f>
        <v>0.32100000000000001</v>
      </c>
      <c r="R72" s="15">
        <f>IF(R71="","",VLOOKUP($D$6&amp;$E71&amp;$D$7,'CAL data'!$A:$AC,'CAL data'!Y$3,FALSE))</f>
        <v>7.0000000000000001E-3</v>
      </c>
      <c r="S72" s="15">
        <f>IF(R71="","",VLOOKUP($D$6&amp;$E71&amp;$D$7,'CAL data'!$A:$AC,'CAL data'!Z$3,FALSE))</f>
        <v>8.0000000000000002E-3</v>
      </c>
      <c r="T72" s="15">
        <f>IF(T71="","",VLOOKUP($D$6&amp;$E71&amp;$D$7,'CAL data'!$A:$AC,'CAL data'!AA$3,FALSE))</f>
        <v>3.5999999999999997E-2</v>
      </c>
      <c r="U72" s="16">
        <f>IF(T71="","",VLOOKUP($D$6&amp;$E71&amp;$D$7,'CAL data'!$A:$AC,'CAL data'!AB$3,FALSE))</f>
        <v>3.9E-2</v>
      </c>
      <c r="V72" s="353"/>
      <c r="W72" s="363"/>
    </row>
    <row r="73" spans="2:25" ht="15.75" x14ac:dyDescent="0.25">
      <c r="D73" s="371"/>
      <c r="E73" s="70" t="s">
        <v>10</v>
      </c>
      <c r="F73" s="262" t="str">
        <f>IF(OR(ISERROR(VLOOKUP($D$6&amp;$E73&amp;$D$7,'CAL data'!$A:$AC,'CAL data'!B$3,FALSE)),ISBLANK(VLOOKUP($D$6&amp;$E73&amp;$D$7,'CAL data'!$A:$AC,'CAL data'!B$3,FALSE))),"",VLOOKUP($D$6&amp;$E73&amp;$D$7,'CAL data'!$A:$AC,'CAL data'!B$3,FALSE))</f>
        <v/>
      </c>
      <c r="G73" s="263"/>
      <c r="H73" s="263">
        <f>IF(OR(ISERROR(VLOOKUP($D$6&amp;$E73&amp;$D$7,'CAL data'!$A:$AC,'CAL data'!C$3,FALSE)),ISBLANK(VLOOKUP($D$6&amp;$E73&amp;$D$7,'CAL data'!$A:$AC,'CAL data'!C$3,FALSE))),"",VLOOKUP($D$6&amp;$E73&amp;$D$7,'CAL data'!$A:$AC,'CAL data'!C$3,FALSE))</f>
        <v>0.27634431386611463</v>
      </c>
      <c r="I73" s="263"/>
      <c r="J73" s="263">
        <f>IF(OR(ISERROR(VLOOKUP($D$6&amp;$E73&amp;$D$7,'CAL data'!$A:$AC,'CAL data'!D$3,FALSE)),ISBLANK(VLOOKUP($D$6&amp;$E73&amp;$D$7,'CAL data'!$A:$AC,'CAL data'!D$3,FALSE))),"",VLOOKUP($D$6&amp;$E73&amp;$D$7,'CAL data'!$A:$AC,'CAL data'!D$3,FALSE))</f>
        <v>0.25916447979658036</v>
      </c>
      <c r="K73" s="263"/>
      <c r="L73" s="263">
        <f>IF(OR(ISERROR(VLOOKUP($D$6&amp;$E73&amp;$D$7,'CAL data'!$A:$AC,'CAL data'!E$3,FALSE)),ISBLANK(VLOOKUP($D$6&amp;$E73&amp;$D$7,'CAL data'!$A:$AC,'CAL data'!E$3,FALSE))),"",VLOOKUP($D$6&amp;$E73&amp;$D$7,'CAL data'!$A:$AC,'CAL data'!E$3,FALSE))</f>
        <v>0.11734120063242653</v>
      </c>
      <c r="M73" s="263"/>
      <c r="N73" s="263">
        <f>IF(OR(ISERROR(VLOOKUP($D$6&amp;$E73&amp;$D$7,'CAL data'!$A:$AC,'CAL data'!F$3,FALSE)),ISBLANK(VLOOKUP($D$6&amp;$E73&amp;$D$7,'CAL data'!$A:$AC,'CAL data'!F$3,FALSE))),"",VLOOKUP($D$6&amp;$E73&amp;$D$7,'CAL data'!$A:$AC,'CAL data'!F$3,FALSE))</f>
        <v>1.7033137194177764E-2</v>
      </c>
      <c r="O73" s="263"/>
      <c r="P73" s="263">
        <f>IF(OR(ISERROR(VLOOKUP($D$6&amp;$E73&amp;$D$7,'CAL data'!$A:$AC,'CAL data'!G$3,FALSE)),ISBLANK(VLOOKUP($D$6&amp;$E73&amp;$D$7,'CAL data'!$A:$AC,'CAL data'!G$3,FALSE))),"",VLOOKUP($D$6&amp;$E73&amp;$D$7,'CAL data'!$A:$AC,'CAL data'!G$3,FALSE))</f>
        <v>0.28692278854460401</v>
      </c>
      <c r="Q73" s="263"/>
      <c r="R73" s="263">
        <f>IF(OR(ISERROR(VLOOKUP($D$6&amp;$E73&amp;$D$7,'CAL data'!$A:$AC,'CAL data'!H$3,FALSE)),ISBLANK(VLOOKUP($D$6&amp;$E73&amp;$D$7,'CAL data'!$A:$AC,'CAL data'!H$3,FALSE))),"",VLOOKUP($D$6&amp;$E73&amp;$D$7,'CAL data'!$A:$AC,'CAL data'!H$3,FALSE))</f>
        <v>5.052892373392447E-3</v>
      </c>
      <c r="S73" s="263"/>
      <c r="T73" s="263">
        <f>IF(OR(ISERROR(VLOOKUP($D$6&amp;$E73&amp;$D$7,'CAL data'!$A:$AC,'CAL data'!I$3,FALSE)),ISBLANK(VLOOKUP($D$6&amp;$E73&amp;$D$7,'CAL data'!$A:$AC,'CAL data'!I$3,FALSE))),"",VLOOKUP($D$6&amp;$E73&amp;$D$7,'CAL data'!$A:$AC,'CAL data'!I$3,FALSE))</f>
        <v>3.8141187592704275E-2</v>
      </c>
      <c r="U73" s="360"/>
      <c r="V73" s="361">
        <f>SUM(F25,H25,J25,L25,N25,P25,R25,T25)</f>
        <v>0.99999999999999989</v>
      </c>
      <c r="W73" s="362">
        <f>IF(ISERROR(VLOOKUP($D$6&amp;$E73&amp;$D$7,'CAL data'!$A:$AC,'CAL data'!K$3,FALSE)),0,VLOOKUP($D$6&amp;$E73&amp;$D$7,'CAL data'!$A:$AC,'CAL data'!K$3,FALSE))</f>
        <v>61351</v>
      </c>
    </row>
    <row r="74" spans="2:25" x14ac:dyDescent="0.25">
      <c r="D74" s="371"/>
      <c r="E74" s="13" t="s">
        <v>27</v>
      </c>
      <c r="F74" s="14" t="str">
        <f>IF(F73="","",VLOOKUP($D$6&amp;$E73&amp;$D$7,'CAL data'!$A:$AC,'CAL data'!M$3,FALSE))</f>
        <v/>
      </c>
      <c r="G74" s="15" t="str">
        <f>IF(F73="","",VLOOKUP($D$6&amp;$E73&amp;$D$7,'CAL data'!$A:$AC,'CAL data'!N$3,FALSE))</f>
        <v/>
      </c>
      <c r="H74" s="15">
        <f>IF(H73="","",VLOOKUP($D$6&amp;$E73&amp;$D$7,'CAL data'!$A:$AC,'CAL data'!O$3,FALSE))</f>
        <v>0.27300000000000002</v>
      </c>
      <c r="I74" s="15">
        <f>IF(H73="","",VLOOKUP($D$6&amp;$E73&amp;$D$7,'CAL data'!$A:$AC,'CAL data'!P$3,FALSE))</f>
        <v>0.28000000000000003</v>
      </c>
      <c r="J74" s="15">
        <f>IF(J73="","",VLOOKUP($D$6&amp;$E73&amp;$D$7,'CAL data'!$A:$AC,'CAL data'!Q$3,FALSE))</f>
        <v>0.25600000000000001</v>
      </c>
      <c r="K74" s="15">
        <f>IF(J73="","",VLOOKUP($D$6&amp;$E73&amp;$D$7,'CAL data'!$A:$AC,'CAL data'!R$3,FALSE))</f>
        <v>0.26300000000000001</v>
      </c>
      <c r="L74" s="15">
        <f>IF(L73="","",VLOOKUP($D$6&amp;$E73&amp;$D$7,'CAL data'!$A:$AC,'CAL data'!S$3,FALSE))</f>
        <v>0.115</v>
      </c>
      <c r="M74" s="15">
        <f>IF(L73="","",VLOOKUP($D$6&amp;$E73&amp;$D$7,'CAL data'!$A:$AC,'CAL data'!T$3,FALSE))</f>
        <v>0.12</v>
      </c>
      <c r="N74" s="15">
        <f>IF(N73="","",VLOOKUP($D$6&amp;$E73&amp;$D$7,'CAL data'!$A:$AC,'CAL data'!U$3,FALSE))</f>
        <v>1.6E-2</v>
      </c>
      <c r="O74" s="15">
        <f>IF(N73="","",VLOOKUP($D$6&amp;$E73&amp;$D$7,'CAL data'!$A:$AC,'CAL data'!V$3,FALSE))</f>
        <v>1.7999999999999999E-2</v>
      </c>
      <c r="P74" s="15">
        <f>IF(P73="","",VLOOKUP($D$6&amp;$E73&amp;$D$7,'CAL data'!$A:$AC,'CAL data'!W$3,FALSE))</f>
        <v>0.28299999999999997</v>
      </c>
      <c r="Q74" s="15">
        <f>IF(P73="","",VLOOKUP($D$6&amp;$E73&amp;$D$7,'CAL data'!$A:$AC,'CAL data'!X$3,FALSE))</f>
        <v>0.29099999999999998</v>
      </c>
      <c r="R74" s="15">
        <f>IF(R73="","",VLOOKUP($D$6&amp;$E73&amp;$D$7,'CAL data'!$A:$AC,'CAL data'!Y$3,FALSE))</f>
        <v>5.0000000000000001E-3</v>
      </c>
      <c r="S74" s="15">
        <f>IF(R73="","",VLOOKUP($D$6&amp;$E73&amp;$D$7,'CAL data'!$A:$AC,'CAL data'!Z$3,FALSE))</f>
        <v>6.0000000000000001E-3</v>
      </c>
      <c r="T74" s="15">
        <f>IF(T73="","",VLOOKUP($D$6&amp;$E73&amp;$D$7,'CAL data'!$A:$AC,'CAL data'!AA$3,FALSE))</f>
        <v>3.6999999999999998E-2</v>
      </c>
      <c r="U74" s="16">
        <f>IF(T73="","",VLOOKUP($D$6&amp;$E73&amp;$D$7,'CAL data'!$A:$AC,'CAL data'!AB$3,FALSE))</f>
        <v>0.04</v>
      </c>
      <c r="V74" s="353"/>
      <c r="W74" s="363"/>
    </row>
    <row r="75" spans="2:25" ht="15.75" x14ac:dyDescent="0.25">
      <c r="D75" s="371"/>
      <c r="E75" s="70" t="s">
        <v>6</v>
      </c>
      <c r="F75" s="262" t="str">
        <f>IF(OR(ISERROR(VLOOKUP($D$6&amp;$E75&amp;$D$7,'CAL data'!$A:$AC,'CAL data'!B$3,FALSE)),ISBLANK(VLOOKUP($D$6&amp;$E75&amp;$D$7,'CAL data'!$A:$AC,'CAL data'!B$3,FALSE))),"",VLOOKUP($D$6&amp;$E75&amp;$D$7,'CAL data'!$A:$AC,'CAL data'!B$3,FALSE))</f>
        <v/>
      </c>
      <c r="G75" s="263"/>
      <c r="H75" s="263">
        <f>IF(OR(ISERROR(VLOOKUP($D$6&amp;$E75&amp;$D$7,'CAL data'!$A:$AC,'CAL data'!C$3,FALSE)),ISBLANK(VLOOKUP($D$6&amp;$E75&amp;$D$7,'CAL data'!$A:$AC,'CAL data'!C$3,FALSE))),"",VLOOKUP($D$6&amp;$E75&amp;$D$7,'CAL data'!$A:$AC,'CAL data'!C$3,FALSE))</f>
        <v>0.14853818298008309</v>
      </c>
      <c r="I75" s="263"/>
      <c r="J75" s="263">
        <f>IF(OR(ISERROR(VLOOKUP($D$6&amp;$E75&amp;$D$7,'CAL data'!$A:$AC,'CAL data'!D$3,FALSE)),ISBLANK(VLOOKUP($D$6&amp;$E75&amp;$D$7,'CAL data'!$A:$AC,'CAL data'!D$3,FALSE))),"",VLOOKUP($D$6&amp;$E75&amp;$D$7,'CAL data'!$A:$AC,'CAL data'!D$3,FALSE))</f>
        <v>0.21056555543721375</v>
      </c>
      <c r="K75" s="263"/>
      <c r="L75" s="263">
        <f>IF(OR(ISERROR(VLOOKUP($D$6&amp;$E75&amp;$D$7,'CAL data'!$A:$AC,'CAL data'!E$3,FALSE)),ISBLANK(VLOOKUP($D$6&amp;$E75&amp;$D$7,'CAL data'!$A:$AC,'CAL data'!E$3,FALSE))),"",VLOOKUP($D$6&amp;$E75&amp;$D$7,'CAL data'!$A:$AC,'CAL data'!E$3,FALSE))</f>
        <v>0.10096921929917989</v>
      </c>
      <c r="M75" s="263"/>
      <c r="N75" s="263">
        <f>IF(OR(ISERROR(VLOOKUP($D$6&amp;$E75&amp;$D$7,'CAL data'!$A:$AC,'CAL data'!F$3,FALSE)),ISBLANK(VLOOKUP($D$6&amp;$E75&amp;$D$7,'CAL data'!$A:$AC,'CAL data'!F$3,FALSE))),"",VLOOKUP($D$6&amp;$E75&amp;$D$7,'CAL data'!$A:$AC,'CAL data'!F$3,FALSE))</f>
        <v>3.071413356054958E-2</v>
      </c>
      <c r="O75" s="263"/>
      <c r="P75" s="263">
        <f>IF(OR(ISERROR(VLOOKUP($D$6&amp;$E75&amp;$D$7,'CAL data'!$A:$AC,'CAL data'!G$3,FALSE)),ISBLANK(VLOOKUP($D$6&amp;$E75&amp;$D$7,'CAL data'!$A:$AC,'CAL data'!G$3,FALSE))),"",VLOOKUP($D$6&amp;$E75&amp;$D$7,'CAL data'!$A:$AC,'CAL data'!G$3,FALSE))</f>
        <v>0.46815422302694643</v>
      </c>
      <c r="Q75" s="263"/>
      <c r="R75" s="263">
        <f>IF(OR(ISERROR(VLOOKUP($D$6&amp;$E75&amp;$D$7,'CAL data'!$A:$AC,'CAL data'!H$3,FALSE)),ISBLANK(VLOOKUP($D$6&amp;$E75&amp;$D$7,'CAL data'!$A:$AC,'CAL data'!H$3,FALSE))),"",VLOOKUP($D$6&amp;$E75&amp;$D$7,'CAL data'!$A:$AC,'CAL data'!H$3,FALSE))</f>
        <v>6.8431142826712111E-3</v>
      </c>
      <c r="S75" s="263"/>
      <c r="T75" s="263">
        <f>IF(OR(ISERROR(VLOOKUP($D$6&amp;$E75&amp;$D$7,'CAL data'!$A:$AC,'CAL data'!I$3,FALSE)),ISBLANK(VLOOKUP($D$6&amp;$E75&amp;$D$7,'CAL data'!$A:$AC,'CAL data'!I$3,FALSE))),"",VLOOKUP($D$6&amp;$E75&amp;$D$7,'CAL data'!$A:$AC,'CAL data'!I$3,FALSE))</f>
        <v>3.4215571413356058E-2</v>
      </c>
      <c r="U75" s="360"/>
      <c r="V75" s="361">
        <f>SUM(F27,H27,J27,L27,N27,P27,R27,T27)</f>
        <v>1</v>
      </c>
      <c r="W75" s="362">
        <f>IF(ISERROR(VLOOKUP($D$6&amp;$E75&amp;$D$7,'CAL data'!$A:$AC,'CAL data'!K$3,FALSE)),0,VLOOKUP($D$6&amp;$E75&amp;$D$7,'CAL data'!$A:$AC,'CAL data'!K$3,FALSE))</f>
        <v>75112</v>
      </c>
    </row>
    <row r="76" spans="2:25" x14ac:dyDescent="0.25">
      <c r="D76" s="371"/>
      <c r="E76" s="13" t="s">
        <v>27</v>
      </c>
      <c r="F76" s="14" t="str">
        <f>IF(F75="","",VLOOKUP($D$6&amp;$E75&amp;$D$7,'CAL data'!$A:$AC,'CAL data'!M$3,FALSE))</f>
        <v/>
      </c>
      <c r="G76" s="15" t="str">
        <f>IF(F75="","",VLOOKUP($D$6&amp;$E75&amp;$D$7,'CAL data'!$A:$AC,'CAL data'!N$3,FALSE))</f>
        <v/>
      </c>
      <c r="H76" s="15">
        <f>IF(H75="","",VLOOKUP($D$6&amp;$E75&amp;$D$7,'CAL data'!$A:$AC,'CAL data'!O$3,FALSE))</f>
        <v>0.14599999999999999</v>
      </c>
      <c r="I76" s="15">
        <f>IF(H75="","",VLOOKUP($D$6&amp;$E75&amp;$D$7,'CAL data'!$A:$AC,'CAL data'!P$3,FALSE))</f>
        <v>0.151</v>
      </c>
      <c r="J76" s="15">
        <f>IF(J75="","",VLOOKUP($D$6&amp;$E75&amp;$D$7,'CAL data'!$A:$AC,'CAL data'!Q$3,FALSE))</f>
        <v>0.20799999999999999</v>
      </c>
      <c r="K76" s="15">
        <f>IF(J75="","",VLOOKUP($D$6&amp;$E75&amp;$D$7,'CAL data'!$A:$AC,'CAL data'!R$3,FALSE))</f>
        <v>0.21299999999999999</v>
      </c>
      <c r="L76" s="15">
        <f>IF(L75="","",VLOOKUP($D$6&amp;$E75&amp;$D$7,'CAL data'!$A:$AC,'CAL data'!S$3,FALSE))</f>
        <v>9.9000000000000005E-2</v>
      </c>
      <c r="M76" s="15">
        <f>IF(L75="","",VLOOKUP($D$6&amp;$E75&amp;$D$7,'CAL data'!$A:$AC,'CAL data'!T$3,FALSE))</f>
        <v>0.10299999999999999</v>
      </c>
      <c r="N76" s="15">
        <f>IF(N75="","",VLOOKUP($D$6&amp;$E75&amp;$D$7,'CAL data'!$A:$AC,'CAL data'!U$3,FALSE))</f>
        <v>0.03</v>
      </c>
      <c r="O76" s="15">
        <f>IF(N75="","",VLOOKUP($D$6&amp;$E75&amp;$D$7,'CAL data'!$A:$AC,'CAL data'!V$3,FALSE))</f>
        <v>3.2000000000000001E-2</v>
      </c>
      <c r="P76" s="15">
        <f>IF(P75="","",VLOOKUP($D$6&amp;$E75&amp;$D$7,'CAL data'!$A:$AC,'CAL data'!W$3,FALSE))</f>
        <v>0.46500000000000002</v>
      </c>
      <c r="Q76" s="15">
        <f>IF(P75="","",VLOOKUP($D$6&amp;$E75&amp;$D$7,'CAL data'!$A:$AC,'CAL data'!X$3,FALSE))</f>
        <v>0.47199999999999998</v>
      </c>
      <c r="R76" s="15">
        <f>IF(R75="","",VLOOKUP($D$6&amp;$E75&amp;$D$7,'CAL data'!$A:$AC,'CAL data'!Y$3,FALSE))</f>
        <v>6.0000000000000001E-3</v>
      </c>
      <c r="S76" s="15">
        <f>IF(R75="","",VLOOKUP($D$6&amp;$E75&amp;$D$7,'CAL data'!$A:$AC,'CAL data'!Z$3,FALSE))</f>
        <v>7.0000000000000001E-3</v>
      </c>
      <c r="T76" s="15">
        <f>IF(T75="","",VLOOKUP($D$6&amp;$E75&amp;$D$7,'CAL data'!$A:$AC,'CAL data'!AA$3,FALSE))</f>
        <v>3.3000000000000002E-2</v>
      </c>
      <c r="U76" s="16">
        <f>IF(T75="","",VLOOKUP($D$6&amp;$E75&amp;$D$7,'CAL data'!$A:$AC,'CAL data'!AB$3,FALSE))</f>
        <v>3.5999999999999997E-2</v>
      </c>
      <c r="V76" s="353"/>
      <c r="W76" s="363"/>
    </row>
    <row r="77" spans="2:25" ht="15.75" x14ac:dyDescent="0.25">
      <c r="D77" s="371"/>
      <c r="E77" s="70" t="s">
        <v>14</v>
      </c>
      <c r="F77" s="262" t="str">
        <f>IF(OR(ISERROR(VLOOKUP($D$6&amp;$E77&amp;$D$7,'CAL data'!$A:$AC,'CAL data'!B$3,FALSE)),ISBLANK(VLOOKUP($D$6&amp;$E77&amp;$D$7,'CAL data'!$A:$AC,'CAL data'!B$3,FALSE))),"",VLOOKUP($D$6&amp;$E77&amp;$D$7,'CAL data'!$A:$AC,'CAL data'!B$3,FALSE))</f>
        <v/>
      </c>
      <c r="G77" s="263"/>
      <c r="H77" s="263">
        <f>IF(OR(ISERROR(VLOOKUP($D$6&amp;$E77&amp;$D$7,'CAL data'!$A:$AC,'CAL data'!C$3,FALSE)),ISBLANK(VLOOKUP($D$6&amp;$E77&amp;$D$7,'CAL data'!$A:$AC,'CAL data'!C$3,FALSE))),"",VLOOKUP($D$6&amp;$E77&amp;$D$7,'CAL data'!$A:$AC,'CAL data'!C$3,FALSE))</f>
        <v>0.35497349598957861</v>
      </c>
      <c r="I77" s="263"/>
      <c r="J77" s="263">
        <f>IF(OR(ISERROR(VLOOKUP($D$6&amp;$E77&amp;$D$7,'CAL data'!$A:$AC,'CAL data'!D$3,FALSE)),ISBLANK(VLOOKUP($D$6&amp;$E77&amp;$D$7,'CAL data'!$A:$AC,'CAL data'!D$3,FALSE))),"",VLOOKUP($D$6&amp;$E77&amp;$D$7,'CAL data'!$A:$AC,'CAL data'!D$3,FALSE))</f>
        <v>0.3994800243602033</v>
      </c>
      <c r="K77" s="263"/>
      <c r="L77" s="263">
        <f>IF(OR(ISERROR(VLOOKUP($D$6&amp;$E77&amp;$D$7,'CAL data'!$A:$AC,'CAL data'!E$3,FALSE)),ISBLANK(VLOOKUP($D$6&amp;$E77&amp;$D$7,'CAL data'!$A:$AC,'CAL data'!E$3,FALSE))),"",VLOOKUP($D$6&amp;$E77&amp;$D$7,'CAL data'!$A:$AC,'CAL data'!E$3,FALSE))</f>
        <v>9.7470853781429986E-2</v>
      </c>
      <c r="M77" s="263"/>
      <c r="N77" s="263">
        <f>IF(OR(ISERROR(VLOOKUP($D$6&amp;$E77&amp;$D$7,'CAL data'!$A:$AC,'CAL data'!F$3,FALSE)),ISBLANK(VLOOKUP($D$6&amp;$E77&amp;$D$7,'CAL data'!$A:$AC,'CAL data'!F$3,FALSE))),"",VLOOKUP($D$6&amp;$E77&amp;$D$7,'CAL data'!$A:$AC,'CAL data'!F$3,FALSE))</f>
        <v>1.9026629634788118E-2</v>
      </c>
      <c r="O77" s="263"/>
      <c r="P77" s="263">
        <f>IF(OR(ISERROR(VLOOKUP($D$6&amp;$E77&amp;$D$7,'CAL data'!$A:$AC,'CAL data'!G$3,FALSE)),ISBLANK(VLOOKUP($D$6&amp;$E77&amp;$D$7,'CAL data'!$A:$AC,'CAL data'!G$3,FALSE))),"",VLOOKUP($D$6&amp;$E77&amp;$D$7,'CAL data'!$A:$AC,'CAL data'!G$3,FALSE))</f>
        <v>8.6006264832550916E-2</v>
      </c>
      <c r="Q77" s="263"/>
      <c r="R77" s="263">
        <f>IF(OR(ISERROR(VLOOKUP($D$6&amp;$E77&amp;$D$7,'CAL data'!$A:$AC,'CAL data'!H$3,FALSE)),ISBLANK(VLOOKUP($D$6&amp;$E77&amp;$D$7,'CAL data'!$A:$AC,'CAL data'!H$3,FALSE))),"",VLOOKUP($D$6&amp;$E77&amp;$D$7,'CAL data'!$A:$AC,'CAL data'!H$3,FALSE))</f>
        <v>2.0181827616059162E-3</v>
      </c>
      <c r="S77" s="263"/>
      <c r="T77" s="263">
        <f>IF(OR(ISERROR(VLOOKUP($D$6&amp;$E77&amp;$D$7,'CAL data'!$A:$AC,'CAL data'!I$3,FALSE)),ISBLANK(VLOOKUP($D$6&amp;$E77&amp;$D$7,'CAL data'!$A:$AC,'CAL data'!I$3,FALSE))),"",VLOOKUP($D$6&amp;$E77&amp;$D$7,'CAL data'!$A:$AC,'CAL data'!I$3,FALSE))</f>
        <v>4.1024548639843131E-2</v>
      </c>
      <c r="U77" s="360"/>
      <c r="V77" s="361">
        <f>SUM(F29,H29,J29,L29,N29,P29,R29,T29)</f>
        <v>1</v>
      </c>
      <c r="W77" s="362">
        <f>IF(ISERROR(VLOOKUP($D$6&amp;$E77&amp;$D$7,'CAL data'!$A:$AC,'CAL data'!K$3,FALSE)),0,VLOOKUP($D$6&amp;$E77&amp;$D$7,'CAL data'!$A:$AC,'CAL data'!K$3,FALSE))</f>
        <v>366171</v>
      </c>
    </row>
    <row r="78" spans="2:25" ht="15.75" x14ac:dyDescent="0.25">
      <c r="B78" s="34"/>
      <c r="D78" s="371"/>
      <c r="E78" s="13" t="s">
        <v>27</v>
      </c>
      <c r="F78" s="14" t="str">
        <f>IF(F77="","",VLOOKUP($D$6&amp;$E77&amp;$D$7,'CAL data'!$A:$AC,'CAL data'!M$3,FALSE))</f>
        <v/>
      </c>
      <c r="G78" s="15" t="str">
        <f>IF(F77="","",VLOOKUP($D$6&amp;$E77&amp;$D$7,'CAL data'!$A:$AC,'CAL data'!N$3,FALSE))</f>
        <v/>
      </c>
      <c r="H78" s="15">
        <f>IF(H77="","",VLOOKUP($D$6&amp;$E77&amp;$D$7,'CAL data'!$A:$AC,'CAL data'!O$3,FALSE))</f>
        <v>0.35299999999999998</v>
      </c>
      <c r="I78" s="15">
        <f>IF(H77="","",VLOOKUP($D$6&amp;$E77&amp;$D$7,'CAL data'!$A:$AC,'CAL data'!P$3,FALSE))</f>
        <v>0.35699999999999998</v>
      </c>
      <c r="J78" s="15">
        <f>IF(J77="","",VLOOKUP($D$6&amp;$E77&amp;$D$7,'CAL data'!$A:$AC,'CAL data'!Q$3,FALSE))</f>
        <v>0.39800000000000002</v>
      </c>
      <c r="K78" s="15">
        <f>IF(J77="","",VLOOKUP($D$6&amp;$E77&amp;$D$7,'CAL data'!$A:$AC,'CAL data'!R$3,FALSE))</f>
        <v>0.40100000000000002</v>
      </c>
      <c r="L78" s="15">
        <f>IF(L77="","",VLOOKUP($D$6&amp;$E77&amp;$D$7,'CAL data'!$A:$AC,'CAL data'!S$3,FALSE))</f>
        <v>9.7000000000000003E-2</v>
      </c>
      <c r="M78" s="15">
        <f>IF(L77="","",VLOOKUP($D$6&amp;$E77&amp;$D$7,'CAL data'!$A:$AC,'CAL data'!T$3,FALSE))</f>
        <v>9.8000000000000004E-2</v>
      </c>
      <c r="N78" s="15">
        <f>IF(N77="","",VLOOKUP($D$6&amp;$E77&amp;$D$7,'CAL data'!$A:$AC,'CAL data'!U$3,FALSE))</f>
        <v>1.9E-2</v>
      </c>
      <c r="O78" s="15">
        <f>IF(N77="","",VLOOKUP($D$6&amp;$E77&amp;$D$7,'CAL data'!$A:$AC,'CAL data'!V$3,FALSE))</f>
        <v>1.9E-2</v>
      </c>
      <c r="P78" s="15">
        <f>IF(P77="","",VLOOKUP($D$6&amp;$E77&amp;$D$7,'CAL data'!$A:$AC,'CAL data'!W$3,FALSE))</f>
        <v>8.5000000000000006E-2</v>
      </c>
      <c r="Q78" s="15">
        <f>IF(P77="","",VLOOKUP($D$6&amp;$E77&amp;$D$7,'CAL data'!$A:$AC,'CAL data'!X$3,FALSE))</f>
        <v>8.6999999999999994E-2</v>
      </c>
      <c r="R78" s="15">
        <f>IF(R77="","",VLOOKUP($D$6&amp;$E77&amp;$D$7,'CAL data'!$A:$AC,'CAL data'!Y$3,FALSE))</f>
        <v>2E-3</v>
      </c>
      <c r="S78" s="15">
        <f>IF(R77="","",VLOOKUP($D$6&amp;$E77&amp;$D$7,'CAL data'!$A:$AC,'CAL data'!Z$3,FALSE))</f>
        <v>2E-3</v>
      </c>
      <c r="T78" s="15">
        <f>IF(T77="","",VLOOKUP($D$6&amp;$E77&amp;$D$7,'CAL data'!$A:$AC,'CAL data'!AA$3,FALSE))</f>
        <v>0.04</v>
      </c>
      <c r="U78" s="16">
        <f>IF(T77="","",VLOOKUP($D$6&amp;$E77&amp;$D$7,'CAL data'!$A:$AC,'CAL data'!AB$3,FALSE))</f>
        <v>4.2000000000000003E-2</v>
      </c>
      <c r="V78" s="353"/>
      <c r="W78" s="363"/>
    </row>
    <row r="79" spans="2:25" ht="15.75" x14ac:dyDescent="0.25">
      <c r="D79" s="371"/>
      <c r="E79" s="70" t="s">
        <v>107</v>
      </c>
      <c r="F79" s="262" t="str">
        <f>IF(OR(ISERROR(VLOOKUP($D$6&amp;$E79&amp;$D$7,'CAL data'!$A:$AC,'CAL data'!B$3,FALSE)),ISBLANK(VLOOKUP($D$6&amp;$E79&amp;$D$7,'CAL data'!$A:$AC,'CAL data'!B$3,FALSE))),"",VLOOKUP($D$6&amp;$E79&amp;$D$7,'CAL data'!$A:$AC,'CAL data'!B$3,FALSE))</f>
        <v/>
      </c>
      <c r="G79" s="263"/>
      <c r="H79" s="263">
        <f>IF(OR(ISERROR(VLOOKUP($D$6&amp;$E79&amp;$D$7,'CAL data'!$A:$AC,'CAL data'!C$3,FALSE)),ISBLANK(VLOOKUP($D$6&amp;$E79&amp;$D$7,'CAL data'!$A:$AC,'CAL data'!C$3,FALSE))),"",VLOOKUP($D$6&amp;$E79&amp;$D$7,'CAL data'!$A:$AC,'CAL data'!C$3,FALSE))</f>
        <v>0.11013665102998164</v>
      </c>
      <c r="I79" s="263"/>
      <c r="J79" s="263">
        <f>IF(OR(ISERROR(VLOOKUP($D$6&amp;$E79&amp;$D$7,'CAL data'!$A:$AC,'CAL data'!D$3,FALSE)),ISBLANK(VLOOKUP($D$6&amp;$E79&amp;$D$7,'CAL data'!$A:$AC,'CAL data'!D$3,FALSE))),"",VLOOKUP($D$6&amp;$E79&amp;$D$7,'CAL data'!$A:$AC,'CAL data'!D$3,FALSE))</f>
        <v>0.32265959616561291</v>
      </c>
      <c r="K79" s="263"/>
      <c r="L79" s="263">
        <f>IF(OR(ISERROR(VLOOKUP($D$6&amp;$E79&amp;$D$7,'CAL data'!$A:$AC,'CAL data'!E$3,FALSE)),ISBLANK(VLOOKUP($D$6&amp;$E79&amp;$D$7,'CAL data'!$A:$AC,'CAL data'!E$3,FALSE))),"",VLOOKUP($D$6&amp;$E79&amp;$D$7,'CAL data'!$A:$AC,'CAL data'!E$3,FALSE))</f>
        <v>0.25657760554762388</v>
      </c>
      <c r="M79" s="263"/>
      <c r="N79" s="263">
        <f>IF(OR(ISERROR(VLOOKUP($D$6&amp;$E79&amp;$D$7,'CAL data'!$A:$AC,'CAL data'!F$3,FALSE)),ISBLANK(VLOOKUP($D$6&amp;$E79&amp;$D$7,'CAL data'!$A:$AC,'CAL data'!F$3,FALSE))),"",VLOOKUP($D$6&amp;$E79&amp;$D$7,'CAL data'!$A:$AC,'CAL data'!F$3,FALSE))</f>
        <v>5.0989190291658167E-2</v>
      </c>
      <c r="O79" s="263"/>
      <c r="P79" s="263">
        <f>IF(OR(ISERROR(VLOOKUP($D$6&amp;$E79&amp;$D$7,'CAL data'!$A:$AC,'CAL data'!G$3,FALSE)),ISBLANK(VLOOKUP($D$6&amp;$E79&amp;$D$7,'CAL data'!$A:$AC,'CAL data'!G$3,FALSE))),"",VLOOKUP($D$6&amp;$E79&amp;$D$7,'CAL data'!$A:$AC,'CAL data'!G$3,FALSE))</f>
        <v>0.21048337752396493</v>
      </c>
      <c r="Q79" s="263"/>
      <c r="R79" s="263">
        <f>IF(OR(ISERROR(VLOOKUP($D$6&amp;$E79&amp;$D$7,'CAL data'!$A:$AC,'CAL data'!H$3,FALSE)),ISBLANK(VLOOKUP($D$6&amp;$E79&amp;$D$7,'CAL data'!$A:$AC,'CAL data'!H$3,FALSE))),"",VLOOKUP($D$6&amp;$E79&amp;$D$7,'CAL data'!$A:$AC,'CAL data'!H$3,FALSE))</f>
        <v>1.835610850499694E-3</v>
      </c>
      <c r="S79" s="263"/>
      <c r="T79" s="263">
        <f>IF(OR(ISERROR(VLOOKUP($D$6&amp;$E79&amp;$D$7,'CAL data'!$A:$AC,'CAL data'!I$3,FALSE)),ISBLANK(VLOOKUP($D$6&amp;$E79&amp;$D$7,'CAL data'!$A:$AC,'CAL data'!I$3,FALSE))),"",VLOOKUP($D$6&amp;$E79&amp;$D$7,'CAL data'!$A:$AC,'CAL data'!I$3,FALSE))</f>
        <v>4.7317968590658781E-2</v>
      </c>
      <c r="U79" s="360"/>
      <c r="V79" s="361">
        <f>SUM(F31,H31,J31,L31,N31,P31,R31,T31)</f>
        <v>1</v>
      </c>
      <c r="W79" s="362">
        <f>IF(ISERROR(VLOOKUP($D$6&amp;$E79&amp;$D$7,'CAL data'!$A:$AC,'CAL data'!K$3,FALSE)),0,VLOOKUP($D$6&amp;$E79&amp;$D$7,'CAL data'!$A:$AC,'CAL data'!K$3,FALSE))</f>
        <v>4903</v>
      </c>
    </row>
    <row r="80" spans="2:25" ht="15.75" x14ac:dyDescent="0.25">
      <c r="B80" s="34"/>
      <c r="D80" s="371"/>
      <c r="E80" s="13" t="s">
        <v>27</v>
      </c>
      <c r="F80" s="14" t="str">
        <f>IF(F79="","",VLOOKUP($D$6&amp;$E79&amp;$D$7,'CAL data'!$A:$AC,'CAL data'!M$3,FALSE))</f>
        <v/>
      </c>
      <c r="G80" s="15" t="str">
        <f>IF(F79="","",VLOOKUP($D$6&amp;$E79&amp;$D$7,'CAL data'!$A:$AC,'CAL data'!N$3,FALSE))</f>
        <v/>
      </c>
      <c r="H80" s="15">
        <f>IF(H79="","",VLOOKUP($D$6&amp;$E79&amp;$D$7,'CAL data'!$A:$AC,'CAL data'!O$3,FALSE))</f>
        <v>0.10199999999999999</v>
      </c>
      <c r="I80" s="15">
        <f>IF(H79="","",VLOOKUP($D$6&amp;$E79&amp;$D$7,'CAL data'!$A:$AC,'CAL data'!P$3,FALSE))</f>
        <v>0.11899999999999999</v>
      </c>
      <c r="J80" s="15">
        <f>IF(J79="","",VLOOKUP($D$6&amp;$E79&amp;$D$7,'CAL data'!$A:$AC,'CAL data'!Q$3,FALSE))</f>
        <v>0.31</v>
      </c>
      <c r="K80" s="15">
        <f>IF(J79="","",VLOOKUP($D$6&amp;$E79&amp;$D$7,'CAL data'!$A:$AC,'CAL data'!R$3,FALSE))</f>
        <v>0.33600000000000002</v>
      </c>
      <c r="L80" s="15">
        <f>IF(L79="","",VLOOKUP($D$6&amp;$E79&amp;$D$7,'CAL data'!$A:$AC,'CAL data'!S$3,FALSE))</f>
        <v>0.245</v>
      </c>
      <c r="M80" s="15">
        <f>IF(L79="","",VLOOKUP($D$6&amp;$E79&amp;$D$7,'CAL data'!$A:$AC,'CAL data'!T$3,FALSE))</f>
        <v>0.26900000000000002</v>
      </c>
      <c r="N80" s="15">
        <f>IF(N79="","",VLOOKUP($D$6&amp;$E79&amp;$D$7,'CAL data'!$A:$AC,'CAL data'!U$3,FALSE))</f>
        <v>4.4999999999999998E-2</v>
      </c>
      <c r="O80" s="15">
        <f>IF(N79="","",VLOOKUP($D$6&amp;$E79&amp;$D$7,'CAL data'!$A:$AC,'CAL data'!V$3,FALSE))</f>
        <v>5.8000000000000003E-2</v>
      </c>
      <c r="P80" s="15">
        <f>IF(P79="","",VLOOKUP($D$6&amp;$E79&amp;$D$7,'CAL data'!$A:$AC,'CAL data'!W$3,FALSE))</f>
        <v>0.19900000000000001</v>
      </c>
      <c r="Q80" s="15">
        <f>IF(P79="","",VLOOKUP($D$6&amp;$E79&amp;$D$7,'CAL data'!$A:$AC,'CAL data'!X$3,FALSE))</f>
        <v>0.222</v>
      </c>
      <c r="R80" s="15">
        <f>IF(R79="","",VLOOKUP($D$6&amp;$E79&amp;$D$7,'CAL data'!$A:$AC,'CAL data'!Y$3,FALSE))</f>
        <v>1E-3</v>
      </c>
      <c r="S80" s="15">
        <f>IF(R79="","",VLOOKUP($D$6&amp;$E79&amp;$D$7,'CAL data'!$A:$AC,'CAL data'!Z$3,FALSE))</f>
        <v>3.0000000000000001E-3</v>
      </c>
      <c r="T80" s="15">
        <f>IF(T79="","",VLOOKUP($D$6&amp;$E79&amp;$D$7,'CAL data'!$A:$AC,'CAL data'!AA$3,FALSE))</f>
        <v>4.2000000000000003E-2</v>
      </c>
      <c r="U80" s="16">
        <f>IF(T79="","",VLOOKUP($D$6&amp;$E79&amp;$D$7,'CAL data'!$A:$AC,'CAL data'!AB$3,FALSE))</f>
        <v>5.3999999999999999E-2</v>
      </c>
      <c r="V80" s="353"/>
      <c r="W80" s="363"/>
    </row>
    <row r="81" spans="2:23" ht="15.75" x14ac:dyDescent="0.25">
      <c r="D81" s="371"/>
      <c r="E81" s="70" t="s">
        <v>108</v>
      </c>
      <c r="F81" s="262" t="str">
        <f>IF(OR(ISERROR(VLOOKUP($D$6&amp;$E81&amp;$D$7,'CAL data'!$A:$AC,'CAL data'!B$3,FALSE)),ISBLANK(VLOOKUP($D$6&amp;$E81&amp;$D$7,'CAL data'!$A:$AC,'CAL data'!B$3,FALSE))),"",VLOOKUP($D$6&amp;$E81&amp;$D$7,'CAL data'!$A:$AC,'CAL data'!B$3,FALSE))</f>
        <v/>
      </c>
      <c r="G81" s="263"/>
      <c r="H81" s="263">
        <f>IF(OR(ISERROR(VLOOKUP($D$6&amp;$E81&amp;$D$7,'CAL data'!$A:$AC,'CAL data'!C$3,FALSE)),ISBLANK(VLOOKUP($D$6&amp;$E81&amp;$D$7,'CAL data'!$A:$AC,'CAL data'!C$3,FALSE))),"",VLOOKUP($D$6&amp;$E81&amp;$D$7,'CAL data'!$A:$AC,'CAL data'!C$3,FALSE))</f>
        <v>0.19663832506020543</v>
      </c>
      <c r="I81" s="263"/>
      <c r="J81" s="263">
        <f>IF(OR(ISERROR(VLOOKUP($D$6&amp;$E81&amp;$D$7,'CAL data'!$A:$AC,'CAL data'!D$3,FALSE)),ISBLANK(VLOOKUP($D$6&amp;$E81&amp;$D$7,'CAL data'!$A:$AC,'CAL data'!D$3,FALSE))),"",VLOOKUP($D$6&amp;$E81&amp;$D$7,'CAL data'!$A:$AC,'CAL data'!D$3,FALSE))</f>
        <v>0.37366687963827594</v>
      </c>
      <c r="K81" s="263"/>
      <c r="L81" s="263">
        <f>IF(OR(ISERROR(VLOOKUP($D$6&amp;$E81&amp;$D$7,'CAL data'!$A:$AC,'CAL data'!E$3,FALSE)),ISBLANK(VLOOKUP($D$6&amp;$E81&amp;$D$7,'CAL data'!$A:$AC,'CAL data'!E$3,FALSE))),"",VLOOKUP($D$6&amp;$E81&amp;$D$7,'CAL data'!$A:$AC,'CAL data'!E$3,FALSE))</f>
        <v>0.14414901459674645</v>
      </c>
      <c r="M81" s="263"/>
      <c r="N81" s="263">
        <f>IF(OR(ISERROR(VLOOKUP($D$6&amp;$E81&amp;$D$7,'CAL data'!$A:$AC,'CAL data'!F$3,FALSE)),ISBLANK(VLOOKUP($D$6&amp;$E81&amp;$D$7,'CAL data'!$A:$AC,'CAL data'!F$3,FALSE))),"",VLOOKUP($D$6&amp;$E81&amp;$D$7,'CAL data'!$A:$AC,'CAL data'!F$3,FALSE))</f>
        <v>1.9069150243279109E-2</v>
      </c>
      <c r="O81" s="263"/>
      <c r="P81" s="263">
        <f>IF(OR(ISERROR(VLOOKUP($D$6&amp;$E81&amp;$D$7,'CAL data'!$A:$AC,'CAL data'!G$3,FALSE)),ISBLANK(VLOOKUP($D$6&amp;$E81&amp;$D$7,'CAL data'!$A:$AC,'CAL data'!G$3,FALSE))),"",VLOOKUP($D$6&amp;$E81&amp;$D$7,'CAL data'!$A:$AC,'CAL data'!G$3,FALSE))</f>
        <v>0.20386297734309727</v>
      </c>
      <c r="Q81" s="263"/>
      <c r="R81" s="263">
        <f>IF(OR(ISERROR(VLOOKUP($D$6&amp;$E81&amp;$D$7,'CAL data'!$A:$AC,'CAL data'!H$3,FALSE)),ISBLANK(VLOOKUP($D$6&amp;$E81&amp;$D$7,'CAL data'!$A:$AC,'CAL data'!H$3,FALSE))),"",VLOOKUP($D$6&amp;$E81&amp;$D$7,'CAL data'!$A:$AC,'CAL data'!H$3,FALSE))</f>
        <v>2.2116282498648447E-3</v>
      </c>
      <c r="S81" s="263"/>
      <c r="T81" s="263">
        <f>IF(OR(ISERROR(VLOOKUP($D$6&amp;$E81&amp;$D$7,'CAL data'!$A:$AC,'CAL data'!I$3,FALSE)),ISBLANK(VLOOKUP($D$6&amp;$E81&amp;$D$7,'CAL data'!$A:$AC,'CAL data'!I$3,FALSE))),"",VLOOKUP($D$6&amp;$E81&amp;$D$7,'CAL data'!$A:$AC,'CAL data'!I$3,FALSE))</f>
        <v>6.0402024868530989E-2</v>
      </c>
      <c r="U81" s="360"/>
      <c r="V81" s="361">
        <f>SUM(F33,H33,J33,L33,N33,P33,R33,T33)</f>
        <v>1</v>
      </c>
      <c r="W81" s="362">
        <f>IF(ISERROR(VLOOKUP($D$6&amp;$E81&amp;$D$7,'CAL data'!$A:$AC,'CAL data'!K$3,FALSE)),0,VLOOKUP($D$6&amp;$E81&amp;$D$7,'CAL data'!$A:$AC,'CAL data'!K$3,FALSE))</f>
        <v>20347</v>
      </c>
    </row>
    <row r="82" spans="2:23" ht="15.75" x14ac:dyDescent="0.25">
      <c r="B82" s="34"/>
      <c r="D82" s="371"/>
      <c r="E82" s="13" t="s">
        <v>27</v>
      </c>
      <c r="F82" s="14" t="str">
        <f>IF(F81="","",VLOOKUP($D$6&amp;$E81&amp;$D$7,'CAL data'!$A:$AC,'CAL data'!M$3,FALSE))</f>
        <v/>
      </c>
      <c r="G82" s="15" t="str">
        <f>IF(F81="","",VLOOKUP($D$6&amp;$E81&amp;$D$7,'CAL data'!$A:$AC,'CAL data'!N$3,FALSE))</f>
        <v/>
      </c>
      <c r="H82" s="15">
        <f>IF(H81="","",VLOOKUP($D$6&amp;$E81&amp;$D$7,'CAL data'!$A:$AC,'CAL data'!O$3,FALSE))</f>
        <v>0.191</v>
      </c>
      <c r="I82" s="15">
        <f>IF(H81="","",VLOOKUP($D$6&amp;$E81&amp;$D$7,'CAL data'!$A:$AC,'CAL data'!P$3,FALSE))</f>
        <v>0.20200000000000001</v>
      </c>
      <c r="J82" s="15">
        <f>IF(J81="","",VLOOKUP($D$6&amp;$E81&amp;$D$7,'CAL data'!$A:$AC,'CAL data'!Q$3,FALSE))</f>
        <v>0.36699999999999999</v>
      </c>
      <c r="K82" s="15">
        <f>IF(J81="","",VLOOKUP($D$6&amp;$E81&amp;$D$7,'CAL data'!$A:$AC,'CAL data'!R$3,FALSE))</f>
        <v>0.38</v>
      </c>
      <c r="L82" s="15">
        <f>IF(L81="","",VLOOKUP($D$6&amp;$E81&amp;$D$7,'CAL data'!$A:$AC,'CAL data'!S$3,FALSE))</f>
        <v>0.13900000000000001</v>
      </c>
      <c r="M82" s="15">
        <f>IF(L81="","",VLOOKUP($D$6&amp;$E81&amp;$D$7,'CAL data'!$A:$AC,'CAL data'!T$3,FALSE))</f>
        <v>0.14899999999999999</v>
      </c>
      <c r="N82" s="15">
        <f>IF(N81="","",VLOOKUP($D$6&amp;$E81&amp;$D$7,'CAL data'!$A:$AC,'CAL data'!U$3,FALSE))</f>
        <v>1.7000000000000001E-2</v>
      </c>
      <c r="O82" s="15">
        <f>IF(N81="","",VLOOKUP($D$6&amp;$E81&amp;$D$7,'CAL data'!$A:$AC,'CAL data'!V$3,FALSE))</f>
        <v>2.1000000000000001E-2</v>
      </c>
      <c r="P82" s="15">
        <f>IF(P81="","",VLOOKUP($D$6&amp;$E81&amp;$D$7,'CAL data'!$A:$AC,'CAL data'!W$3,FALSE))</f>
        <v>0.19800000000000001</v>
      </c>
      <c r="Q82" s="15">
        <f>IF(P81="","",VLOOKUP($D$6&amp;$E81&amp;$D$7,'CAL data'!$A:$AC,'CAL data'!X$3,FALSE))</f>
        <v>0.20899999999999999</v>
      </c>
      <c r="R82" s="15">
        <f>IF(R81="","",VLOOKUP($D$6&amp;$E81&amp;$D$7,'CAL data'!$A:$AC,'CAL data'!Y$3,FALSE))</f>
        <v>2E-3</v>
      </c>
      <c r="S82" s="15">
        <f>IF(R81="","",VLOOKUP($D$6&amp;$E81&amp;$D$7,'CAL data'!$A:$AC,'CAL data'!Z$3,FALSE))</f>
        <v>3.0000000000000001E-3</v>
      </c>
      <c r="T82" s="15">
        <f>IF(T81="","",VLOOKUP($D$6&amp;$E81&amp;$D$7,'CAL data'!$A:$AC,'CAL data'!AA$3,FALSE))</f>
        <v>5.7000000000000002E-2</v>
      </c>
      <c r="U82" s="16">
        <f>IF(T81="","",VLOOKUP($D$6&amp;$E81&amp;$D$7,'CAL data'!$A:$AC,'CAL data'!AB$3,FALSE))</f>
        <v>6.4000000000000001E-2</v>
      </c>
      <c r="V82" s="353"/>
      <c r="W82" s="363"/>
    </row>
    <row r="83" spans="2:23" ht="15.75" x14ac:dyDescent="0.25">
      <c r="D83" s="371"/>
      <c r="E83" s="70" t="s">
        <v>5</v>
      </c>
      <c r="F83" s="262" t="str">
        <f>IF(OR(ISERROR(VLOOKUP($D$6&amp;$E83&amp;$D$7,'CAL data'!$A:$AC,'CAL data'!B$3,FALSE)),ISBLANK(VLOOKUP($D$6&amp;$E83&amp;$D$7,'CAL data'!$A:$AC,'CAL data'!B$3,FALSE))),"",VLOOKUP($D$6&amp;$E83&amp;$D$7,'CAL data'!$A:$AC,'CAL data'!B$3,FALSE))</f>
        <v/>
      </c>
      <c r="G83" s="263"/>
      <c r="H83" s="263">
        <f>IF(OR(ISERROR(VLOOKUP($D$6&amp;$E83&amp;$D$7,'CAL data'!$A:$AC,'CAL data'!C$3,FALSE)),ISBLANK(VLOOKUP($D$6&amp;$E83&amp;$D$7,'CAL data'!$A:$AC,'CAL data'!C$3,FALSE))),"",VLOOKUP($D$6&amp;$E83&amp;$D$7,'CAL data'!$A:$AC,'CAL data'!C$3,FALSE))</f>
        <v>0.25931087752292037</v>
      </c>
      <c r="I83" s="263"/>
      <c r="J83" s="263">
        <f>IF(OR(ISERROR(VLOOKUP($D$6&amp;$E83&amp;$D$7,'CAL data'!$A:$AC,'CAL data'!D$3,FALSE)),ISBLANK(VLOOKUP($D$6&amp;$E83&amp;$D$7,'CAL data'!$A:$AC,'CAL data'!D$3,FALSE))),"",VLOOKUP($D$6&amp;$E83&amp;$D$7,'CAL data'!$A:$AC,'CAL data'!D$3,FALSE))</f>
        <v>0.2219498270477214</v>
      </c>
      <c r="K83" s="263"/>
      <c r="L83" s="263">
        <f>IF(OR(ISERROR(VLOOKUP($D$6&amp;$E83&amp;$D$7,'CAL data'!$A:$AC,'CAL data'!E$3,FALSE)),ISBLANK(VLOOKUP($D$6&amp;$E83&amp;$D$7,'CAL data'!$A:$AC,'CAL data'!E$3,FALSE))),"",VLOOKUP($D$6&amp;$E83&amp;$D$7,'CAL data'!$A:$AC,'CAL data'!E$3,FALSE))</f>
        <v>7.9625214091412835E-2</v>
      </c>
      <c r="M83" s="263"/>
      <c r="N83" s="263">
        <f>IF(OR(ISERROR(VLOOKUP($D$6&amp;$E83&amp;$D$7,'CAL data'!$A:$AC,'CAL data'!F$3,FALSE)),ISBLANK(VLOOKUP($D$6&amp;$E83&amp;$D$7,'CAL data'!$A:$AC,'CAL data'!F$3,FALSE))),"",VLOOKUP($D$6&amp;$E83&amp;$D$7,'CAL data'!$A:$AC,'CAL data'!F$3,FALSE))</f>
        <v>8.4578701682506627E-2</v>
      </c>
      <c r="O83" s="263"/>
      <c r="P83" s="263">
        <f>IF(OR(ISERROR(VLOOKUP($D$6&amp;$E83&amp;$D$7,'CAL data'!$A:$AC,'CAL data'!G$3,FALSE)),ISBLANK(VLOOKUP($D$6&amp;$E83&amp;$D$7,'CAL data'!$A:$AC,'CAL data'!G$3,FALSE))),"",VLOOKUP($D$6&amp;$E83&amp;$D$7,'CAL data'!$A:$AC,'CAL data'!G$3,FALSE))</f>
        <v>0.31954192833394901</v>
      </c>
      <c r="Q83" s="263"/>
      <c r="R83" s="263">
        <f>IF(OR(ISERROR(VLOOKUP($D$6&amp;$E83&amp;$D$7,'CAL data'!$A:$AC,'CAL data'!H$3,FALSE)),ISBLANK(VLOOKUP($D$6&amp;$E83&amp;$D$7,'CAL data'!$A:$AC,'CAL data'!H$3,FALSE))),"",VLOOKUP($D$6&amp;$E83&amp;$D$7,'CAL data'!$A:$AC,'CAL data'!H$3,FALSE))</f>
        <v>4.4833260570238771E-3</v>
      </c>
      <c r="S83" s="263"/>
      <c r="T83" s="263">
        <f>IF(OR(ISERROR(VLOOKUP($D$6&amp;$E83&amp;$D$7,'CAL data'!$A:$AC,'CAL data'!I$3,FALSE)),ISBLANK(VLOOKUP($D$6&amp;$E83&amp;$D$7,'CAL data'!$A:$AC,'CAL data'!I$3,FALSE))),"",VLOOKUP($D$6&amp;$E83&amp;$D$7,'CAL data'!$A:$AC,'CAL data'!I$3,FALSE))</f>
        <v>3.0510125264465861E-2</v>
      </c>
      <c r="U83" s="360"/>
      <c r="V83" s="361">
        <f>SUM(F35,H35,J35,L35,N35,P35,R35,T35)</f>
        <v>1</v>
      </c>
      <c r="W83" s="362">
        <f>IF(ISERROR(VLOOKUP($D$6&amp;$E83&amp;$D$7,'CAL data'!$A:$AC,'CAL data'!K$3,FALSE)),0,VLOOKUP($D$6&amp;$E83&amp;$D$7,'CAL data'!$A:$AC,'CAL data'!K$3,FALSE))</f>
        <v>59554</v>
      </c>
    </row>
    <row r="84" spans="2:23" x14ac:dyDescent="0.25">
      <c r="D84" s="371"/>
      <c r="E84" s="13" t="s">
        <v>27</v>
      </c>
      <c r="F84" s="14" t="str">
        <f>IF(F83="","",VLOOKUP($D$6&amp;$E83&amp;$D$7,'CAL data'!$A:$AC,'CAL data'!M$3,FALSE))</f>
        <v/>
      </c>
      <c r="G84" s="15" t="str">
        <f>IF(F83="","",VLOOKUP($D$6&amp;$E83&amp;$D$7,'CAL data'!$A:$AC,'CAL data'!N$3,FALSE))</f>
        <v/>
      </c>
      <c r="H84" s="15">
        <f>IF(H83="","",VLOOKUP($D$6&amp;$E83&amp;$D$7,'CAL data'!$A:$AC,'CAL data'!O$3,FALSE))</f>
        <v>0.25600000000000001</v>
      </c>
      <c r="I84" s="15">
        <f>IF(H83="","",VLOOKUP($D$6&amp;$E83&amp;$D$7,'CAL data'!$A:$AC,'CAL data'!P$3,FALSE))</f>
        <v>0.26300000000000001</v>
      </c>
      <c r="J84" s="15">
        <f>IF(J83="","",VLOOKUP($D$6&amp;$E83&amp;$D$7,'CAL data'!$A:$AC,'CAL data'!Q$3,FALSE))</f>
        <v>0.219</v>
      </c>
      <c r="K84" s="15">
        <f>IF(J83="","",VLOOKUP($D$6&amp;$E83&amp;$D$7,'CAL data'!$A:$AC,'CAL data'!R$3,FALSE))</f>
        <v>0.22500000000000001</v>
      </c>
      <c r="L84" s="15">
        <f>IF(L83="","",VLOOKUP($D$6&amp;$E83&amp;$D$7,'CAL data'!$A:$AC,'CAL data'!S$3,FALSE))</f>
        <v>7.6999999999999999E-2</v>
      </c>
      <c r="M84" s="15">
        <f>IF(L83="","",VLOOKUP($D$6&amp;$E83&amp;$D$7,'CAL data'!$A:$AC,'CAL data'!T$3,FALSE))</f>
        <v>8.2000000000000003E-2</v>
      </c>
      <c r="N84" s="15">
        <f>IF(N83="","",VLOOKUP($D$6&amp;$E83&amp;$D$7,'CAL data'!$A:$AC,'CAL data'!U$3,FALSE))</f>
        <v>8.2000000000000003E-2</v>
      </c>
      <c r="O84" s="15">
        <f>IF(N83="","",VLOOKUP($D$6&amp;$E83&amp;$D$7,'CAL data'!$A:$AC,'CAL data'!V$3,FALSE))</f>
        <v>8.6999999999999994E-2</v>
      </c>
      <c r="P84" s="15">
        <f>IF(P83="","",VLOOKUP($D$6&amp;$E83&amp;$D$7,'CAL data'!$A:$AC,'CAL data'!W$3,FALSE))</f>
        <v>0.316</v>
      </c>
      <c r="Q84" s="15">
        <f>IF(P83="","",VLOOKUP($D$6&amp;$E83&amp;$D$7,'CAL data'!$A:$AC,'CAL data'!X$3,FALSE))</f>
        <v>0.32300000000000001</v>
      </c>
      <c r="R84" s="15">
        <f>IF(R83="","",VLOOKUP($D$6&amp;$E83&amp;$D$7,'CAL data'!$A:$AC,'CAL data'!Y$3,FALSE))</f>
        <v>4.0000000000000001E-3</v>
      </c>
      <c r="S84" s="15">
        <f>IF(R83="","",VLOOKUP($D$6&amp;$E83&amp;$D$7,'CAL data'!$A:$AC,'CAL data'!Z$3,FALSE))</f>
        <v>5.0000000000000001E-3</v>
      </c>
      <c r="T84" s="15">
        <f>IF(T83="","",VLOOKUP($D$6&amp;$E83&amp;$D$7,'CAL data'!$A:$AC,'CAL data'!AA$3,FALSE))</f>
        <v>2.9000000000000001E-2</v>
      </c>
      <c r="U84" s="16">
        <f>IF(T83="","",VLOOKUP($D$6&amp;$E83&amp;$D$7,'CAL data'!$A:$AC,'CAL data'!AB$3,FALSE))</f>
        <v>3.2000000000000001E-2</v>
      </c>
      <c r="V84" s="353"/>
      <c r="W84" s="363"/>
    </row>
    <row r="85" spans="2:23" ht="15.75" x14ac:dyDescent="0.25">
      <c r="D85" s="371"/>
      <c r="E85" s="70" t="s">
        <v>15</v>
      </c>
      <c r="F85" s="262" t="str">
        <f>IF(OR(ISERROR(VLOOKUP($D$6&amp;$E85&amp;$D$7,'CAL data'!$A:$AC,'CAL data'!B$3,FALSE)),ISBLANK(VLOOKUP($D$6&amp;$E85&amp;$D$7,'CAL data'!$A:$AC,'CAL data'!B$3,FALSE))),"",VLOOKUP($D$6&amp;$E85&amp;$D$7,'CAL data'!$A:$AC,'CAL data'!B$3,FALSE))</f>
        <v/>
      </c>
      <c r="G85" s="263"/>
      <c r="H85" s="263">
        <f>IF(OR(ISERROR(VLOOKUP($D$6&amp;$E85&amp;$D$7,'CAL data'!$A:$AC,'CAL data'!C$3,FALSE)),ISBLANK(VLOOKUP($D$6&amp;$E85&amp;$D$7,'CAL data'!$A:$AC,'CAL data'!C$3,FALSE))),"",VLOOKUP($D$6&amp;$E85&amp;$D$7,'CAL data'!$A:$AC,'CAL data'!C$3,FALSE))</f>
        <v>0.52978291091861829</v>
      </c>
      <c r="I85" s="263"/>
      <c r="J85" s="263">
        <f>IF(OR(ISERROR(VLOOKUP($D$6&amp;$E85&amp;$D$7,'CAL data'!$A:$AC,'CAL data'!D$3,FALSE)),ISBLANK(VLOOKUP($D$6&amp;$E85&amp;$D$7,'CAL data'!$A:$AC,'CAL data'!D$3,FALSE))),"",VLOOKUP($D$6&amp;$E85&amp;$D$7,'CAL data'!$A:$AC,'CAL data'!D$3,FALSE))</f>
        <v>0.18800128328521012</v>
      </c>
      <c r="K85" s="263"/>
      <c r="L85" s="263">
        <f>IF(OR(ISERROR(VLOOKUP($D$6&amp;$E85&amp;$D$7,'CAL data'!$A:$AC,'CAL data'!E$3,FALSE)),ISBLANK(VLOOKUP($D$6&amp;$E85&amp;$D$7,'CAL data'!$A:$AC,'CAL data'!E$3,FALSE))),"",VLOOKUP($D$6&amp;$E85&amp;$D$7,'CAL data'!$A:$AC,'CAL data'!E$3,FALSE))</f>
        <v>9.5176986418564855E-2</v>
      </c>
      <c r="M85" s="263"/>
      <c r="N85" s="263">
        <f>IF(OR(ISERROR(VLOOKUP($D$6&amp;$E85&amp;$D$7,'CAL data'!$A:$AC,'CAL data'!F$3,FALSE)),ISBLANK(VLOOKUP($D$6&amp;$E85&amp;$D$7,'CAL data'!$A:$AC,'CAL data'!F$3,FALSE))),"",VLOOKUP($D$6&amp;$E85&amp;$D$7,'CAL data'!$A:$AC,'CAL data'!F$3,FALSE))</f>
        <v>3.1066196128756284E-2</v>
      </c>
      <c r="O85" s="263"/>
      <c r="P85" s="263">
        <f>IF(OR(ISERROR(VLOOKUP($D$6&amp;$E85&amp;$D$7,'CAL data'!$A:$AC,'CAL data'!G$3,FALSE)),ISBLANK(VLOOKUP($D$6&amp;$E85&amp;$D$7,'CAL data'!$A:$AC,'CAL data'!G$3,FALSE))),"",VLOOKUP($D$6&amp;$E85&amp;$D$7,'CAL data'!$A:$AC,'CAL data'!G$3,FALSE))</f>
        <v>9.662068227997006E-2</v>
      </c>
      <c r="Q85" s="263"/>
      <c r="R85" s="263">
        <f>IF(OR(ISERROR(VLOOKUP($D$6&amp;$E85&amp;$D$7,'CAL data'!$A:$AC,'CAL data'!H$3,FALSE)),ISBLANK(VLOOKUP($D$6&amp;$E85&amp;$D$7,'CAL data'!$A:$AC,'CAL data'!H$3,FALSE))),"",VLOOKUP($D$6&amp;$E85&amp;$D$7,'CAL data'!$A:$AC,'CAL data'!H$3,FALSE))</f>
        <v>3.2082130253448829E-4</v>
      </c>
      <c r="S85" s="263"/>
      <c r="T85" s="263">
        <f>IF(OR(ISERROR(VLOOKUP($D$6&amp;$E85&amp;$D$7,'CAL data'!$A:$AC,'CAL data'!I$3,FALSE)),ISBLANK(VLOOKUP($D$6&amp;$E85&amp;$D$7,'CAL data'!$A:$AC,'CAL data'!I$3,FALSE))),"",VLOOKUP($D$6&amp;$E85&amp;$D$7,'CAL data'!$A:$AC,'CAL data'!I$3,FALSE))</f>
        <v>5.9031119666345847E-2</v>
      </c>
      <c r="U85" s="360"/>
      <c r="V85" s="361">
        <f>SUM(F37,H37,J37,L37,N37,P37,R37,T37)</f>
        <v>1.0000000000000002</v>
      </c>
      <c r="W85" s="362">
        <f>IF(ISERROR(VLOOKUP($D$6&amp;$E85&amp;$D$7,'CAL data'!$A:$AC,'CAL data'!K$3,FALSE)),0,VLOOKUP($D$6&amp;$E85&amp;$D$7,'CAL data'!$A:$AC,'CAL data'!K$3,FALSE))</f>
        <v>18702</v>
      </c>
    </row>
    <row r="86" spans="2:23" x14ac:dyDescent="0.25">
      <c r="D86" s="371"/>
      <c r="E86" s="13" t="s">
        <v>27</v>
      </c>
      <c r="F86" s="14" t="str">
        <f>IF(F85="","",VLOOKUP($D$6&amp;$E85&amp;$D$7,'CAL data'!$A:$AC,'CAL data'!M$3,FALSE))</f>
        <v/>
      </c>
      <c r="G86" s="15" t="str">
        <f>IF(F85="","",VLOOKUP($D$6&amp;$E85&amp;$D$7,'CAL data'!$A:$AC,'CAL data'!N$3,FALSE))</f>
        <v/>
      </c>
      <c r="H86" s="15">
        <f>IF(H85="","",VLOOKUP($D$6&amp;$E85&amp;$D$7,'CAL data'!$A:$AC,'CAL data'!O$3,FALSE))</f>
        <v>0.52300000000000002</v>
      </c>
      <c r="I86" s="15">
        <f>IF(H85="","",VLOOKUP($D$6&amp;$E85&amp;$D$7,'CAL data'!$A:$AC,'CAL data'!P$3,FALSE))</f>
        <v>0.53700000000000003</v>
      </c>
      <c r="J86" s="15">
        <f>IF(J85="","",VLOOKUP($D$6&amp;$E85&amp;$D$7,'CAL data'!$A:$AC,'CAL data'!Q$3,FALSE))</f>
        <v>0.182</v>
      </c>
      <c r="K86" s="15">
        <f>IF(J85="","",VLOOKUP($D$6&amp;$E85&amp;$D$7,'CAL data'!$A:$AC,'CAL data'!R$3,FALSE))</f>
        <v>0.19400000000000001</v>
      </c>
      <c r="L86" s="15">
        <f>IF(L85="","",VLOOKUP($D$6&amp;$E85&amp;$D$7,'CAL data'!$A:$AC,'CAL data'!S$3,FALSE))</f>
        <v>9.0999999999999998E-2</v>
      </c>
      <c r="M86" s="15">
        <f>IF(L85="","",VLOOKUP($D$6&amp;$E85&amp;$D$7,'CAL data'!$A:$AC,'CAL data'!T$3,FALSE))</f>
        <v>9.9000000000000005E-2</v>
      </c>
      <c r="N86" s="15">
        <f>IF(N85="","",VLOOKUP($D$6&amp;$E85&amp;$D$7,'CAL data'!$A:$AC,'CAL data'!U$3,FALSE))</f>
        <v>2.9000000000000001E-2</v>
      </c>
      <c r="O86" s="15">
        <f>IF(N85="","",VLOOKUP($D$6&amp;$E85&amp;$D$7,'CAL data'!$A:$AC,'CAL data'!V$3,FALSE))</f>
        <v>3.4000000000000002E-2</v>
      </c>
      <c r="P86" s="15">
        <f>IF(P85="","",VLOOKUP($D$6&amp;$E85&amp;$D$7,'CAL data'!$A:$AC,'CAL data'!W$3,FALSE))</f>
        <v>9.1999999999999998E-2</v>
      </c>
      <c r="Q86" s="15">
        <f>IF(P85="","",VLOOKUP($D$6&amp;$E85&amp;$D$7,'CAL data'!$A:$AC,'CAL data'!X$3,FALSE))</f>
        <v>0.10100000000000001</v>
      </c>
      <c r="R86" s="15">
        <f>IF(R85="","",VLOOKUP($D$6&amp;$E85&amp;$D$7,'CAL data'!$A:$AC,'CAL data'!Y$3,FALSE))</f>
        <v>0</v>
      </c>
      <c r="S86" s="15">
        <f>IF(R85="","",VLOOKUP($D$6&amp;$E85&amp;$D$7,'CAL data'!$A:$AC,'CAL data'!Z$3,FALSE))</f>
        <v>1E-3</v>
      </c>
      <c r="T86" s="15">
        <f>IF(T85="","",VLOOKUP($D$6&amp;$E85&amp;$D$7,'CAL data'!$A:$AC,'CAL data'!AA$3,FALSE))</f>
        <v>5.6000000000000001E-2</v>
      </c>
      <c r="U86" s="16">
        <f>IF(T85="","",VLOOKUP($D$6&amp;$E85&amp;$D$7,'CAL data'!$A:$AC,'CAL data'!AB$3,FALSE))</f>
        <v>6.3E-2</v>
      </c>
      <c r="V86" s="353"/>
      <c r="W86" s="363"/>
    </row>
    <row r="87" spans="2:23" ht="15.75" x14ac:dyDescent="0.25">
      <c r="D87" s="371"/>
      <c r="E87" s="70" t="s">
        <v>1</v>
      </c>
      <c r="F87" s="262" t="str">
        <f>IF(OR(ISERROR(VLOOKUP($D$6&amp;$E87&amp;$D$7,'CAL data'!$A:$AC,'CAL data'!B$3,FALSE)),ISBLANK(VLOOKUP($D$6&amp;$E87&amp;$D$7,'CAL data'!$A:$AC,'CAL data'!B$3,FALSE))),"",VLOOKUP($D$6&amp;$E87&amp;$D$7,'CAL data'!$A:$AC,'CAL data'!B$3,FALSE))</f>
        <v/>
      </c>
      <c r="G87" s="263"/>
      <c r="H87" s="263">
        <f>IF(OR(ISERROR(VLOOKUP($D$6&amp;$E87&amp;$D$7,'CAL data'!$A:$AC,'CAL data'!C$3,FALSE)),ISBLANK(VLOOKUP($D$6&amp;$E87&amp;$D$7,'CAL data'!$A:$AC,'CAL data'!C$3,FALSE))),"",VLOOKUP($D$6&amp;$E87&amp;$D$7,'CAL data'!$A:$AC,'CAL data'!C$3,FALSE))</f>
        <v>0.47005191480794395</v>
      </c>
      <c r="I87" s="263"/>
      <c r="J87" s="263">
        <f>IF(OR(ISERROR(VLOOKUP($D$6&amp;$E87&amp;$D$7,'CAL data'!$A:$AC,'CAL data'!D$3,FALSE)),ISBLANK(VLOOKUP($D$6&amp;$E87&amp;$D$7,'CAL data'!$A:$AC,'CAL data'!D$3,FALSE))),"",VLOOKUP($D$6&amp;$E87&amp;$D$7,'CAL data'!$A:$AC,'CAL data'!D$3,FALSE))</f>
        <v>0.32773918920862277</v>
      </c>
      <c r="K87" s="263"/>
      <c r="L87" s="263">
        <f>IF(OR(ISERROR(VLOOKUP($D$6&amp;$E87&amp;$D$7,'CAL data'!$A:$AC,'CAL data'!E$3,FALSE)),ISBLANK(VLOOKUP($D$6&amp;$E87&amp;$D$7,'CAL data'!$A:$AC,'CAL data'!E$3,FALSE))),"",VLOOKUP($D$6&amp;$E87&amp;$D$7,'CAL data'!$A:$AC,'CAL data'!E$3,FALSE))</f>
        <v>7.3759293613471971E-2</v>
      </c>
      <c r="M87" s="263"/>
      <c r="N87" s="263">
        <f>IF(OR(ISERROR(VLOOKUP($D$6&amp;$E87&amp;$D$7,'CAL data'!$A:$AC,'CAL data'!F$3,FALSE)),ISBLANK(VLOOKUP($D$6&amp;$E87&amp;$D$7,'CAL data'!$A:$AC,'CAL data'!F$3,FALSE))),"",VLOOKUP($D$6&amp;$E87&amp;$D$7,'CAL data'!$A:$AC,'CAL data'!F$3,FALSE))</f>
        <v>9.9083940923537107E-3</v>
      </c>
      <c r="O87" s="263"/>
      <c r="P87" s="263">
        <f>IF(OR(ISERROR(VLOOKUP($D$6&amp;$E87&amp;$D$7,'CAL data'!$A:$AC,'CAL data'!G$3,FALSE)),ISBLANK(VLOOKUP($D$6&amp;$E87&amp;$D$7,'CAL data'!$A:$AC,'CAL data'!G$3,FALSE))),"",VLOOKUP($D$6&amp;$E87&amp;$D$7,'CAL data'!$A:$AC,'CAL data'!G$3,FALSE))</f>
        <v>7.9569150236564704E-2</v>
      </c>
      <c r="Q87" s="263"/>
      <c r="R87" s="263">
        <f>IF(OR(ISERROR(VLOOKUP($D$6&amp;$E87&amp;$D$7,'CAL data'!$A:$AC,'CAL data'!H$3,FALSE)),ISBLANK(VLOOKUP($D$6&amp;$E87&amp;$D$7,'CAL data'!$A:$AC,'CAL data'!H$3,FALSE))),"",VLOOKUP($D$6&amp;$E87&amp;$D$7,'CAL data'!$A:$AC,'CAL data'!H$3,FALSE))</f>
        <v>2.746739146066123E-3</v>
      </c>
      <c r="S87" s="263"/>
      <c r="T87" s="263">
        <f>IF(OR(ISERROR(VLOOKUP($D$6&amp;$E87&amp;$D$7,'CAL data'!$A:$AC,'CAL data'!I$3,FALSE)),ISBLANK(VLOOKUP($D$6&amp;$E87&amp;$D$7,'CAL data'!$A:$AC,'CAL data'!I$3,FALSE))),"",VLOOKUP($D$6&amp;$E87&amp;$D$7,'CAL data'!$A:$AC,'CAL data'!I$3,FALSE))</f>
        <v>3.6225318894976773E-2</v>
      </c>
      <c r="U87" s="360"/>
      <c r="V87" s="361">
        <f>SUM(F39,H39,J39,L39,N39,P39,R39,T39)</f>
        <v>1</v>
      </c>
      <c r="W87" s="362">
        <f>IF(ISERROR(VLOOKUP($D$6&amp;$E87&amp;$D$7,'CAL data'!$A:$AC,'CAL data'!K$3,FALSE)),0,VLOOKUP($D$6&amp;$E87&amp;$D$7,'CAL data'!$A:$AC,'CAL data'!K$3,FALSE))</f>
        <v>69537</v>
      </c>
    </row>
    <row r="88" spans="2:23" x14ac:dyDescent="0.25">
      <c r="D88" s="371"/>
      <c r="E88" s="13" t="s">
        <v>27</v>
      </c>
      <c r="F88" s="14" t="str">
        <f>IF(F87="","",VLOOKUP($D$6&amp;$E87&amp;$D$7,'CAL data'!$A:$AC,'CAL data'!M$3,FALSE))</f>
        <v/>
      </c>
      <c r="G88" s="15" t="str">
        <f>IF(F87="","",VLOOKUP($D$6&amp;$E87&amp;$D$7,'CAL data'!$A:$AC,'CAL data'!N$3,FALSE))</f>
        <v/>
      </c>
      <c r="H88" s="15">
        <f>IF(H87="","",VLOOKUP($D$6&amp;$E87&amp;$D$7,'CAL data'!$A:$AC,'CAL data'!O$3,FALSE))</f>
        <v>0.46600000000000003</v>
      </c>
      <c r="I88" s="15">
        <f>IF(H87="","",VLOOKUP($D$6&amp;$E87&amp;$D$7,'CAL data'!$A:$AC,'CAL data'!P$3,FALSE))</f>
        <v>0.47399999999999998</v>
      </c>
      <c r="J88" s="15">
        <f>IF(J87="","",VLOOKUP($D$6&amp;$E87&amp;$D$7,'CAL data'!$A:$AC,'CAL data'!Q$3,FALSE))</f>
        <v>0.32400000000000001</v>
      </c>
      <c r="K88" s="15">
        <f>IF(J87="","",VLOOKUP($D$6&amp;$E87&amp;$D$7,'CAL data'!$A:$AC,'CAL data'!R$3,FALSE))</f>
        <v>0.33100000000000002</v>
      </c>
      <c r="L88" s="15">
        <f>IF(L87="","",VLOOKUP($D$6&amp;$E87&amp;$D$7,'CAL data'!$A:$AC,'CAL data'!S$3,FALSE))</f>
        <v>7.1999999999999995E-2</v>
      </c>
      <c r="M88" s="15">
        <f>IF(L87="","",VLOOKUP($D$6&amp;$E87&amp;$D$7,'CAL data'!$A:$AC,'CAL data'!T$3,FALSE))</f>
        <v>7.5999999999999998E-2</v>
      </c>
      <c r="N88" s="15">
        <f>IF(N87="","",VLOOKUP($D$6&amp;$E87&amp;$D$7,'CAL data'!$A:$AC,'CAL data'!U$3,FALSE))</f>
        <v>8.9999999999999993E-3</v>
      </c>
      <c r="O88" s="15">
        <f>IF(N87="","",VLOOKUP($D$6&amp;$E87&amp;$D$7,'CAL data'!$A:$AC,'CAL data'!V$3,FALSE))</f>
        <v>1.0999999999999999E-2</v>
      </c>
      <c r="P88" s="15">
        <f>IF(P87="","",VLOOKUP($D$6&amp;$E87&amp;$D$7,'CAL data'!$A:$AC,'CAL data'!W$3,FALSE))</f>
        <v>7.8E-2</v>
      </c>
      <c r="Q88" s="15">
        <f>IF(P87="","",VLOOKUP($D$6&amp;$E87&amp;$D$7,'CAL data'!$A:$AC,'CAL data'!X$3,FALSE))</f>
        <v>8.2000000000000003E-2</v>
      </c>
      <c r="R88" s="15">
        <f>IF(R87="","",VLOOKUP($D$6&amp;$E87&amp;$D$7,'CAL data'!$A:$AC,'CAL data'!Y$3,FALSE))</f>
        <v>2E-3</v>
      </c>
      <c r="S88" s="15">
        <f>IF(R87="","",VLOOKUP($D$6&amp;$E87&amp;$D$7,'CAL data'!$A:$AC,'CAL data'!Z$3,FALSE))</f>
        <v>3.0000000000000001E-3</v>
      </c>
      <c r="T88" s="15">
        <f>IF(T87="","",VLOOKUP($D$6&amp;$E87&amp;$D$7,'CAL data'!$A:$AC,'CAL data'!AA$3,FALSE))</f>
        <v>3.5000000000000003E-2</v>
      </c>
      <c r="U88" s="16">
        <f>IF(T87="","",VLOOKUP($D$6&amp;$E87&amp;$D$7,'CAL data'!$A:$AC,'CAL data'!AB$3,FALSE))</f>
        <v>3.7999999999999999E-2</v>
      </c>
      <c r="V88" s="353"/>
      <c r="W88" s="363"/>
    </row>
    <row r="89" spans="2:23" ht="15.75" x14ac:dyDescent="0.25">
      <c r="D89" s="371"/>
      <c r="E89" s="73" t="s">
        <v>39</v>
      </c>
      <c r="F89" s="300" t="str">
        <f>IF(OR(ISERROR(VLOOKUP($D$6&amp;$E89&amp;$D$7,'CAL data'!$A:$AC,'CAL data'!B$3,FALSE)),ISBLANK(VLOOKUP($D$6&amp;$E89&amp;$D$7,'CAL data'!$A:$AC,'CAL data'!B$3,FALSE))),"",VLOOKUP($D$6&amp;$E89&amp;$D$7,'CAL data'!$A:$AC,'CAL data'!B$3,FALSE))</f>
        <v/>
      </c>
      <c r="G89" s="301"/>
      <c r="H89" s="301">
        <f>IF(OR(ISERROR(VLOOKUP($D$6&amp;$E89&amp;$D$7,'CAL data'!$A:$AC,'CAL data'!C$3,FALSE)),ISBLANK(VLOOKUP($D$6&amp;$E89&amp;$D$7,'CAL data'!$A:$AC,'CAL data'!C$3,FALSE))),"",VLOOKUP($D$6&amp;$E89&amp;$D$7,'CAL data'!$A:$AC,'CAL data'!C$3,FALSE))</f>
        <v>0.37331749802058589</v>
      </c>
      <c r="I89" s="301"/>
      <c r="J89" s="301">
        <f>IF(OR(ISERROR(VLOOKUP($D$6&amp;$E89&amp;$D$7,'CAL data'!$A:$AC,'CAL data'!D$3,FALSE)),ISBLANK(VLOOKUP($D$6&amp;$E89&amp;$D$7,'CAL data'!$A:$AC,'CAL data'!D$3,FALSE))),"",VLOOKUP($D$6&amp;$E89&amp;$D$7,'CAL data'!$A:$AC,'CAL data'!D$3,FALSE))</f>
        <v>0.39786223277909738</v>
      </c>
      <c r="K89" s="301"/>
      <c r="L89" s="301">
        <f>IF(OR(ISERROR(VLOOKUP($D$6&amp;$E89&amp;$D$7,'CAL data'!$A:$AC,'CAL data'!E$3,FALSE)),ISBLANK(VLOOKUP($D$6&amp;$E89&amp;$D$7,'CAL data'!$A:$AC,'CAL data'!E$3,FALSE))),"",VLOOKUP($D$6&amp;$E89&amp;$D$7,'CAL data'!$A:$AC,'CAL data'!E$3,FALSE))</f>
        <v>0.11144101346001584</v>
      </c>
      <c r="M89" s="301"/>
      <c r="N89" s="301">
        <f>IF(OR(ISERROR(VLOOKUP($D$6&amp;$E89&amp;$D$7,'CAL data'!$A:$AC,'CAL data'!F$3,FALSE)),ISBLANK(VLOOKUP($D$6&amp;$E89&amp;$D$7,'CAL data'!$A:$AC,'CAL data'!F$3,FALSE))),"",VLOOKUP($D$6&amp;$E89&amp;$D$7,'CAL data'!$A:$AC,'CAL data'!F$3,FALSE))</f>
        <v>9.5011876484560574E-3</v>
      </c>
      <c r="O89" s="301"/>
      <c r="P89" s="301">
        <f>IF(OR(ISERROR(VLOOKUP($D$6&amp;$E89&amp;$D$7,'CAL data'!$A:$AC,'CAL data'!G$3,FALSE)),ISBLANK(VLOOKUP($D$6&amp;$E89&amp;$D$7,'CAL data'!$A:$AC,'CAL data'!G$3,FALSE))),"",VLOOKUP($D$6&amp;$E89&amp;$D$7,'CAL data'!$A:$AC,'CAL data'!G$3,FALSE))</f>
        <v>7.1951702296120343E-2</v>
      </c>
      <c r="Q89" s="301"/>
      <c r="R89" s="301">
        <f>IF(OR(ISERROR(VLOOKUP($D$6&amp;$E89&amp;$D$7,'CAL data'!$A:$AC,'CAL data'!H$3,FALSE)),ISBLANK(VLOOKUP($D$6&amp;$E89&amp;$D$7,'CAL data'!$A:$AC,'CAL data'!H$3,FALSE))),"",VLOOKUP($D$6&amp;$E89&amp;$D$7,'CAL data'!$A:$AC,'CAL data'!H$3,FALSE))</f>
        <v>3.0680918448139352E-3</v>
      </c>
      <c r="S89" s="301"/>
      <c r="T89" s="301">
        <f>IF(OR(ISERROR(VLOOKUP($D$6&amp;$E89&amp;$D$7,'CAL data'!$A:$AC,'CAL data'!I$3,FALSE)),ISBLANK(VLOOKUP($D$6&amp;$E89&amp;$D$7,'CAL data'!$A:$AC,'CAL data'!I$3,FALSE))),"",VLOOKUP($D$6&amp;$E89&amp;$D$7,'CAL data'!$A:$AC,'CAL data'!I$3,FALSE))</f>
        <v>3.2858273950910531E-2</v>
      </c>
      <c r="U89" s="369"/>
      <c r="V89" s="356">
        <f>SUM(F41,H41,J41,L41,N41,P41,R41,T41)</f>
        <v>1</v>
      </c>
      <c r="W89" s="364">
        <f>IF(ISERROR(VLOOKUP($D$6&amp;$E89&amp;$D$7,'CAL data'!$A:$AC,'CAL data'!K$3,FALSE)),0,VLOOKUP($D$6&amp;$E89&amp;$D$7,'CAL data'!$A:$AC,'CAL data'!K$3,FALSE))</f>
        <v>10104</v>
      </c>
    </row>
    <row r="90" spans="2:23" ht="15.75" thickBot="1" x14ac:dyDescent="0.3">
      <c r="D90" s="372"/>
      <c r="E90" s="18" t="s">
        <v>27</v>
      </c>
      <c r="F90" s="8" t="str">
        <f>IF(F89="","",VLOOKUP($D$6&amp;$E89&amp;$D$7,'CAL data'!$A:$AC,'CAL data'!M$3,FALSE))</f>
        <v/>
      </c>
      <c r="G90" s="3" t="str">
        <f>IF(F89="","",VLOOKUP($D$6&amp;$E89&amp;$D$7,'CAL data'!$A:$AC,'CAL data'!N$3,FALSE))</f>
        <v/>
      </c>
      <c r="H90" s="3">
        <f>IF(H89="","",VLOOKUP($D$6&amp;$E89&amp;$D$7,'CAL data'!$A:$AC,'CAL data'!O$3,FALSE))</f>
        <v>0.36399999999999999</v>
      </c>
      <c r="I90" s="3">
        <f>IF(H89="","",VLOOKUP($D$6&amp;$E89&amp;$D$7,'CAL data'!$A:$AC,'CAL data'!P$3,FALSE))</f>
        <v>0.38300000000000001</v>
      </c>
      <c r="J90" s="3">
        <f>IF(J89="","",VLOOKUP($D$6&amp;$E89&amp;$D$7,'CAL data'!$A:$AC,'CAL data'!Q$3,FALSE))</f>
        <v>0.38800000000000001</v>
      </c>
      <c r="K90" s="3">
        <f>IF(J89="","",VLOOKUP($D$6&amp;$E89&amp;$D$7,'CAL data'!$A:$AC,'CAL data'!R$3,FALSE))</f>
        <v>0.40699999999999997</v>
      </c>
      <c r="L90" s="3">
        <f>IF(L89="","",VLOOKUP($D$6&amp;$E89&amp;$D$7,'CAL data'!$A:$AC,'CAL data'!S$3,FALSE))</f>
        <v>0.105</v>
      </c>
      <c r="M90" s="3">
        <f>IF(L89="","",VLOOKUP($D$6&amp;$E89&amp;$D$7,'CAL data'!$A:$AC,'CAL data'!T$3,FALSE))</f>
        <v>0.11799999999999999</v>
      </c>
      <c r="N90" s="3">
        <f>IF(N89="","",VLOOKUP($D$6&amp;$E89&amp;$D$7,'CAL data'!$A:$AC,'CAL data'!U$3,FALSE))</f>
        <v>8.0000000000000002E-3</v>
      </c>
      <c r="O90" s="3">
        <f>IF(N89="","",VLOOKUP($D$6&amp;$E89&amp;$D$7,'CAL data'!$A:$AC,'CAL data'!V$3,FALSE))</f>
        <v>1.2E-2</v>
      </c>
      <c r="P90" s="3">
        <f>IF(P89="","",VLOOKUP($D$6&amp;$E89&amp;$D$7,'CAL data'!$A:$AC,'CAL data'!W$3,FALSE))</f>
        <v>6.7000000000000004E-2</v>
      </c>
      <c r="Q90" s="3">
        <f>IF(P89="","",VLOOKUP($D$6&amp;$E89&amp;$D$7,'CAL data'!$A:$AC,'CAL data'!X$3,FALSE))</f>
        <v>7.6999999999999999E-2</v>
      </c>
      <c r="R90" s="3">
        <f>IF(R89="","",VLOOKUP($D$6&amp;$E89&amp;$D$7,'CAL data'!$A:$AC,'CAL data'!Y$3,FALSE))</f>
        <v>2E-3</v>
      </c>
      <c r="S90" s="3">
        <f>IF(R89="","",VLOOKUP($D$6&amp;$E89&amp;$D$7,'CAL data'!$A:$AC,'CAL data'!Z$3,FALSE))</f>
        <v>4.0000000000000001E-3</v>
      </c>
      <c r="T90" s="3">
        <f>IF(T89="","",VLOOKUP($D$6&amp;$E89&amp;$D$7,'CAL data'!$A:$AC,'CAL data'!AA$3,FALSE))</f>
        <v>0.03</v>
      </c>
      <c r="U90" s="4">
        <f>IF(T89="","",VLOOKUP($D$6&amp;$E89&amp;$D$7,'CAL data'!$A:$AC,'CAL data'!AB$3,FALSE))</f>
        <v>3.6999999999999998E-2</v>
      </c>
      <c r="V90" s="359"/>
      <c r="W90" s="368"/>
    </row>
    <row r="92" spans="2:23" x14ac:dyDescent="0.25">
      <c r="D92" s="92" t="s">
        <v>52</v>
      </c>
    </row>
    <row r="93" spans="2:23" x14ac:dyDescent="0.25">
      <c r="D93" s="90" t="s">
        <v>54</v>
      </c>
    </row>
    <row r="94" spans="2:23" x14ac:dyDescent="0.25">
      <c r="D94" s="55" t="s">
        <v>470</v>
      </c>
    </row>
    <row r="95" spans="2:23" x14ac:dyDescent="0.25">
      <c r="D95" s="55" t="s">
        <v>468</v>
      </c>
    </row>
    <row r="96" spans="2:23" x14ac:dyDescent="0.25">
      <c r="D96" s="55" t="s">
        <v>324</v>
      </c>
    </row>
  </sheetData>
  <sheetProtection sheet="1" objects="1" scenarios="1"/>
  <mergeCells count="432">
    <mergeCell ref="T89:U89"/>
    <mergeCell ref="V89:V90"/>
    <mergeCell ref="W89:W90"/>
    <mergeCell ref="D7:D90"/>
    <mergeCell ref="R87:S87"/>
    <mergeCell ref="T87:U87"/>
    <mergeCell ref="V87:V88"/>
    <mergeCell ref="W87:W88"/>
    <mergeCell ref="F89:G89"/>
    <mergeCell ref="H89:I89"/>
    <mergeCell ref="J89:K89"/>
    <mergeCell ref="L89:M89"/>
    <mergeCell ref="N89:O89"/>
    <mergeCell ref="P89:Q89"/>
    <mergeCell ref="R85:S85"/>
    <mergeCell ref="R89:S89"/>
    <mergeCell ref="T85:U85"/>
    <mergeCell ref="V85:V86"/>
    <mergeCell ref="W85:W86"/>
    <mergeCell ref="F87:G87"/>
    <mergeCell ref="H87:I87"/>
    <mergeCell ref="J87:K87"/>
    <mergeCell ref="L87:M87"/>
    <mergeCell ref="N87:O87"/>
    <mergeCell ref="P87:Q87"/>
    <mergeCell ref="R83:S83"/>
    <mergeCell ref="T83:U83"/>
    <mergeCell ref="V83:V84"/>
    <mergeCell ref="W83:W84"/>
    <mergeCell ref="F85:G85"/>
    <mergeCell ref="H85:I85"/>
    <mergeCell ref="J85:K85"/>
    <mergeCell ref="L85:M85"/>
    <mergeCell ref="N85:O85"/>
    <mergeCell ref="P85:Q85"/>
    <mergeCell ref="R81:S81"/>
    <mergeCell ref="T81:U81"/>
    <mergeCell ref="V81:V82"/>
    <mergeCell ref="W81:W82"/>
    <mergeCell ref="F83:G83"/>
    <mergeCell ref="H83:I83"/>
    <mergeCell ref="J83:K83"/>
    <mergeCell ref="L83:M83"/>
    <mergeCell ref="N83:O83"/>
    <mergeCell ref="P83:Q83"/>
    <mergeCell ref="F81:G81"/>
    <mergeCell ref="H81:I81"/>
    <mergeCell ref="J81:K81"/>
    <mergeCell ref="L81:M81"/>
    <mergeCell ref="N81:O81"/>
    <mergeCell ref="P81:Q81"/>
    <mergeCell ref="W65:W66"/>
    <mergeCell ref="V61:V62"/>
    <mergeCell ref="W61:W62"/>
    <mergeCell ref="W67:W68"/>
    <mergeCell ref="F69:G69"/>
    <mergeCell ref="H69:I69"/>
    <mergeCell ref="J69:K69"/>
    <mergeCell ref="L69:M69"/>
    <mergeCell ref="N69:O69"/>
    <mergeCell ref="P69:Q69"/>
    <mergeCell ref="R69:S69"/>
    <mergeCell ref="T69:U69"/>
    <mergeCell ref="V69:V70"/>
    <mergeCell ref="W69:W70"/>
    <mergeCell ref="F67:G67"/>
    <mergeCell ref="H67:I67"/>
    <mergeCell ref="J67:K67"/>
    <mergeCell ref="L67:M67"/>
    <mergeCell ref="N67:O67"/>
    <mergeCell ref="P67:Q67"/>
    <mergeCell ref="R67:S67"/>
    <mergeCell ref="T67:U67"/>
    <mergeCell ref="V67:V68"/>
    <mergeCell ref="F65:G65"/>
    <mergeCell ref="H65:I65"/>
    <mergeCell ref="J65:K65"/>
    <mergeCell ref="L65:M65"/>
    <mergeCell ref="N65:O65"/>
    <mergeCell ref="P65:Q65"/>
    <mergeCell ref="R65:S65"/>
    <mergeCell ref="T65:U65"/>
    <mergeCell ref="V65:V66"/>
    <mergeCell ref="F63:G63"/>
    <mergeCell ref="H63:I63"/>
    <mergeCell ref="J63:K63"/>
    <mergeCell ref="L63:M63"/>
    <mergeCell ref="N63:O63"/>
    <mergeCell ref="P63:Q63"/>
    <mergeCell ref="R63:S63"/>
    <mergeCell ref="T63:U63"/>
    <mergeCell ref="V63:V64"/>
    <mergeCell ref="F61:G61"/>
    <mergeCell ref="H61:I61"/>
    <mergeCell ref="J61:K61"/>
    <mergeCell ref="L61:M61"/>
    <mergeCell ref="N61:O61"/>
    <mergeCell ref="P61:Q61"/>
    <mergeCell ref="R61:S61"/>
    <mergeCell ref="T61:U61"/>
    <mergeCell ref="F59:G59"/>
    <mergeCell ref="H59:I59"/>
    <mergeCell ref="J59:K59"/>
    <mergeCell ref="L59:M59"/>
    <mergeCell ref="N59:O59"/>
    <mergeCell ref="P59:Q59"/>
    <mergeCell ref="R59:S59"/>
    <mergeCell ref="T59:U59"/>
    <mergeCell ref="W59:W60"/>
    <mergeCell ref="V59:V60"/>
    <mergeCell ref="W55:W56"/>
    <mergeCell ref="F57:G57"/>
    <mergeCell ref="H57:I57"/>
    <mergeCell ref="J57:K57"/>
    <mergeCell ref="L57:M57"/>
    <mergeCell ref="N57:O57"/>
    <mergeCell ref="P57:Q57"/>
    <mergeCell ref="R57:S57"/>
    <mergeCell ref="T57:U57"/>
    <mergeCell ref="V57:V58"/>
    <mergeCell ref="W57:W58"/>
    <mergeCell ref="F55:G55"/>
    <mergeCell ref="H55:I55"/>
    <mergeCell ref="J55:K55"/>
    <mergeCell ref="L55:M55"/>
    <mergeCell ref="N55:O55"/>
    <mergeCell ref="P55:Q55"/>
    <mergeCell ref="R55:S55"/>
    <mergeCell ref="T55:U55"/>
    <mergeCell ref="V55:V56"/>
    <mergeCell ref="W51:W52"/>
    <mergeCell ref="F53:G53"/>
    <mergeCell ref="H53:I53"/>
    <mergeCell ref="J53:K53"/>
    <mergeCell ref="L53:M53"/>
    <mergeCell ref="N53:O53"/>
    <mergeCell ref="P53:Q53"/>
    <mergeCell ref="R53:S53"/>
    <mergeCell ref="T53:U53"/>
    <mergeCell ref="V53:V54"/>
    <mergeCell ref="W53:W54"/>
    <mergeCell ref="F51:G51"/>
    <mergeCell ref="H51:I51"/>
    <mergeCell ref="J51:K51"/>
    <mergeCell ref="L51:M51"/>
    <mergeCell ref="N51:O51"/>
    <mergeCell ref="P51:Q51"/>
    <mergeCell ref="R51:S51"/>
    <mergeCell ref="T51:U51"/>
    <mergeCell ref="V51:V52"/>
    <mergeCell ref="W47:W48"/>
    <mergeCell ref="F49:G49"/>
    <mergeCell ref="H49:I49"/>
    <mergeCell ref="J49:K49"/>
    <mergeCell ref="L49:M49"/>
    <mergeCell ref="N49:O49"/>
    <mergeCell ref="P49:Q49"/>
    <mergeCell ref="R49:S49"/>
    <mergeCell ref="T49:U49"/>
    <mergeCell ref="V49:V50"/>
    <mergeCell ref="W49:W50"/>
    <mergeCell ref="F47:G47"/>
    <mergeCell ref="H47:I47"/>
    <mergeCell ref="J47:K47"/>
    <mergeCell ref="L47:M47"/>
    <mergeCell ref="N47:O47"/>
    <mergeCell ref="P47:Q47"/>
    <mergeCell ref="R47:S47"/>
    <mergeCell ref="T47:U47"/>
    <mergeCell ref="V47:V48"/>
    <mergeCell ref="W43:W44"/>
    <mergeCell ref="F45:G45"/>
    <mergeCell ref="H45:I45"/>
    <mergeCell ref="J45:K45"/>
    <mergeCell ref="L45:M45"/>
    <mergeCell ref="N45:O45"/>
    <mergeCell ref="P45:Q45"/>
    <mergeCell ref="R45:S45"/>
    <mergeCell ref="T45:U45"/>
    <mergeCell ref="V45:V46"/>
    <mergeCell ref="W45:W46"/>
    <mergeCell ref="F43:G43"/>
    <mergeCell ref="H43:I43"/>
    <mergeCell ref="J43:K43"/>
    <mergeCell ref="L43:M43"/>
    <mergeCell ref="N43:O43"/>
    <mergeCell ref="P43:Q43"/>
    <mergeCell ref="R43:S43"/>
    <mergeCell ref="T43:U43"/>
    <mergeCell ref="V43:V44"/>
    <mergeCell ref="W39:W40"/>
    <mergeCell ref="F41:G41"/>
    <mergeCell ref="H41:I41"/>
    <mergeCell ref="J41:K41"/>
    <mergeCell ref="L41:M41"/>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W35:W36"/>
    <mergeCell ref="F37:G37"/>
    <mergeCell ref="H37:I37"/>
    <mergeCell ref="J37:K37"/>
    <mergeCell ref="L37:M37"/>
    <mergeCell ref="N37:O37"/>
    <mergeCell ref="P37:Q37"/>
    <mergeCell ref="R37:S37"/>
    <mergeCell ref="T37:U37"/>
    <mergeCell ref="V37:V38"/>
    <mergeCell ref="W37:W38"/>
    <mergeCell ref="F35:G35"/>
    <mergeCell ref="H35:I35"/>
    <mergeCell ref="J35:K35"/>
    <mergeCell ref="L35:M35"/>
    <mergeCell ref="N35:O35"/>
    <mergeCell ref="P35:Q35"/>
    <mergeCell ref="R35:S35"/>
    <mergeCell ref="T35:U35"/>
    <mergeCell ref="V35:V36"/>
    <mergeCell ref="W31:W32"/>
    <mergeCell ref="F33:G33"/>
    <mergeCell ref="H33:I33"/>
    <mergeCell ref="J33:K33"/>
    <mergeCell ref="L33:M33"/>
    <mergeCell ref="N33:O33"/>
    <mergeCell ref="P33:Q33"/>
    <mergeCell ref="R33:S33"/>
    <mergeCell ref="T33:U33"/>
    <mergeCell ref="V33:V34"/>
    <mergeCell ref="W33:W34"/>
    <mergeCell ref="F31:G31"/>
    <mergeCell ref="H31:I31"/>
    <mergeCell ref="J31:K31"/>
    <mergeCell ref="L31:M31"/>
    <mergeCell ref="N31:O31"/>
    <mergeCell ref="P31:Q31"/>
    <mergeCell ref="R31:S31"/>
    <mergeCell ref="T31:U31"/>
    <mergeCell ref="V31:V32"/>
    <mergeCell ref="W27:W28"/>
    <mergeCell ref="F29:G29"/>
    <mergeCell ref="H29:I29"/>
    <mergeCell ref="J29:K29"/>
    <mergeCell ref="L29:M29"/>
    <mergeCell ref="N29:O29"/>
    <mergeCell ref="P29:Q29"/>
    <mergeCell ref="R29:S29"/>
    <mergeCell ref="T29:U29"/>
    <mergeCell ref="V29:V30"/>
    <mergeCell ref="W29:W30"/>
    <mergeCell ref="F27:G27"/>
    <mergeCell ref="H27:I27"/>
    <mergeCell ref="J27:K27"/>
    <mergeCell ref="L27:M27"/>
    <mergeCell ref="N27:O27"/>
    <mergeCell ref="P27:Q27"/>
    <mergeCell ref="R27:S27"/>
    <mergeCell ref="T27:U27"/>
    <mergeCell ref="V27:V28"/>
    <mergeCell ref="W23:W24"/>
    <mergeCell ref="F25:G25"/>
    <mergeCell ref="H25:I25"/>
    <mergeCell ref="J25:K25"/>
    <mergeCell ref="L25:M25"/>
    <mergeCell ref="N25:O25"/>
    <mergeCell ref="P25:Q25"/>
    <mergeCell ref="R25:S25"/>
    <mergeCell ref="T25:U25"/>
    <mergeCell ref="V25:V26"/>
    <mergeCell ref="W25:W26"/>
    <mergeCell ref="F23:G23"/>
    <mergeCell ref="H23:I23"/>
    <mergeCell ref="J23:K23"/>
    <mergeCell ref="L23:M23"/>
    <mergeCell ref="N23:O23"/>
    <mergeCell ref="P23:Q23"/>
    <mergeCell ref="R23:S23"/>
    <mergeCell ref="T23:U23"/>
    <mergeCell ref="V23:V24"/>
    <mergeCell ref="W19:W20"/>
    <mergeCell ref="F21:G21"/>
    <mergeCell ref="H21:I21"/>
    <mergeCell ref="J21:K21"/>
    <mergeCell ref="L21:M21"/>
    <mergeCell ref="N21:O21"/>
    <mergeCell ref="P21:Q21"/>
    <mergeCell ref="R21:S21"/>
    <mergeCell ref="T21:U21"/>
    <mergeCell ref="V21:V22"/>
    <mergeCell ref="W21:W22"/>
    <mergeCell ref="F19:G19"/>
    <mergeCell ref="H19:I19"/>
    <mergeCell ref="J19:K19"/>
    <mergeCell ref="L19:M19"/>
    <mergeCell ref="N19:O19"/>
    <mergeCell ref="P19:Q19"/>
    <mergeCell ref="R19:S19"/>
    <mergeCell ref="T19:U19"/>
    <mergeCell ref="V19:V20"/>
    <mergeCell ref="W15:W16"/>
    <mergeCell ref="F17:G17"/>
    <mergeCell ref="H17:I17"/>
    <mergeCell ref="J17:K17"/>
    <mergeCell ref="L17:M17"/>
    <mergeCell ref="N17:O17"/>
    <mergeCell ref="P17:Q17"/>
    <mergeCell ref="R17:S17"/>
    <mergeCell ref="T17:U17"/>
    <mergeCell ref="V17:V18"/>
    <mergeCell ref="W17:W18"/>
    <mergeCell ref="F15:G15"/>
    <mergeCell ref="H15:I15"/>
    <mergeCell ref="J15:K15"/>
    <mergeCell ref="L15:M15"/>
    <mergeCell ref="N15:O15"/>
    <mergeCell ref="P15:Q15"/>
    <mergeCell ref="R15:S15"/>
    <mergeCell ref="T15:U15"/>
    <mergeCell ref="V15:V16"/>
    <mergeCell ref="W11:W12"/>
    <mergeCell ref="W13:W14"/>
    <mergeCell ref="R11:S11"/>
    <mergeCell ref="T11:U11"/>
    <mergeCell ref="V11:V12"/>
    <mergeCell ref="R13:S13"/>
    <mergeCell ref="J13:K13"/>
    <mergeCell ref="L13:M13"/>
    <mergeCell ref="N13:O13"/>
    <mergeCell ref="P13:Q13"/>
    <mergeCell ref="T13:U13"/>
    <mergeCell ref="J11:K11"/>
    <mergeCell ref="L11:M11"/>
    <mergeCell ref="N11:O11"/>
    <mergeCell ref="P11:Q11"/>
    <mergeCell ref="B2:B4"/>
    <mergeCell ref="D6:E6"/>
    <mergeCell ref="F6:G6"/>
    <mergeCell ref="H6:I6"/>
    <mergeCell ref="J6:K6"/>
    <mergeCell ref="F7:G7"/>
    <mergeCell ref="H7:I7"/>
    <mergeCell ref="J7:K7"/>
    <mergeCell ref="L7:M7"/>
    <mergeCell ref="D2:W4"/>
    <mergeCell ref="T7:U7"/>
    <mergeCell ref="V7:V8"/>
    <mergeCell ref="L6:M6"/>
    <mergeCell ref="N6:O6"/>
    <mergeCell ref="P6:Q6"/>
    <mergeCell ref="R6:S6"/>
    <mergeCell ref="T6:U6"/>
    <mergeCell ref="W7:W8"/>
    <mergeCell ref="N7:O7"/>
    <mergeCell ref="P7:Q7"/>
    <mergeCell ref="R7:S7"/>
    <mergeCell ref="V71:V72"/>
    <mergeCell ref="W71:W72"/>
    <mergeCell ref="T77:U77"/>
    <mergeCell ref="V77:V78"/>
    <mergeCell ref="V75:V76"/>
    <mergeCell ref="W73:W74"/>
    <mergeCell ref="F75:G75"/>
    <mergeCell ref="H75:I75"/>
    <mergeCell ref="F9:G9"/>
    <mergeCell ref="H9:I9"/>
    <mergeCell ref="J9:K9"/>
    <mergeCell ref="L9:M9"/>
    <mergeCell ref="N9:O9"/>
    <mergeCell ref="P9:Q9"/>
    <mergeCell ref="R9:S9"/>
    <mergeCell ref="W63:W64"/>
    <mergeCell ref="V13:V14"/>
    <mergeCell ref="W9:W10"/>
    <mergeCell ref="F13:G13"/>
    <mergeCell ref="H13:I13"/>
    <mergeCell ref="T9:U9"/>
    <mergeCell ref="V9:V10"/>
    <mergeCell ref="F11:G11"/>
    <mergeCell ref="H11:I11"/>
    <mergeCell ref="F71:G71"/>
    <mergeCell ref="H71:I71"/>
    <mergeCell ref="J71:K71"/>
    <mergeCell ref="L71:M71"/>
    <mergeCell ref="N71:O71"/>
    <mergeCell ref="P71:Q71"/>
    <mergeCell ref="R71:S71"/>
    <mergeCell ref="T71:U71"/>
    <mergeCell ref="R75:S75"/>
    <mergeCell ref="L77:M77"/>
    <mergeCell ref="N77:O77"/>
    <mergeCell ref="P77:Q77"/>
    <mergeCell ref="R77:S77"/>
    <mergeCell ref="W77:W78"/>
    <mergeCell ref="N75:O75"/>
    <mergeCell ref="P75:Q75"/>
    <mergeCell ref="J75:K75"/>
    <mergeCell ref="T75:U75"/>
    <mergeCell ref="T79:U79"/>
    <mergeCell ref="V79:V80"/>
    <mergeCell ref="W79:W80"/>
    <mergeCell ref="F77:G77"/>
    <mergeCell ref="H77:I77"/>
    <mergeCell ref="V73:V74"/>
    <mergeCell ref="L75:M75"/>
    <mergeCell ref="R79:S79"/>
    <mergeCell ref="W75:W76"/>
    <mergeCell ref="F73:G73"/>
    <mergeCell ref="H73:I73"/>
    <mergeCell ref="J73:K73"/>
    <mergeCell ref="L73:M73"/>
    <mergeCell ref="N73:O73"/>
    <mergeCell ref="P73:Q73"/>
    <mergeCell ref="R73:S73"/>
    <mergeCell ref="T73:U73"/>
    <mergeCell ref="F79:G79"/>
    <mergeCell ref="H79:I79"/>
    <mergeCell ref="J79:K79"/>
    <mergeCell ref="L79:M79"/>
    <mergeCell ref="N79:O79"/>
    <mergeCell ref="P79:Q79"/>
    <mergeCell ref="J77:K77"/>
  </mergeCells>
  <conditionalFormatting sqref="F61 H61 J61 L61 N61 P61 R61 T61">
    <cfRule type="colorScale" priority="137">
      <colorScale>
        <cfvo type="min"/>
        <cfvo type="max"/>
        <color rgb="FFFFEF9C"/>
        <color rgb="FFFF7128"/>
      </colorScale>
    </cfRule>
    <cfRule type="containsBlanks" dxfId="5898" priority="138">
      <formula>LEN(TRIM(F61))=0</formula>
    </cfRule>
  </conditionalFormatting>
  <conditionalFormatting sqref="H65 F65 J65 L65 N65 P65 R65 T65">
    <cfRule type="colorScale" priority="127">
      <colorScale>
        <cfvo type="min"/>
        <cfvo type="max"/>
        <color rgb="FFFFEF9C"/>
        <color rgb="FFFF7128"/>
      </colorScale>
    </cfRule>
    <cfRule type="containsBlanks" dxfId="5897" priority="128">
      <formula>LEN(TRIM(F65))=0</formula>
    </cfRule>
  </conditionalFormatting>
  <conditionalFormatting sqref="D7">
    <cfRule type="cellIs" dxfId="5896" priority="119" operator="equal">
      <formula>"2006-2015"</formula>
    </cfRule>
    <cfRule type="cellIs" dxfId="5895" priority="120" operator="equal">
      <formula>2007</formula>
    </cfRule>
    <cfRule type="cellIs" dxfId="5894" priority="121" operator="equal">
      <formula>2008</formula>
    </cfRule>
    <cfRule type="cellIs" dxfId="5893" priority="122" operator="equal">
      <formula>2006</formula>
    </cfRule>
  </conditionalFormatting>
  <conditionalFormatting sqref="F63 H63 J63 L63 N63 P63 R63 T63">
    <cfRule type="colorScale" priority="113">
      <colorScale>
        <cfvo type="min"/>
        <cfvo type="max"/>
        <color rgb="FFFFEF9C"/>
        <color rgb="FFFF7128"/>
      </colorScale>
    </cfRule>
    <cfRule type="containsBlanks" dxfId="5892" priority="114">
      <formula>LEN(TRIM(F63))=0</formula>
    </cfRule>
  </conditionalFormatting>
  <conditionalFormatting sqref="F67 H67 J67 L67 N67 P67 R67 T67">
    <cfRule type="colorScale" priority="103">
      <colorScale>
        <cfvo type="min"/>
        <cfvo type="max"/>
        <color rgb="FFFFEF9C"/>
        <color rgb="FFFF7128"/>
      </colorScale>
    </cfRule>
    <cfRule type="containsBlanks" dxfId="5891" priority="104">
      <formula>LEN(TRIM(F67))=0</formula>
    </cfRule>
  </conditionalFormatting>
  <conditionalFormatting sqref="F69 H69 J69 L69 N69 P69 R69 T69">
    <cfRule type="colorScale" priority="89">
      <colorScale>
        <cfvo type="min"/>
        <cfvo type="max"/>
        <color rgb="FFFFEF9C"/>
        <color rgb="FFFF7128"/>
      </colorScale>
    </cfRule>
    <cfRule type="containsBlanks" dxfId="5890" priority="90">
      <formula>LEN(TRIM(F69))=0</formula>
    </cfRule>
  </conditionalFormatting>
  <conditionalFormatting sqref="H59 F59 J59 L59 N59 P59 R59 T59">
    <cfRule type="colorScale" priority="77">
      <colorScale>
        <cfvo type="min"/>
        <cfvo type="max"/>
        <color rgb="FFFFEF9C"/>
        <color rgb="FFFF7128"/>
      </colorScale>
    </cfRule>
    <cfRule type="containsBlanks" dxfId="5889" priority="78">
      <formula>LEN(TRIM(F59))=0</formula>
    </cfRule>
  </conditionalFormatting>
  <conditionalFormatting sqref="F57 H57 J57 L57 N57 P57 R57 T57">
    <cfRule type="colorScale" priority="75">
      <colorScale>
        <cfvo type="min"/>
        <cfvo type="max"/>
        <color rgb="FFFFEF9C"/>
        <color rgb="FFFF7128"/>
      </colorScale>
    </cfRule>
    <cfRule type="containsBlanks" dxfId="5888" priority="76">
      <formula>LEN(TRIM(F57))=0</formula>
    </cfRule>
  </conditionalFormatting>
  <conditionalFormatting sqref="H55 F55 J55 L55 N55 P55 R55 T55">
    <cfRule type="colorScale" priority="73">
      <colorScale>
        <cfvo type="min"/>
        <cfvo type="max"/>
        <color rgb="FFFFEF9C"/>
        <color rgb="FFFF7128"/>
      </colorScale>
    </cfRule>
    <cfRule type="containsBlanks" dxfId="5887" priority="74">
      <formula>LEN(TRIM(F55))=0</formula>
    </cfRule>
  </conditionalFormatting>
  <conditionalFormatting sqref="F53 H53 J53 L53 N53 P53 R53 T53">
    <cfRule type="colorScale" priority="71">
      <colorScale>
        <cfvo type="min"/>
        <cfvo type="max"/>
        <color rgb="FFFFEF9C"/>
        <color rgb="FFFF7128"/>
      </colorScale>
    </cfRule>
    <cfRule type="containsBlanks" dxfId="5886" priority="72">
      <formula>LEN(TRIM(F53))=0</formula>
    </cfRule>
  </conditionalFormatting>
  <conditionalFormatting sqref="H51 F51 J51 L51 N51 P51 R51 T51">
    <cfRule type="colorScale" priority="69">
      <colorScale>
        <cfvo type="min"/>
        <cfvo type="max"/>
        <color rgb="FFFFEF9C"/>
        <color rgb="FFFF7128"/>
      </colorScale>
    </cfRule>
    <cfRule type="containsBlanks" dxfId="5885" priority="70">
      <formula>LEN(TRIM(F51))=0</formula>
    </cfRule>
  </conditionalFormatting>
  <conditionalFormatting sqref="H49 F49 J49 L49 N49 P49 R49 T49">
    <cfRule type="colorScale" priority="67">
      <colorScale>
        <cfvo type="min"/>
        <cfvo type="max"/>
        <color rgb="FFFFEF9C"/>
        <color rgb="FFFF7128"/>
      </colorScale>
    </cfRule>
    <cfRule type="containsBlanks" dxfId="5884" priority="68">
      <formula>LEN(TRIM(F49))=0</formula>
    </cfRule>
  </conditionalFormatting>
  <conditionalFormatting sqref="H47 F47 J47 L47 N47 P47 R47 T47">
    <cfRule type="colorScale" priority="65">
      <colorScale>
        <cfvo type="min"/>
        <cfvo type="max"/>
        <color rgb="FFFFEF9C"/>
        <color rgb="FFFF7128"/>
      </colorScale>
    </cfRule>
    <cfRule type="containsBlanks" dxfId="5883" priority="66">
      <formula>LEN(TRIM(F47))=0</formula>
    </cfRule>
  </conditionalFormatting>
  <conditionalFormatting sqref="F45 H45 J45 L45 N45 P45 R45 T45">
    <cfRule type="colorScale" priority="63">
      <colorScale>
        <cfvo type="min"/>
        <cfvo type="max"/>
        <color rgb="FFFFEF9C"/>
        <color rgb="FFFF7128"/>
      </colorScale>
    </cfRule>
    <cfRule type="containsBlanks" dxfId="5882" priority="64">
      <formula>LEN(TRIM(F45))=0</formula>
    </cfRule>
  </conditionalFormatting>
  <conditionalFormatting sqref="F43 H43 J43 L43 N43 P43 R43 T43">
    <cfRule type="colorScale" priority="61">
      <colorScale>
        <cfvo type="min"/>
        <cfvo type="max"/>
        <color rgb="FFFFEF9C"/>
        <color rgb="FFFF7128"/>
      </colorScale>
    </cfRule>
    <cfRule type="containsBlanks" dxfId="5881" priority="62">
      <formula>LEN(TRIM(F43))=0</formula>
    </cfRule>
  </conditionalFormatting>
  <conditionalFormatting sqref="H41 F41 J41 L41 N41 P41 R41 T41">
    <cfRule type="colorScale" priority="59">
      <colorScale>
        <cfvo type="min"/>
        <cfvo type="max"/>
        <color rgb="FFFFEF9C"/>
        <color rgb="FFFF7128"/>
      </colorScale>
    </cfRule>
    <cfRule type="containsBlanks" dxfId="5880" priority="60">
      <formula>LEN(TRIM(F41))=0</formula>
    </cfRule>
  </conditionalFormatting>
  <conditionalFormatting sqref="F39 H39 J39 L39 N39 P39 R39 T39">
    <cfRule type="colorScale" priority="57">
      <colorScale>
        <cfvo type="min"/>
        <cfvo type="max"/>
        <color rgb="FFFFEF9C"/>
        <color rgb="FFFF7128"/>
      </colorScale>
    </cfRule>
    <cfRule type="containsBlanks" dxfId="5879" priority="58">
      <formula>LEN(TRIM(F39))=0</formula>
    </cfRule>
  </conditionalFormatting>
  <conditionalFormatting sqref="H37 F37 J37 L37 N37 P37 R37 T37">
    <cfRule type="colorScale" priority="55">
      <colorScale>
        <cfvo type="min"/>
        <cfvo type="max"/>
        <color rgb="FFFFEF9C"/>
        <color rgb="FFFF7128"/>
      </colorScale>
    </cfRule>
    <cfRule type="containsBlanks" dxfId="5878" priority="56">
      <formula>LEN(TRIM(F37))=0</formula>
    </cfRule>
  </conditionalFormatting>
  <conditionalFormatting sqref="H35 F35 J35 L35 N35 P35 R35 T35">
    <cfRule type="colorScale" priority="53">
      <colorScale>
        <cfvo type="min"/>
        <cfvo type="max"/>
        <color rgb="FFFFEF9C"/>
        <color rgb="FFFF7128"/>
      </colorScale>
    </cfRule>
    <cfRule type="containsBlanks" dxfId="5877" priority="54">
      <formula>LEN(TRIM(F35))=0</formula>
    </cfRule>
  </conditionalFormatting>
  <conditionalFormatting sqref="H33 F33 J33 L33 N33 P33 R33 T33">
    <cfRule type="colorScale" priority="51">
      <colorScale>
        <cfvo type="min"/>
        <cfvo type="max"/>
        <color rgb="FFFFEF9C"/>
        <color rgb="FFFF7128"/>
      </colorScale>
    </cfRule>
    <cfRule type="containsBlanks" dxfId="5876" priority="52">
      <formula>LEN(TRIM(F33))=0</formula>
    </cfRule>
  </conditionalFormatting>
  <conditionalFormatting sqref="H31 F31 J31 L31 N31 P31 R31 T31">
    <cfRule type="colorScale" priority="49">
      <colorScale>
        <cfvo type="min"/>
        <cfvo type="max"/>
        <color rgb="FFFFEF9C"/>
        <color rgb="FFFF7128"/>
      </colorScale>
    </cfRule>
    <cfRule type="containsBlanks" dxfId="5875" priority="50">
      <formula>LEN(TRIM(F31))=0</formula>
    </cfRule>
  </conditionalFormatting>
  <conditionalFormatting sqref="F29 H29 J29 L29 N29 P29 R29 T29">
    <cfRule type="colorScale" priority="47">
      <colorScale>
        <cfvo type="min"/>
        <cfvo type="max"/>
        <color rgb="FFFFEF9C"/>
        <color rgb="FFFF7128"/>
      </colorScale>
    </cfRule>
    <cfRule type="containsBlanks" dxfId="5874" priority="48">
      <formula>LEN(TRIM(F29))=0</formula>
    </cfRule>
  </conditionalFormatting>
  <conditionalFormatting sqref="F27 H27 J27 L27 N27 P27 R27 T27">
    <cfRule type="colorScale" priority="45">
      <colorScale>
        <cfvo type="min"/>
        <cfvo type="max"/>
        <color rgb="FFFFEF9C"/>
        <color rgb="FFFF7128"/>
      </colorScale>
    </cfRule>
    <cfRule type="containsBlanks" dxfId="5873" priority="46">
      <formula>LEN(TRIM(F27))=0</formula>
    </cfRule>
  </conditionalFormatting>
  <conditionalFormatting sqref="F25 H25 J25 L25 N25 P25 R25 T25">
    <cfRule type="colorScale" priority="43">
      <colorScale>
        <cfvo type="min"/>
        <cfvo type="max"/>
        <color rgb="FFFFEF9C"/>
        <color rgb="FFFF7128"/>
      </colorScale>
    </cfRule>
    <cfRule type="containsBlanks" dxfId="5872" priority="44">
      <formula>LEN(TRIM(F25))=0</formula>
    </cfRule>
  </conditionalFormatting>
  <conditionalFormatting sqref="H23 F23 J23 L23 N23 P23 R23 T23">
    <cfRule type="colorScale" priority="41">
      <colorScale>
        <cfvo type="min"/>
        <cfvo type="max"/>
        <color rgb="FFFFEF9C"/>
        <color rgb="FFFF7128"/>
      </colorScale>
    </cfRule>
    <cfRule type="containsBlanks" dxfId="5871" priority="42">
      <formula>LEN(TRIM(F23))=0</formula>
    </cfRule>
  </conditionalFormatting>
  <conditionalFormatting sqref="F21 H21 J21 L21 N21 P21 R21 T21">
    <cfRule type="colorScale" priority="39">
      <colorScale>
        <cfvo type="min"/>
        <cfvo type="max"/>
        <color rgb="FFFFEF9C"/>
        <color rgb="FFFF7128"/>
      </colorScale>
    </cfRule>
    <cfRule type="containsBlanks" dxfId="5870" priority="40">
      <formula>LEN(TRIM(F21))=0</formula>
    </cfRule>
  </conditionalFormatting>
  <conditionalFormatting sqref="H19 F19 J19 L19 N19 P19 R19 T19">
    <cfRule type="colorScale" priority="37">
      <colorScale>
        <cfvo type="min"/>
        <cfvo type="max"/>
        <color rgb="FFFFEF9C"/>
        <color rgb="FFFF7128"/>
      </colorScale>
    </cfRule>
    <cfRule type="containsBlanks" dxfId="5869" priority="38">
      <formula>LEN(TRIM(F19))=0</formula>
    </cfRule>
  </conditionalFormatting>
  <conditionalFormatting sqref="F17 H17 J17 L17 N17 P17 R17 T17">
    <cfRule type="colorScale" priority="35">
      <colorScale>
        <cfvo type="min"/>
        <cfvo type="max"/>
        <color rgb="FFFFEF9C"/>
        <color rgb="FFFF7128"/>
      </colorScale>
    </cfRule>
    <cfRule type="containsBlanks" dxfId="5868" priority="36">
      <formula>LEN(TRIM(F17))=0</formula>
    </cfRule>
  </conditionalFormatting>
  <conditionalFormatting sqref="F15 H15 J15 L15 N15 P15 R15 T15">
    <cfRule type="colorScale" priority="33">
      <colorScale>
        <cfvo type="min"/>
        <cfvo type="max"/>
        <color rgb="FFFFEF9C"/>
        <color rgb="FFFF7128"/>
      </colorScale>
    </cfRule>
    <cfRule type="containsBlanks" dxfId="5867" priority="34">
      <formula>LEN(TRIM(F15))=0</formula>
    </cfRule>
  </conditionalFormatting>
  <conditionalFormatting sqref="F13 H13 J13 L13 N13 P13 R13 T13">
    <cfRule type="colorScale" priority="31">
      <colorScale>
        <cfvo type="min"/>
        <cfvo type="max"/>
        <color rgb="FFFFEF9C"/>
        <color rgb="FFFF7128"/>
      </colorScale>
    </cfRule>
    <cfRule type="containsBlanks" dxfId="5866" priority="32">
      <formula>LEN(TRIM(F13))=0</formula>
    </cfRule>
  </conditionalFormatting>
  <conditionalFormatting sqref="H11 F11 J11 L11 N11 P11 R11 T11">
    <cfRule type="colorScale" priority="29">
      <colorScale>
        <cfvo type="min"/>
        <cfvo type="max"/>
        <color rgb="FFFFEF9C"/>
        <color rgb="FFFF7128"/>
      </colorScale>
    </cfRule>
    <cfRule type="containsBlanks" dxfId="5865" priority="30">
      <formula>LEN(TRIM(F11))=0</formula>
    </cfRule>
  </conditionalFormatting>
  <conditionalFormatting sqref="F9 H9 J9 L9 N9 P9 R9 T9">
    <cfRule type="colorScale" priority="27">
      <colorScale>
        <cfvo type="min"/>
        <cfvo type="max"/>
        <color rgb="FFFFEF9C"/>
        <color rgb="FFFF7128"/>
      </colorScale>
    </cfRule>
    <cfRule type="containsBlanks" dxfId="5864" priority="28">
      <formula>LEN(TRIM(F9))=0</formula>
    </cfRule>
  </conditionalFormatting>
  <conditionalFormatting sqref="H7 F7 J7 L7 N7 P7 R7 T7">
    <cfRule type="colorScale" priority="25">
      <colorScale>
        <cfvo type="min"/>
        <cfvo type="max"/>
        <color rgb="FFFFEF9C"/>
        <color rgb="FFFF7128"/>
      </colorScale>
    </cfRule>
    <cfRule type="containsBlanks" dxfId="5863" priority="26">
      <formula>LEN(TRIM(F7))=0</formula>
    </cfRule>
  </conditionalFormatting>
  <conditionalFormatting sqref="H71 F71 J71 L71 N71 P71 R71 T71">
    <cfRule type="colorScale" priority="23">
      <colorScale>
        <cfvo type="min"/>
        <cfvo type="max"/>
        <color rgb="FFFFEF9C"/>
        <color rgb="FFFF7128"/>
      </colorScale>
    </cfRule>
    <cfRule type="containsBlanks" dxfId="5862" priority="24">
      <formula>LEN(TRIM(F71))=0</formula>
    </cfRule>
  </conditionalFormatting>
  <conditionalFormatting sqref="F73 J73 L73 N73 P73 R73 T73">
    <cfRule type="colorScale" priority="21">
      <colorScale>
        <cfvo type="min"/>
        <cfvo type="max"/>
        <color rgb="FFFFEF9C"/>
        <color rgb="FFFF7128"/>
      </colorScale>
    </cfRule>
    <cfRule type="containsBlanks" dxfId="5861" priority="22">
      <formula>LEN(TRIM(F73))=0</formula>
    </cfRule>
  </conditionalFormatting>
  <conditionalFormatting sqref="H73">
    <cfRule type="colorScale" priority="19">
      <colorScale>
        <cfvo type="min"/>
        <cfvo type="max"/>
        <color rgb="FFFFEF9C"/>
        <color rgb="FFFF7128"/>
      </colorScale>
    </cfRule>
    <cfRule type="containsBlanks" dxfId="5860" priority="20">
      <formula>LEN(TRIM(H73))=0</formula>
    </cfRule>
  </conditionalFormatting>
  <conditionalFormatting sqref="F75 H75 J75 L75 N75 P75 R75 T75">
    <cfRule type="colorScale" priority="17">
      <colorScale>
        <cfvo type="min"/>
        <cfvo type="max"/>
        <color rgb="FFFFEF9C"/>
        <color rgb="FFFF7128"/>
      </colorScale>
    </cfRule>
    <cfRule type="containsBlanks" dxfId="5859" priority="18">
      <formula>LEN(TRIM(F75))=0</formula>
    </cfRule>
  </conditionalFormatting>
  <conditionalFormatting sqref="F77 H77 J77 L77 N77 P77 R77 T77">
    <cfRule type="colorScale" priority="15">
      <colorScale>
        <cfvo type="min"/>
        <cfvo type="max"/>
        <color rgb="FFFFEF9C"/>
        <color rgb="FFFF7128"/>
      </colorScale>
    </cfRule>
    <cfRule type="containsBlanks" dxfId="5858" priority="16">
      <formula>LEN(TRIM(F77))=0</formula>
    </cfRule>
  </conditionalFormatting>
  <conditionalFormatting sqref="H79 F79 J79 L79 N79 P79 R79 T79">
    <cfRule type="colorScale" priority="11">
      <colorScale>
        <cfvo type="min"/>
        <cfvo type="max"/>
        <color rgb="FFFFEF9C"/>
        <color rgb="FFFF7128"/>
      </colorScale>
    </cfRule>
    <cfRule type="containsBlanks" dxfId="5857" priority="12">
      <formula>LEN(TRIM(F79))=0</formula>
    </cfRule>
  </conditionalFormatting>
  <conditionalFormatting sqref="F81 H81 J81 L81 N81 P81 R81 T81">
    <cfRule type="colorScale" priority="9">
      <colorScale>
        <cfvo type="min"/>
        <cfvo type="max"/>
        <color rgb="FFFFEF9C"/>
        <color rgb="FFFF7128"/>
      </colorScale>
    </cfRule>
    <cfRule type="containsBlanks" dxfId="5856" priority="10">
      <formula>LEN(TRIM(F81))=0</formula>
    </cfRule>
  </conditionalFormatting>
  <conditionalFormatting sqref="F83 H83 J83 L83 N83 P83 R83 T83">
    <cfRule type="colorScale" priority="7">
      <colorScale>
        <cfvo type="min"/>
        <cfvo type="max"/>
        <color rgb="FFFFEF9C"/>
        <color rgb="FFFF7128"/>
      </colorScale>
    </cfRule>
    <cfRule type="containsBlanks" dxfId="5855" priority="8">
      <formula>LEN(TRIM(F83))=0</formula>
    </cfRule>
  </conditionalFormatting>
  <conditionalFormatting sqref="H85 F85 J85 L85 N85 P85 R85 T85">
    <cfRule type="colorScale" priority="5">
      <colorScale>
        <cfvo type="min"/>
        <cfvo type="max"/>
        <color rgb="FFFFEF9C"/>
        <color rgb="FFFF7128"/>
      </colorScale>
    </cfRule>
    <cfRule type="containsBlanks" dxfId="5854" priority="6">
      <formula>LEN(TRIM(F85))=0</formula>
    </cfRule>
  </conditionalFormatting>
  <conditionalFormatting sqref="H87 F87 J87 L87 N87 P87 R87 T87">
    <cfRule type="colorScale" priority="3">
      <colorScale>
        <cfvo type="min"/>
        <cfvo type="max"/>
        <color rgb="FFFFEF9C"/>
        <color rgb="FFFF7128"/>
      </colorScale>
    </cfRule>
    <cfRule type="containsBlanks" dxfId="5853" priority="4">
      <formula>LEN(TRIM(F87))=0</formula>
    </cfRule>
  </conditionalFormatting>
  <conditionalFormatting sqref="H89 F89 J89 L89 N89 P89 R89 T89">
    <cfRule type="colorScale" priority="1">
      <colorScale>
        <cfvo type="min"/>
        <cfvo type="max"/>
        <color rgb="FFFFEF9C"/>
        <color rgb="FFFF7128"/>
      </colorScale>
    </cfRule>
    <cfRule type="containsBlanks" dxfId="5852" priority="2">
      <formula>LEN(TRIM(F89))=0</formula>
    </cfRule>
  </conditionalFormatting>
  <hyperlinks>
    <hyperlink ref="B9" location="Contents!A1" display="Back to Contents page"/>
  </hyperlinks>
  <pageMargins left="0.70866141732283472" right="0.70866141732283472" top="0.74803149606299213" bottom="0.74803149606299213" header="0.31496062992125984" footer="0.31496062992125984"/>
  <pageSetup paperSize="9" scale="43" orientation="portrait" r:id="rId1"/>
  <colBreaks count="1" manualBreakCount="1">
    <brk id="24" max="1048575" man="1"/>
  </colBreaks>
  <ignoredErrors>
    <ignoredError sqref="F7:X22 F25:X33 F68:U68 F62:X66 F34:X34 F35:X45 F46:X55 F56:X60 F70:U72 F24:U24 F73:U78 F79:W90 F61:X61 Z7:IV6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Contents</vt:lpstr>
      <vt:lpstr>Introduction</vt:lpstr>
      <vt:lpstr>Information</vt:lpstr>
      <vt:lpstr>EP by route - Overall</vt:lpstr>
      <vt:lpstr>EP by route - by year</vt:lpstr>
      <vt:lpstr>EP by route - Age groups</vt:lpstr>
      <vt:lpstr>EP by route -age 0-24</vt:lpstr>
      <vt:lpstr>EP by route - Sites by CAL</vt:lpstr>
      <vt:lpstr>Inc. by route - Sites by CAL</vt:lpstr>
      <vt:lpstr>Inc. by route - CALs by Site</vt:lpstr>
      <vt:lpstr>Inc. by route - CALs by year</vt:lpstr>
      <vt:lpstr>Breast ASR by CCG</vt:lpstr>
      <vt:lpstr>Colorectal ASR by CCG</vt:lpstr>
      <vt:lpstr>Lung ASR by CCG</vt:lpstr>
      <vt:lpstr>Prostate ASR by CCG</vt:lpstr>
      <vt:lpstr>Stage</vt:lpstr>
      <vt:lpstr>Hide Selection</vt:lpstr>
      <vt:lpstr>'Hide Selection'!cancersites</vt:lpstr>
      <vt:lpstr>'Hide Selection'!ethnicity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Johnson</cp:lastModifiedBy>
  <cp:lastPrinted>2012-10-23T12:39:01Z</cp:lastPrinted>
  <dcterms:created xsi:type="dcterms:W3CDTF">2010-08-17T08:49:25Z</dcterms:created>
  <dcterms:modified xsi:type="dcterms:W3CDTF">2017-12-14T11:27:54Z</dcterms:modified>
</cp:coreProperties>
</file>